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글로벌\"/>
    </mc:Choice>
  </mc:AlternateContent>
  <bookViews>
    <workbookView xWindow="0" yWindow="0" windowWidth="20328" windowHeight="8124"/>
  </bookViews>
  <sheets>
    <sheet name="조회" sheetId="9" r:id="rId1"/>
    <sheet name="환경" sheetId="1" r:id="rId2"/>
    <sheet name="추출" sheetId="3" state="hidden" r:id="rId3"/>
    <sheet name="temp" sheetId="4" state="hidden" r:id="rId4"/>
    <sheet name="집계" sheetId="5" state="hidden" r:id="rId5"/>
    <sheet name="HELP" sheetId="10" state="hidden" r:id="rId6"/>
    <sheet name="인별" sheetId="11" state="hidden" r:id="rId7"/>
    <sheet name="chtData" sheetId="12" state="hidden" r:id="rId8"/>
    <sheet name="Avg" sheetId="19" state="hidden" r:id="rId9"/>
    <sheet name="피벗" sheetId="20" r:id="rId10"/>
  </sheets>
  <functionGroups builtInGroupCount="18"/>
  <definedNames>
    <definedName name="_xlnm._FilterDatabase" localSheetId="8" hidden="1">Avg!$B$1:$R$125</definedName>
    <definedName name="_xlnm._FilterDatabase" localSheetId="3" hidden="1">temp!#REF!</definedName>
    <definedName name="_xlnm._FilterDatabase" localSheetId="4" hidden="1">집계!$A$1:$AE$214</definedName>
    <definedName name="_xlnm._FilterDatabase" localSheetId="2" hidden="1">추출!$A$1:$X$9206</definedName>
    <definedName name="_xlnm._FilterDatabase" localSheetId="1" hidden="1">환경!$A$1:$V$38</definedName>
    <definedName name="_xlnm.Criteria" localSheetId="8">Avg!$K$1</definedName>
    <definedName name="_xlnm.Criteria" localSheetId="3">temp!#REF!</definedName>
    <definedName name="_xlnm.Criteria" localSheetId="1">환경!$P$32:$P$33</definedName>
    <definedName name="_xlnm.Extract" localSheetId="8">Avg!$I$10:$BE$10</definedName>
    <definedName name="_xlnm.Extract" localSheetId="3">temp!$A$1:$BC$1</definedName>
    <definedName name="IBSS변환">OFFSET(환경!$X$2,0,0,COUNTA(환경!$X$2:$X$21),2)</definedName>
    <definedName name="IBSS조건">환경!$N$37:$N$38</definedName>
    <definedName name="고액조건">OFFSET(환경!$P$39,0,0,COUNTA(환경!$P$39:$P$44),3)</definedName>
    <definedName name="그룹변환">OFFSET(환경!$T$3,0,0,COUNTA(환경!$T$3:$T$25),3)</definedName>
    <definedName name="기준년월">환경!$A$3:$J$8</definedName>
    <definedName name="기준일">조회!$C$1</definedName>
    <definedName name="납입방법">환경!$L$58</definedName>
    <definedName name="변환기준">OFFSET(환경!$K$29,0,0,COUNTA(환경!$K$29:$K$33),4)</definedName>
    <definedName name="사원변환">OFFSET(환경!$P$23,0,0,COUNTA(환경!$P$23:$P$28),2)</definedName>
    <definedName name="생보조건">환경!$L$37:$L$38</definedName>
    <definedName name="슬라이서_계약종류">#N/A</definedName>
    <definedName name="슬라이서_그룹화지점">#N/A</definedName>
    <definedName name="슬라이서_상품종류">#N/A</definedName>
    <definedName name="요약값">환경!$B$40:$H$45</definedName>
    <definedName name="임시조건">환경!$P$32:$Q$33</definedName>
    <definedName name="장기조건">환경!$K$37:$K$38</definedName>
    <definedName name="지점변환">OFFSET(환경!$P$2,0,0,COUNTA(환경!$P$2:$P$4),2)</definedName>
    <definedName name="직할변환">OFFSET(환경!$P$15,0,0,COUNTA(환경!$P$15:$P$20),2)</definedName>
    <definedName name="컬럼정보">OFFSET(환경!$K$13,0,0,COUNTA(환경!$K$13:$K$24),2)</definedName>
    <definedName name="컬럼정보B">환경!$K$42:$N$53</definedName>
    <definedName name="팀변환">OFFSET(환경!$P$7,0,0,COUNTA(환경!$P$7:$P$12),2)</definedName>
    <definedName name="파일정보">OFFSET(환경!$A$14,0,0,COUNTA(환경!$D$14:$D$27),8)</definedName>
  </definedNames>
  <calcPr calcId="162913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3" i="5" l="1"/>
  <c r="A173" i="5"/>
  <c r="B82" i="5"/>
  <c r="A82" i="5"/>
  <c r="P2" i="3"/>
  <c r="P3" i="3"/>
  <c r="P5" i="3"/>
  <c r="P6" i="3"/>
  <c r="P7" i="3"/>
  <c r="P8" i="3"/>
  <c r="P9" i="3"/>
  <c r="P10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8" i="3"/>
  <c r="P39" i="3"/>
  <c r="P40" i="3"/>
  <c r="P42" i="3"/>
  <c r="P43" i="3"/>
  <c r="P44" i="3"/>
  <c r="P45" i="3"/>
  <c r="P46" i="3"/>
  <c r="P47" i="3"/>
  <c r="P48" i="3"/>
  <c r="P50" i="3"/>
  <c r="P53" i="3"/>
  <c r="P54" i="3"/>
  <c r="P55" i="3"/>
  <c r="P56" i="3"/>
  <c r="P57" i="3"/>
  <c r="P58" i="3"/>
  <c r="P59" i="3"/>
  <c r="P60" i="3"/>
  <c r="P61" i="3"/>
  <c r="P62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5" i="3"/>
  <c r="P86" i="3"/>
  <c r="P87" i="3"/>
  <c r="P88" i="3"/>
  <c r="P89" i="3"/>
  <c r="P90" i="3"/>
  <c r="P91" i="3"/>
  <c r="P92" i="3"/>
  <c r="P93" i="3"/>
  <c r="P94" i="3"/>
  <c r="P95" i="3"/>
  <c r="P96" i="3"/>
  <c r="P98" i="3"/>
  <c r="P99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20" i="3"/>
  <c r="P121" i="3"/>
  <c r="P122" i="3"/>
  <c r="P123" i="3"/>
  <c r="P124" i="3"/>
  <c r="P125" i="3"/>
  <c r="P126" i="3"/>
  <c r="P127" i="3"/>
  <c r="P128" i="3"/>
  <c r="P129" i="3"/>
  <c r="P132" i="3"/>
  <c r="P135" i="3"/>
  <c r="P136" i="3"/>
  <c r="P137" i="3"/>
  <c r="P138" i="3"/>
  <c r="P139" i="3"/>
  <c r="P140" i="3"/>
  <c r="P141" i="3"/>
  <c r="P142" i="3"/>
  <c r="P143" i="3"/>
  <c r="P146" i="3"/>
  <c r="P148" i="3"/>
  <c r="P149" i="3"/>
  <c r="P150" i="3"/>
  <c r="P151" i="3"/>
  <c r="P152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6" i="3"/>
  <c r="P247" i="3"/>
  <c r="P248" i="3"/>
  <c r="P249" i="3"/>
  <c r="P250" i="3"/>
  <c r="P251" i="3"/>
  <c r="P252" i="3"/>
  <c r="P253" i="3"/>
  <c r="P254" i="3"/>
  <c r="P255" i="3"/>
  <c r="P256" i="3"/>
  <c r="P258" i="3"/>
  <c r="P259" i="3"/>
  <c r="P260" i="3"/>
  <c r="P261" i="3"/>
  <c r="P262" i="3"/>
  <c r="P263" i="3"/>
  <c r="P264" i="3"/>
  <c r="P265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1" i="3"/>
  <c r="P303" i="3"/>
  <c r="P304" i="3"/>
  <c r="P305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8" i="3"/>
  <c r="P329" i="3"/>
  <c r="P330" i="3"/>
  <c r="P331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6" i="3"/>
  <c r="P357" i="3"/>
  <c r="P358" i="3"/>
  <c r="P359" i="3"/>
  <c r="P360" i="3"/>
  <c r="P361" i="3"/>
  <c r="P362" i="3"/>
  <c r="P363" i="3"/>
  <c r="P376" i="3"/>
  <c r="P388" i="3"/>
  <c r="P390" i="3"/>
  <c r="P394" i="3"/>
  <c r="P395" i="3"/>
  <c r="P396" i="3"/>
  <c r="P397" i="3"/>
  <c r="P399" i="3"/>
  <c r="P401" i="3"/>
  <c r="P402" i="3"/>
  <c r="P404" i="3"/>
  <c r="P405" i="3"/>
  <c r="P411" i="3"/>
  <c r="P412" i="3"/>
  <c r="P416" i="3"/>
  <c r="P417" i="3"/>
  <c r="P421" i="3"/>
  <c r="P422" i="3"/>
  <c r="P423" i="3"/>
  <c r="P424" i="3"/>
  <c r="P425" i="3"/>
  <c r="P426" i="3"/>
  <c r="P427" i="3"/>
  <c r="P428" i="3"/>
  <c r="P433" i="3"/>
  <c r="P434" i="3"/>
  <c r="P435" i="3"/>
  <c r="P437" i="3"/>
  <c r="P438" i="3"/>
  <c r="P440" i="3"/>
  <c r="P441" i="3"/>
  <c r="P442" i="3"/>
  <c r="P443" i="3"/>
  <c r="P444" i="3"/>
  <c r="P445" i="3"/>
  <c r="P447" i="3"/>
  <c r="P448" i="3"/>
  <c r="P449" i="3"/>
  <c r="P456" i="3"/>
  <c r="P459" i="3"/>
  <c r="P460" i="3"/>
  <c r="P466" i="3"/>
  <c r="P467" i="3"/>
  <c r="P468" i="3"/>
  <c r="P470" i="3"/>
  <c r="P474" i="3"/>
  <c r="P475" i="3"/>
  <c r="P476" i="3"/>
  <c r="P477" i="3"/>
  <c r="P478" i="3"/>
  <c r="P479" i="3"/>
  <c r="P489" i="3"/>
  <c r="P503" i="3"/>
  <c r="P505" i="3"/>
  <c r="P506" i="3"/>
  <c r="P508" i="3"/>
  <c r="P510" i="3"/>
  <c r="P511" i="3"/>
  <c r="P514" i="3"/>
  <c r="P516" i="3"/>
  <c r="P521" i="3"/>
  <c r="P523" i="3"/>
  <c r="P525" i="3"/>
  <c r="P526" i="3"/>
  <c r="P534" i="3"/>
  <c r="P535" i="3"/>
  <c r="P548" i="3"/>
  <c r="P550" i="3"/>
  <c r="P551" i="3"/>
  <c r="P571" i="3"/>
  <c r="P574" i="3"/>
  <c r="P577" i="3"/>
  <c r="P579" i="3"/>
  <c r="P580" i="3"/>
  <c r="P584" i="3"/>
  <c r="P589" i="3"/>
  <c r="P590" i="3"/>
  <c r="P591" i="3"/>
  <c r="P592" i="3"/>
  <c r="P599" i="3"/>
  <c r="P600" i="3"/>
  <c r="P602" i="3"/>
  <c r="P603" i="3"/>
  <c r="P604" i="3"/>
  <c r="P608" i="3"/>
  <c r="P610" i="3"/>
  <c r="P615" i="3"/>
  <c r="P619" i="3"/>
  <c r="P620" i="3"/>
  <c r="P622" i="3"/>
  <c r="P623" i="3"/>
  <c r="P624" i="3"/>
  <c r="P626" i="3"/>
  <c r="P629" i="3"/>
  <c r="P630" i="3"/>
  <c r="P631" i="3"/>
  <c r="P632" i="3"/>
  <c r="P636" i="3"/>
  <c r="P637" i="3"/>
  <c r="P638" i="3"/>
  <c r="P639" i="3"/>
  <c r="P640" i="3"/>
  <c r="P641" i="3"/>
  <c r="P643" i="3"/>
  <c r="P658" i="3"/>
  <c r="P663" i="3"/>
  <c r="P666" i="3"/>
  <c r="P667" i="3"/>
  <c r="P671" i="3"/>
  <c r="P673" i="3"/>
  <c r="P674" i="3"/>
  <c r="P678" i="3"/>
  <c r="P679" i="3"/>
  <c r="P680" i="3"/>
  <c r="P683" i="3"/>
  <c r="P685" i="3"/>
  <c r="P687" i="3"/>
  <c r="P691" i="3"/>
  <c r="P692" i="3"/>
  <c r="P699" i="3"/>
  <c r="P700" i="3"/>
  <c r="P706" i="3"/>
  <c r="P715" i="3"/>
  <c r="P716" i="3"/>
  <c r="P718" i="3"/>
  <c r="P719" i="3"/>
  <c r="P722" i="3"/>
  <c r="P723" i="3"/>
  <c r="P726" i="3"/>
  <c r="P727" i="3"/>
  <c r="P732" i="3"/>
  <c r="P735" i="3"/>
  <c r="P736" i="3"/>
  <c r="P740" i="3"/>
  <c r="P741" i="3"/>
  <c r="P742" i="3"/>
  <c r="P743" i="3"/>
  <c r="P747" i="3"/>
  <c r="P750" i="3"/>
  <c r="P751" i="3"/>
  <c r="P752" i="3"/>
  <c r="P753" i="3"/>
  <c r="P755" i="3"/>
  <c r="P757" i="3"/>
  <c r="P758" i="3"/>
  <c r="P762" i="3"/>
  <c r="P763" i="3"/>
  <c r="P764" i="3"/>
  <c r="P765" i="3"/>
  <c r="P766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9" i="3"/>
  <c r="P850" i="3"/>
  <c r="P851" i="3"/>
  <c r="P855" i="3"/>
  <c r="P856" i="3"/>
  <c r="P857" i="3"/>
  <c r="P858" i="3"/>
  <c r="P859" i="3"/>
  <c r="P860" i="3"/>
  <c r="P861" i="3"/>
  <c r="P862" i="3"/>
  <c r="P863" i="3"/>
  <c r="P864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2" i="3"/>
  <c r="P883" i="3"/>
  <c r="P885" i="3"/>
  <c r="P886" i="3"/>
  <c r="P887" i="3"/>
  <c r="P888" i="3"/>
  <c r="P889" i="3"/>
  <c r="P890" i="3"/>
  <c r="P891" i="3"/>
  <c r="P893" i="3"/>
  <c r="P894" i="3"/>
  <c r="P895" i="3"/>
  <c r="P897" i="3"/>
  <c r="P898" i="3"/>
  <c r="P899" i="3"/>
  <c r="P900" i="3"/>
  <c r="P901" i="3"/>
  <c r="P902" i="3"/>
  <c r="P903" i="3"/>
  <c r="P904" i="3"/>
  <c r="P906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3" i="3"/>
  <c r="P924" i="3"/>
  <c r="P925" i="3"/>
  <c r="P926" i="3"/>
  <c r="P927" i="3"/>
  <c r="P928" i="3"/>
  <c r="P929" i="3"/>
  <c r="P930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8" i="3"/>
  <c r="P949" i="3"/>
  <c r="P950" i="3"/>
  <c r="P951" i="3"/>
  <c r="P952" i="3"/>
  <c r="P953" i="3"/>
  <c r="P954" i="3"/>
  <c r="P955" i="3"/>
  <c r="P956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5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80" i="3"/>
  <c r="P1081" i="3"/>
  <c r="P1082" i="3"/>
  <c r="P1083" i="3"/>
  <c r="P1085" i="3"/>
  <c r="P1086" i="3"/>
  <c r="P1087" i="3"/>
  <c r="P1088" i="3"/>
  <c r="P1089" i="3"/>
  <c r="P1090" i="3"/>
  <c r="P1092" i="3"/>
  <c r="P1093" i="3"/>
  <c r="P1094" i="3"/>
  <c r="P1095" i="3"/>
  <c r="P1096" i="3"/>
  <c r="P1097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7" i="3"/>
  <c r="P1118" i="3"/>
  <c r="P1119" i="3"/>
  <c r="P1120" i="3"/>
  <c r="P1121" i="3"/>
  <c r="P1122" i="3"/>
  <c r="P1123" i="3"/>
  <c r="P1124" i="3"/>
  <c r="P1125" i="3"/>
  <c r="P1126" i="3"/>
  <c r="P1128" i="3"/>
  <c r="P1129" i="3"/>
  <c r="P1132" i="3"/>
  <c r="P1133" i="3"/>
  <c r="P1134" i="3"/>
  <c r="P1135" i="3"/>
  <c r="P1136" i="3"/>
  <c r="P1140" i="3"/>
  <c r="P1141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60" i="3"/>
  <c r="P1161" i="3"/>
  <c r="P1162" i="3"/>
  <c r="P1163" i="3"/>
  <c r="P1164" i="3"/>
  <c r="P1165" i="3"/>
  <c r="P1167" i="3"/>
  <c r="P1168" i="3"/>
  <c r="P1169" i="3"/>
  <c r="P1170" i="3"/>
  <c r="P1171" i="3"/>
  <c r="P1172" i="3"/>
  <c r="P1173" i="3"/>
  <c r="P1174" i="3"/>
  <c r="P1175" i="3"/>
  <c r="P1176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3" i="3"/>
  <c r="P1194" i="3"/>
  <c r="P1195" i="3"/>
  <c r="P1196" i="3"/>
  <c r="P1197" i="3"/>
  <c r="P1198" i="3"/>
  <c r="P1199" i="3"/>
  <c r="P1200" i="3"/>
  <c r="P1201" i="3"/>
  <c r="P1202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3" i="3"/>
  <c r="P1244" i="3"/>
  <c r="P1245" i="3"/>
  <c r="P1246" i="3"/>
  <c r="P1247" i="3"/>
  <c r="P1248" i="3"/>
  <c r="P1249" i="3"/>
  <c r="P1250" i="3"/>
  <c r="P1251" i="3"/>
  <c r="P1252" i="3"/>
  <c r="P1253" i="3"/>
  <c r="P1255" i="3"/>
  <c r="P1256" i="3"/>
  <c r="P1257" i="3"/>
  <c r="P1259" i="3"/>
  <c r="P1260" i="3"/>
  <c r="P1261" i="3"/>
  <c r="P1262" i="3"/>
  <c r="P1263" i="3"/>
  <c r="P1264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8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5" i="3"/>
  <c r="P1306" i="3"/>
  <c r="P1308" i="3"/>
  <c r="P1309" i="3"/>
  <c r="P1310" i="3"/>
  <c r="P1311" i="3"/>
  <c r="P1313" i="3"/>
  <c r="P1314" i="3"/>
  <c r="P1315" i="3"/>
  <c r="P1316" i="3"/>
  <c r="P1317" i="3"/>
  <c r="P1318" i="3"/>
  <c r="P1319" i="3"/>
  <c r="P1320" i="3"/>
  <c r="P1321" i="3"/>
  <c r="P1323" i="3"/>
  <c r="P1324" i="3"/>
  <c r="P1325" i="3"/>
  <c r="P1326" i="3"/>
  <c r="P1327" i="3"/>
  <c r="P1332" i="3"/>
  <c r="P1333" i="3"/>
  <c r="P1334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2" i="3"/>
  <c r="P1363" i="3"/>
  <c r="P1364" i="3"/>
  <c r="P1365" i="3"/>
  <c r="P1366" i="3"/>
  <c r="P1367" i="3"/>
  <c r="P1369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5" i="3"/>
  <c r="P1476" i="3"/>
  <c r="P1477" i="3"/>
  <c r="P1478" i="3"/>
  <c r="P1479" i="3"/>
  <c r="P1480" i="3"/>
  <c r="P1481" i="3"/>
  <c r="P1482" i="3"/>
  <c r="P1483" i="3"/>
  <c r="P1484" i="3"/>
  <c r="P1489" i="3"/>
  <c r="P1490" i="3"/>
  <c r="P1491" i="3"/>
  <c r="P1492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3" i="3"/>
  <c r="P1514" i="3"/>
  <c r="P1515" i="3"/>
  <c r="P1516" i="3"/>
  <c r="P1517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60" i="3"/>
  <c r="P1561" i="3"/>
  <c r="P1562" i="3"/>
  <c r="P1563" i="3"/>
  <c r="P1564" i="3"/>
  <c r="P1565" i="3"/>
  <c r="P1566" i="3"/>
  <c r="P1567" i="3"/>
  <c r="P1568" i="3"/>
  <c r="P1570" i="3"/>
  <c r="P1571" i="3"/>
  <c r="P1573" i="3"/>
  <c r="P1574" i="3"/>
  <c r="P1575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4" i="3"/>
  <c r="P1605" i="3"/>
  <c r="P1612" i="3"/>
  <c r="P1614" i="3"/>
  <c r="P1615" i="3"/>
  <c r="P1616" i="3"/>
  <c r="P1617" i="3"/>
  <c r="P1618" i="3"/>
  <c r="P1619" i="3"/>
  <c r="P1620" i="3"/>
  <c r="P1622" i="3"/>
  <c r="P1623" i="3"/>
  <c r="P1624" i="3"/>
  <c r="P1625" i="3"/>
  <c r="P1626" i="3"/>
  <c r="P1629" i="3"/>
  <c r="P1631" i="3"/>
  <c r="P1634" i="3"/>
  <c r="P1636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3" i="3"/>
  <c r="P1664" i="3"/>
  <c r="P1665" i="3"/>
  <c r="P1666" i="3"/>
  <c r="P1667" i="3"/>
  <c r="P1669" i="3"/>
  <c r="P1670" i="3"/>
  <c r="P1671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5" i="3"/>
  <c r="P1696" i="3"/>
  <c r="P1697" i="3"/>
  <c r="P1698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6" i="3"/>
  <c r="P1717" i="3"/>
  <c r="P1720" i="3"/>
  <c r="P1722" i="3"/>
  <c r="P1723" i="3"/>
  <c r="P1724" i="3"/>
  <c r="P1725" i="3"/>
  <c r="P1726" i="3"/>
  <c r="P1727" i="3"/>
  <c r="P1728" i="3"/>
  <c r="P1729" i="3"/>
  <c r="P1731" i="3"/>
  <c r="P1733" i="3"/>
  <c r="P1734" i="3"/>
  <c r="P1735" i="3"/>
  <c r="P1736" i="3"/>
  <c r="P1737" i="3"/>
  <c r="P1738" i="3"/>
  <c r="P1740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2" i="3"/>
  <c r="P1763" i="3"/>
  <c r="P1764" i="3"/>
  <c r="P1765" i="3"/>
  <c r="P1766" i="3"/>
  <c r="P1768" i="3"/>
  <c r="P1769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7" i="3"/>
  <c r="P1788" i="3"/>
  <c r="P1789" i="3"/>
  <c r="P1792" i="3"/>
  <c r="P1794" i="3"/>
  <c r="P1795" i="3"/>
  <c r="P1796" i="3"/>
  <c r="P1797" i="3"/>
  <c r="P1798" i="3"/>
  <c r="P1799" i="3"/>
  <c r="P1800" i="3"/>
  <c r="P1805" i="3"/>
  <c r="P1806" i="3"/>
  <c r="P1807" i="3"/>
  <c r="P1808" i="3"/>
  <c r="P1812" i="3"/>
  <c r="P1813" i="3"/>
  <c r="P1814" i="3"/>
  <c r="P1815" i="3"/>
  <c r="P1816" i="3"/>
  <c r="P1817" i="3"/>
  <c r="P1818" i="3"/>
  <c r="P1819" i="3"/>
  <c r="P1820" i="3"/>
  <c r="P1825" i="3"/>
  <c r="P1826" i="3"/>
  <c r="P1827" i="3"/>
  <c r="P1828" i="3"/>
  <c r="P1829" i="3"/>
  <c r="P1830" i="3"/>
  <c r="P1832" i="3"/>
  <c r="P1833" i="3"/>
  <c r="P1834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2" i="3"/>
  <c r="P1853" i="3"/>
  <c r="P1854" i="3"/>
  <c r="P1855" i="3"/>
  <c r="P1856" i="3"/>
  <c r="P1857" i="3"/>
  <c r="P1858" i="3"/>
  <c r="P1860" i="3"/>
  <c r="P1861" i="3"/>
  <c r="P1862" i="3"/>
  <c r="P1863" i="3"/>
  <c r="P1864" i="3"/>
  <c r="P1865" i="3"/>
  <c r="P1866" i="3"/>
  <c r="P1867" i="3"/>
  <c r="P1868" i="3"/>
  <c r="P1869" i="3"/>
  <c r="P1871" i="3"/>
  <c r="P1872" i="3"/>
  <c r="P1873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8" i="3"/>
  <c r="P1900" i="3"/>
  <c r="P1901" i="3"/>
  <c r="P1902" i="3"/>
  <c r="P1903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9" i="3"/>
  <c r="P1920" i="3"/>
  <c r="P1921" i="3"/>
  <c r="P1922" i="3"/>
  <c r="P1923" i="3"/>
  <c r="P1924" i="3"/>
  <c r="P1925" i="3"/>
  <c r="P1926" i="3"/>
  <c r="P1927" i="3"/>
  <c r="P1928" i="3"/>
  <c r="P1929" i="3"/>
  <c r="P1931" i="3"/>
  <c r="P1932" i="3"/>
  <c r="P1933" i="3"/>
  <c r="P1934" i="3"/>
  <c r="P1935" i="3"/>
  <c r="P1936" i="3"/>
  <c r="P1937" i="3"/>
  <c r="P1938" i="3"/>
  <c r="P1940" i="3"/>
  <c r="P1941" i="3"/>
  <c r="P1942" i="3"/>
  <c r="P1943" i="3"/>
  <c r="P1945" i="3"/>
  <c r="P1946" i="3"/>
  <c r="P1947" i="3"/>
  <c r="P1948" i="3"/>
  <c r="P1949" i="3"/>
  <c r="P1950" i="3"/>
  <c r="P1952" i="3"/>
  <c r="P1957" i="3"/>
  <c r="P1960" i="3"/>
  <c r="P1962" i="3"/>
  <c r="P1963" i="3"/>
  <c r="P1964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5" i="3"/>
  <c r="P1986" i="3"/>
  <c r="P1987" i="3"/>
  <c r="P1988" i="3"/>
  <c r="P1989" i="3"/>
  <c r="P1990" i="3"/>
  <c r="P1993" i="3"/>
  <c r="P1994" i="3"/>
  <c r="P1996" i="3"/>
  <c r="P1997" i="3"/>
  <c r="P1998" i="3"/>
  <c r="P1999" i="3"/>
  <c r="P2000" i="3"/>
  <c r="P2001" i="3"/>
  <c r="P2002" i="3"/>
  <c r="P2003" i="3"/>
  <c r="P2004" i="3"/>
  <c r="P2005" i="3"/>
  <c r="P2007" i="3"/>
  <c r="P2008" i="3"/>
  <c r="P2009" i="3"/>
  <c r="P2011" i="3"/>
  <c r="P2012" i="3"/>
  <c r="P2014" i="3"/>
  <c r="P2015" i="3"/>
  <c r="P2016" i="3"/>
  <c r="P2017" i="3"/>
  <c r="P2018" i="3"/>
  <c r="P2019" i="3"/>
  <c r="P2020" i="3"/>
  <c r="P2021" i="3"/>
  <c r="P2022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3" i="3"/>
  <c r="P2074" i="3"/>
  <c r="P2075" i="3"/>
  <c r="P2076" i="3"/>
  <c r="P2077" i="3"/>
  <c r="P2078" i="3"/>
  <c r="P2079" i="3"/>
  <c r="P2080" i="3"/>
  <c r="P2081" i="3"/>
  <c r="P2083" i="3"/>
  <c r="P2084" i="3"/>
  <c r="P2085" i="3"/>
  <c r="P2086" i="3"/>
  <c r="P2087" i="3"/>
  <c r="P2088" i="3"/>
  <c r="P2089" i="3"/>
  <c r="P2090" i="3"/>
  <c r="P2091" i="3"/>
  <c r="P2093" i="3"/>
  <c r="P2094" i="3"/>
  <c r="P2095" i="3"/>
  <c r="P2096" i="3"/>
  <c r="P2097" i="3"/>
  <c r="P2098" i="3"/>
  <c r="P2099" i="3"/>
  <c r="P2101" i="3"/>
  <c r="P2102" i="3"/>
  <c r="P2103" i="3"/>
  <c r="P2104" i="3"/>
  <c r="P2105" i="3"/>
  <c r="P2106" i="3"/>
  <c r="P2107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7" i="3"/>
  <c r="P2168" i="3"/>
  <c r="P2169" i="3"/>
  <c r="P2170" i="3"/>
  <c r="P2171" i="3"/>
  <c r="P2175" i="3"/>
  <c r="P2178" i="3"/>
  <c r="P2179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3" i="3"/>
  <c r="P2204" i="3"/>
  <c r="P2205" i="3"/>
  <c r="P2206" i="3"/>
  <c r="P2207" i="3"/>
  <c r="P2208" i="3"/>
  <c r="P2209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9" i="3"/>
  <c r="P2230" i="3"/>
  <c r="P2231" i="3"/>
  <c r="P2232" i="3"/>
  <c r="P2233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40" i="3"/>
  <c r="P2342" i="3"/>
  <c r="P2343" i="3"/>
  <c r="P2346" i="3"/>
  <c r="P2347" i="3"/>
  <c r="P2348" i="3"/>
  <c r="P2349" i="3"/>
  <c r="P2350" i="3"/>
  <c r="P2351" i="3"/>
  <c r="P2352" i="3"/>
  <c r="P2353" i="3"/>
  <c r="P2356" i="3"/>
  <c r="P2357" i="3"/>
  <c r="P2358" i="3"/>
  <c r="P2359" i="3"/>
  <c r="P2360" i="3"/>
  <c r="P2361" i="3"/>
  <c r="P2362" i="3"/>
  <c r="P2363" i="3"/>
  <c r="P2364" i="3"/>
  <c r="P2365" i="3"/>
  <c r="P2367" i="3"/>
  <c r="P2368" i="3"/>
  <c r="P2369" i="3"/>
  <c r="P2370" i="3"/>
  <c r="P2371" i="3"/>
  <c r="P2372" i="3"/>
  <c r="P2373" i="3"/>
  <c r="P2374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6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63" i="3"/>
  <c r="P2465" i="3"/>
  <c r="P2466" i="3"/>
  <c r="P2467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P2503" i="3"/>
  <c r="P2504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2" i="3"/>
  <c r="P2523" i="3"/>
  <c r="P2524" i="3"/>
  <c r="P2525" i="3"/>
  <c r="P2526" i="3"/>
  <c r="P2527" i="3"/>
  <c r="P2529" i="3"/>
  <c r="P2530" i="3"/>
  <c r="P2531" i="3"/>
  <c r="P2532" i="3"/>
  <c r="P2533" i="3"/>
  <c r="P2534" i="3"/>
  <c r="P2535" i="3"/>
  <c r="P2536" i="3"/>
  <c r="P2537" i="3"/>
  <c r="P2538" i="3"/>
  <c r="P2539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585" i="3"/>
  <c r="P2586" i="3"/>
  <c r="P2587" i="3"/>
  <c r="P2588" i="3"/>
  <c r="P2589" i="3"/>
  <c r="P2590" i="3"/>
  <c r="P2591" i="3"/>
  <c r="P2592" i="3"/>
  <c r="P2593" i="3"/>
  <c r="P2594" i="3"/>
  <c r="P2595" i="3"/>
  <c r="P2596" i="3"/>
  <c r="P2597" i="3"/>
  <c r="P2598" i="3"/>
  <c r="P2599" i="3"/>
  <c r="P2600" i="3"/>
  <c r="P2601" i="3"/>
  <c r="P2602" i="3"/>
  <c r="P2603" i="3"/>
  <c r="P2604" i="3"/>
  <c r="P2605" i="3"/>
  <c r="P2606" i="3"/>
  <c r="P2607" i="3"/>
  <c r="P2608" i="3"/>
  <c r="P2609" i="3"/>
  <c r="P2610" i="3"/>
  <c r="P2611" i="3"/>
  <c r="P2612" i="3"/>
  <c r="P2613" i="3"/>
  <c r="P2614" i="3"/>
  <c r="P2615" i="3"/>
  <c r="P2616" i="3"/>
  <c r="P2617" i="3"/>
  <c r="P2618" i="3"/>
  <c r="P2619" i="3"/>
  <c r="P2620" i="3"/>
  <c r="P2621" i="3"/>
  <c r="P2622" i="3"/>
  <c r="P2623" i="3"/>
  <c r="P2624" i="3"/>
  <c r="P2625" i="3"/>
  <c r="P2626" i="3"/>
  <c r="P2627" i="3"/>
  <c r="P2628" i="3"/>
  <c r="P2629" i="3"/>
  <c r="P2630" i="3"/>
  <c r="P2631" i="3"/>
  <c r="P2632" i="3"/>
  <c r="P2633" i="3"/>
  <c r="P2634" i="3"/>
  <c r="P2635" i="3"/>
  <c r="P2636" i="3"/>
  <c r="P2637" i="3"/>
  <c r="P2638" i="3"/>
  <c r="P2639" i="3"/>
  <c r="P2640" i="3"/>
  <c r="P2641" i="3"/>
  <c r="P2642" i="3"/>
  <c r="P2643" i="3"/>
  <c r="P2644" i="3"/>
  <c r="P2645" i="3"/>
  <c r="P2646" i="3"/>
  <c r="P2647" i="3"/>
  <c r="P2648" i="3"/>
  <c r="P2649" i="3"/>
  <c r="P2650" i="3"/>
  <c r="P2651" i="3"/>
  <c r="P2652" i="3"/>
  <c r="P2653" i="3"/>
  <c r="P2654" i="3"/>
  <c r="P2655" i="3"/>
  <c r="P2656" i="3"/>
  <c r="P2657" i="3"/>
  <c r="P2658" i="3"/>
  <c r="P2659" i="3"/>
  <c r="P2660" i="3"/>
  <c r="P2661" i="3"/>
  <c r="P2662" i="3"/>
  <c r="P2663" i="3"/>
  <c r="P2665" i="3"/>
  <c r="P2666" i="3"/>
  <c r="P2670" i="3"/>
  <c r="P2671" i="3"/>
  <c r="P2672" i="3"/>
  <c r="P2673" i="3"/>
  <c r="P2674" i="3"/>
  <c r="P2675" i="3"/>
  <c r="P2676" i="3"/>
  <c r="P2677" i="3"/>
  <c r="P2678" i="3"/>
  <c r="P2679" i="3"/>
  <c r="P2680" i="3"/>
  <c r="P2681" i="3"/>
  <c r="P2682" i="3"/>
  <c r="P2683" i="3"/>
  <c r="P2684" i="3"/>
  <c r="P2685" i="3"/>
  <c r="P2686" i="3"/>
  <c r="P2687" i="3"/>
  <c r="P2688" i="3"/>
  <c r="P2689" i="3"/>
  <c r="P2690" i="3"/>
  <c r="P2692" i="3"/>
  <c r="P2693" i="3"/>
  <c r="P2694" i="3"/>
  <c r="P2695" i="3"/>
  <c r="P2696" i="3"/>
  <c r="P2697" i="3"/>
  <c r="P2698" i="3"/>
  <c r="P2700" i="3"/>
  <c r="P2701" i="3"/>
  <c r="P2702" i="3"/>
  <c r="P2703" i="3"/>
  <c r="P2704" i="3"/>
  <c r="P2705" i="3"/>
  <c r="P2706" i="3"/>
  <c r="P2707" i="3"/>
  <c r="P2708" i="3"/>
  <c r="P2711" i="3"/>
  <c r="P2712" i="3"/>
  <c r="P2713" i="3"/>
  <c r="P2714" i="3"/>
  <c r="P2715" i="3"/>
  <c r="P2716" i="3"/>
  <c r="P2717" i="3"/>
  <c r="P2718" i="3"/>
  <c r="P2719" i="3"/>
  <c r="P2720" i="3"/>
  <c r="P2721" i="3"/>
  <c r="P2722" i="3"/>
  <c r="P2723" i="3"/>
  <c r="P2724" i="3"/>
  <c r="P2727" i="3"/>
  <c r="P2728" i="3"/>
  <c r="P2729" i="3"/>
  <c r="P2730" i="3"/>
  <c r="P2731" i="3"/>
  <c r="P2732" i="3"/>
  <c r="P2733" i="3"/>
  <c r="P2734" i="3"/>
  <c r="P2735" i="3"/>
  <c r="P2736" i="3"/>
  <c r="P2737" i="3"/>
  <c r="P2738" i="3"/>
  <c r="P2739" i="3"/>
  <c r="P2740" i="3"/>
  <c r="P2741" i="3"/>
  <c r="P2742" i="3"/>
  <c r="P2743" i="3"/>
  <c r="P2744" i="3"/>
  <c r="P2746" i="3"/>
  <c r="P2747" i="3"/>
  <c r="P2748" i="3"/>
  <c r="P2749" i="3"/>
  <c r="P2750" i="3"/>
  <c r="P2751" i="3"/>
  <c r="P2752" i="3"/>
  <c r="P2753" i="3"/>
  <c r="P2754" i="3"/>
  <c r="P2755" i="3"/>
  <c r="P2756" i="3"/>
  <c r="P2757" i="3"/>
  <c r="P2758" i="3"/>
  <c r="P2759" i="3"/>
  <c r="P2760" i="3"/>
  <c r="P2761" i="3"/>
  <c r="P2762" i="3"/>
  <c r="P2763" i="3"/>
  <c r="P2764" i="3"/>
  <c r="P2765" i="3"/>
  <c r="P2766" i="3"/>
  <c r="P2767" i="3"/>
  <c r="P2768" i="3"/>
  <c r="P2769" i="3"/>
  <c r="P2770" i="3"/>
  <c r="P2771" i="3"/>
  <c r="P2772" i="3"/>
  <c r="P2773" i="3"/>
  <c r="P2776" i="3"/>
  <c r="P2777" i="3"/>
  <c r="P2778" i="3"/>
  <c r="P2779" i="3"/>
  <c r="P2781" i="3"/>
  <c r="P2782" i="3"/>
  <c r="P2783" i="3"/>
  <c r="P2784" i="3"/>
  <c r="P2785" i="3"/>
  <c r="P2786" i="3"/>
  <c r="P2787" i="3"/>
  <c r="P2789" i="3"/>
  <c r="P2790" i="3"/>
  <c r="P2791" i="3"/>
  <c r="P2792" i="3"/>
  <c r="P2794" i="3"/>
  <c r="P2795" i="3"/>
  <c r="P2797" i="3"/>
  <c r="P2798" i="3"/>
  <c r="P2799" i="3"/>
  <c r="P2800" i="3"/>
  <c r="P2801" i="3"/>
  <c r="P2802" i="3"/>
  <c r="P2803" i="3"/>
  <c r="P2804" i="3"/>
  <c r="P2805" i="3"/>
  <c r="P2806" i="3"/>
  <c r="P2807" i="3"/>
  <c r="P2808" i="3"/>
  <c r="P2811" i="3"/>
  <c r="P2812" i="3"/>
  <c r="P2813" i="3"/>
  <c r="P2814" i="3"/>
  <c r="P2815" i="3"/>
  <c r="P2816" i="3"/>
  <c r="P2818" i="3"/>
  <c r="P2819" i="3"/>
  <c r="P2820" i="3"/>
  <c r="P2821" i="3"/>
  <c r="P2822" i="3"/>
  <c r="P2823" i="3"/>
  <c r="P2824" i="3"/>
  <c r="P2825" i="3"/>
  <c r="P2826" i="3"/>
  <c r="P2827" i="3"/>
  <c r="P2829" i="3"/>
  <c r="P2830" i="3"/>
  <c r="P2831" i="3"/>
  <c r="P2833" i="3"/>
  <c r="P2834" i="3"/>
  <c r="P2835" i="3"/>
  <c r="P2836" i="3"/>
  <c r="P2837" i="3"/>
  <c r="P2838" i="3"/>
  <c r="P2839" i="3"/>
  <c r="P2840" i="3"/>
  <c r="P2841" i="3"/>
  <c r="P2842" i="3"/>
  <c r="P2843" i="3"/>
  <c r="P2844" i="3"/>
  <c r="P2845" i="3"/>
  <c r="P2846" i="3"/>
  <c r="P2847" i="3"/>
  <c r="P2848" i="3"/>
  <c r="P2849" i="3"/>
  <c r="P2850" i="3"/>
  <c r="P2851" i="3"/>
  <c r="P2852" i="3"/>
  <c r="P2855" i="3"/>
  <c r="P2856" i="3"/>
  <c r="P2857" i="3"/>
  <c r="P2859" i="3"/>
  <c r="P2860" i="3"/>
  <c r="P2861" i="3"/>
  <c r="P2862" i="3"/>
  <c r="P2863" i="3"/>
  <c r="P2864" i="3"/>
  <c r="P2865" i="3"/>
  <c r="P2866" i="3"/>
  <c r="P2867" i="3"/>
  <c r="P2868" i="3"/>
  <c r="P2869" i="3"/>
  <c r="P2870" i="3"/>
  <c r="P2871" i="3"/>
  <c r="P2872" i="3"/>
  <c r="P2873" i="3"/>
  <c r="P2874" i="3"/>
  <c r="P2875" i="3"/>
  <c r="P2876" i="3"/>
  <c r="P2877" i="3"/>
  <c r="P2878" i="3"/>
  <c r="P2879" i="3"/>
  <c r="P2880" i="3"/>
  <c r="P2881" i="3"/>
  <c r="P2882" i="3"/>
  <c r="P2885" i="3"/>
  <c r="P2886" i="3"/>
  <c r="P2887" i="3"/>
  <c r="P2888" i="3"/>
  <c r="P2889" i="3"/>
  <c r="P2890" i="3"/>
  <c r="P2891" i="3"/>
  <c r="P2893" i="3"/>
  <c r="P2894" i="3"/>
  <c r="P2895" i="3"/>
  <c r="P2896" i="3"/>
  <c r="P2897" i="3"/>
  <c r="P2898" i="3"/>
  <c r="P2899" i="3"/>
  <c r="P2900" i="3"/>
  <c r="P2901" i="3"/>
  <c r="P2902" i="3"/>
  <c r="P2903" i="3"/>
  <c r="P2904" i="3"/>
  <c r="P2905" i="3"/>
  <c r="P2906" i="3"/>
  <c r="P2907" i="3"/>
  <c r="P2908" i="3"/>
  <c r="P2909" i="3"/>
  <c r="P2910" i="3"/>
  <c r="P2912" i="3"/>
  <c r="P2913" i="3"/>
  <c r="P2914" i="3"/>
  <c r="P2915" i="3"/>
  <c r="P2916" i="3"/>
  <c r="P2917" i="3"/>
  <c r="P2919" i="3"/>
  <c r="P2920" i="3"/>
  <c r="P2921" i="3"/>
  <c r="P2922" i="3"/>
  <c r="P2923" i="3"/>
  <c r="P2924" i="3"/>
  <c r="P2925" i="3"/>
  <c r="P2926" i="3"/>
  <c r="P2927" i="3"/>
  <c r="P2928" i="3"/>
  <c r="P2929" i="3"/>
  <c r="P2930" i="3"/>
  <c r="P2931" i="3"/>
  <c r="P2932" i="3"/>
  <c r="P2933" i="3"/>
  <c r="P2934" i="3"/>
  <c r="P2935" i="3"/>
  <c r="P2936" i="3"/>
  <c r="P2937" i="3"/>
  <c r="P2938" i="3"/>
  <c r="P2939" i="3"/>
  <c r="P2940" i="3"/>
  <c r="P2941" i="3"/>
  <c r="P2942" i="3"/>
  <c r="P2943" i="3"/>
  <c r="P2944" i="3"/>
  <c r="P2945" i="3"/>
  <c r="P2946" i="3"/>
  <c r="P2947" i="3"/>
  <c r="P2948" i="3"/>
  <c r="P2949" i="3"/>
  <c r="P2950" i="3"/>
  <c r="P2951" i="3"/>
  <c r="P2952" i="3"/>
  <c r="P2953" i="3"/>
  <c r="P2954" i="3"/>
  <c r="P2955" i="3"/>
  <c r="P2956" i="3"/>
  <c r="P2957" i="3"/>
  <c r="P2958" i="3"/>
  <c r="P2959" i="3"/>
  <c r="P2960" i="3"/>
  <c r="P2961" i="3"/>
  <c r="P2962" i="3"/>
  <c r="P2963" i="3"/>
  <c r="P2964" i="3"/>
  <c r="P2965" i="3"/>
  <c r="P2968" i="3"/>
  <c r="P2970" i="3"/>
  <c r="P2971" i="3"/>
  <c r="P2972" i="3"/>
  <c r="P2973" i="3"/>
  <c r="P2974" i="3"/>
  <c r="P2975" i="3"/>
  <c r="P2976" i="3"/>
  <c r="P2977" i="3"/>
  <c r="P2978" i="3"/>
  <c r="P2979" i="3"/>
  <c r="P2980" i="3"/>
  <c r="P2981" i="3"/>
  <c r="P2982" i="3"/>
  <c r="P2983" i="3"/>
  <c r="P2984" i="3"/>
  <c r="P2986" i="3"/>
  <c r="P2987" i="3"/>
  <c r="P2988" i="3"/>
  <c r="P2989" i="3"/>
  <c r="P2990" i="3"/>
  <c r="P2991" i="3"/>
  <c r="P2992" i="3"/>
  <c r="P2993" i="3"/>
  <c r="P2994" i="3"/>
  <c r="P2995" i="3"/>
  <c r="P2996" i="3"/>
  <c r="P2998" i="3"/>
  <c r="P2999" i="3"/>
  <c r="P3000" i="3"/>
  <c r="P3001" i="3"/>
  <c r="P3002" i="3"/>
  <c r="P3003" i="3"/>
  <c r="P3004" i="3"/>
  <c r="P3005" i="3"/>
  <c r="P3007" i="3"/>
  <c r="P3008" i="3"/>
  <c r="P3009" i="3"/>
  <c r="P3011" i="3"/>
  <c r="P3012" i="3"/>
  <c r="P3013" i="3"/>
  <c r="P3014" i="3"/>
  <c r="P3015" i="3"/>
  <c r="P3018" i="3"/>
  <c r="P3019" i="3"/>
  <c r="P3020" i="3"/>
  <c r="P3021" i="3"/>
  <c r="P3022" i="3"/>
  <c r="P3024" i="3"/>
  <c r="P3025" i="3"/>
  <c r="P3026" i="3"/>
  <c r="P3027" i="3"/>
  <c r="P3028" i="3"/>
  <c r="P3029" i="3"/>
  <c r="P3030" i="3"/>
  <c r="P3031" i="3"/>
  <c r="P3032" i="3"/>
  <c r="P3033" i="3"/>
  <c r="P3034" i="3"/>
  <c r="P3035" i="3"/>
  <c r="P3036" i="3"/>
  <c r="P3037" i="3"/>
  <c r="P3038" i="3"/>
  <c r="P3039" i="3"/>
  <c r="P3040" i="3"/>
  <c r="P3041" i="3"/>
  <c r="P3047" i="3"/>
  <c r="P3048" i="3"/>
  <c r="P3049" i="3"/>
  <c r="P3052" i="3"/>
  <c r="P3053" i="3"/>
  <c r="P3055" i="3"/>
  <c r="P3056" i="3"/>
  <c r="P3058" i="3"/>
  <c r="P3059" i="3"/>
  <c r="P3060" i="3"/>
  <c r="P3061" i="3"/>
  <c r="P3064" i="3"/>
  <c r="P3065" i="3"/>
  <c r="P3066" i="3"/>
  <c r="P3067" i="3"/>
  <c r="P3068" i="3"/>
  <c r="P3072" i="3"/>
  <c r="P3073" i="3"/>
  <c r="P3074" i="3"/>
  <c r="P3075" i="3"/>
  <c r="P3078" i="3"/>
  <c r="P3079" i="3"/>
  <c r="P3080" i="3"/>
  <c r="P3081" i="3"/>
  <c r="P3082" i="3"/>
  <c r="P3083" i="3"/>
  <c r="P3084" i="3"/>
  <c r="P3085" i="3"/>
  <c r="P3086" i="3"/>
  <c r="P3087" i="3"/>
  <c r="P3088" i="3"/>
  <c r="P3089" i="3"/>
  <c r="P3090" i="3"/>
  <c r="P3091" i="3"/>
  <c r="P3092" i="3"/>
  <c r="P3093" i="3"/>
  <c r="P3094" i="3"/>
  <c r="P3095" i="3"/>
  <c r="P3096" i="3"/>
  <c r="P3097" i="3"/>
  <c r="P3098" i="3"/>
  <c r="P3099" i="3"/>
  <c r="P3102" i="3"/>
  <c r="P3104" i="3"/>
  <c r="P3105" i="3"/>
  <c r="P3106" i="3"/>
  <c r="P3107" i="3"/>
  <c r="P3108" i="3"/>
  <c r="P3109" i="3"/>
  <c r="P3111" i="3"/>
  <c r="P3112" i="3"/>
  <c r="P3113" i="3"/>
  <c r="P3114" i="3"/>
  <c r="P3115" i="3"/>
  <c r="P3116" i="3"/>
  <c r="P3117" i="3"/>
  <c r="P3119" i="3"/>
  <c r="P3120" i="3"/>
  <c r="P3121" i="3"/>
  <c r="P3122" i="3"/>
  <c r="P3123" i="3"/>
  <c r="P3124" i="3"/>
  <c r="P3125" i="3"/>
  <c r="P3126" i="3"/>
  <c r="P3127" i="3"/>
  <c r="P3128" i="3"/>
  <c r="P3129" i="3"/>
  <c r="P3130" i="3"/>
  <c r="P3131" i="3"/>
  <c r="P3132" i="3"/>
  <c r="P3133" i="3"/>
  <c r="P3134" i="3"/>
  <c r="P3135" i="3"/>
  <c r="P3136" i="3"/>
  <c r="P3137" i="3"/>
  <c r="P3138" i="3"/>
  <c r="P3139" i="3"/>
  <c r="P3140" i="3"/>
  <c r="P3141" i="3"/>
  <c r="P3142" i="3"/>
  <c r="P3143" i="3"/>
  <c r="P3144" i="3"/>
  <c r="P3145" i="3"/>
  <c r="P3146" i="3"/>
  <c r="P3147" i="3"/>
  <c r="P3148" i="3"/>
  <c r="P3149" i="3"/>
  <c r="P3150" i="3"/>
  <c r="P3151" i="3"/>
  <c r="P3152" i="3"/>
  <c r="P3153" i="3"/>
  <c r="P3154" i="3"/>
  <c r="P3155" i="3"/>
  <c r="P3156" i="3"/>
  <c r="P3157" i="3"/>
  <c r="P3158" i="3"/>
  <c r="P3159" i="3"/>
  <c r="P3160" i="3"/>
  <c r="P3161" i="3"/>
  <c r="P3162" i="3"/>
  <c r="P3163" i="3"/>
  <c r="P3165" i="3"/>
  <c r="P3166" i="3"/>
  <c r="P3167" i="3"/>
  <c r="P3168" i="3"/>
  <c r="P3169" i="3"/>
  <c r="P3170" i="3"/>
  <c r="P3171" i="3"/>
  <c r="P3172" i="3"/>
  <c r="P3173" i="3"/>
  <c r="P3174" i="3"/>
  <c r="P3175" i="3"/>
  <c r="P3176" i="3"/>
  <c r="P3177" i="3"/>
  <c r="P3178" i="3"/>
  <c r="P3179" i="3"/>
  <c r="P3180" i="3"/>
  <c r="P3181" i="3"/>
  <c r="P3182" i="3"/>
  <c r="P3185" i="3"/>
  <c r="P3186" i="3"/>
  <c r="P3187" i="3"/>
  <c r="P3188" i="3"/>
  <c r="P3189" i="3"/>
  <c r="P3190" i="3"/>
  <c r="P3191" i="3"/>
  <c r="P3192" i="3"/>
  <c r="P3193" i="3"/>
  <c r="P3194" i="3"/>
  <c r="P3195" i="3"/>
  <c r="P3196" i="3"/>
  <c r="P3197" i="3"/>
  <c r="P3199" i="3"/>
  <c r="P3201" i="3"/>
  <c r="P3202" i="3"/>
  <c r="P3203" i="3"/>
  <c r="P3204" i="3"/>
  <c r="P3205" i="3"/>
  <c r="P3206" i="3"/>
  <c r="P3207" i="3"/>
  <c r="P3208" i="3"/>
  <c r="P3209" i="3"/>
  <c r="P3210" i="3"/>
  <c r="P3211" i="3"/>
  <c r="P3212" i="3"/>
  <c r="P3213" i="3"/>
  <c r="P3214" i="3"/>
  <c r="P3215" i="3"/>
  <c r="P3216" i="3"/>
  <c r="P3217" i="3"/>
  <c r="P3218" i="3"/>
  <c r="P3219" i="3"/>
  <c r="P3220" i="3"/>
  <c r="P3221" i="3"/>
  <c r="P3222" i="3"/>
  <c r="P3223" i="3"/>
  <c r="P3224" i="3"/>
  <c r="P3225" i="3"/>
  <c r="P3226" i="3"/>
  <c r="P3227" i="3"/>
  <c r="P3228" i="3"/>
  <c r="P3229" i="3"/>
  <c r="P3230" i="3"/>
  <c r="P3231" i="3"/>
  <c r="P3232" i="3"/>
  <c r="P3233" i="3"/>
  <c r="P3234" i="3"/>
  <c r="P3235" i="3"/>
  <c r="P3236" i="3"/>
  <c r="P3237" i="3"/>
  <c r="P3238" i="3"/>
  <c r="P3239" i="3"/>
  <c r="P3240" i="3"/>
  <c r="P3241" i="3"/>
  <c r="P3242" i="3"/>
  <c r="P3243" i="3"/>
  <c r="P3244" i="3"/>
  <c r="P3245" i="3"/>
  <c r="P3246" i="3"/>
  <c r="P3247" i="3"/>
  <c r="P3248" i="3"/>
  <c r="P3249" i="3"/>
  <c r="P3250" i="3"/>
  <c r="P3251" i="3"/>
  <c r="P3252" i="3"/>
  <c r="P3253" i="3"/>
  <c r="P3254" i="3"/>
  <c r="P3255" i="3"/>
  <c r="P3256" i="3"/>
  <c r="P3257" i="3"/>
  <c r="P3258" i="3"/>
  <c r="P3259" i="3"/>
  <c r="P3260" i="3"/>
  <c r="P3261" i="3"/>
  <c r="P3262" i="3"/>
  <c r="P3263" i="3"/>
  <c r="P3264" i="3"/>
  <c r="P3265" i="3"/>
  <c r="P3266" i="3"/>
  <c r="P3267" i="3"/>
  <c r="P3268" i="3"/>
  <c r="P3269" i="3"/>
  <c r="P3270" i="3"/>
  <c r="P3272" i="3"/>
  <c r="P3273" i="3"/>
  <c r="P3274" i="3"/>
  <c r="P3275" i="3"/>
  <c r="P3276" i="3"/>
  <c r="P3277" i="3"/>
  <c r="P3278" i="3"/>
  <c r="P3279" i="3"/>
  <c r="P3280" i="3"/>
  <c r="P3281" i="3"/>
  <c r="P3282" i="3"/>
  <c r="P3283" i="3"/>
  <c r="P3284" i="3"/>
  <c r="P3286" i="3"/>
  <c r="P3287" i="3"/>
  <c r="P3288" i="3"/>
  <c r="P3289" i="3"/>
  <c r="P3290" i="3"/>
  <c r="P3291" i="3"/>
  <c r="P3292" i="3"/>
  <c r="P3293" i="3"/>
  <c r="P3295" i="3"/>
  <c r="P3296" i="3"/>
  <c r="P3302" i="3"/>
  <c r="P3303" i="3"/>
  <c r="P3304" i="3"/>
  <c r="P3305" i="3"/>
  <c r="P3306" i="3"/>
  <c r="P3308" i="3"/>
  <c r="P3309" i="3"/>
  <c r="P3310" i="3"/>
  <c r="P3311" i="3"/>
  <c r="P3312" i="3"/>
  <c r="P3313" i="3"/>
  <c r="P3314" i="3"/>
  <c r="P3315" i="3"/>
  <c r="P3316" i="3"/>
  <c r="P3317" i="3"/>
  <c r="P3318" i="3"/>
  <c r="P3319" i="3"/>
  <c r="P3320" i="3"/>
  <c r="P3321" i="3"/>
  <c r="P3322" i="3"/>
  <c r="P3330" i="3"/>
  <c r="P3331" i="3"/>
  <c r="P3332" i="3"/>
  <c r="P3333" i="3"/>
  <c r="P3334" i="3"/>
  <c r="P3335" i="3"/>
  <c r="P3336" i="3"/>
  <c r="P3337" i="3"/>
  <c r="P3338" i="3"/>
  <c r="P3339" i="3"/>
  <c r="P3340" i="3"/>
  <c r="P3341" i="3"/>
  <c r="P3342" i="3"/>
  <c r="P3343" i="3"/>
  <c r="P3344" i="3"/>
  <c r="P3346" i="3"/>
  <c r="P3348" i="3"/>
  <c r="P3349" i="3"/>
  <c r="P3350" i="3"/>
  <c r="P3351" i="3"/>
  <c r="P3352" i="3"/>
  <c r="P3353" i="3"/>
  <c r="P3354" i="3"/>
  <c r="P3355" i="3"/>
  <c r="P3356" i="3"/>
  <c r="P3357" i="3"/>
  <c r="P3358" i="3"/>
  <c r="P3359" i="3"/>
  <c r="P3360" i="3"/>
  <c r="P3363" i="3"/>
  <c r="P3364" i="3"/>
  <c r="P3365" i="3"/>
  <c r="P3366" i="3"/>
  <c r="P3367" i="3"/>
  <c r="P3368" i="3"/>
  <c r="P3369" i="3"/>
  <c r="P3371" i="3"/>
  <c r="P3372" i="3"/>
  <c r="P3374" i="3"/>
  <c r="P3375" i="3"/>
  <c r="P3376" i="3"/>
  <c r="P3377" i="3"/>
  <c r="P3379" i="3"/>
  <c r="P3380" i="3"/>
  <c r="P3381" i="3"/>
  <c r="P3382" i="3"/>
  <c r="P3383" i="3"/>
  <c r="P3384" i="3"/>
  <c r="P3385" i="3"/>
  <c r="P3386" i="3"/>
  <c r="P3387" i="3"/>
  <c r="P3388" i="3"/>
  <c r="P3389" i="3"/>
  <c r="P3390" i="3"/>
  <c r="P3391" i="3"/>
  <c r="P3392" i="3"/>
  <c r="P3393" i="3"/>
  <c r="P3394" i="3"/>
  <c r="P3395" i="3"/>
  <c r="P3396" i="3"/>
  <c r="P3397" i="3"/>
  <c r="P3398" i="3"/>
  <c r="P3399" i="3"/>
  <c r="P3400" i="3"/>
  <c r="P3401" i="3"/>
  <c r="P3402" i="3"/>
  <c r="P3403" i="3"/>
  <c r="P3404" i="3"/>
  <c r="P3405" i="3"/>
  <c r="P3406" i="3"/>
  <c r="P3407" i="3"/>
  <c r="P3408" i="3"/>
  <c r="P3409" i="3"/>
  <c r="P3410" i="3"/>
  <c r="P3411" i="3"/>
  <c r="P3412" i="3"/>
  <c r="P3413" i="3"/>
  <c r="P3414" i="3"/>
  <c r="P3415" i="3"/>
  <c r="P3416" i="3"/>
  <c r="P3417" i="3"/>
  <c r="P3418" i="3"/>
  <c r="P3419" i="3"/>
  <c r="P3420" i="3"/>
  <c r="P3421" i="3"/>
  <c r="P3422" i="3"/>
  <c r="P3423" i="3"/>
  <c r="P3424" i="3"/>
  <c r="P3425" i="3"/>
  <c r="P3426" i="3"/>
  <c r="P3427" i="3"/>
  <c r="P3428" i="3"/>
  <c r="P3429" i="3"/>
  <c r="P3430" i="3"/>
  <c r="P3431" i="3"/>
  <c r="P3432" i="3"/>
  <c r="P3433" i="3"/>
  <c r="P3434" i="3"/>
  <c r="P3435" i="3"/>
  <c r="P3436" i="3"/>
  <c r="P3437" i="3"/>
  <c r="P3438" i="3"/>
  <c r="P3441" i="3"/>
  <c r="P3442" i="3"/>
  <c r="P3443" i="3"/>
  <c r="P3444" i="3"/>
  <c r="P3445" i="3"/>
  <c r="P3446" i="3"/>
  <c r="P3447" i="3"/>
  <c r="P3448" i="3"/>
  <c r="P3449" i="3"/>
  <c r="P3450" i="3"/>
  <c r="P3451" i="3"/>
  <c r="P3452" i="3"/>
  <c r="P3453" i="3"/>
  <c r="P3454" i="3"/>
  <c r="P3455" i="3"/>
  <c r="P3456" i="3"/>
  <c r="P3457" i="3"/>
  <c r="P3458" i="3"/>
  <c r="P3459" i="3"/>
  <c r="P3460" i="3"/>
  <c r="P3461" i="3"/>
  <c r="P3462" i="3"/>
  <c r="P3463" i="3"/>
  <c r="P3464" i="3"/>
  <c r="P3465" i="3"/>
  <c r="P3467" i="3"/>
  <c r="P3468" i="3"/>
  <c r="P3469" i="3"/>
  <c r="P3470" i="3"/>
  <c r="P3471" i="3"/>
  <c r="P3472" i="3"/>
  <c r="P3473" i="3"/>
  <c r="P3474" i="3"/>
  <c r="P3475" i="3"/>
  <c r="P3476" i="3"/>
  <c r="P3477" i="3"/>
  <c r="P3478" i="3"/>
  <c r="P3479" i="3"/>
  <c r="P3480" i="3"/>
  <c r="P3481" i="3"/>
  <c r="P3482" i="3"/>
  <c r="P3483" i="3"/>
  <c r="P3484" i="3"/>
  <c r="P3485" i="3"/>
  <c r="P3486" i="3"/>
  <c r="P3487" i="3"/>
  <c r="P3488" i="3"/>
  <c r="P3489" i="3"/>
  <c r="P3490" i="3"/>
  <c r="P3491" i="3"/>
  <c r="P3492" i="3"/>
  <c r="P3493" i="3"/>
  <c r="P3494" i="3"/>
  <c r="P3495" i="3"/>
  <c r="P3496" i="3"/>
  <c r="P3497" i="3"/>
  <c r="P3498" i="3"/>
  <c r="P3499" i="3"/>
  <c r="P3501" i="3"/>
  <c r="P3502" i="3"/>
  <c r="P3503" i="3"/>
  <c r="P3504" i="3"/>
  <c r="P3505" i="3"/>
  <c r="P3506" i="3"/>
  <c r="P3507" i="3"/>
  <c r="P3508" i="3"/>
  <c r="P3509" i="3"/>
  <c r="P3510" i="3"/>
  <c r="P3511" i="3"/>
  <c r="P3512" i="3"/>
  <c r="P3513" i="3"/>
  <c r="P3515" i="3"/>
  <c r="P3516" i="3"/>
  <c r="P3518" i="3"/>
  <c r="P3519" i="3"/>
  <c r="P3522" i="3"/>
  <c r="P3523" i="3"/>
  <c r="P3524" i="3"/>
  <c r="P3525" i="3"/>
  <c r="P3526" i="3"/>
  <c r="P3527" i="3"/>
  <c r="P3528" i="3"/>
  <c r="P3529" i="3"/>
  <c r="P3530" i="3"/>
  <c r="P3531" i="3"/>
  <c r="P3532" i="3"/>
  <c r="P3533" i="3"/>
  <c r="P3534" i="3"/>
  <c r="P3535" i="3"/>
  <c r="P3536" i="3"/>
  <c r="P3537" i="3"/>
  <c r="P3538" i="3"/>
  <c r="P3539" i="3"/>
  <c r="P3540" i="3"/>
  <c r="P3541" i="3"/>
  <c r="P3542" i="3"/>
  <c r="P3543" i="3"/>
  <c r="P3551" i="3"/>
  <c r="P3552" i="3"/>
  <c r="P3553" i="3"/>
  <c r="P3554" i="3"/>
  <c r="P3555" i="3"/>
  <c r="P3556" i="3"/>
  <c r="P3557" i="3"/>
  <c r="P3560" i="3"/>
  <c r="P3561" i="3"/>
  <c r="P3562" i="3"/>
  <c r="P3563" i="3"/>
  <c r="P3564" i="3"/>
  <c r="P3565" i="3"/>
  <c r="P3566" i="3"/>
  <c r="P3567" i="3"/>
  <c r="P3568" i="3"/>
  <c r="P3569" i="3"/>
  <c r="P3570" i="3"/>
  <c r="P3571" i="3"/>
  <c r="P3572" i="3"/>
  <c r="P3573" i="3"/>
  <c r="P3574" i="3"/>
  <c r="P3575" i="3"/>
  <c r="P3576" i="3"/>
  <c r="P3577" i="3"/>
  <c r="P3579" i="3"/>
  <c r="P3580" i="3"/>
  <c r="P3581" i="3"/>
  <c r="P3582" i="3"/>
  <c r="P3583" i="3"/>
  <c r="P3584" i="3"/>
  <c r="P3585" i="3"/>
  <c r="P3586" i="3"/>
  <c r="P3587" i="3"/>
  <c r="P3588" i="3"/>
  <c r="P3589" i="3"/>
  <c r="P3590" i="3"/>
  <c r="P3591" i="3"/>
  <c r="P3592" i="3"/>
  <c r="P3593" i="3"/>
  <c r="P3594" i="3"/>
  <c r="P3595" i="3"/>
  <c r="P3596" i="3"/>
  <c r="P3597" i="3"/>
  <c r="P3598" i="3"/>
  <c r="P3599" i="3"/>
  <c r="P3600" i="3"/>
  <c r="P3601" i="3"/>
  <c r="P3602" i="3"/>
  <c r="P3603" i="3"/>
  <c r="P3604" i="3"/>
  <c r="P3605" i="3"/>
  <c r="P3606" i="3"/>
  <c r="P3607" i="3"/>
  <c r="P3608" i="3"/>
  <c r="P3609" i="3"/>
  <c r="P3610" i="3"/>
  <c r="P3611" i="3"/>
  <c r="P3612" i="3"/>
  <c r="P3613" i="3"/>
  <c r="P3614" i="3"/>
  <c r="P3615" i="3"/>
  <c r="P3616" i="3"/>
  <c r="P3617" i="3"/>
  <c r="P3618" i="3"/>
  <c r="P3619" i="3"/>
  <c r="P3620" i="3"/>
  <c r="P3621" i="3"/>
  <c r="P3622" i="3"/>
  <c r="P3625" i="3"/>
  <c r="P3627" i="3"/>
  <c r="P3628" i="3"/>
  <c r="P3629" i="3"/>
  <c r="P3630" i="3"/>
  <c r="P3631" i="3"/>
  <c r="P3632" i="3"/>
  <c r="P3633" i="3"/>
  <c r="P3634" i="3"/>
  <c r="P3635" i="3"/>
  <c r="P3636" i="3"/>
  <c r="P3637" i="3"/>
  <c r="P3638" i="3"/>
  <c r="P3639" i="3"/>
  <c r="P3640" i="3"/>
  <c r="P3641" i="3"/>
  <c r="P3642" i="3"/>
  <c r="P3643" i="3"/>
  <c r="P3644" i="3"/>
  <c r="P3645" i="3"/>
  <c r="P3647" i="3"/>
  <c r="P3648" i="3"/>
  <c r="P3649" i="3"/>
  <c r="P3650" i="3"/>
  <c r="P3651" i="3"/>
  <c r="P3652" i="3"/>
  <c r="P3653" i="3"/>
  <c r="P3654" i="3"/>
  <c r="P3655" i="3"/>
  <c r="P3656" i="3"/>
  <c r="P3657" i="3"/>
  <c r="P3658" i="3"/>
  <c r="P3659" i="3"/>
  <c r="P3660" i="3"/>
  <c r="P3661" i="3"/>
  <c r="P3662" i="3"/>
  <c r="P3663" i="3"/>
  <c r="P3664" i="3"/>
  <c r="P3665" i="3"/>
  <c r="P3666" i="3"/>
  <c r="P3667" i="3"/>
  <c r="P3668" i="3"/>
  <c r="P3669" i="3"/>
  <c r="P3670" i="3"/>
  <c r="P3671" i="3"/>
  <c r="P3672" i="3"/>
  <c r="P3673" i="3"/>
  <c r="P3674" i="3"/>
  <c r="P3675" i="3"/>
  <c r="P3676" i="3"/>
  <c r="P3677" i="3"/>
  <c r="P3679" i="3"/>
  <c r="P3680" i="3"/>
  <c r="P3681" i="3"/>
  <c r="P3682" i="3"/>
  <c r="P3683" i="3"/>
  <c r="P3684" i="3"/>
  <c r="P3685" i="3"/>
  <c r="P3686" i="3"/>
  <c r="P3687" i="3"/>
  <c r="P3688" i="3"/>
  <c r="P3689" i="3"/>
  <c r="P3690" i="3"/>
  <c r="P3691" i="3"/>
  <c r="P3692" i="3"/>
  <c r="P3693" i="3"/>
  <c r="P3694" i="3"/>
  <c r="P3695" i="3"/>
  <c r="P3696" i="3"/>
  <c r="P3697" i="3"/>
  <c r="P3698" i="3"/>
  <c r="P3699" i="3"/>
  <c r="P3700" i="3"/>
  <c r="P3701" i="3"/>
  <c r="P3702" i="3"/>
  <c r="P3703" i="3"/>
  <c r="P3704" i="3"/>
  <c r="P3707" i="3"/>
  <c r="P3708" i="3"/>
  <c r="P3709" i="3"/>
  <c r="P3710" i="3"/>
  <c r="P3711" i="3"/>
  <c r="P3712" i="3"/>
  <c r="P3714" i="3"/>
  <c r="P3716" i="3"/>
  <c r="P3717" i="3"/>
  <c r="P3718" i="3"/>
  <c r="P3719" i="3"/>
  <c r="P3720" i="3"/>
  <c r="P3721" i="3"/>
  <c r="P3722" i="3"/>
  <c r="P3723" i="3"/>
  <c r="P3724" i="3"/>
  <c r="P3725" i="3"/>
  <c r="P3726" i="3"/>
  <c r="P3727" i="3"/>
  <c r="P3728" i="3"/>
  <c r="P3729" i="3"/>
  <c r="P3731" i="3"/>
  <c r="P3732" i="3"/>
  <c r="P3733" i="3"/>
  <c r="P3734" i="3"/>
  <c r="P3735" i="3"/>
  <c r="P3736" i="3"/>
  <c r="P3737" i="3"/>
  <c r="P3738" i="3"/>
  <c r="P3739" i="3"/>
  <c r="P3740" i="3"/>
  <c r="P3741" i="3"/>
  <c r="P3742" i="3"/>
  <c r="P3743" i="3"/>
  <c r="P3744" i="3"/>
  <c r="P3745" i="3"/>
  <c r="P3746" i="3"/>
  <c r="P3747" i="3"/>
  <c r="P3748" i="3"/>
  <c r="P3749" i="3"/>
  <c r="P3750" i="3"/>
  <c r="P3751" i="3"/>
  <c r="P3752" i="3"/>
  <c r="P3753" i="3"/>
  <c r="P3754" i="3"/>
  <c r="P3755" i="3"/>
  <c r="P3756" i="3"/>
  <c r="P3757" i="3"/>
  <c r="P3758" i="3"/>
  <c r="P3760" i="3"/>
  <c r="P3761" i="3"/>
  <c r="P3762" i="3"/>
  <c r="P3763" i="3"/>
  <c r="P3764" i="3"/>
  <c r="P3765" i="3"/>
  <c r="P3766" i="3"/>
  <c r="P3767" i="3"/>
  <c r="P3768" i="3"/>
  <c r="P3769" i="3"/>
  <c r="P3770" i="3"/>
  <c r="P3771" i="3"/>
  <c r="P3772" i="3"/>
  <c r="P3773" i="3"/>
  <c r="P3774" i="3"/>
  <c r="P3775" i="3"/>
  <c r="P3776" i="3"/>
  <c r="P3777" i="3"/>
  <c r="P3778" i="3"/>
  <c r="P3779" i="3"/>
  <c r="P3780" i="3"/>
  <c r="P3781" i="3"/>
  <c r="P3782" i="3"/>
  <c r="P3783" i="3"/>
  <c r="P3784" i="3"/>
  <c r="P3785" i="3"/>
  <c r="P3786" i="3"/>
  <c r="P3787" i="3"/>
  <c r="P3788" i="3"/>
  <c r="P3789" i="3"/>
  <c r="P3790" i="3"/>
  <c r="P3791" i="3"/>
  <c r="P3792" i="3"/>
  <c r="P3793" i="3"/>
  <c r="P3794" i="3"/>
  <c r="P3795" i="3"/>
  <c r="P3796" i="3"/>
  <c r="P3797" i="3"/>
  <c r="P3798" i="3"/>
  <c r="P3799" i="3"/>
  <c r="P3800" i="3"/>
  <c r="P3801" i="3"/>
  <c r="P3804" i="3"/>
  <c r="P3805" i="3"/>
  <c r="P3806" i="3"/>
  <c r="P3807" i="3"/>
  <c r="P3808" i="3"/>
  <c r="P3809" i="3"/>
  <c r="P3810" i="3"/>
  <c r="P3811" i="3"/>
  <c r="P3812" i="3"/>
  <c r="P3813" i="3"/>
  <c r="P3814" i="3"/>
  <c r="P3815" i="3"/>
  <c r="P3816" i="3"/>
  <c r="P3817" i="3"/>
  <c r="P3818" i="3"/>
  <c r="P3819" i="3"/>
  <c r="P3820" i="3"/>
  <c r="P3821" i="3"/>
  <c r="P3822" i="3"/>
  <c r="P3823" i="3"/>
  <c r="P3824" i="3"/>
  <c r="P3825" i="3"/>
  <c r="P3826" i="3"/>
  <c r="P3827" i="3"/>
  <c r="P3828" i="3"/>
  <c r="P3829" i="3"/>
  <c r="P3830" i="3"/>
  <c r="P3831" i="3"/>
  <c r="P3832" i="3"/>
  <c r="P3833" i="3"/>
  <c r="P3834" i="3"/>
  <c r="P3835" i="3"/>
  <c r="P3836" i="3"/>
  <c r="P3837" i="3"/>
  <c r="P3838" i="3"/>
  <c r="P3840" i="3"/>
  <c r="P3841" i="3"/>
  <c r="P3842" i="3"/>
  <c r="P3843" i="3"/>
  <c r="P3844" i="3"/>
  <c r="P3845" i="3"/>
  <c r="P3846" i="3"/>
  <c r="P3847" i="3"/>
  <c r="P3848" i="3"/>
  <c r="P3849" i="3"/>
  <c r="P3850" i="3"/>
  <c r="P3851" i="3"/>
  <c r="P3852" i="3"/>
  <c r="P3853" i="3"/>
  <c r="P3854" i="3"/>
  <c r="P3855" i="3"/>
  <c r="P3856" i="3"/>
  <c r="P3857" i="3"/>
  <c r="P3858" i="3"/>
  <c r="P3859" i="3"/>
  <c r="P3860" i="3"/>
  <c r="P3861" i="3"/>
  <c r="P3862" i="3"/>
  <c r="P3863" i="3"/>
  <c r="P3864" i="3"/>
  <c r="P3865" i="3"/>
  <c r="P3866" i="3"/>
  <c r="P3867" i="3"/>
  <c r="P3868" i="3"/>
  <c r="P3869" i="3"/>
  <c r="P3870" i="3"/>
  <c r="P3871" i="3"/>
  <c r="P3872" i="3"/>
  <c r="P3873" i="3"/>
  <c r="P3874" i="3"/>
  <c r="P3875" i="3"/>
  <c r="P3876" i="3"/>
  <c r="P3877" i="3"/>
  <c r="P3880" i="3"/>
  <c r="P3881" i="3"/>
  <c r="P3882" i="3"/>
  <c r="P3883" i="3"/>
  <c r="P3884" i="3"/>
  <c r="P3885" i="3"/>
  <c r="P3886" i="3"/>
  <c r="P3887" i="3"/>
  <c r="P3888" i="3"/>
  <c r="P3889" i="3"/>
  <c r="P3890" i="3"/>
  <c r="P3891" i="3"/>
  <c r="P3893" i="3"/>
  <c r="P3894" i="3"/>
  <c r="P3895" i="3"/>
  <c r="P3896" i="3"/>
  <c r="P3897" i="3"/>
  <c r="P3898" i="3"/>
  <c r="P3899" i="3"/>
  <c r="P3901" i="3"/>
  <c r="P3902" i="3"/>
  <c r="P3903" i="3"/>
  <c r="P3906" i="3"/>
  <c r="P3907" i="3"/>
  <c r="P3908" i="3"/>
  <c r="P3909" i="3"/>
  <c r="P3910" i="3"/>
  <c r="P3911" i="3"/>
  <c r="P3912" i="3"/>
  <c r="P3913" i="3"/>
  <c r="P3914" i="3"/>
  <c r="P3915" i="3"/>
  <c r="P3916" i="3"/>
  <c r="P3917" i="3"/>
  <c r="P3918" i="3"/>
  <c r="P3919" i="3"/>
  <c r="P3920" i="3"/>
  <c r="P3922" i="3"/>
  <c r="P3923" i="3"/>
  <c r="P3924" i="3"/>
  <c r="P3925" i="3"/>
  <c r="P3926" i="3"/>
  <c r="P3928" i="3"/>
  <c r="P3929" i="3"/>
  <c r="P3930" i="3"/>
  <c r="P3933" i="3"/>
  <c r="P3934" i="3"/>
  <c r="P3935" i="3"/>
  <c r="P3936" i="3"/>
  <c r="P3937" i="3"/>
  <c r="P3938" i="3"/>
  <c r="P3939" i="3"/>
  <c r="P3940" i="3"/>
  <c r="P3941" i="3"/>
  <c r="P3942" i="3"/>
  <c r="P3943" i="3"/>
  <c r="P3945" i="3"/>
  <c r="P3946" i="3"/>
  <c r="P3947" i="3"/>
  <c r="P3948" i="3"/>
  <c r="P3951" i="3"/>
  <c r="P3952" i="3"/>
  <c r="P3953" i="3"/>
  <c r="P3954" i="3"/>
  <c r="P3955" i="3"/>
  <c r="P3956" i="3"/>
  <c r="P3957" i="3"/>
  <c r="P3958" i="3"/>
  <c r="P3959" i="3"/>
  <c r="P3960" i="3"/>
  <c r="P3961" i="3"/>
  <c r="P3962" i="3"/>
  <c r="P3963" i="3"/>
  <c r="P3964" i="3"/>
  <c r="P3965" i="3"/>
  <c r="P3966" i="3"/>
  <c r="P3967" i="3"/>
  <c r="P3968" i="3"/>
  <c r="P3970" i="3"/>
  <c r="P3971" i="3"/>
  <c r="P3972" i="3"/>
  <c r="P3973" i="3"/>
  <c r="P3974" i="3"/>
  <c r="P3975" i="3"/>
  <c r="P3976" i="3"/>
  <c r="P3977" i="3"/>
  <c r="P3978" i="3"/>
  <c r="P3979" i="3"/>
  <c r="P3980" i="3"/>
  <c r="P3981" i="3"/>
  <c r="P3982" i="3"/>
  <c r="P3983" i="3"/>
  <c r="P3984" i="3"/>
  <c r="P3985" i="3"/>
  <c r="P3986" i="3"/>
  <c r="P3987" i="3"/>
  <c r="P3988" i="3"/>
  <c r="P3989" i="3"/>
  <c r="P3990" i="3"/>
  <c r="P3991" i="3"/>
  <c r="P3992" i="3"/>
  <c r="P3993" i="3"/>
  <c r="P3994" i="3"/>
  <c r="P3995" i="3"/>
  <c r="P3996" i="3"/>
  <c r="P3997" i="3"/>
  <c r="P3998" i="3"/>
  <c r="P3999" i="3"/>
  <c r="P4000" i="3"/>
  <c r="P4002" i="3"/>
  <c r="P4003" i="3"/>
  <c r="P4004" i="3"/>
  <c r="P4005" i="3"/>
  <c r="P4006" i="3"/>
  <c r="P4007" i="3"/>
  <c r="P4008" i="3"/>
  <c r="P4009" i="3"/>
  <c r="P4011" i="3"/>
  <c r="P4012" i="3"/>
  <c r="P4013" i="3"/>
  <c r="P4014" i="3"/>
  <c r="P4015" i="3"/>
  <c r="P4016" i="3"/>
  <c r="P4017" i="3"/>
  <c r="P4018" i="3"/>
  <c r="P4019" i="3"/>
  <c r="P4020" i="3"/>
  <c r="P4021" i="3"/>
  <c r="P4022" i="3"/>
  <c r="P4023" i="3"/>
  <c r="P4024" i="3"/>
  <c r="P4027" i="3"/>
  <c r="P4028" i="3"/>
  <c r="P4029" i="3"/>
  <c r="P4030" i="3"/>
  <c r="P4031" i="3"/>
  <c r="P4034" i="3"/>
  <c r="P4036" i="3"/>
  <c r="P4037" i="3"/>
  <c r="P4038" i="3"/>
  <c r="P4039" i="3"/>
  <c r="P4040" i="3"/>
  <c r="P4041" i="3"/>
  <c r="P4042" i="3"/>
  <c r="P4044" i="3"/>
  <c r="P4046" i="3"/>
  <c r="P4047" i="3"/>
  <c r="P4048" i="3"/>
  <c r="P4049" i="3"/>
  <c r="P4050" i="3"/>
  <c r="P4051" i="3"/>
  <c r="P4052" i="3"/>
  <c r="P4053" i="3"/>
  <c r="P4054" i="3"/>
  <c r="P4055" i="3"/>
  <c r="P4056" i="3"/>
  <c r="P4057" i="3"/>
  <c r="P4058" i="3"/>
  <c r="P4059" i="3"/>
  <c r="P4060" i="3"/>
  <c r="P4061" i="3"/>
  <c r="P4062" i="3"/>
  <c r="P4064" i="3"/>
  <c r="P4065" i="3"/>
  <c r="P4066" i="3"/>
  <c r="P4067" i="3"/>
  <c r="P4070" i="3"/>
  <c r="P4071" i="3"/>
  <c r="P4072" i="3"/>
  <c r="P4075" i="3"/>
  <c r="P4076" i="3"/>
  <c r="P4077" i="3"/>
  <c r="P4078" i="3"/>
  <c r="P4079" i="3"/>
  <c r="P4080" i="3"/>
  <c r="P4081" i="3"/>
  <c r="P4083" i="3"/>
  <c r="P4084" i="3"/>
  <c r="P4085" i="3"/>
  <c r="P4086" i="3"/>
  <c r="P4087" i="3"/>
  <c r="P4088" i="3"/>
  <c r="P4089" i="3"/>
  <c r="P4090" i="3"/>
  <c r="P4091" i="3"/>
  <c r="P4092" i="3"/>
  <c r="P4093" i="3"/>
  <c r="P4094" i="3"/>
  <c r="P4095" i="3"/>
  <c r="P4096" i="3"/>
  <c r="P4097" i="3"/>
  <c r="P4098" i="3"/>
  <c r="P4100" i="3"/>
  <c r="P4103" i="3"/>
  <c r="P4104" i="3"/>
  <c r="P4105" i="3"/>
  <c r="P4106" i="3"/>
  <c r="P4107" i="3"/>
  <c r="P4108" i="3"/>
  <c r="P4109" i="3"/>
  <c r="P4110" i="3"/>
  <c r="P4111" i="3"/>
  <c r="P4112" i="3"/>
  <c r="P4113" i="3"/>
  <c r="P4114" i="3"/>
  <c r="P4115" i="3"/>
  <c r="P4116" i="3"/>
  <c r="P4117" i="3"/>
  <c r="P4118" i="3"/>
  <c r="P4119" i="3"/>
  <c r="P4120" i="3"/>
  <c r="P4121" i="3"/>
  <c r="P4122" i="3"/>
  <c r="P4123" i="3"/>
  <c r="P4124" i="3"/>
  <c r="P4125" i="3"/>
  <c r="P4126" i="3"/>
  <c r="P4127" i="3"/>
  <c r="P4128" i="3"/>
  <c r="P4129" i="3"/>
  <c r="P4130" i="3"/>
  <c r="P4131" i="3"/>
  <c r="P4132" i="3"/>
  <c r="P4133" i="3"/>
  <c r="P4134" i="3"/>
  <c r="P4135" i="3"/>
  <c r="P4137" i="3"/>
  <c r="P4138" i="3"/>
  <c r="P4139" i="3"/>
  <c r="P4140" i="3"/>
  <c r="P4141" i="3"/>
  <c r="P4142" i="3"/>
  <c r="P4143" i="3"/>
  <c r="P4144" i="3"/>
  <c r="P4145" i="3"/>
  <c r="P4146" i="3"/>
  <c r="P4147" i="3"/>
  <c r="P4148" i="3"/>
  <c r="P4149" i="3"/>
  <c r="P4150" i="3"/>
  <c r="P4151" i="3"/>
  <c r="P4152" i="3"/>
  <c r="P4153" i="3"/>
  <c r="P4154" i="3"/>
  <c r="P4155" i="3"/>
  <c r="P4156" i="3"/>
  <c r="P4157" i="3"/>
  <c r="P4158" i="3"/>
  <c r="P4159" i="3"/>
  <c r="P4160" i="3"/>
  <c r="P4161" i="3"/>
  <c r="P4162" i="3"/>
  <c r="P4163" i="3"/>
  <c r="P4164" i="3"/>
  <c r="P4166" i="3"/>
  <c r="P4167" i="3"/>
  <c r="P4168" i="3"/>
  <c r="P4169" i="3"/>
  <c r="P4170" i="3"/>
  <c r="P4171" i="3"/>
  <c r="P4172" i="3"/>
  <c r="P4173" i="3"/>
  <c r="P4174" i="3"/>
  <c r="P4175" i="3"/>
  <c r="P4176" i="3"/>
  <c r="P4177" i="3"/>
  <c r="P4178" i="3"/>
  <c r="P4179" i="3"/>
  <c r="P4180" i="3"/>
  <c r="P4181" i="3"/>
  <c r="P4182" i="3"/>
  <c r="P4183" i="3"/>
  <c r="P4185" i="3"/>
  <c r="P4186" i="3"/>
  <c r="P4187" i="3"/>
  <c r="P4189" i="3"/>
  <c r="P4190" i="3"/>
  <c r="P4191" i="3"/>
  <c r="P4192" i="3"/>
  <c r="P4193" i="3"/>
  <c r="P4194" i="3"/>
  <c r="P4195" i="3"/>
  <c r="P4196" i="3"/>
  <c r="P4197" i="3"/>
  <c r="P4198" i="3"/>
  <c r="P4199" i="3"/>
  <c r="P4200" i="3"/>
  <c r="P4201" i="3"/>
  <c r="P4202" i="3"/>
  <c r="P4203" i="3"/>
  <c r="P4204" i="3"/>
  <c r="P4205" i="3"/>
  <c r="P4206" i="3"/>
  <c r="P4207" i="3"/>
  <c r="P4208" i="3"/>
  <c r="P4209" i="3"/>
  <c r="P4210" i="3"/>
  <c r="P4211" i="3"/>
  <c r="P4212" i="3"/>
  <c r="P4213" i="3"/>
  <c r="P4214" i="3"/>
  <c r="P4215" i="3"/>
  <c r="P4216" i="3"/>
  <c r="P4217" i="3"/>
  <c r="P4218" i="3"/>
  <c r="P4219" i="3"/>
  <c r="P4220" i="3"/>
  <c r="P4221" i="3"/>
  <c r="P4222" i="3"/>
  <c r="P4223" i="3"/>
  <c r="P4224" i="3"/>
  <c r="P4225" i="3"/>
  <c r="P4226" i="3"/>
  <c r="P4227" i="3"/>
  <c r="P4228" i="3"/>
  <c r="P4229" i="3"/>
  <c r="P4230" i="3"/>
  <c r="P4231" i="3"/>
  <c r="P4232" i="3"/>
  <c r="P4233" i="3"/>
  <c r="P4234" i="3"/>
  <c r="P4235" i="3"/>
  <c r="P4236" i="3"/>
  <c r="P4237" i="3"/>
  <c r="P4238" i="3"/>
  <c r="P4239" i="3"/>
  <c r="P4240" i="3"/>
  <c r="P4241" i="3"/>
  <c r="P4242" i="3"/>
  <c r="P4243" i="3"/>
  <c r="P4244" i="3"/>
  <c r="P4245" i="3"/>
  <c r="P4246" i="3"/>
  <c r="P4247" i="3"/>
  <c r="P4248" i="3"/>
  <c r="P4249" i="3"/>
  <c r="P4250" i="3"/>
  <c r="P4251" i="3"/>
  <c r="P4252" i="3"/>
  <c r="P4253" i="3"/>
  <c r="P4254" i="3"/>
  <c r="P4258" i="3"/>
  <c r="P4259" i="3"/>
  <c r="P4260" i="3"/>
  <c r="P4261" i="3"/>
  <c r="P4262" i="3"/>
  <c r="P4263" i="3"/>
  <c r="P4264" i="3"/>
  <c r="P4265" i="3"/>
  <c r="P4267" i="3"/>
  <c r="P4268" i="3"/>
  <c r="P4269" i="3"/>
  <c r="P4270" i="3"/>
  <c r="P4271" i="3"/>
  <c r="P4272" i="3"/>
  <c r="P4274" i="3"/>
  <c r="P4275" i="3"/>
  <c r="P4276" i="3"/>
  <c r="P4277" i="3"/>
  <c r="P4278" i="3"/>
  <c r="P4279" i="3"/>
  <c r="P4280" i="3"/>
  <c r="P4281" i="3"/>
  <c r="P4282" i="3"/>
  <c r="P4283" i="3"/>
  <c r="P4284" i="3"/>
  <c r="P4285" i="3"/>
  <c r="P4286" i="3"/>
  <c r="P4287" i="3"/>
  <c r="P4289" i="3"/>
  <c r="P4290" i="3"/>
  <c r="P4291" i="3"/>
  <c r="P4294" i="3"/>
  <c r="P4295" i="3"/>
  <c r="P4296" i="3"/>
  <c r="P4297" i="3"/>
  <c r="P4298" i="3"/>
  <c r="P4299" i="3"/>
  <c r="P4300" i="3"/>
  <c r="P4301" i="3"/>
  <c r="P4302" i="3"/>
  <c r="P4303" i="3"/>
  <c r="P4304" i="3"/>
  <c r="P4305" i="3"/>
  <c r="P4306" i="3"/>
  <c r="P4307" i="3"/>
  <c r="P4308" i="3"/>
  <c r="P4309" i="3"/>
  <c r="P4310" i="3"/>
  <c r="P4311" i="3"/>
  <c r="P4312" i="3"/>
  <c r="P4313" i="3"/>
  <c r="P4314" i="3"/>
  <c r="P4315" i="3"/>
  <c r="P4316" i="3"/>
  <c r="P4317" i="3"/>
  <c r="P4318" i="3"/>
  <c r="P4319" i="3"/>
  <c r="P4320" i="3"/>
  <c r="P4321" i="3"/>
  <c r="P4322" i="3"/>
  <c r="P4323" i="3"/>
  <c r="P4324" i="3"/>
  <c r="P4326" i="3"/>
  <c r="P4327" i="3"/>
  <c r="P4328" i="3"/>
  <c r="P4329" i="3"/>
  <c r="P4330" i="3"/>
  <c r="P4333" i="3"/>
  <c r="P4335" i="3"/>
  <c r="P4336" i="3"/>
  <c r="P4337" i="3"/>
  <c r="P4338" i="3"/>
  <c r="P4339" i="3"/>
  <c r="P4340" i="3"/>
  <c r="P4341" i="3"/>
  <c r="P4342" i="3"/>
  <c r="P4343" i="3"/>
  <c r="P4344" i="3"/>
  <c r="P4345" i="3"/>
  <c r="P4346" i="3"/>
  <c r="P4347" i="3"/>
  <c r="P4348" i="3"/>
  <c r="P4349" i="3"/>
  <c r="P4350" i="3"/>
  <c r="P4351" i="3"/>
  <c r="P4352" i="3"/>
  <c r="P4353" i="3"/>
  <c r="P4354" i="3"/>
  <c r="P4355" i="3"/>
  <c r="P4356" i="3"/>
  <c r="P4358" i="3"/>
  <c r="P4359" i="3"/>
  <c r="P4360" i="3"/>
  <c r="P4361" i="3"/>
  <c r="P4362" i="3"/>
  <c r="P4363" i="3"/>
  <c r="P4364" i="3"/>
  <c r="P4365" i="3"/>
  <c r="P4366" i="3"/>
  <c r="P4368" i="3"/>
  <c r="P4369" i="3"/>
  <c r="P4370" i="3"/>
  <c r="P4371" i="3"/>
  <c r="P4374" i="3"/>
  <c r="P4375" i="3"/>
  <c r="P4376" i="3"/>
  <c r="P4377" i="3"/>
  <c r="P4379" i="3"/>
  <c r="P4381" i="3"/>
  <c r="P4382" i="3"/>
  <c r="P4383" i="3"/>
  <c r="P4384" i="3"/>
  <c r="P4385" i="3"/>
  <c r="P4386" i="3"/>
  <c r="P4387" i="3"/>
  <c r="P4388" i="3"/>
  <c r="P4389" i="3"/>
  <c r="P4390" i="3"/>
  <c r="P4391" i="3"/>
  <c r="P4392" i="3"/>
  <c r="P4393" i="3"/>
  <c r="P4394" i="3"/>
  <c r="P4395" i="3"/>
  <c r="P4396" i="3"/>
  <c r="P4397" i="3"/>
  <c r="P4398" i="3"/>
  <c r="P4399" i="3"/>
  <c r="P4400" i="3"/>
  <c r="P4401" i="3"/>
  <c r="P4402" i="3"/>
  <c r="P4403" i="3"/>
  <c r="P4404" i="3"/>
  <c r="P4405" i="3"/>
  <c r="P4406" i="3"/>
  <c r="P4407" i="3"/>
  <c r="P4408" i="3"/>
  <c r="P4409" i="3"/>
  <c r="P4410" i="3"/>
  <c r="P4411" i="3"/>
  <c r="P4412" i="3"/>
  <c r="P4413" i="3"/>
  <c r="P4414" i="3"/>
  <c r="P4415" i="3"/>
  <c r="P4416" i="3"/>
  <c r="P4419" i="3"/>
  <c r="P4420" i="3"/>
  <c r="P4421" i="3"/>
  <c r="P4422" i="3"/>
  <c r="P4423" i="3"/>
  <c r="P4424" i="3"/>
  <c r="P4425" i="3"/>
  <c r="P4426" i="3"/>
  <c r="P4427" i="3"/>
  <c r="P4428" i="3"/>
  <c r="P4429" i="3"/>
  <c r="P4430" i="3"/>
  <c r="P4431" i="3"/>
  <c r="P4432" i="3"/>
  <c r="P4433" i="3"/>
  <c r="P4434" i="3"/>
  <c r="P4435" i="3"/>
  <c r="P4436" i="3"/>
  <c r="P4437" i="3"/>
  <c r="P4440" i="3"/>
  <c r="P4441" i="3"/>
  <c r="P4442" i="3"/>
  <c r="P4443" i="3"/>
  <c r="P4444" i="3"/>
  <c r="P4445" i="3"/>
  <c r="P4446" i="3"/>
  <c r="P4451" i="3"/>
  <c r="P4452" i="3"/>
  <c r="P4453" i="3"/>
  <c r="P4454" i="3"/>
  <c r="P4455" i="3"/>
  <c r="P4456" i="3"/>
  <c r="P4457" i="3"/>
  <c r="P4459" i="3"/>
  <c r="P4462" i="3"/>
  <c r="P4463" i="3"/>
  <c r="P4464" i="3"/>
  <c r="P4465" i="3"/>
  <c r="P4466" i="3"/>
  <c r="P4467" i="3"/>
  <c r="P4468" i="3"/>
  <c r="P4469" i="3"/>
  <c r="P4470" i="3"/>
  <c r="P4471" i="3"/>
  <c r="P4474" i="3"/>
  <c r="P4475" i="3"/>
  <c r="P4476" i="3"/>
  <c r="P4477" i="3"/>
  <c r="P4478" i="3"/>
  <c r="P4479" i="3"/>
  <c r="P4480" i="3"/>
  <c r="P4481" i="3"/>
  <c r="P4482" i="3"/>
  <c r="P4483" i="3"/>
  <c r="P4484" i="3"/>
  <c r="P4485" i="3"/>
  <c r="P4486" i="3"/>
  <c r="P4487" i="3"/>
  <c r="P4488" i="3"/>
  <c r="P4489" i="3"/>
  <c r="P4490" i="3"/>
  <c r="P4491" i="3"/>
  <c r="P4492" i="3"/>
  <c r="P4493" i="3"/>
  <c r="P4494" i="3"/>
  <c r="P4495" i="3"/>
  <c r="P4496" i="3"/>
  <c r="P4497" i="3"/>
  <c r="P4498" i="3"/>
  <c r="P4499" i="3"/>
  <c r="P4500" i="3"/>
  <c r="P4501" i="3"/>
  <c r="P4502" i="3"/>
  <c r="P4503" i="3"/>
  <c r="P4504" i="3"/>
  <c r="P4509" i="3"/>
  <c r="P4510" i="3"/>
  <c r="P4511" i="3"/>
  <c r="P4512" i="3"/>
  <c r="P4513" i="3"/>
  <c r="P4515" i="3"/>
  <c r="P4516" i="3"/>
  <c r="P4517" i="3"/>
  <c r="P4518" i="3"/>
  <c r="P4519" i="3"/>
  <c r="P4520" i="3"/>
  <c r="P4521" i="3"/>
  <c r="P4522" i="3"/>
  <c r="P4523" i="3"/>
  <c r="P4524" i="3"/>
  <c r="P4525" i="3"/>
  <c r="P4526" i="3"/>
  <c r="P4527" i="3"/>
  <c r="P4528" i="3"/>
  <c r="P4529" i="3"/>
  <c r="P4530" i="3"/>
  <c r="P4531" i="3"/>
  <c r="P4532" i="3"/>
  <c r="P4533" i="3"/>
  <c r="P4534" i="3"/>
  <c r="P4537" i="3"/>
  <c r="P4538" i="3"/>
  <c r="P4539" i="3"/>
  <c r="P4540" i="3"/>
  <c r="P4541" i="3"/>
  <c r="P4542" i="3"/>
  <c r="P4543" i="3"/>
  <c r="P4544" i="3"/>
  <c r="P4545" i="3"/>
  <c r="P4546" i="3"/>
  <c r="P4547" i="3"/>
  <c r="P4548" i="3"/>
  <c r="P4549" i="3"/>
  <c r="P4550" i="3"/>
  <c r="P4551" i="3"/>
  <c r="P4552" i="3"/>
  <c r="P4553" i="3"/>
  <c r="P4556" i="3"/>
  <c r="P4557" i="3"/>
  <c r="P4558" i="3"/>
  <c r="P4559" i="3"/>
  <c r="P4560" i="3"/>
  <c r="P4561" i="3"/>
  <c r="P4562" i="3"/>
  <c r="P4563" i="3"/>
  <c r="P4564" i="3"/>
  <c r="P4571" i="3"/>
  <c r="P4574" i="3"/>
  <c r="P4575" i="3"/>
  <c r="P4576" i="3"/>
  <c r="P4577" i="3"/>
  <c r="P4578" i="3"/>
  <c r="P4580" i="3"/>
  <c r="P4581" i="3"/>
  <c r="P4582" i="3"/>
  <c r="P4583" i="3"/>
  <c r="P4584" i="3"/>
  <c r="P4585" i="3"/>
  <c r="P4586" i="3"/>
  <c r="P4587" i="3"/>
  <c r="P4589" i="3"/>
  <c r="P4591" i="3"/>
  <c r="P4592" i="3"/>
  <c r="P4593" i="3"/>
  <c r="P4594" i="3"/>
  <c r="P4595" i="3"/>
  <c r="P4596" i="3"/>
  <c r="P4597" i="3"/>
  <c r="P4598" i="3"/>
  <c r="P4601" i="3"/>
  <c r="P4602" i="3"/>
  <c r="P4603" i="3"/>
  <c r="P4604" i="3"/>
  <c r="P4605" i="3"/>
  <c r="P4606" i="3"/>
  <c r="P4607" i="3"/>
  <c r="P4608" i="3"/>
  <c r="P4610" i="3"/>
  <c r="P4611" i="3"/>
  <c r="P4612" i="3"/>
  <c r="P4613" i="3"/>
  <c r="P4614" i="3"/>
  <c r="P4615" i="3"/>
  <c r="P4616" i="3"/>
  <c r="P4617" i="3"/>
  <c r="P4619" i="3"/>
  <c r="P4621" i="3"/>
  <c r="P4622" i="3"/>
  <c r="P4623" i="3"/>
  <c r="P4624" i="3"/>
  <c r="P4625" i="3"/>
  <c r="P4626" i="3"/>
  <c r="P4627" i="3"/>
  <c r="P4628" i="3"/>
  <c r="P4629" i="3"/>
  <c r="P4630" i="3"/>
  <c r="P4631" i="3"/>
  <c r="P4632" i="3"/>
  <c r="P4634" i="3"/>
  <c r="P4635" i="3"/>
  <c r="P4636" i="3"/>
  <c r="P4637" i="3"/>
  <c r="P4638" i="3"/>
  <c r="P4639" i="3"/>
  <c r="P4640" i="3"/>
  <c r="P4641" i="3"/>
  <c r="P4642" i="3"/>
  <c r="P4643" i="3"/>
  <c r="P4645" i="3"/>
  <c r="P4646" i="3"/>
  <c r="P4650" i="3"/>
  <c r="P4653" i="3"/>
  <c r="P4654" i="3"/>
  <c r="P4655" i="3"/>
  <c r="P4656" i="3"/>
  <c r="P4657" i="3"/>
  <c r="P4659" i="3"/>
  <c r="P4660" i="3"/>
  <c r="P4661" i="3"/>
  <c r="P4662" i="3"/>
  <c r="P4663" i="3"/>
  <c r="P4664" i="3"/>
  <c r="P4665" i="3"/>
  <c r="P4666" i="3"/>
  <c r="P4667" i="3"/>
  <c r="P4668" i="3"/>
  <c r="P4669" i="3"/>
  <c r="P4670" i="3"/>
  <c r="P4671" i="3"/>
  <c r="P4672" i="3"/>
  <c r="P4673" i="3"/>
  <c r="P4674" i="3"/>
  <c r="P4675" i="3"/>
  <c r="P4676" i="3"/>
  <c r="P4677" i="3"/>
  <c r="P4678" i="3"/>
  <c r="P4679" i="3"/>
  <c r="P4680" i="3"/>
  <c r="P4681" i="3"/>
  <c r="P4682" i="3"/>
  <c r="P4683" i="3"/>
  <c r="P4684" i="3"/>
  <c r="P4685" i="3"/>
  <c r="P4686" i="3"/>
  <c r="P4687" i="3"/>
  <c r="P4688" i="3"/>
  <c r="P4689" i="3"/>
  <c r="P4691" i="3"/>
  <c r="P4692" i="3"/>
  <c r="P4693" i="3"/>
  <c r="P4694" i="3"/>
  <c r="P4695" i="3"/>
  <c r="P4696" i="3"/>
  <c r="P4697" i="3"/>
  <c r="P4700" i="3"/>
  <c r="P4701" i="3"/>
  <c r="P4702" i="3"/>
  <c r="P4703" i="3"/>
  <c r="P4704" i="3"/>
  <c r="P4706" i="3"/>
  <c r="P4707" i="3"/>
  <c r="P4709" i="3"/>
  <c r="P4710" i="3"/>
  <c r="P4711" i="3"/>
  <c r="P4712" i="3"/>
  <c r="P4713" i="3"/>
  <c r="P4715" i="3"/>
  <c r="P4716" i="3"/>
  <c r="P4717" i="3"/>
  <c r="P4719" i="3"/>
  <c r="P4720" i="3"/>
  <c r="P4721" i="3"/>
  <c r="P4722" i="3"/>
  <c r="P4723" i="3"/>
  <c r="P4724" i="3"/>
  <c r="P4725" i="3"/>
  <c r="P4726" i="3"/>
  <c r="P4727" i="3"/>
  <c r="P4728" i="3"/>
  <c r="P4729" i="3"/>
  <c r="P4730" i="3"/>
  <c r="P4731" i="3"/>
  <c r="P4732" i="3"/>
  <c r="P4733" i="3"/>
  <c r="P4734" i="3"/>
  <c r="P4736" i="3"/>
  <c r="P4738" i="3"/>
  <c r="P4740" i="3"/>
  <c r="P4742" i="3"/>
  <c r="P4744" i="3"/>
  <c r="P4746" i="3"/>
  <c r="P4747" i="3"/>
  <c r="P4748" i="3"/>
  <c r="P4749" i="3"/>
  <c r="P4750" i="3"/>
  <c r="P4751" i="3"/>
  <c r="P4752" i="3"/>
  <c r="P4753" i="3"/>
  <c r="P4754" i="3"/>
  <c r="P4755" i="3"/>
  <c r="P4756" i="3"/>
  <c r="P4757" i="3"/>
  <c r="P4758" i="3"/>
  <c r="P4761" i="3"/>
  <c r="P4762" i="3"/>
  <c r="P4763" i="3"/>
  <c r="P4764" i="3"/>
  <c r="P4765" i="3"/>
  <c r="P4766" i="3"/>
  <c r="P4767" i="3"/>
  <c r="P4768" i="3"/>
  <c r="P4769" i="3"/>
  <c r="P4770" i="3"/>
  <c r="P4771" i="3"/>
  <c r="P4772" i="3"/>
  <c r="P4773" i="3"/>
  <c r="P4774" i="3"/>
  <c r="P4777" i="3"/>
  <c r="P4779" i="3"/>
  <c r="P4780" i="3"/>
  <c r="P4781" i="3"/>
  <c r="P4782" i="3"/>
  <c r="P4783" i="3"/>
  <c r="P4784" i="3"/>
  <c r="P4785" i="3"/>
  <c r="P4786" i="3"/>
  <c r="P4787" i="3"/>
  <c r="P4788" i="3"/>
  <c r="P4789" i="3"/>
  <c r="P4790" i="3"/>
  <c r="P4791" i="3"/>
  <c r="P4792" i="3"/>
  <c r="P4793" i="3"/>
  <c r="P4794" i="3"/>
  <c r="P4795" i="3"/>
  <c r="P4796" i="3"/>
  <c r="P4797" i="3"/>
  <c r="P4798" i="3"/>
  <c r="P4799" i="3"/>
  <c r="P4800" i="3"/>
  <c r="P4801" i="3"/>
  <c r="P4802" i="3"/>
  <c r="P4803" i="3"/>
  <c r="P4804" i="3"/>
  <c r="P4805" i="3"/>
  <c r="P4806" i="3"/>
  <c r="P4807" i="3"/>
  <c r="P4808" i="3"/>
  <c r="P4809" i="3"/>
  <c r="P4810" i="3"/>
  <c r="P4811" i="3"/>
  <c r="P4812" i="3"/>
  <c r="P4813" i="3"/>
  <c r="P4814" i="3"/>
  <c r="P4815" i="3"/>
  <c r="P4816" i="3"/>
  <c r="P4817" i="3"/>
  <c r="P4819" i="3"/>
  <c r="P4820" i="3"/>
  <c r="P4821" i="3"/>
  <c r="P4822" i="3"/>
  <c r="P4823" i="3"/>
  <c r="P4824" i="3"/>
  <c r="P4825" i="3"/>
  <c r="P4826" i="3"/>
  <c r="P4827" i="3"/>
  <c r="P4828" i="3"/>
  <c r="P4829" i="3"/>
  <c r="P4830" i="3"/>
  <c r="P4831" i="3"/>
  <c r="P4832" i="3"/>
  <c r="P4833" i="3"/>
  <c r="P4834" i="3"/>
  <c r="P4835" i="3"/>
  <c r="P4836" i="3"/>
  <c r="P4837" i="3"/>
  <c r="P4838" i="3"/>
  <c r="P4839" i="3"/>
  <c r="P4840" i="3"/>
  <c r="P4841" i="3"/>
  <c r="P4842" i="3"/>
  <c r="P4843" i="3"/>
  <c r="P4844" i="3"/>
  <c r="P4845" i="3"/>
  <c r="P4846" i="3"/>
  <c r="P4847" i="3"/>
  <c r="P4848" i="3"/>
  <c r="P4849" i="3"/>
  <c r="P4850" i="3"/>
  <c r="P4851" i="3"/>
  <c r="P4852" i="3"/>
  <c r="P4853" i="3"/>
  <c r="P4854" i="3"/>
  <c r="P4855" i="3"/>
  <c r="P4856" i="3"/>
  <c r="P4857" i="3"/>
  <c r="P4858" i="3"/>
  <c r="P4859" i="3"/>
  <c r="P4860" i="3"/>
  <c r="P4861" i="3"/>
  <c r="P4862" i="3"/>
  <c r="P4863" i="3"/>
  <c r="P4864" i="3"/>
  <c r="P4865" i="3"/>
  <c r="P4866" i="3"/>
  <c r="P4867" i="3"/>
  <c r="P4868" i="3"/>
  <c r="P4869" i="3"/>
  <c r="P4870" i="3"/>
  <c r="P4871" i="3"/>
  <c r="P4872" i="3"/>
  <c r="P4873" i="3"/>
  <c r="P4874" i="3"/>
  <c r="P4875" i="3"/>
  <c r="P4876" i="3"/>
  <c r="P4877" i="3"/>
  <c r="P4878" i="3"/>
  <c r="P4879" i="3"/>
  <c r="P4880" i="3"/>
  <c r="P4881" i="3"/>
  <c r="P4882" i="3"/>
  <c r="P4883" i="3"/>
  <c r="P4884" i="3"/>
  <c r="P4885" i="3"/>
  <c r="P4886" i="3"/>
  <c r="P4887" i="3"/>
  <c r="P4888" i="3"/>
  <c r="P4889" i="3"/>
  <c r="P4890" i="3"/>
  <c r="P4891" i="3"/>
  <c r="P4892" i="3"/>
  <c r="P4893" i="3"/>
  <c r="P4894" i="3"/>
  <c r="P4895" i="3"/>
  <c r="P4896" i="3"/>
  <c r="P4897" i="3"/>
  <c r="P4898" i="3"/>
  <c r="P4899" i="3"/>
  <c r="P4900" i="3"/>
  <c r="P4902" i="3"/>
  <c r="P4903" i="3"/>
  <c r="P4904" i="3"/>
  <c r="P4905" i="3"/>
  <c r="P4906" i="3"/>
  <c r="P4907" i="3"/>
  <c r="P4908" i="3"/>
  <c r="P4909" i="3"/>
  <c r="P4910" i="3"/>
  <c r="P4911" i="3"/>
  <c r="P4912" i="3"/>
  <c r="P4913" i="3"/>
  <c r="P4914" i="3"/>
  <c r="P4915" i="3"/>
  <c r="P4916" i="3"/>
  <c r="P4917" i="3"/>
  <c r="P4918" i="3"/>
  <c r="P4919" i="3"/>
  <c r="P4920" i="3"/>
  <c r="P4921" i="3"/>
  <c r="P4922" i="3"/>
  <c r="P4923" i="3"/>
  <c r="P4924" i="3"/>
  <c r="P4925" i="3"/>
  <c r="P4926" i="3"/>
  <c r="P4927" i="3"/>
  <c r="P4928" i="3"/>
  <c r="P4929" i="3"/>
  <c r="P4930" i="3"/>
  <c r="P4931" i="3"/>
  <c r="P4932" i="3"/>
  <c r="P4933" i="3"/>
  <c r="P4934" i="3"/>
  <c r="P4935" i="3"/>
  <c r="P4936" i="3"/>
  <c r="P4937" i="3"/>
  <c r="P4938" i="3"/>
  <c r="P4939" i="3"/>
  <c r="P4941" i="3"/>
  <c r="P4942" i="3"/>
  <c r="P4943" i="3"/>
  <c r="P4944" i="3"/>
  <c r="P4945" i="3"/>
  <c r="P4946" i="3"/>
  <c r="P4947" i="3"/>
  <c r="P4948" i="3"/>
  <c r="P4949" i="3"/>
  <c r="P4950" i="3"/>
  <c r="P4951" i="3"/>
  <c r="P4954" i="3"/>
  <c r="P4955" i="3"/>
  <c r="P4956" i="3"/>
  <c r="P4957" i="3"/>
  <c r="P4958" i="3"/>
  <c r="P4959" i="3"/>
  <c r="P4960" i="3"/>
  <c r="P4961" i="3"/>
  <c r="P4962" i="3"/>
  <c r="P4963" i="3"/>
  <c r="P4964" i="3"/>
  <c r="P4965" i="3"/>
  <c r="P4967" i="3"/>
  <c r="P4968" i="3"/>
  <c r="P4970" i="3"/>
  <c r="P4972" i="3"/>
  <c r="P4973" i="3"/>
  <c r="P4974" i="3"/>
  <c r="P4975" i="3"/>
  <c r="P4976" i="3"/>
  <c r="P4977" i="3"/>
  <c r="P4978" i="3"/>
  <c r="P4979" i="3"/>
  <c r="P4980" i="3"/>
  <c r="P4981" i="3"/>
  <c r="P4982" i="3"/>
  <c r="P4983" i="3"/>
  <c r="P4984" i="3"/>
  <c r="P4985" i="3"/>
  <c r="P4986" i="3"/>
  <c r="P4987" i="3"/>
  <c r="P4988" i="3"/>
  <c r="P4989" i="3"/>
  <c r="P4990" i="3"/>
  <c r="P4991" i="3"/>
  <c r="P4992" i="3"/>
  <c r="P4993" i="3"/>
  <c r="P4994" i="3"/>
  <c r="P4995" i="3"/>
  <c r="P4996" i="3"/>
  <c r="P4997" i="3"/>
  <c r="P4998" i="3"/>
  <c r="P4999" i="3"/>
  <c r="P5000" i="3"/>
  <c r="P5001" i="3"/>
  <c r="P5002" i="3"/>
  <c r="P5003" i="3"/>
  <c r="P5004" i="3"/>
  <c r="P5005" i="3"/>
  <c r="P5006" i="3"/>
  <c r="P5007" i="3"/>
  <c r="P5008" i="3"/>
  <c r="P5010" i="3"/>
  <c r="P5012" i="3"/>
  <c r="P5013" i="3"/>
  <c r="P5014" i="3"/>
  <c r="P5015" i="3"/>
  <c r="P5016" i="3"/>
  <c r="P5017" i="3"/>
  <c r="P5018" i="3"/>
  <c r="P5019" i="3"/>
  <c r="P5020" i="3"/>
  <c r="P5021" i="3"/>
  <c r="P5022" i="3"/>
  <c r="P5023" i="3"/>
  <c r="P5024" i="3"/>
  <c r="P5025" i="3"/>
  <c r="P5026" i="3"/>
  <c r="P5027" i="3"/>
  <c r="P5029" i="3"/>
  <c r="P5030" i="3"/>
  <c r="P5031" i="3"/>
  <c r="P5032" i="3"/>
  <c r="P5033" i="3"/>
  <c r="P5035" i="3"/>
  <c r="P5036" i="3"/>
  <c r="P5037" i="3"/>
  <c r="P5038" i="3"/>
  <c r="P5039" i="3"/>
  <c r="P5040" i="3"/>
  <c r="P5043" i="3"/>
  <c r="P5044" i="3"/>
  <c r="P5045" i="3"/>
  <c r="P5046" i="3"/>
  <c r="P5047" i="3"/>
  <c r="P5048" i="3"/>
  <c r="P5049" i="3"/>
  <c r="P5050" i="3"/>
  <c r="P5051" i="3"/>
  <c r="P5052" i="3"/>
  <c r="P5053" i="3"/>
  <c r="P5054" i="3"/>
  <c r="P5055" i="3"/>
  <c r="P5056" i="3"/>
  <c r="P5057" i="3"/>
  <c r="P5058" i="3"/>
  <c r="P5059" i="3"/>
  <c r="P5060" i="3"/>
  <c r="P5061" i="3"/>
  <c r="P5062" i="3"/>
  <c r="P5063" i="3"/>
  <c r="P5064" i="3"/>
  <c r="P5065" i="3"/>
  <c r="P5066" i="3"/>
  <c r="P5067" i="3"/>
  <c r="P5068" i="3"/>
  <c r="P5069" i="3"/>
  <c r="P5070" i="3"/>
  <c r="P5073" i="3"/>
  <c r="P5074" i="3"/>
  <c r="P5075" i="3"/>
  <c r="P5076" i="3"/>
  <c r="P5077" i="3"/>
  <c r="P5079" i="3"/>
  <c r="P5080" i="3"/>
  <c r="P5081" i="3"/>
  <c r="P5082" i="3"/>
  <c r="P5083" i="3"/>
  <c r="P5084" i="3"/>
  <c r="P5085" i="3"/>
  <c r="P5086" i="3"/>
  <c r="P5087" i="3"/>
  <c r="P5088" i="3"/>
  <c r="P5089" i="3"/>
  <c r="P5090" i="3"/>
  <c r="P5091" i="3"/>
  <c r="P5092" i="3"/>
  <c r="P5093" i="3"/>
  <c r="P5094" i="3"/>
  <c r="P5095" i="3"/>
  <c r="P5096" i="3"/>
  <c r="P5097" i="3"/>
  <c r="P5098" i="3"/>
  <c r="P5099" i="3"/>
  <c r="P5100" i="3"/>
  <c r="P5101" i="3"/>
  <c r="P5102" i="3"/>
  <c r="P5103" i="3"/>
  <c r="P5104" i="3"/>
  <c r="P5105" i="3"/>
  <c r="P5106" i="3"/>
  <c r="P5107" i="3"/>
  <c r="P5108" i="3"/>
  <c r="P5109" i="3"/>
  <c r="P5110" i="3"/>
  <c r="P5111" i="3"/>
  <c r="P5112" i="3"/>
  <c r="P5113" i="3"/>
  <c r="P5114" i="3"/>
  <c r="P5115" i="3"/>
  <c r="P5116" i="3"/>
  <c r="P5117" i="3"/>
  <c r="P5118" i="3"/>
  <c r="P5119" i="3"/>
  <c r="P5120" i="3"/>
  <c r="P5121" i="3"/>
  <c r="P5122" i="3"/>
  <c r="P5123" i="3"/>
  <c r="P5124" i="3"/>
  <c r="P5125" i="3"/>
  <c r="P5126" i="3"/>
  <c r="P5129" i="3"/>
  <c r="P5130" i="3"/>
  <c r="P5131" i="3"/>
  <c r="P5132" i="3"/>
  <c r="P5133" i="3"/>
  <c r="P5134" i="3"/>
  <c r="P5135" i="3"/>
  <c r="P5136" i="3"/>
  <c r="P5137" i="3"/>
  <c r="P5138" i="3"/>
  <c r="P5139" i="3"/>
  <c r="P5140" i="3"/>
  <c r="P5141" i="3"/>
  <c r="P5142" i="3"/>
  <c r="P5143" i="3"/>
  <c r="P5144" i="3"/>
  <c r="P5145" i="3"/>
  <c r="P5146" i="3"/>
  <c r="P5147" i="3"/>
  <c r="P5148" i="3"/>
  <c r="P5149" i="3"/>
  <c r="P5150" i="3"/>
  <c r="P5151" i="3"/>
  <c r="P5152" i="3"/>
  <c r="P5153" i="3"/>
  <c r="P5154" i="3"/>
  <c r="P5155" i="3"/>
  <c r="P5156" i="3"/>
  <c r="P5157" i="3"/>
  <c r="P5158" i="3"/>
  <c r="P5159" i="3"/>
  <c r="P5160" i="3"/>
  <c r="P5161" i="3"/>
  <c r="P5162" i="3"/>
  <c r="P5163" i="3"/>
  <c r="P5164" i="3"/>
  <c r="P5165" i="3"/>
  <c r="P5166" i="3"/>
  <c r="P5167" i="3"/>
  <c r="P5168" i="3"/>
  <c r="P5169" i="3"/>
  <c r="P5170" i="3"/>
  <c r="P5171" i="3"/>
  <c r="P5172" i="3"/>
  <c r="P5173" i="3"/>
  <c r="P5174" i="3"/>
  <c r="P5175" i="3"/>
  <c r="P5176" i="3"/>
  <c r="P5177" i="3"/>
  <c r="P5178" i="3"/>
  <c r="P5179" i="3"/>
  <c r="P5180" i="3"/>
  <c r="P5181" i="3"/>
  <c r="P5183" i="3"/>
  <c r="P5184" i="3"/>
  <c r="P5185" i="3"/>
  <c r="P5186" i="3"/>
  <c r="P5187" i="3"/>
  <c r="P5188" i="3"/>
  <c r="P5189" i="3"/>
  <c r="P5190" i="3"/>
  <c r="P5191" i="3"/>
  <c r="P5192" i="3"/>
  <c r="P5193" i="3"/>
  <c r="P5194" i="3"/>
  <c r="P5195" i="3"/>
  <c r="P5196" i="3"/>
  <c r="P5197" i="3"/>
  <c r="P5198" i="3"/>
  <c r="P5199" i="3"/>
  <c r="P5200" i="3"/>
  <c r="P5201" i="3"/>
  <c r="P5202" i="3"/>
  <c r="P5203" i="3"/>
  <c r="P5204" i="3"/>
  <c r="P5205" i="3"/>
  <c r="P5206" i="3"/>
  <c r="P5207" i="3"/>
  <c r="P5208" i="3"/>
  <c r="P5209" i="3"/>
  <c r="P5210" i="3"/>
  <c r="P5211" i="3"/>
  <c r="P5212" i="3"/>
  <c r="P5213" i="3"/>
  <c r="P5214" i="3"/>
  <c r="P5215" i="3"/>
  <c r="P5216" i="3"/>
  <c r="P5217" i="3"/>
  <c r="P5218" i="3"/>
  <c r="P5219" i="3"/>
  <c r="P5220" i="3"/>
  <c r="P5221" i="3"/>
  <c r="P5222" i="3"/>
  <c r="P5223" i="3"/>
  <c r="P5224" i="3"/>
  <c r="P5225" i="3"/>
  <c r="P5226" i="3"/>
  <c r="P5227" i="3"/>
  <c r="P5228" i="3"/>
  <c r="P5229" i="3"/>
  <c r="P5230" i="3"/>
  <c r="P5231" i="3"/>
  <c r="P5232" i="3"/>
  <c r="P5233" i="3"/>
  <c r="P5234" i="3"/>
  <c r="P5235" i="3"/>
  <c r="P5236" i="3"/>
  <c r="P5237" i="3"/>
  <c r="P5238" i="3"/>
  <c r="P5241" i="3"/>
  <c r="P5242" i="3"/>
  <c r="P5243" i="3"/>
  <c r="P5244" i="3"/>
  <c r="P5245" i="3"/>
  <c r="P5246" i="3"/>
  <c r="P5247" i="3"/>
  <c r="P5248" i="3"/>
  <c r="P5249" i="3"/>
  <c r="P5250" i="3"/>
  <c r="P5251" i="3"/>
  <c r="P5252" i="3"/>
  <c r="P5253" i="3"/>
  <c r="P5254" i="3"/>
  <c r="P5255" i="3"/>
  <c r="P5258" i="3"/>
  <c r="P5259" i="3"/>
  <c r="P5260" i="3"/>
  <c r="P5261" i="3"/>
  <c r="P5262" i="3"/>
  <c r="P5263" i="3"/>
  <c r="P5264" i="3"/>
  <c r="P5265" i="3"/>
  <c r="P5266" i="3"/>
  <c r="P5267" i="3"/>
  <c r="P5268" i="3"/>
  <c r="P5269" i="3"/>
  <c r="P5270" i="3"/>
  <c r="P5271" i="3"/>
  <c r="P5272" i="3"/>
  <c r="P5273" i="3"/>
  <c r="P5274" i="3"/>
  <c r="P5275" i="3"/>
  <c r="P5276" i="3"/>
  <c r="P5277" i="3"/>
  <c r="P5278" i="3"/>
  <c r="P5279" i="3"/>
  <c r="P5280" i="3"/>
  <c r="P5281" i="3"/>
  <c r="P5282" i="3"/>
  <c r="P5283" i="3"/>
  <c r="P5284" i="3"/>
  <c r="P5285" i="3"/>
  <c r="P5286" i="3"/>
  <c r="P5287" i="3"/>
  <c r="P5288" i="3"/>
  <c r="P5289" i="3"/>
  <c r="P5290" i="3"/>
  <c r="P5291" i="3"/>
  <c r="P5292" i="3"/>
  <c r="P5293" i="3"/>
  <c r="P5294" i="3"/>
  <c r="P5295" i="3"/>
  <c r="P5296" i="3"/>
  <c r="P5297" i="3"/>
  <c r="P5298" i="3"/>
  <c r="P5299" i="3"/>
  <c r="P5300" i="3"/>
  <c r="P5301" i="3"/>
  <c r="P5302" i="3"/>
  <c r="P5303" i="3"/>
  <c r="P5304" i="3"/>
  <c r="P5305" i="3"/>
  <c r="P5306" i="3"/>
  <c r="P5307" i="3"/>
  <c r="P5310" i="3"/>
  <c r="P5311" i="3"/>
  <c r="P5312" i="3"/>
  <c r="P5313" i="3"/>
  <c r="P5314" i="3"/>
  <c r="P5315" i="3"/>
  <c r="P5316" i="3"/>
  <c r="P5317" i="3"/>
  <c r="P5318" i="3"/>
  <c r="P5319" i="3"/>
  <c r="P5320" i="3"/>
  <c r="P5322" i="3"/>
  <c r="P5323" i="3"/>
  <c r="P5324" i="3"/>
  <c r="P5325" i="3"/>
  <c r="P5326" i="3"/>
  <c r="P5327" i="3"/>
  <c r="P5328" i="3"/>
  <c r="P5329" i="3"/>
  <c r="P5330" i="3"/>
  <c r="P5331" i="3"/>
  <c r="P5332" i="3"/>
  <c r="P5333" i="3"/>
  <c r="P5334" i="3"/>
  <c r="P5335" i="3"/>
  <c r="P5336" i="3"/>
  <c r="P5341" i="3"/>
  <c r="P5342" i="3"/>
  <c r="P5343" i="3"/>
  <c r="P5344" i="3"/>
  <c r="P5345" i="3"/>
  <c r="P5346" i="3"/>
  <c r="P5347" i="3"/>
  <c r="P5348" i="3"/>
  <c r="P5349" i="3"/>
  <c r="P5350" i="3"/>
  <c r="P5351" i="3"/>
  <c r="P5352" i="3"/>
  <c r="P5353" i="3"/>
  <c r="P5354" i="3"/>
  <c r="P5355" i="3"/>
  <c r="P5356" i="3"/>
  <c r="P5357" i="3"/>
  <c r="P5358" i="3"/>
  <c r="P5359" i="3"/>
  <c r="P5360" i="3"/>
  <c r="P5361" i="3"/>
  <c r="P5362" i="3"/>
  <c r="P5363" i="3"/>
  <c r="P5364" i="3"/>
  <c r="P5365" i="3"/>
  <c r="P5366" i="3"/>
  <c r="P5367" i="3"/>
  <c r="P5368" i="3"/>
  <c r="P5369" i="3"/>
  <c r="P5370" i="3"/>
  <c r="P5371" i="3"/>
  <c r="P5372" i="3"/>
  <c r="P5373" i="3"/>
  <c r="P5374" i="3"/>
  <c r="P5375" i="3"/>
  <c r="P5376" i="3"/>
  <c r="P5377" i="3"/>
  <c r="P5378" i="3"/>
  <c r="P5379" i="3"/>
  <c r="P5380" i="3"/>
  <c r="P5381" i="3"/>
  <c r="P5382" i="3"/>
  <c r="P5383" i="3"/>
  <c r="P5384" i="3"/>
  <c r="P5385" i="3"/>
  <c r="P5386" i="3"/>
  <c r="P5387" i="3"/>
  <c r="P5388" i="3"/>
  <c r="P5389" i="3"/>
  <c r="P5390" i="3"/>
  <c r="P5391" i="3"/>
  <c r="P5392" i="3"/>
  <c r="P5393" i="3"/>
  <c r="P5394" i="3"/>
  <c r="P5395" i="3"/>
  <c r="P5396" i="3"/>
  <c r="P5397" i="3"/>
  <c r="P5398" i="3"/>
  <c r="P5399" i="3"/>
  <c r="P5400" i="3"/>
  <c r="P5401" i="3"/>
  <c r="P5402" i="3"/>
  <c r="P5403" i="3"/>
  <c r="P5404" i="3"/>
  <c r="P5405" i="3"/>
  <c r="P5406" i="3"/>
  <c r="P5407" i="3"/>
  <c r="P5408" i="3"/>
  <c r="P5409" i="3"/>
  <c r="P5410" i="3"/>
  <c r="P5411" i="3"/>
  <c r="P5419" i="3"/>
  <c r="P5420" i="3"/>
  <c r="P5421" i="3"/>
  <c r="P5422" i="3"/>
  <c r="P5423" i="3"/>
  <c r="P5424" i="3"/>
  <c r="P5425" i="3"/>
  <c r="P5426" i="3"/>
  <c r="P5427" i="3"/>
  <c r="P5428" i="3"/>
  <c r="P5429" i="3"/>
  <c r="P5430" i="3"/>
  <c r="P5431" i="3"/>
  <c r="P5432" i="3"/>
  <c r="P5433" i="3"/>
  <c r="P5434" i="3"/>
  <c r="P5435" i="3"/>
  <c r="P5436" i="3"/>
  <c r="P5437" i="3"/>
  <c r="P5438" i="3"/>
  <c r="P5439" i="3"/>
  <c r="P5440" i="3"/>
  <c r="P5441" i="3"/>
  <c r="P5442" i="3"/>
  <c r="P5443" i="3"/>
  <c r="P5444" i="3"/>
  <c r="P5445" i="3"/>
  <c r="P5446" i="3"/>
  <c r="P5447" i="3"/>
  <c r="P5448" i="3"/>
  <c r="P5449" i="3"/>
  <c r="P5450" i="3"/>
  <c r="P5456" i="3"/>
  <c r="P5457" i="3"/>
  <c r="P5458" i="3"/>
  <c r="P5459" i="3"/>
  <c r="P5460" i="3"/>
  <c r="P5461" i="3"/>
  <c r="P5462" i="3"/>
  <c r="P5463" i="3"/>
  <c r="P5464" i="3"/>
  <c r="P5465" i="3"/>
  <c r="P5466" i="3"/>
  <c r="P5467" i="3"/>
  <c r="P5468" i="3"/>
  <c r="P5469" i="3"/>
  <c r="P5470" i="3"/>
  <c r="P5474" i="3"/>
  <c r="P5475" i="3"/>
  <c r="P5476" i="3"/>
  <c r="P5477" i="3"/>
  <c r="P5478" i="3"/>
  <c r="P5479" i="3"/>
  <c r="P5480" i="3"/>
  <c r="P5481" i="3"/>
  <c r="P5482" i="3"/>
  <c r="P5483" i="3"/>
  <c r="P5484" i="3"/>
  <c r="P5485" i="3"/>
  <c r="P5486" i="3"/>
  <c r="P5487" i="3"/>
  <c r="P5488" i="3"/>
  <c r="P5489" i="3"/>
  <c r="P5490" i="3"/>
  <c r="P5491" i="3"/>
  <c r="P5492" i="3"/>
  <c r="P5493" i="3"/>
  <c r="P5494" i="3"/>
  <c r="P5495" i="3"/>
  <c r="P5496" i="3"/>
  <c r="P5497" i="3"/>
  <c r="P5498" i="3"/>
  <c r="P5499" i="3"/>
  <c r="P5500" i="3"/>
  <c r="P5501" i="3"/>
  <c r="P5502" i="3"/>
  <c r="P5503" i="3"/>
  <c r="P5504" i="3"/>
  <c r="P5505" i="3"/>
  <c r="P5506" i="3"/>
  <c r="P5507" i="3"/>
  <c r="P5508" i="3"/>
  <c r="P5509" i="3"/>
  <c r="P5510" i="3"/>
  <c r="P5511" i="3"/>
  <c r="P5512" i="3"/>
  <c r="P5513" i="3"/>
  <c r="P5514" i="3"/>
  <c r="P5515" i="3"/>
  <c r="P5516" i="3"/>
  <c r="P5517" i="3"/>
  <c r="P5518" i="3"/>
  <c r="P5519" i="3"/>
  <c r="P5520" i="3"/>
  <c r="P5521" i="3"/>
  <c r="P5522" i="3"/>
  <c r="P5523" i="3"/>
  <c r="P5524" i="3"/>
  <c r="P5525" i="3"/>
  <c r="P5526" i="3"/>
  <c r="P5527" i="3"/>
  <c r="P5528" i="3"/>
  <c r="P5529" i="3"/>
  <c r="P5530" i="3"/>
  <c r="P5531" i="3"/>
  <c r="P5532" i="3"/>
  <c r="P5533" i="3"/>
  <c r="P5534" i="3"/>
  <c r="P5535" i="3"/>
  <c r="P5536" i="3"/>
  <c r="P5537" i="3"/>
  <c r="P5538" i="3"/>
  <c r="P5539" i="3"/>
  <c r="P5540" i="3"/>
  <c r="P5541" i="3"/>
  <c r="P5543" i="3"/>
  <c r="P5544" i="3"/>
  <c r="P5545" i="3"/>
  <c r="P5546" i="3"/>
  <c r="P5547" i="3"/>
  <c r="P5548" i="3"/>
  <c r="P5549" i="3"/>
  <c r="P5550" i="3"/>
  <c r="P5551" i="3"/>
  <c r="P5553" i="3"/>
  <c r="P5554" i="3"/>
  <c r="P5555" i="3"/>
  <c r="P5556" i="3"/>
  <c r="P5557" i="3"/>
  <c r="P5558" i="3"/>
  <c r="P5559" i="3"/>
  <c r="P5565" i="3"/>
  <c r="P5569" i="3"/>
  <c r="P5570" i="3"/>
  <c r="P5571" i="3"/>
  <c r="P5572" i="3"/>
  <c r="P5573" i="3"/>
  <c r="P5574" i="3"/>
  <c r="P5575" i="3"/>
  <c r="P5576" i="3"/>
  <c r="P5577" i="3"/>
  <c r="P5578" i="3"/>
  <c r="P5579" i="3"/>
  <c r="P5580" i="3"/>
  <c r="P5581" i="3"/>
  <c r="P5582" i="3"/>
  <c r="P5584" i="3"/>
  <c r="P5585" i="3"/>
  <c r="P5586" i="3"/>
  <c r="P5587" i="3"/>
  <c r="P5588" i="3"/>
  <c r="P5589" i="3"/>
  <c r="P5590" i="3"/>
  <c r="P5591" i="3"/>
  <c r="P5592" i="3"/>
  <c r="P5593" i="3"/>
  <c r="P5594" i="3"/>
  <c r="P5595" i="3"/>
  <c r="P5597" i="3"/>
  <c r="P5598" i="3"/>
  <c r="P5599" i="3"/>
  <c r="P5602" i="3"/>
  <c r="P5603" i="3"/>
  <c r="P5604" i="3"/>
  <c r="P5605" i="3"/>
  <c r="P5606" i="3"/>
  <c r="P5607" i="3"/>
  <c r="P5608" i="3"/>
  <c r="P5610" i="3"/>
  <c r="P5611" i="3"/>
  <c r="P5612" i="3"/>
  <c r="P5613" i="3"/>
  <c r="P5614" i="3"/>
  <c r="P5615" i="3"/>
  <c r="P5616" i="3"/>
  <c r="P5617" i="3"/>
  <c r="P5618" i="3"/>
  <c r="P5619" i="3"/>
  <c r="P5620" i="3"/>
  <c r="P5621" i="3"/>
  <c r="P5622" i="3"/>
  <c r="P5623" i="3"/>
  <c r="P5624" i="3"/>
  <c r="P5625" i="3"/>
  <c r="P5626" i="3"/>
  <c r="P5631" i="3"/>
  <c r="P5637" i="3"/>
  <c r="P5638" i="3"/>
  <c r="P5639" i="3"/>
  <c r="P5640" i="3"/>
  <c r="P5641" i="3"/>
  <c r="P5642" i="3"/>
  <c r="P5643" i="3"/>
  <c r="P5644" i="3"/>
  <c r="P5645" i="3"/>
  <c r="P5646" i="3"/>
  <c r="P5647" i="3"/>
  <c r="P5648" i="3"/>
  <c r="P5649" i="3"/>
  <c r="P5650" i="3"/>
  <c r="P5651" i="3"/>
  <c r="P5652" i="3"/>
  <c r="P5653" i="3"/>
  <c r="P5654" i="3"/>
  <c r="P5655" i="3"/>
  <c r="P5656" i="3"/>
  <c r="P5657" i="3"/>
  <c r="P5658" i="3"/>
  <c r="P5659" i="3"/>
  <c r="P5660" i="3"/>
  <c r="P5661" i="3"/>
  <c r="P5662" i="3"/>
  <c r="P5663" i="3"/>
  <c r="P5664" i="3"/>
  <c r="P5665" i="3"/>
  <c r="P5666" i="3"/>
  <c r="P5667" i="3"/>
  <c r="P5668" i="3"/>
  <c r="P5669" i="3"/>
  <c r="P5670" i="3"/>
  <c r="P5671" i="3"/>
  <c r="P5673" i="3"/>
  <c r="P5674" i="3"/>
  <c r="P5675" i="3"/>
  <c r="P5676" i="3"/>
  <c r="P5677" i="3"/>
  <c r="P5678" i="3"/>
  <c r="P5679" i="3"/>
  <c r="P5680" i="3"/>
  <c r="P5682" i="3"/>
  <c r="P5683" i="3"/>
  <c r="P5684" i="3"/>
  <c r="P5685" i="3"/>
  <c r="P5686" i="3"/>
  <c r="P5687" i="3"/>
  <c r="P5688" i="3"/>
  <c r="P5689" i="3"/>
  <c r="P5690" i="3"/>
  <c r="P5691" i="3"/>
  <c r="P5692" i="3"/>
  <c r="P5693" i="3"/>
  <c r="P5694" i="3"/>
  <c r="P5698" i="3"/>
  <c r="P5699" i="3"/>
  <c r="P5700" i="3"/>
  <c r="P5701" i="3"/>
  <c r="P5702" i="3"/>
  <c r="P5703" i="3"/>
  <c r="P5704" i="3"/>
  <c r="P5707" i="3"/>
  <c r="P5708" i="3"/>
  <c r="P5709" i="3"/>
  <c r="P5710" i="3"/>
  <c r="P5711" i="3"/>
  <c r="P5712" i="3"/>
  <c r="P5713" i="3"/>
  <c r="P5714" i="3"/>
  <c r="P5715" i="3"/>
  <c r="P5716" i="3"/>
  <c r="P5717" i="3"/>
  <c r="P5718" i="3"/>
  <c r="P5719" i="3"/>
  <c r="P5720" i="3"/>
  <c r="P5721" i="3"/>
  <c r="P5722" i="3"/>
  <c r="P5723" i="3"/>
  <c r="P5724" i="3"/>
  <c r="P5725" i="3"/>
  <c r="P5726" i="3"/>
  <c r="P5727" i="3"/>
  <c r="P5728" i="3"/>
  <c r="P5729" i="3"/>
  <c r="P5730" i="3"/>
  <c r="P5731" i="3"/>
  <c r="P5732" i="3"/>
  <c r="P5733" i="3"/>
  <c r="P5734" i="3"/>
  <c r="P5735" i="3"/>
  <c r="P5739" i="3"/>
  <c r="P5740" i="3"/>
  <c r="P5741" i="3"/>
  <c r="P5742" i="3"/>
  <c r="P5744" i="3"/>
  <c r="P5745" i="3"/>
  <c r="P5746" i="3"/>
  <c r="P5747" i="3"/>
  <c r="P5748" i="3"/>
  <c r="P5749" i="3"/>
  <c r="P5750" i="3"/>
  <c r="P5751" i="3"/>
  <c r="P5752" i="3"/>
  <c r="P5753" i="3"/>
  <c r="P5754" i="3"/>
  <c r="P5755" i="3"/>
  <c r="P5756" i="3"/>
  <c r="P5757" i="3"/>
  <c r="P5758" i="3"/>
  <c r="P5760" i="3"/>
  <c r="P5761" i="3"/>
  <c r="P5763" i="3"/>
  <c r="P5764" i="3"/>
  <c r="P5765" i="3"/>
  <c r="P5766" i="3"/>
  <c r="P5767" i="3"/>
  <c r="P5768" i="3"/>
  <c r="P5769" i="3"/>
  <c r="P5770" i="3"/>
  <c r="P5771" i="3"/>
  <c r="P5772" i="3"/>
  <c r="P5774" i="3"/>
  <c r="P5775" i="3"/>
  <c r="P5776" i="3"/>
  <c r="P5777" i="3"/>
  <c r="P5778" i="3"/>
  <c r="P5779" i="3"/>
  <c r="P5780" i="3"/>
  <c r="P5781" i="3"/>
  <c r="P5782" i="3"/>
  <c r="P5784" i="3"/>
  <c r="P5785" i="3"/>
  <c r="P5786" i="3"/>
  <c r="P5787" i="3"/>
  <c r="P5788" i="3"/>
  <c r="P5789" i="3"/>
  <c r="P5790" i="3"/>
  <c r="P5791" i="3"/>
  <c r="P5792" i="3"/>
  <c r="P5793" i="3"/>
  <c r="P5794" i="3"/>
  <c r="P5795" i="3"/>
  <c r="P5796" i="3"/>
  <c r="P5797" i="3"/>
  <c r="P5798" i="3"/>
  <c r="P5799" i="3"/>
  <c r="P5804" i="3"/>
  <c r="P5805" i="3"/>
  <c r="P5806" i="3"/>
  <c r="P5807" i="3"/>
  <c r="P5811" i="3"/>
  <c r="P5812" i="3"/>
  <c r="P5813" i="3"/>
  <c r="P5814" i="3"/>
  <c r="P5815" i="3"/>
  <c r="P5816" i="3"/>
  <c r="P5817" i="3"/>
  <c r="P5818" i="3"/>
  <c r="P5819" i="3"/>
  <c r="P5820" i="3"/>
  <c r="P5821" i="3"/>
  <c r="P5822" i="3"/>
  <c r="P5823" i="3"/>
  <c r="P5824" i="3"/>
  <c r="P5825" i="3"/>
  <c r="P5826" i="3"/>
  <c r="P5827" i="3"/>
  <c r="P5828" i="3"/>
  <c r="P5831" i="3"/>
  <c r="P5832" i="3"/>
  <c r="P5833" i="3"/>
  <c r="P5834" i="3"/>
  <c r="P5835" i="3"/>
  <c r="P5836" i="3"/>
  <c r="P5837" i="3"/>
  <c r="P5838" i="3"/>
  <c r="P5839" i="3"/>
  <c r="P5840" i="3"/>
  <c r="P5841" i="3"/>
  <c r="P5842" i="3"/>
  <c r="P5843" i="3"/>
  <c r="P5844" i="3"/>
  <c r="P5845" i="3"/>
  <c r="P5846" i="3"/>
  <c r="P5847" i="3"/>
  <c r="P5848" i="3"/>
  <c r="P5849" i="3"/>
  <c r="P5850" i="3"/>
  <c r="P5851" i="3"/>
  <c r="P5852" i="3"/>
  <c r="P5855" i="3"/>
  <c r="P5856" i="3"/>
  <c r="P5857" i="3"/>
  <c r="P5858" i="3"/>
  <c r="P5860" i="3"/>
  <c r="P5861" i="3"/>
  <c r="P5862" i="3"/>
  <c r="P5863" i="3"/>
  <c r="P5864" i="3"/>
  <c r="P5865" i="3"/>
  <c r="P5866" i="3"/>
  <c r="P5869" i="3"/>
  <c r="P5870" i="3"/>
  <c r="P5871" i="3"/>
  <c r="P5872" i="3"/>
  <c r="P5875" i="3"/>
  <c r="P5876" i="3"/>
  <c r="P5877" i="3"/>
  <c r="P5878" i="3"/>
  <c r="P5879" i="3"/>
  <c r="P5880" i="3"/>
  <c r="P5881" i="3"/>
  <c r="P5882" i="3"/>
  <c r="P5883" i="3"/>
  <c r="P5884" i="3"/>
  <c r="P5885" i="3"/>
  <c r="P5886" i="3"/>
  <c r="P5887" i="3"/>
  <c r="P5888" i="3"/>
  <c r="P5890" i="3"/>
  <c r="P5891" i="3"/>
  <c r="P5892" i="3"/>
  <c r="P5893" i="3"/>
  <c r="P5894" i="3"/>
  <c r="P5895" i="3"/>
  <c r="P5896" i="3"/>
  <c r="P5897" i="3"/>
  <c r="P5898" i="3"/>
  <c r="P5899" i="3"/>
  <c r="P5900" i="3"/>
  <c r="P5901" i="3"/>
  <c r="P5902" i="3"/>
  <c r="P5903" i="3"/>
  <c r="P5904" i="3"/>
  <c r="P5905" i="3"/>
  <c r="P5906" i="3"/>
  <c r="P5907" i="3"/>
  <c r="P5909" i="3"/>
  <c r="P5910" i="3"/>
  <c r="P5911" i="3"/>
  <c r="P5912" i="3"/>
  <c r="P5913" i="3"/>
  <c r="P5916" i="3"/>
  <c r="P5917" i="3"/>
  <c r="P5918" i="3"/>
  <c r="P5919" i="3"/>
  <c r="P5921" i="3"/>
  <c r="P5922" i="3"/>
  <c r="P5928" i="3"/>
  <c r="P5929" i="3"/>
  <c r="P5930" i="3"/>
  <c r="P5935" i="3"/>
  <c r="P5936" i="3"/>
  <c r="P5937" i="3"/>
  <c r="P5938" i="3"/>
  <c r="P5939" i="3"/>
  <c r="P5940" i="3"/>
  <c r="P5941" i="3"/>
  <c r="P5942" i="3"/>
  <c r="P5943" i="3"/>
  <c r="P5944" i="3"/>
  <c r="P5945" i="3"/>
  <c r="P5946" i="3"/>
  <c r="P5947" i="3"/>
  <c r="P5950" i="3"/>
  <c r="P5951" i="3"/>
  <c r="P5952" i="3"/>
  <c r="P5953" i="3"/>
  <c r="P5954" i="3"/>
  <c r="P5958" i="3"/>
  <c r="P5959" i="3"/>
  <c r="P5960" i="3"/>
  <c r="P5961" i="3"/>
  <c r="P5962" i="3"/>
  <c r="P5963" i="3"/>
  <c r="P5964" i="3"/>
  <c r="P5965" i="3"/>
  <c r="P5966" i="3"/>
  <c r="P5967" i="3"/>
  <c r="P5968" i="3"/>
  <c r="P5969" i="3"/>
  <c r="P5970" i="3"/>
  <c r="P5971" i="3"/>
  <c r="P5972" i="3"/>
  <c r="P5973" i="3"/>
  <c r="P5974" i="3"/>
  <c r="P5975" i="3"/>
  <c r="P5976" i="3"/>
  <c r="P5977" i="3"/>
  <c r="P5979" i="3"/>
  <c r="P5980" i="3"/>
  <c r="P5981" i="3"/>
  <c r="P5982" i="3"/>
  <c r="P5983" i="3"/>
  <c r="P5988" i="3"/>
  <c r="P5991" i="3"/>
  <c r="P5992" i="3"/>
  <c r="P5993" i="3"/>
  <c r="P5994" i="3"/>
  <c r="P5995" i="3"/>
  <c r="P5996" i="3"/>
  <c r="P5997" i="3"/>
  <c r="P5998" i="3"/>
  <c r="P6002" i="3"/>
  <c r="P6003" i="3"/>
  <c r="P6004" i="3"/>
  <c r="P6005" i="3"/>
  <c r="P6006" i="3"/>
  <c r="P6007" i="3"/>
  <c r="P6008" i="3"/>
  <c r="P6009" i="3"/>
  <c r="P6010" i="3"/>
  <c r="P6011" i="3"/>
  <c r="P6012" i="3"/>
  <c r="P6013" i="3"/>
  <c r="P6014" i="3"/>
  <c r="P6015" i="3"/>
  <c r="P6016" i="3"/>
  <c r="P6017" i="3"/>
  <c r="P6018" i="3"/>
  <c r="P6019" i="3"/>
  <c r="P6020" i="3"/>
  <c r="P6021" i="3"/>
  <c r="P6022" i="3"/>
  <c r="P6023" i="3"/>
  <c r="P6024" i="3"/>
  <c r="P6025" i="3"/>
  <c r="P6026" i="3"/>
  <c r="P6027" i="3"/>
  <c r="P6028" i="3"/>
  <c r="P6029" i="3"/>
  <c r="P6030" i="3"/>
  <c r="P6035" i="3"/>
  <c r="P6036" i="3"/>
  <c r="P6037" i="3"/>
  <c r="P6038" i="3"/>
  <c r="P6039" i="3"/>
  <c r="P6040" i="3"/>
  <c r="P6041" i="3"/>
  <c r="P6042" i="3"/>
  <c r="P6043" i="3"/>
  <c r="P6044" i="3"/>
  <c r="P6046" i="3"/>
  <c r="P6047" i="3"/>
  <c r="P6053" i="3"/>
  <c r="P6054" i="3"/>
  <c r="P6056" i="3"/>
  <c r="P6057" i="3"/>
  <c r="P6058" i="3"/>
  <c r="P6060" i="3"/>
  <c r="P6061" i="3"/>
  <c r="P6062" i="3"/>
  <c r="P6063" i="3"/>
  <c r="P6064" i="3"/>
  <c r="P6065" i="3"/>
  <c r="P6066" i="3"/>
  <c r="P6067" i="3"/>
  <c r="P6068" i="3"/>
  <c r="P6069" i="3"/>
  <c r="P6070" i="3"/>
  <c r="P6071" i="3"/>
  <c r="P6072" i="3"/>
  <c r="P6073" i="3"/>
  <c r="P6074" i="3"/>
  <c r="P6075" i="3"/>
  <c r="P6076" i="3"/>
  <c r="P6077" i="3"/>
  <c r="P6078" i="3"/>
  <c r="P6079" i="3"/>
  <c r="P6080" i="3"/>
  <c r="P6081" i="3"/>
  <c r="P6082" i="3"/>
  <c r="P6083" i="3"/>
  <c r="P6084" i="3"/>
  <c r="P6085" i="3"/>
  <c r="P6086" i="3"/>
  <c r="P6089" i="3"/>
  <c r="P6090" i="3"/>
  <c r="P6091" i="3"/>
  <c r="P6092" i="3"/>
  <c r="P6093" i="3"/>
  <c r="P6094" i="3"/>
  <c r="P6095" i="3"/>
  <c r="P6096" i="3"/>
  <c r="P6097" i="3"/>
  <c r="P6098" i="3"/>
  <c r="P6099" i="3"/>
  <c r="P6100" i="3"/>
  <c r="P6101" i="3"/>
  <c r="P6102" i="3"/>
  <c r="P6103" i="3"/>
  <c r="P6104" i="3"/>
  <c r="P6105" i="3"/>
  <c r="P6106" i="3"/>
  <c r="P6107" i="3"/>
  <c r="P6108" i="3"/>
  <c r="P6109" i="3"/>
  <c r="P6110" i="3"/>
  <c r="P6118" i="3"/>
  <c r="P6119" i="3"/>
  <c r="P6120" i="3"/>
  <c r="P6121" i="3"/>
  <c r="P6122" i="3"/>
  <c r="P6123" i="3"/>
  <c r="P6126" i="3"/>
  <c r="P6127" i="3"/>
  <c r="P6128" i="3"/>
  <c r="P6129" i="3"/>
  <c r="P6133" i="3"/>
  <c r="P6134" i="3"/>
  <c r="P6135" i="3"/>
  <c r="P6136" i="3"/>
  <c r="P6137" i="3"/>
  <c r="P6138" i="3"/>
  <c r="P6139" i="3"/>
  <c r="P6140" i="3"/>
  <c r="P6141" i="3"/>
  <c r="P6142" i="3"/>
  <c r="P6143" i="3"/>
  <c r="P6144" i="3"/>
  <c r="P6145" i="3"/>
  <c r="P6146" i="3"/>
  <c r="P6147" i="3"/>
  <c r="P6148" i="3"/>
  <c r="P6149" i="3"/>
  <c r="P6150" i="3"/>
  <c r="P6151" i="3"/>
  <c r="P6152" i="3"/>
  <c r="P6153" i="3"/>
  <c r="P6154" i="3"/>
  <c r="P6155" i="3"/>
  <c r="P6156" i="3"/>
  <c r="P6157" i="3"/>
  <c r="P6158" i="3"/>
  <c r="P6159" i="3"/>
  <c r="P6160" i="3"/>
  <c r="P6161" i="3"/>
  <c r="P6162" i="3"/>
  <c r="P6163" i="3"/>
  <c r="P6164" i="3"/>
  <c r="P6165" i="3"/>
  <c r="P6166" i="3"/>
  <c r="P6167" i="3"/>
  <c r="P6168" i="3"/>
  <c r="P6169" i="3"/>
  <c r="P6170" i="3"/>
  <c r="P6171" i="3"/>
  <c r="P6172" i="3"/>
  <c r="P6173" i="3"/>
  <c r="P6174" i="3"/>
  <c r="P6175" i="3"/>
  <c r="P6176" i="3"/>
  <c r="P6177" i="3"/>
  <c r="P6178" i="3"/>
  <c r="P6179" i="3"/>
  <c r="P6180" i="3"/>
  <c r="P6181" i="3"/>
  <c r="P6182" i="3"/>
  <c r="P6183" i="3"/>
  <c r="P6184" i="3"/>
  <c r="P6185" i="3"/>
  <c r="P6186" i="3"/>
  <c r="P6187" i="3"/>
  <c r="P6188" i="3"/>
  <c r="P6189" i="3"/>
  <c r="P6190" i="3"/>
  <c r="P6191" i="3"/>
  <c r="P6192" i="3"/>
  <c r="P6193" i="3"/>
  <c r="P6194" i="3"/>
  <c r="P6195" i="3"/>
  <c r="P6196" i="3"/>
  <c r="P6197" i="3"/>
  <c r="P6198" i="3"/>
  <c r="P6199" i="3"/>
  <c r="P6200" i="3"/>
  <c r="P6208" i="3"/>
  <c r="P6209" i="3"/>
  <c r="P6210" i="3"/>
  <c r="P6211" i="3"/>
  <c r="P6212" i="3"/>
  <c r="P6213" i="3"/>
  <c r="P6217" i="3"/>
  <c r="P6224" i="3"/>
  <c r="P6225" i="3"/>
  <c r="P6226" i="3"/>
  <c r="P6227" i="3"/>
  <c r="P6228" i="3"/>
  <c r="P6229" i="3"/>
  <c r="P6230" i="3"/>
  <c r="P6232" i="3"/>
  <c r="P6233" i="3"/>
  <c r="P6234" i="3"/>
  <c r="P6235" i="3"/>
  <c r="P6236" i="3"/>
  <c r="P6237" i="3"/>
  <c r="P6238" i="3"/>
  <c r="P6239" i="3"/>
  <c r="P6240" i="3"/>
  <c r="P6241" i="3"/>
  <c r="P6242" i="3"/>
  <c r="P6243" i="3"/>
  <c r="P6244" i="3"/>
  <c r="P6245" i="3"/>
  <c r="P6246" i="3"/>
  <c r="P6247" i="3"/>
  <c r="P6248" i="3"/>
  <c r="P6249" i="3"/>
  <c r="P6250" i="3"/>
  <c r="P6251" i="3"/>
  <c r="P6252" i="3"/>
  <c r="P6253" i="3"/>
  <c r="P6254" i="3"/>
  <c r="P6255" i="3"/>
  <c r="P6256" i="3"/>
  <c r="P6257" i="3"/>
  <c r="P6258" i="3"/>
  <c r="P6260" i="3"/>
  <c r="P6261" i="3"/>
  <c r="P6262" i="3"/>
  <c r="P6263" i="3"/>
  <c r="P6264" i="3"/>
  <c r="P6265" i="3"/>
  <c r="P6266" i="3"/>
  <c r="P6267" i="3"/>
  <c r="P6268" i="3"/>
  <c r="P6269" i="3"/>
  <c r="P6270" i="3"/>
  <c r="P6271" i="3"/>
  <c r="P6272" i="3"/>
  <c r="P6282" i="3"/>
  <c r="P6283" i="3"/>
  <c r="P6284" i="3"/>
  <c r="P6285" i="3"/>
  <c r="P6286" i="3"/>
  <c r="P6287" i="3"/>
  <c r="P6288" i="3"/>
  <c r="P6289" i="3"/>
  <c r="P6290" i="3"/>
  <c r="P6291" i="3"/>
  <c r="P6294" i="3"/>
  <c r="P6295" i="3"/>
  <c r="P6296" i="3"/>
  <c r="P6297" i="3"/>
  <c r="P6298" i="3"/>
  <c r="P6299" i="3"/>
  <c r="P6300" i="3"/>
  <c r="P6302" i="3"/>
  <c r="P6303" i="3"/>
  <c r="P6304" i="3"/>
  <c r="P6305" i="3"/>
  <c r="P6306" i="3"/>
  <c r="P6307" i="3"/>
  <c r="P6308" i="3"/>
  <c r="P6311" i="3"/>
  <c r="P6312" i="3"/>
  <c r="P6313" i="3"/>
  <c r="P6320" i="3"/>
  <c r="P6321" i="3"/>
  <c r="P6322" i="3"/>
  <c r="P6323" i="3"/>
  <c r="P6324" i="3"/>
  <c r="P6325" i="3"/>
  <c r="P6326" i="3"/>
  <c r="P6327" i="3"/>
  <c r="P6328" i="3"/>
  <c r="P6329" i="3"/>
  <c r="P6330" i="3"/>
  <c r="P6331" i="3"/>
  <c r="P6332" i="3"/>
  <c r="P6334" i="3"/>
  <c r="P6335" i="3"/>
  <c r="P6336" i="3"/>
  <c r="P6337" i="3"/>
  <c r="P6338" i="3"/>
  <c r="P6339" i="3"/>
  <c r="P6340" i="3"/>
  <c r="P6343" i="3"/>
  <c r="P6344" i="3"/>
  <c r="P6345" i="3"/>
  <c r="P6346" i="3"/>
  <c r="P6347" i="3"/>
  <c r="P6348" i="3"/>
  <c r="P6349" i="3"/>
  <c r="P6350" i="3"/>
  <c r="P6351" i="3"/>
  <c r="P6352" i="3"/>
  <c r="P6353" i="3"/>
  <c r="P6355" i="3"/>
  <c r="P6356" i="3"/>
  <c r="P6357" i="3"/>
  <c r="P6358" i="3"/>
  <c r="P6359" i="3"/>
  <c r="P6363" i="3"/>
  <c r="P6364" i="3"/>
  <c r="P6365" i="3"/>
  <c r="P6366" i="3"/>
  <c r="P6367" i="3"/>
  <c r="P6368" i="3"/>
  <c r="P6369" i="3"/>
  <c r="P6370" i="3"/>
  <c r="P6371" i="3"/>
  <c r="P6372" i="3"/>
  <c r="P6373" i="3"/>
  <c r="P6374" i="3"/>
  <c r="P6375" i="3"/>
  <c r="P6376" i="3"/>
  <c r="P6377" i="3"/>
  <c r="P6378" i="3"/>
  <c r="P6379" i="3"/>
  <c r="P6381" i="3"/>
  <c r="P6382" i="3"/>
  <c r="P6383" i="3"/>
  <c r="P6384" i="3"/>
  <c r="P6385" i="3"/>
  <c r="P6387" i="3"/>
  <c r="P6388" i="3"/>
  <c r="P6389" i="3"/>
  <c r="P6390" i="3"/>
  <c r="P6391" i="3"/>
  <c r="P6392" i="3"/>
  <c r="P6393" i="3"/>
  <c r="P6394" i="3"/>
  <c r="P6395" i="3"/>
  <c r="P6396" i="3"/>
  <c r="P6397" i="3"/>
  <c r="P6398" i="3"/>
  <c r="P6399" i="3"/>
  <c r="P6400" i="3"/>
  <c r="P6401" i="3"/>
  <c r="P6402" i="3"/>
  <c r="P6403" i="3"/>
  <c r="P6404" i="3"/>
  <c r="P6405" i="3"/>
  <c r="P6406" i="3"/>
  <c r="P6407" i="3"/>
  <c r="P6409" i="3"/>
  <c r="P6410" i="3"/>
  <c r="P6411" i="3"/>
  <c r="P6412" i="3"/>
  <c r="P6413" i="3"/>
  <c r="P6414" i="3"/>
  <c r="P6415" i="3"/>
  <c r="P6416" i="3"/>
  <c r="P6417" i="3"/>
  <c r="P6418" i="3"/>
  <c r="P6419" i="3"/>
  <c r="P6420" i="3"/>
  <c r="P6421" i="3"/>
  <c r="P6422" i="3"/>
  <c r="P6423" i="3"/>
  <c r="P6424" i="3"/>
  <c r="P6426" i="3"/>
  <c r="P6427" i="3"/>
  <c r="P6428" i="3"/>
  <c r="P6429" i="3"/>
  <c r="P6430" i="3"/>
  <c r="P6431" i="3"/>
  <c r="P6432" i="3"/>
  <c r="P6433" i="3"/>
  <c r="P6434" i="3"/>
  <c r="P6436" i="3"/>
  <c r="P6437" i="3"/>
  <c r="P6439" i="3"/>
  <c r="P6440" i="3"/>
  <c r="P6441" i="3"/>
  <c r="P6442" i="3"/>
  <c r="P6444" i="3"/>
  <c r="P6445" i="3"/>
  <c r="P6446" i="3"/>
  <c r="P6447" i="3"/>
  <c r="P6448" i="3"/>
  <c r="P6449" i="3"/>
  <c r="P6450" i="3"/>
  <c r="P6451" i="3"/>
  <c r="P6452" i="3"/>
  <c r="P6453" i="3"/>
  <c r="P6454" i="3"/>
  <c r="P6455" i="3"/>
  <c r="P6456" i="3"/>
  <c r="P6457" i="3"/>
  <c r="P6458" i="3"/>
  <c r="P6459" i="3"/>
  <c r="P6460" i="3"/>
  <c r="P6461" i="3"/>
  <c r="P6462" i="3"/>
  <c r="P6463" i="3"/>
  <c r="P6464" i="3"/>
  <c r="P6465" i="3"/>
  <c r="P6466" i="3"/>
  <c r="P6467" i="3"/>
  <c r="P6468" i="3"/>
  <c r="P6469" i="3"/>
  <c r="P6470" i="3"/>
  <c r="P6471" i="3"/>
  <c r="O6376" i="3"/>
  <c r="O6377" i="3"/>
  <c r="O6378" i="3"/>
  <c r="O6379" i="3"/>
  <c r="O6380" i="3"/>
  <c r="O6381" i="3"/>
  <c r="O6382" i="3"/>
  <c r="O6383" i="3"/>
  <c r="O6384" i="3"/>
  <c r="O6385" i="3"/>
  <c r="O6386" i="3"/>
  <c r="O6387" i="3"/>
  <c r="O6388" i="3"/>
  <c r="O6389" i="3"/>
  <c r="O6390" i="3"/>
  <c r="O6391" i="3"/>
  <c r="O6392" i="3"/>
  <c r="O6393" i="3"/>
  <c r="O6394" i="3"/>
  <c r="O6395" i="3"/>
  <c r="O6396" i="3"/>
  <c r="O6397" i="3"/>
  <c r="O6398" i="3"/>
  <c r="O6399" i="3"/>
  <c r="O6400" i="3"/>
  <c r="O6401" i="3"/>
  <c r="O6402" i="3"/>
  <c r="O6403" i="3"/>
  <c r="O6404" i="3"/>
  <c r="O6405" i="3"/>
  <c r="O6406" i="3"/>
  <c r="O6407" i="3"/>
  <c r="O6408" i="3"/>
  <c r="O6409" i="3"/>
  <c r="O6410" i="3"/>
  <c r="O6411" i="3"/>
  <c r="O6412" i="3"/>
  <c r="O6413" i="3"/>
  <c r="O6414" i="3"/>
  <c r="O6415" i="3"/>
  <c r="O6416" i="3"/>
  <c r="O6417" i="3"/>
  <c r="O6418" i="3"/>
  <c r="O6419" i="3"/>
  <c r="O6420" i="3"/>
  <c r="O6421" i="3"/>
  <c r="O6422" i="3"/>
  <c r="O6423" i="3"/>
  <c r="O6424" i="3"/>
  <c r="O6425" i="3"/>
  <c r="O6426" i="3"/>
  <c r="O6427" i="3"/>
  <c r="O6428" i="3"/>
  <c r="O6429" i="3"/>
  <c r="O6430" i="3"/>
  <c r="O6431" i="3"/>
  <c r="O6432" i="3"/>
  <c r="O6433" i="3"/>
  <c r="O6434" i="3"/>
  <c r="O6435" i="3"/>
  <c r="O6436" i="3"/>
  <c r="O6437" i="3"/>
  <c r="O6438" i="3"/>
  <c r="O6439" i="3"/>
  <c r="O6440" i="3"/>
  <c r="O6441" i="3"/>
  <c r="O6442" i="3"/>
  <c r="O6443" i="3"/>
  <c r="O6444" i="3"/>
  <c r="O6445" i="3"/>
  <c r="O6446" i="3"/>
  <c r="O6447" i="3"/>
  <c r="O6448" i="3"/>
  <c r="O6449" i="3"/>
  <c r="O6450" i="3"/>
  <c r="O6451" i="3"/>
  <c r="O6452" i="3"/>
  <c r="O6453" i="3"/>
  <c r="O6454" i="3"/>
  <c r="O6455" i="3"/>
  <c r="O6456" i="3"/>
  <c r="O6457" i="3"/>
  <c r="O6458" i="3"/>
  <c r="O6459" i="3"/>
  <c r="O6460" i="3"/>
  <c r="O6461" i="3"/>
  <c r="O6462" i="3"/>
  <c r="O6463" i="3"/>
  <c r="O6464" i="3"/>
  <c r="O6465" i="3"/>
  <c r="O6466" i="3"/>
  <c r="O6467" i="3"/>
  <c r="O6468" i="3"/>
  <c r="O6469" i="3"/>
  <c r="O6470" i="3"/>
  <c r="O6471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0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7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0" i="3"/>
  <c r="O5261" i="3"/>
  <c r="O5262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7" i="3"/>
  <c r="O5298" i="3"/>
  <c r="O5299" i="3"/>
  <c r="O5300" i="3"/>
  <c r="O5301" i="3"/>
  <c r="O5302" i="3"/>
  <c r="O5303" i="3"/>
  <c r="O5304" i="3"/>
  <c r="O5305" i="3"/>
  <c r="O5306" i="3"/>
  <c r="O5307" i="3"/>
  <c r="O5308" i="3"/>
  <c r="O5309" i="3"/>
  <c r="O5310" i="3"/>
  <c r="O5311" i="3"/>
  <c r="O5312" i="3"/>
  <c r="O5313" i="3"/>
  <c r="O5314" i="3"/>
  <c r="O5315" i="3"/>
  <c r="O5316" i="3"/>
  <c r="O5317" i="3"/>
  <c r="O5318" i="3"/>
  <c r="O5319" i="3"/>
  <c r="O5320" i="3"/>
  <c r="O5321" i="3"/>
  <c r="O5322" i="3"/>
  <c r="O5323" i="3"/>
  <c r="O5324" i="3"/>
  <c r="O5325" i="3"/>
  <c r="O5326" i="3"/>
  <c r="O5327" i="3"/>
  <c r="O5328" i="3"/>
  <c r="O5329" i="3"/>
  <c r="O5330" i="3"/>
  <c r="O5331" i="3"/>
  <c r="O5332" i="3"/>
  <c r="O5333" i="3"/>
  <c r="O5334" i="3"/>
  <c r="O5335" i="3"/>
  <c r="O5336" i="3"/>
  <c r="O5337" i="3"/>
  <c r="O5338" i="3"/>
  <c r="O5339" i="3"/>
  <c r="O5340" i="3"/>
  <c r="O5341" i="3"/>
  <c r="O5342" i="3"/>
  <c r="O5343" i="3"/>
  <c r="O5344" i="3"/>
  <c r="O5345" i="3"/>
  <c r="O5346" i="3"/>
  <c r="O5347" i="3"/>
  <c r="O5348" i="3"/>
  <c r="O5349" i="3"/>
  <c r="O5350" i="3"/>
  <c r="O5351" i="3"/>
  <c r="O5352" i="3"/>
  <c r="O5353" i="3"/>
  <c r="O5354" i="3"/>
  <c r="O5355" i="3"/>
  <c r="O5356" i="3"/>
  <c r="O5357" i="3"/>
  <c r="O5358" i="3"/>
  <c r="O5359" i="3"/>
  <c r="O5360" i="3"/>
  <c r="O5361" i="3"/>
  <c r="O5362" i="3"/>
  <c r="O5363" i="3"/>
  <c r="O5364" i="3"/>
  <c r="O5365" i="3"/>
  <c r="O5366" i="3"/>
  <c r="O5367" i="3"/>
  <c r="O5368" i="3"/>
  <c r="O5369" i="3"/>
  <c r="O5370" i="3"/>
  <c r="O5371" i="3"/>
  <c r="O5372" i="3"/>
  <c r="O5373" i="3"/>
  <c r="O5374" i="3"/>
  <c r="O5375" i="3"/>
  <c r="O5376" i="3"/>
  <c r="O5377" i="3"/>
  <c r="O5378" i="3"/>
  <c r="O5379" i="3"/>
  <c r="O5380" i="3"/>
  <c r="O5381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O5394" i="3"/>
  <c r="O5395" i="3"/>
  <c r="O5396" i="3"/>
  <c r="O5397" i="3"/>
  <c r="O5398" i="3"/>
  <c r="O5399" i="3"/>
  <c r="O5400" i="3"/>
  <c r="O5401" i="3"/>
  <c r="O5402" i="3"/>
  <c r="O5403" i="3"/>
  <c r="O5404" i="3"/>
  <c r="O5405" i="3"/>
  <c r="O5406" i="3"/>
  <c r="O5407" i="3"/>
  <c r="O5408" i="3"/>
  <c r="O5409" i="3"/>
  <c r="O5410" i="3"/>
  <c r="O5411" i="3"/>
  <c r="O5412" i="3"/>
  <c r="O5413" i="3"/>
  <c r="O5414" i="3"/>
  <c r="O5415" i="3"/>
  <c r="O5416" i="3"/>
  <c r="O5417" i="3"/>
  <c r="O5418" i="3"/>
  <c r="O5419" i="3"/>
  <c r="O5420" i="3"/>
  <c r="O5421" i="3"/>
  <c r="O5422" i="3"/>
  <c r="O5423" i="3"/>
  <c r="O5424" i="3"/>
  <c r="O5425" i="3"/>
  <c r="O5426" i="3"/>
  <c r="O5427" i="3"/>
  <c r="O5428" i="3"/>
  <c r="O5429" i="3"/>
  <c r="O5430" i="3"/>
  <c r="O5431" i="3"/>
  <c r="O5432" i="3"/>
  <c r="O5433" i="3"/>
  <c r="O5434" i="3"/>
  <c r="O5435" i="3"/>
  <c r="O5436" i="3"/>
  <c r="O5437" i="3"/>
  <c r="O5438" i="3"/>
  <c r="O5439" i="3"/>
  <c r="O5440" i="3"/>
  <c r="O5441" i="3"/>
  <c r="O5442" i="3"/>
  <c r="O5443" i="3"/>
  <c r="O5444" i="3"/>
  <c r="O5445" i="3"/>
  <c r="O5446" i="3"/>
  <c r="O5447" i="3"/>
  <c r="O5448" i="3"/>
  <c r="O5449" i="3"/>
  <c r="O5450" i="3"/>
  <c r="O5451" i="3"/>
  <c r="O5452" i="3"/>
  <c r="O5453" i="3"/>
  <c r="O5454" i="3"/>
  <c r="O5455" i="3"/>
  <c r="O5456" i="3"/>
  <c r="O5457" i="3"/>
  <c r="O5458" i="3"/>
  <c r="O5459" i="3"/>
  <c r="O5460" i="3"/>
  <c r="O5461" i="3"/>
  <c r="O5462" i="3"/>
  <c r="O5463" i="3"/>
  <c r="O5464" i="3"/>
  <c r="O5465" i="3"/>
  <c r="O5466" i="3"/>
  <c r="O5467" i="3"/>
  <c r="O5468" i="3"/>
  <c r="O5469" i="3"/>
  <c r="O5470" i="3"/>
  <c r="O5471" i="3"/>
  <c r="O5472" i="3"/>
  <c r="O5473" i="3"/>
  <c r="O5474" i="3"/>
  <c r="O5475" i="3"/>
  <c r="O5476" i="3"/>
  <c r="O5477" i="3"/>
  <c r="O5478" i="3"/>
  <c r="O5479" i="3"/>
  <c r="O5480" i="3"/>
  <c r="O5481" i="3"/>
  <c r="O5482" i="3"/>
  <c r="O5483" i="3"/>
  <c r="O5484" i="3"/>
  <c r="O5485" i="3"/>
  <c r="O5486" i="3"/>
  <c r="O5487" i="3"/>
  <c r="O5488" i="3"/>
  <c r="O5489" i="3"/>
  <c r="O5490" i="3"/>
  <c r="O5491" i="3"/>
  <c r="O5492" i="3"/>
  <c r="O5493" i="3"/>
  <c r="O5494" i="3"/>
  <c r="O5495" i="3"/>
  <c r="O5496" i="3"/>
  <c r="O5497" i="3"/>
  <c r="O5498" i="3"/>
  <c r="O5499" i="3"/>
  <c r="O5500" i="3"/>
  <c r="O5501" i="3"/>
  <c r="O5502" i="3"/>
  <c r="O5503" i="3"/>
  <c r="O5504" i="3"/>
  <c r="O5505" i="3"/>
  <c r="O5506" i="3"/>
  <c r="O5507" i="3"/>
  <c r="O5508" i="3"/>
  <c r="O5509" i="3"/>
  <c r="O5510" i="3"/>
  <c r="O5511" i="3"/>
  <c r="O5512" i="3"/>
  <c r="O5513" i="3"/>
  <c r="O5514" i="3"/>
  <c r="O5515" i="3"/>
  <c r="O5516" i="3"/>
  <c r="O5517" i="3"/>
  <c r="O5518" i="3"/>
  <c r="O5519" i="3"/>
  <c r="O5520" i="3"/>
  <c r="O5521" i="3"/>
  <c r="O5522" i="3"/>
  <c r="O5523" i="3"/>
  <c r="O5524" i="3"/>
  <c r="O5525" i="3"/>
  <c r="O5526" i="3"/>
  <c r="O5527" i="3"/>
  <c r="O5528" i="3"/>
  <c r="O5529" i="3"/>
  <c r="O5530" i="3"/>
  <c r="O5531" i="3"/>
  <c r="O5532" i="3"/>
  <c r="O5533" i="3"/>
  <c r="O5534" i="3"/>
  <c r="O5535" i="3"/>
  <c r="O5536" i="3"/>
  <c r="O5537" i="3"/>
  <c r="O5538" i="3"/>
  <c r="O5539" i="3"/>
  <c r="O5540" i="3"/>
  <c r="O5541" i="3"/>
  <c r="O5542" i="3"/>
  <c r="O5543" i="3"/>
  <c r="O5544" i="3"/>
  <c r="O5545" i="3"/>
  <c r="O5546" i="3"/>
  <c r="O5547" i="3"/>
  <c r="O5548" i="3"/>
  <c r="O5549" i="3"/>
  <c r="O5550" i="3"/>
  <c r="O5551" i="3"/>
  <c r="O5552" i="3"/>
  <c r="O5553" i="3"/>
  <c r="O5554" i="3"/>
  <c r="O5555" i="3"/>
  <c r="O5556" i="3"/>
  <c r="O5557" i="3"/>
  <c r="O5558" i="3"/>
  <c r="O5559" i="3"/>
  <c r="O5560" i="3"/>
  <c r="O5561" i="3"/>
  <c r="O5562" i="3"/>
  <c r="O5563" i="3"/>
  <c r="O5564" i="3"/>
  <c r="O5565" i="3"/>
  <c r="O5566" i="3"/>
  <c r="O5567" i="3"/>
  <c r="O5568" i="3"/>
  <c r="O5569" i="3"/>
  <c r="O5570" i="3"/>
  <c r="O5571" i="3"/>
  <c r="O5572" i="3"/>
  <c r="O5573" i="3"/>
  <c r="O5574" i="3"/>
  <c r="O5575" i="3"/>
  <c r="O5576" i="3"/>
  <c r="O5577" i="3"/>
  <c r="O5578" i="3"/>
  <c r="O5579" i="3"/>
  <c r="O5580" i="3"/>
  <c r="O5581" i="3"/>
  <c r="O5582" i="3"/>
  <c r="O5583" i="3"/>
  <c r="O5584" i="3"/>
  <c r="O5585" i="3"/>
  <c r="O5586" i="3"/>
  <c r="O5587" i="3"/>
  <c r="O5588" i="3"/>
  <c r="O5589" i="3"/>
  <c r="O5590" i="3"/>
  <c r="O5591" i="3"/>
  <c r="O5592" i="3"/>
  <c r="O5593" i="3"/>
  <c r="O5594" i="3"/>
  <c r="O5595" i="3"/>
  <c r="O5596" i="3"/>
  <c r="O5597" i="3"/>
  <c r="O5598" i="3"/>
  <c r="O5599" i="3"/>
  <c r="O5600" i="3"/>
  <c r="O5601" i="3"/>
  <c r="O5602" i="3"/>
  <c r="O5603" i="3"/>
  <c r="O5604" i="3"/>
  <c r="O5605" i="3"/>
  <c r="O5606" i="3"/>
  <c r="O5607" i="3"/>
  <c r="O5608" i="3"/>
  <c r="O5609" i="3"/>
  <c r="O5610" i="3"/>
  <c r="O5611" i="3"/>
  <c r="O5612" i="3"/>
  <c r="O5613" i="3"/>
  <c r="O5614" i="3"/>
  <c r="O5615" i="3"/>
  <c r="O5616" i="3"/>
  <c r="O5617" i="3"/>
  <c r="O5618" i="3"/>
  <c r="O5619" i="3"/>
  <c r="O5620" i="3"/>
  <c r="O5621" i="3"/>
  <c r="O5622" i="3"/>
  <c r="O5623" i="3"/>
  <c r="O5624" i="3"/>
  <c r="O5625" i="3"/>
  <c r="O5626" i="3"/>
  <c r="O5627" i="3"/>
  <c r="O5628" i="3"/>
  <c r="O5629" i="3"/>
  <c r="O5630" i="3"/>
  <c r="O5631" i="3"/>
  <c r="O5632" i="3"/>
  <c r="O5633" i="3"/>
  <c r="O5634" i="3"/>
  <c r="O5635" i="3"/>
  <c r="O5636" i="3"/>
  <c r="O5637" i="3"/>
  <c r="O5638" i="3"/>
  <c r="O5639" i="3"/>
  <c r="O5640" i="3"/>
  <c r="O5641" i="3"/>
  <c r="O5642" i="3"/>
  <c r="O5643" i="3"/>
  <c r="O5644" i="3"/>
  <c r="O5645" i="3"/>
  <c r="O5646" i="3"/>
  <c r="O5647" i="3"/>
  <c r="O5648" i="3"/>
  <c r="O5649" i="3"/>
  <c r="O5650" i="3"/>
  <c r="O5651" i="3"/>
  <c r="O5652" i="3"/>
  <c r="O5653" i="3"/>
  <c r="O5654" i="3"/>
  <c r="O5655" i="3"/>
  <c r="O5656" i="3"/>
  <c r="O5657" i="3"/>
  <c r="O5658" i="3"/>
  <c r="O5659" i="3"/>
  <c r="O5660" i="3"/>
  <c r="O5661" i="3"/>
  <c r="O5662" i="3"/>
  <c r="O5663" i="3"/>
  <c r="O5664" i="3"/>
  <c r="O5665" i="3"/>
  <c r="O5666" i="3"/>
  <c r="O5667" i="3"/>
  <c r="O5668" i="3"/>
  <c r="O5669" i="3"/>
  <c r="O5670" i="3"/>
  <c r="O5671" i="3"/>
  <c r="O5672" i="3"/>
  <c r="O5673" i="3"/>
  <c r="O5674" i="3"/>
  <c r="O5675" i="3"/>
  <c r="O5676" i="3"/>
  <c r="O5677" i="3"/>
  <c r="O5678" i="3"/>
  <c r="O5679" i="3"/>
  <c r="O5680" i="3"/>
  <c r="O5681" i="3"/>
  <c r="O5682" i="3"/>
  <c r="O5683" i="3"/>
  <c r="O5684" i="3"/>
  <c r="O5685" i="3"/>
  <c r="O5686" i="3"/>
  <c r="O5687" i="3"/>
  <c r="O5688" i="3"/>
  <c r="O5689" i="3"/>
  <c r="O5690" i="3"/>
  <c r="O5691" i="3"/>
  <c r="O5692" i="3"/>
  <c r="O5693" i="3"/>
  <c r="O5694" i="3"/>
  <c r="O5695" i="3"/>
  <c r="O5696" i="3"/>
  <c r="O5697" i="3"/>
  <c r="O5698" i="3"/>
  <c r="O5699" i="3"/>
  <c r="O5700" i="3"/>
  <c r="O5701" i="3"/>
  <c r="O5702" i="3"/>
  <c r="O5703" i="3"/>
  <c r="O5704" i="3"/>
  <c r="O5705" i="3"/>
  <c r="O5706" i="3"/>
  <c r="O5707" i="3"/>
  <c r="O5708" i="3"/>
  <c r="O5709" i="3"/>
  <c r="O5710" i="3"/>
  <c r="O5711" i="3"/>
  <c r="O5712" i="3"/>
  <c r="O5713" i="3"/>
  <c r="O5714" i="3"/>
  <c r="O5715" i="3"/>
  <c r="O5716" i="3"/>
  <c r="O5717" i="3"/>
  <c r="O5718" i="3"/>
  <c r="O5719" i="3"/>
  <c r="O5720" i="3"/>
  <c r="O5721" i="3"/>
  <c r="O5722" i="3"/>
  <c r="O5723" i="3"/>
  <c r="O5724" i="3"/>
  <c r="O5725" i="3"/>
  <c r="O5726" i="3"/>
  <c r="O5727" i="3"/>
  <c r="O5728" i="3"/>
  <c r="O5729" i="3"/>
  <c r="O5730" i="3"/>
  <c r="O5731" i="3"/>
  <c r="O5732" i="3"/>
  <c r="O5733" i="3"/>
  <c r="O5734" i="3"/>
  <c r="O5735" i="3"/>
  <c r="O5736" i="3"/>
  <c r="O5737" i="3"/>
  <c r="O5738" i="3"/>
  <c r="O5739" i="3"/>
  <c r="O5740" i="3"/>
  <c r="O5741" i="3"/>
  <c r="O5742" i="3"/>
  <c r="O5743" i="3"/>
  <c r="O5744" i="3"/>
  <c r="O5745" i="3"/>
  <c r="O5746" i="3"/>
  <c r="O5747" i="3"/>
  <c r="O5748" i="3"/>
  <c r="O5749" i="3"/>
  <c r="O5750" i="3"/>
  <c r="O5751" i="3"/>
  <c r="O5752" i="3"/>
  <c r="O5753" i="3"/>
  <c r="O5754" i="3"/>
  <c r="O5755" i="3"/>
  <c r="O5756" i="3"/>
  <c r="O5757" i="3"/>
  <c r="O5758" i="3"/>
  <c r="O5759" i="3"/>
  <c r="O5760" i="3"/>
  <c r="O5761" i="3"/>
  <c r="O5762" i="3"/>
  <c r="O5763" i="3"/>
  <c r="O5764" i="3"/>
  <c r="O5765" i="3"/>
  <c r="O5766" i="3"/>
  <c r="O5767" i="3"/>
  <c r="O5768" i="3"/>
  <c r="O5769" i="3"/>
  <c r="O5770" i="3"/>
  <c r="O5771" i="3"/>
  <c r="O5772" i="3"/>
  <c r="O5773" i="3"/>
  <c r="O5774" i="3"/>
  <c r="O5775" i="3"/>
  <c r="O5776" i="3"/>
  <c r="O5777" i="3"/>
  <c r="O5778" i="3"/>
  <c r="O5779" i="3"/>
  <c r="O5780" i="3"/>
  <c r="O5781" i="3"/>
  <c r="O5782" i="3"/>
  <c r="O5783" i="3"/>
  <c r="O5784" i="3"/>
  <c r="O5785" i="3"/>
  <c r="O5786" i="3"/>
  <c r="O5787" i="3"/>
  <c r="O5788" i="3"/>
  <c r="O5789" i="3"/>
  <c r="O5790" i="3"/>
  <c r="O5791" i="3"/>
  <c r="O5792" i="3"/>
  <c r="O5793" i="3"/>
  <c r="O5794" i="3"/>
  <c r="O5795" i="3"/>
  <c r="O5796" i="3"/>
  <c r="O5797" i="3"/>
  <c r="O5798" i="3"/>
  <c r="O5799" i="3"/>
  <c r="O5800" i="3"/>
  <c r="O5801" i="3"/>
  <c r="O5802" i="3"/>
  <c r="O5803" i="3"/>
  <c r="O5804" i="3"/>
  <c r="O5805" i="3"/>
  <c r="O5806" i="3"/>
  <c r="O5807" i="3"/>
  <c r="O5808" i="3"/>
  <c r="O5809" i="3"/>
  <c r="O5810" i="3"/>
  <c r="O5811" i="3"/>
  <c r="O5812" i="3"/>
  <c r="O5813" i="3"/>
  <c r="O5814" i="3"/>
  <c r="O5815" i="3"/>
  <c r="O5816" i="3"/>
  <c r="O5817" i="3"/>
  <c r="O5818" i="3"/>
  <c r="O5819" i="3"/>
  <c r="O5820" i="3"/>
  <c r="O5821" i="3"/>
  <c r="O5822" i="3"/>
  <c r="O5823" i="3"/>
  <c r="O5824" i="3"/>
  <c r="O5825" i="3"/>
  <c r="O5826" i="3"/>
  <c r="O5827" i="3"/>
  <c r="O5828" i="3"/>
  <c r="O5829" i="3"/>
  <c r="O5830" i="3"/>
  <c r="O5831" i="3"/>
  <c r="O5832" i="3"/>
  <c r="O5833" i="3"/>
  <c r="O5834" i="3"/>
  <c r="O5835" i="3"/>
  <c r="O5836" i="3"/>
  <c r="O5837" i="3"/>
  <c r="O5838" i="3"/>
  <c r="O5839" i="3"/>
  <c r="O5840" i="3"/>
  <c r="O5841" i="3"/>
  <c r="O5842" i="3"/>
  <c r="O5843" i="3"/>
  <c r="O5844" i="3"/>
  <c r="O5845" i="3"/>
  <c r="O5846" i="3"/>
  <c r="O5847" i="3"/>
  <c r="O5848" i="3"/>
  <c r="O5849" i="3"/>
  <c r="O5850" i="3"/>
  <c r="O5851" i="3"/>
  <c r="O5852" i="3"/>
  <c r="O5853" i="3"/>
  <c r="O5854" i="3"/>
  <c r="O5855" i="3"/>
  <c r="O5856" i="3"/>
  <c r="O5857" i="3"/>
  <c r="O5858" i="3"/>
  <c r="O5859" i="3"/>
  <c r="O5860" i="3"/>
  <c r="O5861" i="3"/>
  <c r="O5862" i="3"/>
  <c r="O5863" i="3"/>
  <c r="O5864" i="3"/>
  <c r="O5865" i="3"/>
  <c r="O5866" i="3"/>
  <c r="O5867" i="3"/>
  <c r="O5868" i="3"/>
  <c r="O5869" i="3"/>
  <c r="O5870" i="3"/>
  <c r="O5871" i="3"/>
  <c r="O5872" i="3"/>
  <c r="O5873" i="3"/>
  <c r="O5874" i="3"/>
  <c r="O5875" i="3"/>
  <c r="O5876" i="3"/>
  <c r="O5877" i="3"/>
  <c r="O5878" i="3"/>
  <c r="O5879" i="3"/>
  <c r="O5880" i="3"/>
  <c r="O5881" i="3"/>
  <c r="O5882" i="3"/>
  <c r="O5883" i="3"/>
  <c r="O5884" i="3"/>
  <c r="O5885" i="3"/>
  <c r="O5886" i="3"/>
  <c r="O5887" i="3"/>
  <c r="O5888" i="3"/>
  <c r="O5889" i="3"/>
  <c r="O5890" i="3"/>
  <c r="O5891" i="3"/>
  <c r="O5892" i="3"/>
  <c r="O5893" i="3"/>
  <c r="O5894" i="3"/>
  <c r="O5895" i="3"/>
  <c r="O5896" i="3"/>
  <c r="O5897" i="3"/>
  <c r="O5898" i="3"/>
  <c r="O5899" i="3"/>
  <c r="O5900" i="3"/>
  <c r="O5901" i="3"/>
  <c r="O5902" i="3"/>
  <c r="O5903" i="3"/>
  <c r="O5904" i="3"/>
  <c r="O5905" i="3"/>
  <c r="O5906" i="3"/>
  <c r="O5907" i="3"/>
  <c r="O5908" i="3"/>
  <c r="O5909" i="3"/>
  <c r="O5910" i="3"/>
  <c r="O5911" i="3"/>
  <c r="O5912" i="3"/>
  <c r="O5913" i="3"/>
  <c r="O5914" i="3"/>
  <c r="O5915" i="3"/>
  <c r="O5916" i="3"/>
  <c r="O5917" i="3"/>
  <c r="O5918" i="3"/>
  <c r="O5919" i="3"/>
  <c r="O5920" i="3"/>
  <c r="O5921" i="3"/>
  <c r="O5922" i="3"/>
  <c r="O5923" i="3"/>
  <c r="O5924" i="3"/>
  <c r="O5925" i="3"/>
  <c r="O5926" i="3"/>
  <c r="O5927" i="3"/>
  <c r="O5928" i="3"/>
  <c r="O5929" i="3"/>
  <c r="O5930" i="3"/>
  <c r="O5931" i="3"/>
  <c r="O5932" i="3"/>
  <c r="O5933" i="3"/>
  <c r="O5934" i="3"/>
  <c r="O5935" i="3"/>
  <c r="O5936" i="3"/>
  <c r="O5937" i="3"/>
  <c r="O5938" i="3"/>
  <c r="O5939" i="3"/>
  <c r="O5940" i="3"/>
  <c r="O5941" i="3"/>
  <c r="O5942" i="3"/>
  <c r="O5943" i="3"/>
  <c r="O5944" i="3"/>
  <c r="O5945" i="3"/>
  <c r="O5946" i="3"/>
  <c r="O5947" i="3"/>
  <c r="O5948" i="3"/>
  <c r="O5949" i="3"/>
  <c r="O5950" i="3"/>
  <c r="O5951" i="3"/>
  <c r="O5952" i="3"/>
  <c r="O5953" i="3"/>
  <c r="O5954" i="3"/>
  <c r="O5955" i="3"/>
  <c r="O5956" i="3"/>
  <c r="O5957" i="3"/>
  <c r="O5958" i="3"/>
  <c r="O5959" i="3"/>
  <c r="O5960" i="3"/>
  <c r="O5961" i="3"/>
  <c r="O5962" i="3"/>
  <c r="O5963" i="3"/>
  <c r="O5964" i="3"/>
  <c r="O5965" i="3"/>
  <c r="O5966" i="3"/>
  <c r="O5967" i="3"/>
  <c r="O5968" i="3"/>
  <c r="O5969" i="3"/>
  <c r="O5970" i="3"/>
  <c r="O5971" i="3"/>
  <c r="O5972" i="3"/>
  <c r="O5973" i="3"/>
  <c r="O5974" i="3"/>
  <c r="O5975" i="3"/>
  <c r="O5976" i="3"/>
  <c r="O5977" i="3"/>
  <c r="O5978" i="3"/>
  <c r="O5979" i="3"/>
  <c r="O5980" i="3"/>
  <c r="O5981" i="3"/>
  <c r="O5982" i="3"/>
  <c r="O5983" i="3"/>
  <c r="O5984" i="3"/>
  <c r="O5985" i="3"/>
  <c r="O5986" i="3"/>
  <c r="O5987" i="3"/>
  <c r="O5988" i="3"/>
  <c r="O5989" i="3"/>
  <c r="O5990" i="3"/>
  <c r="O5991" i="3"/>
  <c r="O5992" i="3"/>
  <c r="O5993" i="3"/>
  <c r="O5994" i="3"/>
  <c r="O5995" i="3"/>
  <c r="O5996" i="3"/>
  <c r="O5997" i="3"/>
  <c r="O5998" i="3"/>
  <c r="O5999" i="3"/>
  <c r="O6000" i="3"/>
  <c r="O6001" i="3"/>
  <c r="O6002" i="3"/>
  <c r="O6003" i="3"/>
  <c r="O6004" i="3"/>
  <c r="O6005" i="3"/>
  <c r="O6006" i="3"/>
  <c r="O6007" i="3"/>
  <c r="O6008" i="3"/>
  <c r="O6009" i="3"/>
  <c r="O6010" i="3"/>
  <c r="O6011" i="3"/>
  <c r="O6012" i="3"/>
  <c r="O6013" i="3"/>
  <c r="O6014" i="3"/>
  <c r="O6015" i="3"/>
  <c r="O6016" i="3"/>
  <c r="O6017" i="3"/>
  <c r="O6018" i="3"/>
  <c r="O6019" i="3"/>
  <c r="O6020" i="3"/>
  <c r="O6021" i="3"/>
  <c r="O6022" i="3"/>
  <c r="O6023" i="3"/>
  <c r="O6024" i="3"/>
  <c r="O6025" i="3"/>
  <c r="O6026" i="3"/>
  <c r="O6027" i="3"/>
  <c r="O6028" i="3"/>
  <c r="O6029" i="3"/>
  <c r="O6030" i="3"/>
  <c r="O6031" i="3"/>
  <c r="O6032" i="3"/>
  <c r="O6033" i="3"/>
  <c r="O6034" i="3"/>
  <c r="O6035" i="3"/>
  <c r="O6036" i="3"/>
  <c r="O6037" i="3"/>
  <c r="O6038" i="3"/>
  <c r="O6039" i="3"/>
  <c r="O6040" i="3"/>
  <c r="O6041" i="3"/>
  <c r="O6042" i="3"/>
  <c r="O6043" i="3"/>
  <c r="O6044" i="3"/>
  <c r="O6045" i="3"/>
  <c r="O6046" i="3"/>
  <c r="O6047" i="3"/>
  <c r="O6048" i="3"/>
  <c r="O6049" i="3"/>
  <c r="O6050" i="3"/>
  <c r="O6051" i="3"/>
  <c r="O6052" i="3"/>
  <c r="O6053" i="3"/>
  <c r="O6054" i="3"/>
  <c r="O6055" i="3"/>
  <c r="O6056" i="3"/>
  <c r="O6057" i="3"/>
  <c r="O6058" i="3"/>
  <c r="O6059" i="3"/>
  <c r="O6060" i="3"/>
  <c r="O6061" i="3"/>
  <c r="O6062" i="3"/>
  <c r="O6063" i="3"/>
  <c r="O6064" i="3"/>
  <c r="O6065" i="3"/>
  <c r="O6066" i="3"/>
  <c r="O6067" i="3"/>
  <c r="O6068" i="3"/>
  <c r="O6069" i="3"/>
  <c r="O6070" i="3"/>
  <c r="O6071" i="3"/>
  <c r="O6072" i="3"/>
  <c r="O6073" i="3"/>
  <c r="O6074" i="3"/>
  <c r="O6075" i="3"/>
  <c r="O6076" i="3"/>
  <c r="O6077" i="3"/>
  <c r="O6078" i="3"/>
  <c r="O6079" i="3"/>
  <c r="O6080" i="3"/>
  <c r="O6081" i="3"/>
  <c r="O6082" i="3"/>
  <c r="O6083" i="3"/>
  <c r="O6084" i="3"/>
  <c r="O6085" i="3"/>
  <c r="O6086" i="3"/>
  <c r="O6087" i="3"/>
  <c r="O6088" i="3"/>
  <c r="O6089" i="3"/>
  <c r="O6090" i="3"/>
  <c r="O6091" i="3"/>
  <c r="O6092" i="3"/>
  <c r="O6093" i="3"/>
  <c r="O6094" i="3"/>
  <c r="O6095" i="3"/>
  <c r="O6096" i="3"/>
  <c r="O6097" i="3"/>
  <c r="O6098" i="3"/>
  <c r="O6099" i="3"/>
  <c r="O6100" i="3"/>
  <c r="O6101" i="3"/>
  <c r="O6102" i="3"/>
  <c r="O6103" i="3"/>
  <c r="O6104" i="3"/>
  <c r="O6105" i="3"/>
  <c r="O6106" i="3"/>
  <c r="O6107" i="3"/>
  <c r="O6108" i="3"/>
  <c r="O6109" i="3"/>
  <c r="O6110" i="3"/>
  <c r="O6111" i="3"/>
  <c r="O6112" i="3"/>
  <c r="O6113" i="3"/>
  <c r="O6114" i="3"/>
  <c r="O6115" i="3"/>
  <c r="O6116" i="3"/>
  <c r="O6117" i="3"/>
  <c r="O6118" i="3"/>
  <c r="O6119" i="3"/>
  <c r="O6120" i="3"/>
  <c r="O6121" i="3"/>
  <c r="O6122" i="3"/>
  <c r="O6123" i="3"/>
  <c r="O6124" i="3"/>
  <c r="O6125" i="3"/>
  <c r="O6126" i="3"/>
  <c r="O6127" i="3"/>
  <c r="O6128" i="3"/>
  <c r="O6129" i="3"/>
  <c r="O6130" i="3"/>
  <c r="O6131" i="3"/>
  <c r="O6132" i="3"/>
  <c r="O6133" i="3"/>
  <c r="O6134" i="3"/>
  <c r="O6135" i="3"/>
  <c r="O6136" i="3"/>
  <c r="O6137" i="3"/>
  <c r="O6138" i="3"/>
  <c r="O6139" i="3"/>
  <c r="O6140" i="3"/>
  <c r="O6141" i="3"/>
  <c r="O6142" i="3"/>
  <c r="O6143" i="3"/>
  <c r="O6144" i="3"/>
  <c r="O6145" i="3"/>
  <c r="O6146" i="3"/>
  <c r="O6147" i="3"/>
  <c r="O6148" i="3"/>
  <c r="O6149" i="3"/>
  <c r="O6150" i="3"/>
  <c r="O6151" i="3"/>
  <c r="O6152" i="3"/>
  <c r="O6153" i="3"/>
  <c r="O6154" i="3"/>
  <c r="O6155" i="3"/>
  <c r="O6156" i="3"/>
  <c r="O6157" i="3"/>
  <c r="O6158" i="3"/>
  <c r="O6159" i="3"/>
  <c r="O6160" i="3"/>
  <c r="O6161" i="3"/>
  <c r="O6162" i="3"/>
  <c r="O6163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O6179" i="3"/>
  <c r="O6180" i="3"/>
  <c r="O6181" i="3"/>
  <c r="O6182" i="3"/>
  <c r="O6183" i="3"/>
  <c r="O6184" i="3"/>
  <c r="O6185" i="3"/>
  <c r="O6186" i="3"/>
  <c r="O6187" i="3"/>
  <c r="O6188" i="3"/>
  <c r="O6189" i="3"/>
  <c r="O6190" i="3"/>
  <c r="O6191" i="3"/>
  <c r="O6192" i="3"/>
  <c r="O6193" i="3"/>
  <c r="O6194" i="3"/>
  <c r="O6195" i="3"/>
  <c r="O6196" i="3"/>
  <c r="O6197" i="3"/>
  <c r="O6198" i="3"/>
  <c r="O6199" i="3"/>
  <c r="O6200" i="3"/>
  <c r="O6201" i="3"/>
  <c r="O6202" i="3"/>
  <c r="O6203" i="3"/>
  <c r="O6204" i="3"/>
  <c r="O6205" i="3"/>
  <c r="O6206" i="3"/>
  <c r="O6207" i="3"/>
  <c r="O6208" i="3"/>
  <c r="O6209" i="3"/>
  <c r="O6210" i="3"/>
  <c r="O6211" i="3"/>
  <c r="O6212" i="3"/>
  <c r="O6213" i="3"/>
  <c r="O6214" i="3"/>
  <c r="O6215" i="3"/>
  <c r="O6216" i="3"/>
  <c r="O6217" i="3"/>
  <c r="O6218" i="3"/>
  <c r="O6219" i="3"/>
  <c r="O6220" i="3"/>
  <c r="O6221" i="3"/>
  <c r="O6222" i="3"/>
  <c r="O6223" i="3"/>
  <c r="O6224" i="3"/>
  <c r="O6225" i="3"/>
  <c r="O6226" i="3"/>
  <c r="O6227" i="3"/>
  <c r="O6228" i="3"/>
  <c r="O6229" i="3"/>
  <c r="O6230" i="3"/>
  <c r="O6231" i="3"/>
  <c r="O6232" i="3"/>
  <c r="O6233" i="3"/>
  <c r="O6234" i="3"/>
  <c r="O6235" i="3"/>
  <c r="O6236" i="3"/>
  <c r="O6237" i="3"/>
  <c r="O6238" i="3"/>
  <c r="O6239" i="3"/>
  <c r="O6240" i="3"/>
  <c r="O6241" i="3"/>
  <c r="O6242" i="3"/>
  <c r="O6243" i="3"/>
  <c r="O6244" i="3"/>
  <c r="O6245" i="3"/>
  <c r="O6246" i="3"/>
  <c r="O6247" i="3"/>
  <c r="O6248" i="3"/>
  <c r="O6249" i="3"/>
  <c r="O6250" i="3"/>
  <c r="O6251" i="3"/>
  <c r="O6252" i="3"/>
  <c r="O6253" i="3"/>
  <c r="O6254" i="3"/>
  <c r="O6255" i="3"/>
  <c r="O6256" i="3"/>
  <c r="O6257" i="3"/>
  <c r="O6258" i="3"/>
  <c r="O6259" i="3"/>
  <c r="O6260" i="3"/>
  <c r="O6261" i="3"/>
  <c r="O6262" i="3"/>
  <c r="O6263" i="3"/>
  <c r="O6264" i="3"/>
  <c r="O6265" i="3"/>
  <c r="O6266" i="3"/>
  <c r="O6267" i="3"/>
  <c r="O6268" i="3"/>
  <c r="O6269" i="3"/>
  <c r="O6270" i="3"/>
  <c r="O6271" i="3"/>
  <c r="O6272" i="3"/>
  <c r="O6273" i="3"/>
  <c r="O6274" i="3"/>
  <c r="O6275" i="3"/>
  <c r="O6276" i="3"/>
  <c r="O6277" i="3"/>
  <c r="O6278" i="3"/>
  <c r="O6279" i="3"/>
  <c r="O6280" i="3"/>
  <c r="O6281" i="3"/>
  <c r="O6282" i="3"/>
  <c r="O6283" i="3"/>
  <c r="O6284" i="3"/>
  <c r="O6285" i="3"/>
  <c r="O6286" i="3"/>
  <c r="O6287" i="3"/>
  <c r="O6288" i="3"/>
  <c r="O6289" i="3"/>
  <c r="O6290" i="3"/>
  <c r="O6291" i="3"/>
  <c r="O6292" i="3"/>
  <c r="O6293" i="3"/>
  <c r="O6294" i="3"/>
  <c r="O6295" i="3"/>
  <c r="O6296" i="3"/>
  <c r="O6297" i="3"/>
  <c r="O6298" i="3"/>
  <c r="O6299" i="3"/>
  <c r="O6300" i="3"/>
  <c r="O6301" i="3"/>
  <c r="O6302" i="3"/>
  <c r="O6303" i="3"/>
  <c r="O6304" i="3"/>
  <c r="O6305" i="3"/>
  <c r="O6306" i="3"/>
  <c r="O6307" i="3"/>
  <c r="O6308" i="3"/>
  <c r="O6309" i="3"/>
  <c r="O6310" i="3"/>
  <c r="O6311" i="3"/>
  <c r="O6312" i="3"/>
  <c r="O6313" i="3"/>
  <c r="O6314" i="3"/>
  <c r="O6315" i="3"/>
  <c r="O6316" i="3"/>
  <c r="O6317" i="3"/>
  <c r="O6318" i="3"/>
  <c r="O6319" i="3"/>
  <c r="O6320" i="3"/>
  <c r="O6321" i="3"/>
  <c r="O6322" i="3"/>
  <c r="O6323" i="3"/>
  <c r="O6324" i="3"/>
  <c r="O6325" i="3"/>
  <c r="O6326" i="3"/>
  <c r="O6327" i="3"/>
  <c r="O6328" i="3"/>
  <c r="O6329" i="3"/>
  <c r="O6330" i="3"/>
  <c r="O6331" i="3"/>
  <c r="O6332" i="3"/>
  <c r="O6333" i="3"/>
  <c r="O6334" i="3"/>
  <c r="O6335" i="3"/>
  <c r="O6336" i="3"/>
  <c r="O6337" i="3"/>
  <c r="O6338" i="3"/>
  <c r="O6339" i="3"/>
  <c r="O6340" i="3"/>
  <c r="O6341" i="3"/>
  <c r="O6342" i="3"/>
  <c r="O6343" i="3"/>
  <c r="O6344" i="3"/>
  <c r="O6345" i="3"/>
  <c r="O6346" i="3"/>
  <c r="O6347" i="3"/>
  <c r="O6348" i="3"/>
  <c r="O6349" i="3"/>
  <c r="O6350" i="3"/>
  <c r="O6351" i="3"/>
  <c r="O6352" i="3"/>
  <c r="O6353" i="3"/>
  <c r="O6354" i="3"/>
  <c r="O6355" i="3"/>
  <c r="O6356" i="3"/>
  <c r="O6357" i="3"/>
  <c r="O6358" i="3"/>
  <c r="O6359" i="3"/>
  <c r="O6360" i="3"/>
  <c r="O6361" i="3"/>
  <c r="O6362" i="3"/>
  <c r="O6363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7" i="3"/>
  <c r="O4978" i="3"/>
  <c r="O4979" i="3"/>
  <c r="O4980" i="3"/>
  <c r="O4981" i="3"/>
  <c r="O4982" i="3"/>
  <c r="O4983" i="3"/>
  <c r="O4984" i="3"/>
  <c r="O4985" i="3"/>
  <c r="O4986" i="3"/>
  <c r="O4987" i="3"/>
  <c r="O4988" i="3"/>
  <c r="O4989" i="3"/>
  <c r="O4990" i="3"/>
  <c r="O4991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8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2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3" i="3"/>
  <c r="O4624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8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2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B83" i="5"/>
  <c r="A83" i="5"/>
  <c r="B4" i="5"/>
  <c r="A4" i="5"/>
  <c r="B5" i="5"/>
  <c r="A5" i="5"/>
  <c r="B50" i="5"/>
  <c r="A50" i="5"/>
  <c r="B131" i="5"/>
  <c r="A131" i="5"/>
  <c r="B146" i="5"/>
  <c r="A146" i="5"/>
  <c r="B6" i="5"/>
  <c r="A6" i="5"/>
  <c r="B7" i="5"/>
  <c r="A7" i="5"/>
  <c r="B91" i="5"/>
  <c r="A91" i="5"/>
  <c r="B174" i="5"/>
  <c r="A174" i="5"/>
  <c r="B147" i="5"/>
  <c r="A147" i="5"/>
  <c r="B8" i="5" l="1"/>
  <c r="A8" i="5"/>
  <c r="B132" i="5" l="1"/>
  <c r="A132" i="5"/>
  <c r="B206" i="5" l="1"/>
  <c r="A206" i="5"/>
  <c r="B196" i="5" l="1"/>
  <c r="A196" i="5"/>
  <c r="B9" i="5" l="1"/>
  <c r="A9" i="5"/>
  <c r="B92" i="5"/>
  <c r="A92" i="5"/>
  <c r="B81" i="5" l="1"/>
  <c r="A81" i="5"/>
  <c r="B51" i="5" l="1"/>
  <c r="A51" i="5"/>
  <c r="B175" i="5" l="1"/>
  <c r="A175" i="5"/>
  <c r="B52" i="5" l="1"/>
  <c r="A52" i="5"/>
  <c r="B176" i="5" l="1"/>
  <c r="A176" i="5"/>
  <c r="B93" i="5" l="1"/>
  <c r="A93" i="5"/>
  <c r="B105" i="5" l="1"/>
  <c r="A105" i="5"/>
  <c r="B53" i="5" l="1"/>
  <c r="A53" i="5"/>
  <c r="B106" i="5"/>
  <c r="A106" i="5"/>
  <c r="B107" i="5" l="1"/>
  <c r="A107" i="5"/>
  <c r="B10" i="5"/>
  <c r="A10" i="5"/>
  <c r="B108" i="5"/>
  <c r="A108" i="5"/>
  <c r="B54" i="5" l="1"/>
  <c r="A54" i="5"/>
  <c r="B94" i="5" l="1"/>
  <c r="A94" i="5"/>
  <c r="B177" i="5" l="1"/>
  <c r="A177" i="5"/>
  <c r="B55" i="5" l="1"/>
  <c r="A55" i="5"/>
  <c r="B161" i="5" l="1"/>
  <c r="A161" i="5"/>
  <c r="B185" i="5"/>
  <c r="A185" i="5"/>
  <c r="B133" i="5"/>
  <c r="A133" i="5"/>
  <c r="B162" i="5" l="1"/>
  <c r="A162" i="5"/>
  <c r="B11" i="5"/>
  <c r="A11" i="5"/>
  <c r="B95" i="5" l="1"/>
  <c r="A95" i="5"/>
  <c r="B178" i="5" l="1"/>
  <c r="A178" i="5"/>
  <c r="B56" i="5"/>
  <c r="A56" i="5"/>
  <c r="B158" i="5"/>
  <c r="A158" i="5"/>
  <c r="B126" i="5"/>
  <c r="A126" i="5"/>
  <c r="B57" i="5"/>
  <c r="A57" i="5"/>
  <c r="B197" i="5" l="1"/>
  <c r="A197" i="5"/>
  <c r="B198" i="5"/>
  <c r="A198" i="5"/>
  <c r="B45" i="1" l="1"/>
  <c r="C45" i="1" s="1"/>
  <c r="B44" i="1"/>
  <c r="C44" i="1" s="1"/>
  <c r="B43" i="1"/>
  <c r="C43" i="1" s="1"/>
  <c r="J8" i="1"/>
  <c r="I8" i="1"/>
  <c r="H8" i="1"/>
  <c r="G8" i="1"/>
  <c r="F8" i="1"/>
  <c r="J7" i="1"/>
  <c r="I7" i="1"/>
  <c r="H7" i="1"/>
  <c r="G7" i="1"/>
  <c r="F7" i="1"/>
  <c r="J6" i="1"/>
  <c r="I6" i="1"/>
  <c r="H6" i="1"/>
  <c r="G6" i="1"/>
  <c r="F6" i="1"/>
  <c r="J5" i="1"/>
  <c r="I5" i="1"/>
  <c r="H5" i="1"/>
  <c r="G5" i="1"/>
  <c r="F5" i="1"/>
  <c r="J4" i="1"/>
  <c r="I4" i="1"/>
  <c r="H4" i="1"/>
  <c r="G4" i="1"/>
  <c r="F4" i="1"/>
  <c r="B58" i="5"/>
  <c r="A58" i="5"/>
  <c r="B163" i="5"/>
  <c r="A163" i="5"/>
  <c r="B179" i="5"/>
  <c r="A179" i="5"/>
  <c r="B85" i="5"/>
  <c r="A85" i="5"/>
  <c r="B89" i="5"/>
  <c r="A89" i="5"/>
  <c r="AD25" i="1"/>
  <c r="AN16" i="1"/>
  <c r="AN15" i="1"/>
  <c r="B199" i="5" l="1"/>
  <c r="A199" i="5"/>
  <c r="B109" i="5" l="1"/>
  <c r="A109" i="5"/>
  <c r="B59" i="5"/>
  <c r="A59" i="5"/>
  <c r="B96" i="5"/>
  <c r="A96" i="5"/>
  <c r="N21" i="11" l="1"/>
  <c r="N22" i="11" s="1"/>
  <c r="N23" i="11" s="1"/>
  <c r="N24" i="11" s="1"/>
  <c r="N25" i="11" s="1"/>
  <c r="N26" i="11" s="1"/>
  <c r="N27" i="11" s="1"/>
  <c r="N28" i="11" s="1"/>
  <c r="N29" i="11" s="1"/>
  <c r="N30" i="11" s="1"/>
  <c r="N31" i="11" s="1"/>
  <c r="N32" i="11" s="1"/>
  <c r="N33" i="11" s="1"/>
  <c r="N34" i="11" s="1"/>
  <c r="N35" i="11" s="1"/>
  <c r="N36" i="11" s="1"/>
  <c r="N37" i="11" s="1"/>
  <c r="N38" i="11" s="1"/>
  <c r="N39" i="11" s="1"/>
  <c r="L21" i="1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B180" i="5" l="1"/>
  <c r="A180" i="5"/>
  <c r="T27" i="1" l="1"/>
  <c r="AD26" i="1"/>
  <c r="AD24" i="1"/>
  <c r="AD23" i="1"/>
  <c r="AD22" i="1"/>
  <c r="AD21" i="1"/>
  <c r="B12" i="5" l="1"/>
  <c r="A12" i="5"/>
  <c r="B110" i="5"/>
  <c r="A110" i="5"/>
  <c r="B13" i="5"/>
  <c r="A13" i="5"/>
  <c r="B148" i="5"/>
  <c r="A148" i="5"/>
  <c r="B214" i="5" l="1"/>
  <c r="B213" i="5"/>
  <c r="B212" i="5"/>
  <c r="B211" i="5"/>
  <c r="B210" i="5"/>
  <c r="B209" i="5"/>
  <c r="B208" i="5"/>
  <c r="B207" i="5"/>
  <c r="B205" i="5"/>
  <c r="B204" i="5"/>
  <c r="B203" i="5"/>
  <c r="B202" i="5"/>
  <c r="B201" i="5"/>
  <c r="B200" i="5"/>
  <c r="B195" i="5"/>
  <c r="B194" i="5"/>
  <c r="B193" i="5"/>
  <c r="B192" i="5"/>
  <c r="B191" i="5"/>
  <c r="B190" i="5"/>
  <c r="B189" i="5"/>
  <c r="B188" i="5"/>
  <c r="B187" i="5"/>
  <c r="B186" i="5"/>
  <c r="B184" i="5"/>
  <c r="B183" i="5"/>
  <c r="B182" i="5"/>
  <c r="B181" i="5"/>
  <c r="B172" i="5"/>
  <c r="B171" i="5"/>
  <c r="B170" i="5"/>
  <c r="B169" i="5"/>
  <c r="B168" i="5"/>
  <c r="B167" i="5"/>
  <c r="B166" i="5"/>
  <c r="B165" i="5"/>
  <c r="B164" i="5"/>
  <c r="B160" i="5"/>
  <c r="B159" i="5"/>
  <c r="B157" i="5"/>
  <c r="B156" i="5"/>
  <c r="B155" i="5"/>
  <c r="B154" i="5"/>
  <c r="B153" i="5"/>
  <c r="B152" i="5"/>
  <c r="B151" i="5"/>
  <c r="B150" i="5"/>
  <c r="B149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0" i="5"/>
  <c r="B129" i="5"/>
  <c r="B128" i="5"/>
  <c r="B127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04" i="5"/>
  <c r="B103" i="5"/>
  <c r="B102" i="5"/>
  <c r="B101" i="5"/>
  <c r="B100" i="5"/>
  <c r="B99" i="5"/>
  <c r="B98" i="5"/>
  <c r="B97" i="5"/>
  <c r="B90" i="5"/>
  <c r="B88" i="5"/>
  <c r="B87" i="5"/>
  <c r="B86" i="5"/>
  <c r="B84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3" i="5"/>
  <c r="R44" i="1" l="1"/>
  <c r="R43" i="1"/>
  <c r="R42" i="1"/>
  <c r="R41" i="1"/>
  <c r="R40" i="1"/>
  <c r="A149" i="5" l="1"/>
  <c r="AB17" i="1" l="1"/>
  <c r="C1" i="9" s="1"/>
  <c r="H2" i="11" l="1"/>
  <c r="E2" i="11"/>
  <c r="B2" i="11"/>
  <c r="A33" i="11"/>
  <c r="A32" i="11"/>
  <c r="A31" i="11"/>
  <c r="A30" i="11"/>
  <c r="A29" i="11"/>
  <c r="A28" i="11"/>
  <c r="A27" i="11"/>
  <c r="A26" i="11"/>
  <c r="A25" i="11"/>
  <c r="A24" i="11"/>
  <c r="A23" i="11"/>
  <c r="A22" i="11" l="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F3" i="1" l="1"/>
  <c r="J3" i="1"/>
  <c r="I3" i="1"/>
  <c r="H3" i="1"/>
  <c r="G3" i="1"/>
  <c r="AM19" i="1" l="1"/>
  <c r="A60" i="5"/>
  <c r="AN14" i="1" l="1"/>
  <c r="AN13" i="1"/>
  <c r="A186" i="5"/>
  <c r="B3" i="1"/>
  <c r="X82" i="5" l="1"/>
  <c r="F173" i="5"/>
  <c r="Y173" i="5"/>
  <c r="E173" i="5"/>
  <c r="F82" i="5"/>
  <c r="X173" i="5"/>
  <c r="Z173" i="5" s="1"/>
  <c r="Y82" i="5"/>
  <c r="E82" i="5"/>
  <c r="X4" i="5"/>
  <c r="Y5" i="5"/>
  <c r="E5" i="5"/>
  <c r="F50" i="5"/>
  <c r="X146" i="5"/>
  <c r="Y6" i="5"/>
  <c r="E6" i="5"/>
  <c r="F7" i="5"/>
  <c r="X174" i="5"/>
  <c r="Y147" i="5"/>
  <c r="E147" i="5"/>
  <c r="F83" i="5"/>
  <c r="X5" i="5"/>
  <c r="Z5" i="5" s="1"/>
  <c r="Y50" i="5"/>
  <c r="E50" i="5"/>
  <c r="G50" i="5" s="1"/>
  <c r="F131" i="5"/>
  <c r="X6" i="5"/>
  <c r="Z6" i="5" s="1"/>
  <c r="Y7" i="5"/>
  <c r="E7" i="5"/>
  <c r="G7" i="5" s="1"/>
  <c r="F91" i="5"/>
  <c r="X147" i="5"/>
  <c r="Z147" i="5" s="1"/>
  <c r="Y83" i="5"/>
  <c r="E83" i="5"/>
  <c r="F4" i="5"/>
  <c r="X50" i="5"/>
  <c r="Z50" i="5" s="1"/>
  <c r="Y131" i="5"/>
  <c r="E131" i="5"/>
  <c r="F146" i="5"/>
  <c r="X7" i="5"/>
  <c r="Z7" i="5" s="1"/>
  <c r="Y91" i="5"/>
  <c r="E91" i="5"/>
  <c r="F174" i="5"/>
  <c r="X83" i="5"/>
  <c r="Y4" i="5"/>
  <c r="E4" i="5"/>
  <c r="F5" i="5"/>
  <c r="X131" i="5"/>
  <c r="Y146" i="5"/>
  <c r="E146" i="5"/>
  <c r="F6" i="5"/>
  <c r="X91" i="5"/>
  <c r="Y174" i="5"/>
  <c r="E174" i="5"/>
  <c r="F147" i="5"/>
  <c r="F8" i="5"/>
  <c r="Y8" i="5"/>
  <c r="E8" i="5"/>
  <c r="X8" i="5"/>
  <c r="F132" i="5"/>
  <c r="Y132" i="5"/>
  <c r="E132" i="5"/>
  <c r="X132" i="5"/>
  <c r="F206" i="5"/>
  <c r="Y206" i="5"/>
  <c r="E206" i="5"/>
  <c r="X206" i="5"/>
  <c r="F196" i="5"/>
  <c r="Y196" i="5"/>
  <c r="E196" i="5"/>
  <c r="X196" i="5"/>
  <c r="X92" i="5"/>
  <c r="F9" i="5"/>
  <c r="Y9" i="5"/>
  <c r="E9" i="5"/>
  <c r="F92" i="5"/>
  <c r="X9" i="5"/>
  <c r="Y92" i="5"/>
  <c r="E92" i="5"/>
  <c r="F81" i="5"/>
  <c r="E81" i="5"/>
  <c r="Y81" i="5"/>
  <c r="X81" i="5"/>
  <c r="F51" i="5"/>
  <c r="Y51" i="5"/>
  <c r="E51" i="5"/>
  <c r="X51" i="5"/>
  <c r="F175" i="5"/>
  <c r="Y175" i="5"/>
  <c r="E175" i="5"/>
  <c r="X175" i="5"/>
  <c r="F52" i="5"/>
  <c r="Y52" i="5"/>
  <c r="E52" i="5"/>
  <c r="X52" i="5"/>
  <c r="F176" i="5"/>
  <c r="Y176" i="5"/>
  <c r="E176" i="5"/>
  <c r="X176" i="5"/>
  <c r="F93" i="5"/>
  <c r="Y93" i="5"/>
  <c r="E93" i="5"/>
  <c r="X93" i="5"/>
  <c r="F105" i="5"/>
  <c r="Y105" i="5"/>
  <c r="E105" i="5"/>
  <c r="X105" i="5"/>
  <c r="X106" i="5"/>
  <c r="F53" i="5"/>
  <c r="Y53" i="5"/>
  <c r="E53" i="5"/>
  <c r="F106" i="5"/>
  <c r="X53" i="5"/>
  <c r="Y106" i="5"/>
  <c r="E106" i="5"/>
  <c r="X10" i="5"/>
  <c r="Y108" i="5"/>
  <c r="E108" i="5"/>
  <c r="F107" i="5"/>
  <c r="X108" i="5"/>
  <c r="Y107" i="5"/>
  <c r="E107" i="5"/>
  <c r="F10" i="5"/>
  <c r="X107" i="5"/>
  <c r="Y10" i="5"/>
  <c r="E10" i="5"/>
  <c r="F108" i="5"/>
  <c r="F54" i="5"/>
  <c r="Y54" i="5"/>
  <c r="E54" i="5"/>
  <c r="X54" i="5"/>
  <c r="F94" i="5"/>
  <c r="Y94" i="5"/>
  <c r="E94" i="5"/>
  <c r="X94" i="5"/>
  <c r="F177" i="5"/>
  <c r="Y177" i="5"/>
  <c r="E177" i="5"/>
  <c r="X177" i="5"/>
  <c r="F55" i="5"/>
  <c r="Y55" i="5"/>
  <c r="E55" i="5"/>
  <c r="X55" i="5"/>
  <c r="X185" i="5"/>
  <c r="Y133" i="5"/>
  <c r="E133" i="5"/>
  <c r="F161" i="5"/>
  <c r="X133" i="5"/>
  <c r="Y161" i="5"/>
  <c r="E161" i="5"/>
  <c r="F185" i="5"/>
  <c r="X161" i="5"/>
  <c r="Y185" i="5"/>
  <c r="E185" i="5"/>
  <c r="F133" i="5"/>
  <c r="X11" i="5"/>
  <c r="F162" i="5"/>
  <c r="Y162" i="5"/>
  <c r="E162" i="5"/>
  <c r="F11" i="5"/>
  <c r="X162" i="5"/>
  <c r="Y11" i="5"/>
  <c r="E11" i="5"/>
  <c r="F95" i="5"/>
  <c r="Y95" i="5"/>
  <c r="E95" i="5"/>
  <c r="X95" i="5"/>
  <c r="X56" i="5"/>
  <c r="Y158" i="5"/>
  <c r="E158" i="5"/>
  <c r="F126" i="5"/>
  <c r="F178" i="5"/>
  <c r="X158" i="5"/>
  <c r="Y126" i="5"/>
  <c r="E126" i="5"/>
  <c r="F57" i="5"/>
  <c r="Y178" i="5"/>
  <c r="E178" i="5"/>
  <c r="F56" i="5"/>
  <c r="X126" i="5"/>
  <c r="Y57" i="5"/>
  <c r="E57" i="5"/>
  <c r="X178" i="5"/>
  <c r="Y56" i="5"/>
  <c r="E56" i="5"/>
  <c r="F158" i="5"/>
  <c r="X57" i="5"/>
  <c r="X198" i="5"/>
  <c r="F197" i="5"/>
  <c r="Y197" i="5"/>
  <c r="E197" i="5"/>
  <c r="F198" i="5"/>
  <c r="X197" i="5"/>
  <c r="Y198" i="5"/>
  <c r="E198" i="5"/>
  <c r="X163" i="5"/>
  <c r="Y179" i="5"/>
  <c r="E179" i="5"/>
  <c r="F85" i="5"/>
  <c r="F89" i="5"/>
  <c r="F58" i="5"/>
  <c r="X179" i="5"/>
  <c r="Y85" i="5"/>
  <c r="E85" i="5"/>
  <c r="Y89" i="5"/>
  <c r="E89" i="5"/>
  <c r="X89" i="5"/>
  <c r="Y58" i="5"/>
  <c r="E58" i="5"/>
  <c r="G58" i="5" s="1"/>
  <c r="F163" i="5"/>
  <c r="X85" i="5"/>
  <c r="Z85" i="5" s="1"/>
  <c r="X58" i="5"/>
  <c r="Y163" i="5"/>
  <c r="E163" i="5"/>
  <c r="F179" i="5"/>
  <c r="X3" i="5"/>
  <c r="Y214" i="5"/>
  <c r="Y212" i="5"/>
  <c r="Y210" i="5"/>
  <c r="Y208" i="5"/>
  <c r="Y205" i="5"/>
  <c r="Y203" i="5"/>
  <c r="Y201" i="5"/>
  <c r="Y199" i="5"/>
  <c r="Y194" i="5"/>
  <c r="Y192" i="5"/>
  <c r="Y190" i="5"/>
  <c r="Y188" i="5"/>
  <c r="Y186" i="5"/>
  <c r="Y183" i="5"/>
  <c r="Y181" i="5"/>
  <c r="Y172" i="5"/>
  <c r="Y170" i="5"/>
  <c r="Y168" i="5"/>
  <c r="Y166" i="5"/>
  <c r="Y164" i="5"/>
  <c r="Y159" i="5"/>
  <c r="Y156" i="5"/>
  <c r="Y154" i="5"/>
  <c r="Y152" i="5"/>
  <c r="Y150" i="5"/>
  <c r="Y148" i="5"/>
  <c r="Y144" i="5"/>
  <c r="Y142" i="5"/>
  <c r="Y140" i="5"/>
  <c r="Y138" i="5"/>
  <c r="Y136" i="5"/>
  <c r="Y134" i="5"/>
  <c r="Y129" i="5"/>
  <c r="Y127" i="5"/>
  <c r="Y124" i="5"/>
  <c r="Y122" i="5"/>
  <c r="Y120" i="5"/>
  <c r="Y118" i="5"/>
  <c r="Y116" i="5"/>
  <c r="Y114" i="5"/>
  <c r="Y112" i="5"/>
  <c r="Y110" i="5"/>
  <c r="Y104" i="5"/>
  <c r="Y102" i="5"/>
  <c r="Y100" i="5"/>
  <c r="Y98" i="5"/>
  <c r="Y96" i="5"/>
  <c r="Y88" i="5"/>
  <c r="Y86" i="5"/>
  <c r="Y80" i="5"/>
  <c r="Y78" i="5"/>
  <c r="Y76" i="5"/>
  <c r="Y74" i="5"/>
  <c r="Y72" i="5"/>
  <c r="Y70" i="5"/>
  <c r="Y68" i="5"/>
  <c r="Y66" i="5"/>
  <c r="Y64" i="5"/>
  <c r="Y62" i="5"/>
  <c r="Y60" i="5"/>
  <c r="Y49" i="5"/>
  <c r="Y47" i="5"/>
  <c r="Y45" i="5"/>
  <c r="Y43" i="5"/>
  <c r="Y41" i="5"/>
  <c r="Y39" i="5"/>
  <c r="Y37" i="5"/>
  <c r="Y35" i="5"/>
  <c r="Y33" i="5"/>
  <c r="Y31" i="5"/>
  <c r="Y29" i="5"/>
  <c r="Y27" i="5"/>
  <c r="Y25" i="5"/>
  <c r="Y23" i="5"/>
  <c r="Y21" i="5"/>
  <c r="Y19" i="5"/>
  <c r="Y17" i="5"/>
  <c r="Y15" i="5"/>
  <c r="Y13" i="5"/>
  <c r="Y3" i="5"/>
  <c r="X214" i="5"/>
  <c r="X212" i="5"/>
  <c r="X210" i="5"/>
  <c r="X208" i="5"/>
  <c r="X205" i="5"/>
  <c r="X203" i="5"/>
  <c r="X201" i="5"/>
  <c r="X199" i="5"/>
  <c r="X194" i="5"/>
  <c r="X192" i="5"/>
  <c r="X190" i="5"/>
  <c r="X188" i="5"/>
  <c r="X186" i="5"/>
  <c r="X183" i="5"/>
  <c r="X181" i="5"/>
  <c r="X172" i="5"/>
  <c r="X170" i="5"/>
  <c r="X168" i="5"/>
  <c r="X166" i="5"/>
  <c r="X164" i="5"/>
  <c r="X159" i="5"/>
  <c r="X156" i="5"/>
  <c r="X154" i="5"/>
  <c r="X152" i="5"/>
  <c r="X150" i="5"/>
  <c r="X148" i="5"/>
  <c r="X144" i="5"/>
  <c r="X142" i="5"/>
  <c r="X140" i="5"/>
  <c r="X138" i="5"/>
  <c r="X136" i="5"/>
  <c r="X134" i="5"/>
  <c r="X129" i="5"/>
  <c r="X127" i="5"/>
  <c r="X124" i="5"/>
  <c r="X122" i="5"/>
  <c r="X120" i="5"/>
  <c r="X118" i="5"/>
  <c r="X116" i="5"/>
  <c r="X114" i="5"/>
  <c r="X112" i="5"/>
  <c r="X110" i="5"/>
  <c r="X104" i="5"/>
  <c r="X102" i="5"/>
  <c r="X100" i="5"/>
  <c r="X98" i="5"/>
  <c r="X96" i="5"/>
  <c r="X88" i="5"/>
  <c r="X86" i="5"/>
  <c r="X80" i="5"/>
  <c r="X78" i="5"/>
  <c r="X76" i="5"/>
  <c r="X74" i="5"/>
  <c r="X72" i="5"/>
  <c r="X70" i="5"/>
  <c r="X68" i="5"/>
  <c r="X66" i="5"/>
  <c r="X64" i="5"/>
  <c r="X62" i="5"/>
  <c r="X60" i="5"/>
  <c r="X49" i="5"/>
  <c r="X47" i="5"/>
  <c r="X45" i="5"/>
  <c r="X43" i="5"/>
  <c r="X41" i="5"/>
  <c r="X39" i="5"/>
  <c r="X37" i="5"/>
  <c r="X35" i="5"/>
  <c r="X33" i="5"/>
  <c r="X31" i="5"/>
  <c r="X29" i="5"/>
  <c r="X27" i="5"/>
  <c r="X25" i="5"/>
  <c r="X23" i="5"/>
  <c r="X21" i="5"/>
  <c r="X19" i="5"/>
  <c r="X17" i="5"/>
  <c r="X15" i="5"/>
  <c r="X13" i="5"/>
  <c r="Y213" i="5"/>
  <c r="Y211" i="5"/>
  <c r="Y209" i="5"/>
  <c r="Y207" i="5"/>
  <c r="Y204" i="5"/>
  <c r="Y202" i="5"/>
  <c r="Y200" i="5"/>
  <c r="Y195" i="5"/>
  <c r="Y193" i="5"/>
  <c r="Y191" i="5"/>
  <c r="Y189" i="5"/>
  <c r="Y187" i="5"/>
  <c r="Y184" i="5"/>
  <c r="Y182" i="5"/>
  <c r="Y180" i="5"/>
  <c r="Y171" i="5"/>
  <c r="Y169" i="5"/>
  <c r="Y167" i="5"/>
  <c r="Y165" i="5"/>
  <c r="Y160" i="5"/>
  <c r="Y157" i="5"/>
  <c r="Y155" i="5"/>
  <c r="Y153" i="5"/>
  <c r="Y151" i="5"/>
  <c r="Y149" i="5"/>
  <c r="Y145" i="5"/>
  <c r="Y143" i="5"/>
  <c r="Y141" i="5"/>
  <c r="Y139" i="5"/>
  <c r="Y137" i="5"/>
  <c r="Y135" i="5"/>
  <c r="Y130" i="5"/>
  <c r="Y128" i="5"/>
  <c r="Y125" i="5"/>
  <c r="Y123" i="5"/>
  <c r="Y121" i="5"/>
  <c r="Y119" i="5"/>
  <c r="Y117" i="5"/>
  <c r="Y115" i="5"/>
  <c r="Y113" i="5"/>
  <c r="Y111" i="5"/>
  <c r="Y109" i="5"/>
  <c r="Y103" i="5"/>
  <c r="Y101" i="5"/>
  <c r="Y99" i="5"/>
  <c r="Y97" i="5"/>
  <c r="Y90" i="5"/>
  <c r="Y87" i="5"/>
  <c r="Y84" i="5"/>
  <c r="Y79" i="5"/>
  <c r="Y77" i="5"/>
  <c r="Y75" i="5"/>
  <c r="Y73" i="5"/>
  <c r="Y71" i="5"/>
  <c r="Y69" i="5"/>
  <c r="Y67" i="5"/>
  <c r="Y65" i="5"/>
  <c r="Y63" i="5"/>
  <c r="Y61" i="5"/>
  <c r="Y59" i="5"/>
  <c r="Y48" i="5"/>
  <c r="Y46" i="5"/>
  <c r="Y44" i="5"/>
  <c r="Y42" i="5"/>
  <c r="Y40" i="5"/>
  <c r="Y38" i="5"/>
  <c r="Y36" i="5"/>
  <c r="Y34" i="5"/>
  <c r="Y32" i="5"/>
  <c r="Y30" i="5"/>
  <c r="Y28" i="5"/>
  <c r="Y26" i="5"/>
  <c r="Y24" i="5"/>
  <c r="Y22" i="5"/>
  <c r="Y20" i="5"/>
  <c r="Y18" i="5"/>
  <c r="Y16" i="5"/>
  <c r="Y14" i="5"/>
  <c r="Y12" i="5"/>
  <c r="X213" i="5"/>
  <c r="X211" i="5"/>
  <c r="X209" i="5"/>
  <c r="X207" i="5"/>
  <c r="X204" i="5"/>
  <c r="X202" i="5"/>
  <c r="X200" i="5"/>
  <c r="X195" i="5"/>
  <c r="X193" i="5"/>
  <c r="X191" i="5"/>
  <c r="X189" i="5"/>
  <c r="X187" i="5"/>
  <c r="X184" i="5"/>
  <c r="X182" i="5"/>
  <c r="X180" i="5"/>
  <c r="X171" i="5"/>
  <c r="X169" i="5"/>
  <c r="X167" i="5"/>
  <c r="X165" i="5"/>
  <c r="X160" i="5"/>
  <c r="X157" i="5"/>
  <c r="X155" i="5"/>
  <c r="X153" i="5"/>
  <c r="X151" i="5"/>
  <c r="X149" i="5"/>
  <c r="X145" i="5"/>
  <c r="X143" i="5"/>
  <c r="X141" i="5"/>
  <c r="X139" i="5"/>
  <c r="X137" i="5"/>
  <c r="X135" i="5"/>
  <c r="X130" i="5"/>
  <c r="X128" i="5"/>
  <c r="X125" i="5"/>
  <c r="X123" i="5"/>
  <c r="X121" i="5"/>
  <c r="X119" i="5"/>
  <c r="X117" i="5"/>
  <c r="X115" i="5"/>
  <c r="X113" i="5"/>
  <c r="X111" i="5"/>
  <c r="X109" i="5"/>
  <c r="X103" i="5"/>
  <c r="X101" i="5"/>
  <c r="X99" i="5"/>
  <c r="X97" i="5"/>
  <c r="X90" i="5"/>
  <c r="X87" i="5"/>
  <c r="X84" i="5"/>
  <c r="X79" i="5"/>
  <c r="X77" i="5"/>
  <c r="X75" i="5"/>
  <c r="X73" i="5"/>
  <c r="X71" i="5"/>
  <c r="X69" i="5"/>
  <c r="X67" i="5"/>
  <c r="X65" i="5"/>
  <c r="X63" i="5"/>
  <c r="X61" i="5"/>
  <c r="X59" i="5"/>
  <c r="X48" i="5"/>
  <c r="X46" i="5"/>
  <c r="X44" i="5"/>
  <c r="X42" i="5"/>
  <c r="X40" i="5"/>
  <c r="X38" i="5"/>
  <c r="X36" i="5"/>
  <c r="X34" i="5"/>
  <c r="X32" i="5"/>
  <c r="X30" i="5"/>
  <c r="X28" i="5"/>
  <c r="X26" i="5"/>
  <c r="X24" i="5"/>
  <c r="X22" i="5"/>
  <c r="X20" i="5"/>
  <c r="X18" i="5"/>
  <c r="X16" i="5"/>
  <c r="X14" i="5"/>
  <c r="X12" i="5"/>
  <c r="E3" i="5"/>
  <c r="F214" i="5"/>
  <c r="F212" i="5"/>
  <c r="F210" i="5"/>
  <c r="F208" i="5"/>
  <c r="F205" i="5"/>
  <c r="F203" i="5"/>
  <c r="F201" i="5"/>
  <c r="F199" i="5"/>
  <c r="F194" i="5"/>
  <c r="F192" i="5"/>
  <c r="F190" i="5"/>
  <c r="F188" i="5"/>
  <c r="F186" i="5"/>
  <c r="F183" i="5"/>
  <c r="F181" i="5"/>
  <c r="F172" i="5"/>
  <c r="F170" i="5"/>
  <c r="F168" i="5"/>
  <c r="F166" i="5"/>
  <c r="F164" i="5"/>
  <c r="F159" i="5"/>
  <c r="F156" i="5"/>
  <c r="F154" i="5"/>
  <c r="F152" i="5"/>
  <c r="F150" i="5"/>
  <c r="F148" i="5"/>
  <c r="F144" i="5"/>
  <c r="F142" i="5"/>
  <c r="F140" i="5"/>
  <c r="F138" i="5"/>
  <c r="F136" i="5"/>
  <c r="F134" i="5"/>
  <c r="F129" i="5"/>
  <c r="F127" i="5"/>
  <c r="F124" i="5"/>
  <c r="F122" i="5"/>
  <c r="F120" i="5"/>
  <c r="F118" i="5"/>
  <c r="F116" i="5"/>
  <c r="F114" i="5"/>
  <c r="F112" i="5"/>
  <c r="F110" i="5"/>
  <c r="F104" i="5"/>
  <c r="F102" i="5"/>
  <c r="F100" i="5"/>
  <c r="F98" i="5"/>
  <c r="F96" i="5"/>
  <c r="F88" i="5"/>
  <c r="F86" i="5"/>
  <c r="F80" i="5"/>
  <c r="F78" i="5"/>
  <c r="F76" i="5"/>
  <c r="F74" i="5"/>
  <c r="F72" i="5"/>
  <c r="F70" i="5"/>
  <c r="F68" i="5"/>
  <c r="F66" i="5"/>
  <c r="F64" i="5"/>
  <c r="F62" i="5"/>
  <c r="F60" i="5"/>
  <c r="F49" i="5"/>
  <c r="F47" i="5"/>
  <c r="F45" i="5"/>
  <c r="F43" i="5"/>
  <c r="F41" i="5"/>
  <c r="F39" i="5"/>
  <c r="F37" i="5"/>
  <c r="F35" i="5"/>
  <c r="F33" i="5"/>
  <c r="F31" i="5"/>
  <c r="F29" i="5"/>
  <c r="F27" i="5"/>
  <c r="F25" i="5"/>
  <c r="F23" i="5"/>
  <c r="F21" i="5"/>
  <c r="F19" i="5"/>
  <c r="F17" i="5"/>
  <c r="F15" i="5"/>
  <c r="F13" i="5"/>
  <c r="F3" i="5"/>
  <c r="E62" i="5"/>
  <c r="E60" i="5"/>
  <c r="E49" i="5"/>
  <c r="E47" i="5"/>
  <c r="E45" i="5"/>
  <c r="E214" i="5"/>
  <c r="E212" i="5"/>
  <c r="E210" i="5"/>
  <c r="E208" i="5"/>
  <c r="E205" i="5"/>
  <c r="E203" i="5"/>
  <c r="E201" i="5"/>
  <c r="E199" i="5"/>
  <c r="E194" i="5"/>
  <c r="E192" i="5"/>
  <c r="E190" i="5"/>
  <c r="E188" i="5"/>
  <c r="E186" i="5"/>
  <c r="E183" i="5"/>
  <c r="E181" i="5"/>
  <c r="E172" i="5"/>
  <c r="E170" i="5"/>
  <c r="E168" i="5"/>
  <c r="E166" i="5"/>
  <c r="E164" i="5"/>
  <c r="E159" i="5"/>
  <c r="E156" i="5"/>
  <c r="E154" i="5"/>
  <c r="E152" i="5"/>
  <c r="E150" i="5"/>
  <c r="E148" i="5"/>
  <c r="E144" i="5"/>
  <c r="E142" i="5"/>
  <c r="E140" i="5"/>
  <c r="E138" i="5"/>
  <c r="E136" i="5"/>
  <c r="E134" i="5"/>
  <c r="E129" i="5"/>
  <c r="E127" i="5"/>
  <c r="E124" i="5"/>
  <c r="E122" i="5"/>
  <c r="E120" i="5"/>
  <c r="E118" i="5"/>
  <c r="E116" i="5"/>
  <c r="E114" i="5"/>
  <c r="E112" i="5"/>
  <c r="E110" i="5"/>
  <c r="E104" i="5"/>
  <c r="E102" i="5"/>
  <c r="E100" i="5"/>
  <c r="E98" i="5"/>
  <c r="E96" i="5"/>
  <c r="E88" i="5"/>
  <c r="E86" i="5"/>
  <c r="E80" i="5"/>
  <c r="E78" i="5"/>
  <c r="E76" i="5"/>
  <c r="E74" i="5"/>
  <c r="E72" i="5"/>
  <c r="E70" i="5"/>
  <c r="E68" i="5"/>
  <c r="E66" i="5"/>
  <c r="E64" i="5"/>
  <c r="F213" i="5"/>
  <c r="F211" i="5"/>
  <c r="F209" i="5"/>
  <c r="F207" i="5"/>
  <c r="F204" i="5"/>
  <c r="F202" i="5"/>
  <c r="F200" i="5"/>
  <c r="F195" i="5"/>
  <c r="F193" i="5"/>
  <c r="F191" i="5"/>
  <c r="F189" i="5"/>
  <c r="F187" i="5"/>
  <c r="F184" i="5"/>
  <c r="F182" i="5"/>
  <c r="F180" i="5"/>
  <c r="F171" i="5"/>
  <c r="F169" i="5"/>
  <c r="F167" i="5"/>
  <c r="F165" i="5"/>
  <c r="F160" i="5"/>
  <c r="F157" i="5"/>
  <c r="F155" i="5"/>
  <c r="F153" i="5"/>
  <c r="F151" i="5"/>
  <c r="F149" i="5"/>
  <c r="F145" i="5"/>
  <c r="F143" i="5"/>
  <c r="F141" i="5"/>
  <c r="F139" i="5"/>
  <c r="F137" i="5"/>
  <c r="F135" i="5"/>
  <c r="F130" i="5"/>
  <c r="F128" i="5"/>
  <c r="F125" i="5"/>
  <c r="F123" i="5"/>
  <c r="F121" i="5"/>
  <c r="F119" i="5"/>
  <c r="F117" i="5"/>
  <c r="F115" i="5"/>
  <c r="F113" i="5"/>
  <c r="F111" i="5"/>
  <c r="F109" i="5"/>
  <c r="F103" i="5"/>
  <c r="F101" i="5"/>
  <c r="F99" i="5"/>
  <c r="F97" i="5"/>
  <c r="F90" i="5"/>
  <c r="F87" i="5"/>
  <c r="F84" i="5"/>
  <c r="F79" i="5"/>
  <c r="F77" i="5"/>
  <c r="F75" i="5"/>
  <c r="F73" i="5"/>
  <c r="F71" i="5"/>
  <c r="F69" i="5"/>
  <c r="F67" i="5"/>
  <c r="F65" i="5"/>
  <c r="F63" i="5"/>
  <c r="F61" i="5"/>
  <c r="F59" i="5"/>
  <c r="F48" i="5"/>
  <c r="F46" i="5"/>
  <c r="F44" i="5"/>
  <c r="F42" i="5"/>
  <c r="F40" i="5"/>
  <c r="F38" i="5"/>
  <c r="F36" i="5"/>
  <c r="F34" i="5"/>
  <c r="F32" i="5"/>
  <c r="F30" i="5"/>
  <c r="F28" i="5"/>
  <c r="F26" i="5"/>
  <c r="F24" i="5"/>
  <c r="F22" i="5"/>
  <c r="F20" i="5"/>
  <c r="F18" i="5"/>
  <c r="F16" i="5"/>
  <c r="F14" i="5"/>
  <c r="F12" i="5"/>
  <c r="E213" i="5"/>
  <c r="E211" i="5"/>
  <c r="E209" i="5"/>
  <c r="E207" i="5"/>
  <c r="E204" i="5"/>
  <c r="E193" i="5"/>
  <c r="E184" i="5"/>
  <c r="E169" i="5"/>
  <c r="E157" i="5"/>
  <c r="E149" i="5"/>
  <c r="E139" i="5"/>
  <c r="E128" i="5"/>
  <c r="E119" i="5"/>
  <c r="E111" i="5"/>
  <c r="E99" i="5"/>
  <c r="E84" i="5"/>
  <c r="E73" i="5"/>
  <c r="E65" i="5"/>
  <c r="E48" i="5"/>
  <c r="E42" i="5"/>
  <c r="E38" i="5"/>
  <c r="E34" i="5"/>
  <c r="E30" i="5"/>
  <c r="E26" i="5"/>
  <c r="E18" i="5"/>
  <c r="E29" i="5"/>
  <c r="E13" i="5"/>
  <c r="E202" i="5"/>
  <c r="E191" i="5"/>
  <c r="E182" i="5"/>
  <c r="E167" i="5"/>
  <c r="E155" i="5"/>
  <c r="E145" i="5"/>
  <c r="E137" i="5"/>
  <c r="E125" i="5"/>
  <c r="E117" i="5"/>
  <c r="E109" i="5"/>
  <c r="E97" i="5"/>
  <c r="E79" i="5"/>
  <c r="E71" i="5"/>
  <c r="E63" i="5"/>
  <c r="E46" i="5"/>
  <c r="E41" i="5"/>
  <c r="E37" i="5"/>
  <c r="E25" i="5"/>
  <c r="E200" i="5"/>
  <c r="E189" i="5"/>
  <c r="E180" i="5"/>
  <c r="E165" i="5"/>
  <c r="E153" i="5"/>
  <c r="E143" i="5"/>
  <c r="E135" i="5"/>
  <c r="E123" i="5"/>
  <c r="E115" i="5"/>
  <c r="E103" i="5"/>
  <c r="E90" i="5"/>
  <c r="E77" i="5"/>
  <c r="E69" i="5"/>
  <c r="E61" i="5"/>
  <c r="E44" i="5"/>
  <c r="E40" i="5"/>
  <c r="E36" i="5"/>
  <c r="E32" i="5"/>
  <c r="E28" i="5"/>
  <c r="E24" i="5"/>
  <c r="E20" i="5"/>
  <c r="E16" i="5"/>
  <c r="E12" i="5"/>
  <c r="E14" i="5"/>
  <c r="E21" i="5"/>
  <c r="E195" i="5"/>
  <c r="E187" i="5"/>
  <c r="E171" i="5"/>
  <c r="E160" i="5"/>
  <c r="E151" i="5"/>
  <c r="E141" i="5"/>
  <c r="E130" i="5"/>
  <c r="E121" i="5"/>
  <c r="E113" i="5"/>
  <c r="E101" i="5"/>
  <c r="E87" i="5"/>
  <c r="E75" i="5"/>
  <c r="E67" i="5"/>
  <c r="E59" i="5"/>
  <c r="E43" i="5"/>
  <c r="E39" i="5"/>
  <c r="E35" i="5"/>
  <c r="E31" i="5"/>
  <c r="E27" i="5"/>
  <c r="E23" i="5"/>
  <c r="E19" i="5"/>
  <c r="E15" i="5"/>
  <c r="E22" i="5"/>
  <c r="E33" i="5"/>
  <c r="E17" i="5"/>
  <c r="AE21" i="1"/>
  <c r="G83" i="5" l="1"/>
  <c r="G82" i="5"/>
  <c r="G173" i="5"/>
  <c r="Z91" i="5"/>
  <c r="Z131" i="5"/>
  <c r="Z83" i="5"/>
  <c r="AA83" i="5" s="1"/>
  <c r="G4" i="5"/>
  <c r="G91" i="5"/>
  <c r="G131" i="5"/>
  <c r="AA173" i="5"/>
  <c r="Z82" i="5"/>
  <c r="G174" i="5"/>
  <c r="G146" i="5"/>
  <c r="AA91" i="5"/>
  <c r="AA131" i="5"/>
  <c r="AA7" i="5"/>
  <c r="AA50" i="5"/>
  <c r="G147" i="5"/>
  <c r="G6" i="5"/>
  <c r="G5" i="5"/>
  <c r="Z174" i="5"/>
  <c r="Z146" i="5"/>
  <c r="Z4" i="5"/>
  <c r="AA4" i="5" s="1"/>
  <c r="G163" i="5"/>
  <c r="Z158" i="5"/>
  <c r="G126" i="5"/>
  <c r="Z58" i="5"/>
  <c r="AA58" i="5" s="1"/>
  <c r="Z9" i="5"/>
  <c r="Z132" i="5"/>
  <c r="Z8" i="5"/>
  <c r="G206" i="5"/>
  <c r="G132" i="5"/>
  <c r="G8" i="5"/>
  <c r="Z206" i="5"/>
  <c r="G196" i="5"/>
  <c r="Z196" i="5"/>
  <c r="G9" i="5"/>
  <c r="G92" i="5"/>
  <c r="Z92" i="5"/>
  <c r="Z81" i="5"/>
  <c r="G81" i="5"/>
  <c r="Z51" i="5"/>
  <c r="G51" i="5"/>
  <c r="Z175" i="5"/>
  <c r="G52" i="5"/>
  <c r="G175" i="5"/>
  <c r="Z52" i="5"/>
  <c r="Z176" i="5"/>
  <c r="G176" i="5"/>
  <c r="G110" i="5"/>
  <c r="G148" i="5"/>
  <c r="Z53" i="5"/>
  <c r="Z105" i="5"/>
  <c r="Z93" i="5"/>
  <c r="G93" i="5"/>
  <c r="G105" i="5"/>
  <c r="G53" i="5"/>
  <c r="G106" i="5"/>
  <c r="Z106" i="5"/>
  <c r="Z108" i="5"/>
  <c r="Z107" i="5"/>
  <c r="G10" i="5"/>
  <c r="G107" i="5"/>
  <c r="G108" i="5"/>
  <c r="Z10" i="5"/>
  <c r="Z54" i="5"/>
  <c r="G54" i="5"/>
  <c r="Z94" i="5"/>
  <c r="G94" i="5"/>
  <c r="Z177" i="5"/>
  <c r="G177" i="5"/>
  <c r="G55" i="5"/>
  <c r="Z55" i="5"/>
  <c r="G185" i="5"/>
  <c r="G161" i="5"/>
  <c r="Z161" i="5"/>
  <c r="Z133" i="5"/>
  <c r="G133" i="5"/>
  <c r="Z185" i="5"/>
  <c r="Z162" i="5"/>
  <c r="G162" i="5"/>
  <c r="G11" i="5"/>
  <c r="Z11" i="5"/>
  <c r="G95" i="5"/>
  <c r="Z126" i="5"/>
  <c r="Z57" i="5"/>
  <c r="Z178" i="5"/>
  <c r="Z95" i="5"/>
  <c r="G56" i="5"/>
  <c r="G57" i="5"/>
  <c r="G178" i="5"/>
  <c r="G158" i="5"/>
  <c r="Z56" i="5"/>
  <c r="Z197" i="5"/>
  <c r="G197" i="5"/>
  <c r="G198" i="5"/>
  <c r="Z198" i="5"/>
  <c r="G89" i="5"/>
  <c r="Z179" i="5"/>
  <c r="G85" i="5"/>
  <c r="AA85" i="5" s="1"/>
  <c r="Z89" i="5"/>
  <c r="G179" i="5"/>
  <c r="Z163" i="5"/>
  <c r="Z13" i="5"/>
  <c r="Z12" i="5"/>
  <c r="Z96" i="5"/>
  <c r="Z109" i="5"/>
  <c r="Z199" i="5"/>
  <c r="G199" i="5"/>
  <c r="G59" i="5"/>
  <c r="G109" i="5"/>
  <c r="G96" i="5"/>
  <c r="Z59" i="5"/>
  <c r="G180" i="5"/>
  <c r="Z180" i="5"/>
  <c r="Z148" i="5"/>
  <c r="G12" i="5"/>
  <c r="G13" i="5"/>
  <c r="Z110" i="5"/>
  <c r="Z149" i="5"/>
  <c r="G149" i="5"/>
  <c r="G60" i="5"/>
  <c r="Z60" i="5"/>
  <c r="G186" i="5"/>
  <c r="Z186" i="5"/>
  <c r="A86" i="5"/>
  <c r="A134" i="5"/>
  <c r="A135" i="5"/>
  <c r="A136" i="5"/>
  <c r="A137" i="5"/>
  <c r="A138" i="5"/>
  <c r="AA82" i="5" l="1"/>
  <c r="AA174" i="5"/>
  <c r="AA146" i="5"/>
  <c r="AA5" i="5"/>
  <c r="AA6" i="5"/>
  <c r="AA147" i="5"/>
  <c r="AA163" i="5"/>
  <c r="AA126" i="5"/>
  <c r="AA9" i="5"/>
  <c r="AA132" i="5"/>
  <c r="AA206" i="5"/>
  <c r="AA8" i="5"/>
  <c r="AA196" i="5"/>
  <c r="AA92" i="5"/>
  <c r="AA81" i="5"/>
  <c r="AA57" i="5"/>
  <c r="AA51" i="5"/>
  <c r="AA52" i="5"/>
  <c r="AA175" i="5"/>
  <c r="AA110" i="5"/>
  <c r="AA148" i="5"/>
  <c r="AA176" i="5"/>
  <c r="AA53" i="5"/>
  <c r="AA105" i="5"/>
  <c r="AA93" i="5"/>
  <c r="AA106" i="5"/>
  <c r="AA107" i="5"/>
  <c r="AA10" i="5"/>
  <c r="AA108" i="5"/>
  <c r="AA95" i="5"/>
  <c r="AA54" i="5"/>
  <c r="AA94" i="5"/>
  <c r="AA162" i="5"/>
  <c r="AA55" i="5"/>
  <c r="AA177" i="5"/>
  <c r="AA185" i="5"/>
  <c r="AA161" i="5"/>
  <c r="AA133" i="5"/>
  <c r="AA11" i="5"/>
  <c r="AA178" i="5"/>
  <c r="AA56" i="5"/>
  <c r="AA158" i="5"/>
  <c r="AA197" i="5"/>
  <c r="AA198" i="5"/>
  <c r="AA89" i="5"/>
  <c r="AA12" i="5"/>
  <c r="AA179" i="5"/>
  <c r="AA199" i="5"/>
  <c r="AA96" i="5"/>
  <c r="AA109" i="5"/>
  <c r="AA59" i="5"/>
  <c r="AA180" i="5"/>
  <c r="AA13" i="5"/>
  <c r="AA149" i="5"/>
  <c r="AA60" i="5"/>
  <c r="AA186" i="5"/>
  <c r="L33" i="1"/>
  <c r="AN10" i="1" l="1"/>
  <c r="AN9" i="1"/>
  <c r="AN8" i="1"/>
  <c r="AN7" i="1"/>
  <c r="AN6" i="1"/>
  <c r="AN5" i="1"/>
  <c r="AN4" i="1"/>
  <c r="AN3" i="1"/>
  <c r="A214" i="5" l="1"/>
  <c r="A213" i="5"/>
  <c r="A212" i="5"/>
  <c r="A211" i="5"/>
  <c r="A210" i="5"/>
  <c r="A209" i="5"/>
  <c r="A208" i="5"/>
  <c r="A207" i="5"/>
  <c r="A205" i="5"/>
  <c r="A204" i="5"/>
  <c r="A203" i="5"/>
  <c r="A202" i="5"/>
  <c r="A201" i="5"/>
  <c r="A200" i="5"/>
  <c r="A195" i="5"/>
  <c r="A194" i="5"/>
  <c r="A193" i="5"/>
  <c r="A192" i="5"/>
  <c r="A191" i="5"/>
  <c r="A190" i="5"/>
  <c r="A189" i="5"/>
  <c r="A188" i="5"/>
  <c r="A187" i="5"/>
  <c r="A184" i="5"/>
  <c r="A183" i="5"/>
  <c r="A182" i="5"/>
  <c r="A181" i="5"/>
  <c r="A172" i="5"/>
  <c r="A171" i="5"/>
  <c r="A170" i="5"/>
  <c r="A169" i="5"/>
  <c r="A168" i="5"/>
  <c r="A167" i="5"/>
  <c r="A166" i="5"/>
  <c r="A165" i="5"/>
  <c r="A164" i="5"/>
  <c r="A160" i="5"/>
  <c r="A159" i="5"/>
  <c r="A157" i="5"/>
  <c r="A156" i="5"/>
  <c r="A155" i="5"/>
  <c r="A154" i="5"/>
  <c r="A153" i="5"/>
  <c r="A152" i="5"/>
  <c r="A151" i="5"/>
  <c r="A150" i="5"/>
  <c r="A145" i="5"/>
  <c r="A144" i="5"/>
  <c r="A143" i="5"/>
  <c r="A142" i="5"/>
  <c r="A141" i="5"/>
  <c r="A140" i="5"/>
  <c r="A139" i="5"/>
  <c r="A130" i="5"/>
  <c r="A129" i="5"/>
  <c r="A128" i="5"/>
  <c r="A127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04" i="5"/>
  <c r="A103" i="5"/>
  <c r="A102" i="5"/>
  <c r="A101" i="5"/>
  <c r="A100" i="5"/>
  <c r="A99" i="5"/>
  <c r="A98" i="5"/>
  <c r="A97" i="5"/>
  <c r="A90" i="5"/>
  <c r="A88" i="5"/>
  <c r="A87" i="5"/>
  <c r="A84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3" i="5"/>
  <c r="B42" i="1"/>
  <c r="C42" i="1" s="1"/>
  <c r="B41" i="1"/>
  <c r="C41" i="1" s="1"/>
  <c r="B40" i="1"/>
  <c r="C40" i="1" s="1"/>
  <c r="L32" i="1"/>
  <c r="M32" i="1" s="1"/>
  <c r="L31" i="1"/>
  <c r="M31" i="1" s="1"/>
  <c r="L30" i="1"/>
  <c r="M30" i="1" s="1"/>
  <c r="L29" i="1"/>
  <c r="M29" i="1" s="1"/>
  <c r="F2" i="9"/>
  <c r="Z21" i="5" l="1"/>
  <c r="Z62" i="5"/>
  <c r="Z70" i="5"/>
  <c r="Z104" i="5"/>
  <c r="Z118" i="5"/>
  <c r="Z138" i="5"/>
  <c r="Z150" i="5"/>
  <c r="Z159" i="5"/>
  <c r="Z188" i="5"/>
  <c r="Z200" i="5"/>
  <c r="Z209" i="5"/>
  <c r="Z20" i="5"/>
  <c r="Z28" i="5"/>
  <c r="Z36" i="5"/>
  <c r="Z63" i="5"/>
  <c r="Z71" i="5"/>
  <c r="Z79" i="5"/>
  <c r="Z111" i="5"/>
  <c r="Z119" i="5"/>
  <c r="Z128" i="5"/>
  <c r="Z160" i="5"/>
  <c r="Z171" i="5"/>
  <c r="Z14" i="5"/>
  <c r="Z22" i="5"/>
  <c r="Z30" i="5"/>
  <c r="Z38" i="5"/>
  <c r="Z46" i="5"/>
  <c r="Z65" i="5"/>
  <c r="Z73" i="5"/>
  <c r="Z84" i="5"/>
  <c r="Z99" i="5"/>
  <c r="Z113" i="5"/>
  <c r="Z121" i="5"/>
  <c r="Z130" i="5"/>
  <c r="Z141" i="5"/>
  <c r="Z153" i="5"/>
  <c r="Z165" i="5"/>
  <c r="Z181" i="5"/>
  <c r="Z27" i="5"/>
  <c r="Z35" i="5"/>
  <c r="Z43" i="5"/>
  <c r="G210" i="5"/>
  <c r="G189" i="5"/>
  <c r="G171" i="5"/>
  <c r="G212" i="5"/>
  <c r="G191" i="5"/>
  <c r="G152" i="5"/>
  <c r="G121" i="5"/>
  <c r="G119" i="5"/>
  <c r="G101" i="5"/>
  <c r="G99" i="5"/>
  <c r="G122" i="5"/>
  <c r="G117" i="5"/>
  <c r="G113" i="5"/>
  <c r="G87" i="5"/>
  <c r="G118" i="5"/>
  <c r="G116" i="5"/>
  <c r="G100" i="5"/>
  <c r="G67" i="5"/>
  <c r="C3" i="1"/>
  <c r="C4" i="1" s="1"/>
  <c r="C8" i="1" l="1"/>
  <c r="D8" i="1" s="1"/>
  <c r="AA118" i="5"/>
  <c r="AA113" i="5"/>
  <c r="AA121" i="5"/>
  <c r="AA119" i="5"/>
  <c r="G41" i="5"/>
  <c r="AA171" i="5"/>
  <c r="AA99" i="5"/>
  <c r="G24" i="5"/>
  <c r="G22" i="5"/>
  <c r="H14" i="1"/>
  <c r="AO3" i="1" s="1"/>
  <c r="AM3" i="1" s="1"/>
  <c r="G20" i="5"/>
  <c r="G78" i="5"/>
  <c r="G37" i="5"/>
  <c r="Z214" i="5"/>
  <c r="Z151" i="5"/>
  <c r="Z190" i="5"/>
  <c r="Z140" i="5"/>
  <c r="Z98" i="5"/>
  <c r="Z45" i="5"/>
  <c r="G30" i="5"/>
  <c r="G115" i="5"/>
  <c r="Z189" i="5"/>
  <c r="AA189" i="5" s="1"/>
  <c r="Z139" i="5"/>
  <c r="Z97" i="5"/>
  <c r="Z44" i="5"/>
  <c r="Z129" i="5"/>
  <c r="Z80" i="5"/>
  <c r="Z37" i="5"/>
  <c r="Z211" i="5"/>
  <c r="Z164" i="5"/>
  <c r="Z120" i="5"/>
  <c r="Z72" i="5"/>
  <c r="Z29" i="5"/>
  <c r="G61" i="5"/>
  <c r="Z170" i="5"/>
  <c r="Z127" i="5"/>
  <c r="Z78" i="5"/>
  <c r="Z202" i="5"/>
  <c r="Z152" i="5"/>
  <c r="AA152" i="5" s="1"/>
  <c r="Z112" i="5"/>
  <c r="Z64" i="5"/>
  <c r="G193" i="5"/>
  <c r="Z172" i="5"/>
  <c r="G209" i="5"/>
  <c r="G208" i="5"/>
  <c r="G187" i="5"/>
  <c r="G74" i="5"/>
  <c r="G64" i="5"/>
  <c r="G103" i="5"/>
  <c r="G25" i="5"/>
  <c r="G34" i="5"/>
  <c r="G15" i="5"/>
  <c r="G194" i="5"/>
  <c r="G214" i="5"/>
  <c r="G169" i="5"/>
  <c r="G172" i="5"/>
  <c r="G188" i="5"/>
  <c r="G201" i="5"/>
  <c r="Z191" i="5"/>
  <c r="AA191" i="5" s="1"/>
  <c r="Z169" i="5"/>
  <c r="Z125" i="5"/>
  <c r="Z77" i="5"/>
  <c r="Z34" i="5"/>
  <c r="Z184" i="5"/>
  <c r="Z136" i="5"/>
  <c r="Z88" i="5"/>
  <c r="Z41" i="5"/>
  <c r="Z210" i="5"/>
  <c r="AA210" i="5" s="1"/>
  <c r="Z193" i="5"/>
  <c r="Z143" i="5"/>
  <c r="Z101" i="5"/>
  <c r="AA101" i="5" s="1"/>
  <c r="Z48" i="5"/>
  <c r="Z16" i="5"/>
  <c r="Z204" i="5"/>
  <c r="Z154" i="5"/>
  <c r="Z114" i="5"/>
  <c r="Z66" i="5"/>
  <c r="Z23" i="5"/>
  <c r="Z17" i="5"/>
  <c r="Z208" i="5"/>
  <c r="Z157" i="5"/>
  <c r="Z117" i="5"/>
  <c r="AA117" i="5" s="1"/>
  <c r="Z69" i="5"/>
  <c r="Z26" i="5"/>
  <c r="Z168" i="5"/>
  <c r="Z124" i="5"/>
  <c r="Z76" i="5"/>
  <c r="Z33" i="5"/>
  <c r="Z201" i="5"/>
  <c r="Z183" i="5"/>
  <c r="Z135" i="5"/>
  <c r="Z87" i="5"/>
  <c r="AA87" i="5" s="1"/>
  <c r="Z40" i="5"/>
  <c r="Z192" i="5"/>
  <c r="Z142" i="5"/>
  <c r="Z100" i="5"/>
  <c r="AA100" i="5" s="1"/>
  <c r="Z47" i="5"/>
  <c r="Z3" i="5"/>
  <c r="Z212" i="5"/>
  <c r="AA212" i="5" s="1"/>
  <c r="Z195" i="5"/>
  <c r="Z145" i="5"/>
  <c r="Z103" i="5"/>
  <c r="Z61" i="5"/>
  <c r="Z18" i="5"/>
  <c r="Z207" i="5"/>
  <c r="Z156" i="5"/>
  <c r="Z116" i="5"/>
  <c r="AA116" i="5" s="1"/>
  <c r="Z68" i="5"/>
  <c r="Z25" i="5"/>
  <c r="Z167" i="5"/>
  <c r="Z123" i="5"/>
  <c r="Z75" i="5"/>
  <c r="Z32" i="5"/>
  <c r="Z182" i="5"/>
  <c r="Z134" i="5"/>
  <c r="Z86" i="5"/>
  <c r="Z39" i="5"/>
  <c r="Z203" i="5"/>
  <c r="Z187" i="5"/>
  <c r="Z137" i="5"/>
  <c r="Z90" i="5"/>
  <c r="Z42" i="5"/>
  <c r="Z194" i="5"/>
  <c r="Z144" i="5"/>
  <c r="Z102" i="5"/>
  <c r="Z49" i="5"/>
  <c r="Z15" i="5"/>
  <c r="Z205" i="5"/>
  <c r="Z155" i="5"/>
  <c r="Z115" i="5"/>
  <c r="Z67" i="5"/>
  <c r="AA67" i="5" s="1"/>
  <c r="Z24" i="5"/>
  <c r="Z213" i="5"/>
  <c r="Z166" i="5"/>
  <c r="Z122" i="5"/>
  <c r="AA122" i="5" s="1"/>
  <c r="Z74" i="5"/>
  <c r="Z31" i="5"/>
  <c r="Z19" i="5"/>
  <c r="G32" i="5"/>
  <c r="G39" i="5"/>
  <c r="G144" i="5"/>
  <c r="G156" i="5"/>
  <c r="G153" i="5"/>
  <c r="G137" i="5"/>
  <c r="G168" i="5"/>
  <c r="G170" i="5"/>
  <c r="G203" i="5"/>
  <c r="G211" i="5"/>
  <c r="G80" i="5"/>
  <c r="G155" i="5"/>
  <c r="G165" i="5"/>
  <c r="G183" i="5"/>
  <c r="G84" i="5"/>
  <c r="G45" i="5"/>
  <c r="G97" i="5"/>
  <c r="G167" i="5"/>
  <c r="G135" i="5"/>
  <c r="G142" i="5"/>
  <c r="G192" i="5"/>
  <c r="G35" i="5"/>
  <c r="G68" i="5"/>
  <c r="G128" i="5"/>
  <c r="G112" i="5"/>
  <c r="G127" i="5"/>
  <c r="G164" i="5"/>
  <c r="G63" i="5"/>
  <c r="G90" i="5"/>
  <c r="G134" i="5"/>
  <c r="G143" i="5"/>
  <c r="G138" i="5"/>
  <c r="G166" i="5"/>
  <c r="G19" i="5"/>
  <c r="G40" i="5"/>
  <c r="G42" i="5"/>
  <c r="G49" i="5"/>
  <c r="G73" i="5"/>
  <c r="G16" i="5"/>
  <c r="G21" i="5"/>
  <c r="G29" i="5"/>
  <c r="G38" i="5"/>
  <c r="G69" i="5"/>
  <c r="G75" i="5"/>
  <c r="G44" i="5"/>
  <c r="G104" i="5"/>
  <c r="G195" i="5"/>
  <c r="G213" i="5"/>
  <c r="G181" i="5"/>
  <c r="G190" i="5"/>
  <c r="G36" i="5"/>
  <c r="G76" i="5"/>
  <c r="G66" i="5"/>
  <c r="G150" i="5"/>
  <c r="G159" i="5"/>
  <c r="G205" i="5"/>
  <c r="G27" i="5"/>
  <c r="G17" i="5"/>
  <c r="G23" i="5"/>
  <c r="G31" i="5"/>
  <c r="G62" i="5"/>
  <c r="G70" i="5"/>
  <c r="G77" i="5"/>
  <c r="G88" i="5"/>
  <c r="G111" i="5"/>
  <c r="G130" i="5"/>
  <c r="G139" i="5"/>
  <c r="G151" i="5"/>
  <c r="G160" i="5"/>
  <c r="G204" i="5"/>
  <c r="G18" i="5"/>
  <c r="G26" i="5"/>
  <c r="G33" i="5"/>
  <c r="G46" i="5"/>
  <c r="G72" i="5"/>
  <c r="G120" i="5"/>
  <c r="G141" i="5"/>
  <c r="G207" i="5"/>
  <c r="G14" i="5"/>
  <c r="G28" i="5"/>
  <c r="G43" i="5"/>
  <c r="G48" i="5"/>
  <c r="G65" i="5"/>
  <c r="G79" i="5"/>
  <c r="G102" i="5"/>
  <c r="G114" i="5"/>
  <c r="G123" i="5"/>
  <c r="G129" i="5"/>
  <c r="G136" i="5"/>
  <c r="G140" i="5"/>
  <c r="G154" i="5"/>
  <c r="G182" i="5"/>
  <c r="G200" i="5"/>
  <c r="G47" i="5"/>
  <c r="G71" i="5"/>
  <c r="G124" i="5"/>
  <c r="G86" i="5"/>
  <c r="G98" i="5"/>
  <c r="G125" i="5"/>
  <c r="G145" i="5"/>
  <c r="G157" i="5"/>
  <c r="G184" i="5"/>
  <c r="G202" i="5"/>
  <c r="H15" i="1"/>
  <c r="AO4" i="1" s="1"/>
  <c r="AM4" i="1" s="1"/>
  <c r="H16" i="1"/>
  <c r="AO5" i="1" s="1"/>
  <c r="AM5" i="1" s="1"/>
  <c r="H17" i="1"/>
  <c r="AO6" i="1" s="1"/>
  <c r="AM6" i="1" s="1"/>
  <c r="G3" i="5"/>
  <c r="D32" i="11" l="1" a="1"/>
  <c r="D32" i="11" s="1"/>
  <c r="C32" i="11" s="1"/>
  <c r="D33" i="11" a="1"/>
  <c r="D33" i="11" s="1"/>
  <c r="B33" i="11" s="1"/>
  <c r="D4" i="1"/>
  <c r="H26" i="1"/>
  <c r="H27" i="1"/>
  <c r="AA200" i="5"/>
  <c r="AA43" i="5"/>
  <c r="AA141" i="5"/>
  <c r="AA160" i="5"/>
  <c r="AA111" i="5"/>
  <c r="AA62" i="5"/>
  <c r="AA181" i="5"/>
  <c r="AA165" i="5"/>
  <c r="AA153" i="5"/>
  <c r="AA79" i="5"/>
  <c r="AA138" i="5"/>
  <c r="AA63" i="5"/>
  <c r="AA128" i="5"/>
  <c r="AA71" i="5"/>
  <c r="AA65" i="5"/>
  <c r="AA159" i="5"/>
  <c r="AA36" i="5"/>
  <c r="AA84" i="5"/>
  <c r="AA188" i="5"/>
  <c r="AA46" i="5"/>
  <c r="AA130" i="5"/>
  <c r="AA70" i="5"/>
  <c r="AA150" i="5"/>
  <c r="AA104" i="5"/>
  <c r="AA38" i="5"/>
  <c r="AA73" i="5"/>
  <c r="AA127" i="5"/>
  <c r="AA35" i="5"/>
  <c r="AA137" i="5"/>
  <c r="AA209" i="5"/>
  <c r="AA86" i="5"/>
  <c r="AA33" i="5"/>
  <c r="AA202" i="5"/>
  <c r="AA77" i="5"/>
  <c r="G40" i="1"/>
  <c r="AA120" i="5"/>
  <c r="AA168" i="5"/>
  <c r="D6" i="11" a="1"/>
  <c r="D6" i="11" s="1"/>
  <c r="C6" i="11" s="1"/>
  <c r="AA140" i="5"/>
  <c r="AA76" i="5"/>
  <c r="AA47" i="5"/>
  <c r="AA42" i="5"/>
  <c r="AA207" i="5"/>
  <c r="AA40" i="5"/>
  <c r="AA156" i="5"/>
  <c r="AA151" i="5"/>
  <c r="AA214" i="5"/>
  <c r="D27" i="11" a="1"/>
  <c r="D27" i="11" s="1"/>
  <c r="D13" i="11" a="1"/>
  <c r="D13" i="11" s="1"/>
  <c r="D4" i="11" a="1"/>
  <c r="D4" i="11" s="1"/>
  <c r="C4" i="11" s="1"/>
  <c r="D11" i="11" a="1"/>
  <c r="D11" i="11" s="1"/>
  <c r="D30" i="11" a="1"/>
  <c r="D30" i="11" s="1"/>
  <c r="D31" i="11" a="1"/>
  <c r="D31" i="11" s="1"/>
  <c r="D24" i="11" a="1"/>
  <c r="D24" i="11" s="1"/>
  <c r="D21" i="11" a="1"/>
  <c r="D21" i="11" s="1"/>
  <c r="D10" i="11" a="1"/>
  <c r="D10" i="11" s="1"/>
  <c r="D15" i="11" a="1"/>
  <c r="D15" i="11" s="1"/>
  <c r="D8" i="11" a="1"/>
  <c r="D8" i="11" s="1"/>
  <c r="D18" i="11" a="1"/>
  <c r="D18" i="11" s="1"/>
  <c r="D26" i="11" a="1"/>
  <c r="D26" i="11" s="1"/>
  <c r="D14" i="11" a="1"/>
  <c r="D14" i="11" s="1"/>
  <c r="D12" i="11" a="1"/>
  <c r="D12" i="11" s="1"/>
  <c r="D9" i="11" a="1"/>
  <c r="D9" i="11" s="1"/>
  <c r="D25" i="11" a="1"/>
  <c r="D25" i="11" s="1"/>
  <c r="D29" i="11" a="1"/>
  <c r="D29" i="11" s="1"/>
  <c r="D28" i="11" a="1"/>
  <c r="D28" i="11" s="1"/>
  <c r="D23" i="11" a="1"/>
  <c r="D23" i="11" s="1"/>
  <c r="D17" i="11" a="1"/>
  <c r="D17" i="11" s="1"/>
  <c r="D19" i="11" a="1"/>
  <c r="D19" i="11" s="1"/>
  <c r="D7" i="11" a="1"/>
  <c r="D7" i="11" s="1"/>
  <c r="D5" i="11" a="1"/>
  <c r="D5" i="11" s="1"/>
  <c r="D22" i="11" a="1"/>
  <c r="D22" i="11" s="1"/>
  <c r="D20" i="11" a="1"/>
  <c r="D20" i="11" s="1"/>
  <c r="D16" i="11" a="1"/>
  <c r="D16" i="11" s="1"/>
  <c r="AA20" i="5"/>
  <c r="AA28" i="5"/>
  <c r="AA23" i="5"/>
  <c r="AA21" i="5"/>
  <c r="AA14" i="5"/>
  <c r="AA16" i="5"/>
  <c r="AA27" i="5"/>
  <c r="AA30" i="5"/>
  <c r="AA22" i="5"/>
  <c r="AA41" i="5"/>
  <c r="AA24" i="5"/>
  <c r="AA98" i="5"/>
  <c r="AA3" i="5"/>
  <c r="AA157" i="5"/>
  <c r="AA136" i="5"/>
  <c r="AA102" i="5"/>
  <c r="AA66" i="5"/>
  <c r="AA44" i="5"/>
  <c r="AA145" i="5"/>
  <c r="AA29" i="5"/>
  <c r="AA125" i="5"/>
  <c r="AA134" i="5"/>
  <c r="AA172" i="5"/>
  <c r="AA154" i="5"/>
  <c r="AA123" i="5"/>
  <c r="AA139" i="5"/>
  <c r="AA142" i="5"/>
  <c r="AA45" i="5"/>
  <c r="AA170" i="5"/>
  <c r="AA17" i="5"/>
  <c r="AA69" i="5"/>
  <c r="AA135" i="5"/>
  <c r="AA80" i="5"/>
  <c r="AA26" i="5"/>
  <c r="AA205" i="5"/>
  <c r="AA112" i="5"/>
  <c r="AA97" i="5"/>
  <c r="AA72" i="5"/>
  <c r="AA18" i="5"/>
  <c r="AA195" i="5"/>
  <c r="AA75" i="5"/>
  <c r="AA184" i="5"/>
  <c r="AA114" i="5"/>
  <c r="AA48" i="5"/>
  <c r="AA190" i="5"/>
  <c r="AA68" i="5"/>
  <c r="AA144" i="5"/>
  <c r="AA208" i="5"/>
  <c r="AA37" i="5"/>
  <c r="AA194" i="5"/>
  <c r="AA155" i="5"/>
  <c r="AA201" i="5"/>
  <c r="AA25" i="5"/>
  <c r="AA187" i="5"/>
  <c r="AA193" i="5"/>
  <c r="AA61" i="5"/>
  <c r="AA204" i="5"/>
  <c r="AA143" i="5"/>
  <c r="AA164" i="5"/>
  <c r="AA103" i="5"/>
  <c r="AA115" i="5"/>
  <c r="AA19" i="5"/>
  <c r="AA167" i="5"/>
  <c r="AA183" i="5"/>
  <c r="AA211" i="5"/>
  <c r="AA39" i="5"/>
  <c r="AA15" i="5"/>
  <c r="AA64" i="5"/>
  <c r="AA78" i="5"/>
  <c r="AA124" i="5"/>
  <c r="AA182" i="5"/>
  <c r="AA129" i="5"/>
  <c r="AA88" i="5"/>
  <c r="AA31" i="5"/>
  <c r="AA213" i="5"/>
  <c r="AA49" i="5"/>
  <c r="AA166" i="5"/>
  <c r="AA90" i="5"/>
  <c r="AA192" i="5"/>
  <c r="AA203" i="5"/>
  <c r="AA32" i="5"/>
  <c r="AA169" i="5"/>
  <c r="AA34" i="5"/>
  <c r="AA74" i="5"/>
  <c r="C5" i="1"/>
  <c r="D40" i="1"/>
  <c r="C33" i="11" l="1"/>
  <c r="B32" i="11"/>
  <c r="AO16" i="1"/>
  <c r="AM16" i="1" s="1"/>
  <c r="AO15" i="1"/>
  <c r="AM15" i="1" s="1"/>
  <c r="D5" i="1"/>
  <c r="B6" i="11"/>
  <c r="B16" i="11"/>
  <c r="C16" i="11"/>
  <c r="B7" i="11"/>
  <c r="C7" i="11"/>
  <c r="C28" i="11"/>
  <c r="B28" i="11"/>
  <c r="B12" i="11"/>
  <c r="C12" i="11"/>
  <c r="C8" i="11"/>
  <c r="B8" i="11"/>
  <c r="B24" i="11"/>
  <c r="C24" i="11"/>
  <c r="C20" i="11"/>
  <c r="B20" i="11"/>
  <c r="B19" i="11"/>
  <c r="C19" i="11"/>
  <c r="C29" i="11"/>
  <c r="B29" i="11"/>
  <c r="C14" i="11"/>
  <c r="B14" i="11"/>
  <c r="C15" i="11"/>
  <c r="B15" i="11"/>
  <c r="B31" i="11"/>
  <c r="C31" i="11"/>
  <c r="C22" i="11"/>
  <c r="B22" i="11"/>
  <c r="B17" i="11"/>
  <c r="C17" i="11"/>
  <c r="B25" i="11"/>
  <c r="C25" i="11"/>
  <c r="C26" i="11"/>
  <c r="B26" i="11"/>
  <c r="C10" i="11"/>
  <c r="B10" i="11"/>
  <c r="C30" i="11"/>
  <c r="B30" i="11"/>
  <c r="B13" i="11"/>
  <c r="C13" i="11"/>
  <c r="C5" i="11"/>
  <c r="B5" i="11"/>
  <c r="C23" i="11"/>
  <c r="B23" i="11"/>
  <c r="B9" i="11"/>
  <c r="C9" i="11"/>
  <c r="B18" i="11"/>
  <c r="C18" i="11"/>
  <c r="B21" i="11"/>
  <c r="C21" i="11"/>
  <c r="B11" i="11"/>
  <c r="C11" i="11"/>
  <c r="C27" i="11"/>
  <c r="B27" i="11"/>
  <c r="B4" i="11"/>
  <c r="C6" i="1"/>
  <c r="H18" i="1"/>
  <c r="AO7" i="1" s="1"/>
  <c r="H19" i="1"/>
  <c r="H20" i="1"/>
  <c r="H21" i="1"/>
  <c r="E40" i="1"/>
  <c r="AO10" i="1" l="1"/>
  <c r="AM10" i="1" s="1"/>
  <c r="AO9" i="1"/>
  <c r="AM9" i="1" s="1"/>
  <c r="AO8" i="1"/>
  <c r="AM8" i="1" s="1"/>
  <c r="AM7" i="1"/>
  <c r="C7" i="1"/>
  <c r="D6" i="1"/>
  <c r="AN12" i="1"/>
  <c r="AN11" i="1"/>
  <c r="H24" i="1" l="1"/>
  <c r="AO13" i="1" s="1"/>
  <c r="H25" i="1"/>
  <c r="AO14" i="1" s="1"/>
  <c r="D7" i="1"/>
  <c r="H23" i="1"/>
  <c r="AO12" i="1" l="1"/>
  <c r="AM12" i="1" s="1"/>
  <c r="H22" i="1"/>
  <c r="AO11" i="1" l="1"/>
  <c r="AM11" i="1" s="1"/>
  <c r="AM14" i="1"/>
  <c r="AM13" i="1"/>
  <c r="AM17" i="1" l="1"/>
  <c r="D3" i="1"/>
  <c r="J1" i="1"/>
  <c r="E3" i="1" l="1"/>
  <c r="I1" i="1"/>
  <c r="B4" i="1" s="1"/>
  <c r="H82" i="5" l="1"/>
  <c r="J82" i="5" s="1"/>
  <c r="K82" i="5" s="1"/>
  <c r="I173" i="5"/>
  <c r="H173" i="5"/>
  <c r="J173" i="5" s="1"/>
  <c r="K173" i="5" s="1"/>
  <c r="I82" i="5"/>
  <c r="H4" i="5"/>
  <c r="I5" i="5"/>
  <c r="H146" i="5"/>
  <c r="I6" i="5"/>
  <c r="H174" i="5"/>
  <c r="I147" i="5"/>
  <c r="H5" i="5"/>
  <c r="J5" i="5" s="1"/>
  <c r="K5" i="5" s="1"/>
  <c r="I50" i="5"/>
  <c r="H6" i="5"/>
  <c r="I7" i="5"/>
  <c r="H147" i="5"/>
  <c r="J147" i="5" s="1"/>
  <c r="K147" i="5" s="1"/>
  <c r="I83" i="5"/>
  <c r="H50" i="5"/>
  <c r="I131" i="5"/>
  <c r="H7" i="5"/>
  <c r="J7" i="5" s="1"/>
  <c r="K7" i="5" s="1"/>
  <c r="I91" i="5"/>
  <c r="H83" i="5"/>
  <c r="I4" i="5"/>
  <c r="H131" i="5"/>
  <c r="I146" i="5"/>
  <c r="H91" i="5"/>
  <c r="I174" i="5"/>
  <c r="I8" i="5"/>
  <c r="H8" i="5"/>
  <c r="I132" i="5"/>
  <c r="H132" i="5"/>
  <c r="I206" i="5"/>
  <c r="H206" i="5"/>
  <c r="I196" i="5"/>
  <c r="H196" i="5"/>
  <c r="H92" i="5"/>
  <c r="I9" i="5"/>
  <c r="H9" i="5"/>
  <c r="I92" i="5"/>
  <c r="H81" i="5"/>
  <c r="I81" i="5"/>
  <c r="I51" i="5"/>
  <c r="H51" i="5"/>
  <c r="I175" i="5"/>
  <c r="H175" i="5"/>
  <c r="I52" i="5"/>
  <c r="H52" i="5"/>
  <c r="I176" i="5"/>
  <c r="H176" i="5"/>
  <c r="I93" i="5"/>
  <c r="H93" i="5"/>
  <c r="I105" i="5"/>
  <c r="H105" i="5"/>
  <c r="H106" i="5"/>
  <c r="I53" i="5"/>
  <c r="H53" i="5"/>
  <c r="I106" i="5"/>
  <c r="H10" i="5"/>
  <c r="I108" i="5"/>
  <c r="H108" i="5"/>
  <c r="I107" i="5"/>
  <c r="H107" i="5"/>
  <c r="I10" i="5"/>
  <c r="I54" i="5"/>
  <c r="H54" i="5"/>
  <c r="I94" i="5"/>
  <c r="H94" i="5"/>
  <c r="I177" i="5"/>
  <c r="H177" i="5"/>
  <c r="I55" i="5"/>
  <c r="H55" i="5"/>
  <c r="H185" i="5"/>
  <c r="I133" i="5"/>
  <c r="H133" i="5"/>
  <c r="I161" i="5"/>
  <c r="H161" i="5"/>
  <c r="I185" i="5"/>
  <c r="H11" i="5"/>
  <c r="I162" i="5"/>
  <c r="H162" i="5"/>
  <c r="I11" i="5"/>
  <c r="E4" i="1"/>
  <c r="J3" i="9" s="1"/>
  <c r="E8" i="1"/>
  <c r="AD3" i="9" s="1"/>
  <c r="E7" i="1"/>
  <c r="V3" i="9" s="1"/>
  <c r="E6" i="1"/>
  <c r="R3" i="9" s="1"/>
  <c r="E5" i="1"/>
  <c r="N3" i="9" s="1"/>
  <c r="J91" i="5" l="1"/>
  <c r="K91" i="5" s="1"/>
  <c r="J83" i="5"/>
  <c r="K83" i="5" s="1"/>
  <c r="J50" i="5"/>
  <c r="K50" i="5" s="1"/>
  <c r="J6" i="5"/>
  <c r="K6" i="5" s="1"/>
  <c r="J131" i="5"/>
  <c r="K131" i="5" s="1"/>
  <c r="J146" i="5"/>
  <c r="K146" i="5" s="1"/>
  <c r="J174" i="5"/>
  <c r="K174" i="5" s="1"/>
  <c r="J4" i="5"/>
  <c r="K4" i="5" s="1"/>
  <c r="J132" i="5"/>
  <c r="K132" i="5" s="1"/>
  <c r="J8" i="5"/>
  <c r="K8" i="5" s="1"/>
  <c r="J206" i="5"/>
  <c r="K206" i="5" s="1"/>
  <c r="J196" i="5"/>
  <c r="K196" i="5" s="1"/>
  <c r="J9" i="5"/>
  <c r="K9" i="5" s="1"/>
  <c r="J92" i="5"/>
  <c r="K92" i="5" s="1"/>
  <c r="J81" i="5"/>
  <c r="K81" i="5" s="1"/>
  <c r="J51" i="5"/>
  <c r="K51" i="5" s="1"/>
  <c r="J175" i="5"/>
  <c r="K175" i="5" s="1"/>
  <c r="J52" i="5"/>
  <c r="K52" i="5" s="1"/>
  <c r="J176" i="5"/>
  <c r="K176" i="5" s="1"/>
  <c r="J93" i="5"/>
  <c r="K93" i="5" s="1"/>
  <c r="J105" i="5"/>
  <c r="K105" i="5" s="1"/>
  <c r="J106" i="5"/>
  <c r="K106" i="5" s="1"/>
  <c r="J53" i="5"/>
  <c r="K53" i="5" s="1"/>
  <c r="J108" i="5"/>
  <c r="K108" i="5" s="1"/>
  <c r="J107" i="5"/>
  <c r="K107" i="5" s="1"/>
  <c r="J10" i="5"/>
  <c r="K10" i="5" s="1"/>
  <c r="J54" i="5"/>
  <c r="K54" i="5" s="1"/>
  <c r="J94" i="5"/>
  <c r="K94" i="5" s="1"/>
  <c r="J177" i="5"/>
  <c r="K177" i="5" s="1"/>
  <c r="J55" i="5"/>
  <c r="K55" i="5" s="1"/>
  <c r="J161" i="5"/>
  <c r="K161" i="5" s="1"/>
  <c r="J133" i="5"/>
  <c r="K133" i="5" s="1"/>
  <c r="J185" i="5"/>
  <c r="K185" i="5" s="1"/>
  <c r="J162" i="5"/>
  <c r="K162" i="5" s="1"/>
  <c r="J11" i="5"/>
  <c r="K11" i="5" s="1"/>
  <c r="F3" i="9" l="1"/>
  <c r="G50" i="1"/>
  <c r="H50" i="1" s="1"/>
  <c r="C2" i="9"/>
  <c r="X3" i="9"/>
  <c r="G52" i="1"/>
  <c r="G49" i="1"/>
  <c r="H49" i="1" s="1"/>
  <c r="G47" i="1"/>
  <c r="H47" i="1" s="1"/>
  <c r="G51" i="1"/>
  <c r="H51" i="1" s="1"/>
  <c r="G48" i="1"/>
  <c r="H48" i="1" s="1"/>
  <c r="B7" i="1"/>
  <c r="B5" i="1"/>
  <c r="B6" i="1"/>
  <c r="B8" i="1"/>
  <c r="P82" i="5" l="1"/>
  <c r="R82" i="5" s="1"/>
  <c r="S82" i="5" s="1"/>
  <c r="Q173" i="5"/>
  <c r="P173" i="5"/>
  <c r="R173" i="5" s="1"/>
  <c r="S173" i="5" s="1"/>
  <c r="Q82" i="5"/>
  <c r="L82" i="5"/>
  <c r="M173" i="5"/>
  <c r="L173" i="5"/>
  <c r="M82" i="5"/>
  <c r="T82" i="5"/>
  <c r="U173" i="5"/>
  <c r="T173" i="5"/>
  <c r="U82" i="5"/>
  <c r="AB82" i="5"/>
  <c r="AD82" i="5" s="1"/>
  <c r="AE82" i="5" s="1"/>
  <c r="AC173" i="5"/>
  <c r="AB173" i="5"/>
  <c r="AD173" i="5" s="1"/>
  <c r="AE173" i="5" s="1"/>
  <c r="AC82" i="5"/>
  <c r="L4" i="5"/>
  <c r="M5" i="5"/>
  <c r="L146" i="5"/>
  <c r="M6" i="5"/>
  <c r="L174" i="5"/>
  <c r="M147" i="5"/>
  <c r="L5" i="5"/>
  <c r="N5" i="5" s="1"/>
  <c r="O5" i="5" s="1"/>
  <c r="M50" i="5"/>
  <c r="L6" i="5"/>
  <c r="N6" i="5" s="1"/>
  <c r="O6" i="5" s="1"/>
  <c r="M7" i="5"/>
  <c r="L147" i="5"/>
  <c r="N147" i="5" s="1"/>
  <c r="O147" i="5" s="1"/>
  <c r="M83" i="5"/>
  <c r="L50" i="5"/>
  <c r="N50" i="5" s="1"/>
  <c r="O50" i="5" s="1"/>
  <c r="M131" i="5"/>
  <c r="L7" i="5"/>
  <c r="N7" i="5" s="1"/>
  <c r="O7" i="5" s="1"/>
  <c r="M91" i="5"/>
  <c r="L83" i="5"/>
  <c r="N83" i="5" s="1"/>
  <c r="O83" i="5" s="1"/>
  <c r="M4" i="5"/>
  <c r="L131" i="5"/>
  <c r="N131" i="5" s="1"/>
  <c r="O131" i="5" s="1"/>
  <c r="M146" i="5"/>
  <c r="L91" i="5"/>
  <c r="N91" i="5" s="1"/>
  <c r="O91" i="5" s="1"/>
  <c r="M174" i="5"/>
  <c r="T4" i="5"/>
  <c r="U5" i="5"/>
  <c r="T146" i="5"/>
  <c r="U6" i="5"/>
  <c r="T174" i="5"/>
  <c r="U147" i="5"/>
  <c r="T5" i="5"/>
  <c r="V5" i="5" s="1"/>
  <c r="W5" i="5" s="1"/>
  <c r="U50" i="5"/>
  <c r="T6" i="5"/>
  <c r="V6" i="5" s="1"/>
  <c r="W6" i="5" s="1"/>
  <c r="U7" i="5"/>
  <c r="T147" i="5"/>
  <c r="V147" i="5" s="1"/>
  <c r="W147" i="5" s="1"/>
  <c r="U83" i="5"/>
  <c r="T50" i="5"/>
  <c r="V50" i="5" s="1"/>
  <c r="W50" i="5" s="1"/>
  <c r="U131" i="5"/>
  <c r="T7" i="5"/>
  <c r="V7" i="5" s="1"/>
  <c r="W7" i="5" s="1"/>
  <c r="U91" i="5"/>
  <c r="T83" i="5"/>
  <c r="V83" i="5" s="1"/>
  <c r="W83" i="5" s="1"/>
  <c r="U4" i="5"/>
  <c r="T131" i="5"/>
  <c r="V131" i="5" s="1"/>
  <c r="W131" i="5" s="1"/>
  <c r="U146" i="5"/>
  <c r="T91" i="5"/>
  <c r="V91" i="5" s="1"/>
  <c r="W91" i="5" s="1"/>
  <c r="U174" i="5"/>
  <c r="AB4" i="5"/>
  <c r="AC5" i="5"/>
  <c r="AB146" i="5"/>
  <c r="AC6" i="5"/>
  <c r="AB174" i="5"/>
  <c r="AC147" i="5"/>
  <c r="AB5" i="5"/>
  <c r="AD5" i="5" s="1"/>
  <c r="AE5" i="5" s="1"/>
  <c r="AC50" i="5"/>
  <c r="AB6" i="5"/>
  <c r="AD6" i="5" s="1"/>
  <c r="AE6" i="5" s="1"/>
  <c r="AC7" i="5"/>
  <c r="AB147" i="5"/>
  <c r="AC83" i="5"/>
  <c r="AB50" i="5"/>
  <c r="AD50" i="5" s="1"/>
  <c r="AE50" i="5" s="1"/>
  <c r="AC131" i="5"/>
  <c r="AB7" i="5"/>
  <c r="AC91" i="5"/>
  <c r="AB83" i="5"/>
  <c r="AD83" i="5" s="1"/>
  <c r="AE83" i="5" s="1"/>
  <c r="AC4" i="5"/>
  <c r="AB131" i="5"/>
  <c r="AD131" i="5" s="1"/>
  <c r="AE131" i="5" s="1"/>
  <c r="AC146" i="5"/>
  <c r="AB91" i="5"/>
  <c r="AD91" i="5" s="1"/>
  <c r="AE91" i="5" s="1"/>
  <c r="AC174" i="5"/>
  <c r="P4" i="5"/>
  <c r="Q5" i="5"/>
  <c r="P146" i="5"/>
  <c r="Q6" i="5"/>
  <c r="P174" i="5"/>
  <c r="Q147" i="5"/>
  <c r="P5" i="5"/>
  <c r="R5" i="5" s="1"/>
  <c r="S5" i="5" s="1"/>
  <c r="Q50" i="5"/>
  <c r="P6" i="5"/>
  <c r="R6" i="5" s="1"/>
  <c r="S6" i="5" s="1"/>
  <c r="Q7" i="5"/>
  <c r="P147" i="5"/>
  <c r="R147" i="5" s="1"/>
  <c r="S147" i="5" s="1"/>
  <c r="Q83" i="5"/>
  <c r="P50" i="5"/>
  <c r="R50" i="5" s="1"/>
  <c r="S50" i="5" s="1"/>
  <c r="Q131" i="5"/>
  <c r="P7" i="5"/>
  <c r="R7" i="5" s="1"/>
  <c r="S7" i="5" s="1"/>
  <c r="Q91" i="5"/>
  <c r="P83" i="5"/>
  <c r="R83" i="5" s="1"/>
  <c r="S83" i="5" s="1"/>
  <c r="Q4" i="5"/>
  <c r="P131" i="5"/>
  <c r="R131" i="5" s="1"/>
  <c r="S131" i="5" s="1"/>
  <c r="Q146" i="5"/>
  <c r="P91" i="5"/>
  <c r="R91" i="5" s="1"/>
  <c r="S91" i="5" s="1"/>
  <c r="Q174" i="5"/>
  <c r="Q8" i="5"/>
  <c r="P8" i="5"/>
  <c r="M8" i="5"/>
  <c r="L8" i="5"/>
  <c r="U8" i="5"/>
  <c r="T8" i="5"/>
  <c r="AC8" i="5"/>
  <c r="AB8" i="5"/>
  <c r="Q132" i="5"/>
  <c r="P132" i="5"/>
  <c r="M132" i="5"/>
  <c r="L132" i="5"/>
  <c r="U132" i="5"/>
  <c r="T132" i="5"/>
  <c r="AC132" i="5"/>
  <c r="AB132" i="5"/>
  <c r="Q206" i="5"/>
  <c r="P206" i="5"/>
  <c r="M206" i="5"/>
  <c r="L206" i="5"/>
  <c r="U206" i="5"/>
  <c r="T206" i="5"/>
  <c r="AC206" i="5"/>
  <c r="AB206" i="5"/>
  <c r="AC196" i="5"/>
  <c r="AB196" i="5"/>
  <c r="Q196" i="5"/>
  <c r="P196" i="5"/>
  <c r="M196" i="5"/>
  <c r="L196" i="5"/>
  <c r="U196" i="5"/>
  <c r="T196" i="5"/>
  <c r="P92" i="5"/>
  <c r="Q9" i="5"/>
  <c r="P9" i="5"/>
  <c r="Q92" i="5"/>
  <c r="L92" i="5"/>
  <c r="M9" i="5"/>
  <c r="L9" i="5"/>
  <c r="M92" i="5"/>
  <c r="T92" i="5"/>
  <c r="U9" i="5"/>
  <c r="T9" i="5"/>
  <c r="U92" i="5"/>
  <c r="AB92" i="5"/>
  <c r="AC9" i="5"/>
  <c r="AB9" i="5"/>
  <c r="AC92" i="5"/>
  <c r="AB81" i="5"/>
  <c r="AC81" i="5"/>
  <c r="P81" i="5"/>
  <c r="Q81" i="5"/>
  <c r="M81" i="5"/>
  <c r="L81" i="5"/>
  <c r="U81" i="5"/>
  <c r="T81" i="5"/>
  <c r="U51" i="5"/>
  <c r="T51" i="5"/>
  <c r="Q51" i="5"/>
  <c r="P51" i="5"/>
  <c r="M51" i="5"/>
  <c r="L51" i="5"/>
  <c r="AC51" i="5"/>
  <c r="AB51" i="5"/>
  <c r="Q175" i="5"/>
  <c r="P175" i="5"/>
  <c r="M175" i="5"/>
  <c r="L175" i="5"/>
  <c r="U175" i="5"/>
  <c r="T175" i="5"/>
  <c r="AC175" i="5"/>
  <c r="AB175" i="5"/>
  <c r="U52" i="5"/>
  <c r="T52" i="5"/>
  <c r="AC52" i="5"/>
  <c r="AB52" i="5"/>
  <c r="Q52" i="5"/>
  <c r="P52" i="5"/>
  <c r="M52" i="5"/>
  <c r="L52" i="5"/>
  <c r="AC176" i="5"/>
  <c r="AB176" i="5"/>
  <c r="Q176" i="5"/>
  <c r="P176" i="5"/>
  <c r="M176" i="5"/>
  <c r="L176" i="5"/>
  <c r="U176" i="5"/>
  <c r="T176" i="5"/>
  <c r="U93" i="5"/>
  <c r="T93" i="5"/>
  <c r="Q93" i="5"/>
  <c r="P93" i="5"/>
  <c r="M93" i="5"/>
  <c r="L93" i="5"/>
  <c r="AC93" i="5"/>
  <c r="AB93" i="5"/>
  <c r="AC105" i="5"/>
  <c r="AB105" i="5"/>
  <c r="Q105" i="5"/>
  <c r="P105" i="5"/>
  <c r="M105" i="5"/>
  <c r="L105" i="5"/>
  <c r="U105" i="5"/>
  <c r="T105" i="5"/>
  <c r="P106" i="5"/>
  <c r="Q53" i="5"/>
  <c r="P53" i="5"/>
  <c r="Q106" i="5"/>
  <c r="L106" i="5"/>
  <c r="M53" i="5"/>
  <c r="L53" i="5"/>
  <c r="M106" i="5"/>
  <c r="T106" i="5"/>
  <c r="U53" i="5"/>
  <c r="T53" i="5"/>
  <c r="U106" i="5"/>
  <c r="AB106" i="5"/>
  <c r="AC53" i="5"/>
  <c r="AB53" i="5"/>
  <c r="AC106" i="5"/>
  <c r="AB10" i="5"/>
  <c r="AC108" i="5"/>
  <c r="AB108" i="5"/>
  <c r="AC107" i="5"/>
  <c r="AB107" i="5"/>
  <c r="AC10" i="5"/>
  <c r="P10" i="5"/>
  <c r="Q108" i="5"/>
  <c r="P108" i="5"/>
  <c r="Q107" i="5"/>
  <c r="P107" i="5"/>
  <c r="Q10" i="5"/>
  <c r="L10" i="5"/>
  <c r="M108" i="5"/>
  <c r="L108" i="5"/>
  <c r="M107" i="5"/>
  <c r="L107" i="5"/>
  <c r="M10" i="5"/>
  <c r="T10" i="5"/>
  <c r="U108" i="5"/>
  <c r="T108" i="5"/>
  <c r="U107" i="5"/>
  <c r="T107" i="5"/>
  <c r="U10" i="5"/>
  <c r="AC54" i="5"/>
  <c r="AB54" i="5"/>
  <c r="Q54" i="5"/>
  <c r="P54" i="5"/>
  <c r="M54" i="5"/>
  <c r="L54" i="5"/>
  <c r="U54" i="5"/>
  <c r="T54" i="5"/>
  <c r="M94" i="5"/>
  <c r="L94" i="5"/>
  <c r="U94" i="5"/>
  <c r="T94" i="5"/>
  <c r="Q94" i="5"/>
  <c r="P94" i="5"/>
  <c r="AC94" i="5"/>
  <c r="AB94" i="5"/>
  <c r="U177" i="5"/>
  <c r="T177" i="5"/>
  <c r="Q177" i="5"/>
  <c r="P177" i="5"/>
  <c r="M177" i="5"/>
  <c r="L177" i="5"/>
  <c r="AC177" i="5"/>
  <c r="AB177" i="5"/>
  <c r="U55" i="5"/>
  <c r="T55" i="5"/>
  <c r="Q55" i="5"/>
  <c r="P55" i="5"/>
  <c r="M55" i="5"/>
  <c r="L55" i="5"/>
  <c r="AC55" i="5"/>
  <c r="AB55" i="5"/>
  <c r="AB185" i="5"/>
  <c r="AC133" i="5"/>
  <c r="AB133" i="5"/>
  <c r="AC161" i="5"/>
  <c r="AB161" i="5"/>
  <c r="AC185" i="5"/>
  <c r="P185" i="5"/>
  <c r="Q133" i="5"/>
  <c r="P133" i="5"/>
  <c r="Q161" i="5"/>
  <c r="P161" i="5"/>
  <c r="Q185" i="5"/>
  <c r="L185" i="5"/>
  <c r="M133" i="5"/>
  <c r="L133" i="5"/>
  <c r="M161" i="5"/>
  <c r="L161" i="5"/>
  <c r="M185" i="5"/>
  <c r="T185" i="5"/>
  <c r="U133" i="5"/>
  <c r="T133" i="5"/>
  <c r="U161" i="5"/>
  <c r="T161" i="5"/>
  <c r="U185" i="5"/>
  <c r="AB11" i="5"/>
  <c r="AC162" i="5"/>
  <c r="AB162" i="5"/>
  <c r="AC11" i="5"/>
  <c r="P11" i="5"/>
  <c r="Q162" i="5"/>
  <c r="P162" i="5"/>
  <c r="Q11" i="5"/>
  <c r="L11" i="5"/>
  <c r="M162" i="5"/>
  <c r="L162" i="5"/>
  <c r="M11" i="5"/>
  <c r="T11" i="5"/>
  <c r="U162" i="5"/>
  <c r="T162" i="5"/>
  <c r="U11" i="5"/>
  <c r="Q95" i="5"/>
  <c r="P95" i="5"/>
  <c r="M95" i="5"/>
  <c r="L95" i="5"/>
  <c r="AC95" i="5"/>
  <c r="AB95" i="5"/>
  <c r="U95" i="5"/>
  <c r="T95" i="5"/>
  <c r="I95" i="5"/>
  <c r="H95" i="5"/>
  <c r="H128" i="5"/>
  <c r="H56" i="5"/>
  <c r="I158" i="5"/>
  <c r="H158" i="5"/>
  <c r="I126" i="5"/>
  <c r="I178" i="5"/>
  <c r="H126" i="5"/>
  <c r="I57" i="5"/>
  <c r="H178" i="5"/>
  <c r="I56" i="5"/>
  <c r="H57" i="5"/>
  <c r="P46" i="5"/>
  <c r="P56" i="5"/>
  <c r="Q158" i="5"/>
  <c r="P158" i="5"/>
  <c r="Q126" i="5"/>
  <c r="Q178" i="5"/>
  <c r="P126" i="5"/>
  <c r="Q57" i="5"/>
  <c r="P178" i="5"/>
  <c r="Q56" i="5"/>
  <c r="P57" i="5"/>
  <c r="L181" i="5"/>
  <c r="L56" i="5"/>
  <c r="M158" i="5"/>
  <c r="L158" i="5"/>
  <c r="M126" i="5"/>
  <c r="M178" i="5"/>
  <c r="L126" i="5"/>
  <c r="M57" i="5"/>
  <c r="L178" i="5"/>
  <c r="M56" i="5"/>
  <c r="L57" i="5"/>
  <c r="AB117" i="5"/>
  <c r="AB56" i="5"/>
  <c r="AC158" i="5"/>
  <c r="AB158" i="5"/>
  <c r="AC126" i="5"/>
  <c r="AC178" i="5"/>
  <c r="AB126" i="5"/>
  <c r="AC57" i="5"/>
  <c r="AB178" i="5"/>
  <c r="AC56" i="5"/>
  <c r="AB57" i="5"/>
  <c r="T56" i="5"/>
  <c r="U158" i="5"/>
  <c r="T158" i="5"/>
  <c r="U126" i="5"/>
  <c r="U178" i="5"/>
  <c r="T126" i="5"/>
  <c r="U57" i="5"/>
  <c r="T178" i="5"/>
  <c r="U56" i="5"/>
  <c r="T57" i="5"/>
  <c r="AB3" i="5"/>
  <c r="P119" i="5"/>
  <c r="H52" i="1"/>
  <c r="H40" i="1" s="1"/>
  <c r="P192" i="5"/>
  <c r="F40" i="1"/>
  <c r="H167" i="5"/>
  <c r="L62" i="5"/>
  <c r="L210" i="5"/>
  <c r="H142" i="5"/>
  <c r="P78" i="5"/>
  <c r="H172" i="5"/>
  <c r="L79" i="5"/>
  <c r="P155" i="5"/>
  <c r="L148" i="5"/>
  <c r="H187" i="5"/>
  <c r="U58" i="5"/>
  <c r="U151" i="5"/>
  <c r="U129" i="5"/>
  <c r="U34" i="5"/>
  <c r="U213" i="5"/>
  <c r="U120" i="5"/>
  <c r="U165" i="5"/>
  <c r="U127" i="5"/>
  <c r="U211" i="5"/>
  <c r="U181" i="5"/>
  <c r="U203" i="5"/>
  <c r="U163" i="5"/>
  <c r="U99" i="5"/>
  <c r="U35" i="5"/>
  <c r="U97" i="5"/>
  <c r="U37" i="5"/>
  <c r="U42" i="5"/>
  <c r="U202" i="5"/>
  <c r="U69" i="5"/>
  <c r="U13" i="5"/>
  <c r="U154" i="5"/>
  <c r="U85" i="5"/>
  <c r="U209" i="5"/>
  <c r="U76" i="5"/>
  <c r="U207" i="5"/>
  <c r="U112" i="5"/>
  <c r="U123" i="5"/>
  <c r="U40" i="5"/>
  <c r="U155" i="5"/>
  <c r="U118" i="5"/>
  <c r="U208" i="5"/>
  <c r="U89" i="5"/>
  <c r="U160" i="5"/>
  <c r="U28" i="5"/>
  <c r="U191" i="5"/>
  <c r="U20" i="5"/>
  <c r="U149" i="5"/>
  <c r="U31" i="5"/>
  <c r="U22" i="5"/>
  <c r="U157" i="5"/>
  <c r="U96" i="5"/>
  <c r="U194" i="5"/>
  <c r="AE25" i="1"/>
  <c r="U128" i="5"/>
  <c r="U63" i="5"/>
  <c r="U115" i="5"/>
  <c r="U116" i="5"/>
  <c r="U14" i="5"/>
  <c r="U200" i="5"/>
  <c r="U16" i="5"/>
  <c r="U47" i="5"/>
  <c r="U144" i="5"/>
  <c r="U164" i="5"/>
  <c r="U3" i="5"/>
  <c r="U167" i="5"/>
  <c r="U110" i="5"/>
  <c r="U187" i="5"/>
  <c r="U100" i="5"/>
  <c r="U135" i="5"/>
  <c r="U66" i="5"/>
  <c r="U141" i="5"/>
  <c r="U188" i="5"/>
  <c r="U152" i="5"/>
  <c r="U12" i="5"/>
  <c r="U169" i="5"/>
  <c r="U201" i="5"/>
  <c r="U143" i="5"/>
  <c r="U86" i="5"/>
  <c r="U195" i="5"/>
  <c r="U59" i="5"/>
  <c r="U45" i="5"/>
  <c r="U134" i="5"/>
  <c r="U166" i="5"/>
  <c r="U26" i="5"/>
  <c r="U204" i="5"/>
  <c r="U113" i="5"/>
  <c r="U19" i="5"/>
  <c r="U38" i="5"/>
  <c r="U23" i="5"/>
  <c r="U60" i="5"/>
  <c r="U44" i="5"/>
  <c r="U15" i="5"/>
  <c r="U214" i="5"/>
  <c r="U212" i="5"/>
  <c r="U61" i="5"/>
  <c r="U98" i="5"/>
  <c r="U32" i="5"/>
  <c r="U182" i="5"/>
  <c r="U43" i="5"/>
  <c r="U109" i="5"/>
  <c r="U25" i="5"/>
  <c r="U153" i="5"/>
  <c r="U159" i="5"/>
  <c r="U172" i="5"/>
  <c r="U198" i="5"/>
  <c r="U87" i="5"/>
  <c r="U21" i="5"/>
  <c r="U130" i="5"/>
  <c r="U29" i="5"/>
  <c r="U101" i="5"/>
  <c r="U145" i="5"/>
  <c r="U103" i="5"/>
  <c r="U193" i="5"/>
  <c r="U199" i="5"/>
  <c r="V2" i="9"/>
  <c r="U90" i="5"/>
  <c r="U140" i="5"/>
  <c r="U77" i="5"/>
  <c r="U80" i="5"/>
  <c r="U171" i="5"/>
  <c r="U190" i="5"/>
  <c r="U189" i="5"/>
  <c r="U33" i="5"/>
  <c r="U210" i="5"/>
  <c r="U179" i="5"/>
  <c r="U79" i="5"/>
  <c r="U148" i="5"/>
  <c r="U137" i="5"/>
  <c r="U156" i="5"/>
  <c r="U125" i="5"/>
  <c r="U64" i="5"/>
  <c r="U102" i="5"/>
  <c r="U84" i="5"/>
  <c r="U27" i="5"/>
  <c r="U142" i="5"/>
  <c r="U170" i="5"/>
  <c r="U17" i="5"/>
  <c r="U36" i="5"/>
  <c r="U192" i="5"/>
  <c r="U46" i="5"/>
  <c r="U104" i="5"/>
  <c r="U65" i="5"/>
  <c r="U48" i="5"/>
  <c r="U186" i="5"/>
  <c r="U111" i="5"/>
  <c r="U138" i="5"/>
  <c r="U205" i="5"/>
  <c r="U18" i="5"/>
  <c r="U62" i="5"/>
  <c r="U197" i="5"/>
  <c r="U139" i="5"/>
  <c r="U119" i="5"/>
  <c r="U72" i="5"/>
  <c r="U168" i="5"/>
  <c r="U183" i="5"/>
  <c r="U49" i="5"/>
  <c r="U121" i="5"/>
  <c r="T142" i="5"/>
  <c r="T122" i="5"/>
  <c r="T25" i="5"/>
  <c r="T144" i="5"/>
  <c r="U117" i="5"/>
  <c r="U67" i="5"/>
  <c r="U24" i="5"/>
  <c r="U88" i="5"/>
  <c r="U114" i="5"/>
  <c r="U122" i="5"/>
  <c r="U71" i="5"/>
  <c r="U75" i="5"/>
  <c r="U180" i="5"/>
  <c r="U74" i="5"/>
  <c r="T70" i="5"/>
  <c r="T31" i="5"/>
  <c r="T84" i="5"/>
  <c r="T21" i="5"/>
  <c r="T32" i="5"/>
  <c r="T43" i="5"/>
  <c r="T33" i="5"/>
  <c r="T164" i="5"/>
  <c r="V164" i="5" s="1"/>
  <c r="W164" i="5" s="1"/>
  <c r="U30" i="5"/>
  <c r="U124" i="5"/>
  <c r="U68" i="5"/>
  <c r="U39" i="5"/>
  <c r="U73" i="5"/>
  <c r="U136" i="5"/>
  <c r="U184" i="5"/>
  <c r="U78" i="5"/>
  <c r="U41" i="5"/>
  <c r="U70" i="5"/>
  <c r="U150" i="5"/>
  <c r="T102" i="5"/>
  <c r="T205" i="5"/>
  <c r="T36" i="5"/>
  <c r="T145" i="5"/>
  <c r="T12" i="5"/>
  <c r="T154" i="5"/>
  <c r="T192" i="5"/>
  <c r="T38" i="5"/>
  <c r="T27" i="5"/>
  <c r="T155" i="5"/>
  <c r="T166" i="5"/>
  <c r="T203" i="5"/>
  <c r="V203" i="5" s="1"/>
  <c r="W203" i="5" s="1"/>
  <c r="T213" i="5"/>
  <c r="V213" i="5" s="1"/>
  <c r="W213" i="5" s="1"/>
  <c r="T115" i="5"/>
  <c r="V115" i="5" s="1"/>
  <c r="W115" i="5" s="1"/>
  <c r="T103" i="5"/>
  <c r="T13" i="5"/>
  <c r="V13" i="5" s="1"/>
  <c r="W13" i="5" s="1"/>
  <c r="T64" i="5"/>
  <c r="T198" i="5"/>
  <c r="T194" i="5"/>
  <c r="T68" i="5"/>
  <c r="T119" i="5"/>
  <c r="T18" i="5"/>
  <c r="V18" i="5" s="1"/>
  <c r="W18" i="5" s="1"/>
  <c r="T66" i="5"/>
  <c r="T199" i="5"/>
  <c r="V199" i="5" s="1"/>
  <c r="W199" i="5" s="1"/>
  <c r="T34" i="5"/>
  <c r="T165" i="5"/>
  <c r="V165" i="5" s="1"/>
  <c r="W165" i="5" s="1"/>
  <c r="T207" i="5"/>
  <c r="T63" i="5"/>
  <c r="V63" i="5" s="1"/>
  <c r="W63" i="5" s="1"/>
  <c r="T42" i="5"/>
  <c r="V42" i="5" s="1"/>
  <c r="W42" i="5" s="1"/>
  <c r="T74" i="5"/>
  <c r="T79" i="5"/>
  <c r="T67" i="5"/>
  <c r="T169" i="5"/>
  <c r="V169" i="5" s="1"/>
  <c r="W169" i="5" s="1"/>
  <c r="T117" i="5"/>
  <c r="T41" i="5"/>
  <c r="T101" i="5"/>
  <c r="V101" i="5" s="1"/>
  <c r="W101" i="5" s="1"/>
  <c r="T140" i="5"/>
  <c r="T134" i="5"/>
  <c r="T167" i="5"/>
  <c r="V167" i="5" s="1"/>
  <c r="W167" i="5" s="1"/>
  <c r="T151" i="5"/>
  <c r="V151" i="5" s="1"/>
  <c r="W151" i="5" s="1"/>
  <c r="T59" i="5"/>
  <c r="T200" i="5"/>
  <c r="V200" i="5" s="1"/>
  <c r="W200" i="5" s="1"/>
  <c r="T138" i="5"/>
  <c r="T62" i="5"/>
  <c r="T186" i="5"/>
  <c r="T40" i="5"/>
  <c r="T113" i="5"/>
  <c r="T125" i="5"/>
  <c r="V125" i="5" s="1"/>
  <c r="W125" i="5" s="1"/>
  <c r="T22" i="5"/>
  <c r="V22" i="5" s="1"/>
  <c r="W22" i="5" s="1"/>
  <c r="T123" i="5"/>
  <c r="V123" i="5" s="1"/>
  <c r="W123" i="5" s="1"/>
  <c r="T130" i="5"/>
  <c r="T187" i="5"/>
  <c r="V187" i="5" s="1"/>
  <c r="W187" i="5" s="1"/>
  <c r="T90" i="5"/>
  <c r="T191" i="5"/>
  <c r="V191" i="5" s="1"/>
  <c r="W191" i="5" s="1"/>
  <c r="T77" i="5"/>
  <c r="T110" i="5"/>
  <c r="V110" i="5" s="1"/>
  <c r="W110" i="5" s="1"/>
  <c r="T49" i="5"/>
  <c r="T78" i="5"/>
  <c r="T47" i="5"/>
  <c r="V47" i="5" s="1"/>
  <c r="W47" i="5" s="1"/>
  <c r="T20" i="5"/>
  <c r="V20" i="5" s="1"/>
  <c r="W20" i="5" s="1"/>
  <c r="T195" i="5"/>
  <c r="V195" i="5" s="1"/>
  <c r="W195" i="5" s="1"/>
  <c r="T171" i="5"/>
  <c r="V171" i="5" s="1"/>
  <c r="W171" i="5" s="1"/>
  <c r="T45" i="5"/>
  <c r="V45" i="5" s="1"/>
  <c r="W45" i="5" s="1"/>
  <c r="T96" i="5"/>
  <c r="V96" i="5" s="1"/>
  <c r="W96" i="5" s="1"/>
  <c r="T24" i="5"/>
  <c r="T150" i="5"/>
  <c r="T61" i="5"/>
  <c r="T137" i="5"/>
  <c r="T118" i="5"/>
  <c r="V118" i="5" s="1"/>
  <c r="W118" i="5" s="1"/>
  <c r="T16" i="5"/>
  <c r="V16" i="5" s="1"/>
  <c r="W16" i="5" s="1"/>
  <c r="T124" i="5"/>
  <c r="V124" i="5" s="1"/>
  <c r="W124" i="5" s="1"/>
  <c r="T139" i="5"/>
  <c r="T98" i="5"/>
  <c r="T72" i="5"/>
  <c r="T208" i="5"/>
  <c r="V208" i="5" s="1"/>
  <c r="W208" i="5" s="1"/>
  <c r="T75" i="5"/>
  <c r="T135" i="5"/>
  <c r="V135" i="5" s="1"/>
  <c r="W135" i="5" s="1"/>
  <c r="T88" i="5"/>
  <c r="T104" i="5"/>
  <c r="V104" i="5" s="1"/>
  <c r="W104" i="5" s="1"/>
  <c r="T14" i="5"/>
  <c r="V14" i="5" s="1"/>
  <c r="W14" i="5" s="1"/>
  <c r="T193" i="5"/>
  <c r="T212" i="5"/>
  <c r="T116" i="5"/>
  <c r="V116" i="5" s="1"/>
  <c r="W116" i="5" s="1"/>
  <c r="T210" i="5"/>
  <c r="T85" i="5"/>
  <c r="V85" i="5" s="1"/>
  <c r="W85" i="5" s="1"/>
  <c r="T109" i="5"/>
  <c r="V109" i="5" s="1"/>
  <c r="W109" i="5" s="1"/>
  <c r="T149" i="5"/>
  <c r="V149" i="5" s="1"/>
  <c r="W149" i="5" s="1"/>
  <c r="T152" i="5"/>
  <c r="V152" i="5" s="1"/>
  <c r="W152" i="5" s="1"/>
  <c r="T89" i="5"/>
  <c r="T211" i="5"/>
  <c r="V211" i="5" s="1"/>
  <c r="W211" i="5" s="1"/>
  <c r="T182" i="5"/>
  <c r="T190" i="5"/>
  <c r="T148" i="5"/>
  <c r="V148" i="5" s="1"/>
  <c r="W148" i="5" s="1"/>
  <c r="T127" i="5"/>
  <c r="T143" i="5"/>
  <c r="V143" i="5" s="1"/>
  <c r="W143" i="5" s="1"/>
  <c r="T184" i="5"/>
  <c r="V184" i="5" s="1"/>
  <c r="W184" i="5" s="1"/>
  <c r="T214" i="5"/>
  <c r="V214" i="5" s="1"/>
  <c r="W214" i="5" s="1"/>
  <c r="T159" i="5"/>
  <c r="V159" i="5" s="1"/>
  <c r="W159" i="5" s="1"/>
  <c r="T69" i="5"/>
  <c r="V69" i="5" s="1"/>
  <c r="W69" i="5" s="1"/>
  <c r="T120" i="5"/>
  <c r="V120" i="5" s="1"/>
  <c r="W120" i="5" s="1"/>
  <c r="T180" i="5"/>
  <c r="T157" i="5"/>
  <c r="T141" i="5"/>
  <c r="V141" i="5" s="1"/>
  <c r="W141" i="5" s="1"/>
  <c r="T136" i="5"/>
  <c r="T209" i="5"/>
  <c r="V209" i="5" s="1"/>
  <c r="W209" i="5" s="1"/>
  <c r="T87" i="5"/>
  <c r="T114" i="5"/>
  <c r="T44" i="5"/>
  <c r="V44" i="5" s="1"/>
  <c r="W44" i="5" s="1"/>
  <c r="T76" i="5"/>
  <c r="T163" i="5"/>
  <c r="T170" i="5"/>
  <c r="T128" i="5"/>
  <c r="V128" i="5" s="1"/>
  <c r="W128" i="5" s="1"/>
  <c r="T29" i="5"/>
  <c r="V29" i="5" s="1"/>
  <c r="W29" i="5" s="1"/>
  <c r="T86" i="5"/>
  <c r="T111" i="5"/>
  <c r="V111" i="5" s="1"/>
  <c r="W111" i="5" s="1"/>
  <c r="T188" i="5"/>
  <c r="V188" i="5" s="1"/>
  <c r="W188" i="5" s="1"/>
  <c r="T160" i="5"/>
  <c r="V160" i="5" s="1"/>
  <c r="W160" i="5" s="1"/>
  <c r="T58" i="5"/>
  <c r="V58" i="5" s="1"/>
  <c r="W58" i="5" s="1"/>
  <c r="T179" i="5"/>
  <c r="V179" i="5" s="1"/>
  <c r="W179" i="5" s="1"/>
  <c r="T28" i="5"/>
  <c r="V28" i="5" s="1"/>
  <c r="W28" i="5" s="1"/>
  <c r="T19" i="5"/>
  <c r="V19" i="5" s="1"/>
  <c r="W19" i="5" s="1"/>
  <c r="T60" i="5"/>
  <c r="T71" i="5"/>
  <c r="T204" i="5"/>
  <c r="V204" i="5" s="1"/>
  <c r="W204" i="5" s="1"/>
  <c r="T46" i="5"/>
  <c r="T65" i="5"/>
  <c r="T121" i="5"/>
  <c r="V121" i="5" s="1"/>
  <c r="W121" i="5" s="1"/>
  <c r="T189" i="5"/>
  <c r="V189" i="5" s="1"/>
  <c r="W189" i="5" s="1"/>
  <c r="T80" i="5"/>
  <c r="V80" i="5" s="1"/>
  <c r="W80" i="5" s="1"/>
  <c r="T48" i="5"/>
  <c r="V48" i="5" s="1"/>
  <c r="W48" i="5" s="1"/>
  <c r="T3" i="5"/>
  <c r="V3" i="5" s="1"/>
  <c r="T99" i="5"/>
  <c r="V99" i="5" s="1"/>
  <c r="W99" i="5" s="1"/>
  <c r="T39" i="5"/>
  <c r="V39" i="5" s="1"/>
  <c r="W39" i="5" s="1"/>
  <c r="T17" i="5"/>
  <c r="T97" i="5"/>
  <c r="V97" i="5" s="1"/>
  <c r="W97" i="5" s="1"/>
  <c r="T201" i="5"/>
  <c r="V201" i="5" s="1"/>
  <c r="W201" i="5" s="1"/>
  <c r="T26" i="5"/>
  <c r="V26" i="5" s="1"/>
  <c r="W26" i="5" s="1"/>
  <c r="T156" i="5"/>
  <c r="V156" i="5" s="1"/>
  <c r="W156" i="5" s="1"/>
  <c r="T172" i="5"/>
  <c r="V172" i="5" s="1"/>
  <c r="W172" i="5" s="1"/>
  <c r="T197" i="5"/>
  <c r="V197" i="5" s="1"/>
  <c r="W197" i="5" s="1"/>
  <c r="T168" i="5"/>
  <c r="T30" i="5"/>
  <c r="V30" i="5" s="1"/>
  <c r="W30" i="5" s="1"/>
  <c r="T73" i="5"/>
  <c r="T100" i="5"/>
  <c r="V100" i="5" s="1"/>
  <c r="W100" i="5" s="1"/>
  <c r="AB32" i="5"/>
  <c r="AB167" i="5"/>
  <c r="AB153" i="5"/>
  <c r="AB34" i="5"/>
  <c r="AB37" i="5"/>
  <c r="AB88" i="5"/>
  <c r="L145" i="5"/>
  <c r="L160" i="5"/>
  <c r="L153" i="5"/>
  <c r="L26" i="5"/>
  <c r="L100" i="5"/>
  <c r="L114" i="5"/>
  <c r="L13" i="5"/>
  <c r="L96" i="5"/>
  <c r="H90" i="5"/>
  <c r="AB114" i="5"/>
  <c r="AB163" i="5"/>
  <c r="P153" i="5"/>
  <c r="L184" i="5"/>
  <c r="H151" i="5"/>
  <c r="H123" i="5"/>
  <c r="H182" i="5"/>
  <c r="P72" i="5"/>
  <c r="L29" i="5"/>
  <c r="L75" i="5"/>
  <c r="L31" i="5"/>
  <c r="AB148" i="5"/>
  <c r="AB16" i="5"/>
  <c r="AB154" i="5"/>
  <c r="AB115" i="5"/>
  <c r="AB187" i="5"/>
  <c r="AB21" i="5"/>
  <c r="T129" i="5"/>
  <c r="V129" i="5" s="1"/>
  <c r="W129" i="5" s="1"/>
  <c r="H122" i="5"/>
  <c r="H34" i="5"/>
  <c r="H181" i="5"/>
  <c r="L170" i="5"/>
  <c r="L111" i="5"/>
  <c r="H148" i="5"/>
  <c r="H171" i="5"/>
  <c r="H44" i="5"/>
  <c r="T23" i="5"/>
  <c r="V23" i="5" s="1"/>
  <c r="W23" i="5" s="1"/>
  <c r="L58" i="5"/>
  <c r="Q148" i="5"/>
  <c r="Q191" i="5"/>
  <c r="Q22" i="5"/>
  <c r="Q62" i="5"/>
  <c r="Q103" i="5"/>
  <c r="Q142" i="5"/>
  <c r="Q187" i="5"/>
  <c r="Q18" i="5"/>
  <c r="Q49" i="5"/>
  <c r="Q98" i="5"/>
  <c r="Q137" i="5"/>
  <c r="Q181" i="5"/>
  <c r="Q13" i="5"/>
  <c r="Q44" i="5"/>
  <c r="Q88" i="5"/>
  <c r="Q130" i="5"/>
  <c r="Q170" i="5"/>
  <c r="Q212" i="5"/>
  <c r="Q39" i="5"/>
  <c r="Q79" i="5"/>
  <c r="Q124" i="5"/>
  <c r="Q165" i="5"/>
  <c r="Q208" i="5"/>
  <c r="Q35" i="5"/>
  <c r="Q75" i="5"/>
  <c r="Q120" i="5"/>
  <c r="Q156" i="5"/>
  <c r="Q202" i="5"/>
  <c r="Q30" i="5"/>
  <c r="Q70" i="5"/>
  <c r="Q115" i="5"/>
  <c r="Q152" i="5"/>
  <c r="Q195" i="5"/>
  <c r="Q26" i="5"/>
  <c r="Q66" i="5"/>
  <c r="Q119" i="5"/>
  <c r="R119" i="5" s="1"/>
  <c r="S119" i="5" s="1"/>
  <c r="Q179" i="5"/>
  <c r="Q111" i="5"/>
  <c r="Q85" i="5"/>
  <c r="Q99" i="5"/>
  <c r="Q169" i="5"/>
  <c r="R2" i="9"/>
  <c r="P35" i="5"/>
  <c r="P31" i="5"/>
  <c r="P156" i="5"/>
  <c r="Q197" i="5"/>
  <c r="Q64" i="5"/>
  <c r="Q109" i="5"/>
  <c r="Q144" i="5"/>
  <c r="Q189" i="5"/>
  <c r="Q20" i="5"/>
  <c r="Q60" i="5"/>
  <c r="Q101" i="5"/>
  <c r="Q140" i="5"/>
  <c r="Q183" i="5"/>
  <c r="Q15" i="5"/>
  <c r="Q46" i="5"/>
  <c r="R46" i="5" s="1"/>
  <c r="S46" i="5" s="1"/>
  <c r="Q96" i="5"/>
  <c r="Q135" i="5"/>
  <c r="Q172" i="5"/>
  <c r="Q3" i="5"/>
  <c r="Q42" i="5"/>
  <c r="Q86" i="5"/>
  <c r="Q127" i="5"/>
  <c r="Q167" i="5"/>
  <c r="Q210" i="5"/>
  <c r="Q37" i="5"/>
  <c r="Q77" i="5"/>
  <c r="Q122" i="5"/>
  <c r="Q160" i="5"/>
  <c r="Q205" i="5"/>
  <c r="Q89" i="5"/>
  <c r="Q72" i="5"/>
  <c r="Q117" i="5"/>
  <c r="Q154" i="5"/>
  <c r="Q200" i="5"/>
  <c r="Q28" i="5"/>
  <c r="Q68" i="5"/>
  <c r="Q113" i="5"/>
  <c r="Q150" i="5"/>
  <c r="Q204" i="5"/>
  <c r="Q32" i="5"/>
  <c r="Q193" i="5"/>
  <c r="Q24" i="5"/>
  <c r="Q184" i="5"/>
  <c r="Q16" i="5"/>
  <c r="Q84" i="5"/>
  <c r="P49" i="5"/>
  <c r="P103" i="5"/>
  <c r="R103" i="5" s="1"/>
  <c r="S103" i="5" s="1"/>
  <c r="Q110" i="5"/>
  <c r="Q190" i="5"/>
  <c r="Q61" i="5"/>
  <c r="Q141" i="5"/>
  <c r="Q58" i="5"/>
  <c r="Q97" i="5"/>
  <c r="Q180" i="5"/>
  <c r="Q43" i="5"/>
  <c r="Q129" i="5"/>
  <c r="Q211" i="5"/>
  <c r="Q78" i="5"/>
  <c r="R78" i="5" s="1"/>
  <c r="S78" i="5" s="1"/>
  <c r="Q164" i="5"/>
  <c r="Q34" i="5"/>
  <c r="Q118" i="5"/>
  <c r="Q201" i="5"/>
  <c r="Q69" i="5"/>
  <c r="Q151" i="5"/>
  <c r="Q33" i="5"/>
  <c r="Q25" i="5"/>
  <c r="Q17" i="5"/>
  <c r="Q128" i="5"/>
  <c r="Q23" i="5"/>
  <c r="Q104" i="5"/>
  <c r="Q188" i="5"/>
  <c r="Q59" i="5"/>
  <c r="Q138" i="5"/>
  <c r="Q14" i="5"/>
  <c r="Q90" i="5"/>
  <c r="Q171" i="5"/>
  <c r="Q41" i="5"/>
  <c r="Q125" i="5"/>
  <c r="Q209" i="5"/>
  <c r="Q76" i="5"/>
  <c r="Q159" i="5"/>
  <c r="Q31" i="5"/>
  <c r="Q116" i="5"/>
  <c r="Q199" i="5"/>
  <c r="Q67" i="5"/>
  <c r="Q157" i="5"/>
  <c r="Q149" i="5"/>
  <c r="Q139" i="5"/>
  <c r="Q40" i="5"/>
  <c r="P198" i="5"/>
  <c r="P140" i="5"/>
  <c r="Q145" i="5"/>
  <c r="Q21" i="5"/>
  <c r="Q102" i="5"/>
  <c r="Q186" i="5"/>
  <c r="Q47" i="5"/>
  <c r="Q136" i="5"/>
  <c r="Q12" i="5"/>
  <c r="Q87" i="5"/>
  <c r="Q168" i="5"/>
  <c r="Q38" i="5"/>
  <c r="Q123" i="5"/>
  <c r="Q207" i="5"/>
  <c r="Q74" i="5"/>
  <c r="Q155" i="5"/>
  <c r="Q29" i="5"/>
  <c r="Q114" i="5"/>
  <c r="Q194" i="5"/>
  <c r="Q73" i="5"/>
  <c r="Q65" i="5"/>
  <c r="Q48" i="5"/>
  <c r="Q198" i="5"/>
  <c r="P58" i="5"/>
  <c r="P129" i="5"/>
  <c r="P74" i="5"/>
  <c r="Q192" i="5"/>
  <c r="R192" i="5" s="1"/>
  <c r="S192" i="5" s="1"/>
  <c r="Q63" i="5"/>
  <c r="Q143" i="5"/>
  <c r="Q19" i="5"/>
  <c r="Q100" i="5"/>
  <c r="Q182" i="5"/>
  <c r="Q45" i="5"/>
  <c r="Q134" i="5"/>
  <c r="Q214" i="5"/>
  <c r="Q80" i="5"/>
  <c r="Q166" i="5"/>
  <c r="Q36" i="5"/>
  <c r="Q121" i="5"/>
  <c r="Q203" i="5"/>
  <c r="Q71" i="5"/>
  <c r="Q153" i="5"/>
  <c r="Q27" i="5"/>
  <c r="Q112" i="5"/>
  <c r="AE24" i="1"/>
  <c r="Q163" i="5"/>
  <c r="Q213" i="5"/>
  <c r="P27" i="5"/>
  <c r="P99" i="5"/>
  <c r="R99" i="5" s="1"/>
  <c r="S99" i="5" s="1"/>
  <c r="P123" i="5"/>
  <c r="P44" i="5"/>
  <c r="R44" i="5" s="1"/>
  <c r="S44" i="5" s="1"/>
  <c r="P134" i="5"/>
  <c r="P37" i="5"/>
  <c r="P179" i="5"/>
  <c r="R179" i="5" s="1"/>
  <c r="S179" i="5" s="1"/>
  <c r="P117" i="5"/>
  <c r="R117" i="5" s="1"/>
  <c r="S117" i="5" s="1"/>
  <c r="P187" i="5"/>
  <c r="R187" i="5" s="1"/>
  <c r="S187" i="5" s="1"/>
  <c r="P121" i="5"/>
  <c r="P114" i="5"/>
  <c r="R114" i="5" s="1"/>
  <c r="S114" i="5" s="1"/>
  <c r="P194" i="5"/>
  <c r="R194" i="5" s="1"/>
  <c r="S194" i="5" s="1"/>
  <c r="P100" i="5"/>
  <c r="P90" i="5"/>
  <c r="P25" i="5"/>
  <c r="P21" i="5"/>
  <c r="P125" i="5"/>
  <c r="P86" i="5"/>
  <c r="P186" i="5"/>
  <c r="P182" i="5"/>
  <c r="P209" i="5"/>
  <c r="P116" i="5"/>
  <c r="P135" i="5"/>
  <c r="P113" i="5"/>
  <c r="P60" i="5"/>
  <c r="P42" i="5"/>
  <c r="P163" i="5"/>
  <c r="P191" i="5"/>
  <c r="R191" i="5" s="1"/>
  <c r="S191" i="5" s="1"/>
  <c r="P166" i="5"/>
  <c r="P101" i="5"/>
  <c r="P157" i="5"/>
  <c r="P138" i="5"/>
  <c r="P65" i="5"/>
  <c r="P84" i="5"/>
  <c r="P104" i="5"/>
  <c r="P142" i="5"/>
  <c r="R142" i="5" s="1"/>
  <c r="S142" i="5" s="1"/>
  <c r="P171" i="5"/>
  <c r="P118" i="5"/>
  <c r="P214" i="5"/>
  <c r="P202" i="5"/>
  <c r="P188" i="5"/>
  <c r="P124" i="5"/>
  <c r="P66" i="5"/>
  <c r="P80" i="5"/>
  <c r="P96" i="5"/>
  <c r="P61" i="5"/>
  <c r="P190" i="5"/>
  <c r="P137" i="5"/>
  <c r="P120" i="5"/>
  <c r="R120" i="5" s="1"/>
  <c r="S120" i="5" s="1"/>
  <c r="P199" i="5"/>
  <c r="P204" i="5"/>
  <c r="R204" i="5" s="1"/>
  <c r="S204" i="5" s="1"/>
  <c r="P127" i="5"/>
  <c r="P150" i="5"/>
  <c r="P145" i="5"/>
  <c r="P115" i="5"/>
  <c r="P205" i="5"/>
  <c r="P172" i="5"/>
  <c r="P180" i="5"/>
  <c r="R180" i="5" s="1"/>
  <c r="S180" i="5" s="1"/>
  <c r="P152" i="5"/>
  <c r="R152" i="5" s="1"/>
  <c r="S152" i="5" s="1"/>
  <c r="P195" i="5"/>
  <c r="P122" i="5"/>
  <c r="P22" i="5"/>
  <c r="P169" i="5"/>
  <c r="R169" i="5" s="1"/>
  <c r="S169" i="5" s="1"/>
  <c r="P73" i="5"/>
  <c r="P143" i="5"/>
  <c r="P26" i="5"/>
  <c r="P141" i="5"/>
  <c r="R141" i="5" s="1"/>
  <c r="S141" i="5" s="1"/>
  <c r="P40" i="5"/>
  <c r="P208" i="5"/>
  <c r="R208" i="5" s="1"/>
  <c r="S208" i="5" s="1"/>
  <c r="P71" i="5"/>
  <c r="P38" i="5"/>
  <c r="P212" i="5"/>
  <c r="R212" i="5" s="1"/>
  <c r="S212" i="5" s="1"/>
  <c r="P200" i="5"/>
  <c r="P211" i="5"/>
  <c r="P16" i="5"/>
  <c r="P20" i="5"/>
  <c r="P43" i="5"/>
  <c r="P24" i="5"/>
  <c r="R24" i="5" s="1"/>
  <c r="S24" i="5" s="1"/>
  <c r="P128" i="5"/>
  <c r="P14" i="5"/>
  <c r="P70" i="5"/>
  <c r="R70" i="5" s="1"/>
  <c r="S70" i="5" s="1"/>
  <c r="P97" i="5"/>
  <c r="P36" i="5"/>
  <c r="P19" i="5"/>
  <c r="P170" i="5"/>
  <c r="P64" i="5"/>
  <c r="P30" i="5"/>
  <c r="R30" i="5" s="1"/>
  <c r="S30" i="5" s="1"/>
  <c r="P77" i="5"/>
  <c r="P189" i="5"/>
  <c r="R189" i="5" s="1"/>
  <c r="S189" i="5" s="1"/>
  <c r="P12" i="5"/>
  <c r="R12" i="5" s="1"/>
  <c r="S12" i="5" s="1"/>
  <c r="P48" i="5"/>
  <c r="R48" i="5" s="1"/>
  <c r="S48" i="5" s="1"/>
  <c r="P210" i="5"/>
  <c r="R210" i="5" s="1"/>
  <c r="S210" i="5" s="1"/>
  <c r="P15" i="5"/>
  <c r="P88" i="5"/>
  <c r="P85" i="5"/>
  <c r="P29" i="5"/>
  <c r="P18" i="5"/>
  <c r="R18" i="5" s="1"/>
  <c r="S18" i="5" s="1"/>
  <c r="P102" i="5"/>
  <c r="R102" i="5" s="1"/>
  <c r="S102" i="5" s="1"/>
  <c r="P151" i="5"/>
  <c r="P136" i="5"/>
  <c r="P203" i="5"/>
  <c r="R203" i="5" s="1"/>
  <c r="S203" i="5" s="1"/>
  <c r="P165" i="5"/>
  <c r="R165" i="5" s="1"/>
  <c r="S165" i="5" s="1"/>
  <c r="P159" i="5"/>
  <c r="P3" i="5"/>
  <c r="P160" i="5"/>
  <c r="R160" i="5" s="1"/>
  <c r="S160" i="5" s="1"/>
  <c r="P149" i="5"/>
  <c r="P47" i="5"/>
  <c r="P75" i="5"/>
  <c r="P183" i="5"/>
  <c r="R183" i="5" s="1"/>
  <c r="S183" i="5" s="1"/>
  <c r="P89" i="5"/>
  <c r="R89" i="5" s="1"/>
  <c r="S89" i="5" s="1"/>
  <c r="P33" i="5"/>
  <c r="P34" i="5"/>
  <c r="R34" i="5" s="1"/>
  <c r="S34" i="5" s="1"/>
  <c r="P45" i="5"/>
  <c r="P79" i="5"/>
  <c r="R79" i="5" s="1"/>
  <c r="S79" i="5" s="1"/>
  <c r="P154" i="5"/>
  <c r="P111" i="5"/>
  <c r="R111" i="5" s="1"/>
  <c r="S111" i="5" s="1"/>
  <c r="P39" i="5"/>
  <c r="R39" i="5" s="1"/>
  <c r="S39" i="5" s="1"/>
  <c r="P87" i="5"/>
  <c r="P184" i="5"/>
  <c r="R184" i="5" s="1"/>
  <c r="S184" i="5" s="1"/>
  <c r="P17" i="5"/>
  <c r="P59" i="5"/>
  <c r="R59" i="5" s="1"/>
  <c r="S59" i="5" s="1"/>
  <c r="P62" i="5"/>
  <c r="R62" i="5" s="1"/>
  <c r="S62" i="5" s="1"/>
  <c r="P164" i="5"/>
  <c r="R164" i="5" s="1"/>
  <c r="S164" i="5" s="1"/>
  <c r="P28" i="5"/>
  <c r="P181" i="5"/>
  <c r="R181" i="5" s="1"/>
  <c r="S181" i="5" s="1"/>
  <c r="P41" i="5"/>
  <c r="H210" i="5"/>
  <c r="H33" i="5"/>
  <c r="L18" i="5"/>
  <c r="P213" i="5"/>
  <c r="L188" i="5"/>
  <c r="L205" i="5"/>
  <c r="L59" i="5"/>
  <c r="AB192" i="5"/>
  <c r="AB69" i="5"/>
  <c r="AB179" i="5"/>
  <c r="AB84" i="5"/>
  <c r="AB44" i="5"/>
  <c r="AB31" i="5"/>
  <c r="T183" i="5"/>
  <c r="V183" i="5" s="1"/>
  <c r="W183" i="5" s="1"/>
  <c r="H62" i="5"/>
  <c r="H183" i="5"/>
  <c r="H19" i="5"/>
  <c r="H84" i="5"/>
  <c r="L71" i="5"/>
  <c r="L21" i="5"/>
  <c r="L211" i="5"/>
  <c r="H24" i="5"/>
  <c r="AB113" i="5"/>
  <c r="AB67" i="5"/>
  <c r="H75" i="5"/>
  <c r="H26" i="5"/>
  <c r="H76" i="5"/>
  <c r="H169" i="5"/>
  <c r="L69" i="5"/>
  <c r="H46" i="5"/>
  <c r="L208" i="5"/>
  <c r="L204" i="5"/>
  <c r="L35" i="5"/>
  <c r="H71" i="5"/>
  <c r="T37" i="5"/>
  <c r="V37" i="5" s="1"/>
  <c r="W37" i="5" s="1"/>
  <c r="AB72" i="5"/>
  <c r="AB96" i="5"/>
  <c r="H97" i="5"/>
  <c r="AB59" i="5"/>
  <c r="AB62" i="5"/>
  <c r="T202" i="5"/>
  <c r="V202" i="5" s="1"/>
  <c r="W202" i="5" s="1"/>
  <c r="P144" i="5"/>
  <c r="L121" i="5"/>
  <c r="P193" i="5"/>
  <c r="P67" i="5"/>
  <c r="P98" i="5"/>
  <c r="R98" i="5" s="1"/>
  <c r="S98" i="5" s="1"/>
  <c r="L16" i="5"/>
  <c r="P110" i="5"/>
  <c r="R110" i="5" s="1"/>
  <c r="S110" i="5" s="1"/>
  <c r="L109" i="5"/>
  <c r="H209" i="5"/>
  <c r="AB152" i="5"/>
  <c r="AC170" i="5"/>
  <c r="AC192" i="5"/>
  <c r="AC41" i="5"/>
  <c r="AC195" i="5"/>
  <c r="AC115" i="5"/>
  <c r="AC141" i="5"/>
  <c r="AC62" i="5"/>
  <c r="AC211" i="5"/>
  <c r="AC194" i="5"/>
  <c r="AC130" i="5"/>
  <c r="AC49" i="5"/>
  <c r="AC207" i="5"/>
  <c r="AC186" i="5"/>
  <c r="AC121" i="5"/>
  <c r="AC45" i="5"/>
  <c r="AC58" i="5"/>
  <c r="AC32" i="5"/>
  <c r="AC157" i="5"/>
  <c r="AC191" i="5"/>
  <c r="AC109" i="5"/>
  <c r="AC70" i="5"/>
  <c r="AC38" i="5"/>
  <c r="AC90" i="5"/>
  <c r="AC214" i="5"/>
  <c r="AC154" i="5"/>
  <c r="AC172" i="5"/>
  <c r="AC27" i="5"/>
  <c r="AC84" i="5"/>
  <c r="AC77" i="5"/>
  <c r="AC210" i="5"/>
  <c r="AC144" i="5"/>
  <c r="AC164" i="5"/>
  <c r="AC23" i="5"/>
  <c r="AC73" i="5"/>
  <c r="AC88" i="5"/>
  <c r="AC20" i="5"/>
  <c r="AC128" i="5"/>
  <c r="AC155" i="5"/>
  <c r="AC67" i="5"/>
  <c r="AC78" i="5"/>
  <c r="AC203" i="5"/>
  <c r="AC129" i="5"/>
  <c r="AC148" i="5"/>
  <c r="AC25" i="5"/>
  <c r="AC89" i="5"/>
  <c r="AC159" i="5"/>
  <c r="AC183" i="5"/>
  <c r="AC37" i="5"/>
  <c r="AC212" i="5"/>
  <c r="AC150" i="5"/>
  <c r="AC168" i="5"/>
  <c r="AC33" i="5"/>
  <c r="AC208" i="5"/>
  <c r="AC140" i="5"/>
  <c r="AC156" i="5"/>
  <c r="AC29" i="5"/>
  <c r="AC202" i="5"/>
  <c r="AC16" i="5"/>
  <c r="AC119" i="5"/>
  <c r="AC145" i="5"/>
  <c r="AC47" i="5"/>
  <c r="AC209" i="5"/>
  <c r="AC22" i="5"/>
  <c r="AC44" i="5"/>
  <c r="AC193" i="5"/>
  <c r="AC116" i="5"/>
  <c r="AC134" i="5"/>
  <c r="AC3" i="5"/>
  <c r="AD3" i="5" s="1"/>
  <c r="AC59" i="5"/>
  <c r="AC40" i="5"/>
  <c r="AC184" i="5"/>
  <c r="AC104" i="5"/>
  <c r="AC122" i="5"/>
  <c r="AC96" i="5"/>
  <c r="AC46" i="5"/>
  <c r="AC69" i="5"/>
  <c r="AC72" i="5"/>
  <c r="AC181" i="5"/>
  <c r="AC117" i="5"/>
  <c r="AD117" i="5" s="1"/>
  <c r="AE117" i="5" s="1"/>
  <c r="AC60" i="5"/>
  <c r="AC213" i="5"/>
  <c r="AC123" i="5"/>
  <c r="AC151" i="5"/>
  <c r="AC113" i="5"/>
  <c r="AC163" i="5"/>
  <c r="AC153" i="5"/>
  <c r="AC187" i="5"/>
  <c r="AC97" i="5"/>
  <c r="AC66" i="5"/>
  <c r="AC143" i="5"/>
  <c r="AC171" i="5"/>
  <c r="AC79" i="5"/>
  <c r="AC179" i="5"/>
  <c r="AC135" i="5"/>
  <c r="AC160" i="5"/>
  <c r="AC71" i="5"/>
  <c r="AC86" i="5"/>
  <c r="AC48" i="5"/>
  <c r="AC201" i="5"/>
  <c r="AC124" i="5"/>
  <c r="AC142" i="5"/>
  <c r="AC15" i="5"/>
  <c r="AC63" i="5"/>
  <c r="AC197" i="5"/>
  <c r="AC12" i="5"/>
  <c r="AC111" i="5"/>
  <c r="AC137" i="5"/>
  <c r="AC43" i="5"/>
  <c r="AC204" i="5"/>
  <c r="AC18" i="5"/>
  <c r="AC80" i="5"/>
  <c r="AC190" i="5"/>
  <c r="AC125" i="5"/>
  <c r="AC39" i="5"/>
  <c r="AC200" i="5"/>
  <c r="AC14" i="5"/>
  <c r="AC36" i="5"/>
  <c r="AC169" i="5"/>
  <c r="AC100" i="5"/>
  <c r="AC114" i="5"/>
  <c r="AC19" i="5"/>
  <c r="AC98" i="5"/>
  <c r="AC120" i="5"/>
  <c r="AC112" i="5"/>
  <c r="AC102" i="5"/>
  <c r="AC64" i="5"/>
  <c r="AC99" i="5"/>
  <c r="AC182" i="5"/>
  <c r="AC24" i="5"/>
  <c r="AC85" i="5"/>
  <c r="AC136" i="5"/>
  <c r="AC65" i="5"/>
  <c r="AC198" i="5"/>
  <c r="AC110" i="5"/>
  <c r="AC138" i="5"/>
  <c r="AC127" i="5"/>
  <c r="AC118" i="5"/>
  <c r="AC166" i="5"/>
  <c r="AC68" i="5"/>
  <c r="AC87" i="5"/>
  <c r="AC139" i="5"/>
  <c r="AC30" i="5"/>
  <c r="AC152" i="5"/>
  <c r="AC42" i="5"/>
  <c r="AB203" i="5"/>
  <c r="AD203" i="5" s="1"/>
  <c r="AE203" i="5" s="1"/>
  <c r="AC74" i="5"/>
  <c r="AC21" i="5"/>
  <c r="AC17" i="5"/>
  <c r="AC13" i="5"/>
  <c r="AC188" i="5"/>
  <c r="AC28" i="5"/>
  <c r="AE26" i="1"/>
  <c r="AC167" i="5"/>
  <c r="AC61" i="5"/>
  <c r="AC35" i="5"/>
  <c r="AC26" i="5"/>
  <c r="AB208" i="5"/>
  <c r="AD208" i="5" s="1"/>
  <c r="AE208" i="5" s="1"/>
  <c r="AB212" i="5"/>
  <c r="AC165" i="5"/>
  <c r="AC199" i="5"/>
  <c r="AC189" i="5"/>
  <c r="AC180" i="5"/>
  <c r="AC101" i="5"/>
  <c r="AC31" i="5"/>
  <c r="AC149" i="5"/>
  <c r="AC34" i="5"/>
  <c r="AC75" i="5"/>
  <c r="AC205" i="5"/>
  <c r="AC103" i="5"/>
  <c r="AC76" i="5"/>
  <c r="AB103" i="5"/>
  <c r="AB104" i="5"/>
  <c r="AB200" i="5"/>
  <c r="AB213" i="5"/>
  <c r="AB207" i="5"/>
  <c r="AB201" i="5"/>
  <c r="AB211" i="5"/>
  <c r="AB100" i="5"/>
  <c r="AB204" i="5"/>
  <c r="AB112" i="5"/>
  <c r="AD112" i="5" s="1"/>
  <c r="AE112" i="5" s="1"/>
  <c r="AB199" i="5"/>
  <c r="AB195" i="5"/>
  <c r="AB102" i="5"/>
  <c r="AB214" i="5"/>
  <c r="AD214" i="5" s="1"/>
  <c r="AE214" i="5" s="1"/>
  <c r="AB202" i="5"/>
  <c r="AD202" i="5" s="1"/>
  <c r="AE202" i="5" s="1"/>
  <c r="AB210" i="5"/>
  <c r="AD210" i="5" s="1"/>
  <c r="AE210" i="5" s="1"/>
  <c r="AB98" i="5"/>
  <c r="AB205" i="5"/>
  <c r="AB209" i="5"/>
  <c r="AB77" i="5"/>
  <c r="AD77" i="5" s="1"/>
  <c r="AE77" i="5" s="1"/>
  <c r="AB134" i="5"/>
  <c r="AD134" i="5" s="1"/>
  <c r="AE134" i="5" s="1"/>
  <c r="AB47" i="5"/>
  <c r="AB63" i="5"/>
  <c r="AB80" i="5"/>
  <c r="AB61" i="5"/>
  <c r="AB198" i="5"/>
  <c r="AB41" i="5"/>
  <c r="AB48" i="5"/>
  <c r="AD48" i="5" s="1"/>
  <c r="AE48" i="5" s="1"/>
  <c r="AB165" i="5"/>
  <c r="AD165" i="5" s="1"/>
  <c r="AE165" i="5" s="1"/>
  <c r="AB36" i="5"/>
  <c r="AB197" i="5"/>
  <c r="AB25" i="5"/>
  <c r="AB123" i="5"/>
  <c r="AB166" i="5"/>
  <c r="AB20" i="5"/>
  <c r="AB156" i="5"/>
  <c r="AB23" i="5"/>
  <c r="AB151" i="5"/>
  <c r="AB38" i="5"/>
  <c r="AD38" i="5" s="1"/>
  <c r="AE38" i="5" s="1"/>
  <c r="AB124" i="5"/>
  <c r="AB182" i="5"/>
  <c r="AB118" i="5"/>
  <c r="AB22" i="5"/>
  <c r="AB137" i="5"/>
  <c r="AB172" i="5"/>
  <c r="AB190" i="5"/>
  <c r="AD190" i="5" s="1"/>
  <c r="AE190" i="5" s="1"/>
  <c r="AB74" i="5"/>
  <c r="AB170" i="5"/>
  <c r="AD170" i="5" s="1"/>
  <c r="AE170" i="5" s="1"/>
  <c r="AB87" i="5"/>
  <c r="AB128" i="5"/>
  <c r="AB129" i="5"/>
  <c r="AB79" i="5"/>
  <c r="AB60" i="5"/>
  <c r="AB169" i="5"/>
  <c r="AB186" i="5"/>
  <c r="AD186" i="5" s="1"/>
  <c r="AE186" i="5" s="1"/>
  <c r="AB136" i="5"/>
  <c r="AB127" i="5"/>
  <c r="AB17" i="5"/>
  <c r="AD17" i="5" s="1"/>
  <c r="AE17" i="5" s="1"/>
  <c r="AB171" i="5"/>
  <c r="AB194" i="5"/>
  <c r="AD194" i="5" s="1"/>
  <c r="AE194" i="5" s="1"/>
  <c r="AB35" i="5"/>
  <c r="AD35" i="5" s="1"/>
  <c r="AE35" i="5" s="1"/>
  <c r="AB109" i="5"/>
  <c r="AD109" i="5" s="1"/>
  <c r="AE109" i="5" s="1"/>
  <c r="AB27" i="5"/>
  <c r="AB40" i="5"/>
  <c r="AD40" i="5" s="1"/>
  <c r="AE40" i="5" s="1"/>
  <c r="AB73" i="5"/>
  <c r="AB160" i="5"/>
  <c r="AB86" i="5"/>
  <c r="AB58" i="5"/>
  <c r="AD58" i="5" s="1"/>
  <c r="AE58" i="5" s="1"/>
  <c r="AB142" i="5"/>
  <c r="AB184" i="5"/>
  <c r="AB14" i="5"/>
  <c r="AB99" i="5"/>
  <c r="AB15" i="5"/>
  <c r="AB65" i="5"/>
  <c r="AD65" i="5" s="1"/>
  <c r="AE65" i="5" s="1"/>
  <c r="AB181" i="5"/>
  <c r="AB168" i="5"/>
  <c r="AB76" i="5"/>
  <c r="AB33" i="5"/>
  <c r="AD33" i="5" s="1"/>
  <c r="AE33" i="5" s="1"/>
  <c r="AB30" i="5"/>
  <c r="AB143" i="5"/>
  <c r="AD143" i="5" s="1"/>
  <c r="AE143" i="5" s="1"/>
  <c r="AB90" i="5"/>
  <c r="AD90" i="5" s="1"/>
  <c r="AE90" i="5" s="1"/>
  <c r="AB111" i="5"/>
  <c r="AB85" i="5"/>
  <c r="AB68" i="5"/>
  <c r="AB29" i="5"/>
  <c r="AB26" i="5"/>
  <c r="AD26" i="5" s="1"/>
  <c r="AE26" i="5" s="1"/>
  <c r="AB135" i="5"/>
  <c r="AB145" i="5"/>
  <c r="AD145" i="5" s="1"/>
  <c r="AE145" i="5" s="1"/>
  <c r="AB24" i="5"/>
  <c r="AB39" i="5"/>
  <c r="AB149" i="5"/>
  <c r="AD149" i="5" s="1"/>
  <c r="AE149" i="5" s="1"/>
  <c r="AB130" i="5"/>
  <c r="AD130" i="5" s="1"/>
  <c r="AE130" i="5" s="1"/>
  <c r="AB150" i="5"/>
  <c r="AB45" i="5"/>
  <c r="AB42" i="5"/>
  <c r="AB180" i="5"/>
  <c r="AD180" i="5" s="1"/>
  <c r="AE180" i="5" s="1"/>
  <c r="AB70" i="5"/>
  <c r="AB49" i="5"/>
  <c r="AB46" i="5"/>
  <c r="AB189" i="5"/>
  <c r="AB139" i="5"/>
  <c r="AB121" i="5"/>
  <c r="AD121" i="5" s="1"/>
  <c r="AE121" i="5" s="1"/>
  <c r="AB140" i="5"/>
  <c r="AD140" i="5" s="1"/>
  <c r="AE140" i="5" s="1"/>
  <c r="AB97" i="5"/>
  <c r="AB188" i="5"/>
  <c r="L139" i="5"/>
  <c r="P69" i="5"/>
  <c r="R69" i="5" s="1"/>
  <c r="S69" i="5" s="1"/>
  <c r="L192" i="5"/>
  <c r="L171" i="5"/>
  <c r="P207" i="5"/>
  <c r="R207" i="5" s="1"/>
  <c r="S207" i="5" s="1"/>
  <c r="L172" i="5"/>
  <c r="L117" i="5"/>
  <c r="L70" i="5"/>
  <c r="H180" i="5"/>
  <c r="H184" i="5"/>
  <c r="H153" i="5"/>
  <c r="AB122" i="5"/>
  <c r="AB89" i="5"/>
  <c r="AD89" i="5" s="1"/>
  <c r="AE89" i="5" s="1"/>
  <c r="H202" i="5"/>
  <c r="AB66" i="5"/>
  <c r="AD66" i="5" s="1"/>
  <c r="AE66" i="5" s="1"/>
  <c r="AB101" i="5"/>
  <c r="AD101" i="5" s="1"/>
  <c r="AE101" i="5" s="1"/>
  <c r="AB43" i="5"/>
  <c r="AD43" i="5" s="1"/>
  <c r="AE43" i="5" s="1"/>
  <c r="P197" i="5"/>
  <c r="R197" i="5" s="1"/>
  <c r="S197" i="5" s="1"/>
  <c r="H130" i="5"/>
  <c r="P139" i="5"/>
  <c r="R139" i="5" s="1"/>
  <c r="S139" i="5" s="1"/>
  <c r="P68" i="5"/>
  <c r="R68" i="5" s="1"/>
  <c r="S68" i="5" s="1"/>
  <c r="P130" i="5"/>
  <c r="R130" i="5" s="1"/>
  <c r="S130" i="5" s="1"/>
  <c r="L28" i="5"/>
  <c r="L143" i="5"/>
  <c r="H38" i="5"/>
  <c r="T15" i="5"/>
  <c r="V15" i="5" s="1"/>
  <c r="W15" i="5" s="1"/>
  <c r="AB28" i="5"/>
  <c r="AB155" i="5"/>
  <c r="L90" i="5"/>
  <c r="L74" i="5"/>
  <c r="P112" i="5"/>
  <c r="R112" i="5" s="1"/>
  <c r="S112" i="5" s="1"/>
  <c r="P201" i="5"/>
  <c r="R201" i="5" s="1"/>
  <c r="S201" i="5" s="1"/>
  <c r="L128" i="5"/>
  <c r="H211" i="5"/>
  <c r="L165" i="5"/>
  <c r="L39" i="5"/>
  <c r="P109" i="5"/>
  <c r="R109" i="5" s="1"/>
  <c r="S109" i="5" s="1"/>
  <c r="H113" i="5"/>
  <c r="H61" i="5"/>
  <c r="AB71" i="5"/>
  <c r="L163" i="5"/>
  <c r="AB120" i="5"/>
  <c r="H179" i="5"/>
  <c r="AB119" i="5"/>
  <c r="AD119" i="5" s="1"/>
  <c r="AE119" i="5" s="1"/>
  <c r="AB19" i="5"/>
  <c r="AD19" i="5" s="1"/>
  <c r="AE19" i="5" s="1"/>
  <c r="L125" i="5"/>
  <c r="L78" i="5"/>
  <c r="P168" i="5"/>
  <c r="R168" i="5" s="1"/>
  <c r="S168" i="5" s="1"/>
  <c r="H166" i="5"/>
  <c r="L193" i="5"/>
  <c r="L207" i="5"/>
  <c r="AB138" i="5"/>
  <c r="AD138" i="5" s="1"/>
  <c r="AE138" i="5" s="1"/>
  <c r="AB12" i="5"/>
  <c r="AD12" i="5" s="1"/>
  <c r="AE12" i="5" s="1"/>
  <c r="AB144" i="5"/>
  <c r="I208" i="5"/>
  <c r="I183" i="5"/>
  <c r="I78" i="5"/>
  <c r="I123" i="5"/>
  <c r="I102" i="5"/>
  <c r="I130" i="5"/>
  <c r="I112" i="5"/>
  <c r="I139" i="5"/>
  <c r="I110" i="5"/>
  <c r="I167" i="5"/>
  <c r="J167" i="5" s="1"/>
  <c r="K167" i="5" s="1"/>
  <c r="AE22" i="1"/>
  <c r="I152" i="5"/>
  <c r="I201" i="5"/>
  <c r="I29" i="5"/>
  <c r="I69" i="5"/>
  <c r="I43" i="5"/>
  <c r="I121" i="5"/>
  <c r="I100" i="5"/>
  <c r="I169" i="5"/>
  <c r="I138" i="5"/>
  <c r="I202" i="5"/>
  <c r="I30" i="5"/>
  <c r="I214" i="5"/>
  <c r="I190" i="5"/>
  <c r="I21" i="5"/>
  <c r="I61" i="5"/>
  <c r="I35" i="5"/>
  <c r="I67" i="5"/>
  <c r="I41" i="5"/>
  <c r="I73" i="5"/>
  <c r="I39" i="5"/>
  <c r="I63" i="5"/>
  <c r="I172" i="5"/>
  <c r="I148" i="5"/>
  <c r="I12" i="5"/>
  <c r="I72" i="5"/>
  <c r="I135" i="5"/>
  <c r="I65" i="5"/>
  <c r="I90" i="5"/>
  <c r="I164" i="5"/>
  <c r="I210" i="5"/>
  <c r="I37" i="5"/>
  <c r="I77" i="5"/>
  <c r="I60" i="5"/>
  <c r="I87" i="5"/>
  <c r="I66" i="5"/>
  <c r="I99" i="5"/>
  <c r="I64" i="5"/>
  <c r="I125" i="5"/>
  <c r="I198" i="5"/>
  <c r="I186" i="5"/>
  <c r="I154" i="5"/>
  <c r="I200" i="5"/>
  <c r="I28" i="5"/>
  <c r="I3" i="5"/>
  <c r="I75" i="5"/>
  <c r="I49" i="5"/>
  <c r="I128" i="5"/>
  <c r="J128" i="5" s="1"/>
  <c r="K128" i="5" s="1"/>
  <c r="I98" i="5"/>
  <c r="I155" i="5"/>
  <c r="I179" i="5"/>
  <c r="I170" i="5"/>
  <c r="I144" i="5"/>
  <c r="I189" i="5"/>
  <c r="I20" i="5"/>
  <c r="I195" i="5"/>
  <c r="I26" i="5"/>
  <c r="I204" i="5"/>
  <c r="I32" i="5"/>
  <c r="I191" i="5"/>
  <c r="I22" i="5"/>
  <c r="I205" i="5"/>
  <c r="I181" i="5"/>
  <c r="I59" i="5"/>
  <c r="I182" i="5"/>
  <c r="I114" i="5"/>
  <c r="I31" i="5"/>
  <c r="I68" i="5"/>
  <c r="I194" i="5"/>
  <c r="I209" i="5"/>
  <c r="I19" i="5"/>
  <c r="I25" i="5"/>
  <c r="I23" i="5"/>
  <c r="I89" i="5"/>
  <c r="I116" i="5"/>
  <c r="I134" i="5"/>
  <c r="I34" i="5"/>
  <c r="I84" i="5"/>
  <c r="I117" i="5"/>
  <c r="I203" i="5"/>
  <c r="I143" i="5"/>
  <c r="I151" i="5"/>
  <c r="I157" i="5"/>
  <c r="I145" i="5"/>
  <c r="I159" i="5"/>
  <c r="I33" i="5"/>
  <c r="I187" i="5"/>
  <c r="I141" i="5"/>
  <c r="I97" i="5"/>
  <c r="I101" i="5"/>
  <c r="I46" i="5"/>
  <c r="H15" i="5"/>
  <c r="H27" i="5"/>
  <c r="H23" i="5"/>
  <c r="H194" i="5"/>
  <c r="I166" i="5"/>
  <c r="I36" i="5"/>
  <c r="I42" i="5"/>
  <c r="I48" i="5"/>
  <c r="I79" i="5"/>
  <c r="I212" i="5"/>
  <c r="I153" i="5"/>
  <c r="I207" i="5"/>
  <c r="I17" i="5"/>
  <c r="I47" i="5"/>
  <c r="I197" i="5"/>
  <c r="I104" i="5"/>
  <c r="I122" i="5"/>
  <c r="I129" i="5"/>
  <c r="I127" i="5"/>
  <c r="I58" i="5"/>
  <c r="I136" i="5"/>
  <c r="I14" i="5"/>
  <c r="I137" i="5"/>
  <c r="I193" i="5"/>
  <c r="I44" i="5"/>
  <c r="I149" i="5"/>
  <c r="H17" i="5"/>
  <c r="H134" i="5"/>
  <c r="I150" i="5"/>
  <c r="I171" i="5"/>
  <c r="I211" i="5"/>
  <c r="I70" i="5"/>
  <c r="I140" i="5"/>
  <c r="I71" i="5"/>
  <c r="I103" i="5"/>
  <c r="I119" i="5"/>
  <c r="I192" i="5"/>
  <c r="I18" i="5"/>
  <c r="I13" i="5"/>
  <c r="H78" i="5"/>
  <c r="H68" i="5"/>
  <c r="J68" i="5" s="1"/>
  <c r="K68" i="5" s="1"/>
  <c r="I124" i="5"/>
  <c r="J2" i="9"/>
  <c r="I38" i="5"/>
  <c r="I115" i="5"/>
  <c r="I213" i="5"/>
  <c r="I188" i="5"/>
  <c r="I76" i="5"/>
  <c r="I80" i="5"/>
  <c r="I180" i="5"/>
  <c r="I45" i="5"/>
  <c r="I27" i="5"/>
  <c r="H188" i="5"/>
  <c r="I165" i="5"/>
  <c r="I184" i="5"/>
  <c r="I199" i="5"/>
  <c r="I88" i="5"/>
  <c r="I40" i="5"/>
  <c r="I156" i="5"/>
  <c r="I113" i="5"/>
  <c r="I109" i="5"/>
  <c r="I111" i="5"/>
  <c r="I120" i="5"/>
  <c r="I74" i="5"/>
  <c r="I163" i="5"/>
  <c r="I142" i="5"/>
  <c r="J142" i="5" s="1"/>
  <c r="K142" i="5" s="1"/>
  <c r="I16" i="5"/>
  <c r="I168" i="5"/>
  <c r="I160" i="5"/>
  <c r="I15" i="5"/>
  <c r="I62" i="5"/>
  <c r="I86" i="5"/>
  <c r="I85" i="5"/>
  <c r="I96" i="5"/>
  <c r="I24" i="5"/>
  <c r="I118" i="5"/>
  <c r="H156" i="5"/>
  <c r="H201" i="5"/>
  <c r="H186" i="5"/>
  <c r="H21" i="5"/>
  <c r="J21" i="5" s="1"/>
  <c r="K21" i="5" s="1"/>
  <c r="H214" i="5"/>
  <c r="H127" i="5"/>
  <c r="H205" i="5"/>
  <c r="J205" i="5" s="1"/>
  <c r="K205" i="5" s="1"/>
  <c r="H102" i="5"/>
  <c r="J102" i="5" s="1"/>
  <c r="K102" i="5" s="1"/>
  <c r="H120" i="5"/>
  <c r="H212" i="5"/>
  <c r="H70" i="5"/>
  <c r="H35" i="5"/>
  <c r="H121" i="5"/>
  <c r="H79" i="5"/>
  <c r="H25" i="5"/>
  <c r="H39" i="5"/>
  <c r="H159" i="5"/>
  <c r="H104" i="5"/>
  <c r="H145" i="5"/>
  <c r="H103" i="5"/>
  <c r="H193" i="5"/>
  <c r="H100" i="5"/>
  <c r="H190" i="5"/>
  <c r="J190" i="5" s="1"/>
  <c r="K190" i="5" s="1"/>
  <c r="H60" i="5"/>
  <c r="H31" i="5"/>
  <c r="H36" i="5"/>
  <c r="J36" i="5" s="1"/>
  <c r="K36" i="5" s="1"/>
  <c r="H125" i="5"/>
  <c r="H66" i="5"/>
  <c r="H144" i="5"/>
  <c r="H140" i="5"/>
  <c r="H213" i="5"/>
  <c r="H16" i="5"/>
  <c r="H139" i="5"/>
  <c r="H72" i="5"/>
  <c r="H208" i="5"/>
  <c r="H203" i="5"/>
  <c r="H42" i="5"/>
  <c r="H136" i="5"/>
  <c r="H37" i="5"/>
  <c r="H80" i="5"/>
  <c r="H74" i="5"/>
  <c r="H165" i="5"/>
  <c r="J165" i="5" s="1"/>
  <c r="K165" i="5" s="1"/>
  <c r="H59" i="5"/>
  <c r="H110" i="5"/>
  <c r="J110" i="5" s="1"/>
  <c r="K110" i="5" s="1"/>
  <c r="H86" i="5"/>
  <c r="H143" i="5"/>
  <c r="J143" i="5" s="1"/>
  <c r="K143" i="5" s="1"/>
  <c r="H41" i="5"/>
  <c r="H89" i="5"/>
  <c r="H138" i="5"/>
  <c r="H152" i="5"/>
  <c r="H189" i="5"/>
  <c r="J189" i="5" s="1"/>
  <c r="K189" i="5" s="1"/>
  <c r="H40" i="5"/>
  <c r="H29" i="5"/>
  <c r="J29" i="5" s="1"/>
  <c r="K29" i="5" s="1"/>
  <c r="H129" i="5"/>
  <c r="J129" i="5" s="1"/>
  <c r="K129" i="5" s="1"/>
  <c r="H170" i="5"/>
  <c r="H98" i="5"/>
  <c r="H118" i="5"/>
  <c r="H69" i="5"/>
  <c r="J69" i="5" s="1"/>
  <c r="K69" i="5" s="1"/>
  <c r="H195" i="5"/>
  <c r="H12" i="5"/>
  <c r="H116" i="5"/>
  <c r="H14" i="5"/>
  <c r="J14" i="5" s="1"/>
  <c r="K14" i="5" s="1"/>
  <c r="H197" i="5"/>
  <c r="J197" i="5" s="1"/>
  <c r="K197" i="5" s="1"/>
  <c r="H204" i="5"/>
  <c r="H65" i="5"/>
  <c r="J65" i="5" s="1"/>
  <c r="K65" i="5" s="1"/>
  <c r="H48" i="5"/>
  <c r="H135" i="5"/>
  <c r="H207" i="5"/>
  <c r="J207" i="5" s="1"/>
  <c r="K207" i="5" s="1"/>
  <c r="H114" i="5"/>
  <c r="H119" i="5"/>
  <c r="H154" i="5"/>
  <c r="J154" i="5" s="1"/>
  <c r="K154" i="5" s="1"/>
  <c r="H58" i="5"/>
  <c r="J58" i="5" s="1"/>
  <c r="K58" i="5" s="1"/>
  <c r="H155" i="5"/>
  <c r="H85" i="5"/>
  <c r="H77" i="5"/>
  <c r="H199" i="5"/>
  <c r="J199" i="5" s="1"/>
  <c r="K199" i="5" s="1"/>
  <c r="H163" i="5"/>
  <c r="J163" i="5" s="1"/>
  <c r="K163" i="5" s="1"/>
  <c r="H200" i="5"/>
  <c r="H96" i="5"/>
  <c r="H13" i="5"/>
  <c r="H160" i="5"/>
  <c r="J160" i="5" s="1"/>
  <c r="K160" i="5" s="1"/>
  <c r="H192" i="5"/>
  <c r="H111" i="5"/>
  <c r="H47" i="5"/>
  <c r="H43" i="5"/>
  <c r="H20" i="5"/>
  <c r="H28" i="5"/>
  <c r="H141" i="5"/>
  <c r="H115" i="5"/>
  <c r="J115" i="5" s="1"/>
  <c r="K115" i="5" s="1"/>
  <c r="H30" i="5"/>
  <c r="H99" i="5"/>
  <c r="H64" i="5"/>
  <c r="H137" i="5"/>
  <c r="H88" i="5"/>
  <c r="H49" i="5"/>
  <c r="H164" i="5"/>
  <c r="H150" i="5"/>
  <c r="J150" i="5" s="1"/>
  <c r="K150" i="5" s="1"/>
  <c r="H124" i="5"/>
  <c r="H67" i="5"/>
  <c r="J67" i="5" s="1"/>
  <c r="K67" i="5" s="1"/>
  <c r="H112" i="5"/>
  <c r="H87" i="5"/>
  <c r="H191" i="5"/>
  <c r="H3" i="5"/>
  <c r="M179" i="5"/>
  <c r="M118" i="5"/>
  <c r="M151" i="5"/>
  <c r="M190" i="5"/>
  <c r="M21" i="5"/>
  <c r="M65" i="5"/>
  <c r="M102" i="5"/>
  <c r="M145" i="5"/>
  <c r="M186" i="5"/>
  <c r="M17" i="5"/>
  <c r="M44" i="5"/>
  <c r="M148" i="5"/>
  <c r="M187" i="5"/>
  <c r="M18" i="5"/>
  <c r="M45" i="5"/>
  <c r="M99" i="5"/>
  <c r="M134" i="5"/>
  <c r="M182" i="5"/>
  <c r="M14" i="5"/>
  <c r="M41" i="5"/>
  <c r="M77" i="5"/>
  <c r="M183" i="5"/>
  <c r="M15" i="5"/>
  <c r="M42" i="5"/>
  <c r="M78" i="5"/>
  <c r="M128" i="5"/>
  <c r="M164" i="5"/>
  <c r="M211" i="5"/>
  <c r="M38" i="5"/>
  <c r="M74" i="5"/>
  <c r="M115" i="5"/>
  <c r="M198" i="5"/>
  <c r="M80" i="5"/>
  <c r="M121" i="5"/>
  <c r="M154" i="5"/>
  <c r="M204" i="5"/>
  <c r="M32" i="5"/>
  <c r="M68" i="5"/>
  <c r="M117" i="5"/>
  <c r="M150" i="5"/>
  <c r="M189" i="5"/>
  <c r="M20" i="5"/>
  <c r="L116" i="5"/>
  <c r="L144" i="5"/>
  <c r="M85" i="5"/>
  <c r="M203" i="5"/>
  <c r="M31" i="5"/>
  <c r="M67" i="5"/>
  <c r="M104" i="5"/>
  <c r="M149" i="5"/>
  <c r="M188" i="5"/>
  <c r="M19" i="5"/>
  <c r="M63" i="5"/>
  <c r="M100" i="5"/>
  <c r="M135" i="5"/>
  <c r="M89" i="5"/>
  <c r="M64" i="5"/>
  <c r="M101" i="5"/>
  <c r="M136" i="5"/>
  <c r="M184" i="5"/>
  <c r="M16" i="5"/>
  <c r="M43" i="5"/>
  <c r="M97" i="5"/>
  <c r="M129" i="5"/>
  <c r="M165" i="5"/>
  <c r="N2" i="9"/>
  <c r="M98" i="5"/>
  <c r="M130" i="5"/>
  <c r="M166" i="5"/>
  <c r="M213" i="5"/>
  <c r="M40" i="5"/>
  <c r="M76" i="5"/>
  <c r="M125" i="5"/>
  <c r="M159" i="5"/>
  <c r="M200" i="5"/>
  <c r="M28" i="5"/>
  <c r="M168" i="5"/>
  <c r="M207" i="5"/>
  <c r="M34" i="5"/>
  <c r="M70" i="5"/>
  <c r="M119" i="5"/>
  <c r="M152" i="5"/>
  <c r="M202" i="5"/>
  <c r="M30" i="5"/>
  <c r="M66" i="5"/>
  <c r="M103" i="5"/>
  <c r="L198" i="5"/>
  <c r="L168" i="5"/>
  <c r="L76" i="5"/>
  <c r="M163" i="5"/>
  <c r="M72" i="5"/>
  <c r="M144" i="5"/>
  <c r="M24" i="5"/>
  <c r="M109" i="5"/>
  <c r="M180" i="5"/>
  <c r="M110" i="5"/>
  <c r="M181" i="5"/>
  <c r="N181" i="5" s="1"/>
  <c r="O181" i="5" s="1"/>
  <c r="M48" i="5"/>
  <c r="M137" i="5"/>
  <c r="M209" i="5"/>
  <c r="M138" i="5"/>
  <c r="M210" i="5"/>
  <c r="N210" i="5" s="1"/>
  <c r="O210" i="5" s="1"/>
  <c r="M84" i="5"/>
  <c r="M167" i="5"/>
  <c r="M33" i="5"/>
  <c r="M212" i="5"/>
  <c r="M75" i="5"/>
  <c r="M157" i="5"/>
  <c r="M27" i="5"/>
  <c r="M112" i="5"/>
  <c r="L34" i="5"/>
  <c r="N34" i="5" s="1"/>
  <c r="O34" i="5" s="1"/>
  <c r="M197" i="5"/>
  <c r="M195" i="5"/>
  <c r="M62" i="5"/>
  <c r="N62" i="5" s="1"/>
  <c r="O62" i="5" s="1"/>
  <c r="M142" i="5"/>
  <c r="M22" i="5"/>
  <c r="M90" i="5"/>
  <c r="M23" i="5"/>
  <c r="M96" i="5"/>
  <c r="M172" i="5"/>
  <c r="M46" i="5"/>
  <c r="M123" i="5"/>
  <c r="M47" i="5"/>
  <c r="M124" i="5"/>
  <c r="M208" i="5"/>
  <c r="M79" i="5"/>
  <c r="N79" i="5" s="1"/>
  <c r="O79" i="5" s="1"/>
  <c r="M153" i="5"/>
  <c r="M127" i="5"/>
  <c r="M201" i="5"/>
  <c r="M73" i="5"/>
  <c r="M155" i="5"/>
  <c r="M25" i="5"/>
  <c r="M58" i="5"/>
  <c r="M113" i="5"/>
  <c r="M193" i="5"/>
  <c r="M60" i="5"/>
  <c r="M140" i="5"/>
  <c r="M12" i="5"/>
  <c r="M141" i="5"/>
  <c r="M13" i="5"/>
  <c r="M88" i="5"/>
  <c r="M170" i="5"/>
  <c r="M36" i="5"/>
  <c r="M171" i="5"/>
  <c r="M37" i="5"/>
  <c r="M122" i="5"/>
  <c r="M205" i="5"/>
  <c r="M69" i="5"/>
  <c r="M39" i="5"/>
  <c r="M116" i="5"/>
  <c r="M199" i="5"/>
  <c r="M71" i="5"/>
  <c r="M143" i="5"/>
  <c r="M156" i="5"/>
  <c r="M26" i="5"/>
  <c r="M111" i="5"/>
  <c r="M191" i="5"/>
  <c r="M49" i="5"/>
  <c r="M192" i="5"/>
  <c r="M59" i="5"/>
  <c r="M139" i="5"/>
  <c r="M3" i="5"/>
  <c r="M86" i="5"/>
  <c r="M214" i="5"/>
  <c r="M87" i="5"/>
  <c r="M169" i="5"/>
  <c r="M35" i="5"/>
  <c r="M120" i="5"/>
  <c r="AE23" i="1"/>
  <c r="M160" i="5"/>
  <c r="M29" i="5"/>
  <c r="M114" i="5"/>
  <c r="M194" i="5"/>
  <c r="M61" i="5"/>
  <c r="L190" i="5"/>
  <c r="L136" i="5"/>
  <c r="L38" i="5"/>
  <c r="N38" i="5" s="1"/>
  <c r="O38" i="5" s="1"/>
  <c r="L156" i="5"/>
  <c r="N156" i="5" s="1"/>
  <c r="O156" i="5" s="1"/>
  <c r="L214" i="5"/>
  <c r="L68" i="5"/>
  <c r="L120" i="5"/>
  <c r="L98" i="5"/>
  <c r="L73" i="5"/>
  <c r="L186" i="5"/>
  <c r="L102" i="5"/>
  <c r="L84" i="5"/>
  <c r="L67" i="5"/>
  <c r="L24" i="5"/>
  <c r="L42" i="5"/>
  <c r="L60" i="5"/>
  <c r="L33" i="5"/>
  <c r="L183" i="5"/>
  <c r="L138" i="5"/>
  <c r="L154" i="5"/>
  <c r="L15" i="5"/>
  <c r="L43" i="5"/>
  <c r="L86" i="5"/>
  <c r="L194" i="5"/>
  <c r="L112" i="5"/>
  <c r="L30" i="5"/>
  <c r="N30" i="5" s="1"/>
  <c r="O30" i="5" s="1"/>
  <c r="L195" i="5"/>
  <c r="N195" i="5" s="1"/>
  <c r="O195" i="5" s="1"/>
  <c r="L27" i="5"/>
  <c r="L119" i="5"/>
  <c r="L32" i="5"/>
  <c r="L124" i="5"/>
  <c r="L179" i="5"/>
  <c r="L122" i="5"/>
  <c r="L87" i="5"/>
  <c r="L157" i="5"/>
  <c r="L150" i="5"/>
  <c r="L164" i="5"/>
  <c r="N164" i="5" s="1"/>
  <c r="O164" i="5" s="1"/>
  <c r="L23" i="5"/>
  <c r="L12" i="5"/>
  <c r="L63" i="5"/>
  <c r="L201" i="5"/>
  <c r="L129" i="5"/>
  <c r="N129" i="5" s="1"/>
  <c r="O129" i="5" s="1"/>
  <c r="L36" i="5"/>
  <c r="L182" i="5"/>
  <c r="N182" i="5" s="1"/>
  <c r="O182" i="5" s="1"/>
  <c r="L187" i="5"/>
  <c r="L118" i="5"/>
  <c r="L137" i="5"/>
  <c r="L37" i="5"/>
  <c r="L97" i="5"/>
  <c r="N97" i="5" s="1"/>
  <c r="O97" i="5" s="1"/>
  <c r="L20" i="5"/>
  <c r="L49" i="5"/>
  <c r="L155" i="5"/>
  <c r="L202" i="5"/>
  <c r="N202" i="5" s="1"/>
  <c r="O202" i="5" s="1"/>
  <c r="L25" i="5"/>
  <c r="N25" i="5" s="1"/>
  <c r="O25" i="5" s="1"/>
  <c r="L113" i="5"/>
  <c r="L123" i="5"/>
  <c r="N123" i="5" s="1"/>
  <c r="O123" i="5" s="1"/>
  <c r="L3" i="5"/>
  <c r="L65" i="5"/>
  <c r="L159" i="5"/>
  <c r="L72" i="5"/>
  <c r="L19" i="5"/>
  <c r="L141" i="5"/>
  <c r="L88" i="5"/>
  <c r="N88" i="5" s="1"/>
  <c r="O88" i="5" s="1"/>
  <c r="L47" i="5"/>
  <c r="L166" i="5"/>
  <c r="L180" i="5"/>
  <c r="L209" i="5"/>
  <c r="L104" i="5"/>
  <c r="L14" i="5"/>
  <c r="N14" i="5" s="1"/>
  <c r="O14" i="5" s="1"/>
  <c r="L80" i="5"/>
  <c r="L191" i="5"/>
  <c r="N191" i="5" s="1"/>
  <c r="O191" i="5" s="1"/>
  <c r="L167" i="5"/>
  <c r="L77" i="5"/>
  <c r="L212" i="5"/>
  <c r="L46" i="5"/>
  <c r="L110" i="5"/>
  <c r="L66" i="5"/>
  <c r="L22" i="5"/>
  <c r="N22" i="5" s="1"/>
  <c r="O22" i="5" s="1"/>
  <c r="L152" i="5"/>
  <c r="L45" i="5"/>
  <c r="L40" i="5"/>
  <c r="N40" i="5" s="1"/>
  <c r="O40" i="5" s="1"/>
  <c r="L130" i="5"/>
  <c r="N130" i="5" s="1"/>
  <c r="O130" i="5" s="1"/>
  <c r="L85" i="5"/>
  <c r="N85" i="5" s="1"/>
  <c r="O85" i="5" s="1"/>
  <c r="L213" i="5"/>
  <c r="N213" i="5" s="1"/>
  <c r="O213" i="5" s="1"/>
  <c r="L44" i="5"/>
  <c r="N44" i="5" s="1"/>
  <c r="O44" i="5" s="1"/>
  <c r="L101" i="5"/>
  <c r="L189" i="5"/>
  <c r="N189" i="5" s="1"/>
  <c r="O189" i="5" s="1"/>
  <c r="L197" i="5"/>
  <c r="L200" i="5"/>
  <c r="N200" i="5" s="1"/>
  <c r="O200" i="5" s="1"/>
  <c r="L127" i="5"/>
  <c r="N127" i="5" s="1"/>
  <c r="O127" i="5" s="1"/>
  <c r="L151" i="5"/>
  <c r="L48" i="5"/>
  <c r="N48" i="5" s="1"/>
  <c r="O48" i="5" s="1"/>
  <c r="L142" i="5"/>
  <c r="N142" i="5" s="1"/>
  <c r="O142" i="5" s="1"/>
  <c r="L17" i="5"/>
  <c r="L41" i="5"/>
  <c r="N41" i="5" s="1"/>
  <c r="O41" i="5" s="1"/>
  <c r="P32" i="5"/>
  <c r="R32" i="5" s="1"/>
  <c r="S32" i="5" s="1"/>
  <c r="H45" i="5"/>
  <c r="J45" i="5" s="1"/>
  <c r="K45" i="5" s="1"/>
  <c r="H63" i="5"/>
  <c r="J63" i="5" s="1"/>
  <c r="K63" i="5" s="1"/>
  <c r="L115" i="5"/>
  <c r="H149" i="5"/>
  <c r="J149" i="5" s="1"/>
  <c r="K149" i="5" s="1"/>
  <c r="L199" i="5"/>
  <c r="T181" i="5"/>
  <c r="V181" i="5" s="1"/>
  <c r="W181" i="5" s="1"/>
  <c r="AB110" i="5"/>
  <c r="AD110" i="5" s="1"/>
  <c r="AE110" i="5" s="1"/>
  <c r="AB75" i="5"/>
  <c r="AD75" i="5" s="1"/>
  <c r="AE75" i="5" s="1"/>
  <c r="AB116" i="5"/>
  <c r="AD116" i="5" s="1"/>
  <c r="AE116" i="5" s="1"/>
  <c r="AB159" i="5"/>
  <c r="AD159" i="5" s="1"/>
  <c r="AE159" i="5" s="1"/>
  <c r="AB141" i="5"/>
  <c r="AD141" i="5" s="1"/>
  <c r="AE141" i="5" s="1"/>
  <c r="AB157" i="5"/>
  <c r="AD157" i="5" s="1"/>
  <c r="AE157" i="5" s="1"/>
  <c r="T35" i="5"/>
  <c r="V35" i="5" s="1"/>
  <c r="W35" i="5" s="1"/>
  <c r="H73" i="5"/>
  <c r="J73" i="5" s="1"/>
  <c r="K73" i="5" s="1"/>
  <c r="H168" i="5"/>
  <c r="J168" i="5" s="1"/>
  <c r="K168" i="5" s="1"/>
  <c r="P23" i="5"/>
  <c r="R23" i="5" s="1"/>
  <c r="S23" i="5" s="1"/>
  <c r="L99" i="5"/>
  <c r="L203" i="5"/>
  <c r="L103" i="5"/>
  <c r="P148" i="5"/>
  <c r="R148" i="5" s="1"/>
  <c r="S148" i="5" s="1"/>
  <c r="H101" i="5"/>
  <c r="J101" i="5" s="1"/>
  <c r="K101" i="5" s="1"/>
  <c r="AB183" i="5"/>
  <c r="AD183" i="5" s="1"/>
  <c r="AE183" i="5" s="1"/>
  <c r="T153" i="5"/>
  <c r="V153" i="5" s="1"/>
  <c r="W153" i="5" s="1"/>
  <c r="L89" i="5"/>
  <c r="P76" i="5"/>
  <c r="R76" i="5" s="1"/>
  <c r="S76" i="5" s="1"/>
  <c r="P167" i="5"/>
  <c r="R167" i="5" s="1"/>
  <c r="S167" i="5" s="1"/>
  <c r="H18" i="5"/>
  <c r="J18" i="5" s="1"/>
  <c r="K18" i="5" s="1"/>
  <c r="L169" i="5"/>
  <c r="H22" i="5"/>
  <c r="J22" i="5" s="1"/>
  <c r="K22" i="5" s="1"/>
  <c r="L61" i="5"/>
  <c r="L134" i="5"/>
  <c r="N134" i="5" s="1"/>
  <c r="O134" i="5" s="1"/>
  <c r="P13" i="5"/>
  <c r="R13" i="5" s="1"/>
  <c r="S13" i="5" s="1"/>
  <c r="H32" i="5"/>
  <c r="J32" i="5" s="1"/>
  <c r="K32" i="5" s="1"/>
  <c r="H157" i="5"/>
  <c r="J157" i="5" s="1"/>
  <c r="K157" i="5" s="1"/>
  <c r="AB164" i="5"/>
  <c r="AD164" i="5" s="1"/>
  <c r="AE164" i="5" s="1"/>
  <c r="AB125" i="5"/>
  <c r="AD125" i="5" s="1"/>
  <c r="AE125" i="5" s="1"/>
  <c r="AB191" i="5"/>
  <c r="AD191" i="5" s="1"/>
  <c r="AE191" i="5" s="1"/>
  <c r="AB18" i="5"/>
  <c r="AD18" i="5" s="1"/>
  <c r="AE18" i="5" s="1"/>
  <c r="AB193" i="5"/>
  <c r="AD193" i="5" s="1"/>
  <c r="AE193" i="5" s="1"/>
  <c r="AB13" i="5"/>
  <c r="AD13" i="5" s="1"/>
  <c r="AE13" i="5" s="1"/>
  <c r="H198" i="5"/>
  <c r="J198" i="5" s="1"/>
  <c r="K198" i="5" s="1"/>
  <c r="L64" i="5"/>
  <c r="L140" i="5"/>
  <c r="N140" i="5" s="1"/>
  <c r="O140" i="5" s="1"/>
  <c r="P63" i="5"/>
  <c r="R63" i="5" s="1"/>
  <c r="S63" i="5" s="1"/>
  <c r="H117" i="5"/>
  <c r="J117" i="5" s="1"/>
  <c r="K117" i="5" s="1"/>
  <c r="L135" i="5"/>
  <c r="L149" i="5"/>
  <c r="H109" i="5"/>
  <c r="J109" i="5" s="1"/>
  <c r="K109" i="5" s="1"/>
  <c r="T112" i="5"/>
  <c r="V112" i="5" s="1"/>
  <c r="W112" i="5" s="1"/>
  <c r="AB64" i="5"/>
  <c r="AD64" i="5" s="1"/>
  <c r="AE64" i="5" s="1"/>
  <c r="AB78" i="5"/>
  <c r="AD78" i="5" s="1"/>
  <c r="AE78" i="5" s="1"/>
  <c r="V173" i="5" l="1"/>
  <c r="W173" i="5" s="1"/>
  <c r="V82" i="5"/>
  <c r="W82" i="5" s="1"/>
  <c r="N82" i="5"/>
  <c r="O82" i="5" s="1"/>
  <c r="N173" i="5"/>
  <c r="O173" i="5" s="1"/>
  <c r="AD7" i="5"/>
  <c r="AE7" i="5" s="1"/>
  <c r="AD147" i="5"/>
  <c r="AE147" i="5" s="1"/>
  <c r="R174" i="5"/>
  <c r="S174" i="5" s="1"/>
  <c r="R4" i="5"/>
  <c r="S4" i="5" s="1"/>
  <c r="AD146" i="5"/>
  <c r="AE146" i="5" s="1"/>
  <c r="V174" i="5"/>
  <c r="W174" i="5" s="1"/>
  <c r="V4" i="5"/>
  <c r="W4" i="5" s="1"/>
  <c r="N146" i="5"/>
  <c r="O146" i="5" s="1"/>
  <c r="R146" i="5"/>
  <c r="S146" i="5" s="1"/>
  <c r="AD174" i="5"/>
  <c r="AE174" i="5" s="1"/>
  <c r="AD4" i="5"/>
  <c r="AE4" i="5" s="1"/>
  <c r="V146" i="5"/>
  <c r="W146" i="5" s="1"/>
  <c r="N174" i="5"/>
  <c r="O174" i="5" s="1"/>
  <c r="N4" i="5"/>
  <c r="O4" i="5" s="1"/>
  <c r="AD86" i="5"/>
  <c r="AE86" i="5" s="1"/>
  <c r="R61" i="5"/>
  <c r="S61" i="5" s="1"/>
  <c r="R36" i="5"/>
  <c r="S36" i="5" s="1"/>
  <c r="R186" i="5"/>
  <c r="S186" i="5" s="1"/>
  <c r="N199" i="5"/>
  <c r="O199" i="5" s="1"/>
  <c r="N15" i="5"/>
  <c r="O15" i="5" s="1"/>
  <c r="J124" i="5"/>
  <c r="K124" i="5" s="1"/>
  <c r="J212" i="5"/>
  <c r="K212" i="5" s="1"/>
  <c r="AD104" i="5"/>
  <c r="AE104" i="5" s="1"/>
  <c r="N138" i="5"/>
  <c r="O138" i="5" s="1"/>
  <c r="R163" i="5"/>
  <c r="S163" i="5" s="1"/>
  <c r="N169" i="5"/>
  <c r="O169" i="5" s="1"/>
  <c r="V64" i="5"/>
  <c r="W64" i="5" s="1"/>
  <c r="V21" i="5"/>
  <c r="W21" i="5" s="1"/>
  <c r="R71" i="5"/>
  <c r="S71" i="5" s="1"/>
  <c r="AD205" i="5"/>
  <c r="AE205" i="5" s="1"/>
  <c r="V68" i="5"/>
  <c r="W68" i="5" s="1"/>
  <c r="N8" i="5"/>
  <c r="O8" i="5" s="1"/>
  <c r="V132" i="5"/>
  <c r="W132" i="5" s="1"/>
  <c r="N132" i="5"/>
  <c r="O132" i="5" s="1"/>
  <c r="AD8" i="5"/>
  <c r="AE8" i="5" s="1"/>
  <c r="R132" i="5"/>
  <c r="S132" i="5" s="1"/>
  <c r="V8" i="5"/>
  <c r="W8" i="5" s="1"/>
  <c r="R8" i="5"/>
  <c r="S8" i="5" s="1"/>
  <c r="AD132" i="5"/>
  <c r="AE132" i="5" s="1"/>
  <c r="N206" i="5"/>
  <c r="O206" i="5" s="1"/>
  <c r="V206" i="5"/>
  <c r="W206" i="5" s="1"/>
  <c r="R206" i="5"/>
  <c r="S206" i="5" s="1"/>
  <c r="AD206" i="5"/>
  <c r="AE206" i="5" s="1"/>
  <c r="R196" i="5"/>
  <c r="S196" i="5" s="1"/>
  <c r="AD196" i="5"/>
  <c r="AE196" i="5" s="1"/>
  <c r="N196" i="5"/>
  <c r="O196" i="5" s="1"/>
  <c r="V196" i="5"/>
  <c r="W196" i="5" s="1"/>
  <c r="AD97" i="5"/>
  <c r="AE97" i="5" s="1"/>
  <c r="AD195" i="5"/>
  <c r="AE195" i="5" s="1"/>
  <c r="AD9" i="5"/>
  <c r="AE9" i="5" s="1"/>
  <c r="R9" i="5"/>
  <c r="S9" i="5" s="1"/>
  <c r="AD92" i="5"/>
  <c r="AE92" i="5" s="1"/>
  <c r="V92" i="5"/>
  <c r="W92" i="5" s="1"/>
  <c r="N92" i="5"/>
  <c r="O92" i="5" s="1"/>
  <c r="R92" i="5"/>
  <c r="S92" i="5" s="1"/>
  <c r="V9" i="5"/>
  <c r="W9" i="5" s="1"/>
  <c r="N9" i="5"/>
  <c r="O9" i="5" s="1"/>
  <c r="V81" i="5"/>
  <c r="W81" i="5" s="1"/>
  <c r="R81" i="5"/>
  <c r="S81" i="5" s="1"/>
  <c r="N81" i="5"/>
  <c r="O81" i="5" s="1"/>
  <c r="AD81" i="5"/>
  <c r="AE81" i="5" s="1"/>
  <c r="AD155" i="5"/>
  <c r="AE155" i="5" s="1"/>
  <c r="AD71" i="5"/>
  <c r="AE71" i="5" s="1"/>
  <c r="AD29" i="5"/>
  <c r="AE29" i="5" s="1"/>
  <c r="R151" i="5"/>
  <c r="S151" i="5" s="1"/>
  <c r="R16" i="5"/>
  <c r="S16" i="5" s="1"/>
  <c r="R193" i="5"/>
  <c r="S193" i="5" s="1"/>
  <c r="R88" i="5"/>
  <c r="S88" i="5" s="1"/>
  <c r="R64" i="5"/>
  <c r="S64" i="5" s="1"/>
  <c r="R22" i="5"/>
  <c r="S22" i="5" s="1"/>
  <c r="O2" i="11"/>
  <c r="M8" i="11" s="1"/>
  <c r="N45" i="5"/>
  <c r="O45" i="5" s="1"/>
  <c r="R20" i="5"/>
  <c r="S20" i="5" s="1"/>
  <c r="R137" i="5"/>
  <c r="S137" i="5" s="1"/>
  <c r="V46" i="5"/>
  <c r="W46" i="5" s="1"/>
  <c r="V98" i="5"/>
  <c r="W98" i="5" s="1"/>
  <c r="V59" i="5"/>
  <c r="W59" i="5" s="1"/>
  <c r="N115" i="5"/>
  <c r="O115" i="5" s="1"/>
  <c r="N151" i="5"/>
  <c r="O151" i="5" s="1"/>
  <c r="J112" i="5"/>
  <c r="K112" i="5" s="1"/>
  <c r="J12" i="5"/>
  <c r="K12" i="5" s="1"/>
  <c r="R67" i="5"/>
  <c r="S67" i="5" s="1"/>
  <c r="R154" i="5"/>
  <c r="S154" i="5" s="1"/>
  <c r="R33" i="5"/>
  <c r="S33" i="5" s="1"/>
  <c r="R159" i="5"/>
  <c r="S159" i="5" s="1"/>
  <c r="R85" i="5"/>
  <c r="S85" i="5" s="1"/>
  <c r="R115" i="5"/>
  <c r="S115" i="5" s="1"/>
  <c r="R190" i="5"/>
  <c r="S190" i="5" s="1"/>
  <c r="R66" i="5"/>
  <c r="S66" i="5" s="1"/>
  <c r="R135" i="5"/>
  <c r="S135" i="5" s="1"/>
  <c r="V210" i="5"/>
  <c r="W210" i="5" s="1"/>
  <c r="V137" i="5"/>
  <c r="W137" i="5" s="1"/>
  <c r="V38" i="5"/>
  <c r="W38" i="5" s="1"/>
  <c r="N135" i="5"/>
  <c r="O135" i="5" s="1"/>
  <c r="R41" i="5"/>
  <c r="S41" i="5" s="1"/>
  <c r="R26" i="5"/>
  <c r="S26" i="5" s="1"/>
  <c r="V207" i="5"/>
  <c r="W207" i="5" s="1"/>
  <c r="V155" i="5"/>
  <c r="W155" i="5" s="1"/>
  <c r="V154" i="5"/>
  <c r="W154" i="5" s="1"/>
  <c r="V139" i="5"/>
  <c r="W139" i="5" s="1"/>
  <c r="R96" i="5"/>
  <c r="S96" i="5" s="1"/>
  <c r="R136" i="5"/>
  <c r="S136" i="5" s="1"/>
  <c r="J49" i="5"/>
  <c r="K49" i="5" s="1"/>
  <c r="V61" i="5"/>
  <c r="W61" i="5" s="1"/>
  <c r="V51" i="5"/>
  <c r="W51" i="5" s="1"/>
  <c r="R51" i="5"/>
  <c r="S51" i="5" s="1"/>
  <c r="N51" i="5"/>
  <c r="O51" i="5" s="1"/>
  <c r="AD51" i="5"/>
  <c r="AE51" i="5" s="1"/>
  <c r="N175" i="5"/>
  <c r="O175" i="5" s="1"/>
  <c r="V175" i="5"/>
  <c r="W175" i="5" s="1"/>
  <c r="R175" i="5"/>
  <c r="S175" i="5" s="1"/>
  <c r="V52" i="5"/>
  <c r="W52" i="5" s="1"/>
  <c r="AD52" i="5"/>
  <c r="AE52" i="5" s="1"/>
  <c r="AD175" i="5"/>
  <c r="AE175" i="5" s="1"/>
  <c r="R52" i="5"/>
  <c r="S52" i="5" s="1"/>
  <c r="N52" i="5"/>
  <c r="O52" i="5" s="1"/>
  <c r="J208" i="5"/>
  <c r="K208" i="5" s="1"/>
  <c r="AD176" i="5"/>
  <c r="AE176" i="5" s="1"/>
  <c r="N176" i="5"/>
  <c r="O176" i="5" s="1"/>
  <c r="R176" i="5"/>
  <c r="S176" i="5" s="1"/>
  <c r="V176" i="5"/>
  <c r="W176" i="5" s="1"/>
  <c r="V193" i="5"/>
  <c r="W193" i="5" s="1"/>
  <c r="J164" i="5"/>
  <c r="K164" i="5" s="1"/>
  <c r="J64" i="5"/>
  <c r="K64" i="5" s="1"/>
  <c r="N80" i="5"/>
  <c r="O80" i="5" s="1"/>
  <c r="R144" i="5"/>
  <c r="S144" i="5" s="1"/>
  <c r="R75" i="5"/>
  <c r="S75" i="5" s="1"/>
  <c r="R170" i="5"/>
  <c r="S170" i="5" s="1"/>
  <c r="V86" i="5"/>
  <c r="W86" i="5" s="1"/>
  <c r="V163" i="5"/>
  <c r="W163" i="5" s="1"/>
  <c r="V157" i="5"/>
  <c r="W157" i="5" s="1"/>
  <c r="V127" i="5"/>
  <c r="W127" i="5" s="1"/>
  <c r="N46" i="5"/>
  <c r="O46" i="5" s="1"/>
  <c r="N64" i="5"/>
  <c r="O64" i="5" s="1"/>
  <c r="R87" i="5"/>
  <c r="S87" i="5" s="1"/>
  <c r="R149" i="5"/>
  <c r="S149" i="5" s="1"/>
  <c r="N77" i="5"/>
  <c r="O77" i="5" s="1"/>
  <c r="N187" i="5"/>
  <c r="O187" i="5" s="1"/>
  <c r="N89" i="5"/>
  <c r="O89" i="5" s="1"/>
  <c r="J43" i="5"/>
  <c r="K43" i="5" s="1"/>
  <c r="AD122" i="5"/>
  <c r="AE122" i="5" s="1"/>
  <c r="AD70" i="5"/>
  <c r="AE70" i="5" s="1"/>
  <c r="R28" i="5"/>
  <c r="S28" i="5" s="1"/>
  <c r="R77" i="5"/>
  <c r="S77" i="5" s="1"/>
  <c r="R202" i="5"/>
  <c r="S202" i="5" s="1"/>
  <c r="N99" i="5"/>
  <c r="O99" i="5" s="1"/>
  <c r="R15" i="5"/>
  <c r="S15" i="5" s="1"/>
  <c r="R200" i="5"/>
  <c r="S200" i="5" s="1"/>
  <c r="R122" i="5"/>
  <c r="S122" i="5" s="1"/>
  <c r="R172" i="5"/>
  <c r="S172" i="5" s="1"/>
  <c r="R150" i="5"/>
  <c r="S150" i="5" s="1"/>
  <c r="R60" i="5"/>
  <c r="S60" i="5" s="1"/>
  <c r="V17" i="5"/>
  <c r="W17" i="5" s="1"/>
  <c r="V90" i="5"/>
  <c r="W90" i="5" s="1"/>
  <c r="R97" i="5"/>
  <c r="S97" i="5" s="1"/>
  <c r="R211" i="5"/>
  <c r="S211" i="5" s="1"/>
  <c r="V73" i="5"/>
  <c r="W73" i="5" s="1"/>
  <c r="V71" i="5"/>
  <c r="W71" i="5" s="1"/>
  <c r="V170" i="5"/>
  <c r="W170" i="5" s="1"/>
  <c r="V130" i="5"/>
  <c r="W130" i="5" s="1"/>
  <c r="V194" i="5"/>
  <c r="W194" i="5" s="1"/>
  <c r="V31" i="5"/>
  <c r="W31" i="5" s="1"/>
  <c r="V145" i="5"/>
  <c r="W145" i="5" s="1"/>
  <c r="J3" i="5"/>
  <c r="K3" i="5" s="1"/>
  <c r="V166" i="5"/>
  <c r="W166" i="5" s="1"/>
  <c r="N179" i="5"/>
  <c r="O179" i="5" s="1"/>
  <c r="J87" i="5"/>
  <c r="K87" i="5" s="1"/>
  <c r="J121" i="5"/>
  <c r="K121" i="5" s="1"/>
  <c r="AD150" i="5"/>
  <c r="AE150" i="5" s="1"/>
  <c r="AD73" i="5"/>
  <c r="AE73" i="5" s="1"/>
  <c r="AD172" i="5"/>
  <c r="AE172" i="5" s="1"/>
  <c r="R17" i="5"/>
  <c r="S17" i="5" s="1"/>
  <c r="R3" i="5"/>
  <c r="S3" i="5" s="1"/>
  <c r="R195" i="5"/>
  <c r="S195" i="5" s="1"/>
  <c r="V168" i="5"/>
  <c r="W168" i="5" s="1"/>
  <c r="V76" i="5"/>
  <c r="W76" i="5" s="1"/>
  <c r="V89" i="5"/>
  <c r="W89" i="5" s="1"/>
  <c r="V34" i="5"/>
  <c r="W34" i="5" s="1"/>
  <c r="J135" i="5"/>
  <c r="K135" i="5" s="1"/>
  <c r="J41" i="5"/>
  <c r="K41" i="5" s="1"/>
  <c r="AD181" i="5"/>
  <c r="AE181" i="5" s="1"/>
  <c r="AD129" i="5"/>
  <c r="AE129" i="5" s="1"/>
  <c r="R124" i="5"/>
  <c r="S124" i="5" s="1"/>
  <c r="V114" i="5"/>
  <c r="W114" i="5" s="1"/>
  <c r="V182" i="5"/>
  <c r="W182" i="5" s="1"/>
  <c r="AD111" i="5"/>
  <c r="AE111" i="5" s="1"/>
  <c r="R43" i="5"/>
  <c r="S43" i="5" s="1"/>
  <c r="V65" i="5"/>
  <c r="W65" i="5" s="1"/>
  <c r="V60" i="5"/>
  <c r="W60" i="5" s="1"/>
  <c r="V87" i="5"/>
  <c r="W87" i="5" s="1"/>
  <c r="V212" i="5"/>
  <c r="W212" i="5" s="1"/>
  <c r="V40" i="5"/>
  <c r="W40" i="5" s="1"/>
  <c r="R205" i="5"/>
  <c r="S205" i="5" s="1"/>
  <c r="R127" i="5"/>
  <c r="S127" i="5" s="1"/>
  <c r="N203" i="5"/>
  <c r="O203" i="5" s="1"/>
  <c r="AD144" i="5"/>
  <c r="AE144" i="5" s="1"/>
  <c r="N17" i="5"/>
  <c r="O17" i="5" s="1"/>
  <c r="AD49" i="5"/>
  <c r="AE49" i="5" s="1"/>
  <c r="AD45" i="5"/>
  <c r="AE45" i="5" s="1"/>
  <c r="V93" i="5"/>
  <c r="W93" i="5" s="1"/>
  <c r="V180" i="5"/>
  <c r="W180" i="5" s="1"/>
  <c r="V12" i="5"/>
  <c r="W12" i="5" s="1"/>
  <c r="R101" i="5"/>
  <c r="S101" i="5" s="1"/>
  <c r="V77" i="5"/>
  <c r="W77" i="5" s="1"/>
  <c r="V113" i="5"/>
  <c r="W113" i="5" s="1"/>
  <c r="V66" i="5"/>
  <c r="W66" i="5" s="1"/>
  <c r="V134" i="5"/>
  <c r="W134" i="5" s="1"/>
  <c r="R93" i="5"/>
  <c r="S93" i="5" s="1"/>
  <c r="N93" i="5"/>
  <c r="O93" i="5" s="1"/>
  <c r="R105" i="5"/>
  <c r="S105" i="5" s="1"/>
  <c r="AD93" i="5"/>
  <c r="AE93" i="5" s="1"/>
  <c r="V79" i="5"/>
  <c r="W79" i="5" s="1"/>
  <c r="V144" i="5"/>
  <c r="W144" i="5" s="1"/>
  <c r="N102" i="5"/>
  <c r="O102" i="5" s="1"/>
  <c r="AD25" i="5"/>
  <c r="AE25" i="5" s="1"/>
  <c r="AD105" i="5"/>
  <c r="AE105" i="5" s="1"/>
  <c r="N105" i="5"/>
  <c r="O105" i="5" s="1"/>
  <c r="V105" i="5"/>
  <c r="W105" i="5" s="1"/>
  <c r="J99" i="5"/>
  <c r="K99" i="5" s="1"/>
  <c r="J77" i="5"/>
  <c r="K77" i="5" s="1"/>
  <c r="N149" i="5"/>
  <c r="O149" i="5" s="1"/>
  <c r="N103" i="5"/>
  <c r="O103" i="5" s="1"/>
  <c r="N152" i="5"/>
  <c r="O152" i="5" s="1"/>
  <c r="AD168" i="5"/>
  <c r="AE168" i="5" s="1"/>
  <c r="R47" i="5"/>
  <c r="S47" i="5" s="1"/>
  <c r="R128" i="5"/>
  <c r="S128" i="5" s="1"/>
  <c r="N101" i="5"/>
  <c r="O101" i="5" s="1"/>
  <c r="N65" i="5"/>
  <c r="O65" i="5" s="1"/>
  <c r="N118" i="5"/>
  <c r="O118" i="5" s="1"/>
  <c r="J28" i="5"/>
  <c r="K28" i="5" s="1"/>
  <c r="J37" i="5"/>
  <c r="K37" i="5" s="1"/>
  <c r="AD120" i="5"/>
  <c r="AE120" i="5" s="1"/>
  <c r="AD46" i="5"/>
  <c r="AE46" i="5" s="1"/>
  <c r="AD27" i="5"/>
  <c r="AE27" i="5" s="1"/>
  <c r="AD41" i="5"/>
  <c r="AE41" i="5" s="1"/>
  <c r="J191" i="5"/>
  <c r="K191" i="5" s="1"/>
  <c r="J30" i="5"/>
  <c r="K30" i="5" s="1"/>
  <c r="J100" i="5"/>
  <c r="K100" i="5" s="1"/>
  <c r="AD184" i="5"/>
  <c r="AE184" i="5" s="1"/>
  <c r="AD160" i="5"/>
  <c r="AE160" i="5" s="1"/>
  <c r="J20" i="5"/>
  <c r="K20" i="5" s="1"/>
  <c r="J200" i="5"/>
  <c r="K200" i="5" s="1"/>
  <c r="AD39" i="5"/>
  <c r="AE39" i="5" s="1"/>
  <c r="R86" i="5"/>
  <c r="S86" i="5" s="1"/>
  <c r="J98" i="5"/>
  <c r="K98" i="5" s="1"/>
  <c r="J39" i="5"/>
  <c r="K39" i="5" s="1"/>
  <c r="J35" i="5"/>
  <c r="K35" i="5" s="1"/>
  <c r="R53" i="5"/>
  <c r="S53" i="5" s="1"/>
  <c r="V53" i="5"/>
  <c r="W53" i="5" s="1"/>
  <c r="N53" i="5"/>
  <c r="O53" i="5" s="1"/>
  <c r="R106" i="5"/>
  <c r="S106" i="5" s="1"/>
  <c r="N106" i="5"/>
  <c r="O106" i="5" s="1"/>
  <c r="AD53" i="5"/>
  <c r="AE53" i="5" s="1"/>
  <c r="AD106" i="5"/>
  <c r="AE106" i="5" s="1"/>
  <c r="V106" i="5"/>
  <c r="W106" i="5" s="1"/>
  <c r="N186" i="5"/>
  <c r="O186" i="5" s="1"/>
  <c r="AD28" i="5"/>
  <c r="AE28" i="5" s="1"/>
  <c r="R45" i="5"/>
  <c r="S45" i="5" s="1"/>
  <c r="V140" i="5"/>
  <c r="W140" i="5" s="1"/>
  <c r="V136" i="5"/>
  <c r="W136" i="5" s="1"/>
  <c r="V190" i="5"/>
  <c r="W190" i="5" s="1"/>
  <c r="V75" i="5"/>
  <c r="W75" i="5" s="1"/>
  <c r="V88" i="5"/>
  <c r="W88" i="5" s="1"/>
  <c r="V72" i="5"/>
  <c r="W72" i="5" s="1"/>
  <c r="V198" i="5"/>
  <c r="W198" i="5" s="1"/>
  <c r="V32" i="5"/>
  <c r="W32" i="5" s="1"/>
  <c r="J116" i="5"/>
  <c r="K116" i="5" s="1"/>
  <c r="AD156" i="5"/>
  <c r="AE156" i="5" s="1"/>
  <c r="V62" i="5"/>
  <c r="W62" i="5" s="1"/>
  <c r="J152" i="5"/>
  <c r="K152" i="5" s="1"/>
  <c r="AD128" i="5"/>
  <c r="AE128" i="5" s="1"/>
  <c r="AD108" i="5"/>
  <c r="AE108" i="5" s="1"/>
  <c r="V108" i="5"/>
  <c r="W108" i="5" s="1"/>
  <c r="N107" i="5"/>
  <c r="O107" i="5" s="1"/>
  <c r="R108" i="5"/>
  <c r="S108" i="5" s="1"/>
  <c r="AD107" i="5"/>
  <c r="AE107" i="5" s="1"/>
  <c r="V107" i="5"/>
  <c r="W107" i="5" s="1"/>
  <c r="V10" i="5"/>
  <c r="W10" i="5" s="1"/>
  <c r="N108" i="5"/>
  <c r="O108" i="5" s="1"/>
  <c r="R107" i="5"/>
  <c r="S107" i="5" s="1"/>
  <c r="R10" i="5"/>
  <c r="S10" i="5" s="1"/>
  <c r="N10" i="5"/>
  <c r="O10" i="5" s="1"/>
  <c r="AD10" i="5"/>
  <c r="AE10" i="5" s="1"/>
  <c r="N42" i="5"/>
  <c r="O42" i="5" s="1"/>
  <c r="N154" i="5"/>
  <c r="O154" i="5" s="1"/>
  <c r="J47" i="5"/>
  <c r="K47" i="5" s="1"/>
  <c r="J78" i="5"/>
  <c r="K78" i="5" s="1"/>
  <c r="N150" i="5"/>
  <c r="O150" i="5" s="1"/>
  <c r="J155" i="5"/>
  <c r="K155" i="5" s="1"/>
  <c r="J114" i="5"/>
  <c r="K114" i="5" s="1"/>
  <c r="J138" i="5"/>
  <c r="K138" i="5" s="1"/>
  <c r="J139" i="5"/>
  <c r="K139" i="5" s="1"/>
  <c r="AD142" i="5"/>
  <c r="AE142" i="5" s="1"/>
  <c r="AD23" i="5"/>
  <c r="AE23" i="5" s="1"/>
  <c r="J204" i="5"/>
  <c r="K204" i="5" s="1"/>
  <c r="R104" i="5"/>
  <c r="S104" i="5" s="1"/>
  <c r="AD54" i="5"/>
  <c r="AE54" i="5" s="1"/>
  <c r="R54" i="5"/>
  <c r="S54" i="5" s="1"/>
  <c r="N54" i="5"/>
  <c r="O54" i="5" s="1"/>
  <c r="V54" i="5"/>
  <c r="W54" i="5" s="1"/>
  <c r="AD22" i="5"/>
  <c r="AE22" i="5" s="1"/>
  <c r="R42" i="5"/>
  <c r="S42" i="5" s="1"/>
  <c r="AD151" i="5"/>
  <c r="AE151" i="5" s="1"/>
  <c r="R171" i="5"/>
  <c r="S171" i="5" s="1"/>
  <c r="R140" i="5"/>
  <c r="S140" i="5" s="1"/>
  <c r="AD171" i="5"/>
  <c r="AE171" i="5" s="1"/>
  <c r="R199" i="5"/>
  <c r="S199" i="5" s="1"/>
  <c r="AD15" i="5"/>
  <c r="AE15" i="5" s="1"/>
  <c r="N94" i="5"/>
  <c r="O94" i="5" s="1"/>
  <c r="R94" i="5"/>
  <c r="S94" i="5" s="1"/>
  <c r="V94" i="5"/>
  <c r="W94" i="5" s="1"/>
  <c r="AD94" i="5"/>
  <c r="AE94" i="5" s="1"/>
  <c r="J137" i="5"/>
  <c r="K137" i="5" s="1"/>
  <c r="AD188" i="5"/>
  <c r="AE188" i="5" s="1"/>
  <c r="R29" i="5"/>
  <c r="S29" i="5" s="1"/>
  <c r="R14" i="5"/>
  <c r="S14" i="5" s="1"/>
  <c r="V177" i="5"/>
  <c r="W177" i="5" s="1"/>
  <c r="R177" i="5"/>
  <c r="S177" i="5" s="1"/>
  <c r="AD177" i="5"/>
  <c r="AE177" i="5" s="1"/>
  <c r="N177" i="5"/>
  <c r="O177" i="5" s="1"/>
  <c r="V55" i="5"/>
  <c r="W55" i="5" s="1"/>
  <c r="N55" i="5"/>
  <c r="O55" i="5" s="1"/>
  <c r="AD55" i="5"/>
  <c r="AE55" i="5" s="1"/>
  <c r="R55" i="5"/>
  <c r="S55" i="5" s="1"/>
  <c r="AD139" i="5"/>
  <c r="AE139" i="5" s="1"/>
  <c r="AD24" i="5"/>
  <c r="AE24" i="5" s="1"/>
  <c r="J214" i="5"/>
  <c r="K214" i="5" s="1"/>
  <c r="AD207" i="5"/>
  <c r="AE207" i="5" s="1"/>
  <c r="R40" i="5"/>
  <c r="S40" i="5" s="1"/>
  <c r="R113" i="5"/>
  <c r="S113" i="5" s="1"/>
  <c r="AD20" i="5"/>
  <c r="AE20" i="5" s="1"/>
  <c r="AD211" i="5"/>
  <c r="AE211" i="5" s="1"/>
  <c r="R84" i="5"/>
  <c r="S84" i="5" s="1"/>
  <c r="R37" i="5"/>
  <c r="S37" i="5" s="1"/>
  <c r="R133" i="5"/>
  <c r="S133" i="5" s="1"/>
  <c r="AD161" i="5"/>
  <c r="AE161" i="5" s="1"/>
  <c r="V133" i="5"/>
  <c r="W133" i="5" s="1"/>
  <c r="N161" i="5"/>
  <c r="O161" i="5" s="1"/>
  <c r="N20" i="5"/>
  <c r="O20" i="5" s="1"/>
  <c r="N183" i="5"/>
  <c r="O183" i="5" s="1"/>
  <c r="V161" i="5"/>
  <c r="W161" i="5" s="1"/>
  <c r="N133" i="5"/>
  <c r="O133" i="5" s="1"/>
  <c r="R161" i="5"/>
  <c r="S161" i="5" s="1"/>
  <c r="AD133" i="5"/>
  <c r="AE133" i="5" s="1"/>
  <c r="V185" i="5"/>
  <c r="W185" i="5" s="1"/>
  <c r="R185" i="5"/>
  <c r="S185" i="5" s="1"/>
  <c r="N185" i="5"/>
  <c r="O185" i="5" s="1"/>
  <c r="AD185" i="5"/>
  <c r="AE185" i="5" s="1"/>
  <c r="J195" i="5"/>
  <c r="K195" i="5" s="1"/>
  <c r="J170" i="5"/>
  <c r="K170" i="5" s="1"/>
  <c r="J141" i="5"/>
  <c r="K141" i="5" s="1"/>
  <c r="J66" i="5"/>
  <c r="K66" i="5" s="1"/>
  <c r="AD68" i="5"/>
  <c r="AE68" i="5" s="1"/>
  <c r="AD99" i="5"/>
  <c r="AE99" i="5" s="1"/>
  <c r="J59" i="5"/>
  <c r="K59" i="5" s="1"/>
  <c r="AD162" i="5"/>
  <c r="AE162" i="5" s="1"/>
  <c r="N32" i="5"/>
  <c r="O32" i="5" s="1"/>
  <c r="N66" i="5"/>
  <c r="O66" i="5" s="1"/>
  <c r="N166" i="5"/>
  <c r="O166" i="5" s="1"/>
  <c r="R162" i="5"/>
  <c r="S162" i="5" s="1"/>
  <c r="J125" i="5"/>
  <c r="K125" i="5" s="1"/>
  <c r="AD42" i="5"/>
  <c r="AE42" i="5" s="1"/>
  <c r="AD135" i="5"/>
  <c r="AE135" i="5" s="1"/>
  <c r="AD85" i="5"/>
  <c r="AE85" i="5" s="1"/>
  <c r="AD30" i="5"/>
  <c r="AE30" i="5" s="1"/>
  <c r="AD14" i="5"/>
  <c r="AE14" i="5" s="1"/>
  <c r="AD209" i="5"/>
  <c r="AE209" i="5" s="1"/>
  <c r="AD11" i="5"/>
  <c r="AE11" i="5" s="1"/>
  <c r="V162" i="5"/>
  <c r="W162" i="5" s="1"/>
  <c r="N162" i="5"/>
  <c r="O162" i="5" s="1"/>
  <c r="N11" i="5"/>
  <c r="O11" i="5" s="1"/>
  <c r="V11" i="5"/>
  <c r="W11" i="5" s="1"/>
  <c r="R11" i="5"/>
  <c r="S11" i="5" s="1"/>
  <c r="AD123" i="5"/>
  <c r="AE123" i="5" s="1"/>
  <c r="AD137" i="5"/>
  <c r="AE137" i="5" s="1"/>
  <c r="R145" i="5"/>
  <c r="S145" i="5" s="1"/>
  <c r="N72" i="5"/>
  <c r="O72" i="5" s="1"/>
  <c r="J144" i="5"/>
  <c r="K144" i="5" s="1"/>
  <c r="R138" i="5"/>
  <c r="S138" i="5" s="1"/>
  <c r="N180" i="5"/>
  <c r="O180" i="5" s="1"/>
  <c r="J186" i="5"/>
  <c r="K186" i="5" s="1"/>
  <c r="R25" i="5"/>
  <c r="S25" i="5" s="1"/>
  <c r="J203" i="5"/>
  <c r="K203" i="5" s="1"/>
  <c r="V24" i="5"/>
  <c r="W24" i="5" s="1"/>
  <c r="V49" i="5"/>
  <c r="W49" i="5" s="1"/>
  <c r="V186" i="5"/>
  <c r="W186" i="5" s="1"/>
  <c r="V138" i="5"/>
  <c r="W138" i="5" s="1"/>
  <c r="V103" i="5"/>
  <c r="W103" i="5" s="1"/>
  <c r="N104" i="5"/>
  <c r="O104" i="5" s="1"/>
  <c r="N63" i="5"/>
  <c r="O63" i="5" s="1"/>
  <c r="R19" i="5"/>
  <c r="S19" i="5" s="1"/>
  <c r="V43" i="5"/>
  <c r="W43" i="5" s="1"/>
  <c r="N190" i="5"/>
  <c r="O190" i="5" s="1"/>
  <c r="R73" i="5"/>
  <c r="S73" i="5" s="1"/>
  <c r="N159" i="5"/>
  <c r="O159" i="5" s="1"/>
  <c r="R157" i="5"/>
  <c r="S157" i="5" s="1"/>
  <c r="N197" i="5"/>
  <c r="O197" i="5" s="1"/>
  <c r="N110" i="5"/>
  <c r="O110" i="5" s="1"/>
  <c r="N167" i="5"/>
  <c r="O167" i="5" s="1"/>
  <c r="N209" i="5"/>
  <c r="O209" i="5" s="1"/>
  <c r="J13" i="5"/>
  <c r="K13" i="5" s="1"/>
  <c r="J89" i="5"/>
  <c r="K89" i="5" s="1"/>
  <c r="J60" i="5"/>
  <c r="K60" i="5" s="1"/>
  <c r="N19" i="5"/>
  <c r="O19" i="5" s="1"/>
  <c r="J72" i="5"/>
  <c r="K72" i="5" s="1"/>
  <c r="N212" i="5"/>
  <c r="O212" i="5" s="1"/>
  <c r="N43" i="5"/>
  <c r="O43" i="5" s="1"/>
  <c r="N68" i="5"/>
  <c r="O68" i="5" s="1"/>
  <c r="AD60" i="5"/>
  <c r="AE60" i="5" s="1"/>
  <c r="AD136" i="5"/>
  <c r="AE136" i="5" s="1"/>
  <c r="R213" i="5"/>
  <c r="S213" i="5" s="1"/>
  <c r="R38" i="5"/>
  <c r="S38" i="5" s="1"/>
  <c r="R118" i="5"/>
  <c r="S118" i="5" s="1"/>
  <c r="N178" i="5"/>
  <c r="O178" i="5" s="1"/>
  <c r="J57" i="5"/>
  <c r="K57" i="5" s="1"/>
  <c r="N95" i="5"/>
  <c r="O95" i="5" s="1"/>
  <c r="AD95" i="5"/>
  <c r="AE95" i="5" s="1"/>
  <c r="R95" i="5"/>
  <c r="S95" i="5" s="1"/>
  <c r="V67" i="5"/>
  <c r="W67" i="5" s="1"/>
  <c r="V33" i="5"/>
  <c r="W33" i="5" s="1"/>
  <c r="AD63" i="5"/>
  <c r="AE63" i="5" s="1"/>
  <c r="V78" i="5"/>
  <c r="W78" i="5" s="1"/>
  <c r="V74" i="5"/>
  <c r="W74" i="5" s="1"/>
  <c r="R126" i="5"/>
  <c r="S126" i="5" s="1"/>
  <c r="V95" i="5"/>
  <c r="W95" i="5" s="1"/>
  <c r="R57" i="5"/>
  <c r="S57" i="5" s="1"/>
  <c r="V126" i="5"/>
  <c r="W126" i="5" s="1"/>
  <c r="AD158" i="5"/>
  <c r="AE158" i="5" s="1"/>
  <c r="J95" i="5"/>
  <c r="K95" i="5" s="1"/>
  <c r="R214" i="5"/>
  <c r="S214" i="5" s="1"/>
  <c r="N157" i="5"/>
  <c r="O157" i="5" s="1"/>
  <c r="AD189" i="5"/>
  <c r="AE189" i="5" s="1"/>
  <c r="AD213" i="5"/>
  <c r="AE213" i="5" s="1"/>
  <c r="AD212" i="5"/>
  <c r="AE212" i="5" s="1"/>
  <c r="V25" i="5"/>
  <c r="W25" i="5" s="1"/>
  <c r="V57" i="5"/>
  <c r="W57" i="5" s="1"/>
  <c r="AD178" i="5"/>
  <c r="AE178" i="5" s="1"/>
  <c r="N67" i="5"/>
  <c r="O67" i="5" s="1"/>
  <c r="AD47" i="5"/>
  <c r="AE47" i="5" s="1"/>
  <c r="R143" i="5"/>
  <c r="S143" i="5" s="1"/>
  <c r="R125" i="5"/>
  <c r="S125" i="5" s="1"/>
  <c r="V205" i="5"/>
  <c r="W205" i="5" s="1"/>
  <c r="AD118" i="5"/>
  <c r="AE118" i="5" s="1"/>
  <c r="AD36" i="5"/>
  <c r="AE36" i="5" s="1"/>
  <c r="J48" i="5"/>
  <c r="K48" i="5" s="1"/>
  <c r="N57" i="5"/>
  <c r="O57" i="5" s="1"/>
  <c r="J178" i="5"/>
  <c r="K178" i="5" s="1"/>
  <c r="R178" i="5"/>
  <c r="S178" i="5" s="1"/>
  <c r="J158" i="5"/>
  <c r="K158" i="5" s="1"/>
  <c r="AD57" i="5"/>
  <c r="AE57" i="5" s="1"/>
  <c r="V158" i="5"/>
  <c r="W158" i="5" s="1"/>
  <c r="N126" i="5"/>
  <c r="O126" i="5" s="1"/>
  <c r="J126" i="5"/>
  <c r="K126" i="5" s="1"/>
  <c r="N158" i="5"/>
  <c r="O158" i="5" s="1"/>
  <c r="V178" i="5"/>
  <c r="W178" i="5" s="1"/>
  <c r="AD126" i="5"/>
  <c r="AE126" i="5" s="1"/>
  <c r="N56" i="5"/>
  <c r="O56" i="5" s="1"/>
  <c r="AD56" i="5"/>
  <c r="AE56" i="5" s="1"/>
  <c r="R158" i="5"/>
  <c r="S158" i="5" s="1"/>
  <c r="J56" i="5"/>
  <c r="K56" i="5" s="1"/>
  <c r="V56" i="5"/>
  <c r="W56" i="5" s="1"/>
  <c r="R56" i="5"/>
  <c r="S56" i="5" s="1"/>
  <c r="J31" i="5"/>
  <c r="K31" i="5" s="1"/>
  <c r="V27" i="5"/>
  <c r="W27" i="5" s="1"/>
  <c r="R49" i="5"/>
  <c r="S49" i="5" s="1"/>
  <c r="J201" i="5"/>
  <c r="K201" i="5" s="1"/>
  <c r="AD169" i="5"/>
  <c r="AE169" i="5" s="1"/>
  <c r="R188" i="5"/>
  <c r="S188" i="5" s="1"/>
  <c r="R209" i="5"/>
  <c r="S209" i="5" s="1"/>
  <c r="V150" i="5"/>
  <c r="W150" i="5" s="1"/>
  <c r="V117" i="5"/>
  <c r="W117" i="5" s="1"/>
  <c r="N136" i="5"/>
  <c r="O136" i="5" s="1"/>
  <c r="AD127" i="5"/>
  <c r="AE127" i="5" s="1"/>
  <c r="N137" i="5"/>
  <c r="O137" i="5" s="1"/>
  <c r="AD79" i="5"/>
  <c r="AE79" i="5" s="1"/>
  <c r="AD124" i="5"/>
  <c r="AE124" i="5" s="1"/>
  <c r="AD197" i="5"/>
  <c r="AE197" i="5" s="1"/>
  <c r="N61" i="5"/>
  <c r="O61" i="5" s="1"/>
  <c r="J145" i="5"/>
  <c r="K145" i="5" s="1"/>
  <c r="J25" i="5"/>
  <c r="K25" i="5" s="1"/>
  <c r="V192" i="5"/>
  <c r="W192" i="5" s="1"/>
  <c r="AD74" i="5"/>
  <c r="AE74" i="5" s="1"/>
  <c r="V142" i="5"/>
  <c r="W142" i="5" s="1"/>
  <c r="N112" i="5"/>
  <c r="O112" i="5" s="1"/>
  <c r="J88" i="5"/>
  <c r="K88" i="5" s="1"/>
  <c r="J192" i="5"/>
  <c r="K192" i="5" s="1"/>
  <c r="J85" i="5"/>
  <c r="K85" i="5" s="1"/>
  <c r="J136" i="5"/>
  <c r="K136" i="5" s="1"/>
  <c r="J140" i="5"/>
  <c r="K140" i="5" s="1"/>
  <c r="J79" i="5"/>
  <c r="K79" i="5" s="1"/>
  <c r="AD201" i="5"/>
  <c r="AE201" i="5" s="1"/>
  <c r="R65" i="5"/>
  <c r="S65" i="5" s="1"/>
  <c r="R100" i="5"/>
  <c r="S100" i="5" s="1"/>
  <c r="R58" i="5"/>
  <c r="S58" i="5" s="1"/>
  <c r="AD198" i="5"/>
  <c r="AE198" i="5" s="1"/>
  <c r="N124" i="5"/>
  <c r="O124" i="5" s="1"/>
  <c r="J16" i="5"/>
  <c r="K16" i="5" s="1"/>
  <c r="J103" i="5"/>
  <c r="K103" i="5" s="1"/>
  <c r="V84" i="5"/>
  <c r="W84" i="5" s="1"/>
  <c r="J42" i="5"/>
  <c r="K42" i="5" s="1"/>
  <c r="AD102" i="5"/>
  <c r="AE102" i="5" s="1"/>
  <c r="AD204" i="5"/>
  <c r="AE204" i="5" s="1"/>
  <c r="R123" i="5"/>
  <c r="S123" i="5" s="1"/>
  <c r="J127" i="5"/>
  <c r="K127" i="5" s="1"/>
  <c r="R166" i="5"/>
  <c r="S166" i="5" s="1"/>
  <c r="J120" i="5"/>
  <c r="K120" i="5" s="1"/>
  <c r="J156" i="5"/>
  <c r="K156" i="5" s="1"/>
  <c r="N113" i="5"/>
  <c r="O113" i="5" s="1"/>
  <c r="N49" i="5"/>
  <c r="O49" i="5" s="1"/>
  <c r="N12" i="5"/>
  <c r="O12" i="5" s="1"/>
  <c r="J80" i="5"/>
  <c r="K80" i="5" s="1"/>
  <c r="J134" i="5"/>
  <c r="K134" i="5" s="1"/>
  <c r="AD80" i="5"/>
  <c r="AE80" i="5" s="1"/>
  <c r="AD100" i="5"/>
  <c r="AE100" i="5" s="1"/>
  <c r="R74" i="5"/>
  <c r="S74" i="5" s="1"/>
  <c r="N23" i="5"/>
  <c r="O23" i="5" s="1"/>
  <c r="AD200" i="5"/>
  <c r="AE200" i="5" s="1"/>
  <c r="R129" i="5"/>
  <c r="S129" i="5" s="1"/>
  <c r="N3" i="5"/>
  <c r="O3" i="5" s="1"/>
  <c r="N122" i="5"/>
  <c r="O122" i="5" s="1"/>
  <c r="N73" i="5"/>
  <c r="O73" i="5" s="1"/>
  <c r="R27" i="5"/>
  <c r="S27" i="5" s="1"/>
  <c r="R35" i="5"/>
  <c r="S35" i="5" s="1"/>
  <c r="N60" i="5"/>
  <c r="O60" i="5" s="1"/>
  <c r="V119" i="5"/>
  <c r="W119" i="5" s="1"/>
  <c r="V102" i="5"/>
  <c r="W102" i="5" s="1"/>
  <c r="N47" i="5"/>
  <c r="O47" i="5" s="1"/>
  <c r="N155" i="5"/>
  <c r="O155" i="5" s="1"/>
  <c r="N84" i="5"/>
  <c r="O84" i="5" s="1"/>
  <c r="N98" i="5"/>
  <c r="O98" i="5" s="1"/>
  <c r="J159" i="5"/>
  <c r="K159" i="5" s="1"/>
  <c r="AD87" i="5"/>
  <c r="AE87" i="5" s="1"/>
  <c r="AD182" i="5"/>
  <c r="AE182" i="5" s="1"/>
  <c r="AD103" i="5"/>
  <c r="AE103" i="5" s="1"/>
  <c r="R80" i="5"/>
  <c r="S80" i="5" s="1"/>
  <c r="R182" i="5"/>
  <c r="S182" i="5" s="1"/>
  <c r="R21" i="5"/>
  <c r="S21" i="5" s="1"/>
  <c r="N36" i="5"/>
  <c r="O36" i="5" s="1"/>
  <c r="J40" i="5"/>
  <c r="K40" i="5" s="1"/>
  <c r="R156" i="5"/>
  <c r="S156" i="5" s="1"/>
  <c r="N141" i="5"/>
  <c r="O141" i="5" s="1"/>
  <c r="J111" i="5"/>
  <c r="K111" i="5" s="1"/>
  <c r="J96" i="5"/>
  <c r="K96" i="5" s="1"/>
  <c r="J213" i="5"/>
  <c r="K213" i="5" s="1"/>
  <c r="J23" i="5"/>
  <c r="K23" i="5" s="1"/>
  <c r="J17" i="5"/>
  <c r="K17" i="5" s="1"/>
  <c r="AD199" i="5"/>
  <c r="AE199" i="5" s="1"/>
  <c r="N86" i="5"/>
  <c r="O86" i="5" s="1"/>
  <c r="N120" i="5"/>
  <c r="O120" i="5" s="1"/>
  <c r="N76" i="5"/>
  <c r="O76" i="5" s="1"/>
  <c r="J194" i="5"/>
  <c r="K194" i="5" s="1"/>
  <c r="J61" i="5"/>
  <c r="K61" i="5" s="1"/>
  <c r="J130" i="5"/>
  <c r="K130" i="5" s="1"/>
  <c r="J172" i="5"/>
  <c r="K172" i="5" s="1"/>
  <c r="N148" i="5"/>
  <c r="O148" i="5" s="1"/>
  <c r="V70" i="5"/>
  <c r="W70" i="5" s="1"/>
  <c r="R155" i="5"/>
  <c r="S155" i="5" s="1"/>
  <c r="N201" i="5"/>
  <c r="O201" i="5" s="1"/>
  <c r="N119" i="5"/>
  <c r="O119" i="5" s="1"/>
  <c r="N33" i="5"/>
  <c r="O33" i="5" s="1"/>
  <c r="N214" i="5"/>
  <c r="O214" i="5" s="1"/>
  <c r="N198" i="5"/>
  <c r="O198" i="5" s="1"/>
  <c r="N116" i="5"/>
  <c r="O116" i="5" s="1"/>
  <c r="J119" i="5"/>
  <c r="K119" i="5" s="1"/>
  <c r="J104" i="5"/>
  <c r="K104" i="5" s="1"/>
  <c r="J27" i="5"/>
  <c r="K27" i="5" s="1"/>
  <c r="J166" i="5"/>
  <c r="K166" i="5" s="1"/>
  <c r="N163" i="5"/>
  <c r="O163" i="5" s="1"/>
  <c r="N128" i="5"/>
  <c r="O128" i="5" s="1"/>
  <c r="N90" i="5"/>
  <c r="O90" i="5" s="1"/>
  <c r="J38" i="5"/>
  <c r="K38" i="5" s="1"/>
  <c r="J180" i="5"/>
  <c r="K180" i="5" s="1"/>
  <c r="N139" i="5"/>
  <c r="O139" i="5" s="1"/>
  <c r="AD166" i="5"/>
  <c r="AE166" i="5" s="1"/>
  <c r="AD152" i="5"/>
  <c r="AE152" i="5" s="1"/>
  <c r="N16" i="5"/>
  <c r="O16" i="5" s="1"/>
  <c r="N121" i="5"/>
  <c r="O121" i="5" s="1"/>
  <c r="AD59" i="5"/>
  <c r="AE59" i="5" s="1"/>
  <c r="N208" i="5"/>
  <c r="O208" i="5" s="1"/>
  <c r="J76" i="5"/>
  <c r="K76" i="5" s="1"/>
  <c r="AD113" i="5"/>
  <c r="AE113" i="5" s="1"/>
  <c r="N71" i="5"/>
  <c r="O71" i="5" s="1"/>
  <c r="J62" i="5"/>
  <c r="K62" i="5" s="1"/>
  <c r="AD84" i="5"/>
  <c r="AE84" i="5" s="1"/>
  <c r="N59" i="5"/>
  <c r="O59" i="5" s="1"/>
  <c r="N18" i="5"/>
  <c r="O18" i="5" s="1"/>
  <c r="R134" i="5"/>
  <c r="S134" i="5" s="1"/>
  <c r="N111" i="5"/>
  <c r="O111" i="5" s="1"/>
  <c r="J122" i="5"/>
  <c r="K122" i="5" s="1"/>
  <c r="AD115" i="5"/>
  <c r="AE115" i="5" s="1"/>
  <c r="N31" i="5"/>
  <c r="O31" i="5" s="1"/>
  <c r="J182" i="5"/>
  <c r="K182" i="5" s="1"/>
  <c r="R153" i="5"/>
  <c r="S153" i="5" s="1"/>
  <c r="N96" i="5"/>
  <c r="O96" i="5" s="1"/>
  <c r="N26" i="5"/>
  <c r="O26" i="5" s="1"/>
  <c r="AD88" i="5"/>
  <c r="AE88" i="5" s="1"/>
  <c r="AD167" i="5"/>
  <c r="AE167" i="5" s="1"/>
  <c r="N37" i="5"/>
  <c r="O37" i="5" s="1"/>
  <c r="N27" i="5"/>
  <c r="O27" i="5" s="1"/>
  <c r="N194" i="5"/>
  <c r="O194" i="5" s="1"/>
  <c r="J118" i="5"/>
  <c r="K118" i="5" s="1"/>
  <c r="J86" i="5"/>
  <c r="K86" i="5" s="1"/>
  <c r="J74" i="5"/>
  <c r="K74" i="5" s="1"/>
  <c r="J193" i="5"/>
  <c r="K193" i="5" s="1"/>
  <c r="J188" i="5"/>
  <c r="K188" i="5" s="1"/>
  <c r="J15" i="5"/>
  <c r="K15" i="5" s="1"/>
  <c r="N39" i="5"/>
  <c r="O39" i="5" s="1"/>
  <c r="N143" i="5"/>
  <c r="O143" i="5" s="1"/>
  <c r="N70" i="5"/>
  <c r="O70" i="5" s="1"/>
  <c r="N171" i="5"/>
  <c r="O171" i="5" s="1"/>
  <c r="AD76" i="5"/>
  <c r="AE76" i="5" s="1"/>
  <c r="AD61" i="5"/>
  <c r="AE61" i="5" s="1"/>
  <c r="AD98" i="5"/>
  <c r="AE98" i="5" s="1"/>
  <c r="J209" i="5"/>
  <c r="K209" i="5" s="1"/>
  <c r="J97" i="5"/>
  <c r="K97" i="5" s="1"/>
  <c r="J71" i="5"/>
  <c r="K71" i="5" s="1"/>
  <c r="J46" i="5"/>
  <c r="K46" i="5" s="1"/>
  <c r="J26" i="5"/>
  <c r="K26" i="5" s="1"/>
  <c r="J24" i="5"/>
  <c r="K24" i="5" s="1"/>
  <c r="J84" i="5"/>
  <c r="K84" i="5" s="1"/>
  <c r="AD179" i="5"/>
  <c r="AE179" i="5" s="1"/>
  <c r="N205" i="5"/>
  <c r="O205" i="5" s="1"/>
  <c r="J33" i="5"/>
  <c r="K33" i="5" s="1"/>
  <c r="J44" i="5"/>
  <c r="K44" i="5" s="1"/>
  <c r="N170" i="5"/>
  <c r="O170" i="5" s="1"/>
  <c r="AD154" i="5"/>
  <c r="AE154" i="5" s="1"/>
  <c r="N75" i="5"/>
  <c r="O75" i="5" s="1"/>
  <c r="J123" i="5"/>
  <c r="K123" i="5" s="1"/>
  <c r="AD163" i="5"/>
  <c r="AE163" i="5" s="1"/>
  <c r="N13" i="5"/>
  <c r="O13" i="5" s="1"/>
  <c r="N153" i="5"/>
  <c r="O153" i="5" s="1"/>
  <c r="AD37" i="5"/>
  <c r="AE37" i="5" s="1"/>
  <c r="AD32" i="5"/>
  <c r="AE32" i="5" s="1"/>
  <c r="V122" i="5"/>
  <c r="W122" i="5" s="1"/>
  <c r="N207" i="5"/>
  <c r="O207" i="5" s="1"/>
  <c r="N78" i="5"/>
  <c r="O78" i="5" s="1"/>
  <c r="J179" i="5"/>
  <c r="K179" i="5" s="1"/>
  <c r="N165" i="5"/>
  <c r="O165" i="5" s="1"/>
  <c r="N28" i="5"/>
  <c r="O28" i="5" s="1"/>
  <c r="J153" i="5"/>
  <c r="K153" i="5" s="1"/>
  <c r="N117" i="5"/>
  <c r="O117" i="5" s="1"/>
  <c r="N192" i="5"/>
  <c r="O192" i="5" s="1"/>
  <c r="N109" i="5"/>
  <c r="O109" i="5" s="1"/>
  <c r="AD96" i="5"/>
  <c r="AE96" i="5" s="1"/>
  <c r="N35" i="5"/>
  <c r="O35" i="5" s="1"/>
  <c r="N69" i="5"/>
  <c r="O69" i="5" s="1"/>
  <c r="J75" i="5"/>
  <c r="K75" i="5" s="1"/>
  <c r="N211" i="5"/>
  <c r="O211" i="5" s="1"/>
  <c r="J19" i="5"/>
  <c r="K19" i="5" s="1"/>
  <c r="AD31" i="5"/>
  <c r="AE31" i="5" s="1"/>
  <c r="AD69" i="5"/>
  <c r="AE69" i="5" s="1"/>
  <c r="N188" i="5"/>
  <c r="O188" i="5" s="1"/>
  <c r="J210" i="5"/>
  <c r="K210" i="5" s="1"/>
  <c r="J171" i="5"/>
  <c r="K171" i="5" s="1"/>
  <c r="J181" i="5"/>
  <c r="K181" i="5" s="1"/>
  <c r="AD21" i="5"/>
  <c r="AE21" i="5" s="1"/>
  <c r="AD16" i="5"/>
  <c r="AE16" i="5" s="1"/>
  <c r="N29" i="5"/>
  <c r="O29" i="5" s="1"/>
  <c r="J151" i="5"/>
  <c r="K151" i="5" s="1"/>
  <c r="AD114" i="5"/>
  <c r="AE114" i="5" s="1"/>
  <c r="N114" i="5"/>
  <c r="O114" i="5" s="1"/>
  <c r="N160" i="5"/>
  <c r="O160" i="5" s="1"/>
  <c r="AD34" i="5"/>
  <c r="AE34" i="5" s="1"/>
  <c r="J187" i="5"/>
  <c r="K187" i="5" s="1"/>
  <c r="N87" i="5"/>
  <c r="O87" i="5" s="1"/>
  <c r="N24" i="5"/>
  <c r="O24" i="5" s="1"/>
  <c r="N168" i="5"/>
  <c r="O168" i="5" s="1"/>
  <c r="N144" i="5"/>
  <c r="O144" i="5" s="1"/>
  <c r="J70" i="5"/>
  <c r="K70" i="5" s="1"/>
  <c r="N193" i="5"/>
  <c r="O193" i="5" s="1"/>
  <c r="N125" i="5"/>
  <c r="O125" i="5" s="1"/>
  <c r="J113" i="5"/>
  <c r="K113" i="5" s="1"/>
  <c r="J211" i="5"/>
  <c r="K211" i="5" s="1"/>
  <c r="N74" i="5"/>
  <c r="O74" i="5" s="1"/>
  <c r="J202" i="5"/>
  <c r="K202" i="5" s="1"/>
  <c r="J184" i="5"/>
  <c r="K184" i="5" s="1"/>
  <c r="N172" i="5"/>
  <c r="O172" i="5" s="1"/>
  <c r="AD62" i="5"/>
  <c r="AE62" i="5" s="1"/>
  <c r="AD72" i="5"/>
  <c r="AE72" i="5" s="1"/>
  <c r="N204" i="5"/>
  <c r="O204" i="5" s="1"/>
  <c r="J169" i="5"/>
  <c r="K169" i="5" s="1"/>
  <c r="AD67" i="5"/>
  <c r="AE67" i="5" s="1"/>
  <c r="N21" i="5"/>
  <c r="O21" i="5" s="1"/>
  <c r="J183" i="5"/>
  <c r="K183" i="5" s="1"/>
  <c r="AD44" i="5"/>
  <c r="AE44" i="5" s="1"/>
  <c r="AD192" i="5"/>
  <c r="AE192" i="5" s="1"/>
  <c r="R116" i="5"/>
  <c r="S116" i="5" s="1"/>
  <c r="R90" i="5"/>
  <c r="S90" i="5" s="1"/>
  <c r="R121" i="5"/>
  <c r="S121" i="5" s="1"/>
  <c r="R198" i="5"/>
  <c r="S198" i="5" s="1"/>
  <c r="R31" i="5"/>
  <c r="S31" i="5" s="1"/>
  <c r="N58" i="5"/>
  <c r="O58" i="5" s="1"/>
  <c r="J148" i="5"/>
  <c r="K148" i="5" s="1"/>
  <c r="J34" i="5"/>
  <c r="K34" i="5" s="1"/>
  <c r="AD187" i="5"/>
  <c r="AE187" i="5" s="1"/>
  <c r="AD148" i="5"/>
  <c r="AE148" i="5" s="1"/>
  <c r="R72" i="5"/>
  <c r="S72" i="5" s="1"/>
  <c r="N184" i="5"/>
  <c r="O184" i="5" s="1"/>
  <c r="J90" i="5"/>
  <c r="K90" i="5" s="1"/>
  <c r="N100" i="5"/>
  <c r="O100" i="5" s="1"/>
  <c r="N145" i="5"/>
  <c r="O145" i="5" s="1"/>
  <c r="AD153" i="5"/>
  <c r="AE153" i="5" s="1"/>
  <c r="V41" i="5"/>
  <c r="W41" i="5" s="1"/>
  <c r="V36" i="5"/>
  <c r="W36" i="5" s="1"/>
  <c r="AE3" i="5"/>
  <c r="W3" i="5"/>
  <c r="M11" i="11" l="1"/>
  <c r="M6" i="11"/>
  <c r="O4" i="11"/>
  <c r="M9" i="11"/>
  <c r="O9" i="11"/>
  <c r="O14" i="11"/>
  <c r="O16" i="11"/>
  <c r="O7" i="11"/>
  <c r="O12" i="11"/>
  <c r="M4" i="11"/>
  <c r="M7" i="11"/>
  <c r="M14" i="11"/>
  <c r="O5" i="11"/>
  <c r="O10" i="11"/>
  <c r="O15" i="11"/>
  <c r="M5" i="11"/>
  <c r="M12" i="11"/>
  <c r="M15" i="11"/>
  <c r="O8" i="11"/>
  <c r="O13" i="11"/>
  <c r="M26" i="11"/>
  <c r="M10" i="11"/>
  <c r="M13" i="11"/>
  <c r="O6" i="11"/>
  <c r="O11" i="11"/>
  <c r="O17" i="11"/>
  <c r="J23" i="11" a="1"/>
  <c r="J23" i="11" s="1"/>
  <c r="J22" i="11" a="1"/>
  <c r="J22" i="11" s="1"/>
  <c r="G27" i="11" a="1"/>
  <c r="G27" i="11" s="1"/>
  <c r="F27" i="11" s="1"/>
  <c r="G24" i="11" a="1"/>
  <c r="G24" i="11" s="1"/>
  <c r="E24" i="11" s="1"/>
  <c r="J28" i="11" a="1"/>
  <c r="J28" i="11" s="1"/>
  <c r="J19" i="11" a="1"/>
  <c r="J19" i="11" s="1"/>
  <c r="J18" i="11" a="1"/>
  <c r="J18" i="11" s="1"/>
  <c r="J29" i="11" a="1"/>
  <c r="J29" i="11" s="1"/>
  <c r="J27" i="11" a="1"/>
  <c r="J27" i="11" s="1"/>
  <c r="G20" i="11" a="1"/>
  <c r="G20" i="11" s="1"/>
  <c r="E20" i="11" s="1"/>
  <c r="G29" i="11" a="1"/>
  <c r="G29" i="11" s="1"/>
  <c r="E29" i="11" s="1"/>
  <c r="G23" i="11" a="1"/>
  <c r="G23" i="11" s="1"/>
  <c r="F23" i="11" s="1"/>
  <c r="J24" i="11" a="1"/>
  <c r="J24" i="11" s="1"/>
  <c r="G30" i="11" a="1"/>
  <c r="G30" i="11" s="1"/>
  <c r="E30" i="11" s="1"/>
  <c r="J26" i="11" a="1"/>
  <c r="J26" i="11" s="1"/>
  <c r="G26" i="11" a="1"/>
  <c r="G26" i="11" s="1"/>
  <c r="E26" i="11" s="1"/>
  <c r="G21" i="11" a="1"/>
  <c r="G21" i="11" s="1"/>
  <c r="F21" i="11" s="1"/>
  <c r="J30" i="11" a="1"/>
  <c r="J30" i="11" s="1"/>
  <c r="J31" i="11" a="1"/>
  <c r="J31" i="11" s="1"/>
  <c r="G19" i="11" a="1"/>
  <c r="G19" i="11" s="1"/>
  <c r="E19" i="11" s="1"/>
  <c r="G25" i="11" a="1"/>
  <c r="G25" i="11" s="1"/>
  <c r="E25" i="11" s="1"/>
  <c r="J25" i="11" a="1"/>
  <c r="J25" i="11" s="1"/>
  <c r="J21" i="11" a="1"/>
  <c r="J21" i="11" s="1"/>
  <c r="G31" i="11" a="1"/>
  <c r="G31" i="11" s="1"/>
  <c r="E31" i="11" s="1"/>
  <c r="J20" i="11" a="1"/>
  <c r="J20" i="11" s="1"/>
  <c r="G28" i="11" a="1"/>
  <c r="G28" i="11" s="1"/>
  <c r="F28" i="11" s="1"/>
  <c r="G22" i="11" a="1"/>
  <c r="G22" i="11" s="1"/>
  <c r="F22" i="11" s="1"/>
  <c r="G18" i="11" a="1"/>
  <c r="G18" i="11" s="1"/>
  <c r="F18" i="11" s="1"/>
  <c r="J33" i="11" a="1"/>
  <c r="J33" i="11" s="1"/>
  <c r="G33" i="11" a="1"/>
  <c r="G33" i="11" s="1"/>
  <c r="F33" i="11" s="1"/>
  <c r="G32" i="11" a="1"/>
  <c r="G32" i="11" s="1"/>
  <c r="E32" i="11" s="1"/>
  <c r="J32" i="11" a="1"/>
  <c r="J32" i="11" s="1"/>
  <c r="G15" i="11" a="1"/>
  <c r="G15" i="11" s="1"/>
  <c r="E15" i="11" s="1"/>
  <c r="J17" i="11" a="1"/>
  <c r="J17" i="11" s="1"/>
  <c r="J15" i="11" a="1"/>
  <c r="J15" i="11" s="1"/>
  <c r="J14" i="11" a="1"/>
  <c r="J14" i="11" s="1"/>
  <c r="G16" i="11" a="1"/>
  <c r="G16" i="11" s="1"/>
  <c r="E16" i="11" s="1"/>
  <c r="G14" i="11" a="1"/>
  <c r="G14" i="11" s="1"/>
  <c r="F14" i="11" s="1"/>
  <c r="J16" i="11" a="1"/>
  <c r="J16" i="11" s="1"/>
  <c r="G17" i="11" a="1"/>
  <c r="G17" i="11" s="1"/>
  <c r="E17" i="11" s="1"/>
  <c r="O36" i="11"/>
  <c r="O34" i="11"/>
  <c r="M36" i="11"/>
  <c r="M34" i="11"/>
  <c r="O30" i="11"/>
  <c r="M30" i="11"/>
  <c r="M24" i="11"/>
  <c r="O27" i="11"/>
  <c r="O21" i="11"/>
  <c r="M27" i="11"/>
  <c r="O24" i="11"/>
  <c r="M37" i="11"/>
  <c r="O37" i="11"/>
  <c r="M33" i="11"/>
  <c r="O31" i="11"/>
  <c r="M31" i="11"/>
  <c r="O29" i="11"/>
  <c r="O33" i="11"/>
  <c r="M25" i="11"/>
  <c r="M29" i="11"/>
  <c r="O25" i="11"/>
  <c r="M21" i="11"/>
  <c r="O26" i="11"/>
  <c r="O35" i="11"/>
  <c r="M38" i="11"/>
  <c r="O23" i="11"/>
  <c r="O39" i="11"/>
  <c r="M23" i="11"/>
  <c r="O28" i="11"/>
  <c r="M28" i="11"/>
  <c r="M35" i="11"/>
  <c r="O32" i="11"/>
  <c r="M32" i="11"/>
  <c r="M39" i="11"/>
  <c r="O38" i="11"/>
  <c r="M22" i="11"/>
  <c r="O22" i="11"/>
  <c r="D44" i="1"/>
  <c r="E44" i="1" s="1"/>
  <c r="D45" i="1"/>
  <c r="E45" i="1" s="1"/>
  <c r="D42" i="1"/>
  <c r="E42" i="1" s="1"/>
  <c r="D43" i="1"/>
  <c r="E43" i="1" s="1"/>
  <c r="D41" i="1"/>
  <c r="E41" i="1" s="1"/>
  <c r="F24" i="11"/>
  <c r="F25" i="11"/>
  <c r="G8" i="11" a="1"/>
  <c r="G8" i="11" s="1"/>
  <c r="G12" i="11" a="1"/>
  <c r="G12" i="11" s="1"/>
  <c r="G13" i="11" a="1"/>
  <c r="G13" i="11" s="1"/>
  <c r="J6" i="11" a="1"/>
  <c r="J6" i="11" s="1"/>
  <c r="J9" i="11" a="1"/>
  <c r="J9" i="11" s="1"/>
  <c r="J5" i="11" a="1"/>
  <c r="J5" i="11" s="1"/>
  <c r="G7" i="11" a="1"/>
  <c r="G7" i="11" s="1"/>
  <c r="G6" i="11" a="1"/>
  <c r="G6" i="11" s="1"/>
  <c r="G9" i="11" a="1"/>
  <c r="G9" i="11" s="1"/>
  <c r="J10" i="11" a="1"/>
  <c r="J10" i="11" s="1"/>
  <c r="G11" i="11" a="1"/>
  <c r="G11" i="11" s="1"/>
  <c r="J13" i="11" a="1"/>
  <c r="J13" i="11" s="1"/>
  <c r="J12" i="11" a="1"/>
  <c r="J12" i="11" s="1"/>
  <c r="J4" i="11" a="1"/>
  <c r="J4" i="11" s="1"/>
  <c r="J11" i="11" a="1"/>
  <c r="J11" i="11" s="1"/>
  <c r="J7" i="11" a="1"/>
  <c r="J7" i="11" s="1"/>
  <c r="J8" i="11" a="1"/>
  <c r="J8" i="11" s="1"/>
  <c r="G5" i="11" a="1"/>
  <c r="G5" i="11" s="1"/>
  <c r="G4" i="11" a="1"/>
  <c r="G4" i="11" s="1"/>
  <c r="G10" i="11" a="1"/>
  <c r="G10" i="11" s="1"/>
  <c r="E27" i="11" l="1"/>
  <c r="E22" i="11"/>
  <c r="F32" i="11"/>
  <c r="F29" i="11"/>
  <c r="E21" i="11"/>
  <c r="F15" i="11"/>
  <c r="M3" i="11"/>
  <c r="O3" i="11"/>
  <c r="E28" i="11"/>
  <c r="F20" i="11"/>
  <c r="E33" i="11"/>
  <c r="F30" i="11"/>
  <c r="E14" i="11"/>
  <c r="F16" i="11"/>
  <c r="F26" i="11"/>
  <c r="E23" i="11"/>
  <c r="F19" i="11"/>
  <c r="F17" i="11"/>
  <c r="F31" i="11"/>
  <c r="E18" i="11"/>
  <c r="I29" i="11"/>
  <c r="H29" i="11"/>
  <c r="I21" i="11"/>
  <c r="H21" i="11"/>
  <c r="I31" i="11"/>
  <c r="H31" i="11"/>
  <c r="H26" i="11"/>
  <c r="I26" i="11"/>
  <c r="I18" i="11"/>
  <c r="H18" i="11"/>
  <c r="H25" i="11"/>
  <c r="I25" i="11"/>
  <c r="H30" i="11"/>
  <c r="I30" i="11"/>
  <c r="H19" i="11"/>
  <c r="I19" i="11"/>
  <c r="H22" i="11"/>
  <c r="I22" i="11"/>
  <c r="H20" i="11"/>
  <c r="I20" i="11"/>
  <c r="I24" i="11"/>
  <c r="H24" i="11"/>
  <c r="H27" i="11"/>
  <c r="I27" i="11"/>
  <c r="I28" i="11"/>
  <c r="H28" i="11"/>
  <c r="I23" i="11"/>
  <c r="H23" i="11"/>
  <c r="I33" i="11"/>
  <c r="H33" i="11"/>
  <c r="I32" i="11"/>
  <c r="H32" i="11"/>
  <c r="H14" i="11"/>
  <c r="I14" i="11"/>
  <c r="H16" i="11"/>
  <c r="I16" i="11"/>
  <c r="H15" i="11"/>
  <c r="I15" i="11"/>
  <c r="H17" i="11"/>
  <c r="I17" i="11"/>
  <c r="O20" i="11"/>
  <c r="M20" i="11"/>
  <c r="E10" i="11"/>
  <c r="F10" i="11"/>
  <c r="E4" i="11"/>
  <c r="F4" i="11"/>
  <c r="E5" i="11"/>
  <c r="F5" i="11"/>
  <c r="I8" i="11"/>
  <c r="H8" i="11"/>
  <c r="H7" i="11"/>
  <c r="I7" i="11"/>
  <c r="H11" i="11"/>
  <c r="I11" i="11"/>
  <c r="I4" i="11"/>
  <c r="H4" i="11"/>
  <c r="H12" i="11"/>
  <c r="I12" i="11"/>
  <c r="H13" i="11"/>
  <c r="I13" i="11"/>
  <c r="E11" i="11"/>
  <c r="F11" i="11"/>
  <c r="I10" i="11"/>
  <c r="H10" i="11"/>
  <c r="F9" i="11"/>
  <c r="E9" i="11"/>
  <c r="E6" i="11"/>
  <c r="F6" i="11"/>
  <c r="F7" i="11"/>
  <c r="E7" i="11"/>
  <c r="I5" i="11"/>
  <c r="H5" i="11"/>
  <c r="I9" i="11"/>
  <c r="H9" i="11"/>
  <c r="I6" i="11"/>
  <c r="H6" i="11"/>
  <c r="E13" i="11"/>
  <c r="F13" i="11"/>
  <c r="E12" i="11"/>
  <c r="F12" i="11"/>
  <c r="F8" i="11"/>
  <c r="E8" i="11"/>
  <c r="P3" i="11" l="1"/>
</calcChain>
</file>

<file path=xl/comments1.xml><?xml version="1.0" encoding="utf-8"?>
<comments xmlns="http://schemas.openxmlformats.org/spreadsheetml/2006/main">
  <authors>
    <author>User</author>
  </authors>
  <commentList>
    <comment ref="I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경과일이</t>
        </r>
        <r>
          <rPr>
            <sz val="9"/>
            <color indexed="81"/>
            <rFont val="Tahoma"/>
            <family val="2"/>
          </rPr>
          <t xml:space="preserve"> 75%</t>
        </r>
        <r>
          <rPr>
            <sz val="9"/>
            <color indexed="81"/>
            <rFont val="돋움"/>
            <family val="3"/>
            <charset val="129"/>
          </rPr>
          <t>이상이면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잔여일수기준으로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</t>
        </r>
      </text>
    </comment>
    <comment ref="B4" authorId="0" shapeId="0">
      <text>
        <r>
          <rPr>
            <sz val="9"/>
            <color indexed="81"/>
            <rFont val="돋움"/>
            <family val="3"/>
            <charset val="129"/>
          </rPr>
          <t xml:space="preserve">실적측정기간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잔여기준이면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초일</t>
        </r>
        <r>
          <rPr>
            <sz val="9"/>
            <color indexed="81"/>
            <rFont val="Tahoma"/>
            <family val="2"/>
          </rPr>
          <t>~</t>
        </r>
        <r>
          <rPr>
            <sz val="9"/>
            <color indexed="81"/>
            <rFont val="돋움"/>
            <family val="3"/>
            <charset val="129"/>
          </rPr>
          <t xml:space="preserve">잔여일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경과기준이면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초일</t>
        </r>
        <r>
          <rPr>
            <sz val="9"/>
            <color indexed="81"/>
            <rFont val="Tahoma"/>
            <family val="2"/>
          </rPr>
          <t>~</t>
        </r>
        <r>
          <rPr>
            <sz val="9"/>
            <color indexed="81"/>
            <rFont val="돋움"/>
            <family val="3"/>
            <charset val="129"/>
          </rPr>
          <t>경과기간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총영업일</t>
        </r>
        <r>
          <rPr>
            <sz val="9"/>
            <color indexed="81"/>
            <rFont val="Tahoma"/>
            <family val="2"/>
          </rPr>
          <t>=1~</t>
        </r>
        <r>
          <rPr>
            <sz val="9"/>
            <color indexed="81"/>
            <rFont val="돋움"/>
            <family val="3"/>
            <charset val="129"/>
          </rPr>
          <t>말일</t>
        </r>
      </text>
    </comment>
    <comment ref="F3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경과일실적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최근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개월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잔여실적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K47" authorId="0" shapeId="0">
      <text>
        <r>
          <rPr>
            <sz val="9"/>
            <color indexed="81"/>
            <rFont val="돋움"/>
            <family val="3"/>
            <charset val="129"/>
          </rPr>
          <t>컬럼이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공란이면
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컬럼이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없으므로
파일정보의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읽어옴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<sst xmlns="http://schemas.openxmlformats.org/spreadsheetml/2006/main" count="74741" uniqueCount="6864">
  <si>
    <t>생보</t>
    <phoneticPr fontId="2" type="noConversion"/>
  </si>
  <si>
    <t>M-1</t>
    <phoneticPr fontId="2" type="noConversion"/>
  </si>
  <si>
    <t>M-2</t>
    <phoneticPr fontId="2" type="noConversion"/>
  </si>
  <si>
    <t>지점</t>
  </si>
  <si>
    <t>직할지점</t>
  </si>
  <si>
    <t>팀</t>
  </si>
  <si>
    <t>엠피의정부</t>
  </si>
  <si>
    <t>MP의정부</t>
  </si>
  <si>
    <t>엠피라온</t>
  </si>
  <si>
    <t>HL지점</t>
  </si>
  <si>
    <t>엠피피스토스</t>
  </si>
  <si>
    <t>MP피스토스</t>
  </si>
  <si>
    <t>피스1팀</t>
  </si>
  <si>
    <t>엠피메트로</t>
  </si>
  <si>
    <t>씨티엠지점</t>
  </si>
  <si>
    <t>씨티엠1팀</t>
  </si>
  <si>
    <t>MP메트로</t>
  </si>
  <si>
    <t>시흥1팀</t>
  </si>
  <si>
    <t>엠피가온</t>
  </si>
  <si>
    <t>MP가온</t>
  </si>
  <si>
    <t>가온1팀</t>
  </si>
  <si>
    <t>라온1팀</t>
  </si>
  <si>
    <t>엠피성공</t>
  </si>
  <si>
    <t>MP성공</t>
  </si>
  <si>
    <t>성공1팀</t>
  </si>
  <si>
    <t>엠피상동</t>
  </si>
  <si>
    <t>MP상동</t>
  </si>
  <si>
    <t>상동1팀</t>
  </si>
  <si>
    <t>엠피송내</t>
  </si>
  <si>
    <t>MP송내</t>
  </si>
  <si>
    <t>송내2팀</t>
  </si>
  <si>
    <t>엠피레전드</t>
  </si>
  <si>
    <t>의정부1팀</t>
  </si>
  <si>
    <t>송내1팀</t>
  </si>
  <si>
    <t>엠피여주</t>
  </si>
  <si>
    <t>MP여주</t>
  </si>
  <si>
    <t>여주1팀</t>
  </si>
  <si>
    <t>엠피경기</t>
  </si>
  <si>
    <t>MP경기</t>
  </si>
  <si>
    <t>경기1팀</t>
  </si>
  <si>
    <t>엠피조은</t>
  </si>
  <si>
    <t>MP조은</t>
  </si>
  <si>
    <t>조은1팀</t>
  </si>
  <si>
    <t>엠피아이리치</t>
  </si>
  <si>
    <t>MP아이리치</t>
  </si>
  <si>
    <t>아이리치1팀</t>
  </si>
  <si>
    <t>엠피프라임</t>
  </si>
  <si>
    <t>MP레전드</t>
  </si>
  <si>
    <t>레전드1팀</t>
  </si>
  <si>
    <t>계약종류</t>
  </si>
  <si>
    <t>계약종류</t>
    <phoneticPr fontId="2" type="noConversion"/>
  </si>
  <si>
    <t>계약상태</t>
  </si>
  <si>
    <t>제이엔제이</t>
  </si>
  <si>
    <t>엠피시흥</t>
  </si>
  <si>
    <t>M+0</t>
    <phoneticPr fontId="2" type="noConversion"/>
  </si>
  <si>
    <t>장기</t>
  </si>
  <si>
    <t>장기</t>
    <phoneticPr fontId="2" type="noConversion"/>
  </si>
  <si>
    <t>장기조건</t>
    <phoneticPr fontId="2" type="noConversion"/>
  </si>
  <si>
    <t>생보조건</t>
    <phoneticPr fontId="2" type="noConversion"/>
  </si>
  <si>
    <t>수금사원명</t>
  </si>
  <si>
    <t>최주영</t>
  </si>
  <si>
    <t>정상</t>
  </si>
  <si>
    <t>함정석</t>
  </si>
  <si>
    <t>고경숙</t>
  </si>
  <si>
    <t>이미경</t>
  </si>
  <si>
    <t>김대곤</t>
  </si>
  <si>
    <t>김상천</t>
  </si>
  <si>
    <t>김윤정</t>
  </si>
  <si>
    <t>김지연</t>
  </si>
  <si>
    <t>노희경</t>
  </si>
  <si>
    <t>박종호</t>
  </si>
  <si>
    <t>백혜경</t>
  </si>
  <si>
    <t>신동원</t>
  </si>
  <si>
    <t>신현애</t>
  </si>
  <si>
    <t>유경자</t>
  </si>
  <si>
    <t>윤정화</t>
  </si>
  <si>
    <t>이동욱2</t>
  </si>
  <si>
    <t>이미선2</t>
  </si>
  <si>
    <t>이종선</t>
  </si>
  <si>
    <t>이효순</t>
  </si>
  <si>
    <t>임은숙</t>
  </si>
  <si>
    <t>홍미정</t>
  </si>
  <si>
    <t>강명희</t>
  </si>
  <si>
    <t>고유미</t>
  </si>
  <si>
    <t>김묘정</t>
  </si>
  <si>
    <t>김진이</t>
  </si>
  <si>
    <t>신승휴</t>
  </si>
  <si>
    <t>심정임</t>
  </si>
  <si>
    <t>오광숙</t>
  </si>
  <si>
    <t>우월랑</t>
  </si>
  <si>
    <t>윤상례</t>
  </si>
  <si>
    <t>이상분</t>
  </si>
  <si>
    <t>이성구</t>
  </si>
  <si>
    <t>전용순</t>
  </si>
  <si>
    <t>정인란</t>
  </si>
  <si>
    <t>조정호</t>
  </si>
  <si>
    <t>신수정</t>
  </si>
  <si>
    <t>강미경</t>
  </si>
  <si>
    <t>김명주</t>
  </si>
  <si>
    <t>김성만</t>
  </si>
  <si>
    <t>김순자</t>
  </si>
  <si>
    <t>김양운</t>
  </si>
  <si>
    <t>김정희2</t>
  </si>
  <si>
    <t>박애경</t>
  </si>
  <si>
    <t>박종철</t>
  </si>
  <si>
    <t>이복종</t>
  </si>
  <si>
    <t>이선화2</t>
  </si>
  <si>
    <t>이현숙</t>
  </si>
  <si>
    <t>이호진2</t>
  </si>
  <si>
    <t>임명산</t>
  </si>
  <si>
    <t>허윤경</t>
  </si>
  <si>
    <t>황지영</t>
  </si>
  <si>
    <t>김옥순</t>
  </si>
  <si>
    <t>김미예1</t>
  </si>
  <si>
    <t>김민화</t>
  </si>
  <si>
    <t>김은숙1</t>
  </si>
  <si>
    <t>김난숙</t>
  </si>
  <si>
    <t>박경화</t>
  </si>
  <si>
    <t>박윤나</t>
  </si>
  <si>
    <t>박윤희</t>
  </si>
  <si>
    <t>손명애</t>
  </si>
  <si>
    <t>송현우</t>
  </si>
  <si>
    <t>염경분</t>
  </si>
  <si>
    <t>유창백</t>
  </si>
  <si>
    <t>이광인</t>
  </si>
  <si>
    <t>이광호</t>
  </si>
  <si>
    <t>이문희</t>
  </si>
  <si>
    <t>이병식</t>
  </si>
  <si>
    <t>이복자</t>
  </si>
  <si>
    <t>이선영</t>
  </si>
  <si>
    <t>김동희</t>
  </si>
  <si>
    <t>이설화</t>
  </si>
  <si>
    <t>이현자</t>
  </si>
  <si>
    <t>임서윤</t>
  </si>
  <si>
    <t>임영신</t>
  </si>
  <si>
    <t>차은주</t>
  </si>
  <si>
    <t>최선희</t>
  </si>
  <si>
    <t>표계순</t>
  </si>
  <si>
    <t>김미란</t>
  </si>
  <si>
    <t>문수산나</t>
  </si>
  <si>
    <t>신은경</t>
  </si>
  <si>
    <t>안옥선</t>
  </si>
  <si>
    <t>최경은</t>
  </si>
  <si>
    <t>최선유</t>
  </si>
  <si>
    <t>홍미숙</t>
  </si>
  <si>
    <t>김선옥</t>
  </si>
  <si>
    <t>윤태진</t>
  </si>
  <si>
    <t>변영미</t>
  </si>
  <si>
    <t>손수영</t>
  </si>
  <si>
    <t>송연희</t>
  </si>
  <si>
    <t>송정희</t>
  </si>
  <si>
    <t>이경옥</t>
  </si>
  <si>
    <t>이경화2</t>
  </si>
  <si>
    <t>문홍주</t>
  </si>
  <si>
    <t>김승희</t>
  </si>
  <si>
    <t>윤숙미</t>
  </si>
  <si>
    <t>조성임</t>
  </si>
  <si>
    <t>채경미</t>
  </si>
  <si>
    <t>채연숙</t>
  </si>
  <si>
    <t>김종민2</t>
  </si>
  <si>
    <t>최은재</t>
  </si>
  <si>
    <t>윤태영</t>
  </si>
  <si>
    <t>이상희</t>
  </si>
  <si>
    <t>육숙자</t>
  </si>
  <si>
    <t>이숙자</t>
  </si>
  <si>
    <t>김종명</t>
  </si>
  <si>
    <t>김호자</t>
  </si>
  <si>
    <t>박진숙</t>
  </si>
  <si>
    <t>오은정</t>
  </si>
  <si>
    <t>이승원</t>
  </si>
  <si>
    <t>이미순</t>
  </si>
  <si>
    <t>이태영1</t>
  </si>
  <si>
    <t>박인선</t>
  </si>
  <si>
    <t>김경애</t>
  </si>
  <si>
    <t>이경주</t>
  </si>
  <si>
    <t>김종민1</t>
  </si>
  <si>
    <t>이미정</t>
  </si>
  <si>
    <t>임미영</t>
  </si>
  <si>
    <t>정원진</t>
  </si>
  <si>
    <t>이미옥</t>
  </si>
  <si>
    <t>전진</t>
  </si>
  <si>
    <t>수금사원명</t>
    <phoneticPr fontId="2" type="noConversion"/>
  </si>
  <si>
    <t>조혜정</t>
  </si>
  <si>
    <t>채금희</t>
  </si>
  <si>
    <t>김현옥2</t>
  </si>
  <si>
    <t>황지야</t>
  </si>
  <si>
    <t>안인희</t>
  </si>
  <si>
    <t>이은영</t>
  </si>
  <si>
    <t>정주용</t>
  </si>
  <si>
    <t>이윤수</t>
  </si>
  <si>
    <t>장미향</t>
  </si>
  <si>
    <t>장애영</t>
  </si>
  <si>
    <t>이태영2</t>
  </si>
  <si>
    <t>설진희</t>
  </si>
  <si>
    <t>장현경</t>
  </si>
  <si>
    <t>김성희2</t>
  </si>
  <si>
    <t>이종순1</t>
  </si>
  <si>
    <t>이춘삼</t>
  </si>
  <si>
    <t>엠피방이</t>
  </si>
  <si>
    <t>양현식</t>
  </si>
  <si>
    <t>신정자</t>
  </si>
  <si>
    <t>홍경아</t>
  </si>
  <si>
    <t>전석원</t>
  </si>
  <si>
    <t>계</t>
    <phoneticPr fontId="2" type="noConversion"/>
  </si>
  <si>
    <t>M+0</t>
  </si>
  <si>
    <t>염경분</t>
    <phoneticPr fontId="2" type="noConversion"/>
  </si>
  <si>
    <t>최주영</t>
    <phoneticPr fontId="2" type="noConversion"/>
  </si>
  <si>
    <t>계</t>
  </si>
  <si>
    <t>씨티엠</t>
  </si>
  <si>
    <t>자율</t>
  </si>
  <si>
    <t>직영</t>
  </si>
  <si>
    <t>엠피시흥</t>
    <phoneticPr fontId="2" type="noConversion"/>
  </si>
  <si>
    <t>씨티엠</t>
    <phoneticPr fontId="2" type="noConversion"/>
  </si>
  <si>
    <t>그룹화명</t>
  </si>
  <si>
    <t>그룹화명</t>
    <phoneticPr fontId="2" type="noConversion"/>
  </si>
  <si>
    <t>그룹구분</t>
  </si>
  <si>
    <t>순서</t>
  </si>
  <si>
    <t>순서</t>
    <phoneticPr fontId="2" type="noConversion"/>
  </si>
  <si>
    <t>직할변환</t>
    <phoneticPr fontId="2" type="noConversion"/>
  </si>
  <si>
    <t>MP메트로</t>
    <phoneticPr fontId="2" type="noConversion"/>
  </si>
  <si>
    <t>변환규칙명</t>
    <phoneticPr fontId="2" type="noConversion"/>
  </si>
  <si>
    <t>추출컬럼</t>
    <phoneticPr fontId="2" type="noConversion"/>
  </si>
  <si>
    <t>NO</t>
    <phoneticPr fontId="2" type="noConversion"/>
  </si>
  <si>
    <t>변환여부</t>
    <phoneticPr fontId="2" type="noConversion"/>
  </si>
  <si>
    <t>YES</t>
    <phoneticPr fontId="2" type="noConversion"/>
  </si>
  <si>
    <t>엠피메트로</t>
    <phoneticPr fontId="2" type="noConversion"/>
  </si>
  <si>
    <t>HL지점</t>
    <phoneticPr fontId="2" type="noConversion"/>
  </si>
  <si>
    <t>HL</t>
    <phoneticPr fontId="2" type="noConversion"/>
  </si>
  <si>
    <t>MP라온</t>
    <phoneticPr fontId="2" type="noConversion"/>
  </si>
  <si>
    <t>사원변환</t>
    <phoneticPr fontId="2" type="noConversion"/>
  </si>
  <si>
    <t>이호진2</t>
    <phoneticPr fontId="2" type="noConversion"/>
  </si>
  <si>
    <t>박경화</t>
    <phoneticPr fontId="2" type="noConversion"/>
  </si>
  <si>
    <t>정상2</t>
  </si>
  <si>
    <t>생보</t>
  </si>
  <si>
    <t>M-1</t>
  </si>
  <si>
    <t>조직구분</t>
  </si>
  <si>
    <t>조직구분</t>
    <phoneticPr fontId="2" type="noConversion"/>
  </si>
  <si>
    <t>M-2</t>
  </si>
  <si>
    <t>해당월말</t>
    <phoneticPr fontId="2" type="noConversion"/>
  </si>
  <si>
    <t>총영업일</t>
    <phoneticPr fontId="2" type="noConversion"/>
  </si>
  <si>
    <t>월중휴일</t>
    <phoneticPr fontId="2" type="noConversion"/>
  </si>
  <si>
    <t>M+0</t>
    <phoneticPr fontId="2" type="noConversion"/>
  </si>
  <si>
    <t>M-1</t>
    <phoneticPr fontId="2" type="noConversion"/>
  </si>
  <si>
    <t>M-3</t>
    <phoneticPr fontId="2" type="noConversion"/>
  </si>
  <si>
    <t>M-4</t>
    <phoneticPr fontId="2" type="noConversion"/>
  </si>
  <si>
    <t>■파일정보 설정</t>
    <phoneticPr fontId="2" type="noConversion"/>
  </si>
  <si>
    <t>파일타입</t>
    <phoneticPr fontId="2" type="noConversion"/>
  </si>
  <si>
    <t>년월</t>
    <phoneticPr fontId="2" type="noConversion"/>
  </si>
  <si>
    <t>보종</t>
    <phoneticPr fontId="2" type="noConversion"/>
  </si>
  <si>
    <t>경로</t>
    <phoneticPr fontId="2" type="noConversion"/>
  </si>
  <si>
    <t>파일명</t>
    <phoneticPr fontId="2" type="noConversion"/>
  </si>
  <si>
    <t>시트명</t>
    <phoneticPr fontId="2" type="noConversion"/>
  </si>
  <si>
    <t>필터조건</t>
    <phoneticPr fontId="2" type="noConversion"/>
  </si>
  <si>
    <t>유효조건</t>
    <phoneticPr fontId="2" type="noConversion"/>
  </si>
  <si>
    <t>A</t>
    <phoneticPr fontId="2" type="noConversion"/>
  </si>
  <si>
    <t>지점</t>
    <phoneticPr fontId="2" type="noConversion"/>
  </si>
  <si>
    <t>D</t>
    <phoneticPr fontId="2" type="noConversion"/>
  </si>
  <si>
    <t>직할지점</t>
    <phoneticPr fontId="2" type="noConversion"/>
  </si>
  <si>
    <t>E</t>
    <phoneticPr fontId="2" type="noConversion"/>
  </si>
  <si>
    <t>팀</t>
    <phoneticPr fontId="2" type="noConversion"/>
  </si>
  <si>
    <t>F</t>
    <phoneticPr fontId="2" type="noConversion"/>
  </si>
  <si>
    <t>H</t>
    <phoneticPr fontId="2" type="noConversion"/>
  </si>
  <si>
    <t>보험료</t>
    <phoneticPr fontId="2" type="noConversion"/>
  </si>
  <si>
    <t>계약상태</t>
    <phoneticPr fontId="2" type="noConversion"/>
  </si>
  <si>
    <t>계약일</t>
    <phoneticPr fontId="2" type="noConversion"/>
  </si>
  <si>
    <t>최종상태변경일</t>
    <phoneticPr fontId="2" type="noConversion"/>
  </si>
  <si>
    <t>지점변환</t>
    <phoneticPr fontId="2" type="noConversion"/>
  </si>
  <si>
    <t>직할변환</t>
    <phoneticPr fontId="2" type="noConversion"/>
  </si>
  <si>
    <t>팀변환</t>
    <phoneticPr fontId="2" type="noConversion"/>
  </si>
  <si>
    <t>사원변환</t>
    <phoneticPr fontId="2" type="noConversion"/>
  </si>
  <si>
    <t>변환여부</t>
    <phoneticPr fontId="2" type="noConversion"/>
  </si>
  <si>
    <t>변환조건</t>
    <phoneticPr fontId="2" type="noConversion"/>
  </si>
  <si>
    <t>NO</t>
    <phoneticPr fontId="2" type="noConversion"/>
  </si>
  <si>
    <t>yes</t>
    <phoneticPr fontId="2" type="noConversion"/>
  </si>
  <si>
    <t>추출컬럼</t>
    <phoneticPr fontId="2" type="noConversion"/>
  </si>
  <si>
    <t>컬럼</t>
    <phoneticPr fontId="2" type="noConversion"/>
  </si>
  <si>
    <t>팀변환</t>
    <phoneticPr fontId="2" type="noConversion"/>
  </si>
  <si>
    <t>소계</t>
  </si>
  <si>
    <t>총</t>
  </si>
  <si>
    <t>엠피라온</t>
    <phoneticPr fontId="2" type="noConversion"/>
  </si>
  <si>
    <t>HL</t>
  </si>
  <si>
    <t>HL</t>
    <phoneticPr fontId="2" type="noConversion"/>
  </si>
  <si>
    <t>엠피라온</t>
    <phoneticPr fontId="2" type="noConversion"/>
  </si>
  <si>
    <t>엠피시흥</t>
    <phoneticPr fontId="2" type="noConversion"/>
  </si>
  <si>
    <t>김미란</t>
    <phoneticPr fontId="2" type="noConversion"/>
  </si>
  <si>
    <t>기준일</t>
    <phoneticPr fontId="2" type="noConversion"/>
  </si>
  <si>
    <t>M-3</t>
  </si>
  <si>
    <t>M-3</t>
    <phoneticPr fontId="2" type="noConversion"/>
  </si>
  <si>
    <t>M-4</t>
  </si>
  <si>
    <t>M-4</t>
    <phoneticPr fontId="2" type="noConversion"/>
  </si>
  <si>
    <t>差</t>
  </si>
  <si>
    <t>差</t>
    <phoneticPr fontId="2" type="noConversion"/>
  </si>
  <si>
    <t>손주민</t>
  </si>
  <si>
    <t>손주민</t>
    <phoneticPr fontId="2" type="noConversion"/>
  </si>
  <si>
    <t>장기</t>
    <phoneticPr fontId="2" type="noConversion"/>
  </si>
  <si>
    <t xml:space="preserve"> %</t>
  </si>
  <si>
    <t>월</t>
    <phoneticPr fontId="2" type="noConversion"/>
  </si>
  <si>
    <t>월 총실적</t>
    <phoneticPr fontId="2" type="noConversion"/>
  </si>
  <si>
    <t>경과일실적</t>
    <phoneticPr fontId="2" type="noConversion"/>
  </si>
  <si>
    <t>추정실적</t>
    <phoneticPr fontId="2" type="noConversion"/>
  </si>
  <si>
    <t>[요약]</t>
    <phoneticPr fontId="2" type="noConversion"/>
  </si>
  <si>
    <t>최종작업정보</t>
    <phoneticPr fontId="2" type="noConversion"/>
  </si>
  <si>
    <t>최종작업기준일</t>
    <phoneticPr fontId="2" type="noConversion"/>
  </si>
  <si>
    <t>M-2</t>
    <phoneticPr fontId="2" type="noConversion"/>
  </si>
  <si>
    <t>■작업기준 설정-date</t>
    <phoneticPr fontId="2" type="noConversion"/>
  </si>
  <si>
    <t>녹색부분에 해당월 곰스 파일정보 입력</t>
    <phoneticPr fontId="2" type="noConversion"/>
  </si>
  <si>
    <t>집계 -조회시 순서로 활용</t>
    <phoneticPr fontId="2" type="noConversion"/>
  </si>
  <si>
    <t>2.작업요령</t>
    <phoneticPr fontId="2" type="noConversion"/>
  </si>
  <si>
    <t>당월</t>
    <phoneticPr fontId="2" type="noConversion"/>
  </si>
  <si>
    <t>M+0</t>
    <phoneticPr fontId="2" type="noConversion"/>
  </si>
  <si>
    <t>M-1</t>
    <phoneticPr fontId="2" type="noConversion"/>
  </si>
  <si>
    <t>전월</t>
    <phoneticPr fontId="2" type="noConversion"/>
  </si>
  <si>
    <t>M-2</t>
    <phoneticPr fontId="2" type="noConversion"/>
  </si>
  <si>
    <t>M-3</t>
    <phoneticPr fontId="2" type="noConversion"/>
  </si>
  <si>
    <t>M-4</t>
    <phoneticPr fontId="2" type="noConversion"/>
  </si>
  <si>
    <t>메뉴보기 클릭</t>
    <phoneticPr fontId="2" type="noConversion"/>
  </si>
  <si>
    <t>당월은 매일 새로 다운받아 갱신하되</t>
    <phoneticPr fontId="2" type="noConversion"/>
  </si>
  <si>
    <t>*장기,생보를 같은 파일로 받으면 됨, 구분값에 따라 자동분석함</t>
    <phoneticPr fontId="2" type="noConversion"/>
  </si>
  <si>
    <t>3. 유의사항</t>
    <phoneticPr fontId="2" type="noConversion"/>
  </si>
  <si>
    <t>엑셀파일을 많이 열어놓고 작업하면 느려짐</t>
    <phoneticPr fontId="2" type="noConversion"/>
  </si>
  <si>
    <t>경기지점</t>
  </si>
  <si>
    <t>프라임</t>
  </si>
  <si>
    <t>피스토스</t>
  </si>
  <si>
    <t>성공지점</t>
  </si>
  <si>
    <t>라온지점</t>
  </si>
  <si>
    <t>여주지점</t>
  </si>
  <si>
    <t>송내</t>
  </si>
  <si>
    <t>의정부</t>
  </si>
  <si>
    <t>레전드지점</t>
  </si>
  <si>
    <t>메트로</t>
  </si>
  <si>
    <t>아이리치</t>
    <phoneticPr fontId="2" type="noConversion"/>
  </si>
  <si>
    <t>방이</t>
    <phoneticPr fontId="2" type="noConversion"/>
  </si>
  <si>
    <t>엠피방이</t>
    <phoneticPr fontId="2" type="noConversion"/>
  </si>
  <si>
    <t>■파일컬럼정보-A</t>
    <phoneticPr fontId="2" type="noConversion"/>
  </si>
  <si>
    <t>■변환규칙-A</t>
    <phoneticPr fontId="2" type="noConversion"/>
  </si>
  <si>
    <t>■필터조건</t>
    <phoneticPr fontId="2" type="noConversion"/>
  </si>
  <si>
    <t>B</t>
  </si>
  <si>
    <t>B</t>
    <phoneticPr fontId="2" type="noConversion"/>
  </si>
  <si>
    <t>IBSS조건</t>
  </si>
  <si>
    <t>IBSS조건</t>
    <phoneticPr fontId="2" type="noConversion"/>
  </si>
  <si>
    <t>IBSS조건</t>
    <phoneticPr fontId="2" type="noConversion"/>
  </si>
  <si>
    <t>상담상태</t>
    <phoneticPr fontId="2" type="noConversion"/>
  </si>
  <si>
    <t>체결완료</t>
    <phoneticPr fontId="2" type="noConversion"/>
  </si>
  <si>
    <t>YES</t>
    <phoneticPr fontId="2" type="noConversion"/>
  </si>
  <si>
    <t>IBSS변환</t>
    <phoneticPr fontId="2" type="noConversion"/>
  </si>
  <si>
    <t>A</t>
  </si>
  <si>
    <t>A</t>
    <phoneticPr fontId="2" type="noConversion"/>
  </si>
  <si>
    <t>D</t>
    <phoneticPr fontId="2" type="noConversion"/>
  </si>
  <si>
    <t>월납보험료</t>
    <phoneticPr fontId="2" type="noConversion"/>
  </si>
  <si>
    <t>L</t>
    <phoneticPr fontId="2" type="noConversion"/>
  </si>
  <si>
    <t>X</t>
    <phoneticPr fontId="2" type="noConversion"/>
  </si>
  <si>
    <t>AB</t>
    <phoneticPr fontId="2" type="noConversion"/>
  </si>
  <si>
    <t>장기</t>
    <phoneticPr fontId="2" type="noConversion"/>
  </si>
  <si>
    <t>■파일컬럼정보-B(IBSS)</t>
    <phoneticPr fontId="2" type="noConversion"/>
  </si>
  <si>
    <t>A</t>
    <phoneticPr fontId="2" type="noConversion"/>
  </si>
  <si>
    <t>B</t>
    <phoneticPr fontId="2" type="noConversion"/>
  </si>
  <si>
    <t>IBB지점-&gt;곰스지점 변환하는 규칙</t>
    <phoneticPr fontId="2" type="noConversion"/>
  </si>
  <si>
    <t>지점변환</t>
    <phoneticPr fontId="2" type="noConversion"/>
  </si>
  <si>
    <t>같아서 변환X</t>
    <phoneticPr fontId="2" type="noConversion"/>
  </si>
  <si>
    <t>undefined</t>
  </si>
  <si>
    <t>노희경A</t>
  </si>
  <si>
    <t>임은숙A</t>
  </si>
  <si>
    <t>임명산A</t>
  </si>
  <si>
    <t>송정희A</t>
  </si>
  <si>
    <t>송연희A</t>
  </si>
  <si>
    <t>문홍주A</t>
  </si>
  <si>
    <t>노희경A</t>
    <phoneticPr fontId="2" type="noConversion"/>
  </si>
  <si>
    <t>임은숙A</t>
    <phoneticPr fontId="2" type="noConversion"/>
  </si>
  <si>
    <t>임명산A</t>
    <phoneticPr fontId="2" type="noConversion"/>
  </si>
  <si>
    <t>송정희A</t>
    <phoneticPr fontId="2" type="noConversion"/>
  </si>
  <si>
    <t>송연희A</t>
    <phoneticPr fontId="2" type="noConversion"/>
  </si>
  <si>
    <t>문홍주A</t>
    <phoneticPr fontId="2" type="noConversion"/>
  </si>
  <si>
    <t>장기조건</t>
  </si>
  <si>
    <t>생보조건</t>
  </si>
  <si>
    <t>증권번호</t>
    <phoneticPr fontId="2" type="noConversion"/>
  </si>
  <si>
    <t>U</t>
    <phoneticPr fontId="2" type="noConversion"/>
  </si>
  <si>
    <t>M+0</t>
    <phoneticPr fontId="2" type="noConversion"/>
  </si>
  <si>
    <t>IBSS</t>
    <phoneticPr fontId="2" type="noConversion"/>
  </si>
  <si>
    <t>잔여일</t>
    <phoneticPr fontId="2" type="noConversion"/>
  </si>
  <si>
    <t>이미순1</t>
  </si>
  <si>
    <t>이미순1</t>
    <phoneticPr fontId="2" type="noConversion"/>
  </si>
  <si>
    <t>곰스_1912.xlsx</t>
  </si>
  <si>
    <t>김자영2</t>
  </si>
  <si>
    <t>김자영2</t>
    <phoneticPr fontId="2" type="noConversion"/>
  </si>
  <si>
    <t>파일타입=A</t>
    <phoneticPr fontId="2" type="noConversion"/>
  </si>
  <si>
    <t>파일타입=B</t>
    <phoneticPr fontId="2" type="noConversion"/>
  </si>
  <si>
    <t>매일 새로 다운받아 갱신</t>
    <phoneticPr fontId="2" type="noConversion"/>
  </si>
  <si>
    <t>구분</t>
    <phoneticPr fontId="2" type="noConversion"/>
  </si>
  <si>
    <t>휴일1</t>
    <phoneticPr fontId="2" type="noConversion"/>
  </si>
  <si>
    <t>휴일2</t>
    <phoneticPr fontId="2" type="noConversion"/>
  </si>
  <si>
    <t>휴일3</t>
    <phoneticPr fontId="2" type="noConversion"/>
  </si>
  <si>
    <t>휴일4</t>
    <phoneticPr fontId="2" type="noConversion"/>
  </si>
  <si>
    <t>휴일5</t>
    <phoneticPr fontId="2" type="noConversion"/>
  </si>
  <si>
    <t>년월</t>
    <phoneticPr fontId="2" type="noConversion"/>
  </si>
  <si>
    <t>지점</t>
    <phoneticPr fontId="2" type="noConversion"/>
  </si>
  <si>
    <t>사원</t>
    <phoneticPr fontId="2" type="noConversion"/>
  </si>
  <si>
    <t>실적</t>
    <phoneticPr fontId="2" type="noConversion"/>
  </si>
  <si>
    <t>1. 곰스,IBSS의 계약목록을 다운받아 실적을 분석,조회하는 기능임</t>
    <phoneticPr fontId="2" type="noConversion"/>
  </si>
  <si>
    <t>곰스-계약목록 다운로드 : 곰스 &gt; 계약검색</t>
    <phoneticPr fontId="2" type="noConversion"/>
  </si>
  <si>
    <t>IBSS-계약리스트 다운로드 : IBSS &gt; 장기,생보 계약리스트</t>
    <phoneticPr fontId="2" type="noConversion"/>
  </si>
  <si>
    <t>전월 4개는 최초 1번만 하면 됨</t>
    <phoneticPr fontId="2" type="noConversion"/>
  </si>
  <si>
    <t xml:space="preserve">조회시트로 이동하여 </t>
    <phoneticPr fontId="2" type="noConversion"/>
  </si>
  <si>
    <t>실적갱신</t>
    <phoneticPr fontId="2" type="noConversion"/>
  </si>
  <si>
    <t>다운받은 목록을 집계</t>
    <phoneticPr fontId="2" type="noConversion"/>
  </si>
  <si>
    <t>실적조회</t>
    <phoneticPr fontId="2" type="noConversion"/>
  </si>
  <si>
    <t>집계결과 조회</t>
    <phoneticPr fontId="2" type="noConversion"/>
  </si>
  <si>
    <t>QUERY</t>
    <phoneticPr fontId="2" type="noConversion"/>
  </si>
  <si>
    <t>소스파일</t>
    <phoneticPr fontId="2" type="noConversion"/>
  </si>
  <si>
    <t>위에 다운받은 파일의 위치 정보</t>
    <phoneticPr fontId="2" type="noConversion"/>
  </si>
  <si>
    <t>휴일</t>
    <phoneticPr fontId="2" type="noConversion"/>
  </si>
  <si>
    <t>각 월의 휴일 설정(토,일 제외)</t>
    <phoneticPr fontId="2" type="noConversion"/>
  </si>
  <si>
    <t>지점</t>
    <phoneticPr fontId="2" type="noConversion"/>
  </si>
  <si>
    <t>사원</t>
    <phoneticPr fontId="2" type="noConversion"/>
  </si>
  <si>
    <t>실적</t>
    <phoneticPr fontId="2" type="noConversion"/>
  </si>
  <si>
    <t>이기정</t>
  </si>
  <si>
    <t>이기정</t>
    <phoneticPr fontId="2" type="noConversion"/>
  </si>
  <si>
    <t>기준일 수정(필요시) - 반드시 버튼 이용</t>
    <phoneticPr fontId="2" type="noConversion"/>
  </si>
  <si>
    <t>손생보 구분보기</t>
    <phoneticPr fontId="2" type="noConversion"/>
  </si>
  <si>
    <t>IBSS비교</t>
    <phoneticPr fontId="2" type="noConversion"/>
  </si>
  <si>
    <t>개인랭킹</t>
    <phoneticPr fontId="2" type="noConversion"/>
  </si>
  <si>
    <t>IBSS와 곰스 비교</t>
    <phoneticPr fontId="2" type="noConversion"/>
  </si>
  <si>
    <t>직영지점 사원 개인랭킹(10~30위)</t>
    <phoneticPr fontId="2" type="noConversion"/>
  </si>
  <si>
    <t>보장성</t>
  </si>
  <si>
    <t>실손</t>
  </si>
  <si>
    <t>재물성</t>
  </si>
  <si>
    <t>상품종류</t>
    <phoneticPr fontId="2" type="noConversion"/>
  </si>
  <si>
    <t>고액조건</t>
    <phoneticPr fontId="2" type="noConversion"/>
  </si>
  <si>
    <t>파일타입</t>
    <phoneticPr fontId="2" type="noConversion"/>
  </si>
  <si>
    <t>월구분</t>
    <phoneticPr fontId="2" type="noConversion"/>
  </si>
  <si>
    <t>계약종류</t>
    <phoneticPr fontId="2" type="noConversion"/>
  </si>
  <si>
    <t>그룹화지점</t>
    <phoneticPr fontId="2" type="noConversion"/>
  </si>
  <si>
    <t>수금사원명</t>
    <phoneticPr fontId="2" type="noConversion"/>
  </si>
  <si>
    <t>엠피성공</t>
    <phoneticPr fontId="2" type="noConversion"/>
  </si>
  <si>
    <t>홍미정</t>
    <phoneticPr fontId="2" type="noConversion"/>
  </si>
  <si>
    <t>김정자</t>
  </si>
  <si>
    <t>박정주</t>
  </si>
  <si>
    <t>이미순2</t>
  </si>
  <si>
    <t>서애자</t>
  </si>
  <si>
    <t>김정자</t>
    <phoneticPr fontId="2" type="noConversion"/>
  </si>
  <si>
    <t>박정주</t>
    <phoneticPr fontId="2" type="noConversion"/>
  </si>
  <si>
    <t>이미순2</t>
    <phoneticPr fontId="2" type="noConversion"/>
  </si>
  <si>
    <t>서애자</t>
    <phoneticPr fontId="2" type="noConversion"/>
  </si>
  <si>
    <t>엠피피스토스</t>
    <phoneticPr fontId="2" type="noConversion"/>
  </si>
  <si>
    <t>김자영2</t>
    <phoneticPr fontId="2" type="noConversion"/>
  </si>
  <si>
    <t>구분</t>
    <phoneticPr fontId="2" type="noConversion"/>
  </si>
  <si>
    <t>d-3</t>
    <phoneticPr fontId="2" type="noConversion"/>
  </si>
  <si>
    <t>undefined</t>
    <phoneticPr fontId="2" type="noConversion"/>
  </si>
  <si>
    <t>폴더</t>
    <phoneticPr fontId="2" type="noConversion"/>
  </si>
  <si>
    <t>파일</t>
    <phoneticPr fontId="2" type="noConversion"/>
  </si>
  <si>
    <t>시트</t>
    <phoneticPr fontId="2" type="noConversion"/>
  </si>
  <si>
    <t>제이엔제이1팀</t>
  </si>
  <si>
    <t>이소연</t>
  </si>
  <si>
    <t>이소연</t>
    <phoneticPr fontId="2" type="noConversion"/>
  </si>
  <si>
    <t>곰스_2001.xlsx</t>
  </si>
  <si>
    <t>보험사</t>
  </si>
  <si>
    <t>보험사</t>
    <phoneticPr fontId="2" type="noConversion"/>
  </si>
  <si>
    <t>보험회사</t>
    <phoneticPr fontId="2" type="noConversion"/>
  </si>
  <si>
    <t>G</t>
    <phoneticPr fontId="2" type="noConversion"/>
  </si>
  <si>
    <t>메리츠화재</t>
  </si>
  <si>
    <t>흥국화재</t>
  </si>
  <si>
    <t>DB손보</t>
  </si>
  <si>
    <t>한화손보</t>
  </si>
  <si>
    <t>KB손보</t>
  </si>
  <si>
    <t>삼성화재</t>
  </si>
  <si>
    <t>롯데손보</t>
  </si>
  <si>
    <t>현대해상</t>
  </si>
  <si>
    <t>농협손보</t>
  </si>
  <si>
    <t>MG손보</t>
  </si>
  <si>
    <t>DB생명</t>
  </si>
  <si>
    <t>처브손해보험</t>
  </si>
  <si>
    <t>AIG손해보험</t>
  </si>
  <si>
    <t>동양생명</t>
  </si>
  <si>
    <t>농협생명</t>
  </si>
  <si>
    <t>IBK연금보험</t>
  </si>
  <si>
    <t>카디프생명</t>
  </si>
  <si>
    <t>처브라이프</t>
  </si>
  <si>
    <t>KDB생명</t>
  </si>
  <si>
    <t>교보생명</t>
  </si>
  <si>
    <t>DGB생명</t>
  </si>
  <si>
    <t>신한생명</t>
  </si>
  <si>
    <t>한화생명</t>
  </si>
  <si>
    <t>손보</t>
    <phoneticPr fontId="2" type="noConversion"/>
  </si>
  <si>
    <t>생보</t>
    <phoneticPr fontId="2" type="noConversion"/>
  </si>
  <si>
    <t>회사별 실적</t>
    <phoneticPr fontId="2" type="noConversion"/>
  </si>
  <si>
    <t>←Click</t>
    <phoneticPr fontId="2" type="noConversion"/>
  </si>
  <si>
    <t>제이엔제이1팀</t>
    <phoneticPr fontId="2" type="noConversion"/>
  </si>
  <si>
    <t>제이엔제이팀</t>
    <phoneticPr fontId="2" type="noConversion"/>
  </si>
  <si>
    <t>제이엔제이</t>
    <phoneticPr fontId="2" type="noConversion"/>
  </si>
  <si>
    <t>MG손보</t>
    <phoneticPr fontId="2" type="noConversion"/>
  </si>
  <si>
    <t>삼성화재</t>
    <phoneticPr fontId="2" type="noConversion"/>
  </si>
  <si>
    <t>↑ 회사명을 선택하면 아래에 선택사 지점별 실적~</t>
    <phoneticPr fontId="2" type="noConversion"/>
  </si>
  <si>
    <t>종신</t>
  </si>
  <si>
    <t>연금</t>
  </si>
  <si>
    <t>라이나4</t>
  </si>
  <si>
    <t>일반저축</t>
  </si>
  <si>
    <t>종신2</t>
  </si>
  <si>
    <t>중저가</t>
  </si>
  <si>
    <t>김주희</t>
  </si>
  <si>
    <t>강은선</t>
  </si>
  <si>
    <t>김용현</t>
  </si>
  <si>
    <t>김주희</t>
    <phoneticPr fontId="2" type="noConversion"/>
  </si>
  <si>
    <t>강은선</t>
    <phoneticPr fontId="2" type="noConversion"/>
  </si>
  <si>
    <t>김용현</t>
    <phoneticPr fontId="2" type="noConversion"/>
  </si>
  <si>
    <t>최종상태변경일</t>
  </si>
  <si>
    <t>최태연</t>
  </si>
  <si>
    <t>최태연</t>
    <phoneticPr fontId="2" type="noConversion"/>
  </si>
  <si>
    <t>상태기준일</t>
    <phoneticPr fontId="2" type="noConversion"/>
  </si>
  <si>
    <t>상태</t>
    <phoneticPr fontId="2" type="noConversion"/>
  </si>
  <si>
    <t>구분</t>
    <phoneticPr fontId="2" type="noConversion"/>
  </si>
  <si>
    <t>정상2</t>
    <phoneticPr fontId="2" type="noConversion"/>
  </si>
  <si>
    <t>[계약명세의 컬럼중 참고용]</t>
    <phoneticPr fontId="2" type="noConversion"/>
  </si>
  <si>
    <t>엠피경기</t>
    <phoneticPr fontId="2" type="noConversion"/>
  </si>
  <si>
    <t>Y-1</t>
  </si>
  <si>
    <t>Y-1</t>
    <phoneticPr fontId="2" type="noConversion"/>
  </si>
  <si>
    <t>윤제열</t>
  </si>
  <si>
    <t>노윤표</t>
  </si>
  <si>
    <t>김혜은</t>
  </si>
  <si>
    <t>허유지</t>
  </si>
  <si>
    <t>엄창신</t>
  </si>
  <si>
    <t>김혜은</t>
    <phoneticPr fontId="2" type="noConversion"/>
  </si>
  <si>
    <t>윤제열</t>
    <phoneticPr fontId="2" type="noConversion"/>
  </si>
  <si>
    <t>파일타입</t>
    <phoneticPr fontId="2" type="noConversion"/>
  </si>
  <si>
    <t>임시조건</t>
    <phoneticPr fontId="2" type="noConversion"/>
  </si>
  <si>
    <t>윤제열</t>
    <phoneticPr fontId="2" type="noConversion"/>
  </si>
  <si>
    <t>허유지</t>
    <phoneticPr fontId="2" type="noConversion"/>
  </si>
  <si>
    <t>엄창신</t>
    <phoneticPr fontId="2" type="noConversion"/>
  </si>
  <si>
    <t>노윤표</t>
    <phoneticPr fontId="2" type="noConversion"/>
  </si>
  <si>
    <t>前年</t>
    <phoneticPr fontId="2" type="noConversion"/>
  </si>
  <si>
    <t>미경과일</t>
    <phoneticPr fontId="2" type="noConversion"/>
  </si>
  <si>
    <t>기준잔여일</t>
    <phoneticPr fontId="2" type="noConversion"/>
  </si>
  <si>
    <t>미경과실적</t>
    <phoneticPr fontId="2" type="noConversion"/>
  </si>
  <si>
    <t>잔여기간실적</t>
    <phoneticPr fontId="2" type="noConversion"/>
  </si>
  <si>
    <t>IBSS差</t>
    <phoneticPr fontId="2" type="noConversion"/>
  </si>
  <si>
    <t>추정실적(경과+전년잔여)</t>
    <phoneticPr fontId="2" type="noConversion"/>
  </si>
  <si>
    <t>유창백</t>
    <phoneticPr fontId="2" type="noConversion"/>
  </si>
  <si>
    <t>김은주</t>
  </si>
  <si>
    <t>김주만</t>
  </si>
  <si>
    <t>김은주</t>
    <phoneticPr fontId="2" type="noConversion"/>
  </si>
  <si>
    <t>김주만</t>
    <phoneticPr fontId="2" type="noConversion"/>
  </si>
  <si>
    <t>실적기간to</t>
    <phoneticPr fontId="2" type="noConversion"/>
  </si>
  <si>
    <t>곰스_2002.xlsx</t>
  </si>
  <si>
    <t>방수연</t>
  </si>
  <si>
    <t>임이주</t>
  </si>
  <si>
    <t>송승환</t>
  </si>
  <si>
    <t>백경숙</t>
  </si>
  <si>
    <t>박정호</t>
  </si>
  <si>
    <t>임이주</t>
    <phoneticPr fontId="2" type="noConversion"/>
  </si>
  <si>
    <t>방수연</t>
    <phoneticPr fontId="2" type="noConversion"/>
  </si>
  <si>
    <t>송승환</t>
    <phoneticPr fontId="2" type="noConversion"/>
  </si>
  <si>
    <t>백경숙</t>
    <phoneticPr fontId="2" type="noConversion"/>
  </si>
  <si>
    <t>박정호</t>
    <phoneticPr fontId="2" type="noConversion"/>
  </si>
  <si>
    <t>파일타입</t>
  </si>
  <si>
    <t>월구분</t>
  </si>
  <si>
    <t>열 레이블</t>
  </si>
  <si>
    <t>총합계</t>
  </si>
  <si>
    <t>행 레이블</t>
  </si>
  <si>
    <t>합계 : 초회보험료</t>
  </si>
  <si>
    <t>상태</t>
  </si>
  <si>
    <t>생보 요약</t>
  </si>
  <si>
    <t>장기 요약</t>
  </si>
  <si>
    <t>(다중 항목)</t>
  </si>
  <si>
    <t>전진숙</t>
  </si>
  <si>
    <t>전진숙</t>
    <phoneticPr fontId="2" type="noConversion"/>
  </si>
  <si>
    <t>■파일컬럼정보-A (납입방법)</t>
    <phoneticPr fontId="2" type="noConversion"/>
  </si>
  <si>
    <t>납입주기(방법)</t>
  </si>
  <si>
    <t>AH</t>
    <phoneticPr fontId="2" type="noConversion"/>
  </si>
  <si>
    <t>최종</t>
  </si>
  <si>
    <t>마감실적</t>
  </si>
  <si>
    <t>예상(최종)마감→</t>
  </si>
  <si>
    <t>최근추세반영</t>
  </si>
  <si>
    <t>전년同月추세</t>
  </si>
  <si>
    <t xml:space="preserve"> IBSS미입력포함시→</t>
  </si>
  <si>
    <t>연경숙</t>
  </si>
  <si>
    <t>이여진</t>
  </si>
  <si>
    <t>연경숙</t>
    <phoneticPr fontId="2" type="noConversion"/>
  </si>
  <si>
    <t>이여진</t>
    <phoneticPr fontId="2" type="noConversion"/>
  </si>
  <si>
    <t>곰스_2003.xlsx</t>
  </si>
  <si>
    <t>라이나생명</t>
    <phoneticPr fontId="2" type="noConversion"/>
  </si>
  <si>
    <t>흥국생명</t>
    <phoneticPr fontId="2" type="noConversion"/>
  </si>
  <si>
    <t>삼성생명</t>
    <phoneticPr fontId="2" type="noConversion"/>
  </si>
  <si>
    <t>2月</t>
  </si>
  <si>
    <t>3月</t>
  </si>
  <si>
    <t>김정희3</t>
  </si>
  <si>
    <t>최금덕</t>
  </si>
  <si>
    <t>박현옥</t>
  </si>
  <si>
    <t>김정희3</t>
    <phoneticPr fontId="2" type="noConversion"/>
  </si>
  <si>
    <t>최금덕</t>
    <phoneticPr fontId="2" type="noConversion"/>
  </si>
  <si>
    <t>박현옥</t>
    <phoneticPr fontId="2" type="noConversion"/>
  </si>
  <si>
    <t>김희재</t>
  </si>
  <si>
    <t>김희재</t>
    <phoneticPr fontId="2" type="noConversion"/>
  </si>
  <si>
    <t>이창현</t>
  </si>
  <si>
    <t>이창현</t>
    <phoneticPr fontId="2" type="noConversion"/>
  </si>
  <si>
    <t>민경숙</t>
  </si>
  <si>
    <t>민경숙</t>
    <phoneticPr fontId="2" type="noConversion"/>
  </si>
  <si>
    <t>엠피제이엔제이</t>
  </si>
  <si>
    <t>MP제이엔제이</t>
  </si>
  <si>
    <t>김혜선</t>
  </si>
  <si>
    <t>곰스_1904.xlsx</t>
  </si>
  <si>
    <t>곰스_2004.xlsx</t>
  </si>
  <si>
    <t>장기_2004.xls</t>
  </si>
  <si>
    <t>생명_2004.xls</t>
  </si>
  <si>
    <t>김혜선</t>
    <phoneticPr fontId="2" type="noConversion"/>
  </si>
  <si>
    <t>메리츠화재</t>
    <phoneticPr fontId="2" type="noConversion"/>
  </si>
  <si>
    <t>롯데손보</t>
    <phoneticPr fontId="2" type="noConversion"/>
  </si>
  <si>
    <t>김은비</t>
  </si>
  <si>
    <t>김성희1</t>
  </si>
  <si>
    <t>신미선</t>
  </si>
  <si>
    <t>김성희1</t>
    <phoneticPr fontId="2" type="noConversion"/>
  </si>
  <si>
    <t>김은비</t>
    <phoneticPr fontId="2" type="noConversion"/>
  </si>
  <si>
    <t>신미선</t>
    <phoneticPr fontId="2" type="noConversion"/>
  </si>
  <si>
    <t>종료일자</t>
  </si>
  <si>
    <t>증권번호</t>
  </si>
  <si>
    <t>상품종류</t>
  </si>
  <si>
    <t>초회보험료</t>
  </si>
  <si>
    <t>계약일자</t>
  </si>
  <si>
    <t>NO DATA</t>
  </si>
  <si>
    <t>N</t>
    <phoneticPr fontId="2" type="noConversion"/>
  </si>
  <si>
    <t>Q</t>
    <phoneticPr fontId="2" type="noConversion"/>
  </si>
  <si>
    <t>R</t>
    <phoneticPr fontId="2" type="noConversion"/>
  </si>
  <si>
    <t>U</t>
    <phoneticPr fontId="2" type="noConversion"/>
  </si>
  <si>
    <t>AA</t>
    <phoneticPr fontId="2" type="noConversion"/>
  </si>
  <si>
    <t>AB</t>
    <phoneticPr fontId="2" type="noConversion"/>
  </si>
  <si>
    <t>BB</t>
    <phoneticPr fontId="2" type="noConversion"/>
  </si>
  <si>
    <t>O</t>
    <phoneticPr fontId="2" type="noConversion"/>
  </si>
  <si>
    <t>엠피제이엔제이</t>
    <phoneticPr fontId="2" type="noConversion"/>
  </si>
  <si>
    <t>엠피제이엔제이</t>
    <phoneticPr fontId="2" type="noConversion"/>
  </si>
  <si>
    <t>엠피제이엔제이</t>
    <phoneticPr fontId="2" type="noConversion"/>
  </si>
  <si>
    <t>제이엔제이</t>
    <phoneticPr fontId="2" type="noConversion"/>
  </si>
  <si>
    <t>안순경</t>
  </si>
  <si>
    <t>고은경</t>
  </si>
  <si>
    <t>안순경</t>
    <phoneticPr fontId="2" type="noConversion"/>
  </si>
  <si>
    <t>고은경</t>
    <phoneticPr fontId="2" type="noConversion"/>
  </si>
  <si>
    <t>4月</t>
  </si>
  <si>
    <t>5月</t>
  </si>
  <si>
    <t>6月</t>
  </si>
  <si>
    <t>김성희</t>
  </si>
  <si>
    <t>김성희</t>
    <phoneticPr fontId="2" type="noConversion"/>
  </si>
  <si>
    <t>이정아</t>
  </si>
  <si>
    <t>이정아</t>
    <phoneticPr fontId="2" type="noConversion"/>
  </si>
  <si>
    <t>윤달영</t>
  </si>
  <si>
    <t>윤달영</t>
    <phoneticPr fontId="2" type="noConversion"/>
  </si>
  <si>
    <t>이순자2</t>
  </si>
  <si>
    <t>이순자2</t>
    <phoneticPr fontId="2" type="noConversion"/>
  </si>
  <si>
    <t>MP메트로1팀</t>
  </si>
  <si>
    <t>박영미</t>
  </si>
  <si>
    <t>박영미</t>
    <phoneticPr fontId="2" type="noConversion"/>
  </si>
  <si>
    <t>노영재</t>
  </si>
  <si>
    <t>노영재</t>
    <phoneticPr fontId="2" type="noConversion"/>
  </si>
  <si>
    <t>농협손보</t>
    <phoneticPr fontId="2" type="noConversion"/>
  </si>
  <si>
    <t>김묘정</t>
    <phoneticPr fontId="2" type="noConversion"/>
  </si>
  <si>
    <t>피스2팀</t>
  </si>
  <si>
    <t>이은숙</t>
  </si>
  <si>
    <t>주해연</t>
  </si>
  <si>
    <t>이은숙</t>
    <phoneticPr fontId="2" type="noConversion"/>
  </si>
  <si>
    <t>주해연</t>
    <phoneticPr fontId="2" type="noConversion"/>
  </si>
  <si>
    <t>2020년9월</t>
  </si>
  <si>
    <t>장인순</t>
  </si>
  <si>
    <t>장인순</t>
    <phoneticPr fontId="2" type="noConversion"/>
  </si>
  <si>
    <t>박진숙1</t>
  </si>
  <si>
    <t>박진숙1</t>
    <phoneticPr fontId="2" type="noConversion"/>
  </si>
  <si>
    <t>하나손해보험</t>
  </si>
  <si>
    <t>흥국화재</t>
    <phoneticPr fontId="2" type="noConversion"/>
  </si>
  <si>
    <t>이민주</t>
  </si>
  <si>
    <t>이민주</t>
    <phoneticPr fontId="2" type="noConversion"/>
  </si>
  <si>
    <t>동양생명</t>
    <phoneticPr fontId="2" type="noConversion"/>
  </si>
  <si>
    <t>한화손보</t>
    <phoneticPr fontId="2" type="noConversion"/>
  </si>
  <si>
    <t>서하연</t>
  </si>
  <si>
    <t>서하연</t>
    <phoneticPr fontId="2" type="noConversion"/>
  </si>
  <si>
    <t>2020-10-01</t>
    <phoneticPr fontId="2" type="noConversion"/>
  </si>
  <si>
    <t>2020-10-02</t>
    <phoneticPr fontId="2" type="noConversion"/>
  </si>
  <si>
    <t>2020-10-09</t>
    <phoneticPr fontId="2" type="noConversion"/>
  </si>
  <si>
    <t>곰스_2011.xlsx</t>
    <phoneticPr fontId="2" type="noConversion"/>
  </si>
  <si>
    <t>2020-12-25</t>
    <phoneticPr fontId="2" type="noConversion"/>
  </si>
  <si>
    <t>곰스_2010.xlsx</t>
    <phoneticPr fontId="2" type="noConversion"/>
  </si>
  <si>
    <t>곰스_2012.xlsx</t>
    <phoneticPr fontId="2" type="noConversion"/>
  </si>
  <si>
    <t>곰스_2101.xlsx</t>
    <phoneticPr fontId="2" type="noConversion"/>
  </si>
  <si>
    <t>2021-01-05</t>
    <phoneticPr fontId="2" type="noConversion"/>
  </si>
  <si>
    <t>곰스_2002.xlsx</t>
    <phoneticPr fontId="2" type="noConversion"/>
  </si>
  <si>
    <t>곰스_2002.xlsx</t>
    <phoneticPr fontId="2" type="noConversion"/>
  </si>
  <si>
    <t>장기_2102.xls</t>
    <phoneticPr fontId="2" type="noConversion"/>
  </si>
  <si>
    <t>생명_2102.xls</t>
    <phoneticPr fontId="2" type="noConversion"/>
  </si>
  <si>
    <t>장기_2102</t>
    <phoneticPr fontId="2" type="noConversion"/>
  </si>
  <si>
    <t>생명_2102</t>
    <phoneticPr fontId="2" type="noConversion"/>
  </si>
  <si>
    <t>2021-02-11</t>
    <phoneticPr fontId="2" type="noConversion"/>
  </si>
  <si>
    <t>2021-02-12</t>
    <phoneticPr fontId="2" type="noConversion"/>
  </si>
  <si>
    <t>곰스_2102.xlsx</t>
    <phoneticPr fontId="2" type="noConversion"/>
  </si>
  <si>
    <t>곰스_2102.xlsx</t>
    <phoneticPr fontId="2" type="noConversion"/>
  </si>
  <si>
    <t>김영해</t>
  </si>
  <si>
    <t>오태현</t>
  </si>
  <si>
    <t>여주행복</t>
  </si>
  <si>
    <t>이광민</t>
  </si>
  <si>
    <t>송유자</t>
  </si>
  <si>
    <t>안혜선</t>
  </si>
  <si>
    <t>유병남</t>
  </si>
  <si>
    <t>천정화</t>
  </si>
  <si>
    <t>유현수</t>
  </si>
  <si>
    <t>강영주</t>
  </si>
  <si>
    <t>이남미</t>
  </si>
  <si>
    <t>구선미</t>
  </si>
  <si>
    <t>L02108096520</t>
  </si>
  <si>
    <t>L02107649397</t>
  </si>
  <si>
    <t>L02108572602</t>
  </si>
  <si>
    <t>L02108586114</t>
  </si>
  <si>
    <t>61912-2747</t>
  </si>
  <si>
    <t>L02108478872</t>
  </si>
  <si>
    <t>L02108487919</t>
  </si>
  <si>
    <t>61906-3161</t>
  </si>
  <si>
    <t>L02108296244</t>
  </si>
  <si>
    <t>61936-19674</t>
  </si>
  <si>
    <t>LA20213401849000</t>
  </si>
  <si>
    <t>LA20216562513000</t>
  </si>
  <si>
    <t>61918-1219</t>
  </si>
  <si>
    <t>61888-1070</t>
  </si>
  <si>
    <t>61900-9710</t>
  </si>
  <si>
    <t>61936-19500</t>
  </si>
  <si>
    <t>61884-7222</t>
  </si>
  <si>
    <t>LA20216561768000</t>
  </si>
  <si>
    <t>61884-7146</t>
  </si>
  <si>
    <t>61891-7111</t>
  </si>
  <si>
    <t>L02108238227</t>
  </si>
  <si>
    <t>L02107962976</t>
  </si>
  <si>
    <t>61918-1197</t>
  </si>
  <si>
    <t>L02108257619</t>
  </si>
  <si>
    <t>LA20216555928000</t>
  </si>
  <si>
    <t>61883-32680</t>
  </si>
  <si>
    <t>L02108265562</t>
  </si>
  <si>
    <t>61883-32656</t>
  </si>
  <si>
    <t>L02108034195</t>
  </si>
  <si>
    <t>6AAAB-3655</t>
  </si>
  <si>
    <t>61902-27938</t>
  </si>
  <si>
    <t>61899-5225</t>
  </si>
  <si>
    <t>LA20213398863000</t>
  </si>
  <si>
    <t>61900-8728</t>
  </si>
  <si>
    <t>L02108002050</t>
  </si>
  <si>
    <t>L02108003450</t>
  </si>
  <si>
    <t>61922-11434</t>
  </si>
  <si>
    <t>61936-18977</t>
  </si>
  <si>
    <t>61883-32281</t>
  </si>
  <si>
    <t>61878-10984</t>
  </si>
  <si>
    <t>L02108308602</t>
  </si>
  <si>
    <t>6AAAB-3646</t>
  </si>
  <si>
    <t>L02108134112</t>
  </si>
  <si>
    <t>L02108092362</t>
  </si>
  <si>
    <t>L02108089980</t>
  </si>
  <si>
    <t>LA20216547573000</t>
  </si>
  <si>
    <t>L02108088709</t>
  </si>
  <si>
    <t>61902-27588</t>
  </si>
  <si>
    <t>61879-12671</t>
  </si>
  <si>
    <t>L02108088167</t>
  </si>
  <si>
    <t>61878-10660</t>
  </si>
  <si>
    <t>LA20216543857000</t>
  </si>
  <si>
    <t>L02106430344</t>
  </si>
  <si>
    <t>61892-8304</t>
  </si>
  <si>
    <t>LA20216546138000</t>
  </si>
  <si>
    <t>61883-31429</t>
  </si>
  <si>
    <t>61888-1020</t>
  </si>
  <si>
    <t>61918-1137</t>
  </si>
  <si>
    <t>61898-5275</t>
  </si>
  <si>
    <t>61883-30998</t>
  </si>
  <si>
    <t>L02107940113</t>
  </si>
  <si>
    <t>L02107941735</t>
  </si>
  <si>
    <t>L02106499597</t>
  </si>
  <si>
    <t>61900-7339</t>
  </si>
  <si>
    <t>L02107601030</t>
  </si>
  <si>
    <t>61900-6337</t>
  </si>
  <si>
    <t>L02107747138</t>
  </si>
  <si>
    <t>L02107757605</t>
  </si>
  <si>
    <t>L02107755618</t>
  </si>
  <si>
    <t>LA20213391707000</t>
  </si>
  <si>
    <t>61900-7055</t>
  </si>
  <si>
    <t>61900-6960</t>
  </si>
  <si>
    <t>L02107486560</t>
  </si>
  <si>
    <t>L02107823563</t>
  </si>
  <si>
    <t>LA20213391532000</t>
  </si>
  <si>
    <t>61922-10305</t>
  </si>
  <si>
    <t>61936-17848</t>
  </si>
  <si>
    <t>6AAAB-3348</t>
  </si>
  <si>
    <t>61883-30138</t>
  </si>
  <si>
    <t>61901-1903</t>
  </si>
  <si>
    <t>LA20216531323000</t>
  </si>
  <si>
    <t>L02107775272</t>
  </si>
  <si>
    <t>61900-6416</t>
  </si>
  <si>
    <t>L02106378600</t>
  </si>
  <si>
    <t>L02107269807</t>
  </si>
  <si>
    <t>L02107269977</t>
  </si>
  <si>
    <t>L02107715382</t>
  </si>
  <si>
    <t>61900-5813</t>
  </si>
  <si>
    <t>61900-4573</t>
  </si>
  <si>
    <t>LA20216526450000</t>
  </si>
  <si>
    <t>L02107644610</t>
  </si>
  <si>
    <t>LA20213390142000</t>
  </si>
  <si>
    <t>61902-25692</t>
  </si>
  <si>
    <t>61881-987</t>
  </si>
  <si>
    <t>L02107514850</t>
  </si>
  <si>
    <t>L02106897016</t>
  </si>
  <si>
    <t>LA20213389308000</t>
  </si>
  <si>
    <t>61926-534</t>
  </si>
  <si>
    <t>61878-9828</t>
  </si>
  <si>
    <t>61900-4767</t>
  </si>
  <si>
    <t>LA20216524282000</t>
  </si>
  <si>
    <t>61902-24131</t>
  </si>
  <si>
    <t>61875-7068</t>
  </si>
  <si>
    <t>L02106630072</t>
  </si>
  <si>
    <t>L02107024133</t>
  </si>
  <si>
    <t>L02107031786</t>
  </si>
  <si>
    <t>LA20213388001000</t>
  </si>
  <si>
    <t>6AAAB-2971</t>
  </si>
  <si>
    <t>LA20216517385000</t>
  </si>
  <si>
    <t>LA20213387423000</t>
  </si>
  <si>
    <t>LA20216519659000</t>
  </si>
  <si>
    <t>61900-4209</t>
  </si>
  <si>
    <t>61936-16783</t>
  </si>
  <si>
    <t>L02107420025</t>
  </si>
  <si>
    <t>L02107419705</t>
  </si>
  <si>
    <t>LA20213387181000</t>
  </si>
  <si>
    <t>61900-4038</t>
  </si>
  <si>
    <t>61963-3976</t>
  </si>
  <si>
    <t>61936-16466</t>
  </si>
  <si>
    <t>LA20216515909000</t>
  </si>
  <si>
    <t>LA20216514417000</t>
  </si>
  <si>
    <t>61880-6543</t>
  </si>
  <si>
    <t>L02107005481</t>
  </si>
  <si>
    <t>L02106502347</t>
  </si>
  <si>
    <t>LA20213385450000</t>
  </si>
  <si>
    <t>L021406961670</t>
  </si>
  <si>
    <t>LA20216510708000</t>
  </si>
  <si>
    <t>61875-6710</t>
  </si>
  <si>
    <t>L02106440852</t>
  </si>
  <si>
    <t>LA20213384690000</t>
  </si>
  <si>
    <t>LA20216508528000</t>
  </si>
  <si>
    <t>L02107135357</t>
  </si>
  <si>
    <t>61883-26752</t>
  </si>
  <si>
    <t>61883-26928</t>
  </si>
  <si>
    <t>61883-26846</t>
  </si>
  <si>
    <t>L02106899103</t>
  </si>
  <si>
    <t>61878-9076</t>
  </si>
  <si>
    <t>61936-15547</t>
  </si>
  <si>
    <t>61875-6522</t>
  </si>
  <si>
    <t>61902-23158</t>
  </si>
  <si>
    <t>L21920000612</t>
  </si>
  <si>
    <t>61936-15427</t>
  </si>
  <si>
    <t>61906-2507</t>
  </si>
  <si>
    <t>LA20213381653000</t>
  </si>
  <si>
    <t>LA20213381581000</t>
  </si>
  <si>
    <t>LA20213381644000</t>
  </si>
  <si>
    <t>LA20216500275000</t>
  </si>
  <si>
    <t>61879-10372</t>
  </si>
  <si>
    <t>61879-10371</t>
  </si>
  <si>
    <t>61879-10370</t>
  </si>
  <si>
    <t>L02106937002</t>
  </si>
  <si>
    <t>LA20216499680000</t>
  </si>
  <si>
    <t>61892-7001</t>
  </si>
  <si>
    <t>61892-7004</t>
  </si>
  <si>
    <t>61922-8139</t>
  </si>
  <si>
    <t>L02106891124</t>
  </si>
  <si>
    <t>61922-7905</t>
  </si>
  <si>
    <t>LA20216494906000</t>
  </si>
  <si>
    <t>LA20216495481000</t>
  </si>
  <si>
    <t>L02106527113</t>
  </si>
  <si>
    <t>61884-5570</t>
  </si>
  <si>
    <t>L02106760370</t>
  </si>
  <si>
    <t>LA20213378665000</t>
  </si>
  <si>
    <t>61883-25280</t>
  </si>
  <si>
    <t>LA20216493526000</t>
  </si>
  <si>
    <t>61879-9983</t>
  </si>
  <si>
    <t>L02106548240</t>
  </si>
  <si>
    <t>61880-5949</t>
  </si>
  <si>
    <t>61936-14369</t>
  </si>
  <si>
    <t>61936-14199</t>
  </si>
  <si>
    <t>LA20213376672000</t>
  </si>
  <si>
    <t>L02106589345</t>
  </si>
  <si>
    <t>LA20216488887000</t>
  </si>
  <si>
    <t>61883-24485</t>
  </si>
  <si>
    <t>LA20213376251000</t>
  </si>
  <si>
    <t>LA20213375762000</t>
  </si>
  <si>
    <t>61884-5331</t>
  </si>
  <si>
    <t>61922-7512</t>
  </si>
  <si>
    <t>230N</t>
  </si>
  <si>
    <t>LA0221J002</t>
  </si>
  <si>
    <t>LA01756</t>
  </si>
  <si>
    <t>L1850</t>
  </si>
  <si>
    <t>LA01724</t>
  </si>
  <si>
    <t>134D</t>
  </si>
  <si>
    <t>ZPB202100</t>
  </si>
  <si>
    <t>LA01719</t>
  </si>
  <si>
    <t>LA01731</t>
  </si>
  <si>
    <t>ZPB059180</t>
  </si>
  <si>
    <t>L1839</t>
  </si>
  <si>
    <t>ZPB215030</t>
  </si>
  <si>
    <t>ZPB052240</t>
  </si>
  <si>
    <t>2191P</t>
  </si>
  <si>
    <t>2191K</t>
  </si>
  <si>
    <t>2191G</t>
  </si>
  <si>
    <t>LA01752</t>
  </si>
  <si>
    <t>ZPB226031</t>
  </si>
  <si>
    <t>ZPB009130</t>
  </si>
  <si>
    <t>LA01733</t>
  </si>
  <si>
    <t>LA0231I001</t>
  </si>
  <si>
    <t>L1856</t>
  </si>
  <si>
    <t>ZPB238020</t>
  </si>
  <si>
    <t>ZPB008150</t>
  </si>
  <si>
    <t>LA0231J003</t>
  </si>
  <si>
    <t>131J</t>
  </si>
  <si>
    <t>LA01674</t>
  </si>
  <si>
    <t>LA01660</t>
  </si>
  <si>
    <t>ZPB173180</t>
  </si>
  <si>
    <t>L1841</t>
  </si>
  <si>
    <t>ZPB230030</t>
  </si>
  <si>
    <t>ZPB211050</t>
  </si>
  <si>
    <t>ZPB231020</t>
  </si>
  <si>
    <t>269E</t>
  </si>
  <si>
    <t>2196B</t>
  </si>
  <si>
    <t>ZPB166120</t>
  </si>
  <si>
    <t>P00221005</t>
  </si>
  <si>
    <t>P00230004</t>
  </si>
  <si>
    <t>P00257002</t>
  </si>
  <si>
    <t>I16521AA0</t>
  </si>
  <si>
    <t>P00198005</t>
  </si>
  <si>
    <t>I16721AA0</t>
  </si>
  <si>
    <t>D410523</t>
  </si>
  <si>
    <t>LA0221B002</t>
  </si>
  <si>
    <t>L1703</t>
  </si>
  <si>
    <t>2194U</t>
  </si>
  <si>
    <t>LA0233E003</t>
  </si>
  <si>
    <t>144A</t>
  </si>
  <si>
    <t>ZPB226030</t>
  </si>
  <si>
    <t>LP0178023</t>
  </si>
  <si>
    <t>ZPB057110</t>
  </si>
  <si>
    <t>LA0221F001</t>
  </si>
  <si>
    <t>LA0240F007</t>
  </si>
  <si>
    <t>LA0229H001</t>
  </si>
  <si>
    <t>LA0240F006</t>
  </si>
  <si>
    <t>LA0223Q002</t>
  </si>
  <si>
    <t>L1716</t>
  </si>
  <si>
    <t>L1846</t>
  </si>
  <si>
    <t>L1821</t>
  </si>
  <si>
    <t>L1837</t>
  </si>
  <si>
    <t>LA01740</t>
  </si>
  <si>
    <t>L1845</t>
  </si>
  <si>
    <t>L1824</t>
  </si>
  <si>
    <t>L1796</t>
  </si>
  <si>
    <t>LA0223Q001</t>
  </si>
  <si>
    <t>2192P</t>
  </si>
  <si>
    <t>L1838</t>
  </si>
  <si>
    <t>D410513</t>
  </si>
  <si>
    <t>D311813</t>
  </si>
  <si>
    <t>LA0233B001</t>
  </si>
  <si>
    <t>LA01680</t>
  </si>
  <si>
    <t>LA0240F005</t>
  </si>
  <si>
    <t>L1817</t>
  </si>
  <si>
    <t>D312211</t>
  </si>
  <si>
    <t>209D</t>
  </si>
  <si>
    <t>L1847</t>
  </si>
  <si>
    <t>LA0221A001</t>
  </si>
  <si>
    <t>L1704</t>
  </si>
  <si>
    <t>L1797</t>
  </si>
  <si>
    <t>2191O</t>
  </si>
  <si>
    <t>LA0233B002</t>
  </si>
  <si>
    <t>LA0233E002</t>
  </si>
  <si>
    <t>LA01711</t>
  </si>
  <si>
    <t>LA19090</t>
  </si>
  <si>
    <t>LA01760</t>
  </si>
  <si>
    <t>L1718</t>
  </si>
  <si>
    <t>195Y</t>
  </si>
  <si>
    <t>L1714</t>
  </si>
  <si>
    <t>LA0221K002</t>
  </si>
  <si>
    <t>2192O</t>
  </si>
  <si>
    <t>LA0221F002</t>
  </si>
  <si>
    <t>281B</t>
  </si>
  <si>
    <t>2193S</t>
  </si>
  <si>
    <t>LA01754</t>
  </si>
  <si>
    <t>PBI176</t>
  </si>
  <si>
    <t>L0134</t>
  </si>
  <si>
    <t>L1787</t>
  </si>
  <si>
    <t>P3018653</t>
  </si>
  <si>
    <t>590921DG1</t>
  </si>
  <si>
    <t>P046802001</t>
  </si>
  <si>
    <t>P00261001</t>
  </si>
  <si>
    <t>L40221AD4</t>
  </si>
  <si>
    <t>LP0579002</t>
  </si>
  <si>
    <t>LP0152030</t>
  </si>
  <si>
    <t>A027101001</t>
  </si>
  <si>
    <t>L40421AD4</t>
  </si>
  <si>
    <t>엠피메트로</t>
    <phoneticPr fontId="2" type="noConversion"/>
  </si>
  <si>
    <t>엠피제이엔제이</t>
    <phoneticPr fontId="2" type="noConversion"/>
  </si>
  <si>
    <t>엠피제이엔제이</t>
    <phoneticPr fontId="2" type="noConversion"/>
  </si>
  <si>
    <t>HL</t>
    <phoneticPr fontId="2" type="noConversion"/>
  </si>
  <si>
    <t>엠피라온</t>
    <phoneticPr fontId="2" type="noConversion"/>
  </si>
  <si>
    <t>씨티엠</t>
    <phoneticPr fontId="2" type="noConversion"/>
  </si>
  <si>
    <t>엠피시흥</t>
    <phoneticPr fontId="2" type="noConversion"/>
  </si>
  <si>
    <t>엠피성공</t>
    <phoneticPr fontId="2" type="noConversion"/>
  </si>
  <si>
    <t>엠피송내</t>
    <phoneticPr fontId="2" type="noConversion"/>
  </si>
  <si>
    <t>엠피의정부</t>
    <phoneticPr fontId="2" type="noConversion"/>
  </si>
  <si>
    <t>엠피여주</t>
    <phoneticPr fontId="2" type="noConversion"/>
  </si>
  <si>
    <t>엠피레전드</t>
    <phoneticPr fontId="2" type="noConversion"/>
  </si>
  <si>
    <t>엠피피스토스</t>
    <phoneticPr fontId="2" type="noConversion"/>
  </si>
  <si>
    <t>엠피경기</t>
    <phoneticPr fontId="2" type="noConversion"/>
  </si>
  <si>
    <t>김영해</t>
    <phoneticPr fontId="2" type="noConversion"/>
  </si>
  <si>
    <t>오태현</t>
    <phoneticPr fontId="2" type="noConversion"/>
  </si>
  <si>
    <t>이광민</t>
    <phoneticPr fontId="2" type="noConversion"/>
  </si>
  <si>
    <t>송유자</t>
    <phoneticPr fontId="2" type="noConversion"/>
  </si>
  <si>
    <t>안혜선</t>
    <phoneticPr fontId="2" type="noConversion"/>
  </si>
  <si>
    <t>유병남</t>
    <phoneticPr fontId="2" type="noConversion"/>
  </si>
  <si>
    <t>유현수</t>
    <phoneticPr fontId="2" type="noConversion"/>
  </si>
  <si>
    <t>강영주</t>
    <phoneticPr fontId="2" type="noConversion"/>
  </si>
  <si>
    <t>이남미</t>
    <phoneticPr fontId="2" type="noConversion"/>
  </si>
  <si>
    <t>구선미</t>
    <phoneticPr fontId="2" type="noConversion"/>
  </si>
  <si>
    <t>천정화</t>
    <phoneticPr fontId="2" type="noConversion"/>
  </si>
  <si>
    <t>곰스_2102.xlsx</t>
  </si>
  <si>
    <t>장기_2102.xls</t>
  </si>
  <si>
    <t>장기_2102</t>
  </si>
  <si>
    <t>생명_2102.xls</t>
  </si>
  <si>
    <t>생명_2102</t>
  </si>
  <si>
    <t>곰스_2101.xlsx</t>
  </si>
  <si>
    <t>곰스_2012.xlsx</t>
  </si>
  <si>
    <t>곰스_2011.xlsx</t>
  </si>
  <si>
    <t>곰스_2010.xlsx</t>
  </si>
  <si>
    <t>61878-10534</t>
  </si>
  <si>
    <t>61963-4516</t>
  </si>
  <si>
    <t>61898-5349</t>
  </si>
  <si>
    <t>61900-4753</t>
  </si>
  <si>
    <t>61902-25131</t>
  </si>
  <si>
    <t>LA20216509639000</t>
  </si>
  <si>
    <t>L02106961670</t>
  </si>
  <si>
    <t>L02106197791</t>
  </si>
  <si>
    <t>L02100709441</t>
  </si>
  <si>
    <t>LA20216469072000</t>
  </si>
  <si>
    <t>LA20216465837000</t>
  </si>
  <si>
    <t>LA20216469288000</t>
  </si>
  <si>
    <t>LA20216476733000</t>
  </si>
  <si>
    <t>LA20213370565000</t>
  </si>
  <si>
    <t>LA20213370254000</t>
  </si>
  <si>
    <t>LA20213372488000</t>
  </si>
  <si>
    <t>61879-8692</t>
  </si>
  <si>
    <t>61884-5063</t>
  </si>
  <si>
    <t>61899-3963</t>
  </si>
  <si>
    <t>61936-13264</t>
  </si>
  <si>
    <t>61880-5215</t>
  </si>
  <si>
    <t>61886-6524</t>
  </si>
  <si>
    <t>61878-7929</t>
  </si>
  <si>
    <t>61879-8999</t>
  </si>
  <si>
    <t>61878-8022</t>
  </si>
  <si>
    <t>61936-13634</t>
  </si>
  <si>
    <t>61879-9060</t>
  </si>
  <si>
    <t>L02103647117</t>
  </si>
  <si>
    <t>L02105987328</t>
  </si>
  <si>
    <t>L02105988034</t>
  </si>
  <si>
    <t>L02106050163</t>
  </si>
  <si>
    <t>L02104476038</t>
  </si>
  <si>
    <t>L02105979142</t>
  </si>
  <si>
    <t>L02106049746</t>
  </si>
  <si>
    <t>L02105989450</t>
  </si>
  <si>
    <t>LA20216460271000</t>
  </si>
  <si>
    <t>LA20216462939000</t>
  </si>
  <si>
    <t>LA20216460287000</t>
  </si>
  <si>
    <t>LA20216460151000</t>
  </si>
  <si>
    <t>LA20216460452000</t>
  </si>
  <si>
    <t>LA20216455510000</t>
  </si>
  <si>
    <t>LA20216461830000</t>
  </si>
  <si>
    <t>61879-8212</t>
  </si>
  <si>
    <t>61886-6314</t>
  </si>
  <si>
    <t>61883-21488</t>
  </si>
  <si>
    <t>61883-21798</t>
  </si>
  <si>
    <t>61888-704</t>
  </si>
  <si>
    <t>61892-5906</t>
  </si>
  <si>
    <t>61888-713</t>
  </si>
  <si>
    <t>61902-18138</t>
  </si>
  <si>
    <t>6AAAB-1329</t>
  </si>
  <si>
    <t>61878-7272</t>
  </si>
  <si>
    <t>61878-7104</t>
  </si>
  <si>
    <t>LA20213368732000</t>
  </si>
  <si>
    <t>LA20213368692000</t>
  </si>
  <si>
    <t>LA20213367100000</t>
  </si>
  <si>
    <t>L02105664002</t>
  </si>
  <si>
    <t>L02105227300</t>
  </si>
  <si>
    <t>L02105690172</t>
  </si>
  <si>
    <t>LA20216450382000</t>
  </si>
  <si>
    <t>LA20213362446000</t>
  </si>
  <si>
    <t>LA20213363772000</t>
  </si>
  <si>
    <t>L02105507763</t>
  </si>
  <si>
    <t>LA20213357775000</t>
  </si>
  <si>
    <t>LA20213359592000</t>
  </si>
  <si>
    <t>LA20213359032000</t>
  </si>
  <si>
    <t>61878-6410</t>
  </si>
  <si>
    <t>LA20216429014000</t>
  </si>
  <si>
    <t>LA20216438110000</t>
  </si>
  <si>
    <t>LA20216430329000</t>
  </si>
  <si>
    <t>L02105188745</t>
  </si>
  <si>
    <t>L02105324709</t>
  </si>
  <si>
    <t>L02105187564</t>
  </si>
  <si>
    <t>L02105406867</t>
  </si>
  <si>
    <t>L02102897838</t>
  </si>
  <si>
    <t>LA20213355514000</t>
  </si>
  <si>
    <t>LA20213356058000</t>
  </si>
  <si>
    <t>61936-10025</t>
  </si>
  <si>
    <t>61936-9807</t>
  </si>
  <si>
    <t>61936-9806</t>
  </si>
  <si>
    <t>61886-5233</t>
  </si>
  <si>
    <t>61898-3046</t>
  </si>
  <si>
    <t>61902-15045</t>
  </si>
  <si>
    <t>61890-220</t>
  </si>
  <si>
    <t>61875-4247</t>
  </si>
  <si>
    <t>61879-6225</t>
  </si>
  <si>
    <t>61918-744</t>
  </si>
  <si>
    <t>61875-4295</t>
  </si>
  <si>
    <t>LA20216419379000</t>
  </si>
  <si>
    <t>LA20216417634000</t>
  </si>
  <si>
    <t>LA20216421334000</t>
  </si>
  <si>
    <t>L02105243260</t>
  </si>
  <si>
    <t>L02104255910</t>
  </si>
  <si>
    <t>L02105236307</t>
  </si>
  <si>
    <t>L02105123101</t>
  </si>
  <si>
    <t>L02105249779</t>
  </si>
  <si>
    <t>LA20213353969000</t>
  </si>
  <si>
    <t>LA20213353527000</t>
  </si>
  <si>
    <t>LA20213351572000</t>
  </si>
  <si>
    <t>LA20213352554000</t>
  </si>
  <si>
    <t>LA20213352733000</t>
  </si>
  <si>
    <t>LA20213352510000</t>
  </si>
  <si>
    <t>LA20216407085000</t>
  </si>
  <si>
    <t>LA20216405221000</t>
  </si>
  <si>
    <t>LA20216407046000</t>
  </si>
  <si>
    <t>LA20216408640000</t>
  </si>
  <si>
    <t>LA20216407432000</t>
  </si>
  <si>
    <t>61889-99</t>
  </si>
  <si>
    <t>61878-5512</t>
  </si>
  <si>
    <t>61878-5424</t>
  </si>
  <si>
    <t>61902-13876</t>
  </si>
  <si>
    <t>61883-16201</t>
  </si>
  <si>
    <t>61878-5443</t>
  </si>
  <si>
    <t>61902-13918</t>
  </si>
  <si>
    <t>61878-5523</t>
  </si>
  <si>
    <t>61891-3316</t>
  </si>
  <si>
    <t>61888-549</t>
  </si>
  <si>
    <t>61878-5369</t>
  </si>
  <si>
    <t>61875-3911</t>
  </si>
  <si>
    <t>61883-16175</t>
  </si>
  <si>
    <t>61878-5375</t>
  </si>
  <si>
    <t>L02104500215</t>
  </si>
  <si>
    <t>L02104451311</t>
  </si>
  <si>
    <t>L02103971155</t>
  </si>
  <si>
    <t>L02104941625</t>
  </si>
  <si>
    <t>L02104498575</t>
  </si>
  <si>
    <t>L02104973901</t>
  </si>
  <si>
    <t>L02104580322</t>
  </si>
  <si>
    <t>L02102393170</t>
  </si>
  <si>
    <t>L02104553190</t>
  </si>
  <si>
    <t>L02104741187</t>
  </si>
  <si>
    <t>L02104656974</t>
  </si>
  <si>
    <t>L02102393205</t>
  </si>
  <si>
    <t>L02104740283</t>
  </si>
  <si>
    <t>L02104924373</t>
  </si>
  <si>
    <t>L02104969661</t>
  </si>
  <si>
    <t>L02104862687</t>
  </si>
  <si>
    <t>L02104495833</t>
  </si>
  <si>
    <t>LA20213346806000</t>
  </si>
  <si>
    <t>LA20213346894000</t>
  </si>
  <si>
    <t>LA20213349020000</t>
  </si>
  <si>
    <t>LA20216391040000</t>
  </si>
  <si>
    <t>LA20216396184000</t>
  </si>
  <si>
    <t>LA20216399354000</t>
  </si>
  <si>
    <t>LA20216396652000</t>
  </si>
  <si>
    <t>LA20216390829000</t>
  </si>
  <si>
    <t>L21920000322</t>
  </si>
  <si>
    <t>L02104449939</t>
  </si>
  <si>
    <t>L02104291147</t>
  </si>
  <si>
    <t>L02104290137</t>
  </si>
  <si>
    <t>L02104189074</t>
  </si>
  <si>
    <t>L02103313537</t>
  </si>
  <si>
    <t>L02103852258</t>
  </si>
  <si>
    <t>L02104548931</t>
  </si>
  <si>
    <t>L02103924987</t>
  </si>
  <si>
    <t>L02104183159</t>
  </si>
  <si>
    <t>L02103906679</t>
  </si>
  <si>
    <t>L02104429409</t>
  </si>
  <si>
    <t>L02104458572</t>
  </si>
  <si>
    <t>L02104457506</t>
  </si>
  <si>
    <t>61883-15358</t>
  </si>
  <si>
    <t>61884-3209</t>
  </si>
  <si>
    <t>61879-4706</t>
  </si>
  <si>
    <t>61902-12492</t>
  </si>
  <si>
    <t>61902-12498</t>
  </si>
  <si>
    <t>61875-3527</t>
  </si>
  <si>
    <t>61879-4713</t>
  </si>
  <si>
    <t>61879-5024</t>
  </si>
  <si>
    <t>61889-88</t>
  </si>
  <si>
    <t>LA20213345676000</t>
  </si>
  <si>
    <t>LA20213345311000</t>
  </si>
  <si>
    <t>LA20216384987000</t>
  </si>
  <si>
    <t>LA20216382068000</t>
  </si>
  <si>
    <t>L02103806429</t>
  </si>
  <si>
    <t>L02104310743</t>
  </si>
  <si>
    <t>L02104307001</t>
  </si>
  <si>
    <t>L02104307549</t>
  </si>
  <si>
    <t>L02103444595</t>
  </si>
  <si>
    <t>L02104015857</t>
  </si>
  <si>
    <t>L02103458179</t>
  </si>
  <si>
    <t>L02104015031</t>
  </si>
  <si>
    <t>61888-467</t>
  </si>
  <si>
    <t>61886-3760</t>
  </si>
  <si>
    <t>61878-4733</t>
  </si>
  <si>
    <t>61902-11909</t>
  </si>
  <si>
    <t>61902-11554</t>
  </si>
  <si>
    <t>61879-4280</t>
  </si>
  <si>
    <t>61898-2343</t>
  </si>
  <si>
    <t>61902-10843</t>
  </si>
  <si>
    <t>61875-3140</t>
  </si>
  <si>
    <t>61878-4104</t>
  </si>
  <si>
    <t>61887-384</t>
  </si>
  <si>
    <t>LA20216377474000</t>
  </si>
  <si>
    <t>LA20216369819000</t>
  </si>
  <si>
    <t>LA20216370873000</t>
  </si>
  <si>
    <t>LA20216372982000</t>
  </si>
  <si>
    <t>LA20216371764000</t>
  </si>
  <si>
    <t>L02103870234</t>
  </si>
  <si>
    <t>L21920000231</t>
  </si>
  <si>
    <t>L21920000223</t>
  </si>
  <si>
    <t>61878-3832</t>
  </si>
  <si>
    <t>61878-3741</t>
  </si>
  <si>
    <t>61875-2896</t>
  </si>
  <si>
    <t>61936-6263</t>
  </si>
  <si>
    <t>61902-9455</t>
  </si>
  <si>
    <t>61891-2413</t>
  </si>
  <si>
    <t>61918-528</t>
  </si>
  <si>
    <t>61918-582</t>
  </si>
  <si>
    <t>61886-3067</t>
  </si>
  <si>
    <t>LA20216361552000</t>
  </si>
  <si>
    <t>LA20216362020000</t>
  </si>
  <si>
    <t>L02101577415</t>
  </si>
  <si>
    <t>L02103048441</t>
  </si>
  <si>
    <t>L02103544698</t>
  </si>
  <si>
    <t>L02103544278</t>
  </si>
  <si>
    <t>L02102043698</t>
  </si>
  <si>
    <t>L02102195160</t>
  </si>
  <si>
    <t>L02102196503</t>
  </si>
  <si>
    <t>L02102238319</t>
  </si>
  <si>
    <t>L02103173349</t>
  </si>
  <si>
    <t>L02102237637</t>
  </si>
  <si>
    <t>LA20213331399000</t>
  </si>
  <si>
    <t>LA20213332193000</t>
  </si>
  <si>
    <t>LA20213333084000</t>
  </si>
  <si>
    <t>61936-5853</t>
  </si>
  <si>
    <t>61875-2602</t>
  </si>
  <si>
    <t>61879-2997</t>
  </si>
  <si>
    <t>61878-2906</t>
  </si>
  <si>
    <t>61878-3277</t>
  </si>
  <si>
    <t>61902-7975</t>
  </si>
  <si>
    <t>61875-2678</t>
  </si>
  <si>
    <t>61902-9030</t>
  </si>
  <si>
    <t>61879-2922</t>
  </si>
  <si>
    <t>61879-2992</t>
  </si>
  <si>
    <t>61879-3035</t>
  </si>
  <si>
    <t>61879-3037</t>
  </si>
  <si>
    <t>61879-3039</t>
  </si>
  <si>
    <t>61902-8287</t>
  </si>
  <si>
    <t>61902-8290</t>
  </si>
  <si>
    <t>61936-4896</t>
  </si>
  <si>
    <t>61875-2534</t>
  </si>
  <si>
    <t>LA20216346797000</t>
  </si>
  <si>
    <t>LA20216343371000</t>
  </si>
  <si>
    <t>LA20216350598000</t>
  </si>
  <si>
    <t>LA20216345242000</t>
  </si>
  <si>
    <t>LA20216352317000</t>
  </si>
  <si>
    <t>LA20216343786000</t>
  </si>
  <si>
    <t>LA20216350957000</t>
  </si>
  <si>
    <t>LA20216351090000</t>
  </si>
  <si>
    <t>LA20216352915000</t>
  </si>
  <si>
    <t>L21920000181</t>
  </si>
  <si>
    <t>61879-2576</t>
  </si>
  <si>
    <t>61898-1565</t>
  </si>
  <si>
    <t>61883-9366</t>
  </si>
  <si>
    <t>61936-4516</t>
  </si>
  <si>
    <t>61902-7380</t>
  </si>
  <si>
    <t>61883-8604</t>
  </si>
  <si>
    <t>61963-811</t>
  </si>
  <si>
    <t>61936-4606</t>
  </si>
  <si>
    <t>LA20213330678000</t>
  </si>
  <si>
    <t>LA20213329476000</t>
  </si>
  <si>
    <t>LA20213330092000</t>
  </si>
  <si>
    <t>L02100366853</t>
  </si>
  <si>
    <t>L02102306455</t>
  </si>
  <si>
    <t>L02102315505</t>
  </si>
  <si>
    <t>L02102472280</t>
  </si>
  <si>
    <t>LA20216339752000</t>
  </si>
  <si>
    <t>LA20216336639000</t>
  </si>
  <si>
    <t>LA20216339648000</t>
  </si>
  <si>
    <t>LA20213328197000</t>
  </si>
  <si>
    <t>LA20216333588000</t>
  </si>
  <si>
    <t>L02102486006</t>
  </si>
  <si>
    <t>L21920000128</t>
  </si>
  <si>
    <t>L21920000151</t>
  </si>
  <si>
    <t>61896-213</t>
  </si>
  <si>
    <t>61936-3561</t>
  </si>
  <si>
    <t>61936-3494</t>
  </si>
  <si>
    <t>61936-3746</t>
  </si>
  <si>
    <t>61875-1888</t>
  </si>
  <si>
    <t>61926-103</t>
  </si>
  <si>
    <t>L02102563943</t>
  </si>
  <si>
    <t>LA20213325686000</t>
  </si>
  <si>
    <t>LA20213326380000</t>
  </si>
  <si>
    <t>LA20216325137000</t>
  </si>
  <si>
    <t>LA20216323804000</t>
  </si>
  <si>
    <t>LA20216327740000</t>
  </si>
  <si>
    <t>L02102257641</t>
  </si>
  <si>
    <t>L02102152220</t>
  </si>
  <si>
    <t>LA20213320401000</t>
  </si>
  <si>
    <t>LA20216315780000</t>
  </si>
  <si>
    <t>LA20216319221000</t>
  </si>
  <si>
    <t>LA20216311517000</t>
  </si>
  <si>
    <t>L21920000118</t>
  </si>
  <si>
    <t>61875-1559</t>
  </si>
  <si>
    <t>61936-3209</t>
  </si>
  <si>
    <t>최대호</t>
  </si>
  <si>
    <t>61902-5783</t>
  </si>
  <si>
    <t>61898-1162</t>
  </si>
  <si>
    <t>61879-2082</t>
  </si>
  <si>
    <t>61878-2065</t>
  </si>
  <si>
    <t>L02101772484</t>
  </si>
  <si>
    <t>L02101316644</t>
  </si>
  <si>
    <t>L02102328471</t>
  </si>
  <si>
    <t>L02100746444</t>
  </si>
  <si>
    <t>L02102037994</t>
  </si>
  <si>
    <t>61922-1723</t>
  </si>
  <si>
    <t>61936-2406</t>
  </si>
  <si>
    <t>61883-5300</t>
  </si>
  <si>
    <t>61875-1336</t>
  </si>
  <si>
    <t>61883-5381</t>
  </si>
  <si>
    <t>61884-1147</t>
  </si>
  <si>
    <t>61887-194</t>
  </si>
  <si>
    <t>L02101904423</t>
  </si>
  <si>
    <t>L02101691037</t>
  </si>
  <si>
    <t>L02101760679</t>
  </si>
  <si>
    <t>LA20213319745000</t>
  </si>
  <si>
    <t>LA20213318902000</t>
  </si>
  <si>
    <t>L02101508740</t>
  </si>
  <si>
    <t>L02101617485</t>
  </si>
  <si>
    <t>L02101613772</t>
  </si>
  <si>
    <t>L02101713247</t>
  </si>
  <si>
    <t>L02101651042</t>
  </si>
  <si>
    <t>L02101448808</t>
  </si>
  <si>
    <t>L02101696330</t>
  </si>
  <si>
    <t>L02101658258</t>
  </si>
  <si>
    <t>L02101584314</t>
  </si>
  <si>
    <t>LA20216291445000</t>
  </si>
  <si>
    <t>LA20216280970000</t>
  </si>
  <si>
    <t>LA20216289361000</t>
  </si>
  <si>
    <t>LA20216289001000</t>
  </si>
  <si>
    <t>LA20216288545000</t>
  </si>
  <si>
    <t>LA20216283208000</t>
  </si>
  <si>
    <t>LA20213313609000</t>
  </si>
  <si>
    <t>61896-108</t>
  </si>
  <si>
    <t>61902-3408</t>
  </si>
  <si>
    <t>61906-351</t>
  </si>
  <si>
    <t>61879-1177</t>
  </si>
  <si>
    <t>61878-1293</t>
  </si>
  <si>
    <t>61936-2044</t>
  </si>
  <si>
    <t>61875-1143</t>
  </si>
  <si>
    <t>61879-1522</t>
  </si>
  <si>
    <t>61912-380</t>
  </si>
  <si>
    <t>61912-384</t>
  </si>
  <si>
    <t>61886-985</t>
  </si>
  <si>
    <t>61875-1076</t>
  </si>
  <si>
    <t>61875-1079</t>
  </si>
  <si>
    <t>61936-2006</t>
  </si>
  <si>
    <t>61883-4854</t>
  </si>
  <si>
    <t>61898-679</t>
  </si>
  <si>
    <t>61906-374</t>
  </si>
  <si>
    <t>61883-3955</t>
  </si>
  <si>
    <t>61887-149</t>
  </si>
  <si>
    <t>61875-1131</t>
  </si>
  <si>
    <t>61875-1113</t>
  </si>
  <si>
    <t>61875-946</t>
  </si>
  <si>
    <t>61875-933</t>
  </si>
  <si>
    <t>61884-942</t>
  </si>
  <si>
    <t>61888-151</t>
  </si>
  <si>
    <t>L21920000046</t>
  </si>
  <si>
    <t>L02101294957</t>
  </si>
  <si>
    <t>61883-3635</t>
  </si>
  <si>
    <t>61888-130</t>
  </si>
  <si>
    <t>61888-136</t>
  </si>
  <si>
    <t>LA20216269200000</t>
  </si>
  <si>
    <t>LA20216277285000</t>
  </si>
  <si>
    <t>LA20213310703000</t>
  </si>
  <si>
    <t>L02101011648</t>
  </si>
  <si>
    <t>L02101341183</t>
  </si>
  <si>
    <t>LA20216261401000</t>
  </si>
  <si>
    <t>LA20216261085000</t>
  </si>
  <si>
    <t>LA20216267575000</t>
  </si>
  <si>
    <t>LA20213306150000</t>
  </si>
  <si>
    <t>LA20213307710000</t>
  </si>
  <si>
    <t>LA20213306542000</t>
  </si>
  <si>
    <t>L02100989970</t>
  </si>
  <si>
    <t>L02100977559</t>
  </si>
  <si>
    <t>L02100814648</t>
  </si>
  <si>
    <t>L02100801416</t>
  </si>
  <si>
    <t>L02101017419</t>
  </si>
  <si>
    <t>L02101061152</t>
  </si>
  <si>
    <t>L02101118238</t>
  </si>
  <si>
    <t>L02100803628</t>
  </si>
  <si>
    <t>61892-768</t>
  </si>
  <si>
    <t>61883-2632</t>
  </si>
  <si>
    <t>61883-1878</t>
  </si>
  <si>
    <t>61875-451</t>
  </si>
  <si>
    <t>LA20216252964000</t>
  </si>
  <si>
    <t>LA20216247735000</t>
  </si>
  <si>
    <t>LA20216247751000</t>
  </si>
  <si>
    <t>LA20216247856000</t>
  </si>
  <si>
    <t>61892-505</t>
  </si>
  <si>
    <t>61922-309</t>
  </si>
  <si>
    <t>61878-330</t>
  </si>
  <si>
    <t>L02100695947</t>
  </si>
  <si>
    <t>L02100247850</t>
  </si>
  <si>
    <t>LA20213302830000</t>
  </si>
  <si>
    <t>LA20213300952000</t>
  </si>
  <si>
    <t>신현정</t>
  </si>
  <si>
    <t>LA20205688023000</t>
  </si>
  <si>
    <t>LA20205678456000</t>
  </si>
  <si>
    <t>LA20205689438000</t>
  </si>
  <si>
    <t>61718-70951</t>
  </si>
  <si>
    <t>61734-27638</t>
  </si>
  <si>
    <t>61718-69403</t>
  </si>
  <si>
    <t>61718-69410</t>
  </si>
  <si>
    <t>61720-28063</t>
  </si>
  <si>
    <t>61722-17704</t>
  </si>
  <si>
    <t>61732-45347</t>
  </si>
  <si>
    <t>61754-18083</t>
  </si>
  <si>
    <t>61718-69331</t>
  </si>
  <si>
    <t>61722-17467</t>
  </si>
  <si>
    <t>L02050913650</t>
  </si>
  <si>
    <t>L02049151846</t>
  </si>
  <si>
    <t>L02051086506</t>
  </si>
  <si>
    <t>LA20203094670000</t>
  </si>
  <si>
    <t>LA20203092339000</t>
  </si>
  <si>
    <t>LA20203095787000</t>
  </si>
  <si>
    <t>LA20203093286000</t>
  </si>
  <si>
    <t>LA20203094309000</t>
  </si>
  <si>
    <t>LA20203093339000</t>
  </si>
  <si>
    <t>LA20205665652000</t>
  </si>
  <si>
    <t>LA20205673346000</t>
  </si>
  <si>
    <t>LA20205669671000</t>
  </si>
  <si>
    <t>LA20205665595000</t>
  </si>
  <si>
    <t>LA20205669824000</t>
  </si>
  <si>
    <t>LA20203089014000</t>
  </si>
  <si>
    <t>LA20203089230000</t>
  </si>
  <si>
    <t>LA20203089885000</t>
  </si>
  <si>
    <t>LA20203090342000</t>
  </si>
  <si>
    <t>LA20203088260000</t>
  </si>
  <si>
    <t>61734-27230</t>
  </si>
  <si>
    <t>61734-27076</t>
  </si>
  <si>
    <t>61732-44718</t>
  </si>
  <si>
    <t>61733-97699</t>
  </si>
  <si>
    <t>61713-51715</t>
  </si>
  <si>
    <t>61713-51711</t>
  </si>
  <si>
    <t>61733-97275</t>
  </si>
  <si>
    <t>61732-44618</t>
  </si>
  <si>
    <t>LA20205654956000</t>
  </si>
  <si>
    <t>LA20203086038000</t>
  </si>
  <si>
    <t>L02050608548</t>
  </si>
  <si>
    <t>L02047178639</t>
  </si>
  <si>
    <t>L02050691785</t>
  </si>
  <si>
    <t>L02050574634</t>
  </si>
  <si>
    <t>L02050283290</t>
  </si>
  <si>
    <t>L02049194833</t>
  </si>
  <si>
    <t>61801-2990</t>
  </si>
  <si>
    <t>61801-3023</t>
  </si>
  <si>
    <t>61732-43411</t>
  </si>
  <si>
    <t>61801-3013</t>
  </si>
  <si>
    <t>61801-3016</t>
  </si>
  <si>
    <t>61687-138734</t>
  </si>
  <si>
    <t>61734-26838</t>
  </si>
  <si>
    <t>61751-2490</t>
  </si>
  <si>
    <t>61732-43660</t>
  </si>
  <si>
    <t>61718-67220</t>
  </si>
  <si>
    <t>61713-51089</t>
  </si>
  <si>
    <t>61687-139205</t>
  </si>
  <si>
    <t>LA20205649307000</t>
  </si>
  <si>
    <t>LA20205646733000</t>
  </si>
  <si>
    <t>LA20203080565000</t>
  </si>
  <si>
    <t>LA20203080097000</t>
  </si>
  <si>
    <t>LA20203081864000</t>
  </si>
  <si>
    <t>LA20203081707000</t>
  </si>
  <si>
    <t>L02050161762</t>
  </si>
  <si>
    <t>L02050053657</t>
  </si>
  <si>
    <t>L02050144081</t>
  </si>
  <si>
    <t>61742-817</t>
  </si>
  <si>
    <t>61793-13016</t>
  </si>
  <si>
    <t>61732-43045</t>
  </si>
  <si>
    <t>61687-137890</t>
  </si>
  <si>
    <t>LA20205629842000</t>
  </si>
  <si>
    <t>LA20205626762000</t>
  </si>
  <si>
    <t>L02050038494</t>
  </si>
  <si>
    <t>L02050132358</t>
  </si>
  <si>
    <t>L02049773191</t>
  </si>
  <si>
    <t>61732-42475</t>
  </si>
  <si>
    <t>61714-31820</t>
  </si>
  <si>
    <t>61720-26016</t>
  </si>
  <si>
    <t>61687-136908</t>
  </si>
  <si>
    <t>61720-26181</t>
  </si>
  <si>
    <t>LA20203076846000</t>
  </si>
  <si>
    <t>LA20203071932000</t>
  </si>
  <si>
    <t>LA20203073721000</t>
  </si>
  <si>
    <t>LA20203075078000</t>
  </si>
  <si>
    <t>LA20203073326000</t>
  </si>
  <si>
    <t>LA20203071876000</t>
  </si>
  <si>
    <t>LA20203075034000</t>
  </si>
  <si>
    <t>LA20205611575000</t>
  </si>
  <si>
    <t>LA20205614167000</t>
  </si>
  <si>
    <t>LA20205607673000</t>
  </si>
  <si>
    <t>LA20205613398000</t>
  </si>
  <si>
    <t>LA20205617504000</t>
  </si>
  <si>
    <t>LA20205611458000</t>
  </si>
  <si>
    <t>LA20205616714000</t>
  </si>
  <si>
    <t>LA20205611747000</t>
  </si>
  <si>
    <t>LA20205605541000</t>
  </si>
  <si>
    <t>L02050060843</t>
  </si>
  <si>
    <t>L02049774850</t>
  </si>
  <si>
    <t>L02049778717</t>
  </si>
  <si>
    <t>L02049773700</t>
  </si>
  <si>
    <t>L02049720661</t>
  </si>
  <si>
    <t>L02049842058</t>
  </si>
  <si>
    <t>L02050064855</t>
  </si>
  <si>
    <t>L02049720899</t>
  </si>
  <si>
    <t>L02050010034</t>
  </si>
  <si>
    <t>61687-135707</t>
  </si>
  <si>
    <t>61732-42091</t>
  </si>
  <si>
    <t>61732-42095</t>
  </si>
  <si>
    <t>61718-64237</t>
  </si>
  <si>
    <t>61718-64239</t>
  </si>
  <si>
    <t>61732-42029</t>
  </si>
  <si>
    <t>61718-63984</t>
  </si>
  <si>
    <t>61715-3901</t>
  </si>
  <si>
    <t>61687-135424</t>
  </si>
  <si>
    <t>61732-41633</t>
  </si>
  <si>
    <t>61729-29294</t>
  </si>
  <si>
    <t>61619-17878</t>
  </si>
  <si>
    <t>61713-49295</t>
  </si>
  <si>
    <t>61713-49421</t>
  </si>
  <si>
    <t>61718-63421</t>
  </si>
  <si>
    <t>61687-135704</t>
  </si>
  <si>
    <t>61720-25653</t>
  </si>
  <si>
    <t>61732-42255</t>
  </si>
  <si>
    <t>61732-41669</t>
  </si>
  <si>
    <t>61718-64638</t>
  </si>
  <si>
    <t>61713-49410</t>
  </si>
  <si>
    <t>61733-93197</t>
  </si>
  <si>
    <t>61713-49552</t>
  </si>
  <si>
    <t>61732-42099</t>
  </si>
  <si>
    <t>61722-16267</t>
  </si>
  <si>
    <t>LA20203070700000</t>
  </si>
  <si>
    <t>LA20203069405000</t>
  </si>
  <si>
    <t>LA20203068555000</t>
  </si>
  <si>
    <t>LA20203068564000</t>
  </si>
  <si>
    <t>LA20205601198000</t>
  </si>
  <si>
    <t>L02049713530</t>
  </si>
  <si>
    <t>L02049457144</t>
  </si>
  <si>
    <t>L02048063592</t>
  </si>
  <si>
    <t>L02048083870</t>
  </si>
  <si>
    <t>61733-92337</t>
  </si>
  <si>
    <t>61732-40634</t>
  </si>
  <si>
    <t>61687-133823</t>
  </si>
  <si>
    <t>61718-62868</t>
  </si>
  <si>
    <t>61729-28602</t>
  </si>
  <si>
    <t>61793-11904</t>
  </si>
  <si>
    <t>61713-48458</t>
  </si>
  <si>
    <t>61687-133857</t>
  </si>
  <si>
    <t>61733-91731</t>
  </si>
  <si>
    <t>61732-40531</t>
  </si>
  <si>
    <t>61732-40980</t>
  </si>
  <si>
    <t>61687-134070</t>
  </si>
  <si>
    <t>61732-40797</t>
  </si>
  <si>
    <t>61722-16066</t>
  </si>
  <si>
    <t>61729-28640</t>
  </si>
  <si>
    <t>61747-6320</t>
  </si>
  <si>
    <t>61747-6271</t>
  </si>
  <si>
    <t>61714-30609</t>
  </si>
  <si>
    <t>LA20203066547000</t>
  </si>
  <si>
    <t>LA20203066795000</t>
  </si>
  <si>
    <t>LA20203067250000</t>
  </si>
  <si>
    <t>LA20205589630000</t>
  </si>
  <si>
    <t>LA20205591939000</t>
  </si>
  <si>
    <t>LA20205593089000</t>
  </si>
  <si>
    <t>LA20205593063000</t>
  </si>
  <si>
    <t>LA20205585326000</t>
  </si>
  <si>
    <t>LA20205585297000</t>
  </si>
  <si>
    <t>LA20205590560000</t>
  </si>
  <si>
    <t>LA20205590285000</t>
  </si>
  <si>
    <t>LA20205586432000</t>
  </si>
  <si>
    <t>L02049254613</t>
  </si>
  <si>
    <t>L02049504244</t>
  </si>
  <si>
    <t>L02049457621</t>
  </si>
  <si>
    <t>L02049287583</t>
  </si>
  <si>
    <t>L02049342896</t>
  </si>
  <si>
    <t>L02049323751</t>
  </si>
  <si>
    <t>L02049330823</t>
  </si>
  <si>
    <t>61714-30223</t>
  </si>
  <si>
    <t>61732-40148</t>
  </si>
  <si>
    <t>61733-90885</t>
  </si>
  <si>
    <t>61732-40113</t>
  </si>
  <si>
    <t>61801-983</t>
  </si>
  <si>
    <t>61801-982</t>
  </si>
  <si>
    <t>61718-62056</t>
  </si>
  <si>
    <t>61732-39781</t>
  </si>
  <si>
    <t>61720-24914</t>
  </si>
  <si>
    <t>61720-24899</t>
  </si>
  <si>
    <t>LA20203063580000</t>
  </si>
  <si>
    <t>LA20205578094000</t>
  </si>
  <si>
    <t>L02049193870</t>
  </si>
  <si>
    <t>L02049219283</t>
  </si>
  <si>
    <t>61722-15522</t>
  </si>
  <si>
    <t>61734-25038</t>
  </si>
  <si>
    <t>61733-89885</t>
  </si>
  <si>
    <t>61713-47306</t>
  </si>
  <si>
    <t>61733-89820</t>
  </si>
  <si>
    <t>61718-61339</t>
  </si>
  <si>
    <t>61718-61613</t>
  </si>
  <si>
    <t>61754-15845</t>
  </si>
  <si>
    <t>61754-15851</t>
  </si>
  <si>
    <t>61739-5872</t>
  </si>
  <si>
    <t>61713-47572</t>
  </si>
  <si>
    <t>61733-89826</t>
  </si>
  <si>
    <t>61713-47467</t>
  </si>
  <si>
    <t>61713-47521</t>
  </si>
  <si>
    <t>LA20205554317000</t>
  </si>
  <si>
    <t>LA20205559887000</t>
  </si>
  <si>
    <t>LA20205563968000</t>
  </si>
  <si>
    <t>LA20205559518000</t>
  </si>
  <si>
    <t>LA20205562641000</t>
  </si>
  <si>
    <t>LA20205566521000</t>
  </si>
  <si>
    <t>61720-24351</t>
  </si>
  <si>
    <t>61733-89136</t>
  </si>
  <si>
    <t>61734-24569</t>
  </si>
  <si>
    <t>61729-27505</t>
  </si>
  <si>
    <t>61739-5620</t>
  </si>
  <si>
    <t>61755-22785</t>
  </si>
  <si>
    <t>61718-60908</t>
  </si>
  <si>
    <t>61718-60664</t>
  </si>
  <si>
    <t>L02049094263</t>
  </si>
  <si>
    <t>L02048246420</t>
  </si>
  <si>
    <t>LA20203058439000</t>
  </si>
  <si>
    <t>LA20203059600000</t>
  </si>
  <si>
    <t>LA20203058570000</t>
  </si>
  <si>
    <t>LA20203060182000</t>
  </si>
  <si>
    <t>LA20203060079000</t>
  </si>
  <si>
    <t>LA20203060009000</t>
  </si>
  <si>
    <t>LA20203059951000</t>
  </si>
  <si>
    <t>LA20203058911000</t>
  </si>
  <si>
    <t>LA20203059975000</t>
  </si>
  <si>
    <t>LA20205540462000</t>
  </si>
  <si>
    <t>LA20205551020000</t>
  </si>
  <si>
    <t>LA20205542085000</t>
  </si>
  <si>
    <t>LA20205541728000</t>
  </si>
  <si>
    <t>LA20205544571000</t>
  </si>
  <si>
    <t>L02048458524</t>
  </si>
  <si>
    <t>L02048769722</t>
  </si>
  <si>
    <t>L02048843911</t>
  </si>
  <si>
    <t>61801-330</t>
  </si>
  <si>
    <t>61687-129851</t>
  </si>
  <si>
    <t>61714-29410</t>
  </si>
  <si>
    <t>61718-59763</t>
  </si>
  <si>
    <t>61687-129398</t>
  </si>
  <si>
    <t>61687-129287</t>
  </si>
  <si>
    <t>61801-327</t>
  </si>
  <si>
    <t>61732-37752</t>
  </si>
  <si>
    <t>61714-29377</t>
  </si>
  <si>
    <t>61729-27085</t>
  </si>
  <si>
    <t>61732-37440</t>
  </si>
  <si>
    <t>61754-15492</t>
  </si>
  <si>
    <t>61755-22076</t>
  </si>
  <si>
    <t>61713-45628</t>
  </si>
  <si>
    <t>61732-38548</t>
  </si>
  <si>
    <t>61733-87466</t>
  </si>
  <si>
    <t>61732-38582</t>
  </si>
  <si>
    <t>61720-23621</t>
  </si>
  <si>
    <t>61713-46375</t>
  </si>
  <si>
    <t>61713-46374</t>
  </si>
  <si>
    <t>61747-5686</t>
  </si>
  <si>
    <t>61729-26627</t>
  </si>
  <si>
    <t>61733-87076</t>
  </si>
  <si>
    <t>61801-218</t>
  </si>
  <si>
    <t>LA20203049419000</t>
  </si>
  <si>
    <t>LA20203050533000</t>
  </si>
  <si>
    <t>LA20203052034000</t>
  </si>
  <si>
    <t>LA20203053155000</t>
  </si>
  <si>
    <t>LA20203053214000</t>
  </si>
  <si>
    <t>LA20203053188000</t>
  </si>
  <si>
    <t>LA20203053946000</t>
  </si>
  <si>
    <t>LA20203051959000</t>
  </si>
  <si>
    <t>LA20205536629000</t>
  </si>
  <si>
    <t>LA20205535271000</t>
  </si>
  <si>
    <t>L02048261480</t>
  </si>
  <si>
    <t>L02048498423</t>
  </si>
  <si>
    <t>L02048498528</t>
  </si>
  <si>
    <t>L02047792298</t>
  </si>
  <si>
    <t>L02048415055</t>
  </si>
  <si>
    <t>L02048608201</t>
  </si>
  <si>
    <t>L02048296737</t>
  </si>
  <si>
    <t>61713-45135</t>
  </si>
  <si>
    <t>61747-5577</t>
  </si>
  <si>
    <t>61720-22942</t>
  </si>
  <si>
    <t>61732-36277</t>
  </si>
  <si>
    <t>61718-58153</t>
  </si>
  <si>
    <t>LA20203047148000</t>
  </si>
  <si>
    <t>LA20203045285000</t>
  </si>
  <si>
    <t>LA20203047507000</t>
  </si>
  <si>
    <t>LA20203045791000</t>
  </si>
  <si>
    <t>LA20205525264000</t>
  </si>
  <si>
    <t>LA20205529968000</t>
  </si>
  <si>
    <t>LA20203042510000</t>
  </si>
  <si>
    <t>LA20203041681000</t>
  </si>
  <si>
    <t>LA20203043332000</t>
  </si>
  <si>
    <t>LA20203042133000</t>
  </si>
  <si>
    <t>LA20203043038000</t>
  </si>
  <si>
    <t>LA20205522120000</t>
  </si>
  <si>
    <t>LA20205517271000</t>
  </si>
  <si>
    <t>LA20205516803000</t>
  </si>
  <si>
    <t>LA20205513156000</t>
  </si>
  <si>
    <t>LA20205525238000</t>
  </si>
  <si>
    <t>LA20205521798000</t>
  </si>
  <si>
    <t>L02048161448</t>
  </si>
  <si>
    <t>L02048294930</t>
  </si>
  <si>
    <t>61713-44905</t>
  </si>
  <si>
    <t>61754-14971</t>
  </si>
  <si>
    <t>61733-85055</t>
  </si>
  <si>
    <t>61732-35370</t>
  </si>
  <si>
    <t>61718-56830</t>
  </si>
  <si>
    <t>LA20203039474000</t>
  </si>
  <si>
    <t>LA20205510242000</t>
  </si>
  <si>
    <t>LA20205510204000</t>
  </si>
  <si>
    <t>LA20205511337000</t>
  </si>
  <si>
    <t>LA20205510072000</t>
  </si>
  <si>
    <t>LA20205510706000</t>
  </si>
  <si>
    <t>L02048021913</t>
  </si>
  <si>
    <t>61718-55944</t>
  </si>
  <si>
    <t>61732-34821</t>
  </si>
  <si>
    <t>61739-5216</t>
  </si>
  <si>
    <t>61714-27600</t>
  </si>
  <si>
    <t>61717-3611</t>
  </si>
  <si>
    <t>LA20205489961000</t>
  </si>
  <si>
    <t>LA20203033270000</t>
  </si>
  <si>
    <t>LA20203031608000</t>
  </si>
  <si>
    <t>L02047089258</t>
  </si>
  <si>
    <t>L02047772839</t>
  </si>
  <si>
    <t>L02047642808</t>
  </si>
  <si>
    <t>L02047643261</t>
  </si>
  <si>
    <t>61687-124187</t>
  </si>
  <si>
    <t>61723-11690</t>
  </si>
  <si>
    <t>61734-22948</t>
  </si>
  <si>
    <t>61734-23067</t>
  </si>
  <si>
    <t>61619-16720</t>
  </si>
  <si>
    <t>61729-25142</t>
  </si>
  <si>
    <t>61715-3414</t>
  </si>
  <si>
    <t>61720-22039</t>
  </si>
  <si>
    <t>61793-8808</t>
  </si>
  <si>
    <t>61723-11808</t>
  </si>
  <si>
    <t>61733-82428</t>
  </si>
  <si>
    <t>61687-123981</t>
  </si>
  <si>
    <t>LA20205485366000</t>
  </si>
  <si>
    <t>L02046892512</t>
  </si>
  <si>
    <t>L02047426896</t>
  </si>
  <si>
    <t>L02047500809</t>
  </si>
  <si>
    <t>L02047515285</t>
  </si>
  <si>
    <t>L02047427343</t>
  </si>
  <si>
    <t>L02047252552</t>
  </si>
  <si>
    <t>L02047417384</t>
  </si>
  <si>
    <t>L02047417702</t>
  </si>
  <si>
    <t>L02046887663</t>
  </si>
  <si>
    <t>L02047419745</t>
  </si>
  <si>
    <t>L02047422630</t>
  </si>
  <si>
    <t>L02047479368</t>
  </si>
  <si>
    <t>L02046592465</t>
  </si>
  <si>
    <t>L02047484135</t>
  </si>
  <si>
    <t>LA20203028562000</t>
  </si>
  <si>
    <t>LA20203029858000</t>
  </si>
  <si>
    <t>LA20203028086000</t>
  </si>
  <si>
    <t>LA20203028950000</t>
  </si>
  <si>
    <t>LA20203029340000</t>
  </si>
  <si>
    <t>LA20203028568000</t>
  </si>
  <si>
    <t>LA20203027368000</t>
  </si>
  <si>
    <t>LA20203029460000</t>
  </si>
  <si>
    <t>61720-21206</t>
  </si>
  <si>
    <t>61754-14322</t>
  </si>
  <si>
    <t>61713-43346</t>
  </si>
  <si>
    <t>61687-123054</t>
  </si>
  <si>
    <t>61733-80683</t>
  </si>
  <si>
    <t>61733-81196</t>
  </si>
  <si>
    <t>61722-13725</t>
  </si>
  <si>
    <t>61732-32240</t>
  </si>
  <si>
    <t>61750-567</t>
  </si>
  <si>
    <t>61720-21187</t>
  </si>
  <si>
    <t>61718-54456</t>
  </si>
  <si>
    <t>61687-122456</t>
  </si>
  <si>
    <t>61729-24100</t>
  </si>
  <si>
    <t>61734-22700</t>
  </si>
  <si>
    <t>61732-34084</t>
  </si>
  <si>
    <t>61732-34160</t>
  </si>
  <si>
    <t>61687-123008</t>
  </si>
  <si>
    <t>61734-22725</t>
  </si>
  <si>
    <t>61754-14287</t>
  </si>
  <si>
    <t>61713-43311</t>
  </si>
  <si>
    <t>61687-122989</t>
  </si>
  <si>
    <t>61732-32645</t>
  </si>
  <si>
    <t>61732-32833</t>
  </si>
  <si>
    <t>61718-53015</t>
  </si>
  <si>
    <t>61687-121873</t>
  </si>
  <si>
    <t>61714-26912</t>
  </si>
  <si>
    <t>61729-24913</t>
  </si>
  <si>
    <t>61754-14174</t>
  </si>
  <si>
    <t>61718-52371</t>
  </si>
  <si>
    <t>61734-22449</t>
  </si>
  <si>
    <t>61729-24871</t>
  </si>
  <si>
    <t>LA20205480566000</t>
  </si>
  <si>
    <t>LA20205476031000</t>
  </si>
  <si>
    <t>LA20205482950000</t>
  </si>
  <si>
    <t>LA20205473627000</t>
  </si>
  <si>
    <t>LA20205476394000</t>
  </si>
  <si>
    <t>LA20205476247000</t>
  </si>
  <si>
    <t>LA20205482432000</t>
  </si>
  <si>
    <t>LA20205481338000</t>
  </si>
  <si>
    <t>LA20205483462000</t>
  </si>
  <si>
    <t>LA20205482154000</t>
  </si>
  <si>
    <t>LA20205482263000</t>
  </si>
  <si>
    <t>L21790002767</t>
  </si>
  <si>
    <t>LA20205468323000</t>
  </si>
  <si>
    <t>LA20205466905000</t>
  </si>
  <si>
    <t>LA20205466460000</t>
  </si>
  <si>
    <t>LA20205467319000</t>
  </si>
  <si>
    <t>61732-31507</t>
  </si>
  <si>
    <t>61729-23685</t>
  </si>
  <si>
    <t>61754-13952</t>
  </si>
  <si>
    <t>61732-31967</t>
  </si>
  <si>
    <t>61732-31851</t>
  </si>
  <si>
    <t>61793-8052</t>
  </si>
  <si>
    <t>61718-51672</t>
  </si>
  <si>
    <t>61729-23718</t>
  </si>
  <si>
    <t>61732-31581</t>
  </si>
  <si>
    <t>61713-41578</t>
  </si>
  <si>
    <t>61687-120475</t>
  </si>
  <si>
    <t>LA20203024032000</t>
  </si>
  <si>
    <t>LA20203024073000</t>
  </si>
  <si>
    <t>LA20203024160000</t>
  </si>
  <si>
    <t>LA20205451267000</t>
  </si>
  <si>
    <t>L02046807243</t>
  </si>
  <si>
    <t>L02046490818</t>
  </si>
  <si>
    <t>61722-12993</t>
  </si>
  <si>
    <t>61733-78610</t>
  </si>
  <si>
    <t>61733-78081</t>
  </si>
  <si>
    <t>61734-22009</t>
  </si>
  <si>
    <t>61734-22008</t>
  </si>
  <si>
    <t>61718-50441</t>
  </si>
  <si>
    <t>61729-23302</t>
  </si>
  <si>
    <t>L02046653560</t>
  </si>
  <si>
    <t>L02046617569</t>
  </si>
  <si>
    <t>LA20205438382000</t>
  </si>
  <si>
    <t>LA20205439394000</t>
  </si>
  <si>
    <t>61713-40590</t>
  </si>
  <si>
    <t>61687-118620</t>
  </si>
  <si>
    <t>LA20203015431000</t>
  </si>
  <si>
    <t>LA20203015510000</t>
  </si>
  <si>
    <t>L02046489668</t>
  </si>
  <si>
    <t>HL</t>
    <phoneticPr fontId="2" type="noConversion"/>
  </si>
  <si>
    <t>엠피라온</t>
    <phoneticPr fontId="2" type="noConversion"/>
  </si>
  <si>
    <t>엠피라온</t>
    <phoneticPr fontId="2" type="noConversion"/>
  </si>
  <si>
    <t>씨티엠</t>
    <phoneticPr fontId="2" type="noConversion"/>
  </si>
  <si>
    <t>엠피메트로</t>
    <phoneticPr fontId="2" type="noConversion"/>
  </si>
  <si>
    <t>엠피프라임</t>
    <phoneticPr fontId="2" type="noConversion"/>
  </si>
  <si>
    <t>엠피경기</t>
    <phoneticPr fontId="2" type="noConversion"/>
  </si>
  <si>
    <t>천정화</t>
    <phoneticPr fontId="2" type="noConversion"/>
  </si>
  <si>
    <t>최대호</t>
    <phoneticPr fontId="2" type="noConversion"/>
  </si>
  <si>
    <t>엠피의정부</t>
    <phoneticPr fontId="2" type="noConversion"/>
  </si>
  <si>
    <t>엠피상동</t>
    <phoneticPr fontId="2" type="noConversion"/>
  </si>
  <si>
    <t>엠피상동</t>
    <phoneticPr fontId="2" type="noConversion"/>
  </si>
  <si>
    <t>엠피프라임</t>
    <phoneticPr fontId="2" type="noConversion"/>
  </si>
  <si>
    <t>엠피송내</t>
    <phoneticPr fontId="2" type="noConversion"/>
  </si>
  <si>
    <t>엠피성공</t>
    <phoneticPr fontId="2" type="noConversion"/>
  </si>
  <si>
    <t>엠피메트로</t>
    <phoneticPr fontId="2" type="noConversion"/>
  </si>
  <si>
    <t>엠피제이엔제이</t>
    <phoneticPr fontId="2" type="noConversion"/>
  </si>
  <si>
    <t>엠피레전드</t>
    <phoneticPr fontId="2" type="noConversion"/>
  </si>
  <si>
    <t>엠피피스토스</t>
    <phoneticPr fontId="2" type="noConversion"/>
  </si>
  <si>
    <t>엠피가온</t>
    <phoneticPr fontId="2" type="noConversion"/>
  </si>
  <si>
    <t>엠피조은</t>
    <phoneticPr fontId="2" type="noConversion"/>
  </si>
  <si>
    <t>엠피여주</t>
    <phoneticPr fontId="2" type="noConversion"/>
  </si>
  <si>
    <t>MP의정부</t>
    <phoneticPr fontId="2" type="noConversion"/>
  </si>
  <si>
    <t>MP상동</t>
    <phoneticPr fontId="2" type="noConversion"/>
  </si>
  <si>
    <t>MP송내</t>
    <phoneticPr fontId="2" type="noConversion"/>
  </si>
  <si>
    <t>MP메트로</t>
    <phoneticPr fontId="2" type="noConversion"/>
  </si>
  <si>
    <t>MP제이엔제이</t>
    <phoneticPr fontId="2" type="noConversion"/>
  </si>
  <si>
    <t>MP피스토스</t>
    <phoneticPr fontId="2" type="noConversion"/>
  </si>
  <si>
    <t>MP조은</t>
    <phoneticPr fontId="2" type="noConversion"/>
  </si>
  <si>
    <t>여주행복</t>
    <phoneticPr fontId="2" type="noConversion"/>
  </si>
  <si>
    <t>최주영</t>
    <phoneticPr fontId="2" type="noConversion"/>
  </si>
  <si>
    <t>손명애</t>
    <phoneticPr fontId="2" type="noConversion"/>
  </si>
  <si>
    <t>김종민2</t>
    <phoneticPr fontId="2" type="noConversion"/>
  </si>
  <si>
    <t>이상희</t>
    <phoneticPr fontId="2" type="noConversion"/>
  </si>
  <si>
    <t>정인란</t>
    <phoneticPr fontId="2" type="noConversion"/>
  </si>
  <si>
    <t>전용순</t>
    <phoneticPr fontId="2" type="noConversion"/>
  </si>
  <si>
    <t>김묘정</t>
    <phoneticPr fontId="2" type="noConversion"/>
  </si>
  <si>
    <t>박영미</t>
    <phoneticPr fontId="2" type="noConversion"/>
  </si>
  <si>
    <t>이윤수</t>
    <phoneticPr fontId="2" type="noConversion"/>
  </si>
  <si>
    <t>전진</t>
    <phoneticPr fontId="2" type="noConversion"/>
  </si>
  <si>
    <t>신승휴</t>
    <phoneticPr fontId="2" type="noConversion"/>
  </si>
  <si>
    <t>김선옥</t>
    <phoneticPr fontId="2" type="noConversion"/>
  </si>
  <si>
    <t>김승희</t>
    <phoneticPr fontId="2" type="noConversion"/>
  </si>
  <si>
    <t>조성임</t>
    <phoneticPr fontId="2" type="noConversion"/>
  </si>
  <si>
    <t>임은숙</t>
    <phoneticPr fontId="2" type="noConversion"/>
  </si>
  <si>
    <t>홍미숙</t>
    <phoneticPr fontId="2" type="noConversion"/>
  </si>
  <si>
    <t>김난숙</t>
    <phoneticPr fontId="2" type="noConversion"/>
  </si>
  <si>
    <t>임영신</t>
    <phoneticPr fontId="2" type="noConversion"/>
  </si>
  <si>
    <t>최은재</t>
    <phoneticPr fontId="2" type="noConversion"/>
  </si>
  <si>
    <t>염경분</t>
    <phoneticPr fontId="2" type="noConversion"/>
  </si>
  <si>
    <t>전용순</t>
    <phoneticPr fontId="2" type="noConversion"/>
  </si>
  <si>
    <t>김주희</t>
    <phoneticPr fontId="2" type="noConversion"/>
  </si>
  <si>
    <t>고경숙</t>
    <phoneticPr fontId="2" type="noConversion"/>
  </si>
  <si>
    <t>송유자</t>
    <phoneticPr fontId="2" type="noConversion"/>
  </si>
  <si>
    <t>이경옥</t>
    <phoneticPr fontId="2" type="noConversion"/>
  </si>
  <si>
    <t>이숙자</t>
    <phoneticPr fontId="2" type="noConversion"/>
  </si>
  <si>
    <t>오은정</t>
    <phoneticPr fontId="2" type="noConversion"/>
  </si>
  <si>
    <t>장인순</t>
    <phoneticPr fontId="2" type="noConversion"/>
  </si>
  <si>
    <t>흥국생명</t>
    <phoneticPr fontId="2" type="noConversion"/>
  </si>
  <si>
    <t>KB생명</t>
    <phoneticPr fontId="2" type="noConversion"/>
  </si>
  <si>
    <t>동양생명</t>
    <phoneticPr fontId="2" type="noConversion"/>
  </si>
  <si>
    <t>동양생명</t>
    <phoneticPr fontId="2" type="noConversion"/>
  </si>
  <si>
    <t>라이나생명</t>
    <phoneticPr fontId="2" type="noConversion"/>
  </si>
  <si>
    <t>라이나생명</t>
    <phoneticPr fontId="2" type="noConversion"/>
  </si>
  <si>
    <t>삼성생명</t>
    <phoneticPr fontId="2" type="noConversion"/>
  </si>
  <si>
    <t>KB생명</t>
    <phoneticPr fontId="2" type="noConversion"/>
  </si>
  <si>
    <t>KB생명</t>
    <phoneticPr fontId="2" type="noConversion"/>
  </si>
  <si>
    <t>처브라이프</t>
    <phoneticPr fontId="2" type="noConversion"/>
  </si>
  <si>
    <t>DB생명</t>
    <phoneticPr fontId="2" type="noConversion"/>
  </si>
  <si>
    <t>라이나생명</t>
    <phoneticPr fontId="2" type="noConversion"/>
  </si>
  <si>
    <t>KB생명</t>
    <phoneticPr fontId="2" type="noConversion"/>
  </si>
  <si>
    <t>흥국생명</t>
    <phoneticPr fontId="2" type="noConversion"/>
  </si>
  <si>
    <t>흥국생명</t>
    <phoneticPr fontId="2" type="noConversion"/>
  </si>
  <si>
    <t>처브라이프</t>
    <phoneticPr fontId="2" type="noConversion"/>
  </si>
  <si>
    <t>교보생명</t>
    <phoneticPr fontId="2" type="noConversion"/>
  </si>
  <si>
    <t>라이나생명</t>
    <phoneticPr fontId="2" type="noConversion"/>
  </si>
  <si>
    <t>교보생명</t>
    <phoneticPr fontId="2" type="noConversion"/>
  </si>
  <si>
    <t>흥국생명</t>
    <phoneticPr fontId="2" type="noConversion"/>
  </si>
  <si>
    <t>신한생명</t>
    <phoneticPr fontId="2" type="noConversion"/>
  </si>
  <si>
    <t>생보</t>
    <phoneticPr fontId="2" type="noConversion"/>
  </si>
  <si>
    <t>생보</t>
    <phoneticPr fontId="2" type="noConversion"/>
  </si>
  <si>
    <t>보장성1</t>
    <phoneticPr fontId="2" type="noConversion"/>
  </si>
  <si>
    <t>종신1</t>
    <phoneticPr fontId="2" type="noConversion"/>
  </si>
  <si>
    <t>종신1</t>
    <phoneticPr fontId="2" type="noConversion"/>
  </si>
  <si>
    <t>보장성1</t>
    <phoneticPr fontId="2" type="noConversion"/>
  </si>
  <si>
    <t>중저가1</t>
    <phoneticPr fontId="2" type="noConversion"/>
  </si>
  <si>
    <t>종신1</t>
    <phoneticPr fontId="2" type="noConversion"/>
  </si>
  <si>
    <t>연금1</t>
    <phoneticPr fontId="2" type="noConversion"/>
  </si>
  <si>
    <t>정상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</si>
  <si>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</si>
  <si>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</si>
  <si>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</si>
  <si>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</si>
  <si>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</si>
  <si>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</si>
  <si>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</si>
  <si>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</si>
  <si>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</si>
  <si>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</si>
  <si>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정상2</t>
    <phoneticPr fontId="2" type="noConversion"/>
  </si>
  <si>
    <t>정상2</t>
    <phoneticPr fontId="2" type="noConversion"/>
  </si>
  <si>
    <t>정상2</t>
    <phoneticPr fontId="2" type="noConversion"/>
  </si>
  <si>
    <t>피스토스</t>
    <phoneticPr fontId="2" type="noConversion"/>
  </si>
  <si>
    <t>의정부</t>
    <phoneticPr fontId="2" type="noConversion"/>
  </si>
  <si>
    <t>씨티엠지점</t>
    <phoneticPr fontId="2" type="noConversion"/>
  </si>
  <si>
    <t>송내</t>
    <phoneticPr fontId="2" type="noConversion"/>
  </si>
  <si>
    <t>엠피가온</t>
    <phoneticPr fontId="2" type="noConversion"/>
  </si>
  <si>
    <t>성공지점</t>
    <phoneticPr fontId="2" type="noConversion"/>
  </si>
  <si>
    <t>HL지점</t>
    <phoneticPr fontId="2" type="noConversion"/>
  </si>
  <si>
    <t>메트로</t>
    <phoneticPr fontId="2" type="noConversion"/>
  </si>
  <si>
    <t>엠피상동</t>
    <phoneticPr fontId="2" type="noConversion"/>
  </si>
  <si>
    <t>엠피조은</t>
    <phoneticPr fontId="2" type="noConversion"/>
  </si>
  <si>
    <t>프라임</t>
    <phoneticPr fontId="2" type="noConversion"/>
  </si>
  <si>
    <t>제이엔제이</t>
    <phoneticPr fontId="2" type="noConversion"/>
  </si>
  <si>
    <t>여주지점</t>
    <phoneticPr fontId="2" type="noConversion"/>
  </si>
  <si>
    <t>경기지점</t>
    <phoneticPr fontId="2" type="noConversion"/>
  </si>
  <si>
    <t>레전드지점</t>
    <phoneticPr fontId="2" type="noConversion"/>
  </si>
  <si>
    <t>1팀</t>
    <phoneticPr fontId="2" type="noConversion"/>
  </si>
  <si>
    <t>의정부1팀</t>
    <phoneticPr fontId="2" type="noConversion"/>
  </si>
  <si>
    <t>씨티엠1팀</t>
    <phoneticPr fontId="2" type="noConversion"/>
  </si>
  <si>
    <t>송내1팀</t>
    <phoneticPr fontId="2" type="noConversion"/>
  </si>
  <si>
    <t>가온1팀</t>
    <phoneticPr fontId="2" type="noConversion"/>
  </si>
  <si>
    <t>성공1팀</t>
    <phoneticPr fontId="2" type="noConversion"/>
  </si>
  <si>
    <t>HL1팀</t>
    <phoneticPr fontId="2" type="noConversion"/>
  </si>
  <si>
    <t>메트로1팀</t>
    <phoneticPr fontId="2" type="noConversion"/>
  </si>
  <si>
    <t>엠피상동1팀</t>
    <phoneticPr fontId="2" type="noConversion"/>
  </si>
  <si>
    <t>조은1팀</t>
    <phoneticPr fontId="2" type="noConversion"/>
  </si>
  <si>
    <t>2팀</t>
    <phoneticPr fontId="2" type="noConversion"/>
  </si>
  <si>
    <t>프라임1팀</t>
    <phoneticPr fontId="2" type="noConversion"/>
  </si>
  <si>
    <t>송내2팀</t>
    <phoneticPr fontId="2" type="noConversion"/>
  </si>
  <si>
    <t>메트로2팀</t>
    <phoneticPr fontId="2" type="noConversion"/>
  </si>
  <si>
    <t>제이젠제이1팀</t>
    <phoneticPr fontId="2" type="noConversion"/>
  </si>
  <si>
    <t>여주</t>
    <phoneticPr fontId="2" type="noConversion"/>
  </si>
  <si>
    <t>경기1팀</t>
    <phoneticPr fontId="2" type="noConversion"/>
  </si>
  <si>
    <t>레전드</t>
    <phoneticPr fontId="2" type="noConversion"/>
  </si>
  <si>
    <t>김진이</t>
    <phoneticPr fontId="2" type="noConversion"/>
  </si>
  <si>
    <t>염경분</t>
    <phoneticPr fontId="2" type="noConversion"/>
  </si>
  <si>
    <t>윤달영</t>
    <phoneticPr fontId="2" type="noConversion"/>
  </si>
  <si>
    <t>윤달영</t>
    <phoneticPr fontId="2" type="noConversion"/>
  </si>
  <si>
    <t>최주영</t>
    <phoneticPr fontId="2" type="noConversion"/>
  </si>
  <si>
    <t>김대곤</t>
    <phoneticPr fontId="2" type="noConversion"/>
  </si>
  <si>
    <t>이선영</t>
    <phoneticPr fontId="2" type="noConversion"/>
  </si>
  <si>
    <t>임명산A</t>
    <phoneticPr fontId="2" type="noConversion"/>
  </si>
  <si>
    <t>홍미정</t>
    <phoneticPr fontId="2" type="noConversion"/>
  </si>
  <si>
    <t>김영해</t>
    <phoneticPr fontId="2" type="noConversion"/>
  </si>
  <si>
    <t>이광인</t>
    <phoneticPr fontId="2" type="noConversion"/>
  </si>
  <si>
    <t>임미영</t>
    <phoneticPr fontId="2" type="noConversion"/>
  </si>
  <si>
    <t>정인란</t>
    <phoneticPr fontId="2" type="noConversion"/>
  </si>
  <si>
    <t>김상천</t>
    <phoneticPr fontId="2" type="noConversion"/>
  </si>
  <si>
    <t>염경분</t>
    <phoneticPr fontId="2" type="noConversion"/>
  </si>
  <si>
    <t>최주영</t>
    <phoneticPr fontId="2" type="noConversion"/>
  </si>
  <si>
    <t>임명산A</t>
    <phoneticPr fontId="2" type="noConversion"/>
  </si>
  <si>
    <t>이종선</t>
    <phoneticPr fontId="2" type="noConversion"/>
  </si>
  <si>
    <t>김묘정</t>
    <phoneticPr fontId="2" type="noConversion"/>
  </si>
  <si>
    <t>이경주</t>
    <phoneticPr fontId="2" type="noConversion"/>
  </si>
  <si>
    <t>구선미</t>
    <phoneticPr fontId="2" type="noConversion"/>
  </si>
  <si>
    <t>김민화</t>
    <phoneticPr fontId="2" type="noConversion"/>
  </si>
  <si>
    <t>송정희A</t>
    <phoneticPr fontId="2" type="noConversion"/>
  </si>
  <si>
    <t>홍미숙</t>
    <phoneticPr fontId="2" type="noConversion"/>
  </si>
  <si>
    <t>홍미숙</t>
    <phoneticPr fontId="2" type="noConversion"/>
  </si>
  <si>
    <t>이복종</t>
    <phoneticPr fontId="2" type="noConversion"/>
  </si>
  <si>
    <t>조혜정</t>
    <phoneticPr fontId="2" type="noConversion"/>
  </si>
  <si>
    <t>박윤희</t>
    <phoneticPr fontId="2" type="noConversion"/>
  </si>
  <si>
    <t>허윤경</t>
    <phoneticPr fontId="2" type="noConversion"/>
  </si>
  <si>
    <t>이상희</t>
    <phoneticPr fontId="2" type="noConversion"/>
  </si>
  <si>
    <t>이병식</t>
    <phoneticPr fontId="2" type="noConversion"/>
  </si>
  <si>
    <t>이효순</t>
    <phoneticPr fontId="2" type="noConversion"/>
  </si>
  <si>
    <t>채경미</t>
    <phoneticPr fontId="2" type="noConversion"/>
  </si>
  <si>
    <t>임영신</t>
    <phoneticPr fontId="2" type="noConversion"/>
  </si>
  <si>
    <t>육숙자</t>
    <phoneticPr fontId="2" type="noConversion"/>
  </si>
  <si>
    <t>전용순</t>
    <phoneticPr fontId="2" type="noConversion"/>
  </si>
  <si>
    <t>조성임</t>
    <phoneticPr fontId="2" type="noConversion"/>
  </si>
  <si>
    <t>손명애</t>
    <phoneticPr fontId="2" type="noConversion"/>
  </si>
  <si>
    <t>김순자</t>
    <phoneticPr fontId="2" type="noConversion"/>
  </si>
  <si>
    <t>고유미</t>
    <phoneticPr fontId="2" type="noConversion"/>
  </si>
  <si>
    <t>고유미</t>
    <phoneticPr fontId="2" type="noConversion"/>
  </si>
  <si>
    <t>윤숙미</t>
    <phoneticPr fontId="2" type="noConversion"/>
  </si>
  <si>
    <t>윤숙미</t>
    <phoneticPr fontId="2" type="noConversion"/>
  </si>
  <si>
    <t>김묘정</t>
    <phoneticPr fontId="2" type="noConversion"/>
  </si>
  <si>
    <t>이호진2</t>
    <phoneticPr fontId="2" type="noConversion"/>
  </si>
  <si>
    <t>백혜경</t>
    <phoneticPr fontId="2" type="noConversion"/>
  </si>
  <si>
    <t>송연희A</t>
    <phoneticPr fontId="2" type="noConversion"/>
  </si>
  <si>
    <t>송연희A</t>
    <phoneticPr fontId="2" type="noConversion"/>
  </si>
  <si>
    <t>김옥순</t>
    <phoneticPr fontId="2" type="noConversion"/>
  </si>
  <si>
    <t>심정임</t>
    <phoneticPr fontId="2" type="noConversion"/>
  </si>
  <si>
    <t>김순자</t>
    <phoneticPr fontId="2" type="noConversion"/>
  </si>
  <si>
    <t>김정자</t>
    <phoneticPr fontId="2" type="noConversion"/>
  </si>
  <si>
    <t>김민화</t>
    <phoneticPr fontId="2" type="noConversion"/>
  </si>
  <si>
    <t>조성임</t>
    <phoneticPr fontId="2" type="noConversion"/>
  </si>
  <si>
    <t>정인란</t>
    <phoneticPr fontId="2" type="noConversion"/>
  </si>
  <si>
    <t>김경애</t>
    <phoneticPr fontId="2" type="noConversion"/>
  </si>
  <si>
    <t>임은숙A</t>
    <phoneticPr fontId="2" type="noConversion"/>
  </si>
  <si>
    <t>김영해</t>
    <phoneticPr fontId="2" type="noConversion"/>
  </si>
  <si>
    <t>이광인</t>
    <phoneticPr fontId="2" type="noConversion"/>
  </si>
  <si>
    <t>강미경</t>
    <phoneticPr fontId="2" type="noConversion"/>
  </si>
  <si>
    <t>연경숙</t>
    <phoneticPr fontId="2" type="noConversion"/>
  </si>
  <si>
    <t>이현자</t>
    <phoneticPr fontId="2" type="noConversion"/>
  </si>
  <si>
    <t>임미영</t>
    <phoneticPr fontId="2" type="noConversion"/>
  </si>
  <si>
    <t>유현수</t>
    <phoneticPr fontId="2" type="noConversion"/>
  </si>
  <si>
    <t>최경은</t>
    <phoneticPr fontId="2" type="noConversion"/>
  </si>
  <si>
    <t>김진이</t>
    <phoneticPr fontId="2" type="noConversion"/>
  </si>
  <si>
    <t>최선희</t>
    <phoneticPr fontId="2" type="noConversion"/>
  </si>
  <si>
    <t>박영미</t>
    <phoneticPr fontId="2" type="noConversion"/>
  </si>
  <si>
    <t>박영미</t>
    <phoneticPr fontId="2" type="noConversion"/>
  </si>
  <si>
    <t>김은숙1</t>
    <phoneticPr fontId="2" type="noConversion"/>
  </si>
  <si>
    <t>변영미</t>
    <phoneticPr fontId="2" type="noConversion"/>
  </si>
  <si>
    <t>박경화</t>
    <phoneticPr fontId="2" type="noConversion"/>
  </si>
  <si>
    <t>최은재</t>
    <phoneticPr fontId="2" type="noConversion"/>
  </si>
  <si>
    <t>이호진2</t>
    <phoneticPr fontId="2" type="noConversion"/>
  </si>
  <si>
    <t>윤상례</t>
    <phoneticPr fontId="2" type="noConversion"/>
  </si>
  <si>
    <t>윤상례</t>
    <phoneticPr fontId="2" type="noConversion"/>
  </si>
  <si>
    <t>김은숙1</t>
    <phoneticPr fontId="2" type="noConversion"/>
  </si>
  <si>
    <t>이선영</t>
    <phoneticPr fontId="2" type="noConversion"/>
  </si>
  <si>
    <t>송유자</t>
    <phoneticPr fontId="2" type="noConversion"/>
  </si>
  <si>
    <t>김미예1</t>
    <phoneticPr fontId="2" type="noConversion"/>
  </si>
  <si>
    <t>김승희</t>
    <phoneticPr fontId="2" type="noConversion"/>
  </si>
  <si>
    <t>이미선2</t>
    <phoneticPr fontId="2" type="noConversion"/>
  </si>
  <si>
    <t>이상분</t>
    <phoneticPr fontId="2" type="noConversion"/>
  </si>
  <si>
    <t>김선옥</t>
    <phoneticPr fontId="2" type="noConversion"/>
  </si>
  <si>
    <t>노희경A</t>
    <phoneticPr fontId="2" type="noConversion"/>
  </si>
  <si>
    <t>유병남</t>
    <phoneticPr fontId="2" type="noConversion"/>
  </si>
  <si>
    <t>안혜선</t>
    <phoneticPr fontId="2" type="noConversion"/>
  </si>
  <si>
    <t>천정화</t>
    <phoneticPr fontId="2" type="noConversion"/>
  </si>
  <si>
    <t>표계순</t>
    <phoneticPr fontId="2" type="noConversion"/>
  </si>
  <si>
    <t>표계순</t>
    <phoneticPr fontId="2" type="noConversion"/>
  </si>
  <si>
    <t>이경주</t>
    <phoneticPr fontId="2" type="noConversion"/>
  </si>
  <si>
    <t>이종순1</t>
    <phoneticPr fontId="2" type="noConversion"/>
  </si>
  <si>
    <t>김승희</t>
    <phoneticPr fontId="2" type="noConversion"/>
  </si>
  <si>
    <t>오은정</t>
    <phoneticPr fontId="2" type="noConversion"/>
  </si>
  <si>
    <t>오은정</t>
    <phoneticPr fontId="2" type="noConversion"/>
  </si>
  <si>
    <t>전진</t>
    <phoneticPr fontId="2" type="noConversion"/>
  </si>
  <si>
    <t>김난숙</t>
    <phoneticPr fontId="2" type="noConversion"/>
  </si>
  <si>
    <t>박경화</t>
    <phoneticPr fontId="2" type="noConversion"/>
  </si>
  <si>
    <t>김명주</t>
    <phoneticPr fontId="2" type="noConversion"/>
  </si>
  <si>
    <t>최선희</t>
    <phoneticPr fontId="2" type="noConversion"/>
  </si>
  <si>
    <t>이상희</t>
    <phoneticPr fontId="2" type="noConversion"/>
  </si>
  <si>
    <t>채경미</t>
    <phoneticPr fontId="2" type="noConversion"/>
  </si>
  <si>
    <t>장인순</t>
    <phoneticPr fontId="2" type="noConversion"/>
  </si>
  <si>
    <t>신현애</t>
    <phoneticPr fontId="2" type="noConversion"/>
  </si>
  <si>
    <t>이성구</t>
    <phoneticPr fontId="2" type="noConversion"/>
  </si>
  <si>
    <t>전진</t>
    <phoneticPr fontId="2" type="noConversion"/>
  </si>
  <si>
    <t>이미선2</t>
    <phoneticPr fontId="2" type="noConversion"/>
  </si>
  <si>
    <t>손수영</t>
    <phoneticPr fontId="2" type="noConversion"/>
  </si>
  <si>
    <t>장인순</t>
    <phoneticPr fontId="2" type="noConversion"/>
  </si>
  <si>
    <t>조정호</t>
    <phoneticPr fontId="2" type="noConversion"/>
  </si>
  <si>
    <t>홍미정</t>
    <phoneticPr fontId="2" type="noConversion"/>
  </si>
  <si>
    <t>이민주</t>
    <phoneticPr fontId="2" type="noConversion"/>
  </si>
  <si>
    <t>이복종</t>
    <phoneticPr fontId="2" type="noConversion"/>
  </si>
  <si>
    <t>황지야</t>
    <phoneticPr fontId="2" type="noConversion"/>
  </si>
  <si>
    <t>황지야</t>
    <phoneticPr fontId="2" type="noConversion"/>
  </si>
  <si>
    <t>신승휴</t>
    <phoneticPr fontId="2" type="noConversion"/>
  </si>
  <si>
    <t>이민주</t>
    <phoneticPr fontId="2" type="noConversion"/>
  </si>
  <si>
    <t>이현숙</t>
    <phoneticPr fontId="2" type="noConversion"/>
  </si>
  <si>
    <t>연경숙</t>
    <phoneticPr fontId="2" type="noConversion"/>
  </si>
  <si>
    <t>임서윤</t>
    <phoneticPr fontId="2" type="noConversion"/>
  </si>
  <si>
    <t>최은재</t>
    <phoneticPr fontId="2" type="noConversion"/>
  </si>
  <si>
    <t>임영신</t>
    <phoneticPr fontId="2" type="noConversion"/>
  </si>
  <si>
    <t>이남미</t>
    <phoneticPr fontId="2" type="noConversion"/>
  </si>
  <si>
    <t>채금희</t>
    <phoneticPr fontId="2" type="noConversion"/>
  </si>
  <si>
    <t>안옥선</t>
    <phoneticPr fontId="2" type="noConversion"/>
  </si>
  <si>
    <t>김미예1</t>
    <phoneticPr fontId="2" type="noConversion"/>
  </si>
  <si>
    <t>송정희A</t>
    <phoneticPr fontId="2" type="noConversion"/>
  </si>
  <si>
    <t>신현애</t>
    <phoneticPr fontId="2" type="noConversion"/>
  </si>
  <si>
    <t>임은숙A</t>
    <phoneticPr fontId="2" type="noConversion"/>
  </si>
  <si>
    <t>김종민2</t>
    <phoneticPr fontId="2" type="noConversion"/>
  </si>
  <si>
    <t>김종민2</t>
    <phoneticPr fontId="2" type="noConversion"/>
  </si>
  <si>
    <t>이경화2</t>
    <phoneticPr fontId="2" type="noConversion"/>
  </si>
  <si>
    <t>이문희</t>
    <phoneticPr fontId="2" type="noConversion"/>
  </si>
  <si>
    <t>이경옥</t>
    <phoneticPr fontId="2" type="noConversion"/>
  </si>
  <si>
    <t>고경숙</t>
    <phoneticPr fontId="2" type="noConversion"/>
  </si>
  <si>
    <t>강미경</t>
    <phoneticPr fontId="2" type="noConversion"/>
  </si>
  <si>
    <t>채금희</t>
    <phoneticPr fontId="2" type="noConversion"/>
  </si>
  <si>
    <t>이문희</t>
    <phoneticPr fontId="2" type="noConversion"/>
  </si>
  <si>
    <t>김상천</t>
    <phoneticPr fontId="2" type="noConversion"/>
  </si>
  <si>
    <t>김주희</t>
    <phoneticPr fontId="2" type="noConversion"/>
  </si>
  <si>
    <t>심정임</t>
    <phoneticPr fontId="2" type="noConversion"/>
  </si>
  <si>
    <t>김대곤</t>
    <phoneticPr fontId="2" type="noConversion"/>
  </si>
  <si>
    <t>이광호</t>
    <phoneticPr fontId="2" type="noConversion"/>
  </si>
  <si>
    <t>이광민</t>
    <phoneticPr fontId="2" type="noConversion"/>
  </si>
  <si>
    <t>김선옥</t>
    <phoneticPr fontId="2" type="noConversion"/>
  </si>
  <si>
    <t>DB손보</t>
    <phoneticPr fontId="2" type="noConversion"/>
  </si>
  <si>
    <t>현대해상</t>
    <phoneticPr fontId="2" type="noConversion"/>
  </si>
  <si>
    <t>농협손보</t>
    <phoneticPr fontId="2" type="noConversion"/>
  </si>
  <si>
    <t>흥국화재</t>
    <phoneticPr fontId="2" type="noConversion"/>
  </si>
  <si>
    <t>흥국화재</t>
    <phoneticPr fontId="2" type="noConversion"/>
  </si>
  <si>
    <t>삼성화재</t>
    <phoneticPr fontId="2" type="noConversion"/>
  </si>
  <si>
    <t>흥국화재</t>
    <phoneticPr fontId="2" type="noConversion"/>
  </si>
  <si>
    <t>현대해상</t>
    <phoneticPr fontId="2" type="noConversion"/>
  </si>
  <si>
    <t>AIG손보</t>
    <phoneticPr fontId="2" type="noConversion"/>
  </si>
  <si>
    <t>AIG손보</t>
    <phoneticPr fontId="2" type="noConversion"/>
  </si>
  <si>
    <t>메리츠화재</t>
    <phoneticPr fontId="2" type="noConversion"/>
  </si>
  <si>
    <t>AIG손보</t>
    <phoneticPr fontId="2" type="noConversion"/>
  </si>
  <si>
    <t>삼성화재</t>
    <phoneticPr fontId="2" type="noConversion"/>
  </si>
  <si>
    <t>KB손보</t>
    <phoneticPr fontId="2" type="noConversion"/>
  </si>
  <si>
    <t>삼성화재</t>
    <phoneticPr fontId="2" type="noConversion"/>
  </si>
  <si>
    <t>메리츠화재</t>
    <phoneticPr fontId="2" type="noConversion"/>
  </si>
  <si>
    <t>현대해상</t>
    <phoneticPr fontId="2" type="noConversion"/>
  </si>
  <si>
    <t>메리츠화재</t>
    <phoneticPr fontId="2" type="noConversion"/>
  </si>
  <si>
    <t>롯데손보</t>
    <phoneticPr fontId="2" type="noConversion"/>
  </si>
  <si>
    <t>한화손보</t>
    <phoneticPr fontId="2" type="noConversion"/>
  </si>
  <si>
    <t>DB손보</t>
    <phoneticPr fontId="2" type="noConversion"/>
  </si>
  <si>
    <t>한화손보</t>
    <phoneticPr fontId="2" type="noConversion"/>
  </si>
  <si>
    <t>KB손보</t>
    <phoneticPr fontId="2" type="noConversion"/>
  </si>
  <si>
    <t>DB손보</t>
    <phoneticPr fontId="2" type="noConversion"/>
  </si>
  <si>
    <t>KB손보</t>
    <phoneticPr fontId="2" type="noConversion"/>
  </si>
  <si>
    <t>흥국화재</t>
    <phoneticPr fontId="2" type="noConversion"/>
  </si>
  <si>
    <t>한화손보</t>
    <phoneticPr fontId="2" type="noConversion"/>
  </si>
  <si>
    <t>롯데손보</t>
    <phoneticPr fontId="2" type="noConversion"/>
  </si>
  <si>
    <t>메리츠화재</t>
    <phoneticPr fontId="2" type="noConversion"/>
  </si>
  <si>
    <t>MG손보</t>
    <phoneticPr fontId="2" type="noConversion"/>
  </si>
  <si>
    <t>농협손보</t>
    <phoneticPr fontId="2" type="noConversion"/>
  </si>
  <si>
    <t>MG손보</t>
    <phoneticPr fontId="2" type="noConversion"/>
  </si>
  <si>
    <t>MG손보</t>
    <phoneticPr fontId="2" type="noConversion"/>
  </si>
  <si>
    <t>롯데손보</t>
    <phoneticPr fontId="2" type="noConversion"/>
  </si>
  <si>
    <t>롯데손보</t>
    <phoneticPr fontId="2" type="noConversion"/>
  </si>
  <si>
    <t>하나손보</t>
    <phoneticPr fontId="2" type="noConversion"/>
  </si>
  <si>
    <t>AIG손보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</si>
  <si>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</si>
  <si>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</si>
  <si>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</si>
  <si>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유지</t>
    <phoneticPr fontId="2" type="noConversion"/>
  </si>
  <si>
    <t>유지</t>
    <phoneticPr fontId="2" type="noConversion"/>
  </si>
  <si>
    <t>유지</t>
    <phoneticPr fontId="2" type="noConversion"/>
  </si>
  <si>
    <t>유지</t>
    <phoneticPr fontId="2" type="noConversion"/>
  </si>
  <si>
    <t>유지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</si>
  <si>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</si>
  <si>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</si>
  <si>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</si>
  <si>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</si>
  <si>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</si>
  <si>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</si>
  <si>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M+0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</si>
  <si>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</si>
  <si>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</si>
  <si>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</si>
  <si>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</si>
  <si>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</si>
  <si>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</si>
  <si>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</si>
  <si>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</si>
  <si>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</si>
  <si>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정상2</t>
    <phoneticPr fontId="2" type="noConversion"/>
  </si>
  <si>
    <t>엠피상동</t>
    <phoneticPr fontId="2" type="noConversion"/>
  </si>
  <si>
    <t>프라임</t>
    <phoneticPr fontId="2" type="noConversion"/>
  </si>
  <si>
    <t>의정부</t>
    <phoneticPr fontId="2" type="noConversion"/>
  </si>
  <si>
    <t>송내</t>
    <phoneticPr fontId="2" type="noConversion"/>
  </si>
  <si>
    <t>성공지점</t>
    <phoneticPr fontId="2" type="noConversion"/>
  </si>
  <si>
    <t>제이엔제이</t>
    <phoneticPr fontId="2" type="noConversion"/>
  </si>
  <si>
    <t>메트로</t>
    <phoneticPr fontId="2" type="noConversion"/>
  </si>
  <si>
    <t>성공지점</t>
    <phoneticPr fontId="2" type="noConversion"/>
  </si>
  <si>
    <t>엠피가온</t>
    <phoneticPr fontId="2" type="noConversion"/>
  </si>
  <si>
    <t>피스토스</t>
    <phoneticPr fontId="2" type="noConversion"/>
  </si>
  <si>
    <t>레전드지점</t>
    <phoneticPr fontId="2" type="noConversion"/>
  </si>
  <si>
    <t>피스토스</t>
    <phoneticPr fontId="2" type="noConversion"/>
  </si>
  <si>
    <t>엠피조은</t>
    <phoneticPr fontId="2" type="noConversion"/>
  </si>
  <si>
    <t>의정부</t>
    <phoneticPr fontId="2" type="noConversion"/>
  </si>
  <si>
    <t>여주지점</t>
    <phoneticPr fontId="2" type="noConversion"/>
  </si>
  <si>
    <t>엠피상동1팀</t>
    <phoneticPr fontId="2" type="noConversion"/>
  </si>
  <si>
    <t>엠피상동1팀</t>
    <phoneticPr fontId="2" type="noConversion"/>
  </si>
  <si>
    <t>프라임1팀</t>
    <phoneticPr fontId="2" type="noConversion"/>
  </si>
  <si>
    <t>의정부1팀</t>
    <phoneticPr fontId="2" type="noConversion"/>
  </si>
  <si>
    <t>송내1팀</t>
    <phoneticPr fontId="2" type="noConversion"/>
  </si>
  <si>
    <t>의정부1팀</t>
    <phoneticPr fontId="2" type="noConversion"/>
  </si>
  <si>
    <t>성공1팀</t>
    <phoneticPr fontId="2" type="noConversion"/>
  </si>
  <si>
    <t>제이젠제이1팀</t>
    <phoneticPr fontId="2" type="noConversion"/>
  </si>
  <si>
    <t>프라임1팀</t>
    <phoneticPr fontId="2" type="noConversion"/>
  </si>
  <si>
    <t>메트로1팀</t>
    <phoneticPr fontId="2" type="noConversion"/>
  </si>
  <si>
    <t>가온1팀</t>
    <phoneticPr fontId="2" type="noConversion"/>
  </si>
  <si>
    <t>1팀</t>
    <phoneticPr fontId="2" type="noConversion"/>
  </si>
  <si>
    <t>레전드</t>
    <phoneticPr fontId="2" type="noConversion"/>
  </si>
  <si>
    <t>조은1팀</t>
    <phoneticPr fontId="2" type="noConversion"/>
  </si>
  <si>
    <t>2팀</t>
    <phoneticPr fontId="2" type="noConversion"/>
  </si>
  <si>
    <t>2팀</t>
    <phoneticPr fontId="2" type="noConversion"/>
  </si>
  <si>
    <t>여주</t>
    <phoneticPr fontId="2" type="noConversion"/>
  </si>
  <si>
    <t>여주</t>
    <phoneticPr fontId="2" type="noConversion"/>
  </si>
  <si>
    <t>1팀</t>
    <phoneticPr fontId="2" type="noConversion"/>
  </si>
  <si>
    <t>엠피상동1팀</t>
    <phoneticPr fontId="2" type="noConversion"/>
  </si>
  <si>
    <t>송내1팀</t>
    <phoneticPr fontId="2" type="noConversion"/>
  </si>
  <si>
    <t>의정부1팀</t>
    <phoneticPr fontId="2" type="noConversion"/>
  </si>
  <si>
    <t>프라임1팀</t>
    <phoneticPr fontId="2" type="noConversion"/>
  </si>
  <si>
    <t>가온1팀</t>
    <phoneticPr fontId="2" type="noConversion"/>
  </si>
  <si>
    <t>레전드</t>
    <phoneticPr fontId="2" type="noConversion"/>
  </si>
  <si>
    <t>조은1팀</t>
    <phoneticPr fontId="2" type="noConversion"/>
  </si>
  <si>
    <t>성공1팀</t>
    <phoneticPr fontId="2" type="noConversion"/>
  </si>
  <si>
    <t>제이젠제이1팀</t>
    <phoneticPr fontId="2" type="noConversion"/>
  </si>
  <si>
    <t>이윤수</t>
    <phoneticPr fontId="2" type="noConversion"/>
  </si>
  <si>
    <t>이윤수</t>
    <phoneticPr fontId="2" type="noConversion"/>
  </si>
  <si>
    <t>전용순</t>
    <phoneticPr fontId="2" type="noConversion"/>
  </si>
  <si>
    <t>조성임</t>
    <phoneticPr fontId="2" type="noConversion"/>
  </si>
  <si>
    <t>김묘정</t>
    <phoneticPr fontId="2" type="noConversion"/>
  </si>
  <si>
    <t>전용순</t>
    <phoneticPr fontId="2" type="noConversion"/>
  </si>
  <si>
    <t>임은숙A</t>
    <phoneticPr fontId="2" type="noConversion"/>
  </si>
  <si>
    <t>김선옥</t>
    <phoneticPr fontId="2" type="noConversion"/>
  </si>
  <si>
    <t>최은재</t>
    <phoneticPr fontId="2" type="noConversion"/>
  </si>
  <si>
    <t>김종민2</t>
    <phoneticPr fontId="2" type="noConversion"/>
  </si>
  <si>
    <t>임영신</t>
    <phoneticPr fontId="2" type="noConversion"/>
  </si>
  <si>
    <t>김주희</t>
    <phoneticPr fontId="2" type="noConversion"/>
  </si>
  <si>
    <t>고경숙</t>
    <phoneticPr fontId="2" type="noConversion"/>
  </si>
  <si>
    <t>이경옥</t>
    <phoneticPr fontId="2" type="noConversion"/>
  </si>
  <si>
    <t>이숙자</t>
    <phoneticPr fontId="2" type="noConversion"/>
  </si>
  <si>
    <t>DGB생명</t>
    <phoneticPr fontId="2" type="noConversion"/>
  </si>
  <si>
    <t>동양생명</t>
    <phoneticPr fontId="2" type="noConversion"/>
  </si>
  <si>
    <t>흥국생명</t>
    <phoneticPr fontId="2" type="noConversion"/>
  </si>
  <si>
    <t>KB생명</t>
    <phoneticPr fontId="2" type="noConversion"/>
  </si>
  <si>
    <t>동양생명</t>
    <phoneticPr fontId="2" type="noConversion"/>
  </si>
  <si>
    <t>KB생명</t>
    <phoneticPr fontId="2" type="noConversion"/>
  </si>
  <si>
    <t>라이나생명</t>
    <phoneticPr fontId="2" type="noConversion"/>
  </si>
  <si>
    <t>처브라이프</t>
    <phoneticPr fontId="2" type="noConversion"/>
  </si>
  <si>
    <t>동양생명</t>
    <phoneticPr fontId="2" type="noConversion"/>
  </si>
  <si>
    <t>DB생명</t>
    <phoneticPr fontId="2" type="noConversion"/>
  </si>
  <si>
    <t>교보생명</t>
    <phoneticPr fontId="2" type="noConversion"/>
  </si>
  <si>
    <t>처브라이프</t>
    <phoneticPr fontId="2" type="noConversion"/>
  </si>
  <si>
    <t>KB생명</t>
    <phoneticPr fontId="2" type="noConversion"/>
  </si>
  <si>
    <t>흥국생명</t>
    <phoneticPr fontId="2" type="noConversion"/>
  </si>
  <si>
    <t>흥국생명</t>
    <phoneticPr fontId="2" type="noConversion"/>
  </si>
  <si>
    <t>KB생명</t>
    <phoneticPr fontId="2" type="noConversion"/>
  </si>
  <si>
    <t>라이나생명</t>
    <phoneticPr fontId="2" type="noConversion"/>
  </si>
  <si>
    <t>교보생명</t>
    <phoneticPr fontId="2" type="noConversion"/>
  </si>
  <si>
    <t>교보생명</t>
    <phoneticPr fontId="2" type="noConversion"/>
  </si>
  <si>
    <t>신한생명</t>
    <phoneticPr fontId="2" type="noConversion"/>
  </si>
  <si>
    <t>신한생명</t>
    <phoneticPr fontId="2" type="noConversion"/>
  </si>
  <si>
    <t>라이나생명</t>
    <phoneticPr fontId="2" type="noConversion"/>
  </si>
  <si>
    <t>흥국생명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</si>
  <si>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</si>
  <si>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</si>
  <si>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</si>
  <si>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</si>
  <si>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</si>
  <si>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</si>
  <si>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</si>
  <si>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</si>
  <si>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</si>
  <si>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</si>
  <si>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</si>
  <si>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</si>
  <si>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</si>
  <si>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유지</t>
    <phoneticPr fontId="2" type="noConversion"/>
  </si>
  <si>
    <t>유지</t>
    <phoneticPr fontId="2" type="noConversion"/>
  </si>
  <si>
    <t>M+0</t>
    <phoneticPr fontId="2" type="noConversion"/>
  </si>
  <si>
    <t>M+0</t>
    <phoneticPr fontId="2" type="noConversion"/>
  </si>
  <si>
    <t>B</t>
    <phoneticPr fontId="2" type="noConversion"/>
  </si>
  <si>
    <t>정상2</t>
    <phoneticPr fontId="2" type="noConversion"/>
  </si>
  <si>
    <t>정상2</t>
    <phoneticPr fontId="2" type="noConversion"/>
  </si>
  <si>
    <t>엠피송내</t>
    <phoneticPr fontId="2" type="noConversion"/>
  </si>
  <si>
    <t>엠피의정부</t>
    <phoneticPr fontId="2" type="noConversion"/>
  </si>
  <si>
    <t>엠피가온</t>
    <phoneticPr fontId="2" type="noConversion"/>
  </si>
  <si>
    <t>엠피메트로</t>
    <phoneticPr fontId="2" type="noConversion"/>
  </si>
  <si>
    <t>엠피여주</t>
    <phoneticPr fontId="2" type="noConversion"/>
  </si>
  <si>
    <t>엠피레전드</t>
    <phoneticPr fontId="2" type="noConversion"/>
  </si>
  <si>
    <t>엠피상동</t>
    <phoneticPr fontId="2" type="noConversion"/>
  </si>
  <si>
    <t>엠피성공</t>
    <phoneticPr fontId="2" type="noConversion"/>
  </si>
  <si>
    <t>엠피프라임</t>
    <phoneticPr fontId="2" type="noConversion"/>
  </si>
  <si>
    <t>엠피경기</t>
    <phoneticPr fontId="2" type="noConversion"/>
  </si>
  <si>
    <t>엠피피스토스</t>
    <phoneticPr fontId="2" type="noConversion"/>
  </si>
  <si>
    <t>엠피조은</t>
    <phoneticPr fontId="2" type="noConversion"/>
  </si>
  <si>
    <t>엠피제이엔제이</t>
    <phoneticPr fontId="2" type="noConversion"/>
  </si>
  <si>
    <t>엠피아이리치</t>
    <phoneticPr fontId="2" type="noConversion"/>
  </si>
  <si>
    <t>엠피조은</t>
    <phoneticPr fontId="2" type="noConversion"/>
  </si>
  <si>
    <t>MP송내</t>
    <phoneticPr fontId="2" type="noConversion"/>
  </si>
  <si>
    <t>MP의정부</t>
    <phoneticPr fontId="2" type="noConversion"/>
  </si>
  <si>
    <t>MP가온</t>
    <phoneticPr fontId="2" type="noConversion"/>
  </si>
  <si>
    <t>씨티엠지점</t>
    <phoneticPr fontId="2" type="noConversion"/>
  </si>
  <si>
    <t>여주행복</t>
    <phoneticPr fontId="2" type="noConversion"/>
  </si>
  <si>
    <t>MP상동</t>
    <phoneticPr fontId="2" type="noConversion"/>
  </si>
  <si>
    <t>MP경기</t>
    <phoneticPr fontId="2" type="noConversion"/>
  </si>
  <si>
    <t>MP피스토스</t>
    <phoneticPr fontId="2" type="noConversion"/>
  </si>
  <si>
    <t>MP여주</t>
    <phoneticPr fontId="2" type="noConversion"/>
  </si>
  <si>
    <t>MP성공</t>
    <phoneticPr fontId="2" type="noConversion"/>
  </si>
  <si>
    <t>MP조은</t>
    <phoneticPr fontId="2" type="noConversion"/>
  </si>
  <si>
    <t>MP메트로</t>
    <phoneticPr fontId="2" type="noConversion"/>
  </si>
  <si>
    <t>MP제이엔제이</t>
    <phoneticPr fontId="2" type="noConversion"/>
  </si>
  <si>
    <t>MP아이리치</t>
    <phoneticPr fontId="2" type="noConversion"/>
  </si>
  <si>
    <t>HL지점</t>
    <phoneticPr fontId="2" type="noConversion"/>
  </si>
  <si>
    <t>MP레전드</t>
    <phoneticPr fontId="2" type="noConversion"/>
  </si>
  <si>
    <t>송내1팀</t>
    <phoneticPr fontId="2" type="noConversion"/>
  </si>
  <si>
    <t>씨티엠1팀</t>
    <phoneticPr fontId="2" type="noConversion"/>
  </si>
  <si>
    <t>가온1팀</t>
    <phoneticPr fontId="2" type="noConversion"/>
  </si>
  <si>
    <t>상동1팀</t>
    <phoneticPr fontId="2" type="noConversion"/>
  </si>
  <si>
    <t>의정부1팀</t>
    <phoneticPr fontId="2" type="noConversion"/>
  </si>
  <si>
    <t>경기1팀</t>
    <phoneticPr fontId="2" type="noConversion"/>
  </si>
  <si>
    <t>상동1팀</t>
    <phoneticPr fontId="2" type="noConversion"/>
  </si>
  <si>
    <t>경기1팀</t>
    <phoneticPr fontId="2" type="noConversion"/>
  </si>
  <si>
    <t>피스1팀</t>
    <phoneticPr fontId="2" type="noConversion"/>
  </si>
  <si>
    <t>피스1팀</t>
    <phoneticPr fontId="2" type="noConversion"/>
  </si>
  <si>
    <t>여주1팀</t>
    <phoneticPr fontId="2" type="noConversion"/>
  </si>
  <si>
    <t>성공1팀</t>
    <phoneticPr fontId="2" type="noConversion"/>
  </si>
  <si>
    <t>조은1팀</t>
    <phoneticPr fontId="2" type="noConversion"/>
  </si>
  <si>
    <t>씨티엠1팀</t>
    <phoneticPr fontId="2" type="noConversion"/>
  </si>
  <si>
    <t>MP메트로1팀</t>
    <phoneticPr fontId="2" type="noConversion"/>
  </si>
  <si>
    <t>송내2팀</t>
    <phoneticPr fontId="2" type="noConversion"/>
  </si>
  <si>
    <t>피스1팀</t>
    <phoneticPr fontId="2" type="noConversion"/>
  </si>
  <si>
    <t>여주1팀</t>
    <phoneticPr fontId="2" type="noConversion"/>
  </si>
  <si>
    <t>MP메트로1팀</t>
    <phoneticPr fontId="2" type="noConversion"/>
  </si>
  <si>
    <t>송내1팀</t>
    <phoneticPr fontId="2" type="noConversion"/>
  </si>
  <si>
    <t>상동1팀</t>
    <phoneticPr fontId="2" type="noConversion"/>
  </si>
  <si>
    <t>제이엔제이1팀</t>
    <phoneticPr fontId="2" type="noConversion"/>
  </si>
  <si>
    <t>제이엔제이1팀</t>
    <phoneticPr fontId="2" type="noConversion"/>
  </si>
  <si>
    <t>아이리치1팀</t>
    <phoneticPr fontId="2" type="noConversion"/>
  </si>
  <si>
    <t>MP메트로1팀</t>
    <phoneticPr fontId="2" type="noConversion"/>
  </si>
  <si>
    <t>피스2팀</t>
    <phoneticPr fontId="2" type="noConversion"/>
  </si>
  <si>
    <t>조은1팀</t>
    <phoneticPr fontId="2" type="noConversion"/>
  </si>
  <si>
    <t>피스2팀</t>
    <phoneticPr fontId="2" type="noConversion"/>
  </si>
  <si>
    <t>가온1팀</t>
    <phoneticPr fontId="2" type="noConversion"/>
  </si>
  <si>
    <t>HL1팀</t>
    <phoneticPr fontId="2" type="noConversion"/>
  </si>
  <si>
    <t>의정부1팀</t>
    <phoneticPr fontId="2" type="noConversion"/>
  </si>
  <si>
    <t>송내2팀</t>
    <phoneticPr fontId="2" type="noConversion"/>
  </si>
  <si>
    <t>HL1팀</t>
    <phoneticPr fontId="2" type="noConversion"/>
  </si>
  <si>
    <t>HL1팀</t>
    <phoneticPr fontId="2" type="noConversion"/>
  </si>
  <si>
    <t>피스2팀</t>
    <phoneticPr fontId="2" type="noConversion"/>
  </si>
  <si>
    <t>레전드1팀</t>
    <phoneticPr fontId="2" type="noConversion"/>
  </si>
  <si>
    <t>이광인</t>
    <phoneticPr fontId="2" type="noConversion"/>
  </si>
  <si>
    <t>최주영</t>
    <phoneticPr fontId="2" type="noConversion"/>
  </si>
  <si>
    <t>임명산</t>
    <phoneticPr fontId="2" type="noConversion"/>
  </si>
  <si>
    <t>김대곤</t>
    <phoneticPr fontId="2" type="noConversion"/>
  </si>
  <si>
    <t>장인순</t>
    <phoneticPr fontId="2" type="noConversion"/>
  </si>
  <si>
    <t>이민주</t>
    <phoneticPr fontId="2" type="noConversion"/>
  </si>
  <si>
    <t>신승휴</t>
    <phoneticPr fontId="2" type="noConversion"/>
  </si>
  <si>
    <t>구선미</t>
    <phoneticPr fontId="2" type="noConversion"/>
  </si>
  <si>
    <t>전용순</t>
    <phoneticPr fontId="2" type="noConversion"/>
  </si>
  <si>
    <t>이상희</t>
    <phoneticPr fontId="2" type="noConversion"/>
  </si>
  <si>
    <t>채경미</t>
    <phoneticPr fontId="2" type="noConversion"/>
  </si>
  <si>
    <t>김호자</t>
    <phoneticPr fontId="2" type="noConversion"/>
  </si>
  <si>
    <t>이선영</t>
    <phoneticPr fontId="2" type="noConversion"/>
  </si>
  <si>
    <t>송유자</t>
    <phoneticPr fontId="2" type="noConversion"/>
  </si>
  <si>
    <t>이미순1</t>
    <phoneticPr fontId="2" type="noConversion"/>
  </si>
  <si>
    <t>이미순1</t>
    <phoneticPr fontId="2" type="noConversion"/>
  </si>
  <si>
    <t>김선옥</t>
    <phoneticPr fontId="2" type="noConversion"/>
  </si>
  <si>
    <t>변영미</t>
    <phoneticPr fontId="2" type="noConversion"/>
  </si>
  <si>
    <t>이성구</t>
    <phoneticPr fontId="2" type="noConversion"/>
  </si>
  <si>
    <t>주해연</t>
    <phoneticPr fontId="2" type="noConversion"/>
  </si>
  <si>
    <t>김승희</t>
    <phoneticPr fontId="2" type="noConversion"/>
  </si>
  <si>
    <t>홍미정</t>
    <phoneticPr fontId="2" type="noConversion"/>
  </si>
  <si>
    <t>김민화</t>
    <phoneticPr fontId="2" type="noConversion"/>
  </si>
  <si>
    <t>김묘정</t>
    <phoneticPr fontId="2" type="noConversion"/>
  </si>
  <si>
    <t>최경은</t>
    <phoneticPr fontId="2" type="noConversion"/>
  </si>
  <si>
    <t>이현자</t>
    <phoneticPr fontId="2" type="noConversion"/>
  </si>
  <si>
    <t>이종순1</t>
    <phoneticPr fontId="2" type="noConversion"/>
  </si>
  <si>
    <t>최선희</t>
    <phoneticPr fontId="2" type="noConversion"/>
  </si>
  <si>
    <t>임은숙</t>
    <phoneticPr fontId="2" type="noConversion"/>
  </si>
  <si>
    <t>염경분</t>
    <phoneticPr fontId="2" type="noConversion"/>
  </si>
  <si>
    <t>이선화2</t>
    <phoneticPr fontId="2" type="noConversion"/>
  </si>
  <si>
    <t>정인란</t>
    <phoneticPr fontId="2" type="noConversion"/>
  </si>
  <si>
    <t>이남미</t>
    <phoneticPr fontId="2" type="noConversion"/>
  </si>
  <si>
    <t>박영미</t>
    <phoneticPr fontId="2" type="noConversion"/>
  </si>
  <si>
    <t>이남미</t>
    <phoneticPr fontId="2" type="noConversion"/>
  </si>
  <si>
    <t>김호자</t>
    <phoneticPr fontId="2" type="noConversion"/>
  </si>
  <si>
    <t>유현수</t>
    <phoneticPr fontId="2" type="noConversion"/>
  </si>
  <si>
    <t>김미예1</t>
    <phoneticPr fontId="2" type="noConversion"/>
  </si>
  <si>
    <t>오광숙</t>
    <phoneticPr fontId="2" type="noConversion"/>
  </si>
  <si>
    <t>전진</t>
    <phoneticPr fontId="2" type="noConversion"/>
  </si>
  <si>
    <t>유병남</t>
    <phoneticPr fontId="2" type="noConversion"/>
  </si>
  <si>
    <t>백혜경</t>
    <phoneticPr fontId="2" type="noConversion"/>
  </si>
  <si>
    <t>이현숙</t>
    <phoneticPr fontId="2" type="noConversion"/>
  </si>
  <si>
    <t>이미선2</t>
    <phoneticPr fontId="2" type="noConversion"/>
  </si>
  <si>
    <t>김옥순</t>
    <phoneticPr fontId="2" type="noConversion"/>
  </si>
  <si>
    <t>김주희</t>
    <phoneticPr fontId="2" type="noConversion"/>
  </si>
  <si>
    <t>강명희</t>
    <phoneticPr fontId="2" type="noConversion"/>
  </si>
  <si>
    <t>고유미</t>
    <phoneticPr fontId="2" type="noConversion"/>
  </si>
  <si>
    <t>이미경</t>
    <phoneticPr fontId="2" type="noConversion"/>
  </si>
  <si>
    <t>강영주</t>
    <phoneticPr fontId="2" type="noConversion"/>
  </si>
  <si>
    <t>이승원</t>
    <phoneticPr fontId="2" type="noConversion"/>
  </si>
  <si>
    <t>송연희</t>
    <phoneticPr fontId="2" type="noConversion"/>
  </si>
  <si>
    <t>임은숙</t>
    <phoneticPr fontId="2" type="noConversion"/>
  </si>
  <si>
    <t>김영해</t>
    <phoneticPr fontId="2" type="noConversion"/>
  </si>
  <si>
    <t>홍미숙</t>
    <phoneticPr fontId="2" type="noConversion"/>
  </si>
  <si>
    <t>이호진2</t>
    <phoneticPr fontId="2" type="noConversion"/>
  </si>
  <si>
    <t>박영미</t>
    <phoneticPr fontId="2" type="noConversion"/>
  </si>
  <si>
    <t>김난숙</t>
    <phoneticPr fontId="2" type="noConversion"/>
  </si>
  <si>
    <t>윤달영</t>
    <phoneticPr fontId="2" type="noConversion"/>
  </si>
  <si>
    <t>민경숙</t>
    <phoneticPr fontId="2" type="noConversion"/>
  </si>
  <si>
    <t>이복자</t>
    <phoneticPr fontId="2" type="noConversion"/>
  </si>
  <si>
    <t>손수영</t>
    <phoneticPr fontId="2" type="noConversion"/>
  </si>
  <si>
    <t>김정희2</t>
    <phoneticPr fontId="2" type="noConversion"/>
  </si>
  <si>
    <t>임서윤</t>
    <phoneticPr fontId="2" type="noConversion"/>
  </si>
  <si>
    <t>송연희</t>
    <phoneticPr fontId="2" type="noConversion"/>
  </si>
  <si>
    <t>이문희</t>
    <phoneticPr fontId="2" type="noConversion"/>
  </si>
  <si>
    <t>김진이</t>
    <phoneticPr fontId="2" type="noConversion"/>
  </si>
  <si>
    <t>이창현</t>
    <phoneticPr fontId="2" type="noConversion"/>
  </si>
  <si>
    <t>손명애</t>
    <phoneticPr fontId="2" type="noConversion"/>
  </si>
  <si>
    <t>장애영</t>
    <phoneticPr fontId="2" type="noConversion"/>
  </si>
  <si>
    <t>장현경</t>
    <phoneticPr fontId="2" type="noConversion"/>
  </si>
  <si>
    <t>차은주</t>
    <phoneticPr fontId="2" type="noConversion"/>
  </si>
  <si>
    <t>오은정</t>
    <phoneticPr fontId="2" type="noConversion"/>
  </si>
  <si>
    <t>유경자</t>
    <phoneticPr fontId="2" type="noConversion"/>
  </si>
  <si>
    <t>허윤경</t>
    <phoneticPr fontId="2" type="noConversion"/>
  </si>
  <si>
    <t>신승휴</t>
    <phoneticPr fontId="2" type="noConversion"/>
  </si>
  <si>
    <t>연경숙</t>
    <phoneticPr fontId="2" type="noConversion"/>
  </si>
  <si>
    <t>우월랑</t>
    <phoneticPr fontId="2" type="noConversion"/>
  </si>
  <si>
    <t>조성임</t>
    <phoneticPr fontId="2" type="noConversion"/>
  </si>
  <si>
    <t>육숙자</t>
    <phoneticPr fontId="2" type="noConversion"/>
  </si>
  <si>
    <t>이경옥</t>
    <phoneticPr fontId="2" type="noConversion"/>
  </si>
  <si>
    <t>이종선</t>
    <phoneticPr fontId="2" type="noConversion"/>
  </si>
  <si>
    <t>신현애</t>
    <phoneticPr fontId="2" type="noConversion"/>
  </si>
  <si>
    <t>임명산</t>
    <phoneticPr fontId="2" type="noConversion"/>
  </si>
  <si>
    <t>김정자</t>
    <phoneticPr fontId="2" type="noConversion"/>
  </si>
  <si>
    <t>이병식</t>
    <phoneticPr fontId="2" type="noConversion"/>
  </si>
  <si>
    <t>오태현</t>
    <phoneticPr fontId="2" type="noConversion"/>
  </si>
  <si>
    <t>안혜선</t>
    <phoneticPr fontId="2" type="noConversion"/>
  </si>
  <si>
    <t>송유자</t>
    <phoneticPr fontId="2" type="noConversion"/>
  </si>
  <si>
    <t>김순자</t>
    <phoneticPr fontId="2" type="noConversion"/>
  </si>
  <si>
    <t>김상천</t>
    <phoneticPr fontId="2" type="noConversion"/>
  </si>
  <si>
    <t>임영신</t>
    <phoneticPr fontId="2" type="noConversion"/>
  </si>
  <si>
    <t>김승희</t>
    <phoneticPr fontId="2" type="noConversion"/>
  </si>
  <si>
    <t>임명산</t>
    <phoneticPr fontId="2" type="noConversion"/>
  </si>
  <si>
    <t>이순자2</t>
    <phoneticPr fontId="2" type="noConversion"/>
  </si>
  <si>
    <t>최은재</t>
    <phoneticPr fontId="2" type="noConversion"/>
  </si>
  <si>
    <t>고경숙</t>
    <phoneticPr fontId="2" type="noConversion"/>
  </si>
  <si>
    <t>이선화2</t>
    <phoneticPr fontId="2" type="noConversion"/>
  </si>
  <si>
    <t>박윤희</t>
    <phoneticPr fontId="2" type="noConversion"/>
  </si>
  <si>
    <t>이경주</t>
    <phoneticPr fontId="2" type="noConversion"/>
  </si>
  <si>
    <t>이상분</t>
    <phoneticPr fontId="2" type="noConversion"/>
  </si>
  <si>
    <t>김상천</t>
    <phoneticPr fontId="2" type="noConversion"/>
  </si>
  <si>
    <t>이광민</t>
    <phoneticPr fontId="2" type="noConversion"/>
  </si>
  <si>
    <t>김종민2</t>
    <phoneticPr fontId="2" type="noConversion"/>
  </si>
  <si>
    <t>윤숙미</t>
    <phoneticPr fontId="2" type="noConversion"/>
  </si>
  <si>
    <t>김명주</t>
    <phoneticPr fontId="2" type="noConversion"/>
  </si>
  <si>
    <t>윤상례</t>
    <phoneticPr fontId="2" type="noConversion"/>
  </si>
  <si>
    <t>송정희</t>
    <phoneticPr fontId="2" type="noConversion"/>
  </si>
  <si>
    <t>홍경아</t>
    <phoneticPr fontId="2" type="noConversion"/>
  </si>
  <si>
    <t>이복종</t>
    <phoneticPr fontId="2" type="noConversion"/>
  </si>
  <si>
    <t>임미영</t>
    <phoneticPr fontId="2" type="noConversion"/>
  </si>
  <si>
    <t>표계순</t>
    <phoneticPr fontId="2" type="noConversion"/>
  </si>
  <si>
    <t>김윤정</t>
    <phoneticPr fontId="2" type="noConversion"/>
  </si>
  <si>
    <t>심정임</t>
    <phoneticPr fontId="2" type="noConversion"/>
  </si>
  <si>
    <t>최대호</t>
    <phoneticPr fontId="2" type="noConversion"/>
  </si>
  <si>
    <t>김명주</t>
    <phoneticPr fontId="2" type="noConversion"/>
  </si>
  <si>
    <t>이종선</t>
    <phoneticPr fontId="2" type="noConversion"/>
  </si>
  <si>
    <t>이효순</t>
    <phoneticPr fontId="2" type="noConversion"/>
  </si>
  <si>
    <t>장인순</t>
    <phoneticPr fontId="2" type="noConversion"/>
  </si>
  <si>
    <t>노영재</t>
    <phoneticPr fontId="2" type="noConversion"/>
  </si>
  <si>
    <t>윤상례</t>
    <phoneticPr fontId="2" type="noConversion"/>
  </si>
  <si>
    <t>이숙자</t>
    <phoneticPr fontId="2" type="noConversion"/>
  </si>
  <si>
    <t>정원진</t>
    <phoneticPr fontId="2" type="noConversion"/>
  </si>
  <si>
    <t>이윤수</t>
    <phoneticPr fontId="2" type="noConversion"/>
  </si>
  <si>
    <t>김미예1</t>
    <phoneticPr fontId="2" type="noConversion"/>
  </si>
  <si>
    <t>신수정</t>
    <phoneticPr fontId="2" type="noConversion"/>
  </si>
  <si>
    <t>김묘정</t>
    <phoneticPr fontId="2" type="noConversion"/>
  </si>
  <si>
    <t>황지야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</si>
  <si>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</si>
  <si>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</si>
  <si>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</si>
  <si>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</si>
  <si>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</si>
  <si>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</si>
  <si>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</si>
  <si>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DB손보</t>
    <phoneticPr fontId="2" type="noConversion"/>
  </si>
  <si>
    <t>DB손보</t>
    <phoneticPr fontId="2" type="noConversion"/>
  </si>
  <si>
    <t>농협손보</t>
    <phoneticPr fontId="2" type="noConversion"/>
  </si>
  <si>
    <t>농협손보</t>
    <phoneticPr fontId="2" type="noConversion"/>
  </si>
  <si>
    <t>현대해상</t>
    <phoneticPr fontId="2" type="noConversion"/>
  </si>
  <si>
    <t>현대해상</t>
    <phoneticPr fontId="2" type="noConversion"/>
  </si>
  <si>
    <t>한화손보</t>
    <phoneticPr fontId="2" type="noConversion"/>
  </si>
  <si>
    <t>한화손보</t>
    <phoneticPr fontId="2" type="noConversion"/>
  </si>
  <si>
    <t>한화손보</t>
    <phoneticPr fontId="2" type="noConversion"/>
  </si>
  <si>
    <t>한화손보</t>
    <phoneticPr fontId="2" type="noConversion"/>
  </si>
  <si>
    <t>롯데손보</t>
    <phoneticPr fontId="2" type="noConversion"/>
  </si>
  <si>
    <t>롯데손보</t>
    <phoneticPr fontId="2" type="noConversion"/>
  </si>
  <si>
    <t>롯데손보</t>
    <phoneticPr fontId="2" type="noConversion"/>
  </si>
  <si>
    <t>흥국화재</t>
    <phoneticPr fontId="2" type="noConversion"/>
  </si>
  <si>
    <t>AIG손해보험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</si>
  <si>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</si>
  <si>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</si>
  <si>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</si>
  <si>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</si>
  <si>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</si>
  <si>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</si>
  <si>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</si>
  <si>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</si>
  <si>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</si>
  <si>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</si>
  <si>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</si>
  <si>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현대해상</t>
    <phoneticPr fontId="2" type="noConversion"/>
  </si>
  <si>
    <t>현대해상</t>
    <phoneticPr fontId="2" type="noConversion"/>
  </si>
  <si>
    <t>현대해상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</si>
  <si>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</si>
  <si>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</si>
  <si>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</si>
  <si>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</si>
  <si>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</si>
  <si>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</si>
  <si>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한화손보</t>
    <phoneticPr fontId="2" type="noConversion"/>
  </si>
  <si>
    <t>한화손보</t>
    <phoneticPr fontId="2" type="noConversion"/>
  </si>
  <si>
    <t>한화손보</t>
    <phoneticPr fontId="2" type="noConversion"/>
  </si>
  <si>
    <t>DB손보</t>
    <phoneticPr fontId="2" type="noConversion"/>
  </si>
  <si>
    <t>DB손보</t>
    <phoneticPr fontId="2" type="noConversion"/>
  </si>
  <si>
    <t>흥국화재</t>
    <phoneticPr fontId="2" type="noConversion"/>
  </si>
  <si>
    <t>흥국화재</t>
    <phoneticPr fontId="2" type="noConversion"/>
  </si>
  <si>
    <t>흥국화재</t>
    <phoneticPr fontId="2" type="noConversion"/>
  </si>
  <si>
    <t>흥국화재</t>
    <phoneticPr fontId="2" type="noConversion"/>
  </si>
  <si>
    <t>AIG손해보험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</si>
  <si>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</si>
  <si>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</si>
  <si>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</si>
  <si>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롯데손보</t>
    <phoneticPr fontId="2" type="noConversion"/>
  </si>
  <si>
    <t>롯데손보</t>
    <phoneticPr fontId="2" type="noConversion"/>
  </si>
  <si>
    <t>롯데손보</t>
    <phoneticPr fontId="2" type="noConversion"/>
  </si>
  <si>
    <t>MG손보</t>
    <phoneticPr fontId="2" type="noConversion"/>
  </si>
  <si>
    <t>MG손보</t>
    <phoneticPr fontId="2" type="noConversion"/>
  </si>
  <si>
    <t>KB손보</t>
    <phoneticPr fontId="2" type="noConversion"/>
  </si>
  <si>
    <t>KB손보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</si>
  <si>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</si>
  <si>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</si>
  <si>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</si>
  <si>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</si>
  <si>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</si>
  <si>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</si>
  <si>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</si>
  <si>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롯데손보</t>
    <phoneticPr fontId="2" type="noConversion"/>
  </si>
  <si>
    <t>롯데손보</t>
    <phoneticPr fontId="2" type="noConversion"/>
  </si>
  <si>
    <t>삼성화재</t>
    <phoneticPr fontId="2" type="noConversion"/>
  </si>
  <si>
    <t>흥국화재</t>
    <phoneticPr fontId="2" type="noConversion"/>
  </si>
  <si>
    <t>흥국화재</t>
    <phoneticPr fontId="2" type="noConversion"/>
  </si>
  <si>
    <t>현대해상</t>
    <phoneticPr fontId="2" type="noConversion"/>
  </si>
  <si>
    <t>현대해상</t>
    <phoneticPr fontId="2" type="noConversion"/>
  </si>
  <si>
    <t>KB손보</t>
    <phoneticPr fontId="2" type="noConversion"/>
  </si>
  <si>
    <t>흥국화재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</si>
  <si>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</si>
  <si>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</si>
  <si>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</si>
  <si>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한화손보</t>
    <phoneticPr fontId="2" type="noConversion"/>
  </si>
  <si>
    <t>현대해상</t>
    <phoneticPr fontId="2" type="noConversion"/>
  </si>
  <si>
    <t>MG손보</t>
    <phoneticPr fontId="2" type="noConversion"/>
  </si>
  <si>
    <t>롯데손보</t>
    <phoneticPr fontId="2" type="noConversion"/>
  </si>
  <si>
    <t>롯데손보</t>
    <phoneticPr fontId="2" type="noConversion"/>
  </si>
  <si>
    <t>한화손보</t>
    <phoneticPr fontId="2" type="noConversion"/>
  </si>
  <si>
    <t>DB손보</t>
    <phoneticPr fontId="2" type="noConversion"/>
  </si>
  <si>
    <t>DB손보</t>
    <phoneticPr fontId="2" type="noConversion"/>
  </si>
  <si>
    <t>메리츠화재</t>
    <phoneticPr fontId="2" type="noConversion"/>
  </si>
  <si>
    <t>메리츠화재</t>
    <phoneticPr fontId="2" type="noConversion"/>
  </si>
  <si>
    <t>삼성화재</t>
    <phoneticPr fontId="2" type="noConversion"/>
  </si>
  <si>
    <t>삼성화재</t>
    <phoneticPr fontId="2" type="noConversion"/>
  </si>
  <si>
    <t>AIG손해보험</t>
    <phoneticPr fontId="2" type="noConversion"/>
  </si>
  <si>
    <t>AIG손해보험</t>
    <phoneticPr fontId="2" type="noConversion"/>
  </si>
  <si>
    <t>흥국화재</t>
    <phoneticPr fontId="2" type="noConversion"/>
  </si>
  <si>
    <t>AIG손해보험</t>
    <phoneticPr fontId="2" type="noConversion"/>
  </si>
  <si>
    <t>현대해상</t>
    <phoneticPr fontId="2" type="noConversion"/>
  </si>
  <si>
    <t>현대해상</t>
    <phoneticPr fontId="2" type="noConversion"/>
  </si>
  <si>
    <t>현대해상</t>
    <phoneticPr fontId="2" type="noConversion"/>
  </si>
  <si>
    <t>현대해상</t>
    <phoneticPr fontId="2" type="noConversion"/>
  </si>
  <si>
    <t>롯데손보</t>
    <phoneticPr fontId="2" type="noConversion"/>
  </si>
  <si>
    <t>한화손보</t>
    <phoneticPr fontId="2" type="noConversion"/>
  </si>
  <si>
    <t>한화손보</t>
    <phoneticPr fontId="2" type="noConversion"/>
  </si>
  <si>
    <t>하나손해보험</t>
    <phoneticPr fontId="2" type="noConversion"/>
  </si>
  <si>
    <t>DB손보</t>
    <phoneticPr fontId="2" type="noConversion"/>
  </si>
  <si>
    <t>현대해상</t>
    <phoneticPr fontId="2" type="noConversion"/>
  </si>
  <si>
    <t>현대해상</t>
    <phoneticPr fontId="2" type="noConversion"/>
  </si>
  <si>
    <t>현대해상</t>
    <phoneticPr fontId="2" type="noConversion"/>
  </si>
  <si>
    <t>메리츠화재</t>
    <phoneticPr fontId="2" type="noConversion"/>
  </si>
  <si>
    <t>KB손보</t>
    <phoneticPr fontId="2" type="noConversion"/>
  </si>
  <si>
    <t>삼성화재</t>
    <phoneticPr fontId="2" type="noConversion"/>
  </si>
  <si>
    <t>MG손보</t>
    <phoneticPr fontId="2" type="noConversion"/>
  </si>
  <si>
    <t>MG손보</t>
    <phoneticPr fontId="2" type="noConversion"/>
  </si>
  <si>
    <t>MG손보</t>
    <phoneticPr fontId="2" type="noConversion"/>
  </si>
  <si>
    <t>한화손보</t>
    <phoneticPr fontId="2" type="noConversion"/>
  </si>
  <si>
    <t>DB손보</t>
    <phoneticPr fontId="2" type="noConversion"/>
  </si>
  <si>
    <t>삼성화재</t>
    <phoneticPr fontId="2" type="noConversion"/>
  </si>
  <si>
    <t>삼성화재</t>
    <phoneticPr fontId="2" type="noConversion"/>
  </si>
  <si>
    <t>MG손보</t>
    <phoneticPr fontId="2" type="noConversion"/>
  </si>
  <si>
    <t>AIG손해보험</t>
    <phoneticPr fontId="2" type="noConversion"/>
  </si>
  <si>
    <t>AIG손해보험</t>
    <phoneticPr fontId="2" type="noConversion"/>
  </si>
  <si>
    <t>AIG손해보험</t>
    <phoneticPr fontId="2" type="noConversion"/>
  </si>
  <si>
    <t>한화손보</t>
    <phoneticPr fontId="2" type="noConversion"/>
  </si>
  <si>
    <t>DB손보</t>
    <phoneticPr fontId="2" type="noConversion"/>
  </si>
  <si>
    <t>하나손해보험</t>
    <phoneticPr fontId="2" type="noConversion"/>
  </si>
  <si>
    <t>흥국화재</t>
    <phoneticPr fontId="2" type="noConversion"/>
  </si>
  <si>
    <t>AIG손해보험</t>
    <phoneticPr fontId="2" type="noConversion"/>
  </si>
  <si>
    <t>흥국화재</t>
    <phoneticPr fontId="2" type="noConversion"/>
  </si>
  <si>
    <t>흥국화재</t>
    <phoneticPr fontId="2" type="noConversion"/>
  </si>
  <si>
    <t>AIG손해보험</t>
    <phoneticPr fontId="2" type="noConversion"/>
  </si>
  <si>
    <t>AIG손해보험</t>
    <phoneticPr fontId="2" type="noConversion"/>
  </si>
  <si>
    <t>AIG손해보험</t>
    <phoneticPr fontId="2" type="noConversion"/>
  </si>
  <si>
    <t>메리츠화재</t>
    <phoneticPr fontId="2" type="noConversion"/>
  </si>
  <si>
    <t>한화손보</t>
    <phoneticPr fontId="2" type="noConversion"/>
  </si>
  <si>
    <t>한화손보</t>
    <phoneticPr fontId="2" type="noConversion"/>
  </si>
  <si>
    <t>한화손보</t>
    <phoneticPr fontId="2" type="noConversion"/>
  </si>
  <si>
    <t>MG손보</t>
    <phoneticPr fontId="2" type="noConversion"/>
  </si>
  <si>
    <t>하나손해보험</t>
    <phoneticPr fontId="2" type="noConversion"/>
  </si>
  <si>
    <t>농협손보</t>
    <phoneticPr fontId="2" type="noConversion"/>
  </si>
  <si>
    <t>현대해상</t>
    <phoneticPr fontId="2" type="noConversion"/>
  </si>
  <si>
    <t>MG손보</t>
    <phoneticPr fontId="2" type="noConversion"/>
  </si>
  <si>
    <t>흥국화재</t>
    <phoneticPr fontId="2" type="noConversion"/>
  </si>
  <si>
    <t>하나손해보험</t>
    <phoneticPr fontId="2" type="noConversion"/>
  </si>
  <si>
    <t>메리츠화재</t>
    <phoneticPr fontId="2" type="noConversion"/>
  </si>
  <si>
    <t>흥국화재</t>
    <phoneticPr fontId="2" type="noConversion"/>
  </si>
  <si>
    <t>흥국화재</t>
    <phoneticPr fontId="2" type="noConversion"/>
  </si>
  <si>
    <t>삼성화재</t>
    <phoneticPr fontId="2" type="noConversion"/>
  </si>
  <si>
    <t>삼성화재</t>
    <phoneticPr fontId="2" type="noConversion"/>
  </si>
  <si>
    <t>AIG손해보험</t>
    <phoneticPr fontId="2" type="noConversion"/>
  </si>
  <si>
    <t>메리츠화재</t>
    <phoneticPr fontId="2" type="noConversion"/>
  </si>
  <si>
    <t>메리츠화재</t>
    <phoneticPr fontId="2" type="noConversion"/>
  </si>
  <si>
    <t>하나손해보험</t>
    <phoneticPr fontId="2" type="noConversion"/>
  </si>
  <si>
    <t>삼성화재</t>
    <phoneticPr fontId="2" type="noConversion"/>
  </si>
  <si>
    <t>장기</t>
    <phoneticPr fontId="2" type="noConversion"/>
  </si>
  <si>
    <t>장기</t>
    <phoneticPr fontId="2" type="noConversion"/>
  </si>
  <si>
    <t>보장성</t>
    <phoneticPr fontId="2" type="noConversion"/>
  </si>
  <si>
    <t>재물성</t>
    <phoneticPr fontId="2" type="noConversion"/>
  </si>
  <si>
    <t>실손</t>
    <phoneticPr fontId="2" type="noConversion"/>
  </si>
  <si>
    <t>정상</t>
    <phoneticPr fontId="2" type="noConversion"/>
  </si>
  <si>
    <t>정상</t>
    <phoneticPr fontId="2" type="noConversion"/>
  </si>
  <si>
    <t>정상</t>
    <phoneticPr fontId="2" type="noConversion"/>
  </si>
  <si>
    <t>반송</t>
    <phoneticPr fontId="2" type="noConversion"/>
  </si>
  <si>
    <t>철회</t>
    <phoneticPr fontId="2" type="noConversion"/>
  </si>
  <si>
    <t>철회</t>
    <phoneticPr fontId="2" type="noConversion"/>
  </si>
  <si>
    <t>M-1</t>
    <phoneticPr fontId="2" type="noConversion"/>
  </si>
  <si>
    <t>M-1</t>
    <phoneticPr fontId="2" type="noConversion"/>
  </si>
  <si>
    <t>정상2</t>
    <phoneticPr fontId="2" type="noConversion"/>
  </si>
  <si>
    <t>엠피상동</t>
    <phoneticPr fontId="2" type="noConversion"/>
  </si>
  <si>
    <t>엠피성공</t>
    <phoneticPr fontId="2" type="noConversion"/>
  </si>
  <si>
    <t>엠피의정부</t>
    <phoneticPr fontId="2" type="noConversion"/>
  </si>
  <si>
    <t>엠피제이엔제이</t>
    <phoneticPr fontId="2" type="noConversion"/>
  </si>
  <si>
    <t>엠피경기</t>
    <phoneticPr fontId="2" type="noConversion"/>
  </si>
  <si>
    <t>엠피송내</t>
    <phoneticPr fontId="2" type="noConversion"/>
  </si>
  <si>
    <t>엠피메트로</t>
    <phoneticPr fontId="2" type="noConversion"/>
  </si>
  <si>
    <t>엠피레전드</t>
    <phoneticPr fontId="2" type="noConversion"/>
  </si>
  <si>
    <t>엠피피스토스</t>
    <phoneticPr fontId="2" type="noConversion"/>
  </si>
  <si>
    <t>엠피조은</t>
    <phoneticPr fontId="2" type="noConversion"/>
  </si>
  <si>
    <t>엠피가온</t>
    <phoneticPr fontId="2" type="noConversion"/>
  </si>
  <si>
    <t>엠피여주</t>
    <phoneticPr fontId="2" type="noConversion"/>
  </si>
  <si>
    <t>엠피의정부</t>
    <phoneticPr fontId="2" type="noConversion"/>
  </si>
  <si>
    <t>MP상동</t>
    <phoneticPr fontId="2" type="noConversion"/>
  </si>
  <si>
    <t>MP성공</t>
    <phoneticPr fontId="2" type="noConversion"/>
  </si>
  <si>
    <t>MP의정부</t>
    <phoneticPr fontId="2" type="noConversion"/>
  </si>
  <si>
    <t>MP제이엔제이</t>
    <phoneticPr fontId="2" type="noConversion"/>
  </si>
  <si>
    <t>MP경기</t>
    <phoneticPr fontId="2" type="noConversion"/>
  </si>
  <si>
    <t>MP송내</t>
    <phoneticPr fontId="2" type="noConversion"/>
  </si>
  <si>
    <t>MP메트로</t>
    <phoneticPr fontId="2" type="noConversion"/>
  </si>
  <si>
    <t>MP피스토스</t>
    <phoneticPr fontId="2" type="noConversion"/>
  </si>
  <si>
    <t>MP상동</t>
    <phoneticPr fontId="2" type="noConversion"/>
  </si>
  <si>
    <t>MP피스토스</t>
    <phoneticPr fontId="2" type="noConversion"/>
  </si>
  <si>
    <t>MP조은</t>
    <phoneticPr fontId="2" type="noConversion"/>
  </si>
  <si>
    <t>MP송내</t>
    <phoneticPr fontId="2" type="noConversion"/>
  </si>
  <si>
    <t>여주행복</t>
    <phoneticPr fontId="2" type="noConversion"/>
  </si>
  <si>
    <t>MP제이엔제이</t>
    <phoneticPr fontId="2" type="noConversion"/>
  </si>
  <si>
    <t>MP피스토스</t>
    <phoneticPr fontId="2" type="noConversion"/>
  </si>
  <si>
    <t>상동1팀</t>
    <phoneticPr fontId="2" type="noConversion"/>
  </si>
  <si>
    <t>제이엔제이1팀</t>
    <phoneticPr fontId="2" type="noConversion"/>
  </si>
  <si>
    <t>경기1팀</t>
    <phoneticPr fontId="2" type="noConversion"/>
  </si>
  <si>
    <t>MP메트로1팀</t>
    <phoneticPr fontId="2" type="noConversion"/>
  </si>
  <si>
    <t>피스2팀</t>
    <phoneticPr fontId="2" type="noConversion"/>
  </si>
  <si>
    <t>의정부1팀</t>
    <phoneticPr fontId="2" type="noConversion"/>
  </si>
  <si>
    <t>피스1팀</t>
    <phoneticPr fontId="2" type="noConversion"/>
  </si>
  <si>
    <t>조은1팀</t>
    <phoneticPr fontId="2" type="noConversion"/>
  </si>
  <si>
    <t>의정부1팀</t>
    <phoneticPr fontId="2" type="noConversion"/>
  </si>
  <si>
    <t>성공1팀</t>
    <phoneticPr fontId="2" type="noConversion"/>
  </si>
  <si>
    <t>송내1팀</t>
    <phoneticPr fontId="2" type="noConversion"/>
  </si>
  <si>
    <t>제이엔제이1팀</t>
    <phoneticPr fontId="2" type="noConversion"/>
  </si>
  <si>
    <t>피스1팀</t>
    <phoneticPr fontId="2" type="noConversion"/>
  </si>
  <si>
    <t>유병남</t>
    <phoneticPr fontId="2" type="noConversion"/>
  </si>
  <si>
    <t>최주영</t>
    <phoneticPr fontId="2" type="noConversion"/>
  </si>
  <si>
    <t>김주희</t>
    <phoneticPr fontId="2" type="noConversion"/>
  </si>
  <si>
    <t>이미순1</t>
    <phoneticPr fontId="2" type="noConversion"/>
  </si>
  <si>
    <t>이광인</t>
    <phoneticPr fontId="2" type="noConversion"/>
  </si>
  <si>
    <t>오광숙</t>
    <phoneticPr fontId="2" type="noConversion"/>
  </si>
  <si>
    <t>연경숙</t>
    <phoneticPr fontId="2" type="noConversion"/>
  </si>
  <si>
    <t>김묘정</t>
    <phoneticPr fontId="2" type="noConversion"/>
  </si>
  <si>
    <t>신승휴</t>
    <phoneticPr fontId="2" type="noConversion"/>
  </si>
  <si>
    <t>이복종</t>
    <phoneticPr fontId="2" type="noConversion"/>
  </si>
  <si>
    <t>이문희</t>
    <phoneticPr fontId="2" type="noConversion"/>
  </si>
  <si>
    <t>홍미숙</t>
    <phoneticPr fontId="2" type="noConversion"/>
  </si>
  <si>
    <t>오광숙</t>
    <phoneticPr fontId="2" type="noConversion"/>
  </si>
  <si>
    <t>김순자</t>
    <phoneticPr fontId="2" type="noConversion"/>
  </si>
  <si>
    <t>고유미</t>
    <phoneticPr fontId="2" type="noConversion"/>
  </si>
  <si>
    <t>이경주</t>
    <phoneticPr fontId="2" type="noConversion"/>
  </si>
  <si>
    <t>이현숙</t>
    <phoneticPr fontId="2" type="noConversion"/>
  </si>
  <si>
    <t>김옥순</t>
    <phoneticPr fontId="2" type="noConversion"/>
  </si>
  <si>
    <t>김승희</t>
    <phoneticPr fontId="2" type="noConversion"/>
  </si>
  <si>
    <t>이복자</t>
    <phoneticPr fontId="2" type="noConversion"/>
  </si>
  <si>
    <t>이상분</t>
    <phoneticPr fontId="2" type="noConversion"/>
  </si>
  <si>
    <t>장애영</t>
    <phoneticPr fontId="2" type="noConversion"/>
  </si>
  <si>
    <t>신은경</t>
    <phoneticPr fontId="2" type="noConversion"/>
  </si>
  <si>
    <t>손명애</t>
    <phoneticPr fontId="2" type="noConversion"/>
  </si>
  <si>
    <t>임영신</t>
    <phoneticPr fontId="2" type="noConversion"/>
  </si>
  <si>
    <t>김정자</t>
    <phoneticPr fontId="2" type="noConversion"/>
  </si>
  <si>
    <t>손수영</t>
    <phoneticPr fontId="2" type="noConversion"/>
  </si>
  <si>
    <t>고경숙</t>
    <phoneticPr fontId="2" type="noConversion"/>
  </si>
  <si>
    <t>김난숙</t>
    <phoneticPr fontId="2" type="noConversion"/>
  </si>
  <si>
    <t>김영해</t>
    <phoneticPr fontId="2" type="noConversion"/>
  </si>
  <si>
    <t>이경옥</t>
    <phoneticPr fontId="2" type="noConversion"/>
  </si>
  <si>
    <t>오은정</t>
    <phoneticPr fontId="2" type="noConversion"/>
  </si>
  <si>
    <t>유병남</t>
    <phoneticPr fontId="2" type="noConversion"/>
  </si>
  <si>
    <t>임은숙</t>
    <phoneticPr fontId="2" type="noConversion"/>
  </si>
  <si>
    <t>유창백</t>
    <phoneticPr fontId="2" type="noConversion"/>
  </si>
  <si>
    <t>김윤정</t>
    <phoneticPr fontId="2" type="noConversion"/>
  </si>
  <si>
    <t>김종민2</t>
    <phoneticPr fontId="2" type="noConversion"/>
  </si>
  <si>
    <t>전진</t>
    <phoneticPr fontId="2" type="noConversion"/>
  </si>
  <si>
    <t>송유자</t>
    <phoneticPr fontId="2" type="noConversion"/>
  </si>
  <si>
    <t>윤달영</t>
    <phoneticPr fontId="2" type="noConversion"/>
  </si>
  <si>
    <t>박영미</t>
    <phoneticPr fontId="2" type="noConversion"/>
  </si>
  <si>
    <t>이병식</t>
    <phoneticPr fontId="2" type="noConversion"/>
  </si>
  <si>
    <t>이미선2</t>
    <phoneticPr fontId="2" type="noConversion"/>
  </si>
  <si>
    <t>KB생명</t>
    <phoneticPr fontId="2" type="noConversion"/>
  </si>
  <si>
    <t>흥국생명</t>
    <phoneticPr fontId="2" type="noConversion"/>
  </si>
  <si>
    <t>농협생명</t>
    <phoneticPr fontId="2" type="noConversion"/>
  </si>
  <si>
    <t>KB생명</t>
    <phoneticPr fontId="2" type="noConversion"/>
  </si>
  <si>
    <t>KB생명</t>
    <phoneticPr fontId="2" type="noConversion"/>
  </si>
  <si>
    <t>처브라이프</t>
    <phoneticPr fontId="2" type="noConversion"/>
  </si>
  <si>
    <t>처브라이프</t>
    <phoneticPr fontId="2" type="noConversion"/>
  </si>
  <si>
    <t>처브라이프</t>
    <phoneticPr fontId="2" type="noConversion"/>
  </si>
  <si>
    <t>라이나생명</t>
    <phoneticPr fontId="2" type="noConversion"/>
  </si>
  <si>
    <t>삼성생명</t>
    <phoneticPr fontId="2" type="noConversion"/>
  </si>
  <si>
    <t>KB생명</t>
    <phoneticPr fontId="2" type="noConversion"/>
  </si>
  <si>
    <t>흥국생명</t>
    <phoneticPr fontId="2" type="noConversion"/>
  </si>
  <si>
    <t>흥국생명</t>
    <phoneticPr fontId="2" type="noConversion"/>
  </si>
  <si>
    <t>라이나생명</t>
    <phoneticPr fontId="2" type="noConversion"/>
  </si>
  <si>
    <t>라이나생명</t>
    <phoneticPr fontId="2" type="noConversion"/>
  </si>
  <si>
    <t>라이나생명</t>
    <phoneticPr fontId="2" type="noConversion"/>
  </si>
  <si>
    <t>흥국생명</t>
    <phoneticPr fontId="2" type="noConversion"/>
  </si>
  <si>
    <t>KB생명</t>
    <phoneticPr fontId="2" type="noConversion"/>
  </si>
  <si>
    <t>IBK연금보험</t>
    <phoneticPr fontId="2" type="noConversion"/>
  </si>
  <si>
    <t>라이나생명</t>
    <phoneticPr fontId="2" type="noConversion"/>
  </si>
  <si>
    <t>흥국생명</t>
    <phoneticPr fontId="2" type="noConversion"/>
  </si>
  <si>
    <t>KB생명</t>
    <phoneticPr fontId="2" type="noConversion"/>
  </si>
  <si>
    <t>라이나생명</t>
    <phoneticPr fontId="2" type="noConversion"/>
  </si>
  <si>
    <t>교보생명</t>
    <phoneticPr fontId="2" type="noConversion"/>
  </si>
  <si>
    <t>라이나생명</t>
    <phoneticPr fontId="2" type="noConversion"/>
  </si>
  <si>
    <t>KB생명</t>
    <phoneticPr fontId="2" type="noConversion"/>
  </si>
  <si>
    <t>삼성생명</t>
    <phoneticPr fontId="2" type="noConversion"/>
  </si>
  <si>
    <t>교보생명</t>
    <phoneticPr fontId="2" type="noConversion"/>
  </si>
  <si>
    <t>삼성생명</t>
    <phoneticPr fontId="2" type="noConversion"/>
  </si>
  <si>
    <t>처브라이프</t>
    <phoneticPr fontId="2" type="noConversion"/>
  </si>
  <si>
    <t>교보생명</t>
    <phoneticPr fontId="2" type="noConversion"/>
  </si>
  <si>
    <t>신한생명</t>
    <phoneticPr fontId="2" type="noConversion"/>
  </si>
  <si>
    <t>신한생명</t>
    <phoneticPr fontId="2" type="noConversion"/>
  </si>
  <si>
    <t>교보생명</t>
    <phoneticPr fontId="2" type="noConversion"/>
  </si>
  <si>
    <t>교보생명</t>
    <phoneticPr fontId="2" type="noConversion"/>
  </si>
  <si>
    <t>신한생명</t>
    <phoneticPr fontId="2" type="noConversion"/>
  </si>
  <si>
    <t>생보</t>
    <phoneticPr fontId="2" type="noConversion"/>
  </si>
  <si>
    <t>생보</t>
    <phoneticPr fontId="2" type="noConversion"/>
  </si>
  <si>
    <t>보장성1</t>
    <phoneticPr fontId="2" type="noConversion"/>
  </si>
  <si>
    <t>종신1</t>
    <phoneticPr fontId="2" type="noConversion"/>
  </si>
  <si>
    <t>저축1</t>
    <phoneticPr fontId="2" type="noConversion"/>
  </si>
  <si>
    <t>실손1</t>
    <phoneticPr fontId="2" type="noConversion"/>
  </si>
  <si>
    <t>보장성1</t>
    <phoneticPr fontId="2" type="noConversion"/>
  </si>
  <si>
    <t>연금(10년)</t>
    <phoneticPr fontId="2" type="noConversion"/>
  </si>
  <si>
    <t>종신1</t>
    <phoneticPr fontId="2" type="noConversion"/>
  </si>
  <si>
    <t>보장성2</t>
    <phoneticPr fontId="2" type="noConversion"/>
  </si>
  <si>
    <t>연금1</t>
    <phoneticPr fontId="2" type="noConversion"/>
  </si>
  <si>
    <t>변액연금1</t>
    <phoneticPr fontId="2" type="noConversion"/>
  </si>
  <si>
    <t>정상</t>
    <phoneticPr fontId="2" type="noConversion"/>
  </si>
  <si>
    <t>반송</t>
    <phoneticPr fontId="2" type="noConversion"/>
  </si>
  <si>
    <t>철회</t>
    <phoneticPr fontId="2" type="noConversion"/>
  </si>
  <si>
    <t>해약</t>
    <phoneticPr fontId="2" type="noConversion"/>
  </si>
  <si>
    <t>M-1</t>
    <phoneticPr fontId="2" type="noConversion"/>
  </si>
  <si>
    <t>M-1</t>
    <phoneticPr fontId="2" type="noConversion"/>
  </si>
  <si>
    <t>M-1</t>
    <phoneticPr fontId="2" type="noConversion"/>
  </si>
  <si>
    <t>M-1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</si>
  <si>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</si>
  <si>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</si>
  <si>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</si>
  <si>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정상2</t>
    <phoneticPr fontId="2" type="noConversion"/>
  </si>
  <si>
    <t>엠피피스토스</t>
    <phoneticPr fontId="2" type="noConversion"/>
  </si>
  <si>
    <t>엠피송내</t>
    <phoneticPr fontId="2" type="noConversion"/>
  </si>
  <si>
    <t>엠피피스토스</t>
    <phoneticPr fontId="2" type="noConversion"/>
  </si>
  <si>
    <t>엠피상동</t>
    <phoneticPr fontId="2" type="noConversion"/>
  </si>
  <si>
    <t>엠피송내</t>
    <phoneticPr fontId="2" type="noConversion"/>
  </si>
  <si>
    <t>엠피의정부</t>
    <phoneticPr fontId="2" type="noConversion"/>
  </si>
  <si>
    <t>엠피메트로</t>
    <phoneticPr fontId="2" type="noConversion"/>
  </si>
  <si>
    <t>엠피메트로</t>
    <phoneticPr fontId="2" type="noConversion"/>
  </si>
  <si>
    <t>엠피메트로</t>
    <phoneticPr fontId="2" type="noConversion"/>
  </si>
  <si>
    <t>엠피성공</t>
    <phoneticPr fontId="2" type="noConversion"/>
  </si>
  <si>
    <t>엠피의정부</t>
    <phoneticPr fontId="2" type="noConversion"/>
  </si>
  <si>
    <t>엠피조은</t>
    <phoneticPr fontId="2" type="noConversion"/>
  </si>
  <si>
    <t>엠피가온</t>
    <phoneticPr fontId="2" type="noConversion"/>
  </si>
  <si>
    <t>엠피경기</t>
    <phoneticPr fontId="2" type="noConversion"/>
  </si>
  <si>
    <t>엠피조은</t>
    <phoneticPr fontId="2" type="noConversion"/>
  </si>
  <si>
    <t>엠피피스토스</t>
    <phoneticPr fontId="2" type="noConversion"/>
  </si>
  <si>
    <t>엠피가온</t>
    <phoneticPr fontId="2" type="noConversion"/>
  </si>
  <si>
    <t>엠피송내</t>
    <phoneticPr fontId="2" type="noConversion"/>
  </si>
  <si>
    <t>엠피의정부</t>
    <phoneticPr fontId="2" type="noConversion"/>
  </si>
  <si>
    <t>엠피여주</t>
    <phoneticPr fontId="2" type="noConversion"/>
  </si>
  <si>
    <t>엠피제이엔제이</t>
    <phoneticPr fontId="2" type="noConversion"/>
  </si>
  <si>
    <t>엠피상동</t>
    <phoneticPr fontId="2" type="noConversion"/>
  </si>
  <si>
    <t>엠피성공</t>
    <phoneticPr fontId="2" type="noConversion"/>
  </si>
  <si>
    <t>엠피제이엔제이</t>
    <phoneticPr fontId="2" type="noConversion"/>
  </si>
  <si>
    <t>엠피아이리치</t>
    <phoneticPr fontId="2" type="noConversion"/>
  </si>
  <si>
    <t>엠피레전드</t>
    <phoneticPr fontId="2" type="noConversion"/>
  </si>
  <si>
    <t>엠피레전드</t>
    <phoneticPr fontId="2" type="noConversion"/>
  </si>
  <si>
    <t>엠피경기</t>
    <phoneticPr fontId="2" type="noConversion"/>
  </si>
  <si>
    <t>엠피라온</t>
    <phoneticPr fontId="2" type="noConversion"/>
  </si>
  <si>
    <t>엠피제이엔제이</t>
    <phoneticPr fontId="2" type="noConversion"/>
  </si>
  <si>
    <t>엠피여주</t>
    <phoneticPr fontId="2" type="noConversion"/>
  </si>
  <si>
    <t>엠피성공</t>
    <phoneticPr fontId="2" type="noConversion"/>
  </si>
  <si>
    <t>엠피프라임</t>
    <phoneticPr fontId="2" type="noConversion"/>
  </si>
  <si>
    <t>엠피아이리치</t>
    <phoneticPr fontId="2" type="noConversion"/>
  </si>
  <si>
    <t>엠피프라임</t>
    <phoneticPr fontId="2" type="noConversion"/>
  </si>
  <si>
    <t>엠피아이리치</t>
    <phoneticPr fontId="2" type="noConversion"/>
  </si>
  <si>
    <t>MP피스토스</t>
    <phoneticPr fontId="2" type="noConversion"/>
  </si>
  <si>
    <t>MP송내</t>
    <phoneticPr fontId="2" type="noConversion"/>
  </si>
  <si>
    <t>MP상동</t>
    <phoneticPr fontId="2" type="noConversion"/>
  </si>
  <si>
    <t>MP의정부</t>
    <phoneticPr fontId="2" type="noConversion"/>
  </si>
  <si>
    <t>MP상동</t>
    <phoneticPr fontId="2" type="noConversion"/>
  </si>
  <si>
    <t>MP메트로</t>
    <phoneticPr fontId="2" type="noConversion"/>
  </si>
  <si>
    <t>MP메트로</t>
    <phoneticPr fontId="2" type="noConversion"/>
  </si>
  <si>
    <t>씨티엠지점</t>
    <phoneticPr fontId="2" type="noConversion"/>
  </si>
  <si>
    <t>MP메트로</t>
    <phoneticPr fontId="2" type="noConversion"/>
  </si>
  <si>
    <t>MP성공</t>
    <phoneticPr fontId="2" type="noConversion"/>
  </si>
  <si>
    <t>MP의정부</t>
    <phoneticPr fontId="2" type="noConversion"/>
  </si>
  <si>
    <t>씨티엠지점</t>
    <phoneticPr fontId="2" type="noConversion"/>
  </si>
  <si>
    <t>MP성공</t>
    <phoneticPr fontId="2" type="noConversion"/>
  </si>
  <si>
    <t>MP경기</t>
    <phoneticPr fontId="2" type="noConversion"/>
  </si>
  <si>
    <t>MP조은</t>
    <phoneticPr fontId="2" type="noConversion"/>
  </si>
  <si>
    <t>MP가온</t>
    <phoneticPr fontId="2" type="noConversion"/>
  </si>
  <si>
    <t>MP의정부</t>
    <phoneticPr fontId="2" type="noConversion"/>
  </si>
  <si>
    <t>MP송내</t>
    <phoneticPr fontId="2" type="noConversion"/>
  </si>
  <si>
    <t>여주행복</t>
    <phoneticPr fontId="2" type="noConversion"/>
  </si>
  <si>
    <t>여주행복</t>
    <phoneticPr fontId="2" type="noConversion"/>
  </si>
  <si>
    <t>MP제이엔제이</t>
    <phoneticPr fontId="2" type="noConversion"/>
  </si>
  <si>
    <t>MP의정부</t>
    <phoneticPr fontId="2" type="noConversion"/>
  </si>
  <si>
    <t>MP아이리치</t>
    <phoneticPr fontId="2" type="noConversion"/>
  </si>
  <si>
    <t>MP아이리치</t>
    <phoneticPr fontId="2" type="noConversion"/>
  </si>
  <si>
    <t>MP피스토스</t>
    <phoneticPr fontId="2" type="noConversion"/>
  </si>
  <si>
    <t>MP송내</t>
    <phoneticPr fontId="2" type="noConversion"/>
  </si>
  <si>
    <t>MP조은</t>
    <phoneticPr fontId="2" type="noConversion"/>
  </si>
  <si>
    <t>MP피스토스</t>
    <phoneticPr fontId="2" type="noConversion"/>
  </si>
  <si>
    <t>HL지점</t>
    <phoneticPr fontId="2" type="noConversion"/>
  </si>
  <si>
    <t>MP성공</t>
    <phoneticPr fontId="2" type="noConversion"/>
  </si>
  <si>
    <t>MP여주</t>
    <phoneticPr fontId="2" type="noConversion"/>
  </si>
  <si>
    <t>MP조은</t>
    <phoneticPr fontId="2" type="noConversion"/>
  </si>
  <si>
    <t>MP가온</t>
    <phoneticPr fontId="2" type="noConversion"/>
  </si>
  <si>
    <t>MP제이엔제이</t>
    <phoneticPr fontId="2" type="noConversion"/>
  </si>
  <si>
    <t>MP라온</t>
    <phoneticPr fontId="2" type="noConversion"/>
  </si>
  <si>
    <t>MP제이엔제이</t>
    <phoneticPr fontId="2" type="noConversion"/>
  </si>
  <si>
    <t>씨티엠지점</t>
    <phoneticPr fontId="2" type="noConversion"/>
  </si>
  <si>
    <t>MP아이리치</t>
    <phoneticPr fontId="2" type="noConversion"/>
  </si>
  <si>
    <t>MP성공</t>
    <phoneticPr fontId="2" type="noConversion"/>
  </si>
  <si>
    <t>HL지점</t>
    <phoneticPr fontId="2" type="noConversion"/>
  </si>
  <si>
    <t>MP경기</t>
    <phoneticPr fontId="2" type="noConversion"/>
  </si>
  <si>
    <t>MP상동</t>
    <phoneticPr fontId="2" type="noConversion"/>
  </si>
  <si>
    <t>피스2팀</t>
    <phoneticPr fontId="2" type="noConversion"/>
  </si>
  <si>
    <t>송내1팀</t>
    <phoneticPr fontId="2" type="noConversion"/>
  </si>
  <si>
    <t>의정부1팀</t>
    <phoneticPr fontId="2" type="noConversion"/>
  </si>
  <si>
    <t>MP메트로1팀</t>
    <phoneticPr fontId="2" type="noConversion"/>
  </si>
  <si>
    <t>성공1팀</t>
    <phoneticPr fontId="2" type="noConversion"/>
  </si>
  <si>
    <t>송내2팀</t>
    <phoneticPr fontId="2" type="noConversion"/>
  </si>
  <si>
    <t>송내2팀</t>
    <phoneticPr fontId="2" type="noConversion"/>
  </si>
  <si>
    <t>송내1팀</t>
    <phoneticPr fontId="2" type="noConversion"/>
  </si>
  <si>
    <t>송내2팀</t>
    <phoneticPr fontId="2" type="noConversion"/>
  </si>
  <si>
    <t>피스1팀</t>
    <phoneticPr fontId="2" type="noConversion"/>
  </si>
  <si>
    <t>상동1팀</t>
    <phoneticPr fontId="2" type="noConversion"/>
  </si>
  <si>
    <t>씨티엠1팀</t>
    <phoneticPr fontId="2" type="noConversion"/>
  </si>
  <si>
    <t>성공1팀</t>
    <phoneticPr fontId="2" type="noConversion"/>
  </si>
  <si>
    <t>씨티엠1팀</t>
    <phoneticPr fontId="2" type="noConversion"/>
  </si>
  <si>
    <t>피스1팀</t>
    <phoneticPr fontId="2" type="noConversion"/>
  </si>
  <si>
    <t>경기1팀</t>
    <phoneticPr fontId="2" type="noConversion"/>
  </si>
  <si>
    <t>조은1팀</t>
    <phoneticPr fontId="2" type="noConversion"/>
  </si>
  <si>
    <t>피스1팀</t>
    <phoneticPr fontId="2" type="noConversion"/>
  </si>
  <si>
    <t>피스1팀</t>
    <phoneticPr fontId="2" type="noConversion"/>
  </si>
  <si>
    <t>피스1팀</t>
    <phoneticPr fontId="2" type="noConversion"/>
  </si>
  <si>
    <t>송내1팀</t>
    <phoneticPr fontId="2" type="noConversion"/>
  </si>
  <si>
    <t>피스1팀</t>
    <phoneticPr fontId="2" type="noConversion"/>
  </si>
  <si>
    <t>의정부1팀</t>
    <phoneticPr fontId="2" type="noConversion"/>
  </si>
  <si>
    <t>MP메트로1팀</t>
    <phoneticPr fontId="2" type="noConversion"/>
  </si>
  <si>
    <t>MP메트로1팀</t>
    <phoneticPr fontId="2" type="noConversion"/>
  </si>
  <si>
    <t>성공1팀</t>
    <phoneticPr fontId="2" type="noConversion"/>
  </si>
  <si>
    <t>성공1팀</t>
    <phoneticPr fontId="2" type="noConversion"/>
  </si>
  <si>
    <t>의정부1팀</t>
    <phoneticPr fontId="2" type="noConversion"/>
  </si>
  <si>
    <t>조은1팀</t>
    <phoneticPr fontId="2" type="noConversion"/>
  </si>
  <si>
    <t>제이엔제이1팀</t>
    <phoneticPr fontId="2" type="noConversion"/>
  </si>
  <si>
    <t>제이엔제이1팀</t>
    <phoneticPr fontId="2" type="noConversion"/>
  </si>
  <si>
    <t>아이리치1팀</t>
    <phoneticPr fontId="2" type="noConversion"/>
  </si>
  <si>
    <t>가온1팀</t>
    <phoneticPr fontId="2" type="noConversion"/>
  </si>
  <si>
    <t>피스2팀</t>
    <phoneticPr fontId="2" type="noConversion"/>
  </si>
  <si>
    <t>MP메트로1팀</t>
    <phoneticPr fontId="2" type="noConversion"/>
  </si>
  <si>
    <t>의정부1팀</t>
    <phoneticPr fontId="2" type="noConversion"/>
  </si>
  <si>
    <t>조은1팀</t>
    <phoneticPr fontId="2" type="noConversion"/>
  </si>
  <si>
    <t>씨티엠1팀</t>
    <phoneticPr fontId="2" type="noConversion"/>
  </si>
  <si>
    <t>아이리치1팀</t>
    <phoneticPr fontId="2" type="noConversion"/>
  </si>
  <si>
    <t>상동1팀</t>
    <phoneticPr fontId="2" type="noConversion"/>
  </si>
  <si>
    <t>피스2팀</t>
    <phoneticPr fontId="2" type="noConversion"/>
  </si>
  <si>
    <t>씨티엠1팀</t>
    <phoneticPr fontId="2" type="noConversion"/>
  </si>
  <si>
    <t>상동1팀</t>
    <phoneticPr fontId="2" type="noConversion"/>
  </si>
  <si>
    <t>상동1팀</t>
    <phoneticPr fontId="2" type="noConversion"/>
  </si>
  <si>
    <t>MP메트로1팀</t>
    <phoneticPr fontId="2" type="noConversion"/>
  </si>
  <si>
    <t>성공1팀</t>
    <phoneticPr fontId="2" type="noConversion"/>
  </si>
  <si>
    <t>씨티엠1팀</t>
    <phoneticPr fontId="2" type="noConversion"/>
  </si>
  <si>
    <t>HL1팀</t>
    <phoneticPr fontId="2" type="noConversion"/>
  </si>
  <si>
    <t>성공1팀</t>
    <phoneticPr fontId="2" type="noConversion"/>
  </si>
  <si>
    <t>상동1팀</t>
    <phoneticPr fontId="2" type="noConversion"/>
  </si>
  <si>
    <t>성공1팀</t>
    <phoneticPr fontId="2" type="noConversion"/>
  </si>
  <si>
    <t>시흥1팀</t>
    <phoneticPr fontId="2" type="noConversion"/>
  </si>
  <si>
    <t>의정부1팀</t>
    <phoneticPr fontId="2" type="noConversion"/>
  </si>
  <si>
    <t>가온1팀</t>
    <phoneticPr fontId="2" type="noConversion"/>
  </si>
  <si>
    <t>송내2팀</t>
    <phoneticPr fontId="2" type="noConversion"/>
  </si>
  <si>
    <t>여주1팀</t>
    <phoneticPr fontId="2" type="noConversion"/>
  </si>
  <si>
    <t>상동1팀</t>
    <phoneticPr fontId="2" type="noConversion"/>
  </si>
  <si>
    <t>성공1팀</t>
    <phoneticPr fontId="2" type="noConversion"/>
  </si>
  <si>
    <t>피스2팀</t>
    <phoneticPr fontId="2" type="noConversion"/>
  </si>
  <si>
    <t>피스2팀</t>
    <phoneticPr fontId="2" type="noConversion"/>
  </si>
  <si>
    <t>피스2팀</t>
    <phoneticPr fontId="2" type="noConversion"/>
  </si>
  <si>
    <t>상동1팀</t>
    <phoneticPr fontId="2" type="noConversion"/>
  </si>
  <si>
    <t>조은1팀</t>
    <phoneticPr fontId="2" type="noConversion"/>
  </si>
  <si>
    <t>상동1팀</t>
    <phoneticPr fontId="2" type="noConversion"/>
  </si>
  <si>
    <t>여주1팀</t>
    <phoneticPr fontId="2" type="noConversion"/>
  </si>
  <si>
    <t>제이엔제이1팀</t>
    <phoneticPr fontId="2" type="noConversion"/>
  </si>
  <si>
    <t>조은1팀</t>
    <phoneticPr fontId="2" type="noConversion"/>
  </si>
  <si>
    <t>경기1팀</t>
    <phoneticPr fontId="2" type="noConversion"/>
  </si>
  <si>
    <t>조은1팀</t>
    <phoneticPr fontId="2" type="noConversion"/>
  </si>
  <si>
    <t>HL1팀</t>
    <phoneticPr fontId="2" type="noConversion"/>
  </si>
  <si>
    <t>HL1팀</t>
    <phoneticPr fontId="2" type="noConversion"/>
  </si>
  <si>
    <t>피스2팀</t>
    <phoneticPr fontId="2" type="noConversion"/>
  </si>
  <si>
    <t>아이리치1팀</t>
    <phoneticPr fontId="2" type="noConversion"/>
  </si>
  <si>
    <t>의정부1팀</t>
    <phoneticPr fontId="2" type="noConversion"/>
  </si>
  <si>
    <t>상동1팀</t>
    <phoneticPr fontId="2" type="noConversion"/>
  </si>
  <si>
    <t>MP메트로1팀</t>
    <phoneticPr fontId="2" type="noConversion"/>
  </si>
  <si>
    <t>피스1팀</t>
    <phoneticPr fontId="2" type="noConversion"/>
  </si>
  <si>
    <t>가온1팀</t>
    <phoneticPr fontId="2" type="noConversion"/>
  </si>
  <si>
    <t>피스2팀</t>
    <phoneticPr fontId="2" type="noConversion"/>
  </si>
  <si>
    <t>송내1팀</t>
    <phoneticPr fontId="2" type="noConversion"/>
  </si>
  <si>
    <t>피스1팀</t>
    <phoneticPr fontId="2" type="noConversion"/>
  </si>
  <si>
    <t>홍미숙</t>
    <phoneticPr fontId="2" type="noConversion"/>
  </si>
  <si>
    <t>고경숙</t>
    <phoneticPr fontId="2" type="noConversion"/>
  </si>
  <si>
    <t>김묘정</t>
    <phoneticPr fontId="2" type="noConversion"/>
  </si>
  <si>
    <t>이현자</t>
    <phoneticPr fontId="2" type="noConversion"/>
  </si>
  <si>
    <t>이현자</t>
    <phoneticPr fontId="2" type="noConversion"/>
  </si>
  <si>
    <t>김묘정</t>
    <phoneticPr fontId="2" type="noConversion"/>
  </si>
  <si>
    <t>김상천</t>
    <phoneticPr fontId="2" type="noConversion"/>
  </si>
  <si>
    <t>이상분</t>
    <phoneticPr fontId="2" type="noConversion"/>
  </si>
  <si>
    <t>김대곤</t>
    <phoneticPr fontId="2" type="noConversion"/>
  </si>
  <si>
    <t>임은숙</t>
    <phoneticPr fontId="2" type="noConversion"/>
  </si>
  <si>
    <t>박윤희</t>
    <phoneticPr fontId="2" type="noConversion"/>
  </si>
  <si>
    <t>이미순1</t>
    <phoneticPr fontId="2" type="noConversion"/>
  </si>
  <si>
    <t>장애영</t>
    <phoneticPr fontId="2" type="noConversion"/>
  </si>
  <si>
    <t>최경은</t>
    <phoneticPr fontId="2" type="noConversion"/>
  </si>
  <si>
    <t>이순자2</t>
    <phoneticPr fontId="2" type="noConversion"/>
  </si>
  <si>
    <t>이순자2</t>
    <phoneticPr fontId="2" type="noConversion"/>
  </si>
  <si>
    <t>이순자2</t>
    <phoneticPr fontId="2" type="noConversion"/>
  </si>
  <si>
    <t>우월랑</t>
    <phoneticPr fontId="2" type="noConversion"/>
  </si>
  <si>
    <t>김민화</t>
    <phoneticPr fontId="2" type="noConversion"/>
  </si>
  <si>
    <t>이현숙</t>
    <phoneticPr fontId="2" type="noConversion"/>
  </si>
  <si>
    <t>김승희</t>
    <phoneticPr fontId="2" type="noConversion"/>
  </si>
  <si>
    <t>임미영</t>
    <phoneticPr fontId="2" type="noConversion"/>
  </si>
  <si>
    <t>이선영</t>
    <phoneticPr fontId="2" type="noConversion"/>
  </si>
  <si>
    <t>채경미</t>
    <phoneticPr fontId="2" type="noConversion"/>
  </si>
  <si>
    <t>정인란</t>
    <phoneticPr fontId="2" type="noConversion"/>
  </si>
  <si>
    <t>최선희</t>
    <phoneticPr fontId="2" type="noConversion"/>
  </si>
  <si>
    <t>노영재</t>
    <phoneticPr fontId="2" type="noConversion"/>
  </si>
  <si>
    <t>이병식</t>
    <phoneticPr fontId="2" type="noConversion"/>
  </si>
  <si>
    <t>김진이</t>
    <phoneticPr fontId="2" type="noConversion"/>
  </si>
  <si>
    <t>차은주</t>
    <phoneticPr fontId="2" type="noConversion"/>
  </si>
  <si>
    <t>이창현</t>
    <phoneticPr fontId="2" type="noConversion"/>
  </si>
  <si>
    <t>염경분</t>
    <phoneticPr fontId="2" type="noConversion"/>
  </si>
  <si>
    <t>차은주</t>
    <phoneticPr fontId="2" type="noConversion"/>
  </si>
  <si>
    <t>오태현</t>
    <phoneticPr fontId="2" type="noConversion"/>
  </si>
  <si>
    <t>오태현</t>
    <phoneticPr fontId="2" type="noConversion"/>
  </si>
  <si>
    <t>이광민</t>
    <phoneticPr fontId="2" type="noConversion"/>
  </si>
  <si>
    <t>송유자</t>
    <phoneticPr fontId="2" type="noConversion"/>
  </si>
  <si>
    <t>오광숙</t>
    <phoneticPr fontId="2" type="noConversion"/>
  </si>
  <si>
    <t>이효순</t>
    <phoneticPr fontId="2" type="noConversion"/>
  </si>
  <si>
    <t>이미선2</t>
    <phoneticPr fontId="2" type="noConversion"/>
  </si>
  <si>
    <t>홍미정</t>
    <phoneticPr fontId="2" type="noConversion"/>
  </si>
  <si>
    <t>신미선</t>
    <phoneticPr fontId="2" type="noConversion"/>
  </si>
  <si>
    <t>최주영</t>
    <phoneticPr fontId="2" type="noConversion"/>
  </si>
  <si>
    <t>이현자</t>
    <phoneticPr fontId="2" type="noConversion"/>
  </si>
  <si>
    <t>장애영</t>
    <phoneticPr fontId="2" type="noConversion"/>
  </si>
  <si>
    <t>이광민</t>
    <phoneticPr fontId="2" type="noConversion"/>
  </si>
  <si>
    <t>김정희2</t>
    <phoneticPr fontId="2" type="noConversion"/>
  </si>
  <si>
    <t>송정희</t>
    <phoneticPr fontId="2" type="noConversion"/>
  </si>
  <si>
    <t>송정희</t>
    <phoneticPr fontId="2" type="noConversion"/>
  </si>
  <si>
    <t>김영해</t>
    <phoneticPr fontId="2" type="noConversion"/>
  </si>
  <si>
    <t>우월랑</t>
    <phoneticPr fontId="2" type="noConversion"/>
  </si>
  <si>
    <t>장인순</t>
    <phoneticPr fontId="2" type="noConversion"/>
  </si>
  <si>
    <t>조성임</t>
    <phoneticPr fontId="2" type="noConversion"/>
  </si>
  <si>
    <t>조혜정</t>
    <phoneticPr fontId="2" type="noConversion"/>
  </si>
  <si>
    <t>윤상례</t>
    <phoneticPr fontId="2" type="noConversion"/>
  </si>
  <si>
    <t>유현수</t>
    <phoneticPr fontId="2" type="noConversion"/>
  </si>
  <si>
    <t>김미예1</t>
    <phoneticPr fontId="2" type="noConversion"/>
  </si>
  <si>
    <t>강명희</t>
    <phoneticPr fontId="2" type="noConversion"/>
  </si>
  <si>
    <t>송정희</t>
    <phoneticPr fontId="2" type="noConversion"/>
  </si>
  <si>
    <t>이복자</t>
    <phoneticPr fontId="2" type="noConversion"/>
  </si>
  <si>
    <t>임명산</t>
    <phoneticPr fontId="2" type="noConversion"/>
  </si>
  <si>
    <t>최경은</t>
    <phoneticPr fontId="2" type="noConversion"/>
  </si>
  <si>
    <t>이현숙</t>
    <phoneticPr fontId="2" type="noConversion"/>
  </si>
  <si>
    <t>이종선</t>
    <phoneticPr fontId="2" type="noConversion"/>
  </si>
  <si>
    <t>전진</t>
    <phoneticPr fontId="2" type="noConversion"/>
  </si>
  <si>
    <t>이문희</t>
    <phoneticPr fontId="2" type="noConversion"/>
  </si>
  <si>
    <t>백혜경</t>
    <phoneticPr fontId="2" type="noConversion"/>
  </si>
  <si>
    <t>김주희</t>
    <phoneticPr fontId="2" type="noConversion"/>
  </si>
  <si>
    <t>최은재</t>
    <phoneticPr fontId="2" type="noConversion"/>
  </si>
  <si>
    <t>김순자</t>
    <phoneticPr fontId="2" type="noConversion"/>
  </si>
  <si>
    <t>육숙자</t>
    <phoneticPr fontId="2" type="noConversion"/>
  </si>
  <si>
    <t>김옥순</t>
    <phoneticPr fontId="2" type="noConversion"/>
  </si>
  <si>
    <t>김옥순</t>
    <phoneticPr fontId="2" type="noConversion"/>
  </si>
  <si>
    <t>손명애</t>
    <phoneticPr fontId="2" type="noConversion"/>
  </si>
  <si>
    <t>김순자</t>
    <phoneticPr fontId="2" type="noConversion"/>
  </si>
  <si>
    <t>김대곤</t>
    <phoneticPr fontId="2" type="noConversion"/>
  </si>
  <si>
    <t>이성구</t>
    <phoneticPr fontId="2" type="noConversion"/>
  </si>
  <si>
    <t>유병남</t>
    <phoneticPr fontId="2" type="noConversion"/>
  </si>
  <si>
    <t>김영해</t>
    <phoneticPr fontId="2" type="noConversion"/>
  </si>
  <si>
    <t>서하연</t>
    <phoneticPr fontId="2" type="noConversion"/>
  </si>
  <si>
    <t>이경화2</t>
    <phoneticPr fontId="2" type="noConversion"/>
  </si>
  <si>
    <t>신미선</t>
    <phoneticPr fontId="2" type="noConversion"/>
  </si>
  <si>
    <t>손수영</t>
    <phoneticPr fontId="2" type="noConversion"/>
  </si>
  <si>
    <t>임서윤</t>
    <phoneticPr fontId="2" type="noConversion"/>
  </si>
  <si>
    <t>김승희</t>
    <phoneticPr fontId="2" type="noConversion"/>
  </si>
  <si>
    <t>김윤정</t>
    <phoneticPr fontId="2" type="noConversion"/>
  </si>
  <si>
    <t>장현경</t>
    <phoneticPr fontId="2" type="noConversion"/>
  </si>
  <si>
    <t>박영미</t>
    <phoneticPr fontId="2" type="noConversion"/>
  </si>
  <si>
    <t>이은숙</t>
    <phoneticPr fontId="2" type="noConversion"/>
  </si>
  <si>
    <t>김은숙1</t>
    <phoneticPr fontId="2" type="noConversion"/>
  </si>
  <si>
    <t>육숙자</t>
    <phoneticPr fontId="2" type="noConversion"/>
  </si>
  <si>
    <t>신은경</t>
    <phoneticPr fontId="2" type="noConversion"/>
  </si>
  <si>
    <t>신은경</t>
    <phoneticPr fontId="2" type="noConversion"/>
  </si>
  <si>
    <t>임서윤</t>
    <phoneticPr fontId="2" type="noConversion"/>
  </si>
  <si>
    <t>임영신</t>
    <phoneticPr fontId="2" type="noConversion"/>
  </si>
  <si>
    <t>이상희</t>
    <phoneticPr fontId="2" type="noConversion"/>
  </si>
  <si>
    <t>안옥선</t>
    <phoneticPr fontId="2" type="noConversion"/>
  </si>
  <si>
    <t>전용순</t>
    <phoneticPr fontId="2" type="noConversion"/>
  </si>
  <si>
    <t>오광숙</t>
    <phoneticPr fontId="2" type="noConversion"/>
  </si>
  <si>
    <t>김지연</t>
    <phoneticPr fontId="2" type="noConversion"/>
  </si>
  <si>
    <t>이상분</t>
    <phoneticPr fontId="2" type="noConversion"/>
  </si>
  <si>
    <t>박종철</t>
    <phoneticPr fontId="2" type="noConversion"/>
  </si>
  <si>
    <t>문홍주</t>
    <phoneticPr fontId="2" type="noConversion"/>
  </si>
  <si>
    <t>이성구</t>
    <phoneticPr fontId="2" type="noConversion"/>
  </si>
  <si>
    <t>이남미</t>
    <phoneticPr fontId="2" type="noConversion"/>
  </si>
  <si>
    <t>이복자</t>
    <phoneticPr fontId="2" type="noConversion"/>
  </si>
  <si>
    <t>정원진</t>
    <phoneticPr fontId="2" type="noConversion"/>
  </si>
  <si>
    <t>김선옥</t>
    <phoneticPr fontId="2" type="noConversion"/>
  </si>
  <si>
    <t>윤숙미</t>
    <phoneticPr fontId="2" type="noConversion"/>
  </si>
  <si>
    <t>유현수</t>
    <phoneticPr fontId="2" type="noConversion"/>
  </si>
  <si>
    <t>심정임</t>
    <phoneticPr fontId="2" type="noConversion"/>
  </si>
  <si>
    <t>연경숙</t>
    <phoneticPr fontId="2" type="noConversion"/>
  </si>
  <si>
    <t>이복자</t>
    <phoneticPr fontId="2" type="noConversion"/>
  </si>
  <si>
    <t>주해연</t>
    <phoneticPr fontId="2" type="noConversion"/>
  </si>
  <si>
    <t>주해연</t>
    <phoneticPr fontId="2" type="noConversion"/>
  </si>
  <si>
    <t>이상희</t>
    <phoneticPr fontId="2" type="noConversion"/>
  </si>
  <si>
    <t>윤달영</t>
    <phoneticPr fontId="2" type="noConversion"/>
  </si>
  <si>
    <t>김정희2</t>
    <phoneticPr fontId="2" type="noConversion"/>
  </si>
  <si>
    <t>김용현</t>
    <phoneticPr fontId="2" type="noConversion"/>
  </si>
  <si>
    <t>김용현</t>
    <phoneticPr fontId="2" type="noConversion"/>
  </si>
  <si>
    <t>고유미</t>
    <phoneticPr fontId="2" type="noConversion"/>
  </si>
  <si>
    <t>이문희</t>
    <phoneticPr fontId="2" type="noConversion"/>
  </si>
  <si>
    <t>안혜선</t>
    <phoneticPr fontId="2" type="noConversion"/>
  </si>
  <si>
    <t>민경숙</t>
    <phoneticPr fontId="2" type="noConversion"/>
  </si>
  <si>
    <t>김선옥</t>
    <phoneticPr fontId="2" type="noConversion"/>
  </si>
  <si>
    <t>김종민1</t>
    <phoneticPr fontId="2" type="noConversion"/>
  </si>
  <si>
    <t>전진숙</t>
    <phoneticPr fontId="2" type="noConversion"/>
  </si>
  <si>
    <t>안혜선</t>
    <phoneticPr fontId="2" type="noConversion"/>
  </si>
  <si>
    <t>전진숙</t>
    <phoneticPr fontId="2" type="noConversion"/>
  </si>
  <si>
    <t>이경옥</t>
    <phoneticPr fontId="2" type="noConversion"/>
  </si>
  <si>
    <t>신승휴</t>
    <phoneticPr fontId="2" type="noConversion"/>
  </si>
  <si>
    <t>노영재</t>
    <phoneticPr fontId="2" type="noConversion"/>
  </si>
  <si>
    <t>오은정</t>
    <phoneticPr fontId="2" type="noConversion"/>
  </si>
  <si>
    <t>구선미</t>
    <phoneticPr fontId="2" type="noConversion"/>
  </si>
  <si>
    <t>노영재</t>
    <phoneticPr fontId="2" type="noConversion"/>
  </si>
  <si>
    <t>이종선</t>
    <phoneticPr fontId="2" type="noConversion"/>
  </si>
  <si>
    <t>이병식</t>
    <phoneticPr fontId="2" type="noConversion"/>
  </si>
  <si>
    <t>김경애</t>
    <phoneticPr fontId="2" type="noConversion"/>
  </si>
  <si>
    <t>최주영</t>
    <phoneticPr fontId="2" type="noConversion"/>
  </si>
  <si>
    <t>고은경</t>
    <phoneticPr fontId="2" type="noConversion"/>
  </si>
  <si>
    <t>박애경</t>
    <phoneticPr fontId="2" type="noConversion"/>
  </si>
  <si>
    <t>안옥선</t>
    <phoneticPr fontId="2" type="noConversion"/>
  </si>
  <si>
    <t>임은숙</t>
    <phoneticPr fontId="2" type="noConversion"/>
  </si>
  <si>
    <t>임영신</t>
    <phoneticPr fontId="2" type="noConversion"/>
  </si>
  <si>
    <t>조정호</t>
    <phoneticPr fontId="2" type="noConversion"/>
  </si>
  <si>
    <t>김종민1</t>
    <phoneticPr fontId="2" type="noConversion"/>
  </si>
  <si>
    <t>윤숙미</t>
    <phoneticPr fontId="2" type="noConversion"/>
  </si>
  <si>
    <t>신현애</t>
    <phoneticPr fontId="2" type="noConversion"/>
  </si>
  <si>
    <t>송연희</t>
    <phoneticPr fontId="2" type="noConversion"/>
  </si>
  <si>
    <t>이광인</t>
    <phoneticPr fontId="2" type="noConversion"/>
  </si>
  <si>
    <t>김종민2</t>
    <phoneticPr fontId="2" type="noConversion"/>
  </si>
  <si>
    <t>이복종</t>
    <phoneticPr fontId="2" type="noConversion"/>
  </si>
  <si>
    <t>이선화2</t>
    <phoneticPr fontId="2" type="noConversion"/>
  </si>
  <si>
    <t>김명주</t>
    <phoneticPr fontId="2" type="noConversion"/>
  </si>
  <si>
    <t>이경주</t>
    <phoneticPr fontId="2" type="noConversion"/>
  </si>
  <si>
    <t>박영미</t>
    <phoneticPr fontId="2" type="noConversion"/>
  </si>
  <si>
    <t>이윤수</t>
    <phoneticPr fontId="2" type="noConversion"/>
  </si>
  <si>
    <t>장미향</t>
    <phoneticPr fontId="2" type="noConversion"/>
  </si>
  <si>
    <t>현대해상</t>
    <phoneticPr fontId="2" type="noConversion"/>
  </si>
  <si>
    <t>현대해상</t>
    <phoneticPr fontId="2" type="noConversion"/>
  </si>
  <si>
    <t>삼성화재</t>
    <phoneticPr fontId="2" type="noConversion"/>
  </si>
  <si>
    <t>MG손보</t>
    <phoneticPr fontId="2" type="noConversion"/>
  </si>
  <si>
    <t>한화손보</t>
    <phoneticPr fontId="2" type="noConversion"/>
  </si>
  <si>
    <t>롯데손보</t>
    <phoneticPr fontId="2" type="noConversion"/>
  </si>
  <si>
    <t>흥국화재</t>
    <phoneticPr fontId="2" type="noConversion"/>
  </si>
  <si>
    <t>흥국화재</t>
    <phoneticPr fontId="2" type="noConversion"/>
  </si>
  <si>
    <t>메리츠화재</t>
    <phoneticPr fontId="2" type="noConversion"/>
  </si>
  <si>
    <t>메리츠화재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</si>
  <si>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</si>
  <si>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</si>
  <si>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</si>
  <si>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</si>
  <si>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</si>
  <si>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</si>
  <si>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흥국화재</t>
    <phoneticPr fontId="2" type="noConversion"/>
  </si>
  <si>
    <t>흥국화재</t>
    <phoneticPr fontId="2" type="noConversion"/>
  </si>
  <si>
    <t>메리츠화재</t>
    <phoneticPr fontId="2" type="noConversion"/>
  </si>
  <si>
    <t>DB손보</t>
    <phoneticPr fontId="2" type="noConversion"/>
  </si>
  <si>
    <t>DB손보</t>
    <phoneticPr fontId="2" type="noConversion"/>
  </si>
  <si>
    <t>메리츠화재</t>
    <phoneticPr fontId="2" type="noConversion"/>
  </si>
  <si>
    <t>메리츠화재</t>
    <phoneticPr fontId="2" type="noConversion"/>
  </si>
  <si>
    <t>KB손보</t>
    <phoneticPr fontId="2" type="noConversion"/>
  </si>
  <si>
    <t>현대해상</t>
    <phoneticPr fontId="2" type="noConversion"/>
  </si>
  <si>
    <t>현대해상</t>
    <phoneticPr fontId="2" type="noConversion"/>
  </si>
  <si>
    <t>DB손보</t>
    <phoneticPr fontId="2" type="noConversion"/>
  </si>
  <si>
    <t>롯데손보</t>
    <phoneticPr fontId="2" type="noConversion"/>
  </si>
  <si>
    <t>롯데손보</t>
    <phoneticPr fontId="2" type="noConversion"/>
  </si>
  <si>
    <t>롯데손보</t>
    <phoneticPr fontId="2" type="noConversion"/>
  </si>
  <si>
    <t>롯데손보</t>
    <phoneticPr fontId="2" type="noConversion"/>
  </si>
  <si>
    <t>롯데손보</t>
    <phoneticPr fontId="2" type="noConversion"/>
  </si>
  <si>
    <t>흥국화재</t>
    <phoneticPr fontId="2" type="noConversion"/>
  </si>
  <si>
    <t>KB손보</t>
    <phoneticPr fontId="2" type="noConversion"/>
  </si>
  <si>
    <t>한화손보</t>
    <phoneticPr fontId="2" type="noConversion"/>
  </si>
  <si>
    <t>한화손보</t>
    <phoneticPr fontId="2" type="noConversion"/>
  </si>
  <si>
    <t>롯데손보</t>
    <phoneticPr fontId="2" type="noConversion"/>
  </si>
  <si>
    <t>DB손보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</si>
  <si>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</si>
  <si>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</si>
  <si>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</si>
  <si>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</si>
  <si>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흥국화재</t>
    <phoneticPr fontId="2" type="noConversion"/>
  </si>
  <si>
    <t>메리츠화재</t>
    <phoneticPr fontId="2" type="noConversion"/>
  </si>
  <si>
    <t>KB손보</t>
    <phoneticPr fontId="2" type="noConversion"/>
  </si>
  <si>
    <t>KB손보</t>
    <phoneticPr fontId="2" type="noConversion"/>
  </si>
  <si>
    <t>롯데손보</t>
    <phoneticPr fontId="2" type="noConversion"/>
  </si>
  <si>
    <t>농협손보</t>
    <phoneticPr fontId="2" type="noConversion"/>
  </si>
  <si>
    <t>농협손보</t>
    <phoneticPr fontId="2" type="noConversion"/>
  </si>
  <si>
    <t>농협손보</t>
    <phoneticPr fontId="2" type="noConversion"/>
  </si>
  <si>
    <t>농협손보</t>
    <phoneticPr fontId="2" type="noConversion"/>
  </si>
  <si>
    <t>MG손보</t>
    <phoneticPr fontId="2" type="noConversion"/>
  </si>
  <si>
    <t>MG손보</t>
    <phoneticPr fontId="2" type="noConversion"/>
  </si>
  <si>
    <t>현대해상</t>
    <phoneticPr fontId="2" type="noConversion"/>
  </si>
  <si>
    <t>한화손보</t>
    <phoneticPr fontId="2" type="noConversion"/>
  </si>
  <si>
    <t>롯데손보</t>
    <phoneticPr fontId="2" type="noConversion"/>
  </si>
  <si>
    <t>롯데손보</t>
    <phoneticPr fontId="2" type="noConversion"/>
  </si>
  <si>
    <t>삼성화재</t>
    <phoneticPr fontId="2" type="noConversion"/>
  </si>
  <si>
    <t>MG손보</t>
    <phoneticPr fontId="2" type="noConversion"/>
  </si>
  <si>
    <t>메리츠화재</t>
    <phoneticPr fontId="2" type="noConversion"/>
  </si>
  <si>
    <t>삼성화재</t>
    <phoneticPr fontId="2" type="noConversion"/>
  </si>
  <si>
    <t>삼성화재</t>
    <phoneticPr fontId="2" type="noConversion"/>
  </si>
  <si>
    <t>현대해상</t>
    <phoneticPr fontId="2" type="noConversion"/>
  </si>
  <si>
    <t>DB손보</t>
    <phoneticPr fontId="2" type="noConversion"/>
  </si>
  <si>
    <t>농협손보</t>
    <phoneticPr fontId="2" type="noConversion"/>
  </si>
  <si>
    <t>한화손보</t>
    <phoneticPr fontId="2" type="noConversion"/>
  </si>
  <si>
    <t>메리츠화재</t>
    <phoneticPr fontId="2" type="noConversion"/>
  </si>
  <si>
    <t>DB손보</t>
    <phoneticPr fontId="2" type="noConversion"/>
  </si>
  <si>
    <t>현대해상</t>
    <phoneticPr fontId="2" type="noConversion"/>
  </si>
  <si>
    <t>현대해상</t>
    <phoneticPr fontId="2" type="noConversion"/>
  </si>
  <si>
    <t>AIG손해보험</t>
    <phoneticPr fontId="2" type="noConversion"/>
  </si>
  <si>
    <t>한화손보</t>
    <phoneticPr fontId="2" type="noConversion"/>
  </si>
  <si>
    <t>한화손보</t>
    <phoneticPr fontId="2" type="noConversion"/>
  </si>
  <si>
    <t>현대해상</t>
    <phoneticPr fontId="2" type="noConversion"/>
  </si>
  <si>
    <t>한화손보</t>
    <phoneticPr fontId="2" type="noConversion"/>
  </si>
  <si>
    <t>흥국화재</t>
    <phoneticPr fontId="2" type="noConversion"/>
  </si>
  <si>
    <t>현대해상</t>
    <phoneticPr fontId="2" type="noConversion"/>
  </si>
  <si>
    <t>MG손보</t>
    <phoneticPr fontId="2" type="noConversion"/>
  </si>
  <si>
    <t>KB손보</t>
    <phoneticPr fontId="2" type="noConversion"/>
  </si>
  <si>
    <t>흥국화재</t>
    <phoneticPr fontId="2" type="noConversion"/>
  </si>
  <si>
    <t>MG손보</t>
    <phoneticPr fontId="2" type="noConversion"/>
  </si>
  <si>
    <t>MG손보</t>
    <phoneticPr fontId="2" type="noConversion"/>
  </si>
  <si>
    <t>MG손보</t>
    <phoneticPr fontId="2" type="noConversion"/>
  </si>
  <si>
    <t>현대해상</t>
    <phoneticPr fontId="2" type="noConversion"/>
  </si>
  <si>
    <t>DB손보</t>
    <phoneticPr fontId="2" type="noConversion"/>
  </si>
  <si>
    <t>농협손보</t>
    <phoneticPr fontId="2" type="noConversion"/>
  </si>
  <si>
    <t>흥국화재</t>
    <phoneticPr fontId="2" type="noConversion"/>
  </si>
  <si>
    <t>AIG손해보험</t>
    <phoneticPr fontId="2" type="noConversion"/>
  </si>
  <si>
    <t>MG손보</t>
    <phoneticPr fontId="2" type="noConversion"/>
  </si>
  <si>
    <t>농협손보</t>
    <phoneticPr fontId="2" type="noConversion"/>
  </si>
  <si>
    <t>DB손보</t>
    <phoneticPr fontId="2" type="noConversion"/>
  </si>
  <si>
    <t>AIG손해보험</t>
    <phoneticPr fontId="2" type="noConversion"/>
  </si>
  <si>
    <t>농협손보</t>
    <phoneticPr fontId="2" type="noConversion"/>
  </si>
  <si>
    <t>한화손보</t>
    <phoneticPr fontId="2" type="noConversion"/>
  </si>
  <si>
    <t>롯데손보</t>
    <phoneticPr fontId="2" type="noConversion"/>
  </si>
  <si>
    <t>AIG손해보험</t>
    <phoneticPr fontId="2" type="noConversion"/>
  </si>
  <si>
    <t>AIG손해보험</t>
    <phoneticPr fontId="2" type="noConversion"/>
  </si>
  <si>
    <t>MG손보</t>
    <phoneticPr fontId="2" type="noConversion"/>
  </si>
  <si>
    <t>메리츠화재</t>
    <phoneticPr fontId="2" type="noConversion"/>
  </si>
  <si>
    <t>메리츠화재</t>
    <phoneticPr fontId="2" type="noConversion"/>
  </si>
  <si>
    <t>흥국화재</t>
    <phoneticPr fontId="2" type="noConversion"/>
  </si>
  <si>
    <t>농협손보</t>
    <phoneticPr fontId="2" type="noConversion"/>
  </si>
  <si>
    <t>삼성화재</t>
    <phoneticPr fontId="2" type="noConversion"/>
  </si>
  <si>
    <t>흥국화재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</si>
  <si>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</si>
  <si>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</si>
  <si>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</si>
  <si>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</si>
  <si>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</si>
  <si>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</si>
  <si>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</si>
  <si>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</si>
  <si>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보장성</t>
    <phoneticPr fontId="2" type="noConversion"/>
  </si>
  <si>
    <t>실손</t>
    <phoneticPr fontId="2" type="noConversion"/>
  </si>
  <si>
    <t>보장성</t>
    <phoneticPr fontId="2" type="noConversion"/>
  </si>
  <si>
    <t>보장성</t>
    <phoneticPr fontId="2" type="noConversion"/>
  </si>
  <si>
    <t>보장성</t>
    <phoneticPr fontId="2" type="noConversion"/>
  </si>
  <si>
    <t>재물성</t>
    <phoneticPr fontId="2" type="noConversion"/>
  </si>
  <si>
    <t>보장성</t>
    <phoneticPr fontId="2" type="noConversion"/>
  </si>
  <si>
    <t>보장성</t>
    <phoneticPr fontId="2" type="noConversion"/>
  </si>
  <si>
    <t>재물성</t>
    <phoneticPr fontId="2" type="noConversion"/>
  </si>
  <si>
    <t>재물성</t>
    <phoneticPr fontId="2" type="noConversion"/>
  </si>
  <si>
    <t>실손</t>
    <phoneticPr fontId="2" type="noConversion"/>
  </si>
  <si>
    <t>실손</t>
    <phoneticPr fontId="2" type="noConversion"/>
  </si>
  <si>
    <t>실손</t>
    <phoneticPr fontId="2" type="noConversion"/>
  </si>
  <si>
    <t>실손</t>
    <phoneticPr fontId="2" type="noConversion"/>
  </si>
  <si>
    <t>실손</t>
    <phoneticPr fontId="2" type="noConversion"/>
  </si>
  <si>
    <t>재물성</t>
    <phoneticPr fontId="2" type="noConversion"/>
  </si>
  <si>
    <t>재물성</t>
    <phoneticPr fontId="2" type="noConversion"/>
  </si>
  <si>
    <t>정상</t>
    <phoneticPr fontId="2" type="noConversion"/>
  </si>
  <si>
    <t>철회</t>
    <phoneticPr fontId="2" type="noConversion"/>
  </si>
  <si>
    <t>취소</t>
    <phoneticPr fontId="2" type="noConversion"/>
  </si>
  <si>
    <t>L21720000640</t>
    <phoneticPr fontId="2" type="noConversion"/>
  </si>
  <si>
    <t>L02062177827</t>
    <phoneticPr fontId="2" type="noConversion"/>
  </si>
  <si>
    <t>L02060726309</t>
    <phoneticPr fontId="2" type="noConversion"/>
  </si>
  <si>
    <t>L02062021846</t>
    <phoneticPr fontId="2" type="noConversion"/>
  </si>
  <si>
    <t>LA20206224655000</t>
    <phoneticPr fontId="2" type="noConversion"/>
  </si>
  <si>
    <t>LA20203289981000</t>
    <phoneticPr fontId="2" type="noConversion"/>
  </si>
  <si>
    <t>LA20203291199000</t>
    <phoneticPr fontId="2" type="noConversion"/>
  </si>
  <si>
    <t>LA20203290626000</t>
    <phoneticPr fontId="2" type="noConversion"/>
  </si>
  <si>
    <t>61790-22238</t>
    <phoneticPr fontId="2" type="noConversion"/>
  </si>
  <si>
    <t>61687-205192</t>
    <phoneticPr fontId="2" type="noConversion"/>
  </si>
  <si>
    <t>61807-39590</t>
    <phoneticPr fontId="2" type="noConversion"/>
  </si>
  <si>
    <t>61802-52825</t>
    <phoneticPr fontId="2" type="noConversion"/>
  </si>
  <si>
    <t>61802-51837</t>
    <phoneticPr fontId="2" type="noConversion"/>
  </si>
  <si>
    <t>61807-38656</t>
    <phoneticPr fontId="2" type="noConversion"/>
  </si>
  <si>
    <t>61874-6251</t>
    <phoneticPr fontId="2" type="noConversion"/>
  </si>
  <si>
    <t>61841-2712</t>
    <phoneticPr fontId="2" type="noConversion"/>
  </si>
  <si>
    <t>61687-203513</t>
    <phoneticPr fontId="2" type="noConversion"/>
  </si>
  <si>
    <t>61874-5961</t>
    <phoneticPr fontId="2" type="noConversion"/>
  </si>
  <si>
    <t>61783-30079</t>
    <phoneticPr fontId="2" type="noConversion"/>
  </si>
  <si>
    <t>61814-8802</t>
    <phoneticPr fontId="2" type="noConversion"/>
  </si>
  <si>
    <t>61790-21743</t>
    <phoneticPr fontId="2" type="noConversion"/>
  </si>
  <si>
    <t>61805-20493</t>
    <phoneticPr fontId="2" type="noConversion"/>
  </si>
  <si>
    <t>L02061919979</t>
    <phoneticPr fontId="2" type="noConversion"/>
  </si>
  <si>
    <t>61787-16703</t>
    <phoneticPr fontId="2" type="noConversion"/>
  </si>
  <si>
    <t>61790-21175</t>
    <phoneticPr fontId="2" type="noConversion"/>
  </si>
  <si>
    <t>61807-37245</t>
    <phoneticPr fontId="2" type="noConversion"/>
  </si>
  <si>
    <t>61806-9551</t>
    <phoneticPr fontId="2" type="noConversion"/>
  </si>
  <si>
    <t>61790-21481</t>
    <phoneticPr fontId="2" type="noConversion"/>
  </si>
  <si>
    <t>61805-20138</t>
    <phoneticPr fontId="2" type="noConversion"/>
  </si>
  <si>
    <t>61802-51420</t>
    <phoneticPr fontId="2" type="noConversion"/>
  </si>
  <si>
    <t>61783-28339</t>
    <phoneticPr fontId="2" type="noConversion"/>
  </si>
  <si>
    <t>61809-14691</t>
    <phoneticPr fontId="2" type="noConversion"/>
  </si>
  <si>
    <t>61842-2642</t>
    <phoneticPr fontId="2" type="noConversion"/>
  </si>
  <si>
    <t>61807-36862</t>
    <phoneticPr fontId="2" type="noConversion"/>
  </si>
  <si>
    <t>61842-2579</t>
    <phoneticPr fontId="2" type="noConversion"/>
  </si>
  <si>
    <t>L02062031459</t>
    <phoneticPr fontId="2" type="noConversion"/>
  </si>
  <si>
    <t>L02062018014</t>
    <phoneticPr fontId="2" type="noConversion"/>
  </si>
  <si>
    <t>L02061946798</t>
    <phoneticPr fontId="2" type="noConversion"/>
  </si>
  <si>
    <t>L02062019171</t>
    <phoneticPr fontId="2" type="noConversion"/>
  </si>
  <si>
    <t>L02059187696</t>
    <phoneticPr fontId="2" type="noConversion"/>
  </si>
  <si>
    <t>LA20203289489000</t>
    <phoneticPr fontId="2" type="noConversion"/>
  </si>
  <si>
    <t>LA20203284883000</t>
    <phoneticPr fontId="2" type="noConversion"/>
  </si>
  <si>
    <t>LA20203284905000</t>
    <phoneticPr fontId="2" type="noConversion"/>
  </si>
  <si>
    <t>LA20203285319000</t>
    <phoneticPr fontId="2" type="noConversion"/>
  </si>
  <si>
    <t>LA20203288566000</t>
    <phoneticPr fontId="2" type="noConversion"/>
  </si>
  <si>
    <t>LA20203288633000</t>
    <phoneticPr fontId="2" type="noConversion"/>
  </si>
  <si>
    <t>LA20203285841000</t>
    <phoneticPr fontId="2" type="noConversion"/>
  </si>
  <si>
    <t>LA20203286577000</t>
    <phoneticPr fontId="2" type="noConversion"/>
  </si>
  <si>
    <t>LA20203284306000</t>
    <phoneticPr fontId="2" type="noConversion"/>
  </si>
  <si>
    <t>LA20203282820000</t>
    <phoneticPr fontId="2" type="noConversion"/>
  </si>
  <si>
    <t>L02060838818</t>
    <phoneticPr fontId="2" type="noConversion"/>
  </si>
  <si>
    <t>61828-13921</t>
    <phoneticPr fontId="2" type="noConversion"/>
  </si>
  <si>
    <t>61807-35872</t>
    <phoneticPr fontId="2" type="noConversion"/>
  </si>
  <si>
    <t>61805-18610</t>
    <phoneticPr fontId="2" type="noConversion"/>
  </si>
  <si>
    <t>61874-4411</t>
    <phoneticPr fontId="2" type="noConversion"/>
  </si>
  <si>
    <t>61874-4513</t>
    <phoneticPr fontId="2" type="noConversion"/>
  </si>
  <si>
    <t>61687-198981</t>
    <phoneticPr fontId="2" type="noConversion"/>
  </si>
  <si>
    <t>61784-20386</t>
    <phoneticPr fontId="2" type="noConversion"/>
  </si>
  <si>
    <t>61790-20430</t>
    <phoneticPr fontId="2" type="noConversion"/>
  </si>
  <si>
    <t>61790-20443</t>
    <phoneticPr fontId="2" type="noConversion"/>
  </si>
  <si>
    <t>61790-20772</t>
    <phoneticPr fontId="2" type="noConversion"/>
  </si>
  <si>
    <t>61787-16016</t>
    <phoneticPr fontId="2" type="noConversion"/>
  </si>
  <si>
    <t>LA20206202524000</t>
    <phoneticPr fontId="2" type="noConversion"/>
  </si>
  <si>
    <t>LA20206195873000</t>
    <phoneticPr fontId="2" type="noConversion"/>
  </si>
  <si>
    <t>LA20206195874000</t>
    <phoneticPr fontId="2" type="noConversion"/>
  </si>
  <si>
    <t>LA20206199721000</t>
    <phoneticPr fontId="2" type="noConversion"/>
  </si>
  <si>
    <t>LA20203276386000</t>
    <phoneticPr fontId="2" type="noConversion"/>
  </si>
  <si>
    <t>LA20203276854000</t>
    <phoneticPr fontId="2" type="noConversion"/>
  </si>
  <si>
    <t>LA20203281548000</t>
    <phoneticPr fontId="2" type="noConversion"/>
  </si>
  <si>
    <t>LA20203281342000</t>
    <phoneticPr fontId="2" type="noConversion"/>
  </si>
  <si>
    <t>LA20203276364000</t>
    <phoneticPr fontId="2" type="noConversion"/>
  </si>
  <si>
    <t>LA20203281259000</t>
    <phoneticPr fontId="2" type="noConversion"/>
  </si>
  <si>
    <t>LA20203279566000</t>
    <phoneticPr fontId="2" type="noConversion"/>
  </si>
  <si>
    <t>L02061771075</t>
    <phoneticPr fontId="2" type="noConversion"/>
  </si>
  <si>
    <t>L02060862766</t>
    <phoneticPr fontId="2" type="noConversion"/>
  </si>
  <si>
    <t>L02061759051</t>
    <phoneticPr fontId="2" type="noConversion"/>
  </si>
  <si>
    <t>L02061759692</t>
    <phoneticPr fontId="2" type="noConversion"/>
  </si>
  <si>
    <t>L02061791524</t>
    <phoneticPr fontId="2" type="noConversion"/>
  </si>
  <si>
    <t>61807-35315</t>
    <phoneticPr fontId="2" type="noConversion"/>
  </si>
  <si>
    <t>61874-4132</t>
    <phoneticPr fontId="2" type="noConversion"/>
  </si>
  <si>
    <t>61874-4066</t>
    <phoneticPr fontId="2" type="noConversion"/>
  </si>
  <si>
    <t>61687-197291</t>
    <phoneticPr fontId="2" type="noConversion"/>
  </si>
  <si>
    <t>61813-8753</t>
    <phoneticPr fontId="2" type="noConversion"/>
  </si>
  <si>
    <t>61787-15479</t>
    <phoneticPr fontId="2" type="noConversion"/>
  </si>
  <si>
    <t>LA20206184845000</t>
    <phoneticPr fontId="2" type="noConversion"/>
  </si>
  <si>
    <t>LA20206184274000</t>
    <phoneticPr fontId="2" type="noConversion"/>
  </si>
  <si>
    <t>LA20203275297000</t>
    <phoneticPr fontId="2" type="noConversion"/>
  </si>
  <si>
    <t>LA20203273768000</t>
    <phoneticPr fontId="2" type="noConversion"/>
  </si>
  <si>
    <t>LA20203274459000</t>
    <phoneticPr fontId="2" type="noConversion"/>
  </si>
  <si>
    <t>LA20203273723000</t>
    <phoneticPr fontId="2" type="noConversion"/>
  </si>
  <si>
    <t>L02061528422</t>
    <phoneticPr fontId="2" type="noConversion"/>
  </si>
  <si>
    <t>L02061528752</t>
    <phoneticPr fontId="2" type="noConversion"/>
  </si>
  <si>
    <t>L02060473933</t>
    <phoneticPr fontId="2" type="noConversion"/>
  </si>
  <si>
    <t>L02060971072</t>
    <phoneticPr fontId="2" type="noConversion"/>
  </si>
  <si>
    <t>L02060503520</t>
    <phoneticPr fontId="2" type="noConversion"/>
  </si>
  <si>
    <t>L02061170795</t>
    <phoneticPr fontId="2" type="noConversion"/>
  </si>
  <si>
    <t>L02061170898</t>
    <phoneticPr fontId="2" type="noConversion"/>
  </si>
  <si>
    <t>61874-3066</t>
    <phoneticPr fontId="2" type="noConversion"/>
  </si>
  <si>
    <t>61783-25820</t>
    <phoneticPr fontId="2" type="noConversion"/>
  </si>
  <si>
    <t>61790-19625</t>
    <phoneticPr fontId="2" type="noConversion"/>
  </si>
  <si>
    <t>61790-19645</t>
    <phoneticPr fontId="2" type="noConversion"/>
  </si>
  <si>
    <t>61687-195659</t>
    <phoneticPr fontId="2" type="noConversion"/>
  </si>
  <si>
    <t>61803-10896</t>
    <phoneticPr fontId="2" type="noConversion"/>
  </si>
  <si>
    <t>61807-33313</t>
    <phoneticPr fontId="2" type="noConversion"/>
  </si>
  <si>
    <t>61807-34115</t>
    <phoneticPr fontId="2" type="noConversion"/>
  </si>
  <si>
    <t>LA20206170838000</t>
    <phoneticPr fontId="2" type="noConversion"/>
  </si>
  <si>
    <t>LA20206169664000</t>
    <phoneticPr fontId="2" type="noConversion"/>
  </si>
  <si>
    <t>LA20203264670000</t>
    <phoneticPr fontId="2" type="noConversion"/>
  </si>
  <si>
    <t>LA20203266273000</t>
    <phoneticPr fontId="2" type="noConversion"/>
  </si>
  <si>
    <t>LA20203268056000</t>
    <phoneticPr fontId="2" type="noConversion"/>
  </si>
  <si>
    <t>LA20203265095000</t>
    <phoneticPr fontId="2" type="noConversion"/>
  </si>
  <si>
    <t>LA20203265055000</t>
    <phoneticPr fontId="2" type="noConversion"/>
  </si>
  <si>
    <t>LA20203264566000</t>
    <phoneticPr fontId="2" type="noConversion"/>
  </si>
  <si>
    <t>LA20203267453000</t>
    <phoneticPr fontId="2" type="noConversion"/>
  </si>
  <si>
    <t>LA20203266754000</t>
    <phoneticPr fontId="2" type="noConversion"/>
  </si>
  <si>
    <t>LA20203264671000</t>
    <phoneticPr fontId="2" type="noConversion"/>
  </si>
  <si>
    <t>LA20203267422000</t>
    <phoneticPr fontId="2" type="noConversion"/>
  </si>
  <si>
    <t>61802-45930</t>
    <phoneticPr fontId="2" type="noConversion"/>
  </si>
  <si>
    <t>61784-18223</t>
    <phoneticPr fontId="2" type="noConversion"/>
  </si>
  <si>
    <t>61784-18180</t>
    <phoneticPr fontId="2" type="noConversion"/>
  </si>
  <si>
    <t>L02060777260</t>
    <phoneticPr fontId="2" type="noConversion"/>
  </si>
  <si>
    <t>L02060380469</t>
    <phoneticPr fontId="2" type="noConversion"/>
  </si>
  <si>
    <t>L02060789249</t>
    <phoneticPr fontId="2" type="noConversion"/>
  </si>
  <si>
    <t>L02061072215</t>
    <phoneticPr fontId="2" type="noConversion"/>
  </si>
  <si>
    <t>61807-32456</t>
    <phoneticPr fontId="2" type="noConversion"/>
  </si>
  <si>
    <t>61807-32321</t>
    <phoneticPr fontId="2" type="noConversion"/>
  </si>
  <si>
    <t>61790-18912</t>
    <phoneticPr fontId="2" type="noConversion"/>
  </si>
  <si>
    <t>61839-968</t>
    <phoneticPr fontId="2" type="noConversion"/>
  </si>
  <si>
    <t>61843-451</t>
    <phoneticPr fontId="2" type="noConversion"/>
  </si>
  <si>
    <t>61874-2483</t>
    <phoneticPr fontId="2" type="noConversion"/>
  </si>
  <si>
    <t>61807-32647</t>
    <phoneticPr fontId="2" type="noConversion"/>
  </si>
  <si>
    <t>61813-8294</t>
    <phoneticPr fontId="2" type="noConversion"/>
  </si>
  <si>
    <t>61787-14441</t>
    <phoneticPr fontId="2" type="noConversion"/>
  </si>
  <si>
    <t>LA20203261092000</t>
    <phoneticPr fontId="2" type="noConversion"/>
  </si>
  <si>
    <t>LA20203261330000</t>
    <phoneticPr fontId="2" type="noConversion"/>
  </si>
  <si>
    <t>LA20203261058000</t>
    <phoneticPr fontId="2" type="noConversion"/>
  </si>
  <si>
    <t>LA20203260339000</t>
    <phoneticPr fontId="2" type="noConversion"/>
  </si>
  <si>
    <t>LA20203263594000</t>
    <phoneticPr fontId="2" type="noConversion"/>
  </si>
  <si>
    <t>LA20206144703000</t>
    <phoneticPr fontId="2" type="noConversion"/>
  </si>
  <si>
    <t>L02060791895</t>
    <phoneticPr fontId="2" type="noConversion"/>
  </si>
  <si>
    <t>L02060850899</t>
    <phoneticPr fontId="2" type="noConversion"/>
  </si>
  <si>
    <t>61874-2147</t>
    <phoneticPr fontId="2" type="noConversion"/>
  </si>
  <si>
    <t>61874-2150</t>
    <phoneticPr fontId="2" type="noConversion"/>
  </si>
  <si>
    <t>61807-31907</t>
    <phoneticPr fontId="2" type="noConversion"/>
  </si>
  <si>
    <t>61619-23519</t>
    <phoneticPr fontId="2" type="noConversion"/>
  </si>
  <si>
    <t>61807-32083</t>
    <phoneticPr fontId="2" type="noConversion"/>
  </si>
  <si>
    <t>61807-31971</t>
    <phoneticPr fontId="2" type="noConversion"/>
  </si>
  <si>
    <t>61874-2381</t>
    <phoneticPr fontId="2" type="noConversion"/>
  </si>
  <si>
    <t>61813-8035</t>
    <phoneticPr fontId="2" type="noConversion"/>
  </si>
  <si>
    <t>61802-44435</t>
    <phoneticPr fontId="2" type="noConversion"/>
  </si>
  <si>
    <t>61807-32092</t>
    <phoneticPr fontId="2" type="noConversion"/>
  </si>
  <si>
    <t>61874-2115</t>
    <phoneticPr fontId="2" type="noConversion"/>
  </si>
  <si>
    <t>61619-23515</t>
    <phoneticPr fontId="2" type="noConversion"/>
  </si>
  <si>
    <t>61828-12657</t>
    <phoneticPr fontId="2" type="noConversion"/>
  </si>
  <si>
    <t>61842-2274</t>
    <phoneticPr fontId="2" type="noConversion"/>
  </si>
  <si>
    <t>LA20203259573000</t>
    <phoneticPr fontId="2" type="noConversion"/>
  </si>
  <si>
    <t>LA20203260065000</t>
    <phoneticPr fontId="2" type="noConversion"/>
  </si>
  <si>
    <t>LA20206140582000</t>
    <phoneticPr fontId="2" type="noConversion"/>
  </si>
  <si>
    <t>LA20206140792000</t>
    <phoneticPr fontId="2" type="noConversion"/>
  </si>
  <si>
    <t>LA20206138592000</t>
    <phoneticPr fontId="2" type="noConversion"/>
  </si>
  <si>
    <t>LA20206143062000</t>
    <phoneticPr fontId="2" type="noConversion"/>
  </si>
  <si>
    <t>LA20206140305000</t>
    <phoneticPr fontId="2" type="noConversion"/>
  </si>
  <si>
    <t>LA20206144772000</t>
    <phoneticPr fontId="2" type="noConversion"/>
  </si>
  <si>
    <t>LA20206144619000</t>
    <phoneticPr fontId="2" type="noConversion"/>
  </si>
  <si>
    <t>LA20206144060000</t>
    <phoneticPr fontId="2" type="noConversion"/>
  </si>
  <si>
    <t>LA20206134490000</t>
    <phoneticPr fontId="2" type="noConversion"/>
  </si>
  <si>
    <t>LA20206134491000</t>
    <phoneticPr fontId="2" type="noConversion"/>
  </si>
  <si>
    <t>LA20206140368000</t>
    <phoneticPr fontId="2" type="noConversion"/>
  </si>
  <si>
    <t>LA20203258786000</t>
    <phoneticPr fontId="2" type="noConversion"/>
  </si>
  <si>
    <t>LA20203258766000</t>
    <phoneticPr fontId="2" type="noConversion"/>
  </si>
  <si>
    <t>L02060725421</t>
    <phoneticPr fontId="2" type="noConversion"/>
  </si>
  <si>
    <t>61828-12186</t>
    <phoneticPr fontId="2" type="noConversion"/>
  </si>
  <si>
    <t>61805-15910</t>
    <phoneticPr fontId="2" type="noConversion"/>
  </si>
  <si>
    <t>61874-1981</t>
    <phoneticPr fontId="2" type="noConversion"/>
  </si>
  <si>
    <t>61874-1979</t>
    <phoneticPr fontId="2" type="noConversion"/>
  </si>
  <si>
    <t>61790-18158</t>
    <phoneticPr fontId="2" type="noConversion"/>
  </si>
  <si>
    <t>61787-13718</t>
    <phoneticPr fontId="2" type="noConversion"/>
  </si>
  <si>
    <t>61844-1113</t>
    <phoneticPr fontId="2" type="noConversion"/>
  </si>
  <si>
    <t>61814-7131</t>
    <phoneticPr fontId="2" type="noConversion"/>
  </si>
  <si>
    <t>61803-10189</t>
    <phoneticPr fontId="2" type="noConversion"/>
  </si>
  <si>
    <t>61787-13930</t>
    <phoneticPr fontId="2" type="noConversion"/>
  </si>
  <si>
    <t>61828-12229</t>
    <phoneticPr fontId="2" type="noConversion"/>
  </si>
  <si>
    <t>61790-18143</t>
    <phoneticPr fontId="2" type="noConversion"/>
  </si>
  <si>
    <t>61807-31102</t>
    <phoneticPr fontId="2" type="noConversion"/>
  </si>
  <si>
    <t>61805-15690</t>
    <phoneticPr fontId="2" type="noConversion"/>
  </si>
  <si>
    <t>61787-13904</t>
    <phoneticPr fontId="2" type="noConversion"/>
  </si>
  <si>
    <t>LA20203254575000</t>
    <phoneticPr fontId="2" type="noConversion"/>
  </si>
  <si>
    <t>LA20203249958000</t>
    <phoneticPr fontId="2" type="noConversion"/>
  </si>
  <si>
    <t>LA20203254722000</t>
    <phoneticPr fontId="2" type="noConversion"/>
  </si>
  <si>
    <t>LA20203251827000</t>
    <phoneticPr fontId="2" type="noConversion"/>
  </si>
  <si>
    <t>L02060371732</t>
    <phoneticPr fontId="2" type="noConversion"/>
  </si>
  <si>
    <t>L02058072246</t>
    <phoneticPr fontId="2" type="noConversion"/>
  </si>
  <si>
    <t>L02059520951</t>
    <phoneticPr fontId="2" type="noConversion"/>
  </si>
  <si>
    <t>LA20203249090000</t>
    <phoneticPr fontId="2" type="noConversion"/>
  </si>
  <si>
    <t>LA20203248555000</t>
    <phoneticPr fontId="2" type="noConversion"/>
  </si>
  <si>
    <t>LA20203247224000</t>
    <phoneticPr fontId="2" type="noConversion"/>
  </si>
  <si>
    <t>LA20203246681000</t>
    <phoneticPr fontId="2" type="noConversion"/>
  </si>
  <si>
    <t>LA20203247544000</t>
    <phoneticPr fontId="2" type="noConversion"/>
  </si>
  <si>
    <t>L02059675110</t>
    <phoneticPr fontId="2" type="noConversion"/>
  </si>
  <si>
    <t>L02060108966</t>
    <phoneticPr fontId="2" type="noConversion"/>
  </si>
  <si>
    <t>L02059723393</t>
    <phoneticPr fontId="2" type="noConversion"/>
  </si>
  <si>
    <t>L02060137225</t>
    <phoneticPr fontId="2" type="noConversion"/>
  </si>
  <si>
    <t>L02059925308</t>
    <phoneticPr fontId="2" type="noConversion"/>
  </si>
  <si>
    <t>L02059881139</t>
    <phoneticPr fontId="2" type="noConversion"/>
  </si>
  <si>
    <t>L02059676375</t>
    <phoneticPr fontId="2" type="noConversion"/>
  </si>
  <si>
    <t>L02060302565</t>
    <phoneticPr fontId="2" type="noConversion"/>
  </si>
  <si>
    <t>61790-17467</t>
    <phoneticPr fontId="2" type="noConversion"/>
  </si>
  <si>
    <t>61807-30158</t>
    <phoneticPr fontId="2" type="noConversion"/>
  </si>
  <si>
    <t>61802-41106</t>
    <phoneticPr fontId="2" type="noConversion"/>
  </si>
  <si>
    <t>61874-812</t>
    <phoneticPr fontId="2" type="noConversion"/>
  </si>
  <si>
    <t>61842-2076</t>
    <phoneticPr fontId="2" type="noConversion"/>
  </si>
  <si>
    <t>61790-17989</t>
    <phoneticPr fontId="2" type="noConversion"/>
  </si>
  <si>
    <t>61809-11555</t>
    <phoneticPr fontId="2" type="noConversion"/>
  </si>
  <si>
    <t>61806-7793</t>
    <phoneticPr fontId="2" type="noConversion"/>
  </si>
  <si>
    <t>61806-7616</t>
    <phoneticPr fontId="2" type="noConversion"/>
  </si>
  <si>
    <t>61811-1998</t>
    <phoneticPr fontId="2" type="noConversion"/>
  </si>
  <si>
    <t>61687-189117</t>
    <phoneticPr fontId="2" type="noConversion"/>
  </si>
  <si>
    <t>61874-1163</t>
    <phoneticPr fontId="2" type="noConversion"/>
  </si>
  <si>
    <t>61802-41303</t>
    <phoneticPr fontId="2" type="noConversion"/>
  </si>
  <si>
    <t>61784-15873</t>
    <phoneticPr fontId="2" type="noConversion"/>
  </si>
  <si>
    <t>61784-15877</t>
    <phoneticPr fontId="2" type="noConversion"/>
  </si>
  <si>
    <t>61874-1160</t>
    <phoneticPr fontId="2" type="noConversion"/>
  </si>
  <si>
    <t>61790-17493</t>
    <phoneticPr fontId="2" type="noConversion"/>
  </si>
  <si>
    <t>61687-188398</t>
    <phoneticPr fontId="2" type="noConversion"/>
  </si>
  <si>
    <t>61687-188577</t>
    <phoneticPr fontId="2" type="noConversion"/>
  </si>
  <si>
    <t>61806-7873</t>
    <phoneticPr fontId="2" type="noConversion"/>
  </si>
  <si>
    <t>61687-189943</t>
    <phoneticPr fontId="2" type="noConversion"/>
  </si>
  <si>
    <t>LA20206114543000</t>
    <phoneticPr fontId="2" type="noConversion"/>
  </si>
  <si>
    <t>LA20206116619000</t>
    <phoneticPr fontId="2" type="noConversion"/>
  </si>
  <si>
    <t>LA20206114937000</t>
    <phoneticPr fontId="2" type="noConversion"/>
  </si>
  <si>
    <t>LA20206119662000</t>
    <phoneticPr fontId="2" type="noConversion"/>
  </si>
  <si>
    <t>LA20206121783000</t>
    <phoneticPr fontId="2" type="noConversion"/>
  </si>
  <si>
    <t>LA20206113130000</t>
    <phoneticPr fontId="2" type="noConversion"/>
  </si>
  <si>
    <t>61790-17314</t>
    <phoneticPr fontId="2" type="noConversion"/>
  </si>
  <si>
    <t>L02059957598</t>
    <phoneticPr fontId="2" type="noConversion"/>
  </si>
  <si>
    <t>L02059953481</t>
    <phoneticPr fontId="2" type="noConversion"/>
  </si>
  <si>
    <t>L02059100935</t>
    <phoneticPr fontId="2" type="noConversion"/>
  </si>
  <si>
    <t>L02059903069</t>
    <phoneticPr fontId="2" type="noConversion"/>
  </si>
  <si>
    <t>L02060069092</t>
    <phoneticPr fontId="2" type="noConversion"/>
  </si>
  <si>
    <t>L02058790075</t>
    <phoneticPr fontId="2" type="noConversion"/>
  </si>
  <si>
    <t>L02059008725</t>
    <phoneticPr fontId="2" type="noConversion"/>
  </si>
  <si>
    <t>LA20206108431000</t>
    <phoneticPr fontId="2" type="noConversion"/>
  </si>
  <si>
    <t>LA20206103228000</t>
    <phoneticPr fontId="2" type="noConversion"/>
  </si>
  <si>
    <t>LA20206101420000</t>
    <phoneticPr fontId="2" type="noConversion"/>
  </si>
  <si>
    <t>LA20206107961000</t>
    <phoneticPr fontId="2" type="noConversion"/>
  </si>
  <si>
    <t>61784-15369</t>
    <phoneticPr fontId="2" type="noConversion"/>
  </si>
  <si>
    <t>61784-15403</t>
    <phoneticPr fontId="2" type="noConversion"/>
  </si>
  <si>
    <t>61807-28478</t>
    <phoneticPr fontId="2" type="noConversion"/>
  </si>
  <si>
    <t>LA20203242585000</t>
    <phoneticPr fontId="2" type="noConversion"/>
  </si>
  <si>
    <t>LA20203244189000</t>
    <phoneticPr fontId="2" type="noConversion"/>
  </si>
  <si>
    <t>LA20203242493000</t>
    <phoneticPr fontId="2" type="noConversion"/>
  </si>
  <si>
    <t>LA20203242457000</t>
    <phoneticPr fontId="2" type="noConversion"/>
  </si>
  <si>
    <t>L02059689465</t>
    <phoneticPr fontId="2" type="noConversion"/>
  </si>
  <si>
    <t>L02058996225</t>
    <phoneticPr fontId="2" type="noConversion"/>
  </si>
  <si>
    <t>L02059653095</t>
    <phoneticPr fontId="2" type="noConversion"/>
  </si>
  <si>
    <t>LA20206089188000</t>
    <phoneticPr fontId="2" type="noConversion"/>
  </si>
  <si>
    <t>LA20206090769000</t>
    <phoneticPr fontId="2" type="noConversion"/>
  </si>
  <si>
    <t>LA20206085541000</t>
    <phoneticPr fontId="2" type="noConversion"/>
  </si>
  <si>
    <t>61874-24</t>
    <phoneticPr fontId="2" type="noConversion"/>
  </si>
  <si>
    <t>61874-59</t>
    <phoneticPr fontId="2" type="noConversion"/>
  </si>
  <si>
    <t>61874-57</t>
    <phoneticPr fontId="2" type="noConversion"/>
  </si>
  <si>
    <t>61874-109</t>
    <phoneticPr fontId="2" type="noConversion"/>
  </si>
  <si>
    <t>61874-107</t>
    <phoneticPr fontId="2" type="noConversion"/>
  </si>
  <si>
    <t>61687-186002</t>
    <phoneticPr fontId="2" type="noConversion"/>
  </si>
  <si>
    <t>61790-16706</t>
    <phoneticPr fontId="2" type="noConversion"/>
  </si>
  <si>
    <t>61790-16871</t>
    <phoneticPr fontId="2" type="noConversion"/>
  </si>
  <si>
    <t>61687-186216</t>
    <phoneticPr fontId="2" type="noConversion"/>
  </si>
  <si>
    <t>61687-186231</t>
    <phoneticPr fontId="2" type="noConversion"/>
  </si>
  <si>
    <t>61783-21705</t>
    <phoneticPr fontId="2" type="noConversion"/>
  </si>
  <si>
    <t>61783-21715</t>
    <phoneticPr fontId="2" type="noConversion"/>
  </si>
  <si>
    <t>61802-38823</t>
    <phoneticPr fontId="2" type="noConversion"/>
  </si>
  <si>
    <t>61803-9068</t>
    <phoneticPr fontId="2" type="noConversion"/>
  </si>
  <si>
    <t>61809-10569</t>
    <phoneticPr fontId="2" type="noConversion"/>
  </si>
  <si>
    <t>61809-10506</t>
    <phoneticPr fontId="2" type="noConversion"/>
  </si>
  <si>
    <t>61809-10668</t>
    <phoneticPr fontId="2" type="noConversion"/>
  </si>
  <si>
    <t>61807-28030</t>
    <phoneticPr fontId="2" type="noConversion"/>
  </si>
  <si>
    <t>61619-22900</t>
    <phoneticPr fontId="2" type="noConversion"/>
  </si>
  <si>
    <t>LA20203238007000</t>
    <phoneticPr fontId="2" type="noConversion"/>
  </si>
  <si>
    <t>LA20203241038000</t>
    <phoneticPr fontId="2" type="noConversion"/>
  </si>
  <si>
    <t>LA20203240607000</t>
    <phoneticPr fontId="2" type="noConversion"/>
  </si>
  <si>
    <t>61811-1811</t>
    <phoneticPr fontId="2" type="noConversion"/>
  </si>
  <si>
    <t>61813-6821</t>
    <phoneticPr fontId="2" type="noConversion"/>
  </si>
  <si>
    <t>61807-27175</t>
    <phoneticPr fontId="2" type="noConversion"/>
  </si>
  <si>
    <t>61787-12320</t>
    <phoneticPr fontId="2" type="noConversion"/>
  </si>
  <si>
    <t>61805-13903</t>
    <phoneticPr fontId="2" type="noConversion"/>
  </si>
  <si>
    <t>61802-37873</t>
    <phoneticPr fontId="2" type="noConversion"/>
  </si>
  <si>
    <t>61843-389</t>
    <phoneticPr fontId="2" type="noConversion"/>
  </si>
  <si>
    <t>61841-1979</t>
    <phoneticPr fontId="2" type="noConversion"/>
  </si>
  <si>
    <t>61809-10421</t>
    <phoneticPr fontId="2" type="noConversion"/>
  </si>
  <si>
    <t>61809-10401</t>
    <phoneticPr fontId="2" type="noConversion"/>
  </si>
  <si>
    <t>61809-10235</t>
    <phoneticPr fontId="2" type="noConversion"/>
  </si>
  <si>
    <t>LA20203233949000</t>
    <phoneticPr fontId="2" type="noConversion"/>
  </si>
  <si>
    <t>LA20203233574000</t>
    <phoneticPr fontId="2" type="noConversion"/>
  </si>
  <si>
    <t>LA20203236582000</t>
    <phoneticPr fontId="2" type="noConversion"/>
  </si>
  <si>
    <t>LA20203236362000</t>
    <phoneticPr fontId="2" type="noConversion"/>
  </si>
  <si>
    <t>LA20203234066000</t>
    <phoneticPr fontId="2" type="noConversion"/>
  </si>
  <si>
    <t>L02059453345</t>
    <phoneticPr fontId="2" type="noConversion"/>
  </si>
  <si>
    <t>L02059450366</t>
    <phoneticPr fontId="2" type="noConversion"/>
  </si>
  <si>
    <t>L02059071077</t>
    <phoneticPr fontId="2" type="noConversion"/>
  </si>
  <si>
    <t>L02059418193</t>
    <phoneticPr fontId="2" type="noConversion"/>
  </si>
  <si>
    <t>L02059452847</t>
    <phoneticPr fontId="2" type="noConversion"/>
  </si>
  <si>
    <t>LA20206079724000</t>
    <phoneticPr fontId="2" type="noConversion"/>
  </si>
  <si>
    <t>LA20206077114000</t>
    <phoneticPr fontId="2" type="noConversion"/>
  </si>
  <si>
    <t>LA20206077112000</t>
    <phoneticPr fontId="2" type="noConversion"/>
  </si>
  <si>
    <t>LA20206082144000</t>
    <phoneticPr fontId="2" type="noConversion"/>
  </si>
  <si>
    <t>LA20206081560000</t>
    <phoneticPr fontId="2" type="noConversion"/>
  </si>
  <si>
    <t>LA20206081559000</t>
    <phoneticPr fontId="2" type="noConversion"/>
  </si>
  <si>
    <t>LA20206073958000</t>
    <phoneticPr fontId="2" type="noConversion"/>
  </si>
  <si>
    <t>LA20206073906000</t>
    <phoneticPr fontId="2" type="noConversion"/>
  </si>
  <si>
    <t>L02057217406</t>
    <phoneticPr fontId="2" type="noConversion"/>
  </si>
  <si>
    <t>L02058952409</t>
    <phoneticPr fontId="2" type="noConversion"/>
  </si>
  <si>
    <t>L02058626488</t>
    <phoneticPr fontId="2" type="noConversion"/>
  </si>
  <si>
    <t>L02059184476</t>
    <phoneticPr fontId="2" type="noConversion"/>
  </si>
  <si>
    <t>L02059182245</t>
    <phoneticPr fontId="2" type="noConversion"/>
  </si>
  <si>
    <t>L02059216076</t>
    <phoneticPr fontId="2" type="noConversion"/>
  </si>
  <si>
    <t>L02059237383</t>
    <phoneticPr fontId="2" type="noConversion"/>
  </si>
  <si>
    <t>L02057220771</t>
    <phoneticPr fontId="2" type="noConversion"/>
  </si>
  <si>
    <t>L02059239696</t>
    <phoneticPr fontId="2" type="noConversion"/>
  </si>
  <si>
    <t>LA20206072763000</t>
    <phoneticPr fontId="2" type="noConversion"/>
  </si>
  <si>
    <t>LA20203231995000</t>
    <phoneticPr fontId="2" type="noConversion"/>
  </si>
  <si>
    <t>61790-15883</t>
    <phoneticPr fontId="2" type="noConversion"/>
  </si>
  <si>
    <t>61842-1843</t>
    <phoneticPr fontId="2" type="noConversion"/>
  </si>
  <si>
    <t>61841-1944</t>
    <phoneticPr fontId="2" type="noConversion"/>
  </si>
  <si>
    <t>61809-10189</t>
    <phoneticPr fontId="2" type="noConversion"/>
  </si>
  <si>
    <t>61812-5023</t>
    <phoneticPr fontId="2" type="noConversion"/>
  </si>
  <si>
    <t>61841-1938</t>
    <phoneticPr fontId="2" type="noConversion"/>
  </si>
  <si>
    <t>61807-26296</t>
    <phoneticPr fontId="2" type="noConversion"/>
  </si>
  <si>
    <t>61687-183975</t>
    <phoneticPr fontId="2" type="noConversion"/>
  </si>
  <si>
    <t>61790-15797</t>
    <phoneticPr fontId="2" type="noConversion"/>
  </si>
  <si>
    <t>61687-183169</t>
    <phoneticPr fontId="2" type="noConversion"/>
  </si>
  <si>
    <t>61790-15755</t>
    <phoneticPr fontId="2" type="noConversion"/>
  </si>
  <si>
    <t>61790-15756</t>
    <phoneticPr fontId="2" type="noConversion"/>
  </si>
  <si>
    <t>L02059068455</t>
    <phoneticPr fontId="2" type="noConversion"/>
  </si>
  <si>
    <t>LA20203222582000</t>
    <phoneticPr fontId="2" type="noConversion"/>
  </si>
  <si>
    <t>LA20203223402000</t>
    <phoneticPr fontId="2" type="noConversion"/>
  </si>
  <si>
    <t>LA20203227017000</t>
    <phoneticPr fontId="2" type="noConversion"/>
  </si>
  <si>
    <t>LA20203222538000</t>
    <phoneticPr fontId="2" type="noConversion"/>
  </si>
  <si>
    <t>LA20203226749000</t>
    <phoneticPr fontId="2" type="noConversion"/>
  </si>
  <si>
    <t>LA20203224762000</t>
    <phoneticPr fontId="2" type="noConversion"/>
  </si>
  <si>
    <t>LA20203224500000</t>
    <phoneticPr fontId="2" type="noConversion"/>
  </si>
  <si>
    <t>LA20203225055000</t>
    <phoneticPr fontId="2" type="noConversion"/>
  </si>
  <si>
    <t>61790-15112</t>
    <phoneticPr fontId="2" type="noConversion"/>
  </si>
  <si>
    <t>61807-25090</t>
    <phoneticPr fontId="2" type="noConversion"/>
  </si>
  <si>
    <t>61787-11478</t>
    <phoneticPr fontId="2" type="noConversion"/>
  </si>
  <si>
    <t>61784-13523</t>
    <phoneticPr fontId="2" type="noConversion"/>
  </si>
  <si>
    <t>61812-4512</t>
    <phoneticPr fontId="2" type="noConversion"/>
  </si>
  <si>
    <t>61783-19577</t>
    <phoneticPr fontId="2" type="noConversion"/>
  </si>
  <si>
    <t>61783-19548</t>
    <phoneticPr fontId="2" type="noConversion"/>
  </si>
  <si>
    <t>61783-18896</t>
    <phoneticPr fontId="2" type="noConversion"/>
  </si>
  <si>
    <t>61687-180874</t>
    <phoneticPr fontId="2" type="noConversion"/>
  </si>
  <si>
    <t>61790-14898</t>
    <phoneticPr fontId="2" type="noConversion"/>
  </si>
  <si>
    <t>61807-25747</t>
    <phoneticPr fontId="2" type="noConversion"/>
  </si>
  <si>
    <t>61807-24697</t>
    <phoneticPr fontId="2" type="noConversion"/>
  </si>
  <si>
    <t>61809-9930</t>
    <phoneticPr fontId="2" type="noConversion"/>
  </si>
  <si>
    <t>61812-4834</t>
    <phoneticPr fontId="2" type="noConversion"/>
  </si>
  <si>
    <t>61783-20229</t>
    <phoneticPr fontId="2" type="noConversion"/>
  </si>
  <si>
    <t>61814-5819</t>
    <phoneticPr fontId="2" type="noConversion"/>
  </si>
  <si>
    <t>61790-14937</t>
    <phoneticPr fontId="2" type="noConversion"/>
  </si>
  <si>
    <t>61813-6338</t>
    <phoneticPr fontId="2" type="noConversion"/>
  </si>
  <si>
    <t>61807-24673</t>
    <phoneticPr fontId="2" type="noConversion"/>
  </si>
  <si>
    <t>61812-4511</t>
    <phoneticPr fontId="2" type="noConversion"/>
  </si>
  <si>
    <t>L02058898396</t>
    <phoneticPr fontId="2" type="noConversion"/>
  </si>
  <si>
    <t>L02058619383</t>
    <phoneticPr fontId="2" type="noConversion"/>
  </si>
  <si>
    <t>L02058984226</t>
    <phoneticPr fontId="2" type="noConversion"/>
  </si>
  <si>
    <t>L02058924944</t>
    <phoneticPr fontId="2" type="noConversion"/>
  </si>
  <si>
    <t>L02058922315</t>
    <phoneticPr fontId="2" type="noConversion"/>
  </si>
  <si>
    <t>L02057660912</t>
    <phoneticPr fontId="2" type="noConversion"/>
  </si>
  <si>
    <t>L02059068254</t>
    <phoneticPr fontId="2" type="noConversion"/>
  </si>
  <si>
    <t>LA20206051513000</t>
    <phoneticPr fontId="2" type="noConversion"/>
  </si>
  <si>
    <t>LA20206058152000</t>
    <phoneticPr fontId="2" type="noConversion"/>
  </si>
  <si>
    <t>LA20206057982000</t>
    <phoneticPr fontId="2" type="noConversion"/>
  </si>
  <si>
    <t>LA20206059748000</t>
    <phoneticPr fontId="2" type="noConversion"/>
  </si>
  <si>
    <t>61807-24028</t>
    <phoneticPr fontId="2" type="noConversion"/>
  </si>
  <si>
    <t>61790-14367</t>
    <phoneticPr fontId="2" type="noConversion"/>
  </si>
  <si>
    <t>61783-18433</t>
    <phoneticPr fontId="2" type="noConversion"/>
  </si>
  <si>
    <t>61809-9159</t>
    <phoneticPr fontId="2" type="noConversion"/>
  </si>
  <si>
    <t>61809-9089</t>
    <phoneticPr fontId="2" type="noConversion"/>
  </si>
  <si>
    <t>61807-23786</t>
    <phoneticPr fontId="2" type="noConversion"/>
  </si>
  <si>
    <t>61790-14667</t>
    <phoneticPr fontId="2" type="noConversion"/>
  </si>
  <si>
    <t>61802-33496</t>
    <phoneticPr fontId="2" type="noConversion"/>
  </si>
  <si>
    <t>61842-1594</t>
    <phoneticPr fontId="2" type="noConversion"/>
  </si>
  <si>
    <t>61842-1598</t>
    <phoneticPr fontId="2" type="noConversion"/>
  </si>
  <si>
    <t>61687-179588</t>
    <phoneticPr fontId="2" type="noConversion"/>
  </si>
  <si>
    <t>61807-23802</t>
    <phoneticPr fontId="2" type="noConversion"/>
  </si>
  <si>
    <t>61783-18553</t>
    <phoneticPr fontId="2" type="noConversion"/>
  </si>
  <si>
    <t>61790-14637</t>
    <phoneticPr fontId="2" type="noConversion"/>
  </si>
  <si>
    <t>61790-14362</t>
    <phoneticPr fontId="2" type="noConversion"/>
  </si>
  <si>
    <t>L02058578482</t>
    <phoneticPr fontId="2" type="noConversion"/>
  </si>
  <si>
    <t>L02058722116</t>
    <phoneticPr fontId="2" type="noConversion"/>
  </si>
  <si>
    <t>L02058763646</t>
    <phoneticPr fontId="2" type="noConversion"/>
  </si>
  <si>
    <t>L02058379179</t>
    <phoneticPr fontId="2" type="noConversion"/>
  </si>
  <si>
    <t>L02058340999</t>
    <phoneticPr fontId="2" type="noConversion"/>
  </si>
  <si>
    <t>L02058578012</t>
    <phoneticPr fontId="2" type="noConversion"/>
  </si>
  <si>
    <t>LA20206039724000</t>
    <phoneticPr fontId="2" type="noConversion"/>
  </si>
  <si>
    <t>LA20206044907000</t>
    <phoneticPr fontId="2" type="noConversion"/>
  </si>
  <si>
    <t>LA20206041688000</t>
    <phoneticPr fontId="2" type="noConversion"/>
  </si>
  <si>
    <t>LA20206045323000</t>
    <phoneticPr fontId="2" type="noConversion"/>
  </si>
  <si>
    <t>LA20206041685000</t>
    <phoneticPr fontId="2" type="noConversion"/>
  </si>
  <si>
    <t>LA20206044407000</t>
    <phoneticPr fontId="2" type="noConversion"/>
  </si>
  <si>
    <t>LA20203220584000</t>
    <phoneticPr fontId="2" type="noConversion"/>
  </si>
  <si>
    <t>LA20203219182000</t>
    <phoneticPr fontId="2" type="noConversion"/>
  </si>
  <si>
    <t>LA20203220100000</t>
    <phoneticPr fontId="2" type="noConversion"/>
  </si>
  <si>
    <t>LA20203221320000</t>
    <phoneticPr fontId="2" type="noConversion"/>
  </si>
  <si>
    <t>LA20203219602000</t>
    <phoneticPr fontId="2" type="noConversion"/>
  </si>
  <si>
    <t>LA20203220579000</t>
    <phoneticPr fontId="2" type="noConversion"/>
  </si>
  <si>
    <t>LA20203220572000</t>
    <phoneticPr fontId="2" type="noConversion"/>
  </si>
  <si>
    <t>61809-8952</t>
    <phoneticPr fontId="2" type="noConversion"/>
  </si>
  <si>
    <t>L02058355047</t>
    <phoneticPr fontId="2" type="noConversion"/>
  </si>
  <si>
    <t>L02058355862</t>
    <phoneticPr fontId="2" type="noConversion"/>
  </si>
  <si>
    <t>61687-178694</t>
    <phoneticPr fontId="2" type="noConversion"/>
  </si>
  <si>
    <t>61807-23035</t>
    <phoneticPr fontId="2" type="noConversion"/>
  </si>
  <si>
    <t>61807-22785</t>
    <phoneticPr fontId="2" type="noConversion"/>
  </si>
  <si>
    <t>61809-8893</t>
    <phoneticPr fontId="2" type="noConversion"/>
  </si>
  <si>
    <t>61841-1695</t>
    <phoneticPr fontId="2" type="noConversion"/>
  </si>
  <si>
    <t>61803-7596</t>
    <phoneticPr fontId="2" type="noConversion"/>
  </si>
  <si>
    <t>61790-13720</t>
    <phoneticPr fontId="2" type="noConversion"/>
  </si>
  <si>
    <t>61813-5852</t>
    <phoneticPr fontId="2" type="noConversion"/>
  </si>
  <si>
    <t>61787-10744</t>
    <phoneticPr fontId="2" type="noConversion"/>
  </si>
  <si>
    <t>61687-178625</t>
    <phoneticPr fontId="2" type="noConversion"/>
  </si>
  <si>
    <t>LA20206028140000</t>
    <phoneticPr fontId="2" type="noConversion"/>
  </si>
  <si>
    <t>LA20206031909000</t>
    <phoneticPr fontId="2" type="noConversion"/>
  </si>
  <si>
    <t>LA20206032352000</t>
    <phoneticPr fontId="2" type="noConversion"/>
  </si>
  <si>
    <t>LA20206031910000</t>
    <phoneticPr fontId="2" type="noConversion"/>
  </si>
  <si>
    <t>LA20203216292000</t>
    <phoneticPr fontId="2" type="noConversion"/>
  </si>
  <si>
    <t>LA20203214032000</t>
    <phoneticPr fontId="2" type="noConversion"/>
  </si>
  <si>
    <t>LA20203216356000</t>
    <phoneticPr fontId="2" type="noConversion"/>
  </si>
  <si>
    <t>61814-5153</t>
    <phoneticPr fontId="2" type="noConversion"/>
  </si>
  <si>
    <t>61812-4101</t>
    <phoneticPr fontId="2" type="noConversion"/>
  </si>
  <si>
    <t>61812-4097</t>
    <phoneticPr fontId="2" type="noConversion"/>
  </si>
  <si>
    <t>61842-1450</t>
    <phoneticPr fontId="2" type="noConversion"/>
  </si>
  <si>
    <t>61842-1449</t>
    <phoneticPr fontId="2" type="noConversion"/>
  </si>
  <si>
    <t>61783-17087</t>
    <phoneticPr fontId="2" type="noConversion"/>
  </si>
  <si>
    <t>61790-13494</t>
    <phoneticPr fontId="2" type="noConversion"/>
  </si>
  <si>
    <t>61787-10431</t>
    <phoneticPr fontId="2" type="noConversion"/>
  </si>
  <si>
    <t>61783-17305</t>
    <phoneticPr fontId="2" type="noConversion"/>
  </si>
  <si>
    <t>61783-17235</t>
    <phoneticPr fontId="2" type="noConversion"/>
  </si>
  <si>
    <t>61783-17123</t>
    <phoneticPr fontId="2" type="noConversion"/>
  </si>
  <si>
    <t>L02058277911</t>
    <phoneticPr fontId="2" type="noConversion"/>
  </si>
  <si>
    <t>L02056632054</t>
    <phoneticPr fontId="2" type="noConversion"/>
  </si>
  <si>
    <t>L02057838007</t>
    <phoneticPr fontId="2" type="noConversion"/>
  </si>
  <si>
    <t>LA20206019929000</t>
    <phoneticPr fontId="2" type="noConversion"/>
  </si>
  <si>
    <t>LA20206008862000</t>
    <phoneticPr fontId="2" type="noConversion"/>
  </si>
  <si>
    <t>LA20203209897000</t>
    <phoneticPr fontId="2" type="noConversion"/>
  </si>
  <si>
    <t>LA20203209773000</t>
    <phoneticPr fontId="2" type="noConversion"/>
  </si>
  <si>
    <t>LA20203211803000</t>
    <phoneticPr fontId="2" type="noConversion"/>
  </si>
  <si>
    <t>LA20203204741000</t>
    <phoneticPr fontId="2" type="noConversion"/>
  </si>
  <si>
    <t>LA20206010082000</t>
    <phoneticPr fontId="2" type="noConversion"/>
  </si>
  <si>
    <t>LA20206008959000</t>
    <phoneticPr fontId="2" type="noConversion"/>
  </si>
  <si>
    <t>L02057849079</t>
    <phoneticPr fontId="2" type="noConversion"/>
  </si>
  <si>
    <t>61802-30265</t>
    <phoneticPr fontId="2" type="noConversion"/>
  </si>
  <si>
    <t>61802-30779</t>
    <phoneticPr fontId="2" type="noConversion"/>
  </si>
  <si>
    <t>61790-12859</t>
    <phoneticPr fontId="2" type="noConversion"/>
  </si>
  <si>
    <t>61783-16662</t>
    <phoneticPr fontId="2" type="noConversion"/>
  </si>
  <si>
    <t>61803-7200</t>
    <phoneticPr fontId="2" type="noConversion"/>
  </si>
  <si>
    <t>61790-13009</t>
    <phoneticPr fontId="2" type="noConversion"/>
  </si>
  <si>
    <t>LA20205992549000</t>
    <phoneticPr fontId="2" type="noConversion"/>
  </si>
  <si>
    <t>LA20205990347000</t>
    <phoneticPr fontId="2" type="noConversion"/>
  </si>
  <si>
    <t>LA20205986873000</t>
    <phoneticPr fontId="2" type="noConversion"/>
  </si>
  <si>
    <t>LA20205996522000</t>
    <phoneticPr fontId="2" type="noConversion"/>
  </si>
  <si>
    <t>LA20205992136000</t>
    <phoneticPr fontId="2" type="noConversion"/>
  </si>
  <si>
    <t>LA20205990428000</t>
    <phoneticPr fontId="2" type="noConversion"/>
  </si>
  <si>
    <t>LA20205990429000</t>
    <phoneticPr fontId="2" type="noConversion"/>
  </si>
  <si>
    <t>LA20205989033000</t>
    <phoneticPr fontId="2" type="noConversion"/>
  </si>
  <si>
    <t>LA20205992040000</t>
    <phoneticPr fontId="2" type="noConversion"/>
  </si>
  <si>
    <t>LA20205993965000</t>
    <phoneticPr fontId="2" type="noConversion"/>
  </si>
  <si>
    <t>LA20203202761000</t>
    <phoneticPr fontId="2" type="noConversion"/>
  </si>
  <si>
    <t>LA20203202041000</t>
    <phoneticPr fontId="2" type="noConversion"/>
  </si>
  <si>
    <t>LA20203202715000</t>
    <phoneticPr fontId="2" type="noConversion"/>
  </si>
  <si>
    <t>LA20203198898000</t>
    <phoneticPr fontId="2" type="noConversion"/>
  </si>
  <si>
    <t>LA20203199909000</t>
    <phoneticPr fontId="2" type="noConversion"/>
  </si>
  <si>
    <t>LA20203199788000</t>
    <phoneticPr fontId="2" type="noConversion"/>
  </si>
  <si>
    <t>LA20203199673000</t>
    <phoneticPr fontId="2" type="noConversion"/>
  </si>
  <si>
    <t>LA20203199857000</t>
    <phoneticPr fontId="2" type="noConversion"/>
  </si>
  <si>
    <t>L02057666718</t>
    <phoneticPr fontId="2" type="noConversion"/>
  </si>
  <si>
    <t>L02057257734</t>
    <phoneticPr fontId="2" type="noConversion"/>
  </si>
  <si>
    <t>L02057303384</t>
    <phoneticPr fontId="2" type="noConversion"/>
  </si>
  <si>
    <t>L02057153598</t>
    <phoneticPr fontId="2" type="noConversion"/>
  </si>
  <si>
    <t>L02057245362</t>
    <phoneticPr fontId="2" type="noConversion"/>
  </si>
  <si>
    <t>L02057532688</t>
    <phoneticPr fontId="2" type="noConversion"/>
  </si>
  <si>
    <t>L02057263006</t>
    <phoneticPr fontId="2" type="noConversion"/>
  </si>
  <si>
    <t>L02057066430</t>
    <phoneticPr fontId="2" type="noConversion"/>
  </si>
  <si>
    <t>L02057569824</t>
    <phoneticPr fontId="2" type="noConversion"/>
  </si>
  <si>
    <t>L02057438930</t>
    <phoneticPr fontId="2" type="noConversion"/>
  </si>
  <si>
    <t>L02057439809</t>
    <phoneticPr fontId="2" type="noConversion"/>
  </si>
  <si>
    <t>L02057491082</t>
    <phoneticPr fontId="2" type="noConversion"/>
  </si>
  <si>
    <t>L02057431562</t>
    <phoneticPr fontId="2" type="noConversion"/>
  </si>
  <si>
    <t>L02057495778</t>
    <phoneticPr fontId="2" type="noConversion"/>
  </si>
  <si>
    <t>L02057692088</t>
    <phoneticPr fontId="2" type="noConversion"/>
  </si>
  <si>
    <t>L02057694598</t>
    <phoneticPr fontId="2" type="noConversion"/>
  </si>
  <si>
    <t>L02056934124</t>
    <phoneticPr fontId="2" type="noConversion"/>
  </si>
  <si>
    <t>L02057653716</t>
    <phoneticPr fontId="2" type="noConversion"/>
  </si>
  <si>
    <t>L02057027459</t>
    <phoneticPr fontId="2" type="noConversion"/>
  </si>
  <si>
    <t>L02057403517</t>
    <phoneticPr fontId="2" type="noConversion"/>
  </si>
  <si>
    <t>L02057528033</t>
    <phoneticPr fontId="2" type="noConversion"/>
  </si>
  <si>
    <t>L02057654966</t>
    <phoneticPr fontId="2" type="noConversion"/>
  </si>
  <si>
    <t>L02057391223</t>
    <phoneticPr fontId="2" type="noConversion"/>
  </si>
  <si>
    <t>L02057510572</t>
    <phoneticPr fontId="2" type="noConversion"/>
  </si>
  <si>
    <t>61790-12141</t>
    <phoneticPr fontId="2" type="noConversion"/>
  </si>
  <si>
    <t>61687-174640</t>
    <phoneticPr fontId="2" type="noConversion"/>
  </si>
  <si>
    <t>61790-12154</t>
    <phoneticPr fontId="2" type="noConversion"/>
  </si>
  <si>
    <t>61842-1188</t>
    <phoneticPr fontId="2" type="noConversion"/>
  </si>
  <si>
    <t>61783-15466</t>
    <phoneticPr fontId="2" type="noConversion"/>
  </si>
  <si>
    <t>61807-20153</t>
    <phoneticPr fontId="2" type="noConversion"/>
  </si>
  <si>
    <t>61813-5082</t>
    <phoneticPr fontId="2" type="noConversion"/>
  </si>
  <si>
    <t>61790-12091</t>
    <phoneticPr fontId="2" type="noConversion"/>
  </si>
  <si>
    <t>61790-12103</t>
    <phoneticPr fontId="2" type="noConversion"/>
  </si>
  <si>
    <t>61783-15314</t>
    <phoneticPr fontId="2" type="noConversion"/>
  </si>
  <si>
    <t>61807-20458</t>
    <phoneticPr fontId="2" type="noConversion"/>
  </si>
  <si>
    <t>61807-20324</t>
    <phoneticPr fontId="2" type="noConversion"/>
  </si>
  <si>
    <t>61807-20410</t>
    <phoneticPr fontId="2" type="noConversion"/>
  </si>
  <si>
    <t>61787-9370</t>
    <phoneticPr fontId="2" type="noConversion"/>
  </si>
  <si>
    <t>61807-21021</t>
    <phoneticPr fontId="2" type="noConversion"/>
  </si>
  <si>
    <t>61828-8149</t>
    <phoneticPr fontId="2" type="noConversion"/>
  </si>
  <si>
    <t>61809-7995</t>
    <phoneticPr fontId="2" type="noConversion"/>
  </si>
  <si>
    <t>61807-20615</t>
    <phoneticPr fontId="2" type="noConversion"/>
  </si>
  <si>
    <t>61844-708</t>
    <phoneticPr fontId="2" type="noConversion"/>
  </si>
  <si>
    <t>61807-20056</t>
    <phoneticPr fontId="2" type="noConversion"/>
  </si>
  <si>
    <t>61807-19736</t>
    <phoneticPr fontId="2" type="noConversion"/>
  </si>
  <si>
    <t>61783-15986</t>
    <phoneticPr fontId="2" type="noConversion"/>
  </si>
  <si>
    <t>61812-3876</t>
    <phoneticPr fontId="2" type="noConversion"/>
  </si>
  <si>
    <t>61787-9214</t>
    <phoneticPr fontId="2" type="noConversion"/>
  </si>
  <si>
    <t>61811-1306</t>
    <phoneticPr fontId="2" type="noConversion"/>
  </si>
  <si>
    <t>61783-15721</t>
    <phoneticPr fontId="2" type="noConversion"/>
  </si>
  <si>
    <t>61807-20039</t>
    <phoneticPr fontId="2" type="noConversion"/>
  </si>
  <si>
    <t>61783-15744</t>
    <phoneticPr fontId="2" type="noConversion"/>
  </si>
  <si>
    <t>61783-15702</t>
    <phoneticPr fontId="2" type="noConversion"/>
  </si>
  <si>
    <t>LA20205986976000</t>
    <phoneticPr fontId="2" type="noConversion"/>
  </si>
  <si>
    <t>LA20205977357000</t>
    <phoneticPr fontId="2" type="noConversion"/>
  </si>
  <si>
    <t>LA20205983147000</t>
    <phoneticPr fontId="2" type="noConversion"/>
  </si>
  <si>
    <t>LA20205983647000</t>
    <phoneticPr fontId="2" type="noConversion"/>
  </si>
  <si>
    <t>LA20203195445000</t>
    <phoneticPr fontId="2" type="noConversion"/>
  </si>
  <si>
    <t>LA20203195536000</t>
    <phoneticPr fontId="2" type="noConversion"/>
  </si>
  <si>
    <t>LA20203194656000</t>
    <phoneticPr fontId="2" type="noConversion"/>
  </si>
  <si>
    <t>LA20203196132000</t>
    <phoneticPr fontId="2" type="noConversion"/>
  </si>
  <si>
    <t>LA20203195542000</t>
    <phoneticPr fontId="2" type="noConversion"/>
  </si>
  <si>
    <t>L02057344494</t>
    <phoneticPr fontId="2" type="noConversion"/>
  </si>
  <si>
    <t>L02057114924</t>
    <phoneticPr fontId="2" type="noConversion"/>
  </si>
  <si>
    <t>L02057262829</t>
    <phoneticPr fontId="2" type="noConversion"/>
  </si>
  <si>
    <t>L02057387865</t>
    <phoneticPr fontId="2" type="noConversion"/>
  </si>
  <si>
    <t>L02057135170</t>
    <phoneticPr fontId="2" type="noConversion"/>
  </si>
  <si>
    <t>61807-19367</t>
    <phoneticPr fontId="2" type="noConversion"/>
  </si>
  <si>
    <t>61687-173986</t>
    <phoneticPr fontId="2" type="noConversion"/>
  </si>
  <si>
    <t>61790-11655</t>
    <phoneticPr fontId="2" type="noConversion"/>
  </si>
  <si>
    <t>61805-10151</t>
    <phoneticPr fontId="2" type="noConversion"/>
  </si>
  <si>
    <t>61784-10208</t>
    <phoneticPr fontId="2" type="noConversion"/>
  </si>
  <si>
    <t>61807-18930</t>
    <phoneticPr fontId="2" type="noConversion"/>
  </si>
  <si>
    <t>61790-11624</t>
    <phoneticPr fontId="2" type="noConversion"/>
  </si>
  <si>
    <t>61814-4558</t>
    <phoneticPr fontId="2" type="noConversion"/>
  </si>
  <si>
    <t>61802-27252</t>
    <phoneticPr fontId="2" type="noConversion"/>
  </si>
  <si>
    <t>61802-27464</t>
    <phoneticPr fontId="2" type="noConversion"/>
  </si>
  <si>
    <t>LA20205972161000</t>
    <phoneticPr fontId="2" type="noConversion"/>
  </si>
  <si>
    <t>61790-11223</t>
    <phoneticPr fontId="2" type="noConversion"/>
  </si>
  <si>
    <t>61807-18117</t>
    <phoneticPr fontId="2" type="noConversion"/>
  </si>
  <si>
    <t>61814-4394</t>
    <phoneticPr fontId="2" type="noConversion"/>
  </si>
  <si>
    <t>61842-1063</t>
    <phoneticPr fontId="2" type="noConversion"/>
  </si>
  <si>
    <t>61784-9567</t>
    <phoneticPr fontId="2" type="noConversion"/>
  </si>
  <si>
    <t>61802-26171</t>
    <phoneticPr fontId="2" type="noConversion"/>
  </si>
  <si>
    <t>61783-13840</t>
    <phoneticPr fontId="2" type="noConversion"/>
  </si>
  <si>
    <t>61807-18367</t>
    <phoneticPr fontId="2" type="noConversion"/>
  </si>
  <si>
    <t>61814-4379</t>
    <phoneticPr fontId="2" type="noConversion"/>
  </si>
  <si>
    <t>L02056946491</t>
    <phoneticPr fontId="2" type="noConversion"/>
  </si>
  <si>
    <t>L02056736796</t>
    <phoneticPr fontId="2" type="noConversion"/>
  </si>
  <si>
    <t>L02056735759</t>
    <phoneticPr fontId="2" type="noConversion"/>
  </si>
  <si>
    <t>LA20205964131000</t>
    <phoneticPr fontId="2" type="noConversion"/>
  </si>
  <si>
    <t>LA20205969033000</t>
    <phoneticPr fontId="2" type="noConversion"/>
  </si>
  <si>
    <t>LA20205967114000</t>
    <phoneticPr fontId="2" type="noConversion"/>
  </si>
  <si>
    <t>LA20205966821000</t>
    <phoneticPr fontId="2" type="noConversion"/>
  </si>
  <si>
    <t>LA20205969262000</t>
    <phoneticPr fontId="2" type="noConversion"/>
  </si>
  <si>
    <t>LA20203192287000</t>
    <phoneticPr fontId="2" type="noConversion"/>
  </si>
  <si>
    <t>LA20203191965000</t>
    <phoneticPr fontId="2" type="noConversion"/>
  </si>
  <si>
    <t>LA20203189212000</t>
    <phoneticPr fontId="2" type="noConversion"/>
  </si>
  <si>
    <t>L02056734586</t>
    <phoneticPr fontId="2" type="noConversion"/>
  </si>
  <si>
    <t>L02056186015</t>
    <phoneticPr fontId="2" type="noConversion"/>
  </si>
  <si>
    <t>L02056789308</t>
    <phoneticPr fontId="2" type="noConversion"/>
  </si>
  <si>
    <t>L02056615908</t>
    <phoneticPr fontId="2" type="noConversion"/>
  </si>
  <si>
    <t>L02056600834</t>
    <phoneticPr fontId="2" type="noConversion"/>
  </si>
  <si>
    <t>L02056624552</t>
    <phoneticPr fontId="2" type="noConversion"/>
  </si>
  <si>
    <t>L02056616247</t>
    <phoneticPr fontId="2" type="noConversion"/>
  </si>
  <si>
    <t>LA20203188268000</t>
    <phoneticPr fontId="2" type="noConversion"/>
  </si>
  <si>
    <t>LA20203185619000</t>
    <phoneticPr fontId="2" type="noConversion"/>
  </si>
  <si>
    <t>LA20203185633000</t>
    <phoneticPr fontId="2" type="noConversion"/>
  </si>
  <si>
    <t>LA20203187627000</t>
    <phoneticPr fontId="2" type="noConversion"/>
  </si>
  <si>
    <t>LA20205956654000</t>
    <phoneticPr fontId="2" type="noConversion"/>
  </si>
  <si>
    <t>LA20205958556000</t>
    <phoneticPr fontId="2" type="noConversion"/>
  </si>
  <si>
    <t>LA20205958471000</t>
    <phoneticPr fontId="2" type="noConversion"/>
  </si>
  <si>
    <t>LA20205951940000</t>
    <phoneticPr fontId="2" type="noConversion"/>
  </si>
  <si>
    <t>LA20205957854000</t>
    <phoneticPr fontId="2" type="noConversion"/>
  </si>
  <si>
    <t>LA20205957913000</t>
    <phoneticPr fontId="2" type="noConversion"/>
  </si>
  <si>
    <t>LA20205957708000</t>
    <phoneticPr fontId="2" type="noConversion"/>
  </si>
  <si>
    <t>LA20205957191000</t>
    <phoneticPr fontId="2" type="noConversion"/>
  </si>
  <si>
    <t>LA20205957612000</t>
    <phoneticPr fontId="2" type="noConversion"/>
  </si>
  <si>
    <t>61802-25078</t>
    <phoneticPr fontId="2" type="noConversion"/>
  </si>
  <si>
    <t>61805-9437</t>
    <phoneticPr fontId="2" type="noConversion"/>
  </si>
  <si>
    <t>61790-10742</t>
    <phoneticPr fontId="2" type="noConversion"/>
  </si>
  <si>
    <t>61805-9435</t>
    <phoneticPr fontId="2" type="noConversion"/>
  </si>
  <si>
    <t>61790-10734</t>
    <phoneticPr fontId="2" type="noConversion"/>
  </si>
  <si>
    <t>61790-10733</t>
    <phoneticPr fontId="2" type="noConversion"/>
  </si>
  <si>
    <t>61814-4094</t>
    <phoneticPr fontId="2" type="noConversion"/>
  </si>
  <si>
    <t>61813-4397</t>
    <phoneticPr fontId="2" type="noConversion"/>
  </si>
  <si>
    <t>61802-25206</t>
    <phoneticPr fontId="2" type="noConversion"/>
  </si>
  <si>
    <t>61790-10784</t>
    <phoneticPr fontId="2" type="noConversion"/>
  </si>
  <si>
    <t>61687-171569</t>
    <phoneticPr fontId="2" type="noConversion"/>
  </si>
  <si>
    <t>61802-25192</t>
    <phoneticPr fontId="2" type="noConversion"/>
  </si>
  <si>
    <t>61841-1304</t>
    <phoneticPr fontId="2" type="noConversion"/>
  </si>
  <si>
    <t>61803-5984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</si>
  <si>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</si>
  <si>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</si>
  <si>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</si>
  <si>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</si>
  <si>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</si>
  <si>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</si>
  <si>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</si>
  <si>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</si>
  <si>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엠피피스토스</t>
    <phoneticPr fontId="2" type="noConversion"/>
  </si>
  <si>
    <t>엠피송내</t>
    <phoneticPr fontId="2" type="noConversion"/>
  </si>
  <si>
    <t>엠피경기</t>
    <phoneticPr fontId="2" type="noConversion"/>
  </si>
  <si>
    <t>엠피메트로</t>
    <phoneticPr fontId="2" type="noConversion"/>
  </si>
  <si>
    <t>엠피상동</t>
    <phoneticPr fontId="2" type="noConversion"/>
  </si>
  <si>
    <t>엠피의정부</t>
    <phoneticPr fontId="2" type="noConversion"/>
  </si>
  <si>
    <t>엠피조은</t>
    <phoneticPr fontId="2" type="noConversion"/>
  </si>
  <si>
    <t>엠피아이리치</t>
    <phoneticPr fontId="2" type="noConversion"/>
  </si>
  <si>
    <t>엠피피스토스</t>
    <phoneticPr fontId="2" type="noConversion"/>
  </si>
  <si>
    <t>엠피상동</t>
    <phoneticPr fontId="2" type="noConversion"/>
  </si>
  <si>
    <t>엠피제이엔제이</t>
    <phoneticPr fontId="2" type="noConversion"/>
  </si>
  <si>
    <t>엠피송내</t>
    <phoneticPr fontId="2" type="noConversion"/>
  </si>
  <si>
    <t>엠피성공</t>
    <phoneticPr fontId="2" type="noConversion"/>
  </si>
  <si>
    <t>엠피상동</t>
    <phoneticPr fontId="2" type="noConversion"/>
  </si>
  <si>
    <t>엠피의정부</t>
    <phoneticPr fontId="2" type="noConversion"/>
  </si>
  <si>
    <t>엠피여주</t>
    <phoneticPr fontId="2" type="noConversion"/>
  </si>
  <si>
    <t>엠피메트로</t>
    <phoneticPr fontId="2" type="noConversion"/>
  </si>
  <si>
    <t>엠피프라임</t>
    <phoneticPr fontId="2" type="noConversion"/>
  </si>
  <si>
    <t>MP조은</t>
    <phoneticPr fontId="2" type="noConversion"/>
  </si>
  <si>
    <t>MP제이엔제이</t>
    <phoneticPr fontId="2" type="noConversion"/>
  </si>
  <si>
    <t>MP피스토스</t>
    <phoneticPr fontId="2" type="noConversion"/>
  </si>
  <si>
    <t>MP경기</t>
    <phoneticPr fontId="2" type="noConversion"/>
  </si>
  <si>
    <t>MP메트로</t>
    <phoneticPr fontId="2" type="noConversion"/>
  </si>
  <si>
    <t>MP피스토스</t>
    <phoneticPr fontId="2" type="noConversion"/>
  </si>
  <si>
    <t>MP메트로</t>
    <phoneticPr fontId="2" type="noConversion"/>
  </si>
  <si>
    <t>MP상동</t>
    <phoneticPr fontId="2" type="noConversion"/>
  </si>
  <si>
    <t>MP의정부</t>
    <phoneticPr fontId="2" type="noConversion"/>
  </si>
  <si>
    <t>MP성공</t>
    <phoneticPr fontId="2" type="noConversion"/>
  </si>
  <si>
    <t>MP조은</t>
    <phoneticPr fontId="2" type="noConversion"/>
  </si>
  <si>
    <t>MP제이엔제이</t>
    <phoneticPr fontId="2" type="noConversion"/>
  </si>
  <si>
    <t>MP피스토스</t>
    <phoneticPr fontId="2" type="noConversion"/>
  </si>
  <si>
    <t>MP의정부</t>
    <phoneticPr fontId="2" type="noConversion"/>
  </si>
  <si>
    <t>MP상동</t>
    <phoneticPr fontId="2" type="noConversion"/>
  </si>
  <si>
    <t>MP상동</t>
    <phoneticPr fontId="2" type="noConversion"/>
  </si>
  <si>
    <t>MP제이엔제이</t>
    <phoneticPr fontId="2" type="noConversion"/>
  </si>
  <si>
    <t>여주행복</t>
    <phoneticPr fontId="2" type="noConversion"/>
  </si>
  <si>
    <t>MP송내</t>
    <phoneticPr fontId="2" type="noConversion"/>
  </si>
  <si>
    <t>MP아이리치</t>
    <phoneticPr fontId="2" type="noConversion"/>
  </si>
  <si>
    <t>MP조은</t>
    <phoneticPr fontId="2" type="noConversion"/>
  </si>
  <si>
    <t>MP경기</t>
    <phoneticPr fontId="2" type="noConversion"/>
  </si>
  <si>
    <t>MP의정부</t>
    <phoneticPr fontId="2" type="noConversion"/>
  </si>
  <si>
    <t>여주행복</t>
    <phoneticPr fontId="2" type="noConversion"/>
  </si>
  <si>
    <t>MP송내</t>
    <phoneticPr fontId="2" type="noConversion"/>
  </si>
  <si>
    <t>조은1팀</t>
    <phoneticPr fontId="2" type="noConversion"/>
  </si>
  <si>
    <t>제이엔제이1팀</t>
    <phoneticPr fontId="2" type="noConversion"/>
  </si>
  <si>
    <t>송내1팀</t>
    <phoneticPr fontId="2" type="noConversion"/>
  </si>
  <si>
    <t>상동1팀</t>
    <phoneticPr fontId="2" type="noConversion"/>
  </si>
  <si>
    <t>MP메트로1팀</t>
    <phoneticPr fontId="2" type="noConversion"/>
  </si>
  <si>
    <t>피스1팀</t>
    <phoneticPr fontId="2" type="noConversion"/>
  </si>
  <si>
    <t>피스2팀</t>
    <phoneticPr fontId="2" type="noConversion"/>
  </si>
  <si>
    <t>의정부1팀</t>
    <phoneticPr fontId="2" type="noConversion"/>
  </si>
  <si>
    <t>성공1팀</t>
    <phoneticPr fontId="2" type="noConversion"/>
  </si>
  <si>
    <t>아이리치1팀</t>
    <phoneticPr fontId="2" type="noConversion"/>
  </si>
  <si>
    <t>경기1팀</t>
    <phoneticPr fontId="2" type="noConversion"/>
  </si>
  <si>
    <t>김민화</t>
    <phoneticPr fontId="2" type="noConversion"/>
  </si>
  <si>
    <t>이미순1</t>
    <phoneticPr fontId="2" type="noConversion"/>
  </si>
  <si>
    <t>우월랑</t>
    <phoneticPr fontId="2" type="noConversion"/>
  </si>
  <si>
    <t>안혜선</t>
    <phoneticPr fontId="2" type="noConversion"/>
  </si>
  <si>
    <t>손명애</t>
    <phoneticPr fontId="2" type="noConversion"/>
  </si>
  <si>
    <t>이문희</t>
    <phoneticPr fontId="2" type="noConversion"/>
  </si>
  <si>
    <t>이복자</t>
    <phoneticPr fontId="2" type="noConversion"/>
  </si>
  <si>
    <t>유경자</t>
    <phoneticPr fontId="2" type="noConversion"/>
  </si>
  <si>
    <t>이선영</t>
    <phoneticPr fontId="2" type="noConversion"/>
  </si>
  <si>
    <t>이남미</t>
    <phoneticPr fontId="2" type="noConversion"/>
  </si>
  <si>
    <t>이광인</t>
    <phoneticPr fontId="2" type="noConversion"/>
  </si>
  <si>
    <t>한화생명</t>
    <phoneticPr fontId="2" type="noConversion"/>
  </si>
  <si>
    <t>라이나생명</t>
    <phoneticPr fontId="2" type="noConversion"/>
  </si>
  <si>
    <t>KB생명</t>
    <phoneticPr fontId="2" type="noConversion"/>
  </si>
  <si>
    <t>DB생명</t>
    <phoneticPr fontId="2" type="noConversion"/>
  </si>
  <si>
    <t>DB생명</t>
    <phoneticPr fontId="2" type="noConversion"/>
  </si>
  <si>
    <t>흥국생명</t>
    <phoneticPr fontId="2" type="noConversion"/>
  </si>
  <si>
    <t>흥국생명</t>
    <phoneticPr fontId="2" type="noConversion"/>
  </si>
  <si>
    <t>흥국생명</t>
    <phoneticPr fontId="2" type="noConversion"/>
  </si>
  <si>
    <t>삼성생명</t>
    <phoneticPr fontId="2" type="noConversion"/>
  </si>
  <si>
    <t>라이나생명</t>
    <phoneticPr fontId="2" type="noConversion"/>
  </si>
  <si>
    <t>삼성생명</t>
    <phoneticPr fontId="2" type="noConversion"/>
  </si>
  <si>
    <t>삼성생명</t>
    <phoneticPr fontId="2" type="noConversion"/>
  </si>
  <si>
    <t>동양생명</t>
    <phoneticPr fontId="2" type="noConversion"/>
  </si>
  <si>
    <t>교보생명</t>
    <phoneticPr fontId="2" type="noConversion"/>
  </si>
  <si>
    <t>라이나생명</t>
    <phoneticPr fontId="2" type="noConversion"/>
  </si>
  <si>
    <t>라이나생명</t>
    <phoneticPr fontId="2" type="noConversion"/>
  </si>
  <si>
    <t>교보생명</t>
    <phoneticPr fontId="2" type="noConversion"/>
  </si>
  <si>
    <t>흥국생명</t>
    <phoneticPr fontId="2" type="noConversion"/>
  </si>
  <si>
    <t>IBK연금보험</t>
    <phoneticPr fontId="2" type="noConversion"/>
  </si>
  <si>
    <t>IBK연금보험</t>
    <phoneticPr fontId="2" type="noConversion"/>
  </si>
  <si>
    <t>교보생명</t>
    <phoneticPr fontId="2" type="noConversion"/>
  </si>
  <si>
    <t>DB생명</t>
    <phoneticPr fontId="2" type="noConversion"/>
  </si>
  <si>
    <t>KB생명</t>
    <phoneticPr fontId="2" type="noConversion"/>
  </si>
  <si>
    <t>라이나생명</t>
    <phoneticPr fontId="2" type="noConversion"/>
  </si>
  <si>
    <t>라이나4</t>
    <phoneticPr fontId="2" type="noConversion"/>
  </si>
  <si>
    <t>종신1</t>
    <phoneticPr fontId="2" type="noConversion"/>
  </si>
  <si>
    <t>종신2</t>
    <phoneticPr fontId="2" type="noConversion"/>
  </si>
  <si>
    <t>종신2</t>
    <phoneticPr fontId="2" type="noConversion"/>
  </si>
  <si>
    <t>중저가1</t>
    <phoneticPr fontId="2" type="noConversion"/>
  </si>
  <si>
    <t>연금1</t>
    <phoneticPr fontId="2" type="noConversion"/>
  </si>
  <si>
    <t>라이나4</t>
    <phoneticPr fontId="2" type="noConversion"/>
  </si>
  <si>
    <t>보장성1</t>
    <phoneticPr fontId="2" type="noConversion"/>
  </si>
  <si>
    <t>정상</t>
    <phoneticPr fontId="2" type="noConversion"/>
  </si>
  <si>
    <t>정상</t>
    <phoneticPr fontId="2" type="noConversion"/>
  </si>
  <si>
    <t>정상</t>
    <phoneticPr fontId="2" type="noConversion"/>
  </si>
  <si>
    <t>반송</t>
    <phoneticPr fontId="2" type="noConversion"/>
  </si>
  <si>
    <t>정상</t>
    <phoneticPr fontId="2" type="noConversion"/>
  </si>
  <si>
    <t>정상</t>
    <phoneticPr fontId="2" type="noConversion"/>
  </si>
  <si>
    <t>철회</t>
    <phoneticPr fontId="2" type="noConversion"/>
  </si>
  <si>
    <t>반송</t>
    <phoneticPr fontId="2" type="noConversion"/>
  </si>
  <si>
    <t>철회</t>
    <phoneticPr fontId="2" type="noConversion"/>
  </si>
  <si>
    <t>정상</t>
    <phoneticPr fontId="2" type="noConversion"/>
  </si>
  <si>
    <t>반송</t>
    <phoneticPr fontId="2" type="noConversion"/>
  </si>
  <si>
    <t>철회</t>
    <phoneticPr fontId="2" type="noConversion"/>
  </si>
  <si>
    <t>철회</t>
    <phoneticPr fontId="2" type="noConversion"/>
  </si>
  <si>
    <t>정상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</si>
  <si>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</si>
  <si>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</si>
  <si>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</si>
  <si>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</si>
  <si>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</si>
  <si>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M-2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</si>
  <si>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</si>
  <si>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</si>
  <si>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</si>
  <si>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엠피성공</t>
    <phoneticPr fontId="2" type="noConversion"/>
  </si>
  <si>
    <t>엠피메트로</t>
    <phoneticPr fontId="2" type="noConversion"/>
  </si>
  <si>
    <t>엠피송내</t>
    <phoneticPr fontId="2" type="noConversion"/>
  </si>
  <si>
    <t>엠피피스토스</t>
    <phoneticPr fontId="2" type="noConversion"/>
  </si>
  <si>
    <t>엠피상동</t>
    <phoneticPr fontId="2" type="noConversion"/>
  </si>
  <si>
    <t>엠피프라임</t>
    <phoneticPr fontId="2" type="noConversion"/>
  </si>
  <si>
    <t>엠피가온</t>
    <phoneticPr fontId="2" type="noConversion"/>
  </si>
  <si>
    <t>엠피의정부</t>
    <phoneticPr fontId="2" type="noConversion"/>
  </si>
  <si>
    <t>엠피피스토스</t>
    <phoneticPr fontId="2" type="noConversion"/>
  </si>
  <si>
    <t>엠피여주</t>
    <phoneticPr fontId="2" type="noConversion"/>
  </si>
  <si>
    <t>엠피조은</t>
    <phoneticPr fontId="2" type="noConversion"/>
  </si>
  <si>
    <t>엠피제이엔제이</t>
    <phoneticPr fontId="2" type="noConversion"/>
  </si>
  <si>
    <t>엠피상동</t>
    <phoneticPr fontId="2" type="noConversion"/>
  </si>
  <si>
    <t>엠피경기</t>
    <phoneticPr fontId="2" type="noConversion"/>
  </si>
  <si>
    <t>엠피송내</t>
    <phoneticPr fontId="2" type="noConversion"/>
  </si>
  <si>
    <t>엠피메트로</t>
    <phoneticPr fontId="2" type="noConversion"/>
  </si>
  <si>
    <t>엠피여주</t>
    <phoneticPr fontId="2" type="noConversion"/>
  </si>
  <si>
    <t>엠피아이리치</t>
    <phoneticPr fontId="2" type="noConversion"/>
  </si>
  <si>
    <t>엠피의정부</t>
    <phoneticPr fontId="2" type="noConversion"/>
  </si>
  <si>
    <t>엠피성공</t>
    <phoneticPr fontId="2" type="noConversion"/>
  </si>
  <si>
    <t>엠피조은</t>
    <phoneticPr fontId="2" type="noConversion"/>
  </si>
  <si>
    <t>엠피레전드</t>
    <phoneticPr fontId="2" type="noConversion"/>
  </si>
  <si>
    <t>엠피프라임</t>
    <phoneticPr fontId="2" type="noConversion"/>
  </si>
  <si>
    <t>MP피스토스</t>
    <phoneticPr fontId="2" type="noConversion"/>
  </si>
  <si>
    <t>MP성공</t>
    <phoneticPr fontId="2" type="noConversion"/>
  </si>
  <si>
    <t>MP메트로</t>
    <phoneticPr fontId="2" type="noConversion"/>
  </si>
  <si>
    <t>MP송내</t>
    <phoneticPr fontId="2" type="noConversion"/>
  </si>
  <si>
    <t>MP가온</t>
    <phoneticPr fontId="2" type="noConversion"/>
  </si>
  <si>
    <t>MP송내</t>
    <phoneticPr fontId="2" type="noConversion"/>
  </si>
  <si>
    <t>MP의정부</t>
    <phoneticPr fontId="2" type="noConversion"/>
  </si>
  <si>
    <t>MP조은</t>
    <phoneticPr fontId="2" type="noConversion"/>
  </si>
  <si>
    <t>MP조은</t>
    <phoneticPr fontId="2" type="noConversion"/>
  </si>
  <si>
    <t>MP제이엔제이</t>
    <phoneticPr fontId="2" type="noConversion"/>
  </si>
  <si>
    <t>MP상동</t>
    <phoneticPr fontId="2" type="noConversion"/>
  </si>
  <si>
    <t>MP가온</t>
    <phoneticPr fontId="2" type="noConversion"/>
  </si>
  <si>
    <t>HL지점</t>
    <phoneticPr fontId="2" type="noConversion"/>
  </si>
  <si>
    <t>씨티엠지점</t>
    <phoneticPr fontId="2" type="noConversion"/>
  </si>
  <si>
    <t>MP경기</t>
    <phoneticPr fontId="2" type="noConversion"/>
  </si>
  <si>
    <t>HL지점</t>
    <phoneticPr fontId="2" type="noConversion"/>
  </si>
  <si>
    <t>MP의정부</t>
    <phoneticPr fontId="2" type="noConversion"/>
  </si>
  <si>
    <t>MP여주</t>
    <phoneticPr fontId="2" type="noConversion"/>
  </si>
  <si>
    <t>MP여주</t>
    <phoneticPr fontId="2" type="noConversion"/>
  </si>
  <si>
    <t>MP아이리치</t>
    <phoneticPr fontId="2" type="noConversion"/>
  </si>
  <si>
    <t>여주행복</t>
    <phoneticPr fontId="2" type="noConversion"/>
  </si>
  <si>
    <t>MP메트로</t>
    <phoneticPr fontId="2" type="noConversion"/>
  </si>
  <si>
    <t>MP상동</t>
    <phoneticPr fontId="2" type="noConversion"/>
  </si>
  <si>
    <t>MP여주</t>
    <phoneticPr fontId="2" type="noConversion"/>
  </si>
  <si>
    <t>MP레전드</t>
    <phoneticPr fontId="2" type="noConversion"/>
  </si>
  <si>
    <t>MP피스토스</t>
    <phoneticPr fontId="2" type="noConversion"/>
  </si>
  <si>
    <t>MP성공</t>
    <phoneticPr fontId="2" type="noConversion"/>
  </si>
  <si>
    <t>MP레전드</t>
    <phoneticPr fontId="2" type="noConversion"/>
  </si>
  <si>
    <t>MP피스토스</t>
    <phoneticPr fontId="2" type="noConversion"/>
  </si>
  <si>
    <t>MP상동</t>
    <phoneticPr fontId="2" type="noConversion"/>
  </si>
  <si>
    <t>MP송내</t>
    <phoneticPr fontId="2" type="noConversion"/>
  </si>
  <si>
    <t>씨티엠지점</t>
    <phoneticPr fontId="2" type="noConversion"/>
  </si>
  <si>
    <t>성공1팀</t>
    <phoneticPr fontId="2" type="noConversion"/>
  </si>
  <si>
    <t>MP메트로1팀</t>
    <phoneticPr fontId="2" type="noConversion"/>
  </si>
  <si>
    <t>송내1팀</t>
    <phoneticPr fontId="2" type="noConversion"/>
  </si>
  <si>
    <t>피스1팀</t>
    <phoneticPr fontId="2" type="noConversion"/>
  </si>
  <si>
    <t>상동1팀</t>
    <phoneticPr fontId="2" type="noConversion"/>
  </si>
  <si>
    <t>MP메트로1팀</t>
    <phoneticPr fontId="2" type="noConversion"/>
  </si>
  <si>
    <t>피스1팀</t>
    <phoneticPr fontId="2" type="noConversion"/>
  </si>
  <si>
    <t>송내1팀</t>
    <phoneticPr fontId="2" type="noConversion"/>
  </si>
  <si>
    <t>송내2팀</t>
    <phoneticPr fontId="2" type="noConversion"/>
  </si>
  <si>
    <t>가온1팀</t>
    <phoneticPr fontId="2" type="noConversion"/>
  </si>
  <si>
    <t>피스2팀</t>
    <phoneticPr fontId="2" type="noConversion"/>
  </si>
  <si>
    <t>피스2팀</t>
    <phoneticPr fontId="2" type="noConversion"/>
  </si>
  <si>
    <t>피스2팀</t>
    <phoneticPr fontId="2" type="noConversion"/>
  </si>
  <si>
    <t>송내2팀</t>
    <phoneticPr fontId="2" type="noConversion"/>
  </si>
  <si>
    <t>송내1팀</t>
    <phoneticPr fontId="2" type="noConversion"/>
  </si>
  <si>
    <t>성공1팀</t>
    <phoneticPr fontId="2" type="noConversion"/>
  </si>
  <si>
    <t>의정부1팀</t>
    <phoneticPr fontId="2" type="noConversion"/>
  </si>
  <si>
    <t>송내1팀</t>
    <phoneticPr fontId="2" type="noConversion"/>
  </si>
  <si>
    <t>성공1팀</t>
    <phoneticPr fontId="2" type="noConversion"/>
  </si>
  <si>
    <t>조은1팀</t>
    <phoneticPr fontId="2" type="noConversion"/>
  </si>
  <si>
    <t>상동1팀</t>
    <phoneticPr fontId="2" type="noConversion"/>
  </si>
  <si>
    <t>제이엔제이1팀</t>
    <phoneticPr fontId="2" type="noConversion"/>
  </si>
  <si>
    <t>의정부1팀</t>
    <phoneticPr fontId="2" type="noConversion"/>
  </si>
  <si>
    <t>상동1팀</t>
    <phoneticPr fontId="2" type="noConversion"/>
  </si>
  <si>
    <t>송내2팀</t>
    <phoneticPr fontId="2" type="noConversion"/>
  </si>
  <si>
    <t>경기1팀</t>
    <phoneticPr fontId="2" type="noConversion"/>
  </si>
  <si>
    <t>HL1팀</t>
    <phoneticPr fontId="2" type="noConversion"/>
  </si>
  <si>
    <t>씨티엠1팀</t>
    <phoneticPr fontId="2" type="noConversion"/>
  </si>
  <si>
    <t>상동1팀</t>
    <phoneticPr fontId="2" type="noConversion"/>
  </si>
  <si>
    <t>제이엔제이1팀</t>
    <phoneticPr fontId="2" type="noConversion"/>
  </si>
  <si>
    <t>MP메트로1팀</t>
    <phoneticPr fontId="2" type="noConversion"/>
  </si>
  <si>
    <t>피스1팀</t>
    <phoneticPr fontId="2" type="noConversion"/>
  </si>
  <si>
    <t>피스1팀</t>
    <phoneticPr fontId="2" type="noConversion"/>
  </si>
  <si>
    <t>여주1팀</t>
    <phoneticPr fontId="2" type="noConversion"/>
  </si>
  <si>
    <t>HL1팀</t>
    <phoneticPr fontId="2" type="noConversion"/>
  </si>
  <si>
    <t>성공1팀</t>
    <phoneticPr fontId="2" type="noConversion"/>
  </si>
  <si>
    <t>아이리치1팀</t>
    <phoneticPr fontId="2" type="noConversion"/>
  </si>
  <si>
    <t>성공1팀</t>
    <phoneticPr fontId="2" type="noConversion"/>
  </si>
  <si>
    <t>아이리치1팀</t>
    <phoneticPr fontId="2" type="noConversion"/>
  </si>
  <si>
    <t>피스2팀</t>
    <phoneticPr fontId="2" type="noConversion"/>
  </si>
  <si>
    <t>피스2팀</t>
    <phoneticPr fontId="2" type="noConversion"/>
  </si>
  <si>
    <t>MP메트로1팀</t>
    <phoneticPr fontId="2" type="noConversion"/>
  </si>
  <si>
    <t>상동1팀</t>
    <phoneticPr fontId="2" type="noConversion"/>
  </si>
  <si>
    <t>조은1팀</t>
    <phoneticPr fontId="2" type="noConversion"/>
  </si>
  <si>
    <t>가온1팀</t>
    <phoneticPr fontId="2" type="noConversion"/>
  </si>
  <si>
    <t>의정부1팀</t>
    <phoneticPr fontId="2" type="noConversion"/>
  </si>
  <si>
    <t>성공1팀</t>
    <phoneticPr fontId="2" type="noConversion"/>
  </si>
  <si>
    <t>여주1팀</t>
    <phoneticPr fontId="2" type="noConversion"/>
  </si>
  <si>
    <t>의정부1팀</t>
    <phoneticPr fontId="2" type="noConversion"/>
  </si>
  <si>
    <t>의정부1팀</t>
    <phoneticPr fontId="2" type="noConversion"/>
  </si>
  <si>
    <t>제이엔제이1팀</t>
    <phoneticPr fontId="2" type="noConversion"/>
  </si>
  <si>
    <t>상동1팀</t>
    <phoneticPr fontId="2" type="noConversion"/>
  </si>
  <si>
    <t>송내2팀</t>
    <phoneticPr fontId="2" type="noConversion"/>
  </si>
  <si>
    <t>조은1팀</t>
    <phoneticPr fontId="2" type="noConversion"/>
  </si>
  <si>
    <t>시흥1팀</t>
    <phoneticPr fontId="2" type="noConversion"/>
  </si>
  <si>
    <t>피스1팀</t>
    <phoneticPr fontId="2" type="noConversion"/>
  </si>
  <si>
    <t>조은1팀</t>
    <phoneticPr fontId="2" type="noConversion"/>
  </si>
  <si>
    <t>레전드1팀</t>
    <phoneticPr fontId="2" type="noConversion"/>
  </si>
  <si>
    <t>레전드1팀</t>
    <phoneticPr fontId="2" type="noConversion"/>
  </si>
  <si>
    <t>송내1팀</t>
    <phoneticPr fontId="2" type="noConversion"/>
  </si>
  <si>
    <t>여주1팀</t>
    <phoneticPr fontId="2" type="noConversion"/>
  </si>
  <si>
    <t>HL1팀</t>
    <phoneticPr fontId="2" type="noConversion"/>
  </si>
  <si>
    <t>가온1팀</t>
    <phoneticPr fontId="2" type="noConversion"/>
  </si>
  <si>
    <t>피스1팀</t>
    <phoneticPr fontId="2" type="noConversion"/>
  </si>
  <si>
    <t>의정부1팀</t>
    <phoneticPr fontId="2" type="noConversion"/>
  </si>
  <si>
    <t>MP메트로1팀</t>
    <phoneticPr fontId="2" type="noConversion"/>
  </si>
  <si>
    <t>레전드1팀</t>
    <phoneticPr fontId="2" type="noConversion"/>
  </si>
  <si>
    <t>조은1팀</t>
    <phoneticPr fontId="2" type="noConversion"/>
  </si>
  <si>
    <t>아이리치1팀</t>
    <phoneticPr fontId="2" type="noConversion"/>
  </si>
  <si>
    <t>씨티엠1팀</t>
    <phoneticPr fontId="2" type="noConversion"/>
  </si>
  <si>
    <t>가온1팀</t>
    <phoneticPr fontId="2" type="noConversion"/>
  </si>
  <si>
    <t>가온1팀</t>
    <phoneticPr fontId="2" type="noConversion"/>
  </si>
  <si>
    <t>김영해</t>
    <phoneticPr fontId="2" type="noConversion"/>
  </si>
  <si>
    <t>김묘정</t>
    <phoneticPr fontId="2" type="noConversion"/>
  </si>
  <si>
    <t>이광인</t>
    <phoneticPr fontId="2" type="noConversion"/>
  </si>
  <si>
    <t>황지영</t>
    <phoneticPr fontId="2" type="noConversion"/>
  </si>
  <si>
    <t>이병식</t>
    <phoneticPr fontId="2" type="noConversion"/>
  </si>
  <si>
    <t>백혜경</t>
    <phoneticPr fontId="2" type="noConversion"/>
  </si>
  <si>
    <t>이상희</t>
    <phoneticPr fontId="2" type="noConversion"/>
  </si>
  <si>
    <t>신현애</t>
    <phoneticPr fontId="2" type="noConversion"/>
  </si>
  <si>
    <t>정인란</t>
    <phoneticPr fontId="2" type="noConversion"/>
  </si>
  <si>
    <t>임서윤</t>
    <phoneticPr fontId="2" type="noConversion"/>
  </si>
  <si>
    <t>임명산</t>
    <phoneticPr fontId="2" type="noConversion"/>
  </si>
  <si>
    <t>임은숙</t>
    <phoneticPr fontId="2" type="noConversion"/>
  </si>
  <si>
    <t>이복자</t>
    <phoneticPr fontId="2" type="noConversion"/>
  </si>
  <si>
    <t>최주영</t>
    <phoneticPr fontId="2" type="noConversion"/>
  </si>
  <si>
    <t>임미영</t>
    <phoneticPr fontId="2" type="noConversion"/>
  </si>
  <si>
    <t>윤상례</t>
    <phoneticPr fontId="2" type="noConversion"/>
  </si>
  <si>
    <t>장인순</t>
    <phoneticPr fontId="2" type="noConversion"/>
  </si>
  <si>
    <t>이선영</t>
    <phoneticPr fontId="2" type="noConversion"/>
  </si>
  <si>
    <t>최선희</t>
    <phoneticPr fontId="2" type="noConversion"/>
  </si>
  <si>
    <t>오광숙</t>
    <phoneticPr fontId="2" type="noConversion"/>
  </si>
  <si>
    <t>채경미</t>
    <phoneticPr fontId="2" type="noConversion"/>
  </si>
  <si>
    <t>김민화</t>
    <phoneticPr fontId="2" type="noConversion"/>
  </si>
  <si>
    <t>장애영</t>
    <phoneticPr fontId="2" type="noConversion"/>
  </si>
  <si>
    <t>강미경</t>
    <phoneticPr fontId="2" type="noConversion"/>
  </si>
  <si>
    <t>홍미정</t>
    <phoneticPr fontId="2" type="noConversion"/>
  </si>
  <si>
    <t>민경숙</t>
    <phoneticPr fontId="2" type="noConversion"/>
  </si>
  <si>
    <t>이상분</t>
    <phoneticPr fontId="2" type="noConversion"/>
  </si>
  <si>
    <t>최경은</t>
    <phoneticPr fontId="2" type="noConversion"/>
  </si>
  <si>
    <t>오은정</t>
    <phoneticPr fontId="2" type="noConversion"/>
  </si>
  <si>
    <t>우월랑</t>
    <phoneticPr fontId="2" type="noConversion"/>
  </si>
  <si>
    <t>이복종</t>
    <phoneticPr fontId="2" type="noConversion"/>
  </si>
  <si>
    <t>김상천</t>
    <phoneticPr fontId="2" type="noConversion"/>
  </si>
  <si>
    <t>김은숙1</t>
    <phoneticPr fontId="2" type="noConversion"/>
  </si>
  <si>
    <t>이미순1</t>
    <phoneticPr fontId="2" type="noConversion"/>
  </si>
  <si>
    <t>이현자</t>
    <phoneticPr fontId="2" type="noConversion"/>
  </si>
  <si>
    <t>이종선</t>
    <phoneticPr fontId="2" type="noConversion"/>
  </si>
  <si>
    <t>김대곤</t>
    <phoneticPr fontId="2" type="noConversion"/>
  </si>
  <si>
    <t>전진숙</t>
    <phoneticPr fontId="2" type="noConversion"/>
  </si>
  <si>
    <t>이현숙</t>
    <phoneticPr fontId="2" type="noConversion"/>
  </si>
  <si>
    <t>김윤정</t>
    <phoneticPr fontId="2" type="noConversion"/>
  </si>
  <si>
    <t>연경숙</t>
    <phoneticPr fontId="2" type="noConversion"/>
  </si>
  <si>
    <t>이경옥</t>
    <phoneticPr fontId="2" type="noConversion"/>
  </si>
  <si>
    <t>전용순</t>
    <phoneticPr fontId="2" type="noConversion"/>
  </si>
  <si>
    <t>김종명</t>
    <phoneticPr fontId="2" type="noConversion"/>
  </si>
  <si>
    <t>구선미</t>
    <phoneticPr fontId="2" type="noConversion"/>
  </si>
  <si>
    <t>강명희</t>
    <phoneticPr fontId="2" type="noConversion"/>
  </si>
  <si>
    <t>유병남</t>
    <phoneticPr fontId="2" type="noConversion"/>
  </si>
  <si>
    <t>이경화2</t>
    <phoneticPr fontId="2" type="noConversion"/>
  </si>
  <si>
    <t>안혜선</t>
    <phoneticPr fontId="2" type="noConversion"/>
  </si>
  <si>
    <t>이남미</t>
    <phoneticPr fontId="2" type="noConversion"/>
  </si>
  <si>
    <t>이미선2</t>
    <phoneticPr fontId="2" type="noConversion"/>
  </si>
  <si>
    <t>문홍주</t>
    <phoneticPr fontId="2" type="noConversion"/>
  </si>
  <si>
    <t>이성구</t>
    <phoneticPr fontId="2" type="noConversion"/>
  </si>
  <si>
    <t>육숙자</t>
    <phoneticPr fontId="2" type="noConversion"/>
  </si>
  <si>
    <t>이미경</t>
    <phoneticPr fontId="2" type="noConversion"/>
  </si>
  <si>
    <t>이선화2</t>
    <phoneticPr fontId="2" type="noConversion"/>
  </si>
  <si>
    <t>송정희</t>
    <phoneticPr fontId="2" type="noConversion"/>
  </si>
  <si>
    <t>김정희2</t>
    <phoneticPr fontId="2" type="noConversion"/>
  </si>
  <si>
    <t>강영주</t>
    <phoneticPr fontId="2" type="noConversion"/>
  </si>
  <si>
    <t>윤달영</t>
    <phoneticPr fontId="2" type="noConversion"/>
  </si>
  <si>
    <t>심정임</t>
    <phoneticPr fontId="2" type="noConversion"/>
  </si>
  <si>
    <t>송유자</t>
    <phoneticPr fontId="2" type="noConversion"/>
  </si>
  <si>
    <t>고경숙</t>
    <phoneticPr fontId="2" type="noConversion"/>
  </si>
  <si>
    <t>손수영</t>
    <phoneticPr fontId="2" type="noConversion"/>
  </si>
  <si>
    <t>염경분</t>
    <phoneticPr fontId="2" type="noConversion"/>
  </si>
  <si>
    <t>이문희</t>
    <phoneticPr fontId="2" type="noConversion"/>
  </si>
  <si>
    <t>김선옥</t>
    <phoneticPr fontId="2" type="noConversion"/>
  </si>
  <si>
    <t>박영미</t>
    <phoneticPr fontId="2" type="noConversion"/>
  </si>
  <si>
    <t>김진이</t>
    <phoneticPr fontId="2" type="noConversion"/>
  </si>
  <si>
    <t>고유미</t>
    <phoneticPr fontId="2" type="noConversion"/>
  </si>
  <si>
    <t>김순자</t>
    <phoneticPr fontId="2" type="noConversion"/>
  </si>
  <si>
    <t>이민주</t>
    <phoneticPr fontId="2" type="noConversion"/>
  </si>
  <si>
    <t>이승원</t>
    <phoneticPr fontId="2" type="noConversion"/>
  </si>
  <si>
    <t>신승휴</t>
    <phoneticPr fontId="2" type="noConversion"/>
  </si>
  <si>
    <t>이광민</t>
    <phoneticPr fontId="2" type="noConversion"/>
  </si>
  <si>
    <t>손명애</t>
    <phoneticPr fontId="2" type="noConversion"/>
  </si>
  <si>
    <t>김승희</t>
    <phoneticPr fontId="2" type="noConversion"/>
  </si>
  <si>
    <t>송연희</t>
    <phoneticPr fontId="2" type="noConversion"/>
  </si>
  <si>
    <t>오태현</t>
    <phoneticPr fontId="2" type="noConversion"/>
  </si>
  <si>
    <t>노영재</t>
    <phoneticPr fontId="2" type="noConversion"/>
  </si>
  <si>
    <t>홍미숙</t>
    <phoneticPr fontId="2" type="noConversion"/>
  </si>
  <si>
    <t>최은재</t>
    <phoneticPr fontId="2" type="noConversion"/>
  </si>
  <si>
    <t>이윤수</t>
    <phoneticPr fontId="2" type="noConversion"/>
  </si>
  <si>
    <t>주해연</t>
    <phoneticPr fontId="2" type="noConversion"/>
  </si>
  <si>
    <t>송현우</t>
    <phoneticPr fontId="2" type="noConversion"/>
  </si>
  <si>
    <t>김종민1</t>
    <phoneticPr fontId="2" type="noConversion"/>
  </si>
  <si>
    <t>차은주</t>
    <phoneticPr fontId="2" type="noConversion"/>
  </si>
  <si>
    <t>황지야</t>
    <phoneticPr fontId="2" type="noConversion"/>
  </si>
  <si>
    <t>이종순1</t>
    <phoneticPr fontId="2" type="noConversion"/>
  </si>
  <si>
    <t>변영미</t>
    <phoneticPr fontId="2" type="noConversion"/>
  </si>
  <si>
    <t>조성임</t>
    <phoneticPr fontId="2" type="noConversion"/>
  </si>
  <si>
    <t>김옥순</t>
    <phoneticPr fontId="2" type="noConversion"/>
  </si>
  <si>
    <t>김정자</t>
    <phoneticPr fontId="2" type="noConversion"/>
  </si>
  <si>
    <t>김호자</t>
    <phoneticPr fontId="2" type="noConversion"/>
  </si>
  <si>
    <t>박애경</t>
    <phoneticPr fontId="2" type="noConversion"/>
  </si>
  <si>
    <t>이숙자</t>
    <phoneticPr fontId="2" type="noConversion"/>
  </si>
  <si>
    <t>김미란</t>
    <phoneticPr fontId="2" type="noConversion"/>
  </si>
  <si>
    <t>김종민2</t>
    <phoneticPr fontId="2" type="noConversion"/>
  </si>
  <si>
    <t>허윤경</t>
    <phoneticPr fontId="2" type="noConversion"/>
  </si>
  <si>
    <t>임영신</t>
    <phoneticPr fontId="2" type="noConversion"/>
  </si>
  <si>
    <t>김명주</t>
    <phoneticPr fontId="2" type="noConversion"/>
  </si>
  <si>
    <t>이경주</t>
    <phoneticPr fontId="2" type="noConversion"/>
  </si>
  <si>
    <t>조혜정</t>
    <phoneticPr fontId="2" type="noConversion"/>
  </si>
  <si>
    <t>윤숙미</t>
    <phoneticPr fontId="2" type="noConversion"/>
  </si>
  <si>
    <t>안옥선</t>
    <phoneticPr fontId="2" type="noConversion"/>
  </si>
  <si>
    <t>김미예1</t>
    <phoneticPr fontId="2" type="noConversion"/>
  </si>
  <si>
    <t>신현정</t>
    <phoneticPr fontId="2" type="noConversion"/>
  </si>
  <si>
    <t>이광호</t>
    <phoneticPr fontId="2" type="noConversion"/>
  </si>
  <si>
    <t>이호진2</t>
    <phoneticPr fontId="2" type="noConversion"/>
  </si>
  <si>
    <t>신미선</t>
    <phoneticPr fontId="2" type="noConversion"/>
  </si>
  <si>
    <t>롯데손보</t>
    <phoneticPr fontId="2" type="noConversion"/>
  </si>
  <si>
    <t>롯데손보</t>
    <phoneticPr fontId="2" type="noConversion"/>
  </si>
  <si>
    <t>삼성화재</t>
    <phoneticPr fontId="2" type="noConversion"/>
  </si>
  <si>
    <t>DB손보</t>
    <phoneticPr fontId="2" type="noConversion"/>
  </si>
  <si>
    <t>메리츠화재</t>
    <phoneticPr fontId="2" type="noConversion"/>
  </si>
  <si>
    <t>메리츠화재</t>
    <phoneticPr fontId="2" type="noConversion"/>
  </si>
  <si>
    <t>흥국화재</t>
    <phoneticPr fontId="2" type="noConversion"/>
  </si>
  <si>
    <t>한화손보</t>
    <phoneticPr fontId="2" type="noConversion"/>
  </si>
  <si>
    <t>AIG손해보험</t>
    <phoneticPr fontId="2" type="noConversion"/>
  </si>
  <si>
    <t>현대해상</t>
    <phoneticPr fontId="2" type="noConversion"/>
  </si>
  <si>
    <t>현대해상</t>
    <phoneticPr fontId="2" type="noConversion"/>
  </si>
  <si>
    <t>현대해상</t>
    <phoneticPr fontId="2" type="noConversion"/>
  </si>
  <si>
    <t>KB손보</t>
    <phoneticPr fontId="2" type="noConversion"/>
  </si>
  <si>
    <t>AIG손해보험</t>
    <phoneticPr fontId="2" type="noConversion"/>
  </si>
  <si>
    <t>KB손보</t>
    <phoneticPr fontId="2" type="noConversion"/>
  </si>
  <si>
    <t>KB손보</t>
    <phoneticPr fontId="2" type="noConversion"/>
  </si>
  <si>
    <t>MG손보</t>
    <phoneticPr fontId="2" type="noConversion"/>
  </si>
  <si>
    <t>롯데손보</t>
    <phoneticPr fontId="2" type="noConversion"/>
  </si>
  <si>
    <t>삼성화재</t>
    <phoneticPr fontId="2" type="noConversion"/>
  </si>
  <si>
    <t>농협손보</t>
    <phoneticPr fontId="2" type="noConversion"/>
  </si>
  <si>
    <t>AIG손해보험</t>
    <phoneticPr fontId="2" type="noConversion"/>
  </si>
  <si>
    <t>메리츠화재</t>
    <phoneticPr fontId="2" type="noConversion"/>
  </si>
  <si>
    <t>한화손보</t>
    <phoneticPr fontId="2" type="noConversion"/>
  </si>
  <si>
    <t>한화손보</t>
    <phoneticPr fontId="2" type="noConversion"/>
  </si>
  <si>
    <t>하나손해보험</t>
    <phoneticPr fontId="2" type="noConversion"/>
  </si>
  <si>
    <t>롯데손보</t>
    <phoneticPr fontId="2" type="noConversion"/>
  </si>
  <si>
    <t>하나손해보험</t>
    <phoneticPr fontId="2" type="noConversion"/>
  </si>
  <si>
    <t>롯데손보</t>
    <phoneticPr fontId="2" type="noConversion"/>
  </si>
  <si>
    <t>삼성화재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</si>
  <si>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</si>
  <si>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</si>
  <si>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</si>
  <si>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DB손보</t>
    <phoneticPr fontId="2" type="noConversion"/>
  </si>
  <si>
    <t>흥국화재</t>
    <phoneticPr fontId="2" type="noConversion"/>
  </si>
  <si>
    <t>AIG손해보험</t>
    <phoneticPr fontId="2" type="noConversion"/>
  </si>
  <si>
    <t>하나손해보험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</si>
  <si>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</si>
  <si>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</si>
  <si>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</si>
  <si>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</si>
  <si>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보장성</t>
    <phoneticPr fontId="2" type="noConversion"/>
  </si>
  <si>
    <t>보장성</t>
    <phoneticPr fontId="2" type="noConversion"/>
  </si>
  <si>
    <t>재물성</t>
    <phoneticPr fontId="2" type="noConversion"/>
  </si>
  <si>
    <t>보장성</t>
    <phoneticPr fontId="2" type="noConversion"/>
  </si>
  <si>
    <t>보장성</t>
    <phoneticPr fontId="2" type="noConversion"/>
  </si>
  <si>
    <t>보장성</t>
    <phoneticPr fontId="2" type="noConversion"/>
  </si>
  <si>
    <t>실손</t>
    <phoneticPr fontId="2" type="noConversion"/>
  </si>
  <si>
    <t>재물성</t>
    <phoneticPr fontId="2" type="noConversion"/>
  </si>
  <si>
    <t>보장성</t>
    <phoneticPr fontId="2" type="noConversion"/>
  </si>
  <si>
    <t>실손</t>
    <phoneticPr fontId="2" type="noConversion"/>
  </si>
  <si>
    <t>보장성</t>
    <phoneticPr fontId="2" type="noConversion"/>
  </si>
  <si>
    <t>실손</t>
    <phoneticPr fontId="2" type="noConversion"/>
  </si>
  <si>
    <t>보장성</t>
    <phoneticPr fontId="2" type="noConversion"/>
  </si>
  <si>
    <t>보장성</t>
    <phoneticPr fontId="2" type="noConversion"/>
  </si>
  <si>
    <t>보장성</t>
    <phoneticPr fontId="2" type="noConversion"/>
  </si>
  <si>
    <t>보장성</t>
    <phoneticPr fontId="2" type="noConversion"/>
  </si>
  <si>
    <t>실손</t>
    <phoneticPr fontId="2" type="noConversion"/>
  </si>
  <si>
    <t>보장성</t>
    <phoneticPr fontId="2" type="noConversion"/>
  </si>
  <si>
    <t>실손</t>
    <phoneticPr fontId="2" type="noConversion"/>
  </si>
  <si>
    <t>실손</t>
    <phoneticPr fontId="2" type="noConversion"/>
  </si>
  <si>
    <t>실손</t>
    <phoneticPr fontId="2" type="noConversion"/>
  </si>
  <si>
    <t>재물성</t>
    <phoneticPr fontId="2" type="noConversion"/>
  </si>
  <si>
    <t>연금성</t>
    <phoneticPr fontId="2" type="noConversion"/>
  </si>
  <si>
    <t>실손</t>
    <phoneticPr fontId="2" type="noConversion"/>
  </si>
  <si>
    <t>실손</t>
    <phoneticPr fontId="2" type="noConversion"/>
  </si>
  <si>
    <t>실손</t>
    <phoneticPr fontId="2" type="noConversion"/>
  </si>
  <si>
    <t>재물성</t>
    <phoneticPr fontId="2" type="noConversion"/>
  </si>
  <si>
    <t>재물성</t>
    <phoneticPr fontId="2" type="noConversion"/>
  </si>
  <si>
    <t>실손</t>
    <phoneticPr fontId="2" type="noConversion"/>
  </si>
  <si>
    <t>재물성</t>
    <phoneticPr fontId="2" type="noConversion"/>
  </si>
  <si>
    <t>반송</t>
    <phoneticPr fontId="2" type="noConversion"/>
  </si>
  <si>
    <t>LA20203180994000</t>
    <phoneticPr fontId="2" type="noConversion"/>
  </si>
  <si>
    <t>LA20203181283000</t>
    <phoneticPr fontId="2" type="noConversion"/>
  </si>
  <si>
    <t>LA20203183934000</t>
    <phoneticPr fontId="2" type="noConversion"/>
  </si>
  <si>
    <t>LA20203182280000</t>
    <phoneticPr fontId="2" type="noConversion"/>
  </si>
  <si>
    <t>61805-8747</t>
    <phoneticPr fontId="2" type="noConversion"/>
  </si>
  <si>
    <t>61784-8573</t>
    <phoneticPr fontId="2" type="noConversion"/>
  </si>
  <si>
    <t>61818-1501</t>
    <phoneticPr fontId="2" type="noConversion"/>
  </si>
  <si>
    <t>61807-16766</t>
    <phoneticPr fontId="2" type="noConversion"/>
  </si>
  <si>
    <t>LA20205939111000</t>
    <phoneticPr fontId="2" type="noConversion"/>
  </si>
  <si>
    <t>LA20205941245000</t>
    <phoneticPr fontId="2" type="noConversion"/>
  </si>
  <si>
    <t>LA20205940744000</t>
    <phoneticPr fontId="2" type="noConversion"/>
  </si>
  <si>
    <t>L02056547141</t>
    <phoneticPr fontId="2" type="noConversion"/>
  </si>
  <si>
    <t>L02056547385</t>
    <phoneticPr fontId="2" type="noConversion"/>
  </si>
  <si>
    <t>L02056542595</t>
    <phoneticPr fontId="2" type="noConversion"/>
  </si>
  <si>
    <t>L02056393025</t>
    <phoneticPr fontId="2" type="noConversion"/>
  </si>
  <si>
    <t>L02056547680</t>
    <phoneticPr fontId="2" type="noConversion"/>
  </si>
  <si>
    <t>L02056542285</t>
    <phoneticPr fontId="2" type="noConversion"/>
  </si>
  <si>
    <t>L02056546804</t>
    <phoneticPr fontId="2" type="noConversion"/>
  </si>
  <si>
    <t>61803-5402</t>
    <phoneticPr fontId="2" type="noConversion"/>
  </si>
  <si>
    <t>L02056009710</t>
    <phoneticPr fontId="2" type="noConversion"/>
  </si>
  <si>
    <t>L02056252517</t>
    <phoneticPr fontId="2" type="noConversion"/>
  </si>
  <si>
    <t>LA20203176300000</t>
    <phoneticPr fontId="2" type="noConversion"/>
  </si>
  <si>
    <t>LA20203178502000</t>
    <phoneticPr fontId="2" type="noConversion"/>
  </si>
  <si>
    <t>LA20203177768000</t>
    <phoneticPr fontId="2" type="noConversion"/>
  </si>
  <si>
    <t>LA20203177808000</t>
    <phoneticPr fontId="2" type="noConversion"/>
  </si>
  <si>
    <t>LA20203175358000</t>
    <phoneticPr fontId="2" type="noConversion"/>
  </si>
  <si>
    <t>61787-6864</t>
    <phoneticPr fontId="2" type="noConversion"/>
  </si>
  <si>
    <t>61787-6870</t>
    <phoneticPr fontId="2" type="noConversion"/>
  </si>
  <si>
    <t>61783-10511</t>
    <phoneticPr fontId="2" type="noConversion"/>
  </si>
  <si>
    <t>61803-5224</t>
    <phoneticPr fontId="2" type="noConversion"/>
  </si>
  <si>
    <t>61784-6968</t>
    <phoneticPr fontId="2" type="noConversion"/>
  </si>
  <si>
    <t>61783-9953</t>
    <phoneticPr fontId="2" type="noConversion"/>
  </si>
  <si>
    <t>61813-3703</t>
    <phoneticPr fontId="2" type="noConversion"/>
  </si>
  <si>
    <t>61803-5297</t>
    <phoneticPr fontId="2" type="noConversion"/>
  </si>
  <si>
    <t>61790-9244</t>
    <phoneticPr fontId="2" type="noConversion"/>
  </si>
  <si>
    <t>L02055335954</t>
    <phoneticPr fontId="2" type="noConversion"/>
  </si>
  <si>
    <t>L02056060811</t>
    <phoneticPr fontId="2" type="noConversion"/>
  </si>
  <si>
    <t>LA20203172813000</t>
    <phoneticPr fontId="2" type="noConversion"/>
  </si>
  <si>
    <t>61807-13469</t>
    <phoneticPr fontId="2" type="noConversion"/>
  </si>
  <si>
    <t>61787-6607</t>
    <phoneticPr fontId="2" type="noConversion"/>
  </si>
  <si>
    <t>61807-13163</t>
    <phoneticPr fontId="2" type="noConversion"/>
  </si>
  <si>
    <t>L02055776179</t>
    <phoneticPr fontId="2" type="noConversion"/>
  </si>
  <si>
    <t>L02055777348</t>
    <phoneticPr fontId="2" type="noConversion"/>
  </si>
  <si>
    <t>L02056047041</t>
    <phoneticPr fontId="2" type="noConversion"/>
  </si>
  <si>
    <t>LA20205914340000</t>
    <phoneticPr fontId="2" type="noConversion"/>
  </si>
  <si>
    <t>LA20205916056000</t>
    <phoneticPr fontId="2" type="noConversion"/>
  </si>
  <si>
    <t>LA20205915704000</t>
    <phoneticPr fontId="2" type="noConversion"/>
  </si>
  <si>
    <t>LA20203167528000</t>
    <phoneticPr fontId="2" type="noConversion"/>
  </si>
  <si>
    <t>LA20203168324000</t>
    <phoneticPr fontId="2" type="noConversion"/>
  </si>
  <si>
    <t>61805-6941</t>
    <phoneticPr fontId="2" type="noConversion"/>
  </si>
  <si>
    <t>61687-165021</t>
    <phoneticPr fontId="2" type="noConversion"/>
  </si>
  <si>
    <t>61790-8270</t>
    <phoneticPr fontId="2" type="noConversion"/>
  </si>
  <si>
    <t>61803-4663</t>
    <phoneticPr fontId="2" type="noConversion"/>
  </si>
  <si>
    <t>61790-8178</t>
    <phoneticPr fontId="2" type="noConversion"/>
  </si>
  <si>
    <t>61687-164117</t>
    <phoneticPr fontId="2" type="noConversion"/>
  </si>
  <si>
    <t>61807-12213</t>
    <phoneticPr fontId="2" type="noConversion"/>
  </si>
  <si>
    <t>61787-6180</t>
    <phoneticPr fontId="2" type="noConversion"/>
  </si>
  <si>
    <t>61842-781</t>
    <phoneticPr fontId="2" type="noConversion"/>
  </si>
  <si>
    <t>61790-8202</t>
    <phoneticPr fontId="2" type="noConversion"/>
  </si>
  <si>
    <t>61802-19985</t>
    <phoneticPr fontId="2" type="noConversion"/>
  </si>
  <si>
    <t>61802-19860</t>
    <phoneticPr fontId="2" type="noConversion"/>
  </si>
  <si>
    <t>LA20205891869000</t>
    <phoneticPr fontId="2" type="noConversion"/>
  </si>
  <si>
    <t>LA20205898954000</t>
    <phoneticPr fontId="2" type="noConversion"/>
  </si>
  <si>
    <t>L02055528965</t>
    <phoneticPr fontId="2" type="noConversion"/>
  </si>
  <si>
    <t>LA20203165573000</t>
    <phoneticPr fontId="2" type="noConversion"/>
  </si>
  <si>
    <t>LA20203164295000</t>
    <phoneticPr fontId="2" type="noConversion"/>
  </si>
  <si>
    <t>LA20203165135000</t>
    <phoneticPr fontId="2" type="noConversion"/>
  </si>
  <si>
    <t>LA20203163485000</t>
    <phoneticPr fontId="2" type="noConversion"/>
  </si>
  <si>
    <t>LA20205881863000</t>
    <phoneticPr fontId="2" type="noConversion"/>
  </si>
  <si>
    <t>LA20205881834000</t>
    <phoneticPr fontId="2" type="noConversion"/>
  </si>
  <si>
    <t>LA20205889439000</t>
    <phoneticPr fontId="2" type="noConversion"/>
  </si>
  <si>
    <t>LA20205885305000</t>
    <phoneticPr fontId="2" type="noConversion"/>
  </si>
  <si>
    <t>L02055063201</t>
    <phoneticPr fontId="2" type="noConversion"/>
  </si>
  <si>
    <t>L02055614900</t>
    <phoneticPr fontId="2" type="noConversion"/>
  </si>
  <si>
    <t>L02055599668</t>
    <phoneticPr fontId="2" type="noConversion"/>
  </si>
  <si>
    <t>61784-5800</t>
    <phoneticPr fontId="2" type="noConversion"/>
  </si>
  <si>
    <t>61687-163130</t>
    <phoneticPr fontId="2" type="noConversion"/>
  </si>
  <si>
    <t>61831-294</t>
    <phoneticPr fontId="2" type="noConversion"/>
  </si>
  <si>
    <t>61802-17881</t>
    <phoneticPr fontId="2" type="noConversion"/>
  </si>
  <si>
    <t>61807-11617</t>
    <phoneticPr fontId="2" type="noConversion"/>
  </si>
  <si>
    <t>LA20203162916000</t>
    <phoneticPr fontId="2" type="noConversion"/>
  </si>
  <si>
    <t>LA20205869818000</t>
    <phoneticPr fontId="2" type="noConversion"/>
  </si>
  <si>
    <t>LA20205869776000</t>
    <phoneticPr fontId="2" type="noConversion"/>
  </si>
  <si>
    <t>LA20205877543000</t>
    <phoneticPr fontId="2" type="noConversion"/>
  </si>
  <si>
    <t>L02055048737</t>
    <phoneticPr fontId="2" type="noConversion"/>
  </si>
  <si>
    <t>L24090000418</t>
    <phoneticPr fontId="2" type="noConversion"/>
  </si>
  <si>
    <t>LA20203161778000</t>
    <phoneticPr fontId="2" type="noConversion"/>
  </si>
  <si>
    <t>LA20203158976000</t>
    <phoneticPr fontId="2" type="noConversion"/>
  </si>
  <si>
    <t>LA20203161344000</t>
    <phoneticPr fontId="2" type="noConversion"/>
  </si>
  <si>
    <t>LA20203160209000</t>
    <phoneticPr fontId="2" type="noConversion"/>
  </si>
  <si>
    <t>LA20203159023000</t>
    <phoneticPr fontId="2" type="noConversion"/>
  </si>
  <si>
    <t>LA20203160340000</t>
    <phoneticPr fontId="2" type="noConversion"/>
  </si>
  <si>
    <t>LA20203160669000</t>
    <phoneticPr fontId="2" type="noConversion"/>
  </si>
  <si>
    <t>LA20203160674000</t>
    <phoneticPr fontId="2" type="noConversion"/>
  </si>
  <si>
    <t>LA20203161360000</t>
    <phoneticPr fontId="2" type="noConversion"/>
  </si>
  <si>
    <t>L02055032386</t>
    <phoneticPr fontId="2" type="noConversion"/>
  </si>
  <si>
    <t>L02055030651</t>
    <phoneticPr fontId="2" type="noConversion"/>
  </si>
  <si>
    <t>L02054618409</t>
    <phoneticPr fontId="2" type="noConversion"/>
  </si>
  <si>
    <t>L02055282529</t>
    <phoneticPr fontId="2" type="noConversion"/>
  </si>
  <si>
    <t>L02055282047</t>
    <phoneticPr fontId="2" type="noConversion"/>
  </si>
  <si>
    <t>61809-4285</t>
    <phoneticPr fontId="2" type="noConversion"/>
  </si>
  <si>
    <t>61830-101</t>
    <phoneticPr fontId="2" type="noConversion"/>
  </si>
  <si>
    <t>61809-4186</t>
    <phoneticPr fontId="2" type="noConversion"/>
  </si>
  <si>
    <t>61843-186</t>
    <phoneticPr fontId="2" type="noConversion"/>
  </si>
  <si>
    <t>61790-7243</t>
    <phoneticPr fontId="2" type="noConversion"/>
  </si>
  <si>
    <t>61790-7242</t>
    <phoneticPr fontId="2" type="noConversion"/>
  </si>
  <si>
    <t>61841-901</t>
    <phoneticPr fontId="2" type="noConversion"/>
  </si>
  <si>
    <t>61807-10771</t>
    <phoneticPr fontId="2" type="noConversion"/>
  </si>
  <si>
    <t>61830-99</t>
    <phoneticPr fontId="2" type="noConversion"/>
  </si>
  <si>
    <t>61830-97</t>
    <phoneticPr fontId="2" type="noConversion"/>
  </si>
  <si>
    <t>L24090000410</t>
    <phoneticPr fontId="2" type="noConversion"/>
  </si>
  <si>
    <t>L02054815930</t>
    <phoneticPr fontId="2" type="noConversion"/>
  </si>
  <si>
    <t>L02055170801</t>
    <phoneticPr fontId="2" type="noConversion"/>
  </si>
  <si>
    <t>L02055110890</t>
    <phoneticPr fontId="2" type="noConversion"/>
  </si>
  <si>
    <t>L02055130177</t>
    <phoneticPr fontId="2" type="noConversion"/>
  </si>
  <si>
    <t>L02055044665</t>
    <phoneticPr fontId="2" type="noConversion"/>
  </si>
  <si>
    <t>L02055094717</t>
    <phoneticPr fontId="2" type="noConversion"/>
  </si>
  <si>
    <t>L02054896963</t>
    <phoneticPr fontId="2" type="noConversion"/>
  </si>
  <si>
    <t>L02054975239</t>
    <phoneticPr fontId="2" type="noConversion"/>
  </si>
  <si>
    <t>61787-5240</t>
    <phoneticPr fontId="2" type="noConversion"/>
  </si>
  <si>
    <t>61802-16493</t>
    <phoneticPr fontId="2" type="noConversion"/>
  </si>
  <si>
    <t>61814-2577</t>
    <phoneticPr fontId="2" type="noConversion"/>
  </si>
  <si>
    <t>61809-3844</t>
    <phoneticPr fontId="2" type="noConversion"/>
  </si>
  <si>
    <t>61841-839</t>
    <phoneticPr fontId="2" type="noConversion"/>
  </si>
  <si>
    <t>61807-10267</t>
    <phoneticPr fontId="2" type="noConversion"/>
  </si>
  <si>
    <t>61787-4991</t>
    <phoneticPr fontId="2" type="noConversion"/>
  </si>
  <si>
    <t>61787-5045</t>
    <phoneticPr fontId="2" type="noConversion"/>
  </si>
  <si>
    <t>61783-6674</t>
    <phoneticPr fontId="2" type="noConversion"/>
  </si>
  <si>
    <t>61807-9798</t>
    <phoneticPr fontId="2" type="noConversion"/>
  </si>
  <si>
    <t>61687-161827</t>
    <phoneticPr fontId="2" type="noConversion"/>
  </si>
  <si>
    <t>61790-7000</t>
    <phoneticPr fontId="2" type="noConversion"/>
  </si>
  <si>
    <t>61802-16454</t>
    <phoneticPr fontId="2" type="noConversion"/>
  </si>
  <si>
    <t>61790-6937</t>
    <phoneticPr fontId="2" type="noConversion"/>
  </si>
  <si>
    <t>61803-3905</t>
    <phoneticPr fontId="2" type="noConversion"/>
  </si>
  <si>
    <t>61787-4797</t>
    <phoneticPr fontId="2" type="noConversion"/>
  </si>
  <si>
    <t>61807-10076</t>
    <phoneticPr fontId="2" type="noConversion"/>
  </si>
  <si>
    <t>61619-20509</t>
    <phoneticPr fontId="2" type="noConversion"/>
  </si>
  <si>
    <t>61807-9832</t>
    <phoneticPr fontId="2" type="noConversion"/>
  </si>
  <si>
    <t>LA20203156013000</t>
    <phoneticPr fontId="2" type="noConversion"/>
  </si>
  <si>
    <t>LA20203156001000</t>
    <phoneticPr fontId="2" type="noConversion"/>
  </si>
  <si>
    <t>LA20203155781000</t>
    <phoneticPr fontId="2" type="noConversion"/>
  </si>
  <si>
    <t>LA20203156952000</t>
    <phoneticPr fontId="2" type="noConversion"/>
  </si>
  <si>
    <t>LA20203155509000</t>
    <phoneticPr fontId="2" type="noConversion"/>
  </si>
  <si>
    <t>LA20203155384000</t>
    <phoneticPr fontId="2" type="noConversion"/>
  </si>
  <si>
    <t>LA20203156044000</t>
    <phoneticPr fontId="2" type="noConversion"/>
  </si>
  <si>
    <t>LA20203156131000</t>
    <phoneticPr fontId="2" type="noConversion"/>
  </si>
  <si>
    <t>LA20203155528000</t>
    <phoneticPr fontId="2" type="noConversion"/>
  </si>
  <si>
    <t>LA20203156352000</t>
    <phoneticPr fontId="2" type="noConversion"/>
  </si>
  <si>
    <t>LA20203157435000</t>
    <phoneticPr fontId="2" type="noConversion"/>
  </si>
  <si>
    <t>LA20203154568000</t>
    <phoneticPr fontId="2" type="noConversion"/>
  </si>
  <si>
    <t>LA20203155779000</t>
    <phoneticPr fontId="2" type="noConversion"/>
  </si>
  <si>
    <t>LA20203154805000</t>
    <phoneticPr fontId="2" type="noConversion"/>
  </si>
  <si>
    <t>LA20203156528000</t>
    <phoneticPr fontId="2" type="noConversion"/>
  </si>
  <si>
    <t>LA20203156338000</t>
    <phoneticPr fontId="2" type="noConversion"/>
  </si>
  <si>
    <t>LA20205862165000</t>
    <phoneticPr fontId="2" type="noConversion"/>
  </si>
  <si>
    <t>LA20205857577000</t>
    <phoneticPr fontId="2" type="noConversion"/>
  </si>
  <si>
    <t>LA20205865708000</t>
    <phoneticPr fontId="2" type="noConversion"/>
  </si>
  <si>
    <t>L02054932386</t>
    <phoneticPr fontId="2" type="noConversion"/>
  </si>
  <si>
    <t>L02054741147</t>
    <phoneticPr fontId="2" type="noConversion"/>
  </si>
  <si>
    <t>L02054784035</t>
    <phoneticPr fontId="2" type="noConversion"/>
  </si>
  <si>
    <t>L02054852669</t>
    <phoneticPr fontId="2" type="noConversion"/>
  </si>
  <si>
    <t>L02054647196</t>
    <phoneticPr fontId="2" type="noConversion"/>
  </si>
  <si>
    <t>61841-743</t>
    <phoneticPr fontId="2" type="noConversion"/>
  </si>
  <si>
    <t>61841-733</t>
    <phoneticPr fontId="2" type="noConversion"/>
  </si>
  <si>
    <t>61842-574</t>
    <phoneticPr fontId="2" type="noConversion"/>
  </si>
  <si>
    <t>61841-709</t>
    <phoneticPr fontId="2" type="noConversion"/>
  </si>
  <si>
    <t>61687-159694</t>
    <phoneticPr fontId="2" type="noConversion"/>
  </si>
  <si>
    <t>61783-6428</t>
    <phoneticPr fontId="2" type="noConversion"/>
  </si>
  <si>
    <t>61790-5854</t>
    <phoneticPr fontId="2" type="noConversion"/>
  </si>
  <si>
    <t>61783-6286</t>
    <phoneticPr fontId="2" type="noConversion"/>
  </si>
  <si>
    <t>61815-37</t>
    <phoneticPr fontId="2" type="noConversion"/>
  </si>
  <si>
    <t>61783-6282</t>
    <phoneticPr fontId="2" type="noConversion"/>
  </si>
  <si>
    <t>61807-8696</t>
    <phoneticPr fontId="2" type="noConversion"/>
  </si>
  <si>
    <t>61619-20427</t>
    <phoneticPr fontId="2" type="noConversion"/>
  </si>
  <si>
    <t>61783-6420</t>
    <phoneticPr fontId="2" type="noConversion"/>
  </si>
  <si>
    <t>LA20205852239000</t>
    <phoneticPr fontId="2" type="noConversion"/>
  </si>
  <si>
    <t>LA20203151925000</t>
    <phoneticPr fontId="2" type="noConversion"/>
  </si>
  <si>
    <t>LA20203150561000</t>
    <phoneticPr fontId="2" type="noConversion"/>
  </si>
  <si>
    <t>LA20203149978000</t>
    <phoneticPr fontId="2" type="noConversion"/>
  </si>
  <si>
    <t>L02053986268</t>
    <phoneticPr fontId="2" type="noConversion"/>
  </si>
  <si>
    <t>L02054312261</t>
    <phoneticPr fontId="2" type="noConversion"/>
  </si>
  <si>
    <t>61802-13688</t>
    <phoneticPr fontId="2" type="noConversion"/>
  </si>
  <si>
    <t>61783-5684</t>
    <phoneticPr fontId="2" type="noConversion"/>
  </si>
  <si>
    <t>LA20205838182000</t>
    <phoneticPr fontId="2" type="noConversion"/>
  </si>
  <si>
    <t>LA20205842020000</t>
    <phoneticPr fontId="2" type="noConversion"/>
  </si>
  <si>
    <t>LA20205836005000</t>
    <phoneticPr fontId="2" type="noConversion"/>
  </si>
  <si>
    <t>LA20205838147000</t>
    <phoneticPr fontId="2" type="noConversion"/>
  </si>
  <si>
    <t>LA20205836772000</t>
    <phoneticPr fontId="2" type="noConversion"/>
  </si>
  <si>
    <t>LA20203147134000</t>
    <phoneticPr fontId="2" type="noConversion"/>
  </si>
  <si>
    <t>61790-5371</t>
    <phoneticPr fontId="2" type="noConversion"/>
  </si>
  <si>
    <t>LA20205831781000</t>
    <phoneticPr fontId="2" type="noConversion"/>
  </si>
  <si>
    <t>L02054002605</t>
    <phoneticPr fontId="2" type="noConversion"/>
  </si>
  <si>
    <t>61783-5294</t>
    <phoneticPr fontId="2" type="noConversion"/>
  </si>
  <si>
    <t>61807-7568</t>
    <phoneticPr fontId="2" type="noConversion"/>
  </si>
  <si>
    <t>61790-5217</t>
    <phoneticPr fontId="2" type="noConversion"/>
  </si>
  <si>
    <t>61842-499</t>
    <phoneticPr fontId="2" type="noConversion"/>
  </si>
  <si>
    <t>61790-5292</t>
    <phoneticPr fontId="2" type="noConversion"/>
  </si>
  <si>
    <t>61802-11686</t>
    <phoneticPr fontId="2" type="noConversion"/>
  </si>
  <si>
    <t>61790-5300</t>
    <phoneticPr fontId="2" type="noConversion"/>
  </si>
  <si>
    <t>61790-5295</t>
    <phoneticPr fontId="2" type="noConversion"/>
  </si>
  <si>
    <t>LA20203143117000</t>
    <phoneticPr fontId="2" type="noConversion"/>
  </si>
  <si>
    <t>LA20203144906000</t>
    <phoneticPr fontId="2" type="noConversion"/>
  </si>
  <si>
    <t>LA20203144629000</t>
    <phoneticPr fontId="2" type="noConversion"/>
  </si>
  <si>
    <t>LA20203144528000</t>
    <phoneticPr fontId="2" type="noConversion"/>
  </si>
  <si>
    <t>LA20203144590000</t>
    <phoneticPr fontId="2" type="noConversion"/>
  </si>
  <si>
    <t>LA20203144098000</t>
    <phoneticPr fontId="2" type="noConversion"/>
  </si>
  <si>
    <t>LA20203145077000</t>
    <phoneticPr fontId="2" type="noConversion"/>
  </si>
  <si>
    <t>LA20203144624000</t>
    <phoneticPr fontId="2" type="noConversion"/>
  </si>
  <si>
    <t>L02054019923</t>
    <phoneticPr fontId="2" type="noConversion"/>
  </si>
  <si>
    <t>L02052376239</t>
    <phoneticPr fontId="2" type="noConversion"/>
  </si>
  <si>
    <t>L02051809715</t>
    <phoneticPr fontId="2" type="noConversion"/>
  </si>
  <si>
    <t>61803-2618</t>
    <phoneticPr fontId="2" type="noConversion"/>
  </si>
  <si>
    <t>61841-599</t>
    <phoneticPr fontId="2" type="noConversion"/>
  </si>
  <si>
    <t>61802-11087</t>
    <phoneticPr fontId="2" type="noConversion"/>
  </si>
  <si>
    <t>61802-11101</t>
    <phoneticPr fontId="2" type="noConversion"/>
  </si>
  <si>
    <t>LA20203139856000</t>
    <phoneticPr fontId="2" type="noConversion"/>
  </si>
  <si>
    <t>LA20203137988000</t>
    <phoneticPr fontId="2" type="noConversion"/>
  </si>
  <si>
    <t>LA20203140758000</t>
    <phoneticPr fontId="2" type="noConversion"/>
  </si>
  <si>
    <t>LA20203108400000</t>
    <phoneticPr fontId="2" type="noConversion"/>
  </si>
  <si>
    <t>LA20203133412000</t>
    <phoneticPr fontId="2" type="noConversion"/>
  </si>
  <si>
    <t>LA20203137020000</t>
    <phoneticPr fontId="2" type="noConversion"/>
  </si>
  <si>
    <t>LA20203131542000</t>
    <phoneticPr fontId="2" type="noConversion"/>
  </si>
  <si>
    <t>LA20203135376000</t>
    <phoneticPr fontId="2" type="noConversion"/>
  </si>
  <si>
    <t>LA20203132694000</t>
    <phoneticPr fontId="2" type="noConversion"/>
  </si>
  <si>
    <t>LA20203133381000</t>
    <phoneticPr fontId="2" type="noConversion"/>
  </si>
  <si>
    <t>L02052736361</t>
    <phoneticPr fontId="2" type="noConversion"/>
  </si>
  <si>
    <t>L02053847702</t>
    <phoneticPr fontId="2" type="noConversion"/>
  </si>
  <si>
    <t>L02051561712</t>
    <phoneticPr fontId="2" type="noConversion"/>
  </si>
  <si>
    <t>L02053438968</t>
    <phoneticPr fontId="2" type="noConversion"/>
  </si>
  <si>
    <t>L02053751025</t>
    <phoneticPr fontId="2" type="noConversion"/>
  </si>
  <si>
    <t>L02053438205</t>
    <phoneticPr fontId="2" type="noConversion"/>
  </si>
  <si>
    <t>L02053811311</t>
    <phoneticPr fontId="2" type="noConversion"/>
  </si>
  <si>
    <t>L02053485089</t>
    <phoneticPr fontId="2" type="noConversion"/>
  </si>
  <si>
    <t>L02053562015</t>
    <phoneticPr fontId="2" type="noConversion"/>
  </si>
  <si>
    <t>L02051560734</t>
    <phoneticPr fontId="2" type="noConversion"/>
  </si>
  <si>
    <t>61790-3793</t>
    <phoneticPr fontId="2" type="noConversion"/>
  </si>
  <si>
    <t>61687-155185</t>
    <phoneticPr fontId="2" type="noConversion"/>
  </si>
  <si>
    <t>61783-4130</t>
    <phoneticPr fontId="2" type="noConversion"/>
  </si>
  <si>
    <t>61783-3721</t>
    <phoneticPr fontId="2" type="noConversion"/>
  </si>
  <si>
    <t>61790-3804</t>
    <phoneticPr fontId="2" type="noConversion"/>
  </si>
  <si>
    <t>61783-4483</t>
    <phoneticPr fontId="2" type="noConversion"/>
  </si>
  <si>
    <t>61812-1431</t>
    <phoneticPr fontId="2" type="noConversion"/>
  </si>
  <si>
    <t>61787-2839</t>
    <phoneticPr fontId="2" type="noConversion"/>
  </si>
  <si>
    <t>61807-5237</t>
    <phoneticPr fontId="2" type="noConversion"/>
  </si>
  <si>
    <t>61802-9639</t>
    <phoneticPr fontId="2" type="noConversion"/>
  </si>
  <si>
    <t>61802-9974</t>
    <phoneticPr fontId="2" type="noConversion"/>
  </si>
  <si>
    <t>61687-154671</t>
    <phoneticPr fontId="2" type="noConversion"/>
  </si>
  <si>
    <t>61784-2522</t>
    <phoneticPr fontId="2" type="noConversion"/>
  </si>
  <si>
    <t>61807-5376</t>
    <phoneticPr fontId="2" type="noConversion"/>
  </si>
  <si>
    <t>61802-10336</t>
    <phoneticPr fontId="2" type="noConversion"/>
  </si>
  <si>
    <t>61805-3488</t>
    <phoneticPr fontId="2" type="noConversion"/>
  </si>
  <si>
    <t>61809-2441</t>
    <phoneticPr fontId="2" type="noConversion"/>
  </si>
  <si>
    <t>61811-395</t>
    <phoneticPr fontId="2" type="noConversion"/>
  </si>
  <si>
    <t>61805-3119</t>
    <phoneticPr fontId="2" type="noConversion"/>
  </si>
  <si>
    <t>61790-3667</t>
    <phoneticPr fontId="2" type="noConversion"/>
  </si>
  <si>
    <t>61787-3190</t>
    <phoneticPr fontId="2" type="noConversion"/>
  </si>
  <si>
    <t>LA20205802857000</t>
    <phoneticPr fontId="2" type="noConversion"/>
  </si>
  <si>
    <t>LA20205800939000</t>
    <phoneticPr fontId="2" type="noConversion"/>
  </si>
  <si>
    <t>LA20205800741000</t>
    <phoneticPr fontId="2" type="noConversion"/>
  </si>
  <si>
    <t>LA20205806919000</t>
    <phoneticPr fontId="2" type="noConversion"/>
  </si>
  <si>
    <t>LA20205804618000</t>
    <phoneticPr fontId="2" type="noConversion"/>
  </si>
  <si>
    <t>LA20205804621000</t>
    <phoneticPr fontId="2" type="noConversion"/>
  </si>
  <si>
    <t>LA20205801396000</t>
    <phoneticPr fontId="2" type="noConversion"/>
  </si>
  <si>
    <t>LA20205802987000</t>
    <phoneticPr fontId="2" type="noConversion"/>
  </si>
  <si>
    <t>LA20205802403000</t>
    <phoneticPr fontId="2" type="noConversion"/>
  </si>
  <si>
    <t>LA20205801824000</t>
    <phoneticPr fontId="2" type="noConversion"/>
  </si>
  <si>
    <t>LA20203131484000</t>
    <phoneticPr fontId="2" type="noConversion"/>
  </si>
  <si>
    <t>LA20203129141000</t>
    <phoneticPr fontId="2" type="noConversion"/>
  </si>
  <si>
    <t>LA20203129236000</t>
    <phoneticPr fontId="2" type="noConversion"/>
  </si>
  <si>
    <t>L02053581081</t>
    <phoneticPr fontId="2" type="noConversion"/>
  </si>
  <si>
    <t>LA20205793511000</t>
    <phoneticPr fontId="2" type="noConversion"/>
  </si>
  <si>
    <t>LA20205790701000</t>
    <phoneticPr fontId="2" type="noConversion"/>
  </si>
  <si>
    <t>LA20205790415000</t>
    <phoneticPr fontId="2" type="noConversion"/>
  </si>
  <si>
    <t>LA20205793171000</t>
    <phoneticPr fontId="2" type="noConversion"/>
  </si>
  <si>
    <t>L02053442191</t>
    <phoneticPr fontId="2" type="noConversion"/>
  </si>
  <si>
    <t>L02052581565</t>
    <phoneticPr fontId="2" type="noConversion"/>
  </si>
  <si>
    <t>L02051759152</t>
    <phoneticPr fontId="2" type="noConversion"/>
  </si>
  <si>
    <t>L02052512270</t>
    <phoneticPr fontId="2" type="noConversion"/>
  </si>
  <si>
    <t>61687-153752</t>
    <phoneticPr fontId="2" type="noConversion"/>
  </si>
  <si>
    <t>61783-3322</t>
    <phoneticPr fontId="2" type="noConversion"/>
  </si>
  <si>
    <t>61790-3257</t>
    <phoneticPr fontId="2" type="noConversion"/>
  </si>
  <si>
    <t>61803-1889</t>
    <phoneticPr fontId="2" type="noConversion"/>
  </si>
  <si>
    <t>61809-1890</t>
    <phoneticPr fontId="2" type="noConversion"/>
  </si>
  <si>
    <t>61809-1891</t>
    <phoneticPr fontId="2" type="noConversion"/>
  </si>
  <si>
    <t>61802-7758</t>
    <phoneticPr fontId="2" type="noConversion"/>
  </si>
  <si>
    <t>61842-321</t>
    <phoneticPr fontId="2" type="noConversion"/>
  </si>
  <si>
    <t>61802-7751</t>
    <phoneticPr fontId="2" type="noConversion"/>
  </si>
  <si>
    <t>61842-323</t>
    <phoneticPr fontId="2" type="noConversion"/>
  </si>
  <si>
    <t>61787-2446</t>
    <phoneticPr fontId="2" type="noConversion"/>
  </si>
  <si>
    <t>LA20203126625000</t>
    <phoneticPr fontId="2" type="noConversion"/>
  </si>
  <si>
    <t>LA20203128589000</t>
    <phoneticPr fontId="2" type="noConversion"/>
  </si>
  <si>
    <t>LA20203130016000</t>
    <phoneticPr fontId="2" type="noConversion"/>
  </si>
  <si>
    <t>LA20203128083000</t>
    <phoneticPr fontId="2" type="noConversion"/>
  </si>
  <si>
    <t>LA20203128455000</t>
    <phoneticPr fontId="2" type="noConversion"/>
  </si>
  <si>
    <t>LA20203128262000</t>
    <phoneticPr fontId="2" type="noConversion"/>
  </si>
  <si>
    <t>LA20203129989000</t>
    <phoneticPr fontId="2" type="noConversion"/>
  </si>
  <si>
    <t>LA20205781920000</t>
    <phoneticPr fontId="2" type="noConversion"/>
  </si>
  <si>
    <t>LA20205780210000</t>
    <phoneticPr fontId="2" type="noConversion"/>
  </si>
  <si>
    <t>LA20205780991000</t>
    <phoneticPr fontId="2" type="noConversion"/>
  </si>
  <si>
    <t>LA20205782368000</t>
    <phoneticPr fontId="2" type="noConversion"/>
  </si>
  <si>
    <t>LA20205783709000</t>
    <phoneticPr fontId="2" type="noConversion"/>
  </si>
  <si>
    <t>LA20205783485000</t>
    <phoneticPr fontId="2" type="noConversion"/>
  </si>
  <si>
    <t>LA20205780964000</t>
    <phoneticPr fontId="2" type="noConversion"/>
  </si>
  <si>
    <t>LA20205783951000</t>
    <phoneticPr fontId="2" type="noConversion"/>
  </si>
  <si>
    <t>LA20205781760000</t>
    <phoneticPr fontId="2" type="noConversion"/>
  </si>
  <si>
    <t>L02053206253</t>
    <phoneticPr fontId="2" type="noConversion"/>
  </si>
  <si>
    <t>L02053271798</t>
    <phoneticPr fontId="2" type="noConversion"/>
  </si>
  <si>
    <t>L02053271258</t>
    <phoneticPr fontId="2" type="noConversion"/>
  </si>
  <si>
    <t>L02053205978</t>
    <phoneticPr fontId="2" type="noConversion"/>
  </si>
  <si>
    <t>61687-152936</t>
    <phoneticPr fontId="2" type="noConversion"/>
  </si>
  <si>
    <t>61807-3811</t>
    <phoneticPr fontId="2" type="noConversion"/>
  </si>
  <si>
    <t>61811-295</t>
    <phoneticPr fontId="2" type="noConversion"/>
  </si>
  <si>
    <t>61803-1606</t>
    <phoneticPr fontId="2" type="noConversion"/>
  </si>
  <si>
    <t>61803-1682</t>
    <phoneticPr fontId="2" type="noConversion"/>
  </si>
  <si>
    <t>61787-2074</t>
    <phoneticPr fontId="2" type="noConversion"/>
  </si>
  <si>
    <t>61803-1706</t>
    <phoneticPr fontId="2" type="noConversion"/>
  </si>
  <si>
    <t>61790-2834</t>
    <phoneticPr fontId="2" type="noConversion"/>
  </si>
  <si>
    <t>LA20203124705000</t>
    <phoneticPr fontId="2" type="noConversion"/>
  </si>
  <si>
    <t>LA20205771547000</t>
    <phoneticPr fontId="2" type="noConversion"/>
  </si>
  <si>
    <t>LA20205771521000</t>
    <phoneticPr fontId="2" type="noConversion"/>
  </si>
  <si>
    <t>LA20205770282000</t>
    <phoneticPr fontId="2" type="noConversion"/>
  </si>
  <si>
    <t>LA20205770778000</t>
    <phoneticPr fontId="2" type="noConversion"/>
  </si>
  <si>
    <t>LA20203122199000</t>
    <phoneticPr fontId="2" type="noConversion"/>
  </si>
  <si>
    <t>LA20203123965000</t>
    <phoneticPr fontId="2" type="noConversion"/>
  </si>
  <si>
    <t>LA20203124152000</t>
    <phoneticPr fontId="2" type="noConversion"/>
  </si>
  <si>
    <t>61687-151362</t>
    <phoneticPr fontId="2" type="noConversion"/>
  </si>
  <si>
    <t>61802-5576</t>
    <phoneticPr fontId="2" type="noConversion"/>
  </si>
  <si>
    <t>61802-5764</t>
    <phoneticPr fontId="2" type="noConversion"/>
  </si>
  <si>
    <t>61783-2206</t>
    <phoneticPr fontId="2" type="noConversion"/>
  </si>
  <si>
    <t>61783-2159</t>
    <phoneticPr fontId="2" type="noConversion"/>
  </si>
  <si>
    <t>61790-2128</t>
    <phoneticPr fontId="2" type="noConversion"/>
  </si>
  <si>
    <t>LA20205761081000</t>
    <phoneticPr fontId="2" type="noConversion"/>
  </si>
  <si>
    <t>LA20205760416000</t>
    <phoneticPr fontId="2" type="noConversion"/>
  </si>
  <si>
    <t>L21720000454</t>
    <phoneticPr fontId="2" type="noConversion"/>
  </si>
  <si>
    <t>L02052856205</t>
    <phoneticPr fontId="2" type="noConversion"/>
  </si>
  <si>
    <t>L02052436478</t>
    <phoneticPr fontId="2" type="noConversion"/>
  </si>
  <si>
    <t>L02052639954</t>
    <phoneticPr fontId="2" type="noConversion"/>
  </si>
  <si>
    <t>L02052789607</t>
    <phoneticPr fontId="2" type="noConversion"/>
  </si>
  <si>
    <t>L02052580572</t>
    <phoneticPr fontId="2" type="noConversion"/>
  </si>
  <si>
    <t>L02051922698</t>
    <phoneticPr fontId="2" type="noConversion"/>
  </si>
  <si>
    <t>L02052436972</t>
    <phoneticPr fontId="2" type="noConversion"/>
  </si>
  <si>
    <t>61687-150392</t>
    <phoneticPr fontId="2" type="noConversion"/>
  </si>
  <si>
    <t>61790-1907</t>
    <phoneticPr fontId="2" type="noConversion"/>
  </si>
  <si>
    <t>61687-150806</t>
    <phoneticPr fontId="2" type="noConversion"/>
  </si>
  <si>
    <t>61784-1226</t>
    <phoneticPr fontId="2" type="noConversion"/>
  </si>
  <si>
    <t>61784-1345</t>
    <phoneticPr fontId="2" type="noConversion"/>
  </si>
  <si>
    <t>61787-1526</t>
    <phoneticPr fontId="2" type="noConversion"/>
  </si>
  <si>
    <t>61787-1500</t>
    <phoneticPr fontId="2" type="noConversion"/>
  </si>
  <si>
    <t>61809-1071</t>
    <phoneticPr fontId="2" type="noConversion"/>
  </si>
  <si>
    <t>61803-1076</t>
    <phoneticPr fontId="2" type="noConversion"/>
  </si>
  <si>
    <t>61803-1142</t>
    <phoneticPr fontId="2" type="noConversion"/>
  </si>
  <si>
    <t>61809-1045</t>
    <phoneticPr fontId="2" type="noConversion"/>
  </si>
  <si>
    <t>61803-1128</t>
    <phoneticPr fontId="2" type="noConversion"/>
  </si>
  <si>
    <t>LA20203119233000</t>
    <phoneticPr fontId="2" type="noConversion"/>
  </si>
  <si>
    <t>LA20203119463000</t>
    <phoneticPr fontId="2" type="noConversion"/>
  </si>
  <si>
    <t>L02052567586</t>
    <phoneticPr fontId="2" type="noConversion"/>
  </si>
  <si>
    <t>LA20203115823000</t>
    <phoneticPr fontId="2" type="noConversion"/>
  </si>
  <si>
    <t>LA20205749006000</t>
    <phoneticPr fontId="2" type="noConversion"/>
  </si>
  <si>
    <t>LA20205744686000</t>
    <phoneticPr fontId="2" type="noConversion"/>
  </si>
  <si>
    <t>LA20205740778000</t>
    <phoneticPr fontId="2" type="noConversion"/>
  </si>
  <si>
    <t>LA20205750598000</t>
    <phoneticPr fontId="2" type="noConversion"/>
  </si>
  <si>
    <t>LA20205742413000</t>
    <phoneticPr fontId="2" type="noConversion"/>
  </si>
  <si>
    <t>LA20205744077000</t>
    <phoneticPr fontId="2" type="noConversion"/>
  </si>
  <si>
    <t>LA20205743510000</t>
    <phoneticPr fontId="2" type="noConversion"/>
  </si>
  <si>
    <t>LA20205745175000</t>
    <phoneticPr fontId="2" type="noConversion"/>
  </si>
  <si>
    <t>L02051403189</t>
    <phoneticPr fontId="2" type="noConversion"/>
  </si>
  <si>
    <t>L02051403857</t>
    <phoneticPr fontId="2" type="noConversion"/>
  </si>
  <si>
    <t>L02052550356</t>
    <phoneticPr fontId="2" type="noConversion"/>
  </si>
  <si>
    <t>L02052533123</t>
    <phoneticPr fontId="2" type="noConversion"/>
  </si>
  <si>
    <t>L02052513506</t>
    <phoneticPr fontId="2" type="noConversion"/>
  </si>
  <si>
    <t>L02052473948</t>
    <phoneticPr fontId="2" type="noConversion"/>
  </si>
  <si>
    <t>L02052532620</t>
    <phoneticPr fontId="2" type="noConversion"/>
  </si>
  <si>
    <t>L02052180854</t>
    <phoneticPr fontId="2" type="noConversion"/>
  </si>
  <si>
    <t>L02052490594</t>
    <phoneticPr fontId="2" type="noConversion"/>
  </si>
  <si>
    <t>L02051994368</t>
    <phoneticPr fontId="2" type="noConversion"/>
  </si>
  <si>
    <t>L02052484818</t>
    <phoneticPr fontId="2" type="noConversion"/>
  </si>
  <si>
    <t>L02052207549</t>
    <phoneticPr fontId="2" type="noConversion"/>
  </si>
  <si>
    <t>L02052274869</t>
    <phoneticPr fontId="2" type="noConversion"/>
  </si>
  <si>
    <t>L02052270815</t>
    <phoneticPr fontId="2" type="noConversion"/>
  </si>
  <si>
    <t>61809-636</t>
    <phoneticPr fontId="2" type="noConversion"/>
  </si>
  <si>
    <t>61802-3668</t>
    <phoneticPr fontId="2" type="noConversion"/>
  </si>
  <si>
    <t>61802-3511</t>
    <phoneticPr fontId="2" type="noConversion"/>
  </si>
  <si>
    <t>61790-1132</t>
    <phoneticPr fontId="2" type="noConversion"/>
  </si>
  <si>
    <t>61790-922</t>
    <phoneticPr fontId="2" type="noConversion"/>
  </si>
  <si>
    <t>61802-3376</t>
    <phoneticPr fontId="2" type="noConversion"/>
  </si>
  <si>
    <t>61790-1047</t>
    <phoneticPr fontId="2" type="noConversion"/>
  </si>
  <si>
    <t>61807-1293</t>
    <phoneticPr fontId="2" type="noConversion"/>
  </si>
  <si>
    <t>61813-577</t>
    <phoneticPr fontId="2" type="noConversion"/>
  </si>
  <si>
    <t>61802-2781</t>
    <phoneticPr fontId="2" type="noConversion"/>
  </si>
  <si>
    <t>61806-623</t>
    <phoneticPr fontId="2" type="noConversion"/>
  </si>
  <si>
    <t>61790-1110</t>
    <phoneticPr fontId="2" type="noConversion"/>
  </si>
  <si>
    <t>LA20203111493000</t>
    <phoneticPr fontId="2" type="noConversion"/>
  </si>
  <si>
    <t>LA20203111451000</t>
    <phoneticPr fontId="2" type="noConversion"/>
  </si>
  <si>
    <t>LA20203111473000</t>
    <phoneticPr fontId="2" type="noConversion"/>
  </si>
  <si>
    <t>LA20203109874000</t>
    <phoneticPr fontId="2" type="noConversion"/>
  </si>
  <si>
    <t>LA20203111319000</t>
    <phoneticPr fontId="2" type="noConversion"/>
  </si>
  <si>
    <t>L02051710276</t>
    <phoneticPr fontId="2" type="noConversion"/>
  </si>
  <si>
    <t>L02051686371</t>
    <phoneticPr fontId="2" type="noConversion"/>
  </si>
  <si>
    <t>L02052168101</t>
    <phoneticPr fontId="2" type="noConversion"/>
  </si>
  <si>
    <t>L02051706584</t>
    <phoneticPr fontId="2" type="noConversion"/>
  </si>
  <si>
    <t>L02052178088</t>
    <phoneticPr fontId="2" type="noConversion"/>
  </si>
  <si>
    <t>L02052179916</t>
    <phoneticPr fontId="2" type="noConversion"/>
  </si>
  <si>
    <t>61809-309</t>
    <phoneticPr fontId="2" type="noConversion"/>
  </si>
  <si>
    <t>61809-320</t>
    <phoneticPr fontId="2" type="noConversion"/>
  </si>
  <si>
    <t>61790-624</t>
    <phoneticPr fontId="2" type="noConversion"/>
  </si>
  <si>
    <t>61802-1092</t>
    <phoneticPr fontId="2" type="noConversion"/>
  </si>
  <si>
    <t>61790-535</t>
    <phoneticPr fontId="2" type="noConversion"/>
  </si>
  <si>
    <t>61803-479</t>
    <phoneticPr fontId="2" type="noConversion"/>
  </si>
  <si>
    <t>61790-372</t>
    <phoneticPr fontId="2" type="noConversion"/>
  </si>
  <si>
    <t>61783-684</t>
    <phoneticPr fontId="2" type="noConversion"/>
  </si>
  <si>
    <t>61783-702</t>
    <phoneticPr fontId="2" type="noConversion"/>
  </si>
  <si>
    <t>61807-802</t>
    <phoneticPr fontId="2" type="noConversion"/>
  </si>
  <si>
    <t>LA20205725297000</t>
    <phoneticPr fontId="2" type="noConversion"/>
  </si>
  <si>
    <t>LA20205725199000</t>
    <phoneticPr fontId="2" type="noConversion"/>
  </si>
  <si>
    <t>LA20205725390000</t>
    <phoneticPr fontId="2" type="noConversion"/>
  </si>
  <si>
    <t>LA20205725520000</t>
    <phoneticPr fontId="2" type="noConversion"/>
  </si>
  <si>
    <t>LA20205715247000</t>
    <phoneticPr fontId="2" type="noConversion"/>
  </si>
  <si>
    <t>LA20205724103000</t>
    <phoneticPr fontId="2" type="noConversion"/>
  </si>
  <si>
    <t>LA20205723881000</t>
    <phoneticPr fontId="2" type="noConversion"/>
  </si>
  <si>
    <t>61802-669</t>
    <phoneticPr fontId="2" type="noConversion"/>
  </si>
  <si>
    <t>LA20203107360000</t>
    <phoneticPr fontId="2" type="noConversion"/>
  </si>
  <si>
    <t>LA20203105161000</t>
    <phoneticPr fontId="2" type="noConversion"/>
  </si>
  <si>
    <t>LA20203105990000</t>
    <phoneticPr fontId="2" type="noConversion"/>
  </si>
  <si>
    <t>LA20203106396000</t>
    <phoneticPr fontId="2" type="noConversion"/>
  </si>
  <si>
    <t>LA20203106311000</t>
    <phoneticPr fontId="2" type="noConversion"/>
  </si>
  <si>
    <t>LA20203106325000</t>
    <phoneticPr fontId="2" type="noConversion"/>
  </si>
  <si>
    <t>LA20203104235000</t>
    <phoneticPr fontId="2" type="noConversion"/>
  </si>
  <si>
    <t>LA20203106243000</t>
    <phoneticPr fontId="2" type="noConversion"/>
  </si>
  <si>
    <t>LA20203106901000</t>
    <phoneticPr fontId="2" type="noConversion"/>
  </si>
  <si>
    <t>L02052002890</t>
    <phoneticPr fontId="2" type="noConversion"/>
  </si>
  <si>
    <t>L02051919253</t>
    <phoneticPr fontId="2" type="noConversion"/>
  </si>
  <si>
    <t>L02051989510</t>
    <phoneticPr fontId="2" type="noConversion"/>
  </si>
  <si>
    <t>L02051998991</t>
    <phoneticPr fontId="2" type="noConversion"/>
  </si>
  <si>
    <t>LA20205706201000</t>
    <phoneticPr fontId="2" type="noConversion"/>
  </si>
  <si>
    <t>LA20205713430000</t>
    <phoneticPr fontId="2" type="noConversion"/>
  </si>
  <si>
    <t>LA20205712374000</t>
    <phoneticPr fontId="2" type="noConversion"/>
  </si>
  <si>
    <t>LA20205708627000</t>
    <phoneticPr fontId="2" type="noConversion"/>
  </si>
  <si>
    <t>61750-707</t>
    <phoneticPr fontId="2" type="noConversion"/>
  </si>
  <si>
    <t>L02051724436</t>
    <phoneticPr fontId="2" type="noConversion"/>
  </si>
  <si>
    <t>L02051645953</t>
    <phoneticPr fontId="2" type="noConversion"/>
  </si>
  <si>
    <t>L02051645066</t>
    <phoneticPr fontId="2" type="noConversion"/>
  </si>
  <si>
    <t>61718-72709</t>
    <phoneticPr fontId="2" type="noConversion"/>
  </si>
  <si>
    <t>61720-29336</t>
    <phoneticPr fontId="2" type="noConversion"/>
  </si>
  <si>
    <t>61729-32614</t>
    <phoneticPr fontId="2" type="noConversion"/>
  </si>
  <si>
    <t>61718-72431</t>
    <phoneticPr fontId="2" type="noConversion"/>
  </si>
  <si>
    <t>61718-72830</t>
    <phoneticPr fontId="2" type="noConversion"/>
  </si>
  <si>
    <t>61722-18480</t>
    <phoneticPr fontId="2" type="noConversion"/>
  </si>
  <si>
    <t>61732-47714</t>
    <phoneticPr fontId="2" type="noConversion"/>
  </si>
  <si>
    <t>61718-73085</t>
    <phoneticPr fontId="2" type="noConversion"/>
  </si>
  <si>
    <t>61733-101675</t>
    <phoneticPr fontId="2" type="noConversion"/>
  </si>
  <si>
    <t>61732-47483</t>
    <phoneticPr fontId="2" type="noConversion"/>
  </si>
  <si>
    <t>61687-145281</t>
    <phoneticPr fontId="2" type="noConversion"/>
  </si>
  <si>
    <t>61713-54907</t>
    <phoneticPr fontId="2" type="noConversion"/>
  </si>
  <si>
    <t>61720-28958</t>
    <phoneticPr fontId="2" type="noConversion"/>
  </si>
  <si>
    <t>61714-35218</t>
    <phoneticPr fontId="2" type="noConversion"/>
  </si>
  <si>
    <t>61729-32258</t>
    <phoneticPr fontId="2" type="noConversion"/>
  </si>
  <si>
    <t>61729-32284</t>
    <phoneticPr fontId="2" type="noConversion"/>
  </si>
  <si>
    <t>61729-32291</t>
    <phoneticPr fontId="2" type="noConversion"/>
  </si>
  <si>
    <t>61718-72675</t>
    <phoneticPr fontId="2" type="noConversion"/>
  </si>
  <si>
    <t>61801-4253</t>
    <phoneticPr fontId="2" type="noConversion"/>
  </si>
  <si>
    <t>61713-55254</t>
    <phoneticPr fontId="2" type="noConversion"/>
  </si>
  <si>
    <t>61713-55258</t>
    <phoneticPr fontId="2" type="noConversion"/>
  </si>
  <si>
    <t>61713-55264</t>
    <phoneticPr fontId="2" type="noConversion"/>
  </si>
  <si>
    <t>61713-55269</t>
    <phoneticPr fontId="2" type="noConversion"/>
  </si>
  <si>
    <t>61718-72254</t>
    <phoneticPr fontId="2" type="noConversion"/>
  </si>
  <si>
    <t>61734-28199</t>
    <phoneticPr fontId="2" type="noConversion"/>
  </si>
  <si>
    <t>LA20205700963000</t>
    <phoneticPr fontId="2" type="noConversion"/>
  </si>
  <si>
    <t>LA20205699776000</t>
    <phoneticPr fontId="2" type="noConversion"/>
  </si>
  <si>
    <t>L02051423809</t>
    <phoneticPr fontId="2" type="noConversion"/>
  </si>
  <si>
    <t>61713-54465</t>
    <phoneticPr fontId="2" type="noConversion"/>
  </si>
  <si>
    <t>61801-4126</t>
    <phoneticPr fontId="2" type="noConversion"/>
  </si>
  <si>
    <t>61713-54467</t>
    <phoneticPr fontId="2" type="noConversion"/>
  </si>
  <si>
    <t>61801-4118</t>
    <phoneticPr fontId="2" type="noConversion"/>
  </si>
  <si>
    <t>61713-54461</t>
    <phoneticPr fontId="2" type="noConversion"/>
  </si>
  <si>
    <t>61729-32106</t>
    <phoneticPr fontId="2" type="noConversion"/>
  </si>
  <si>
    <t>61801-4119</t>
    <phoneticPr fontId="2" type="noConversion"/>
  </si>
  <si>
    <t>61718-71824</t>
    <phoneticPr fontId="2" type="noConversion"/>
  </si>
  <si>
    <t>61729-31977</t>
    <phoneticPr fontId="2" type="noConversion"/>
  </si>
  <si>
    <t>61717-4580</t>
    <phoneticPr fontId="2" type="noConversion"/>
  </si>
  <si>
    <t>61720-28731</t>
    <phoneticPr fontId="2" type="noConversion"/>
  </si>
  <si>
    <t>61687-144788</t>
    <phoneticPr fontId="2" type="noConversion"/>
  </si>
  <si>
    <t>61713-54680</t>
    <phoneticPr fontId="2" type="noConversion"/>
  </si>
  <si>
    <t>61687-144195</t>
    <phoneticPr fontId="2" type="noConversion"/>
  </si>
  <si>
    <t>61715-4209</t>
    <phoneticPr fontId="2" type="noConversion"/>
  </si>
  <si>
    <t>61733-100648</t>
    <phoneticPr fontId="2" type="noConversion"/>
  </si>
  <si>
    <t>61713-54422</t>
    <phoneticPr fontId="2" type="noConversion"/>
  </si>
  <si>
    <t>61713-54427</t>
    <phoneticPr fontId="2" type="noConversion"/>
  </si>
  <si>
    <t>61732-46498</t>
    <phoneticPr fontId="2" type="noConversion"/>
  </si>
  <si>
    <t>L02051274590</t>
    <phoneticPr fontId="2" type="noConversion"/>
  </si>
  <si>
    <t>L02051364352</t>
    <phoneticPr fontId="2" type="noConversion"/>
  </si>
  <si>
    <t>LA20203098504000</t>
    <phoneticPr fontId="2" type="noConversion"/>
  </si>
  <si>
    <t>M-3</t>
    <phoneticPr fontId="2" type="noConversion"/>
  </si>
  <si>
    <t>M-3</t>
    <phoneticPr fontId="2" type="noConversion"/>
  </si>
  <si>
    <t>M-3</t>
    <phoneticPr fontId="2" type="noConversion"/>
  </si>
  <si>
    <t>M-3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</si>
  <si>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</si>
  <si>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</si>
  <si>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</si>
  <si>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엠피프라임</t>
    <phoneticPr fontId="2" type="noConversion"/>
  </si>
  <si>
    <t>엠피메트로</t>
    <phoneticPr fontId="2" type="noConversion"/>
  </si>
  <si>
    <t>엠피피스토스</t>
    <phoneticPr fontId="2" type="noConversion"/>
  </si>
  <si>
    <t>엠피경기</t>
    <phoneticPr fontId="2" type="noConversion"/>
  </si>
  <si>
    <t>엠피의정부</t>
    <phoneticPr fontId="2" type="noConversion"/>
  </si>
  <si>
    <t>엠피제이엔제이</t>
    <phoneticPr fontId="2" type="noConversion"/>
  </si>
  <si>
    <t>엠피상동</t>
    <phoneticPr fontId="2" type="noConversion"/>
  </si>
  <si>
    <t>엠피상동</t>
    <phoneticPr fontId="2" type="noConversion"/>
  </si>
  <si>
    <t>엠피프라임</t>
    <phoneticPr fontId="2" type="noConversion"/>
  </si>
  <si>
    <t>엠피피스토스</t>
    <phoneticPr fontId="2" type="noConversion"/>
  </si>
  <si>
    <t>엠피상동</t>
    <phoneticPr fontId="2" type="noConversion"/>
  </si>
  <si>
    <t>엠피메트로</t>
    <phoneticPr fontId="2" type="noConversion"/>
  </si>
  <si>
    <t>엠피의정부</t>
    <phoneticPr fontId="2" type="noConversion"/>
  </si>
  <si>
    <t>엠피의정부</t>
    <phoneticPr fontId="2" type="noConversion"/>
  </si>
  <si>
    <t>엠피제이엔제이</t>
    <phoneticPr fontId="2" type="noConversion"/>
  </si>
  <si>
    <t>엠피조은</t>
    <phoneticPr fontId="2" type="noConversion"/>
  </si>
  <si>
    <t>허윤경</t>
    <phoneticPr fontId="2" type="noConversion"/>
  </si>
  <si>
    <t>김지연</t>
    <phoneticPr fontId="2" type="noConversion"/>
  </si>
  <si>
    <t>이미선2</t>
    <phoneticPr fontId="2" type="noConversion"/>
  </si>
  <si>
    <t>고경숙</t>
    <phoneticPr fontId="2" type="noConversion"/>
  </si>
  <si>
    <t>오광숙</t>
    <phoneticPr fontId="2" type="noConversion"/>
  </si>
  <si>
    <t>이미순1</t>
    <phoneticPr fontId="2" type="noConversion"/>
  </si>
  <si>
    <t>이복자</t>
    <phoneticPr fontId="2" type="noConversion"/>
  </si>
  <si>
    <t>이광민</t>
    <phoneticPr fontId="2" type="noConversion"/>
  </si>
  <si>
    <t>홍미숙</t>
    <phoneticPr fontId="2" type="noConversion"/>
  </si>
  <si>
    <t>김묘정</t>
    <phoneticPr fontId="2" type="noConversion"/>
  </si>
  <si>
    <t>신은경</t>
    <phoneticPr fontId="2" type="noConversion"/>
  </si>
  <si>
    <t>김옥순</t>
    <phoneticPr fontId="2" type="noConversion"/>
  </si>
  <si>
    <t>이상희</t>
    <phoneticPr fontId="2" type="noConversion"/>
  </si>
  <si>
    <t>이광인</t>
    <phoneticPr fontId="2" type="noConversion"/>
  </si>
  <si>
    <t>주해연</t>
    <phoneticPr fontId="2" type="noConversion"/>
  </si>
  <si>
    <t>이경옥</t>
    <phoneticPr fontId="2" type="noConversion"/>
  </si>
  <si>
    <t>구선미</t>
    <phoneticPr fontId="2" type="noConversion"/>
  </si>
  <si>
    <t>전진숙</t>
    <phoneticPr fontId="2" type="noConversion"/>
  </si>
  <si>
    <t>이문희</t>
    <phoneticPr fontId="2" type="noConversion"/>
  </si>
  <si>
    <t>오은정</t>
    <phoneticPr fontId="2" type="noConversion"/>
  </si>
  <si>
    <t>이병식</t>
    <phoneticPr fontId="2" type="noConversion"/>
  </si>
  <si>
    <t>김선옥</t>
    <phoneticPr fontId="2" type="noConversion"/>
  </si>
  <si>
    <t>민경숙</t>
    <phoneticPr fontId="2" type="noConversion"/>
  </si>
  <si>
    <t>김승희</t>
    <phoneticPr fontId="2" type="noConversion"/>
  </si>
  <si>
    <t>이현숙</t>
    <phoneticPr fontId="2" type="noConversion"/>
  </si>
  <si>
    <t>최은재</t>
    <phoneticPr fontId="2" type="noConversion"/>
  </si>
  <si>
    <t>장인순</t>
    <phoneticPr fontId="2" type="noConversion"/>
  </si>
  <si>
    <t>연경숙</t>
    <phoneticPr fontId="2" type="noConversion"/>
  </si>
  <si>
    <t>이상분</t>
    <phoneticPr fontId="2" type="noConversion"/>
  </si>
  <si>
    <t>김종민2</t>
    <phoneticPr fontId="2" type="noConversion"/>
  </si>
  <si>
    <t>변영미</t>
    <phoneticPr fontId="2" type="noConversion"/>
  </si>
  <si>
    <t>김윤정</t>
    <phoneticPr fontId="2" type="noConversion"/>
  </si>
  <si>
    <t>임영신</t>
    <phoneticPr fontId="2" type="noConversion"/>
  </si>
  <si>
    <t>염경분</t>
    <phoneticPr fontId="2" type="noConversion"/>
  </si>
  <si>
    <t>이경주</t>
    <phoneticPr fontId="2" type="noConversion"/>
  </si>
  <si>
    <t>고유미</t>
    <phoneticPr fontId="2" type="noConversion"/>
  </si>
  <si>
    <t>이복종</t>
    <phoneticPr fontId="2" type="noConversion"/>
  </si>
  <si>
    <t>이선화2</t>
    <phoneticPr fontId="2" type="noConversion"/>
  </si>
  <si>
    <t>김명주</t>
    <phoneticPr fontId="2" type="noConversion"/>
  </si>
  <si>
    <t>김미란</t>
    <phoneticPr fontId="2" type="noConversion"/>
  </si>
  <si>
    <t>손명애</t>
    <phoneticPr fontId="2" type="noConversion"/>
  </si>
  <si>
    <t>이남미</t>
    <phoneticPr fontId="2" type="noConversion"/>
  </si>
  <si>
    <t>서하연</t>
    <phoneticPr fontId="2" type="noConversion"/>
  </si>
  <si>
    <t>KB생명</t>
    <phoneticPr fontId="2" type="noConversion"/>
  </si>
  <si>
    <t>DGB생명</t>
    <phoneticPr fontId="2" type="noConversion"/>
  </si>
  <si>
    <t>라이나생명</t>
    <phoneticPr fontId="2" type="noConversion"/>
  </si>
  <si>
    <t>라이나생명</t>
    <phoneticPr fontId="2" type="noConversion"/>
  </si>
  <si>
    <t>흥국생명</t>
    <phoneticPr fontId="2" type="noConversion"/>
  </si>
  <si>
    <t>삼성생명</t>
    <phoneticPr fontId="2" type="noConversion"/>
  </si>
  <si>
    <t>삼성생명</t>
    <phoneticPr fontId="2" type="noConversion"/>
  </si>
  <si>
    <t>라이나생명</t>
    <phoneticPr fontId="2" type="noConversion"/>
  </si>
  <si>
    <t>DB생명</t>
    <phoneticPr fontId="2" type="noConversion"/>
  </si>
  <si>
    <t>한화생명</t>
    <phoneticPr fontId="2" type="noConversion"/>
  </si>
  <si>
    <t>농협생명</t>
    <phoneticPr fontId="2" type="noConversion"/>
  </si>
  <si>
    <t>IBK연금보험</t>
    <phoneticPr fontId="2" type="noConversion"/>
  </si>
  <si>
    <t>흥국생명</t>
    <phoneticPr fontId="2" type="noConversion"/>
  </si>
  <si>
    <t>동양생명</t>
    <phoneticPr fontId="2" type="noConversion"/>
  </si>
  <si>
    <t>IBK연금보험</t>
    <phoneticPr fontId="2" type="noConversion"/>
  </si>
  <si>
    <t>교보생명</t>
    <phoneticPr fontId="2" type="noConversion"/>
  </si>
  <si>
    <t>KDB생명</t>
    <phoneticPr fontId="2" type="noConversion"/>
  </si>
  <si>
    <t>라이나생명</t>
    <phoneticPr fontId="2" type="noConversion"/>
  </si>
  <si>
    <t>흥국생명</t>
    <phoneticPr fontId="2" type="noConversion"/>
  </si>
  <si>
    <t>KB생명</t>
    <phoneticPr fontId="2" type="noConversion"/>
  </si>
  <si>
    <t>ABL생명</t>
    <phoneticPr fontId="2" type="noConversion"/>
  </si>
  <si>
    <t>흥국생명</t>
    <phoneticPr fontId="2" type="noConversion"/>
  </si>
  <si>
    <t>라이나생명</t>
    <phoneticPr fontId="2" type="noConversion"/>
  </si>
  <si>
    <t>동양생명</t>
    <phoneticPr fontId="2" type="noConversion"/>
  </si>
  <si>
    <t>삼성생명</t>
    <phoneticPr fontId="2" type="noConversion"/>
  </si>
  <si>
    <t>한화생명</t>
    <phoneticPr fontId="2" type="noConversion"/>
  </si>
  <si>
    <t>흥국생명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</si>
  <si>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</si>
  <si>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</si>
  <si>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</si>
  <si>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</si>
  <si>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</si>
  <si>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</si>
  <si>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생보</t>
    <phoneticPr fontId="2" type="noConversion"/>
  </si>
  <si>
    <t>종신</t>
    <phoneticPr fontId="2" type="noConversion"/>
  </si>
  <si>
    <t>종신</t>
    <phoneticPr fontId="2" type="noConversion"/>
  </si>
  <si>
    <t>보장성</t>
    <phoneticPr fontId="2" type="noConversion"/>
  </si>
  <si>
    <t>보장성</t>
    <phoneticPr fontId="2" type="noConversion"/>
  </si>
  <si>
    <t>연금</t>
    <phoneticPr fontId="2" type="noConversion"/>
  </si>
  <si>
    <t>보장성</t>
    <phoneticPr fontId="2" type="noConversion"/>
  </si>
  <si>
    <t>중저가</t>
    <phoneticPr fontId="2" type="noConversion"/>
  </si>
  <si>
    <t>종신</t>
    <phoneticPr fontId="2" type="noConversion"/>
  </si>
  <si>
    <t>보장성</t>
    <phoneticPr fontId="2" type="noConversion"/>
  </si>
  <si>
    <t>M-3</t>
    <phoneticPr fontId="2" type="noConversion"/>
  </si>
  <si>
    <t>M-3</t>
    <phoneticPr fontId="2" type="noConversion"/>
  </si>
  <si>
    <t>A</t>
    <phoneticPr fontId="2" type="noConversion"/>
  </si>
  <si>
    <t>엠피성공</t>
    <phoneticPr fontId="2" type="noConversion"/>
  </si>
  <si>
    <t>엠피의정부</t>
    <phoneticPr fontId="2" type="noConversion"/>
  </si>
  <si>
    <t>엠피송내</t>
    <phoneticPr fontId="2" type="noConversion"/>
  </si>
  <si>
    <t>엠피성공</t>
    <phoneticPr fontId="2" type="noConversion"/>
  </si>
  <si>
    <t>엠피피스토스</t>
    <phoneticPr fontId="2" type="noConversion"/>
  </si>
  <si>
    <t>엠피메트로</t>
    <phoneticPr fontId="2" type="noConversion"/>
  </si>
  <si>
    <t>엠피가온</t>
    <phoneticPr fontId="2" type="noConversion"/>
  </si>
  <si>
    <t>엠피상동</t>
    <phoneticPr fontId="2" type="noConversion"/>
  </si>
  <si>
    <t>엠피여주</t>
    <phoneticPr fontId="2" type="noConversion"/>
  </si>
  <si>
    <t>엠피레전드</t>
    <phoneticPr fontId="2" type="noConversion"/>
  </si>
  <si>
    <t>엠피제이엔제이</t>
    <phoneticPr fontId="2" type="noConversion"/>
  </si>
  <si>
    <t>엠피프라임</t>
    <phoneticPr fontId="2" type="noConversion"/>
  </si>
  <si>
    <t>엠피조은</t>
    <phoneticPr fontId="2" type="noConversion"/>
  </si>
  <si>
    <t>엠피아이리치</t>
    <phoneticPr fontId="2" type="noConversion"/>
  </si>
  <si>
    <t>엠피제이엔제이</t>
    <phoneticPr fontId="2" type="noConversion"/>
  </si>
  <si>
    <t>엠피피스토스</t>
    <phoneticPr fontId="2" type="noConversion"/>
  </si>
  <si>
    <t>엠피송내</t>
    <phoneticPr fontId="2" type="noConversion"/>
  </si>
  <si>
    <t>엠피가온</t>
    <phoneticPr fontId="2" type="noConversion"/>
  </si>
  <si>
    <t>엠피경기</t>
    <phoneticPr fontId="2" type="noConversion"/>
  </si>
  <si>
    <t>엠피아이리치</t>
    <phoneticPr fontId="2" type="noConversion"/>
  </si>
  <si>
    <t>엠피조은</t>
    <phoneticPr fontId="2" type="noConversion"/>
  </si>
  <si>
    <t>MP성공</t>
    <phoneticPr fontId="2" type="noConversion"/>
  </si>
  <si>
    <t>MP의정부</t>
    <phoneticPr fontId="2" type="noConversion"/>
  </si>
  <si>
    <t>MP송내</t>
    <phoneticPr fontId="2" type="noConversion"/>
  </si>
  <si>
    <t>MP피스토스</t>
    <phoneticPr fontId="2" type="noConversion"/>
  </si>
  <si>
    <t>MP메트로</t>
    <phoneticPr fontId="2" type="noConversion"/>
  </si>
  <si>
    <t>MP가온</t>
    <phoneticPr fontId="2" type="noConversion"/>
  </si>
  <si>
    <t>MP상동</t>
    <phoneticPr fontId="2" type="noConversion"/>
  </si>
  <si>
    <t>여주행복</t>
    <phoneticPr fontId="2" type="noConversion"/>
  </si>
  <si>
    <t>HL지점</t>
    <phoneticPr fontId="2" type="noConversion"/>
  </si>
  <si>
    <t>MP여주</t>
    <phoneticPr fontId="2" type="noConversion"/>
  </si>
  <si>
    <t>MP조은</t>
    <phoneticPr fontId="2" type="noConversion"/>
  </si>
  <si>
    <t>MP제이엔제이</t>
    <phoneticPr fontId="2" type="noConversion"/>
  </si>
  <si>
    <t>MP아이리치</t>
    <phoneticPr fontId="2" type="noConversion"/>
  </si>
  <si>
    <t>MP레전드</t>
    <phoneticPr fontId="2" type="noConversion"/>
  </si>
  <si>
    <t>씨티엠지점</t>
    <phoneticPr fontId="2" type="noConversion"/>
  </si>
  <si>
    <t>MP경기</t>
    <phoneticPr fontId="2" type="noConversion"/>
  </si>
  <si>
    <t>의정부1팀</t>
    <phoneticPr fontId="2" type="noConversion"/>
  </si>
  <si>
    <t>송내1팀</t>
    <phoneticPr fontId="2" type="noConversion"/>
  </si>
  <si>
    <t>성공1팀</t>
    <phoneticPr fontId="2" type="noConversion"/>
  </si>
  <si>
    <t>성공1팀</t>
    <phoneticPr fontId="2" type="noConversion"/>
  </si>
  <si>
    <t>피스1팀</t>
    <phoneticPr fontId="2" type="noConversion"/>
  </si>
  <si>
    <t>MP메트로1팀</t>
    <phoneticPr fontId="2" type="noConversion"/>
  </si>
  <si>
    <t>가온1팀</t>
    <phoneticPr fontId="2" type="noConversion"/>
  </si>
  <si>
    <t>송내2팀</t>
    <phoneticPr fontId="2" type="noConversion"/>
  </si>
  <si>
    <t>상동1팀</t>
    <phoneticPr fontId="2" type="noConversion"/>
  </si>
  <si>
    <t>피스2팀</t>
    <phoneticPr fontId="2" type="noConversion"/>
  </si>
  <si>
    <t>피스2팀</t>
    <phoneticPr fontId="2" type="noConversion"/>
  </si>
  <si>
    <t>HL1팀</t>
    <phoneticPr fontId="2" type="noConversion"/>
  </si>
  <si>
    <t>피스1팀</t>
    <phoneticPr fontId="2" type="noConversion"/>
  </si>
  <si>
    <t>여주1팀</t>
    <phoneticPr fontId="2" type="noConversion"/>
  </si>
  <si>
    <t>조은1팀</t>
    <phoneticPr fontId="2" type="noConversion"/>
  </si>
  <si>
    <t>여주1팀</t>
    <phoneticPr fontId="2" type="noConversion"/>
  </si>
  <si>
    <t>제이엔제이1팀</t>
    <phoneticPr fontId="2" type="noConversion"/>
  </si>
  <si>
    <t>의정부1팀</t>
    <phoneticPr fontId="2" type="noConversion"/>
  </si>
  <si>
    <t>가온1팀</t>
    <phoneticPr fontId="2" type="noConversion"/>
  </si>
  <si>
    <t>아이리치1팀</t>
    <phoneticPr fontId="2" type="noConversion"/>
  </si>
  <si>
    <t>피스1팀</t>
    <phoneticPr fontId="2" type="noConversion"/>
  </si>
  <si>
    <t>의정부1팀</t>
    <phoneticPr fontId="2" type="noConversion"/>
  </si>
  <si>
    <t>아이리치1팀</t>
    <phoneticPr fontId="2" type="noConversion"/>
  </si>
  <si>
    <t>송내2팀</t>
    <phoneticPr fontId="2" type="noConversion"/>
  </si>
  <si>
    <t>레전드1팀</t>
    <phoneticPr fontId="2" type="noConversion"/>
  </si>
  <si>
    <t>제이엔제이1팀</t>
    <phoneticPr fontId="2" type="noConversion"/>
  </si>
  <si>
    <t>시흥1팀</t>
    <phoneticPr fontId="2" type="noConversion"/>
  </si>
  <si>
    <t>제이엔제이1팀</t>
    <phoneticPr fontId="2" type="noConversion"/>
  </si>
  <si>
    <t>상동1팀</t>
    <phoneticPr fontId="2" type="noConversion"/>
  </si>
  <si>
    <t>씨티엠1팀</t>
    <phoneticPr fontId="2" type="noConversion"/>
  </si>
  <si>
    <t>상동1팀</t>
    <phoneticPr fontId="2" type="noConversion"/>
  </si>
  <si>
    <t>경기1팀</t>
    <phoneticPr fontId="2" type="noConversion"/>
  </si>
  <si>
    <t>HL1팀</t>
    <phoneticPr fontId="2" type="noConversion"/>
  </si>
  <si>
    <t>씨티엠1팀</t>
    <phoneticPr fontId="2" type="noConversion"/>
  </si>
  <si>
    <t>가온1팀</t>
    <phoneticPr fontId="2" type="noConversion"/>
  </si>
  <si>
    <t>조은1팀</t>
    <phoneticPr fontId="2" type="noConversion"/>
  </si>
  <si>
    <t>레전드1팀</t>
    <phoneticPr fontId="2" type="noConversion"/>
  </si>
  <si>
    <t>홍미정</t>
    <phoneticPr fontId="2" type="noConversion"/>
  </si>
  <si>
    <t>오광숙</t>
    <phoneticPr fontId="2" type="noConversion"/>
  </si>
  <si>
    <t>최주영</t>
    <phoneticPr fontId="2" type="noConversion"/>
  </si>
  <si>
    <t>이광인</t>
    <phoneticPr fontId="2" type="noConversion"/>
  </si>
  <si>
    <t>심정임</t>
    <phoneticPr fontId="2" type="noConversion"/>
  </si>
  <si>
    <t>심정임</t>
    <phoneticPr fontId="2" type="noConversion"/>
  </si>
  <si>
    <t>백혜경</t>
    <phoneticPr fontId="2" type="noConversion"/>
  </si>
  <si>
    <t>강은선</t>
    <phoneticPr fontId="2" type="noConversion"/>
  </si>
  <si>
    <t>최주영</t>
    <phoneticPr fontId="2" type="noConversion"/>
  </si>
  <si>
    <t>오태현</t>
    <phoneticPr fontId="2" type="noConversion"/>
  </si>
  <si>
    <t>채경미</t>
    <phoneticPr fontId="2" type="noConversion"/>
  </si>
  <si>
    <t>김묘정</t>
    <phoneticPr fontId="2" type="noConversion"/>
  </si>
  <si>
    <t>이미선2</t>
    <phoneticPr fontId="2" type="noConversion"/>
  </si>
  <si>
    <t>임명산</t>
    <phoneticPr fontId="2" type="noConversion"/>
  </si>
  <si>
    <t>이민주</t>
    <phoneticPr fontId="2" type="noConversion"/>
  </si>
  <si>
    <t>임서윤</t>
    <phoneticPr fontId="2" type="noConversion"/>
  </si>
  <si>
    <t>구선미</t>
    <phoneticPr fontId="2" type="noConversion"/>
  </si>
  <si>
    <t>장인순</t>
    <phoneticPr fontId="2" type="noConversion"/>
  </si>
  <si>
    <t>박영미</t>
    <phoneticPr fontId="2" type="noConversion"/>
  </si>
  <si>
    <t>김묘정</t>
    <phoneticPr fontId="2" type="noConversion"/>
  </si>
  <si>
    <t>홍미정</t>
    <phoneticPr fontId="2" type="noConversion"/>
  </si>
  <si>
    <t>유병남</t>
    <phoneticPr fontId="2" type="noConversion"/>
  </si>
  <si>
    <t>이민주</t>
    <phoneticPr fontId="2" type="noConversion"/>
  </si>
  <si>
    <t>박진숙1</t>
    <phoneticPr fontId="2" type="noConversion"/>
  </si>
  <si>
    <t>박영미</t>
    <phoneticPr fontId="2" type="noConversion"/>
  </si>
  <si>
    <t>박진숙1</t>
    <phoneticPr fontId="2" type="noConversion"/>
  </si>
  <si>
    <t>전용순</t>
    <phoneticPr fontId="2" type="noConversion"/>
  </si>
  <si>
    <t>오은정</t>
    <phoneticPr fontId="2" type="noConversion"/>
  </si>
  <si>
    <t>김선옥</t>
    <phoneticPr fontId="2" type="noConversion"/>
  </si>
  <si>
    <t>이복자</t>
    <phoneticPr fontId="2" type="noConversion"/>
  </si>
  <si>
    <t>우월랑</t>
    <phoneticPr fontId="2" type="noConversion"/>
  </si>
  <si>
    <t>우월랑</t>
    <phoneticPr fontId="2" type="noConversion"/>
  </si>
  <si>
    <t>김묘정</t>
    <phoneticPr fontId="2" type="noConversion"/>
  </si>
  <si>
    <t>김묘정</t>
    <phoneticPr fontId="2" type="noConversion"/>
  </si>
  <si>
    <t>윤상례</t>
    <phoneticPr fontId="2" type="noConversion"/>
  </si>
  <si>
    <t>정인란</t>
    <phoneticPr fontId="2" type="noConversion"/>
  </si>
  <si>
    <t>우월랑</t>
    <phoneticPr fontId="2" type="noConversion"/>
  </si>
  <si>
    <t>채경미</t>
    <phoneticPr fontId="2" type="noConversion"/>
  </si>
  <si>
    <t>최선희</t>
    <phoneticPr fontId="2" type="noConversion"/>
  </si>
  <si>
    <t>김묘정</t>
    <phoneticPr fontId="2" type="noConversion"/>
  </si>
  <si>
    <t>유병남</t>
    <phoneticPr fontId="2" type="noConversion"/>
  </si>
  <si>
    <t>윤상례</t>
    <phoneticPr fontId="2" type="noConversion"/>
  </si>
  <si>
    <t>이남미</t>
    <phoneticPr fontId="2" type="noConversion"/>
  </si>
  <si>
    <t>윤상례</t>
    <phoneticPr fontId="2" type="noConversion"/>
  </si>
  <si>
    <t>오광숙</t>
    <phoneticPr fontId="2" type="noConversion"/>
  </si>
  <si>
    <t>홍미정</t>
    <phoneticPr fontId="2" type="noConversion"/>
  </si>
  <si>
    <t>이종선</t>
    <phoneticPr fontId="2" type="noConversion"/>
  </si>
  <si>
    <t>채경미</t>
    <phoneticPr fontId="2" type="noConversion"/>
  </si>
  <si>
    <t>전진숙</t>
    <phoneticPr fontId="2" type="noConversion"/>
  </si>
  <si>
    <t>김승희</t>
    <phoneticPr fontId="2" type="noConversion"/>
  </si>
  <si>
    <t>최주영</t>
    <phoneticPr fontId="2" type="noConversion"/>
  </si>
  <si>
    <t>김승희</t>
    <phoneticPr fontId="2" type="noConversion"/>
  </si>
  <si>
    <t>김정자</t>
    <phoneticPr fontId="2" type="noConversion"/>
  </si>
  <si>
    <t>김정자</t>
    <phoneticPr fontId="2" type="noConversion"/>
  </si>
  <si>
    <t>허윤경</t>
    <phoneticPr fontId="2" type="noConversion"/>
  </si>
  <si>
    <t>최선희</t>
    <phoneticPr fontId="2" type="noConversion"/>
  </si>
  <si>
    <t>최선희</t>
    <phoneticPr fontId="2" type="noConversion"/>
  </si>
  <si>
    <t>이성구</t>
    <phoneticPr fontId="2" type="noConversion"/>
  </si>
  <si>
    <t>유병남</t>
    <phoneticPr fontId="2" type="noConversion"/>
  </si>
  <si>
    <t>김묘정</t>
    <phoneticPr fontId="2" type="noConversion"/>
  </si>
  <si>
    <t>김진이</t>
    <phoneticPr fontId="2" type="noConversion"/>
  </si>
  <si>
    <t>전진숙</t>
    <phoneticPr fontId="2" type="noConversion"/>
  </si>
  <si>
    <t>이미선2</t>
    <phoneticPr fontId="2" type="noConversion"/>
  </si>
  <si>
    <t>손수영</t>
    <phoneticPr fontId="2" type="noConversion"/>
  </si>
  <si>
    <t>이성구</t>
    <phoneticPr fontId="2" type="noConversion"/>
  </si>
  <si>
    <t>홍미숙</t>
    <phoneticPr fontId="2" type="noConversion"/>
  </si>
  <si>
    <t>홍미숙</t>
    <phoneticPr fontId="2" type="noConversion"/>
  </si>
  <si>
    <t>장미향</t>
    <phoneticPr fontId="2" type="noConversion"/>
  </si>
  <si>
    <t>최경은</t>
    <phoneticPr fontId="2" type="noConversion"/>
  </si>
  <si>
    <t>최경은</t>
    <phoneticPr fontId="2" type="noConversion"/>
  </si>
  <si>
    <t>김승희</t>
    <phoneticPr fontId="2" type="noConversion"/>
  </si>
  <si>
    <t>김선옥</t>
    <phoneticPr fontId="2" type="noConversion"/>
  </si>
  <si>
    <t>김진이</t>
    <phoneticPr fontId="2" type="noConversion"/>
  </si>
  <si>
    <t>이현자</t>
    <phoneticPr fontId="2" type="noConversion"/>
  </si>
  <si>
    <t>이현자</t>
    <phoneticPr fontId="2" type="noConversion"/>
  </si>
  <si>
    <t>김묘정</t>
    <phoneticPr fontId="2" type="noConversion"/>
  </si>
  <si>
    <t>염경분</t>
    <phoneticPr fontId="2" type="noConversion"/>
  </si>
  <si>
    <t>염경분</t>
    <phoneticPr fontId="2" type="noConversion"/>
  </si>
  <si>
    <t>최은재</t>
    <phoneticPr fontId="2" type="noConversion"/>
  </si>
  <si>
    <t>최은재</t>
    <phoneticPr fontId="2" type="noConversion"/>
  </si>
  <si>
    <t>전용순</t>
    <phoneticPr fontId="2" type="noConversion"/>
  </si>
  <si>
    <t>김은숙1</t>
    <phoneticPr fontId="2" type="noConversion"/>
  </si>
  <si>
    <t>홍미정</t>
    <phoneticPr fontId="2" type="noConversion"/>
  </si>
  <si>
    <t>이선영</t>
    <phoneticPr fontId="2" type="noConversion"/>
  </si>
  <si>
    <t>이선영</t>
    <phoneticPr fontId="2" type="noConversion"/>
  </si>
  <si>
    <t>백혜경</t>
    <phoneticPr fontId="2" type="noConversion"/>
  </si>
  <si>
    <t>김윤정</t>
    <phoneticPr fontId="2" type="noConversion"/>
  </si>
  <si>
    <t>강명희</t>
    <phoneticPr fontId="2" type="noConversion"/>
  </si>
  <si>
    <t>강명희</t>
    <phoneticPr fontId="2" type="noConversion"/>
  </si>
  <si>
    <t>최경은</t>
    <phoneticPr fontId="2" type="noConversion"/>
  </si>
  <si>
    <t>최경은</t>
    <phoneticPr fontId="2" type="noConversion"/>
  </si>
  <si>
    <t>김선옥</t>
    <phoneticPr fontId="2" type="noConversion"/>
  </si>
  <si>
    <t>송연희</t>
    <phoneticPr fontId="2" type="noConversion"/>
  </si>
  <si>
    <t>홍미숙</t>
    <phoneticPr fontId="2" type="noConversion"/>
  </si>
  <si>
    <t>전용순</t>
    <phoneticPr fontId="2" type="noConversion"/>
  </si>
  <si>
    <t>오태현</t>
    <phoneticPr fontId="2" type="noConversion"/>
  </si>
  <si>
    <t>고경숙</t>
    <phoneticPr fontId="2" type="noConversion"/>
  </si>
  <si>
    <t>홍미정</t>
    <phoneticPr fontId="2" type="noConversion"/>
  </si>
  <si>
    <t>김승희</t>
    <phoneticPr fontId="2" type="noConversion"/>
  </si>
  <si>
    <t>장현경</t>
    <phoneticPr fontId="2" type="noConversion"/>
  </si>
  <si>
    <t>고경숙</t>
    <phoneticPr fontId="2" type="noConversion"/>
  </si>
  <si>
    <t>김상천</t>
    <phoneticPr fontId="2" type="noConversion"/>
  </si>
  <si>
    <t>김선옥</t>
    <phoneticPr fontId="2" type="noConversion"/>
  </si>
  <si>
    <t>정인란</t>
    <phoneticPr fontId="2" type="noConversion"/>
  </si>
  <si>
    <t>최선희</t>
    <phoneticPr fontId="2" type="noConversion"/>
  </si>
  <si>
    <t>김선옥</t>
    <phoneticPr fontId="2" type="noConversion"/>
  </si>
  <si>
    <t>황지영</t>
    <phoneticPr fontId="2" type="noConversion"/>
  </si>
  <si>
    <t>김종민2</t>
    <phoneticPr fontId="2" type="noConversion"/>
  </si>
  <si>
    <t>김종민2</t>
    <phoneticPr fontId="2" type="noConversion"/>
  </si>
  <si>
    <t>민경숙</t>
    <phoneticPr fontId="2" type="noConversion"/>
  </si>
  <si>
    <t>고경숙</t>
    <phoneticPr fontId="2" type="noConversion"/>
  </si>
  <si>
    <t>문홍주</t>
    <phoneticPr fontId="2" type="noConversion"/>
  </si>
  <si>
    <t>문홍주</t>
    <phoneticPr fontId="2" type="noConversion"/>
  </si>
  <si>
    <t>설진희</t>
    <phoneticPr fontId="2" type="noConversion"/>
  </si>
  <si>
    <t>채경미</t>
    <phoneticPr fontId="2" type="noConversion"/>
  </si>
  <si>
    <t>이미선2</t>
    <phoneticPr fontId="2" type="noConversion"/>
  </si>
  <si>
    <t>김정희2</t>
    <phoneticPr fontId="2" type="noConversion"/>
  </si>
  <si>
    <t>신승휴</t>
    <phoneticPr fontId="2" type="noConversion"/>
  </si>
  <si>
    <t>이광인</t>
    <phoneticPr fontId="2" type="noConversion"/>
  </si>
  <si>
    <t>이민주</t>
    <phoneticPr fontId="2" type="noConversion"/>
  </si>
  <si>
    <t>이민주</t>
    <phoneticPr fontId="2" type="noConversion"/>
  </si>
  <si>
    <t>김민화</t>
    <phoneticPr fontId="2" type="noConversion"/>
  </si>
  <si>
    <t>임미영</t>
    <phoneticPr fontId="2" type="noConversion"/>
  </si>
  <si>
    <t>최선희</t>
    <phoneticPr fontId="2" type="noConversion"/>
  </si>
  <si>
    <t>김승희</t>
    <phoneticPr fontId="2" type="noConversion"/>
  </si>
  <si>
    <t>강명희</t>
    <phoneticPr fontId="2" type="noConversion"/>
  </si>
  <si>
    <t>이숙자</t>
    <phoneticPr fontId="2" type="noConversion"/>
  </si>
  <si>
    <t>홍미숙</t>
    <phoneticPr fontId="2" type="noConversion"/>
  </si>
  <si>
    <t>이복자</t>
    <phoneticPr fontId="2" type="noConversion"/>
  </si>
  <si>
    <t>오은정</t>
    <phoneticPr fontId="2" type="noConversion"/>
  </si>
  <si>
    <t>민경숙</t>
    <phoneticPr fontId="2" type="noConversion"/>
  </si>
  <si>
    <t>염경분</t>
    <phoneticPr fontId="2" type="noConversion"/>
  </si>
  <si>
    <t>노영재</t>
    <phoneticPr fontId="2" type="noConversion"/>
  </si>
  <si>
    <t>염경분</t>
    <phoneticPr fontId="2" type="noConversion"/>
  </si>
  <si>
    <t>노영재</t>
    <phoneticPr fontId="2" type="noConversion"/>
  </si>
  <si>
    <t>신현애</t>
    <phoneticPr fontId="2" type="noConversion"/>
  </si>
  <si>
    <t>노영재</t>
    <phoneticPr fontId="2" type="noConversion"/>
  </si>
  <si>
    <t>이병식</t>
    <phoneticPr fontId="2" type="noConversion"/>
  </si>
  <si>
    <t>육숙자</t>
    <phoneticPr fontId="2" type="noConversion"/>
  </si>
  <si>
    <t>김미예1</t>
    <phoneticPr fontId="2" type="noConversion"/>
  </si>
  <si>
    <t>이복종</t>
    <phoneticPr fontId="2" type="noConversion"/>
  </si>
  <si>
    <t>유경자</t>
    <phoneticPr fontId="2" type="noConversion"/>
  </si>
  <si>
    <t>차은주</t>
    <phoneticPr fontId="2" type="noConversion"/>
  </si>
  <si>
    <t>차은주</t>
    <phoneticPr fontId="2" type="noConversion"/>
  </si>
  <si>
    <t>전용순</t>
    <phoneticPr fontId="2" type="noConversion"/>
  </si>
  <si>
    <t>임명산</t>
    <phoneticPr fontId="2" type="noConversion"/>
  </si>
  <si>
    <t>박영미</t>
    <phoneticPr fontId="2" type="noConversion"/>
  </si>
  <si>
    <t>박영미</t>
    <phoneticPr fontId="2" type="noConversion"/>
  </si>
  <si>
    <t>서하연</t>
    <phoneticPr fontId="2" type="noConversion"/>
  </si>
  <si>
    <t>이현자</t>
    <phoneticPr fontId="2" type="noConversion"/>
  </si>
  <si>
    <t>허윤경</t>
    <phoneticPr fontId="2" type="noConversion"/>
  </si>
  <si>
    <t>이현자</t>
    <phoneticPr fontId="2" type="noConversion"/>
  </si>
  <si>
    <t>이미선2</t>
    <phoneticPr fontId="2" type="noConversion"/>
  </si>
  <si>
    <t>김민화</t>
    <phoneticPr fontId="2" type="noConversion"/>
  </si>
  <si>
    <t>임서윤</t>
    <phoneticPr fontId="2" type="noConversion"/>
  </si>
  <si>
    <t>김은숙1</t>
    <phoneticPr fontId="2" type="noConversion"/>
  </si>
  <si>
    <t>이민주</t>
    <phoneticPr fontId="2" type="noConversion"/>
  </si>
  <si>
    <t>이민주</t>
    <phoneticPr fontId="2" type="noConversion"/>
  </si>
  <si>
    <t>표계순</t>
    <phoneticPr fontId="2" type="noConversion"/>
  </si>
  <si>
    <t>이현숙</t>
    <phoneticPr fontId="2" type="noConversion"/>
  </si>
  <si>
    <t>이현숙</t>
    <phoneticPr fontId="2" type="noConversion"/>
  </si>
  <si>
    <t>임미영</t>
    <phoneticPr fontId="2" type="noConversion"/>
  </si>
  <si>
    <t>김순자</t>
    <phoneticPr fontId="2" type="noConversion"/>
  </si>
  <si>
    <t>염경분</t>
    <phoneticPr fontId="2" type="noConversion"/>
  </si>
  <si>
    <t>김순자</t>
    <phoneticPr fontId="2" type="noConversion"/>
  </si>
  <si>
    <t>김순자</t>
    <phoneticPr fontId="2" type="noConversion"/>
  </si>
  <si>
    <t>노영재</t>
    <phoneticPr fontId="2" type="noConversion"/>
  </si>
  <si>
    <t>김순자</t>
    <phoneticPr fontId="2" type="noConversion"/>
  </si>
  <si>
    <t>김미예1</t>
    <phoneticPr fontId="2" type="noConversion"/>
  </si>
  <si>
    <t>이미선2</t>
    <phoneticPr fontId="2" type="noConversion"/>
  </si>
  <si>
    <t>이병식</t>
    <phoneticPr fontId="2" type="noConversion"/>
  </si>
  <si>
    <t>이병식</t>
    <phoneticPr fontId="2" type="noConversion"/>
  </si>
  <si>
    <t>손명애</t>
    <phoneticPr fontId="2" type="noConversion"/>
  </si>
  <si>
    <t>육숙자</t>
    <phoneticPr fontId="2" type="noConversion"/>
  </si>
  <si>
    <t>김순자</t>
    <phoneticPr fontId="2" type="noConversion"/>
  </si>
  <si>
    <t>이민주</t>
    <phoneticPr fontId="2" type="noConversion"/>
  </si>
  <si>
    <t>홍미정</t>
    <phoneticPr fontId="2" type="noConversion"/>
  </si>
  <si>
    <t>염경분</t>
    <phoneticPr fontId="2" type="noConversion"/>
  </si>
  <si>
    <t>박영미</t>
    <phoneticPr fontId="2" type="noConversion"/>
  </si>
  <si>
    <t>노영재</t>
    <phoneticPr fontId="2" type="noConversion"/>
  </si>
  <si>
    <t>안혜선</t>
    <phoneticPr fontId="2" type="noConversion"/>
  </si>
  <si>
    <t>이현숙</t>
    <phoneticPr fontId="2" type="noConversion"/>
  </si>
  <si>
    <t>이현숙</t>
    <phoneticPr fontId="2" type="noConversion"/>
  </si>
  <si>
    <t>이현숙</t>
    <phoneticPr fontId="2" type="noConversion"/>
  </si>
  <si>
    <t>황지영</t>
    <phoneticPr fontId="2" type="noConversion"/>
  </si>
  <si>
    <t>김민화</t>
    <phoneticPr fontId="2" type="noConversion"/>
  </si>
  <si>
    <t>황지영</t>
    <phoneticPr fontId="2" type="noConversion"/>
  </si>
  <si>
    <t>이종선</t>
    <phoneticPr fontId="2" type="noConversion"/>
  </si>
  <si>
    <t>전용순</t>
    <phoneticPr fontId="2" type="noConversion"/>
  </si>
  <si>
    <t>변영미</t>
    <phoneticPr fontId="2" type="noConversion"/>
  </si>
  <si>
    <t>김진이</t>
    <phoneticPr fontId="2" type="noConversion"/>
  </si>
  <si>
    <t>안옥선</t>
    <phoneticPr fontId="2" type="noConversion"/>
  </si>
  <si>
    <t>이미경</t>
    <phoneticPr fontId="2" type="noConversion"/>
  </si>
  <si>
    <t>이미경</t>
    <phoneticPr fontId="2" type="noConversion"/>
  </si>
  <si>
    <t>유병남</t>
    <phoneticPr fontId="2" type="noConversion"/>
  </si>
  <si>
    <t>정인란</t>
    <phoneticPr fontId="2" type="noConversion"/>
  </si>
  <si>
    <t>이호진2</t>
    <phoneticPr fontId="2" type="noConversion"/>
  </si>
  <si>
    <t>신현애</t>
    <phoneticPr fontId="2" type="noConversion"/>
  </si>
  <si>
    <t>강미경</t>
    <phoneticPr fontId="2" type="noConversion"/>
  </si>
  <si>
    <t>손명애</t>
    <phoneticPr fontId="2" type="noConversion"/>
  </si>
  <si>
    <t>손명애</t>
    <phoneticPr fontId="2" type="noConversion"/>
  </si>
  <si>
    <t>김진이</t>
    <phoneticPr fontId="2" type="noConversion"/>
  </si>
  <si>
    <t>임영신</t>
    <phoneticPr fontId="2" type="noConversion"/>
  </si>
  <si>
    <t>임영신</t>
    <phoneticPr fontId="2" type="noConversion"/>
  </si>
  <si>
    <t>이복자</t>
    <phoneticPr fontId="2" type="noConversion"/>
  </si>
  <si>
    <t>김승희</t>
    <phoneticPr fontId="2" type="noConversion"/>
  </si>
  <si>
    <t>신현애</t>
    <phoneticPr fontId="2" type="noConversion"/>
  </si>
  <si>
    <t>유병남</t>
    <phoneticPr fontId="2" type="noConversion"/>
  </si>
  <si>
    <t>김윤정</t>
    <phoneticPr fontId="2" type="noConversion"/>
  </si>
  <si>
    <t>채경미</t>
    <phoneticPr fontId="2" type="noConversion"/>
  </si>
  <si>
    <t>윤달영</t>
    <phoneticPr fontId="2" type="noConversion"/>
  </si>
  <si>
    <t>박진숙1</t>
    <phoneticPr fontId="2" type="noConversion"/>
  </si>
  <si>
    <t>유병남</t>
    <phoneticPr fontId="2" type="noConversion"/>
  </si>
  <si>
    <t>최은재</t>
    <phoneticPr fontId="2" type="noConversion"/>
  </si>
  <si>
    <t>고경숙</t>
    <phoneticPr fontId="2" type="noConversion"/>
  </si>
  <si>
    <t>임명산</t>
    <phoneticPr fontId="2" type="noConversion"/>
  </si>
  <si>
    <t>전용순</t>
    <phoneticPr fontId="2" type="noConversion"/>
  </si>
  <si>
    <t>조성임</t>
    <phoneticPr fontId="2" type="noConversion"/>
  </si>
  <si>
    <t>표계순</t>
    <phoneticPr fontId="2" type="noConversion"/>
  </si>
  <si>
    <t>표계순</t>
    <phoneticPr fontId="2" type="noConversion"/>
  </si>
  <si>
    <t>표계순</t>
    <phoneticPr fontId="2" type="noConversion"/>
  </si>
  <si>
    <t>전진숙</t>
    <phoneticPr fontId="2" type="noConversion"/>
  </si>
  <si>
    <t>염경분</t>
    <phoneticPr fontId="2" type="noConversion"/>
  </si>
  <si>
    <t>전진숙</t>
    <phoneticPr fontId="2" type="noConversion"/>
  </si>
  <si>
    <t>이호진2</t>
    <phoneticPr fontId="2" type="noConversion"/>
  </si>
  <si>
    <t>오은정</t>
    <phoneticPr fontId="2" type="noConversion"/>
  </si>
  <si>
    <t>심정임</t>
    <phoneticPr fontId="2" type="noConversion"/>
  </si>
  <si>
    <t>이선영</t>
    <phoneticPr fontId="2" type="noConversion"/>
  </si>
  <si>
    <t>김민화</t>
    <phoneticPr fontId="2" type="noConversion"/>
  </si>
  <si>
    <t>정인란</t>
    <phoneticPr fontId="2" type="noConversion"/>
  </si>
  <si>
    <t>임서윤</t>
    <phoneticPr fontId="2" type="noConversion"/>
  </si>
  <si>
    <t>김민화</t>
    <phoneticPr fontId="2" type="noConversion"/>
  </si>
  <si>
    <t>김상천</t>
    <phoneticPr fontId="2" type="noConversion"/>
  </si>
  <si>
    <t>신현애</t>
    <phoneticPr fontId="2" type="noConversion"/>
  </si>
  <si>
    <t>이광호</t>
    <phoneticPr fontId="2" type="noConversion"/>
  </si>
  <si>
    <t>백혜경</t>
    <phoneticPr fontId="2" type="noConversion"/>
  </si>
  <si>
    <t>전진숙</t>
    <phoneticPr fontId="2" type="noConversion"/>
  </si>
  <si>
    <t>장인순</t>
    <phoneticPr fontId="2" type="noConversion"/>
  </si>
  <si>
    <t>윤달영</t>
    <phoneticPr fontId="2" type="noConversion"/>
  </si>
  <si>
    <t>김명주</t>
    <phoneticPr fontId="2" type="noConversion"/>
  </si>
  <si>
    <t>전용순</t>
    <phoneticPr fontId="2" type="noConversion"/>
  </si>
  <si>
    <t>이복자</t>
    <phoneticPr fontId="2" type="noConversion"/>
  </si>
  <si>
    <t>김지연</t>
    <phoneticPr fontId="2" type="noConversion"/>
  </si>
  <si>
    <t>김지연</t>
    <phoneticPr fontId="2" type="noConversion"/>
  </si>
  <si>
    <t>김정자</t>
    <phoneticPr fontId="2" type="noConversion"/>
  </si>
  <si>
    <t>이승원</t>
    <phoneticPr fontId="2" type="noConversion"/>
  </si>
  <si>
    <t>김윤정</t>
    <phoneticPr fontId="2" type="noConversion"/>
  </si>
  <si>
    <t>임은숙</t>
    <phoneticPr fontId="2" type="noConversion"/>
  </si>
  <si>
    <t>김은숙1</t>
    <phoneticPr fontId="2" type="noConversion"/>
  </si>
  <si>
    <t>임은숙</t>
    <phoneticPr fontId="2" type="noConversion"/>
  </si>
  <si>
    <t>문홍주</t>
    <phoneticPr fontId="2" type="noConversion"/>
  </si>
  <si>
    <t>임명산</t>
    <phoneticPr fontId="2" type="noConversion"/>
  </si>
  <si>
    <t>김정자</t>
    <phoneticPr fontId="2" type="noConversion"/>
  </si>
  <si>
    <t>강미경</t>
    <phoneticPr fontId="2" type="noConversion"/>
  </si>
  <si>
    <t>강명희</t>
    <phoneticPr fontId="2" type="noConversion"/>
  </si>
  <si>
    <t>김진이</t>
    <phoneticPr fontId="2" type="noConversion"/>
  </si>
  <si>
    <t>김정희2</t>
    <phoneticPr fontId="2" type="noConversion"/>
  </si>
  <si>
    <t>송정희</t>
    <phoneticPr fontId="2" type="noConversion"/>
  </si>
  <si>
    <t>송정희</t>
    <phoneticPr fontId="2" type="noConversion"/>
  </si>
  <si>
    <t>우월랑</t>
    <phoneticPr fontId="2" type="noConversion"/>
  </si>
  <si>
    <t>홍미숙</t>
    <phoneticPr fontId="2" type="noConversion"/>
  </si>
  <si>
    <t>김민화</t>
    <phoneticPr fontId="2" type="noConversion"/>
  </si>
  <si>
    <t>이성구</t>
    <phoneticPr fontId="2" type="noConversion"/>
  </si>
  <si>
    <t>차은주</t>
    <phoneticPr fontId="2" type="noConversion"/>
  </si>
  <si>
    <t>고경숙</t>
    <phoneticPr fontId="2" type="noConversion"/>
  </si>
  <si>
    <t>임명산</t>
    <phoneticPr fontId="2" type="noConversion"/>
  </si>
  <si>
    <t>임명산</t>
    <phoneticPr fontId="2" type="noConversion"/>
  </si>
  <si>
    <t>조성임</t>
    <phoneticPr fontId="2" type="noConversion"/>
  </si>
  <si>
    <t>이복종</t>
    <phoneticPr fontId="2" type="noConversion"/>
  </si>
  <si>
    <t>윤달영</t>
    <phoneticPr fontId="2" type="noConversion"/>
  </si>
  <si>
    <t>이종선</t>
    <phoneticPr fontId="2" type="noConversion"/>
  </si>
  <si>
    <t>이종선</t>
    <phoneticPr fontId="2" type="noConversion"/>
  </si>
  <si>
    <t>이광인</t>
    <phoneticPr fontId="2" type="noConversion"/>
  </si>
  <si>
    <t>김선옥</t>
    <phoneticPr fontId="2" type="noConversion"/>
  </si>
  <si>
    <t>김정자</t>
    <phoneticPr fontId="2" type="noConversion"/>
  </si>
  <si>
    <t>김정자</t>
    <phoneticPr fontId="2" type="noConversion"/>
  </si>
  <si>
    <t>이종순1</t>
    <phoneticPr fontId="2" type="noConversion"/>
  </si>
  <si>
    <t>김대곤</t>
    <phoneticPr fontId="2" type="noConversion"/>
  </si>
  <si>
    <t>이선영</t>
    <phoneticPr fontId="2" type="noConversion"/>
  </si>
  <si>
    <t>유경자</t>
    <phoneticPr fontId="2" type="noConversion"/>
  </si>
  <si>
    <t>유경자</t>
    <phoneticPr fontId="2" type="noConversion"/>
  </si>
  <si>
    <t>유경자</t>
    <phoneticPr fontId="2" type="noConversion"/>
  </si>
  <si>
    <t>홍미숙</t>
    <phoneticPr fontId="2" type="noConversion"/>
  </si>
  <si>
    <t>이선영</t>
    <phoneticPr fontId="2" type="noConversion"/>
  </si>
  <si>
    <t>김선옥</t>
    <phoneticPr fontId="2" type="noConversion"/>
  </si>
  <si>
    <t>김정자</t>
    <phoneticPr fontId="2" type="noConversion"/>
  </si>
  <si>
    <t>김민화</t>
    <phoneticPr fontId="2" type="noConversion"/>
  </si>
  <si>
    <t>민경숙</t>
    <phoneticPr fontId="2" type="noConversion"/>
  </si>
  <si>
    <t>박윤희</t>
    <phoneticPr fontId="2" type="noConversion"/>
  </si>
  <si>
    <t>이호진2</t>
    <phoneticPr fontId="2" type="noConversion"/>
  </si>
  <si>
    <t>안혜선</t>
    <phoneticPr fontId="2" type="noConversion"/>
  </si>
  <si>
    <t>송연희</t>
    <phoneticPr fontId="2" type="noConversion"/>
  </si>
  <si>
    <t>송연희</t>
    <phoneticPr fontId="2" type="noConversion"/>
  </si>
  <si>
    <t>우월랑</t>
    <phoneticPr fontId="2" type="noConversion"/>
  </si>
  <si>
    <t>오은정</t>
    <phoneticPr fontId="2" type="noConversion"/>
  </si>
  <si>
    <t>안옥선</t>
    <phoneticPr fontId="2" type="noConversion"/>
  </si>
  <si>
    <t>안옥선</t>
    <phoneticPr fontId="2" type="noConversion"/>
  </si>
  <si>
    <t>장애영</t>
    <phoneticPr fontId="2" type="noConversion"/>
  </si>
  <si>
    <t>차은주</t>
    <phoneticPr fontId="2" type="noConversion"/>
  </si>
  <si>
    <t>차은주</t>
    <phoneticPr fontId="2" type="noConversion"/>
  </si>
  <si>
    <t>이광인</t>
    <phoneticPr fontId="2" type="noConversion"/>
  </si>
  <si>
    <t>이광인</t>
    <phoneticPr fontId="2" type="noConversion"/>
  </si>
  <si>
    <t>임서윤</t>
    <phoneticPr fontId="2" type="noConversion"/>
  </si>
  <si>
    <t>이성구</t>
    <phoneticPr fontId="2" type="noConversion"/>
  </si>
  <si>
    <t>이병식</t>
    <phoneticPr fontId="2" type="noConversion"/>
  </si>
  <si>
    <t>이병식</t>
    <phoneticPr fontId="2" type="noConversion"/>
  </si>
  <si>
    <t>김옥순</t>
    <phoneticPr fontId="2" type="noConversion"/>
  </si>
  <si>
    <t>이복종</t>
    <phoneticPr fontId="2" type="noConversion"/>
  </si>
  <si>
    <t>이복종</t>
    <phoneticPr fontId="2" type="noConversion"/>
  </si>
  <si>
    <t>이복종</t>
    <phoneticPr fontId="2" type="noConversion"/>
  </si>
  <si>
    <t>이복종</t>
    <phoneticPr fontId="2" type="noConversion"/>
  </si>
  <si>
    <t>이복종</t>
    <phoneticPr fontId="2" type="noConversion"/>
  </si>
  <si>
    <t>이복종</t>
    <phoneticPr fontId="2" type="noConversion"/>
  </si>
  <si>
    <t>김명주</t>
    <phoneticPr fontId="2" type="noConversion"/>
  </si>
  <si>
    <t>윤상례</t>
    <phoneticPr fontId="2" type="noConversion"/>
  </si>
  <si>
    <t>김순자</t>
    <phoneticPr fontId="2" type="noConversion"/>
  </si>
  <si>
    <t>이종선</t>
    <phoneticPr fontId="2" type="noConversion"/>
  </si>
  <si>
    <t>이종선</t>
    <phoneticPr fontId="2" type="noConversion"/>
  </si>
  <si>
    <t>이광인</t>
    <phoneticPr fontId="2" type="noConversion"/>
  </si>
  <si>
    <t>오은정</t>
    <phoneticPr fontId="2" type="noConversion"/>
  </si>
  <si>
    <t>우월랑</t>
    <phoneticPr fontId="2" type="noConversion"/>
  </si>
  <si>
    <t>강은선</t>
    <phoneticPr fontId="2" type="noConversion"/>
  </si>
  <si>
    <t>강은선</t>
    <phoneticPr fontId="2" type="noConversion"/>
  </si>
  <si>
    <t>조혜정</t>
    <phoneticPr fontId="2" type="noConversion"/>
  </si>
  <si>
    <t>임미영</t>
    <phoneticPr fontId="2" type="noConversion"/>
  </si>
  <si>
    <t>황지영</t>
    <phoneticPr fontId="2" type="noConversion"/>
  </si>
  <si>
    <t>안혜선</t>
    <phoneticPr fontId="2" type="noConversion"/>
  </si>
  <si>
    <t>황지영</t>
    <phoneticPr fontId="2" type="noConversion"/>
  </si>
  <si>
    <t>김묘정</t>
    <phoneticPr fontId="2" type="noConversion"/>
  </si>
  <si>
    <t>이복자</t>
    <phoneticPr fontId="2" type="noConversion"/>
  </si>
  <si>
    <t>고유미</t>
    <phoneticPr fontId="2" type="noConversion"/>
  </si>
  <si>
    <t>손명애</t>
    <phoneticPr fontId="2" type="noConversion"/>
  </si>
  <si>
    <t>최경은</t>
    <phoneticPr fontId="2" type="noConversion"/>
  </si>
  <si>
    <t>고경숙</t>
    <phoneticPr fontId="2" type="noConversion"/>
  </si>
  <si>
    <t>최선희</t>
    <phoneticPr fontId="2" type="noConversion"/>
  </si>
  <si>
    <t>고경숙</t>
    <phoneticPr fontId="2" type="noConversion"/>
  </si>
  <si>
    <t>오은정</t>
    <phoneticPr fontId="2" type="noConversion"/>
  </si>
  <si>
    <t>신은경</t>
    <phoneticPr fontId="2" type="noConversion"/>
  </si>
  <si>
    <t>신은경</t>
    <phoneticPr fontId="2" type="noConversion"/>
  </si>
  <si>
    <t>전진숙</t>
    <phoneticPr fontId="2" type="noConversion"/>
  </si>
  <si>
    <t>전진숙</t>
    <phoneticPr fontId="2" type="noConversion"/>
  </si>
  <si>
    <t>전용순</t>
    <phoneticPr fontId="2" type="noConversion"/>
  </si>
  <si>
    <t>김윤정</t>
    <phoneticPr fontId="2" type="noConversion"/>
  </si>
  <si>
    <t>임미영</t>
    <phoneticPr fontId="2" type="noConversion"/>
  </si>
  <si>
    <t>김민화</t>
    <phoneticPr fontId="2" type="noConversion"/>
  </si>
  <si>
    <t>변영미</t>
    <phoneticPr fontId="2" type="noConversion"/>
  </si>
  <si>
    <t>김대곤</t>
    <phoneticPr fontId="2" type="noConversion"/>
  </si>
  <si>
    <t>최주영</t>
    <phoneticPr fontId="2" type="noConversion"/>
  </si>
  <si>
    <t>정인란</t>
    <phoneticPr fontId="2" type="noConversion"/>
  </si>
  <si>
    <t>김명주</t>
    <phoneticPr fontId="2" type="noConversion"/>
  </si>
  <si>
    <t>김미란</t>
    <phoneticPr fontId="2" type="noConversion"/>
  </si>
  <si>
    <t>안옥선</t>
    <phoneticPr fontId="2" type="noConversion"/>
  </si>
  <si>
    <t>김주희</t>
    <phoneticPr fontId="2" type="noConversion"/>
  </si>
  <si>
    <t>김주희</t>
    <phoneticPr fontId="2" type="noConversion"/>
  </si>
  <si>
    <t>홍미정</t>
    <phoneticPr fontId="2" type="noConversion"/>
  </si>
  <si>
    <t>김미란</t>
    <phoneticPr fontId="2" type="noConversion"/>
  </si>
  <si>
    <t>안순경</t>
    <phoneticPr fontId="2" type="noConversion"/>
  </si>
  <si>
    <t>조성임</t>
    <phoneticPr fontId="2" type="noConversion"/>
  </si>
  <si>
    <t>김대곤</t>
    <phoneticPr fontId="2" type="noConversion"/>
  </si>
  <si>
    <t>김경애</t>
    <phoneticPr fontId="2" type="noConversion"/>
  </si>
  <si>
    <t>김경애</t>
    <phoneticPr fontId="2" type="noConversion"/>
  </si>
  <si>
    <t>정인란</t>
    <phoneticPr fontId="2" type="noConversion"/>
  </si>
  <si>
    <t>이경옥</t>
    <phoneticPr fontId="2" type="noConversion"/>
  </si>
  <si>
    <t>이경옥</t>
    <phoneticPr fontId="2" type="noConversion"/>
  </si>
  <si>
    <t>염경분</t>
    <phoneticPr fontId="2" type="noConversion"/>
  </si>
  <si>
    <t>김정희2</t>
    <phoneticPr fontId="2" type="noConversion"/>
  </si>
  <si>
    <t>이순자2</t>
    <phoneticPr fontId="2" type="noConversion"/>
  </si>
  <si>
    <t>손주민</t>
    <phoneticPr fontId="2" type="noConversion"/>
  </si>
  <si>
    <t>윤숙미</t>
    <phoneticPr fontId="2" type="noConversion"/>
  </si>
  <si>
    <t>윤숙미</t>
    <phoneticPr fontId="2" type="noConversion"/>
  </si>
  <si>
    <t>윤숙미</t>
    <phoneticPr fontId="2" type="noConversion"/>
  </si>
  <si>
    <t>손주민</t>
    <phoneticPr fontId="2" type="noConversion"/>
  </si>
  <si>
    <t>최주영</t>
    <phoneticPr fontId="2" type="noConversion"/>
  </si>
  <si>
    <t>손주민</t>
    <phoneticPr fontId="2" type="noConversion"/>
  </si>
  <si>
    <t>전진숙</t>
    <phoneticPr fontId="2" type="noConversion"/>
  </si>
  <si>
    <t>김대곤</t>
    <phoneticPr fontId="2" type="noConversion"/>
  </si>
  <si>
    <t>최경은</t>
    <phoneticPr fontId="2" type="noConversion"/>
  </si>
  <si>
    <t>김대곤</t>
    <phoneticPr fontId="2" type="noConversion"/>
  </si>
  <si>
    <t>이병식</t>
    <phoneticPr fontId="2" type="noConversion"/>
  </si>
  <si>
    <t>고경숙</t>
    <phoneticPr fontId="2" type="noConversion"/>
  </si>
  <si>
    <t>김대곤</t>
    <phoneticPr fontId="2" type="noConversion"/>
  </si>
  <si>
    <t>고경숙</t>
    <phoneticPr fontId="2" type="noConversion"/>
  </si>
  <si>
    <t>이문희</t>
    <phoneticPr fontId="2" type="noConversion"/>
  </si>
  <si>
    <t>최선희</t>
    <phoneticPr fontId="2" type="noConversion"/>
  </si>
  <si>
    <t>허윤경</t>
    <phoneticPr fontId="2" type="noConversion"/>
  </si>
  <si>
    <t>윤달영</t>
    <phoneticPr fontId="2" type="noConversion"/>
  </si>
  <si>
    <t>강미경</t>
    <phoneticPr fontId="2" type="noConversion"/>
  </si>
  <si>
    <t>고유미</t>
    <phoneticPr fontId="2" type="noConversion"/>
  </si>
  <si>
    <t>이경주</t>
    <phoneticPr fontId="2" type="noConversion"/>
  </si>
  <si>
    <t>이경주</t>
    <phoneticPr fontId="2" type="noConversion"/>
  </si>
  <si>
    <t>이경주</t>
    <phoneticPr fontId="2" type="noConversion"/>
  </si>
  <si>
    <t>이경주</t>
    <phoneticPr fontId="2" type="noConversion"/>
  </si>
  <si>
    <t>김종민2</t>
    <phoneticPr fontId="2" type="noConversion"/>
  </si>
  <si>
    <t>채경미</t>
    <phoneticPr fontId="2" type="noConversion"/>
  </si>
  <si>
    <t>김지연</t>
    <phoneticPr fontId="2" type="noConversion"/>
  </si>
  <si>
    <t>장인순</t>
    <phoneticPr fontId="2" type="noConversion"/>
  </si>
  <si>
    <t>김지연</t>
    <phoneticPr fontId="2" type="noConversion"/>
  </si>
  <si>
    <t>손명애</t>
    <phoneticPr fontId="2" type="noConversion"/>
  </si>
  <si>
    <t>이호진2</t>
    <phoneticPr fontId="2" type="noConversion"/>
  </si>
  <si>
    <t>박영미</t>
    <phoneticPr fontId="2" type="noConversion"/>
  </si>
  <si>
    <t>연경숙</t>
    <phoneticPr fontId="2" type="noConversion"/>
  </si>
  <si>
    <t>김종민1</t>
    <phoneticPr fontId="2" type="noConversion"/>
  </si>
  <si>
    <t>김종민1</t>
    <phoneticPr fontId="2" type="noConversion"/>
  </si>
  <si>
    <t>송연희</t>
    <phoneticPr fontId="2" type="noConversion"/>
  </si>
  <si>
    <t>강미경</t>
    <phoneticPr fontId="2" type="noConversion"/>
  </si>
  <si>
    <t>이경옥</t>
    <phoneticPr fontId="2" type="noConversion"/>
  </si>
  <si>
    <t>이미선2</t>
    <phoneticPr fontId="2" type="noConversion"/>
  </si>
  <si>
    <t>이호진2</t>
    <phoneticPr fontId="2" type="noConversion"/>
  </si>
  <si>
    <t>이경옥</t>
    <phoneticPr fontId="2" type="noConversion"/>
  </si>
  <si>
    <t>손명애</t>
    <phoneticPr fontId="2" type="noConversion"/>
  </si>
  <si>
    <t>육숙자</t>
    <phoneticPr fontId="2" type="noConversion"/>
  </si>
  <si>
    <t>육숙자</t>
    <phoneticPr fontId="2" type="noConversion"/>
  </si>
  <si>
    <t>김진이</t>
    <phoneticPr fontId="2" type="noConversion"/>
  </si>
  <si>
    <t>이복자</t>
    <phoneticPr fontId="2" type="noConversion"/>
  </si>
  <si>
    <t>이미경</t>
    <phoneticPr fontId="2" type="noConversion"/>
  </si>
  <si>
    <t>조성임</t>
    <phoneticPr fontId="2" type="noConversion"/>
  </si>
  <si>
    <t>이경화2</t>
    <phoneticPr fontId="2" type="noConversion"/>
  </si>
  <si>
    <t>이경화2</t>
    <phoneticPr fontId="2" type="noConversion"/>
  </si>
  <si>
    <t>이경화2</t>
    <phoneticPr fontId="2" type="noConversion"/>
  </si>
  <si>
    <t>이경화2</t>
    <phoneticPr fontId="2" type="noConversion"/>
  </si>
  <si>
    <t>임영신</t>
    <phoneticPr fontId="2" type="noConversion"/>
  </si>
  <si>
    <t>임영신</t>
    <phoneticPr fontId="2" type="noConversion"/>
  </si>
  <si>
    <t>이현자</t>
    <phoneticPr fontId="2" type="noConversion"/>
  </si>
  <si>
    <t>손수영</t>
    <phoneticPr fontId="2" type="noConversion"/>
  </si>
  <si>
    <t>김용현</t>
    <phoneticPr fontId="2" type="noConversion"/>
  </si>
  <si>
    <t>이선화2</t>
    <phoneticPr fontId="2" type="noConversion"/>
  </si>
  <si>
    <t>이경옥</t>
    <phoneticPr fontId="2" type="noConversion"/>
  </si>
  <si>
    <t>김명주</t>
    <phoneticPr fontId="2" type="noConversion"/>
  </si>
  <si>
    <t>신승휴</t>
    <phoneticPr fontId="2" type="noConversion"/>
  </si>
  <si>
    <t>신승휴</t>
    <phoneticPr fontId="2" type="noConversion"/>
  </si>
  <si>
    <t>최은재</t>
    <phoneticPr fontId="2" type="noConversion"/>
  </si>
  <si>
    <t>최은재</t>
    <phoneticPr fontId="2" type="noConversion"/>
  </si>
  <si>
    <t>최은재</t>
    <phoneticPr fontId="2" type="noConversion"/>
  </si>
  <si>
    <t>오은정</t>
    <phoneticPr fontId="2" type="noConversion"/>
  </si>
  <si>
    <t>이선화2</t>
    <phoneticPr fontId="2" type="noConversion"/>
  </si>
  <si>
    <t>이경화2</t>
    <phoneticPr fontId="2" type="noConversion"/>
  </si>
  <si>
    <t>김옥순</t>
    <phoneticPr fontId="2" type="noConversion"/>
  </si>
  <si>
    <t>김옥순</t>
    <phoneticPr fontId="2" type="noConversion"/>
  </si>
  <si>
    <t>김옥순</t>
    <phoneticPr fontId="2" type="noConversion"/>
  </si>
  <si>
    <t>김옥순</t>
    <phoneticPr fontId="2" type="noConversion"/>
  </si>
  <si>
    <t>김미예1</t>
    <phoneticPr fontId="2" type="noConversion"/>
  </si>
  <si>
    <t>이경화2</t>
    <phoneticPr fontId="2" type="noConversion"/>
  </si>
  <si>
    <t>최주영</t>
    <phoneticPr fontId="2" type="noConversion"/>
  </si>
  <si>
    <t>전진숙</t>
    <phoneticPr fontId="2" type="noConversion"/>
  </si>
  <si>
    <t>정인란</t>
    <phoneticPr fontId="2" type="noConversion"/>
  </si>
  <si>
    <t>손명애</t>
    <phoneticPr fontId="2" type="noConversion"/>
  </si>
  <si>
    <t>이효순</t>
    <phoneticPr fontId="2" type="noConversion"/>
  </si>
  <si>
    <t>차은주</t>
    <phoneticPr fontId="2" type="noConversion"/>
  </si>
  <si>
    <t>이민주</t>
    <phoneticPr fontId="2" type="noConversion"/>
  </si>
  <si>
    <t>이복종</t>
    <phoneticPr fontId="2" type="noConversion"/>
  </si>
  <si>
    <t>김종민1</t>
    <phoneticPr fontId="2" type="noConversion"/>
  </si>
  <si>
    <t>김종민1</t>
    <phoneticPr fontId="2" type="noConversion"/>
  </si>
  <si>
    <t>연경숙</t>
    <phoneticPr fontId="2" type="noConversion"/>
  </si>
  <si>
    <t>조성임</t>
    <phoneticPr fontId="2" type="noConversion"/>
  </si>
  <si>
    <t>이상분</t>
    <phoneticPr fontId="2" type="noConversion"/>
  </si>
  <si>
    <t>김미예1</t>
    <phoneticPr fontId="2" type="noConversion"/>
  </si>
  <si>
    <t>채경미</t>
    <phoneticPr fontId="2" type="noConversion"/>
  </si>
  <si>
    <t>이경옥</t>
    <phoneticPr fontId="2" type="noConversion"/>
  </si>
  <si>
    <t>윤달영</t>
    <phoneticPr fontId="2" type="noConversion"/>
  </si>
  <si>
    <t>안인희</t>
    <phoneticPr fontId="2" type="noConversion"/>
  </si>
  <si>
    <t>이경주</t>
    <phoneticPr fontId="2" type="noConversion"/>
  </si>
  <si>
    <t>이효순</t>
    <phoneticPr fontId="2" type="noConversion"/>
  </si>
  <si>
    <t>강명희</t>
    <phoneticPr fontId="2" type="noConversion"/>
  </si>
  <si>
    <t>임영신</t>
    <phoneticPr fontId="2" type="noConversion"/>
  </si>
  <si>
    <t>윤달영</t>
    <phoneticPr fontId="2" type="noConversion"/>
  </si>
  <si>
    <t>이미경</t>
    <phoneticPr fontId="2" type="noConversion"/>
  </si>
  <si>
    <t>고유미</t>
    <phoneticPr fontId="2" type="noConversion"/>
  </si>
  <si>
    <t>이선영</t>
    <phoneticPr fontId="2" type="noConversion"/>
  </si>
  <si>
    <t>김미란</t>
    <phoneticPr fontId="2" type="noConversion"/>
  </si>
  <si>
    <t>이경옥</t>
    <phoneticPr fontId="2" type="noConversion"/>
  </si>
  <si>
    <t>차은주</t>
    <phoneticPr fontId="2" type="noConversion"/>
  </si>
  <si>
    <t>안옥선</t>
    <phoneticPr fontId="2" type="noConversion"/>
  </si>
  <si>
    <t>이윤수</t>
    <phoneticPr fontId="2" type="noConversion"/>
  </si>
  <si>
    <t>이윤수</t>
    <phoneticPr fontId="2" type="noConversion"/>
  </si>
  <si>
    <t>채경미</t>
    <phoneticPr fontId="2" type="noConversion"/>
  </si>
  <si>
    <t>KB손보</t>
    <phoneticPr fontId="2" type="noConversion"/>
  </si>
  <si>
    <t>한화손보</t>
    <phoneticPr fontId="2" type="noConversion"/>
  </si>
  <si>
    <t>한화손보</t>
    <phoneticPr fontId="2" type="noConversion"/>
  </si>
  <si>
    <t>삼성화재</t>
    <phoneticPr fontId="2" type="noConversion"/>
  </si>
  <si>
    <t>삼성화재</t>
    <phoneticPr fontId="2" type="noConversion"/>
  </si>
  <si>
    <t>삼성화재</t>
    <phoneticPr fontId="2" type="noConversion"/>
  </si>
  <si>
    <t>흥국화재</t>
    <phoneticPr fontId="2" type="noConversion"/>
  </si>
  <si>
    <t>흥국화재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</si>
  <si>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</si>
  <si>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</si>
  <si>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</si>
  <si>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KB손보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</si>
  <si>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</si>
  <si>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</si>
  <si>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</si>
  <si>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메리츠화재</t>
    <phoneticPr fontId="2" type="noConversion"/>
  </si>
  <si>
    <t>현대해상</t>
    <phoneticPr fontId="2" type="noConversion"/>
  </si>
  <si>
    <t>롯데손보</t>
    <phoneticPr fontId="2" type="noConversion"/>
  </si>
  <si>
    <t>롯데손보</t>
    <phoneticPr fontId="2" type="noConversion"/>
  </si>
  <si>
    <t>한화손보</t>
    <phoneticPr fontId="2" type="noConversion"/>
  </si>
  <si>
    <t>한화손보</t>
    <phoneticPr fontId="2" type="noConversion"/>
  </si>
  <si>
    <t>삼성화재</t>
    <phoneticPr fontId="2" type="noConversion"/>
  </si>
  <si>
    <t>DB손보</t>
    <phoneticPr fontId="2" type="noConversion"/>
  </si>
  <si>
    <t>DB손보</t>
    <phoneticPr fontId="2" type="noConversion"/>
  </si>
  <si>
    <t>흥국화재</t>
    <phoneticPr fontId="2" type="noConversion"/>
  </si>
  <si>
    <t>농협손보</t>
    <phoneticPr fontId="2" type="noConversion"/>
  </si>
  <si>
    <t>롯데손보</t>
    <phoneticPr fontId="2" type="noConversion"/>
  </si>
  <si>
    <t>MG손보</t>
    <phoneticPr fontId="2" type="noConversion"/>
  </si>
  <si>
    <t>DB손보</t>
    <phoneticPr fontId="2" type="noConversion"/>
  </si>
  <si>
    <t>KB손보</t>
    <phoneticPr fontId="2" type="noConversion"/>
  </si>
  <si>
    <t>현대해상</t>
    <phoneticPr fontId="2" type="noConversion"/>
  </si>
  <si>
    <t>현대해상</t>
    <phoneticPr fontId="2" type="noConversion"/>
  </si>
  <si>
    <t>메리츠화재</t>
    <phoneticPr fontId="2" type="noConversion"/>
  </si>
  <si>
    <t>메리츠화재</t>
    <phoneticPr fontId="2" type="noConversion"/>
  </si>
  <si>
    <t>흥국화재</t>
    <phoneticPr fontId="2" type="noConversion"/>
  </si>
  <si>
    <t>롯데손보</t>
    <phoneticPr fontId="2" type="noConversion"/>
  </si>
  <si>
    <t>흥국화재</t>
    <phoneticPr fontId="2" type="noConversion"/>
  </si>
  <si>
    <t>현대해상</t>
    <phoneticPr fontId="2" type="noConversion"/>
  </si>
  <si>
    <t>메리츠화재</t>
    <phoneticPr fontId="2" type="noConversion"/>
  </si>
  <si>
    <t>메리츠화재</t>
    <phoneticPr fontId="2" type="noConversion"/>
  </si>
  <si>
    <t>DB손보</t>
    <phoneticPr fontId="2" type="noConversion"/>
  </si>
  <si>
    <t>MG손보</t>
    <phoneticPr fontId="2" type="noConversion"/>
  </si>
  <si>
    <t>롯데손보</t>
    <phoneticPr fontId="2" type="noConversion"/>
  </si>
  <si>
    <t>한화손보</t>
    <phoneticPr fontId="2" type="noConversion"/>
  </si>
  <si>
    <t>삼성화재</t>
    <phoneticPr fontId="2" type="noConversion"/>
  </si>
  <si>
    <t>DB손보</t>
    <phoneticPr fontId="2" type="noConversion"/>
  </si>
  <si>
    <t>AIG손해보험</t>
    <phoneticPr fontId="2" type="noConversion"/>
  </si>
  <si>
    <t>현대해상</t>
    <phoneticPr fontId="2" type="noConversion"/>
  </si>
  <si>
    <t>DB손보</t>
    <phoneticPr fontId="2" type="noConversion"/>
  </si>
  <si>
    <t>KB손보</t>
    <phoneticPr fontId="2" type="noConversion"/>
  </si>
  <si>
    <t>삼성화재</t>
    <phoneticPr fontId="2" type="noConversion"/>
  </si>
  <si>
    <t>현대해상</t>
    <phoneticPr fontId="2" type="noConversion"/>
  </si>
  <si>
    <t>KB손보</t>
    <phoneticPr fontId="2" type="noConversion"/>
  </si>
  <si>
    <t>KB손보</t>
    <phoneticPr fontId="2" type="noConversion"/>
  </si>
  <si>
    <t>흥국화재</t>
    <phoneticPr fontId="2" type="noConversion"/>
  </si>
  <si>
    <t>AIG손해보험</t>
    <phoneticPr fontId="2" type="noConversion"/>
  </si>
  <si>
    <t>AIG손해보험</t>
    <phoneticPr fontId="2" type="noConversion"/>
  </si>
  <si>
    <t>한화손보</t>
    <phoneticPr fontId="2" type="noConversion"/>
  </si>
  <si>
    <t>DB손보</t>
    <phoneticPr fontId="2" type="noConversion"/>
  </si>
  <si>
    <t>AIG손해보험</t>
    <phoneticPr fontId="2" type="noConversion"/>
  </si>
  <si>
    <t>삼성화재</t>
    <phoneticPr fontId="2" type="noConversion"/>
  </si>
  <si>
    <t>DB손보</t>
    <phoneticPr fontId="2" type="noConversion"/>
  </si>
  <si>
    <t>MG손보</t>
    <phoneticPr fontId="2" type="noConversion"/>
  </si>
  <si>
    <t>현대해상</t>
    <phoneticPr fontId="2" type="noConversion"/>
  </si>
  <si>
    <t>롯데손보</t>
    <phoneticPr fontId="2" type="noConversion"/>
  </si>
  <si>
    <t>한화손보</t>
    <phoneticPr fontId="2" type="noConversion"/>
  </si>
  <si>
    <t>삼성화재</t>
    <phoneticPr fontId="2" type="noConversion"/>
  </si>
  <si>
    <t>AIG손해보험</t>
    <phoneticPr fontId="2" type="noConversion"/>
  </si>
  <si>
    <t>롯데손보</t>
    <phoneticPr fontId="2" type="noConversion"/>
  </si>
  <si>
    <t>AIG손해보험</t>
    <phoneticPr fontId="2" type="noConversion"/>
  </si>
  <si>
    <t>메리츠화재</t>
    <phoneticPr fontId="2" type="noConversion"/>
  </si>
  <si>
    <t>한화손보</t>
    <phoneticPr fontId="2" type="noConversion"/>
  </si>
  <si>
    <t>롯데손보</t>
    <phoneticPr fontId="2" type="noConversion"/>
  </si>
  <si>
    <t>MG손보</t>
    <phoneticPr fontId="2" type="noConversion"/>
  </si>
  <si>
    <t>하나손해보험</t>
    <phoneticPr fontId="2" type="noConversion"/>
  </si>
  <si>
    <t>농협손보</t>
    <phoneticPr fontId="2" type="noConversion"/>
  </si>
  <si>
    <t>AIG손해보험</t>
    <phoneticPr fontId="2" type="noConversion"/>
  </si>
  <si>
    <t>한화손보</t>
    <phoneticPr fontId="2" type="noConversion"/>
  </si>
  <si>
    <t>한화손보</t>
    <phoneticPr fontId="2" type="noConversion"/>
  </si>
  <si>
    <t>장기</t>
    <phoneticPr fontId="2" type="noConversion"/>
  </si>
  <si>
    <t>장기</t>
    <phoneticPr fontId="2" type="noConversion"/>
  </si>
  <si>
    <t>장기</t>
    <phoneticPr fontId="2" type="noConversion"/>
  </si>
  <si>
    <t>정상</t>
    <phoneticPr fontId="2" type="noConversion"/>
  </si>
  <si>
    <t>철회</t>
    <phoneticPr fontId="2" type="noConversion"/>
  </si>
  <si>
    <t>M-4</t>
    <phoneticPr fontId="2" type="noConversion"/>
  </si>
  <si>
    <t>M-4</t>
    <phoneticPr fontId="2" type="noConversion"/>
  </si>
  <si>
    <t>M-4</t>
    <phoneticPr fontId="2" type="noConversion"/>
  </si>
  <si>
    <t>M-4</t>
    <phoneticPr fontId="2" type="noConversion"/>
  </si>
  <si>
    <t>A</t>
    <phoneticPr fontId="2" type="noConversion"/>
  </si>
  <si>
    <t>정상2</t>
    <phoneticPr fontId="2" type="noConversion"/>
  </si>
  <si>
    <t>엠피제이엔제이</t>
    <phoneticPr fontId="2" type="noConversion"/>
  </si>
  <si>
    <t>엠피제이엔제이</t>
    <phoneticPr fontId="2" type="noConversion"/>
  </si>
  <si>
    <t>엠피경기</t>
    <phoneticPr fontId="2" type="noConversion"/>
  </si>
  <si>
    <t>엠피의정부</t>
    <phoneticPr fontId="2" type="noConversion"/>
  </si>
  <si>
    <t>엠피성공</t>
    <phoneticPr fontId="2" type="noConversion"/>
  </si>
  <si>
    <t>엠피성공</t>
    <phoneticPr fontId="2" type="noConversion"/>
  </si>
  <si>
    <t>엠피피스토스</t>
    <phoneticPr fontId="2" type="noConversion"/>
  </si>
  <si>
    <t>엠피상동</t>
    <phoneticPr fontId="2" type="noConversion"/>
  </si>
  <si>
    <t>엠피피스토스</t>
    <phoneticPr fontId="2" type="noConversion"/>
  </si>
  <si>
    <t>엠피여주</t>
    <phoneticPr fontId="2" type="noConversion"/>
  </si>
  <si>
    <t>엠피송내</t>
    <phoneticPr fontId="2" type="noConversion"/>
  </si>
  <si>
    <t>엠피레전드</t>
    <phoneticPr fontId="2" type="noConversion"/>
  </si>
  <si>
    <t>MP상동</t>
    <phoneticPr fontId="2" type="noConversion"/>
  </si>
  <si>
    <t>MP의정부</t>
    <phoneticPr fontId="2" type="noConversion"/>
  </si>
  <si>
    <t>MP피스토스</t>
    <phoneticPr fontId="2" type="noConversion"/>
  </si>
  <si>
    <t>MP제이엔제이</t>
    <phoneticPr fontId="2" type="noConversion"/>
  </si>
  <si>
    <t>MP성공</t>
    <phoneticPr fontId="2" type="noConversion"/>
  </si>
  <si>
    <t>MP경기</t>
    <phoneticPr fontId="2" type="noConversion"/>
  </si>
  <si>
    <t>여주행복</t>
    <phoneticPr fontId="2" type="noConversion"/>
  </si>
  <si>
    <t>MP송내</t>
    <phoneticPr fontId="2" type="noConversion"/>
  </si>
  <si>
    <t>MP아이리치</t>
    <phoneticPr fontId="2" type="noConversion"/>
  </si>
  <si>
    <t>MP조은</t>
    <phoneticPr fontId="2" type="noConversion"/>
  </si>
  <si>
    <t>MP레전드</t>
    <phoneticPr fontId="2" type="noConversion"/>
  </si>
  <si>
    <t>상동1팀</t>
    <phoneticPr fontId="2" type="noConversion"/>
  </si>
  <si>
    <t>의정부1팀</t>
    <phoneticPr fontId="2" type="noConversion"/>
  </si>
  <si>
    <t>피스2팀</t>
    <phoneticPr fontId="2" type="noConversion"/>
  </si>
  <si>
    <t>제이엔제이1팀</t>
    <phoneticPr fontId="2" type="noConversion"/>
  </si>
  <si>
    <t>성공1팀</t>
    <phoneticPr fontId="2" type="noConversion"/>
  </si>
  <si>
    <t>경기1팀</t>
    <phoneticPr fontId="2" type="noConversion"/>
  </si>
  <si>
    <t>피스1팀</t>
    <phoneticPr fontId="2" type="noConversion"/>
  </si>
  <si>
    <t>송내1팀</t>
    <phoneticPr fontId="2" type="noConversion"/>
  </si>
  <si>
    <t>아이리치1팀</t>
    <phoneticPr fontId="2" type="noConversion"/>
  </si>
  <si>
    <t>조은1팀</t>
    <phoneticPr fontId="2" type="noConversion"/>
  </si>
  <si>
    <t>레전드1팀</t>
    <phoneticPr fontId="2" type="noConversion"/>
  </si>
  <si>
    <t>고경숙</t>
    <phoneticPr fontId="2" type="noConversion"/>
  </si>
  <si>
    <t>전진숙</t>
    <phoneticPr fontId="2" type="noConversion"/>
  </si>
  <si>
    <t>전진숙</t>
    <phoneticPr fontId="2" type="noConversion"/>
  </si>
  <si>
    <t>이정아</t>
    <phoneticPr fontId="2" type="noConversion"/>
  </si>
  <si>
    <t>오광숙</t>
    <phoneticPr fontId="2" type="noConversion"/>
  </si>
  <si>
    <t>전용순</t>
    <phoneticPr fontId="2" type="noConversion"/>
  </si>
  <si>
    <t>채경미</t>
    <phoneticPr fontId="2" type="noConversion"/>
  </si>
  <si>
    <t>김승희</t>
    <phoneticPr fontId="2" type="noConversion"/>
  </si>
  <si>
    <t>김옥순</t>
    <phoneticPr fontId="2" type="noConversion"/>
  </si>
  <si>
    <t>서하연</t>
    <phoneticPr fontId="2" type="noConversion"/>
  </si>
  <si>
    <t>김미예1</t>
    <phoneticPr fontId="2" type="noConversion"/>
  </si>
  <si>
    <t>전용순</t>
    <phoneticPr fontId="2" type="noConversion"/>
  </si>
  <si>
    <t>고경숙</t>
    <phoneticPr fontId="2" type="noConversion"/>
  </si>
  <si>
    <t>장인순</t>
    <phoneticPr fontId="2" type="noConversion"/>
  </si>
  <si>
    <t>이복자</t>
    <phoneticPr fontId="2" type="noConversion"/>
  </si>
  <si>
    <t>김종민2</t>
    <phoneticPr fontId="2" type="noConversion"/>
  </si>
  <si>
    <t>이경주</t>
    <phoneticPr fontId="2" type="noConversion"/>
  </si>
  <si>
    <t>김승희</t>
    <phoneticPr fontId="2" type="noConversion"/>
  </si>
  <si>
    <t>정인란</t>
    <phoneticPr fontId="2" type="noConversion"/>
  </si>
  <si>
    <t>박영미</t>
    <phoneticPr fontId="2" type="noConversion"/>
  </si>
  <si>
    <t>이광인</t>
    <phoneticPr fontId="2" type="noConversion"/>
  </si>
  <si>
    <t>유창백</t>
    <phoneticPr fontId="2" type="noConversion"/>
  </si>
  <si>
    <t>신은경</t>
    <phoneticPr fontId="2" type="noConversion"/>
  </si>
  <si>
    <t>김명주</t>
    <phoneticPr fontId="2" type="noConversion"/>
  </si>
  <si>
    <t>이복자</t>
    <phoneticPr fontId="2" type="noConversion"/>
  </si>
  <si>
    <t>이상희</t>
    <phoneticPr fontId="2" type="noConversion"/>
  </si>
  <si>
    <t>이미선2</t>
    <phoneticPr fontId="2" type="noConversion"/>
  </si>
  <si>
    <t>서하연</t>
    <phoneticPr fontId="2" type="noConversion"/>
  </si>
  <si>
    <t>이경옥</t>
    <phoneticPr fontId="2" type="noConversion"/>
  </si>
  <si>
    <t>이경화2</t>
    <phoneticPr fontId="2" type="noConversion"/>
  </si>
  <si>
    <t>안인희</t>
    <phoneticPr fontId="2" type="noConversion"/>
  </si>
  <si>
    <t>이상분</t>
    <phoneticPr fontId="2" type="noConversion"/>
  </si>
  <si>
    <t>김종민2</t>
    <phoneticPr fontId="2" type="noConversion"/>
  </si>
  <si>
    <t>흥국생명</t>
    <phoneticPr fontId="2" type="noConversion"/>
  </si>
  <si>
    <t>흥국생명</t>
    <phoneticPr fontId="2" type="noConversion"/>
  </si>
  <si>
    <t>흥국생명</t>
    <phoneticPr fontId="2" type="noConversion"/>
  </si>
  <si>
    <t>흥국생명</t>
    <phoneticPr fontId="2" type="noConversion"/>
  </si>
  <si>
    <t>동양생명</t>
    <phoneticPr fontId="2" type="noConversion"/>
  </si>
  <si>
    <t>동양생명</t>
    <phoneticPr fontId="2" type="noConversion"/>
  </si>
  <si>
    <t>IBK연금보험</t>
    <phoneticPr fontId="2" type="noConversion"/>
  </si>
  <si>
    <t>삼성생명</t>
    <phoneticPr fontId="2" type="noConversion"/>
  </si>
  <si>
    <t>라이나생명</t>
    <phoneticPr fontId="2" type="noConversion"/>
  </si>
  <si>
    <t>흥국생명</t>
    <phoneticPr fontId="2" type="noConversion"/>
  </si>
  <si>
    <t>신한생명</t>
    <phoneticPr fontId="2" type="noConversion"/>
  </si>
  <si>
    <t>라이나생명</t>
    <phoneticPr fontId="2" type="noConversion"/>
  </si>
  <si>
    <t>라이나생명</t>
    <phoneticPr fontId="2" type="noConversion"/>
  </si>
  <si>
    <t>흥국생명</t>
    <phoneticPr fontId="2" type="noConversion"/>
  </si>
  <si>
    <t>동양생명</t>
    <phoneticPr fontId="2" type="noConversion"/>
  </si>
  <si>
    <t>동양생명</t>
    <phoneticPr fontId="2" type="noConversion"/>
  </si>
  <si>
    <t>동양생명</t>
    <phoneticPr fontId="2" type="noConversion"/>
  </si>
  <si>
    <t>라이나생명</t>
    <phoneticPr fontId="2" type="noConversion"/>
  </si>
  <si>
    <t>라이나생명</t>
    <phoneticPr fontId="2" type="noConversion"/>
  </si>
  <si>
    <t>DB생명</t>
    <phoneticPr fontId="2" type="noConversion"/>
  </si>
  <si>
    <t>교보생명</t>
    <phoneticPr fontId="2" type="noConversion"/>
  </si>
  <si>
    <t>교보생명</t>
    <phoneticPr fontId="2" type="noConversion"/>
  </si>
  <si>
    <t>삼성생명</t>
    <phoneticPr fontId="2" type="noConversion"/>
  </si>
  <si>
    <t>IBK연금보험</t>
    <phoneticPr fontId="2" type="noConversion"/>
  </si>
  <si>
    <t>교보생명</t>
    <phoneticPr fontId="2" type="noConversion"/>
  </si>
  <si>
    <t>라이나생명</t>
    <phoneticPr fontId="2" type="noConversion"/>
  </si>
  <si>
    <t>KB생명</t>
    <phoneticPr fontId="2" type="noConversion"/>
  </si>
  <si>
    <t>흥국생명</t>
    <phoneticPr fontId="2" type="noConversion"/>
  </si>
  <si>
    <t>교보생명</t>
    <phoneticPr fontId="2" type="noConversion"/>
  </si>
  <si>
    <t>생보</t>
    <phoneticPr fontId="2" type="noConversion"/>
  </si>
  <si>
    <t>연금</t>
    <phoneticPr fontId="2" type="noConversion"/>
  </si>
  <si>
    <t>중저가</t>
    <phoneticPr fontId="2" type="noConversion"/>
  </si>
  <si>
    <t>종신2</t>
    <phoneticPr fontId="2" type="noConversion"/>
  </si>
  <si>
    <t>라이나4</t>
    <phoneticPr fontId="2" type="noConversion"/>
  </si>
  <si>
    <t>라이나3</t>
    <phoneticPr fontId="2" type="noConversion"/>
  </si>
  <si>
    <t>정상</t>
    <phoneticPr fontId="2" type="noConversion"/>
  </si>
  <si>
    <t>정상</t>
    <phoneticPr fontId="2" type="noConversion"/>
  </si>
  <si>
    <t>정상</t>
    <phoneticPr fontId="2" type="noConversion"/>
  </si>
  <si>
    <t>반송</t>
    <phoneticPr fontId="2" type="noConversion"/>
  </si>
  <si>
    <t>정상</t>
    <phoneticPr fontId="2" type="noConversion"/>
  </si>
  <si>
    <t>정상</t>
    <phoneticPr fontId="2" type="noConversion"/>
  </si>
  <si>
    <t>정상</t>
    <phoneticPr fontId="2" type="noConversion"/>
  </si>
  <si>
    <t>반송</t>
    <phoneticPr fontId="2" type="noConversion"/>
  </si>
  <si>
    <t>철회</t>
    <phoneticPr fontId="2" type="noConversion"/>
  </si>
  <si>
    <t>정상</t>
    <phoneticPr fontId="2" type="noConversion"/>
  </si>
  <si>
    <t>반송</t>
    <phoneticPr fontId="2" type="noConversion"/>
  </si>
  <si>
    <t>철회</t>
    <phoneticPr fontId="2" type="noConversion"/>
  </si>
  <si>
    <t>반송</t>
    <phoneticPr fontId="2" type="noConversion"/>
  </si>
  <si>
    <t>철회</t>
    <phoneticPr fontId="2" type="noConversion"/>
  </si>
  <si>
    <t>반송</t>
    <phoneticPr fontId="2" type="noConversion"/>
  </si>
  <si>
    <t>M-4</t>
    <phoneticPr fontId="2" type="noConversion"/>
  </si>
  <si>
    <t>M-4</t>
    <phoneticPr fontId="2" type="noConversion"/>
  </si>
  <si>
    <t>M-4</t>
    <phoneticPr fontId="2" type="noConversion"/>
  </si>
  <si>
    <t>A</t>
    <phoneticPr fontId="2" type="noConversion"/>
  </si>
  <si>
    <t>정상2</t>
    <phoneticPr fontId="2" type="noConversion"/>
  </si>
  <si>
    <t>엠피아이리치</t>
    <phoneticPr fontId="2" type="noConversion"/>
  </si>
  <si>
    <t>엠피라온</t>
    <phoneticPr fontId="2" type="noConversion"/>
  </si>
  <si>
    <t>엠피프라임</t>
    <phoneticPr fontId="2" type="noConversion"/>
  </si>
  <si>
    <t>제이엔제이</t>
    <phoneticPr fontId="2" type="noConversion"/>
  </si>
  <si>
    <t>MP성공</t>
    <phoneticPr fontId="2" type="noConversion"/>
  </si>
  <si>
    <t>제이엔제이</t>
    <phoneticPr fontId="2" type="noConversion"/>
  </si>
  <si>
    <t>MP송내</t>
    <phoneticPr fontId="2" type="noConversion"/>
  </si>
  <si>
    <t>MP상동</t>
    <phoneticPr fontId="2" type="noConversion"/>
  </si>
  <si>
    <t>MP피스토스</t>
    <phoneticPr fontId="2" type="noConversion"/>
  </si>
  <si>
    <t>MP조은</t>
    <phoneticPr fontId="2" type="noConversion"/>
  </si>
  <si>
    <t>MP상동</t>
    <phoneticPr fontId="2" type="noConversion"/>
  </si>
  <si>
    <t>MP송내</t>
    <phoneticPr fontId="2" type="noConversion"/>
  </si>
  <si>
    <t>MP의정부</t>
    <phoneticPr fontId="2" type="noConversion"/>
  </si>
  <si>
    <t>씨티엠지점</t>
    <phoneticPr fontId="2" type="noConversion"/>
  </si>
  <si>
    <t>씨티엠지점</t>
    <phoneticPr fontId="2" type="noConversion"/>
  </si>
  <si>
    <t>MP아이리치</t>
    <phoneticPr fontId="2" type="noConversion"/>
  </si>
  <si>
    <t>MP라온</t>
    <phoneticPr fontId="2" type="noConversion"/>
  </si>
  <si>
    <t>MP아이리치</t>
    <phoneticPr fontId="2" type="noConversion"/>
  </si>
  <si>
    <t>MP피스토스</t>
    <phoneticPr fontId="2" type="noConversion"/>
  </si>
  <si>
    <t>MP여주</t>
    <phoneticPr fontId="2" type="noConversion"/>
  </si>
  <si>
    <t>MP여주</t>
    <phoneticPr fontId="2" type="noConversion"/>
  </si>
  <si>
    <t>MP가온</t>
    <phoneticPr fontId="2" type="noConversion"/>
  </si>
  <si>
    <t>MP가온</t>
    <phoneticPr fontId="2" type="noConversion"/>
  </si>
  <si>
    <t>MP의정부</t>
    <phoneticPr fontId="2" type="noConversion"/>
  </si>
  <si>
    <t>MP의정부</t>
    <phoneticPr fontId="2" type="noConversion"/>
  </si>
  <si>
    <t>MP피스토스</t>
    <phoneticPr fontId="2" type="noConversion"/>
  </si>
  <si>
    <t>MP경기</t>
    <phoneticPr fontId="2" type="noConversion"/>
  </si>
  <si>
    <t>MP조은</t>
    <phoneticPr fontId="2" type="noConversion"/>
  </si>
  <si>
    <t>씨티엠지점</t>
    <phoneticPr fontId="2" type="noConversion"/>
  </si>
  <si>
    <t>MP레전드</t>
    <phoneticPr fontId="2" type="noConversion"/>
  </si>
  <si>
    <t>MP라온</t>
    <phoneticPr fontId="2" type="noConversion"/>
  </si>
  <si>
    <t>MP레전드</t>
    <phoneticPr fontId="2" type="noConversion"/>
  </si>
  <si>
    <t>MP성공</t>
    <phoneticPr fontId="2" type="noConversion"/>
  </si>
  <si>
    <t>제이엔제이</t>
    <phoneticPr fontId="2" type="noConversion"/>
  </si>
  <si>
    <t>MP라온</t>
    <phoneticPr fontId="2" type="noConversion"/>
  </si>
  <si>
    <t>MP가온</t>
    <phoneticPr fontId="2" type="noConversion"/>
  </si>
  <si>
    <t>MP상동</t>
    <phoneticPr fontId="2" type="noConversion"/>
  </si>
  <si>
    <t>HL지점</t>
    <phoneticPr fontId="2" type="noConversion"/>
  </si>
  <si>
    <t>MP성공</t>
    <phoneticPr fontId="2" type="noConversion"/>
  </si>
  <si>
    <t>HL지점</t>
    <phoneticPr fontId="2" type="noConversion"/>
  </si>
  <si>
    <t>MP메트로</t>
    <phoneticPr fontId="2" type="noConversion"/>
  </si>
  <si>
    <t>HL지점</t>
    <phoneticPr fontId="2" type="noConversion"/>
  </si>
  <si>
    <t>MP레전드</t>
    <phoneticPr fontId="2" type="noConversion"/>
  </si>
  <si>
    <t>MP가온</t>
    <phoneticPr fontId="2" type="noConversion"/>
  </si>
  <si>
    <t>MP송내</t>
    <phoneticPr fontId="2" type="noConversion"/>
  </si>
  <si>
    <t>MP조은</t>
    <phoneticPr fontId="2" type="noConversion"/>
  </si>
  <si>
    <t>씨티엠지점</t>
    <phoneticPr fontId="2" type="noConversion"/>
  </si>
  <si>
    <t>제이엔제이1팀</t>
    <phoneticPr fontId="2" type="noConversion"/>
  </si>
  <si>
    <t>시흥1팀</t>
    <phoneticPr fontId="2" type="noConversion"/>
  </si>
  <si>
    <t>성공1팀</t>
    <phoneticPr fontId="2" type="noConversion"/>
  </si>
  <si>
    <t>피스1팀</t>
    <phoneticPr fontId="2" type="noConversion"/>
  </si>
  <si>
    <t>의정부1팀</t>
    <phoneticPr fontId="2" type="noConversion"/>
  </si>
  <si>
    <t>송내1팀</t>
    <phoneticPr fontId="2" type="noConversion"/>
  </si>
  <si>
    <t>상동1팀</t>
    <phoneticPr fontId="2" type="noConversion"/>
  </si>
  <si>
    <t>피스1팀</t>
    <phoneticPr fontId="2" type="noConversion"/>
  </si>
  <si>
    <t>피스1팀</t>
    <phoneticPr fontId="2" type="noConversion"/>
  </si>
  <si>
    <t>송내2팀</t>
    <phoneticPr fontId="2" type="noConversion"/>
  </si>
  <si>
    <t>송내2팀</t>
    <phoneticPr fontId="2" type="noConversion"/>
  </si>
  <si>
    <t>송내2팀</t>
    <phoneticPr fontId="2" type="noConversion"/>
  </si>
  <si>
    <t>조은1팀</t>
    <phoneticPr fontId="2" type="noConversion"/>
  </si>
  <si>
    <t>피스1팀</t>
    <phoneticPr fontId="2" type="noConversion"/>
  </si>
  <si>
    <t>송내1팀</t>
    <phoneticPr fontId="2" type="noConversion"/>
  </si>
  <si>
    <t>상동1팀</t>
    <phoneticPr fontId="2" type="noConversion"/>
  </si>
  <si>
    <t>상동1팀</t>
    <phoneticPr fontId="2" type="noConversion"/>
  </si>
  <si>
    <t>씨티엠1팀</t>
    <phoneticPr fontId="2" type="noConversion"/>
  </si>
  <si>
    <t>상동1팀</t>
    <phoneticPr fontId="2" type="noConversion"/>
  </si>
  <si>
    <t>조은1팀</t>
    <phoneticPr fontId="2" type="noConversion"/>
  </si>
  <si>
    <t>송내2팀</t>
    <phoneticPr fontId="2" type="noConversion"/>
  </si>
  <si>
    <t>성공1팀</t>
    <phoneticPr fontId="2" type="noConversion"/>
  </si>
  <si>
    <t>아이리치1팀</t>
    <phoneticPr fontId="2" type="noConversion"/>
  </si>
  <si>
    <t>경기1팀</t>
    <phoneticPr fontId="2" type="noConversion"/>
  </si>
  <si>
    <t>경기1팀</t>
    <phoneticPr fontId="2" type="noConversion"/>
  </si>
  <si>
    <t>성공1팀</t>
    <phoneticPr fontId="2" type="noConversion"/>
  </si>
  <si>
    <t>송내1팀</t>
    <phoneticPr fontId="2" type="noConversion"/>
  </si>
  <si>
    <t>라온1팀</t>
    <phoneticPr fontId="2" type="noConversion"/>
  </si>
  <si>
    <t>아이리치1팀</t>
    <phoneticPr fontId="2" type="noConversion"/>
  </si>
  <si>
    <t>여주1팀</t>
    <phoneticPr fontId="2" type="noConversion"/>
  </si>
  <si>
    <t>가온1팀</t>
    <phoneticPr fontId="2" type="noConversion"/>
  </si>
  <si>
    <t>가온1팀</t>
    <phoneticPr fontId="2" type="noConversion"/>
  </si>
  <si>
    <t>가온1팀</t>
    <phoneticPr fontId="2" type="noConversion"/>
  </si>
  <si>
    <t>송내1팀</t>
    <phoneticPr fontId="2" type="noConversion"/>
  </si>
  <si>
    <t>의정부1팀</t>
    <phoneticPr fontId="2" type="noConversion"/>
  </si>
  <si>
    <t>상동1팀</t>
    <phoneticPr fontId="2" type="noConversion"/>
  </si>
  <si>
    <t>경기1팀</t>
    <phoneticPr fontId="2" type="noConversion"/>
  </si>
  <si>
    <t>의정부1팀</t>
    <phoneticPr fontId="2" type="noConversion"/>
  </si>
  <si>
    <t>의정부1팀</t>
    <phoneticPr fontId="2" type="noConversion"/>
  </si>
  <si>
    <t>여주1팀</t>
    <phoneticPr fontId="2" type="noConversion"/>
  </si>
  <si>
    <t>송내2팀</t>
    <phoneticPr fontId="2" type="noConversion"/>
  </si>
  <si>
    <t>경기1팀</t>
    <phoneticPr fontId="2" type="noConversion"/>
  </si>
  <si>
    <t>성공1팀</t>
    <phoneticPr fontId="2" type="noConversion"/>
  </si>
  <si>
    <t>가온1팀</t>
    <phoneticPr fontId="2" type="noConversion"/>
  </si>
  <si>
    <t>제이엔제이1팀</t>
    <phoneticPr fontId="2" type="noConversion"/>
  </si>
  <si>
    <t>레전드1팀</t>
    <phoneticPr fontId="2" type="noConversion"/>
  </si>
  <si>
    <t>조은1팀</t>
    <phoneticPr fontId="2" type="noConversion"/>
  </si>
  <si>
    <t>제이엔제이1팀</t>
    <phoneticPr fontId="2" type="noConversion"/>
  </si>
  <si>
    <t>라온1팀</t>
    <phoneticPr fontId="2" type="noConversion"/>
  </si>
  <si>
    <t>조은1팀</t>
    <phoneticPr fontId="2" type="noConversion"/>
  </si>
  <si>
    <t>라온1팀</t>
    <phoneticPr fontId="2" type="noConversion"/>
  </si>
  <si>
    <t>의정부1팀</t>
    <phoneticPr fontId="2" type="noConversion"/>
  </si>
  <si>
    <t>송내1팀</t>
    <phoneticPr fontId="2" type="noConversion"/>
  </si>
  <si>
    <t>레전드1팀</t>
    <phoneticPr fontId="2" type="noConversion"/>
  </si>
  <si>
    <t>송내2팀</t>
    <phoneticPr fontId="2" type="noConversion"/>
  </si>
  <si>
    <t>라온1팀</t>
    <phoneticPr fontId="2" type="noConversion"/>
  </si>
  <si>
    <t>여주1팀</t>
    <phoneticPr fontId="2" type="noConversion"/>
  </si>
  <si>
    <t>라온1팀</t>
    <phoneticPr fontId="2" type="noConversion"/>
  </si>
  <si>
    <t>씨티엠1팀</t>
    <phoneticPr fontId="2" type="noConversion"/>
  </si>
  <si>
    <t>조은1팀</t>
    <phoneticPr fontId="2" type="noConversion"/>
  </si>
  <si>
    <t>HL1팀</t>
    <phoneticPr fontId="2" type="noConversion"/>
  </si>
  <si>
    <t>제이엔제이1팀</t>
    <phoneticPr fontId="2" type="noConversion"/>
  </si>
  <si>
    <t>송내2팀</t>
    <phoneticPr fontId="2" type="noConversion"/>
  </si>
  <si>
    <t>가온1팀</t>
    <phoneticPr fontId="2" type="noConversion"/>
  </si>
  <si>
    <t>성공1팀</t>
    <phoneticPr fontId="2" type="noConversion"/>
  </si>
  <si>
    <t>씨티엠1팀</t>
    <phoneticPr fontId="2" type="noConversion"/>
  </si>
  <si>
    <t>레전드1팀</t>
    <phoneticPr fontId="2" type="noConversion"/>
  </si>
  <si>
    <t>시흥1팀</t>
    <phoneticPr fontId="2" type="noConversion"/>
  </si>
  <si>
    <t>시흥1팀</t>
    <phoneticPr fontId="2" type="noConversion"/>
  </si>
  <si>
    <t>피스1팀</t>
    <phoneticPr fontId="2" type="noConversion"/>
  </si>
  <si>
    <t>의정부1팀</t>
    <phoneticPr fontId="2" type="noConversion"/>
  </si>
  <si>
    <t>레전드1팀</t>
    <phoneticPr fontId="2" type="noConversion"/>
  </si>
  <si>
    <t>라온1팀</t>
    <phoneticPr fontId="2" type="noConversion"/>
  </si>
  <si>
    <t>여주1팀</t>
    <phoneticPr fontId="2" type="noConversion"/>
  </si>
  <si>
    <t>성공1팀</t>
    <phoneticPr fontId="2" type="noConversion"/>
  </si>
  <si>
    <t>HL1팀</t>
    <phoneticPr fontId="2" type="noConversion"/>
  </si>
  <si>
    <t>라온1팀</t>
    <phoneticPr fontId="2" type="noConversion"/>
  </si>
  <si>
    <t>피스1팀</t>
    <phoneticPr fontId="2" type="noConversion"/>
  </si>
  <si>
    <t>상동1팀</t>
    <phoneticPr fontId="2" type="noConversion"/>
  </si>
  <si>
    <t>HL1팀</t>
    <phoneticPr fontId="2" type="noConversion"/>
  </si>
  <si>
    <t>김윤정</t>
    <phoneticPr fontId="2" type="noConversion"/>
  </si>
  <si>
    <t>김지연</t>
    <phoneticPr fontId="2" type="noConversion"/>
  </si>
  <si>
    <t>박인선</t>
    <phoneticPr fontId="2" type="noConversion"/>
  </si>
  <si>
    <t>신승휴</t>
    <phoneticPr fontId="2" type="noConversion"/>
  </si>
  <si>
    <t>신현애</t>
    <phoneticPr fontId="2" type="noConversion"/>
  </si>
  <si>
    <t>오광숙</t>
    <phoneticPr fontId="2" type="noConversion"/>
  </si>
  <si>
    <t>유경자</t>
    <phoneticPr fontId="2" type="noConversion"/>
  </si>
  <si>
    <t>윤상례</t>
    <phoneticPr fontId="2" type="noConversion"/>
  </si>
  <si>
    <t>이문희</t>
    <phoneticPr fontId="2" type="noConversion"/>
  </si>
  <si>
    <t>이미선2</t>
    <phoneticPr fontId="2" type="noConversion"/>
  </si>
  <si>
    <t>이미선2</t>
    <phoneticPr fontId="2" type="noConversion"/>
  </si>
  <si>
    <t>이현자</t>
    <phoneticPr fontId="2" type="noConversion"/>
  </si>
  <si>
    <t>이현자</t>
    <phoneticPr fontId="2" type="noConversion"/>
  </si>
  <si>
    <t>임서윤</t>
    <phoneticPr fontId="2" type="noConversion"/>
  </si>
  <si>
    <t>임서윤</t>
    <phoneticPr fontId="2" type="noConversion"/>
  </si>
  <si>
    <t>전용순</t>
    <phoneticPr fontId="2" type="noConversion"/>
  </si>
  <si>
    <t>최경은</t>
    <phoneticPr fontId="2" type="noConversion"/>
  </si>
  <si>
    <t>홍미숙</t>
    <phoneticPr fontId="2" type="noConversion"/>
  </si>
  <si>
    <t>황지영</t>
    <phoneticPr fontId="2" type="noConversion"/>
  </si>
  <si>
    <t>황지영</t>
    <phoneticPr fontId="2" type="noConversion"/>
  </si>
  <si>
    <t>김명주</t>
    <phoneticPr fontId="2" type="noConversion"/>
  </si>
  <si>
    <t>김묘정</t>
    <phoneticPr fontId="2" type="noConversion"/>
  </si>
  <si>
    <t>김옥순</t>
    <phoneticPr fontId="2" type="noConversion"/>
  </si>
  <si>
    <t>변영미</t>
    <phoneticPr fontId="2" type="noConversion"/>
  </si>
  <si>
    <t>신승휴</t>
    <phoneticPr fontId="2" type="noConversion"/>
  </si>
  <si>
    <t>신승휴</t>
    <phoneticPr fontId="2" type="noConversion"/>
  </si>
  <si>
    <t>우월랑</t>
    <phoneticPr fontId="2" type="noConversion"/>
  </si>
  <si>
    <t>윤상례</t>
    <phoneticPr fontId="2" type="noConversion"/>
  </si>
  <si>
    <t>이광인</t>
    <phoneticPr fontId="2" type="noConversion"/>
  </si>
  <si>
    <t>이광인</t>
    <phoneticPr fontId="2" type="noConversion"/>
  </si>
  <si>
    <t>이병식</t>
    <phoneticPr fontId="2" type="noConversion"/>
  </si>
  <si>
    <t>이복종</t>
    <phoneticPr fontId="2" type="noConversion"/>
  </si>
  <si>
    <t>이현자</t>
    <phoneticPr fontId="2" type="noConversion"/>
  </si>
  <si>
    <t>채경미</t>
    <phoneticPr fontId="2" type="noConversion"/>
  </si>
  <si>
    <t>표계순</t>
    <phoneticPr fontId="2" type="noConversion"/>
  </si>
  <si>
    <t>표계순</t>
    <phoneticPr fontId="2" type="noConversion"/>
  </si>
  <si>
    <t>고경숙</t>
    <phoneticPr fontId="2" type="noConversion"/>
  </si>
  <si>
    <t>김대곤</t>
    <phoneticPr fontId="2" type="noConversion"/>
  </si>
  <si>
    <t>김대곤</t>
    <phoneticPr fontId="2" type="noConversion"/>
  </si>
  <si>
    <t>김명주</t>
    <phoneticPr fontId="2" type="noConversion"/>
  </si>
  <si>
    <t>김명주</t>
    <phoneticPr fontId="2" type="noConversion"/>
  </si>
  <si>
    <t>김미예1</t>
    <phoneticPr fontId="2" type="noConversion"/>
  </si>
  <si>
    <t>김미예1</t>
    <phoneticPr fontId="2" type="noConversion"/>
  </si>
  <si>
    <t>김민화</t>
    <phoneticPr fontId="2" type="noConversion"/>
  </si>
  <si>
    <t>김승희</t>
    <phoneticPr fontId="2" type="noConversion"/>
  </si>
  <si>
    <t>김은숙1</t>
    <phoneticPr fontId="2" type="noConversion"/>
  </si>
  <si>
    <t>김은숙1</t>
    <phoneticPr fontId="2" type="noConversion"/>
  </si>
  <si>
    <t>김자영2</t>
    <phoneticPr fontId="2" type="noConversion"/>
  </si>
  <si>
    <t>김자영2</t>
    <phoneticPr fontId="2" type="noConversion"/>
  </si>
  <si>
    <t>김정자</t>
    <phoneticPr fontId="2" type="noConversion"/>
  </si>
  <si>
    <t>김정희2</t>
    <phoneticPr fontId="2" type="noConversion"/>
  </si>
  <si>
    <t>김진이</t>
    <phoneticPr fontId="2" type="noConversion"/>
  </si>
  <si>
    <t>김진이</t>
    <phoneticPr fontId="2" type="noConversion"/>
  </si>
  <si>
    <t>김호자</t>
    <phoneticPr fontId="2" type="noConversion"/>
  </si>
  <si>
    <t>김호자</t>
    <phoneticPr fontId="2" type="noConversion"/>
  </si>
  <si>
    <t>김호자</t>
    <phoneticPr fontId="2" type="noConversion"/>
  </si>
  <si>
    <t>문홍주</t>
    <phoneticPr fontId="2" type="noConversion"/>
  </si>
  <si>
    <t>박진숙</t>
    <phoneticPr fontId="2" type="noConversion"/>
  </si>
  <si>
    <t>백혜경</t>
    <phoneticPr fontId="2" type="noConversion"/>
  </si>
  <si>
    <t>신승휴</t>
    <phoneticPr fontId="2" type="noConversion"/>
  </si>
  <si>
    <t>신정자</t>
    <phoneticPr fontId="2" type="noConversion"/>
  </si>
  <si>
    <t>신현애</t>
    <phoneticPr fontId="2" type="noConversion"/>
  </si>
  <si>
    <t>심정임</t>
    <phoneticPr fontId="2" type="noConversion"/>
  </si>
  <si>
    <t>심정임</t>
    <phoneticPr fontId="2" type="noConversion"/>
  </si>
  <si>
    <t>염경분</t>
    <phoneticPr fontId="2" type="noConversion"/>
  </si>
  <si>
    <t>염경분</t>
    <phoneticPr fontId="2" type="noConversion"/>
  </si>
  <si>
    <t>염경분</t>
    <phoneticPr fontId="2" type="noConversion"/>
  </si>
  <si>
    <t>이광인</t>
    <phoneticPr fontId="2" type="noConversion"/>
  </si>
  <si>
    <t>이동욱2</t>
    <phoneticPr fontId="2" type="noConversion"/>
  </si>
  <si>
    <t>이미옥</t>
    <phoneticPr fontId="2" type="noConversion"/>
  </si>
  <si>
    <t>이미옥</t>
    <phoneticPr fontId="2" type="noConversion"/>
  </si>
  <si>
    <t>이병식</t>
    <phoneticPr fontId="2" type="noConversion"/>
  </si>
  <si>
    <t>이복자</t>
    <phoneticPr fontId="2" type="noConversion"/>
  </si>
  <si>
    <t>이복자</t>
    <phoneticPr fontId="2" type="noConversion"/>
  </si>
  <si>
    <t>이상분</t>
    <phoneticPr fontId="2" type="noConversion"/>
  </si>
  <si>
    <t>이상분</t>
    <phoneticPr fontId="2" type="noConversion"/>
  </si>
  <si>
    <t>이선영</t>
    <phoneticPr fontId="2" type="noConversion"/>
  </si>
  <si>
    <t>이춘삼</t>
    <phoneticPr fontId="2" type="noConversion"/>
  </si>
  <si>
    <t>이춘삼</t>
    <phoneticPr fontId="2" type="noConversion"/>
  </si>
  <si>
    <t>임명산</t>
    <phoneticPr fontId="2" type="noConversion"/>
  </si>
  <si>
    <t>임명산</t>
    <phoneticPr fontId="2" type="noConversion"/>
  </si>
  <si>
    <t>임명산</t>
    <phoneticPr fontId="2" type="noConversion"/>
  </si>
  <si>
    <t>임미영</t>
    <phoneticPr fontId="2" type="noConversion"/>
  </si>
  <si>
    <t>임은숙</t>
    <phoneticPr fontId="2" type="noConversion"/>
  </si>
  <si>
    <t>전용순</t>
    <phoneticPr fontId="2" type="noConversion"/>
  </si>
  <si>
    <t>정인란</t>
    <phoneticPr fontId="2" type="noConversion"/>
  </si>
  <si>
    <t>정인란</t>
    <phoneticPr fontId="2" type="noConversion"/>
  </si>
  <si>
    <t>채경미</t>
    <phoneticPr fontId="2" type="noConversion"/>
  </si>
  <si>
    <t>채경미</t>
    <phoneticPr fontId="2" type="noConversion"/>
  </si>
  <si>
    <t>최선희</t>
    <phoneticPr fontId="2" type="noConversion"/>
  </si>
  <si>
    <t>최선희</t>
    <phoneticPr fontId="2" type="noConversion"/>
  </si>
  <si>
    <t>최주영</t>
    <phoneticPr fontId="2" type="noConversion"/>
  </si>
  <si>
    <t>최주영</t>
    <phoneticPr fontId="2" type="noConversion"/>
  </si>
  <si>
    <t>최주영</t>
    <phoneticPr fontId="2" type="noConversion"/>
  </si>
  <si>
    <t>홍미숙</t>
    <phoneticPr fontId="2" type="noConversion"/>
  </si>
  <si>
    <t>황지영</t>
    <phoneticPr fontId="2" type="noConversion"/>
  </si>
  <si>
    <t>강명희</t>
    <phoneticPr fontId="2" type="noConversion"/>
  </si>
  <si>
    <t>김묘정</t>
    <phoneticPr fontId="2" type="noConversion"/>
  </si>
  <si>
    <t>김선옥</t>
    <phoneticPr fontId="2" type="noConversion"/>
  </si>
  <si>
    <t>김승희</t>
    <phoneticPr fontId="2" type="noConversion"/>
  </si>
  <si>
    <t>김승희</t>
    <phoneticPr fontId="2" type="noConversion"/>
  </si>
  <si>
    <t>김은숙1</t>
    <phoneticPr fontId="2" type="noConversion"/>
  </si>
  <si>
    <t>김종민2</t>
    <phoneticPr fontId="2" type="noConversion"/>
  </si>
  <si>
    <t>노희경</t>
    <phoneticPr fontId="2" type="noConversion"/>
  </si>
  <si>
    <t>박윤희</t>
    <phoneticPr fontId="2" type="noConversion"/>
  </si>
  <si>
    <t>박윤희</t>
    <phoneticPr fontId="2" type="noConversion"/>
  </si>
  <si>
    <t>신은경</t>
    <phoneticPr fontId="2" type="noConversion"/>
  </si>
  <si>
    <t>오광숙</t>
    <phoneticPr fontId="2" type="noConversion"/>
  </si>
  <si>
    <t>이미선2</t>
    <phoneticPr fontId="2" type="noConversion"/>
  </si>
  <si>
    <t>이미순2</t>
    <phoneticPr fontId="2" type="noConversion"/>
  </si>
  <si>
    <t>이성구</t>
    <phoneticPr fontId="2" type="noConversion"/>
  </si>
  <si>
    <t>이현숙</t>
    <phoneticPr fontId="2" type="noConversion"/>
  </si>
  <si>
    <t>임서윤</t>
    <phoneticPr fontId="2" type="noConversion"/>
  </si>
  <si>
    <t>임은숙</t>
    <phoneticPr fontId="2" type="noConversion"/>
  </si>
  <si>
    <t>임은숙</t>
    <phoneticPr fontId="2" type="noConversion"/>
  </si>
  <si>
    <t>전용순</t>
    <phoneticPr fontId="2" type="noConversion"/>
  </si>
  <si>
    <t>정원진</t>
    <phoneticPr fontId="2" type="noConversion"/>
  </si>
  <si>
    <t>정인란</t>
    <phoneticPr fontId="2" type="noConversion"/>
  </si>
  <si>
    <t>조정호</t>
    <phoneticPr fontId="2" type="noConversion"/>
  </si>
  <si>
    <t>최선희</t>
    <phoneticPr fontId="2" type="noConversion"/>
  </si>
  <si>
    <t>홍미정</t>
    <phoneticPr fontId="2" type="noConversion"/>
  </si>
  <si>
    <t>홍미정</t>
    <phoneticPr fontId="2" type="noConversion"/>
  </si>
  <si>
    <t>강명희</t>
    <phoneticPr fontId="2" type="noConversion"/>
  </si>
  <si>
    <t>강명희</t>
    <phoneticPr fontId="2" type="noConversion"/>
  </si>
  <si>
    <t>김대곤</t>
    <phoneticPr fontId="2" type="noConversion"/>
  </si>
  <si>
    <t>김묘정</t>
    <phoneticPr fontId="2" type="noConversion"/>
  </si>
  <si>
    <t>김묘정</t>
    <phoneticPr fontId="2" type="noConversion"/>
  </si>
  <si>
    <t>김상천</t>
    <phoneticPr fontId="2" type="noConversion"/>
  </si>
  <si>
    <t>김정자</t>
    <phoneticPr fontId="2" type="noConversion"/>
  </si>
  <si>
    <t>김지연</t>
    <phoneticPr fontId="2" type="noConversion"/>
  </si>
  <si>
    <t>노희경</t>
    <phoneticPr fontId="2" type="noConversion"/>
  </si>
  <si>
    <t>박진숙</t>
    <phoneticPr fontId="2" type="noConversion"/>
  </si>
  <si>
    <t>손명애</t>
    <phoneticPr fontId="2" type="noConversion"/>
  </si>
  <si>
    <t>오은정</t>
    <phoneticPr fontId="2" type="noConversion"/>
  </si>
  <si>
    <t>오은정</t>
    <phoneticPr fontId="2" type="noConversion"/>
  </si>
  <si>
    <t>우월랑</t>
    <phoneticPr fontId="2" type="noConversion"/>
  </si>
  <si>
    <t>유경자</t>
    <phoneticPr fontId="2" type="noConversion"/>
  </si>
  <si>
    <t>육숙자</t>
    <phoneticPr fontId="2" type="noConversion"/>
  </si>
  <si>
    <t>이경옥</t>
    <phoneticPr fontId="2" type="noConversion"/>
  </si>
  <si>
    <t>이병식</t>
    <phoneticPr fontId="2" type="noConversion"/>
  </si>
  <si>
    <t>이종순1</t>
    <phoneticPr fontId="2" type="noConversion"/>
  </si>
  <si>
    <t>이종순1</t>
    <phoneticPr fontId="2" type="noConversion"/>
  </si>
  <si>
    <t>이종순1</t>
    <phoneticPr fontId="2" type="noConversion"/>
  </si>
  <si>
    <t>이태영2</t>
    <phoneticPr fontId="2" type="noConversion"/>
  </si>
  <si>
    <t>최주영</t>
    <phoneticPr fontId="2" type="noConversion"/>
  </si>
  <si>
    <t>황지영</t>
    <phoneticPr fontId="2" type="noConversion"/>
  </si>
  <si>
    <t>고유미</t>
    <phoneticPr fontId="2" type="noConversion"/>
  </si>
  <si>
    <t>김은숙1</t>
    <phoneticPr fontId="2" type="noConversion"/>
  </si>
  <si>
    <t>손수영</t>
    <phoneticPr fontId="2" type="noConversion"/>
  </si>
  <si>
    <t>우월랑</t>
    <phoneticPr fontId="2" type="noConversion"/>
  </si>
  <si>
    <t>윤태진</t>
    <phoneticPr fontId="2" type="noConversion"/>
  </si>
  <si>
    <t>윤태진</t>
    <phoneticPr fontId="2" type="noConversion"/>
  </si>
  <si>
    <t>이선영</t>
    <phoneticPr fontId="2" type="noConversion"/>
  </si>
  <si>
    <t>임미영</t>
    <phoneticPr fontId="2" type="noConversion"/>
  </si>
  <si>
    <t>최선유</t>
    <phoneticPr fontId="2" type="noConversion"/>
  </si>
  <si>
    <t>최선유</t>
    <phoneticPr fontId="2" type="noConversion"/>
  </si>
  <si>
    <t>최주영</t>
    <phoneticPr fontId="2" type="noConversion"/>
  </si>
  <si>
    <t>표계순</t>
    <phoneticPr fontId="2" type="noConversion"/>
  </si>
  <si>
    <t>고경숙</t>
    <phoneticPr fontId="2" type="noConversion"/>
  </si>
  <si>
    <t>고경숙</t>
    <phoneticPr fontId="2" type="noConversion"/>
  </si>
  <si>
    <t>김민화</t>
    <phoneticPr fontId="2" type="noConversion"/>
  </si>
  <si>
    <t>김성만</t>
    <phoneticPr fontId="2" type="noConversion"/>
  </si>
  <si>
    <t>김성만</t>
    <phoneticPr fontId="2" type="noConversion"/>
  </si>
  <si>
    <t>김윤정</t>
    <phoneticPr fontId="2" type="noConversion"/>
  </si>
  <si>
    <t>김정자</t>
    <phoneticPr fontId="2" type="noConversion"/>
  </si>
  <si>
    <t>김종명</t>
    <phoneticPr fontId="2" type="noConversion"/>
  </si>
  <si>
    <t>백혜경</t>
    <phoneticPr fontId="2" type="noConversion"/>
  </si>
  <si>
    <t>손명애</t>
    <phoneticPr fontId="2" type="noConversion"/>
  </si>
  <si>
    <t>손수영</t>
    <phoneticPr fontId="2" type="noConversion"/>
  </si>
  <si>
    <t>염경분</t>
    <phoneticPr fontId="2" type="noConversion"/>
  </si>
  <si>
    <t>유경자</t>
    <phoneticPr fontId="2" type="noConversion"/>
  </si>
  <si>
    <t>윤숙미</t>
    <phoneticPr fontId="2" type="noConversion"/>
  </si>
  <si>
    <t>윤숙미</t>
    <phoneticPr fontId="2" type="noConversion"/>
  </si>
  <si>
    <t>이경옥</t>
    <phoneticPr fontId="2" type="noConversion"/>
  </si>
  <si>
    <t>이경주</t>
    <phoneticPr fontId="2" type="noConversion"/>
  </si>
  <si>
    <t>이광호</t>
    <phoneticPr fontId="2" type="noConversion"/>
  </si>
  <si>
    <t>이광호</t>
    <phoneticPr fontId="2" type="noConversion"/>
  </si>
  <si>
    <t>이광호</t>
    <phoneticPr fontId="2" type="noConversion"/>
  </si>
  <si>
    <t>이상희</t>
    <phoneticPr fontId="2" type="noConversion"/>
  </si>
  <si>
    <t>이상희</t>
    <phoneticPr fontId="2" type="noConversion"/>
  </si>
  <si>
    <t>이선영</t>
    <phoneticPr fontId="2" type="noConversion"/>
  </si>
  <si>
    <t>이숙자</t>
    <phoneticPr fontId="2" type="noConversion"/>
  </si>
  <si>
    <t>이현숙</t>
    <phoneticPr fontId="2" type="noConversion"/>
  </si>
  <si>
    <t>이효순</t>
    <phoneticPr fontId="2" type="noConversion"/>
  </si>
  <si>
    <t>임미영</t>
    <phoneticPr fontId="2" type="noConversion"/>
  </si>
  <si>
    <t>정인란</t>
    <phoneticPr fontId="2" type="noConversion"/>
  </si>
  <si>
    <t>허윤경</t>
    <phoneticPr fontId="2" type="noConversion"/>
  </si>
  <si>
    <t>홍미숙</t>
    <phoneticPr fontId="2" type="noConversion"/>
  </si>
  <si>
    <t>강미경</t>
    <phoneticPr fontId="2" type="noConversion"/>
  </si>
  <si>
    <t>김성만</t>
    <phoneticPr fontId="2" type="noConversion"/>
  </si>
  <si>
    <t>박정주</t>
    <phoneticPr fontId="2" type="noConversion"/>
  </si>
  <si>
    <t>박종철</t>
    <phoneticPr fontId="2" type="noConversion"/>
  </si>
  <si>
    <t>백혜경</t>
    <phoneticPr fontId="2" type="noConversion"/>
  </si>
  <si>
    <t>윤태진</t>
    <phoneticPr fontId="2" type="noConversion"/>
  </si>
  <si>
    <t>이미순2</t>
    <phoneticPr fontId="2" type="noConversion"/>
  </si>
  <si>
    <t>이성구</t>
    <phoneticPr fontId="2" type="noConversion"/>
  </si>
  <si>
    <t>이현숙</t>
    <phoneticPr fontId="2" type="noConversion"/>
  </si>
  <si>
    <t>임은숙</t>
    <phoneticPr fontId="2" type="noConversion"/>
  </si>
  <si>
    <t>장미향</t>
    <phoneticPr fontId="2" type="noConversion"/>
  </si>
  <si>
    <t>최경은</t>
    <phoneticPr fontId="2" type="noConversion"/>
  </si>
  <si>
    <t>최은재</t>
    <phoneticPr fontId="2" type="noConversion"/>
  </si>
  <si>
    <t>김상천</t>
    <phoneticPr fontId="2" type="noConversion"/>
  </si>
  <si>
    <t>김은숙1</t>
    <phoneticPr fontId="2" type="noConversion"/>
  </si>
  <si>
    <t>박종철</t>
    <phoneticPr fontId="2" type="noConversion"/>
  </si>
  <si>
    <t>서애자</t>
    <phoneticPr fontId="2" type="noConversion"/>
  </si>
  <si>
    <t>안옥선</t>
    <phoneticPr fontId="2" type="noConversion"/>
  </si>
  <si>
    <t>오광숙</t>
    <phoneticPr fontId="2" type="noConversion"/>
  </si>
  <si>
    <t>윤태영</t>
    <phoneticPr fontId="2" type="noConversion"/>
  </si>
  <si>
    <t>윤태진</t>
    <phoneticPr fontId="2" type="noConversion"/>
  </si>
  <si>
    <t>이경화2</t>
    <phoneticPr fontId="2" type="noConversion"/>
  </si>
  <si>
    <t>이미경</t>
    <phoneticPr fontId="2" type="noConversion"/>
  </si>
  <si>
    <t>이상분</t>
    <phoneticPr fontId="2" type="noConversion"/>
  </si>
  <si>
    <t>이선영</t>
    <phoneticPr fontId="2" type="noConversion"/>
  </si>
  <si>
    <t>임미영</t>
    <phoneticPr fontId="2" type="noConversion"/>
  </si>
  <si>
    <t>임영신</t>
    <phoneticPr fontId="2" type="noConversion"/>
  </si>
  <si>
    <t>장현경</t>
    <phoneticPr fontId="2" type="noConversion"/>
  </si>
  <si>
    <t>정인란</t>
    <phoneticPr fontId="2" type="noConversion"/>
  </si>
  <si>
    <t>조성임</t>
    <phoneticPr fontId="2" type="noConversion"/>
  </si>
  <si>
    <t>홍미정</t>
    <phoneticPr fontId="2" type="noConversion"/>
  </si>
  <si>
    <t>홍미정</t>
    <phoneticPr fontId="2" type="noConversion"/>
  </si>
  <si>
    <t>김상천</t>
    <phoneticPr fontId="2" type="noConversion"/>
  </si>
  <si>
    <t>김종명</t>
    <phoneticPr fontId="2" type="noConversion"/>
  </si>
  <si>
    <t>김진이</t>
    <phoneticPr fontId="2" type="noConversion"/>
  </si>
  <si>
    <t>우월랑</t>
    <phoneticPr fontId="2" type="noConversion"/>
  </si>
  <si>
    <t>이경화2</t>
    <phoneticPr fontId="2" type="noConversion"/>
  </si>
  <si>
    <t>이경화2</t>
    <phoneticPr fontId="2" type="noConversion"/>
  </si>
  <si>
    <t>이현자</t>
    <phoneticPr fontId="2" type="noConversion"/>
  </si>
  <si>
    <t>홍미숙</t>
    <phoneticPr fontId="2" type="noConversion"/>
  </si>
  <si>
    <t>홍미숙</t>
    <phoneticPr fontId="2" type="noConversion"/>
  </si>
  <si>
    <t>노희경</t>
    <phoneticPr fontId="2" type="noConversion"/>
  </si>
  <si>
    <t>박종철</t>
    <phoneticPr fontId="2" type="noConversion"/>
  </si>
  <si>
    <t>이숙자</t>
    <phoneticPr fontId="2" type="noConversion"/>
  </si>
  <si>
    <t>이효순</t>
    <phoneticPr fontId="2" type="noConversion"/>
  </si>
  <si>
    <t>이효순</t>
    <phoneticPr fontId="2" type="noConversion"/>
  </si>
  <si>
    <t>장미향</t>
    <phoneticPr fontId="2" type="noConversion"/>
  </si>
  <si>
    <t>함정석</t>
    <phoneticPr fontId="2" type="noConversion"/>
  </si>
  <si>
    <t>허윤경</t>
    <phoneticPr fontId="2" type="noConversion"/>
  </si>
  <si>
    <t>문홍주</t>
    <phoneticPr fontId="2" type="noConversion"/>
  </si>
  <si>
    <t>김미란</t>
    <phoneticPr fontId="2" type="noConversion"/>
  </si>
  <si>
    <t>김선옥</t>
    <phoneticPr fontId="2" type="noConversion"/>
  </si>
  <si>
    <t>노희경</t>
    <phoneticPr fontId="2" type="noConversion"/>
  </si>
  <si>
    <t>신현애</t>
    <phoneticPr fontId="2" type="noConversion"/>
  </si>
  <si>
    <t>유창백</t>
    <phoneticPr fontId="2" type="noConversion"/>
  </si>
  <si>
    <t>임명산</t>
    <phoneticPr fontId="2" type="noConversion"/>
  </si>
  <si>
    <t>장미향</t>
    <phoneticPr fontId="2" type="noConversion"/>
  </si>
  <si>
    <t>장애영</t>
    <phoneticPr fontId="2" type="noConversion"/>
  </si>
  <si>
    <t>차은주</t>
    <phoneticPr fontId="2" type="noConversion"/>
  </si>
  <si>
    <t>최선희</t>
    <phoneticPr fontId="2" type="noConversion"/>
  </si>
  <si>
    <t>김상천</t>
    <phoneticPr fontId="2" type="noConversion"/>
  </si>
  <si>
    <t>김순자</t>
    <phoneticPr fontId="2" type="noConversion"/>
  </si>
  <si>
    <t>김순자</t>
    <phoneticPr fontId="2" type="noConversion"/>
  </si>
  <si>
    <t>송연희</t>
    <phoneticPr fontId="2" type="noConversion"/>
  </si>
  <si>
    <t>송정희</t>
    <phoneticPr fontId="2" type="noConversion"/>
  </si>
  <si>
    <t>오은정</t>
    <phoneticPr fontId="2" type="noConversion"/>
  </si>
  <si>
    <t>윤상례</t>
    <phoneticPr fontId="2" type="noConversion"/>
  </si>
  <si>
    <t>윤태영</t>
    <phoneticPr fontId="2" type="noConversion"/>
  </si>
  <si>
    <t>이경옥</t>
    <phoneticPr fontId="2" type="noConversion"/>
  </si>
  <si>
    <t>이기정</t>
    <phoneticPr fontId="2" type="noConversion"/>
  </si>
  <si>
    <t>이문희</t>
    <phoneticPr fontId="2" type="noConversion"/>
  </si>
  <si>
    <t>이미경</t>
    <phoneticPr fontId="2" type="noConversion"/>
  </si>
  <si>
    <t>이미경</t>
    <phoneticPr fontId="2" type="noConversion"/>
  </si>
  <si>
    <t>이종선</t>
    <phoneticPr fontId="2" type="noConversion"/>
  </si>
  <si>
    <t>고유미</t>
    <phoneticPr fontId="2" type="noConversion"/>
  </si>
  <si>
    <t>윤상례</t>
    <phoneticPr fontId="2" type="noConversion"/>
  </si>
  <si>
    <t>윤태영</t>
    <phoneticPr fontId="2" type="noConversion"/>
  </si>
  <si>
    <t>이경옥</t>
    <phoneticPr fontId="2" type="noConversion"/>
  </si>
  <si>
    <t>이경주</t>
    <phoneticPr fontId="2" type="noConversion"/>
  </si>
  <si>
    <t>이경주</t>
    <phoneticPr fontId="2" type="noConversion"/>
  </si>
  <si>
    <t>이동욱2</t>
    <phoneticPr fontId="2" type="noConversion"/>
  </si>
  <si>
    <t>이동욱2</t>
    <phoneticPr fontId="2" type="noConversion"/>
  </si>
  <si>
    <t>이태영2</t>
    <phoneticPr fontId="2" type="noConversion"/>
  </si>
  <si>
    <t>강명희</t>
    <phoneticPr fontId="2" type="noConversion"/>
  </si>
  <si>
    <t>김묘정</t>
    <phoneticPr fontId="2" type="noConversion"/>
  </si>
  <si>
    <t>김민화</t>
    <phoneticPr fontId="2" type="noConversion"/>
  </si>
  <si>
    <t>임서윤</t>
    <phoneticPr fontId="2" type="noConversion"/>
  </si>
  <si>
    <t>정인란</t>
    <phoneticPr fontId="2" type="noConversion"/>
  </si>
  <si>
    <t>김난숙</t>
    <phoneticPr fontId="2" type="noConversion"/>
  </si>
  <si>
    <t>김명주</t>
    <phoneticPr fontId="2" type="noConversion"/>
  </si>
  <si>
    <t>김지연</t>
    <phoneticPr fontId="2" type="noConversion"/>
  </si>
  <si>
    <t>안옥선</t>
    <phoneticPr fontId="2" type="noConversion"/>
  </si>
  <si>
    <t>유창백</t>
    <phoneticPr fontId="2" type="noConversion"/>
  </si>
  <si>
    <t>육숙자</t>
    <phoneticPr fontId="2" type="noConversion"/>
  </si>
  <si>
    <t>이호진2</t>
    <phoneticPr fontId="2" type="noConversion"/>
  </si>
  <si>
    <t>조정호</t>
    <phoneticPr fontId="2" type="noConversion"/>
  </si>
  <si>
    <t>최은재</t>
    <phoneticPr fontId="2" type="noConversion"/>
  </si>
  <si>
    <t>허윤경</t>
    <phoneticPr fontId="2" type="noConversion"/>
  </si>
  <si>
    <t>김선옥</t>
    <phoneticPr fontId="2" type="noConversion"/>
  </si>
  <si>
    <t>김종명</t>
    <phoneticPr fontId="2" type="noConversion"/>
  </si>
  <si>
    <t>송정희</t>
    <phoneticPr fontId="2" type="noConversion"/>
  </si>
  <si>
    <t>신동원</t>
    <phoneticPr fontId="2" type="noConversion"/>
  </si>
  <si>
    <t>이동욱2</t>
    <phoneticPr fontId="2" type="noConversion"/>
  </si>
  <si>
    <t>이선화2</t>
    <phoneticPr fontId="2" type="noConversion"/>
  </si>
  <si>
    <t>이선화2</t>
    <phoneticPr fontId="2" type="noConversion"/>
  </si>
  <si>
    <t>임영신</t>
    <phoneticPr fontId="2" type="noConversion"/>
  </si>
  <si>
    <t>임영신</t>
    <phoneticPr fontId="2" type="noConversion"/>
  </si>
  <si>
    <t>임영신</t>
    <phoneticPr fontId="2" type="noConversion"/>
  </si>
  <si>
    <t>조성임</t>
    <phoneticPr fontId="2" type="noConversion"/>
  </si>
  <si>
    <t>차은주</t>
    <phoneticPr fontId="2" type="noConversion"/>
  </si>
  <si>
    <t>차은주</t>
    <phoneticPr fontId="2" type="noConversion"/>
  </si>
  <si>
    <t>차은주</t>
    <phoneticPr fontId="2" type="noConversion"/>
  </si>
  <si>
    <t>채경미</t>
    <phoneticPr fontId="2" type="noConversion"/>
  </si>
  <si>
    <t>김진이</t>
    <phoneticPr fontId="2" type="noConversion"/>
  </si>
  <si>
    <t>송연희</t>
    <phoneticPr fontId="2" type="noConversion"/>
  </si>
  <si>
    <t>송정희</t>
    <phoneticPr fontId="2" type="noConversion"/>
  </si>
  <si>
    <t>이성구</t>
    <phoneticPr fontId="2" type="noConversion"/>
  </si>
  <si>
    <t>이호진2</t>
    <phoneticPr fontId="2" type="noConversion"/>
  </si>
  <si>
    <t>최선유</t>
    <phoneticPr fontId="2" type="noConversion"/>
  </si>
  <si>
    <t>홍미정</t>
    <phoneticPr fontId="2" type="noConversion"/>
  </si>
  <si>
    <t>김옥순</t>
    <phoneticPr fontId="2" type="noConversion"/>
  </si>
  <si>
    <t>송연희</t>
    <phoneticPr fontId="2" type="noConversion"/>
  </si>
  <si>
    <t>유경자</t>
    <phoneticPr fontId="2" type="noConversion"/>
  </si>
  <si>
    <t>이경화2</t>
    <phoneticPr fontId="2" type="noConversion"/>
  </si>
  <si>
    <t>이복종</t>
    <phoneticPr fontId="2" type="noConversion"/>
  </si>
  <si>
    <t>이호진2</t>
    <phoneticPr fontId="2" type="noConversion"/>
  </si>
  <si>
    <t>강미경</t>
    <phoneticPr fontId="2" type="noConversion"/>
  </si>
  <si>
    <t>박인선</t>
    <phoneticPr fontId="2" type="noConversion"/>
  </si>
  <si>
    <t>최은재</t>
    <phoneticPr fontId="2" type="noConversion"/>
  </si>
  <si>
    <t>함정석</t>
    <phoneticPr fontId="2" type="noConversion"/>
  </si>
  <si>
    <t>김옥순</t>
    <phoneticPr fontId="2" type="noConversion"/>
  </si>
  <si>
    <t>김종민2</t>
    <phoneticPr fontId="2" type="noConversion"/>
  </si>
  <si>
    <t>박윤희</t>
    <phoneticPr fontId="2" type="noConversion"/>
  </si>
  <si>
    <t>조성임</t>
    <phoneticPr fontId="2" type="noConversion"/>
  </si>
  <si>
    <t>61465-29416</t>
    <phoneticPr fontId="2" type="noConversion"/>
  </si>
  <si>
    <t>LA20192150260000</t>
    <phoneticPr fontId="2" type="noConversion"/>
  </si>
  <si>
    <t>61456-31880</t>
    <phoneticPr fontId="2" type="noConversion"/>
  </si>
  <si>
    <t>61467-12680</t>
    <phoneticPr fontId="2" type="noConversion"/>
  </si>
  <si>
    <t>LA20192149972000</t>
    <phoneticPr fontId="2" type="noConversion"/>
  </si>
  <si>
    <t>61464-17869</t>
    <phoneticPr fontId="2" type="noConversion"/>
  </si>
  <si>
    <t>61264-346991</t>
    <phoneticPr fontId="2" type="noConversion"/>
  </si>
  <si>
    <t>61264-348149</t>
    <phoneticPr fontId="2" type="noConversion"/>
  </si>
  <si>
    <t>61465-28514</t>
    <phoneticPr fontId="2" type="noConversion"/>
  </si>
  <si>
    <t>LA20192143408000</t>
    <phoneticPr fontId="2" type="noConversion"/>
  </si>
  <si>
    <t>LA20192143376000</t>
    <phoneticPr fontId="2" type="noConversion"/>
  </si>
  <si>
    <t>LA20192145682000</t>
    <phoneticPr fontId="2" type="noConversion"/>
  </si>
  <si>
    <t>61264-347268</t>
    <phoneticPr fontId="2" type="noConversion"/>
  </si>
  <si>
    <t>61464-17260</t>
    <phoneticPr fontId="2" type="noConversion"/>
  </si>
  <si>
    <t>61437-99690</t>
    <phoneticPr fontId="2" type="noConversion"/>
  </si>
  <si>
    <t>61438-44912</t>
    <phoneticPr fontId="2" type="noConversion"/>
  </si>
  <si>
    <t>61264-347368</t>
    <phoneticPr fontId="2" type="noConversion"/>
  </si>
  <si>
    <t>LA20192141676000</t>
    <phoneticPr fontId="2" type="noConversion"/>
  </si>
  <si>
    <t>61465-28583</t>
    <phoneticPr fontId="2" type="noConversion"/>
  </si>
  <si>
    <t>LA20192146209000</t>
    <phoneticPr fontId="2" type="noConversion"/>
  </si>
  <si>
    <t>LA20192145517000</t>
    <phoneticPr fontId="2" type="noConversion"/>
  </si>
  <si>
    <t>61467-12161</t>
    <phoneticPr fontId="2" type="noConversion"/>
  </si>
  <si>
    <t>LA20192145148000</t>
    <phoneticPr fontId="2" type="noConversion"/>
  </si>
  <si>
    <t>LA20192136658000</t>
    <phoneticPr fontId="2" type="noConversion"/>
  </si>
  <si>
    <t>61465-27055</t>
    <phoneticPr fontId="2" type="noConversion"/>
  </si>
  <si>
    <t>61415-76151</t>
    <phoneticPr fontId="2" type="noConversion"/>
  </si>
  <si>
    <t>61264-345628</t>
    <phoneticPr fontId="2" type="noConversion"/>
  </si>
  <si>
    <t>61464-16836</t>
    <phoneticPr fontId="2" type="noConversion"/>
  </si>
  <si>
    <t>61264-345536</t>
    <phoneticPr fontId="2" type="noConversion"/>
  </si>
  <si>
    <t>61437-97563</t>
    <phoneticPr fontId="2" type="noConversion"/>
  </si>
  <si>
    <t>61264-344868</t>
    <phoneticPr fontId="2" type="noConversion"/>
  </si>
  <si>
    <t>61478-3614</t>
    <phoneticPr fontId="2" type="noConversion"/>
  </si>
  <si>
    <t>61478-3768</t>
    <phoneticPr fontId="2" type="noConversion"/>
  </si>
  <si>
    <t>61262-14886</t>
    <phoneticPr fontId="2" type="noConversion"/>
  </si>
  <si>
    <t>61263-2615</t>
    <phoneticPr fontId="2" type="noConversion"/>
  </si>
  <si>
    <t>LA20192136608000</t>
    <phoneticPr fontId="2" type="noConversion"/>
  </si>
  <si>
    <t>LA20192137236000</t>
    <phoneticPr fontId="2" type="noConversion"/>
  </si>
  <si>
    <t>61480-5981</t>
    <phoneticPr fontId="2" type="noConversion"/>
  </si>
  <si>
    <t>61264-345794</t>
    <phoneticPr fontId="2" type="noConversion"/>
  </si>
  <si>
    <t>LA20192889622000</t>
    <phoneticPr fontId="2" type="noConversion"/>
  </si>
  <si>
    <t>LA20192892561000</t>
    <phoneticPr fontId="2" type="noConversion"/>
  </si>
  <si>
    <t>LA20192137662000</t>
    <phoneticPr fontId="2" type="noConversion"/>
  </si>
  <si>
    <t>61438-44390</t>
    <phoneticPr fontId="2" type="noConversion"/>
  </si>
  <si>
    <t>61464-16878</t>
    <phoneticPr fontId="2" type="noConversion"/>
  </si>
  <si>
    <t>61464-16405</t>
    <phoneticPr fontId="2" type="noConversion"/>
  </si>
  <si>
    <t>61464-16831</t>
    <phoneticPr fontId="2" type="noConversion"/>
  </si>
  <si>
    <t>61480-5505</t>
    <phoneticPr fontId="2" type="noConversion"/>
  </si>
  <si>
    <t>LA20192903955000</t>
    <phoneticPr fontId="2" type="noConversion"/>
  </si>
  <si>
    <t>61464-17067</t>
    <phoneticPr fontId="2" type="noConversion"/>
  </si>
  <si>
    <t>LA20192130661000</t>
    <phoneticPr fontId="2" type="noConversion"/>
  </si>
  <si>
    <t>LA20192130695000</t>
    <phoneticPr fontId="2" type="noConversion"/>
  </si>
  <si>
    <t>LA20192130511000</t>
    <phoneticPr fontId="2" type="noConversion"/>
  </si>
  <si>
    <t>LA20192136565000</t>
    <phoneticPr fontId="2" type="noConversion"/>
  </si>
  <si>
    <t>LA20192136592000</t>
    <phoneticPr fontId="2" type="noConversion"/>
  </si>
  <si>
    <t>LA20192136699000</t>
    <phoneticPr fontId="2" type="noConversion"/>
  </si>
  <si>
    <t>LA20192136934000</t>
    <phoneticPr fontId="2" type="noConversion"/>
  </si>
  <si>
    <t>L01945939097</t>
    <phoneticPr fontId="2" type="noConversion"/>
  </si>
  <si>
    <t>LA20192133599000</t>
    <phoneticPr fontId="2" type="noConversion"/>
  </si>
  <si>
    <t>LA20192134937000</t>
    <phoneticPr fontId="2" type="noConversion"/>
  </si>
  <si>
    <t>61264-345442</t>
    <phoneticPr fontId="2" type="noConversion"/>
  </si>
  <si>
    <t>61264-344294</t>
    <phoneticPr fontId="2" type="noConversion"/>
  </si>
  <si>
    <t>LA20192136774000</t>
    <phoneticPr fontId="2" type="noConversion"/>
  </si>
  <si>
    <t>61437-95059</t>
    <phoneticPr fontId="2" type="noConversion"/>
  </si>
  <si>
    <t>61437-95611</t>
    <phoneticPr fontId="2" type="noConversion"/>
  </si>
  <si>
    <t>61465-25966</t>
    <phoneticPr fontId="2" type="noConversion"/>
  </si>
  <si>
    <t>61264-342022</t>
    <phoneticPr fontId="2" type="noConversion"/>
  </si>
  <si>
    <t>LA20192883839000</t>
    <phoneticPr fontId="2" type="noConversion"/>
  </si>
  <si>
    <t>LA20192883866000</t>
    <phoneticPr fontId="2" type="noConversion"/>
  </si>
  <si>
    <t>61437-95581</t>
    <phoneticPr fontId="2" type="noConversion"/>
  </si>
  <si>
    <t>61480-4040</t>
    <phoneticPr fontId="2" type="noConversion"/>
  </si>
  <si>
    <t>LA20192886088000</t>
    <phoneticPr fontId="2" type="noConversion"/>
  </si>
  <si>
    <t>L01946242036</t>
    <phoneticPr fontId="2" type="noConversion"/>
  </si>
  <si>
    <t>LA20192885400000</t>
    <phoneticPr fontId="2" type="noConversion"/>
  </si>
  <si>
    <t>LA20192868027000</t>
    <phoneticPr fontId="2" type="noConversion"/>
  </si>
  <si>
    <t>LA20192868998000</t>
    <phoneticPr fontId="2" type="noConversion"/>
  </si>
  <si>
    <t>LA20192873262000</t>
    <phoneticPr fontId="2" type="noConversion"/>
  </si>
  <si>
    <t>61415-74516</t>
    <phoneticPr fontId="2" type="noConversion"/>
  </si>
  <si>
    <t>61464-15986</t>
    <phoneticPr fontId="2" type="noConversion"/>
  </si>
  <si>
    <t>LA20192130707000</t>
    <phoneticPr fontId="2" type="noConversion"/>
  </si>
  <si>
    <t>LA20192130639000</t>
    <phoneticPr fontId="2" type="noConversion"/>
  </si>
  <si>
    <t>61467-11206</t>
    <phoneticPr fontId="2" type="noConversion"/>
  </si>
  <si>
    <t>61437-95603</t>
    <phoneticPr fontId="2" type="noConversion"/>
  </si>
  <si>
    <t>61437-96107</t>
    <phoneticPr fontId="2" type="noConversion"/>
  </si>
  <si>
    <t>61464-16024</t>
    <phoneticPr fontId="2" type="noConversion"/>
  </si>
  <si>
    <t>61264-342479</t>
    <phoneticPr fontId="2" type="noConversion"/>
  </si>
  <si>
    <t>LA20192128135000</t>
    <phoneticPr fontId="2" type="noConversion"/>
  </si>
  <si>
    <t>LA20192130183000</t>
    <phoneticPr fontId="2" type="noConversion"/>
  </si>
  <si>
    <t>LA20192862700000</t>
    <phoneticPr fontId="2" type="noConversion"/>
  </si>
  <si>
    <t>61465-24599</t>
    <phoneticPr fontId="2" type="noConversion"/>
  </si>
  <si>
    <t>61465-24600</t>
    <phoneticPr fontId="2" type="noConversion"/>
  </si>
  <si>
    <t>LA20192121544000</t>
    <phoneticPr fontId="2" type="noConversion"/>
  </si>
  <si>
    <t>LA20192859725000</t>
    <phoneticPr fontId="2" type="noConversion"/>
  </si>
  <si>
    <t>LA20192122766000</t>
    <phoneticPr fontId="2" type="noConversion"/>
  </si>
  <si>
    <t>LA20192117330000</t>
    <phoneticPr fontId="2" type="noConversion"/>
  </si>
  <si>
    <t>61465-24859</t>
    <phoneticPr fontId="2" type="noConversion"/>
  </si>
  <si>
    <t>61392-39741</t>
    <phoneticPr fontId="2" type="noConversion"/>
  </si>
  <si>
    <t>61392-39746</t>
    <phoneticPr fontId="2" type="noConversion"/>
  </si>
  <si>
    <t>LA20192854417000</t>
    <phoneticPr fontId="2" type="noConversion"/>
  </si>
  <si>
    <t>L01945911235</t>
    <phoneticPr fontId="2" type="noConversion"/>
  </si>
  <si>
    <t>LA20192119875000</t>
    <phoneticPr fontId="2" type="noConversion"/>
  </si>
  <si>
    <t>LA20192853637000</t>
    <phoneticPr fontId="2" type="noConversion"/>
  </si>
  <si>
    <t>61264-339800</t>
    <phoneticPr fontId="2" type="noConversion"/>
  </si>
  <si>
    <t>61481-1190</t>
    <phoneticPr fontId="2" type="noConversion"/>
  </si>
  <si>
    <t>LA20192119663000</t>
    <phoneticPr fontId="2" type="noConversion"/>
  </si>
  <si>
    <t>61415-74135</t>
    <phoneticPr fontId="2" type="noConversion"/>
  </si>
  <si>
    <t>LA20192125270000</t>
    <phoneticPr fontId="2" type="noConversion"/>
  </si>
  <si>
    <t>LA20192122869000</t>
    <phoneticPr fontId="2" type="noConversion"/>
  </si>
  <si>
    <t>61465-25201</t>
    <phoneticPr fontId="2" type="noConversion"/>
  </si>
  <si>
    <t>61465-25119</t>
    <phoneticPr fontId="2" type="noConversion"/>
  </si>
  <si>
    <t>LA20192120687000</t>
    <phoneticPr fontId="2" type="noConversion"/>
  </si>
  <si>
    <t>LA20192120790000</t>
    <phoneticPr fontId="2" type="noConversion"/>
  </si>
  <si>
    <t>61464-15308</t>
    <phoneticPr fontId="2" type="noConversion"/>
  </si>
  <si>
    <t>LA20192117383000</t>
    <phoneticPr fontId="2" type="noConversion"/>
  </si>
  <si>
    <t>LA20192117501000</t>
    <phoneticPr fontId="2" type="noConversion"/>
  </si>
  <si>
    <t>LA20192117552000</t>
    <phoneticPr fontId="2" type="noConversion"/>
  </si>
  <si>
    <t>61437-94393</t>
    <phoneticPr fontId="2" type="noConversion"/>
  </si>
  <si>
    <t>61464-15490</t>
    <phoneticPr fontId="2" type="noConversion"/>
  </si>
  <si>
    <t>61437-94413</t>
    <phoneticPr fontId="2" type="noConversion"/>
  </si>
  <si>
    <t>LA20192122541000</t>
    <phoneticPr fontId="2" type="noConversion"/>
  </si>
  <si>
    <t>LA20192122466000</t>
    <phoneticPr fontId="2" type="noConversion"/>
  </si>
  <si>
    <t>61437-94375</t>
    <phoneticPr fontId="2" type="noConversion"/>
  </si>
  <si>
    <t>61437-93494</t>
    <phoneticPr fontId="2" type="noConversion"/>
  </si>
  <si>
    <t>LA20192121966000</t>
    <phoneticPr fontId="2" type="noConversion"/>
  </si>
  <si>
    <t>L01946038956</t>
    <phoneticPr fontId="2" type="noConversion"/>
  </si>
  <si>
    <t>LA20192117746000</t>
    <phoneticPr fontId="2" type="noConversion"/>
  </si>
  <si>
    <t>L01945902288</t>
    <phoneticPr fontId="2" type="noConversion"/>
  </si>
  <si>
    <t>L01945899172</t>
    <phoneticPr fontId="2" type="noConversion"/>
  </si>
  <si>
    <t>61464-15334</t>
    <phoneticPr fontId="2" type="noConversion"/>
  </si>
  <si>
    <t>LA20192125039000</t>
    <phoneticPr fontId="2" type="noConversion"/>
  </si>
  <si>
    <t>LA20192124070000</t>
    <phoneticPr fontId="2" type="noConversion"/>
  </si>
  <si>
    <t>LA20192121340000</t>
    <phoneticPr fontId="2" type="noConversion"/>
  </si>
  <si>
    <t>61264-340706</t>
    <phoneticPr fontId="2" type="noConversion"/>
  </si>
  <si>
    <t>61415-74294</t>
    <phoneticPr fontId="2" type="noConversion"/>
  </si>
  <si>
    <t>L01945689304</t>
    <phoneticPr fontId="2" type="noConversion"/>
  </si>
  <si>
    <t>L01945812699</t>
    <phoneticPr fontId="2" type="noConversion"/>
  </si>
  <si>
    <t>61437-93088</t>
    <phoneticPr fontId="2" type="noConversion"/>
  </si>
  <si>
    <t>61458-6279</t>
    <phoneticPr fontId="2" type="noConversion"/>
  </si>
  <si>
    <t>LA20192832196000</t>
    <phoneticPr fontId="2" type="noConversion"/>
  </si>
  <si>
    <t>LA20192111385000</t>
    <phoneticPr fontId="2" type="noConversion"/>
  </si>
  <si>
    <t>61437-92300</t>
    <phoneticPr fontId="2" type="noConversion"/>
  </si>
  <si>
    <t>LA20192113600000</t>
    <phoneticPr fontId="2" type="noConversion"/>
  </si>
  <si>
    <t>61464-14907</t>
    <phoneticPr fontId="2" type="noConversion"/>
  </si>
  <si>
    <t>LA20192109663000</t>
    <phoneticPr fontId="2" type="noConversion"/>
  </si>
  <si>
    <t>61445-14096</t>
    <phoneticPr fontId="2" type="noConversion"/>
  </si>
  <si>
    <t>LA20192844258000</t>
    <phoneticPr fontId="2" type="noConversion"/>
  </si>
  <si>
    <t>61437-92626</t>
    <phoneticPr fontId="2" type="noConversion"/>
  </si>
  <si>
    <t>61465-24051</t>
    <phoneticPr fontId="2" type="noConversion"/>
  </si>
  <si>
    <t>LA20192114136000</t>
    <phoneticPr fontId="2" type="noConversion"/>
  </si>
  <si>
    <t>61426-15708</t>
    <phoneticPr fontId="2" type="noConversion"/>
  </si>
  <si>
    <t>61465-22950</t>
    <phoneticPr fontId="2" type="noConversion"/>
  </si>
  <si>
    <t>LA20192818346000</t>
    <phoneticPr fontId="2" type="noConversion"/>
  </si>
  <si>
    <t>LA20192818370000</t>
    <phoneticPr fontId="2" type="noConversion"/>
  </si>
  <si>
    <t>61438-40440</t>
    <phoneticPr fontId="2" type="noConversion"/>
  </si>
  <si>
    <t>61438-41214</t>
    <phoneticPr fontId="2" type="noConversion"/>
  </si>
  <si>
    <t>61481-659</t>
    <phoneticPr fontId="2" type="noConversion"/>
  </si>
  <si>
    <t>LA20192105128000</t>
    <phoneticPr fontId="2" type="noConversion"/>
  </si>
  <si>
    <t>LA20192820499000</t>
    <phoneticPr fontId="2" type="noConversion"/>
  </si>
  <si>
    <t>LA20192815159000</t>
    <phoneticPr fontId="2" type="noConversion"/>
  </si>
  <si>
    <t>LA20192814816000</t>
    <phoneticPr fontId="2" type="noConversion"/>
  </si>
  <si>
    <t>LA20192815114000</t>
    <phoneticPr fontId="2" type="noConversion"/>
  </si>
  <si>
    <t>LA20192815530000</t>
    <phoneticPr fontId="2" type="noConversion"/>
  </si>
  <si>
    <t>61465-22852</t>
    <phoneticPr fontId="2" type="noConversion"/>
  </si>
  <si>
    <t>61276-2673</t>
    <phoneticPr fontId="2" type="noConversion"/>
  </si>
  <si>
    <t>61415-72338</t>
    <phoneticPr fontId="2" type="noConversion"/>
  </si>
  <si>
    <t>LA20192817694000</t>
    <phoneticPr fontId="2" type="noConversion"/>
  </si>
  <si>
    <t>61438-41001</t>
    <phoneticPr fontId="2" type="noConversion"/>
  </si>
  <si>
    <t>61480-1649</t>
    <phoneticPr fontId="2" type="noConversion"/>
  </si>
  <si>
    <t>61478-1317</t>
    <phoneticPr fontId="2" type="noConversion"/>
  </si>
  <si>
    <t>61464-13970</t>
    <phoneticPr fontId="2" type="noConversion"/>
  </si>
  <si>
    <t>61461-8711</t>
    <phoneticPr fontId="2" type="noConversion"/>
  </si>
  <si>
    <t>61465-22724</t>
    <phoneticPr fontId="2" type="noConversion"/>
  </si>
  <si>
    <t>61476-500</t>
    <phoneticPr fontId="2" type="noConversion"/>
  </si>
  <si>
    <t>61437-91342</t>
    <phoneticPr fontId="2" type="noConversion"/>
  </si>
  <si>
    <t>61437-91474</t>
    <phoneticPr fontId="2" type="noConversion"/>
  </si>
  <si>
    <t>LA20192100916000</t>
    <phoneticPr fontId="2" type="noConversion"/>
  </si>
  <si>
    <t>LA20192811523000</t>
    <phoneticPr fontId="2" type="noConversion"/>
  </si>
  <si>
    <t>61438-40583</t>
    <phoneticPr fontId="2" type="noConversion"/>
  </si>
  <si>
    <t>61465-22827</t>
    <phoneticPr fontId="2" type="noConversion"/>
  </si>
  <si>
    <t>61465-22830</t>
    <phoneticPr fontId="2" type="noConversion"/>
  </si>
  <si>
    <t>61437-89821</t>
    <phoneticPr fontId="2" type="noConversion"/>
  </si>
  <si>
    <t>61481-509</t>
    <phoneticPr fontId="2" type="noConversion"/>
  </si>
  <si>
    <t>LA20192814713000</t>
    <phoneticPr fontId="2" type="noConversion"/>
  </si>
  <si>
    <t>LA20192100686000</t>
    <phoneticPr fontId="2" type="noConversion"/>
  </si>
  <si>
    <t>LA20192105234000</t>
    <phoneticPr fontId="2" type="noConversion"/>
  </si>
  <si>
    <t>LA20192104246000</t>
    <phoneticPr fontId="2" type="noConversion"/>
  </si>
  <si>
    <t>L01945653338</t>
    <phoneticPr fontId="2" type="noConversion"/>
  </si>
  <si>
    <t>LA20192102434000</t>
    <phoneticPr fontId="2" type="noConversion"/>
  </si>
  <si>
    <t>61437-90934</t>
    <phoneticPr fontId="2" type="noConversion"/>
  </si>
  <si>
    <t>LA20192795260000</t>
    <phoneticPr fontId="2" type="noConversion"/>
  </si>
  <si>
    <t>LA20192097526000</t>
    <phoneticPr fontId="2" type="noConversion"/>
  </si>
  <si>
    <t>LA20192097891000</t>
    <phoneticPr fontId="2" type="noConversion"/>
  </si>
  <si>
    <t>61465-22224</t>
    <phoneticPr fontId="2" type="noConversion"/>
  </si>
  <si>
    <t>LA20192794918000</t>
    <phoneticPr fontId="2" type="noConversion"/>
  </si>
  <si>
    <t>61438-40193</t>
    <phoneticPr fontId="2" type="noConversion"/>
  </si>
  <si>
    <t>LA20192098727000</t>
    <phoneticPr fontId="2" type="noConversion"/>
  </si>
  <si>
    <t>61478-677</t>
    <phoneticPr fontId="2" type="noConversion"/>
  </si>
  <si>
    <t>61464-13391</t>
    <phoneticPr fontId="2" type="noConversion"/>
  </si>
  <si>
    <t>LA20192791696000</t>
    <phoneticPr fontId="2" type="noConversion"/>
  </si>
  <si>
    <t>61464-13195</t>
    <phoneticPr fontId="2" type="noConversion"/>
  </si>
  <si>
    <t>LA20192098228000</t>
    <phoneticPr fontId="2" type="noConversion"/>
  </si>
  <si>
    <t>LA20192097765000</t>
    <phoneticPr fontId="2" type="noConversion"/>
  </si>
  <si>
    <t>LA20192097747000</t>
    <phoneticPr fontId="2" type="noConversion"/>
  </si>
  <si>
    <t>61437-87711</t>
    <phoneticPr fontId="2" type="noConversion"/>
  </si>
  <si>
    <t>61437-89104</t>
    <phoneticPr fontId="2" type="noConversion"/>
  </si>
  <si>
    <t>61442-1000</t>
    <phoneticPr fontId="2" type="noConversion"/>
  </si>
  <si>
    <t>LA20192097572000</t>
    <phoneticPr fontId="2" type="noConversion"/>
  </si>
  <si>
    <t>L01945339118</t>
    <phoneticPr fontId="2" type="noConversion"/>
  </si>
  <si>
    <t>LA20192801843000</t>
    <phoneticPr fontId="2" type="noConversion"/>
  </si>
  <si>
    <t>61437-89219</t>
    <phoneticPr fontId="2" type="noConversion"/>
  </si>
  <si>
    <t>61437-87870</t>
    <phoneticPr fontId="2" type="noConversion"/>
  </si>
  <si>
    <t>61265-24708</t>
    <phoneticPr fontId="2" type="noConversion"/>
  </si>
  <si>
    <t>L01945488222</t>
    <phoneticPr fontId="2" type="noConversion"/>
  </si>
  <si>
    <t>61438-39812</t>
    <phoneticPr fontId="2" type="noConversion"/>
  </si>
  <si>
    <t>61464-12921</t>
    <phoneticPr fontId="2" type="noConversion"/>
  </si>
  <si>
    <t>61437-87324</t>
    <phoneticPr fontId="2" type="noConversion"/>
  </si>
  <si>
    <t>LA20192776477000</t>
    <phoneticPr fontId="2" type="noConversion"/>
  </si>
  <si>
    <t>LA20192092643000</t>
    <phoneticPr fontId="2" type="noConversion"/>
  </si>
  <si>
    <t>61464-12780</t>
    <phoneticPr fontId="2" type="noConversion"/>
  </si>
  <si>
    <t>LA20192786434000</t>
    <phoneticPr fontId="2" type="noConversion"/>
  </si>
  <si>
    <t>61464-12978</t>
    <phoneticPr fontId="2" type="noConversion"/>
  </si>
  <si>
    <t>LA20192092459000</t>
    <phoneticPr fontId="2" type="noConversion"/>
  </si>
  <si>
    <t>LA20192092492000</t>
    <phoneticPr fontId="2" type="noConversion"/>
  </si>
  <si>
    <t>LA20192092366000</t>
    <phoneticPr fontId="2" type="noConversion"/>
  </si>
  <si>
    <t>LA20192092329000</t>
    <phoneticPr fontId="2" type="noConversion"/>
  </si>
  <si>
    <t>LA20192092443000</t>
    <phoneticPr fontId="2" type="noConversion"/>
  </si>
  <si>
    <t>LA20192092488000</t>
    <phoneticPr fontId="2" type="noConversion"/>
  </si>
  <si>
    <t>LA20192776827000</t>
    <phoneticPr fontId="2" type="noConversion"/>
  </si>
  <si>
    <t>LA20192776372000</t>
    <phoneticPr fontId="2" type="noConversion"/>
  </si>
  <si>
    <t>61464-12639</t>
    <phoneticPr fontId="2" type="noConversion"/>
  </si>
  <si>
    <t>LA20192785655000</t>
    <phoneticPr fontId="2" type="noConversion"/>
  </si>
  <si>
    <t>61467-9503</t>
    <phoneticPr fontId="2" type="noConversion"/>
  </si>
  <si>
    <t>LA20192775091000</t>
    <phoneticPr fontId="2" type="noConversion"/>
  </si>
  <si>
    <t>LA20192778645000</t>
    <phoneticPr fontId="2" type="noConversion"/>
  </si>
  <si>
    <t>LA20192776633000</t>
    <phoneticPr fontId="2" type="noConversion"/>
  </si>
  <si>
    <t>61438-39367</t>
    <phoneticPr fontId="2" type="noConversion"/>
  </si>
  <si>
    <t>LA20192776561000</t>
    <phoneticPr fontId="2" type="noConversion"/>
  </si>
  <si>
    <t>LA20192091603000</t>
    <phoneticPr fontId="2" type="noConversion"/>
  </si>
  <si>
    <t>LA20192091303000</t>
    <phoneticPr fontId="2" type="noConversion"/>
  </si>
  <si>
    <t>LA20192091342000</t>
    <phoneticPr fontId="2" type="noConversion"/>
  </si>
  <si>
    <t>61478-276</t>
    <phoneticPr fontId="2" type="noConversion"/>
  </si>
  <si>
    <t>61441-18890</t>
    <phoneticPr fontId="2" type="noConversion"/>
  </si>
  <si>
    <t>LA20192785660000</t>
    <phoneticPr fontId="2" type="noConversion"/>
  </si>
  <si>
    <t>61264-333290</t>
    <phoneticPr fontId="2" type="noConversion"/>
  </si>
  <si>
    <t>61437-87520</t>
    <phoneticPr fontId="2" type="noConversion"/>
  </si>
  <si>
    <t>L01945204767</t>
    <phoneticPr fontId="2" type="noConversion"/>
  </si>
  <si>
    <t>LA20192089597000</t>
    <phoneticPr fontId="2" type="noConversion"/>
  </si>
  <si>
    <t>LA20192091528000</t>
    <phoneticPr fontId="2" type="noConversion"/>
  </si>
  <si>
    <t>LA20192089587000</t>
    <phoneticPr fontId="2" type="noConversion"/>
  </si>
  <si>
    <t>LA20192090075000</t>
    <phoneticPr fontId="2" type="noConversion"/>
  </si>
  <si>
    <t>61461-8308</t>
    <phoneticPr fontId="2" type="noConversion"/>
  </si>
  <si>
    <t>L01945001322</t>
    <phoneticPr fontId="2" type="noConversion"/>
  </si>
  <si>
    <t>LA20192087934000</t>
    <phoneticPr fontId="2" type="noConversion"/>
  </si>
  <si>
    <t>61434-42994</t>
    <phoneticPr fontId="2" type="noConversion"/>
  </si>
  <si>
    <t>61434-42472</t>
    <phoneticPr fontId="2" type="noConversion"/>
  </si>
  <si>
    <t>61464-12511</t>
    <phoneticPr fontId="2" type="noConversion"/>
  </si>
  <si>
    <t>61262-14474</t>
    <phoneticPr fontId="2" type="noConversion"/>
  </si>
  <si>
    <t>LA20192767664000</t>
    <phoneticPr fontId="2" type="noConversion"/>
  </si>
  <si>
    <t>LA20192768444000</t>
    <phoneticPr fontId="2" type="noConversion"/>
  </si>
  <si>
    <t>LA20192087622000</t>
    <phoneticPr fontId="2" type="noConversion"/>
  </si>
  <si>
    <t>LA20192086757000</t>
    <phoneticPr fontId="2" type="noConversion"/>
  </si>
  <si>
    <t>61415-70513</t>
    <phoneticPr fontId="2" type="noConversion"/>
  </si>
  <si>
    <t>LA20192764245000</t>
    <phoneticPr fontId="2" type="noConversion"/>
  </si>
  <si>
    <t>LA20192764699000</t>
    <phoneticPr fontId="2" type="noConversion"/>
  </si>
  <si>
    <t>61461-8009</t>
    <phoneticPr fontId="2" type="noConversion"/>
  </si>
  <si>
    <t>LA20192766925000</t>
    <phoneticPr fontId="2" type="noConversion"/>
  </si>
  <si>
    <t>L01945187105</t>
    <phoneticPr fontId="2" type="noConversion"/>
  </si>
  <si>
    <t>61467-9117</t>
    <phoneticPr fontId="2" type="noConversion"/>
  </si>
  <si>
    <t>61430-36606</t>
    <phoneticPr fontId="2" type="noConversion"/>
  </si>
  <si>
    <t>61264-328673</t>
    <phoneticPr fontId="2" type="noConversion"/>
  </si>
  <si>
    <t>LA20192079236000</t>
    <phoneticPr fontId="2" type="noConversion"/>
  </si>
  <si>
    <t>61434-41118</t>
    <phoneticPr fontId="2" type="noConversion"/>
  </si>
  <si>
    <t>LA20192751670000</t>
    <phoneticPr fontId="2" type="noConversion"/>
  </si>
  <si>
    <t>LA20192751129000</t>
    <phoneticPr fontId="2" type="noConversion"/>
  </si>
  <si>
    <t>LA20192753480000</t>
    <phoneticPr fontId="2" type="noConversion"/>
  </si>
  <si>
    <t>LA20192743657000</t>
    <phoneticPr fontId="2" type="noConversion"/>
  </si>
  <si>
    <t>LA20192080258000</t>
    <phoneticPr fontId="2" type="noConversion"/>
  </si>
  <si>
    <t>LA20192754926000</t>
    <phoneticPr fontId="2" type="noConversion"/>
  </si>
  <si>
    <t>L01945029285</t>
    <phoneticPr fontId="2" type="noConversion"/>
  </si>
  <si>
    <t>L01945033259</t>
    <phoneticPr fontId="2" type="noConversion"/>
  </si>
  <si>
    <t>61461-7891</t>
    <phoneticPr fontId="2" type="noConversion"/>
  </si>
  <si>
    <t>LA20192749314000</t>
    <phoneticPr fontId="2" type="noConversion"/>
  </si>
  <si>
    <t>61437-83696</t>
    <phoneticPr fontId="2" type="noConversion"/>
  </si>
  <si>
    <t>LA20192747341000</t>
    <phoneticPr fontId="2" type="noConversion"/>
  </si>
  <si>
    <t>61265-24159</t>
    <phoneticPr fontId="2" type="noConversion"/>
  </si>
  <si>
    <t>LA20192077438000</t>
    <phoneticPr fontId="2" type="noConversion"/>
  </si>
  <si>
    <t>LA20192077488000</t>
    <phoneticPr fontId="2" type="noConversion"/>
  </si>
  <si>
    <t>61437-81514</t>
    <phoneticPr fontId="2" type="noConversion"/>
  </si>
  <si>
    <t>LA20192721398000</t>
    <phoneticPr fontId="2" type="noConversion"/>
  </si>
  <si>
    <t>61461-7582</t>
    <phoneticPr fontId="2" type="noConversion"/>
  </si>
  <si>
    <t>L01943684579</t>
    <phoneticPr fontId="2" type="noConversion"/>
  </si>
  <si>
    <t>L01943707628</t>
    <phoneticPr fontId="2" type="noConversion"/>
  </si>
  <si>
    <t>LA20192729634000</t>
    <phoneticPr fontId="2" type="noConversion"/>
  </si>
  <si>
    <t>LA20192732336000</t>
    <phoneticPr fontId="2" type="noConversion"/>
  </si>
  <si>
    <t>61430-35987</t>
    <phoneticPr fontId="2" type="noConversion"/>
  </si>
  <si>
    <t>LA20192722940000</t>
    <phoneticPr fontId="2" type="noConversion"/>
  </si>
  <si>
    <t>LA20192075705000</t>
    <phoneticPr fontId="2" type="noConversion"/>
  </si>
  <si>
    <t>LA20192075620000</t>
    <phoneticPr fontId="2" type="noConversion"/>
  </si>
  <si>
    <t>LA20192075788000</t>
    <phoneticPr fontId="2" type="noConversion"/>
  </si>
  <si>
    <t>LA20192075587000</t>
    <phoneticPr fontId="2" type="noConversion"/>
  </si>
  <si>
    <t>61418-4042</t>
    <phoneticPr fontId="2" type="noConversion"/>
  </si>
  <si>
    <t>61437-81774</t>
    <phoneticPr fontId="2" type="noConversion"/>
  </si>
  <si>
    <t>61445-12324</t>
    <phoneticPr fontId="2" type="noConversion"/>
  </si>
  <si>
    <t>LA20192724556000</t>
    <phoneticPr fontId="2" type="noConversion"/>
  </si>
  <si>
    <t>L01944628440</t>
    <phoneticPr fontId="2" type="noConversion"/>
  </si>
  <si>
    <t>L01944630060</t>
    <phoneticPr fontId="2" type="noConversion"/>
  </si>
  <si>
    <t>LA20192073693000</t>
    <phoneticPr fontId="2" type="noConversion"/>
  </si>
  <si>
    <t>LA20192070470000</t>
    <phoneticPr fontId="2" type="noConversion"/>
  </si>
  <si>
    <t>LA20192075602000</t>
    <phoneticPr fontId="2" type="noConversion"/>
  </si>
  <si>
    <t>LA20192076428000</t>
    <phoneticPr fontId="2" type="noConversion"/>
  </si>
  <si>
    <t>LA20192075198000</t>
    <phoneticPr fontId="2" type="noConversion"/>
  </si>
  <si>
    <t>LA20192071385000</t>
    <phoneticPr fontId="2" type="noConversion"/>
  </si>
  <si>
    <t>61461-7338</t>
    <phoneticPr fontId="2" type="noConversion"/>
  </si>
  <si>
    <t>LA20192706529000</t>
    <phoneticPr fontId="2" type="noConversion"/>
  </si>
  <si>
    <t>61437-79789</t>
    <phoneticPr fontId="2" type="noConversion"/>
  </si>
  <si>
    <t>LA20192714471000</t>
    <phoneticPr fontId="2" type="noConversion"/>
  </si>
  <si>
    <t>LA20192716589000</t>
    <phoneticPr fontId="2" type="noConversion"/>
  </si>
  <si>
    <t>LA20192069378000</t>
    <phoneticPr fontId="2" type="noConversion"/>
  </si>
  <si>
    <t>LA20192709266000</t>
    <phoneticPr fontId="2" type="noConversion"/>
  </si>
  <si>
    <t>61438-36106</t>
    <phoneticPr fontId="2" type="noConversion"/>
  </si>
  <si>
    <t>LA20192714229000</t>
    <phoneticPr fontId="2" type="noConversion"/>
  </si>
  <si>
    <t>61264-325294</t>
    <phoneticPr fontId="2" type="noConversion"/>
  </si>
  <si>
    <t>61465-18020</t>
    <phoneticPr fontId="2" type="noConversion"/>
  </si>
  <si>
    <t>LA20192066724000</t>
    <phoneticPr fontId="2" type="noConversion"/>
  </si>
  <si>
    <t>LA20192066755000</t>
    <phoneticPr fontId="2" type="noConversion"/>
  </si>
  <si>
    <t>LA20192708800000</t>
    <phoneticPr fontId="2" type="noConversion"/>
  </si>
  <si>
    <t>LA20192715430000</t>
    <phoneticPr fontId="2" type="noConversion"/>
  </si>
  <si>
    <t>LA20192716661000</t>
    <phoneticPr fontId="2" type="noConversion"/>
  </si>
  <si>
    <t>61434-38865</t>
    <phoneticPr fontId="2" type="noConversion"/>
  </si>
  <si>
    <t>LA20192069019000</t>
    <phoneticPr fontId="2" type="noConversion"/>
  </si>
  <si>
    <t>LA20192710406000</t>
    <phoneticPr fontId="2" type="noConversion"/>
  </si>
  <si>
    <t>61430-34236</t>
    <phoneticPr fontId="2" type="noConversion"/>
  </si>
  <si>
    <t>LA20192067510000</t>
    <phoneticPr fontId="2" type="noConversion"/>
  </si>
  <si>
    <t>LA20192069989000</t>
    <phoneticPr fontId="2" type="noConversion"/>
  </si>
  <si>
    <t>61465-17324</t>
    <phoneticPr fontId="2" type="noConversion"/>
  </si>
  <si>
    <t>LA20192697262000</t>
    <phoneticPr fontId="2" type="noConversion"/>
  </si>
  <si>
    <t>LA20192697919000</t>
    <phoneticPr fontId="2" type="noConversion"/>
  </si>
  <si>
    <t>LA20192697123000</t>
    <phoneticPr fontId="2" type="noConversion"/>
  </si>
  <si>
    <t>LA20192696626000</t>
    <phoneticPr fontId="2" type="noConversion"/>
  </si>
  <si>
    <t>61437-77817</t>
    <phoneticPr fontId="2" type="noConversion"/>
  </si>
  <si>
    <t>61464-10149</t>
    <phoneticPr fontId="2" type="noConversion"/>
  </si>
  <si>
    <t>LA20192064969000</t>
    <phoneticPr fontId="2" type="noConversion"/>
  </si>
  <si>
    <t>61438-35617</t>
    <phoneticPr fontId="2" type="noConversion"/>
  </si>
  <si>
    <t>LA20192698124000</t>
    <phoneticPr fontId="2" type="noConversion"/>
  </si>
  <si>
    <t>LA20192691049000</t>
    <phoneticPr fontId="2" type="noConversion"/>
  </si>
  <si>
    <t>61467-7728</t>
    <phoneticPr fontId="2" type="noConversion"/>
  </si>
  <si>
    <t>61467-7688</t>
    <phoneticPr fontId="2" type="noConversion"/>
  </si>
  <si>
    <t>61438-35696</t>
    <phoneticPr fontId="2" type="noConversion"/>
  </si>
  <si>
    <t>61438-35704</t>
    <phoneticPr fontId="2" type="noConversion"/>
  </si>
  <si>
    <t>LA20192694353000</t>
    <phoneticPr fontId="2" type="noConversion"/>
  </si>
  <si>
    <t>61465-16721</t>
    <phoneticPr fontId="2" type="noConversion"/>
  </si>
  <si>
    <t>61437-77613</t>
    <phoneticPr fontId="2" type="noConversion"/>
  </si>
  <si>
    <t>LA20192695060000</t>
    <phoneticPr fontId="2" type="noConversion"/>
  </si>
  <si>
    <t>61465-16926</t>
    <phoneticPr fontId="2" type="noConversion"/>
  </si>
  <si>
    <t>LA20192696706000</t>
    <phoneticPr fontId="2" type="noConversion"/>
  </si>
  <si>
    <t>LA20192697420000</t>
    <phoneticPr fontId="2" type="noConversion"/>
  </si>
  <si>
    <t>LA20192694916000</t>
    <phoneticPr fontId="2" type="noConversion"/>
  </si>
  <si>
    <t>LA20192700338000</t>
    <phoneticPr fontId="2" type="noConversion"/>
  </si>
  <si>
    <t>LA20192695750000</t>
    <phoneticPr fontId="2" type="noConversion"/>
  </si>
  <si>
    <t>LA20192697898000</t>
    <phoneticPr fontId="2" type="noConversion"/>
  </si>
  <si>
    <t>LA20192696732000</t>
    <phoneticPr fontId="2" type="noConversion"/>
  </si>
  <si>
    <t>LA20192064696000</t>
    <phoneticPr fontId="2" type="noConversion"/>
  </si>
  <si>
    <t>61415-67995</t>
    <phoneticPr fontId="2" type="noConversion"/>
  </si>
  <si>
    <t>L01943644523</t>
    <phoneticPr fontId="2" type="noConversion"/>
  </si>
  <si>
    <t>61264-323132</t>
    <phoneticPr fontId="2" type="noConversion"/>
  </si>
  <si>
    <t>61264-323361</t>
    <phoneticPr fontId="2" type="noConversion"/>
  </si>
  <si>
    <t>61437-78068</t>
    <phoneticPr fontId="2" type="noConversion"/>
  </si>
  <si>
    <t>LA20192062941000</t>
    <phoneticPr fontId="2" type="noConversion"/>
  </si>
  <si>
    <t>LA20192062879000</t>
    <phoneticPr fontId="2" type="noConversion"/>
  </si>
  <si>
    <t>61426-13876</t>
    <phoneticPr fontId="2" type="noConversion"/>
  </si>
  <si>
    <t>61437-76524</t>
    <phoneticPr fontId="2" type="noConversion"/>
  </si>
  <si>
    <t>61465-16027</t>
    <phoneticPr fontId="2" type="noConversion"/>
  </si>
  <si>
    <t>LA20192681364000</t>
    <phoneticPr fontId="2" type="noConversion"/>
  </si>
  <si>
    <t>LA20192673436000</t>
    <phoneticPr fontId="2" type="noConversion"/>
  </si>
  <si>
    <t>LA20192673505000</t>
    <phoneticPr fontId="2" type="noConversion"/>
  </si>
  <si>
    <t>LA20192679423000</t>
    <phoneticPr fontId="2" type="noConversion"/>
  </si>
  <si>
    <t>LA20192679486000</t>
    <phoneticPr fontId="2" type="noConversion"/>
  </si>
  <si>
    <t>61415-67689</t>
    <phoneticPr fontId="2" type="noConversion"/>
  </si>
  <si>
    <t>LA20192058185000</t>
    <phoneticPr fontId="2" type="noConversion"/>
  </si>
  <si>
    <t>61435-25622</t>
    <phoneticPr fontId="2" type="noConversion"/>
  </si>
  <si>
    <t>61435-25621</t>
    <phoneticPr fontId="2" type="noConversion"/>
  </si>
  <si>
    <t>61438-34756</t>
    <phoneticPr fontId="2" type="noConversion"/>
  </si>
  <si>
    <t>61464-10000</t>
    <phoneticPr fontId="2" type="noConversion"/>
  </si>
  <si>
    <t>LA20192674103000</t>
    <phoneticPr fontId="2" type="noConversion"/>
  </si>
  <si>
    <t>LA20192676239000</t>
    <phoneticPr fontId="2" type="noConversion"/>
  </si>
  <si>
    <t>61437-77232</t>
    <phoneticPr fontId="2" type="noConversion"/>
  </si>
  <si>
    <t>61438-35066</t>
    <phoneticPr fontId="2" type="noConversion"/>
  </si>
  <si>
    <t>LA20192056716000</t>
    <phoneticPr fontId="2" type="noConversion"/>
  </si>
  <si>
    <t>61465-16359</t>
    <phoneticPr fontId="2" type="noConversion"/>
  </si>
  <si>
    <t>LA20192060005000</t>
    <phoneticPr fontId="2" type="noConversion"/>
  </si>
  <si>
    <t>LA20192059306000</t>
    <phoneticPr fontId="2" type="noConversion"/>
  </si>
  <si>
    <t>61437-75091</t>
    <phoneticPr fontId="2" type="noConversion"/>
  </si>
  <si>
    <t>61465-15567</t>
    <phoneticPr fontId="2" type="noConversion"/>
  </si>
  <si>
    <t>61464-9566</t>
    <phoneticPr fontId="2" type="noConversion"/>
  </si>
  <si>
    <t>LA20192660215000</t>
    <phoneticPr fontId="2" type="noConversion"/>
  </si>
  <si>
    <t>LA20192664706000</t>
    <phoneticPr fontId="2" type="noConversion"/>
  </si>
  <si>
    <t>LA20192664541000</t>
    <phoneticPr fontId="2" type="noConversion"/>
  </si>
  <si>
    <t>LA20192661799000</t>
    <phoneticPr fontId="2" type="noConversion"/>
  </si>
  <si>
    <t>61264-320827</t>
    <phoneticPr fontId="2" type="noConversion"/>
  </si>
  <si>
    <t>61264-320833</t>
    <phoneticPr fontId="2" type="noConversion"/>
  </si>
  <si>
    <t>LA20192662978000</t>
    <phoneticPr fontId="2" type="noConversion"/>
  </si>
  <si>
    <t>61437-75425</t>
    <phoneticPr fontId="2" type="noConversion"/>
  </si>
  <si>
    <t>61464-9650</t>
    <phoneticPr fontId="2" type="noConversion"/>
  </si>
  <si>
    <t>61437-75273</t>
    <phoneticPr fontId="2" type="noConversion"/>
  </si>
  <si>
    <t>LA20192659487000</t>
    <phoneticPr fontId="2" type="noConversion"/>
  </si>
  <si>
    <t>LA20192662591000</t>
    <phoneticPr fontId="2" type="noConversion"/>
  </si>
  <si>
    <t>LA20192663457000</t>
    <phoneticPr fontId="2" type="noConversion"/>
  </si>
  <si>
    <t>LA20192666643000</t>
    <phoneticPr fontId="2" type="noConversion"/>
  </si>
  <si>
    <t>LA20192660828000</t>
    <phoneticPr fontId="2" type="noConversion"/>
  </si>
  <si>
    <t>LA20192668020000</t>
    <phoneticPr fontId="2" type="noConversion"/>
  </si>
  <si>
    <t>61464-9548</t>
    <phoneticPr fontId="2" type="noConversion"/>
  </si>
  <si>
    <t>LA20192661687000</t>
    <phoneticPr fontId="2" type="noConversion"/>
  </si>
  <si>
    <t>61438-34310</t>
    <phoneticPr fontId="2" type="noConversion"/>
  </si>
  <si>
    <t>61438-34335</t>
    <phoneticPr fontId="2" type="noConversion"/>
  </si>
  <si>
    <t>LA20192052570000</t>
    <phoneticPr fontId="2" type="noConversion"/>
  </si>
  <si>
    <t>61430-32611</t>
    <phoneticPr fontId="2" type="noConversion"/>
  </si>
  <si>
    <t>LA20192665048000</t>
    <phoneticPr fontId="2" type="noConversion"/>
  </si>
  <si>
    <t>61445-11330</t>
    <phoneticPr fontId="2" type="noConversion"/>
  </si>
  <si>
    <t>LA20192656900000</t>
    <phoneticPr fontId="2" type="noConversion"/>
  </si>
  <si>
    <t>61437-75407</t>
    <phoneticPr fontId="2" type="noConversion"/>
  </si>
  <si>
    <t>LA20192643904000</t>
    <phoneticPr fontId="2" type="noConversion"/>
  </si>
  <si>
    <t>61435-24772</t>
    <phoneticPr fontId="2" type="noConversion"/>
  </si>
  <si>
    <t>L01943212094</t>
    <phoneticPr fontId="2" type="noConversion"/>
  </si>
  <si>
    <t>61437-72419</t>
    <phoneticPr fontId="2" type="noConversion"/>
  </si>
  <si>
    <t>61430-31612</t>
    <phoneticPr fontId="2" type="noConversion"/>
  </si>
  <si>
    <t>61434-36588</t>
    <phoneticPr fontId="2" type="noConversion"/>
  </si>
  <si>
    <t>61434-35546</t>
    <phoneticPr fontId="2" type="noConversion"/>
  </si>
  <si>
    <t>61430-31391</t>
    <phoneticPr fontId="2" type="noConversion"/>
  </si>
  <si>
    <t>61430-31766</t>
    <phoneticPr fontId="2" type="noConversion"/>
  </si>
  <si>
    <t>61434-36266</t>
    <phoneticPr fontId="2" type="noConversion"/>
  </si>
  <si>
    <t>61430-31649</t>
    <phoneticPr fontId="2" type="noConversion"/>
  </si>
  <si>
    <t>LA20192647560000</t>
    <phoneticPr fontId="2" type="noConversion"/>
  </si>
  <si>
    <t>LA20192644419000</t>
    <phoneticPr fontId="2" type="noConversion"/>
  </si>
  <si>
    <t>61437-72764</t>
    <phoneticPr fontId="2" type="noConversion"/>
  </si>
  <si>
    <t>LA20192649053000</t>
    <phoneticPr fontId="2" type="noConversion"/>
  </si>
  <si>
    <t>61461-6244</t>
    <phoneticPr fontId="2" type="noConversion"/>
  </si>
  <si>
    <t>61461-6293</t>
    <phoneticPr fontId="2" type="noConversion"/>
  </si>
  <si>
    <t>LA20192047513000</t>
    <phoneticPr fontId="2" type="noConversion"/>
  </si>
  <si>
    <t>61437-71384</t>
    <phoneticPr fontId="2" type="noConversion"/>
  </si>
  <si>
    <t>61442-858</t>
    <phoneticPr fontId="2" type="noConversion"/>
  </si>
  <si>
    <t>61464-9170</t>
    <phoneticPr fontId="2" type="noConversion"/>
  </si>
  <si>
    <t>61438-33176</t>
    <phoneticPr fontId="2" type="noConversion"/>
  </si>
  <si>
    <t>LA20192644655000</t>
    <phoneticPr fontId="2" type="noConversion"/>
  </si>
  <si>
    <t>L01943446938</t>
    <phoneticPr fontId="2" type="noConversion"/>
  </si>
  <si>
    <t>L01943606266</t>
    <phoneticPr fontId="2" type="noConversion"/>
  </si>
  <si>
    <t>L01943609247</t>
    <phoneticPr fontId="2" type="noConversion"/>
  </si>
  <si>
    <t>LA20192642642000</t>
    <phoneticPr fontId="2" type="noConversion"/>
  </si>
  <si>
    <t>LA20192640634000</t>
    <phoneticPr fontId="2" type="noConversion"/>
  </si>
  <si>
    <t>LA20192643671000</t>
    <phoneticPr fontId="2" type="noConversion"/>
  </si>
  <si>
    <t>61426-13214</t>
    <phoneticPr fontId="2" type="noConversion"/>
  </si>
  <si>
    <t>LA20192639808000</t>
    <phoneticPr fontId="2" type="noConversion"/>
  </si>
  <si>
    <t>LA20192632678000</t>
    <phoneticPr fontId="2" type="noConversion"/>
  </si>
  <si>
    <t>LA20192642563000</t>
    <phoneticPr fontId="2" type="noConversion"/>
  </si>
  <si>
    <t>61430-32006</t>
    <phoneticPr fontId="2" type="noConversion"/>
  </si>
  <si>
    <t>LA20192633732000</t>
    <phoneticPr fontId="2" type="noConversion"/>
  </si>
  <si>
    <t>L01942999948</t>
    <phoneticPr fontId="2" type="noConversion"/>
  </si>
  <si>
    <t>LA20192649098000</t>
    <phoneticPr fontId="2" type="noConversion"/>
  </si>
  <si>
    <t>LA20192641516000</t>
    <phoneticPr fontId="2" type="noConversion"/>
  </si>
  <si>
    <t>LA20192638655000</t>
    <phoneticPr fontId="2" type="noConversion"/>
  </si>
  <si>
    <t>LA20192643521000</t>
    <phoneticPr fontId="2" type="noConversion"/>
  </si>
  <si>
    <t>LA20192642653000</t>
    <phoneticPr fontId="2" type="noConversion"/>
  </si>
  <si>
    <t>61438-33578</t>
    <phoneticPr fontId="2" type="noConversion"/>
  </si>
  <si>
    <t>61465-14528</t>
    <phoneticPr fontId="2" type="noConversion"/>
  </si>
  <si>
    <t>LA20192646563000</t>
    <phoneticPr fontId="2" type="noConversion"/>
  </si>
  <si>
    <t>LA20192646782000</t>
    <phoneticPr fontId="2" type="noConversion"/>
  </si>
  <si>
    <t>L01943681193</t>
    <phoneticPr fontId="2" type="noConversion"/>
  </si>
  <si>
    <t>L01943679475</t>
    <phoneticPr fontId="2" type="noConversion"/>
  </si>
  <si>
    <t>L01943583493</t>
    <phoneticPr fontId="2" type="noConversion"/>
  </si>
  <si>
    <t>L01942993760</t>
    <phoneticPr fontId="2" type="noConversion"/>
  </si>
  <si>
    <t>LA20192636542000</t>
    <phoneticPr fontId="2" type="noConversion"/>
  </si>
  <si>
    <t>LA20192648077000</t>
    <phoneticPr fontId="2" type="noConversion"/>
  </si>
  <si>
    <t>LA20192636423000</t>
    <phoneticPr fontId="2" type="noConversion"/>
  </si>
  <si>
    <t>61464-8957</t>
    <phoneticPr fontId="2" type="noConversion"/>
  </si>
  <si>
    <t>61264-318355</t>
    <phoneticPr fontId="2" type="noConversion"/>
  </si>
  <si>
    <t>61434-35923</t>
    <phoneticPr fontId="2" type="noConversion"/>
  </si>
  <si>
    <t>61434-35493</t>
    <phoneticPr fontId="2" type="noConversion"/>
  </si>
  <si>
    <t>61434-35558</t>
    <phoneticPr fontId="2" type="noConversion"/>
  </si>
  <si>
    <t>61430-31042</t>
    <phoneticPr fontId="2" type="noConversion"/>
  </si>
  <si>
    <t>61264-317805</t>
    <phoneticPr fontId="2" type="noConversion"/>
  </si>
  <si>
    <t>LA20192046829000</t>
    <phoneticPr fontId="2" type="noConversion"/>
  </si>
  <si>
    <t>LA20192050605000</t>
    <phoneticPr fontId="2" type="noConversion"/>
  </si>
  <si>
    <t>LA20192050336000</t>
    <phoneticPr fontId="2" type="noConversion"/>
  </si>
  <si>
    <t>LA20192048052000</t>
    <phoneticPr fontId="2" type="noConversion"/>
  </si>
  <si>
    <t>LA20192623662000</t>
    <phoneticPr fontId="2" type="noConversion"/>
  </si>
  <si>
    <t>LA20192629230000</t>
    <phoneticPr fontId="2" type="noConversion"/>
  </si>
  <si>
    <t>LA20192629286000</t>
    <phoneticPr fontId="2" type="noConversion"/>
  </si>
  <si>
    <t>61264-317139</t>
    <phoneticPr fontId="2" type="noConversion"/>
  </si>
  <si>
    <t>61264-317085</t>
    <phoneticPr fontId="2" type="noConversion"/>
  </si>
  <si>
    <t>61464-8284</t>
    <phoneticPr fontId="2" type="noConversion"/>
  </si>
  <si>
    <t>LA20192625021000</t>
    <phoneticPr fontId="2" type="noConversion"/>
  </si>
  <si>
    <t>LA20192630682000</t>
    <phoneticPr fontId="2" type="noConversion"/>
  </si>
  <si>
    <t>61438-31993</t>
    <phoneticPr fontId="2" type="noConversion"/>
  </si>
  <si>
    <t>LA20192625980000</t>
    <phoneticPr fontId="2" type="noConversion"/>
  </si>
  <si>
    <t>LA20192042311000</t>
    <phoneticPr fontId="2" type="noConversion"/>
  </si>
  <si>
    <t>LA20192042351000</t>
    <phoneticPr fontId="2" type="noConversion"/>
  </si>
  <si>
    <t>LA20192624922000</t>
    <phoneticPr fontId="2" type="noConversion"/>
  </si>
  <si>
    <t>LA20192624985000</t>
    <phoneticPr fontId="2" type="noConversion"/>
  </si>
  <si>
    <t>LA20192623558000</t>
    <phoneticPr fontId="2" type="noConversion"/>
  </si>
  <si>
    <t>LA20192618027000</t>
    <phoneticPr fontId="2" type="noConversion"/>
  </si>
  <si>
    <t>LA20192618097000</t>
    <phoneticPr fontId="2" type="noConversion"/>
  </si>
  <si>
    <t>LA20192618130000</t>
    <phoneticPr fontId="2" type="noConversion"/>
  </si>
  <si>
    <t>61430-30576</t>
    <phoneticPr fontId="2" type="noConversion"/>
  </si>
  <si>
    <t>L01943398315</t>
    <phoneticPr fontId="2" type="noConversion"/>
  </si>
  <si>
    <t>L01942818755</t>
    <phoneticPr fontId="2" type="noConversion"/>
  </si>
  <si>
    <t>L01943398789</t>
    <phoneticPr fontId="2" type="noConversion"/>
  </si>
  <si>
    <t>L01942817502</t>
    <phoneticPr fontId="2" type="noConversion"/>
  </si>
  <si>
    <t>LA20192044010000</t>
    <phoneticPr fontId="2" type="noConversion"/>
  </si>
  <si>
    <t>L01943295256</t>
    <phoneticPr fontId="2" type="noConversion"/>
  </si>
  <si>
    <t>61465-12965</t>
    <phoneticPr fontId="2" type="noConversion"/>
  </si>
  <si>
    <t>LA20192626176000</t>
    <phoneticPr fontId="2" type="noConversion"/>
  </si>
  <si>
    <t>61264-316331</t>
    <phoneticPr fontId="2" type="noConversion"/>
  </si>
  <si>
    <t>61438-31915</t>
    <phoneticPr fontId="2" type="noConversion"/>
  </si>
  <si>
    <t>61467-6367</t>
    <phoneticPr fontId="2" type="noConversion"/>
  </si>
  <si>
    <t>LA20192625618000</t>
    <phoneticPr fontId="2" type="noConversion"/>
  </si>
  <si>
    <t>61437-69861</t>
    <phoneticPr fontId="2" type="noConversion"/>
  </si>
  <si>
    <t>61437-70461</t>
    <phoneticPr fontId="2" type="noConversion"/>
  </si>
  <si>
    <t>61456-21699</t>
    <phoneticPr fontId="2" type="noConversion"/>
  </si>
  <si>
    <t>61445-10615</t>
    <phoneticPr fontId="2" type="noConversion"/>
  </si>
  <si>
    <t>LA20192611186000</t>
    <phoneticPr fontId="2" type="noConversion"/>
  </si>
  <si>
    <t>LA20192614460000</t>
    <phoneticPr fontId="2" type="noConversion"/>
  </si>
  <si>
    <t>LA20192035950000</t>
    <phoneticPr fontId="2" type="noConversion"/>
  </si>
  <si>
    <t>LA20192037777000</t>
    <phoneticPr fontId="2" type="noConversion"/>
  </si>
  <si>
    <t>61461-5726</t>
    <phoneticPr fontId="2" type="noConversion"/>
  </si>
  <si>
    <t>61464-7478</t>
    <phoneticPr fontId="2" type="noConversion"/>
  </si>
  <si>
    <t>LA20192613777000</t>
    <phoneticPr fontId="2" type="noConversion"/>
  </si>
  <si>
    <t>LA20192608616000</t>
    <phoneticPr fontId="2" type="noConversion"/>
  </si>
  <si>
    <t>LA20192608679000</t>
    <phoneticPr fontId="2" type="noConversion"/>
  </si>
  <si>
    <t>LA20192603530000</t>
    <phoneticPr fontId="2" type="noConversion"/>
  </si>
  <si>
    <t>LA20192610537000</t>
    <phoneticPr fontId="2" type="noConversion"/>
  </si>
  <si>
    <t>LA20192606756000</t>
    <phoneticPr fontId="2" type="noConversion"/>
  </si>
  <si>
    <t>LA20192605345000</t>
    <phoneticPr fontId="2" type="noConversion"/>
  </si>
  <si>
    <t>61464-7674</t>
    <phoneticPr fontId="2" type="noConversion"/>
  </si>
  <si>
    <t>61430-29707</t>
    <phoneticPr fontId="2" type="noConversion"/>
  </si>
  <si>
    <t>61434-34262</t>
    <phoneticPr fontId="2" type="noConversion"/>
  </si>
  <si>
    <t>61430-29960</t>
    <phoneticPr fontId="2" type="noConversion"/>
  </si>
  <si>
    <t>LA20192603673000</t>
    <phoneticPr fontId="2" type="noConversion"/>
  </si>
  <si>
    <t>LA20192613177000</t>
    <phoneticPr fontId="2" type="noConversion"/>
  </si>
  <si>
    <t>LA20192039741000</t>
    <phoneticPr fontId="2" type="noConversion"/>
  </si>
  <si>
    <t>PBI1760000232</t>
    <phoneticPr fontId="2" type="noConversion"/>
  </si>
  <si>
    <t>LA20192588697000</t>
    <phoneticPr fontId="2" type="noConversion"/>
  </si>
  <si>
    <t>LA20192597765000</t>
    <phoneticPr fontId="2" type="noConversion"/>
  </si>
  <si>
    <t>LA20192599396000</t>
    <phoneticPr fontId="2" type="noConversion"/>
  </si>
  <si>
    <t>61437-66164</t>
    <phoneticPr fontId="2" type="noConversion"/>
  </si>
  <si>
    <t>61465-11673</t>
    <phoneticPr fontId="2" type="noConversion"/>
  </si>
  <si>
    <t>61465-11476</t>
    <phoneticPr fontId="2" type="noConversion"/>
  </si>
  <si>
    <t>LA20192599122000</t>
    <phoneticPr fontId="2" type="noConversion"/>
  </si>
  <si>
    <t>LA20192591134000</t>
    <phoneticPr fontId="2" type="noConversion"/>
  </si>
  <si>
    <t>LA20192596874000</t>
    <phoneticPr fontId="2" type="noConversion"/>
  </si>
  <si>
    <t>LA20192589363000</t>
    <phoneticPr fontId="2" type="noConversion"/>
  </si>
  <si>
    <t>LA20192593496000</t>
    <phoneticPr fontId="2" type="noConversion"/>
  </si>
  <si>
    <t>LA20192597150000</t>
    <phoneticPr fontId="2" type="noConversion"/>
  </si>
  <si>
    <t>61438-30812</t>
    <phoneticPr fontId="2" type="noConversion"/>
  </si>
  <si>
    <t>LA20192591745000</t>
    <phoneticPr fontId="2" type="noConversion"/>
  </si>
  <si>
    <t>LA20192592821000</t>
    <phoneticPr fontId="2" type="noConversion"/>
  </si>
  <si>
    <t>LA20192599399000</t>
    <phoneticPr fontId="2" type="noConversion"/>
  </si>
  <si>
    <t>LA20192034676000</t>
    <phoneticPr fontId="2" type="noConversion"/>
  </si>
  <si>
    <t>61437-64527</t>
    <phoneticPr fontId="2" type="noConversion"/>
  </si>
  <si>
    <t>61264-310752</t>
    <phoneticPr fontId="2" type="noConversion"/>
  </si>
  <si>
    <t>61464-6273</t>
    <phoneticPr fontId="2" type="noConversion"/>
  </si>
  <si>
    <t>61437-65553</t>
    <phoneticPr fontId="2" type="noConversion"/>
  </si>
  <si>
    <t>61437-65522</t>
    <phoneticPr fontId="2" type="noConversion"/>
  </si>
  <si>
    <t>61437-65195</t>
    <phoneticPr fontId="2" type="noConversion"/>
  </si>
  <si>
    <t>61434-31229</t>
    <phoneticPr fontId="2" type="noConversion"/>
  </si>
  <si>
    <t>61264-311069</t>
    <phoneticPr fontId="2" type="noConversion"/>
  </si>
  <si>
    <t>61264-311075</t>
    <phoneticPr fontId="2" type="noConversion"/>
  </si>
  <si>
    <t>61415-63614</t>
    <phoneticPr fontId="2" type="noConversion"/>
  </si>
  <si>
    <t>61434-31263</t>
    <phoneticPr fontId="2" type="noConversion"/>
  </si>
  <si>
    <t>61464-6328</t>
    <phoneticPr fontId="2" type="noConversion"/>
  </si>
  <si>
    <t>61464-6561</t>
    <phoneticPr fontId="2" type="noConversion"/>
  </si>
  <si>
    <t>LA20192575473000</t>
    <phoneticPr fontId="2" type="noConversion"/>
  </si>
  <si>
    <t>LA20192029826000</t>
    <phoneticPr fontId="2" type="noConversion"/>
  </si>
  <si>
    <t>LA20192030754000</t>
    <phoneticPr fontId="2" type="noConversion"/>
  </si>
  <si>
    <t>61464-6912</t>
    <phoneticPr fontId="2" type="noConversion"/>
  </si>
  <si>
    <t>LA20192581559000</t>
    <phoneticPr fontId="2" type="noConversion"/>
  </si>
  <si>
    <t>LA20192573668000</t>
    <phoneticPr fontId="2" type="noConversion"/>
  </si>
  <si>
    <t>61434-31259</t>
    <phoneticPr fontId="2" type="noConversion"/>
  </si>
  <si>
    <t>61434-31256</t>
    <phoneticPr fontId="2" type="noConversion"/>
  </si>
  <si>
    <t>LA20192572215000</t>
    <phoneticPr fontId="2" type="noConversion"/>
  </si>
  <si>
    <t>61438-29970</t>
    <phoneticPr fontId="2" type="noConversion"/>
  </si>
  <si>
    <t>LA20192571531000</t>
    <phoneticPr fontId="2" type="noConversion"/>
  </si>
  <si>
    <t>61465-10181</t>
    <phoneticPr fontId="2" type="noConversion"/>
  </si>
  <si>
    <t>61437-64599</t>
    <phoneticPr fontId="2" type="noConversion"/>
  </si>
  <si>
    <t>저축성</t>
    <phoneticPr fontId="2" type="noConversion"/>
  </si>
  <si>
    <t>보장성2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</si>
  <si>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</si>
  <si>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</si>
  <si>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</si>
  <si>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</si>
  <si>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Y-1</t>
    <phoneticPr fontId="2" type="noConversion"/>
  </si>
  <si>
    <t>Y-1</t>
    <phoneticPr fontId="2" type="noConversion"/>
  </si>
  <si>
    <t>A</t>
    <phoneticPr fontId="2" type="noConversion"/>
  </si>
  <si>
    <t>정상2</t>
    <phoneticPr fontId="2" type="noConversion"/>
  </si>
  <si>
    <t>엠피아이리치</t>
    <phoneticPr fontId="2" type="noConversion"/>
  </si>
  <si>
    <t>엠피송내</t>
    <phoneticPr fontId="2" type="noConversion"/>
  </si>
  <si>
    <t>엠피의정부</t>
    <phoneticPr fontId="2" type="noConversion"/>
  </si>
  <si>
    <t>엠피상동</t>
    <phoneticPr fontId="2" type="noConversion"/>
  </si>
  <si>
    <t>엠피프라임</t>
    <phoneticPr fontId="2" type="noConversion"/>
  </si>
  <si>
    <t>엠피송내</t>
    <phoneticPr fontId="2" type="noConversion"/>
  </si>
  <si>
    <t>엠피피스토스</t>
    <phoneticPr fontId="2" type="noConversion"/>
  </si>
  <si>
    <t>엠피경기</t>
    <phoneticPr fontId="2" type="noConversion"/>
  </si>
  <si>
    <t>엠피피스토스</t>
    <phoneticPr fontId="2" type="noConversion"/>
  </si>
  <si>
    <t>엠피상동</t>
    <phoneticPr fontId="2" type="noConversion"/>
  </si>
  <si>
    <t>엠피레전드</t>
    <phoneticPr fontId="2" type="noConversion"/>
  </si>
  <si>
    <t>엠피메트로</t>
    <phoneticPr fontId="2" type="noConversion"/>
  </si>
  <si>
    <t>엠피성공</t>
    <phoneticPr fontId="2" type="noConversion"/>
  </si>
  <si>
    <t>엠피경기</t>
    <phoneticPr fontId="2" type="noConversion"/>
  </si>
  <si>
    <t>엠피메트로</t>
    <phoneticPr fontId="2" type="noConversion"/>
  </si>
  <si>
    <t>엠피의정부</t>
    <phoneticPr fontId="2" type="noConversion"/>
  </si>
  <si>
    <t>MP아이리치</t>
    <phoneticPr fontId="2" type="noConversion"/>
  </si>
  <si>
    <t>MP송내</t>
    <phoneticPr fontId="2" type="noConversion"/>
  </si>
  <si>
    <t>MP의정부</t>
    <phoneticPr fontId="2" type="noConversion"/>
  </si>
  <si>
    <t>제이엔제이</t>
    <phoneticPr fontId="2" type="noConversion"/>
  </si>
  <si>
    <t>MP상동</t>
    <phoneticPr fontId="2" type="noConversion"/>
  </si>
  <si>
    <t>MP경기</t>
    <phoneticPr fontId="2" type="noConversion"/>
  </si>
  <si>
    <t>MP피스토스</t>
    <phoneticPr fontId="2" type="noConversion"/>
  </si>
  <si>
    <t>MP레전드</t>
    <phoneticPr fontId="2" type="noConversion"/>
  </si>
  <si>
    <t>MP성공</t>
    <phoneticPr fontId="2" type="noConversion"/>
  </si>
  <si>
    <t>아이리치1팀</t>
    <phoneticPr fontId="2" type="noConversion"/>
  </si>
  <si>
    <t>송내1팀</t>
    <phoneticPr fontId="2" type="noConversion"/>
  </si>
  <si>
    <t>의정부1팀</t>
    <phoneticPr fontId="2" type="noConversion"/>
  </si>
  <si>
    <t>제이엔제이1팀</t>
    <phoneticPr fontId="2" type="noConversion"/>
  </si>
  <si>
    <t>상동1팀</t>
    <phoneticPr fontId="2" type="noConversion"/>
  </si>
  <si>
    <t>송내2팀</t>
    <phoneticPr fontId="2" type="noConversion"/>
  </si>
  <si>
    <t>송내1팀</t>
    <phoneticPr fontId="2" type="noConversion"/>
  </si>
  <si>
    <t>아이리치1팀</t>
    <phoneticPr fontId="2" type="noConversion"/>
  </si>
  <si>
    <t>경기1팀</t>
    <phoneticPr fontId="2" type="noConversion"/>
  </si>
  <si>
    <t>경기1팀</t>
    <phoneticPr fontId="2" type="noConversion"/>
  </si>
  <si>
    <t>피스1팀</t>
    <phoneticPr fontId="2" type="noConversion"/>
  </si>
  <si>
    <t>상동1팀</t>
    <phoneticPr fontId="2" type="noConversion"/>
  </si>
  <si>
    <t>레전드1팀</t>
    <phoneticPr fontId="2" type="noConversion"/>
  </si>
  <si>
    <t>성공1팀</t>
    <phoneticPr fontId="2" type="noConversion"/>
  </si>
  <si>
    <t>피스1팀</t>
    <phoneticPr fontId="2" type="noConversion"/>
  </si>
  <si>
    <t>제이엔제이1팀</t>
    <phoneticPr fontId="2" type="noConversion"/>
  </si>
  <si>
    <t>의정부1팀</t>
    <phoneticPr fontId="2" type="noConversion"/>
  </si>
  <si>
    <t>김정희2</t>
    <phoneticPr fontId="2" type="noConversion"/>
  </si>
  <si>
    <t>정인란</t>
    <phoneticPr fontId="2" type="noConversion"/>
  </si>
  <si>
    <t>염경분</t>
    <phoneticPr fontId="2" type="noConversion"/>
  </si>
  <si>
    <t>염경분</t>
    <phoneticPr fontId="2" type="noConversion"/>
  </si>
  <si>
    <t>유경자</t>
    <phoneticPr fontId="2" type="noConversion"/>
  </si>
  <si>
    <t>강명희</t>
    <phoneticPr fontId="2" type="noConversion"/>
  </si>
  <si>
    <t>이상희</t>
    <phoneticPr fontId="2" type="noConversion"/>
  </si>
  <si>
    <t>정인란</t>
    <phoneticPr fontId="2" type="noConversion"/>
  </si>
  <si>
    <t>김정희2</t>
    <phoneticPr fontId="2" type="noConversion"/>
  </si>
  <si>
    <t>표계순</t>
    <phoneticPr fontId="2" type="noConversion"/>
  </si>
  <si>
    <t>신은경</t>
    <phoneticPr fontId="2" type="noConversion"/>
  </si>
  <si>
    <t>우월랑</t>
    <phoneticPr fontId="2" type="noConversion"/>
  </si>
  <si>
    <t>이병식</t>
    <phoneticPr fontId="2" type="noConversion"/>
  </si>
  <si>
    <t>김선옥</t>
    <phoneticPr fontId="2" type="noConversion"/>
  </si>
  <si>
    <t>최은재</t>
    <phoneticPr fontId="2" type="noConversion"/>
  </si>
  <si>
    <t>최은재</t>
    <phoneticPr fontId="2" type="noConversion"/>
  </si>
  <si>
    <t>강명희</t>
    <phoneticPr fontId="2" type="noConversion"/>
  </si>
  <si>
    <t>강미경</t>
    <phoneticPr fontId="2" type="noConversion"/>
  </si>
  <si>
    <t>이광호</t>
    <phoneticPr fontId="2" type="noConversion"/>
  </si>
  <si>
    <t>전진</t>
    <phoneticPr fontId="2" type="noConversion"/>
  </si>
  <si>
    <t>최선희</t>
    <phoneticPr fontId="2" type="noConversion"/>
  </si>
  <si>
    <t>홍미숙</t>
    <phoneticPr fontId="2" type="noConversion"/>
  </si>
  <si>
    <t>이복자</t>
    <phoneticPr fontId="2" type="noConversion"/>
  </si>
  <si>
    <t>이효순</t>
    <phoneticPr fontId="2" type="noConversion"/>
  </si>
  <si>
    <t>김순자</t>
    <phoneticPr fontId="2" type="noConversion"/>
  </si>
  <si>
    <t>조정호</t>
    <phoneticPr fontId="2" type="noConversion"/>
  </si>
  <si>
    <t>오광숙</t>
    <phoneticPr fontId="2" type="noConversion"/>
  </si>
  <si>
    <t>오광숙</t>
    <phoneticPr fontId="2" type="noConversion"/>
  </si>
  <si>
    <t>김미란</t>
    <phoneticPr fontId="2" type="noConversion"/>
  </si>
  <si>
    <t>오은정</t>
    <phoneticPr fontId="2" type="noConversion"/>
  </si>
  <si>
    <t>허윤경</t>
    <phoneticPr fontId="2" type="noConversion"/>
  </si>
  <si>
    <t>김미란</t>
    <phoneticPr fontId="2" type="noConversion"/>
  </si>
  <si>
    <t>유창백</t>
    <phoneticPr fontId="2" type="noConversion"/>
  </si>
  <si>
    <t>임영신</t>
    <phoneticPr fontId="2" type="noConversion"/>
  </si>
  <si>
    <t>채경미</t>
    <phoneticPr fontId="2" type="noConversion"/>
  </si>
  <si>
    <t>최은재</t>
    <phoneticPr fontId="2" type="noConversion"/>
  </si>
  <si>
    <t>최은재</t>
    <phoneticPr fontId="2" type="noConversion"/>
  </si>
  <si>
    <t>최주영</t>
    <phoneticPr fontId="2" type="noConversion"/>
  </si>
  <si>
    <t>우월랑</t>
    <phoneticPr fontId="2" type="noConversion"/>
  </si>
  <si>
    <t>김순자</t>
    <phoneticPr fontId="2" type="noConversion"/>
  </si>
  <si>
    <t>손명애</t>
    <phoneticPr fontId="2" type="noConversion"/>
  </si>
  <si>
    <t>단체</t>
    <phoneticPr fontId="2" type="noConversion"/>
  </si>
  <si>
    <t>일반저축</t>
    <phoneticPr fontId="2" type="noConversion"/>
  </si>
  <si>
    <t>종신</t>
    <phoneticPr fontId="2" type="noConversion"/>
  </si>
  <si>
    <t>중저가</t>
    <phoneticPr fontId="2" type="noConversion"/>
  </si>
  <si>
    <t>보장성</t>
    <phoneticPr fontId="2" type="noConversion"/>
  </si>
  <si>
    <t>종신</t>
    <phoneticPr fontId="2" type="noConversion"/>
  </si>
  <si>
    <t>보장성</t>
    <phoneticPr fontId="2" type="noConversion"/>
  </si>
  <si>
    <t>라이나4</t>
    <phoneticPr fontId="2" type="noConversion"/>
  </si>
  <si>
    <t>단체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</si>
  <si>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</si>
  <si>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</si>
  <si>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</si>
  <si>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</si>
  <si>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</si>
  <si>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</si>
  <si>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</si>
  <si>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</si>
  <si>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</si>
  <si>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</si>
  <si>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</si>
  <si>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</si>
  <si>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</si>
  <si>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</si>
  <si>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</si>
  <si>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</si>
  <si>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</si>
  <si>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</si>
  <si>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Y-1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</si>
  <si>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</si>
  <si>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</si>
  <si>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</si>
  <si>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</si>
  <si>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정상2</t>
    <phoneticPr fontId="2" type="noConversion"/>
  </si>
  <si>
    <t>정상2</t>
    <phoneticPr fontId="2" type="noConversion"/>
  </si>
  <si>
    <t>상태</t>
    <phoneticPr fontId="2" type="noConversion"/>
  </si>
  <si>
    <t>엠피메트로</t>
    <phoneticPr fontId="2" type="noConversion"/>
  </si>
  <si>
    <t>엠피메트로</t>
    <phoneticPr fontId="2" type="noConversion"/>
  </si>
  <si>
    <t>엠피제이엔제이</t>
    <phoneticPr fontId="2" type="noConversion"/>
  </si>
  <si>
    <t>HL</t>
    <phoneticPr fontId="2" type="noConversion"/>
  </si>
  <si>
    <t>HL</t>
    <phoneticPr fontId="2" type="noConversion"/>
  </si>
  <si>
    <t>HL</t>
    <phoneticPr fontId="2" type="noConversion"/>
  </si>
  <si>
    <t>HL</t>
    <phoneticPr fontId="2" type="noConversion"/>
  </si>
  <si>
    <t>HL</t>
    <phoneticPr fontId="2" type="noConversion"/>
  </si>
  <si>
    <t>엠피라온</t>
    <phoneticPr fontId="2" type="noConversion"/>
  </si>
  <si>
    <t>엠피라온</t>
    <phoneticPr fontId="2" type="noConversion"/>
  </si>
  <si>
    <t>씨티엠</t>
    <phoneticPr fontId="2" type="noConversion"/>
  </si>
  <si>
    <t>엠피시흥</t>
    <phoneticPr fontId="2" type="noConversion"/>
  </si>
  <si>
    <t>씨티엠</t>
    <phoneticPr fontId="2" type="noConversion"/>
  </si>
  <si>
    <t>엠피제이엔제이</t>
    <phoneticPr fontId="2" type="noConversion"/>
  </si>
  <si>
    <t>엠피제이엔제이</t>
    <phoneticPr fontId="2" type="noConversion"/>
  </si>
  <si>
    <t>엠피메트로</t>
    <phoneticPr fontId="2" type="noConversion"/>
  </si>
  <si>
    <t>엠피메트로</t>
    <phoneticPr fontId="2" type="noConversion"/>
  </si>
  <si>
    <t>엠피메트로</t>
    <phoneticPr fontId="2" type="noConversion"/>
  </si>
  <si>
    <t>최대호</t>
    <phoneticPr fontId="2" type="noConversion"/>
  </si>
  <si>
    <t>엠피성공</t>
    <phoneticPr fontId="2" type="noConversion"/>
  </si>
  <si>
    <t>엠피성공</t>
    <phoneticPr fontId="2" type="noConversion"/>
  </si>
  <si>
    <t>엠피송내</t>
    <phoneticPr fontId="2" type="noConversion"/>
  </si>
  <si>
    <t>엠피송내</t>
    <phoneticPr fontId="2" type="noConversion"/>
  </si>
  <si>
    <t>엠피송내</t>
    <phoneticPr fontId="2" type="noConversion"/>
  </si>
  <si>
    <t>엠피의정부</t>
    <phoneticPr fontId="2" type="noConversion"/>
  </si>
  <si>
    <t>엠피의정부</t>
    <phoneticPr fontId="2" type="noConversion"/>
  </si>
  <si>
    <t>엠피의정부</t>
    <phoneticPr fontId="2" type="noConversion"/>
  </si>
  <si>
    <t>엠피여주</t>
    <phoneticPr fontId="2" type="noConversion"/>
  </si>
  <si>
    <t>엠피레전드</t>
    <phoneticPr fontId="2" type="noConversion"/>
  </si>
  <si>
    <t>엠피레전드</t>
    <phoneticPr fontId="2" type="noConversion"/>
  </si>
  <si>
    <t>엠피레전드</t>
    <phoneticPr fontId="2" type="noConversion"/>
  </si>
  <si>
    <t>엠피피스토스</t>
    <phoneticPr fontId="2" type="noConversion"/>
  </si>
  <si>
    <t>엠피피스토스</t>
    <phoneticPr fontId="2" type="noConversion"/>
  </si>
  <si>
    <t>엠피피스토스</t>
    <phoneticPr fontId="2" type="noConversion"/>
  </si>
  <si>
    <t>엠피프라임</t>
    <phoneticPr fontId="2" type="noConversion"/>
  </si>
  <si>
    <t>엠피프라임</t>
    <phoneticPr fontId="2" type="noConversion"/>
  </si>
  <si>
    <t>엠피제이엔제이</t>
    <phoneticPr fontId="2" type="noConversion"/>
  </si>
  <si>
    <t>월구분</t>
    <phoneticPr fontId="2" type="noConversion"/>
  </si>
  <si>
    <t>상태기준일</t>
    <phoneticPr fontId="2" type="noConversion"/>
  </si>
  <si>
    <t>그룹화지점</t>
    <phoneticPr fontId="2" type="noConversion"/>
  </si>
  <si>
    <t>파일타입</t>
    <phoneticPr fontId="2" type="noConversion"/>
  </si>
  <si>
    <t>신현정</t>
    <phoneticPr fontId="2" type="noConversion"/>
  </si>
  <si>
    <t>d:\글로벌\실적분석\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</si>
</sst>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#,##0,\ ;[Red]\-#,##0,"/>
    <numFmt numFmtId="177" formatCode="0.0%"/>
    <numFmt numFmtId="178" formatCode="#,##0,;[Red]\-#,##0,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B527E"/>
      <name val="Malgun Gothic"/>
      <family val="3"/>
    </font>
    <font>
      <sz val="9"/>
      <color rgb="FF333333"/>
      <name val="Dotum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b/>
      <sz val="10"/>
      <color rgb="FF0B527E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indexed="14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9" tint="0.59999389629810485"/>
      <name val="맑은 고딕"/>
      <family val="3"/>
      <charset val="129"/>
      <scheme val="minor"/>
    </font>
    <font>
      <b/>
      <i/>
      <sz val="11"/>
      <color rgb="FF0070C0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sz val="10.5"/>
      <color theme="1"/>
      <name val="맑은 고딕"/>
      <family val="2"/>
      <charset val="129"/>
      <scheme val="minor"/>
    </font>
    <font>
      <b/>
      <sz val="10.5"/>
      <color theme="1"/>
      <name val="맑은 고딕"/>
      <family val="3"/>
      <charset val="129"/>
      <scheme val="minor"/>
    </font>
    <font>
      <b/>
      <sz val="10.5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8F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8FEC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left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11" fillId="0" borderId="0" xfId="0" applyFont="1">
      <alignment vertical="center"/>
    </xf>
    <xf numFmtId="49" fontId="12" fillId="4" borderId="0" xfId="0" applyNumberFormat="1" applyFont="1" applyFill="1" applyBorder="1" applyAlignment="1">
      <alignment horizontal="left" vertical="center" wrapText="1"/>
    </xf>
    <xf numFmtId="0" fontId="11" fillId="0" borderId="0" xfId="0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Border="1">
      <alignment vertical="center"/>
    </xf>
    <xf numFmtId="49" fontId="12" fillId="0" borderId="1" xfId="0" applyNumberFormat="1" applyFont="1" applyFill="1" applyBorder="1" applyAlignment="1">
      <alignment horizontal="left" vertical="center" wrapText="1"/>
    </xf>
    <xf numFmtId="14" fontId="11" fillId="0" borderId="0" xfId="0" applyNumberFormat="1" applyFont="1">
      <alignment vertical="center"/>
    </xf>
    <xf numFmtId="0" fontId="11" fillId="0" borderId="0" xfId="0" applyFont="1" applyBorder="1">
      <alignment vertical="center"/>
    </xf>
    <xf numFmtId="0" fontId="10" fillId="0" borderId="2" xfId="0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9" fillId="0" borderId="3" xfId="0" applyFont="1" applyBorder="1">
      <alignment vertical="center"/>
    </xf>
    <xf numFmtId="0" fontId="0" fillId="0" borderId="3" xfId="0" applyBorder="1">
      <alignment vertical="center"/>
    </xf>
    <xf numFmtId="0" fontId="0" fillId="0" borderId="0" xfId="0" applyFill="1">
      <alignment vertical="center"/>
    </xf>
    <xf numFmtId="0" fontId="14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7" fillId="0" borderId="5" xfId="0" applyFont="1" applyBorder="1">
      <alignment vertical="center"/>
    </xf>
    <xf numFmtId="0" fontId="7" fillId="0" borderId="7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6" xfId="0" applyFont="1" applyBorder="1" applyAlignment="1">
      <alignment horizontal="left" vertical="center"/>
    </xf>
    <xf numFmtId="41" fontId="11" fillId="0" borderId="0" xfId="0" applyNumberFormat="1" applyFont="1">
      <alignment vertical="center"/>
    </xf>
    <xf numFmtId="41" fontId="10" fillId="0" borderId="3" xfId="1" applyFont="1" applyBorder="1">
      <alignment vertical="center"/>
    </xf>
    <xf numFmtId="41" fontId="11" fillId="0" borderId="3" xfId="0" applyNumberFormat="1" applyFont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14" fontId="10" fillId="0" borderId="0" xfId="0" applyNumberFormat="1" applyFont="1">
      <alignment vertical="center"/>
    </xf>
    <xf numFmtId="0" fontId="7" fillId="0" borderId="8" xfId="0" applyFont="1" applyBorder="1">
      <alignment vertical="center"/>
    </xf>
    <xf numFmtId="0" fontId="17" fillId="0" borderId="0" xfId="0" applyFont="1" applyBorder="1">
      <alignment vertical="center"/>
    </xf>
    <xf numFmtId="14" fontId="10" fillId="0" borderId="3" xfId="0" applyNumberFormat="1" applyFont="1" applyFill="1" applyBorder="1">
      <alignment vertical="center"/>
    </xf>
    <xf numFmtId="14" fontId="10" fillId="0" borderId="3" xfId="1" applyNumberFormat="1" applyFont="1" applyBorder="1">
      <alignment vertical="center"/>
    </xf>
    <xf numFmtId="0" fontId="18" fillId="0" borderId="0" xfId="0" applyFont="1">
      <alignment vertical="center"/>
    </xf>
    <xf numFmtId="0" fontId="19" fillId="0" borderId="3" xfId="0" applyFont="1" applyBorder="1">
      <alignment vertical="center"/>
    </xf>
    <xf numFmtId="0" fontId="9" fillId="0" borderId="0" xfId="0" applyFont="1">
      <alignment vertical="center"/>
    </xf>
    <xf numFmtId="0" fontId="10" fillId="0" borderId="3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11" fillId="0" borderId="4" xfId="0" applyFont="1" applyBorder="1" applyAlignment="1">
      <alignment horizontal="left" vertical="center"/>
    </xf>
    <xf numFmtId="41" fontId="11" fillId="0" borderId="0" xfId="0" applyNumberFormat="1" applyFont="1" applyBorder="1">
      <alignment vertical="center"/>
    </xf>
    <xf numFmtId="0" fontId="10" fillId="6" borderId="2" xfId="0" applyFont="1" applyFill="1" applyBorder="1" applyAlignment="1">
      <alignment horizontal="center" vertical="center"/>
    </xf>
    <xf numFmtId="0" fontId="11" fillId="6" borderId="0" xfId="0" applyFont="1" applyFill="1">
      <alignment vertical="center"/>
    </xf>
    <xf numFmtId="49" fontId="12" fillId="6" borderId="0" xfId="0" applyNumberFormat="1" applyFont="1" applyFill="1" applyBorder="1" applyAlignment="1">
      <alignment horizontal="left" vertical="center" wrapText="1"/>
    </xf>
    <xf numFmtId="0" fontId="19" fillId="6" borderId="3" xfId="0" applyFont="1" applyFill="1" applyBorder="1">
      <alignment vertical="center"/>
    </xf>
    <xf numFmtId="176" fontId="7" fillId="0" borderId="0" xfId="0" applyNumberFormat="1" applyFont="1">
      <alignment vertical="center"/>
    </xf>
    <xf numFmtId="0" fontId="9" fillId="7" borderId="3" xfId="0" applyNumberFormat="1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4" fontId="9" fillId="0" borderId="3" xfId="0" applyNumberFormat="1" applyFont="1" applyFill="1" applyBorder="1">
      <alignment vertical="center"/>
    </xf>
    <xf numFmtId="0" fontId="9" fillId="0" borderId="3" xfId="0" applyFont="1" applyFill="1" applyBorder="1">
      <alignment vertical="center"/>
    </xf>
    <xf numFmtId="49" fontId="11" fillId="0" borderId="3" xfId="0" applyNumberFormat="1" applyFont="1" applyFill="1" applyBorder="1">
      <alignment vertical="center"/>
    </xf>
    <xf numFmtId="0" fontId="22" fillId="0" borderId="0" xfId="0" applyFont="1" applyFill="1">
      <alignment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4" fillId="0" borderId="0" xfId="0" applyFont="1" applyFill="1">
      <alignment vertical="center"/>
    </xf>
    <xf numFmtId="14" fontId="0" fillId="0" borderId="0" xfId="0" applyNumberFormat="1" applyFill="1">
      <alignment vertical="center"/>
    </xf>
    <xf numFmtId="41" fontId="0" fillId="0" borderId="0" xfId="1" applyFont="1" applyFill="1">
      <alignment vertical="center"/>
    </xf>
    <xf numFmtId="14" fontId="0" fillId="9" borderId="3" xfId="0" applyNumberFormat="1" applyFill="1" applyBorder="1">
      <alignment vertical="center"/>
    </xf>
    <xf numFmtId="41" fontId="21" fillId="9" borderId="3" xfId="0" applyNumberFormat="1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178" fontId="0" fillId="2" borderId="19" xfId="0" applyNumberFormat="1" applyFill="1" applyBorder="1">
      <alignment vertical="center"/>
    </xf>
    <xf numFmtId="0" fontId="0" fillId="2" borderId="21" xfId="0" applyFill="1" applyBorder="1">
      <alignment vertical="center"/>
    </xf>
    <xf numFmtId="0" fontId="0" fillId="2" borderId="22" xfId="0" applyFill="1" applyBorder="1">
      <alignment vertical="center"/>
    </xf>
    <xf numFmtId="178" fontId="0" fillId="2" borderId="20" xfId="0" applyNumberFormat="1" applyFill="1" applyBorder="1">
      <alignment vertical="center"/>
    </xf>
    <xf numFmtId="0" fontId="11" fillId="0" borderId="3" xfId="0" applyFont="1" applyFill="1" applyBorder="1">
      <alignment vertical="center"/>
    </xf>
    <xf numFmtId="0" fontId="10" fillId="0" borderId="3" xfId="0" applyFont="1" applyFill="1" applyBorder="1">
      <alignment vertical="center"/>
    </xf>
    <xf numFmtId="176" fontId="0" fillId="0" borderId="0" xfId="0" applyNumberFormat="1">
      <alignment vertical="center"/>
    </xf>
    <xf numFmtId="0" fontId="10" fillId="0" borderId="3" xfId="0" applyFont="1" applyBorder="1">
      <alignment vertical="center"/>
    </xf>
    <xf numFmtId="49" fontId="4" fillId="2" borderId="3" xfId="0" applyNumberFormat="1" applyFont="1" applyFill="1" applyBorder="1" applyAlignment="1">
      <alignment horizontal="left" vertical="center" wrapText="1"/>
    </xf>
    <xf numFmtId="0" fontId="10" fillId="6" borderId="3" xfId="0" applyFont="1" applyFill="1" applyBorder="1">
      <alignment vertical="center"/>
    </xf>
    <xf numFmtId="0" fontId="11" fillId="0" borderId="23" xfId="0" applyFont="1" applyFill="1" applyBorder="1">
      <alignment vertical="center"/>
    </xf>
    <xf numFmtId="3" fontId="11" fillId="0" borderId="0" xfId="0" applyNumberFormat="1" applyFont="1">
      <alignment vertical="center"/>
    </xf>
    <xf numFmtId="3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10" borderId="0" xfId="0" applyFill="1">
      <alignment vertical="center"/>
    </xf>
    <xf numFmtId="3" fontId="0" fillId="10" borderId="0" xfId="0" applyNumberFormat="1" applyFill="1">
      <alignment vertical="center"/>
    </xf>
    <xf numFmtId="176" fontId="0" fillId="10" borderId="0" xfId="0" applyNumberFormat="1" applyFill="1">
      <alignment vertical="center"/>
    </xf>
    <xf numFmtId="3" fontId="0" fillId="11" borderId="0" xfId="0" applyNumberFormat="1" applyFill="1">
      <alignment vertical="center"/>
    </xf>
    <xf numFmtId="0" fontId="0" fillId="11" borderId="0" xfId="0" applyFill="1">
      <alignment vertical="center"/>
    </xf>
    <xf numFmtId="176" fontId="0" fillId="11" borderId="0" xfId="0" applyNumberFormat="1" applyFill="1">
      <alignment vertical="center"/>
    </xf>
    <xf numFmtId="176" fontId="20" fillId="0" borderId="0" xfId="0" applyNumberFormat="1" applyFont="1">
      <alignment vertical="center"/>
    </xf>
    <xf numFmtId="0" fontId="15" fillId="0" borderId="0" xfId="0" applyFont="1">
      <alignment vertical="center"/>
    </xf>
    <xf numFmtId="49" fontId="9" fillId="0" borderId="0" xfId="0" applyNumberFormat="1" applyFont="1">
      <alignment vertical="center"/>
    </xf>
    <xf numFmtId="14" fontId="9" fillId="0" borderId="0" xfId="0" applyNumberFormat="1" applyFont="1">
      <alignment vertical="center"/>
    </xf>
    <xf numFmtId="176" fontId="19" fillId="0" borderId="0" xfId="0" applyNumberFormat="1" applyFont="1">
      <alignment vertical="center"/>
    </xf>
    <xf numFmtId="0" fontId="10" fillId="0" borderId="3" xfId="0" applyFont="1" applyFill="1" applyBorder="1" applyAlignment="1">
      <alignment horizontal="center" vertical="center"/>
    </xf>
    <xf numFmtId="178" fontId="0" fillId="0" borderId="24" xfId="0" applyNumberFormat="1" applyBorder="1">
      <alignment vertical="center"/>
    </xf>
    <xf numFmtId="178" fontId="0" fillId="0" borderId="3" xfId="0" applyNumberFormat="1" applyBorder="1">
      <alignment vertical="center"/>
    </xf>
    <xf numFmtId="0" fontId="7" fillId="12" borderId="25" xfId="0" applyFont="1" applyFill="1" applyBorder="1">
      <alignment vertical="center"/>
    </xf>
    <xf numFmtId="0" fontId="7" fillId="12" borderId="26" xfId="0" applyFont="1" applyFill="1" applyBorder="1">
      <alignment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178" fontId="23" fillId="13" borderId="29" xfId="0" applyNumberFormat="1" applyFont="1" applyFill="1" applyBorder="1">
      <alignment vertical="center"/>
    </xf>
    <xf numFmtId="0" fontId="25" fillId="12" borderId="27" xfId="0" applyFont="1" applyFill="1" applyBorder="1" applyAlignment="1">
      <alignment horizontal="center" vertical="center"/>
    </xf>
    <xf numFmtId="0" fontId="16" fillId="14" borderId="26" xfId="0" applyFont="1" applyFill="1" applyBorder="1">
      <alignment vertical="center"/>
    </xf>
    <xf numFmtId="0" fontId="0" fillId="5" borderId="2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78" fontId="23" fillId="13" borderId="31" xfId="0" applyNumberFormat="1" applyFont="1" applyFill="1" applyBorder="1">
      <alignment vertical="center"/>
    </xf>
    <xf numFmtId="178" fontId="23" fillId="13" borderId="30" xfId="0" applyNumberFormat="1" applyFont="1" applyFill="1" applyBorder="1">
      <alignment vertical="center"/>
    </xf>
    <xf numFmtId="49" fontId="12" fillId="0" borderId="3" xfId="0" applyNumberFormat="1" applyFont="1" applyFill="1" applyBorder="1" applyAlignment="1">
      <alignment horizontal="left" vertical="center" wrapText="1"/>
    </xf>
    <xf numFmtId="0" fontId="0" fillId="0" borderId="24" xfId="0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15" borderId="2" xfId="0" applyFont="1" applyFill="1" applyBorder="1" applyAlignment="1">
      <alignment horizontal="center" vertical="center"/>
    </xf>
    <xf numFmtId="0" fontId="14" fillId="15" borderId="3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41" fontId="11" fillId="0" borderId="0" xfId="1" applyFont="1">
      <alignment vertical="center"/>
    </xf>
    <xf numFmtId="176" fontId="10" fillId="0" borderId="0" xfId="0" applyNumberFormat="1" applyFont="1">
      <alignment vertical="center"/>
    </xf>
    <xf numFmtId="14" fontId="10" fillId="0" borderId="0" xfId="1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8" fillId="0" borderId="0" xfId="0" applyFont="1">
      <alignment vertical="center"/>
    </xf>
    <xf numFmtId="0" fontId="0" fillId="0" borderId="32" xfId="0" applyBorder="1">
      <alignment vertical="center"/>
    </xf>
    <xf numFmtId="0" fontId="0" fillId="0" borderId="0" xfId="0" applyBorder="1">
      <alignment vertical="center"/>
    </xf>
    <xf numFmtId="0" fontId="0" fillId="0" borderId="33" xfId="0" applyBorder="1">
      <alignment vertical="center"/>
    </xf>
    <xf numFmtId="0" fontId="7" fillId="20" borderId="6" xfId="0" applyFont="1" applyFill="1" applyBorder="1" applyAlignment="1">
      <alignment horizontal="center" vertical="center"/>
    </xf>
    <xf numFmtId="0" fontId="7" fillId="20" borderId="34" xfId="0" applyFont="1" applyFill="1" applyBorder="1">
      <alignment vertical="center"/>
    </xf>
    <xf numFmtId="0" fontId="7" fillId="20" borderId="35" xfId="0" applyFont="1" applyFill="1" applyBorder="1" applyAlignment="1">
      <alignment horizontal="center" vertical="center"/>
    </xf>
    <xf numFmtId="0" fontId="7" fillId="20" borderId="36" xfId="0" applyFont="1" applyFill="1" applyBorder="1">
      <alignment vertical="center"/>
    </xf>
    <xf numFmtId="0" fontId="0" fillId="20" borderId="37" xfId="0" applyFill="1" applyBorder="1">
      <alignment vertical="center"/>
    </xf>
    <xf numFmtId="0" fontId="7" fillId="20" borderId="38" xfId="0" applyFont="1" applyFill="1" applyBorder="1">
      <alignment vertical="center"/>
    </xf>
    <xf numFmtId="0" fontId="7" fillId="0" borderId="34" xfId="0" applyFont="1" applyBorder="1" applyAlignment="1">
      <alignment horizontal="left" vertical="center"/>
    </xf>
    <xf numFmtId="0" fontId="7" fillId="0" borderId="36" xfId="0" applyFont="1" applyBorder="1">
      <alignment vertical="center"/>
    </xf>
    <xf numFmtId="0" fontId="7" fillId="0" borderId="37" xfId="0" applyFont="1" applyBorder="1" applyAlignment="1">
      <alignment horizontal="left" vertical="center"/>
    </xf>
    <xf numFmtId="0" fontId="7" fillId="0" borderId="38" xfId="0" applyFont="1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7" fillId="0" borderId="35" xfId="0" applyFont="1" applyBorder="1">
      <alignment vertical="center"/>
    </xf>
    <xf numFmtId="0" fontId="7" fillId="0" borderId="35" xfId="0" applyFont="1" applyBorder="1" applyAlignment="1">
      <alignment horizontal="left"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17" borderId="35" xfId="0" applyFont="1" applyFill="1" applyBorder="1">
      <alignment vertical="center"/>
    </xf>
    <xf numFmtId="0" fontId="7" fillId="17" borderId="35" xfId="0" applyFont="1" applyFill="1" applyBorder="1" applyAlignment="1">
      <alignment horizontal="left" vertical="center"/>
    </xf>
    <xf numFmtId="0" fontId="7" fillId="17" borderId="36" xfId="0" applyFont="1" applyFill="1" applyBorder="1">
      <alignment vertical="center"/>
    </xf>
    <xf numFmtId="0" fontId="0" fillId="17" borderId="0" xfId="0" applyFill="1" applyBorder="1">
      <alignment vertical="center"/>
    </xf>
    <xf numFmtId="0" fontId="0" fillId="17" borderId="33" xfId="0" applyFill="1" applyBorder="1">
      <alignment vertical="center"/>
    </xf>
    <xf numFmtId="0" fontId="0" fillId="16" borderId="43" xfId="0" applyFill="1" applyBorder="1">
      <alignment vertical="center"/>
    </xf>
    <xf numFmtId="0" fontId="0" fillId="16" borderId="41" xfId="0" applyFill="1" applyBorder="1">
      <alignment vertical="center"/>
    </xf>
    <xf numFmtId="0" fontId="0" fillId="16" borderId="42" xfId="0" applyFill="1" applyBorder="1">
      <alignment vertical="center"/>
    </xf>
    <xf numFmtId="0" fontId="0" fillId="7" borderId="17" xfId="0" applyFill="1" applyBorder="1">
      <alignment vertical="center"/>
    </xf>
    <xf numFmtId="0" fontId="0" fillId="7" borderId="18" xfId="0" applyFill="1" applyBorder="1">
      <alignment vertical="center"/>
    </xf>
    <xf numFmtId="178" fontId="0" fillId="7" borderId="19" xfId="0" applyNumberFormat="1" applyFill="1" applyBorder="1">
      <alignment vertical="center"/>
    </xf>
    <xf numFmtId="0" fontId="21" fillId="7" borderId="17" xfId="0" applyFont="1" applyFill="1" applyBorder="1">
      <alignment vertical="center"/>
    </xf>
    <xf numFmtId="0" fontId="21" fillId="7" borderId="18" xfId="0" applyFont="1" applyFill="1" applyBorder="1">
      <alignment vertical="center"/>
    </xf>
    <xf numFmtId="178" fontId="21" fillId="7" borderId="19" xfId="0" applyNumberFormat="1" applyFont="1" applyFill="1" applyBorder="1">
      <alignment vertical="center"/>
    </xf>
    <xf numFmtId="178" fontId="0" fillId="7" borderId="24" xfId="0" applyNumberFormat="1" applyFill="1" applyBorder="1">
      <alignment vertical="center"/>
    </xf>
    <xf numFmtId="0" fontId="0" fillId="7" borderId="3" xfId="0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178" fontId="0" fillId="20" borderId="24" xfId="0" applyNumberFormat="1" applyFill="1" applyBorder="1">
      <alignment vertical="center"/>
    </xf>
    <xf numFmtId="176" fontId="15" fillId="0" borderId="47" xfId="0" applyNumberFormat="1" applyFont="1" applyBorder="1">
      <alignment vertical="center"/>
    </xf>
    <xf numFmtId="176" fontId="31" fillId="0" borderId="48" xfId="0" applyNumberFormat="1" applyFont="1" applyFill="1" applyBorder="1">
      <alignment vertical="center"/>
    </xf>
    <xf numFmtId="176" fontId="32" fillId="18" borderId="48" xfId="0" applyNumberFormat="1" applyFont="1" applyFill="1" applyBorder="1">
      <alignment vertical="center"/>
    </xf>
    <xf numFmtId="176" fontId="15" fillId="2" borderId="47" xfId="0" applyNumberFormat="1" applyFont="1" applyFill="1" applyBorder="1">
      <alignment vertical="center"/>
    </xf>
    <xf numFmtId="176" fontId="31" fillId="2" borderId="48" xfId="0" applyNumberFormat="1" applyFont="1" applyFill="1" applyBorder="1">
      <alignment vertical="center"/>
    </xf>
    <xf numFmtId="176" fontId="32" fillId="2" borderId="48" xfId="0" applyNumberFormat="1" applyFont="1" applyFill="1" applyBorder="1">
      <alignment vertical="center"/>
    </xf>
    <xf numFmtId="176" fontId="32" fillId="3" borderId="48" xfId="0" applyNumberFormat="1" applyFont="1" applyFill="1" applyBorder="1">
      <alignment vertical="center"/>
    </xf>
    <xf numFmtId="176" fontId="16" fillId="3" borderId="47" xfId="0" applyNumberFormat="1" applyFont="1" applyFill="1" applyBorder="1">
      <alignment vertical="center"/>
    </xf>
    <xf numFmtId="176" fontId="30" fillId="19" borderId="47" xfId="0" applyNumberFormat="1" applyFont="1" applyFill="1" applyBorder="1">
      <alignment vertical="center"/>
    </xf>
    <xf numFmtId="176" fontId="16" fillId="21" borderId="47" xfId="0" applyNumberFormat="1" applyFont="1" applyFill="1" applyBorder="1">
      <alignment vertical="center"/>
    </xf>
    <xf numFmtId="177" fontId="29" fillId="21" borderId="47" xfId="0" applyNumberFormat="1" applyFont="1" applyFill="1" applyBorder="1">
      <alignment vertical="center"/>
    </xf>
    <xf numFmtId="177" fontId="33" fillId="21" borderId="48" xfId="0" applyNumberFormat="1" applyFont="1" applyFill="1" applyBorder="1">
      <alignment vertical="center"/>
    </xf>
    <xf numFmtId="176" fontId="32" fillId="18" borderId="48" xfId="0" applyNumberFormat="1" applyFont="1" applyFill="1" applyBorder="1" applyAlignment="1">
      <alignment horizontal="center" vertical="center"/>
    </xf>
    <xf numFmtId="176" fontId="16" fillId="0" borderId="47" xfId="0" applyNumberFormat="1" applyFont="1" applyBorder="1" applyAlignment="1">
      <alignment horizontal="center" vertical="center"/>
    </xf>
    <xf numFmtId="176" fontId="32" fillId="0" borderId="48" xfId="0" applyNumberFormat="1" applyFont="1" applyFill="1" applyBorder="1" applyAlignment="1">
      <alignment horizontal="center" vertical="center"/>
    </xf>
    <xf numFmtId="0" fontId="21" fillId="4" borderId="17" xfId="0" applyFont="1" applyFill="1" applyBorder="1">
      <alignment vertical="center"/>
    </xf>
    <xf numFmtId="0" fontId="21" fillId="4" borderId="18" xfId="0" applyFont="1" applyFill="1" applyBorder="1">
      <alignment vertical="center"/>
    </xf>
    <xf numFmtId="178" fontId="21" fillId="4" borderId="19" xfId="0" applyNumberFormat="1" applyFont="1" applyFill="1" applyBorder="1">
      <alignment vertical="center"/>
    </xf>
    <xf numFmtId="0" fontId="7" fillId="16" borderId="13" xfId="0" applyFont="1" applyFill="1" applyBorder="1" applyAlignment="1">
      <alignment horizontal="center" vertical="center"/>
    </xf>
    <xf numFmtId="0" fontId="7" fillId="16" borderId="14" xfId="0" applyFont="1" applyFill="1" applyBorder="1" applyAlignment="1">
      <alignment horizontal="center" vertical="center"/>
    </xf>
    <xf numFmtId="0" fontId="7" fillId="16" borderId="15" xfId="0" applyFont="1" applyFill="1" applyBorder="1" applyAlignment="1">
      <alignment horizontal="center" vertical="center"/>
    </xf>
    <xf numFmtId="0" fontId="7" fillId="16" borderId="44" xfId="0" applyFont="1" applyFill="1" applyBorder="1" applyAlignment="1">
      <alignment horizontal="center" vertical="center"/>
    </xf>
    <xf numFmtId="0" fontId="7" fillId="16" borderId="45" xfId="0" applyFont="1" applyFill="1" applyBorder="1" applyAlignment="1">
      <alignment horizontal="center" vertical="center"/>
    </xf>
    <xf numFmtId="0" fontId="7" fillId="16" borderId="46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3" fillId="8" borderId="13" xfId="0" applyFont="1" applyFill="1" applyBorder="1" applyAlignment="1">
      <alignment horizontal="center" vertical="center"/>
    </xf>
    <xf numFmtId="0" fontId="23" fillId="8" borderId="14" xfId="0" applyFont="1" applyFill="1" applyBorder="1" applyAlignment="1">
      <alignment horizontal="center" vertical="center"/>
    </xf>
    <xf numFmtId="0" fontId="23" fillId="8" borderId="15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10" fillId="6" borderId="2" xfId="1" applyNumberFormat="1" applyFont="1" applyFill="1" applyBorder="1" applyAlignment="1">
      <alignment horizontal="center" vertical="center"/>
    </xf>
    <xf numFmtId="0" fontId="9" fillId="6" borderId="3" xfId="0" applyNumberFormat="1" applyFont="1" applyFill="1" applyBorder="1" applyAlignment="1">
      <alignment horizontal="center" vertical="center"/>
    </xf>
    <xf numFmtId="49" fontId="12" fillId="0" borderId="47" xfId="0" applyNumberFormat="1" applyFont="1" applyFill="1" applyBorder="1" applyAlignment="1">
      <alignment horizontal="left" vertical="center" wrapText="1"/>
    </xf>
  </cellXfs>
  <cellStyles count="2">
    <cellStyle name="쉼표 [0]" xfId="1" builtinId="6"/>
    <cellStyle name="표준" xfId="0" builtinId="0"/>
  </cellStyles>
  <dxfs count="1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D1F9FD"/>
      <color rgb="FFF8FEC2"/>
      <color rgb="FFF9FFE1"/>
      <color rgb="FFE1F8F7"/>
      <color rgb="FFE4ECF4"/>
      <color rgb="FF00518E"/>
      <color rgb="FFB7EC9C"/>
      <color rgb="FFA6E785"/>
      <color rgb="FFBACE8C"/>
      <color rgb="FF118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[실적속보v3.0.xlsm]피벗!피벗 테이블1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9658912188811534E-2"/>
          <c:y val="0.19289954140347843"/>
          <c:w val="0.7724328855794218"/>
          <c:h val="0.494725563150759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피벗!$C$5:$C$7</c:f>
              <c:strCache>
                <c:ptCount val="1"/>
                <c:pt idx="0">
                  <c:v>장기 - 보장성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피벗!$C$8:$C$27</c:f>
              <c:numCache>
                <c:formatCode>#,##0,;[Red]\-#,##0,</c:formatCode>
                <c:ptCount val="19"/>
                <c:pt idx="0">
                  <c:v>36753</c:v>
                </c:pt>
                <c:pt idx="1">
                  <c:v>289082</c:v>
                </c:pt>
                <c:pt idx="2">
                  <c:v>1044487</c:v>
                </c:pt>
                <c:pt idx="3">
                  <c:v>184800</c:v>
                </c:pt>
                <c:pt idx="4">
                  <c:v>1935888</c:v>
                </c:pt>
                <c:pt idx="5">
                  <c:v>811972</c:v>
                </c:pt>
                <c:pt idx="6">
                  <c:v>854825</c:v>
                </c:pt>
                <c:pt idx="7">
                  <c:v>55000</c:v>
                </c:pt>
                <c:pt idx="8">
                  <c:v>4209879</c:v>
                </c:pt>
                <c:pt idx="9">
                  <c:v>2580669</c:v>
                </c:pt>
                <c:pt idx="10">
                  <c:v>3659581</c:v>
                </c:pt>
                <c:pt idx="11">
                  <c:v>446000</c:v>
                </c:pt>
                <c:pt idx="12">
                  <c:v>80066</c:v>
                </c:pt>
                <c:pt idx="13">
                  <c:v>507700</c:v>
                </c:pt>
                <c:pt idx="14">
                  <c:v>2863442</c:v>
                </c:pt>
                <c:pt idx="15">
                  <c:v>2540613</c:v>
                </c:pt>
                <c:pt idx="16">
                  <c:v>148500</c:v>
                </c:pt>
                <c:pt idx="17">
                  <c:v>4878243</c:v>
                </c:pt>
                <c:pt idx="18">
                  <c:v>2099361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1-4880-A40C-AA361427C0E9}"/>
            </c:ext>
          </c:extLst>
        </c:ser>
        <c:ser>
          <c:idx val="1"/>
          <c:order val="1"/>
          <c:tx>
            <c:strRef>
              <c:f>피벗!$D$5:$D$7</c:f>
              <c:strCache>
                <c:ptCount val="1"/>
                <c:pt idx="0">
                  <c:v>장기 - 실손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피벗!$D$8:$D$27</c:f>
              <c:numCache>
                <c:formatCode>#,##0,;[Red]\-#,##0,</c:formatCode>
                <c:ptCount val="19"/>
                <c:pt idx="1">
                  <c:v>56126</c:v>
                </c:pt>
                <c:pt idx="2">
                  <c:v>32815</c:v>
                </c:pt>
                <c:pt idx="3">
                  <c:v>11530</c:v>
                </c:pt>
                <c:pt idx="4">
                  <c:v>14280</c:v>
                </c:pt>
                <c:pt idx="5">
                  <c:v>80098</c:v>
                </c:pt>
                <c:pt idx="6">
                  <c:v>29290</c:v>
                </c:pt>
                <c:pt idx="7">
                  <c:v>12227</c:v>
                </c:pt>
                <c:pt idx="8">
                  <c:v>146291</c:v>
                </c:pt>
                <c:pt idx="9">
                  <c:v>51190</c:v>
                </c:pt>
                <c:pt idx="10">
                  <c:v>68464</c:v>
                </c:pt>
                <c:pt idx="11">
                  <c:v>40389</c:v>
                </c:pt>
                <c:pt idx="13">
                  <c:v>91170</c:v>
                </c:pt>
                <c:pt idx="14">
                  <c:v>8558</c:v>
                </c:pt>
                <c:pt idx="15">
                  <c:v>139048</c:v>
                </c:pt>
                <c:pt idx="16">
                  <c:v>12227</c:v>
                </c:pt>
                <c:pt idx="17">
                  <c:v>152608</c:v>
                </c:pt>
                <c:pt idx="18">
                  <c:v>123417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E1-4880-A40C-AA361427C0E9}"/>
            </c:ext>
          </c:extLst>
        </c:ser>
        <c:ser>
          <c:idx val="2"/>
          <c:order val="2"/>
          <c:tx>
            <c:strRef>
              <c:f>피벗!$E$5:$E$7</c:f>
              <c:strCache>
                <c:ptCount val="1"/>
                <c:pt idx="0">
                  <c:v>장기 - 재물성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피벗!$E$8:$E$27</c:f>
              <c:numCache>
                <c:formatCode>#,##0,;[Red]\-#,##0,</c:formatCode>
                <c:ptCount val="19"/>
                <c:pt idx="0">
                  <c:v>20000</c:v>
                </c:pt>
                <c:pt idx="5">
                  <c:v>250000</c:v>
                </c:pt>
                <c:pt idx="8">
                  <c:v>376343</c:v>
                </c:pt>
                <c:pt idx="9">
                  <c:v>300000</c:v>
                </c:pt>
                <c:pt idx="10">
                  <c:v>66000</c:v>
                </c:pt>
                <c:pt idx="15">
                  <c:v>100000</c:v>
                </c:pt>
                <c:pt idx="17">
                  <c:v>23504</c:v>
                </c:pt>
                <c:pt idx="18">
                  <c:v>49750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E1-4880-A40C-AA361427C0E9}"/>
            </c:ext>
          </c:extLst>
        </c:ser>
        <c:ser>
          <c:idx val="3"/>
          <c:order val="3"/>
          <c:tx>
            <c:strRef>
              <c:f>피벗!$G$5:$G$7</c:f>
              <c:strCache>
                <c:ptCount val="1"/>
                <c:pt idx="0">
                  <c:v>생보 - 라이나4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피벗!$G$8:$G$27</c:f>
              <c:numCache>
                <c:formatCode>#,##0,;[Red]\-#,##0,</c:formatCode>
                <c:ptCount val="19"/>
                <c:pt idx="17">
                  <c:v>101135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E1-4880-A40C-AA361427C0E9}"/>
            </c:ext>
          </c:extLst>
        </c:ser>
        <c:ser>
          <c:idx val="4"/>
          <c:order val="4"/>
          <c:tx>
            <c:strRef>
              <c:f>피벗!$H$5:$H$7</c:f>
              <c:strCache>
                <c:ptCount val="1"/>
                <c:pt idx="0">
                  <c:v>생보 - 보장성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피벗!$H$8:$H$27</c:f>
              <c:numCache>
                <c:formatCode>#,##0,;[Red]\-#,##0,</c:formatCode>
                <c:ptCount val="19"/>
                <c:pt idx="2">
                  <c:v>86560</c:v>
                </c:pt>
                <c:pt idx="8">
                  <c:v>1060469</c:v>
                </c:pt>
                <c:pt idx="17">
                  <c:v>139600</c:v>
                </c:pt>
                <c:pt idx="18">
                  <c:v>482775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E1-4880-A40C-AA361427C0E9}"/>
            </c:ext>
          </c:extLst>
        </c:ser>
        <c:ser>
          <c:idx val="5"/>
          <c:order val="5"/>
          <c:tx>
            <c:strRef>
              <c:f>피벗!$I$5:$I$7</c:f>
              <c:strCache>
                <c:ptCount val="1"/>
                <c:pt idx="0">
                  <c:v>생보 - 연금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피벗!$I$8:$I$27</c:f>
              <c:numCache>
                <c:formatCode>#,##0,;[Red]\-#,##0,</c:formatCode>
                <c:ptCount val="19"/>
                <c:pt idx="8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E1-4880-A40C-AA361427C0E9}"/>
            </c:ext>
          </c:extLst>
        </c:ser>
        <c:ser>
          <c:idx val="6"/>
          <c:order val="6"/>
          <c:tx>
            <c:strRef>
              <c:f>피벗!$J$5:$J$7</c:f>
              <c:strCache>
                <c:ptCount val="1"/>
                <c:pt idx="0">
                  <c:v>생보 - 일반저축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피벗!$J$8:$J$27</c:f>
              <c:numCache>
                <c:formatCode>#,##0,;[Red]\-#,##0,</c:formatCode>
                <c:ptCount val="19"/>
                <c:pt idx="17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0E1-4880-A40C-AA361427C0E9}"/>
            </c:ext>
          </c:extLst>
        </c:ser>
        <c:ser>
          <c:idx val="7"/>
          <c:order val="7"/>
          <c:tx>
            <c:strRef>
              <c:f>피벗!$K$5:$K$7</c:f>
              <c:strCache>
                <c:ptCount val="1"/>
                <c:pt idx="0">
                  <c:v>생보 - 종신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피벗!$K$8:$K$27</c:f>
              <c:numCache>
                <c:formatCode>#,##0,;[Red]\-#,##0,</c:formatCode>
                <c:ptCount val="19"/>
                <c:pt idx="5">
                  <c:v>73524</c:v>
                </c:pt>
                <c:pt idx="8">
                  <c:v>1076500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0E1-4880-A40C-AA361427C0E9}"/>
            </c:ext>
          </c:extLst>
        </c:ser>
        <c:ser>
          <c:idx val="8"/>
          <c:order val="8"/>
          <c:tx>
            <c:strRef>
              <c:f>피벗!$L$5:$L$7</c:f>
              <c:strCache>
                <c:ptCount val="1"/>
                <c:pt idx="0">
                  <c:v>생보 - 종신2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피벗!$L$8:$L$27</c:f>
              <c:numCache>
                <c:formatCode>#,##0,;[Red]\-#,##0,</c:formatCode>
                <c:ptCount val="19"/>
                <c:pt idx="10">
                  <c:v>530400</c:v>
                </c:pt>
                <c:pt idx="17">
                  <c:v>186000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E1-4880-A40C-AA361427C0E9}"/>
            </c:ext>
          </c:extLst>
        </c:ser>
        <c:ser>
          <c:idx val="9"/>
          <c:order val="9"/>
          <c:tx>
            <c:strRef>
              <c:f>피벗!$M$5:$M$7</c:f>
              <c:strCache>
                <c:ptCount val="1"/>
                <c:pt idx="0">
                  <c:v>생보 - 중저가</c:v>
                </c:pt>
              </c:strCache>
            </c:strRef>
          </c:tx>
          <c:invertIfNegative val="0"/>
          <c:cat>
            <c:strRef>
              <c:f>피벗!$B$8:$B$27</c:f>
              <c:strCache>
                <c:ptCount val="19"/>
                <c:pt idx="0">
                  <c:v>HL</c:v>
                </c:pt>
                <c:pt idx="1">
                  <c:v>씨티엠</c:v>
                </c:pt>
                <c:pt idx="2">
                  <c:v>엠피가온</c:v>
                </c:pt>
                <c:pt idx="3">
                  <c:v>엠피경기</c:v>
                </c:pt>
                <c:pt idx="4">
                  <c:v>엠피라온</c:v>
                </c:pt>
                <c:pt idx="5">
                  <c:v>엠피레전드</c:v>
                </c:pt>
                <c:pt idx="6">
                  <c:v>엠피메트로</c:v>
                </c:pt>
                <c:pt idx="7">
                  <c:v>엠피방이</c:v>
                </c:pt>
                <c:pt idx="8">
                  <c:v>엠피상동</c:v>
                </c:pt>
                <c:pt idx="9">
                  <c:v>엠피성공</c:v>
                </c:pt>
                <c:pt idx="10">
                  <c:v>엠피송내</c:v>
                </c:pt>
                <c:pt idx="11">
                  <c:v>엠피시흥</c:v>
                </c:pt>
                <c:pt idx="12">
                  <c:v>엠피아이리치</c:v>
                </c:pt>
                <c:pt idx="13">
                  <c:v>엠피여주</c:v>
                </c:pt>
                <c:pt idx="14">
                  <c:v>엠피의정부</c:v>
                </c:pt>
                <c:pt idx="15">
                  <c:v>엠피조은</c:v>
                </c:pt>
                <c:pt idx="16">
                  <c:v>엠피프라임</c:v>
                </c:pt>
                <c:pt idx="17">
                  <c:v>엠피피스토스</c:v>
                </c:pt>
                <c:pt idx="18">
                  <c:v>제이엔제이</c:v>
                </c:pt>
              </c:strCache>
            </c:strRef>
          </c:cat>
          <c:val>
            <c:numRef>
              <c:f>피벗!$M$8:$M$27</c:f>
              <c:numCache>
                <c:formatCode>#,##0,;[Red]\-#,##0,</c:formatCode>
                <c:ptCount val="19"/>
                <c:pt idx="14">
                  <c:v>53440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0E1-4880-A40C-AA361427C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198144"/>
        <c:axId val="196108288"/>
      </c:barChart>
      <c:catAx>
        <c:axId val="216198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6108288"/>
        <c:crosses val="autoZero"/>
        <c:auto val="1"/>
        <c:lblAlgn val="ctr"/>
        <c:lblOffset val="100"/>
        <c:noMultiLvlLbl val="0"/>
      </c:catAx>
      <c:valAx>
        <c:axId val="196108288"/>
        <c:scaling>
          <c:orientation val="minMax"/>
        </c:scaling>
        <c:delete val="0"/>
        <c:axPos val="l"/>
        <c:majorGridlines/>
        <c:numFmt formatCode="#,##0,;[Red]\-#,##0," sourceLinked="1"/>
        <c:majorTickMark val="out"/>
        <c:minorTickMark val="none"/>
        <c:tickLblPos val="nextTo"/>
        <c:crossAx val="216198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Spin" dx="16" fmlaLink="환경!$AB$18" max="3000" page="10" val="100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3.emf"/><Relationship Id="rId2" Type="http://schemas.openxmlformats.org/officeDocument/2006/relationships/image" Target="../media/image12.emf"/><Relationship Id="rId16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1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129540</xdr:colOff>
          <xdr:row>0</xdr:row>
          <xdr:rowOff>30480</xdr:rowOff>
        </xdr:from>
        <xdr:to>
          <xdr:col>6</xdr:col>
          <xdr:colOff>121920</xdr:colOff>
          <xdr:row>0</xdr:row>
          <xdr:rowOff>320040</xdr:rowOff>
        </xdr:to>
        <xdr:sp macro="" textlink="">
          <xdr:nvSpPr>
            <xdr:cNvPr id="26627" name="Menu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22860</xdr:rowOff>
        </xdr:from>
        <xdr:to>
          <xdr:col>3</xdr:col>
          <xdr:colOff>0</xdr:colOff>
          <xdr:row>0</xdr:row>
          <xdr:rowOff>320040</xdr:rowOff>
        </xdr:to>
        <xdr:sp macro="" textlink="">
          <xdr:nvSpPr>
            <xdr:cNvPr id="26628" name="Spinner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</xdr:colOff>
          <xdr:row>1</xdr:row>
          <xdr:rowOff>30480</xdr:rowOff>
        </xdr:from>
        <xdr:to>
          <xdr:col>4</xdr:col>
          <xdr:colOff>45720</xdr:colOff>
          <xdr:row>4</xdr:row>
          <xdr:rowOff>175260</xdr:rowOff>
        </xdr:to>
        <xdr:sp macro="" textlink="">
          <xdr:nvSpPr>
            <xdr:cNvPr id="28673" name="ListBox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</xdr:row>
          <xdr:rowOff>30480</xdr:rowOff>
        </xdr:from>
        <xdr:to>
          <xdr:col>5</xdr:col>
          <xdr:colOff>861060</xdr:colOff>
          <xdr:row>2</xdr:row>
          <xdr:rowOff>137160</xdr:rowOff>
        </xdr:to>
        <xdr:sp macro="" textlink="">
          <xdr:nvSpPr>
            <xdr:cNvPr id="28674" name="ListBox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586740</xdr:colOff>
          <xdr:row>7</xdr:row>
          <xdr:rowOff>30480</xdr:rowOff>
        </xdr:from>
        <xdr:to>
          <xdr:col>2</xdr:col>
          <xdr:colOff>586740</xdr:colOff>
          <xdr:row>7</xdr:row>
          <xdr:rowOff>236220</xdr:rowOff>
        </xdr:to>
        <xdr:sp macro="" textlink="">
          <xdr:nvSpPr>
            <xdr:cNvPr id="28676" name="ComboBox1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7</xdr:row>
          <xdr:rowOff>38100</xdr:rowOff>
        </xdr:from>
        <xdr:to>
          <xdr:col>5</xdr:col>
          <xdr:colOff>777240</xdr:colOff>
          <xdr:row>7</xdr:row>
          <xdr:rowOff>289560</xdr:rowOff>
        </xdr:to>
        <xdr:sp macro="" textlink="">
          <xdr:nvSpPr>
            <xdr:cNvPr id="28677" name="ComboBox2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281940</xdr:colOff>
          <xdr:row>4</xdr:row>
          <xdr:rowOff>99060</xdr:rowOff>
        </xdr:from>
        <xdr:to>
          <xdr:col>5</xdr:col>
          <xdr:colOff>556260</xdr:colOff>
          <xdr:row>5</xdr:row>
          <xdr:rowOff>114300</xdr:rowOff>
        </xdr:to>
        <xdr:sp macro="" textlink="">
          <xdr:nvSpPr>
            <xdr:cNvPr id="28678" name="CommandButton1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7</xdr:row>
          <xdr:rowOff>68580</xdr:rowOff>
        </xdr:from>
        <xdr:to>
          <xdr:col>1</xdr:col>
          <xdr:colOff>541020</xdr:colOff>
          <xdr:row>7</xdr:row>
          <xdr:rowOff>236220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7</xdr:row>
          <xdr:rowOff>68580</xdr:rowOff>
        </xdr:from>
        <xdr:to>
          <xdr:col>4</xdr:col>
          <xdr:colOff>396240</xdr:colOff>
          <xdr:row>7</xdr:row>
          <xdr:rowOff>259080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0</xdr:row>
          <xdr:rowOff>30480</xdr:rowOff>
        </xdr:from>
        <xdr:to>
          <xdr:col>1</xdr:col>
          <xdr:colOff>792480</xdr:colOff>
          <xdr:row>1</xdr:row>
          <xdr:rowOff>0</xdr:rowOff>
        </xdr:to>
        <xdr:sp macro="" textlink="">
          <xdr:nvSpPr>
            <xdr:cNvPr id="28681" name="Label3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0</xdr:row>
          <xdr:rowOff>30480</xdr:rowOff>
        </xdr:from>
        <xdr:to>
          <xdr:col>5</xdr:col>
          <xdr:colOff>792480</xdr:colOff>
          <xdr:row>1</xdr:row>
          <xdr:rowOff>0</xdr:rowOff>
        </xdr:to>
        <xdr:sp macro="" textlink="">
          <xdr:nvSpPr>
            <xdr:cNvPr id="28682" name="Label4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662940</xdr:colOff>
          <xdr:row>4</xdr:row>
          <xdr:rowOff>99060</xdr:rowOff>
        </xdr:from>
        <xdr:to>
          <xdr:col>7</xdr:col>
          <xdr:colOff>548640</xdr:colOff>
          <xdr:row>5</xdr:row>
          <xdr:rowOff>114300</xdr:rowOff>
        </xdr:to>
        <xdr:sp macro="" textlink="">
          <xdr:nvSpPr>
            <xdr:cNvPr id="28684" name="CommandButton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213360</xdr:colOff>
          <xdr:row>3</xdr:row>
          <xdr:rowOff>0</xdr:rowOff>
        </xdr:from>
        <xdr:to>
          <xdr:col>7</xdr:col>
          <xdr:colOff>784860</xdr:colOff>
          <xdr:row>4</xdr:row>
          <xdr:rowOff>0</xdr:rowOff>
        </xdr:to>
        <xdr:sp macro="" textlink="">
          <xdr:nvSpPr>
            <xdr:cNvPr id="28685" name="CommandButton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7</xdr:row>
          <xdr:rowOff>60960</xdr:rowOff>
        </xdr:from>
        <xdr:to>
          <xdr:col>7</xdr:col>
          <xdr:colOff>822960</xdr:colOff>
          <xdr:row>7</xdr:row>
          <xdr:rowOff>266700</xdr:rowOff>
        </xdr:to>
        <xdr:sp macro="" textlink="">
          <xdr:nvSpPr>
            <xdr:cNvPr id="28686" name="CheckBox1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7</xdr:row>
          <xdr:rowOff>68580</xdr:rowOff>
        </xdr:from>
        <xdr:to>
          <xdr:col>9</xdr:col>
          <xdr:colOff>106680</xdr:colOff>
          <xdr:row>7</xdr:row>
          <xdr:rowOff>274320</xdr:rowOff>
        </xdr:to>
        <xdr:sp macro="" textlink="">
          <xdr:nvSpPr>
            <xdr:cNvPr id="28687" name="CheckBox2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0</xdr:row>
          <xdr:rowOff>30480</xdr:rowOff>
        </xdr:from>
        <xdr:to>
          <xdr:col>6</xdr:col>
          <xdr:colOff>594360</xdr:colOff>
          <xdr:row>0</xdr:row>
          <xdr:rowOff>198120</xdr:rowOff>
        </xdr:to>
        <xdr:sp macro="" textlink="">
          <xdr:nvSpPr>
            <xdr:cNvPr id="28688" name="Label5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510540</xdr:colOff>
          <xdr:row>0</xdr:row>
          <xdr:rowOff>30480</xdr:rowOff>
        </xdr:from>
        <xdr:to>
          <xdr:col>7</xdr:col>
          <xdr:colOff>739140</xdr:colOff>
          <xdr:row>0</xdr:row>
          <xdr:rowOff>213360</xdr:rowOff>
        </xdr:to>
        <xdr:sp macro="" textlink="">
          <xdr:nvSpPr>
            <xdr:cNvPr id="28689" name="Label6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</xdr:row>
          <xdr:rowOff>0</xdr:rowOff>
        </xdr:from>
        <xdr:to>
          <xdr:col>7</xdr:col>
          <xdr:colOff>731520</xdr:colOff>
          <xdr:row>2</xdr:row>
          <xdr:rowOff>76200</xdr:rowOff>
        </xdr:to>
        <xdr:sp macro="" textlink="">
          <xdr:nvSpPr>
            <xdr:cNvPr id="28690" name="Label7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633149</xdr:colOff>
      <xdr:row>11</xdr:row>
      <xdr:rowOff>23020</xdr:rowOff>
    </xdr:from>
    <xdr:to>
      <xdr:col>20</xdr:col>
      <xdr:colOff>252679</xdr:colOff>
      <xdr:row>25</xdr:row>
      <xdr:rowOff>17728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계약종류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계약종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13118" y="1439864"/>
              <a:ext cx="1834092" cy="28283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모양은 슬라이서를 나타냅니다. 슬라이서는 적어도 Excel 2010에서 사용할 수 있습니다.
이전 버전의 Excel에서 이 모양이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451910</xdr:colOff>
      <xdr:row>11</xdr:row>
      <xdr:rowOff>1853</xdr:rowOff>
    </xdr:from>
    <xdr:to>
      <xdr:col>23</xdr:col>
      <xdr:colOff>85990</xdr:colOff>
      <xdr:row>24</xdr:row>
      <xdr:rowOff>198967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상품종류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상품종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46441" y="1418697"/>
              <a:ext cx="1836737" cy="28283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모양은 슬라이서를 나타냅니다. 슬라이서는 적어도 Excel 2010에서 사용할 수 있습니다.
이전 버전의 Excel에서 이 모양이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199496</xdr:colOff>
      <xdr:row>11</xdr:row>
      <xdr:rowOff>33603</xdr:rowOff>
    </xdr:from>
    <xdr:to>
      <xdr:col>18</xdr:col>
      <xdr:colOff>47890</xdr:colOff>
      <xdr:row>25</xdr:row>
      <xdr:rowOff>28311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그룹화지점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그룹화지점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45965" y="1450447"/>
              <a:ext cx="1836738" cy="28283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모양은 슬라이서를 나타냅니다. 슬라이서는 적어도 Excel 2010에서 사용할 수 있습니다.
이전 버전의 Excel에서 이 모양이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0</xdr:col>
      <xdr:colOff>281782</xdr:colOff>
      <xdr:row>27</xdr:row>
      <xdr:rowOff>144463</xdr:rowOff>
    </xdr:from>
    <xdr:to>
      <xdr:col>14</xdr:col>
      <xdr:colOff>47625</xdr:colOff>
      <xdr:row>47</xdr:row>
      <xdr:rowOff>23813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392907</xdr:colOff>
      <xdr:row>4</xdr:row>
      <xdr:rowOff>0</xdr:rowOff>
    </xdr:from>
    <xdr:to>
      <xdr:col>21</xdr:col>
      <xdr:colOff>488157</xdr:colOff>
      <xdr:row>10</xdr:row>
      <xdr:rowOff>83343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0810876" y="202406"/>
          <a:ext cx="3988594" cy="10953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 b="1" u="sng"/>
            <a:t>당월 실적 상세 조회 기능</a:t>
          </a:r>
          <a:endParaRPr lang="en-US" altLang="ko-KR" sz="1100" b="1" u="sng"/>
        </a:p>
        <a:p>
          <a:pPr algn="l"/>
          <a:r>
            <a:rPr lang="ko-KR" altLang="en-US" sz="1000"/>
            <a:t>아래의 슬라이서에서 대상을 선택하면 피벗</a:t>
          </a:r>
          <a:r>
            <a:rPr lang="en-US" altLang="ko-KR" sz="1000"/>
            <a:t>,</a:t>
          </a:r>
          <a:r>
            <a:rPr lang="ko-KR" altLang="en-US" sz="1000"/>
            <a:t>차트가 변함</a:t>
          </a:r>
          <a:endParaRPr lang="en-US" altLang="ko-KR" sz="1000"/>
        </a:p>
        <a:p>
          <a:pPr algn="l"/>
          <a:r>
            <a:rPr lang="en-US" altLang="ko-KR" sz="1000"/>
            <a:t>-</a:t>
          </a:r>
          <a:r>
            <a:rPr lang="ko-KR" altLang="en-US" sz="1000"/>
            <a:t>선택해제</a:t>
          </a:r>
          <a:r>
            <a:rPr lang="en-US" altLang="ko-KR" sz="1000"/>
            <a:t>: </a:t>
          </a:r>
          <a:r>
            <a:rPr lang="ko-KR" altLang="en-US" sz="1000"/>
            <a:t>각 슬라이서 우측 상단의 </a:t>
          </a:r>
          <a:r>
            <a:rPr lang="en-US" altLang="ko-KR" sz="1000"/>
            <a:t>x</a:t>
          </a:r>
          <a:r>
            <a:rPr lang="ko-KR" altLang="en-US" sz="1000"/>
            <a:t>표시</a:t>
          </a:r>
          <a:endParaRPr lang="en-US" altLang="ko-KR" sz="1000"/>
        </a:p>
        <a:p>
          <a:pPr algn="l"/>
          <a:r>
            <a:rPr lang="en-US" altLang="ko-KR" sz="1000"/>
            <a:t>-</a:t>
          </a:r>
          <a:r>
            <a:rPr lang="ko-KR" altLang="en-US" sz="1000"/>
            <a:t>건별 상세조회</a:t>
          </a:r>
          <a:r>
            <a:rPr lang="en-US" altLang="ko-KR" sz="1000"/>
            <a:t>: </a:t>
          </a:r>
          <a:r>
            <a:rPr lang="ko-KR" altLang="en-US" sz="1000"/>
            <a:t>좌측 피벗에서 숫자부분 더블클릭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880.379952546296" createdVersion="4" refreshedVersion="4" minRefreshableVersion="3" recordCount="5935">
  <cacheSource type="worksheet">
    <worksheetSource ref="A1:Q5936" sheet="추출"/>
  </cacheSource>
  <cacheFields count="17">
    <cacheField name="지점" numFmtId="0">
      <sharedItems/>
    </cacheField>
    <cacheField name="직할지점" numFmtId="0">
      <sharedItems containsBlank="1"/>
    </cacheField>
    <cacheField name="팀" numFmtId="0">
      <sharedItems containsBlank="1"/>
    </cacheField>
    <cacheField name="수금사원명" numFmtId="0">
      <sharedItems/>
    </cacheField>
    <cacheField name="보험사" numFmtId="0">
      <sharedItems/>
    </cacheField>
    <cacheField name="계약종류" numFmtId="0">
      <sharedItems count="2">
        <s v="장기"/>
        <s v="생보"/>
      </sharedItems>
    </cacheField>
    <cacheField name="상품종류" numFmtId="0">
      <sharedItems count="16">
        <s v="보장성"/>
        <s v="실손"/>
        <s v="재물성"/>
        <s v="종신"/>
        <s v="종신2"/>
        <s v="라이나4"/>
        <s v="연금"/>
        <s v="중저가"/>
        <s v="일반저축"/>
        <s v="장기"/>
        <s v="생보"/>
        <s v="단체"/>
        <s v="저축성"/>
        <s v="보장성2"/>
        <s v="연금성"/>
        <s v="라이나3" u="1"/>
      </sharedItems>
    </cacheField>
    <cacheField name="초회보험료" numFmtId="0">
      <sharedItems containsSemiMixedTypes="0" containsString="0" containsNumber="1" containsInteger="1" minValue="1189" maxValue="2010000"/>
    </cacheField>
    <cacheField name="계약상태" numFmtId="0">
      <sharedItems/>
    </cacheField>
    <cacheField name="계약일자" numFmtId="14">
      <sharedItems containsSemiMixedTypes="0" containsNonDate="0" containsDate="1" containsString="0" minDate="2019-02-20T00:00:00" maxDate="2020-02-19T00:00:00"/>
    </cacheField>
    <cacheField name="최종상태변경일" numFmtId="0">
      <sharedItems containsNonDate="0" containsDate="1" containsString="0" containsBlank="1" minDate="2019-02-20T00:00:00" maxDate="2020-02-19T00:00:00"/>
    </cacheField>
    <cacheField name="증권번호" numFmtId="0">
      <sharedItems containsMixedTypes="1" containsNumber="1" containsInteger="1" minValue="19054696" maxValue="52004387370000"/>
    </cacheField>
    <cacheField name="월구분" numFmtId="0">
      <sharedItems count="6">
        <s v="M+0"/>
        <s v="M-1"/>
        <s v="M-2"/>
        <s v="M-3"/>
        <s v="M-4"/>
        <s v="Y-1"/>
      </sharedItems>
    </cacheField>
    <cacheField name="상태기준일" numFmtId="14">
      <sharedItems containsSemiMixedTypes="0" containsNonDate="0" containsDate="1" containsString="0" minDate="2019-02-28T00:00:00" maxDate="2020-03-01T00:00:00"/>
    </cacheField>
    <cacheField name="상태" numFmtId="0">
      <sharedItems count="6">
        <s v="정상"/>
        <s v="철회"/>
        <s v="반송"/>
        <s v="유지"/>
        <s v="취소"/>
        <s v="정상2"/>
      </sharedItems>
    </cacheField>
    <cacheField name="그룹화지점" numFmtId="0">
      <sharedItems count="19">
        <s v="엠피조은"/>
        <s v="엠피상동"/>
        <s v="엠피송내"/>
        <s v="엠피피스토스"/>
        <s v="제이엔제이"/>
        <s v="엠피성공"/>
        <s v="엠피라온"/>
        <s v="엠피여주"/>
        <s v="HL"/>
        <s v="엠피가온"/>
        <s v="엠피의정부"/>
        <s v="엠피레전드"/>
        <s v="엠피프라임"/>
        <s v="씨티엠"/>
        <s v="엠피아이리치"/>
        <s v="엠피시흥"/>
        <s v="엠피방이"/>
        <s v="엠피메트로"/>
        <s v="엠피경기"/>
      </sharedItems>
    </cacheField>
    <cacheField name="파일타입" numFmtId="0">
      <sharedItems count="2">
        <s v="A"/>
        <s v="B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35">
  <r>
    <s v="엠피조은"/>
    <m/>
    <m/>
    <s v="이선화2"/>
    <s v="메리츠화재"/>
    <x v="0"/>
    <x v="0"/>
    <n v="55900"/>
    <s v="정상"/>
    <d v="2020-02-18T00:00:00"/>
    <d v="2020-02-18T00:00:00"/>
    <s v="61556-2159"/>
    <x v="0"/>
    <d v="2020-02-29T00:00:00"/>
    <x v="0"/>
    <x v="0"/>
    <x v="0"/>
  </r>
  <r>
    <s v="엠피조은"/>
    <m/>
    <m/>
    <s v="이선화2"/>
    <s v="메리츠화재"/>
    <x v="0"/>
    <x v="0"/>
    <n v="45680"/>
    <s v="정상"/>
    <d v="2020-02-18T00:00:00"/>
    <d v="2020-02-18T00:00:00"/>
    <s v="61557-1988"/>
    <x v="0"/>
    <d v="2020-02-29T00:00:00"/>
    <x v="0"/>
    <x v="0"/>
    <x v="0"/>
  </r>
  <r>
    <s v="엠피조은"/>
    <m/>
    <m/>
    <s v="이선화2"/>
    <s v="메리츠화재"/>
    <x v="0"/>
    <x v="0"/>
    <n v="114000"/>
    <s v="정상"/>
    <d v="2020-02-18T00:00:00"/>
    <d v="2020-02-18T00:00:00"/>
    <s v="61556-2162"/>
    <x v="0"/>
    <d v="2020-02-29T00:00:00"/>
    <x v="0"/>
    <x v="0"/>
    <x v="0"/>
  </r>
  <r>
    <s v="엠피상동"/>
    <s v="MP상동"/>
    <s v="상동1팀"/>
    <s v="강명희"/>
    <s v="메리츠화재"/>
    <x v="0"/>
    <x v="0"/>
    <n v="158000"/>
    <s v="정상"/>
    <d v="2020-02-17T00:00:00"/>
    <d v="2020-02-17T00:00:00"/>
    <s v="61551-1006"/>
    <x v="0"/>
    <d v="2020-02-29T00:00:00"/>
    <x v="0"/>
    <x v="1"/>
    <x v="0"/>
  </r>
  <r>
    <s v="엠피상동"/>
    <s v="MP상동"/>
    <s v="상동1팀"/>
    <s v="고유미"/>
    <s v="메리츠화재"/>
    <x v="0"/>
    <x v="0"/>
    <n v="53100"/>
    <s v="정상"/>
    <d v="2020-02-17T00:00:00"/>
    <d v="2020-02-17T00:00:00"/>
    <s v="61558-2438"/>
    <x v="0"/>
    <d v="2020-02-29T00:00:00"/>
    <x v="0"/>
    <x v="1"/>
    <x v="0"/>
  </r>
  <r>
    <s v="엠피송내"/>
    <s v="MP송내"/>
    <s v="송내2팀"/>
    <s v="김묘정"/>
    <s v="롯데손보"/>
    <x v="0"/>
    <x v="0"/>
    <n v="76130"/>
    <s v="정상"/>
    <d v="2020-02-17T00:00:00"/>
    <d v="2020-02-17T00:00:00"/>
    <s v="LA20202306309000"/>
    <x v="0"/>
    <d v="2020-02-29T00:00:00"/>
    <x v="0"/>
    <x v="2"/>
    <x v="0"/>
  </r>
  <r>
    <s v="엠피피스토스"/>
    <s v="MP피스토스"/>
    <s v="피스1팀"/>
    <s v="김승희"/>
    <s v="롯데손보"/>
    <x v="0"/>
    <x v="0"/>
    <n v="55739"/>
    <s v="정상"/>
    <d v="2020-02-17T00:00:00"/>
    <d v="2020-02-17T00:00:00"/>
    <s v="LA20202305046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35649"/>
    <s v="정상"/>
    <d v="2020-02-17T00:00:00"/>
    <d v="2020-02-17T00:00:00"/>
    <s v="LA20202306729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36542"/>
    <s v="정상"/>
    <d v="2020-02-17T00:00:00"/>
    <d v="2020-02-17T00:00:00"/>
    <s v="LA20202306738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35797"/>
    <s v="정상"/>
    <d v="2020-02-17T00:00:00"/>
    <d v="2020-02-17T00:00:00"/>
    <s v="LA20202305307000"/>
    <x v="0"/>
    <d v="2020-02-29T00:00:00"/>
    <x v="0"/>
    <x v="3"/>
    <x v="0"/>
  </r>
  <r>
    <s v="엠피상동"/>
    <s v="MP상동"/>
    <s v="상동1팀"/>
    <s v="김옥순"/>
    <s v="메리츠화재"/>
    <x v="0"/>
    <x v="0"/>
    <n v="60000"/>
    <s v="정상"/>
    <d v="2020-02-17T00:00:00"/>
    <d v="2020-02-17T00:00:00"/>
    <s v="61500-837"/>
    <x v="0"/>
    <d v="2020-02-29T00:00:00"/>
    <x v="0"/>
    <x v="1"/>
    <x v="0"/>
  </r>
  <r>
    <s v="엠피메트로"/>
    <s v="제이엔제이"/>
    <s v="제이엔제이1팀"/>
    <s v="김윤정"/>
    <s v="삼성화재"/>
    <x v="0"/>
    <x v="0"/>
    <n v="40000"/>
    <s v="정상"/>
    <d v="2020-02-17T00:00:00"/>
    <d v="2020-02-17T00:00:00"/>
    <n v="52004354120000"/>
    <x v="0"/>
    <d v="2020-02-29T00:00:00"/>
    <x v="0"/>
    <x v="4"/>
    <x v="0"/>
  </r>
  <r>
    <s v="엠피조은"/>
    <s v="MP조은"/>
    <s v="조은1팀"/>
    <s v="신정자"/>
    <s v="현대해상"/>
    <x v="0"/>
    <x v="0"/>
    <n v="59700"/>
    <s v="정상"/>
    <d v="2020-02-17T00:00:00"/>
    <d v="2020-02-17T00:00:00"/>
    <s v="L02006810474"/>
    <x v="0"/>
    <d v="2020-02-29T00:00:00"/>
    <x v="0"/>
    <x v="0"/>
    <x v="0"/>
  </r>
  <r>
    <s v="엠피성공"/>
    <s v="MP성공"/>
    <s v="성공1팀"/>
    <s v="심정임"/>
    <s v="현대해상"/>
    <x v="0"/>
    <x v="0"/>
    <n v="36000"/>
    <s v="정상"/>
    <d v="2020-02-17T00:00:00"/>
    <d v="2020-02-17T00:00:00"/>
    <s v="L02006932481"/>
    <x v="0"/>
    <d v="2020-02-29T00:00:00"/>
    <x v="0"/>
    <x v="5"/>
    <x v="0"/>
  </r>
  <r>
    <s v="엠피피스토스"/>
    <s v="MP피스토스"/>
    <s v="피스1팀"/>
    <s v="오은정"/>
    <s v="KB손보"/>
    <x v="0"/>
    <x v="1"/>
    <n v="8384"/>
    <s v="정상"/>
    <d v="2020-02-17T00:00:00"/>
    <d v="2020-02-17T00:00:00"/>
    <n v="20200799385"/>
    <x v="0"/>
    <d v="2020-02-29T00:00:00"/>
    <x v="0"/>
    <x v="3"/>
    <x v="0"/>
  </r>
  <r>
    <s v="엠피라온"/>
    <s v="MP라온"/>
    <s v="라온1팀"/>
    <s v="윤태영"/>
    <s v="메리츠화재"/>
    <x v="0"/>
    <x v="0"/>
    <n v="35000"/>
    <s v="정상"/>
    <d v="2020-02-17T00:00:00"/>
    <d v="2020-02-17T00:00:00"/>
    <s v="61553-4472"/>
    <x v="0"/>
    <d v="2020-02-29T00:00:00"/>
    <x v="0"/>
    <x v="6"/>
    <x v="0"/>
  </r>
  <r>
    <s v="엠피라온"/>
    <s v="MP라온"/>
    <s v="라온1팀"/>
    <s v="윤태영"/>
    <s v="KB손보"/>
    <x v="0"/>
    <x v="0"/>
    <n v="35000"/>
    <s v="정상"/>
    <d v="2020-02-17T00:00:00"/>
    <d v="2020-02-17T00:00:00"/>
    <n v="20200805364"/>
    <x v="0"/>
    <d v="2020-02-29T00:00:00"/>
    <x v="0"/>
    <x v="6"/>
    <x v="0"/>
  </r>
  <r>
    <s v="엠피라온"/>
    <s v="MP라온"/>
    <s v="라온1팀"/>
    <s v="윤태영"/>
    <s v="삼성화재"/>
    <x v="0"/>
    <x v="0"/>
    <n v="35000"/>
    <s v="정상"/>
    <d v="2020-02-17T00:00:00"/>
    <d v="2020-02-17T00:00:00"/>
    <n v="52004382470000"/>
    <x v="0"/>
    <d v="2020-02-29T00:00:00"/>
    <x v="0"/>
    <x v="6"/>
    <x v="0"/>
  </r>
  <r>
    <s v="엠피피스토스"/>
    <s v="MP피스토스"/>
    <s v="피스1팀"/>
    <s v="이복자"/>
    <s v="삼성화재"/>
    <x v="0"/>
    <x v="0"/>
    <n v="18000"/>
    <s v="정상"/>
    <d v="2020-02-17T00:00:00"/>
    <d v="2020-02-17T00:00:00"/>
    <n v="5200436617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15000"/>
    <s v="정상"/>
    <d v="2020-02-17T00:00:00"/>
    <d v="2020-02-17T00:00:00"/>
    <n v="52004387370000"/>
    <x v="0"/>
    <d v="2020-02-29T00:00:00"/>
    <x v="0"/>
    <x v="3"/>
    <x v="0"/>
  </r>
  <r>
    <s v="엠피송내"/>
    <m/>
    <m/>
    <s v="이선영"/>
    <s v="롯데손보"/>
    <x v="0"/>
    <x v="0"/>
    <n v="30000"/>
    <s v="정상"/>
    <d v="2020-02-17T00:00:00"/>
    <d v="2020-02-17T00:00:00"/>
    <s v="LA20202306605000"/>
    <x v="0"/>
    <d v="2020-02-29T00:00:00"/>
    <x v="0"/>
    <x v="2"/>
    <x v="0"/>
  </r>
  <r>
    <s v="엠피송내"/>
    <s v="MP송내"/>
    <s v="송내2팀"/>
    <s v="임서윤"/>
    <s v="메리츠화재"/>
    <x v="0"/>
    <x v="1"/>
    <n v="15980"/>
    <s v="정상"/>
    <d v="2020-02-17T00:00:00"/>
    <d v="2020-02-17T00:00:00"/>
    <s v="61511-1119"/>
    <x v="0"/>
    <d v="2020-02-29T00:00:00"/>
    <x v="0"/>
    <x v="2"/>
    <x v="0"/>
  </r>
  <r>
    <s v="엠피상동"/>
    <s v="MP상동"/>
    <s v="상동1팀"/>
    <s v="임영신"/>
    <s v="한화손보"/>
    <x v="0"/>
    <x v="0"/>
    <n v="110000"/>
    <s v="정상"/>
    <d v="2020-02-17T00:00:00"/>
    <d v="2020-02-17T00:00:00"/>
    <s v="LA20203390804000"/>
    <x v="0"/>
    <d v="2020-02-29T00:00:00"/>
    <x v="0"/>
    <x v="1"/>
    <x v="0"/>
  </r>
  <r>
    <s v="엠피상동"/>
    <s v="MP상동"/>
    <s v="상동1팀"/>
    <s v="임영신"/>
    <s v="메리츠화재"/>
    <x v="0"/>
    <x v="0"/>
    <n v="42100"/>
    <s v="정상"/>
    <d v="2020-02-17T00:00:00"/>
    <d v="2020-02-17T00:00:00"/>
    <s v="61558-2393"/>
    <x v="0"/>
    <d v="2020-02-29T00:00:00"/>
    <x v="0"/>
    <x v="1"/>
    <x v="0"/>
  </r>
  <r>
    <s v="엠피상동"/>
    <s v="MP상동"/>
    <s v="상동1팀"/>
    <s v="임영신"/>
    <s v="KB손보"/>
    <x v="0"/>
    <x v="0"/>
    <n v="18000"/>
    <s v="정상"/>
    <d v="2020-02-17T00:00:00"/>
    <d v="2020-02-17T00:00:00"/>
    <n v="20200801857"/>
    <x v="0"/>
    <d v="2020-02-29T00:00:00"/>
    <x v="0"/>
    <x v="1"/>
    <x v="0"/>
  </r>
  <r>
    <s v="엠피상동"/>
    <s v="MP상동"/>
    <s v="상동1팀"/>
    <s v="임영신"/>
    <s v="KB손보"/>
    <x v="0"/>
    <x v="0"/>
    <n v="21000"/>
    <s v="정상"/>
    <d v="2020-02-17T00:00:00"/>
    <d v="2020-02-17T00:00:00"/>
    <n v="20200801443"/>
    <x v="0"/>
    <d v="2020-02-29T00:00:00"/>
    <x v="0"/>
    <x v="1"/>
    <x v="0"/>
  </r>
  <r>
    <s v="엠피상동"/>
    <s v="MP상동"/>
    <s v="상동1팀"/>
    <s v="임영신"/>
    <s v="한화손보"/>
    <x v="0"/>
    <x v="0"/>
    <n v="100000"/>
    <s v="정상"/>
    <d v="2020-02-17T00:00:00"/>
    <d v="2020-02-17T00:00:00"/>
    <s v="LA20203389950000"/>
    <x v="0"/>
    <d v="2020-02-29T00:00:00"/>
    <x v="0"/>
    <x v="1"/>
    <x v="0"/>
  </r>
  <r>
    <s v="엠피메트로"/>
    <s v="제이엔제이"/>
    <s v="제이엔제이1팀"/>
    <s v="전진숙"/>
    <s v="메리츠화재"/>
    <x v="0"/>
    <x v="0"/>
    <n v="15380"/>
    <s v="정상"/>
    <d v="2020-02-17T00:00:00"/>
    <d v="2020-02-17T00:00:00"/>
    <s v="61553-4736"/>
    <x v="0"/>
    <d v="2020-02-29T00:00:00"/>
    <x v="0"/>
    <x v="4"/>
    <x v="0"/>
  </r>
  <r>
    <s v="엠피메트로"/>
    <s v="제이엔제이"/>
    <s v="제이엔제이1팀"/>
    <s v="전진숙"/>
    <s v="롯데손보"/>
    <x v="0"/>
    <x v="0"/>
    <n v="68700"/>
    <s v="정상"/>
    <d v="2020-02-17T00:00:00"/>
    <d v="2020-02-17T00:00:00"/>
    <s v="LA20202305494000"/>
    <x v="0"/>
    <d v="2020-02-29T00:00:00"/>
    <x v="0"/>
    <x v="4"/>
    <x v="0"/>
  </r>
  <r>
    <s v="엠피조은"/>
    <s v="MP조은"/>
    <s v="조은1팀"/>
    <s v="조혜정"/>
    <s v="흥국화재"/>
    <x v="0"/>
    <x v="0"/>
    <n v="20000"/>
    <s v="정상"/>
    <d v="2020-02-17T00:00:00"/>
    <d v="2020-02-17T00:00:00"/>
    <n v="42038671200000"/>
    <x v="0"/>
    <d v="2020-02-29T00:00:00"/>
    <x v="0"/>
    <x v="0"/>
    <x v="0"/>
  </r>
  <r>
    <s v="엠피조은"/>
    <m/>
    <m/>
    <s v="차은주"/>
    <s v="KB손보"/>
    <x v="0"/>
    <x v="0"/>
    <n v="56900"/>
    <s v="정상"/>
    <d v="2020-02-17T00:00:00"/>
    <d v="2020-02-17T00:00:00"/>
    <n v="20200798867"/>
    <x v="0"/>
    <d v="2020-02-29T00:00:00"/>
    <x v="0"/>
    <x v="0"/>
    <x v="0"/>
  </r>
  <r>
    <s v="엠피피스토스"/>
    <m/>
    <m/>
    <s v="표계순"/>
    <s v="롯데손보"/>
    <x v="0"/>
    <x v="0"/>
    <n v="62081"/>
    <s v="정상"/>
    <d v="2020-02-17T00:00:00"/>
    <d v="2020-02-17T00:00:00"/>
    <s v="LA20202306671000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81685"/>
    <s v="정상"/>
    <d v="2020-02-17T00:00:00"/>
    <d v="2020-02-17T00:00:00"/>
    <s v="LA20202305102000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30250"/>
    <s v="정상"/>
    <d v="2020-02-17T00:00:00"/>
    <d v="2020-02-17T00:00:00"/>
    <s v="LA20202306620000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30000"/>
    <s v="정상"/>
    <d v="2020-02-17T00:00:00"/>
    <d v="2020-02-17T00:00:00"/>
    <s v="LA20202306062000"/>
    <x v="0"/>
    <d v="2020-02-29T00:00:00"/>
    <x v="0"/>
    <x v="3"/>
    <x v="0"/>
  </r>
  <r>
    <s v="엠피성공"/>
    <s v="MP성공"/>
    <s v="성공1팀"/>
    <s v="홍미정"/>
    <s v="삼성화재"/>
    <x v="0"/>
    <x v="0"/>
    <n v="67000"/>
    <s v="정상"/>
    <d v="2020-02-17T00:00:00"/>
    <d v="2020-02-17T00:00:00"/>
    <n v="52004322460000"/>
    <x v="0"/>
    <d v="2020-02-29T00:00:00"/>
    <x v="0"/>
    <x v="5"/>
    <x v="0"/>
  </r>
  <r>
    <s v="엠피성공"/>
    <s v="MP성공"/>
    <s v="성공1팀"/>
    <s v="홍미정"/>
    <s v="메리츠화재"/>
    <x v="0"/>
    <x v="0"/>
    <n v="114000"/>
    <s v="정상"/>
    <d v="2020-02-17T00:00:00"/>
    <d v="2020-02-17T00:00:00"/>
    <s v="61558-2114"/>
    <x v="0"/>
    <d v="2020-02-29T00:00:00"/>
    <x v="0"/>
    <x v="5"/>
    <x v="0"/>
  </r>
  <r>
    <s v="엠피성공"/>
    <s v="MP성공"/>
    <s v="성공1팀"/>
    <s v="홍미정"/>
    <s v="삼성화재"/>
    <x v="0"/>
    <x v="0"/>
    <n v="118000"/>
    <s v="정상"/>
    <d v="2020-02-17T00:00:00"/>
    <d v="2020-02-17T00:00:00"/>
    <n v="52004369040000"/>
    <x v="0"/>
    <d v="2020-02-29T00:00:00"/>
    <x v="0"/>
    <x v="5"/>
    <x v="0"/>
  </r>
  <r>
    <s v="엠피성공"/>
    <s v="MP성공"/>
    <s v="성공1팀"/>
    <s v="홍미정"/>
    <s v="롯데손보"/>
    <x v="0"/>
    <x v="0"/>
    <n v="47206"/>
    <s v="정상"/>
    <d v="2020-02-17T00:00:00"/>
    <d v="2020-02-17T00:00:00"/>
    <s v="LA20202305598000"/>
    <x v="0"/>
    <d v="2020-02-29T00:00:00"/>
    <x v="0"/>
    <x v="5"/>
    <x v="0"/>
  </r>
  <r>
    <s v="엠피성공"/>
    <s v="MP성공"/>
    <s v="성공1팀"/>
    <s v="홍미정"/>
    <s v="메리츠화재"/>
    <x v="0"/>
    <x v="0"/>
    <n v="179000"/>
    <s v="정상"/>
    <d v="2020-02-17T00:00:00"/>
    <d v="2020-02-17T00:00:00"/>
    <s v="61558-2500"/>
    <x v="0"/>
    <d v="2020-02-29T00:00:00"/>
    <x v="0"/>
    <x v="5"/>
    <x v="0"/>
  </r>
  <r>
    <s v="엠피성공"/>
    <s v="MP성공"/>
    <s v="성공1팀"/>
    <s v="홍미정"/>
    <s v="메리츠화재"/>
    <x v="0"/>
    <x v="0"/>
    <n v="32000"/>
    <s v="정상"/>
    <d v="2020-02-17T00:00:00"/>
    <d v="2020-02-17T00:00:00"/>
    <s v="61557-1861"/>
    <x v="0"/>
    <d v="2020-02-29T00:00:00"/>
    <x v="0"/>
    <x v="5"/>
    <x v="0"/>
  </r>
  <r>
    <s v="엠피피스토스"/>
    <s v="MP피스토스"/>
    <s v="피스1팀"/>
    <s v="강은선"/>
    <s v="삼성화재"/>
    <x v="0"/>
    <x v="0"/>
    <n v="34900"/>
    <s v="정상"/>
    <d v="2020-02-14T00:00:00"/>
    <d v="2020-02-14T00:00:00"/>
    <n v="52004255030000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85000"/>
    <s v="정상"/>
    <d v="2020-02-14T00:00:00"/>
    <d v="2020-02-14T00:00:00"/>
    <s v="LA20202299247000"/>
    <x v="0"/>
    <d v="2020-02-29T00:00:00"/>
    <x v="0"/>
    <x v="3"/>
    <x v="0"/>
  </r>
  <r>
    <s v="엠피피스토스"/>
    <s v="MP피스토스"/>
    <s v="피스1팀"/>
    <s v="강은선"/>
    <s v="KB손보"/>
    <x v="0"/>
    <x v="0"/>
    <n v="20000"/>
    <s v="정상"/>
    <d v="2020-02-14T00:00:00"/>
    <d v="2020-02-14T00:00:00"/>
    <n v="20200763765"/>
    <x v="0"/>
    <d v="2020-02-29T00:00:00"/>
    <x v="0"/>
    <x v="3"/>
    <x v="0"/>
  </r>
  <r>
    <s v="엠피상동"/>
    <s v="MP상동"/>
    <s v="상동1팀"/>
    <s v="고유미"/>
    <s v="메리츠화재"/>
    <x v="0"/>
    <x v="0"/>
    <n v="25000"/>
    <s v="정상"/>
    <d v="2020-02-14T00:00:00"/>
    <d v="2020-02-14T00:00:00"/>
    <s v="61556-1272"/>
    <x v="0"/>
    <d v="2020-02-29T00:00:00"/>
    <x v="0"/>
    <x v="1"/>
    <x v="0"/>
  </r>
  <r>
    <s v="엠피상동"/>
    <s v="MP상동"/>
    <s v="상동1팀"/>
    <s v="고유미"/>
    <s v="메리츠화재"/>
    <x v="0"/>
    <x v="1"/>
    <n v="59740"/>
    <s v="정상"/>
    <d v="2020-02-14T00:00:00"/>
    <d v="2020-02-14T00:00:00"/>
    <s v="61513-3907"/>
    <x v="0"/>
    <d v="2020-02-29T00:00:00"/>
    <x v="0"/>
    <x v="1"/>
    <x v="0"/>
  </r>
  <r>
    <s v="엠피상동"/>
    <s v="MP상동"/>
    <s v="상동1팀"/>
    <s v="고유미"/>
    <s v="메리츠화재"/>
    <x v="0"/>
    <x v="0"/>
    <n v="134000"/>
    <s v="정상"/>
    <d v="2020-02-14T00:00:00"/>
    <d v="2020-02-14T00:00:00"/>
    <s v="61558-1297"/>
    <x v="0"/>
    <d v="2020-02-29T00:00:00"/>
    <x v="0"/>
    <x v="1"/>
    <x v="0"/>
  </r>
  <r>
    <s v="엠피조은"/>
    <s v="MP조은"/>
    <s v="조은1팀"/>
    <s v="김명주"/>
    <s v="삼성화재"/>
    <x v="0"/>
    <x v="0"/>
    <n v="30000"/>
    <s v="정상"/>
    <d v="2020-02-14T00:00:00"/>
    <d v="2020-02-14T00:00:00"/>
    <n v="52004190750000"/>
    <x v="0"/>
    <d v="2020-02-29T00:00:00"/>
    <x v="0"/>
    <x v="0"/>
    <x v="0"/>
  </r>
  <r>
    <s v="엠피여주"/>
    <s v="MP여주"/>
    <s v="여주1팀"/>
    <s v="김은주"/>
    <s v="현대해상"/>
    <x v="0"/>
    <x v="0"/>
    <n v="77200"/>
    <s v="정상"/>
    <d v="2020-02-14T00:00:00"/>
    <d v="2020-02-14T00:00:00"/>
    <s v="L02006541580"/>
    <x v="0"/>
    <d v="2020-02-29T00:00:00"/>
    <x v="0"/>
    <x v="7"/>
    <x v="0"/>
  </r>
  <r>
    <s v="엠피여주"/>
    <s v="MP여주"/>
    <s v="여주1팀"/>
    <s v="김은주"/>
    <s v="DB손보"/>
    <x v="0"/>
    <x v="0"/>
    <n v="30000"/>
    <s v="정상"/>
    <d v="2020-02-14T00:00:00"/>
    <d v="2020-02-14T00:00:00"/>
    <n v="320200344748"/>
    <x v="0"/>
    <d v="2020-02-29T00:00:00"/>
    <x v="0"/>
    <x v="7"/>
    <x v="0"/>
  </r>
  <r>
    <s v="엠피성공"/>
    <s v="MP성공"/>
    <s v="성공1팀"/>
    <s v="김정자"/>
    <s v="롯데손보"/>
    <x v="0"/>
    <x v="0"/>
    <n v="38860"/>
    <s v="정상"/>
    <d v="2020-02-14T00:00:00"/>
    <d v="2020-02-14T00:00:00"/>
    <s v="LA20202301812000"/>
    <x v="0"/>
    <d v="2020-02-29T00:00:00"/>
    <x v="0"/>
    <x v="5"/>
    <x v="0"/>
  </r>
  <r>
    <s v="엠피성공"/>
    <s v="MP성공"/>
    <s v="성공1팀"/>
    <s v="김정자"/>
    <s v="메리츠화재"/>
    <x v="0"/>
    <x v="0"/>
    <n v="50000"/>
    <s v="정상"/>
    <d v="2020-02-14T00:00:00"/>
    <d v="2020-02-14T00:00:00"/>
    <s v="61557-1111"/>
    <x v="0"/>
    <d v="2020-02-29T00:00:00"/>
    <x v="0"/>
    <x v="5"/>
    <x v="0"/>
  </r>
  <r>
    <s v="엠피상동"/>
    <s v="MP상동"/>
    <s v="상동1팀"/>
    <s v="김종민2"/>
    <s v="삼성화재"/>
    <x v="0"/>
    <x v="2"/>
    <n v="50000"/>
    <s v="정상"/>
    <d v="2020-02-14T00:00:00"/>
    <d v="2020-02-14T00:00:00"/>
    <n v="52004238100000"/>
    <x v="0"/>
    <d v="2020-02-29T00:00:00"/>
    <x v="0"/>
    <x v="1"/>
    <x v="0"/>
  </r>
  <r>
    <s v="엠피라온"/>
    <s v="MP라온"/>
    <m/>
    <s v="박종철"/>
    <s v="KB손보"/>
    <x v="0"/>
    <x v="0"/>
    <n v="35000"/>
    <s v="정상"/>
    <d v="2020-02-14T00:00:00"/>
    <d v="2020-02-14T00:00:00"/>
    <n v="20200770081"/>
    <x v="0"/>
    <d v="2020-02-29T00:00:00"/>
    <x v="0"/>
    <x v="6"/>
    <x v="0"/>
  </r>
  <r>
    <s v="엠피라온"/>
    <s v="MP라온"/>
    <m/>
    <s v="박종철"/>
    <s v="KB손보"/>
    <x v="0"/>
    <x v="0"/>
    <n v="64000"/>
    <s v="정상"/>
    <d v="2020-02-14T00:00:00"/>
    <d v="2020-02-14T00:00:00"/>
    <n v="20200777677"/>
    <x v="0"/>
    <d v="2020-02-29T00:00:00"/>
    <x v="0"/>
    <x v="6"/>
    <x v="0"/>
  </r>
  <r>
    <s v="엠피여주"/>
    <m/>
    <m/>
    <s v="박진숙"/>
    <s v="DB손보"/>
    <x v="0"/>
    <x v="0"/>
    <n v="56000"/>
    <s v="정상"/>
    <d v="2020-02-14T00:00:00"/>
    <d v="2020-02-14T00:00:00"/>
    <n v="320200344986"/>
    <x v="0"/>
    <d v="2020-02-29T00:00:00"/>
    <x v="0"/>
    <x v="7"/>
    <x v="0"/>
  </r>
  <r>
    <s v="엠피피스토스"/>
    <s v="MP피스토스"/>
    <s v="피스1팀"/>
    <s v="변영미"/>
    <s v="흥국화재"/>
    <x v="0"/>
    <x v="1"/>
    <n v="19809"/>
    <s v="정상"/>
    <d v="2020-02-14T00:00:00"/>
    <d v="2020-02-14T00:00:00"/>
    <n v="42038638440000"/>
    <x v="0"/>
    <d v="2020-02-29T00:00:00"/>
    <x v="0"/>
    <x v="3"/>
    <x v="0"/>
  </r>
  <r>
    <s v="엠피피스토스"/>
    <s v="MP피스토스"/>
    <s v="피스1팀"/>
    <s v="변영미"/>
    <s v="KB손보"/>
    <x v="0"/>
    <x v="0"/>
    <n v="45000"/>
    <s v="정상"/>
    <d v="2020-02-14T00:00:00"/>
    <d v="2020-02-14T00:00:00"/>
    <n v="20200768948"/>
    <x v="0"/>
    <d v="2020-02-29T00:00:00"/>
    <x v="0"/>
    <x v="3"/>
    <x v="0"/>
  </r>
  <r>
    <s v="엠피상동"/>
    <s v="MP상동"/>
    <s v="상동1팀"/>
    <s v="손명애"/>
    <s v="DB손보"/>
    <x v="0"/>
    <x v="0"/>
    <n v="19800"/>
    <s v="정상"/>
    <d v="2020-02-14T00:00:00"/>
    <d v="2020-02-14T00:00:00"/>
    <n v="320200347405"/>
    <x v="0"/>
    <d v="2020-02-29T00:00:00"/>
    <x v="0"/>
    <x v="1"/>
    <x v="0"/>
  </r>
  <r>
    <s v="엠피상동"/>
    <s v="MP상동"/>
    <s v="상동1팀"/>
    <s v="손명애"/>
    <s v="DB손보"/>
    <x v="0"/>
    <x v="0"/>
    <n v="80000"/>
    <s v="정상"/>
    <d v="2020-02-14T00:00:00"/>
    <d v="2020-02-14T00:00:00"/>
    <n v="320200348436"/>
    <x v="0"/>
    <d v="2020-02-29T00:00:00"/>
    <x v="0"/>
    <x v="1"/>
    <x v="0"/>
  </r>
  <r>
    <s v="엠피상동"/>
    <s v="MP상동"/>
    <s v="상동1팀"/>
    <s v="손명애"/>
    <s v="삼성화재"/>
    <x v="0"/>
    <x v="0"/>
    <n v="55736"/>
    <s v="정상"/>
    <d v="2020-02-14T00:00:00"/>
    <d v="2020-02-14T00:00:00"/>
    <n v="52004162840000"/>
    <x v="0"/>
    <d v="2020-02-29T00:00:00"/>
    <x v="0"/>
    <x v="1"/>
    <x v="0"/>
  </r>
  <r>
    <s v="엠피조은"/>
    <s v="MP조은"/>
    <s v="조은1팀"/>
    <s v="손수영"/>
    <s v="KB손보"/>
    <x v="0"/>
    <x v="0"/>
    <n v="64800"/>
    <s v="정상"/>
    <d v="2020-02-14T00:00:00"/>
    <d v="2020-02-14T00:00:00"/>
    <n v="20200770972"/>
    <x v="0"/>
    <d v="2020-02-29T00:00:00"/>
    <x v="0"/>
    <x v="0"/>
    <x v="0"/>
  </r>
  <r>
    <s v="엠피피스토스"/>
    <s v="MP피스토스"/>
    <s v="피스1팀"/>
    <s v="안옥선"/>
    <s v="메리츠화재"/>
    <x v="0"/>
    <x v="0"/>
    <n v="60000"/>
    <s v="정상"/>
    <d v="2020-02-14T00:00:00"/>
    <d v="2020-02-14T00:00:00"/>
    <s v="61558-1842"/>
    <x v="0"/>
    <d v="2020-02-29T00:00:00"/>
    <x v="0"/>
    <x v="3"/>
    <x v="0"/>
  </r>
  <r>
    <s v="엠피라온"/>
    <s v="MP라온"/>
    <s v="라온1팀"/>
    <s v="윤태영"/>
    <s v="KB손보"/>
    <x v="0"/>
    <x v="0"/>
    <n v="35000"/>
    <s v="정상"/>
    <d v="2020-02-14T00:00:00"/>
    <d v="2020-02-14T00:00:00"/>
    <n v="20200768393"/>
    <x v="0"/>
    <d v="2020-02-29T00:00:00"/>
    <x v="0"/>
    <x v="6"/>
    <x v="0"/>
  </r>
  <r>
    <s v="엠피상동"/>
    <s v="MP상동"/>
    <s v="상동1팀"/>
    <s v="이경옥"/>
    <s v="메리츠화재"/>
    <x v="0"/>
    <x v="0"/>
    <n v="120000"/>
    <s v="정상"/>
    <d v="2020-02-14T00:00:00"/>
    <d v="2020-02-14T00:00:00"/>
    <s v="61585-830"/>
    <x v="0"/>
    <d v="2020-02-29T00:00:00"/>
    <x v="0"/>
    <x v="1"/>
    <x v="0"/>
  </r>
  <r>
    <s v="엠피상동"/>
    <s v="MP상동"/>
    <s v="상동1팀"/>
    <s v="이경화2"/>
    <s v="한화손보"/>
    <x v="0"/>
    <x v="0"/>
    <n v="100000"/>
    <s v="정상"/>
    <d v="2020-02-14T00:00:00"/>
    <d v="2020-02-14T00:00:00"/>
    <s v="LA20203369666000"/>
    <x v="0"/>
    <d v="2020-02-29T00:00:00"/>
    <x v="0"/>
    <x v="1"/>
    <x v="0"/>
  </r>
  <r>
    <s v="엠피라온"/>
    <s v="MP라온"/>
    <s v="라온1팀"/>
    <s v="이동욱2"/>
    <s v="삼성화재"/>
    <x v="0"/>
    <x v="0"/>
    <n v="35000"/>
    <s v="정상"/>
    <d v="2020-02-14T00:00:00"/>
    <d v="2020-02-14T00:00:00"/>
    <n v="52004214440000"/>
    <x v="0"/>
    <d v="2020-02-29T00:00:00"/>
    <x v="0"/>
    <x v="6"/>
    <x v="0"/>
  </r>
  <r>
    <s v="엠피상동"/>
    <s v="MP상동"/>
    <s v="상동1팀"/>
    <s v="이병식"/>
    <s v="메리츠화재"/>
    <x v="0"/>
    <x v="0"/>
    <n v="38000"/>
    <s v="정상"/>
    <d v="2020-02-14T00:00:00"/>
    <d v="2020-02-14T00:00:00"/>
    <s v="61553-2951"/>
    <x v="0"/>
    <d v="2020-02-29T00:00:00"/>
    <x v="0"/>
    <x v="1"/>
    <x v="0"/>
  </r>
  <r>
    <s v="엠피피스토스"/>
    <s v="MP피스토스"/>
    <s v="피스1팀"/>
    <s v="이복자"/>
    <s v="삼성화재"/>
    <x v="0"/>
    <x v="0"/>
    <n v="31000"/>
    <s v="정상"/>
    <d v="2020-02-14T00:00:00"/>
    <d v="2020-02-14T00:00:00"/>
    <n v="5200428136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29000"/>
    <s v="정상"/>
    <d v="2020-02-14T00:00:00"/>
    <d v="2020-02-14T00:00:00"/>
    <n v="5200418278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17000"/>
    <s v="정상"/>
    <d v="2020-02-14T00:00:00"/>
    <d v="2020-02-14T00:00:00"/>
    <n v="52004183580000"/>
    <x v="0"/>
    <d v="2020-02-29T00:00:00"/>
    <x v="0"/>
    <x v="3"/>
    <x v="0"/>
  </r>
  <r>
    <s v="엠피피스토스"/>
    <s v="MP피스토스"/>
    <s v="피스1팀"/>
    <s v="이복자"/>
    <s v="DB손보"/>
    <x v="0"/>
    <x v="0"/>
    <n v="30000"/>
    <s v="정상"/>
    <d v="2020-02-14T00:00:00"/>
    <d v="2020-02-14T00:00:00"/>
    <n v="320200348702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77000"/>
    <s v="정상"/>
    <d v="2020-02-14T00:00:00"/>
    <d v="2020-02-14T00:00:00"/>
    <n v="5200428394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32000"/>
    <s v="정상"/>
    <d v="2020-02-14T00:00:00"/>
    <d v="2020-02-14T00:00:00"/>
    <n v="5200427024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19000"/>
    <s v="정상"/>
    <d v="2020-02-14T00:00:00"/>
    <d v="2020-02-14T00:00:00"/>
    <n v="5200428239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70000"/>
    <s v="정상"/>
    <d v="2020-02-14T00:00:00"/>
    <d v="2020-02-14T00:00:00"/>
    <n v="52004286020000"/>
    <x v="0"/>
    <d v="2020-02-29T00:00:00"/>
    <x v="0"/>
    <x v="3"/>
    <x v="0"/>
  </r>
  <r>
    <s v="엠피피스토스"/>
    <s v="MP피스토스"/>
    <s v="피스1팀"/>
    <s v="이복자"/>
    <s v="삼성화재"/>
    <x v="0"/>
    <x v="0"/>
    <n v="25000"/>
    <s v="정상"/>
    <d v="2020-02-14T00:00:00"/>
    <d v="2020-02-14T00:00:00"/>
    <n v="52004282890000"/>
    <x v="0"/>
    <d v="2020-02-29T00:00:00"/>
    <x v="0"/>
    <x v="3"/>
    <x v="0"/>
  </r>
  <r>
    <s v="엠피상동"/>
    <s v="MP상동"/>
    <s v="상동1팀"/>
    <s v="이복종"/>
    <s v="메리츠화재"/>
    <x v="0"/>
    <x v="0"/>
    <n v="74000"/>
    <s v="정상"/>
    <d v="2020-02-14T00:00:00"/>
    <d v="2020-02-14T00:00:00"/>
    <s v="61558-1226"/>
    <x v="0"/>
    <d v="2020-02-29T00:00:00"/>
    <x v="0"/>
    <x v="1"/>
    <x v="0"/>
  </r>
  <r>
    <s v="엠피송내"/>
    <m/>
    <m/>
    <s v="이선영"/>
    <s v="메리츠화재"/>
    <x v="0"/>
    <x v="0"/>
    <n v="62000"/>
    <s v="정상"/>
    <d v="2020-02-14T00:00:00"/>
    <d v="2020-02-14T00:00:00"/>
    <s v="61558-1614"/>
    <x v="0"/>
    <d v="2020-02-29T00:00:00"/>
    <x v="0"/>
    <x v="2"/>
    <x v="0"/>
  </r>
  <r>
    <s v="엠피라온"/>
    <s v="HL지점"/>
    <m/>
    <s v="이종선"/>
    <s v="흥국화재"/>
    <x v="0"/>
    <x v="2"/>
    <n v="20000"/>
    <s v="정상"/>
    <d v="2020-02-14T00:00:00"/>
    <d v="2020-02-14T00:00:00"/>
    <n v="42038636210000"/>
    <x v="0"/>
    <d v="2020-02-29T00:00:00"/>
    <x v="0"/>
    <x v="8"/>
    <x v="0"/>
  </r>
  <r>
    <s v="엠피라온"/>
    <s v="HL지점"/>
    <m/>
    <s v="이종선"/>
    <s v="흥국화재"/>
    <x v="0"/>
    <x v="0"/>
    <n v="36753"/>
    <s v="정상"/>
    <d v="2020-02-14T00:00:00"/>
    <d v="2020-02-14T00:00:00"/>
    <n v="42038636000000"/>
    <x v="0"/>
    <d v="2020-02-29T00:00:00"/>
    <x v="0"/>
    <x v="8"/>
    <x v="0"/>
  </r>
  <r>
    <s v="엠피송내"/>
    <s v="MP송내"/>
    <s v="송내2팀"/>
    <s v="이현자"/>
    <s v="삼성화재"/>
    <x v="0"/>
    <x v="0"/>
    <n v="73000"/>
    <s v="정상"/>
    <d v="2020-02-14T00:00:00"/>
    <d v="2020-02-14T00:00:00"/>
    <n v="52004258720000"/>
    <x v="0"/>
    <d v="2020-02-29T00:00:00"/>
    <x v="0"/>
    <x v="2"/>
    <x v="0"/>
  </r>
  <r>
    <s v="엠피송내"/>
    <s v="MP송내"/>
    <s v="송내2팀"/>
    <s v="이현자"/>
    <s v="KB손보"/>
    <x v="0"/>
    <x v="0"/>
    <n v="48000"/>
    <s v="정상"/>
    <d v="2020-02-14T00:00:00"/>
    <d v="2020-02-14T00:00:00"/>
    <n v="20200776109"/>
    <x v="0"/>
    <d v="2020-02-29T00:00:00"/>
    <x v="0"/>
    <x v="2"/>
    <x v="0"/>
  </r>
  <r>
    <s v="엠피가온"/>
    <s v="MP가온"/>
    <s v="가온1팀"/>
    <s v="임명산"/>
    <s v="메리츠화재"/>
    <x v="0"/>
    <x v="0"/>
    <n v="43500"/>
    <s v="정상"/>
    <d v="2020-02-14T00:00:00"/>
    <d v="2020-02-14T00:00:00"/>
    <s v="61554-931"/>
    <x v="0"/>
    <d v="2020-02-29T00:00:00"/>
    <x v="0"/>
    <x v="9"/>
    <x v="0"/>
  </r>
  <r>
    <s v="엠피가온"/>
    <s v="MP가온"/>
    <s v="가온1팀"/>
    <s v="임명산"/>
    <s v="메리츠화재"/>
    <x v="0"/>
    <x v="0"/>
    <n v="68000"/>
    <s v="정상"/>
    <d v="2020-02-14T00:00:00"/>
    <d v="2020-02-14T00:00:00"/>
    <s v="61554-944"/>
    <x v="0"/>
    <d v="2020-02-29T00:00:00"/>
    <x v="0"/>
    <x v="9"/>
    <x v="0"/>
  </r>
  <r>
    <s v="엠피송내"/>
    <s v="MP송내"/>
    <s v="송내1팀"/>
    <s v="임미영"/>
    <s v="한화손보"/>
    <x v="0"/>
    <x v="0"/>
    <n v="50000"/>
    <s v="정상"/>
    <d v="2020-02-14T00:00:00"/>
    <d v="2020-02-14T00:00:00"/>
    <s v="LA20203376830000"/>
    <x v="0"/>
    <d v="2020-02-29T00:00:00"/>
    <x v="0"/>
    <x v="2"/>
    <x v="0"/>
  </r>
  <r>
    <s v="엠피송내"/>
    <s v="MP송내"/>
    <s v="송내2팀"/>
    <s v="임서윤"/>
    <s v="삼성화재"/>
    <x v="0"/>
    <x v="2"/>
    <n v="31000"/>
    <s v="정상"/>
    <d v="2020-02-14T00:00:00"/>
    <d v="2020-02-14T00:00:00"/>
    <n v="52004257310000"/>
    <x v="0"/>
    <d v="2020-02-29T00:00:00"/>
    <x v="0"/>
    <x v="2"/>
    <x v="0"/>
  </r>
  <r>
    <s v="엠피송내"/>
    <s v="MP송내"/>
    <s v="송내2팀"/>
    <s v="임서윤"/>
    <s v="DB손보"/>
    <x v="0"/>
    <x v="0"/>
    <n v="20000"/>
    <s v="정상"/>
    <d v="2020-02-14T00:00:00"/>
    <d v="2020-02-14T00:00:00"/>
    <n v="320200345527"/>
    <x v="0"/>
    <d v="2020-02-29T00:00:00"/>
    <x v="0"/>
    <x v="2"/>
    <x v="0"/>
  </r>
  <r>
    <s v="엠피상동"/>
    <s v="MP상동"/>
    <s v="상동1팀"/>
    <s v="임영신"/>
    <s v="한화손보"/>
    <x v="0"/>
    <x v="0"/>
    <n v="100000"/>
    <s v="정상"/>
    <d v="2020-02-14T00:00:00"/>
    <d v="2020-02-14T00:00:00"/>
    <s v="LA20203375416000"/>
    <x v="0"/>
    <d v="2020-02-29T00:00:00"/>
    <x v="0"/>
    <x v="1"/>
    <x v="0"/>
  </r>
  <r>
    <s v="엠피가온"/>
    <m/>
    <m/>
    <s v="임은숙"/>
    <s v="삼성화재"/>
    <x v="0"/>
    <x v="0"/>
    <n v="20000"/>
    <s v="정상"/>
    <d v="2020-02-14T00:00:00"/>
    <d v="2020-02-14T00:00:00"/>
    <n v="52004171540000"/>
    <x v="0"/>
    <d v="2020-02-29T00:00:00"/>
    <x v="0"/>
    <x v="9"/>
    <x v="0"/>
  </r>
  <r>
    <s v="엠피가온"/>
    <m/>
    <m/>
    <s v="임은숙"/>
    <s v="KB손보"/>
    <x v="0"/>
    <x v="0"/>
    <n v="30000"/>
    <s v="정상"/>
    <d v="2020-02-14T00:00:00"/>
    <d v="2020-02-14T00:00:00"/>
    <n v="20200764835"/>
    <x v="0"/>
    <d v="2020-02-29T00:00:00"/>
    <x v="0"/>
    <x v="9"/>
    <x v="0"/>
  </r>
  <r>
    <s v="엠피가온"/>
    <m/>
    <m/>
    <s v="임은숙"/>
    <s v="KB손보"/>
    <x v="0"/>
    <x v="0"/>
    <n v="10000"/>
    <s v="정상"/>
    <d v="2020-02-14T00:00:00"/>
    <d v="2020-02-14T00:00:00"/>
    <n v="20200764581"/>
    <x v="0"/>
    <d v="2020-02-29T00:00:00"/>
    <x v="0"/>
    <x v="9"/>
    <x v="0"/>
  </r>
  <r>
    <s v="엠피가온"/>
    <m/>
    <m/>
    <s v="임은숙"/>
    <s v="한화손보"/>
    <x v="0"/>
    <x v="0"/>
    <n v="20000"/>
    <s v="정상"/>
    <d v="2020-02-14T00:00:00"/>
    <d v="2020-02-14T00:00:00"/>
    <s v="LA20203379995000"/>
    <x v="0"/>
    <d v="2020-02-29T00:00:00"/>
    <x v="0"/>
    <x v="9"/>
    <x v="0"/>
  </r>
  <r>
    <s v="엠피가온"/>
    <m/>
    <m/>
    <s v="임은숙"/>
    <s v="흥국화재"/>
    <x v="0"/>
    <x v="0"/>
    <n v="64983"/>
    <s v="정상"/>
    <d v="2020-02-14T00:00:00"/>
    <d v="2020-02-14T00:00:00"/>
    <n v="42038639840000"/>
    <x v="0"/>
    <d v="2020-02-29T00:00:00"/>
    <x v="0"/>
    <x v="9"/>
    <x v="0"/>
  </r>
  <r>
    <s v="엠피가온"/>
    <m/>
    <m/>
    <s v="임은숙"/>
    <s v="KB손보"/>
    <x v="0"/>
    <x v="0"/>
    <n v="10000"/>
    <s v="정상"/>
    <d v="2020-02-14T00:00:00"/>
    <d v="2020-02-14T00:00:00"/>
    <n v="20200779259"/>
    <x v="0"/>
    <d v="2020-02-29T00:00:00"/>
    <x v="0"/>
    <x v="9"/>
    <x v="0"/>
  </r>
  <r>
    <s v="엠피가온"/>
    <m/>
    <m/>
    <s v="임은숙"/>
    <s v="KB손보"/>
    <x v="0"/>
    <x v="0"/>
    <n v="30000"/>
    <s v="정상"/>
    <d v="2020-02-14T00:00:00"/>
    <d v="2020-02-14T00:00:00"/>
    <n v="20200779409"/>
    <x v="0"/>
    <d v="2020-02-29T00:00:00"/>
    <x v="0"/>
    <x v="9"/>
    <x v="0"/>
  </r>
  <r>
    <s v="엠피메트로"/>
    <s v="제이엔제이"/>
    <s v="제이엔제이1팀"/>
    <s v="전진숙"/>
    <s v="KB손보"/>
    <x v="0"/>
    <x v="2"/>
    <n v="49750"/>
    <s v="정상"/>
    <d v="2020-02-14T00:00:00"/>
    <d v="2020-02-14T00:00:00"/>
    <n v="20200781660"/>
    <x v="0"/>
    <d v="2020-02-29T00:00:00"/>
    <x v="0"/>
    <x v="4"/>
    <x v="0"/>
  </r>
  <r>
    <s v="엠피상동"/>
    <s v="MP상동"/>
    <s v="상동1팀"/>
    <s v="조성임"/>
    <s v="삼성화재"/>
    <x v="0"/>
    <x v="0"/>
    <n v="30000"/>
    <s v="정상"/>
    <d v="2020-02-14T00:00:00"/>
    <d v="2020-02-14T00:00:00"/>
    <n v="52004201300000"/>
    <x v="0"/>
    <d v="2020-02-29T00:00:00"/>
    <x v="0"/>
    <x v="1"/>
    <x v="0"/>
  </r>
  <r>
    <s v="엠피상동"/>
    <s v="MP상동"/>
    <s v="상동1팀"/>
    <s v="조성임"/>
    <s v="메리츠화재"/>
    <x v="0"/>
    <x v="0"/>
    <n v="100000"/>
    <s v="정상"/>
    <d v="2020-02-14T00:00:00"/>
    <d v="2020-02-14T00:00:00"/>
    <s v="61556-898"/>
    <x v="0"/>
    <d v="2020-02-29T00:00:00"/>
    <x v="0"/>
    <x v="1"/>
    <x v="0"/>
  </r>
  <r>
    <s v="엠피조은"/>
    <s v="MP조은"/>
    <s v="조은1팀"/>
    <s v="조혜정"/>
    <s v="KB손보"/>
    <x v="0"/>
    <x v="0"/>
    <n v="83570"/>
    <s v="정상"/>
    <d v="2020-02-14T00:00:00"/>
    <d v="2020-02-14T00:00:00"/>
    <n v="20200770261"/>
    <x v="0"/>
    <d v="2020-02-29T00:00:00"/>
    <x v="0"/>
    <x v="0"/>
    <x v="0"/>
  </r>
  <r>
    <s v="엠피조은"/>
    <m/>
    <m/>
    <s v="차은주"/>
    <s v="흥국화재"/>
    <x v="0"/>
    <x v="0"/>
    <n v="52106"/>
    <s v="정상"/>
    <d v="2020-02-14T00:00:00"/>
    <d v="2020-02-14T00:00:00"/>
    <n v="42038654950000"/>
    <x v="0"/>
    <d v="2020-02-29T00:00:00"/>
    <x v="0"/>
    <x v="0"/>
    <x v="0"/>
  </r>
  <r>
    <s v="엠피의정부"/>
    <s v="MP의정부"/>
    <s v="의정부1팀"/>
    <s v="채경미"/>
    <s v="MG손보"/>
    <x v="0"/>
    <x v="0"/>
    <n v="73282"/>
    <s v="정상"/>
    <d v="2020-02-14T00:00:00"/>
    <d v="2020-02-14T00:00:00"/>
    <n v="20200076285"/>
    <x v="0"/>
    <d v="2020-02-29T00:00:00"/>
    <x v="0"/>
    <x v="10"/>
    <x v="0"/>
  </r>
  <r>
    <s v="엠피의정부"/>
    <s v="MP의정부"/>
    <s v="의정부1팀"/>
    <s v="채경미"/>
    <s v="MG손보"/>
    <x v="0"/>
    <x v="0"/>
    <n v="66532"/>
    <s v="정상"/>
    <d v="2020-02-14T00:00:00"/>
    <d v="2020-02-14T00:00:00"/>
    <n v="20200076301"/>
    <x v="0"/>
    <d v="2020-02-29T00:00:00"/>
    <x v="0"/>
    <x v="10"/>
    <x v="0"/>
  </r>
  <r>
    <s v="엠피의정부"/>
    <s v="MP의정부"/>
    <s v="의정부1팀"/>
    <s v="채경미"/>
    <s v="MG손보"/>
    <x v="0"/>
    <x v="0"/>
    <n v="51900"/>
    <s v="정상"/>
    <d v="2020-02-14T00:00:00"/>
    <d v="2020-02-14T00:00:00"/>
    <n v="20200076325"/>
    <x v="0"/>
    <d v="2020-02-29T00:00:00"/>
    <x v="0"/>
    <x v="10"/>
    <x v="0"/>
  </r>
  <r>
    <s v="엠피피스토스"/>
    <s v="MP피스토스"/>
    <s v="피스1팀"/>
    <s v="최경은"/>
    <s v="메리츠화재"/>
    <x v="0"/>
    <x v="0"/>
    <n v="39200"/>
    <s v="정상"/>
    <d v="2020-02-14T00:00:00"/>
    <d v="2020-02-14T00:00:00"/>
    <s v="61553-2261"/>
    <x v="0"/>
    <d v="2020-02-29T00:00:00"/>
    <x v="0"/>
    <x v="3"/>
    <x v="0"/>
  </r>
  <r>
    <s v="엠피성공"/>
    <s v="MP성공"/>
    <s v="성공1팀"/>
    <s v="최선희"/>
    <s v="롯데손보"/>
    <x v="0"/>
    <x v="0"/>
    <n v="125792"/>
    <s v="정상"/>
    <d v="2020-02-14T00:00:00"/>
    <d v="2020-02-14T00:00:00"/>
    <s v="LA20202298102000"/>
    <x v="0"/>
    <d v="2020-02-29T00:00:00"/>
    <x v="0"/>
    <x v="5"/>
    <x v="0"/>
  </r>
  <r>
    <s v="엠피성공"/>
    <s v="MP성공"/>
    <s v="성공1팀"/>
    <s v="최선희"/>
    <s v="흥국화재"/>
    <x v="0"/>
    <x v="0"/>
    <n v="62531"/>
    <s v="정상"/>
    <d v="2020-02-14T00:00:00"/>
    <d v="2020-02-14T00:00:00"/>
    <n v="42038644760000"/>
    <x v="0"/>
    <d v="2020-02-29T00:00:00"/>
    <x v="0"/>
    <x v="5"/>
    <x v="0"/>
  </r>
  <r>
    <s v="엠피성공"/>
    <s v="MP성공"/>
    <s v="성공1팀"/>
    <s v="최선희"/>
    <s v="흥국화재"/>
    <x v="0"/>
    <x v="1"/>
    <n v="5644"/>
    <s v="정상"/>
    <d v="2020-02-14T00:00:00"/>
    <d v="2020-02-14T00:00:00"/>
    <n v="42038644310000"/>
    <x v="0"/>
    <d v="2020-02-29T00:00:00"/>
    <x v="0"/>
    <x v="5"/>
    <x v="0"/>
  </r>
  <r>
    <s v="엠피의정부"/>
    <s v="MP의정부"/>
    <m/>
    <s v="최주영"/>
    <s v="흥국화재"/>
    <x v="0"/>
    <x v="0"/>
    <n v="1200000"/>
    <s v="정상"/>
    <d v="2020-02-14T00:00:00"/>
    <d v="2020-02-14T00:00:00"/>
    <n v="42038635760000"/>
    <x v="0"/>
    <d v="2020-02-29T00:00:00"/>
    <x v="0"/>
    <x v="10"/>
    <x v="0"/>
  </r>
  <r>
    <s v="엠피피스토스"/>
    <s v="MP피스토스"/>
    <s v="피스1팀"/>
    <s v="홍미숙"/>
    <s v="메리츠화재"/>
    <x v="0"/>
    <x v="0"/>
    <n v="10000"/>
    <s v="정상"/>
    <d v="2020-02-14T00:00:00"/>
    <d v="2020-02-14T00:00:00"/>
    <s v="61554-1160"/>
    <x v="0"/>
    <d v="2020-02-29T00:00:00"/>
    <x v="0"/>
    <x v="3"/>
    <x v="0"/>
  </r>
  <r>
    <s v="엠피성공"/>
    <s v="MP성공"/>
    <s v="성공1팀"/>
    <s v="홍미정"/>
    <s v="롯데손보"/>
    <x v="0"/>
    <x v="0"/>
    <n v="25680"/>
    <s v="정상"/>
    <d v="2020-02-14T00:00:00"/>
    <d v="2020-02-14T00:00:00"/>
    <s v="LA20202300005000"/>
    <x v="0"/>
    <d v="2020-02-29T00:00:00"/>
    <x v="0"/>
    <x v="5"/>
    <x v="0"/>
  </r>
  <r>
    <s v="엠피피스토스"/>
    <s v="MP피스토스"/>
    <s v="피스1팀"/>
    <s v="강은선"/>
    <s v="롯데손보"/>
    <x v="0"/>
    <x v="0"/>
    <n v="99714"/>
    <s v="정상"/>
    <d v="2020-02-13T00:00:00"/>
    <d v="2020-02-13T00:00:00"/>
    <s v="LA20202291912000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119000"/>
    <s v="정상"/>
    <d v="2020-02-13T00:00:00"/>
    <d v="2020-02-13T00:00:00"/>
    <s v="LA20202292046000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31700"/>
    <s v="정상"/>
    <d v="2020-02-13T00:00:00"/>
    <d v="2020-02-13T00:00:00"/>
    <s v="LA20202292077000"/>
    <x v="0"/>
    <d v="2020-02-29T00:00:00"/>
    <x v="0"/>
    <x v="3"/>
    <x v="0"/>
  </r>
  <r>
    <s v="엠피피스토스"/>
    <s v="MP피스토스"/>
    <s v="피스1팀"/>
    <s v="고경숙"/>
    <s v="한화손보"/>
    <x v="0"/>
    <x v="0"/>
    <n v="50000"/>
    <s v="정상"/>
    <d v="2020-02-13T00:00:00"/>
    <d v="2020-02-13T00:00:00"/>
    <s v="LA20203359443000"/>
    <x v="0"/>
    <d v="2020-02-29T00:00:00"/>
    <x v="0"/>
    <x v="3"/>
    <x v="0"/>
  </r>
  <r>
    <s v="엠피상동"/>
    <s v="MP상동"/>
    <s v="상동1팀"/>
    <s v="고유미"/>
    <s v="삼성화재"/>
    <x v="0"/>
    <x v="1"/>
    <n v="14546"/>
    <s v="정상"/>
    <d v="2020-02-13T00:00:00"/>
    <d v="2020-02-13T00:00:00"/>
    <n v="52004058640000"/>
    <x v="0"/>
    <d v="2020-02-29T00:00:00"/>
    <x v="0"/>
    <x v="1"/>
    <x v="0"/>
  </r>
  <r>
    <s v="엠피상동"/>
    <s v="MP상동"/>
    <s v="상동1팀"/>
    <s v="고유미"/>
    <s v="삼성화재"/>
    <x v="0"/>
    <x v="0"/>
    <n v="109826"/>
    <s v="정상"/>
    <d v="2020-02-13T00:00:00"/>
    <d v="2020-02-13T00:00:00"/>
    <n v="52004061650000"/>
    <x v="0"/>
    <d v="2020-02-29T00:00:00"/>
    <x v="0"/>
    <x v="1"/>
    <x v="0"/>
  </r>
  <r>
    <s v="엠피상동"/>
    <s v="MP상동"/>
    <s v="상동1팀"/>
    <s v="고유미"/>
    <s v="메리츠화재"/>
    <x v="0"/>
    <x v="0"/>
    <n v="50000"/>
    <s v="정상"/>
    <d v="2020-02-13T00:00:00"/>
    <d v="2020-02-13T00:00:00"/>
    <s v="61556-679"/>
    <x v="0"/>
    <d v="2020-02-29T00:00:00"/>
    <x v="0"/>
    <x v="1"/>
    <x v="0"/>
  </r>
  <r>
    <s v="엠피송내"/>
    <s v="MP송내"/>
    <s v="송내2팀"/>
    <s v="김묘정"/>
    <s v="한화손보"/>
    <x v="0"/>
    <x v="0"/>
    <n v="47960"/>
    <s v="정상"/>
    <d v="2020-02-13T00:00:00"/>
    <d v="2020-02-13T00:00:00"/>
    <s v="LA20203359703000"/>
    <x v="0"/>
    <d v="2020-02-29T00:00:00"/>
    <x v="0"/>
    <x v="2"/>
    <x v="0"/>
  </r>
  <r>
    <s v="엠피조은"/>
    <s v="MP조은"/>
    <s v="조은1팀"/>
    <s v="김민화"/>
    <s v="KB손보"/>
    <x v="0"/>
    <x v="1"/>
    <n v="11303"/>
    <s v="정상"/>
    <d v="2020-02-13T00:00:00"/>
    <d v="2020-02-13T00:00:00"/>
    <n v="20200743915"/>
    <x v="0"/>
    <d v="2020-02-29T00:00:00"/>
    <x v="0"/>
    <x v="0"/>
    <x v="0"/>
  </r>
  <r>
    <s v="엠피조은"/>
    <s v="MP조은"/>
    <s v="조은1팀"/>
    <s v="김민화"/>
    <s v="KB손보"/>
    <x v="0"/>
    <x v="1"/>
    <n v="12449"/>
    <s v="정상"/>
    <d v="2020-02-13T00:00:00"/>
    <d v="2020-02-13T00:00:00"/>
    <n v="20200743911"/>
    <x v="0"/>
    <d v="2020-02-29T00:00:00"/>
    <x v="0"/>
    <x v="0"/>
    <x v="0"/>
  </r>
  <r>
    <s v="엠피조은"/>
    <s v="MP조은"/>
    <s v="조은1팀"/>
    <s v="김민화"/>
    <s v="KB손보"/>
    <x v="0"/>
    <x v="0"/>
    <n v="132000"/>
    <s v="정상"/>
    <d v="2020-02-13T00:00:00"/>
    <d v="2020-02-13T00:00:00"/>
    <n v="20200745623"/>
    <x v="0"/>
    <d v="2020-02-29T00:00:00"/>
    <x v="0"/>
    <x v="0"/>
    <x v="0"/>
  </r>
  <r>
    <s v="엠피피스토스"/>
    <s v="MP피스토스"/>
    <s v="피스1팀"/>
    <s v="김선옥"/>
    <s v="삼성화재"/>
    <x v="0"/>
    <x v="0"/>
    <n v="30000"/>
    <s v="정상"/>
    <d v="2020-02-13T00:00:00"/>
    <d v="2020-02-13T00:00:00"/>
    <n v="52004040720000"/>
    <x v="0"/>
    <d v="2020-02-29T00:00:00"/>
    <x v="0"/>
    <x v="3"/>
    <x v="0"/>
  </r>
  <r>
    <s v="엠피피스토스"/>
    <s v="MP피스토스"/>
    <s v="피스1팀"/>
    <s v="김선옥"/>
    <s v="DB손보"/>
    <x v="0"/>
    <x v="0"/>
    <n v="30000"/>
    <s v="정상"/>
    <d v="2020-02-13T00:00:00"/>
    <d v="2020-02-13T00:00:00"/>
    <n v="320200331113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20000"/>
    <s v="정상"/>
    <d v="2020-02-13T00:00:00"/>
    <d v="2020-02-13T00:00:00"/>
    <s v="LA20202293176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20000"/>
    <s v="정상"/>
    <d v="2020-02-13T00:00:00"/>
    <d v="2020-02-13T00:00:00"/>
    <s v="LA20202293446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20000"/>
    <s v="정상"/>
    <d v="2020-02-13T00:00:00"/>
    <d v="2020-02-13T00:00:00"/>
    <s v="LA20202292820000"/>
    <x v="0"/>
    <d v="2020-02-29T00:00:00"/>
    <x v="0"/>
    <x v="3"/>
    <x v="0"/>
  </r>
  <r>
    <s v="엠피메트로"/>
    <s v="제이엔제이"/>
    <s v="제이엔제이1팀"/>
    <s v="김윤정"/>
    <s v="메리츠화재"/>
    <x v="0"/>
    <x v="0"/>
    <n v="52230"/>
    <s v="정상"/>
    <d v="2020-02-13T00:00:00"/>
    <d v="2020-02-13T00:00:00"/>
    <s v="61556-829"/>
    <x v="0"/>
    <d v="2020-02-29T00:00:00"/>
    <x v="0"/>
    <x v="4"/>
    <x v="0"/>
  </r>
  <r>
    <s v="엠피여주"/>
    <s v="MP여주"/>
    <s v="여주1팀"/>
    <s v="김은주"/>
    <s v="현대해상"/>
    <x v="0"/>
    <x v="1"/>
    <n v="13360"/>
    <s v="정상"/>
    <d v="2020-02-13T00:00:00"/>
    <d v="2020-02-13T00:00:00"/>
    <s v="L02006304440"/>
    <x v="0"/>
    <d v="2020-02-29T00:00:00"/>
    <x v="0"/>
    <x v="7"/>
    <x v="0"/>
  </r>
  <r>
    <s v="엠피가온"/>
    <s v="MP가온"/>
    <s v="가온1팀"/>
    <s v="노희경"/>
    <s v="한화손보"/>
    <x v="0"/>
    <x v="0"/>
    <n v="30000"/>
    <s v="정상"/>
    <d v="2020-02-13T00:00:00"/>
    <d v="2020-02-13T00:00:00"/>
    <s v="LA20203359177000"/>
    <x v="0"/>
    <d v="2020-02-29T00:00:00"/>
    <x v="0"/>
    <x v="9"/>
    <x v="0"/>
  </r>
  <r>
    <s v="엠피가온"/>
    <s v="MP가온"/>
    <s v="가온1팀"/>
    <s v="노희경"/>
    <s v="한화손보"/>
    <x v="0"/>
    <x v="0"/>
    <n v="31000"/>
    <s v="정상"/>
    <d v="2020-02-13T00:00:00"/>
    <d v="2020-02-13T00:00:00"/>
    <s v="LA20203363645000"/>
    <x v="0"/>
    <d v="2020-02-29T00:00:00"/>
    <x v="0"/>
    <x v="9"/>
    <x v="0"/>
  </r>
  <r>
    <s v="엠피조은"/>
    <s v="MP조은"/>
    <s v="조은1팀"/>
    <s v="손수영"/>
    <s v="KB손보"/>
    <x v="0"/>
    <x v="0"/>
    <n v="57300"/>
    <s v="정상"/>
    <d v="2020-02-13T00:00:00"/>
    <d v="2020-02-13T00:00:00"/>
    <n v="20200743793"/>
    <x v="0"/>
    <d v="2020-02-29T00:00:00"/>
    <x v="0"/>
    <x v="0"/>
    <x v="0"/>
  </r>
  <r>
    <s v="엠피조은"/>
    <s v="MP조은"/>
    <s v="조은1팀"/>
    <s v="손수영"/>
    <s v="메리츠화재"/>
    <x v="0"/>
    <x v="0"/>
    <n v="60000"/>
    <s v="정상"/>
    <d v="2020-02-13T00:00:00"/>
    <d v="2020-02-13T00:00:00"/>
    <s v="61558-827"/>
    <x v="0"/>
    <d v="2020-02-29T00:00:00"/>
    <x v="0"/>
    <x v="0"/>
    <x v="0"/>
  </r>
  <r>
    <s v="엠피조은"/>
    <s v="MP조은"/>
    <s v="조은1팀"/>
    <s v="손수영"/>
    <s v="KB손보"/>
    <x v="0"/>
    <x v="0"/>
    <n v="102000"/>
    <s v="정상"/>
    <d v="2020-02-13T00:00:00"/>
    <d v="2020-02-13T00:00:00"/>
    <n v="20200742115"/>
    <x v="0"/>
    <d v="2020-02-29T00:00:00"/>
    <x v="0"/>
    <x v="0"/>
    <x v="0"/>
  </r>
  <r>
    <s v="엠피조은"/>
    <s v="MP조은"/>
    <s v="조은1팀"/>
    <s v="손수영"/>
    <s v="메리츠화재"/>
    <x v="0"/>
    <x v="0"/>
    <n v="58200"/>
    <s v="정상"/>
    <d v="2020-02-13T00:00:00"/>
    <d v="2020-02-13T00:00:00"/>
    <s v="61551-345"/>
    <x v="0"/>
    <d v="2020-02-29T00:00:00"/>
    <x v="0"/>
    <x v="0"/>
    <x v="0"/>
  </r>
  <r>
    <s v="엠피레전드"/>
    <m/>
    <m/>
    <s v="신승휴"/>
    <s v="롯데손보"/>
    <x v="0"/>
    <x v="0"/>
    <n v="30000"/>
    <s v="정상"/>
    <d v="2020-02-13T00:00:00"/>
    <d v="2020-02-13T00:00:00"/>
    <s v="LA20202292199000"/>
    <x v="0"/>
    <d v="2020-02-29T00:00:00"/>
    <x v="0"/>
    <x v="11"/>
    <x v="0"/>
  </r>
  <r>
    <s v="엠피레전드"/>
    <m/>
    <m/>
    <s v="신승휴"/>
    <s v="롯데손보"/>
    <x v="0"/>
    <x v="0"/>
    <n v="180889"/>
    <s v="정상"/>
    <d v="2020-02-13T00:00:00"/>
    <d v="2020-02-13T00:00:00"/>
    <s v="LA20202292186000"/>
    <x v="0"/>
    <d v="2020-02-29T00:00:00"/>
    <x v="0"/>
    <x v="11"/>
    <x v="0"/>
  </r>
  <r>
    <s v="엠피레전드"/>
    <m/>
    <m/>
    <s v="신승휴"/>
    <s v="롯데손보"/>
    <x v="0"/>
    <x v="0"/>
    <n v="114045"/>
    <s v="정상"/>
    <d v="2020-02-13T00:00:00"/>
    <d v="2020-02-13T00:00:00"/>
    <s v="LA20202292230000"/>
    <x v="0"/>
    <d v="2020-02-29T00:00:00"/>
    <x v="0"/>
    <x v="11"/>
    <x v="0"/>
  </r>
  <r>
    <s v="엠피레전드"/>
    <m/>
    <m/>
    <s v="신승휴"/>
    <s v="KB손보"/>
    <x v="0"/>
    <x v="0"/>
    <n v="20000"/>
    <s v="정상"/>
    <d v="2020-02-13T00:00:00"/>
    <d v="2020-02-13T00:00:00"/>
    <n v="20200743473"/>
    <x v="0"/>
    <d v="2020-02-29T00:00:00"/>
    <x v="0"/>
    <x v="11"/>
    <x v="0"/>
  </r>
  <r>
    <s v="엠피레전드"/>
    <m/>
    <m/>
    <s v="신승휴"/>
    <s v="KB손보"/>
    <x v="0"/>
    <x v="0"/>
    <n v="22100"/>
    <s v="정상"/>
    <d v="2020-02-13T00:00:00"/>
    <d v="2020-02-13T00:00:00"/>
    <n v="20200743515"/>
    <x v="0"/>
    <d v="2020-02-29T00:00:00"/>
    <x v="0"/>
    <x v="11"/>
    <x v="0"/>
  </r>
  <r>
    <s v="엠피의정부"/>
    <s v="MP의정부"/>
    <s v="의정부1팀"/>
    <s v="염경분"/>
    <s v="롯데손보"/>
    <x v="0"/>
    <x v="1"/>
    <n v="8558"/>
    <s v="정상"/>
    <d v="2020-02-13T00:00:00"/>
    <d v="2020-02-13T00:00:00"/>
    <s v="LA20202292198000"/>
    <x v="0"/>
    <d v="2020-02-29T00:00:00"/>
    <x v="0"/>
    <x v="10"/>
    <x v="0"/>
  </r>
  <r>
    <s v="엠피의정부"/>
    <s v="MP의정부"/>
    <s v="의정부1팀"/>
    <s v="염경분"/>
    <s v="MG손보"/>
    <x v="0"/>
    <x v="0"/>
    <n v="109744"/>
    <s v="정상"/>
    <d v="2020-02-13T00:00:00"/>
    <d v="2020-02-13T00:00:00"/>
    <n v="20200074673"/>
    <x v="0"/>
    <d v="2020-02-29T00:00:00"/>
    <x v="0"/>
    <x v="10"/>
    <x v="0"/>
  </r>
  <r>
    <s v="엠피의정부"/>
    <s v="MP의정부"/>
    <s v="의정부1팀"/>
    <s v="염경분"/>
    <s v="삼성화재"/>
    <x v="0"/>
    <x v="0"/>
    <n v="57300"/>
    <s v="정상"/>
    <d v="2020-02-13T00:00:00"/>
    <d v="2020-02-13T00:00:00"/>
    <n v="52004017680000"/>
    <x v="0"/>
    <d v="2020-02-29T00:00:00"/>
    <x v="0"/>
    <x v="10"/>
    <x v="0"/>
  </r>
  <r>
    <s v="엠피의정부"/>
    <s v="MP의정부"/>
    <s v="의정부1팀"/>
    <s v="오광숙"/>
    <s v="롯데손보"/>
    <x v="0"/>
    <x v="0"/>
    <n v="21285"/>
    <s v="정상"/>
    <d v="2020-02-13T00:00:00"/>
    <d v="2020-02-13T00:00:00"/>
    <s v="LA20202291242000"/>
    <x v="0"/>
    <d v="2020-02-29T00:00:00"/>
    <x v="0"/>
    <x v="10"/>
    <x v="0"/>
  </r>
  <r>
    <s v="엠피피스토스"/>
    <s v="MP피스토스"/>
    <s v="피스1팀"/>
    <s v="우월랑"/>
    <s v="메리츠화재"/>
    <x v="0"/>
    <x v="0"/>
    <n v="116290"/>
    <s v="정상"/>
    <d v="2020-02-13T00:00:00"/>
    <d v="2020-02-13T00:00:00"/>
    <s v="61563-186"/>
    <x v="0"/>
    <d v="2020-02-29T00:00:00"/>
    <x v="0"/>
    <x v="3"/>
    <x v="0"/>
  </r>
  <r>
    <s v="엠피메트로"/>
    <s v="제이엔제이"/>
    <s v="제이엔제이1팀"/>
    <s v="유경자"/>
    <s v="롯데손보"/>
    <x v="0"/>
    <x v="0"/>
    <n v="37716"/>
    <s v="정상"/>
    <d v="2020-02-13T00:00:00"/>
    <d v="2020-02-13T00:00:00"/>
    <s v="LA20202292149000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50890"/>
    <s v="정상"/>
    <d v="2020-02-13T00:00:00"/>
    <d v="2020-02-13T00:00:00"/>
    <n v="320200334577"/>
    <x v="0"/>
    <d v="2020-02-29T00:00:00"/>
    <x v="0"/>
    <x v="4"/>
    <x v="0"/>
  </r>
  <r>
    <s v="엠피메트로"/>
    <s v="제이엔제이"/>
    <s v="제이엔제이1팀"/>
    <s v="유경자"/>
    <s v="롯데손보"/>
    <x v="0"/>
    <x v="0"/>
    <n v="43703"/>
    <s v="정상"/>
    <d v="2020-02-13T00:00:00"/>
    <d v="2020-02-13T00:00:00"/>
    <s v="LA20202292129000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51900"/>
    <s v="정상"/>
    <d v="2020-02-13T00:00:00"/>
    <d v="2020-02-13T00:00:00"/>
    <n v="320200327061"/>
    <x v="0"/>
    <d v="2020-02-29T00:00:00"/>
    <x v="0"/>
    <x v="4"/>
    <x v="0"/>
  </r>
  <r>
    <s v="엠피메트로"/>
    <s v="제이엔제이"/>
    <s v="제이엔제이1팀"/>
    <s v="유경자"/>
    <s v="롯데손보"/>
    <x v="0"/>
    <x v="0"/>
    <n v="40466"/>
    <s v="정상"/>
    <d v="2020-02-13T00:00:00"/>
    <d v="2020-02-13T00:00:00"/>
    <s v="LA20202292110000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40990"/>
    <s v="정상"/>
    <d v="2020-02-13T00:00:00"/>
    <d v="2020-02-13T00:00:00"/>
    <n v="320200328776"/>
    <x v="0"/>
    <d v="2020-02-29T00:00:00"/>
    <x v="0"/>
    <x v="4"/>
    <x v="0"/>
  </r>
  <r>
    <s v="엠피상동"/>
    <s v="MP상동"/>
    <s v="상동1팀"/>
    <s v="윤숙미"/>
    <s v="메리츠화재"/>
    <x v="0"/>
    <x v="0"/>
    <n v="37640"/>
    <s v="정상"/>
    <d v="2020-02-13T00:00:00"/>
    <d v="2020-02-13T00:00:00"/>
    <s v="61556-423"/>
    <x v="0"/>
    <d v="2020-02-29T00:00:00"/>
    <x v="0"/>
    <x v="1"/>
    <x v="0"/>
  </r>
  <r>
    <s v="엠피송내"/>
    <s v="MP송내"/>
    <s v="송내1팀"/>
    <s v="이광인"/>
    <s v="흥국화재"/>
    <x v="0"/>
    <x v="0"/>
    <n v="49134"/>
    <s v="정상"/>
    <d v="2020-02-13T00:00:00"/>
    <d v="2020-02-13T00:00:00"/>
    <n v="42038621870000"/>
    <x v="0"/>
    <d v="2020-02-29T00:00:00"/>
    <x v="0"/>
    <x v="2"/>
    <x v="0"/>
  </r>
  <r>
    <s v="엠피송내"/>
    <s v="MP송내"/>
    <s v="송내1팀"/>
    <s v="이광인"/>
    <s v="흥국화재"/>
    <x v="0"/>
    <x v="1"/>
    <n v="8614"/>
    <s v="정상"/>
    <d v="2020-02-13T00:00:00"/>
    <d v="2020-02-13T00:00:00"/>
    <n v="42038621880000"/>
    <x v="0"/>
    <d v="2020-02-29T00:00:00"/>
    <x v="0"/>
    <x v="2"/>
    <x v="0"/>
  </r>
  <r>
    <s v="엠피라온"/>
    <s v="MP라온"/>
    <s v="라온1팀"/>
    <s v="이동욱2"/>
    <s v="KB손보"/>
    <x v="0"/>
    <x v="0"/>
    <n v="15000"/>
    <s v="정상"/>
    <d v="2020-02-13T00:00:00"/>
    <d v="2020-02-13T00:00:00"/>
    <n v="20200754145"/>
    <x v="0"/>
    <d v="2020-02-29T00:00:00"/>
    <x v="0"/>
    <x v="6"/>
    <x v="0"/>
  </r>
  <r>
    <s v="엠피프라임"/>
    <m/>
    <m/>
    <s v="이상희"/>
    <s v="KB손보"/>
    <x v="0"/>
    <x v="1"/>
    <n v="12227"/>
    <s v="정상"/>
    <d v="2020-02-13T00:00:00"/>
    <d v="2020-02-13T00:00:00"/>
    <n v="20200753289"/>
    <x v="0"/>
    <d v="2020-02-29T00:00:00"/>
    <x v="0"/>
    <x v="12"/>
    <x v="0"/>
  </r>
  <r>
    <s v="엠피프라임"/>
    <m/>
    <m/>
    <s v="이상희"/>
    <s v="KB손보"/>
    <x v="0"/>
    <x v="0"/>
    <n v="43000"/>
    <s v="정상"/>
    <d v="2020-02-13T00:00:00"/>
    <d v="2020-02-13T00:00:00"/>
    <n v="20200753181"/>
    <x v="0"/>
    <d v="2020-02-29T00:00:00"/>
    <x v="0"/>
    <x v="12"/>
    <x v="0"/>
  </r>
  <r>
    <s v="엠피조은"/>
    <m/>
    <m/>
    <s v="이선화2"/>
    <s v="현대해상"/>
    <x v="0"/>
    <x v="0"/>
    <n v="50300"/>
    <s v="정상"/>
    <d v="2020-02-13T00:00:00"/>
    <d v="2020-02-13T00:00:00"/>
    <s v="L02005389373"/>
    <x v="0"/>
    <d v="2020-02-29T00:00:00"/>
    <x v="0"/>
    <x v="0"/>
    <x v="0"/>
  </r>
  <r>
    <s v="엠피송내"/>
    <s v="MP송내"/>
    <s v="송내2팀"/>
    <s v="이현자"/>
    <s v="KB손보"/>
    <x v="0"/>
    <x v="0"/>
    <n v="53700"/>
    <s v="정상"/>
    <d v="2020-02-13T00:00:00"/>
    <d v="2020-02-13T00:00:00"/>
    <n v="20200746642"/>
    <x v="0"/>
    <d v="2020-02-29T00:00:00"/>
    <x v="0"/>
    <x v="2"/>
    <x v="0"/>
  </r>
  <r>
    <s v="엠피송내"/>
    <s v="MP송내"/>
    <s v="송내2팀"/>
    <s v="이현자"/>
    <s v="삼성화재"/>
    <x v="0"/>
    <x v="1"/>
    <n v="12191"/>
    <s v="정상"/>
    <d v="2020-02-13T00:00:00"/>
    <d v="2020-02-13T00:00:00"/>
    <n v="52004047580000"/>
    <x v="0"/>
    <d v="2020-02-29T00:00:00"/>
    <x v="0"/>
    <x v="2"/>
    <x v="0"/>
  </r>
  <r>
    <s v="엠피송내"/>
    <s v="MP송내"/>
    <s v="송내2팀"/>
    <s v="이현자"/>
    <s v="삼성화재"/>
    <x v="0"/>
    <x v="0"/>
    <n v="73500"/>
    <s v="정상"/>
    <d v="2020-02-13T00:00:00"/>
    <d v="2020-02-13T00:00:00"/>
    <n v="52004047230000"/>
    <x v="0"/>
    <d v="2020-02-29T00:00:00"/>
    <x v="0"/>
    <x v="2"/>
    <x v="0"/>
  </r>
  <r>
    <s v="엠피송내"/>
    <s v="MP송내"/>
    <s v="송내2팀"/>
    <s v="임서윤"/>
    <s v="삼성화재"/>
    <x v="0"/>
    <x v="0"/>
    <n v="12000"/>
    <s v="정상"/>
    <d v="2020-02-13T00:00:00"/>
    <d v="2020-02-13T00:00:00"/>
    <n v="52004106580000"/>
    <x v="0"/>
    <d v="2020-02-29T00:00:00"/>
    <x v="0"/>
    <x v="2"/>
    <x v="0"/>
  </r>
  <r>
    <s v="엠피송내"/>
    <s v="MP송내"/>
    <s v="송내2팀"/>
    <s v="임서윤"/>
    <s v="DB손보"/>
    <x v="0"/>
    <x v="0"/>
    <n v="36000"/>
    <s v="정상"/>
    <d v="2020-02-13T00:00:00"/>
    <d v="2020-02-13T00:00:00"/>
    <n v="320200328237"/>
    <x v="0"/>
    <d v="2020-02-29T00:00:00"/>
    <x v="0"/>
    <x v="2"/>
    <x v="0"/>
  </r>
  <r>
    <s v="엠피송내"/>
    <s v="MP송내"/>
    <s v="송내2팀"/>
    <s v="임서윤"/>
    <s v="메리츠화재"/>
    <x v="0"/>
    <x v="0"/>
    <n v="66950"/>
    <s v="정상"/>
    <d v="2020-02-13T00:00:00"/>
    <d v="2020-02-13T00:00:00"/>
    <s v="61551-434"/>
    <x v="0"/>
    <d v="2020-02-29T00:00:00"/>
    <x v="0"/>
    <x v="2"/>
    <x v="0"/>
  </r>
  <r>
    <s v="엠피가온"/>
    <m/>
    <m/>
    <s v="임은숙"/>
    <s v="삼성화재"/>
    <x v="0"/>
    <x v="0"/>
    <n v="15000"/>
    <s v="정상"/>
    <d v="2020-02-13T00:00:00"/>
    <d v="2020-02-13T00:00:00"/>
    <n v="52004010920000"/>
    <x v="0"/>
    <d v="2020-02-29T00:00:00"/>
    <x v="0"/>
    <x v="9"/>
    <x v="0"/>
  </r>
  <r>
    <s v="엠피가온"/>
    <m/>
    <m/>
    <s v="임은숙"/>
    <s v="농협손보"/>
    <x v="0"/>
    <x v="0"/>
    <n v="109055"/>
    <s v="정상"/>
    <d v="2020-02-13T00:00:00"/>
    <d v="2020-02-13T00:00:00"/>
    <n v="3190645183331"/>
    <x v="0"/>
    <d v="2020-02-29T00:00:00"/>
    <x v="0"/>
    <x v="9"/>
    <x v="0"/>
  </r>
  <r>
    <s v="엠피가온"/>
    <m/>
    <m/>
    <s v="임은숙"/>
    <s v="삼성화재"/>
    <x v="0"/>
    <x v="0"/>
    <n v="15000"/>
    <s v="정상"/>
    <d v="2020-02-13T00:00:00"/>
    <d v="2020-02-13T00:00:00"/>
    <n v="52004084690000"/>
    <x v="0"/>
    <d v="2020-02-29T00:00:00"/>
    <x v="0"/>
    <x v="9"/>
    <x v="0"/>
  </r>
  <r>
    <s v="엠피가온"/>
    <m/>
    <m/>
    <s v="임은숙"/>
    <s v="KB손보"/>
    <x v="0"/>
    <x v="0"/>
    <n v="10000"/>
    <s v="정상"/>
    <d v="2020-02-13T00:00:00"/>
    <d v="2020-02-13T00:00:00"/>
    <n v="20200754511"/>
    <x v="0"/>
    <d v="2020-02-29T00:00:00"/>
    <x v="0"/>
    <x v="9"/>
    <x v="0"/>
  </r>
  <r>
    <s v="엠피가온"/>
    <m/>
    <m/>
    <s v="임은숙"/>
    <s v="KB손보"/>
    <x v="0"/>
    <x v="0"/>
    <n v="30000"/>
    <s v="정상"/>
    <d v="2020-02-13T00:00:00"/>
    <d v="2020-02-13T00:00:00"/>
    <n v="20200754335"/>
    <x v="0"/>
    <d v="2020-02-29T00:00:00"/>
    <x v="0"/>
    <x v="9"/>
    <x v="0"/>
  </r>
  <r>
    <s v="엠피메트로"/>
    <s v="제이엔제이"/>
    <s v="제이엔제이1팀"/>
    <s v="장미향"/>
    <s v="롯데손보"/>
    <x v="0"/>
    <x v="0"/>
    <n v="58724"/>
    <s v="정상"/>
    <d v="2020-02-13T00:00:00"/>
    <d v="2020-02-13T00:00:00"/>
    <s v="LA20202294762000"/>
    <x v="0"/>
    <d v="2020-02-29T00:00:00"/>
    <x v="0"/>
    <x v="4"/>
    <x v="0"/>
  </r>
  <r>
    <s v="엠피송내"/>
    <s v="MP송내"/>
    <s v="송내1팀"/>
    <s v="정인란"/>
    <s v="롯데손보"/>
    <x v="0"/>
    <x v="1"/>
    <n v="6259"/>
    <s v="정상"/>
    <d v="2020-02-13T00:00:00"/>
    <d v="2020-02-13T00:00:00"/>
    <s v="LA20202293923000"/>
    <x v="0"/>
    <d v="2020-02-29T00:00:00"/>
    <x v="0"/>
    <x v="2"/>
    <x v="0"/>
  </r>
  <r>
    <s v="엠피송내"/>
    <s v="MP송내"/>
    <s v="송내1팀"/>
    <s v="정인란"/>
    <s v="롯데손보"/>
    <x v="0"/>
    <x v="0"/>
    <n v="69438"/>
    <s v="정상"/>
    <d v="2020-02-13T00:00:00"/>
    <d v="2020-02-13T00:00:00"/>
    <s v="LA20202293237000"/>
    <x v="0"/>
    <d v="2020-02-29T00:00:00"/>
    <x v="0"/>
    <x v="2"/>
    <x v="0"/>
  </r>
  <r>
    <s v="엠피송내"/>
    <s v="MP송내"/>
    <s v="송내1팀"/>
    <s v="정인란"/>
    <s v="롯데손보"/>
    <x v="0"/>
    <x v="0"/>
    <n v="22473"/>
    <s v="정상"/>
    <d v="2020-02-13T00:00:00"/>
    <d v="2020-02-13T00:00:00"/>
    <s v="LA20202293276000"/>
    <x v="0"/>
    <d v="2020-02-29T00:00:00"/>
    <x v="0"/>
    <x v="2"/>
    <x v="0"/>
  </r>
  <r>
    <s v="엠피의정부"/>
    <s v="MP의정부"/>
    <s v="의정부1팀"/>
    <s v="채경미"/>
    <s v="KB손보"/>
    <x v="0"/>
    <x v="0"/>
    <n v="120000"/>
    <s v="정상"/>
    <d v="2020-02-13T00:00:00"/>
    <d v="2020-02-13T00:00:00"/>
    <n v="20200740189"/>
    <x v="0"/>
    <d v="2020-02-29T00:00:00"/>
    <x v="0"/>
    <x v="10"/>
    <x v="0"/>
  </r>
  <r>
    <s v="엠피의정부"/>
    <s v="MP의정부"/>
    <m/>
    <s v="최주영"/>
    <s v="한화손보"/>
    <x v="0"/>
    <x v="0"/>
    <n v="50000"/>
    <s v="정상"/>
    <d v="2020-02-13T00:00:00"/>
    <d v="2020-02-13T00:00:00"/>
    <s v="LA20203360282000"/>
    <x v="0"/>
    <d v="2020-02-29T00:00:00"/>
    <x v="0"/>
    <x v="10"/>
    <x v="0"/>
  </r>
  <r>
    <s v="엠피프라임"/>
    <m/>
    <m/>
    <s v="허윤경"/>
    <s v="DB손보"/>
    <x v="0"/>
    <x v="0"/>
    <n v="105500"/>
    <s v="정상"/>
    <d v="2020-02-13T00:00:00"/>
    <d v="2020-02-13T00:00:00"/>
    <n v="320200331753"/>
    <x v="0"/>
    <d v="2020-02-29T00:00:00"/>
    <x v="0"/>
    <x v="12"/>
    <x v="0"/>
  </r>
  <r>
    <s v="엠피피스토스"/>
    <s v="MP피스토스"/>
    <s v="피스1팀"/>
    <s v="홍미숙"/>
    <s v="삼성화재"/>
    <x v="0"/>
    <x v="1"/>
    <n v="29771"/>
    <s v="정상"/>
    <d v="2020-02-13T00:00:00"/>
    <d v="2020-02-13T00:00:00"/>
    <n v="52004092340000"/>
    <x v="0"/>
    <d v="2020-02-29T00:00:00"/>
    <x v="0"/>
    <x v="3"/>
    <x v="0"/>
  </r>
  <r>
    <s v="엠피피스토스"/>
    <s v="MP피스토스"/>
    <s v="피스1팀"/>
    <s v="강은선"/>
    <s v="KB손보"/>
    <x v="0"/>
    <x v="0"/>
    <n v="25000"/>
    <s v="정상"/>
    <d v="2020-02-12T00:00:00"/>
    <d v="2020-02-12T00:00:00"/>
    <n v="20200730200"/>
    <x v="0"/>
    <d v="2020-02-29T00:00:00"/>
    <x v="0"/>
    <x v="3"/>
    <x v="0"/>
  </r>
  <r>
    <s v="엠피상동"/>
    <s v="MP상동"/>
    <s v="상동1팀"/>
    <s v="고유미"/>
    <s v="삼성화재"/>
    <x v="0"/>
    <x v="0"/>
    <n v="30000"/>
    <s v="정상"/>
    <d v="2020-02-12T00:00:00"/>
    <d v="2020-02-12T00:00:00"/>
    <n v="52003917590000"/>
    <x v="0"/>
    <d v="2020-02-29T00:00:00"/>
    <x v="0"/>
    <x v="1"/>
    <x v="0"/>
  </r>
  <r>
    <s v="엠피메트로"/>
    <s v="씨티엠지점"/>
    <s v="씨티엠1팀"/>
    <s v="김대곤"/>
    <s v="흥국화재"/>
    <x v="0"/>
    <x v="1"/>
    <n v="31320"/>
    <s v="정상"/>
    <d v="2020-02-12T00:00:00"/>
    <d v="2020-02-12T00:00:00"/>
    <n v="42038613260000"/>
    <x v="0"/>
    <d v="2020-02-29T00:00:00"/>
    <x v="0"/>
    <x v="13"/>
    <x v="0"/>
  </r>
  <r>
    <s v="엠피메트로"/>
    <s v="씨티엠지점"/>
    <s v="씨티엠1팀"/>
    <s v="김대곤"/>
    <s v="흥국화재"/>
    <x v="0"/>
    <x v="1"/>
    <n v="8002"/>
    <s v="정상"/>
    <d v="2020-02-12T00:00:00"/>
    <d v="2020-02-12T00:00:00"/>
    <n v="42038612920000"/>
    <x v="0"/>
    <d v="2020-02-29T00:00:00"/>
    <x v="0"/>
    <x v="13"/>
    <x v="0"/>
  </r>
  <r>
    <s v="엠피메트로"/>
    <s v="씨티엠지점"/>
    <s v="씨티엠1팀"/>
    <s v="김대곤"/>
    <s v="흥국화재"/>
    <x v="0"/>
    <x v="0"/>
    <n v="94990"/>
    <s v="정상"/>
    <d v="2020-02-12T00:00:00"/>
    <d v="2020-02-12T00:00:00"/>
    <n v="42038613220000"/>
    <x v="0"/>
    <d v="2020-02-29T00:00:00"/>
    <x v="0"/>
    <x v="13"/>
    <x v="0"/>
  </r>
  <r>
    <s v="엠피조은"/>
    <s v="MP조은"/>
    <s v="조은1팀"/>
    <s v="김명주"/>
    <s v="KB손보"/>
    <x v="0"/>
    <x v="0"/>
    <n v="10000"/>
    <s v="정상"/>
    <d v="2020-02-12T00:00:00"/>
    <d v="2020-02-12T00:00:00"/>
    <n v="20200732926"/>
    <x v="0"/>
    <d v="2020-02-29T00:00:00"/>
    <x v="0"/>
    <x v="0"/>
    <x v="0"/>
  </r>
  <r>
    <s v="엠피조은"/>
    <s v="MP조은"/>
    <s v="조은1팀"/>
    <s v="김명주"/>
    <s v="KB손보"/>
    <x v="0"/>
    <x v="1"/>
    <n v="7533"/>
    <s v="정상"/>
    <d v="2020-02-12T00:00:00"/>
    <d v="2020-02-12T00:00:00"/>
    <n v="20200733363"/>
    <x v="0"/>
    <d v="2020-02-29T00:00:00"/>
    <x v="0"/>
    <x v="0"/>
    <x v="0"/>
  </r>
  <r>
    <s v="엠피송내"/>
    <s v="MP송내"/>
    <s v="송내2팀"/>
    <s v="김묘정"/>
    <s v="삼성화재"/>
    <x v="0"/>
    <x v="2"/>
    <n v="35000"/>
    <s v="정상"/>
    <d v="2020-02-12T00:00:00"/>
    <d v="2020-02-12T00:00:00"/>
    <n v="52003912200000"/>
    <x v="0"/>
    <d v="2020-02-29T00:00:00"/>
    <x v="0"/>
    <x v="2"/>
    <x v="0"/>
  </r>
  <r>
    <s v="엠피송내"/>
    <s v="MP송내"/>
    <s v="송내2팀"/>
    <s v="김묘정"/>
    <s v="메리츠화재"/>
    <x v="0"/>
    <x v="0"/>
    <n v="16000"/>
    <s v="정상"/>
    <d v="2020-02-12T00:00:00"/>
    <d v="2020-02-12T00:00:00"/>
    <s v="61553-735"/>
    <x v="0"/>
    <d v="2020-02-29T00:00:00"/>
    <x v="0"/>
    <x v="2"/>
    <x v="0"/>
  </r>
  <r>
    <s v="엠피송내"/>
    <s v="MP송내"/>
    <s v="송내2팀"/>
    <s v="김묘정"/>
    <s v="메리츠화재"/>
    <x v="0"/>
    <x v="0"/>
    <n v="10000"/>
    <s v="정상"/>
    <d v="2020-02-12T00:00:00"/>
    <d v="2020-02-12T00:00:00"/>
    <s v="61553-682"/>
    <x v="0"/>
    <d v="2020-02-29T00:00:00"/>
    <x v="0"/>
    <x v="2"/>
    <x v="0"/>
  </r>
  <r>
    <s v="엠피라온"/>
    <s v="MP라온"/>
    <s v="라온1팀"/>
    <s v="김성만"/>
    <s v="KB손보"/>
    <x v="0"/>
    <x v="0"/>
    <n v="35000"/>
    <s v="정상"/>
    <d v="2020-02-12T00:00:00"/>
    <d v="2020-02-12T00:00:00"/>
    <n v="20200725016"/>
    <x v="0"/>
    <d v="2020-02-29T00:00:00"/>
    <x v="0"/>
    <x v="6"/>
    <x v="0"/>
  </r>
  <r>
    <s v="엠피상동"/>
    <s v="MP상동"/>
    <s v="상동1팀"/>
    <s v="김순자"/>
    <s v="한화손보"/>
    <x v="0"/>
    <x v="0"/>
    <n v="30000"/>
    <s v="정상"/>
    <d v="2020-02-12T00:00:00"/>
    <d v="2020-02-12T00:00:00"/>
    <s v="LA20203345101000"/>
    <x v="0"/>
    <d v="2020-02-29T00:00:00"/>
    <x v="0"/>
    <x v="1"/>
    <x v="0"/>
  </r>
  <r>
    <s v="엠피상동"/>
    <s v="MP상동"/>
    <s v="상동1팀"/>
    <s v="김순자"/>
    <s v="KB손보"/>
    <x v="0"/>
    <x v="2"/>
    <n v="26343"/>
    <s v="정상"/>
    <d v="2020-02-12T00:00:00"/>
    <d v="2020-02-12T00:00:00"/>
    <n v="20200723658"/>
    <x v="0"/>
    <d v="2020-02-29T00:00:00"/>
    <x v="0"/>
    <x v="1"/>
    <x v="0"/>
  </r>
  <r>
    <s v="엠피피스토스"/>
    <s v="MP피스토스"/>
    <s v="피스1팀"/>
    <s v="김승희"/>
    <s v="롯데손보"/>
    <x v="0"/>
    <x v="0"/>
    <n v="75811"/>
    <s v="정상"/>
    <d v="2020-02-12T00:00:00"/>
    <d v="2020-02-12T00:00:00"/>
    <s v="LA20202289842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77238"/>
    <s v="정상"/>
    <d v="2020-02-12T00:00:00"/>
    <d v="2020-02-12T00:00:00"/>
    <s v="LA20202289876000"/>
    <x v="0"/>
    <d v="2020-02-29T00:00:00"/>
    <x v="0"/>
    <x v="3"/>
    <x v="0"/>
  </r>
  <r>
    <s v="엠피메트로"/>
    <s v="제이엔제이"/>
    <s v="제이엔제이1팀"/>
    <s v="김윤정"/>
    <s v="MG손보"/>
    <x v="0"/>
    <x v="0"/>
    <n v="81040"/>
    <s v="정상"/>
    <d v="2020-02-12T00:00:00"/>
    <d v="2020-02-12T00:00:00"/>
    <n v="20200072153"/>
    <x v="0"/>
    <d v="2020-02-29T00:00:00"/>
    <x v="0"/>
    <x v="4"/>
    <x v="0"/>
  </r>
  <r>
    <s v="엠피아이리치"/>
    <s v="MP아이리치"/>
    <s v="아이리치1팀"/>
    <s v="김정희2"/>
    <s v="흥국화재"/>
    <x v="0"/>
    <x v="0"/>
    <n v="80066"/>
    <s v="정상"/>
    <d v="2020-02-12T00:00:00"/>
    <d v="2020-02-12T00:00:00"/>
    <n v="42038613090000"/>
    <x v="0"/>
    <d v="2020-02-29T00:00:00"/>
    <x v="0"/>
    <x v="14"/>
    <x v="0"/>
  </r>
  <r>
    <s v="엠피메트로"/>
    <s v="씨티엠지점"/>
    <m/>
    <s v="박윤희"/>
    <s v="KB손보"/>
    <x v="0"/>
    <x v="0"/>
    <n v="15000"/>
    <s v="정상"/>
    <d v="2020-02-12T00:00:00"/>
    <d v="2020-02-12T00:00:00"/>
    <n v="20200734462"/>
    <x v="0"/>
    <d v="2020-02-29T00:00:00"/>
    <x v="0"/>
    <x v="13"/>
    <x v="0"/>
  </r>
  <r>
    <s v="엠피메트로"/>
    <s v="씨티엠지점"/>
    <m/>
    <s v="박윤희"/>
    <s v="KB손보"/>
    <x v="0"/>
    <x v="0"/>
    <n v="21100"/>
    <s v="정상"/>
    <d v="2020-02-12T00:00:00"/>
    <d v="2020-02-12T00:00:00"/>
    <n v="20200734318"/>
    <x v="0"/>
    <d v="2020-02-29T00:00:00"/>
    <x v="0"/>
    <x v="13"/>
    <x v="0"/>
  </r>
  <r>
    <s v="엠피상동"/>
    <m/>
    <m/>
    <s v="박정주"/>
    <s v="메리츠화재"/>
    <x v="0"/>
    <x v="0"/>
    <n v="51330"/>
    <s v="정상"/>
    <d v="2020-02-12T00:00:00"/>
    <d v="2020-02-12T00:00:00"/>
    <s v="61498-5292"/>
    <x v="0"/>
    <d v="2020-02-29T00:00:00"/>
    <x v="0"/>
    <x v="1"/>
    <x v="0"/>
  </r>
  <r>
    <s v="엠피라온"/>
    <s v="MP라온"/>
    <s v="라온1팀"/>
    <s v="박종호"/>
    <s v="KB손보"/>
    <x v="0"/>
    <x v="0"/>
    <n v="35000"/>
    <s v="정상"/>
    <d v="2020-02-12T00:00:00"/>
    <d v="2020-02-12T00:00:00"/>
    <n v="20200732045"/>
    <x v="0"/>
    <d v="2020-02-29T00:00:00"/>
    <x v="0"/>
    <x v="6"/>
    <x v="0"/>
  </r>
  <r>
    <s v="엠피가온"/>
    <s v="MP가온"/>
    <s v="가온1팀"/>
    <s v="송정희"/>
    <s v="흥국화재"/>
    <x v="0"/>
    <x v="0"/>
    <n v="26913"/>
    <s v="정상"/>
    <d v="2020-02-12T00:00:00"/>
    <d v="2020-02-12T00:00:00"/>
    <n v="42038603890000"/>
    <x v="0"/>
    <d v="2020-02-29T00:00:00"/>
    <x v="0"/>
    <x v="9"/>
    <x v="0"/>
  </r>
  <r>
    <s v="엠피레전드"/>
    <m/>
    <m/>
    <s v="신승휴"/>
    <s v="롯데손보"/>
    <x v="0"/>
    <x v="0"/>
    <n v="187091"/>
    <s v="정상"/>
    <d v="2020-02-12T00:00:00"/>
    <d v="2020-02-12T00:00:00"/>
    <s v="LA20202287743000"/>
    <x v="0"/>
    <d v="2020-02-29T00:00:00"/>
    <x v="0"/>
    <x v="11"/>
    <x v="0"/>
  </r>
  <r>
    <s v="엠피레전드"/>
    <m/>
    <m/>
    <s v="신승휴"/>
    <s v="롯데손보"/>
    <x v="0"/>
    <x v="1"/>
    <n v="5408"/>
    <s v="정상"/>
    <d v="2020-02-12T00:00:00"/>
    <d v="2020-02-12T00:00:00"/>
    <s v="LA20202290077000"/>
    <x v="0"/>
    <d v="2020-02-29T00:00:00"/>
    <x v="0"/>
    <x v="11"/>
    <x v="0"/>
  </r>
  <r>
    <s v="엠피레전드"/>
    <m/>
    <m/>
    <s v="신승휴"/>
    <s v="롯데손보"/>
    <x v="0"/>
    <x v="0"/>
    <n v="95399"/>
    <s v="정상"/>
    <d v="2020-02-12T00:00:00"/>
    <d v="2020-02-12T00:00:00"/>
    <s v="LA20202290100000"/>
    <x v="0"/>
    <d v="2020-02-29T00:00:00"/>
    <x v="0"/>
    <x v="11"/>
    <x v="0"/>
  </r>
  <r>
    <s v="엠피라온"/>
    <s v="MP라온"/>
    <s v="라온1팀"/>
    <s v="윤태영"/>
    <s v="KB손보"/>
    <x v="0"/>
    <x v="0"/>
    <n v="35000"/>
    <s v="정상"/>
    <d v="2020-02-12T00:00:00"/>
    <d v="2020-02-12T00:00:00"/>
    <n v="20200727504"/>
    <x v="0"/>
    <d v="2020-02-29T00:00:00"/>
    <x v="0"/>
    <x v="6"/>
    <x v="0"/>
  </r>
  <r>
    <s v="엠피라온"/>
    <s v="MP라온"/>
    <s v="라온1팀"/>
    <s v="윤태영"/>
    <s v="KB손보"/>
    <x v="0"/>
    <x v="0"/>
    <n v="35000"/>
    <s v="정상"/>
    <d v="2020-02-12T00:00:00"/>
    <d v="2020-02-12T00:00:00"/>
    <n v="20200733865"/>
    <x v="0"/>
    <d v="2020-02-29T00:00:00"/>
    <x v="0"/>
    <x v="6"/>
    <x v="0"/>
  </r>
  <r>
    <s v="엠피라온"/>
    <s v="MP라온"/>
    <s v="라온1팀"/>
    <s v="윤태영"/>
    <s v="KB손보"/>
    <x v="0"/>
    <x v="0"/>
    <n v="35000"/>
    <s v="정상"/>
    <d v="2020-02-12T00:00:00"/>
    <d v="2020-02-12T00:00:00"/>
    <n v="20200738086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12T00:00:00"/>
    <d v="2020-02-12T00:00:00"/>
    <n v="20200727584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12T00:00:00"/>
    <d v="2020-02-12T00:00:00"/>
    <n v="20200738059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12T00:00:00"/>
    <d v="2020-02-12T00:00:00"/>
    <n v="20200727401"/>
    <x v="0"/>
    <d v="2020-02-29T00:00:00"/>
    <x v="0"/>
    <x v="6"/>
    <x v="0"/>
  </r>
  <r>
    <s v="엠피상동"/>
    <s v="MP상동"/>
    <s v="상동1팀"/>
    <s v="이경옥"/>
    <s v="메리츠화재"/>
    <x v="0"/>
    <x v="0"/>
    <n v="150340"/>
    <s v="정상"/>
    <d v="2020-02-12T00:00:00"/>
    <d v="2020-02-12T00:00:00"/>
    <s v="61499-723"/>
    <x v="0"/>
    <d v="2020-02-29T00:00:00"/>
    <x v="0"/>
    <x v="1"/>
    <x v="0"/>
  </r>
  <r>
    <s v="엠피상동"/>
    <s v="MP상동"/>
    <s v="상동1팀"/>
    <s v="이경옥"/>
    <s v="메리츠화재"/>
    <x v="0"/>
    <x v="0"/>
    <n v="115010"/>
    <s v="정상"/>
    <d v="2020-02-12T00:00:00"/>
    <d v="2020-02-12T00:00:00"/>
    <s v="61499-721"/>
    <x v="0"/>
    <d v="2020-02-29T00:00:00"/>
    <x v="0"/>
    <x v="1"/>
    <x v="0"/>
  </r>
  <r>
    <s v="엠피상동"/>
    <s v="MP상동"/>
    <s v="상동1팀"/>
    <s v="이경옥"/>
    <s v="메리츠화재"/>
    <x v="0"/>
    <x v="0"/>
    <n v="130000"/>
    <s v="정상"/>
    <d v="2020-02-12T00:00:00"/>
    <d v="2020-02-12T00:00:00"/>
    <s v="61585-101"/>
    <x v="0"/>
    <d v="2020-02-29T00:00:00"/>
    <x v="0"/>
    <x v="1"/>
    <x v="0"/>
  </r>
  <r>
    <s v="엠피레전드"/>
    <s v="MP레전드"/>
    <s v="레전드1팀"/>
    <s v="이태영2"/>
    <s v="KB손보"/>
    <x v="0"/>
    <x v="0"/>
    <n v="10000"/>
    <s v="정상"/>
    <d v="2020-02-12T00:00:00"/>
    <d v="2020-02-12T00:00:00"/>
    <n v="20200732077"/>
    <x v="0"/>
    <d v="2020-02-29T00:00:00"/>
    <x v="0"/>
    <x v="11"/>
    <x v="0"/>
  </r>
  <r>
    <s v="엠피송내"/>
    <s v="MP송내"/>
    <s v="송내2팀"/>
    <s v="이현자"/>
    <s v="삼성화재"/>
    <x v="0"/>
    <x v="0"/>
    <n v="76000"/>
    <s v="정상"/>
    <d v="2020-02-12T00:00:00"/>
    <d v="2020-02-12T00:00:00"/>
    <n v="52003975610000"/>
    <x v="0"/>
    <d v="2020-02-29T00:00:00"/>
    <x v="0"/>
    <x v="2"/>
    <x v="0"/>
  </r>
  <r>
    <s v="엠피성공"/>
    <m/>
    <m/>
    <s v="전용순"/>
    <s v="삼성화재"/>
    <x v="0"/>
    <x v="0"/>
    <n v="18000"/>
    <s v="정상"/>
    <d v="2020-02-12T00:00:00"/>
    <d v="2020-02-12T00:00:00"/>
    <n v="52003929330000"/>
    <x v="0"/>
    <d v="2020-02-29T00:00:00"/>
    <x v="0"/>
    <x v="5"/>
    <x v="0"/>
  </r>
  <r>
    <s v="엠피성공"/>
    <m/>
    <m/>
    <s v="전용순"/>
    <s v="삼성화재"/>
    <x v="0"/>
    <x v="0"/>
    <n v="17000"/>
    <s v="정상"/>
    <d v="2020-02-12T00:00:00"/>
    <d v="2020-02-12T00:00:00"/>
    <n v="52003929200000"/>
    <x v="0"/>
    <d v="2020-02-29T00:00:00"/>
    <x v="0"/>
    <x v="5"/>
    <x v="0"/>
  </r>
  <r>
    <s v="엠피메트로"/>
    <s v="제이엔제이"/>
    <s v="제이엔제이1팀"/>
    <s v="전진숙"/>
    <s v="MG손보"/>
    <x v="0"/>
    <x v="0"/>
    <n v="31570"/>
    <s v="정상"/>
    <d v="2020-02-12T00:00:00"/>
    <d v="2020-02-12T00:00:00"/>
    <n v="20200072653"/>
    <x v="0"/>
    <d v="2020-02-29T00:00:00"/>
    <x v="0"/>
    <x v="4"/>
    <x v="0"/>
  </r>
  <r>
    <s v="엠피메트로"/>
    <s v="제이엔제이"/>
    <s v="제이엔제이1팀"/>
    <s v="전진숙"/>
    <s v="롯데손보"/>
    <x v="0"/>
    <x v="0"/>
    <n v="59765"/>
    <s v="정상"/>
    <d v="2020-02-12T00:00:00"/>
    <d v="2020-02-12T00:00:00"/>
    <s v="LA20202289738000"/>
    <x v="0"/>
    <d v="2020-02-29T00:00:00"/>
    <x v="0"/>
    <x v="4"/>
    <x v="0"/>
  </r>
  <r>
    <s v="엠피성공"/>
    <s v="MP성공"/>
    <s v="성공1팀"/>
    <s v="최선희"/>
    <s v="현대해상"/>
    <x v="0"/>
    <x v="1"/>
    <n v="18150"/>
    <s v="정상"/>
    <d v="2020-02-12T00:00:00"/>
    <d v="2020-02-12T00:00:00"/>
    <s v="L02006145736"/>
    <x v="0"/>
    <d v="2020-02-29T00:00:00"/>
    <x v="0"/>
    <x v="5"/>
    <x v="0"/>
  </r>
  <r>
    <s v="엠피성공"/>
    <s v="MP성공"/>
    <s v="성공1팀"/>
    <s v="최선희"/>
    <s v="현대해상"/>
    <x v="0"/>
    <x v="0"/>
    <n v="131440"/>
    <s v="정상"/>
    <d v="2020-02-12T00:00:00"/>
    <d v="2020-02-12T00:00:00"/>
    <s v="L02006205731"/>
    <x v="0"/>
    <d v="2020-02-29T00:00:00"/>
    <x v="0"/>
    <x v="5"/>
    <x v="0"/>
  </r>
  <r>
    <s v="엠피성공"/>
    <s v="MP성공"/>
    <s v="성공1팀"/>
    <s v="홍미정"/>
    <s v="KB손보"/>
    <x v="0"/>
    <x v="0"/>
    <n v="27000"/>
    <s v="정상"/>
    <d v="2020-02-12T00:00:00"/>
    <d v="2020-02-12T00:00:00"/>
    <n v="20200730965"/>
    <x v="0"/>
    <d v="2020-02-29T00:00:00"/>
    <x v="0"/>
    <x v="5"/>
    <x v="0"/>
  </r>
  <r>
    <s v="엠피피스토스"/>
    <s v="MP피스토스"/>
    <s v="피스1팀"/>
    <s v="강은선"/>
    <s v="메리츠화재"/>
    <x v="0"/>
    <x v="0"/>
    <n v="102550"/>
    <s v="정상"/>
    <d v="2020-02-11T00:00:00"/>
    <d v="2020-02-11T00:00:00"/>
    <s v="61503-5063"/>
    <x v="0"/>
    <d v="2020-02-29T00:00:00"/>
    <x v="0"/>
    <x v="3"/>
    <x v="0"/>
  </r>
  <r>
    <s v="엠피조은"/>
    <s v="MP조은"/>
    <s v="조은1팀"/>
    <s v="김민화"/>
    <s v="KB손보"/>
    <x v="0"/>
    <x v="1"/>
    <n v="10658"/>
    <s v="정상"/>
    <d v="2020-02-11T00:00:00"/>
    <d v="2020-02-11T00:00:00"/>
    <n v="20200708118"/>
    <x v="0"/>
    <d v="2020-02-29T00:00:00"/>
    <x v="0"/>
    <x v="0"/>
    <x v="0"/>
  </r>
  <r>
    <s v="엠피메트로"/>
    <s v="제이엔제이"/>
    <s v="제이엔제이1팀"/>
    <s v="김윤정"/>
    <s v="메리츠화재"/>
    <x v="0"/>
    <x v="0"/>
    <n v="31300"/>
    <s v="정상"/>
    <d v="2020-02-11T00:00:00"/>
    <d v="2020-02-11T00:00:00"/>
    <s v="61490-16200"/>
    <x v="0"/>
    <d v="2020-02-29T00:00:00"/>
    <x v="0"/>
    <x v="4"/>
    <x v="0"/>
  </r>
  <r>
    <s v="엠피메트로"/>
    <s v="제이엔제이"/>
    <s v="제이엔제이1팀"/>
    <s v="김윤정"/>
    <s v="메리츠화재"/>
    <x v="0"/>
    <x v="1"/>
    <n v="21380"/>
    <s v="정상"/>
    <d v="2020-02-11T00:00:00"/>
    <d v="2020-02-11T00:00:00"/>
    <s v="61510-37267"/>
    <x v="0"/>
    <d v="2020-02-29T00:00:00"/>
    <x v="0"/>
    <x v="4"/>
    <x v="0"/>
  </r>
  <r>
    <s v="엠피메트로"/>
    <s v="제이엔제이"/>
    <s v="제이엔제이1팀"/>
    <s v="김윤정"/>
    <s v="롯데손보"/>
    <x v="0"/>
    <x v="0"/>
    <n v="30055"/>
    <s v="정상"/>
    <d v="2020-02-11T00:00:00"/>
    <d v="2020-02-11T00:00:00"/>
    <s v="LA20202285002000"/>
    <x v="0"/>
    <d v="2020-02-29T00:00:00"/>
    <x v="0"/>
    <x v="4"/>
    <x v="0"/>
  </r>
  <r>
    <s v="엠피피스토스"/>
    <s v="MP피스토스"/>
    <s v="피스1팀"/>
    <s v="김진이"/>
    <s v="한화손보"/>
    <x v="0"/>
    <x v="0"/>
    <n v="41000"/>
    <s v="정상"/>
    <d v="2020-02-11T00:00:00"/>
    <d v="2020-02-11T00:00:00"/>
    <s v="LA20203337195000"/>
    <x v="0"/>
    <d v="2020-02-29T00:00:00"/>
    <x v="0"/>
    <x v="3"/>
    <x v="0"/>
  </r>
  <r>
    <s v="엠피피스토스"/>
    <s v="MP피스토스"/>
    <s v="피스1팀"/>
    <s v="김진이"/>
    <s v="한화손보"/>
    <x v="0"/>
    <x v="0"/>
    <n v="28500"/>
    <s v="정상"/>
    <d v="2020-02-11T00:00:00"/>
    <d v="2020-02-11T00:00:00"/>
    <s v="LA20203337105000"/>
    <x v="0"/>
    <d v="2020-02-29T00:00:00"/>
    <x v="0"/>
    <x v="3"/>
    <x v="0"/>
  </r>
  <r>
    <s v="엠피피스토스"/>
    <s v="MP피스토스"/>
    <s v="피스1팀"/>
    <s v="김진이"/>
    <s v="한화손보"/>
    <x v="0"/>
    <x v="0"/>
    <n v="35000"/>
    <s v="정상"/>
    <d v="2020-02-11T00:00:00"/>
    <d v="2020-02-11T00:00:00"/>
    <s v="LA20203337037000"/>
    <x v="0"/>
    <d v="2020-02-29T00:00:00"/>
    <x v="0"/>
    <x v="3"/>
    <x v="0"/>
  </r>
  <r>
    <s v="엠피피스토스"/>
    <s v="MP피스토스"/>
    <s v="피스1팀"/>
    <s v="김진이"/>
    <s v="메리츠화재"/>
    <x v="0"/>
    <x v="1"/>
    <n v="8790"/>
    <s v="정상"/>
    <d v="2020-02-11T00:00:00"/>
    <d v="2020-02-11T00:00:00"/>
    <s v="61510-36545"/>
    <x v="0"/>
    <d v="2020-02-29T00:00:00"/>
    <x v="0"/>
    <x v="3"/>
    <x v="0"/>
  </r>
  <r>
    <s v="엠피피스토스"/>
    <s v="MP피스토스"/>
    <s v="피스1팀"/>
    <s v="김진이"/>
    <s v="메리츠화재"/>
    <x v="0"/>
    <x v="0"/>
    <n v="108000"/>
    <s v="정상"/>
    <d v="2020-02-11T00:00:00"/>
    <d v="2020-02-11T00:00:00"/>
    <s v="61480-34244"/>
    <x v="0"/>
    <d v="2020-02-29T00:00:00"/>
    <x v="0"/>
    <x v="3"/>
    <x v="0"/>
  </r>
  <r>
    <s v="엠피가온"/>
    <s v="MP가온"/>
    <s v="가온1팀"/>
    <s v="노희경"/>
    <s v="한화손보"/>
    <x v="0"/>
    <x v="0"/>
    <n v="30000"/>
    <s v="정상"/>
    <d v="2020-02-11T00:00:00"/>
    <d v="2020-02-11T00:00:00"/>
    <s v="LA20203334971000"/>
    <x v="0"/>
    <d v="2020-02-29T00:00:00"/>
    <x v="0"/>
    <x v="9"/>
    <x v="0"/>
  </r>
  <r>
    <s v="엠피라온"/>
    <s v="MP라온"/>
    <m/>
    <s v="박종철"/>
    <s v="KB손보"/>
    <x v="0"/>
    <x v="0"/>
    <n v="20000"/>
    <s v="정상"/>
    <d v="2020-02-11T00:00:00"/>
    <d v="2020-02-11T00:00:00"/>
    <n v="20200707598"/>
    <x v="0"/>
    <d v="2020-02-29T00:00:00"/>
    <x v="0"/>
    <x v="6"/>
    <x v="0"/>
  </r>
  <r>
    <s v="엠피라온"/>
    <s v="MP라온"/>
    <m/>
    <s v="박종철"/>
    <s v="KB손보"/>
    <x v="0"/>
    <x v="0"/>
    <n v="17000"/>
    <s v="정상"/>
    <d v="2020-02-11T00:00:00"/>
    <d v="2020-02-11T00:00:00"/>
    <n v="20200713969"/>
    <x v="0"/>
    <d v="2020-02-29T00:00:00"/>
    <x v="0"/>
    <x v="6"/>
    <x v="0"/>
  </r>
  <r>
    <s v="엠피라온"/>
    <s v="MP라온"/>
    <m/>
    <s v="박종철"/>
    <s v="KB손보"/>
    <x v="0"/>
    <x v="0"/>
    <n v="17000"/>
    <s v="정상"/>
    <d v="2020-02-11T00:00:00"/>
    <d v="2020-02-11T00:00:00"/>
    <n v="20200701947"/>
    <x v="0"/>
    <d v="2020-02-29T00:00:00"/>
    <x v="0"/>
    <x v="6"/>
    <x v="0"/>
  </r>
  <r>
    <s v="엠피라온"/>
    <s v="MP라온"/>
    <m/>
    <s v="박종철"/>
    <s v="KB손보"/>
    <x v="0"/>
    <x v="0"/>
    <n v="17500"/>
    <s v="정상"/>
    <d v="2020-02-11T00:00:00"/>
    <d v="2020-02-11T00:00:00"/>
    <n v="20200702075"/>
    <x v="0"/>
    <d v="2020-02-29T00:00:00"/>
    <x v="0"/>
    <x v="6"/>
    <x v="0"/>
  </r>
  <r>
    <s v="엠피라온"/>
    <s v="MP라온"/>
    <m/>
    <s v="박종철"/>
    <s v="KB손보"/>
    <x v="0"/>
    <x v="0"/>
    <n v="17500"/>
    <s v="정상"/>
    <d v="2020-02-11T00:00:00"/>
    <d v="2020-02-11T00:00:00"/>
    <n v="20200702007"/>
    <x v="0"/>
    <d v="2020-02-29T00:00:00"/>
    <x v="0"/>
    <x v="6"/>
    <x v="0"/>
  </r>
  <r>
    <s v="엠피라온"/>
    <s v="MP라온"/>
    <m/>
    <s v="박종철"/>
    <s v="KB손보"/>
    <x v="0"/>
    <x v="0"/>
    <n v="17000"/>
    <s v="정상"/>
    <d v="2020-02-11T00:00:00"/>
    <d v="2020-02-11T00:00:00"/>
    <n v="20200702125"/>
    <x v="0"/>
    <d v="2020-02-29T00:00:00"/>
    <x v="0"/>
    <x v="6"/>
    <x v="0"/>
  </r>
  <r>
    <s v="엠피라온"/>
    <s v="MP라온"/>
    <m/>
    <s v="박종철"/>
    <s v="KB손보"/>
    <x v="0"/>
    <x v="0"/>
    <n v="17000"/>
    <s v="정상"/>
    <d v="2020-02-11T00:00:00"/>
    <d v="2020-02-11T00:00:00"/>
    <n v="20200701868"/>
    <x v="0"/>
    <d v="2020-02-29T00:00:00"/>
    <x v="0"/>
    <x v="6"/>
    <x v="0"/>
  </r>
  <r>
    <s v="엠피라온"/>
    <s v="MP라온"/>
    <m/>
    <s v="박종철"/>
    <s v="KB손보"/>
    <x v="0"/>
    <x v="0"/>
    <n v="35000"/>
    <s v="정상"/>
    <d v="2020-02-11T00:00:00"/>
    <d v="2020-02-11T00:00:00"/>
    <n v="20200713509"/>
    <x v="0"/>
    <d v="2020-02-29T00:00:00"/>
    <x v="0"/>
    <x v="6"/>
    <x v="0"/>
  </r>
  <r>
    <s v="엠피라온"/>
    <s v="MP라온"/>
    <s v="라온1팀"/>
    <s v="박종호"/>
    <s v="KB손보"/>
    <x v="0"/>
    <x v="0"/>
    <n v="17000"/>
    <s v="정상"/>
    <d v="2020-02-11T00:00:00"/>
    <d v="2020-02-11T00:00:00"/>
    <n v="20200713588"/>
    <x v="0"/>
    <d v="2020-02-29T00:00:00"/>
    <x v="0"/>
    <x v="6"/>
    <x v="0"/>
  </r>
  <r>
    <s v="엠피라온"/>
    <s v="MP라온"/>
    <s v="라온1팀"/>
    <s v="박종호"/>
    <s v="KB손보"/>
    <x v="0"/>
    <x v="0"/>
    <n v="17000"/>
    <s v="정상"/>
    <d v="2020-02-11T00:00:00"/>
    <d v="2020-02-11T00:00:00"/>
    <n v="20200713175"/>
    <x v="0"/>
    <d v="2020-02-29T00:00:00"/>
    <x v="0"/>
    <x v="6"/>
    <x v="0"/>
  </r>
  <r>
    <s v="엠피라온"/>
    <s v="MP라온"/>
    <s v="라온1팀"/>
    <s v="박종호"/>
    <s v="KB손보"/>
    <x v="0"/>
    <x v="0"/>
    <n v="17000"/>
    <s v="정상"/>
    <d v="2020-02-11T00:00:00"/>
    <d v="2020-02-11T00:00:00"/>
    <n v="20200714385"/>
    <x v="0"/>
    <d v="2020-02-29T00:00:00"/>
    <x v="0"/>
    <x v="6"/>
    <x v="0"/>
  </r>
  <r>
    <s v="엠피메트로"/>
    <s v="제이엔제이"/>
    <s v="제이엔제이1팀"/>
    <s v="유경자"/>
    <s v="메리츠화재"/>
    <x v="0"/>
    <x v="0"/>
    <n v="63000"/>
    <s v="정상"/>
    <d v="2020-02-11T00:00:00"/>
    <d v="2020-02-11T00:00:00"/>
    <s v="61494-20969"/>
    <x v="0"/>
    <d v="2020-02-29T00:00:00"/>
    <x v="0"/>
    <x v="4"/>
    <x v="0"/>
  </r>
  <r>
    <s v="엠피메트로"/>
    <s v="제이엔제이"/>
    <s v="제이엔제이1팀"/>
    <s v="유경자"/>
    <s v="농협손보"/>
    <x v="0"/>
    <x v="0"/>
    <n v="22300"/>
    <s v="정상"/>
    <d v="2020-02-11T00:00:00"/>
    <d v="2020-02-11T00:00:00"/>
    <n v="3190645416071"/>
    <x v="0"/>
    <d v="2020-02-29T00:00:00"/>
    <x v="0"/>
    <x v="4"/>
    <x v="0"/>
  </r>
  <r>
    <s v="엠피라온"/>
    <s v="MP라온"/>
    <s v="라온1팀"/>
    <s v="윤태영"/>
    <s v="KB손보"/>
    <x v="0"/>
    <x v="0"/>
    <n v="35000"/>
    <s v="정상"/>
    <d v="2020-02-11T00:00:00"/>
    <d v="2020-02-11T00:00:00"/>
    <n v="20200710569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11T00:00:00"/>
    <d v="2020-02-11T00:00:00"/>
    <n v="20200710929"/>
    <x v="0"/>
    <d v="2020-02-29T00:00:00"/>
    <x v="0"/>
    <x v="6"/>
    <x v="0"/>
  </r>
  <r>
    <s v="엠피상동"/>
    <s v="MP상동"/>
    <s v="상동1팀"/>
    <s v="이복종"/>
    <s v="삼성화재"/>
    <x v="0"/>
    <x v="0"/>
    <n v="50000"/>
    <s v="정상"/>
    <d v="2020-02-11T00:00:00"/>
    <d v="2020-02-11T00:00:00"/>
    <n v="52003823680000"/>
    <x v="0"/>
    <d v="2020-02-29T00:00:00"/>
    <x v="0"/>
    <x v="1"/>
    <x v="0"/>
  </r>
  <r>
    <s v="엠피상동"/>
    <s v="MP상동"/>
    <s v="상동1팀"/>
    <s v="이복종"/>
    <s v="삼성화재"/>
    <x v="0"/>
    <x v="1"/>
    <n v="15812"/>
    <s v="정상"/>
    <d v="2020-02-11T00:00:00"/>
    <d v="2020-02-11T00:00:00"/>
    <n v="52003824600000"/>
    <x v="0"/>
    <d v="2020-02-29T00:00:00"/>
    <x v="0"/>
    <x v="1"/>
    <x v="0"/>
  </r>
  <r>
    <s v="엠피송내"/>
    <m/>
    <m/>
    <s v="이선영"/>
    <s v="농협손보"/>
    <x v="0"/>
    <x v="0"/>
    <n v="29300"/>
    <s v="정상"/>
    <d v="2020-02-11T00:00:00"/>
    <d v="2020-02-11T00:00:00"/>
    <n v="3190643285791"/>
    <x v="0"/>
    <d v="2020-02-29T00:00:00"/>
    <x v="0"/>
    <x v="2"/>
    <x v="0"/>
  </r>
  <r>
    <s v="엠피송내"/>
    <m/>
    <m/>
    <s v="이선영"/>
    <s v="현대해상"/>
    <x v="0"/>
    <x v="0"/>
    <n v="159290"/>
    <s v="정상"/>
    <d v="2020-02-11T00:00:00"/>
    <d v="2020-02-11T00:00:00"/>
    <s v="L02005718550"/>
    <x v="0"/>
    <d v="2020-02-29T00:00:00"/>
    <x v="0"/>
    <x v="2"/>
    <x v="0"/>
  </r>
  <r>
    <s v="엠피상동"/>
    <s v="MP상동"/>
    <s v="상동1팀"/>
    <s v="이효순"/>
    <s v="메리츠화재"/>
    <x v="0"/>
    <x v="0"/>
    <n v="55000"/>
    <s v="정상"/>
    <d v="2020-02-11T00:00:00"/>
    <d v="2020-02-11T00:00:00"/>
    <s v="61491-42365"/>
    <x v="0"/>
    <d v="2020-02-29T00:00:00"/>
    <x v="0"/>
    <x v="1"/>
    <x v="0"/>
  </r>
  <r>
    <s v="엠피가온"/>
    <s v="MP가온"/>
    <s v="가온1팀"/>
    <s v="임명산"/>
    <s v="흥국화재"/>
    <x v="0"/>
    <x v="0"/>
    <n v="78075"/>
    <s v="정상"/>
    <d v="2020-02-11T00:00:00"/>
    <d v="2020-02-11T00:00:00"/>
    <n v="42038586420000"/>
    <x v="0"/>
    <d v="2020-02-29T00:00:00"/>
    <x v="0"/>
    <x v="9"/>
    <x v="0"/>
  </r>
  <r>
    <s v="엠피송내"/>
    <s v="MP송내"/>
    <s v="송내1팀"/>
    <s v="임미영"/>
    <s v="삼성화재"/>
    <x v="0"/>
    <x v="0"/>
    <n v="80700"/>
    <s v="정상"/>
    <d v="2020-02-11T00:00:00"/>
    <d v="2020-02-11T00:00:00"/>
    <n v="52003875210000"/>
    <x v="0"/>
    <d v="2020-02-29T00:00:00"/>
    <x v="0"/>
    <x v="2"/>
    <x v="0"/>
  </r>
  <r>
    <s v="엠피송내"/>
    <s v="MP송내"/>
    <s v="송내2팀"/>
    <s v="임서윤"/>
    <s v="메리츠화재"/>
    <x v="0"/>
    <x v="0"/>
    <n v="38730"/>
    <s v="정상"/>
    <d v="2020-02-11T00:00:00"/>
    <d v="2020-02-11T00:00:00"/>
    <s v="61494-21590"/>
    <x v="0"/>
    <d v="2020-02-29T00:00:00"/>
    <x v="0"/>
    <x v="2"/>
    <x v="0"/>
  </r>
  <r>
    <s v="엠피가온"/>
    <m/>
    <m/>
    <s v="임은숙"/>
    <s v="삼성화재"/>
    <x v="0"/>
    <x v="0"/>
    <n v="15000"/>
    <s v="정상"/>
    <d v="2020-02-11T00:00:00"/>
    <d v="2020-02-11T00:00:00"/>
    <n v="52003793240000"/>
    <x v="0"/>
    <d v="2020-02-29T00:00:00"/>
    <x v="0"/>
    <x v="9"/>
    <x v="0"/>
  </r>
  <r>
    <s v="엠피가온"/>
    <m/>
    <m/>
    <s v="임은숙"/>
    <s v="KB손보"/>
    <x v="0"/>
    <x v="0"/>
    <n v="10000"/>
    <s v="정상"/>
    <d v="2020-02-11T00:00:00"/>
    <d v="2020-02-11T00:00:00"/>
    <n v="20200703235"/>
    <x v="0"/>
    <d v="2020-02-29T00:00:00"/>
    <x v="0"/>
    <x v="9"/>
    <x v="0"/>
  </r>
  <r>
    <s v="엠피메트로"/>
    <s v="제이엔제이"/>
    <s v="제이엔제이1팀"/>
    <s v="전진숙"/>
    <s v="메리츠화재"/>
    <x v="0"/>
    <x v="0"/>
    <n v="27000"/>
    <s v="정상"/>
    <d v="2020-02-11T00:00:00"/>
    <d v="2020-02-11T00:00:00"/>
    <s v="61491-42965"/>
    <x v="0"/>
    <d v="2020-02-29T00:00:00"/>
    <x v="0"/>
    <x v="4"/>
    <x v="0"/>
  </r>
  <r>
    <s v="엠피송내"/>
    <s v="MP송내"/>
    <s v="송내1팀"/>
    <s v="정인란"/>
    <s v="롯데손보"/>
    <x v="0"/>
    <x v="0"/>
    <n v="20000"/>
    <s v="정상"/>
    <d v="2020-02-11T00:00:00"/>
    <d v="2020-02-11T00:00:00"/>
    <s v="LA20202282485000"/>
    <x v="0"/>
    <d v="2020-02-29T00:00:00"/>
    <x v="0"/>
    <x v="2"/>
    <x v="0"/>
  </r>
  <r>
    <s v="엠피송내"/>
    <s v="MP송내"/>
    <s v="송내1팀"/>
    <s v="정인란"/>
    <s v="롯데손보"/>
    <x v="0"/>
    <x v="0"/>
    <n v="27060"/>
    <s v="정상"/>
    <d v="2020-02-11T00:00:00"/>
    <d v="2020-02-11T00:00:00"/>
    <s v="LA20202282443000"/>
    <x v="0"/>
    <d v="2020-02-29T00:00:00"/>
    <x v="0"/>
    <x v="2"/>
    <x v="0"/>
  </r>
  <r>
    <s v="엠피의정부"/>
    <s v="MP의정부"/>
    <m/>
    <s v="최주영"/>
    <s v="흥국화재"/>
    <x v="0"/>
    <x v="0"/>
    <n v="35627"/>
    <s v="정상"/>
    <d v="2020-02-11T00:00:00"/>
    <d v="2020-02-11T00:00:00"/>
    <n v="42038589030000"/>
    <x v="0"/>
    <d v="2020-02-29T00:00:00"/>
    <x v="0"/>
    <x v="10"/>
    <x v="0"/>
  </r>
  <r>
    <s v="엠피피스토스"/>
    <s v="MP피스토스"/>
    <s v="피스1팀"/>
    <s v="홍미숙"/>
    <s v="메리츠화재"/>
    <x v="0"/>
    <x v="1"/>
    <n v="13280"/>
    <s v="정상"/>
    <d v="2020-02-11T00:00:00"/>
    <d v="2020-02-11T00:00:00"/>
    <s v="61510-36714"/>
    <x v="0"/>
    <d v="2020-02-29T00:00:00"/>
    <x v="0"/>
    <x v="3"/>
    <x v="0"/>
  </r>
  <r>
    <s v="엠피피스토스"/>
    <s v="MP피스토스"/>
    <s v="피스1팀"/>
    <s v="홍미숙"/>
    <s v="메리츠화재"/>
    <x v="0"/>
    <x v="0"/>
    <n v="36000"/>
    <s v="정상"/>
    <d v="2020-02-11T00:00:00"/>
    <d v="2020-02-11T00:00:00"/>
    <s v="61490-15263"/>
    <x v="0"/>
    <d v="2020-02-29T00:00:00"/>
    <x v="0"/>
    <x v="3"/>
    <x v="0"/>
  </r>
  <r>
    <s v="엠피피스토스"/>
    <s v="MP피스토스"/>
    <s v="피스1팀"/>
    <s v="홍미숙"/>
    <s v="메리츠화재"/>
    <x v="0"/>
    <x v="0"/>
    <n v="58850"/>
    <s v="정상"/>
    <d v="2020-02-11T00:00:00"/>
    <d v="2020-02-11T00:00:00"/>
    <s v="61481-10325"/>
    <x v="0"/>
    <d v="2020-02-29T00:00:00"/>
    <x v="0"/>
    <x v="3"/>
    <x v="0"/>
  </r>
  <r>
    <s v="엠피피스토스"/>
    <s v="MP피스토스"/>
    <s v="피스1팀"/>
    <s v="홍미숙"/>
    <s v="삼성화재"/>
    <x v="0"/>
    <x v="1"/>
    <n v="5444"/>
    <s v="정상"/>
    <d v="2020-02-11T00:00:00"/>
    <d v="2020-02-11T00:00:00"/>
    <n v="52003858920000"/>
    <x v="0"/>
    <d v="2020-02-29T00:00:00"/>
    <x v="0"/>
    <x v="3"/>
    <x v="0"/>
  </r>
  <r>
    <s v="엠피성공"/>
    <s v="MP성공"/>
    <s v="성공1팀"/>
    <s v="홍미정"/>
    <s v="메리츠화재"/>
    <x v="0"/>
    <x v="0"/>
    <n v="53910"/>
    <s v="정상"/>
    <d v="2020-02-11T00:00:00"/>
    <d v="2020-02-11T00:00:00"/>
    <s v="61498-5200"/>
    <x v="0"/>
    <d v="2020-02-29T00:00:00"/>
    <x v="0"/>
    <x v="5"/>
    <x v="0"/>
  </r>
  <r>
    <s v="엠피성공"/>
    <s v="MP성공"/>
    <s v="성공1팀"/>
    <s v="홍미정"/>
    <s v="흥국화재"/>
    <x v="0"/>
    <x v="0"/>
    <n v="36050"/>
    <s v="정상"/>
    <d v="2020-02-11T00:00:00"/>
    <d v="2020-02-11T00:00:00"/>
    <n v="42038587300000"/>
    <x v="0"/>
    <d v="2020-02-29T00:00:00"/>
    <x v="0"/>
    <x v="5"/>
    <x v="0"/>
  </r>
  <r>
    <s v="엠피피스토스"/>
    <s v="MP피스토스"/>
    <s v="피스1팀"/>
    <s v="강은선"/>
    <s v="메리츠화재"/>
    <x v="0"/>
    <x v="0"/>
    <n v="134140"/>
    <s v="정상"/>
    <d v="2020-02-10T00:00:00"/>
    <d v="2020-02-10T00:00:00"/>
    <s v="61480-32312"/>
    <x v="0"/>
    <d v="2020-02-29T00:00:00"/>
    <x v="0"/>
    <x v="3"/>
    <x v="0"/>
  </r>
  <r>
    <s v="엠피피스토스"/>
    <s v="MP피스토스"/>
    <s v="피스1팀"/>
    <s v="강은선"/>
    <s v="메리츠화재"/>
    <x v="0"/>
    <x v="0"/>
    <n v="156200"/>
    <s v="정상"/>
    <d v="2020-02-10T00:00:00"/>
    <d v="2020-02-10T00:00:00"/>
    <s v="61490-14780"/>
    <x v="0"/>
    <d v="2020-02-29T00:00:00"/>
    <x v="0"/>
    <x v="3"/>
    <x v="0"/>
  </r>
  <r>
    <s v="엠피피스토스"/>
    <s v="MP피스토스"/>
    <s v="피스1팀"/>
    <s v="고경숙"/>
    <s v="메리츠화재"/>
    <x v="0"/>
    <x v="0"/>
    <n v="34000"/>
    <s v="정상"/>
    <d v="2020-02-10T00:00:00"/>
    <d v="2020-02-10T00:00:00"/>
    <s v="61494-20019"/>
    <x v="0"/>
    <d v="2020-02-29T00:00:00"/>
    <x v="0"/>
    <x v="3"/>
    <x v="0"/>
  </r>
  <r>
    <s v="엠피송내"/>
    <s v="MP송내"/>
    <s v="송내2팀"/>
    <s v="김묘정"/>
    <s v="메리츠화재"/>
    <x v="0"/>
    <x v="0"/>
    <n v="19000"/>
    <s v="정상"/>
    <d v="2020-02-10T00:00:00"/>
    <d v="2020-02-10T00:00:00"/>
    <s v="61491-39044"/>
    <x v="0"/>
    <d v="2020-02-29T00:00:00"/>
    <x v="0"/>
    <x v="2"/>
    <x v="0"/>
  </r>
  <r>
    <s v="엠피라온"/>
    <s v="MP라온"/>
    <s v="라온1팀"/>
    <s v="김성만"/>
    <s v="KB손보"/>
    <x v="0"/>
    <x v="0"/>
    <n v="20000"/>
    <s v="정상"/>
    <d v="2020-02-10T00:00:00"/>
    <d v="2020-02-10T00:00:00"/>
    <n v="20200691605"/>
    <x v="0"/>
    <d v="2020-02-29T00:00:00"/>
    <x v="0"/>
    <x v="6"/>
    <x v="0"/>
  </r>
  <r>
    <s v="엠피라온"/>
    <s v="MP라온"/>
    <s v="라온1팀"/>
    <s v="김성만"/>
    <s v="메리츠화재"/>
    <x v="0"/>
    <x v="0"/>
    <n v="35000"/>
    <s v="정상"/>
    <d v="2020-02-10T00:00:00"/>
    <d v="2020-02-10T00:00:00"/>
    <s v="61491-39888"/>
    <x v="0"/>
    <d v="2020-02-29T00:00:00"/>
    <x v="0"/>
    <x v="6"/>
    <x v="0"/>
  </r>
  <r>
    <s v="엠피피스토스"/>
    <s v="MP피스토스"/>
    <s v="피스1팀"/>
    <s v="김승희"/>
    <s v="롯데손보"/>
    <x v="0"/>
    <x v="0"/>
    <n v="30000"/>
    <s v="정상"/>
    <d v="2020-02-10T00:00:00"/>
    <d v="2020-02-10T00:00:00"/>
    <s v="LA20202283781000"/>
    <x v="0"/>
    <d v="2020-02-29T00:00:00"/>
    <x v="0"/>
    <x v="3"/>
    <x v="0"/>
  </r>
  <r>
    <s v="엠피메트로"/>
    <s v="MP메트로"/>
    <s v="시흥1팀"/>
    <s v="김지연"/>
    <s v="삼성화재"/>
    <x v="0"/>
    <x v="0"/>
    <n v="30000"/>
    <s v="정상"/>
    <d v="2020-02-10T00:00:00"/>
    <d v="2020-02-10T00:00:00"/>
    <n v="52003738350000"/>
    <x v="0"/>
    <d v="2020-02-29T00:00:00"/>
    <x v="0"/>
    <x v="15"/>
    <x v="0"/>
  </r>
  <r>
    <s v="엠피라온"/>
    <s v="MP라온"/>
    <s v="라온1팀"/>
    <s v="박종호"/>
    <s v="삼성화재"/>
    <x v="0"/>
    <x v="0"/>
    <n v="35000"/>
    <s v="정상"/>
    <d v="2020-02-10T00:00:00"/>
    <d v="2020-02-10T00:00:00"/>
    <n v="52003756570000"/>
    <x v="0"/>
    <d v="2020-02-29T00:00:00"/>
    <x v="0"/>
    <x v="6"/>
    <x v="0"/>
  </r>
  <r>
    <s v="엠피피스토스"/>
    <s v="MP피스토스"/>
    <s v="피스1팀"/>
    <s v="변영미"/>
    <s v="메리츠화재"/>
    <x v="0"/>
    <x v="0"/>
    <n v="76200"/>
    <s v="정상"/>
    <d v="2020-02-10T00:00:00"/>
    <d v="2020-02-10T00:00:00"/>
    <s v="61490-15204"/>
    <x v="0"/>
    <d v="2020-02-29T00:00:00"/>
    <x v="0"/>
    <x v="3"/>
    <x v="0"/>
  </r>
  <r>
    <s v="엠피조은"/>
    <s v="MP조은"/>
    <s v="조은1팀"/>
    <s v="손수영"/>
    <s v="KB손보"/>
    <x v="0"/>
    <x v="0"/>
    <n v="16800"/>
    <s v="정상"/>
    <d v="2020-02-10T00:00:00"/>
    <d v="2020-02-10T00:00:00"/>
    <n v="20200677457"/>
    <x v="0"/>
    <d v="2020-02-29T00:00:00"/>
    <x v="0"/>
    <x v="0"/>
    <x v="0"/>
  </r>
  <r>
    <s v="엠피조은"/>
    <s v="MP조은"/>
    <s v="조은1팀"/>
    <s v="손수영"/>
    <s v="KB손보"/>
    <x v="0"/>
    <x v="0"/>
    <n v="88023"/>
    <s v="정상"/>
    <d v="2020-02-10T00:00:00"/>
    <d v="2020-02-10T00:00:00"/>
    <n v="20200677402"/>
    <x v="0"/>
    <d v="2020-02-29T00:00:00"/>
    <x v="0"/>
    <x v="0"/>
    <x v="0"/>
  </r>
  <r>
    <s v="엠피메트로"/>
    <s v="MP메트로"/>
    <s v="시흥1팀"/>
    <s v="송현우"/>
    <s v="한화손보"/>
    <x v="0"/>
    <x v="0"/>
    <n v="31000"/>
    <s v="정상"/>
    <d v="2020-02-10T00:00:00"/>
    <d v="2020-02-10T00:00:00"/>
    <s v="LA20203327600000"/>
    <x v="0"/>
    <d v="2020-02-29T00:00:00"/>
    <x v="0"/>
    <x v="15"/>
    <x v="0"/>
  </r>
  <r>
    <s v="엠피레전드"/>
    <m/>
    <m/>
    <s v="신승휴"/>
    <s v="롯데손보"/>
    <x v="0"/>
    <x v="0"/>
    <n v="152448"/>
    <s v="정상"/>
    <d v="2020-02-10T00:00:00"/>
    <d v="2020-02-10T00:00:00"/>
    <s v="LA20202282740000"/>
    <x v="0"/>
    <d v="2020-02-29T00:00:00"/>
    <x v="0"/>
    <x v="11"/>
    <x v="0"/>
  </r>
  <r>
    <s v="엠피방이"/>
    <m/>
    <m/>
    <s v="양현식"/>
    <s v="KB손보"/>
    <x v="0"/>
    <x v="1"/>
    <n v="12227"/>
    <s v="정상"/>
    <d v="2020-02-10T00:00:00"/>
    <d v="2020-02-10T00:00:00"/>
    <n v="20200690894"/>
    <x v="0"/>
    <d v="2020-02-29T00:00:00"/>
    <x v="0"/>
    <x v="16"/>
    <x v="0"/>
  </r>
  <r>
    <s v="엠피방이"/>
    <m/>
    <m/>
    <s v="양현식"/>
    <s v="KB손보"/>
    <x v="0"/>
    <x v="0"/>
    <n v="55000"/>
    <s v="정상"/>
    <d v="2020-02-10T00:00:00"/>
    <d v="2020-02-10T00:00:00"/>
    <n v="20200690847"/>
    <x v="0"/>
    <d v="2020-02-29T00:00:00"/>
    <x v="0"/>
    <x v="16"/>
    <x v="0"/>
  </r>
  <r>
    <s v="엠피메트로"/>
    <s v="제이엔제이"/>
    <s v="제이엔제이1팀"/>
    <s v="유경자"/>
    <s v="삼성화재"/>
    <x v="0"/>
    <x v="1"/>
    <n v="29771"/>
    <s v="정상"/>
    <d v="2020-02-10T00:00:00"/>
    <d v="2020-02-10T00:00:00"/>
    <n v="52003691980000"/>
    <x v="0"/>
    <d v="2020-02-29T00:00:00"/>
    <x v="0"/>
    <x v="4"/>
    <x v="0"/>
  </r>
  <r>
    <s v="엠피메트로"/>
    <s v="제이엔제이"/>
    <s v="제이엔제이1팀"/>
    <s v="유경자"/>
    <s v="삼성화재"/>
    <x v="0"/>
    <x v="0"/>
    <n v="51000"/>
    <s v="정상"/>
    <d v="2020-02-10T00:00:00"/>
    <d v="2020-02-10T00:00:00"/>
    <n v="52003713730000"/>
    <x v="0"/>
    <d v="2020-02-29T00:00:00"/>
    <x v="0"/>
    <x v="4"/>
    <x v="0"/>
  </r>
  <r>
    <s v="엠피메트로"/>
    <s v="제이엔제이"/>
    <s v="제이엔제이1팀"/>
    <s v="유경자"/>
    <s v="메리츠화재"/>
    <x v="0"/>
    <x v="0"/>
    <n v="10690"/>
    <s v="정상"/>
    <d v="2020-02-10T00:00:00"/>
    <d v="2020-02-10T00:00:00"/>
    <s v="61491-39689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58170"/>
    <s v="정상"/>
    <d v="2020-02-10T00:00:00"/>
    <d v="2020-02-10T00:00:00"/>
    <n v="320200294841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13380"/>
    <s v="정상"/>
    <d v="2020-02-10T00:00:00"/>
    <d v="2020-02-10T00:00:00"/>
    <n v="320200294930"/>
    <x v="0"/>
    <d v="2020-02-29T00:00:00"/>
    <x v="0"/>
    <x v="4"/>
    <x v="0"/>
  </r>
  <r>
    <s v="엠피메트로"/>
    <s v="제이엔제이"/>
    <s v="제이엔제이1팀"/>
    <s v="유경자"/>
    <s v="메리츠화재"/>
    <x v="0"/>
    <x v="0"/>
    <n v="46570"/>
    <s v="정상"/>
    <d v="2020-02-10T00:00:00"/>
    <d v="2020-02-10T00:00:00"/>
    <s v="61494-20178"/>
    <x v="0"/>
    <d v="2020-02-29T00:00:00"/>
    <x v="0"/>
    <x v="4"/>
    <x v="0"/>
  </r>
  <r>
    <s v="엠피라온"/>
    <s v="MP라온"/>
    <s v="라온1팀"/>
    <s v="윤태영"/>
    <s v="메리츠화재"/>
    <x v="0"/>
    <x v="0"/>
    <n v="35000"/>
    <s v="정상"/>
    <d v="2020-02-10T00:00:00"/>
    <d v="2020-02-10T00:00:00"/>
    <s v="61491-39526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10T00:00:00"/>
    <d v="2020-02-10T00:00:00"/>
    <n v="20200687869"/>
    <x v="0"/>
    <d v="2020-02-29T00:00:00"/>
    <x v="0"/>
    <x v="6"/>
    <x v="0"/>
  </r>
  <r>
    <s v="엠피송내"/>
    <s v="MP송내"/>
    <s v="송내1팀"/>
    <s v="이광인"/>
    <s v="흥국화재"/>
    <x v="0"/>
    <x v="0"/>
    <n v="44883"/>
    <s v="정상"/>
    <d v="2020-02-10T00:00:00"/>
    <d v="2020-02-10T00:00:00"/>
    <n v="42038576000000"/>
    <x v="0"/>
    <d v="2020-02-29T00:00:00"/>
    <x v="0"/>
    <x v="2"/>
    <x v="0"/>
  </r>
  <r>
    <s v="NO DATA"/>
    <m/>
    <m/>
    <s v="이호진2"/>
    <s v="흥국화재"/>
    <x v="0"/>
    <x v="0"/>
    <n v="63024"/>
    <s v="정상"/>
    <d v="2020-02-10T00:00:00"/>
    <d v="2020-02-10T00:00:00"/>
    <n v="42038581770000"/>
    <x v="0"/>
    <d v="2020-02-29T00:00:00"/>
    <x v="0"/>
    <x v="17"/>
    <x v="0"/>
  </r>
  <r>
    <s v="NO DATA"/>
    <m/>
    <m/>
    <s v="이호진2"/>
    <s v="흥국화재"/>
    <x v="0"/>
    <x v="0"/>
    <n v="54853"/>
    <s v="정상"/>
    <d v="2020-02-10T00:00:00"/>
    <d v="2020-02-10T00:00:00"/>
    <n v="42038582330000"/>
    <x v="0"/>
    <d v="2020-02-29T00:00:00"/>
    <x v="0"/>
    <x v="17"/>
    <x v="0"/>
  </r>
  <r>
    <s v="엠피메트로"/>
    <s v="제이엔제이"/>
    <s v="제이엔제이1팀"/>
    <s v="전진숙"/>
    <s v="메리츠화재"/>
    <x v="0"/>
    <x v="1"/>
    <n v="12840"/>
    <s v="정상"/>
    <d v="2020-02-10T00:00:00"/>
    <d v="2020-02-10T00:00:00"/>
    <s v="61510-35271"/>
    <x v="0"/>
    <d v="2020-02-29T00:00:00"/>
    <x v="0"/>
    <x v="4"/>
    <x v="0"/>
  </r>
  <r>
    <s v="엠피메트로"/>
    <s v="제이엔제이"/>
    <s v="제이엔제이1팀"/>
    <s v="전진숙"/>
    <s v="삼성화재"/>
    <x v="0"/>
    <x v="0"/>
    <n v="140000"/>
    <s v="정상"/>
    <d v="2020-02-10T00:00:00"/>
    <d v="2020-02-10T00:00:00"/>
    <n v="52003728760000"/>
    <x v="0"/>
    <d v="2020-02-29T00:00:00"/>
    <x v="0"/>
    <x v="4"/>
    <x v="0"/>
  </r>
  <r>
    <s v="엠피경기"/>
    <s v="MP경기"/>
    <s v="경기1팀"/>
    <s v="조정호"/>
    <s v="메리츠화재"/>
    <x v="0"/>
    <x v="0"/>
    <n v="126970"/>
    <s v="정상"/>
    <d v="2020-02-10T00:00:00"/>
    <d v="2020-02-10T00:00:00"/>
    <s v="61504-7825"/>
    <x v="0"/>
    <d v="2020-02-29T00:00:00"/>
    <x v="0"/>
    <x v="18"/>
    <x v="0"/>
  </r>
  <r>
    <s v="엠피조은"/>
    <m/>
    <m/>
    <s v="차은주"/>
    <s v="KB손보"/>
    <x v="0"/>
    <x v="2"/>
    <n v="100000"/>
    <s v="정상"/>
    <d v="2020-02-10T00:00:00"/>
    <d v="2020-02-10T00:00:00"/>
    <n v="20200689430"/>
    <x v="0"/>
    <d v="2020-02-29T00:00:00"/>
    <x v="0"/>
    <x v="0"/>
    <x v="0"/>
  </r>
  <r>
    <s v="엠피의정부"/>
    <s v="MP의정부"/>
    <s v="의정부1팀"/>
    <s v="채경미"/>
    <s v="메리츠화재"/>
    <x v="0"/>
    <x v="0"/>
    <n v="10000"/>
    <s v="정상"/>
    <d v="2020-02-10T00:00:00"/>
    <d v="2020-02-10T00:00:00"/>
    <s v="61492-17191"/>
    <x v="0"/>
    <d v="2020-02-29T00:00:00"/>
    <x v="0"/>
    <x v="10"/>
    <x v="0"/>
  </r>
  <r>
    <s v="엠피성공"/>
    <s v="MP성공"/>
    <s v="성공1팀"/>
    <s v="홍미정"/>
    <s v="삼성화재"/>
    <x v="0"/>
    <x v="0"/>
    <n v="21000"/>
    <s v="정상"/>
    <d v="2020-02-10T00:00:00"/>
    <d v="2020-02-10T00:00:00"/>
    <n v="52003758550000"/>
    <x v="0"/>
    <d v="2020-02-29T00:00:00"/>
    <x v="0"/>
    <x v="5"/>
    <x v="0"/>
  </r>
  <r>
    <s v="NO DATA"/>
    <m/>
    <m/>
    <s v="이호진2"/>
    <s v="DB손보"/>
    <x v="0"/>
    <x v="0"/>
    <n v="110420"/>
    <s v="정상"/>
    <d v="2020-02-08T00:00:00"/>
    <d v="2020-02-08T00:00:00"/>
    <n v="320200290686"/>
    <x v="0"/>
    <d v="2020-02-29T00:00:00"/>
    <x v="0"/>
    <x v="17"/>
    <x v="0"/>
  </r>
  <r>
    <s v="엠피피스토스"/>
    <s v="MP피스토스"/>
    <s v="피스1팀"/>
    <s v="강은선"/>
    <s v="롯데손보"/>
    <x v="0"/>
    <x v="0"/>
    <n v="31155"/>
    <s v="정상"/>
    <d v="2020-02-07T00:00:00"/>
    <d v="2020-02-07T00:00:00"/>
    <s v="LA20202275016000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40500"/>
    <s v="정상"/>
    <d v="2020-02-07T00:00:00"/>
    <d v="2020-02-07T00:00:00"/>
    <s v="LA20202275341000"/>
    <x v="0"/>
    <d v="2020-02-29T00:00:00"/>
    <x v="0"/>
    <x v="3"/>
    <x v="0"/>
  </r>
  <r>
    <s v="엠피피스토스"/>
    <s v="MP피스토스"/>
    <s v="피스1팀"/>
    <s v="강은선"/>
    <s v="DB손보"/>
    <x v="0"/>
    <x v="0"/>
    <n v="25800"/>
    <s v="정상"/>
    <d v="2020-02-07T00:00:00"/>
    <d v="2020-02-07T00:00:00"/>
    <n v="320200276478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64120"/>
    <s v="정상"/>
    <d v="2020-02-07T00:00:00"/>
    <d v="2020-02-07T00:00:00"/>
    <s v="LA20202275179000"/>
    <x v="0"/>
    <d v="2020-02-29T00:00:00"/>
    <x v="0"/>
    <x v="3"/>
    <x v="0"/>
  </r>
  <r>
    <s v="엠피피스토스"/>
    <s v="MP피스토스"/>
    <s v="피스1팀"/>
    <s v="강은선"/>
    <s v="DB손보"/>
    <x v="0"/>
    <x v="0"/>
    <n v="30000"/>
    <s v="정상"/>
    <d v="2020-02-07T00:00:00"/>
    <d v="2020-02-07T00:00:00"/>
    <n v="320200276568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189351"/>
    <s v="정상"/>
    <d v="2020-02-07T00:00:00"/>
    <d v="2020-02-07T00:00:00"/>
    <s v="LA20202274962000"/>
    <x v="0"/>
    <d v="2020-02-29T00:00:00"/>
    <x v="0"/>
    <x v="3"/>
    <x v="0"/>
  </r>
  <r>
    <s v="엠피피스토스"/>
    <s v="MP피스토스"/>
    <s v="피스1팀"/>
    <s v="강은선"/>
    <s v="롯데손보"/>
    <x v="0"/>
    <x v="1"/>
    <n v="7366"/>
    <s v="정상"/>
    <d v="2020-02-07T00:00:00"/>
    <d v="2020-02-07T00:00:00"/>
    <s v="LA20202274298000"/>
    <x v="0"/>
    <d v="2020-02-29T00:00:00"/>
    <x v="0"/>
    <x v="3"/>
    <x v="0"/>
  </r>
  <r>
    <s v="엠피피스토스"/>
    <s v="MP피스토스"/>
    <s v="피스1팀"/>
    <s v="강은선"/>
    <s v="롯데손보"/>
    <x v="0"/>
    <x v="0"/>
    <n v="131787"/>
    <s v="정상"/>
    <d v="2020-02-07T00:00:00"/>
    <d v="2020-02-07T00:00:00"/>
    <s v="LA20202274776000"/>
    <x v="0"/>
    <d v="2020-02-29T00:00:00"/>
    <x v="0"/>
    <x v="3"/>
    <x v="0"/>
  </r>
  <r>
    <s v="엠피피스토스"/>
    <s v="MP피스토스"/>
    <s v="피스1팀"/>
    <s v="강은선"/>
    <s v="롯데손보"/>
    <x v="0"/>
    <x v="1"/>
    <n v="6873"/>
    <s v="정상"/>
    <d v="2020-02-07T00:00:00"/>
    <d v="2020-02-07T00:00:00"/>
    <s v="LA20202274166000"/>
    <x v="0"/>
    <d v="2020-02-29T00:00:00"/>
    <x v="0"/>
    <x v="3"/>
    <x v="0"/>
  </r>
  <r>
    <s v="엠피메트로"/>
    <s v="씨티엠지점"/>
    <s v="씨티엠1팀"/>
    <s v="김대곤"/>
    <s v="흥국화재"/>
    <x v="0"/>
    <x v="0"/>
    <n v="68262"/>
    <s v="정상"/>
    <d v="2020-02-07T00:00:00"/>
    <d v="2020-02-07T00:00:00"/>
    <n v="42038566780000"/>
    <x v="0"/>
    <d v="2020-02-29T00:00:00"/>
    <x v="0"/>
    <x v="13"/>
    <x v="0"/>
  </r>
  <r>
    <s v="엠피메트로"/>
    <s v="씨티엠지점"/>
    <s v="씨티엠1팀"/>
    <s v="김대곤"/>
    <s v="흥국화재"/>
    <x v="0"/>
    <x v="0"/>
    <n v="24070"/>
    <s v="정상"/>
    <d v="2020-02-07T00:00:00"/>
    <d v="2020-02-07T00:00:00"/>
    <n v="42038556310000"/>
    <x v="0"/>
    <d v="2020-02-29T00:00:00"/>
    <x v="0"/>
    <x v="13"/>
    <x v="0"/>
  </r>
  <r>
    <s v="엠피조은"/>
    <s v="MP조은"/>
    <s v="조은1팀"/>
    <s v="김명주"/>
    <s v="KB손보"/>
    <x v="0"/>
    <x v="0"/>
    <n v="127800"/>
    <s v="정상"/>
    <d v="2020-02-07T00:00:00"/>
    <d v="2020-02-07T00:00:00"/>
    <n v="20200648227"/>
    <x v="0"/>
    <d v="2020-02-29T00:00:00"/>
    <x v="0"/>
    <x v="0"/>
    <x v="0"/>
  </r>
  <r>
    <s v="엠피조은"/>
    <s v="MP조은"/>
    <s v="조은1팀"/>
    <s v="김명주"/>
    <s v="KB손보"/>
    <x v="0"/>
    <x v="1"/>
    <n v="10580"/>
    <s v="정상"/>
    <d v="2020-02-07T00:00:00"/>
    <d v="2020-02-07T00:00:00"/>
    <n v="20200648222"/>
    <x v="0"/>
    <d v="2020-02-29T00:00:00"/>
    <x v="0"/>
    <x v="0"/>
    <x v="0"/>
  </r>
  <r>
    <s v="엠피조은"/>
    <s v="MP조은"/>
    <s v="조은1팀"/>
    <s v="김명주"/>
    <s v="KB손보"/>
    <x v="0"/>
    <x v="0"/>
    <n v="51800"/>
    <s v="정상"/>
    <d v="2020-02-07T00:00:00"/>
    <d v="2020-02-07T00:00:00"/>
    <n v="20200653203"/>
    <x v="0"/>
    <d v="2020-02-29T00:00:00"/>
    <x v="0"/>
    <x v="0"/>
    <x v="0"/>
  </r>
  <r>
    <s v="엠피조은"/>
    <s v="MP조은"/>
    <s v="조은1팀"/>
    <s v="김명주"/>
    <s v="KB손보"/>
    <x v="0"/>
    <x v="1"/>
    <n v="28032"/>
    <s v="정상"/>
    <d v="2020-02-07T00:00:00"/>
    <d v="2020-02-07T00:00:00"/>
    <n v="20200664156"/>
    <x v="0"/>
    <d v="2020-02-29T00:00:00"/>
    <x v="0"/>
    <x v="0"/>
    <x v="0"/>
  </r>
  <r>
    <s v="엠피조은"/>
    <s v="MP조은"/>
    <s v="조은1팀"/>
    <s v="김민화"/>
    <s v="현대해상"/>
    <x v="0"/>
    <x v="1"/>
    <n v="8380"/>
    <s v="정상"/>
    <d v="2020-02-07T00:00:00"/>
    <d v="2020-02-07T00:00:00"/>
    <s v="L02005260853"/>
    <x v="0"/>
    <d v="2020-02-29T00:00:00"/>
    <x v="0"/>
    <x v="0"/>
    <x v="0"/>
  </r>
  <r>
    <s v="엠피조은"/>
    <s v="MP조은"/>
    <s v="조은1팀"/>
    <s v="김민화"/>
    <s v="현대해상"/>
    <x v="0"/>
    <x v="0"/>
    <n v="68000"/>
    <s v="정상"/>
    <d v="2020-02-07T00:00:00"/>
    <d v="2020-02-07T00:00:00"/>
    <s v="L02005255356"/>
    <x v="0"/>
    <d v="2020-02-29T00:00:00"/>
    <x v="0"/>
    <x v="0"/>
    <x v="0"/>
  </r>
  <r>
    <s v="엠피피스토스"/>
    <s v="MP피스토스"/>
    <s v="피스1팀"/>
    <s v="김상천"/>
    <s v="한화손보"/>
    <x v="0"/>
    <x v="0"/>
    <n v="60100"/>
    <s v="정상"/>
    <d v="2020-02-07T00:00:00"/>
    <d v="2020-02-07T00:00:00"/>
    <s v="LA20203312477000"/>
    <x v="0"/>
    <d v="2020-02-29T00:00:00"/>
    <x v="0"/>
    <x v="3"/>
    <x v="0"/>
  </r>
  <r>
    <s v="엠피조은"/>
    <s v="MP조은"/>
    <s v="조은1팀"/>
    <s v="김용현"/>
    <s v="DB손보"/>
    <x v="0"/>
    <x v="0"/>
    <n v="129600"/>
    <s v="정상"/>
    <d v="2020-02-07T00:00:00"/>
    <d v="2020-02-07T00:00:00"/>
    <n v="320200285493"/>
    <x v="0"/>
    <d v="2020-02-29T00:00:00"/>
    <x v="0"/>
    <x v="0"/>
    <x v="0"/>
  </r>
  <r>
    <s v="엠피조은"/>
    <s v="MP조은"/>
    <s v="조은1팀"/>
    <s v="김용현"/>
    <s v="메리츠화재"/>
    <x v="0"/>
    <x v="0"/>
    <n v="107500"/>
    <s v="정상"/>
    <d v="2020-02-07T00:00:00"/>
    <d v="2020-02-07T00:00:00"/>
    <s v="61494-19507"/>
    <x v="0"/>
    <d v="2020-02-29T00:00:00"/>
    <x v="0"/>
    <x v="0"/>
    <x v="0"/>
  </r>
  <r>
    <s v="엠피송내"/>
    <s v="MP송내"/>
    <s v="송내2팀"/>
    <s v="김은숙1"/>
    <s v="메리츠화재"/>
    <x v="0"/>
    <x v="0"/>
    <n v="51220"/>
    <s v="정상"/>
    <d v="2020-02-07T00:00:00"/>
    <d v="2020-02-07T00:00:00"/>
    <s v="61498-4557"/>
    <x v="0"/>
    <d v="2020-02-29T00:00:00"/>
    <x v="0"/>
    <x v="2"/>
    <x v="0"/>
  </r>
  <r>
    <s v="엠피송내"/>
    <s v="MP송내"/>
    <s v="송내2팀"/>
    <s v="김은숙1"/>
    <s v="메리츠화재"/>
    <x v="0"/>
    <x v="0"/>
    <n v="54040"/>
    <s v="정상"/>
    <d v="2020-02-07T00:00:00"/>
    <d v="2020-02-07T00:00:00"/>
    <s v="61490-14405"/>
    <x v="0"/>
    <d v="2020-02-29T00:00:00"/>
    <x v="0"/>
    <x v="2"/>
    <x v="0"/>
  </r>
  <r>
    <s v="엠피여주"/>
    <s v="MP여주"/>
    <s v="여주1팀"/>
    <s v="김은주"/>
    <s v="삼성화재"/>
    <x v="0"/>
    <x v="0"/>
    <n v="26600"/>
    <s v="정상"/>
    <d v="2020-02-07T00:00:00"/>
    <d v="2020-02-07T00:00:00"/>
    <n v="52003529470000"/>
    <x v="0"/>
    <d v="2020-02-29T00:00:00"/>
    <x v="0"/>
    <x v="7"/>
    <x v="0"/>
  </r>
  <r>
    <s v="엠피여주"/>
    <s v="MP여주"/>
    <s v="여주1팀"/>
    <s v="김은주"/>
    <s v="메리츠화재"/>
    <x v="0"/>
    <x v="0"/>
    <n v="53500"/>
    <s v="정상"/>
    <d v="2020-02-07T00:00:00"/>
    <d v="2020-02-07T00:00:00"/>
    <s v="61475-16959"/>
    <x v="0"/>
    <d v="2020-02-29T00:00:00"/>
    <x v="0"/>
    <x v="7"/>
    <x v="0"/>
  </r>
  <r>
    <s v="엠피성공"/>
    <s v="MP성공"/>
    <s v="성공1팀"/>
    <s v="김정자"/>
    <s v="롯데손보"/>
    <x v="0"/>
    <x v="0"/>
    <n v="27500"/>
    <s v="정상"/>
    <d v="2020-02-07T00:00:00"/>
    <d v="2020-02-07T00:00:00"/>
    <s v="LA20202273065000"/>
    <x v="0"/>
    <d v="2020-02-29T00:00:00"/>
    <x v="0"/>
    <x v="5"/>
    <x v="0"/>
  </r>
  <r>
    <s v="엠피성공"/>
    <s v="MP성공"/>
    <s v="성공1팀"/>
    <s v="김정자"/>
    <s v="롯데손보"/>
    <x v="0"/>
    <x v="0"/>
    <n v="90931"/>
    <s v="정상"/>
    <d v="2020-02-07T00:00:00"/>
    <d v="2020-02-07T00:00:00"/>
    <s v="LA20202273008000"/>
    <x v="0"/>
    <d v="2020-02-29T00:00:00"/>
    <x v="0"/>
    <x v="5"/>
    <x v="0"/>
  </r>
  <r>
    <s v="엠피상동"/>
    <s v="MP상동"/>
    <s v="상동1팀"/>
    <s v="김종민2"/>
    <s v="메리츠화재"/>
    <x v="0"/>
    <x v="0"/>
    <n v="110680"/>
    <s v="정상"/>
    <d v="2020-02-07T00:00:00"/>
    <d v="2020-02-07T00:00:00"/>
    <s v="61494-19493"/>
    <x v="0"/>
    <d v="2020-02-29T00:00:00"/>
    <x v="0"/>
    <x v="1"/>
    <x v="0"/>
  </r>
  <r>
    <s v="엠피메트로"/>
    <s v="MP메트로"/>
    <s v="시흥1팀"/>
    <s v="김지연"/>
    <s v="삼성화재"/>
    <x v="0"/>
    <x v="0"/>
    <n v="50000"/>
    <s v="정상"/>
    <d v="2020-02-07T00:00:00"/>
    <d v="2020-02-07T00:00:00"/>
    <n v="52003444780000"/>
    <x v="0"/>
    <d v="2020-02-29T00:00:00"/>
    <x v="0"/>
    <x v="15"/>
    <x v="0"/>
  </r>
  <r>
    <s v="엠피메트로"/>
    <s v="MP메트로"/>
    <s v="시흥1팀"/>
    <s v="김지연"/>
    <s v="삼성화재"/>
    <x v="0"/>
    <x v="0"/>
    <n v="90000"/>
    <s v="정상"/>
    <d v="2020-02-07T00:00:00"/>
    <d v="2020-02-07T00:00:00"/>
    <n v="52003444250000"/>
    <x v="0"/>
    <d v="2020-02-29T00:00:00"/>
    <x v="0"/>
    <x v="15"/>
    <x v="0"/>
  </r>
  <r>
    <s v="엠피메트로"/>
    <s v="MP메트로"/>
    <s v="시흥1팀"/>
    <s v="김지연"/>
    <s v="삼성화재"/>
    <x v="0"/>
    <x v="0"/>
    <n v="105000"/>
    <s v="정상"/>
    <d v="2020-02-07T00:00:00"/>
    <d v="2020-02-07T00:00:00"/>
    <n v="52003445110000"/>
    <x v="0"/>
    <d v="2020-02-29T00:00:00"/>
    <x v="0"/>
    <x v="15"/>
    <x v="0"/>
  </r>
  <r>
    <s v="엠피피스토스"/>
    <s v="MP피스토스"/>
    <s v="피스1팀"/>
    <s v="김진이"/>
    <s v="메리츠화재"/>
    <x v="0"/>
    <x v="0"/>
    <n v="50000"/>
    <s v="정상"/>
    <d v="2020-02-07T00:00:00"/>
    <d v="2020-02-07T00:00:00"/>
    <s v="61478-17661"/>
    <x v="0"/>
    <d v="2020-02-29T00:00:00"/>
    <x v="0"/>
    <x v="3"/>
    <x v="0"/>
  </r>
  <r>
    <s v="엠피피스토스"/>
    <s v="MP피스토스"/>
    <s v="피스1팀"/>
    <s v="김진이"/>
    <s v="현대해상"/>
    <x v="0"/>
    <x v="0"/>
    <n v="36300"/>
    <s v="정상"/>
    <d v="2020-02-07T00:00:00"/>
    <d v="2020-02-07T00:00:00"/>
    <s v="L02005230394"/>
    <x v="0"/>
    <d v="2020-02-29T00:00:00"/>
    <x v="0"/>
    <x v="3"/>
    <x v="0"/>
  </r>
  <r>
    <s v="엠피피스토스"/>
    <s v="MP피스토스"/>
    <s v="피스1팀"/>
    <s v="김진이"/>
    <s v="삼성화재"/>
    <x v="0"/>
    <x v="0"/>
    <n v="37000"/>
    <s v="정상"/>
    <d v="2020-02-07T00:00:00"/>
    <d v="2020-02-07T00:00:00"/>
    <n v="52003393510000"/>
    <x v="0"/>
    <d v="2020-02-29T00:00:00"/>
    <x v="0"/>
    <x v="3"/>
    <x v="0"/>
  </r>
  <r>
    <s v="엠피피스토스"/>
    <s v="MP피스토스"/>
    <s v="피스1팀"/>
    <s v="김진이"/>
    <s v="한화손보"/>
    <x v="0"/>
    <x v="0"/>
    <n v="36100"/>
    <s v="정상"/>
    <d v="2020-02-07T00:00:00"/>
    <d v="2020-02-07T00:00:00"/>
    <s v="LA20203301710000"/>
    <x v="0"/>
    <d v="2020-02-29T00:00:00"/>
    <x v="0"/>
    <x v="3"/>
    <x v="0"/>
  </r>
  <r>
    <s v="엠피여주"/>
    <m/>
    <m/>
    <s v="박진숙"/>
    <s v="메리츠화재"/>
    <x v="0"/>
    <x v="1"/>
    <n v="21200"/>
    <s v="정상"/>
    <d v="2020-02-07T00:00:00"/>
    <d v="2020-02-07T00:00:00"/>
    <s v="61510-32407"/>
    <x v="0"/>
    <d v="2020-02-29T00:00:00"/>
    <x v="0"/>
    <x v="7"/>
    <x v="0"/>
  </r>
  <r>
    <s v="엠피피스토스"/>
    <s v="MP피스토스"/>
    <s v="피스1팀"/>
    <s v="변영미"/>
    <s v="메리츠화재"/>
    <x v="0"/>
    <x v="0"/>
    <n v="76520"/>
    <s v="정상"/>
    <d v="2020-02-07T00:00:00"/>
    <d v="2020-02-07T00:00:00"/>
    <s v="61480-31863"/>
    <x v="0"/>
    <d v="2020-02-29T00:00:00"/>
    <x v="0"/>
    <x v="3"/>
    <x v="0"/>
  </r>
  <r>
    <s v="엠피피스토스"/>
    <s v="MP피스토스"/>
    <s v="피스1팀"/>
    <s v="안옥선"/>
    <s v="롯데손보"/>
    <x v="0"/>
    <x v="2"/>
    <n v="50000"/>
    <s v="철회"/>
    <d v="2020-02-07T00:00:00"/>
    <d v="2020-02-13T00:00:00"/>
    <s v="LA20202274642000"/>
    <x v="0"/>
    <d v="2020-02-29T00:00:00"/>
    <x v="1"/>
    <x v="3"/>
    <x v="0"/>
  </r>
  <r>
    <s v="엠피의정부"/>
    <s v="MP의정부"/>
    <s v="의정부1팀"/>
    <s v="염경분"/>
    <s v="삼성화재"/>
    <x v="0"/>
    <x v="0"/>
    <n v="140000"/>
    <s v="정상"/>
    <d v="2020-02-07T00:00:00"/>
    <d v="2020-02-07T00:00:00"/>
    <n v="52003399750000"/>
    <x v="0"/>
    <d v="2020-02-29T00:00:00"/>
    <x v="0"/>
    <x v="10"/>
    <x v="0"/>
  </r>
  <r>
    <s v="엠피의정부"/>
    <s v="MP의정부"/>
    <s v="의정부1팀"/>
    <s v="염경분"/>
    <s v="메리츠화재"/>
    <x v="0"/>
    <x v="0"/>
    <n v="40000"/>
    <s v="정상"/>
    <d v="2020-02-07T00:00:00"/>
    <d v="2020-02-07T00:00:00"/>
    <s v="61491-35814"/>
    <x v="0"/>
    <d v="2020-02-29T00:00:00"/>
    <x v="0"/>
    <x v="10"/>
    <x v="0"/>
  </r>
  <r>
    <s v="엠피피스토스"/>
    <s v="MP피스토스"/>
    <s v="피스1팀"/>
    <s v="오은정"/>
    <s v="한화손보"/>
    <x v="0"/>
    <x v="0"/>
    <n v="80000"/>
    <s v="정상"/>
    <d v="2020-02-07T00:00:00"/>
    <d v="2020-02-07T00:00:00"/>
    <s v="LA20203304536000"/>
    <x v="0"/>
    <d v="2020-02-29T00:00:00"/>
    <x v="0"/>
    <x v="3"/>
    <x v="0"/>
  </r>
  <r>
    <s v="엠피피스토스"/>
    <s v="MP피스토스"/>
    <s v="피스1팀"/>
    <s v="오은정"/>
    <s v="한화손보"/>
    <x v="0"/>
    <x v="1"/>
    <n v="14541"/>
    <s v="정상"/>
    <d v="2020-02-07T00:00:00"/>
    <d v="2020-02-07T00:00:00"/>
    <s v="LA20203306182000"/>
    <x v="0"/>
    <d v="2020-02-29T00:00:00"/>
    <x v="0"/>
    <x v="3"/>
    <x v="0"/>
  </r>
  <r>
    <s v="엠피메트로"/>
    <s v="제이엔제이"/>
    <s v="제이엔제이1팀"/>
    <s v="유경자"/>
    <s v="DB손보"/>
    <x v="0"/>
    <x v="0"/>
    <n v="34710"/>
    <s v="정상"/>
    <d v="2020-02-07T00:00:00"/>
    <d v="2020-02-07T00:00:00"/>
    <n v="320200282427"/>
    <x v="0"/>
    <d v="2020-02-29T00:00:00"/>
    <x v="0"/>
    <x v="4"/>
    <x v="0"/>
  </r>
  <r>
    <s v="엠피메트로"/>
    <s v="제이엔제이"/>
    <s v="제이엔제이1팀"/>
    <s v="유경자"/>
    <s v="메리츠화재"/>
    <x v="0"/>
    <x v="0"/>
    <n v="129000"/>
    <s v="정상"/>
    <d v="2020-02-07T00:00:00"/>
    <d v="2020-02-07T00:00:00"/>
    <s v="61490-13455"/>
    <x v="0"/>
    <d v="2020-02-29T00:00:00"/>
    <x v="0"/>
    <x v="4"/>
    <x v="0"/>
  </r>
  <r>
    <s v="엠피송내"/>
    <s v="MP송내"/>
    <s v="송내1팀"/>
    <s v="윤상례"/>
    <s v="현대해상"/>
    <x v="0"/>
    <x v="0"/>
    <n v="201000"/>
    <s v="정상"/>
    <d v="2020-02-07T00:00:00"/>
    <d v="2020-02-07T00:00:00"/>
    <s v="L02005436792"/>
    <x v="0"/>
    <d v="2020-02-29T00:00:00"/>
    <x v="0"/>
    <x v="2"/>
    <x v="0"/>
  </r>
  <r>
    <s v="엠피송내"/>
    <s v="MP송내"/>
    <s v="송내1팀"/>
    <s v="윤상례"/>
    <s v="현대해상"/>
    <x v="0"/>
    <x v="0"/>
    <n v="100000"/>
    <s v="정상"/>
    <d v="2020-02-07T00:00:00"/>
    <d v="2020-02-07T00:00:00"/>
    <s v="L02005432337"/>
    <x v="0"/>
    <d v="2020-02-29T00:00:00"/>
    <x v="0"/>
    <x v="2"/>
    <x v="0"/>
  </r>
  <r>
    <s v="엠피레전드"/>
    <s v="MP레전드"/>
    <s v="레전드1팀"/>
    <s v="이광호"/>
    <s v="DB손보"/>
    <x v="0"/>
    <x v="1"/>
    <n v="74690"/>
    <s v="정상"/>
    <d v="2020-02-07T00:00:00"/>
    <d v="2020-02-07T00:00:00"/>
    <n v="320200277462"/>
    <x v="0"/>
    <d v="2020-02-29T00:00:00"/>
    <x v="0"/>
    <x v="11"/>
    <x v="0"/>
  </r>
  <r>
    <s v="엠피상동"/>
    <s v="MP상동"/>
    <s v="상동1팀"/>
    <s v="이병식"/>
    <s v="한화손보"/>
    <x v="0"/>
    <x v="0"/>
    <n v="100000"/>
    <s v="정상"/>
    <d v="2020-02-07T00:00:00"/>
    <d v="2020-02-07T00:00:00"/>
    <s v="LA20203309907000"/>
    <x v="0"/>
    <d v="2020-02-29T00:00:00"/>
    <x v="0"/>
    <x v="1"/>
    <x v="0"/>
  </r>
  <r>
    <s v="엠피송내"/>
    <m/>
    <m/>
    <s v="이선영"/>
    <s v="농협손보"/>
    <x v="0"/>
    <x v="0"/>
    <n v="41620"/>
    <s v="정상"/>
    <d v="2020-02-07T00:00:00"/>
    <d v="2020-02-07T00:00:00"/>
    <n v="3190646063781"/>
    <x v="0"/>
    <d v="2020-02-29T00:00:00"/>
    <x v="0"/>
    <x v="2"/>
    <x v="0"/>
  </r>
  <r>
    <s v="엠피송내"/>
    <m/>
    <m/>
    <s v="이선영"/>
    <s v="현대해상"/>
    <x v="0"/>
    <x v="1"/>
    <n v="13380"/>
    <s v="정상"/>
    <d v="2020-02-07T00:00:00"/>
    <d v="2020-02-07T00:00:00"/>
    <s v="L02005588104"/>
    <x v="0"/>
    <d v="2020-02-29T00:00:00"/>
    <x v="0"/>
    <x v="2"/>
    <x v="0"/>
  </r>
  <r>
    <s v="엠피송내"/>
    <m/>
    <m/>
    <s v="이선영"/>
    <s v="현대해상"/>
    <x v="0"/>
    <x v="0"/>
    <n v="58420"/>
    <s v="정상"/>
    <d v="2020-02-07T00:00:00"/>
    <d v="2020-02-07T00:00:00"/>
    <s v="L02005587678"/>
    <x v="0"/>
    <d v="2020-02-29T00:00:00"/>
    <x v="0"/>
    <x v="2"/>
    <x v="0"/>
  </r>
  <r>
    <s v="엠피송내"/>
    <m/>
    <m/>
    <s v="이선영"/>
    <s v="농협손보"/>
    <x v="0"/>
    <x v="0"/>
    <n v="21153"/>
    <s v="정상"/>
    <d v="2020-02-07T00:00:00"/>
    <d v="2020-02-07T00:00:00"/>
    <n v="3190646868231"/>
    <x v="0"/>
    <d v="2020-02-29T00:00:00"/>
    <x v="0"/>
    <x v="2"/>
    <x v="0"/>
  </r>
  <r>
    <s v="엠피송내"/>
    <m/>
    <m/>
    <s v="이선영"/>
    <s v="흥국화재"/>
    <x v="0"/>
    <x v="0"/>
    <n v="10000"/>
    <s v="정상"/>
    <d v="2020-02-07T00:00:00"/>
    <d v="2020-02-07T00:00:00"/>
    <n v="42038564240000"/>
    <x v="0"/>
    <d v="2020-02-29T00:00:00"/>
    <x v="0"/>
    <x v="2"/>
    <x v="0"/>
  </r>
  <r>
    <s v="엠피여주"/>
    <s v="MP여주"/>
    <s v="여주1팀"/>
    <s v="이성구"/>
    <s v="흥국화재"/>
    <x v="0"/>
    <x v="0"/>
    <n v="40000"/>
    <s v="정상"/>
    <d v="2020-02-07T00:00:00"/>
    <d v="2020-02-07T00:00:00"/>
    <n v="42038561110000"/>
    <x v="0"/>
    <d v="2020-02-29T00:00:00"/>
    <x v="0"/>
    <x v="7"/>
    <x v="0"/>
  </r>
  <r>
    <s v="엠피여주"/>
    <s v="MP여주"/>
    <s v="여주1팀"/>
    <s v="이성구"/>
    <s v="흥국화재"/>
    <x v="0"/>
    <x v="0"/>
    <n v="30000"/>
    <s v="정상"/>
    <d v="2020-02-07T00:00:00"/>
    <d v="2020-02-07T00:00:00"/>
    <n v="42038534230000"/>
    <x v="0"/>
    <d v="2020-02-29T00:00:00"/>
    <x v="0"/>
    <x v="7"/>
    <x v="0"/>
  </r>
  <r>
    <s v="엠피상동"/>
    <s v="MP상동"/>
    <s v="상동1팀"/>
    <s v="이숙자"/>
    <s v="메리츠화재"/>
    <x v="0"/>
    <x v="0"/>
    <n v="59000"/>
    <s v="정상"/>
    <d v="2020-02-07T00:00:00"/>
    <d v="2020-02-07T00:00:00"/>
    <s v="61490-13456"/>
    <x v="0"/>
    <d v="2020-02-29T00:00:00"/>
    <x v="0"/>
    <x v="1"/>
    <x v="0"/>
  </r>
  <r>
    <s v="NO DATA"/>
    <m/>
    <m/>
    <s v="이호진2"/>
    <s v="DB손보"/>
    <x v="0"/>
    <x v="0"/>
    <n v="200000"/>
    <s v="정상"/>
    <d v="2020-02-07T00:00:00"/>
    <d v="2020-02-07T00:00:00"/>
    <n v="320200284936"/>
    <x v="0"/>
    <d v="2020-02-29T00:00:00"/>
    <x v="0"/>
    <x v="17"/>
    <x v="0"/>
  </r>
  <r>
    <s v="NO DATA"/>
    <m/>
    <m/>
    <s v="이호진2"/>
    <s v="DB손보"/>
    <x v="0"/>
    <x v="0"/>
    <n v="50000"/>
    <s v="정상"/>
    <d v="2020-02-07T00:00:00"/>
    <d v="2020-02-07T00:00:00"/>
    <n v="320200285588"/>
    <x v="0"/>
    <d v="2020-02-29T00:00:00"/>
    <x v="0"/>
    <x v="17"/>
    <x v="0"/>
  </r>
  <r>
    <s v="NO DATA"/>
    <m/>
    <m/>
    <s v="이호진2"/>
    <s v="DB손보"/>
    <x v="0"/>
    <x v="0"/>
    <n v="50000"/>
    <s v="정상"/>
    <d v="2020-02-07T00:00:00"/>
    <d v="2020-02-07T00:00:00"/>
    <n v="320200284736"/>
    <x v="0"/>
    <d v="2020-02-29T00:00:00"/>
    <x v="0"/>
    <x v="17"/>
    <x v="0"/>
  </r>
  <r>
    <s v="NO DATA"/>
    <m/>
    <m/>
    <s v="이호진2"/>
    <s v="흥국화재"/>
    <x v="0"/>
    <x v="0"/>
    <n v="10000"/>
    <s v="정상"/>
    <d v="2020-02-07T00:00:00"/>
    <d v="2020-02-07T00:00:00"/>
    <n v="42038566510000"/>
    <x v="0"/>
    <d v="2020-02-29T00:00:00"/>
    <x v="0"/>
    <x v="17"/>
    <x v="0"/>
  </r>
  <r>
    <s v="NO DATA"/>
    <m/>
    <m/>
    <s v="이호진2"/>
    <s v="DB손보"/>
    <x v="0"/>
    <x v="1"/>
    <n v="29290"/>
    <s v="정상"/>
    <d v="2020-02-07T00:00:00"/>
    <d v="2020-02-07T00:00:00"/>
    <n v="320200288528"/>
    <x v="0"/>
    <d v="2020-02-29T00:00:00"/>
    <x v="0"/>
    <x v="17"/>
    <x v="0"/>
  </r>
  <r>
    <s v="NO DATA"/>
    <m/>
    <m/>
    <s v="이호진2"/>
    <s v="DB손보"/>
    <x v="0"/>
    <x v="0"/>
    <n v="200000"/>
    <s v="정상"/>
    <d v="2020-02-07T00:00:00"/>
    <d v="2020-02-07T00:00:00"/>
    <n v="320200283207"/>
    <x v="0"/>
    <d v="2020-02-29T00:00:00"/>
    <x v="0"/>
    <x v="17"/>
    <x v="0"/>
  </r>
  <r>
    <s v="엠피가온"/>
    <s v="MP가온"/>
    <s v="가온1팀"/>
    <s v="임명산"/>
    <s v="흥국화재"/>
    <x v="0"/>
    <x v="1"/>
    <n v="32815"/>
    <s v="정상"/>
    <d v="2020-02-07T00:00:00"/>
    <d v="2020-02-07T00:00:00"/>
    <n v="42038538650000"/>
    <x v="0"/>
    <d v="2020-02-29T00:00:00"/>
    <x v="0"/>
    <x v="9"/>
    <x v="0"/>
  </r>
  <r>
    <s v="엠피가온"/>
    <s v="MP가온"/>
    <s v="가온1팀"/>
    <s v="임명산"/>
    <s v="흥국화재"/>
    <x v="0"/>
    <x v="0"/>
    <n v="10000"/>
    <s v="정상"/>
    <d v="2020-02-07T00:00:00"/>
    <d v="2020-02-07T00:00:00"/>
    <n v="42038538660000"/>
    <x v="0"/>
    <d v="2020-02-29T00:00:00"/>
    <x v="0"/>
    <x v="9"/>
    <x v="0"/>
  </r>
  <r>
    <s v="엠피송내"/>
    <s v="MP송내"/>
    <s v="송내1팀"/>
    <s v="임미영"/>
    <s v="DB손보"/>
    <x v="0"/>
    <x v="0"/>
    <n v="15000"/>
    <s v="정상"/>
    <d v="2020-02-07T00:00:00"/>
    <d v="2020-02-07T00:00:00"/>
    <n v="320200288412"/>
    <x v="0"/>
    <d v="2020-02-29T00:00:00"/>
    <x v="0"/>
    <x v="2"/>
    <x v="0"/>
  </r>
  <r>
    <s v="엠피송내"/>
    <s v="MP송내"/>
    <s v="송내1팀"/>
    <s v="임미영"/>
    <s v="DB손보"/>
    <x v="0"/>
    <x v="0"/>
    <n v="35800"/>
    <s v="정상"/>
    <d v="2020-02-07T00:00:00"/>
    <d v="2020-02-07T00:00:00"/>
    <n v="320200283409"/>
    <x v="0"/>
    <d v="2020-02-29T00:00:00"/>
    <x v="0"/>
    <x v="2"/>
    <x v="0"/>
  </r>
  <r>
    <s v="엠피가온"/>
    <m/>
    <m/>
    <s v="임은숙"/>
    <s v="농협손보"/>
    <x v="0"/>
    <x v="0"/>
    <n v="26538"/>
    <s v="정상"/>
    <d v="2020-02-07T00:00:00"/>
    <d v="2020-02-07T00:00:00"/>
    <n v="3190644694111"/>
    <x v="0"/>
    <d v="2020-02-29T00:00:00"/>
    <x v="0"/>
    <x v="9"/>
    <x v="0"/>
  </r>
  <r>
    <s v="엠피메트로"/>
    <s v="제이엔제이"/>
    <s v="제이엔제이1팀"/>
    <s v="전진숙"/>
    <s v="DB손보"/>
    <x v="0"/>
    <x v="1"/>
    <n v="9050"/>
    <s v="정상"/>
    <d v="2020-02-07T00:00:00"/>
    <d v="2020-02-07T00:00:00"/>
    <n v="320200286665"/>
    <x v="0"/>
    <d v="2020-02-29T00:00:00"/>
    <x v="0"/>
    <x v="4"/>
    <x v="0"/>
  </r>
  <r>
    <s v="엠피메트로"/>
    <s v="제이엔제이"/>
    <s v="제이엔제이1팀"/>
    <s v="전진숙"/>
    <s v="DB손보"/>
    <x v="0"/>
    <x v="0"/>
    <n v="50290"/>
    <s v="정상"/>
    <d v="2020-02-07T00:00:00"/>
    <d v="2020-02-07T00:00:00"/>
    <n v="320200286786"/>
    <x v="0"/>
    <d v="2020-02-29T00:00:00"/>
    <x v="0"/>
    <x v="4"/>
    <x v="0"/>
  </r>
  <r>
    <s v="엠피메트로"/>
    <s v="제이엔제이"/>
    <s v="제이엔제이1팀"/>
    <s v="전진숙"/>
    <s v="DB손보"/>
    <x v="0"/>
    <x v="0"/>
    <n v="63400"/>
    <s v="정상"/>
    <d v="2020-02-07T00:00:00"/>
    <d v="2020-02-07T00:00:00"/>
    <n v="320200288231"/>
    <x v="0"/>
    <d v="2020-02-29T00:00:00"/>
    <x v="0"/>
    <x v="4"/>
    <x v="0"/>
  </r>
  <r>
    <s v="엠피메트로"/>
    <s v="제이엔제이"/>
    <s v="제이엔제이1팀"/>
    <s v="전진숙"/>
    <s v="롯데손보"/>
    <x v="0"/>
    <x v="0"/>
    <n v="34692"/>
    <s v="정상"/>
    <d v="2020-02-07T00:00:00"/>
    <d v="2020-02-07T00:00:00"/>
    <s v="LA20202276943000"/>
    <x v="0"/>
    <d v="2020-02-29T00:00:00"/>
    <x v="0"/>
    <x v="4"/>
    <x v="0"/>
  </r>
  <r>
    <s v="엠피메트로"/>
    <s v="제이엔제이"/>
    <s v="제이엔제이1팀"/>
    <s v="전진숙"/>
    <s v="메리츠화재"/>
    <x v="0"/>
    <x v="0"/>
    <n v="89000"/>
    <s v="정상"/>
    <d v="2020-02-07T00:00:00"/>
    <d v="2020-02-07T00:00:00"/>
    <s v="61480-31502"/>
    <x v="0"/>
    <d v="2020-02-29T00:00:00"/>
    <x v="0"/>
    <x v="4"/>
    <x v="0"/>
  </r>
  <r>
    <s v="엠피메트로"/>
    <s v="제이엔제이"/>
    <s v="제이엔제이1팀"/>
    <s v="전진숙"/>
    <s v="메리츠화재"/>
    <x v="0"/>
    <x v="0"/>
    <n v="36190"/>
    <s v="정상"/>
    <d v="2020-02-07T00:00:00"/>
    <d v="2020-02-07T00:00:00"/>
    <s v="61490-14061"/>
    <x v="0"/>
    <d v="2020-02-29T00:00:00"/>
    <x v="0"/>
    <x v="4"/>
    <x v="0"/>
  </r>
  <r>
    <s v="엠피상동"/>
    <s v="MP상동"/>
    <s v="상동1팀"/>
    <s v="조성임"/>
    <s v="삼성화재"/>
    <x v="0"/>
    <x v="0"/>
    <n v="31000"/>
    <s v="정상"/>
    <d v="2020-02-07T00:00:00"/>
    <d v="2020-02-07T00:00:00"/>
    <n v="52003465360000"/>
    <x v="0"/>
    <d v="2020-02-29T00:00:00"/>
    <x v="0"/>
    <x v="1"/>
    <x v="0"/>
  </r>
  <r>
    <s v="엠피조은"/>
    <s v="MP조은"/>
    <s v="조은1팀"/>
    <s v="조혜정"/>
    <s v="KB손보"/>
    <x v="0"/>
    <x v="0"/>
    <n v="64500"/>
    <s v="정상"/>
    <d v="2020-02-07T00:00:00"/>
    <d v="2020-02-07T00:00:00"/>
    <n v="20200654165"/>
    <x v="0"/>
    <d v="2020-02-29T00:00:00"/>
    <x v="0"/>
    <x v="0"/>
    <x v="0"/>
  </r>
  <r>
    <s v="엠피조은"/>
    <s v="MP조은"/>
    <s v="조은1팀"/>
    <s v="조혜정"/>
    <s v="KB손보"/>
    <x v="0"/>
    <x v="1"/>
    <n v="13075"/>
    <s v="정상"/>
    <d v="2020-02-07T00:00:00"/>
    <d v="2020-02-07T00:00:00"/>
    <n v="20200654092"/>
    <x v="0"/>
    <d v="2020-02-29T00:00:00"/>
    <x v="0"/>
    <x v="0"/>
    <x v="0"/>
  </r>
  <r>
    <s v="엠피조은"/>
    <m/>
    <m/>
    <s v="차은주"/>
    <s v="KB손보"/>
    <x v="0"/>
    <x v="0"/>
    <n v="223600"/>
    <s v="정상"/>
    <d v="2020-02-07T00:00:00"/>
    <d v="2020-02-07T00:00:00"/>
    <n v="20200665844"/>
    <x v="0"/>
    <d v="2020-02-29T00:00:00"/>
    <x v="0"/>
    <x v="0"/>
    <x v="0"/>
  </r>
  <r>
    <s v="엠피조은"/>
    <m/>
    <m/>
    <s v="차은주"/>
    <s v="KB손보"/>
    <x v="0"/>
    <x v="0"/>
    <n v="123500"/>
    <s v="정상"/>
    <d v="2020-02-07T00:00:00"/>
    <d v="2020-02-07T00:00:00"/>
    <n v="20200650839"/>
    <x v="0"/>
    <d v="2020-02-29T00:00:00"/>
    <x v="0"/>
    <x v="0"/>
    <x v="0"/>
  </r>
  <r>
    <s v="엠피의정부"/>
    <s v="MP의정부"/>
    <s v="의정부1팀"/>
    <s v="채경미"/>
    <s v="MG손보"/>
    <x v="0"/>
    <x v="0"/>
    <n v="41404"/>
    <s v="정상"/>
    <d v="2020-02-07T00:00:00"/>
    <d v="2020-02-07T00:00:00"/>
    <n v="20200065461"/>
    <x v="0"/>
    <d v="2020-02-29T00:00:00"/>
    <x v="0"/>
    <x v="10"/>
    <x v="0"/>
  </r>
  <r>
    <s v="엠피의정부"/>
    <s v="MP의정부"/>
    <s v="의정부1팀"/>
    <s v="채경미"/>
    <s v="MG손보"/>
    <x v="0"/>
    <x v="0"/>
    <n v="76574"/>
    <s v="정상"/>
    <d v="2020-02-07T00:00:00"/>
    <d v="2020-02-07T00:00:00"/>
    <n v="20200065301"/>
    <x v="0"/>
    <d v="2020-02-29T00:00:00"/>
    <x v="0"/>
    <x v="10"/>
    <x v="0"/>
  </r>
  <r>
    <s v="엠피의정부"/>
    <s v="MP의정부"/>
    <s v="의정부1팀"/>
    <s v="채경미"/>
    <s v="MG손보"/>
    <x v="0"/>
    <x v="0"/>
    <n v="68831"/>
    <s v="정상"/>
    <d v="2020-02-07T00:00:00"/>
    <d v="2020-02-07T00:00:00"/>
    <n v="20200065315"/>
    <x v="0"/>
    <d v="2020-02-29T00:00:00"/>
    <x v="0"/>
    <x v="10"/>
    <x v="0"/>
  </r>
  <r>
    <s v="엠피성공"/>
    <s v="MP성공"/>
    <s v="성공1팀"/>
    <s v="채연숙"/>
    <s v="롯데손보"/>
    <x v="0"/>
    <x v="0"/>
    <n v="34201"/>
    <s v="정상"/>
    <d v="2020-02-07T00:00:00"/>
    <d v="2020-02-07T00:00:00"/>
    <s v="LA20202273788000"/>
    <x v="0"/>
    <d v="2020-02-29T00:00:00"/>
    <x v="0"/>
    <x v="5"/>
    <x v="0"/>
  </r>
  <r>
    <s v="엠피성공"/>
    <s v="MP성공"/>
    <s v="성공1팀"/>
    <s v="채연숙"/>
    <s v="한화손보"/>
    <x v="0"/>
    <x v="0"/>
    <n v="30000"/>
    <s v="정상"/>
    <d v="2020-02-07T00:00:00"/>
    <d v="2020-02-07T00:00:00"/>
    <s v="LA20203307274000"/>
    <x v="0"/>
    <d v="2020-02-29T00:00:00"/>
    <x v="0"/>
    <x v="5"/>
    <x v="0"/>
  </r>
  <r>
    <s v="엠피성공"/>
    <s v="MP성공"/>
    <s v="성공1팀"/>
    <s v="채연숙"/>
    <s v="메리츠화재"/>
    <x v="0"/>
    <x v="0"/>
    <n v="72000"/>
    <s v="정상"/>
    <d v="2020-02-07T00:00:00"/>
    <d v="2020-02-07T00:00:00"/>
    <s v="61494-18828"/>
    <x v="0"/>
    <d v="2020-02-29T00:00:00"/>
    <x v="0"/>
    <x v="5"/>
    <x v="0"/>
  </r>
  <r>
    <s v="엠피성공"/>
    <s v="MP성공"/>
    <s v="성공1팀"/>
    <s v="채연숙"/>
    <s v="현대해상"/>
    <x v="0"/>
    <x v="0"/>
    <n v="116800"/>
    <s v="정상"/>
    <d v="2020-02-07T00:00:00"/>
    <d v="2020-02-07T00:00:00"/>
    <s v="L02005597983"/>
    <x v="0"/>
    <d v="2020-02-29T00:00:00"/>
    <x v="0"/>
    <x v="5"/>
    <x v="0"/>
  </r>
  <r>
    <s v="엠피성공"/>
    <s v="MP성공"/>
    <s v="성공1팀"/>
    <s v="채연숙"/>
    <s v="현대해상"/>
    <x v="0"/>
    <x v="1"/>
    <n v="13380"/>
    <s v="정상"/>
    <d v="2020-02-07T00:00:00"/>
    <d v="2020-02-07T00:00:00"/>
    <s v="L02005598467"/>
    <x v="0"/>
    <d v="2020-02-29T00:00:00"/>
    <x v="0"/>
    <x v="5"/>
    <x v="0"/>
  </r>
  <r>
    <s v="엠피성공"/>
    <s v="MP성공"/>
    <s v="성공1팀"/>
    <s v="최선희"/>
    <s v="KB손보"/>
    <x v="0"/>
    <x v="0"/>
    <n v="86000"/>
    <s v="정상"/>
    <d v="2020-02-07T00:00:00"/>
    <d v="2020-02-07T00:00:00"/>
    <n v="20200658009"/>
    <x v="0"/>
    <d v="2020-02-29T00:00:00"/>
    <x v="0"/>
    <x v="5"/>
    <x v="0"/>
  </r>
  <r>
    <s v="엠피피스토스"/>
    <s v="MP피스토스"/>
    <s v="피스1팀"/>
    <s v="홍미숙"/>
    <s v="MG손보"/>
    <x v="0"/>
    <x v="0"/>
    <n v="10000"/>
    <s v="정상"/>
    <d v="2020-02-07T00:00:00"/>
    <d v="2020-02-07T00:00:00"/>
    <n v="20200066011"/>
    <x v="0"/>
    <d v="2020-02-29T00:00:00"/>
    <x v="0"/>
    <x v="3"/>
    <x v="0"/>
  </r>
  <r>
    <s v="엠피피스토스"/>
    <s v="MP피스토스"/>
    <s v="피스1팀"/>
    <s v="홍미숙"/>
    <s v="메리츠화재"/>
    <x v="0"/>
    <x v="0"/>
    <n v="10200"/>
    <s v="정상"/>
    <d v="2020-02-07T00:00:00"/>
    <d v="2020-02-07T00:00:00"/>
    <s v="61491-37898"/>
    <x v="0"/>
    <d v="2020-02-29T00:00:00"/>
    <x v="0"/>
    <x v="3"/>
    <x v="0"/>
  </r>
  <r>
    <s v="엠피피스토스"/>
    <s v="MP피스토스"/>
    <s v="피스1팀"/>
    <s v="홍미숙"/>
    <s v="MG손보"/>
    <x v="0"/>
    <x v="0"/>
    <n v="42508"/>
    <s v="정상"/>
    <d v="2020-02-07T00:00:00"/>
    <d v="2020-02-07T00:00:00"/>
    <n v="20200066564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45868"/>
    <s v="정상"/>
    <d v="2020-02-07T00:00:00"/>
    <d v="2020-02-07T00:00:00"/>
    <s v="LA20202277324000"/>
    <x v="0"/>
    <d v="2020-02-29T00:00:00"/>
    <x v="0"/>
    <x v="3"/>
    <x v="0"/>
  </r>
  <r>
    <s v="엠피피스토스"/>
    <s v="MP피스토스"/>
    <s v="피스1팀"/>
    <s v="홍미숙"/>
    <s v="메리츠화재"/>
    <x v="0"/>
    <x v="1"/>
    <n v="5110"/>
    <s v="정상"/>
    <d v="2020-02-07T00:00:00"/>
    <d v="2020-02-07T00:00:00"/>
    <s v="61510-33664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104917"/>
    <s v="정상"/>
    <d v="2020-02-07T00:00:00"/>
    <d v="2020-02-07T00:00:00"/>
    <s v="LA20202274546000"/>
    <x v="0"/>
    <d v="2020-02-29T00:00:00"/>
    <x v="0"/>
    <x v="3"/>
    <x v="0"/>
  </r>
  <r>
    <s v="엠피성공"/>
    <s v="MP성공"/>
    <s v="성공1팀"/>
    <s v="홍미정"/>
    <s v="삼성화재"/>
    <x v="0"/>
    <x v="0"/>
    <n v="20000"/>
    <s v="정상"/>
    <d v="2020-02-07T00:00:00"/>
    <d v="2020-02-07T00:00:00"/>
    <n v="52003462440000"/>
    <x v="0"/>
    <d v="2020-02-29T00:00:00"/>
    <x v="0"/>
    <x v="5"/>
    <x v="0"/>
  </r>
  <r>
    <s v="엠피상동"/>
    <s v="MP상동"/>
    <s v="상동1팀"/>
    <s v="강미경"/>
    <s v="삼성화재"/>
    <x v="0"/>
    <x v="2"/>
    <n v="300000"/>
    <s v="정상"/>
    <d v="2020-02-06T00:00:00"/>
    <d v="2020-02-06T00:00:00"/>
    <n v="52003292490000"/>
    <x v="0"/>
    <d v="2020-02-29T00:00:00"/>
    <x v="0"/>
    <x v="1"/>
    <x v="0"/>
  </r>
  <r>
    <s v="엠피피스토스"/>
    <s v="MP피스토스"/>
    <s v="피스1팀"/>
    <s v="강은선"/>
    <s v="DB손보"/>
    <x v="0"/>
    <x v="0"/>
    <n v="20000"/>
    <s v="정상"/>
    <d v="2020-02-06T00:00:00"/>
    <d v="2020-02-06T00:00:00"/>
    <n v="320200266557"/>
    <x v="0"/>
    <d v="2020-02-29T00:00:00"/>
    <x v="0"/>
    <x v="3"/>
    <x v="0"/>
  </r>
  <r>
    <s v="엠피피스토스"/>
    <s v="MP피스토스"/>
    <s v="피스1팀"/>
    <s v="강은선"/>
    <s v="DB손보"/>
    <x v="0"/>
    <x v="0"/>
    <n v="20000"/>
    <s v="정상"/>
    <d v="2020-02-06T00:00:00"/>
    <d v="2020-02-06T00:00:00"/>
    <n v="320200265061"/>
    <x v="0"/>
    <d v="2020-02-29T00:00:00"/>
    <x v="0"/>
    <x v="3"/>
    <x v="0"/>
  </r>
  <r>
    <s v="엠피피스토스"/>
    <s v="MP피스토스"/>
    <s v="피스1팀"/>
    <s v="강은선"/>
    <s v="DB손보"/>
    <x v="0"/>
    <x v="0"/>
    <n v="30000"/>
    <s v="정상"/>
    <d v="2020-02-06T00:00:00"/>
    <d v="2020-02-06T00:00:00"/>
    <n v="320200273745"/>
    <x v="0"/>
    <d v="2020-02-29T00:00:00"/>
    <x v="0"/>
    <x v="3"/>
    <x v="0"/>
  </r>
  <r>
    <s v="엠피피스토스"/>
    <s v="MP피스토스"/>
    <s v="피스1팀"/>
    <s v="강은선"/>
    <s v="DB손보"/>
    <x v="0"/>
    <x v="0"/>
    <n v="20000"/>
    <s v="정상"/>
    <d v="2020-02-06T00:00:00"/>
    <d v="2020-02-06T00:00:00"/>
    <n v="320200265176"/>
    <x v="0"/>
    <d v="2020-02-29T00:00:00"/>
    <x v="0"/>
    <x v="3"/>
    <x v="0"/>
  </r>
  <r>
    <s v="엠피송내"/>
    <s v="MP송내"/>
    <s v="송내2팀"/>
    <s v="김묘정"/>
    <s v="DB손보"/>
    <x v="0"/>
    <x v="0"/>
    <n v="13260"/>
    <s v="정상"/>
    <d v="2020-02-06T00:00:00"/>
    <d v="2020-02-06T00:00:00"/>
    <n v="320200269206"/>
    <x v="0"/>
    <d v="2020-02-29T00:00:00"/>
    <x v="0"/>
    <x v="2"/>
    <x v="0"/>
  </r>
  <r>
    <s v="엠피송내"/>
    <s v="MP송내"/>
    <s v="송내2팀"/>
    <s v="김묘정"/>
    <s v="한화손보"/>
    <x v="0"/>
    <x v="0"/>
    <n v="37740"/>
    <s v="철회"/>
    <d v="2020-02-06T00:00:00"/>
    <d v="2020-02-10T00:00:00"/>
    <s v="LA20203295121000"/>
    <x v="0"/>
    <d v="2020-02-29T00:00:00"/>
    <x v="1"/>
    <x v="2"/>
    <x v="0"/>
  </r>
  <r>
    <s v="엠피송내"/>
    <s v="MP송내"/>
    <s v="송내2팀"/>
    <s v="김묘정"/>
    <s v="메리츠화재"/>
    <x v="0"/>
    <x v="0"/>
    <n v="23000"/>
    <s v="정상"/>
    <d v="2020-02-06T00:00:00"/>
    <d v="2020-02-06T00:00:00"/>
    <s v="61491-35418"/>
    <x v="0"/>
    <d v="2020-02-29T00:00:00"/>
    <x v="0"/>
    <x v="2"/>
    <x v="0"/>
  </r>
  <r>
    <s v="엠피송내"/>
    <s v="MP송내"/>
    <s v="송내2팀"/>
    <s v="김묘정"/>
    <s v="한화손보"/>
    <x v="0"/>
    <x v="0"/>
    <n v="41560"/>
    <s v="정상"/>
    <d v="2020-02-06T00:00:00"/>
    <d v="2020-02-06T00:00:00"/>
    <s v="LA20203299475000"/>
    <x v="0"/>
    <d v="2020-02-29T00:00:00"/>
    <x v="0"/>
    <x v="2"/>
    <x v="0"/>
  </r>
  <r>
    <s v="엠피송내"/>
    <s v="MP송내"/>
    <s v="송내2팀"/>
    <s v="김묘정"/>
    <s v="메리츠화재"/>
    <x v="0"/>
    <x v="0"/>
    <n v="50000"/>
    <s v="정상"/>
    <d v="2020-02-06T00:00:00"/>
    <d v="2020-02-06T00:00:00"/>
    <s v="61503-4406"/>
    <x v="0"/>
    <d v="2020-02-29T00:00:00"/>
    <x v="0"/>
    <x v="2"/>
    <x v="0"/>
  </r>
  <r>
    <s v="엠피송내"/>
    <s v="MP송내"/>
    <s v="송내2팀"/>
    <s v="김묘정"/>
    <s v="메리츠화재"/>
    <x v="0"/>
    <x v="0"/>
    <n v="27100"/>
    <s v="정상"/>
    <d v="2020-02-06T00:00:00"/>
    <d v="2020-02-06T00:00:00"/>
    <s v="61491-34924"/>
    <x v="0"/>
    <d v="2020-02-29T00:00:00"/>
    <x v="0"/>
    <x v="2"/>
    <x v="0"/>
  </r>
  <r>
    <s v="엠피조은"/>
    <s v="MP조은"/>
    <s v="조은1팀"/>
    <s v="김민화"/>
    <s v="현대해상"/>
    <x v="0"/>
    <x v="0"/>
    <n v="66000"/>
    <s v="정상"/>
    <d v="2020-02-06T00:00:00"/>
    <d v="2020-02-06T00:00:00"/>
    <s v="L02005276513"/>
    <x v="0"/>
    <d v="2020-02-29T00:00:00"/>
    <x v="0"/>
    <x v="0"/>
    <x v="0"/>
  </r>
  <r>
    <s v="엠피조은"/>
    <s v="MP조은"/>
    <s v="조은1팀"/>
    <s v="김민화"/>
    <s v="현대해상"/>
    <x v="0"/>
    <x v="1"/>
    <n v="9960"/>
    <s v="정상"/>
    <d v="2020-02-06T00:00:00"/>
    <d v="2020-02-06T00:00:00"/>
    <s v="L02005275797"/>
    <x v="0"/>
    <d v="2020-02-29T00:00:00"/>
    <x v="0"/>
    <x v="0"/>
    <x v="0"/>
  </r>
  <r>
    <s v="엠피라온"/>
    <s v="MP라온"/>
    <s v="라온1팀"/>
    <s v="김성만"/>
    <s v="삼성화재"/>
    <x v="0"/>
    <x v="0"/>
    <n v="16500"/>
    <s v="정상"/>
    <d v="2020-02-06T00:00:00"/>
    <d v="2020-02-06T00:00:00"/>
    <n v="52003340090000"/>
    <x v="0"/>
    <d v="2020-02-29T00:00:00"/>
    <x v="0"/>
    <x v="6"/>
    <x v="0"/>
  </r>
  <r>
    <s v="엠피피스토스"/>
    <s v="MP피스토스"/>
    <s v="피스1팀"/>
    <s v="김승희"/>
    <s v="삼성화재"/>
    <x v="0"/>
    <x v="0"/>
    <n v="120000"/>
    <s v="정상"/>
    <d v="2020-02-06T00:00:00"/>
    <d v="2020-02-06T00:00:00"/>
    <n v="52003355160000"/>
    <x v="0"/>
    <d v="2020-02-29T00:00:00"/>
    <x v="0"/>
    <x v="3"/>
    <x v="0"/>
  </r>
  <r>
    <s v="엠피피스토스"/>
    <s v="MP피스토스"/>
    <s v="피스1팀"/>
    <s v="김승희"/>
    <s v="롯데손보"/>
    <x v="0"/>
    <x v="0"/>
    <n v="30000"/>
    <s v="정상"/>
    <d v="2020-02-06T00:00:00"/>
    <d v="2020-02-06T00:00:00"/>
    <s v="LA20202273556000"/>
    <x v="0"/>
    <d v="2020-02-29T00:00:00"/>
    <x v="0"/>
    <x v="3"/>
    <x v="0"/>
  </r>
  <r>
    <s v="엠피여주"/>
    <s v="MP여주"/>
    <s v="여주1팀"/>
    <s v="김은주"/>
    <s v="메리츠화재"/>
    <x v="0"/>
    <x v="1"/>
    <n v="56610"/>
    <s v="정상"/>
    <d v="2020-02-06T00:00:00"/>
    <d v="2020-02-06T00:00:00"/>
    <s v="61513-2952"/>
    <x v="0"/>
    <d v="2020-02-29T00:00:00"/>
    <x v="0"/>
    <x v="7"/>
    <x v="0"/>
  </r>
  <r>
    <s v="엠피메트로"/>
    <s v="제이엔제이"/>
    <s v="제이엔제이1팀"/>
    <s v="김주희"/>
    <s v="삼성화재"/>
    <x v="0"/>
    <x v="0"/>
    <n v="34540"/>
    <s v="정상"/>
    <d v="2020-02-06T00:00:00"/>
    <d v="2020-02-06T00:00:00"/>
    <n v="52003253900000"/>
    <x v="0"/>
    <d v="2020-02-29T00:00:00"/>
    <x v="0"/>
    <x v="4"/>
    <x v="0"/>
  </r>
  <r>
    <s v="엠피피스토스"/>
    <s v="MP피스토스"/>
    <s v="피스1팀"/>
    <s v="김진이"/>
    <s v="한화손보"/>
    <x v="0"/>
    <x v="0"/>
    <n v="46000"/>
    <s v="정상"/>
    <d v="2020-02-06T00:00:00"/>
    <d v="2020-02-06T00:00:00"/>
    <s v="LA20203294813000"/>
    <x v="0"/>
    <d v="2020-02-29T00:00:00"/>
    <x v="0"/>
    <x v="3"/>
    <x v="0"/>
  </r>
  <r>
    <s v="엠피피스토스"/>
    <s v="MP피스토스"/>
    <s v="피스1팀"/>
    <s v="김진이"/>
    <s v="삼성화재"/>
    <x v="0"/>
    <x v="0"/>
    <n v="19000"/>
    <s v="정상"/>
    <d v="2020-02-06T00:00:00"/>
    <d v="2020-02-06T00:00:00"/>
    <n v="52003312380000"/>
    <x v="0"/>
    <d v="2020-02-29T00:00:00"/>
    <x v="0"/>
    <x v="3"/>
    <x v="0"/>
  </r>
  <r>
    <s v="엠피피스토스"/>
    <s v="MP피스토스"/>
    <s v="피스1팀"/>
    <s v="김진이"/>
    <s v="한화손보"/>
    <x v="0"/>
    <x v="0"/>
    <n v="42000"/>
    <s v="정상"/>
    <d v="2020-02-06T00:00:00"/>
    <d v="2020-02-06T00:00:00"/>
    <s v="LA20203297928000"/>
    <x v="0"/>
    <d v="2020-02-29T00:00:00"/>
    <x v="0"/>
    <x v="3"/>
    <x v="0"/>
  </r>
  <r>
    <s v="엠피피스토스"/>
    <s v="MP피스토스"/>
    <s v="피스1팀"/>
    <s v="김진이"/>
    <s v="현대해상"/>
    <x v="0"/>
    <x v="0"/>
    <n v="30000"/>
    <s v="정상"/>
    <d v="2020-02-06T00:00:00"/>
    <d v="2020-02-06T00:00:00"/>
    <s v="L02005381025"/>
    <x v="0"/>
    <d v="2020-02-29T00:00:00"/>
    <x v="0"/>
    <x v="3"/>
    <x v="0"/>
  </r>
  <r>
    <s v="엠피피스토스"/>
    <s v="MP피스토스"/>
    <s v="피스1팀"/>
    <s v="김진이"/>
    <s v="삼성화재"/>
    <x v="0"/>
    <x v="0"/>
    <n v="45000"/>
    <s v="정상"/>
    <d v="2020-02-06T00:00:00"/>
    <d v="2020-02-06T00:00:00"/>
    <n v="52003322580000"/>
    <x v="0"/>
    <d v="2020-02-29T00:00:00"/>
    <x v="0"/>
    <x v="3"/>
    <x v="0"/>
  </r>
  <r>
    <s v="엠피피스토스"/>
    <s v="MP피스토스"/>
    <s v="피스1팀"/>
    <s v="김진이"/>
    <s v="메리츠화재"/>
    <x v="0"/>
    <x v="0"/>
    <n v="12000"/>
    <s v="정상"/>
    <d v="2020-02-06T00:00:00"/>
    <d v="2020-02-06T00:00:00"/>
    <s v="61491-34987"/>
    <x v="0"/>
    <d v="2020-02-29T00:00:00"/>
    <x v="0"/>
    <x v="3"/>
    <x v="0"/>
  </r>
  <r>
    <s v="엠피피스토스"/>
    <s v="MP피스토스"/>
    <s v="피스1팀"/>
    <s v="김진이"/>
    <s v="메리츠화재"/>
    <x v="0"/>
    <x v="0"/>
    <n v="135250"/>
    <s v="정상"/>
    <d v="2020-02-06T00:00:00"/>
    <d v="2020-02-06T00:00:00"/>
    <s v="61478-16655"/>
    <x v="0"/>
    <d v="2020-02-29T00:00:00"/>
    <x v="0"/>
    <x v="3"/>
    <x v="0"/>
  </r>
  <r>
    <s v="엠피피스토스"/>
    <s v="MP피스토스"/>
    <s v="피스1팀"/>
    <s v="김진이"/>
    <s v="롯데손보"/>
    <x v="0"/>
    <x v="0"/>
    <n v="20000"/>
    <s v="정상"/>
    <d v="2020-02-06T00:00:00"/>
    <d v="2020-02-06T00:00:00"/>
    <s v="LA20202271223000"/>
    <x v="0"/>
    <d v="2020-02-29T00:00:00"/>
    <x v="0"/>
    <x v="3"/>
    <x v="0"/>
  </r>
  <r>
    <s v="엠피피스토스"/>
    <s v="MP피스토스"/>
    <s v="피스1팀"/>
    <s v="김진이"/>
    <s v="메리츠화재"/>
    <x v="0"/>
    <x v="0"/>
    <n v="28000"/>
    <s v="정상"/>
    <d v="2020-02-06T00:00:00"/>
    <d v="2020-02-06T00:00:00"/>
    <s v="61490-13256"/>
    <x v="0"/>
    <d v="2020-02-29T00:00:00"/>
    <x v="0"/>
    <x v="3"/>
    <x v="0"/>
  </r>
  <r>
    <s v="엠피메트로"/>
    <s v="씨티엠지점"/>
    <m/>
    <s v="박윤희"/>
    <s v="흥국화재"/>
    <x v="0"/>
    <x v="1"/>
    <n v="16804"/>
    <s v="정상"/>
    <d v="2020-02-06T00:00:00"/>
    <d v="2020-02-06T00:00:00"/>
    <n v="42038517110000"/>
    <x v="0"/>
    <d v="2020-02-29T00:00:00"/>
    <x v="0"/>
    <x v="13"/>
    <x v="0"/>
  </r>
  <r>
    <s v="엠피성공"/>
    <s v="MP성공"/>
    <s v="성공1팀"/>
    <s v="백혜경"/>
    <s v="메리츠화재"/>
    <x v="0"/>
    <x v="0"/>
    <n v="31000"/>
    <s v="정상"/>
    <d v="2020-02-06T00:00:00"/>
    <d v="2020-02-06T00:00:00"/>
    <s v="61491-34625"/>
    <x v="0"/>
    <d v="2020-02-29T00:00:00"/>
    <x v="0"/>
    <x v="5"/>
    <x v="0"/>
  </r>
  <r>
    <s v="엠피조은"/>
    <s v="MP조은"/>
    <s v="조은1팀"/>
    <s v="신정자"/>
    <s v="KB손보"/>
    <x v="0"/>
    <x v="0"/>
    <n v="30000"/>
    <s v="정상"/>
    <d v="2020-02-06T00:00:00"/>
    <d v="2020-02-06T00:00:00"/>
    <n v="20200637647"/>
    <x v="0"/>
    <d v="2020-02-29T00:00:00"/>
    <x v="0"/>
    <x v="0"/>
    <x v="0"/>
  </r>
  <r>
    <s v="엠피의정부"/>
    <s v="MP의정부"/>
    <s v="의정부1팀"/>
    <s v="염경분"/>
    <s v="삼성화재"/>
    <x v="0"/>
    <x v="0"/>
    <n v="30000"/>
    <s v="정상"/>
    <d v="2020-02-06T00:00:00"/>
    <d v="2020-02-06T00:00:00"/>
    <n v="52003265500000"/>
    <x v="0"/>
    <d v="2020-02-29T00:00:00"/>
    <x v="0"/>
    <x v="10"/>
    <x v="0"/>
  </r>
  <r>
    <s v="엠피피스토스"/>
    <s v="MP피스토스"/>
    <s v="피스1팀"/>
    <s v="오은정"/>
    <s v="KB손보"/>
    <x v="0"/>
    <x v="0"/>
    <n v="35000"/>
    <s v="정상"/>
    <d v="2020-02-06T00:00:00"/>
    <d v="2020-02-06T00:00:00"/>
    <n v="20200642205"/>
    <x v="0"/>
    <d v="2020-02-29T00:00:00"/>
    <x v="0"/>
    <x v="3"/>
    <x v="0"/>
  </r>
  <r>
    <s v="엠피메트로"/>
    <s v="제이엔제이"/>
    <s v="제이엔제이1팀"/>
    <s v="유경자"/>
    <s v="DB손보"/>
    <x v="0"/>
    <x v="0"/>
    <n v="44390"/>
    <s v="정상"/>
    <d v="2020-02-06T00:00:00"/>
    <d v="2020-02-06T00:00:00"/>
    <n v="320200272373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42800"/>
    <s v="정상"/>
    <d v="2020-02-06T00:00:00"/>
    <d v="2020-02-06T00:00:00"/>
    <n v="320200272492"/>
    <x v="0"/>
    <d v="2020-02-29T00:00:00"/>
    <x v="0"/>
    <x v="4"/>
    <x v="0"/>
  </r>
  <r>
    <s v="엠피상동"/>
    <s v="MP상동"/>
    <s v="상동1팀"/>
    <s v="육숙자"/>
    <s v="메리츠화재"/>
    <x v="0"/>
    <x v="0"/>
    <n v="49000"/>
    <s v="정상"/>
    <d v="2020-02-06T00:00:00"/>
    <d v="2020-02-06T00:00:00"/>
    <s v="61480-29850"/>
    <x v="0"/>
    <d v="2020-02-29T00:00:00"/>
    <x v="0"/>
    <x v="1"/>
    <x v="0"/>
  </r>
  <r>
    <s v="엠피상동"/>
    <s v="MP상동"/>
    <s v="상동1팀"/>
    <s v="육숙자"/>
    <s v="메리츠화재"/>
    <x v="0"/>
    <x v="0"/>
    <n v="52000"/>
    <s v="정상"/>
    <d v="2020-02-06T00:00:00"/>
    <d v="2020-02-06T00:00:00"/>
    <s v="61480-29828"/>
    <x v="0"/>
    <d v="2020-02-29T00:00:00"/>
    <x v="0"/>
    <x v="1"/>
    <x v="0"/>
  </r>
  <r>
    <s v="엠피라온"/>
    <s v="MP라온"/>
    <s v="라온1팀"/>
    <s v="윤태영"/>
    <s v="KB손보"/>
    <x v="0"/>
    <x v="0"/>
    <n v="35000"/>
    <s v="정상"/>
    <d v="2020-02-06T00:00:00"/>
    <d v="2020-02-06T00:00:00"/>
    <n v="20200637214"/>
    <x v="0"/>
    <d v="2020-02-29T00:00:00"/>
    <x v="0"/>
    <x v="6"/>
    <x v="0"/>
  </r>
  <r>
    <s v="엠피라온"/>
    <s v="MP라온"/>
    <s v="라온1팀"/>
    <s v="윤태영"/>
    <s v="KB손보"/>
    <x v="0"/>
    <x v="0"/>
    <n v="35000"/>
    <s v="정상"/>
    <d v="2020-02-06T00:00:00"/>
    <d v="2020-02-06T00:00:00"/>
    <n v="20200639534"/>
    <x v="0"/>
    <d v="2020-02-29T00:00:00"/>
    <x v="0"/>
    <x v="6"/>
    <x v="0"/>
  </r>
  <r>
    <s v="엠피라온"/>
    <s v="MP라온"/>
    <s v="라온1팀"/>
    <s v="윤태영"/>
    <s v="KB손보"/>
    <x v="0"/>
    <x v="0"/>
    <n v="35000"/>
    <s v="정상"/>
    <d v="2020-02-06T00:00:00"/>
    <d v="2020-02-06T00:00:00"/>
    <n v="20200637406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06T00:00:00"/>
    <d v="2020-02-06T00:00:00"/>
    <n v="20200642222"/>
    <x v="0"/>
    <d v="2020-02-29T00:00:00"/>
    <x v="0"/>
    <x v="6"/>
    <x v="0"/>
  </r>
  <r>
    <s v="엠피라온"/>
    <s v="MP라온"/>
    <s v="라온1팀"/>
    <s v="윤태진"/>
    <s v="메리츠화재"/>
    <x v="0"/>
    <x v="1"/>
    <n v="14280"/>
    <s v="정상"/>
    <d v="2020-02-06T00:00:00"/>
    <d v="2020-02-06T00:00:00"/>
    <s v="61510-32219"/>
    <x v="0"/>
    <d v="2020-02-29T00:00:00"/>
    <x v="0"/>
    <x v="6"/>
    <x v="0"/>
  </r>
  <r>
    <s v="엠피라온"/>
    <s v="MP라온"/>
    <s v="라온1팀"/>
    <s v="이동욱2"/>
    <s v="삼성화재"/>
    <x v="0"/>
    <x v="0"/>
    <n v="35000"/>
    <s v="정상"/>
    <d v="2020-02-06T00:00:00"/>
    <d v="2020-02-06T00:00:00"/>
    <n v="52003237330000"/>
    <x v="0"/>
    <d v="2020-02-29T00:00:00"/>
    <x v="0"/>
    <x v="6"/>
    <x v="0"/>
  </r>
  <r>
    <s v="엠피라온"/>
    <s v="MP라온"/>
    <s v="라온1팀"/>
    <s v="이동욱2"/>
    <s v="흥국화재"/>
    <x v="0"/>
    <x v="0"/>
    <n v="20000"/>
    <s v="정상"/>
    <d v="2020-02-06T00:00:00"/>
    <d v="2020-02-06T00:00:00"/>
    <n v="42038516050000"/>
    <x v="0"/>
    <d v="2020-02-29T00:00:00"/>
    <x v="0"/>
    <x v="6"/>
    <x v="0"/>
  </r>
  <r>
    <s v="엠피상동"/>
    <s v="MP상동"/>
    <s v="상동1팀"/>
    <s v="이병식"/>
    <s v="한화손보"/>
    <x v="0"/>
    <x v="0"/>
    <n v="30000"/>
    <s v="정상"/>
    <d v="2020-02-06T00:00:00"/>
    <d v="2020-02-06T00:00:00"/>
    <s v="LA20203296217000"/>
    <x v="0"/>
    <d v="2020-02-29T00:00:00"/>
    <x v="0"/>
    <x v="1"/>
    <x v="0"/>
  </r>
  <r>
    <s v="엠피송내"/>
    <m/>
    <m/>
    <s v="이선영"/>
    <s v="흥국화재"/>
    <x v="0"/>
    <x v="0"/>
    <n v="43820"/>
    <s v="정상"/>
    <d v="2020-02-06T00:00:00"/>
    <d v="2020-02-06T00:00:00"/>
    <n v="42038523520000"/>
    <x v="0"/>
    <d v="2020-02-29T00:00:00"/>
    <x v="0"/>
    <x v="2"/>
    <x v="0"/>
  </r>
  <r>
    <s v="엠피송내"/>
    <m/>
    <m/>
    <s v="이선영"/>
    <s v="롯데손보"/>
    <x v="0"/>
    <x v="0"/>
    <n v="69460"/>
    <s v="정상"/>
    <d v="2020-02-06T00:00:00"/>
    <d v="2020-02-06T00:00:00"/>
    <s v="LA20202270617000"/>
    <x v="0"/>
    <d v="2020-02-29T00:00:00"/>
    <x v="0"/>
    <x v="2"/>
    <x v="0"/>
  </r>
  <r>
    <s v="엠피조은"/>
    <m/>
    <m/>
    <s v="이선화2"/>
    <s v="한화손보"/>
    <x v="0"/>
    <x v="0"/>
    <n v="30000"/>
    <s v="정상"/>
    <d v="2020-02-06T00:00:00"/>
    <d v="2020-02-06T00:00:00"/>
    <s v="LA20203285157000"/>
    <x v="0"/>
    <d v="2020-02-29T00:00:00"/>
    <x v="0"/>
    <x v="0"/>
    <x v="0"/>
  </r>
  <r>
    <s v="엠피여주"/>
    <s v="MP여주"/>
    <s v="여주1팀"/>
    <s v="이성구"/>
    <s v="흥국화재"/>
    <x v="0"/>
    <x v="0"/>
    <n v="30000"/>
    <s v="정상"/>
    <d v="2020-02-06T00:00:00"/>
    <d v="2020-02-06T00:00:00"/>
    <n v="42038519370000"/>
    <x v="0"/>
    <d v="2020-02-29T00:00:00"/>
    <x v="0"/>
    <x v="7"/>
    <x v="0"/>
  </r>
  <r>
    <s v="엠피상동"/>
    <s v="MP상동"/>
    <s v="상동1팀"/>
    <s v="이현숙"/>
    <s v="현대해상"/>
    <x v="0"/>
    <x v="1"/>
    <n v="13380"/>
    <s v="정상"/>
    <d v="2020-02-06T00:00:00"/>
    <d v="2020-02-06T00:00:00"/>
    <s v="L02005336286"/>
    <x v="0"/>
    <d v="2020-02-29T00:00:00"/>
    <x v="0"/>
    <x v="1"/>
    <x v="0"/>
  </r>
  <r>
    <s v="엠피상동"/>
    <s v="MP상동"/>
    <s v="상동1팀"/>
    <s v="이현숙"/>
    <s v="현대해상"/>
    <x v="0"/>
    <x v="0"/>
    <n v="96190"/>
    <s v="정상"/>
    <d v="2020-02-06T00:00:00"/>
    <d v="2020-02-06T00:00:00"/>
    <s v="L02005335852"/>
    <x v="0"/>
    <d v="2020-02-29T00:00:00"/>
    <x v="0"/>
    <x v="1"/>
    <x v="0"/>
  </r>
  <r>
    <s v="엠피송내"/>
    <s v="MP송내"/>
    <s v="송내1팀"/>
    <s v="임미영"/>
    <s v="현대해상"/>
    <x v="0"/>
    <x v="0"/>
    <n v="100000"/>
    <s v="정상"/>
    <d v="2020-02-06T00:00:00"/>
    <d v="2020-02-06T00:00:00"/>
    <s v="L02005038318"/>
    <x v="0"/>
    <d v="2020-02-29T00:00:00"/>
    <x v="0"/>
    <x v="2"/>
    <x v="0"/>
  </r>
  <r>
    <s v="엠피상동"/>
    <s v="MP상동"/>
    <s v="상동1팀"/>
    <s v="임영신"/>
    <s v="메리츠화재"/>
    <x v="0"/>
    <x v="0"/>
    <n v="30000"/>
    <s v="정상"/>
    <d v="2020-02-06T00:00:00"/>
    <d v="2020-02-06T00:00:00"/>
    <s v="61480-30560"/>
    <x v="0"/>
    <d v="2020-02-29T00:00:00"/>
    <x v="0"/>
    <x v="1"/>
    <x v="0"/>
  </r>
  <r>
    <s v="엠피상동"/>
    <s v="MP상동"/>
    <s v="상동1팀"/>
    <s v="조성임"/>
    <s v="메리츠화재"/>
    <x v="0"/>
    <x v="0"/>
    <n v="100000"/>
    <s v="정상"/>
    <d v="2020-02-06T00:00:00"/>
    <d v="2020-02-06T00:00:00"/>
    <s v="61475-16151"/>
    <x v="0"/>
    <d v="2020-02-29T00:00:00"/>
    <x v="0"/>
    <x v="1"/>
    <x v="0"/>
  </r>
  <r>
    <s v="엠피조은"/>
    <s v="MP조은"/>
    <s v="조은1팀"/>
    <s v="조혜정"/>
    <s v="KB손보"/>
    <x v="0"/>
    <x v="0"/>
    <n v="30000"/>
    <s v="정상"/>
    <d v="2020-02-06T00:00:00"/>
    <d v="2020-02-06T00:00:00"/>
    <n v="20200629000"/>
    <x v="0"/>
    <d v="2020-02-29T00:00:00"/>
    <x v="0"/>
    <x v="0"/>
    <x v="0"/>
  </r>
  <r>
    <s v="엠피조은"/>
    <s v="MP조은"/>
    <s v="조은1팀"/>
    <s v="조혜정"/>
    <s v="KB손보"/>
    <x v="0"/>
    <x v="0"/>
    <n v="113200"/>
    <s v="정상"/>
    <d v="2020-02-06T00:00:00"/>
    <d v="2020-02-06T00:00:00"/>
    <n v="20200628935"/>
    <x v="0"/>
    <d v="2020-02-29T00:00:00"/>
    <x v="0"/>
    <x v="0"/>
    <x v="0"/>
  </r>
  <r>
    <s v="엠피의정부"/>
    <s v="MP의정부"/>
    <s v="의정부1팀"/>
    <s v="채경미"/>
    <s v="메리츠화재"/>
    <x v="0"/>
    <x v="0"/>
    <n v="12000"/>
    <s v="정상"/>
    <d v="2020-02-06T00:00:00"/>
    <d v="2020-02-06T00:00:00"/>
    <s v="61491-34289"/>
    <x v="0"/>
    <d v="2020-02-29T00:00:00"/>
    <x v="0"/>
    <x v="10"/>
    <x v="0"/>
  </r>
  <r>
    <s v="엠피의정부"/>
    <s v="MP의정부"/>
    <s v="의정부1팀"/>
    <s v="채경미"/>
    <s v="MG손보"/>
    <x v="0"/>
    <x v="0"/>
    <n v="72216"/>
    <s v="정상"/>
    <d v="2020-02-06T00:00:00"/>
    <d v="2020-02-06T00:00:00"/>
    <n v="20200063064"/>
    <x v="0"/>
    <d v="2020-02-29T00:00:00"/>
    <x v="0"/>
    <x v="10"/>
    <x v="0"/>
  </r>
  <r>
    <s v="엠피여주"/>
    <m/>
    <m/>
    <s v="최태연"/>
    <s v="삼성화재"/>
    <x v="0"/>
    <x v="0"/>
    <n v="100000"/>
    <s v="정상"/>
    <d v="2020-02-06T00:00:00"/>
    <d v="2020-02-06T00:00:00"/>
    <n v="52003246540000"/>
    <x v="0"/>
    <d v="2020-02-29T00:00:00"/>
    <x v="0"/>
    <x v="7"/>
    <x v="0"/>
  </r>
  <r>
    <s v="엠피성공"/>
    <s v="MP성공"/>
    <s v="성공1팀"/>
    <s v="홍미정"/>
    <s v="롯데손보"/>
    <x v="0"/>
    <x v="0"/>
    <n v="22000"/>
    <s v="정상"/>
    <d v="2020-02-06T00:00:00"/>
    <d v="2020-02-06T00:00:00"/>
    <s v="LA20202267341000"/>
    <x v="0"/>
    <d v="2020-02-29T00:00:00"/>
    <x v="0"/>
    <x v="5"/>
    <x v="0"/>
  </r>
  <r>
    <s v="엠피성공"/>
    <s v="MP성공"/>
    <s v="성공1팀"/>
    <s v="홍미정"/>
    <s v="현대해상"/>
    <x v="0"/>
    <x v="0"/>
    <n v="15000"/>
    <s v="정상"/>
    <d v="2020-02-06T00:00:00"/>
    <d v="2020-02-06T00:00:00"/>
    <s v="L02005108618"/>
    <x v="0"/>
    <d v="2020-02-29T00:00:00"/>
    <x v="0"/>
    <x v="5"/>
    <x v="0"/>
  </r>
  <r>
    <s v="엠피성공"/>
    <s v="MP성공"/>
    <s v="성공1팀"/>
    <s v="홍미정"/>
    <s v="KB손보"/>
    <x v="0"/>
    <x v="0"/>
    <n v="25000"/>
    <s v="정상"/>
    <d v="2020-02-06T00:00:00"/>
    <d v="2020-02-06T00:00:00"/>
    <n v="20200629725"/>
    <x v="0"/>
    <d v="2020-02-29T00:00:00"/>
    <x v="0"/>
    <x v="5"/>
    <x v="0"/>
  </r>
  <r>
    <s v="엠피성공"/>
    <s v="MP성공"/>
    <s v="성공1팀"/>
    <s v="홍미정"/>
    <s v="흥국화재"/>
    <x v="0"/>
    <x v="0"/>
    <n v="66851"/>
    <s v="정상"/>
    <d v="2020-02-06T00:00:00"/>
    <d v="2020-02-06T00:00:00"/>
    <n v="42038528690000"/>
    <x v="0"/>
    <d v="2020-02-29T00:00:00"/>
    <x v="0"/>
    <x v="5"/>
    <x v="0"/>
  </r>
  <r>
    <s v="엠피조은"/>
    <s v="MP조은"/>
    <s v="조은1팀"/>
    <s v="김명주"/>
    <s v="흥국화재"/>
    <x v="0"/>
    <x v="0"/>
    <n v="53661"/>
    <s v="정상"/>
    <d v="2020-02-05T00:00:00"/>
    <d v="2020-02-05T00:00:00"/>
    <n v="42038502350000"/>
    <x v="0"/>
    <d v="2020-02-29T00:00:00"/>
    <x v="0"/>
    <x v="0"/>
    <x v="0"/>
  </r>
  <r>
    <s v="엠피조은"/>
    <s v="MP조은"/>
    <s v="조은1팀"/>
    <s v="김명주"/>
    <s v="KB손보"/>
    <x v="0"/>
    <x v="1"/>
    <n v="9240"/>
    <s v="정상"/>
    <d v="2020-02-05T00:00:00"/>
    <d v="2020-02-05T00:00:00"/>
    <n v="20200617307"/>
    <x v="0"/>
    <d v="2020-02-29T00:00:00"/>
    <x v="0"/>
    <x v="0"/>
    <x v="0"/>
  </r>
  <r>
    <s v="엠피송내"/>
    <s v="MP송내"/>
    <s v="송내2팀"/>
    <s v="김묘정"/>
    <s v="MG손보"/>
    <x v="0"/>
    <x v="0"/>
    <n v="87150"/>
    <s v="정상"/>
    <d v="2020-02-05T00:00:00"/>
    <d v="2020-02-05T00:00:00"/>
    <n v="20200061557"/>
    <x v="0"/>
    <d v="2020-02-29T00:00:00"/>
    <x v="0"/>
    <x v="2"/>
    <x v="0"/>
  </r>
  <r>
    <s v="엠피송내"/>
    <s v="MP송내"/>
    <s v="송내2팀"/>
    <s v="김묘정"/>
    <s v="메리츠화재"/>
    <x v="0"/>
    <x v="0"/>
    <n v="58800"/>
    <s v="정상"/>
    <d v="2020-02-05T00:00:00"/>
    <d v="2020-02-05T00:00:00"/>
    <s v="61478-16047"/>
    <x v="0"/>
    <d v="2020-02-29T00:00:00"/>
    <x v="0"/>
    <x v="2"/>
    <x v="0"/>
  </r>
  <r>
    <s v="엠피성공"/>
    <s v="MP성공"/>
    <s v="성공1팀"/>
    <s v="김정자"/>
    <s v="흥국화재"/>
    <x v="0"/>
    <x v="0"/>
    <n v="155547"/>
    <s v="정상"/>
    <d v="2020-02-05T00:00:00"/>
    <d v="2020-02-05T00:00:00"/>
    <n v="42038496880000"/>
    <x v="0"/>
    <d v="2020-02-29T00:00:00"/>
    <x v="0"/>
    <x v="5"/>
    <x v="0"/>
  </r>
  <r>
    <s v="엠피가온"/>
    <s v="MP가온"/>
    <s v="가온1팀"/>
    <s v="노희경"/>
    <s v="한화손보"/>
    <x v="0"/>
    <x v="0"/>
    <n v="40000"/>
    <s v="정상"/>
    <d v="2020-02-05T00:00:00"/>
    <d v="2020-02-05T00:00:00"/>
    <s v="LA20203280262000"/>
    <x v="0"/>
    <d v="2020-02-29T00:00:00"/>
    <x v="0"/>
    <x v="9"/>
    <x v="0"/>
  </r>
  <r>
    <s v="엠피라온"/>
    <s v="MP라온"/>
    <m/>
    <s v="박종철"/>
    <s v="KB손보"/>
    <x v="0"/>
    <x v="0"/>
    <n v="35000"/>
    <s v="정상"/>
    <d v="2020-02-05T00:00:00"/>
    <d v="2020-02-05T00:00:00"/>
    <n v="20200610876"/>
    <x v="0"/>
    <d v="2020-02-29T00:00:00"/>
    <x v="0"/>
    <x v="6"/>
    <x v="0"/>
  </r>
  <r>
    <s v="엠피라온"/>
    <s v="MP라온"/>
    <m/>
    <s v="박종철"/>
    <s v="KB손보"/>
    <x v="0"/>
    <x v="0"/>
    <n v="20000"/>
    <s v="정상"/>
    <d v="2020-02-05T00:00:00"/>
    <d v="2020-02-05T00:00:00"/>
    <n v="20200609379"/>
    <x v="0"/>
    <d v="2020-02-29T00:00:00"/>
    <x v="0"/>
    <x v="6"/>
    <x v="0"/>
  </r>
  <r>
    <s v="엠피라온"/>
    <s v="MP라온"/>
    <s v="라온1팀"/>
    <s v="박종호"/>
    <s v="삼성화재"/>
    <x v="0"/>
    <x v="0"/>
    <n v="35000"/>
    <s v="정상"/>
    <d v="2020-02-05T00:00:00"/>
    <d v="2020-02-05T00:00:00"/>
    <n v="52003116630000"/>
    <x v="0"/>
    <d v="2020-02-29T00:00:00"/>
    <x v="0"/>
    <x v="6"/>
    <x v="0"/>
  </r>
  <r>
    <s v="엠피라온"/>
    <s v="MP라온"/>
    <s v="라온1팀"/>
    <s v="박종호"/>
    <s v="삼성화재"/>
    <x v="0"/>
    <x v="0"/>
    <n v="35000"/>
    <s v="철회"/>
    <d v="2020-02-05T00:00:00"/>
    <d v="2020-02-05T00:00:00"/>
    <n v="52003117450000"/>
    <x v="0"/>
    <d v="2020-02-29T00:00:00"/>
    <x v="1"/>
    <x v="6"/>
    <x v="0"/>
  </r>
  <r>
    <s v="엠피라온"/>
    <s v="MP라온"/>
    <s v="라온1팀"/>
    <s v="박종호"/>
    <s v="삼성화재"/>
    <x v="0"/>
    <x v="0"/>
    <n v="35000"/>
    <s v="정상"/>
    <d v="2020-02-05T00:00:00"/>
    <d v="2020-02-05T00:00:00"/>
    <n v="52003187160000"/>
    <x v="0"/>
    <d v="2020-02-29T00:00:00"/>
    <x v="0"/>
    <x v="6"/>
    <x v="0"/>
  </r>
  <r>
    <s v="엠피성공"/>
    <s v="MP성공"/>
    <s v="성공1팀"/>
    <s v="심정임"/>
    <s v="삼성화재"/>
    <x v="0"/>
    <x v="1"/>
    <n v="14016"/>
    <s v="정상"/>
    <d v="2020-02-05T00:00:00"/>
    <d v="2020-02-05T00:00:00"/>
    <n v="52003108410000"/>
    <x v="0"/>
    <d v="2020-02-29T00:00:00"/>
    <x v="0"/>
    <x v="5"/>
    <x v="0"/>
  </r>
  <r>
    <s v="엠피성공"/>
    <s v="MP성공"/>
    <s v="성공1팀"/>
    <s v="심정임"/>
    <s v="메리츠화재"/>
    <x v="0"/>
    <x v="0"/>
    <n v="87000"/>
    <s v="정상"/>
    <d v="2020-02-05T00:00:00"/>
    <d v="2020-02-05T00:00:00"/>
    <s v="61490-12346"/>
    <x v="0"/>
    <d v="2020-02-29T00:00:00"/>
    <x v="0"/>
    <x v="5"/>
    <x v="0"/>
  </r>
  <r>
    <s v="엠피메트로"/>
    <s v="제이엔제이"/>
    <s v="제이엔제이1팀"/>
    <s v="유경자"/>
    <s v="롯데손보"/>
    <x v="0"/>
    <x v="0"/>
    <n v="25905"/>
    <s v="정상"/>
    <d v="2020-02-05T00:00:00"/>
    <d v="2020-02-05T00:00:00"/>
    <s v="LA20202263633000"/>
    <x v="0"/>
    <d v="2020-02-29T00:00:00"/>
    <x v="0"/>
    <x v="4"/>
    <x v="0"/>
  </r>
  <r>
    <s v="엠피메트로"/>
    <s v="제이엔제이"/>
    <s v="제이엔제이1팀"/>
    <s v="유경자"/>
    <s v="롯데손보"/>
    <x v="0"/>
    <x v="0"/>
    <n v="37823"/>
    <s v="정상"/>
    <d v="2020-02-05T00:00:00"/>
    <d v="2020-02-05T00:00:00"/>
    <s v="LA20202265987000"/>
    <x v="0"/>
    <d v="2020-02-29T00:00:00"/>
    <x v="0"/>
    <x v="4"/>
    <x v="0"/>
  </r>
  <r>
    <s v="엠피메트로"/>
    <s v="제이엔제이"/>
    <s v="제이엔제이1팀"/>
    <s v="유경자"/>
    <s v="DB손보"/>
    <x v="0"/>
    <x v="0"/>
    <n v="113790"/>
    <s v="정상"/>
    <d v="2020-02-05T00:00:00"/>
    <d v="2020-02-05T00:00:00"/>
    <n v="320200259764"/>
    <x v="0"/>
    <d v="2020-02-29T00:00:00"/>
    <x v="0"/>
    <x v="4"/>
    <x v="0"/>
  </r>
  <r>
    <s v="엠피메트로"/>
    <s v="제이엔제이"/>
    <s v="제이엔제이1팀"/>
    <s v="유경자"/>
    <s v="롯데손보"/>
    <x v="0"/>
    <x v="0"/>
    <n v="36571"/>
    <s v="정상"/>
    <d v="2020-02-05T00:00:00"/>
    <d v="2020-02-05T00:00:00"/>
    <s v="LA20202266000000"/>
    <x v="0"/>
    <d v="2020-02-29T00:00:00"/>
    <x v="0"/>
    <x v="4"/>
    <x v="0"/>
  </r>
  <r>
    <s v="엠피메트로"/>
    <s v="제이엔제이"/>
    <s v="제이엔제이1팀"/>
    <s v="유경자"/>
    <s v="롯데손보"/>
    <x v="0"/>
    <x v="0"/>
    <n v="41201"/>
    <s v="정상"/>
    <d v="2020-02-05T00:00:00"/>
    <d v="2020-02-05T00:00:00"/>
    <s v="LA20202266447000"/>
    <x v="0"/>
    <d v="2020-02-29T00:00:00"/>
    <x v="0"/>
    <x v="4"/>
    <x v="0"/>
  </r>
  <r>
    <s v="엠피메트로"/>
    <s v="제이엔제이"/>
    <s v="제이엔제이1팀"/>
    <s v="유경자"/>
    <s v="삼성화재"/>
    <x v="0"/>
    <x v="1"/>
    <n v="40502"/>
    <s v="정상"/>
    <d v="2020-02-05T00:00:00"/>
    <d v="2020-02-05T00:00:00"/>
    <n v="52003212440000"/>
    <x v="0"/>
    <d v="2020-02-29T00:00:00"/>
    <x v="0"/>
    <x v="4"/>
    <x v="0"/>
  </r>
  <r>
    <s v="엠피라온"/>
    <s v="MP라온"/>
    <s v="라온1팀"/>
    <s v="윤태영"/>
    <s v="한화손보"/>
    <x v="0"/>
    <x v="0"/>
    <n v="109000"/>
    <s v="정상"/>
    <d v="2020-02-05T00:00:00"/>
    <d v="2020-02-05T00:00:00"/>
    <s v="LA20203287210000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05T00:00:00"/>
    <d v="2020-02-05T00:00:00"/>
    <n v="20200612149"/>
    <x v="0"/>
    <d v="2020-02-29T00:00:00"/>
    <x v="0"/>
    <x v="6"/>
    <x v="0"/>
  </r>
  <r>
    <s v="엠피상동"/>
    <s v="MP상동"/>
    <s v="상동1팀"/>
    <s v="이경옥"/>
    <s v="메리츠화재"/>
    <x v="0"/>
    <x v="0"/>
    <n v="51000"/>
    <s v="정상"/>
    <d v="2020-02-05T00:00:00"/>
    <d v="2020-02-05T00:00:00"/>
    <s v="61494-17085"/>
    <x v="0"/>
    <d v="2020-02-29T00:00:00"/>
    <x v="0"/>
    <x v="1"/>
    <x v="0"/>
  </r>
  <r>
    <s v="엠피상동"/>
    <s v="MP상동"/>
    <s v="상동1팀"/>
    <s v="이경옥"/>
    <s v="KB손보"/>
    <x v="0"/>
    <x v="0"/>
    <n v="75000"/>
    <s v="정상"/>
    <d v="2020-02-05T00:00:00"/>
    <d v="2020-02-05T00:00:00"/>
    <n v="20200610158"/>
    <x v="0"/>
    <d v="2020-02-29T00:00:00"/>
    <x v="0"/>
    <x v="1"/>
    <x v="0"/>
  </r>
  <r>
    <s v="엠피라온"/>
    <s v="MP라온"/>
    <s v="라온1팀"/>
    <s v="이동욱2"/>
    <s v="삼성화재"/>
    <x v="0"/>
    <x v="0"/>
    <n v="35000"/>
    <s v="정상"/>
    <d v="2020-02-05T00:00:00"/>
    <d v="2020-02-05T00:00:00"/>
    <n v="52003217090000"/>
    <x v="0"/>
    <d v="2020-02-29T00:00:00"/>
    <x v="0"/>
    <x v="6"/>
    <x v="0"/>
  </r>
  <r>
    <s v="엠피라온"/>
    <s v="MP라온"/>
    <s v="라온1팀"/>
    <s v="이동욱2"/>
    <s v="흥국화재"/>
    <x v="0"/>
    <x v="0"/>
    <n v="129388"/>
    <s v="정상"/>
    <d v="2020-02-05T00:00:00"/>
    <d v="2020-02-05T00:00:00"/>
    <n v="42038506320000"/>
    <x v="0"/>
    <d v="2020-02-29T00:00:00"/>
    <x v="0"/>
    <x v="6"/>
    <x v="0"/>
  </r>
  <r>
    <s v="엠피여주"/>
    <s v="MP여주"/>
    <s v="여주1팀"/>
    <s v="이성구"/>
    <s v="흥국화재"/>
    <x v="0"/>
    <x v="0"/>
    <n v="30500"/>
    <s v="철회"/>
    <d v="2020-02-05T00:00:00"/>
    <d v="2020-02-06T00:00:00"/>
    <n v="42038508820000"/>
    <x v="0"/>
    <d v="2020-02-29T00:00:00"/>
    <x v="1"/>
    <x v="7"/>
    <x v="0"/>
  </r>
  <r>
    <s v="엠피상동"/>
    <s v="MP상동"/>
    <s v="상동1팀"/>
    <s v="이숙자"/>
    <s v="메리츠화재"/>
    <x v="0"/>
    <x v="0"/>
    <n v="50000"/>
    <s v="정상"/>
    <d v="2020-02-05T00:00:00"/>
    <d v="2020-02-05T00:00:00"/>
    <s v="61490-12448"/>
    <x v="0"/>
    <d v="2020-02-29T00:00:00"/>
    <x v="0"/>
    <x v="1"/>
    <x v="0"/>
  </r>
  <r>
    <s v="엠피상동"/>
    <s v="MP상동"/>
    <s v="상동1팀"/>
    <s v="이현숙"/>
    <s v="현대해상"/>
    <x v="0"/>
    <x v="1"/>
    <n v="13380"/>
    <s v="정상"/>
    <d v="2020-02-05T00:00:00"/>
    <d v="2020-02-05T00:00:00"/>
    <s v="L02005085575"/>
    <x v="0"/>
    <d v="2020-02-29T00:00:00"/>
    <x v="0"/>
    <x v="1"/>
    <x v="0"/>
  </r>
  <r>
    <s v="엠피상동"/>
    <s v="MP상동"/>
    <s v="상동1팀"/>
    <s v="이현숙"/>
    <s v="현대해상"/>
    <x v="0"/>
    <x v="0"/>
    <n v="111880"/>
    <s v="정상"/>
    <d v="2020-02-05T00:00:00"/>
    <d v="2020-02-05T00:00:00"/>
    <s v="L02005085066"/>
    <x v="0"/>
    <d v="2020-02-29T00:00:00"/>
    <x v="0"/>
    <x v="1"/>
    <x v="0"/>
  </r>
  <r>
    <s v="엠피송내"/>
    <s v="MP송내"/>
    <s v="송내1팀"/>
    <s v="임미영"/>
    <s v="현대해상"/>
    <x v="0"/>
    <x v="0"/>
    <n v="200000"/>
    <s v="정상"/>
    <d v="2020-02-05T00:00:00"/>
    <d v="2020-02-05T00:00:00"/>
    <s v="L02004893243"/>
    <x v="0"/>
    <d v="2020-02-29T00:00:00"/>
    <x v="0"/>
    <x v="2"/>
    <x v="0"/>
  </r>
  <r>
    <s v="엠피상동"/>
    <s v="MP상동"/>
    <s v="상동1팀"/>
    <s v="임영신"/>
    <s v="메리츠화재"/>
    <x v="0"/>
    <x v="1"/>
    <n v="7790"/>
    <s v="정상"/>
    <d v="2020-02-05T00:00:00"/>
    <d v="2020-02-05T00:00:00"/>
    <s v="61510-30400"/>
    <x v="0"/>
    <d v="2020-02-29T00:00:00"/>
    <x v="0"/>
    <x v="1"/>
    <x v="0"/>
  </r>
  <r>
    <s v="엠피상동"/>
    <s v="MP상동"/>
    <s v="상동1팀"/>
    <s v="임영신"/>
    <s v="메리츠화재"/>
    <x v="0"/>
    <x v="0"/>
    <n v="78000"/>
    <s v="정상"/>
    <d v="2020-02-05T00:00:00"/>
    <d v="2020-02-05T00:00:00"/>
    <s v="61480-29327"/>
    <x v="0"/>
    <d v="2020-02-29T00:00:00"/>
    <x v="0"/>
    <x v="1"/>
    <x v="0"/>
  </r>
  <r>
    <s v="엠피가온"/>
    <m/>
    <m/>
    <s v="임은숙"/>
    <s v="삼성화재"/>
    <x v="0"/>
    <x v="0"/>
    <n v="31000"/>
    <s v="정상"/>
    <d v="2020-02-05T00:00:00"/>
    <d v="2020-02-05T00:00:00"/>
    <n v="52003139780000"/>
    <x v="0"/>
    <d v="2020-02-29T00:00:00"/>
    <x v="0"/>
    <x v="9"/>
    <x v="0"/>
  </r>
  <r>
    <s v="엠피가온"/>
    <m/>
    <m/>
    <s v="임은숙"/>
    <s v="삼성화재"/>
    <x v="0"/>
    <x v="0"/>
    <n v="15000"/>
    <s v="정상"/>
    <d v="2020-02-05T00:00:00"/>
    <d v="2020-02-05T00:00:00"/>
    <n v="52003116270000"/>
    <x v="0"/>
    <d v="2020-02-29T00:00:00"/>
    <x v="0"/>
    <x v="9"/>
    <x v="0"/>
  </r>
  <r>
    <s v="엠피가온"/>
    <m/>
    <m/>
    <s v="임은숙"/>
    <s v="KB손보"/>
    <x v="0"/>
    <x v="0"/>
    <n v="10000"/>
    <s v="정상"/>
    <d v="2020-02-05T00:00:00"/>
    <d v="2020-02-05T00:00:00"/>
    <n v="20200617376"/>
    <x v="0"/>
    <d v="2020-02-29T00:00:00"/>
    <x v="0"/>
    <x v="9"/>
    <x v="0"/>
  </r>
  <r>
    <s v="엠피송내"/>
    <s v="MP송내"/>
    <s v="송내1팀"/>
    <s v="정인란"/>
    <s v="현대해상"/>
    <x v="0"/>
    <x v="1"/>
    <n v="12040"/>
    <s v="정상"/>
    <d v="2020-02-05T00:00:00"/>
    <d v="2020-02-05T00:00:00"/>
    <s v="L02004836359"/>
    <x v="0"/>
    <d v="2020-02-29T00:00:00"/>
    <x v="0"/>
    <x v="2"/>
    <x v="0"/>
  </r>
  <r>
    <s v="엠피송내"/>
    <s v="MP송내"/>
    <s v="송내1팀"/>
    <s v="정인란"/>
    <s v="현대해상"/>
    <x v="0"/>
    <x v="0"/>
    <n v="110830"/>
    <s v="정상"/>
    <d v="2020-02-05T00:00:00"/>
    <d v="2020-02-05T00:00:00"/>
    <s v="L02004835897"/>
    <x v="0"/>
    <d v="2020-02-29T00:00:00"/>
    <x v="0"/>
    <x v="2"/>
    <x v="0"/>
  </r>
  <r>
    <s v="엠피송내"/>
    <s v="MP송내"/>
    <s v="송내1팀"/>
    <s v="정인란"/>
    <s v="현대해상"/>
    <x v="0"/>
    <x v="0"/>
    <n v="200500"/>
    <s v="정상"/>
    <d v="2020-02-05T00:00:00"/>
    <d v="2020-02-05T00:00:00"/>
    <s v="L02004552036"/>
    <x v="0"/>
    <d v="2020-02-29T00:00:00"/>
    <x v="0"/>
    <x v="2"/>
    <x v="0"/>
  </r>
  <r>
    <s v="엠피상동"/>
    <s v="MP상동"/>
    <s v="상동1팀"/>
    <s v="조성임"/>
    <s v="한화손보"/>
    <x v="0"/>
    <x v="0"/>
    <n v="100007"/>
    <s v="정상"/>
    <d v="2020-02-05T00:00:00"/>
    <d v="2020-02-05T00:00:00"/>
    <s v="LA20203286165000"/>
    <x v="0"/>
    <d v="2020-02-29T00:00:00"/>
    <x v="0"/>
    <x v="1"/>
    <x v="0"/>
  </r>
  <r>
    <s v="엠피의정부"/>
    <s v="MP의정부"/>
    <s v="의정부1팀"/>
    <s v="채경미"/>
    <s v="메리츠화재"/>
    <x v="0"/>
    <x v="0"/>
    <n v="10000"/>
    <s v="정상"/>
    <d v="2020-02-05T00:00:00"/>
    <d v="2020-02-05T00:00:00"/>
    <s v="61492-14356"/>
    <x v="0"/>
    <d v="2020-02-29T00:00:00"/>
    <x v="0"/>
    <x v="10"/>
    <x v="0"/>
  </r>
  <r>
    <s v="엠피상동"/>
    <s v="MP상동"/>
    <s v="상동1팀"/>
    <s v="최은재"/>
    <s v="한화손보"/>
    <x v="0"/>
    <x v="0"/>
    <n v="29400"/>
    <s v="정상"/>
    <d v="2020-02-05T00:00:00"/>
    <d v="2020-02-05T00:00:00"/>
    <s v="LA20203284134000"/>
    <x v="0"/>
    <d v="2020-02-29T00:00:00"/>
    <x v="0"/>
    <x v="1"/>
    <x v="0"/>
  </r>
  <r>
    <s v="엠피여주"/>
    <m/>
    <m/>
    <s v="최태연"/>
    <s v="메리츠화재"/>
    <x v="0"/>
    <x v="0"/>
    <n v="37200"/>
    <s v="정상"/>
    <d v="2020-02-05T00:00:00"/>
    <d v="2020-02-05T00:00:00"/>
    <s v="61490-12493"/>
    <x v="0"/>
    <d v="2020-02-29T00:00:00"/>
    <x v="0"/>
    <x v="7"/>
    <x v="0"/>
  </r>
  <r>
    <s v="엠피여주"/>
    <m/>
    <m/>
    <s v="최태연"/>
    <s v="메리츠화재"/>
    <x v="0"/>
    <x v="0"/>
    <n v="27200"/>
    <s v="정상"/>
    <d v="2020-02-05T00:00:00"/>
    <d v="2020-02-05T00:00:00"/>
    <s v="61491-33104"/>
    <x v="0"/>
    <d v="2020-02-29T00:00:00"/>
    <x v="0"/>
    <x v="7"/>
    <x v="0"/>
  </r>
  <r>
    <s v="엠피성공"/>
    <s v="MP성공"/>
    <s v="성공1팀"/>
    <s v="홍미정"/>
    <s v="메리츠화재"/>
    <x v="0"/>
    <x v="0"/>
    <n v="50000"/>
    <s v="정상"/>
    <d v="2020-02-05T00:00:00"/>
    <d v="2020-02-05T00:00:00"/>
    <s v="61503-4107"/>
    <x v="0"/>
    <d v="2020-02-29T00:00:00"/>
    <x v="0"/>
    <x v="5"/>
    <x v="0"/>
  </r>
  <r>
    <s v="엠피성공"/>
    <s v="MP성공"/>
    <s v="성공1팀"/>
    <s v="홍미정"/>
    <s v="현대해상"/>
    <x v="0"/>
    <x v="0"/>
    <n v="44000"/>
    <s v="정상"/>
    <d v="2020-02-05T00:00:00"/>
    <d v="2020-02-05T00:00:00"/>
    <s v="L02004983918"/>
    <x v="0"/>
    <d v="2020-02-29T00:00:00"/>
    <x v="0"/>
    <x v="5"/>
    <x v="0"/>
  </r>
  <r>
    <s v="엠피성공"/>
    <s v="MP성공"/>
    <s v="성공1팀"/>
    <s v="홍미정"/>
    <s v="롯데손보"/>
    <x v="0"/>
    <x v="0"/>
    <n v="25500"/>
    <s v="정상"/>
    <d v="2020-02-05T00:00:00"/>
    <d v="2020-02-05T00:00:00"/>
    <s v="LA20202265051000"/>
    <x v="0"/>
    <d v="2020-02-29T00:00:00"/>
    <x v="0"/>
    <x v="5"/>
    <x v="0"/>
  </r>
  <r>
    <s v="엠피메트로"/>
    <s v="씨티엠지점"/>
    <s v="씨티엠1팀"/>
    <s v="김대곤"/>
    <s v="메리츠화재"/>
    <x v="0"/>
    <x v="0"/>
    <n v="65660"/>
    <s v="정상"/>
    <d v="2020-02-04T00:00:00"/>
    <d v="2020-02-04T00:00:00"/>
    <s v="61475-14846"/>
    <x v="0"/>
    <d v="2020-02-29T00:00:00"/>
    <x v="0"/>
    <x v="13"/>
    <x v="0"/>
  </r>
  <r>
    <s v="엠피조은"/>
    <s v="MP조은"/>
    <s v="조은1팀"/>
    <s v="김명주"/>
    <s v="흥국화재"/>
    <x v="0"/>
    <x v="0"/>
    <n v="21640"/>
    <s v="정상"/>
    <d v="2020-02-04T00:00:00"/>
    <d v="2020-02-04T00:00:00"/>
    <n v="42038487060000"/>
    <x v="0"/>
    <d v="2020-02-29T00:00:00"/>
    <x v="0"/>
    <x v="0"/>
    <x v="0"/>
  </r>
  <r>
    <s v="엠피조은"/>
    <s v="MP조은"/>
    <s v="조은1팀"/>
    <s v="김명주"/>
    <s v="흥국화재"/>
    <x v="0"/>
    <x v="1"/>
    <n v="17838"/>
    <s v="정상"/>
    <d v="2020-02-04T00:00:00"/>
    <d v="2020-02-04T00:00:00"/>
    <n v="42038487080000"/>
    <x v="0"/>
    <d v="2020-02-29T00:00:00"/>
    <x v="0"/>
    <x v="0"/>
    <x v="0"/>
  </r>
  <r>
    <s v="엠피조은"/>
    <s v="MP조은"/>
    <s v="조은1팀"/>
    <s v="김명주"/>
    <s v="흥국화재"/>
    <x v="0"/>
    <x v="0"/>
    <n v="76233"/>
    <s v="정상"/>
    <d v="2020-02-04T00:00:00"/>
    <d v="2020-02-04T00:00:00"/>
    <n v="42038487070000"/>
    <x v="0"/>
    <d v="2020-02-29T00:00:00"/>
    <x v="0"/>
    <x v="0"/>
    <x v="0"/>
  </r>
  <r>
    <s v="엠피조은"/>
    <s v="MP조은"/>
    <s v="조은1팀"/>
    <s v="김명주"/>
    <s v="KB손보"/>
    <x v="0"/>
    <x v="0"/>
    <n v="66300"/>
    <s v="정상"/>
    <d v="2020-02-04T00:00:00"/>
    <d v="2020-02-04T00:00:00"/>
    <n v="20200599416"/>
    <x v="0"/>
    <d v="2020-02-29T00:00:00"/>
    <x v="0"/>
    <x v="0"/>
    <x v="0"/>
  </r>
  <r>
    <s v="엠피송내"/>
    <s v="MP송내"/>
    <s v="송내2팀"/>
    <s v="김묘정"/>
    <s v="메리츠화재"/>
    <x v="0"/>
    <x v="0"/>
    <n v="25500"/>
    <s v="정상"/>
    <d v="2020-02-04T00:00:00"/>
    <d v="2020-02-04T00:00:00"/>
    <s v="61491-31588"/>
    <x v="0"/>
    <d v="2020-02-29T00:00:00"/>
    <x v="0"/>
    <x v="2"/>
    <x v="0"/>
  </r>
  <r>
    <s v="엠피송내"/>
    <s v="MP송내"/>
    <s v="송내2팀"/>
    <s v="김묘정"/>
    <s v="메리츠화재"/>
    <x v="0"/>
    <x v="0"/>
    <n v="48450"/>
    <s v="정상"/>
    <d v="2020-02-04T00:00:00"/>
    <d v="2020-02-04T00:00:00"/>
    <s v="61503-3995"/>
    <x v="0"/>
    <d v="2020-02-29T00:00:00"/>
    <x v="0"/>
    <x v="2"/>
    <x v="0"/>
  </r>
  <r>
    <s v="엠피피스토스"/>
    <s v="MP피스토스"/>
    <s v="피스1팀"/>
    <s v="김상천"/>
    <s v="삼성화재"/>
    <x v="0"/>
    <x v="2"/>
    <n v="23504"/>
    <s v="정상"/>
    <d v="2020-02-04T00:00:00"/>
    <d v="2020-02-04T00:00:00"/>
    <n v="52003048340000"/>
    <x v="0"/>
    <d v="2020-02-29T00:00:00"/>
    <x v="0"/>
    <x v="3"/>
    <x v="0"/>
  </r>
  <r>
    <s v="엠피라온"/>
    <s v="MP라온"/>
    <s v="라온1팀"/>
    <s v="김성만"/>
    <s v="KB손보"/>
    <x v="0"/>
    <x v="0"/>
    <n v="38000"/>
    <s v="정상"/>
    <d v="2020-02-04T00:00:00"/>
    <d v="2020-02-04T00:00:00"/>
    <n v="20200585547"/>
    <x v="0"/>
    <d v="2020-02-29T00:00:00"/>
    <x v="0"/>
    <x v="6"/>
    <x v="0"/>
  </r>
  <r>
    <s v="엠피성공"/>
    <s v="MP성공"/>
    <s v="성공1팀"/>
    <s v="김정자"/>
    <s v="흥국화재"/>
    <x v="0"/>
    <x v="0"/>
    <n v="65470"/>
    <s v="정상"/>
    <d v="2020-02-04T00:00:00"/>
    <d v="2020-02-04T00:00:00"/>
    <n v="42038479950000"/>
    <x v="0"/>
    <d v="2020-02-29T00:00:00"/>
    <x v="0"/>
    <x v="5"/>
    <x v="0"/>
  </r>
  <r>
    <s v="엠피성공"/>
    <s v="MP성공"/>
    <s v="성공1팀"/>
    <s v="김정자"/>
    <s v="흥국화재"/>
    <x v="0"/>
    <x v="0"/>
    <n v="68262"/>
    <s v="정상"/>
    <d v="2020-02-04T00:00:00"/>
    <d v="2020-02-04T00:00:00"/>
    <n v="42038480260000"/>
    <x v="0"/>
    <d v="2020-02-29T00:00:00"/>
    <x v="0"/>
    <x v="5"/>
    <x v="0"/>
  </r>
  <r>
    <s v="엠피성공"/>
    <s v="MP성공"/>
    <s v="성공1팀"/>
    <s v="김정자"/>
    <s v="흥국화재"/>
    <x v="0"/>
    <x v="0"/>
    <n v="82938"/>
    <s v="정상"/>
    <d v="2020-02-04T00:00:00"/>
    <d v="2020-02-04T00:00:00"/>
    <n v="42038489650000"/>
    <x v="0"/>
    <d v="2020-02-29T00:00:00"/>
    <x v="0"/>
    <x v="5"/>
    <x v="0"/>
  </r>
  <r>
    <s v="엠피상동"/>
    <s v="MP상동"/>
    <s v="상동1팀"/>
    <s v="김종민2"/>
    <s v="삼성화재"/>
    <x v="0"/>
    <x v="0"/>
    <n v="112840"/>
    <s v="정상"/>
    <d v="2020-02-04T00:00:00"/>
    <d v="2020-02-04T00:00:00"/>
    <n v="52002977310000"/>
    <x v="0"/>
    <d v="2020-02-29T00:00:00"/>
    <x v="0"/>
    <x v="1"/>
    <x v="0"/>
  </r>
  <r>
    <s v="엠피상동"/>
    <s v="MP상동"/>
    <s v="상동1팀"/>
    <s v="김종민2"/>
    <s v="삼성화재"/>
    <x v="0"/>
    <x v="1"/>
    <n v="21643"/>
    <s v="정상"/>
    <d v="2020-02-04T00:00:00"/>
    <d v="2020-02-04T00:00:00"/>
    <n v="52002977780000"/>
    <x v="0"/>
    <d v="2020-02-29T00:00:00"/>
    <x v="0"/>
    <x v="1"/>
    <x v="0"/>
  </r>
  <r>
    <s v="엠피메트로"/>
    <s v="MP메트로"/>
    <s v="시흥1팀"/>
    <s v="김지연"/>
    <s v="삼성화재"/>
    <x v="0"/>
    <x v="1"/>
    <n v="40389"/>
    <s v="정상"/>
    <d v="2020-02-04T00:00:00"/>
    <d v="2020-02-04T00:00:00"/>
    <n v="52003000420000"/>
    <x v="0"/>
    <d v="2020-02-29T00:00:00"/>
    <x v="0"/>
    <x v="15"/>
    <x v="0"/>
  </r>
  <r>
    <s v="엠피메트로"/>
    <s v="MP메트로"/>
    <s v="시흥1팀"/>
    <s v="김지연"/>
    <s v="삼성화재"/>
    <x v="0"/>
    <x v="0"/>
    <n v="140000"/>
    <s v="정상"/>
    <d v="2020-02-04T00:00:00"/>
    <d v="2020-02-04T00:00:00"/>
    <n v="52003001950000"/>
    <x v="0"/>
    <d v="2020-02-29T00:00:00"/>
    <x v="0"/>
    <x v="15"/>
    <x v="0"/>
  </r>
  <r>
    <s v="엠피성공"/>
    <s v="MP성공"/>
    <s v="성공1팀"/>
    <s v="박인선"/>
    <s v="흥국화재"/>
    <x v="0"/>
    <x v="2"/>
    <n v="300000"/>
    <s v="정상"/>
    <d v="2020-02-04T00:00:00"/>
    <d v="2020-02-04T00:00:00"/>
    <n v="42038478470000"/>
    <x v="0"/>
    <d v="2020-02-29T00:00:00"/>
    <x v="0"/>
    <x v="5"/>
    <x v="0"/>
  </r>
  <r>
    <s v="엠피라온"/>
    <s v="MP라온"/>
    <s v="라온1팀"/>
    <s v="박종호"/>
    <s v="삼성화재"/>
    <x v="0"/>
    <x v="0"/>
    <n v="35000"/>
    <s v="정상"/>
    <d v="2020-02-04T00:00:00"/>
    <d v="2020-02-04T00:00:00"/>
    <n v="52003071940000"/>
    <x v="0"/>
    <d v="2020-02-29T00:00:00"/>
    <x v="0"/>
    <x v="6"/>
    <x v="0"/>
  </r>
  <r>
    <s v="엠피라온"/>
    <s v="MP라온"/>
    <s v="라온1팀"/>
    <s v="박종호"/>
    <s v="삼성화재"/>
    <x v="0"/>
    <x v="0"/>
    <n v="35000"/>
    <s v="정상"/>
    <d v="2020-02-04T00:00:00"/>
    <d v="2020-02-04T00:00:00"/>
    <n v="52003068760000"/>
    <x v="0"/>
    <d v="2020-02-29T00:00:00"/>
    <x v="0"/>
    <x v="6"/>
    <x v="0"/>
  </r>
  <r>
    <s v="엠피라온"/>
    <s v="MP라온"/>
    <s v="라온1팀"/>
    <s v="박종호"/>
    <s v="삼성화재"/>
    <x v="0"/>
    <x v="0"/>
    <n v="35000"/>
    <s v="정상"/>
    <d v="2020-02-04T00:00:00"/>
    <d v="2020-02-04T00:00:00"/>
    <n v="52003055290000"/>
    <x v="0"/>
    <d v="2020-02-29T00:00:00"/>
    <x v="0"/>
    <x v="6"/>
    <x v="0"/>
  </r>
  <r>
    <s v="엠피의정부"/>
    <s v="MP의정부"/>
    <s v="의정부1팀"/>
    <s v="염경분"/>
    <s v="한화손보"/>
    <x v="0"/>
    <x v="0"/>
    <n v="70000"/>
    <s v="정상"/>
    <d v="2020-02-04T00:00:00"/>
    <d v="2020-02-04T00:00:00"/>
    <s v="LA20203273657000"/>
    <x v="0"/>
    <d v="2020-02-29T00:00:00"/>
    <x v="0"/>
    <x v="10"/>
    <x v="0"/>
  </r>
  <r>
    <s v="엠피의정부"/>
    <s v="MP의정부"/>
    <s v="의정부1팀"/>
    <s v="염경분"/>
    <s v="롯데손보"/>
    <x v="0"/>
    <x v="0"/>
    <n v="114231"/>
    <s v="정상"/>
    <d v="2020-02-04T00:00:00"/>
    <d v="2020-02-04T00:00:00"/>
    <s v="LA20202262137000"/>
    <x v="0"/>
    <d v="2020-02-29T00:00:00"/>
    <x v="0"/>
    <x v="10"/>
    <x v="0"/>
  </r>
  <r>
    <s v="엠피의정부"/>
    <s v="MP의정부"/>
    <s v="의정부1팀"/>
    <s v="염경분"/>
    <s v="메리츠화재"/>
    <x v="0"/>
    <x v="0"/>
    <n v="31020"/>
    <s v="정상"/>
    <d v="2020-02-04T00:00:00"/>
    <d v="2020-02-04T00:00:00"/>
    <s v="61491-31907"/>
    <x v="0"/>
    <d v="2020-02-29T00:00:00"/>
    <x v="0"/>
    <x v="10"/>
    <x v="0"/>
  </r>
  <r>
    <s v="엠피의정부"/>
    <s v="MP의정부"/>
    <s v="의정부1팀"/>
    <s v="염경분"/>
    <s v="KB손보"/>
    <x v="0"/>
    <x v="0"/>
    <n v="37000"/>
    <s v="정상"/>
    <d v="2020-02-04T00:00:00"/>
    <d v="2020-02-04T00:00:00"/>
    <n v="20200593064"/>
    <x v="0"/>
    <d v="2020-02-29T00:00:00"/>
    <x v="0"/>
    <x v="10"/>
    <x v="0"/>
  </r>
  <r>
    <s v="엠피의정부"/>
    <s v="MP의정부"/>
    <s v="의정부1팀"/>
    <s v="염경분"/>
    <s v="롯데손보"/>
    <x v="0"/>
    <x v="0"/>
    <n v="71688"/>
    <s v="정상"/>
    <d v="2020-02-04T00:00:00"/>
    <d v="2020-02-04T00:00:00"/>
    <s v="LA20202261834000"/>
    <x v="0"/>
    <d v="2020-02-29T00:00:00"/>
    <x v="0"/>
    <x v="10"/>
    <x v="0"/>
  </r>
  <r>
    <s v="엠피의정부"/>
    <s v="MP의정부"/>
    <s v="의정부1팀"/>
    <s v="염경분"/>
    <s v="한화손보"/>
    <x v="0"/>
    <x v="0"/>
    <n v="36000"/>
    <s v="정상"/>
    <d v="2020-02-04T00:00:00"/>
    <d v="2020-02-04T00:00:00"/>
    <s v="LA20203270635000"/>
    <x v="0"/>
    <d v="2020-02-29T00:00:00"/>
    <x v="0"/>
    <x v="10"/>
    <x v="0"/>
  </r>
  <r>
    <s v="엠피의정부"/>
    <s v="MP의정부"/>
    <s v="의정부1팀"/>
    <s v="염경분"/>
    <s v="KB손보"/>
    <x v="0"/>
    <x v="0"/>
    <n v="29002"/>
    <s v="정상"/>
    <d v="2020-02-04T00:00:00"/>
    <d v="2020-02-04T00:00:00"/>
    <n v="20200590480"/>
    <x v="0"/>
    <d v="2020-02-29T00:00:00"/>
    <x v="0"/>
    <x v="10"/>
    <x v="0"/>
  </r>
  <r>
    <s v="엠피의정부"/>
    <s v="MP의정부"/>
    <s v="의정부1팀"/>
    <s v="염경분"/>
    <s v="메리츠화재"/>
    <x v="0"/>
    <x v="0"/>
    <n v="24000"/>
    <s v="정상"/>
    <d v="2020-02-04T00:00:00"/>
    <d v="2020-02-04T00:00:00"/>
    <s v="61491-31772"/>
    <x v="0"/>
    <d v="2020-02-29T00:00:00"/>
    <x v="0"/>
    <x v="10"/>
    <x v="0"/>
  </r>
  <r>
    <s v="엠피송내"/>
    <s v="MP송내"/>
    <s v="송내1팀"/>
    <s v="윤상례"/>
    <s v="현대해상"/>
    <x v="0"/>
    <x v="0"/>
    <n v="200200"/>
    <s v="정상"/>
    <d v="2020-02-04T00:00:00"/>
    <d v="2020-02-04T00:00:00"/>
    <s v="L02004557779"/>
    <x v="0"/>
    <d v="2020-02-29T00:00:00"/>
    <x v="0"/>
    <x v="2"/>
    <x v="0"/>
  </r>
  <r>
    <s v="엠피레전드"/>
    <s v="MP레전드"/>
    <s v="레전드1팀"/>
    <s v="이광호"/>
    <s v="삼성화재"/>
    <x v="0"/>
    <x v="2"/>
    <n v="250000"/>
    <s v="정상"/>
    <d v="2020-02-04T00:00:00"/>
    <d v="2020-02-04T00:00:00"/>
    <n v="52003015620000"/>
    <x v="0"/>
    <d v="2020-02-29T00:00:00"/>
    <x v="0"/>
    <x v="11"/>
    <x v="0"/>
  </r>
  <r>
    <s v="엠피피스토스"/>
    <s v="MP피스토스"/>
    <s v="피스1팀"/>
    <s v="이미선2"/>
    <s v="DB손보"/>
    <x v="0"/>
    <x v="0"/>
    <n v="10000"/>
    <s v="정상"/>
    <d v="2020-02-04T00:00:00"/>
    <d v="2020-02-04T00:00:00"/>
    <n v="320200241924"/>
    <x v="0"/>
    <d v="2020-02-29T00:00:00"/>
    <x v="0"/>
    <x v="3"/>
    <x v="0"/>
  </r>
  <r>
    <s v="엠피경기"/>
    <s v="MP경기"/>
    <s v="경기1팀"/>
    <s v="이미순1"/>
    <s v="메리츠화재"/>
    <x v="0"/>
    <x v="0"/>
    <n v="57830"/>
    <s v="정상"/>
    <d v="2020-02-04T00:00:00"/>
    <d v="2020-02-04T00:00:00"/>
    <s v="61480-28917"/>
    <x v="0"/>
    <d v="2020-02-29T00:00:00"/>
    <x v="0"/>
    <x v="18"/>
    <x v="0"/>
  </r>
  <r>
    <s v="엠피경기"/>
    <s v="MP경기"/>
    <s v="경기1팀"/>
    <s v="이미순1"/>
    <s v="메리츠화재"/>
    <x v="0"/>
    <x v="1"/>
    <n v="11530"/>
    <s v="정상"/>
    <d v="2020-02-04T00:00:00"/>
    <d v="2020-02-04T00:00:00"/>
    <s v="61510-29788"/>
    <x v="0"/>
    <d v="2020-02-29T00:00:00"/>
    <x v="0"/>
    <x v="18"/>
    <x v="0"/>
  </r>
  <r>
    <s v="NO DATA"/>
    <m/>
    <m/>
    <s v="이호진2"/>
    <s v="흥국화재"/>
    <x v="0"/>
    <x v="0"/>
    <n v="73509"/>
    <s v="정상"/>
    <d v="2020-02-04T00:00:00"/>
    <d v="2020-02-04T00:00:00"/>
    <n v="42038485740000"/>
    <x v="0"/>
    <d v="2020-02-29T00:00:00"/>
    <x v="0"/>
    <x v="17"/>
    <x v="0"/>
  </r>
  <r>
    <s v="NO DATA"/>
    <m/>
    <m/>
    <s v="이호진2"/>
    <s v="흥국화재"/>
    <x v="0"/>
    <x v="0"/>
    <n v="43019"/>
    <s v="정상"/>
    <d v="2020-02-04T00:00:00"/>
    <d v="2020-02-04T00:00:00"/>
    <n v="42038485710000"/>
    <x v="0"/>
    <d v="2020-02-29T00:00:00"/>
    <x v="0"/>
    <x v="17"/>
    <x v="0"/>
  </r>
  <r>
    <s v="엠피송내"/>
    <s v="MP송내"/>
    <s v="송내1팀"/>
    <s v="임미영"/>
    <s v="현대해상"/>
    <x v="0"/>
    <x v="0"/>
    <n v="200300"/>
    <s v="정상"/>
    <d v="2020-02-04T00:00:00"/>
    <d v="2020-02-04T00:00:00"/>
    <s v="L02004542475"/>
    <x v="0"/>
    <d v="2020-02-29T00:00:00"/>
    <x v="0"/>
    <x v="2"/>
    <x v="0"/>
  </r>
  <r>
    <s v="엠피상동"/>
    <s v="MP상동"/>
    <s v="상동1팀"/>
    <s v="임영신"/>
    <s v="메리츠화재"/>
    <x v="0"/>
    <x v="0"/>
    <n v="47500"/>
    <s v="정상"/>
    <d v="2020-02-04T00:00:00"/>
    <d v="2020-02-04T00:00:00"/>
    <s v="61490-11843"/>
    <x v="0"/>
    <d v="2020-02-29T00:00:00"/>
    <x v="0"/>
    <x v="1"/>
    <x v="0"/>
  </r>
  <r>
    <s v="엠피상동"/>
    <s v="MP상동"/>
    <s v="상동1팀"/>
    <s v="임영신"/>
    <s v="메리츠화재"/>
    <x v="0"/>
    <x v="0"/>
    <n v="52500"/>
    <s v="정상"/>
    <d v="2020-02-04T00:00:00"/>
    <d v="2020-02-04T00:00:00"/>
    <s v="61490-11854"/>
    <x v="0"/>
    <d v="2020-02-29T00:00:00"/>
    <x v="0"/>
    <x v="1"/>
    <x v="0"/>
  </r>
  <r>
    <s v="엠피가온"/>
    <m/>
    <m/>
    <s v="임은숙"/>
    <s v="농협손보"/>
    <x v="0"/>
    <x v="0"/>
    <n v="20741"/>
    <s v="정상"/>
    <d v="2020-02-04T00:00:00"/>
    <d v="2020-02-04T00:00:00"/>
    <n v="3190644184001"/>
    <x v="0"/>
    <d v="2020-02-29T00:00:00"/>
    <x v="0"/>
    <x v="9"/>
    <x v="0"/>
  </r>
  <r>
    <s v="엠피메트로"/>
    <s v="제이엔제이"/>
    <s v="제이엔제이1팀"/>
    <s v="전진숙"/>
    <s v="삼성화재"/>
    <x v="0"/>
    <x v="0"/>
    <n v="38520"/>
    <s v="정상"/>
    <d v="2020-02-04T00:00:00"/>
    <d v="2020-02-04T00:00:00"/>
    <n v="52003010550000"/>
    <x v="0"/>
    <d v="2020-02-29T00:00:00"/>
    <x v="0"/>
    <x v="4"/>
    <x v="0"/>
  </r>
  <r>
    <s v="엠피메트로"/>
    <s v="제이엔제이"/>
    <s v="제이엔제이1팀"/>
    <s v="전진숙"/>
    <s v="메리츠화재"/>
    <x v="0"/>
    <x v="0"/>
    <n v="80000"/>
    <s v="정상"/>
    <d v="2020-02-04T00:00:00"/>
    <d v="2020-02-04T00:00:00"/>
    <s v="61494-16450"/>
    <x v="0"/>
    <d v="2020-02-29T00:00:00"/>
    <x v="0"/>
    <x v="4"/>
    <x v="0"/>
  </r>
  <r>
    <s v="엠피송내"/>
    <s v="MP송내"/>
    <s v="송내1팀"/>
    <s v="정인란"/>
    <s v="롯데손보"/>
    <x v="0"/>
    <x v="0"/>
    <n v="22000"/>
    <s v="정상"/>
    <d v="2020-02-04T00:00:00"/>
    <d v="2020-02-04T00:00:00"/>
    <s v="LA20202261816000"/>
    <x v="0"/>
    <d v="2020-02-29T00:00:00"/>
    <x v="0"/>
    <x v="2"/>
    <x v="0"/>
  </r>
  <r>
    <s v="엠피의정부"/>
    <s v="MP의정부"/>
    <s v="의정부1팀"/>
    <s v="채경미"/>
    <s v="한화손보"/>
    <x v="0"/>
    <x v="0"/>
    <n v="57300"/>
    <s v="정상"/>
    <d v="2020-02-04T00:00:00"/>
    <d v="2020-02-04T00:00:00"/>
    <s v="LA20203267796000"/>
    <x v="0"/>
    <d v="2020-02-29T00:00:00"/>
    <x v="0"/>
    <x v="10"/>
    <x v="0"/>
  </r>
  <r>
    <s v="엠피피스토스"/>
    <s v="MP피스토스"/>
    <s v="피스1팀"/>
    <s v="최경은"/>
    <s v="DB손보"/>
    <x v="0"/>
    <x v="1"/>
    <n v="6380"/>
    <s v="정상"/>
    <d v="2020-02-04T00:00:00"/>
    <d v="2020-02-04T00:00:00"/>
    <n v="320200244734"/>
    <x v="0"/>
    <d v="2020-02-29T00:00:00"/>
    <x v="0"/>
    <x v="3"/>
    <x v="0"/>
  </r>
  <r>
    <s v="엠피피스토스"/>
    <s v="MP피스토스"/>
    <s v="피스1팀"/>
    <s v="최경은"/>
    <s v="DB손보"/>
    <x v="0"/>
    <x v="0"/>
    <n v="48880"/>
    <s v="정상"/>
    <d v="2020-02-04T00:00:00"/>
    <d v="2020-02-04T00:00:00"/>
    <n v="320200244741"/>
    <x v="0"/>
    <d v="2020-02-29T00:00:00"/>
    <x v="0"/>
    <x v="3"/>
    <x v="0"/>
  </r>
  <r>
    <s v="엠피상동"/>
    <s v="MP상동"/>
    <s v="상동1팀"/>
    <s v="최은재"/>
    <s v="현대해상"/>
    <x v="0"/>
    <x v="0"/>
    <n v="33000"/>
    <s v="정상"/>
    <d v="2020-02-04T00:00:00"/>
    <d v="2020-02-04T00:00:00"/>
    <s v="L02004478671"/>
    <x v="0"/>
    <d v="2020-02-29T00:00:00"/>
    <x v="0"/>
    <x v="1"/>
    <x v="0"/>
  </r>
  <r>
    <s v="엠피피스토스"/>
    <s v="MP피스토스"/>
    <s v="피스1팀"/>
    <s v="홍미숙"/>
    <s v="메리츠화재"/>
    <x v="0"/>
    <x v="1"/>
    <n v="4870"/>
    <s v="정상"/>
    <d v="2020-02-04T00:00:00"/>
    <d v="2020-02-04T00:00:00"/>
    <s v="61510-29556"/>
    <x v="0"/>
    <d v="2020-02-29T00:00:00"/>
    <x v="0"/>
    <x v="3"/>
    <x v="0"/>
  </r>
  <r>
    <s v="엠피피스토스"/>
    <s v="MP피스토스"/>
    <s v="피스1팀"/>
    <s v="홍미숙"/>
    <s v="롯데손보"/>
    <x v="0"/>
    <x v="0"/>
    <n v="54618"/>
    <s v="정상"/>
    <d v="2020-02-04T00:00:00"/>
    <d v="2020-02-04T00:00:00"/>
    <s v="LA20202259875000"/>
    <x v="0"/>
    <d v="2020-02-29T00:00:00"/>
    <x v="0"/>
    <x v="3"/>
    <x v="0"/>
  </r>
  <r>
    <s v="엠피피스토스"/>
    <s v="MP피스토스"/>
    <s v="피스1팀"/>
    <s v="홍미숙"/>
    <s v="롯데손보"/>
    <x v="0"/>
    <x v="1"/>
    <n v="8610"/>
    <s v="정상"/>
    <d v="2020-02-04T00:00:00"/>
    <d v="2020-02-04T00:00:00"/>
    <s v="LA20202259908000"/>
    <x v="0"/>
    <d v="2020-02-29T00:00:00"/>
    <x v="0"/>
    <x v="3"/>
    <x v="0"/>
  </r>
  <r>
    <s v="엠피성공"/>
    <s v="MP성공"/>
    <s v="성공1팀"/>
    <s v="홍미정"/>
    <s v="현대해상"/>
    <x v="0"/>
    <x v="0"/>
    <n v="37600"/>
    <s v="정상"/>
    <d v="2020-02-04T00:00:00"/>
    <d v="2020-02-04T00:00:00"/>
    <s v="L02004888678"/>
    <x v="0"/>
    <d v="2020-02-29T00:00:00"/>
    <x v="0"/>
    <x v="5"/>
    <x v="0"/>
  </r>
  <r>
    <s v="엠피성공"/>
    <s v="MP성공"/>
    <s v="성공1팀"/>
    <s v="홍미정"/>
    <s v="현대해상"/>
    <x v="0"/>
    <x v="0"/>
    <n v="25600"/>
    <s v="정상"/>
    <d v="2020-02-04T00:00:00"/>
    <d v="2020-02-04T00:00:00"/>
    <s v="L02004715352"/>
    <x v="0"/>
    <d v="2020-02-29T00:00:00"/>
    <x v="0"/>
    <x v="5"/>
    <x v="0"/>
  </r>
  <r>
    <s v="엠피상동"/>
    <s v="MP상동"/>
    <s v="상동1팀"/>
    <s v="강미경"/>
    <s v="한화손보"/>
    <x v="0"/>
    <x v="0"/>
    <n v="200000"/>
    <s v="정상"/>
    <d v="2020-02-03T00:00:00"/>
    <d v="2020-02-03T00:00:00"/>
    <s v="LA20203258188000"/>
    <x v="0"/>
    <d v="2020-02-29T00:00:00"/>
    <x v="0"/>
    <x v="1"/>
    <x v="0"/>
  </r>
  <r>
    <s v="엠피상동"/>
    <s v="MP상동"/>
    <s v="상동1팀"/>
    <s v="강미경"/>
    <s v="메리츠화재"/>
    <x v="0"/>
    <x v="0"/>
    <n v="120000"/>
    <s v="정상"/>
    <d v="2020-02-03T00:00:00"/>
    <d v="2020-02-03T00:00:00"/>
    <s v="61494-15631"/>
    <x v="0"/>
    <d v="2020-02-29T00:00:00"/>
    <x v="0"/>
    <x v="1"/>
    <x v="0"/>
  </r>
  <r>
    <s v="엠피피스토스"/>
    <s v="MP피스토스"/>
    <s v="피스1팀"/>
    <s v="강은선"/>
    <s v="DB손보"/>
    <x v="0"/>
    <x v="0"/>
    <n v="65000"/>
    <s v="정상"/>
    <d v="2020-02-03T00:00:00"/>
    <d v="2020-02-03T00:00:00"/>
    <n v="320200232487"/>
    <x v="0"/>
    <d v="2020-02-29T00:00:00"/>
    <x v="0"/>
    <x v="3"/>
    <x v="0"/>
  </r>
  <r>
    <s v="엠피피스토스"/>
    <s v="MP피스토스"/>
    <s v="피스1팀"/>
    <s v="강은선"/>
    <s v="한화손보"/>
    <x v="0"/>
    <x v="0"/>
    <n v="51373"/>
    <s v="정상"/>
    <d v="2020-02-03T00:00:00"/>
    <d v="2020-02-03T00:00:00"/>
    <s v="LA20203259610000"/>
    <x v="0"/>
    <d v="2020-02-29T00:00:00"/>
    <x v="0"/>
    <x v="3"/>
    <x v="0"/>
  </r>
  <r>
    <s v="엠피피스토스"/>
    <s v="MP피스토스"/>
    <s v="피스1팀"/>
    <s v="강은선"/>
    <s v="메리츠화재"/>
    <x v="0"/>
    <x v="0"/>
    <n v="50000"/>
    <s v="정상"/>
    <d v="2020-02-03T00:00:00"/>
    <d v="2020-02-03T00:00:00"/>
    <s v="61478-15309"/>
    <x v="0"/>
    <d v="2020-02-29T00:00:00"/>
    <x v="0"/>
    <x v="3"/>
    <x v="0"/>
  </r>
  <r>
    <s v="엠피송내"/>
    <s v="MP송내"/>
    <s v="송내2팀"/>
    <s v="김묘정"/>
    <s v="메리츠화재"/>
    <x v="0"/>
    <x v="0"/>
    <n v="37150"/>
    <s v="정상"/>
    <d v="2020-02-03T00:00:00"/>
    <d v="2020-02-03T00:00:00"/>
    <s v="61505-1464"/>
    <x v="0"/>
    <d v="2020-02-29T00:00:00"/>
    <x v="0"/>
    <x v="2"/>
    <x v="0"/>
  </r>
  <r>
    <s v="엠피송내"/>
    <s v="MP송내"/>
    <s v="송내2팀"/>
    <s v="김은숙1"/>
    <s v="현대해상"/>
    <x v="0"/>
    <x v="0"/>
    <n v="201000"/>
    <s v="정상"/>
    <d v="2020-02-03T00:00:00"/>
    <d v="2020-02-03T00:00:00"/>
    <s v="L02004553931"/>
    <x v="0"/>
    <d v="2020-02-29T00:00:00"/>
    <x v="0"/>
    <x v="2"/>
    <x v="0"/>
  </r>
  <r>
    <s v="엠피피스토스"/>
    <s v="MP피스토스"/>
    <s v="피스1팀"/>
    <s v="김진이"/>
    <s v="현대해상"/>
    <x v="0"/>
    <x v="1"/>
    <n v="13380"/>
    <s v="정상"/>
    <d v="2020-02-03T00:00:00"/>
    <d v="2020-02-03T00:00:00"/>
    <s v="L02004582634"/>
    <x v="0"/>
    <d v="2020-02-29T00:00:00"/>
    <x v="0"/>
    <x v="3"/>
    <x v="0"/>
  </r>
  <r>
    <s v="엠피피스토스"/>
    <s v="MP피스토스"/>
    <s v="피스1팀"/>
    <s v="김진이"/>
    <s v="현대해상"/>
    <x v="0"/>
    <x v="0"/>
    <n v="107770"/>
    <s v="정상"/>
    <d v="2020-02-03T00:00:00"/>
    <d v="2020-02-03T00:00:00"/>
    <s v="L02004580985"/>
    <x v="0"/>
    <d v="2020-02-29T00:00:00"/>
    <x v="0"/>
    <x v="3"/>
    <x v="0"/>
  </r>
  <r>
    <s v="엠피라온"/>
    <s v="MP라온"/>
    <m/>
    <s v="박종철"/>
    <s v="KB손보"/>
    <x v="0"/>
    <x v="0"/>
    <n v="35000"/>
    <s v="정상"/>
    <d v="2020-02-03T00:00:00"/>
    <d v="2020-02-03T00:00:00"/>
    <n v="20200567312"/>
    <x v="0"/>
    <d v="2020-02-29T00:00:00"/>
    <x v="0"/>
    <x v="6"/>
    <x v="0"/>
  </r>
  <r>
    <s v="엠피상동"/>
    <s v="MP상동"/>
    <s v="상동1팀"/>
    <s v="손명애"/>
    <s v="메리츠화재"/>
    <x v="0"/>
    <x v="0"/>
    <n v="131000"/>
    <s v="정상"/>
    <d v="2020-02-03T00:00:00"/>
    <d v="2020-02-03T00:00:00"/>
    <s v="61505-1455"/>
    <x v="0"/>
    <d v="2020-02-29T00:00:00"/>
    <x v="0"/>
    <x v="1"/>
    <x v="0"/>
  </r>
  <r>
    <s v="엠피메트로"/>
    <s v="제이엔제이"/>
    <s v="제이엔제이1팀"/>
    <s v="유경자"/>
    <s v="롯데손보"/>
    <x v="0"/>
    <x v="1"/>
    <n v="5359"/>
    <s v="정상"/>
    <d v="2020-02-03T00:00:00"/>
    <d v="2020-02-03T00:00:00"/>
    <s v="LA20202257428000"/>
    <x v="0"/>
    <d v="2020-02-29T00:00:00"/>
    <x v="0"/>
    <x v="4"/>
    <x v="0"/>
  </r>
  <r>
    <s v="엠피메트로"/>
    <s v="제이엔제이"/>
    <s v="제이엔제이1팀"/>
    <s v="유경자"/>
    <s v="롯데손보"/>
    <x v="0"/>
    <x v="1"/>
    <n v="4515"/>
    <s v="정상"/>
    <d v="2020-02-03T00:00:00"/>
    <d v="2020-02-03T00:00:00"/>
    <s v="LA20202257404000"/>
    <x v="0"/>
    <d v="2020-02-29T00:00:00"/>
    <x v="0"/>
    <x v="4"/>
    <x v="0"/>
  </r>
  <r>
    <s v="엠피라온"/>
    <s v="MP라온"/>
    <s v="라온1팀"/>
    <s v="윤태영"/>
    <s v="KB손보"/>
    <x v="0"/>
    <x v="0"/>
    <n v="35000"/>
    <s v="정상"/>
    <d v="2020-02-03T00:00:00"/>
    <d v="2020-02-03T00:00:00"/>
    <n v="20200566176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03T00:00:00"/>
    <d v="2020-02-03T00:00:00"/>
    <n v="20200563218"/>
    <x v="0"/>
    <d v="2020-02-29T00:00:00"/>
    <x v="0"/>
    <x v="6"/>
    <x v="0"/>
  </r>
  <r>
    <s v="엠피라온"/>
    <s v="MP라온"/>
    <s v="라온1팀"/>
    <s v="윤태진"/>
    <s v="KB손보"/>
    <x v="0"/>
    <x v="0"/>
    <n v="35000"/>
    <s v="정상"/>
    <d v="2020-02-03T00:00:00"/>
    <d v="2020-02-03T00:00:00"/>
    <n v="20200563113"/>
    <x v="0"/>
    <d v="2020-02-29T00:00:00"/>
    <x v="0"/>
    <x v="6"/>
    <x v="0"/>
  </r>
  <r>
    <s v="엠피상동"/>
    <s v="MP상동"/>
    <s v="상동1팀"/>
    <s v="이복종"/>
    <s v="메리츠화재"/>
    <x v="0"/>
    <x v="0"/>
    <n v="76000"/>
    <s v="정상"/>
    <d v="2020-02-03T00:00:00"/>
    <d v="2020-02-03T00:00:00"/>
    <s v="61494-16094"/>
    <x v="0"/>
    <d v="2020-02-29T00:00:00"/>
    <x v="0"/>
    <x v="1"/>
    <x v="0"/>
  </r>
  <r>
    <s v="엠피가온"/>
    <s v="MP가온"/>
    <s v="가온1팀"/>
    <s v="임명산"/>
    <s v="흥국화재"/>
    <x v="0"/>
    <x v="0"/>
    <n v="99028"/>
    <s v="정상"/>
    <d v="2020-02-03T00:00:00"/>
    <d v="2020-02-03T00:00:00"/>
    <n v="42038468480000"/>
    <x v="0"/>
    <d v="2020-02-29T00:00:00"/>
    <x v="0"/>
    <x v="9"/>
    <x v="0"/>
  </r>
  <r>
    <s v="엠피가온"/>
    <s v="MP가온"/>
    <s v="가온1팀"/>
    <s v="임명산"/>
    <s v="흥국화재"/>
    <x v="0"/>
    <x v="0"/>
    <n v="95654"/>
    <s v="정상"/>
    <d v="2020-02-03T00:00:00"/>
    <d v="2020-02-03T00:00:00"/>
    <n v="42038467030000"/>
    <x v="0"/>
    <d v="2020-02-29T00:00:00"/>
    <x v="0"/>
    <x v="9"/>
    <x v="0"/>
  </r>
  <r>
    <s v="엠피상동"/>
    <s v="MP상동"/>
    <s v="상동1팀"/>
    <s v="조성임"/>
    <s v="KB손보"/>
    <x v="0"/>
    <x v="0"/>
    <n v="36000"/>
    <s v="정상"/>
    <d v="2020-02-03T00:00:00"/>
    <d v="2020-02-03T00:00:00"/>
    <n v="20200562893"/>
    <x v="0"/>
    <d v="2020-02-29T00:00:00"/>
    <x v="0"/>
    <x v="1"/>
    <x v="0"/>
  </r>
  <r>
    <s v="엠피의정부"/>
    <s v="MP의정부"/>
    <s v="의정부1팀"/>
    <s v="채경미"/>
    <s v="MG손보"/>
    <x v="0"/>
    <x v="0"/>
    <n v="66506"/>
    <s v="정상"/>
    <d v="2020-02-03T00:00:00"/>
    <d v="2020-02-03T00:00:00"/>
    <n v="20200058146"/>
    <x v="0"/>
    <d v="2020-02-29T00:00:00"/>
    <x v="0"/>
    <x v="10"/>
    <x v="0"/>
  </r>
  <r>
    <s v="엠피의정부"/>
    <s v="MP의정부"/>
    <m/>
    <s v="최주영"/>
    <s v="한화손보"/>
    <x v="0"/>
    <x v="0"/>
    <n v="10000"/>
    <s v="정상"/>
    <d v="2020-02-03T00:00:00"/>
    <d v="2020-02-03T00:00:00"/>
    <s v="LA20203261686000"/>
    <x v="0"/>
    <d v="2020-02-29T00:00:00"/>
    <x v="0"/>
    <x v="10"/>
    <x v="0"/>
  </r>
  <r>
    <s v="엠피의정부"/>
    <s v="MP의정부"/>
    <m/>
    <s v="최주영"/>
    <s v="한화손보"/>
    <x v="0"/>
    <x v="0"/>
    <n v="30000"/>
    <s v="정상"/>
    <d v="2020-02-03T00:00:00"/>
    <d v="2020-02-03T00:00:00"/>
    <s v="LA20203261953000"/>
    <x v="0"/>
    <d v="2020-02-29T00:00:00"/>
    <x v="0"/>
    <x v="10"/>
    <x v="0"/>
  </r>
  <r>
    <s v="엠피피스토스"/>
    <m/>
    <m/>
    <s v="표계순"/>
    <s v="롯데손보"/>
    <x v="0"/>
    <x v="0"/>
    <n v="61000"/>
    <s v="정상"/>
    <d v="2020-02-03T00:00:00"/>
    <d v="2020-02-03T00:00:00"/>
    <s v="LA20202257873000"/>
    <x v="0"/>
    <d v="2020-02-29T00:00:00"/>
    <x v="0"/>
    <x v="3"/>
    <x v="0"/>
  </r>
  <r>
    <s v="엠피피스토스"/>
    <s v="MP피스토스"/>
    <s v="피스1팀"/>
    <s v="홍미숙"/>
    <s v="메리츠화재"/>
    <x v="0"/>
    <x v="0"/>
    <n v="49220"/>
    <s v="정상"/>
    <d v="2020-02-03T00:00:00"/>
    <d v="2020-02-03T00:00:00"/>
    <s v="61475-14505"/>
    <x v="0"/>
    <d v="2020-02-29T00:00:00"/>
    <x v="0"/>
    <x v="3"/>
    <x v="0"/>
  </r>
  <r>
    <s v="엠피피스토스"/>
    <s v="MP피스토스"/>
    <s v="피스1팀"/>
    <s v="홍미숙"/>
    <s v="메리츠화재"/>
    <x v="0"/>
    <x v="0"/>
    <n v="45870"/>
    <s v="정상"/>
    <d v="2020-02-03T00:00:00"/>
    <d v="2020-02-03T00:00:00"/>
    <s v="61475-14507"/>
    <x v="0"/>
    <d v="2020-02-29T00:00:00"/>
    <x v="0"/>
    <x v="3"/>
    <x v="0"/>
  </r>
  <r>
    <s v="엠피성공"/>
    <s v="MP성공"/>
    <s v="성공1팀"/>
    <s v="홍미정"/>
    <s v="메리츠화재"/>
    <x v="0"/>
    <x v="0"/>
    <n v="67000"/>
    <s v="정상"/>
    <d v="2020-02-03T00:00:00"/>
    <d v="2020-02-03T00:00:00"/>
    <s v="61503-3897"/>
    <x v="0"/>
    <d v="2020-02-29T00:00:00"/>
    <x v="0"/>
    <x v="5"/>
    <x v="0"/>
  </r>
  <r>
    <s v="엠피성공"/>
    <s v="MP성공"/>
    <s v="성공1팀"/>
    <s v="홍미정"/>
    <s v="삼성화재"/>
    <x v="0"/>
    <x v="0"/>
    <n v="34000"/>
    <s v="정상"/>
    <d v="2020-02-03T00:00:00"/>
    <d v="2020-02-03T00:00:00"/>
    <n v="52002896030000"/>
    <x v="0"/>
    <d v="2020-02-29T00:00:00"/>
    <x v="0"/>
    <x v="5"/>
    <x v="0"/>
  </r>
  <r>
    <s v="엠피상동"/>
    <s v="MP상동"/>
    <s v="상동1팀"/>
    <s v="강명희"/>
    <s v="흥국생명"/>
    <x v="1"/>
    <x v="0"/>
    <n v="33695"/>
    <s v="정상"/>
    <d v="2020-02-17T00:00:00"/>
    <d v="2020-02-17T00:00:00"/>
    <n v="5033989000025"/>
    <x v="0"/>
    <d v="2020-02-29T00:00:00"/>
    <x v="0"/>
    <x v="1"/>
    <x v="0"/>
  </r>
  <r>
    <s v="엠피상동"/>
    <s v="MP상동"/>
    <s v="상동1팀"/>
    <s v="강명희"/>
    <s v="흥국생명"/>
    <x v="1"/>
    <x v="0"/>
    <n v="36275"/>
    <s v="정상"/>
    <d v="2020-02-17T00:00:00"/>
    <d v="2020-02-17T00:00:00"/>
    <n v="4733355200009"/>
    <x v="0"/>
    <d v="2020-02-29T00:00:00"/>
    <x v="0"/>
    <x v="1"/>
    <x v="0"/>
  </r>
  <r>
    <s v="엠피메트로"/>
    <s v="제이엔제이"/>
    <s v="제이엔제이1팀"/>
    <s v="유경자"/>
    <s v="동양생명"/>
    <x v="1"/>
    <x v="0"/>
    <n v="10300"/>
    <s v="정상"/>
    <d v="2020-02-17T00:00:00"/>
    <d v="2020-02-17T00:00:00"/>
    <n v="115053290"/>
    <x v="0"/>
    <d v="2020-02-29T00:00:00"/>
    <x v="0"/>
    <x v="4"/>
    <x v="0"/>
  </r>
  <r>
    <s v="엠피메트로"/>
    <s v="제이엔제이"/>
    <s v="제이엔제이1팀"/>
    <s v="유경자"/>
    <s v="동양생명"/>
    <x v="1"/>
    <x v="0"/>
    <n v="11200"/>
    <s v="정상"/>
    <d v="2020-02-17T00:00:00"/>
    <d v="2020-02-17T00:00:00"/>
    <n v="115053362"/>
    <x v="0"/>
    <d v="2020-02-29T00:00:00"/>
    <x v="0"/>
    <x v="4"/>
    <x v="0"/>
  </r>
  <r>
    <s v="엠피상동"/>
    <s v="MP상동"/>
    <s v="상동1팀"/>
    <s v="이경옥"/>
    <s v="동양생명"/>
    <x v="1"/>
    <x v="3"/>
    <n v="215800"/>
    <s v="정상"/>
    <d v="2020-02-17T00:00:00"/>
    <d v="2020-02-17T00:00:00"/>
    <n v="115055381"/>
    <x v="0"/>
    <d v="2020-02-29T00:00:00"/>
    <x v="0"/>
    <x v="1"/>
    <x v="0"/>
  </r>
  <r>
    <s v="엠피메트로"/>
    <s v="제이엔제이"/>
    <s v="제이엔제이1팀"/>
    <s v="장미향"/>
    <s v="동양생명"/>
    <x v="1"/>
    <x v="0"/>
    <n v="12650"/>
    <s v="정상"/>
    <d v="2020-02-17T00:00:00"/>
    <d v="2020-02-17T00:00:00"/>
    <n v="115053144"/>
    <x v="0"/>
    <d v="2020-02-29T00:00:00"/>
    <x v="0"/>
    <x v="4"/>
    <x v="0"/>
  </r>
  <r>
    <s v="엠피메트로"/>
    <s v="제이엔제이"/>
    <s v="제이엔제이1팀"/>
    <s v="장미향"/>
    <s v="동양생명"/>
    <x v="1"/>
    <x v="0"/>
    <n v="10900"/>
    <s v="정상"/>
    <d v="2020-02-17T00:00:00"/>
    <d v="2020-02-17T00:00:00"/>
    <n v="115053203"/>
    <x v="0"/>
    <d v="2020-02-29T00:00:00"/>
    <x v="0"/>
    <x v="4"/>
    <x v="0"/>
  </r>
  <r>
    <s v="엠피피스토스"/>
    <s v="MP피스토스"/>
    <s v="피스1팀"/>
    <s v="고경숙"/>
    <s v="라이나생명"/>
    <x v="1"/>
    <x v="0"/>
    <n v="34000"/>
    <s v="정상"/>
    <d v="2020-02-14T00:00:00"/>
    <d v="2020-02-14T00:00:00"/>
    <n v="3002427100005"/>
    <x v="0"/>
    <d v="2020-02-29T00:00:00"/>
    <x v="0"/>
    <x v="3"/>
    <x v="0"/>
  </r>
  <r>
    <s v="엠피상동"/>
    <s v="MP상동"/>
    <s v="상동1팀"/>
    <s v="김옥순"/>
    <s v="흥국생명"/>
    <x v="1"/>
    <x v="0"/>
    <n v="139688"/>
    <s v="정상"/>
    <d v="2020-02-14T00:00:00"/>
    <d v="2020-02-14T00:00:00"/>
    <n v="7590945200014"/>
    <x v="0"/>
    <d v="2020-02-29T00:00:00"/>
    <x v="0"/>
    <x v="1"/>
    <x v="0"/>
  </r>
  <r>
    <s v="엠피상동"/>
    <s v="MP상동"/>
    <s v="상동1팀"/>
    <s v="김종민2"/>
    <s v="흥국생명"/>
    <x v="1"/>
    <x v="0"/>
    <n v="39880"/>
    <s v="정상"/>
    <d v="2020-02-14T00:00:00"/>
    <d v="2020-02-14T00:00:00"/>
    <n v="9906595200005"/>
    <x v="0"/>
    <d v="2020-02-29T00:00:00"/>
    <x v="0"/>
    <x v="1"/>
    <x v="0"/>
  </r>
  <r>
    <s v="엠피상동"/>
    <s v="MP상동"/>
    <s v="상동1팀"/>
    <s v="김종민2"/>
    <s v="흥국생명"/>
    <x v="1"/>
    <x v="0"/>
    <n v="80095"/>
    <s v="정상"/>
    <d v="2020-02-14T00:00:00"/>
    <d v="2020-02-14T00:00:00"/>
    <n v="1306595200005"/>
    <x v="0"/>
    <d v="2020-02-29T00:00:00"/>
    <x v="0"/>
    <x v="1"/>
    <x v="0"/>
  </r>
  <r>
    <s v="엠피메트로"/>
    <s v="제이엔제이"/>
    <s v="제이엔제이1팀"/>
    <s v="유경자"/>
    <s v="동양생명"/>
    <x v="1"/>
    <x v="0"/>
    <n v="53620"/>
    <s v="정상"/>
    <d v="2020-02-14T00:00:00"/>
    <d v="2020-02-14T00:00:00"/>
    <n v="115052789"/>
    <x v="0"/>
    <d v="2020-02-29T00:00:00"/>
    <x v="0"/>
    <x v="4"/>
    <x v="0"/>
  </r>
  <r>
    <s v="엠피피스토스"/>
    <s v="MP피스토스"/>
    <s v="피스1팀"/>
    <s v="홍미숙"/>
    <s v="라이나생명"/>
    <x v="1"/>
    <x v="4"/>
    <n v="186000"/>
    <s v="정상"/>
    <d v="2020-02-14T00:00:00"/>
    <d v="2020-02-14T00:00:00"/>
    <n v="3013858000001"/>
    <x v="0"/>
    <d v="2020-02-29T00:00:00"/>
    <x v="0"/>
    <x v="3"/>
    <x v="0"/>
  </r>
  <r>
    <s v="엠피상동"/>
    <s v="MP상동"/>
    <s v="상동1팀"/>
    <s v="김옥순"/>
    <s v="흥국생명"/>
    <x v="1"/>
    <x v="0"/>
    <n v="68298"/>
    <s v="정상"/>
    <d v="2020-02-13T00:00:00"/>
    <d v="2020-02-13T00:00:00"/>
    <n v="1889104200046"/>
    <x v="0"/>
    <d v="2020-02-29T00:00:00"/>
    <x v="0"/>
    <x v="1"/>
    <x v="0"/>
  </r>
  <r>
    <s v="엠피메트로"/>
    <s v="제이엔제이"/>
    <s v="제이엔제이1팀"/>
    <s v="김주희"/>
    <s v="DB생명"/>
    <x v="1"/>
    <x v="0"/>
    <n v="61200"/>
    <s v="정상"/>
    <d v="2020-02-13T00:00:00"/>
    <d v="2020-02-13T00:00:00"/>
    <n v="104404198"/>
    <x v="0"/>
    <d v="2020-02-29T00:00:00"/>
    <x v="0"/>
    <x v="4"/>
    <x v="0"/>
  </r>
  <r>
    <s v="엠피피스토스"/>
    <s v="MP피스토스"/>
    <s v="피스1팀"/>
    <s v="우월랑"/>
    <s v="라이나생명"/>
    <x v="1"/>
    <x v="5"/>
    <n v="29345"/>
    <s v="정상"/>
    <d v="2020-02-13T00:00:00"/>
    <d v="2020-02-13T00:00:00"/>
    <n v="3013828610001"/>
    <x v="0"/>
    <d v="2020-02-29T00:00:00"/>
    <x v="0"/>
    <x v="3"/>
    <x v="0"/>
  </r>
  <r>
    <s v="엠피피스토스"/>
    <s v="MP피스토스"/>
    <s v="피스1팀"/>
    <s v="우월랑"/>
    <s v="라이나생명"/>
    <x v="1"/>
    <x v="5"/>
    <n v="27200"/>
    <s v="정상"/>
    <d v="2020-02-13T00:00:00"/>
    <d v="2020-02-13T00:00:00"/>
    <n v="3013812980003"/>
    <x v="0"/>
    <d v="2020-02-29T00:00:00"/>
    <x v="0"/>
    <x v="3"/>
    <x v="0"/>
  </r>
  <r>
    <s v="엠피상동"/>
    <s v="MP상동"/>
    <s v="상동1팀"/>
    <s v="고유미"/>
    <s v="흥국생명"/>
    <x v="1"/>
    <x v="0"/>
    <n v="53608"/>
    <s v="정상"/>
    <d v="2020-02-12T00:00:00"/>
    <d v="2020-02-12T00:00:00"/>
    <n v="5088495200009"/>
    <x v="0"/>
    <d v="2020-02-29T00:00:00"/>
    <x v="0"/>
    <x v="1"/>
    <x v="0"/>
  </r>
  <r>
    <s v="엠피피스토스"/>
    <s v="MP피스토스"/>
    <s v="피스1팀"/>
    <s v="김승희"/>
    <s v="신한생명"/>
    <x v="1"/>
    <x v="0"/>
    <n v="338000"/>
    <s v="반송"/>
    <d v="2020-02-12T00:00:00"/>
    <d v="2020-02-17T00:00:00"/>
    <n v="111718755"/>
    <x v="0"/>
    <d v="2020-02-29T00:00:00"/>
    <x v="2"/>
    <x v="3"/>
    <x v="0"/>
  </r>
  <r>
    <s v="엠피피스토스"/>
    <s v="MP피스토스"/>
    <s v="피스1팀"/>
    <s v="우월랑"/>
    <s v="라이나생명"/>
    <x v="1"/>
    <x v="5"/>
    <n v="27110"/>
    <s v="정상"/>
    <d v="2020-02-12T00:00:00"/>
    <d v="2020-02-12T00:00:00"/>
    <n v="3013812980001"/>
    <x v="0"/>
    <d v="2020-02-29T00:00:00"/>
    <x v="0"/>
    <x v="3"/>
    <x v="0"/>
  </r>
  <r>
    <s v="엠피송내"/>
    <s v="MP송내"/>
    <s v="송내2팀"/>
    <s v="이현자"/>
    <s v="라이나생명"/>
    <x v="1"/>
    <x v="4"/>
    <n v="530400"/>
    <s v="정상"/>
    <d v="2020-02-12T00:00:00"/>
    <d v="2020-02-12T00:00:00"/>
    <n v="3013814060001"/>
    <x v="0"/>
    <d v="2020-02-29T00:00:00"/>
    <x v="0"/>
    <x v="2"/>
    <x v="0"/>
  </r>
  <r>
    <s v="엠피피스토스"/>
    <s v="MP피스토스"/>
    <s v="피스1팀"/>
    <s v="홍미숙"/>
    <s v="라이나생명"/>
    <x v="1"/>
    <x v="0"/>
    <n v="29700"/>
    <s v="정상"/>
    <d v="2020-02-12T00:00:00"/>
    <d v="2020-02-12T00:00:00"/>
    <n v="3013811840002"/>
    <x v="0"/>
    <d v="2020-02-29T00:00:00"/>
    <x v="0"/>
    <x v="3"/>
    <x v="0"/>
  </r>
  <r>
    <s v="엠피피스토스"/>
    <s v="MP피스토스"/>
    <s v="피스1팀"/>
    <s v="홍미숙"/>
    <s v="라이나생명"/>
    <x v="1"/>
    <x v="0"/>
    <n v="28000"/>
    <s v="정상"/>
    <d v="2020-02-12T00:00:00"/>
    <d v="2020-02-12T00:00:00"/>
    <n v="3013811840001"/>
    <x v="0"/>
    <d v="2020-02-29T00:00:00"/>
    <x v="0"/>
    <x v="3"/>
    <x v="0"/>
  </r>
  <r>
    <s v="엠피상동"/>
    <s v="MP상동"/>
    <s v="상동1팀"/>
    <s v="이효순"/>
    <s v="흥국생명"/>
    <x v="1"/>
    <x v="6"/>
    <n v="300000"/>
    <s v="정상"/>
    <d v="2020-02-11T00:00:00"/>
    <d v="2020-02-11T00:00:00"/>
    <n v="7558495200007"/>
    <x v="0"/>
    <d v="2020-02-29T00:00:00"/>
    <x v="0"/>
    <x v="1"/>
    <x v="0"/>
  </r>
  <r>
    <s v="엠피메트로"/>
    <s v="제이엔제이"/>
    <s v="제이엔제이1팀"/>
    <s v="유경자"/>
    <s v="동양생명"/>
    <x v="1"/>
    <x v="0"/>
    <n v="30520"/>
    <s v="정상"/>
    <d v="2020-02-10T00:00:00"/>
    <d v="2020-02-10T00:00:00"/>
    <n v="115028118"/>
    <x v="0"/>
    <d v="2020-02-29T00:00:00"/>
    <x v="0"/>
    <x v="4"/>
    <x v="0"/>
  </r>
  <r>
    <s v="엠피메트로"/>
    <s v="제이엔제이"/>
    <m/>
    <s v="전진"/>
    <s v="동양생명"/>
    <x v="1"/>
    <x v="0"/>
    <n v="49820"/>
    <s v="정상"/>
    <d v="2020-02-10T00:00:00"/>
    <d v="2020-02-10T00:00:00"/>
    <n v="115038347"/>
    <x v="0"/>
    <d v="2020-02-29T00:00:00"/>
    <x v="0"/>
    <x v="4"/>
    <x v="0"/>
  </r>
  <r>
    <s v="엠피메트로"/>
    <s v="제이엔제이"/>
    <m/>
    <s v="전진"/>
    <s v="흥국생명"/>
    <x v="1"/>
    <x v="0"/>
    <n v="64270"/>
    <s v="정상"/>
    <d v="2020-02-10T00:00:00"/>
    <d v="2020-02-10T00:00:00"/>
    <n v="3927495200003"/>
    <x v="0"/>
    <d v="2020-02-29T00:00:00"/>
    <x v="0"/>
    <x v="4"/>
    <x v="0"/>
  </r>
  <r>
    <s v="엠피메트로"/>
    <s v="제이엔제이"/>
    <m/>
    <s v="전진"/>
    <s v="동양생명"/>
    <x v="1"/>
    <x v="0"/>
    <n v="41820"/>
    <s v="정상"/>
    <d v="2020-02-10T00:00:00"/>
    <d v="2020-02-10T00:00:00"/>
    <n v="115037121"/>
    <x v="0"/>
    <d v="2020-02-29T00:00:00"/>
    <x v="0"/>
    <x v="4"/>
    <x v="0"/>
  </r>
  <r>
    <s v="엠피레전드"/>
    <s v="MP레전드"/>
    <s v="레전드1팀"/>
    <s v="안인희"/>
    <s v="DB생명"/>
    <x v="1"/>
    <x v="3"/>
    <n v="73524"/>
    <s v="정상"/>
    <d v="2020-02-07T00:00:00"/>
    <d v="2020-02-07T00:00:00"/>
    <n v="104385029"/>
    <x v="0"/>
    <d v="2020-02-29T00:00:00"/>
    <x v="0"/>
    <x v="11"/>
    <x v="0"/>
  </r>
  <r>
    <s v="엠피의정부"/>
    <s v="MP의정부"/>
    <s v="의정부1팀"/>
    <s v="오광숙"/>
    <s v="삼성생명"/>
    <x v="1"/>
    <x v="7"/>
    <n v="53440"/>
    <s v="정상"/>
    <d v="2020-02-07T00:00:00"/>
    <d v="2020-02-07T00:00:00"/>
    <n v="41000005619185"/>
    <x v="0"/>
    <d v="2020-02-29T00:00:00"/>
    <x v="0"/>
    <x v="10"/>
    <x v="0"/>
  </r>
  <r>
    <s v="엠피피스토스"/>
    <s v="MP피스토스"/>
    <s v="피스1팀"/>
    <s v="이복자"/>
    <s v="라이나생명"/>
    <x v="1"/>
    <x v="5"/>
    <n v="17480"/>
    <s v="정상"/>
    <d v="2020-02-07T00:00:00"/>
    <d v="2020-02-07T00:00:00"/>
    <n v="3013736780001"/>
    <x v="0"/>
    <d v="2020-02-29T00:00:00"/>
    <x v="0"/>
    <x v="3"/>
    <x v="0"/>
  </r>
  <r>
    <s v="엠피메트로"/>
    <s v="제이엔제이"/>
    <s v="제이엔제이1팀"/>
    <s v="유경자"/>
    <s v="동양생명"/>
    <x v="1"/>
    <x v="0"/>
    <n v="33410"/>
    <s v="정상"/>
    <d v="2020-02-06T00:00:00"/>
    <d v="2020-02-06T00:00:00"/>
    <n v="115029853"/>
    <x v="0"/>
    <d v="2020-02-29T00:00:00"/>
    <x v="0"/>
    <x v="4"/>
    <x v="0"/>
  </r>
  <r>
    <s v="엠피경기"/>
    <m/>
    <m/>
    <s v="유창백"/>
    <s v="삼성생명"/>
    <x v="1"/>
    <x v="7"/>
    <n v="51360"/>
    <s v="반송"/>
    <d v="2020-02-06T00:00:00"/>
    <d v="2020-02-11T00:00:00"/>
    <n v="41000005611965"/>
    <x v="0"/>
    <d v="2020-02-29T00:00:00"/>
    <x v="2"/>
    <x v="18"/>
    <x v="0"/>
  </r>
  <r>
    <s v="엠피상동"/>
    <s v="MP상동"/>
    <s v="상동1팀"/>
    <s v="이병식"/>
    <s v="흥국생명"/>
    <x v="1"/>
    <x v="0"/>
    <n v="41700"/>
    <s v="정상"/>
    <d v="2020-02-06T00:00:00"/>
    <d v="2020-02-06T00:00:00"/>
    <n v="7447973200029"/>
    <x v="0"/>
    <d v="2020-02-29T00:00:00"/>
    <x v="0"/>
    <x v="1"/>
    <x v="0"/>
  </r>
  <r>
    <s v="엠피가온"/>
    <m/>
    <m/>
    <s v="임은숙"/>
    <s v="흥국생명"/>
    <x v="1"/>
    <x v="0"/>
    <n v="86560"/>
    <s v="정상"/>
    <d v="2020-02-06T00:00:00"/>
    <d v="2020-02-06T00:00:00"/>
    <n v="7314195200022"/>
    <x v="0"/>
    <d v="2020-02-29T00:00:00"/>
    <x v="0"/>
    <x v="9"/>
    <x v="0"/>
  </r>
  <r>
    <s v="엠피상동"/>
    <s v="MP상동"/>
    <s v="상동1팀"/>
    <s v="최은재"/>
    <s v="흥국생명"/>
    <x v="1"/>
    <x v="0"/>
    <n v="70670"/>
    <s v="정상"/>
    <d v="2020-02-06T00:00:00"/>
    <d v="2020-02-06T00:00:00"/>
    <n v="5132495200008"/>
    <x v="0"/>
    <d v="2020-02-29T00:00:00"/>
    <x v="0"/>
    <x v="1"/>
    <x v="0"/>
  </r>
  <r>
    <s v="엠피상동"/>
    <s v="MP상동"/>
    <s v="상동1팀"/>
    <s v="강명희"/>
    <s v="흥국생명"/>
    <x v="1"/>
    <x v="0"/>
    <n v="30120"/>
    <s v="정상"/>
    <d v="2020-02-05T00:00:00"/>
    <d v="2020-02-05T00:00:00"/>
    <n v="5033989000023"/>
    <x v="0"/>
    <d v="2020-02-29T00:00:00"/>
    <x v="0"/>
    <x v="1"/>
    <x v="0"/>
  </r>
  <r>
    <s v="엠피메트로"/>
    <s v="제이엔제이"/>
    <s v="제이엔제이1팀"/>
    <s v="유경자"/>
    <s v="동양생명"/>
    <x v="1"/>
    <x v="0"/>
    <n v="39930"/>
    <s v="정상"/>
    <d v="2020-02-05T00:00:00"/>
    <d v="2020-02-05T00:00:00"/>
    <n v="115027945"/>
    <x v="0"/>
    <d v="2020-02-29T00:00:00"/>
    <x v="0"/>
    <x v="4"/>
    <x v="0"/>
  </r>
  <r>
    <s v="엠피상동"/>
    <s v="MP상동"/>
    <s v="상동1팀"/>
    <s v="이경옥"/>
    <s v="흥국생명"/>
    <x v="1"/>
    <x v="0"/>
    <n v="80020"/>
    <s v="정상"/>
    <d v="2020-02-05T00:00:00"/>
    <d v="2020-02-05T00:00:00"/>
    <n v="7834240100011"/>
    <x v="0"/>
    <d v="2020-02-29T00:00:00"/>
    <x v="0"/>
    <x v="1"/>
    <x v="0"/>
  </r>
  <r>
    <s v="엠피상동"/>
    <s v="MP상동"/>
    <s v="상동1팀"/>
    <s v="이경옥"/>
    <s v="흥국생명"/>
    <x v="1"/>
    <x v="0"/>
    <n v="93370"/>
    <s v="정상"/>
    <d v="2020-02-05T00:00:00"/>
    <d v="2020-02-05T00:00:00"/>
    <n v="9765340200041"/>
    <x v="0"/>
    <d v="2020-02-29T00:00:00"/>
    <x v="0"/>
    <x v="1"/>
    <x v="0"/>
  </r>
  <r>
    <s v="엠피상동"/>
    <s v="MP상동"/>
    <s v="상동1팀"/>
    <s v="이경옥"/>
    <s v="흥국생명"/>
    <x v="1"/>
    <x v="0"/>
    <n v="86650"/>
    <s v="정상"/>
    <d v="2020-02-05T00:00:00"/>
    <d v="2020-02-05T00:00:00"/>
    <n v="9765340200042"/>
    <x v="0"/>
    <d v="2020-02-29T00:00:00"/>
    <x v="0"/>
    <x v="1"/>
    <x v="0"/>
  </r>
  <r>
    <s v="엠피메트로"/>
    <s v="제이엔제이"/>
    <s v="제이엔제이1팀"/>
    <s v="김주희"/>
    <s v="흥국생명"/>
    <x v="1"/>
    <x v="0"/>
    <n v="63135"/>
    <s v="정상"/>
    <d v="2020-02-04T00:00:00"/>
    <d v="2020-02-04T00:00:00"/>
    <n v="9380495200005"/>
    <x v="0"/>
    <d v="2020-02-29T00:00:00"/>
    <x v="0"/>
    <x v="4"/>
    <x v="0"/>
  </r>
  <r>
    <s v="엠피피스토스"/>
    <s v="MP피스토스"/>
    <s v="피스1팀"/>
    <s v="이미선2"/>
    <s v="카디프생명"/>
    <x v="1"/>
    <x v="8"/>
    <n v="300000"/>
    <s v="정상"/>
    <d v="2020-02-04T00:00:00"/>
    <d v="2020-02-04T00:00:00"/>
    <n v="5000218982"/>
    <x v="0"/>
    <d v="2020-02-29T00:00:00"/>
    <x v="0"/>
    <x v="3"/>
    <x v="0"/>
  </r>
  <r>
    <s v="엠피피스토스"/>
    <s v="MP피스토스"/>
    <s v="피스1팀"/>
    <s v="이미선2"/>
    <s v="카디프생명"/>
    <x v="1"/>
    <x v="8"/>
    <n v="600000"/>
    <s v="정상"/>
    <d v="2020-02-04T00:00:00"/>
    <d v="2020-02-04T00:00:00"/>
    <n v="5000218985"/>
    <x v="0"/>
    <d v="2020-02-29T00:00:00"/>
    <x v="0"/>
    <x v="3"/>
    <x v="0"/>
  </r>
  <r>
    <s v="엠피상동"/>
    <s v="MP상동"/>
    <s v="상동1팀"/>
    <s v="이상분"/>
    <s v="흥국생명"/>
    <x v="1"/>
    <x v="0"/>
    <n v="80730"/>
    <s v="정상"/>
    <d v="2020-02-04T00:00:00"/>
    <d v="2020-02-04T00:00:00"/>
    <n v="6401495200001"/>
    <x v="0"/>
    <d v="2020-02-29T00:00:00"/>
    <x v="0"/>
    <x v="1"/>
    <x v="0"/>
  </r>
  <r>
    <s v="엠피피스토스"/>
    <s v="MP피스토스"/>
    <s v="피스1팀"/>
    <s v="고경숙"/>
    <s v="라이나생명"/>
    <x v="1"/>
    <x v="0"/>
    <n v="47900"/>
    <s v="정상"/>
    <d v="2020-02-03T00:00:00"/>
    <d v="2020-02-03T00:00:00"/>
    <n v="3011947880002"/>
    <x v="0"/>
    <d v="2020-02-29T00:00:00"/>
    <x v="0"/>
    <x v="3"/>
    <x v="0"/>
  </r>
  <r>
    <s v="엠피상동"/>
    <s v="MP상동"/>
    <s v="상동1팀"/>
    <s v="이경옥"/>
    <s v="흥국생명"/>
    <x v="1"/>
    <x v="3"/>
    <n v="343700"/>
    <s v="정상"/>
    <d v="2020-02-03T00:00:00"/>
    <d v="2020-02-03T00:00:00"/>
    <n v="9765340200038"/>
    <x v="0"/>
    <d v="2020-02-29T00:00:00"/>
    <x v="0"/>
    <x v="1"/>
    <x v="0"/>
  </r>
  <r>
    <s v="엠피상동"/>
    <s v="MP상동"/>
    <s v="상동1팀"/>
    <s v="이경옥"/>
    <s v="동양생명"/>
    <x v="1"/>
    <x v="3"/>
    <n v="517000"/>
    <s v="정상"/>
    <d v="2020-02-03T00:00:00"/>
    <d v="2020-02-03T00:00:00"/>
    <n v="115012663"/>
    <x v="0"/>
    <d v="2020-02-29T00:00:00"/>
    <x v="0"/>
    <x v="1"/>
    <x v="0"/>
  </r>
  <r>
    <s v="엠피상동"/>
    <s v="MP상동"/>
    <s v="상동1팀"/>
    <s v="이병식"/>
    <s v="흥국생명"/>
    <x v="1"/>
    <x v="0"/>
    <n v="72670"/>
    <s v="정상"/>
    <d v="2020-02-03T00:00:00"/>
    <d v="2020-02-03T00:00:00"/>
    <n v="7348395200003"/>
    <x v="0"/>
    <d v="2020-02-29T00:00:00"/>
    <x v="0"/>
    <x v="1"/>
    <x v="0"/>
  </r>
  <r>
    <s v="엠피상동"/>
    <s v="MP상동"/>
    <s v="상동1팀"/>
    <s v="이숙자"/>
    <s v="흥국생명"/>
    <x v="1"/>
    <x v="0"/>
    <n v="53000"/>
    <s v="정상"/>
    <d v="2020-02-03T00:00:00"/>
    <d v="2020-02-03T00:00:00"/>
    <n v="6909295200001"/>
    <x v="0"/>
    <d v="2020-02-29T00:00:00"/>
    <x v="0"/>
    <x v="1"/>
    <x v="0"/>
  </r>
  <r>
    <s v="의정부"/>
    <s v="의정부1팀"/>
    <s v="의정부1팀"/>
    <s v="채경미"/>
    <s v="MG손보"/>
    <x v="0"/>
    <x v="9"/>
    <n v="66506"/>
    <s v="유지"/>
    <d v="2020-02-03T00:00:00"/>
    <d v="2020-02-03T00:00:00"/>
    <n v="20200058146"/>
    <x v="0"/>
    <d v="2020-02-29T00:00:00"/>
    <x v="3"/>
    <x v="10"/>
    <x v="1"/>
  </r>
  <r>
    <s v="의정부"/>
    <s v="의정부1팀"/>
    <s v="의정부1팀"/>
    <s v="최주영"/>
    <s v="한화손보"/>
    <x v="0"/>
    <x v="9"/>
    <n v="10000"/>
    <s v="유지"/>
    <d v="2020-02-03T00:00:00"/>
    <d v="2020-02-03T00:00:00"/>
    <s v="LA20203261686000"/>
    <x v="0"/>
    <d v="2020-02-29T00:00:00"/>
    <x v="3"/>
    <x v="10"/>
    <x v="1"/>
  </r>
  <r>
    <s v="의정부"/>
    <s v="의정부1팀"/>
    <s v="의정부1팀"/>
    <s v="최주영"/>
    <s v="한화손보"/>
    <x v="0"/>
    <x v="9"/>
    <n v="30000"/>
    <s v="유지"/>
    <d v="2020-02-03T00:00:00"/>
    <d v="2020-02-03T00:00:00"/>
    <s v="LA20203261953000"/>
    <x v="0"/>
    <d v="2020-02-29T00:00:00"/>
    <x v="3"/>
    <x v="10"/>
    <x v="1"/>
  </r>
  <r>
    <s v="성공지점"/>
    <s v="성공1팀"/>
    <s v="성공1팀"/>
    <s v="홍미정"/>
    <s v="메리츠화재"/>
    <x v="0"/>
    <x v="9"/>
    <n v="67000"/>
    <s v="유지"/>
    <d v="2020-02-03T00:00:00"/>
    <d v="2020-02-03T00:00:00"/>
    <s v="61503-3897"/>
    <x v="0"/>
    <d v="2020-02-29T00:00:00"/>
    <x v="3"/>
    <x v="5"/>
    <x v="1"/>
  </r>
  <r>
    <s v="성공지점"/>
    <s v="성공1팀"/>
    <s v="성공1팀"/>
    <s v="홍미정"/>
    <s v="삼성화재"/>
    <x v="0"/>
    <x v="9"/>
    <n v="34000"/>
    <s v="유지"/>
    <d v="2020-02-03T00:00:00"/>
    <d v="2020-02-03T00:00:00"/>
    <n v="52002896030000"/>
    <x v="0"/>
    <d v="2020-02-29T00:00:00"/>
    <x v="3"/>
    <x v="5"/>
    <x v="1"/>
  </r>
  <r>
    <s v="피스토스"/>
    <s v="1팀"/>
    <s v="1팀"/>
    <s v="홍미숙"/>
    <s v="메리츠화재"/>
    <x v="0"/>
    <x v="9"/>
    <n v="49220"/>
    <s v="유지"/>
    <d v="2020-02-03T00:00:00"/>
    <d v="2020-02-03T00:00:00"/>
    <s v="61475-14505"/>
    <x v="0"/>
    <d v="2020-02-29T00:00:00"/>
    <x v="3"/>
    <x v="3"/>
    <x v="1"/>
  </r>
  <r>
    <s v="피스토스"/>
    <s v="1팀"/>
    <s v="1팀"/>
    <s v="홍미숙"/>
    <s v="메리츠화재"/>
    <x v="0"/>
    <x v="9"/>
    <n v="45870"/>
    <s v="유지"/>
    <d v="2020-02-03T00:00:00"/>
    <d v="2020-02-03T00:00:00"/>
    <s v="61475-14507"/>
    <x v="0"/>
    <d v="2020-02-29T00:00:00"/>
    <x v="3"/>
    <x v="3"/>
    <x v="1"/>
  </r>
  <r>
    <s v="엠피상동"/>
    <s v="엠피상동1팀"/>
    <s v="엠피상동1팀"/>
    <s v="이복종"/>
    <s v="메리츠화재"/>
    <x v="0"/>
    <x v="9"/>
    <n v="76000"/>
    <s v="유지"/>
    <d v="2020-02-03T00:00:00"/>
    <d v="2020-02-03T00:00:00"/>
    <s v="61494-16094"/>
    <x v="0"/>
    <d v="2020-02-29T00:00:00"/>
    <x v="3"/>
    <x v="1"/>
    <x v="1"/>
  </r>
  <r>
    <s v="피스토스"/>
    <s v="1팀"/>
    <s v="1팀"/>
    <s v="표계순"/>
    <s v="롯데손보"/>
    <x v="0"/>
    <x v="9"/>
    <n v="61000"/>
    <s v="유지"/>
    <d v="2020-02-03T00:00:00"/>
    <d v="2020-02-03T00:00:00"/>
    <s v="LA20202257873000"/>
    <x v="0"/>
    <d v="2020-02-29T00:00:00"/>
    <x v="3"/>
    <x v="3"/>
    <x v="1"/>
  </r>
  <r>
    <s v="피스토스"/>
    <s v="1팀"/>
    <s v="1팀"/>
    <s v="강은선"/>
    <s v="한화손보"/>
    <x v="0"/>
    <x v="9"/>
    <n v="51373"/>
    <s v="유지"/>
    <d v="2020-02-03T00:00:00"/>
    <d v="2020-02-03T00:00:00"/>
    <s v="LA20203259610000"/>
    <x v="0"/>
    <d v="2020-02-29T00:00:00"/>
    <x v="3"/>
    <x v="3"/>
    <x v="1"/>
  </r>
  <r>
    <s v="피스토스"/>
    <s v="1팀"/>
    <s v="1팀"/>
    <s v="강은선"/>
    <s v="메리츠화재"/>
    <x v="0"/>
    <x v="9"/>
    <n v="50000"/>
    <s v="유지"/>
    <d v="2020-02-03T00:00:00"/>
    <d v="2020-02-03T00:00:00"/>
    <s v="61478-15309"/>
    <x v="0"/>
    <d v="2020-02-29T00:00:00"/>
    <x v="3"/>
    <x v="3"/>
    <x v="1"/>
  </r>
  <r>
    <s v="엠피가온"/>
    <s v="가온1팀"/>
    <s v="가온1팀"/>
    <s v="임명산A"/>
    <s v="흥국화재"/>
    <x v="0"/>
    <x v="9"/>
    <n v="99028"/>
    <s v="유지"/>
    <d v="2020-02-03T00:00:00"/>
    <d v="2020-02-03T00:00:00"/>
    <n v="42038468480000"/>
    <x v="0"/>
    <d v="2020-02-29T00:00:00"/>
    <x v="3"/>
    <x v="9"/>
    <x v="1"/>
  </r>
  <r>
    <s v="피스토스"/>
    <s v="1팀"/>
    <s v="1팀"/>
    <s v="강은선"/>
    <s v="DB손보"/>
    <x v="0"/>
    <x v="9"/>
    <n v="65000"/>
    <s v="유지"/>
    <d v="2020-02-03T00:00:00"/>
    <d v="2020-02-03T00:00:00"/>
    <n v="320200232487"/>
    <x v="0"/>
    <d v="2020-02-29T00:00:00"/>
    <x v="3"/>
    <x v="3"/>
    <x v="1"/>
  </r>
  <r>
    <s v="엠피가온"/>
    <s v="가온1팀"/>
    <s v="가온1팀"/>
    <s v="임명산A"/>
    <s v="흥국화재"/>
    <x v="0"/>
    <x v="9"/>
    <n v="95654"/>
    <s v="유지"/>
    <d v="2020-02-03T00:00:00"/>
    <d v="2020-02-03T00:00:00"/>
    <n v="42038467030000"/>
    <x v="0"/>
    <d v="2020-02-29T00:00:00"/>
    <x v="3"/>
    <x v="9"/>
    <x v="1"/>
  </r>
  <r>
    <s v="엠피상동"/>
    <s v="엠피상동1팀"/>
    <s v="엠피상동1팀"/>
    <s v="강미경"/>
    <s v="한화손보"/>
    <x v="0"/>
    <x v="9"/>
    <n v="200000"/>
    <s v="유지"/>
    <d v="2020-02-03T00:00:00"/>
    <d v="2020-02-03T00:00:00"/>
    <s v="LA20203258188000"/>
    <x v="0"/>
    <d v="2020-02-29T00:00:00"/>
    <x v="3"/>
    <x v="1"/>
    <x v="1"/>
  </r>
  <r>
    <s v="엠피상동"/>
    <s v="엠피상동1팀"/>
    <s v="엠피상동1팀"/>
    <s v="조성임"/>
    <s v="KB손보"/>
    <x v="0"/>
    <x v="9"/>
    <n v="36000"/>
    <s v="유지"/>
    <d v="2020-02-03T00:00:00"/>
    <d v="2020-02-03T00:00:00"/>
    <n v="20200562893"/>
    <x v="0"/>
    <d v="2020-02-29T00:00:00"/>
    <x v="3"/>
    <x v="1"/>
    <x v="1"/>
  </r>
  <r>
    <s v="엠피상동"/>
    <s v="엠피상동1팀"/>
    <s v="엠피상동1팀"/>
    <s v="손명애"/>
    <s v="메리츠화재"/>
    <x v="0"/>
    <x v="9"/>
    <n v="131000"/>
    <s v="유지"/>
    <d v="2020-02-03T00:00:00"/>
    <d v="2020-02-03T00:00:00"/>
    <s v="61505-1455"/>
    <x v="0"/>
    <d v="2020-02-29T00:00:00"/>
    <x v="3"/>
    <x v="1"/>
    <x v="1"/>
  </r>
  <r>
    <s v="피스토스"/>
    <s v="1팀"/>
    <s v="1팀"/>
    <s v="김진이"/>
    <s v="현대해상"/>
    <x v="0"/>
    <x v="9"/>
    <n v="13380"/>
    <s v="유지"/>
    <d v="2020-02-03T00:00:00"/>
    <d v="2020-02-03T00:00:00"/>
    <s v="L02004582634"/>
    <x v="0"/>
    <d v="2020-02-29T00:00:00"/>
    <x v="3"/>
    <x v="3"/>
    <x v="1"/>
  </r>
  <r>
    <s v="피스토스"/>
    <s v="1팀"/>
    <s v="1팀"/>
    <s v="김진이"/>
    <s v="현대해상"/>
    <x v="0"/>
    <x v="9"/>
    <n v="107770"/>
    <s v="유지"/>
    <d v="2020-02-03T00:00:00"/>
    <d v="2020-02-03T00:00:00"/>
    <s v="L02004580985"/>
    <x v="0"/>
    <d v="2020-02-29T00:00:00"/>
    <x v="3"/>
    <x v="3"/>
    <x v="1"/>
  </r>
  <r>
    <s v="엠피상동"/>
    <s v="엠피상동1팀"/>
    <s v="엠피상동1팀"/>
    <s v="강미경"/>
    <s v="메리츠화재"/>
    <x v="0"/>
    <x v="9"/>
    <n v="120000"/>
    <s v="유지"/>
    <d v="2020-02-03T00:00:00"/>
    <d v="2020-02-03T00:00:00"/>
    <s v="61494-15631"/>
    <x v="0"/>
    <d v="2020-02-29T00:00:00"/>
    <x v="3"/>
    <x v="1"/>
    <x v="1"/>
  </r>
  <r>
    <s v="엠피상동"/>
    <s v="엠피상동1팀"/>
    <s v="엠피상동1팀"/>
    <s v="이병식"/>
    <s v="흥국생명"/>
    <x v="1"/>
    <x v="10"/>
    <n v="72670"/>
    <s v="유지"/>
    <d v="2020-02-03T00:00:00"/>
    <d v="2020-02-03T00:00:00"/>
    <n v="7348395200003"/>
    <x v="0"/>
    <d v="2020-02-29T00:00:00"/>
    <x v="3"/>
    <x v="1"/>
    <x v="1"/>
  </r>
  <r>
    <s v="엠피상동"/>
    <s v="엠피상동1팀"/>
    <s v="엠피상동1팀"/>
    <s v="이경옥"/>
    <s v="흥국생명"/>
    <x v="1"/>
    <x v="10"/>
    <n v="343700"/>
    <s v="유지"/>
    <d v="2020-02-03T00:00:00"/>
    <d v="2020-02-03T00:00:00"/>
    <n v="9765340200038"/>
    <x v="0"/>
    <d v="2020-02-29T00:00:00"/>
    <x v="3"/>
    <x v="1"/>
    <x v="1"/>
  </r>
  <r>
    <s v="엠피상동"/>
    <s v="엠피상동1팀"/>
    <s v="엠피상동1팀"/>
    <s v="이경옥"/>
    <s v="동양생명"/>
    <x v="1"/>
    <x v="10"/>
    <n v="517000"/>
    <s v="유지"/>
    <d v="2020-02-03T00:00:00"/>
    <d v="2020-02-03T00:00:00"/>
    <n v="115012663"/>
    <x v="0"/>
    <d v="2020-02-29T00:00:00"/>
    <x v="3"/>
    <x v="1"/>
    <x v="1"/>
  </r>
  <r>
    <s v="엠피상동"/>
    <s v="엠피상동1팀"/>
    <s v="엠피상동1팀"/>
    <s v="이숙자"/>
    <s v="흥국생명"/>
    <x v="1"/>
    <x v="10"/>
    <n v="53000"/>
    <s v="유지"/>
    <d v="2020-02-03T00:00:00"/>
    <d v="2020-02-03T00:00:00"/>
    <n v="6909295200001"/>
    <x v="0"/>
    <d v="2020-02-29T00:00:00"/>
    <x v="3"/>
    <x v="1"/>
    <x v="1"/>
  </r>
  <r>
    <s v="엠피조은"/>
    <s v="MP조은"/>
    <s v="조은1팀"/>
    <s v="김명주"/>
    <s v="삼성화재"/>
    <x v="0"/>
    <x v="0"/>
    <n v="56500"/>
    <s v="정상"/>
    <d v="2020-01-31T00:00:00"/>
    <d v="2020-01-31T00:00:00"/>
    <n v="52002826150000"/>
    <x v="1"/>
    <d v="2020-01-31T00:00:00"/>
    <x v="0"/>
    <x v="0"/>
    <x v="0"/>
  </r>
  <r>
    <s v="엠피피스토스"/>
    <s v="MP피스토스"/>
    <s v="피스1팀"/>
    <s v="김선옥"/>
    <s v="DB손보"/>
    <x v="0"/>
    <x v="0"/>
    <n v="15000"/>
    <s v="정상"/>
    <d v="2020-01-31T00:00:00"/>
    <d v="2020-01-31T00:00:00"/>
    <n v="320200226128"/>
    <x v="1"/>
    <d v="2020-01-31T00:00:00"/>
    <x v="0"/>
    <x v="3"/>
    <x v="0"/>
  </r>
  <r>
    <s v="엠피송내"/>
    <s v="MP송내"/>
    <s v="송내2팀"/>
    <s v="김은숙1"/>
    <s v="농협손보"/>
    <x v="0"/>
    <x v="0"/>
    <n v="37000"/>
    <s v="정상"/>
    <d v="2020-01-31T00:00:00"/>
    <d v="2020-01-31T00:00:00"/>
    <n v="3190641815091"/>
    <x v="1"/>
    <d v="2020-01-31T00:00:00"/>
    <x v="0"/>
    <x v="2"/>
    <x v="0"/>
  </r>
  <r>
    <s v="엠피메트로"/>
    <s v="제이엔제이"/>
    <s v="제이엔제이1팀"/>
    <s v="김주희"/>
    <s v="롯데손보"/>
    <x v="0"/>
    <x v="0"/>
    <n v="39933"/>
    <s v="정상"/>
    <d v="2020-01-31T00:00:00"/>
    <d v="2020-01-31T00:00:00"/>
    <s v="LA20202249125000"/>
    <x v="1"/>
    <d v="2020-01-31T00:00:00"/>
    <x v="0"/>
    <x v="4"/>
    <x v="0"/>
  </r>
  <r>
    <s v="엠피메트로"/>
    <s v="제이엔제이"/>
    <s v="제이엔제이1팀"/>
    <s v="김주희"/>
    <s v="DB손보"/>
    <x v="0"/>
    <x v="0"/>
    <n v="32620"/>
    <s v="정상"/>
    <d v="2020-01-31T00:00:00"/>
    <d v="2020-01-31T00:00:00"/>
    <n v="320200215614"/>
    <x v="1"/>
    <d v="2020-01-31T00:00:00"/>
    <x v="0"/>
    <x v="4"/>
    <x v="0"/>
  </r>
  <r>
    <s v="엠피메트로"/>
    <s v="제이엔제이"/>
    <s v="제이엔제이1팀"/>
    <s v="김주희"/>
    <s v="메리츠화재"/>
    <x v="0"/>
    <x v="0"/>
    <n v="30000"/>
    <s v="정상"/>
    <d v="2020-01-31T00:00:00"/>
    <d v="2020-01-31T00:00:00"/>
    <s v="61491-27721"/>
    <x v="1"/>
    <d v="2020-01-31T00:00:00"/>
    <x v="0"/>
    <x v="4"/>
    <x v="0"/>
  </r>
  <r>
    <s v="엠피피스토스"/>
    <s v="MP피스토스"/>
    <s v="피스1팀"/>
    <s v="김진이"/>
    <s v="롯데손보"/>
    <x v="0"/>
    <x v="0"/>
    <n v="27277"/>
    <s v="정상"/>
    <d v="2020-01-31T00:00:00"/>
    <d v="2020-01-31T00:00:00"/>
    <s v="LA20202250797000"/>
    <x v="1"/>
    <d v="2020-01-31T00:00:00"/>
    <x v="0"/>
    <x v="3"/>
    <x v="0"/>
  </r>
  <r>
    <s v="엠피피스토스"/>
    <s v="MP피스토스"/>
    <s v="피스1팀"/>
    <s v="김진이"/>
    <s v="KB손보"/>
    <x v="0"/>
    <x v="0"/>
    <n v="12000"/>
    <s v="정상"/>
    <d v="2020-01-31T00:00:00"/>
    <d v="2020-01-31T00:00:00"/>
    <n v="20200519481"/>
    <x v="1"/>
    <d v="2020-01-31T00:00:00"/>
    <x v="0"/>
    <x v="3"/>
    <x v="0"/>
  </r>
  <r>
    <s v="엠피가온"/>
    <s v="MP가온"/>
    <s v="가온1팀"/>
    <s v="노희경"/>
    <s v="한화손보"/>
    <x v="0"/>
    <x v="0"/>
    <n v="51000"/>
    <s v="정상"/>
    <d v="2020-01-31T00:00:00"/>
    <d v="2020-01-31T00:00:00"/>
    <s v="LA20203240727000"/>
    <x v="1"/>
    <d v="2020-01-31T00:00:00"/>
    <x v="0"/>
    <x v="9"/>
    <x v="0"/>
  </r>
  <r>
    <s v="엠피메트로"/>
    <s v="씨티엠지점"/>
    <m/>
    <s v="박윤희"/>
    <s v="흥국화재"/>
    <x v="0"/>
    <x v="1"/>
    <n v="29331"/>
    <s v="정상"/>
    <d v="2020-01-31T00:00:00"/>
    <d v="2020-01-31T00:00:00"/>
    <n v="42038441080000"/>
    <x v="1"/>
    <d v="2020-01-31T00:00:00"/>
    <x v="0"/>
    <x v="13"/>
    <x v="0"/>
  </r>
  <r>
    <s v="엠피메트로"/>
    <s v="씨티엠지점"/>
    <m/>
    <s v="박윤희"/>
    <s v="흥국화재"/>
    <x v="0"/>
    <x v="0"/>
    <n v="20338"/>
    <s v="정상"/>
    <d v="2020-01-31T00:00:00"/>
    <d v="2020-01-31T00:00:00"/>
    <n v="42038441460000"/>
    <x v="1"/>
    <d v="2020-01-31T00:00:00"/>
    <x v="0"/>
    <x v="13"/>
    <x v="0"/>
  </r>
  <r>
    <s v="엠피피스토스"/>
    <s v="MP피스토스"/>
    <s v="피스1팀"/>
    <s v="변영미"/>
    <s v="메리츠화재"/>
    <x v="0"/>
    <x v="0"/>
    <n v="11000"/>
    <s v="정상"/>
    <d v="2020-01-31T00:00:00"/>
    <d v="2020-01-31T00:00:00"/>
    <s v="61491-29133"/>
    <x v="1"/>
    <d v="2020-01-31T00:00:00"/>
    <x v="0"/>
    <x v="3"/>
    <x v="0"/>
  </r>
  <r>
    <s v="엠피성공"/>
    <s v="MP성공"/>
    <s v="성공1팀"/>
    <s v="신동원"/>
    <s v="흥국화재"/>
    <x v="0"/>
    <x v="0"/>
    <n v="30680"/>
    <s v="정상"/>
    <d v="2020-01-31T00:00:00"/>
    <d v="2020-01-31T00:00:00"/>
    <n v="42038449460000"/>
    <x v="1"/>
    <d v="2020-01-31T00:00:00"/>
    <x v="0"/>
    <x v="5"/>
    <x v="0"/>
  </r>
  <r>
    <s v="엠피성공"/>
    <s v="MP성공"/>
    <s v="성공1팀"/>
    <s v="신동원"/>
    <s v="KB손보"/>
    <x v="0"/>
    <x v="2"/>
    <n v="20000"/>
    <s v="정상"/>
    <d v="2020-01-31T00:00:00"/>
    <d v="2020-01-31T00:00:00"/>
    <n v="20200520844"/>
    <x v="1"/>
    <d v="2020-01-31T00:00:00"/>
    <x v="0"/>
    <x v="5"/>
    <x v="0"/>
  </r>
  <r>
    <s v="엠피성공"/>
    <s v="MP성공"/>
    <s v="성공1팀"/>
    <s v="심정임"/>
    <s v="KB손보"/>
    <x v="0"/>
    <x v="0"/>
    <n v="23000"/>
    <s v="정상"/>
    <d v="2020-01-31T00:00:00"/>
    <d v="2020-01-31T00:00:00"/>
    <n v="20200506960"/>
    <x v="1"/>
    <d v="2020-01-31T00:00:00"/>
    <x v="0"/>
    <x v="5"/>
    <x v="0"/>
  </r>
  <r>
    <s v="엠피성공"/>
    <s v="MP성공"/>
    <s v="성공1팀"/>
    <s v="심정임"/>
    <s v="KB손보"/>
    <x v="0"/>
    <x v="0"/>
    <n v="21000"/>
    <s v="정상"/>
    <d v="2020-01-31T00:00:00"/>
    <d v="2020-01-31T00:00:00"/>
    <n v="20200507160"/>
    <x v="1"/>
    <d v="2020-01-31T00:00:00"/>
    <x v="0"/>
    <x v="5"/>
    <x v="0"/>
  </r>
  <r>
    <s v="엠피피스토스"/>
    <s v="MP피스토스"/>
    <s v="피스1팀"/>
    <s v="안옥선"/>
    <s v="한화손보"/>
    <x v="0"/>
    <x v="0"/>
    <n v="32000"/>
    <s v="정상"/>
    <d v="2020-01-31T00:00:00"/>
    <d v="2020-01-31T00:00:00"/>
    <s v="LA20203243324000"/>
    <x v="1"/>
    <d v="2020-01-31T00:00:00"/>
    <x v="0"/>
    <x v="3"/>
    <x v="0"/>
  </r>
  <r>
    <s v="엠피레전드"/>
    <s v="MP레전드"/>
    <s v="레전드1팀"/>
    <s v="안인희"/>
    <s v="흥국화재"/>
    <x v="0"/>
    <x v="0"/>
    <n v="110280"/>
    <s v="정상"/>
    <d v="2020-01-31T00:00:00"/>
    <d v="2020-01-31T00:00:00"/>
    <n v="42038445060000"/>
    <x v="1"/>
    <d v="2020-01-31T00:00:00"/>
    <x v="0"/>
    <x v="11"/>
    <x v="0"/>
  </r>
  <r>
    <s v="엠피의정부"/>
    <s v="MP의정부"/>
    <s v="의정부1팀"/>
    <s v="오광숙"/>
    <s v="삼성화재"/>
    <x v="0"/>
    <x v="0"/>
    <n v="45000"/>
    <s v="정상"/>
    <d v="2020-01-31T00:00:00"/>
    <d v="2020-01-31T00:00:00"/>
    <n v="52002811320000"/>
    <x v="1"/>
    <d v="2020-01-31T00:00:00"/>
    <x v="0"/>
    <x v="10"/>
    <x v="0"/>
  </r>
  <r>
    <s v="엠피의정부"/>
    <s v="MP의정부"/>
    <s v="의정부1팀"/>
    <s v="오광숙"/>
    <s v="한화손보"/>
    <x v="0"/>
    <x v="0"/>
    <n v="37000"/>
    <s v="정상"/>
    <d v="2020-01-31T00:00:00"/>
    <d v="2020-01-31T00:00:00"/>
    <s v="LA20203232672000"/>
    <x v="1"/>
    <d v="2020-01-31T00:00:00"/>
    <x v="0"/>
    <x v="10"/>
    <x v="0"/>
  </r>
  <r>
    <s v="엠피의정부"/>
    <s v="MP의정부"/>
    <s v="의정부1팀"/>
    <s v="오광숙"/>
    <s v="삼성화재"/>
    <x v="0"/>
    <x v="0"/>
    <n v="30000"/>
    <s v="정상"/>
    <d v="2020-01-31T00:00:00"/>
    <d v="2020-01-31T00:00:00"/>
    <n v="52002653360000"/>
    <x v="1"/>
    <d v="2020-01-31T00:00:00"/>
    <x v="0"/>
    <x v="10"/>
    <x v="0"/>
  </r>
  <r>
    <s v="엠피의정부"/>
    <s v="MP의정부"/>
    <s v="의정부1팀"/>
    <s v="오광숙"/>
    <s v="삼성화재"/>
    <x v="0"/>
    <x v="0"/>
    <n v="28000"/>
    <s v="정상"/>
    <d v="2020-01-31T00:00:00"/>
    <d v="2020-01-31T00:00:00"/>
    <n v="52002718790000"/>
    <x v="1"/>
    <d v="2020-01-31T00:00:00"/>
    <x v="0"/>
    <x v="10"/>
    <x v="0"/>
  </r>
  <r>
    <s v="엠피의정부"/>
    <s v="MP의정부"/>
    <s v="의정부1팀"/>
    <s v="오광숙"/>
    <s v="삼성화재"/>
    <x v="0"/>
    <x v="0"/>
    <n v="116601"/>
    <s v="정상"/>
    <d v="2020-01-31T00:00:00"/>
    <d v="2020-01-31T00:00:00"/>
    <n v="52002702970000"/>
    <x v="1"/>
    <d v="2020-01-31T00:00:00"/>
    <x v="0"/>
    <x v="10"/>
    <x v="0"/>
  </r>
  <r>
    <s v="엠피피스토스"/>
    <s v="MP피스토스"/>
    <s v="피스1팀"/>
    <s v="우월랑"/>
    <s v="메리츠화재"/>
    <x v="0"/>
    <x v="0"/>
    <n v="54000"/>
    <s v="정상"/>
    <d v="2020-01-31T00:00:00"/>
    <d v="2020-01-31T00:00:00"/>
    <s v="61475-12669"/>
    <x v="1"/>
    <d v="2020-01-31T00:00:00"/>
    <x v="0"/>
    <x v="3"/>
    <x v="0"/>
  </r>
  <r>
    <s v="엠피메트로"/>
    <s v="제이엔제이"/>
    <s v="제이엔제이1팀"/>
    <s v="유경자"/>
    <s v="롯데손보"/>
    <x v="0"/>
    <x v="0"/>
    <n v="30458"/>
    <s v="정상"/>
    <d v="2020-01-31T00:00:00"/>
    <d v="2020-01-31T00:00:00"/>
    <s v="LA20202248544000"/>
    <x v="1"/>
    <d v="2020-01-31T00:00:00"/>
    <x v="0"/>
    <x v="4"/>
    <x v="0"/>
  </r>
  <r>
    <s v="엠피메트로"/>
    <s v="제이엔제이"/>
    <s v="제이엔제이1팀"/>
    <s v="유경자"/>
    <s v="삼성화재"/>
    <x v="0"/>
    <x v="0"/>
    <n v="132000"/>
    <s v="정상"/>
    <d v="2020-01-31T00:00:00"/>
    <d v="2020-01-31T00:00:00"/>
    <n v="52002649430000"/>
    <x v="1"/>
    <d v="2020-01-31T00:00:00"/>
    <x v="0"/>
    <x v="4"/>
    <x v="0"/>
  </r>
  <r>
    <s v="엠피상동"/>
    <s v="MP상동"/>
    <s v="상동1팀"/>
    <s v="이경옥"/>
    <s v="삼성화재"/>
    <x v="0"/>
    <x v="0"/>
    <n v="52000"/>
    <s v="정상"/>
    <d v="2020-01-31T00:00:00"/>
    <d v="2020-01-31T00:00:00"/>
    <n v="52002653710000"/>
    <x v="1"/>
    <d v="2020-01-31T00:00:00"/>
    <x v="0"/>
    <x v="1"/>
    <x v="0"/>
  </r>
  <r>
    <s v="엠피상동"/>
    <s v="MP상동"/>
    <s v="상동1팀"/>
    <s v="이경옥"/>
    <s v="삼성화재"/>
    <x v="0"/>
    <x v="0"/>
    <n v="50000"/>
    <s v="정상"/>
    <d v="2020-01-31T00:00:00"/>
    <d v="2020-01-31T00:00:00"/>
    <n v="52002652330000"/>
    <x v="1"/>
    <d v="2020-01-31T00:00:00"/>
    <x v="0"/>
    <x v="1"/>
    <x v="0"/>
  </r>
  <r>
    <s v="엠피송내"/>
    <s v="MP송내"/>
    <s v="송내1팀"/>
    <s v="이광인"/>
    <s v="흥국화재"/>
    <x v="0"/>
    <x v="0"/>
    <n v="59361"/>
    <s v="정상"/>
    <d v="2020-01-31T00:00:00"/>
    <d v="2020-01-31T00:00:00"/>
    <n v="42038456070000"/>
    <x v="1"/>
    <d v="2020-01-31T00:00:00"/>
    <x v="0"/>
    <x v="2"/>
    <x v="0"/>
  </r>
  <r>
    <s v="엠피상동"/>
    <s v="MP상동"/>
    <s v="상동1팀"/>
    <s v="이복종"/>
    <s v="한화손보"/>
    <x v="0"/>
    <x v="0"/>
    <n v="107000"/>
    <s v="정상"/>
    <d v="2020-01-31T00:00:00"/>
    <d v="2020-01-31T00:00:00"/>
    <s v="LA20203238018000"/>
    <x v="1"/>
    <d v="2020-01-31T00:00:00"/>
    <x v="0"/>
    <x v="1"/>
    <x v="0"/>
  </r>
  <r>
    <s v="엠피여주"/>
    <s v="MP여주"/>
    <s v="여주1팀"/>
    <s v="이성구"/>
    <s v="메리츠화재"/>
    <x v="0"/>
    <x v="0"/>
    <n v="32300"/>
    <s v="정상"/>
    <d v="2020-01-31T00:00:00"/>
    <d v="2020-01-31T00:00:00"/>
    <s v="61491-28708"/>
    <x v="1"/>
    <d v="2020-01-31T00:00:00"/>
    <x v="0"/>
    <x v="7"/>
    <x v="0"/>
  </r>
  <r>
    <s v="엠피여주"/>
    <s v="MP여주"/>
    <s v="여주1팀"/>
    <s v="이성구"/>
    <s v="메리츠화재"/>
    <x v="0"/>
    <x v="0"/>
    <n v="33000"/>
    <s v="정상"/>
    <d v="2020-01-31T00:00:00"/>
    <d v="2020-01-31T00:00:00"/>
    <s v="61491-28272"/>
    <x v="1"/>
    <d v="2020-01-31T00:00:00"/>
    <x v="0"/>
    <x v="7"/>
    <x v="0"/>
  </r>
  <r>
    <s v="엠피상동"/>
    <s v="MP상동"/>
    <s v="상동1팀"/>
    <s v="이현숙"/>
    <s v="한화손보"/>
    <x v="0"/>
    <x v="0"/>
    <n v="24500"/>
    <s v="정상"/>
    <d v="2020-01-31T00:00:00"/>
    <d v="2020-01-31T00:00:00"/>
    <s v="LA20203243376000"/>
    <x v="1"/>
    <d v="2020-01-31T00:00:00"/>
    <x v="0"/>
    <x v="1"/>
    <x v="0"/>
  </r>
  <r>
    <s v="엠피상동"/>
    <s v="MP상동"/>
    <s v="상동1팀"/>
    <s v="이현숙"/>
    <s v="한화손보"/>
    <x v="0"/>
    <x v="0"/>
    <n v="77700"/>
    <s v="정상"/>
    <d v="2020-01-31T00:00:00"/>
    <d v="2020-01-31T00:00:00"/>
    <s v="LA20203243190000"/>
    <x v="1"/>
    <d v="2020-01-31T00:00:00"/>
    <x v="0"/>
    <x v="1"/>
    <x v="0"/>
  </r>
  <r>
    <s v="엠피가온"/>
    <s v="MP가온"/>
    <s v="가온1팀"/>
    <s v="임명산"/>
    <s v="농협손보"/>
    <x v="0"/>
    <x v="0"/>
    <n v="64583"/>
    <s v="정상"/>
    <d v="2020-01-31T00:00:00"/>
    <d v="2020-01-31T00:00:00"/>
    <n v="3190641893651"/>
    <x v="1"/>
    <d v="2020-01-31T00:00:00"/>
    <x v="0"/>
    <x v="9"/>
    <x v="0"/>
  </r>
  <r>
    <s v="엠피가온"/>
    <s v="MP가온"/>
    <s v="가온1팀"/>
    <s v="임명산"/>
    <s v="농협손보"/>
    <x v="0"/>
    <x v="0"/>
    <n v="61944"/>
    <s v="정상"/>
    <d v="2020-01-31T00:00:00"/>
    <d v="2020-01-31T00:00:00"/>
    <n v="3190641894911"/>
    <x v="1"/>
    <d v="2020-01-31T00:00:00"/>
    <x v="0"/>
    <x v="9"/>
    <x v="0"/>
  </r>
  <r>
    <s v="엠피가온"/>
    <s v="MP가온"/>
    <s v="가온1팀"/>
    <s v="임명산"/>
    <s v="흥국화재"/>
    <x v="0"/>
    <x v="0"/>
    <n v="112364"/>
    <s v="반송"/>
    <d v="2020-01-31T00:00:00"/>
    <d v="2020-01-31T00:00:00"/>
    <n v="42038440960000"/>
    <x v="1"/>
    <d v="2020-01-31T00:00:00"/>
    <x v="2"/>
    <x v="9"/>
    <x v="0"/>
  </r>
  <r>
    <s v="엠피가온"/>
    <s v="MP가온"/>
    <s v="가온1팀"/>
    <s v="임명산"/>
    <s v="흥국화재"/>
    <x v="0"/>
    <x v="0"/>
    <n v="108296"/>
    <s v="반송"/>
    <d v="2020-01-31T00:00:00"/>
    <d v="2020-01-31T00:00:00"/>
    <n v="42038440890000"/>
    <x v="1"/>
    <d v="2020-01-31T00:00:00"/>
    <x v="2"/>
    <x v="9"/>
    <x v="0"/>
  </r>
  <r>
    <s v="엠피송내"/>
    <s v="MP송내"/>
    <s v="송내1팀"/>
    <s v="임미영"/>
    <s v="롯데손보"/>
    <x v="0"/>
    <x v="0"/>
    <n v="40000"/>
    <s v="정상"/>
    <d v="2020-01-31T00:00:00"/>
    <d v="2020-01-31T00:00:00"/>
    <s v="LA20202251805000"/>
    <x v="1"/>
    <d v="2020-01-31T00:00:00"/>
    <x v="0"/>
    <x v="2"/>
    <x v="0"/>
  </r>
  <r>
    <s v="엠피송내"/>
    <s v="MP송내"/>
    <s v="송내1팀"/>
    <s v="임미영"/>
    <s v="삼성화재"/>
    <x v="0"/>
    <x v="0"/>
    <n v="150000"/>
    <s v="정상"/>
    <d v="2020-01-31T00:00:00"/>
    <d v="2020-01-31T00:00:00"/>
    <n v="52002816450000"/>
    <x v="1"/>
    <d v="2020-01-31T00:00:00"/>
    <x v="0"/>
    <x v="2"/>
    <x v="0"/>
  </r>
  <r>
    <s v="엠피송내"/>
    <s v="MP송내"/>
    <s v="송내1팀"/>
    <s v="임미영"/>
    <s v="MG손보"/>
    <x v="0"/>
    <x v="0"/>
    <n v="88529"/>
    <s v="정상"/>
    <d v="2020-01-31T00:00:00"/>
    <d v="2020-01-31T00:00:00"/>
    <n v="20200055225"/>
    <x v="1"/>
    <d v="2020-01-31T00:00:00"/>
    <x v="0"/>
    <x v="2"/>
    <x v="0"/>
  </r>
  <r>
    <s v="엠피가온"/>
    <m/>
    <m/>
    <s v="임은숙"/>
    <s v="KB손보"/>
    <x v="0"/>
    <x v="0"/>
    <n v="32000"/>
    <s v="정상"/>
    <d v="2020-01-31T00:00:00"/>
    <d v="2020-01-31T00:00:00"/>
    <n v="20200516225"/>
    <x v="1"/>
    <d v="2020-01-31T00:00:00"/>
    <x v="0"/>
    <x v="9"/>
    <x v="0"/>
  </r>
  <r>
    <s v="엠피가온"/>
    <m/>
    <m/>
    <s v="임은숙"/>
    <s v="KB손보"/>
    <x v="0"/>
    <x v="0"/>
    <n v="12000"/>
    <s v="정상"/>
    <d v="2020-01-31T00:00:00"/>
    <d v="2020-01-31T00:00:00"/>
    <n v="20200516486"/>
    <x v="1"/>
    <d v="2020-01-31T00:00:00"/>
    <x v="0"/>
    <x v="9"/>
    <x v="0"/>
  </r>
  <r>
    <s v="엠피가온"/>
    <m/>
    <m/>
    <s v="임은숙"/>
    <s v="KB손보"/>
    <x v="0"/>
    <x v="0"/>
    <n v="30000"/>
    <s v="정상"/>
    <d v="2020-01-31T00:00:00"/>
    <d v="2020-01-31T00:00:00"/>
    <n v="20200516059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31T00:00:00"/>
    <d v="2020-01-31T00:00:00"/>
    <n v="20200515716"/>
    <x v="1"/>
    <d v="2020-01-31T00:00:00"/>
    <x v="0"/>
    <x v="9"/>
    <x v="0"/>
  </r>
  <r>
    <s v="엠피가온"/>
    <m/>
    <m/>
    <s v="임은숙"/>
    <s v="삼성화재"/>
    <x v="0"/>
    <x v="0"/>
    <n v="15000"/>
    <s v="정상"/>
    <d v="2020-01-31T00:00:00"/>
    <d v="2020-01-31T00:00:00"/>
    <n v="5200273340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31T00:00:00"/>
    <d v="2020-01-31T00:00:00"/>
    <n v="20200516827"/>
    <x v="1"/>
    <d v="2020-01-31T00:00:00"/>
    <x v="0"/>
    <x v="9"/>
    <x v="0"/>
  </r>
  <r>
    <s v="엠피가온"/>
    <m/>
    <m/>
    <s v="임은숙"/>
    <s v="KB손보"/>
    <x v="0"/>
    <x v="0"/>
    <n v="30000"/>
    <s v="정상"/>
    <d v="2020-01-31T00:00:00"/>
    <d v="2020-01-31T00:00:00"/>
    <n v="20200516640"/>
    <x v="1"/>
    <d v="2020-01-31T00:00:00"/>
    <x v="0"/>
    <x v="9"/>
    <x v="0"/>
  </r>
  <r>
    <s v="엠피메트로"/>
    <s v="제이엔제이"/>
    <s v="제이엔제이1팀"/>
    <s v="장미향"/>
    <s v="롯데손보"/>
    <x v="0"/>
    <x v="0"/>
    <n v="75097"/>
    <s v="정상"/>
    <d v="2020-01-31T00:00:00"/>
    <d v="2020-01-31T00:00:00"/>
    <s v="LA20202246901000"/>
    <x v="1"/>
    <d v="2020-01-31T00:00:00"/>
    <x v="0"/>
    <x v="4"/>
    <x v="0"/>
  </r>
  <r>
    <s v="엠피메트로"/>
    <s v="제이엔제이"/>
    <s v="제이엔제이1팀"/>
    <s v="장미향"/>
    <s v="삼성화재"/>
    <x v="0"/>
    <x v="0"/>
    <n v="100713"/>
    <s v="정상"/>
    <d v="2020-01-31T00:00:00"/>
    <d v="2020-01-31T00:00:00"/>
    <n v="52002784420000"/>
    <x v="1"/>
    <d v="2020-01-31T00:00:00"/>
    <x v="0"/>
    <x v="4"/>
    <x v="0"/>
  </r>
  <r>
    <s v="엠피성공"/>
    <m/>
    <m/>
    <s v="전용순"/>
    <s v="현대해상"/>
    <x v="0"/>
    <x v="0"/>
    <n v="140500"/>
    <s v="정상"/>
    <d v="2020-01-31T00:00:00"/>
    <d v="2020-01-31T00:00:00"/>
    <s v="L02004154675"/>
    <x v="1"/>
    <d v="2020-01-31T00:00:00"/>
    <x v="0"/>
    <x v="5"/>
    <x v="0"/>
  </r>
  <r>
    <s v="엠피성공"/>
    <m/>
    <m/>
    <s v="전용순"/>
    <s v="현대해상"/>
    <x v="0"/>
    <x v="1"/>
    <n v="13380"/>
    <s v="정상"/>
    <d v="2020-01-31T00:00:00"/>
    <d v="2020-01-31T00:00:00"/>
    <s v="L02004154993"/>
    <x v="1"/>
    <d v="2020-01-31T00:00:00"/>
    <x v="0"/>
    <x v="5"/>
    <x v="0"/>
  </r>
  <r>
    <s v="엠피성공"/>
    <m/>
    <m/>
    <s v="전용순"/>
    <s v="현대해상"/>
    <x v="0"/>
    <x v="0"/>
    <n v="22900"/>
    <s v="정상"/>
    <d v="2020-01-31T00:00:00"/>
    <d v="2020-01-31T00:00:00"/>
    <s v="L02004063649"/>
    <x v="1"/>
    <d v="2020-01-31T00:00:00"/>
    <x v="0"/>
    <x v="5"/>
    <x v="0"/>
  </r>
  <r>
    <s v="엠피성공"/>
    <m/>
    <m/>
    <s v="전용순"/>
    <s v="현대해상"/>
    <x v="0"/>
    <x v="1"/>
    <n v="54910"/>
    <s v="정상"/>
    <d v="2020-01-31T00:00:00"/>
    <d v="2020-01-31T00:00:00"/>
    <s v="L02004064493"/>
    <x v="1"/>
    <d v="2020-01-31T00:00:00"/>
    <x v="0"/>
    <x v="5"/>
    <x v="0"/>
  </r>
  <r>
    <s v="엠피송내"/>
    <s v="MP송내"/>
    <s v="송내1팀"/>
    <s v="정인란"/>
    <s v="삼성화재"/>
    <x v="0"/>
    <x v="0"/>
    <n v="35730"/>
    <s v="정상"/>
    <d v="2020-01-31T00:00:00"/>
    <d v="2020-01-31T00:00:00"/>
    <n v="52002828440000"/>
    <x v="1"/>
    <d v="2020-01-31T00:00:00"/>
    <x v="0"/>
    <x v="2"/>
    <x v="0"/>
  </r>
  <r>
    <s v="엠피경기"/>
    <s v="MP경기"/>
    <s v="경기1팀"/>
    <s v="조정호"/>
    <s v="삼성화재"/>
    <x v="0"/>
    <x v="0"/>
    <n v="100000"/>
    <s v="정상"/>
    <d v="2020-01-31T00:00:00"/>
    <d v="2020-01-31T00:00:00"/>
    <n v="52002662310000"/>
    <x v="1"/>
    <d v="2020-01-31T00:00:00"/>
    <x v="0"/>
    <x v="18"/>
    <x v="0"/>
  </r>
  <r>
    <s v="엠피의정부"/>
    <s v="MP의정부"/>
    <s v="의정부1팀"/>
    <s v="채경미"/>
    <s v="MG손보"/>
    <x v="0"/>
    <x v="0"/>
    <n v="60522"/>
    <s v="정상"/>
    <d v="2020-01-31T00:00:00"/>
    <d v="2020-01-31T00:00:00"/>
    <n v="20200055012"/>
    <x v="1"/>
    <d v="2020-01-31T00:00:00"/>
    <x v="0"/>
    <x v="10"/>
    <x v="0"/>
  </r>
  <r>
    <s v="엠피의정부"/>
    <s v="MP의정부"/>
    <s v="의정부1팀"/>
    <s v="채경미"/>
    <s v="한화손보"/>
    <x v="0"/>
    <x v="0"/>
    <n v="20000"/>
    <s v="정상"/>
    <d v="2020-01-31T00:00:00"/>
    <d v="2020-01-31T00:00:00"/>
    <s v="LA20203238022000"/>
    <x v="1"/>
    <d v="2020-01-31T00:00:00"/>
    <x v="0"/>
    <x v="10"/>
    <x v="0"/>
  </r>
  <r>
    <s v="엠피의정부"/>
    <s v="MP의정부"/>
    <s v="의정부1팀"/>
    <s v="채경미"/>
    <s v="한화손보"/>
    <x v="0"/>
    <x v="0"/>
    <n v="20000"/>
    <s v="정상"/>
    <d v="2020-01-31T00:00:00"/>
    <d v="2020-01-31T00:00:00"/>
    <s v="LA20203232214000"/>
    <x v="1"/>
    <d v="2020-01-31T00:00:00"/>
    <x v="0"/>
    <x v="10"/>
    <x v="0"/>
  </r>
  <r>
    <s v="엠피의정부"/>
    <s v="MP의정부"/>
    <s v="의정부1팀"/>
    <s v="채경미"/>
    <s v="한화손보"/>
    <x v="0"/>
    <x v="0"/>
    <n v="20000"/>
    <s v="정상"/>
    <d v="2020-01-31T00:00:00"/>
    <d v="2020-01-31T00:00:00"/>
    <s v="LA20203234231000"/>
    <x v="1"/>
    <d v="2020-01-31T00:00:00"/>
    <x v="0"/>
    <x v="10"/>
    <x v="0"/>
  </r>
  <r>
    <s v="엠피피스토스"/>
    <s v="MP피스토스"/>
    <s v="피스1팀"/>
    <s v="최경은"/>
    <s v="DB손보"/>
    <x v="0"/>
    <x v="0"/>
    <n v="143620"/>
    <s v="정상"/>
    <d v="2020-01-31T00:00:00"/>
    <d v="2020-01-31T00:00:00"/>
    <n v="320200223290"/>
    <x v="1"/>
    <d v="2020-01-31T00:00:00"/>
    <x v="0"/>
    <x v="3"/>
    <x v="0"/>
  </r>
  <r>
    <s v="엠피피스토스"/>
    <s v="MP피스토스"/>
    <s v="피스1팀"/>
    <s v="최경은"/>
    <s v="DB손보"/>
    <x v="0"/>
    <x v="1"/>
    <n v="30290"/>
    <s v="정상"/>
    <d v="2020-01-31T00:00:00"/>
    <d v="2020-01-31T00:00:00"/>
    <n v="320200224276"/>
    <x v="1"/>
    <d v="2020-01-31T00:00:00"/>
    <x v="0"/>
    <x v="3"/>
    <x v="0"/>
  </r>
  <r>
    <s v="엠피성공"/>
    <s v="MP성공"/>
    <s v="성공1팀"/>
    <s v="최선희"/>
    <s v="현대해상"/>
    <x v="0"/>
    <x v="0"/>
    <n v="15000"/>
    <s v="정상"/>
    <d v="2020-01-31T00:00:00"/>
    <d v="2020-01-31T00:00:00"/>
    <s v="L02003915914"/>
    <x v="1"/>
    <d v="2020-01-31T00:00:00"/>
    <x v="0"/>
    <x v="5"/>
    <x v="0"/>
  </r>
  <r>
    <s v="엠피성공"/>
    <s v="MP성공"/>
    <s v="성공1팀"/>
    <s v="최선희"/>
    <s v="흥국화재"/>
    <x v="0"/>
    <x v="0"/>
    <n v="22000"/>
    <s v="정상"/>
    <d v="2020-01-31T00:00:00"/>
    <d v="2020-01-31T00:00:00"/>
    <n v="42038439340000"/>
    <x v="1"/>
    <d v="2020-01-31T00:00:00"/>
    <x v="0"/>
    <x v="5"/>
    <x v="0"/>
  </r>
  <r>
    <s v="엠피성공"/>
    <s v="MP성공"/>
    <s v="성공1팀"/>
    <s v="최선희"/>
    <s v="현대해상"/>
    <x v="0"/>
    <x v="0"/>
    <n v="32800"/>
    <s v="정상"/>
    <d v="2020-01-31T00:00:00"/>
    <d v="2020-01-31T00:00:00"/>
    <s v="L02004115703"/>
    <x v="1"/>
    <d v="2020-01-31T00:00:00"/>
    <x v="0"/>
    <x v="5"/>
    <x v="0"/>
  </r>
  <r>
    <s v="엠피성공"/>
    <s v="MP성공"/>
    <s v="성공1팀"/>
    <s v="최선희"/>
    <s v="삼성화재"/>
    <x v="0"/>
    <x v="0"/>
    <n v="21000"/>
    <s v="정상"/>
    <d v="2020-01-31T00:00:00"/>
    <d v="2020-01-31T00:00:00"/>
    <n v="52002656000000"/>
    <x v="1"/>
    <d v="2020-01-31T00:00:00"/>
    <x v="0"/>
    <x v="5"/>
    <x v="0"/>
  </r>
  <r>
    <s v="엠피성공"/>
    <s v="MP성공"/>
    <s v="성공1팀"/>
    <s v="최선희"/>
    <s v="현대해상"/>
    <x v="0"/>
    <x v="0"/>
    <n v="25000"/>
    <s v="정상"/>
    <d v="2020-01-31T00:00:00"/>
    <d v="2020-01-31T00:00:00"/>
    <s v="L02004128467"/>
    <x v="1"/>
    <d v="2020-01-31T00:00:00"/>
    <x v="0"/>
    <x v="5"/>
    <x v="0"/>
  </r>
  <r>
    <s v="엠피성공"/>
    <s v="MP성공"/>
    <s v="성공1팀"/>
    <s v="최선희"/>
    <s v="삼성화재"/>
    <x v="0"/>
    <x v="0"/>
    <n v="48000"/>
    <s v="정상"/>
    <d v="2020-01-31T00:00:00"/>
    <d v="2020-01-31T00:00:00"/>
    <n v="52002669470000"/>
    <x v="1"/>
    <d v="2020-01-31T00:00:00"/>
    <x v="0"/>
    <x v="5"/>
    <x v="0"/>
  </r>
  <r>
    <s v="엠피의정부"/>
    <s v="MP의정부"/>
    <m/>
    <s v="최주영"/>
    <s v="롯데손보"/>
    <x v="0"/>
    <x v="0"/>
    <n v="176000"/>
    <s v="정상"/>
    <d v="2020-01-31T00:00:00"/>
    <d v="2020-01-31T00:00:00"/>
    <s v="LA20202249656000"/>
    <x v="1"/>
    <d v="2020-01-31T00:00:00"/>
    <x v="0"/>
    <x v="10"/>
    <x v="0"/>
  </r>
  <r>
    <s v="엠피의정부"/>
    <s v="MP의정부"/>
    <m/>
    <s v="최주영"/>
    <s v="롯데손보"/>
    <x v="0"/>
    <x v="1"/>
    <n v="23958"/>
    <s v="정상"/>
    <d v="2020-01-31T00:00:00"/>
    <d v="2020-01-31T00:00:00"/>
    <s v="LA20202249919000"/>
    <x v="1"/>
    <d v="2020-01-31T00:00:00"/>
    <x v="0"/>
    <x v="10"/>
    <x v="0"/>
  </r>
  <r>
    <s v="엠피피스토스"/>
    <s v="MP피스토스"/>
    <s v="피스1팀"/>
    <s v="홍미숙"/>
    <s v="농협손보"/>
    <x v="0"/>
    <x v="0"/>
    <n v="23350"/>
    <s v="정상"/>
    <d v="2020-01-31T00:00:00"/>
    <d v="2020-01-31T00:00:00"/>
    <n v="3190638900321"/>
    <x v="1"/>
    <d v="2020-01-31T00:00:00"/>
    <x v="0"/>
    <x v="3"/>
    <x v="0"/>
  </r>
  <r>
    <s v="엠피피스토스"/>
    <s v="MP피스토스"/>
    <s v="피스1팀"/>
    <s v="홍미숙"/>
    <s v="삼성화재"/>
    <x v="0"/>
    <x v="1"/>
    <n v="9413"/>
    <s v="정상"/>
    <d v="2020-01-31T00:00:00"/>
    <d v="2020-01-31T00:00:00"/>
    <n v="52002713680000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35880"/>
    <s v="정상"/>
    <d v="2020-01-31T00:00:00"/>
    <d v="2020-01-31T00:00:00"/>
    <s v="61480-26741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33300"/>
    <s v="정상"/>
    <d v="2020-01-31T00:00:00"/>
    <d v="2020-01-31T00:00:00"/>
    <s v="61494-14587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25000"/>
    <s v="정상"/>
    <d v="2020-01-31T00:00:00"/>
    <d v="2020-01-31T00:00:00"/>
    <n v="52002769920000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42100"/>
    <s v="정상"/>
    <d v="2020-01-31T00:00:00"/>
    <d v="2020-01-31T00:00:00"/>
    <s v="61475-13609"/>
    <x v="1"/>
    <d v="2020-01-31T00:00:00"/>
    <x v="0"/>
    <x v="3"/>
    <x v="0"/>
  </r>
  <r>
    <s v="엠피피스토스"/>
    <s v="MP피스토스"/>
    <s v="피스1팀"/>
    <s v="황지영"/>
    <s v="삼성화재"/>
    <x v="0"/>
    <x v="0"/>
    <n v="230000"/>
    <s v="정상"/>
    <d v="2020-01-31T00:00:00"/>
    <d v="2020-01-31T00:00:00"/>
    <n v="52002761700000"/>
    <x v="1"/>
    <d v="2020-01-31T00:00:00"/>
    <x v="0"/>
    <x v="3"/>
    <x v="0"/>
  </r>
  <r>
    <s v="엠피피스토스"/>
    <s v="MP피스토스"/>
    <s v="피스1팀"/>
    <s v="황지영"/>
    <s v="삼성화재"/>
    <x v="0"/>
    <x v="0"/>
    <n v="228000"/>
    <s v="정상"/>
    <d v="2020-01-31T00:00:00"/>
    <d v="2020-01-31T00:00:00"/>
    <n v="52002759260000"/>
    <x v="1"/>
    <d v="2020-01-31T00:00:00"/>
    <x v="0"/>
    <x v="3"/>
    <x v="0"/>
  </r>
  <r>
    <s v="엠피피스토스"/>
    <s v="MP피스토스"/>
    <s v="피스1팀"/>
    <s v="황지영"/>
    <s v="한화손보"/>
    <x v="0"/>
    <x v="0"/>
    <n v="200000"/>
    <s v="정상"/>
    <d v="2020-01-31T00:00:00"/>
    <d v="2020-01-31T00:00:00"/>
    <s v="LA20203246527000"/>
    <x v="1"/>
    <d v="2020-01-31T00:00:00"/>
    <x v="0"/>
    <x v="3"/>
    <x v="0"/>
  </r>
  <r>
    <s v="엠피조은"/>
    <s v="MP조은"/>
    <s v="조은1팀"/>
    <s v="김난숙"/>
    <s v="KB손보"/>
    <x v="0"/>
    <x v="2"/>
    <n v="20000"/>
    <s v="정상"/>
    <d v="2020-01-30T00:00:00"/>
    <d v="2020-01-30T00:00:00"/>
    <n v="20200478983"/>
    <x v="1"/>
    <d v="2020-01-31T00:00:00"/>
    <x v="0"/>
    <x v="0"/>
    <x v="0"/>
  </r>
  <r>
    <s v="엠피송내"/>
    <s v="MP송내"/>
    <s v="송내2팀"/>
    <s v="김묘정"/>
    <s v="한화손보"/>
    <x v="0"/>
    <x v="0"/>
    <n v="39920"/>
    <s v="정상"/>
    <d v="2020-01-30T00:00:00"/>
    <d v="2020-01-30T00:00:00"/>
    <s v="LA20203217852000"/>
    <x v="1"/>
    <d v="2020-01-31T00:00:00"/>
    <x v="0"/>
    <x v="2"/>
    <x v="0"/>
  </r>
  <r>
    <s v="엠피여주"/>
    <s v="MP여주"/>
    <s v="여주1팀"/>
    <s v="김은주"/>
    <s v="KB손보"/>
    <x v="0"/>
    <x v="0"/>
    <n v="30200"/>
    <s v="정상"/>
    <d v="2020-01-30T00:00:00"/>
    <d v="2020-01-30T00:00:00"/>
    <n v="20200492975"/>
    <x v="1"/>
    <d v="2020-01-31T00:00:00"/>
    <x v="0"/>
    <x v="7"/>
    <x v="0"/>
  </r>
  <r>
    <s v="엠피여주"/>
    <s v="MP여주"/>
    <s v="여주1팀"/>
    <s v="김은주"/>
    <s v="KB손보"/>
    <x v="0"/>
    <x v="0"/>
    <n v="78550"/>
    <s v="정상"/>
    <d v="2020-01-30T00:00:00"/>
    <d v="2020-01-30T00:00:00"/>
    <n v="20200493417"/>
    <x v="1"/>
    <d v="2020-01-31T00:00:00"/>
    <x v="0"/>
    <x v="7"/>
    <x v="0"/>
  </r>
  <r>
    <s v="엠피여주"/>
    <m/>
    <m/>
    <s v="김주만"/>
    <s v="KB손보"/>
    <x v="0"/>
    <x v="2"/>
    <n v="150000"/>
    <s v="정상"/>
    <d v="2020-01-30T00:00:00"/>
    <d v="2020-01-30T00:00:00"/>
    <n v="20200493572"/>
    <x v="1"/>
    <d v="2020-01-31T00:00:00"/>
    <x v="0"/>
    <x v="7"/>
    <x v="0"/>
  </r>
  <r>
    <s v="엠피가온"/>
    <s v="MP가온"/>
    <s v="가온1팀"/>
    <s v="노희경"/>
    <s v="한화손보"/>
    <x v="0"/>
    <x v="0"/>
    <n v="66000"/>
    <s v="정상"/>
    <d v="2020-01-30T00:00:00"/>
    <d v="2020-01-30T00:00:00"/>
    <s v="LA20203226502000"/>
    <x v="1"/>
    <d v="2020-01-31T00:00:00"/>
    <x v="0"/>
    <x v="9"/>
    <x v="0"/>
  </r>
  <r>
    <s v="엠피가온"/>
    <s v="MP가온"/>
    <s v="가온1팀"/>
    <s v="노희경"/>
    <s v="한화손보"/>
    <x v="0"/>
    <x v="0"/>
    <n v="34000"/>
    <s v="정상"/>
    <d v="2020-01-30T00:00:00"/>
    <d v="2020-01-30T00:00:00"/>
    <s v="LA20203226619000"/>
    <x v="1"/>
    <d v="2020-01-31T00:00:00"/>
    <x v="0"/>
    <x v="9"/>
    <x v="0"/>
  </r>
  <r>
    <s v="엠피피스토스"/>
    <s v="MP피스토스"/>
    <s v="피스1팀"/>
    <s v="신현애"/>
    <s v="삼성화재"/>
    <x v="0"/>
    <x v="0"/>
    <n v="55000"/>
    <s v="정상"/>
    <d v="2020-01-30T00:00:00"/>
    <d v="2020-01-30T00:00:00"/>
    <n v="52002605340000"/>
    <x v="1"/>
    <d v="2020-01-31T00:00:00"/>
    <x v="0"/>
    <x v="3"/>
    <x v="0"/>
  </r>
  <r>
    <s v="엠피피스토스"/>
    <s v="MP피스토스"/>
    <s v="피스1팀"/>
    <s v="신현애"/>
    <s v="DB손보"/>
    <x v="0"/>
    <x v="0"/>
    <n v="186000"/>
    <s v="정상"/>
    <d v="2020-01-30T00:00:00"/>
    <d v="2020-01-30T00:00:00"/>
    <n v="320200207707"/>
    <x v="1"/>
    <d v="2020-01-31T00:00:00"/>
    <x v="0"/>
    <x v="3"/>
    <x v="0"/>
  </r>
  <r>
    <s v="엠피피스토스"/>
    <s v="MP피스토스"/>
    <s v="피스1팀"/>
    <s v="안옥선"/>
    <s v="삼성화재"/>
    <x v="0"/>
    <x v="0"/>
    <n v="15000"/>
    <s v="정상"/>
    <d v="2020-01-30T00:00:00"/>
    <d v="2020-01-30T00:00:00"/>
    <n v="52002542050000"/>
    <x v="1"/>
    <d v="2020-01-31T00:00:00"/>
    <x v="0"/>
    <x v="3"/>
    <x v="0"/>
  </r>
  <r>
    <s v="엠피의정부"/>
    <s v="MP의정부"/>
    <s v="의정부1팀"/>
    <s v="염경분"/>
    <s v="삼성화재"/>
    <x v="0"/>
    <x v="0"/>
    <n v="91150"/>
    <s v="정상"/>
    <d v="2020-01-30T00:00:00"/>
    <d v="2020-01-30T00:00:00"/>
    <n v="52002576260000"/>
    <x v="1"/>
    <d v="2020-01-31T00:00:00"/>
    <x v="0"/>
    <x v="10"/>
    <x v="0"/>
  </r>
  <r>
    <s v="엠피의정부"/>
    <s v="MP의정부"/>
    <s v="의정부1팀"/>
    <s v="염경분"/>
    <s v="KB손보"/>
    <x v="0"/>
    <x v="0"/>
    <n v="65000"/>
    <s v="정상"/>
    <d v="2020-01-30T00:00:00"/>
    <d v="2020-01-30T00:00:00"/>
    <n v="20200492588"/>
    <x v="1"/>
    <d v="2020-01-31T00:00:00"/>
    <x v="0"/>
    <x v="10"/>
    <x v="0"/>
  </r>
  <r>
    <s v="엠피의정부"/>
    <s v="MP의정부"/>
    <s v="의정부1팀"/>
    <s v="염경분"/>
    <s v="메리츠화재"/>
    <x v="0"/>
    <x v="0"/>
    <n v="22300"/>
    <s v="정상"/>
    <d v="2020-01-30T00:00:00"/>
    <d v="2020-01-30T00:00:00"/>
    <s v="61491-27024"/>
    <x v="1"/>
    <d v="2020-01-31T00:00:00"/>
    <x v="0"/>
    <x v="10"/>
    <x v="0"/>
  </r>
  <r>
    <s v="엠피의정부"/>
    <s v="MP의정부"/>
    <s v="의정부1팀"/>
    <s v="오광숙"/>
    <s v="삼성화재"/>
    <x v="0"/>
    <x v="0"/>
    <n v="80000"/>
    <s v="정상"/>
    <d v="2020-01-30T00:00:00"/>
    <d v="2020-01-30T00:00:00"/>
    <n v="52002528830000"/>
    <x v="1"/>
    <d v="2020-01-31T00:00:00"/>
    <x v="0"/>
    <x v="10"/>
    <x v="0"/>
  </r>
  <r>
    <s v="엠피메트로"/>
    <s v="제이엔제이"/>
    <s v="제이엔제이1팀"/>
    <s v="유경자"/>
    <s v="메리츠화재"/>
    <x v="0"/>
    <x v="1"/>
    <n v="12680"/>
    <s v="정상"/>
    <d v="2020-01-30T00:00:00"/>
    <d v="2020-01-30T00:00:00"/>
    <s v="61510-24380"/>
    <x v="1"/>
    <d v="2020-01-31T00:00:00"/>
    <x v="0"/>
    <x v="4"/>
    <x v="0"/>
  </r>
  <r>
    <s v="엠피메트로"/>
    <s v="제이엔제이"/>
    <s v="제이엔제이1팀"/>
    <s v="유경자"/>
    <s v="메리츠화재"/>
    <x v="0"/>
    <x v="0"/>
    <n v="113000"/>
    <s v="정상"/>
    <d v="2020-01-30T00:00:00"/>
    <d v="2020-01-30T00:00:00"/>
    <s v="61490-9860"/>
    <x v="1"/>
    <d v="2020-01-31T00:00:00"/>
    <x v="0"/>
    <x v="4"/>
    <x v="0"/>
  </r>
  <r>
    <s v="엠피송내"/>
    <s v="MP송내"/>
    <s v="송내1팀"/>
    <s v="이광인"/>
    <s v="KB손보"/>
    <x v="0"/>
    <x v="0"/>
    <n v="10000"/>
    <s v="정상"/>
    <d v="2020-01-30T00:00:00"/>
    <d v="2020-01-30T00:00:00"/>
    <n v="20200489263"/>
    <x v="1"/>
    <d v="2020-01-31T00:00:00"/>
    <x v="0"/>
    <x v="2"/>
    <x v="0"/>
  </r>
  <r>
    <s v="엠피조은"/>
    <s v="MP조은"/>
    <s v="조은1팀"/>
    <s v="이미순2"/>
    <s v="삼성화재"/>
    <x v="0"/>
    <x v="0"/>
    <n v="60000"/>
    <s v="정상"/>
    <d v="2020-01-30T00:00:00"/>
    <d v="2020-01-30T00:00:00"/>
    <n v="52002654550000"/>
    <x v="1"/>
    <d v="2020-01-31T00:00:00"/>
    <x v="0"/>
    <x v="0"/>
    <x v="0"/>
  </r>
  <r>
    <s v="엠피피스토스"/>
    <s v="MP피스토스"/>
    <s v="피스1팀"/>
    <s v="이복자"/>
    <s v="DB손보"/>
    <x v="0"/>
    <x v="0"/>
    <n v="102000"/>
    <s v="정상"/>
    <d v="2020-01-30T00:00:00"/>
    <d v="2020-01-30T00:00:00"/>
    <n v="320200203126"/>
    <x v="1"/>
    <d v="2020-01-31T00:00:00"/>
    <x v="0"/>
    <x v="3"/>
    <x v="0"/>
  </r>
  <r>
    <s v="엠피피스토스"/>
    <s v="MP피스토스"/>
    <s v="피스1팀"/>
    <s v="이복자"/>
    <s v="삼성화재"/>
    <x v="0"/>
    <x v="0"/>
    <n v="15000"/>
    <s v="정상"/>
    <d v="2020-01-30T00:00:00"/>
    <d v="2020-01-30T00:00:00"/>
    <n v="52002582420000"/>
    <x v="1"/>
    <d v="2020-01-31T00:00:00"/>
    <x v="0"/>
    <x v="3"/>
    <x v="0"/>
  </r>
  <r>
    <s v="엠피피스토스"/>
    <s v="MP피스토스"/>
    <s v="피스1팀"/>
    <s v="이복자"/>
    <s v="DB손보"/>
    <x v="0"/>
    <x v="0"/>
    <n v="30000"/>
    <s v="정상"/>
    <d v="2020-01-30T00:00:00"/>
    <d v="2020-01-30T00:00:00"/>
    <n v="320200208707"/>
    <x v="1"/>
    <d v="2020-01-31T00:00:00"/>
    <x v="0"/>
    <x v="3"/>
    <x v="0"/>
  </r>
  <r>
    <s v="엠피피스토스"/>
    <s v="MP피스토스"/>
    <s v="피스1팀"/>
    <s v="이복자"/>
    <s v="삼성화재"/>
    <x v="0"/>
    <x v="0"/>
    <n v="15000"/>
    <s v="정상"/>
    <d v="2020-01-30T00:00:00"/>
    <d v="2020-01-30T00:00:00"/>
    <n v="52002583760000"/>
    <x v="1"/>
    <d v="2020-01-31T00:00:00"/>
    <x v="0"/>
    <x v="3"/>
    <x v="0"/>
  </r>
  <r>
    <s v="엠피피스토스"/>
    <s v="MP피스토스"/>
    <s v="피스1팀"/>
    <s v="이복자"/>
    <s v="KB손보"/>
    <x v="0"/>
    <x v="0"/>
    <n v="37000"/>
    <s v="정상"/>
    <d v="2020-01-30T00:00:00"/>
    <d v="2020-01-30T00:00:00"/>
    <n v="20200492332"/>
    <x v="1"/>
    <d v="2020-01-31T00:00:00"/>
    <x v="0"/>
    <x v="3"/>
    <x v="0"/>
  </r>
  <r>
    <s v="엠피피스토스"/>
    <s v="MP피스토스"/>
    <s v="피스1팀"/>
    <s v="이복자"/>
    <s v="KB손보"/>
    <x v="0"/>
    <x v="0"/>
    <n v="15000"/>
    <s v="정상"/>
    <d v="2020-01-30T00:00:00"/>
    <d v="2020-01-30T00:00:00"/>
    <n v="20200485830"/>
    <x v="1"/>
    <d v="2020-01-31T00:00:00"/>
    <x v="0"/>
    <x v="3"/>
    <x v="0"/>
  </r>
  <r>
    <s v="엠피피스토스"/>
    <s v="MP피스토스"/>
    <s v="피스1팀"/>
    <s v="이복자"/>
    <s v="삼성화재"/>
    <x v="0"/>
    <x v="0"/>
    <n v="31000"/>
    <s v="정상"/>
    <d v="2020-01-30T00:00:00"/>
    <d v="2020-01-30T00:00:00"/>
    <n v="52002495800000"/>
    <x v="1"/>
    <d v="2020-01-31T00:00:00"/>
    <x v="0"/>
    <x v="3"/>
    <x v="0"/>
  </r>
  <r>
    <s v="엠피상동"/>
    <s v="MP상동"/>
    <s v="상동1팀"/>
    <s v="이복종"/>
    <s v="롯데손보"/>
    <x v="0"/>
    <x v="0"/>
    <n v="41055"/>
    <s v="정상"/>
    <d v="2020-01-30T00:00:00"/>
    <d v="2020-01-30T00:00:00"/>
    <s v="LA20202246420000"/>
    <x v="1"/>
    <d v="2020-01-31T00:00:00"/>
    <x v="0"/>
    <x v="1"/>
    <x v="0"/>
  </r>
  <r>
    <s v="엠피상동"/>
    <s v="MP상동"/>
    <s v="상동1팀"/>
    <s v="이복종"/>
    <s v="메리츠화재"/>
    <x v="0"/>
    <x v="0"/>
    <n v="150000"/>
    <s v="정상"/>
    <d v="2020-01-30T00:00:00"/>
    <d v="2020-01-30T00:00:00"/>
    <s v="61494-13477"/>
    <x v="1"/>
    <d v="2020-01-31T00:00:00"/>
    <x v="0"/>
    <x v="1"/>
    <x v="0"/>
  </r>
  <r>
    <s v="엠피조은"/>
    <m/>
    <m/>
    <s v="이선화2"/>
    <s v="삼성화재"/>
    <x v="0"/>
    <x v="0"/>
    <n v="20000"/>
    <s v="정상"/>
    <d v="2020-01-30T00:00:00"/>
    <d v="2020-01-30T00:00:00"/>
    <n v="52002534820000"/>
    <x v="1"/>
    <d v="2020-01-31T00:00:00"/>
    <x v="0"/>
    <x v="0"/>
    <x v="0"/>
  </r>
  <r>
    <s v="엠피조은"/>
    <m/>
    <m/>
    <s v="이선화2"/>
    <s v="현대해상"/>
    <x v="0"/>
    <x v="0"/>
    <n v="81800"/>
    <s v="정상"/>
    <d v="2020-01-30T00:00:00"/>
    <d v="2020-01-30T00:00:00"/>
    <s v="L02003126982"/>
    <x v="1"/>
    <d v="2020-01-31T00:00:00"/>
    <x v="0"/>
    <x v="0"/>
    <x v="0"/>
  </r>
  <r>
    <s v="엠피피스토스"/>
    <s v="MP피스토스"/>
    <s v="피스1팀"/>
    <s v="이종순1"/>
    <s v="현대해상"/>
    <x v="0"/>
    <x v="0"/>
    <n v="50000"/>
    <s v="정상"/>
    <d v="2020-01-30T00:00:00"/>
    <d v="2020-01-30T00:00:00"/>
    <s v="L02004051400"/>
    <x v="1"/>
    <d v="2020-01-31T00:00:00"/>
    <x v="0"/>
    <x v="3"/>
    <x v="0"/>
  </r>
  <r>
    <s v="엠피피스토스"/>
    <s v="MP피스토스"/>
    <s v="피스1팀"/>
    <s v="이종순1"/>
    <s v="현대해상"/>
    <x v="0"/>
    <x v="0"/>
    <n v="105550"/>
    <s v="정상"/>
    <d v="2020-01-30T00:00:00"/>
    <d v="2020-01-30T00:00:00"/>
    <s v="L02003894162"/>
    <x v="1"/>
    <d v="2020-01-31T00:00:00"/>
    <x v="0"/>
    <x v="3"/>
    <x v="0"/>
  </r>
  <r>
    <s v="엠피피스토스"/>
    <s v="MP피스토스"/>
    <s v="피스1팀"/>
    <s v="이종순1"/>
    <s v="현대해상"/>
    <x v="0"/>
    <x v="0"/>
    <n v="50000"/>
    <s v="정상"/>
    <d v="2020-01-30T00:00:00"/>
    <d v="2020-01-30T00:00:00"/>
    <s v="L02004050264"/>
    <x v="1"/>
    <d v="2020-01-31T00:00:00"/>
    <x v="0"/>
    <x v="3"/>
    <x v="0"/>
  </r>
  <r>
    <s v="엠피상동"/>
    <s v="MP상동"/>
    <s v="상동1팀"/>
    <s v="이현숙"/>
    <s v="메리츠화재"/>
    <x v="0"/>
    <x v="0"/>
    <n v="90000"/>
    <s v="정상"/>
    <d v="2020-01-30T00:00:00"/>
    <d v="2020-01-30T00:00:00"/>
    <s v="61505-1225"/>
    <x v="1"/>
    <d v="2020-01-31T00:00:00"/>
    <x v="0"/>
    <x v="1"/>
    <x v="0"/>
  </r>
  <r>
    <s v="엠피가온"/>
    <s v="MP가온"/>
    <s v="가온1팀"/>
    <s v="임명산"/>
    <s v="흥국화재"/>
    <x v="0"/>
    <x v="0"/>
    <n v="14000"/>
    <s v="정상"/>
    <d v="2020-01-30T00:00:00"/>
    <d v="2020-01-30T00:00:00"/>
    <n v="42038427500000"/>
    <x v="1"/>
    <d v="2020-01-31T00:00:00"/>
    <x v="0"/>
    <x v="9"/>
    <x v="0"/>
  </r>
  <r>
    <s v="엠피가온"/>
    <s v="MP가온"/>
    <s v="가온1팀"/>
    <s v="임명산"/>
    <s v="한화손보"/>
    <x v="0"/>
    <x v="0"/>
    <n v="70000"/>
    <s v="정상"/>
    <d v="2020-01-30T00:00:00"/>
    <d v="2020-01-30T00:00:00"/>
    <s v="LA20203221737000"/>
    <x v="1"/>
    <d v="2020-01-31T00:00:00"/>
    <x v="0"/>
    <x v="9"/>
    <x v="0"/>
  </r>
  <r>
    <s v="엠피가온"/>
    <s v="MP가온"/>
    <s v="가온1팀"/>
    <s v="임명산"/>
    <s v="삼성화재"/>
    <x v="0"/>
    <x v="0"/>
    <n v="30000"/>
    <s v="정상"/>
    <d v="2020-01-30T00:00:00"/>
    <d v="2020-01-30T00:00:00"/>
    <n v="52002606590000"/>
    <x v="1"/>
    <d v="2020-01-31T00:00:00"/>
    <x v="0"/>
    <x v="9"/>
    <x v="0"/>
  </r>
  <r>
    <s v="엠피가온"/>
    <s v="MP가온"/>
    <s v="가온1팀"/>
    <s v="임명산"/>
    <s v="흥국화재"/>
    <x v="0"/>
    <x v="1"/>
    <n v="28751"/>
    <s v="정상"/>
    <d v="2020-01-30T00:00:00"/>
    <d v="2020-01-30T00:00:00"/>
    <n v="42038426680000"/>
    <x v="1"/>
    <d v="2020-01-31T00:00:00"/>
    <x v="0"/>
    <x v="9"/>
    <x v="0"/>
  </r>
  <r>
    <s v="엠피가온"/>
    <m/>
    <m/>
    <s v="임은숙"/>
    <s v="농협손보"/>
    <x v="0"/>
    <x v="0"/>
    <n v="23279"/>
    <s v="정상"/>
    <d v="2020-01-30T00:00:00"/>
    <d v="2020-01-30T00:00:00"/>
    <n v="3190640112031"/>
    <x v="1"/>
    <d v="2020-01-31T00:00:00"/>
    <x v="0"/>
    <x v="9"/>
    <x v="0"/>
  </r>
  <r>
    <s v="엠피가온"/>
    <m/>
    <m/>
    <s v="임은숙"/>
    <s v="농협손보"/>
    <x v="0"/>
    <x v="0"/>
    <n v="28473"/>
    <s v="정상"/>
    <d v="2020-01-30T00:00:00"/>
    <d v="2020-01-30T00:00:00"/>
    <n v="3190640087731"/>
    <x v="1"/>
    <d v="2020-01-31T00:00:00"/>
    <x v="0"/>
    <x v="9"/>
    <x v="0"/>
  </r>
  <r>
    <s v="엠피가온"/>
    <m/>
    <m/>
    <s v="임은숙"/>
    <s v="삼성화재"/>
    <x v="0"/>
    <x v="0"/>
    <n v="21000"/>
    <s v="정상"/>
    <d v="2020-01-30T00:00:00"/>
    <d v="2020-01-30T00:00:00"/>
    <n v="52002584920000"/>
    <x v="1"/>
    <d v="2020-01-31T00:00:00"/>
    <x v="0"/>
    <x v="9"/>
    <x v="0"/>
  </r>
  <r>
    <s v="엠피가온"/>
    <m/>
    <m/>
    <s v="임은숙"/>
    <s v="삼성화재"/>
    <x v="0"/>
    <x v="0"/>
    <n v="33000"/>
    <s v="정상"/>
    <d v="2020-01-30T00:00:00"/>
    <d v="2020-01-30T00:00:00"/>
    <n v="52002584460000"/>
    <x v="1"/>
    <d v="2020-01-31T00:00:00"/>
    <x v="0"/>
    <x v="9"/>
    <x v="0"/>
  </r>
  <r>
    <s v="엠피가온"/>
    <m/>
    <m/>
    <s v="임은숙"/>
    <s v="KB손보"/>
    <x v="0"/>
    <x v="0"/>
    <n v="14000"/>
    <s v="정상"/>
    <d v="2020-01-30T00:00:00"/>
    <d v="2020-01-30T00:00:00"/>
    <n v="20200494451"/>
    <x v="1"/>
    <d v="2020-01-31T00:00:00"/>
    <x v="0"/>
    <x v="9"/>
    <x v="0"/>
  </r>
  <r>
    <s v="엠피가온"/>
    <m/>
    <m/>
    <s v="임은숙"/>
    <s v="KB손보"/>
    <x v="0"/>
    <x v="0"/>
    <n v="15000"/>
    <s v="정상"/>
    <d v="2020-01-30T00:00:00"/>
    <d v="2020-01-30T00:00:00"/>
    <n v="20200495264"/>
    <x v="1"/>
    <d v="2020-01-31T00:00:00"/>
    <x v="0"/>
    <x v="9"/>
    <x v="0"/>
  </r>
  <r>
    <s v="엠피가온"/>
    <m/>
    <m/>
    <s v="임은숙"/>
    <s v="KB손보"/>
    <x v="0"/>
    <x v="0"/>
    <n v="37000"/>
    <s v="정상"/>
    <d v="2020-01-30T00:00:00"/>
    <d v="2020-01-30T00:00:00"/>
    <n v="20200495047"/>
    <x v="1"/>
    <d v="2020-01-31T00:00:00"/>
    <x v="0"/>
    <x v="9"/>
    <x v="0"/>
  </r>
  <r>
    <s v="엠피가온"/>
    <m/>
    <m/>
    <s v="임은숙"/>
    <s v="KB손보"/>
    <x v="0"/>
    <x v="0"/>
    <n v="37000"/>
    <s v="정상"/>
    <d v="2020-01-30T00:00:00"/>
    <d v="2020-01-30T00:00:00"/>
    <n v="20200494819"/>
    <x v="1"/>
    <d v="2020-01-31T00:00:00"/>
    <x v="0"/>
    <x v="9"/>
    <x v="0"/>
  </r>
  <r>
    <s v="엠피가온"/>
    <m/>
    <m/>
    <s v="임은숙"/>
    <s v="농협손보"/>
    <x v="0"/>
    <x v="0"/>
    <n v="28473"/>
    <s v="정상"/>
    <d v="2020-01-30T00:00:00"/>
    <d v="2020-01-30T00:00:00"/>
    <n v="3190638242601"/>
    <x v="1"/>
    <d v="2020-01-31T00:00:00"/>
    <x v="0"/>
    <x v="9"/>
    <x v="0"/>
  </r>
  <r>
    <s v="엠피가온"/>
    <m/>
    <m/>
    <s v="임은숙"/>
    <s v="농협손보"/>
    <x v="0"/>
    <x v="0"/>
    <n v="30487"/>
    <s v="정상"/>
    <d v="2020-01-30T00:00:00"/>
    <d v="2020-01-30T00:00:00"/>
    <n v="3190630972011"/>
    <x v="1"/>
    <d v="2020-01-31T00:00:00"/>
    <x v="0"/>
    <x v="9"/>
    <x v="0"/>
  </r>
  <r>
    <s v="엠피송내"/>
    <s v="MP송내"/>
    <s v="송내1팀"/>
    <s v="정인란"/>
    <s v="롯데손보"/>
    <x v="0"/>
    <x v="0"/>
    <n v="73230"/>
    <s v="정상"/>
    <d v="2020-01-30T00:00:00"/>
    <d v="2020-01-30T00:00:00"/>
    <s v="LA20202245416000"/>
    <x v="1"/>
    <d v="2020-01-31T00:00:00"/>
    <x v="0"/>
    <x v="2"/>
    <x v="0"/>
  </r>
  <r>
    <s v="엠피성공"/>
    <s v="MP성공"/>
    <s v="성공1팀"/>
    <s v="최선희"/>
    <s v="현대해상"/>
    <x v="0"/>
    <x v="0"/>
    <n v="25000"/>
    <s v="정상"/>
    <d v="2020-01-30T00:00:00"/>
    <d v="2020-01-30T00:00:00"/>
    <s v="L02002120790"/>
    <x v="1"/>
    <d v="2020-01-31T00:00:00"/>
    <x v="0"/>
    <x v="5"/>
    <x v="0"/>
  </r>
  <r>
    <s v="엠피성공"/>
    <s v="MP성공"/>
    <s v="성공1팀"/>
    <s v="최선희"/>
    <s v="흥국화재"/>
    <x v="0"/>
    <x v="0"/>
    <n v="21000"/>
    <s v="정상"/>
    <d v="2020-01-30T00:00:00"/>
    <d v="2020-01-30T00:00:00"/>
    <n v="42038426720000"/>
    <x v="1"/>
    <d v="2020-01-31T00:00:00"/>
    <x v="0"/>
    <x v="5"/>
    <x v="0"/>
  </r>
  <r>
    <s v="엠피의정부"/>
    <s v="MP의정부"/>
    <m/>
    <s v="최주영"/>
    <s v="흥국화재"/>
    <x v="0"/>
    <x v="1"/>
    <n v="8986"/>
    <s v="정상"/>
    <d v="2020-01-30T00:00:00"/>
    <d v="2020-01-30T00:00:00"/>
    <n v="42038433420000"/>
    <x v="1"/>
    <d v="2020-01-31T00:00:00"/>
    <x v="0"/>
    <x v="10"/>
    <x v="0"/>
  </r>
  <r>
    <s v="엠피의정부"/>
    <s v="MP의정부"/>
    <m/>
    <s v="최주영"/>
    <s v="흥국화재"/>
    <x v="0"/>
    <x v="0"/>
    <n v="73766"/>
    <s v="정상"/>
    <d v="2020-01-30T00:00:00"/>
    <d v="2020-01-30T00:00:00"/>
    <n v="42038433400000"/>
    <x v="1"/>
    <d v="2020-01-31T00:00:00"/>
    <x v="0"/>
    <x v="10"/>
    <x v="0"/>
  </r>
  <r>
    <s v="엠피피스토스"/>
    <s v="MP피스토스"/>
    <s v="피스1팀"/>
    <s v="홍미숙"/>
    <s v="삼성화재"/>
    <x v="0"/>
    <x v="0"/>
    <n v="41260"/>
    <s v="정상"/>
    <d v="2020-01-30T00:00:00"/>
    <d v="2020-01-30T00:00:00"/>
    <n v="52002610800000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34000"/>
    <s v="정상"/>
    <d v="2020-01-30T00:00:00"/>
    <d v="2020-01-30T00:00:00"/>
    <n v="52002629700000"/>
    <x v="1"/>
    <d v="2020-01-31T00:00:00"/>
    <x v="0"/>
    <x v="3"/>
    <x v="0"/>
  </r>
  <r>
    <s v="엠피피스토스"/>
    <s v="MP피스토스"/>
    <s v="피스1팀"/>
    <s v="강은선"/>
    <s v="DB손보"/>
    <x v="0"/>
    <x v="0"/>
    <n v="247000"/>
    <s v="정상"/>
    <d v="2020-01-29T00:00:00"/>
    <d v="2020-01-29T00:00:00"/>
    <n v="320200198823"/>
    <x v="1"/>
    <d v="2020-01-31T00:00:00"/>
    <x v="0"/>
    <x v="3"/>
    <x v="0"/>
  </r>
  <r>
    <s v="엠피피스토스"/>
    <s v="MP피스토스"/>
    <s v="피스1팀"/>
    <s v="강은선"/>
    <s v="DB손보"/>
    <x v="0"/>
    <x v="1"/>
    <n v="34220"/>
    <s v="정상"/>
    <d v="2020-01-29T00:00:00"/>
    <d v="2020-01-29T00:00:00"/>
    <n v="320200198766"/>
    <x v="1"/>
    <d v="2020-01-31T00:00:00"/>
    <x v="0"/>
    <x v="3"/>
    <x v="0"/>
  </r>
  <r>
    <s v="엠피피스토스"/>
    <s v="MP피스토스"/>
    <s v="피스1팀"/>
    <s v="강은선"/>
    <s v="DB손보"/>
    <x v="0"/>
    <x v="0"/>
    <n v="253000"/>
    <s v="정상"/>
    <d v="2020-01-29T00:00:00"/>
    <d v="2020-01-29T00:00:00"/>
    <n v="320200198679"/>
    <x v="1"/>
    <d v="2020-01-31T00:00:00"/>
    <x v="0"/>
    <x v="3"/>
    <x v="0"/>
  </r>
  <r>
    <s v="엠피송내"/>
    <s v="MP송내"/>
    <s v="송내2팀"/>
    <s v="김묘정"/>
    <s v="삼성화재"/>
    <x v="0"/>
    <x v="0"/>
    <n v="32900"/>
    <s v="정상"/>
    <d v="2020-01-29T00:00:00"/>
    <d v="2020-01-29T00:00:00"/>
    <n v="52002446720000"/>
    <x v="1"/>
    <d v="2020-01-31T00:00:00"/>
    <x v="0"/>
    <x v="2"/>
    <x v="0"/>
  </r>
  <r>
    <s v="엠피송내"/>
    <s v="MP송내"/>
    <s v="송내2팀"/>
    <s v="김묘정"/>
    <s v="메리츠화재"/>
    <x v="0"/>
    <x v="0"/>
    <n v="138530"/>
    <s v="정상"/>
    <d v="2020-01-29T00:00:00"/>
    <d v="2020-01-29T00:00:00"/>
    <s v="61494-12954"/>
    <x v="1"/>
    <d v="2020-01-31T00:00:00"/>
    <x v="0"/>
    <x v="2"/>
    <x v="0"/>
  </r>
  <r>
    <s v="엠피조은"/>
    <s v="MP조은"/>
    <s v="조은1팀"/>
    <s v="김민화"/>
    <s v="삼성화재"/>
    <x v="0"/>
    <x v="0"/>
    <n v="41000"/>
    <s v="정상"/>
    <d v="2020-01-29T00:00:00"/>
    <d v="2020-01-29T00:00:00"/>
    <n v="52002414350000"/>
    <x v="1"/>
    <d v="2020-01-31T00:00:00"/>
    <x v="0"/>
    <x v="0"/>
    <x v="0"/>
  </r>
  <r>
    <s v="엠피송내"/>
    <s v="MP송내"/>
    <s v="송내2팀"/>
    <s v="김은숙1"/>
    <s v="삼성화재"/>
    <x v="0"/>
    <x v="0"/>
    <n v="107540"/>
    <s v="정상"/>
    <d v="2020-01-29T00:00:00"/>
    <d v="2020-01-29T00:00:00"/>
    <n v="52002472660000"/>
    <x v="1"/>
    <d v="2020-01-31T00:00:00"/>
    <x v="0"/>
    <x v="2"/>
    <x v="0"/>
  </r>
  <r>
    <s v="엠피송내"/>
    <s v="MP송내"/>
    <s v="송내2팀"/>
    <s v="김은숙1"/>
    <s v="삼성화재"/>
    <x v="0"/>
    <x v="0"/>
    <n v="107242"/>
    <s v="정상"/>
    <d v="2020-01-29T00:00:00"/>
    <d v="2020-01-29T00:00:00"/>
    <n v="52002432650000"/>
    <x v="1"/>
    <d v="2020-01-31T00:00:00"/>
    <x v="0"/>
    <x v="2"/>
    <x v="0"/>
  </r>
  <r>
    <s v="엠피피스토스"/>
    <s v="MP피스토스"/>
    <s v="피스1팀"/>
    <s v="김자영2"/>
    <s v="메리츠화재"/>
    <x v="0"/>
    <x v="0"/>
    <n v="230700"/>
    <s v="정상"/>
    <d v="2020-01-29T00:00:00"/>
    <d v="2020-01-29T00:00:00"/>
    <s v="61480-24181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216000"/>
    <s v="정상"/>
    <d v="2020-01-29T00:00:00"/>
    <d v="2020-01-29T00:00:00"/>
    <s v="61480-24182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245550"/>
    <s v="정상"/>
    <d v="2020-01-29T00:00:00"/>
    <d v="2020-01-29T00:00:00"/>
    <s v="61490-9419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40730"/>
    <s v="정상"/>
    <d v="2020-01-29T00:00:00"/>
    <d v="2020-01-29T00:00:00"/>
    <s v="61491-24860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28000"/>
    <s v="정상"/>
    <d v="2020-01-29T00:00:00"/>
    <d v="2020-01-29T00:00:00"/>
    <s v="61492-10456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30000"/>
    <s v="정상"/>
    <d v="2020-01-29T00:00:00"/>
    <d v="2020-01-29T00:00:00"/>
    <s v="61492-10459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45000"/>
    <s v="정상"/>
    <d v="2020-01-29T00:00:00"/>
    <d v="2020-01-29T00:00:00"/>
    <s v="61492-10584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195000"/>
    <s v="정상"/>
    <d v="2020-01-29T00:00:00"/>
    <d v="2020-01-29T00:00:00"/>
    <s v="61505-1175"/>
    <x v="1"/>
    <d v="2020-01-31T00:00:00"/>
    <x v="0"/>
    <x v="3"/>
    <x v="0"/>
  </r>
  <r>
    <s v="엠피피스토스"/>
    <s v="MP피스토스"/>
    <s v="피스1팀"/>
    <s v="김자영2"/>
    <s v="메리츠화재"/>
    <x v="0"/>
    <x v="1"/>
    <n v="11430"/>
    <s v="정상"/>
    <d v="2020-01-29T00:00:00"/>
    <d v="2020-01-29T00:00:00"/>
    <s v="61510-23202"/>
    <x v="1"/>
    <d v="2020-01-31T00:00:00"/>
    <x v="0"/>
    <x v="3"/>
    <x v="0"/>
  </r>
  <r>
    <s v="엠피피스토스"/>
    <s v="MP피스토스"/>
    <s v="피스1팀"/>
    <s v="김자영2"/>
    <s v="메리츠화재"/>
    <x v="0"/>
    <x v="1"/>
    <n v="10330"/>
    <s v="정상"/>
    <d v="2020-01-29T00:00:00"/>
    <d v="2020-01-29T00:00:00"/>
    <s v="61510-23206"/>
    <x v="1"/>
    <d v="2020-01-31T00:00:00"/>
    <x v="0"/>
    <x v="3"/>
    <x v="0"/>
  </r>
  <r>
    <s v="엠피피스토스"/>
    <s v="MP피스토스"/>
    <s v="피스1팀"/>
    <s v="김자영2"/>
    <s v="메리츠화재"/>
    <x v="0"/>
    <x v="1"/>
    <n v="21820"/>
    <s v="정상"/>
    <d v="2020-01-29T00:00:00"/>
    <d v="2020-01-29T00:00:00"/>
    <s v="61510-23235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245850"/>
    <s v="정상"/>
    <d v="2020-01-29T00:00:00"/>
    <d v="2020-01-29T00:00:00"/>
    <s v="61496-3507"/>
    <x v="1"/>
    <d v="2020-01-31T00:00:00"/>
    <x v="0"/>
    <x v="3"/>
    <x v="0"/>
  </r>
  <r>
    <s v="엠피피스토스"/>
    <s v="MP피스토스"/>
    <s v="피스1팀"/>
    <s v="김자영2"/>
    <s v="메리츠화재"/>
    <x v="0"/>
    <x v="0"/>
    <n v="27000"/>
    <s v="정상"/>
    <d v="2020-01-29T00:00:00"/>
    <d v="2020-01-29T00:00:00"/>
    <s v="61491-24928"/>
    <x v="1"/>
    <d v="2020-01-31T00:00:00"/>
    <x v="0"/>
    <x v="3"/>
    <x v="0"/>
  </r>
  <r>
    <s v="엠피가온"/>
    <s v="MP가온"/>
    <s v="가온1팀"/>
    <s v="노희경"/>
    <s v="한화손보"/>
    <x v="0"/>
    <x v="0"/>
    <n v="28500"/>
    <s v="정상"/>
    <d v="2020-01-29T00:00:00"/>
    <d v="2020-01-29T00:00:00"/>
    <s v="LA20203210692000"/>
    <x v="1"/>
    <d v="2020-01-31T00:00:00"/>
    <x v="0"/>
    <x v="9"/>
    <x v="0"/>
  </r>
  <r>
    <s v="엠피가온"/>
    <s v="MP가온"/>
    <s v="가온1팀"/>
    <s v="노희경"/>
    <s v="한화손보"/>
    <x v="0"/>
    <x v="0"/>
    <n v="29400"/>
    <s v="정상"/>
    <d v="2020-01-29T00:00:00"/>
    <d v="2020-01-29T00:00:00"/>
    <s v="LA20203210861000"/>
    <x v="1"/>
    <d v="2020-01-31T00:00:00"/>
    <x v="0"/>
    <x v="9"/>
    <x v="0"/>
  </r>
  <r>
    <s v="엠피성공"/>
    <s v="MP성공"/>
    <s v="성공1팀"/>
    <s v="백혜경"/>
    <s v="흥국화재"/>
    <x v="0"/>
    <x v="0"/>
    <n v="43100"/>
    <s v="정상"/>
    <d v="2020-01-29T00:00:00"/>
    <d v="2020-01-29T00:00:00"/>
    <n v="42038412800000"/>
    <x v="1"/>
    <d v="2020-01-31T00:00:00"/>
    <x v="0"/>
    <x v="5"/>
    <x v="0"/>
  </r>
  <r>
    <s v="엠피가온"/>
    <s v="MP가온"/>
    <s v="가온1팀"/>
    <s v="송연희"/>
    <s v="한화손보"/>
    <x v="0"/>
    <x v="0"/>
    <n v="30000"/>
    <s v="정상"/>
    <d v="2020-01-29T00:00:00"/>
    <d v="2020-01-29T00:00:00"/>
    <s v="LA20203210444000"/>
    <x v="1"/>
    <d v="2020-01-31T00:00:00"/>
    <x v="0"/>
    <x v="9"/>
    <x v="0"/>
  </r>
  <r>
    <s v="엠피방이"/>
    <m/>
    <m/>
    <s v="양현식"/>
    <s v="삼성화재"/>
    <x v="0"/>
    <x v="0"/>
    <n v="30000"/>
    <s v="정상"/>
    <d v="2020-01-29T00:00:00"/>
    <d v="2020-01-29T00:00:00"/>
    <n v="52002473500000"/>
    <x v="1"/>
    <d v="2020-01-31T00:00:00"/>
    <x v="0"/>
    <x v="16"/>
    <x v="0"/>
  </r>
  <r>
    <s v="엠피의정부"/>
    <s v="MP의정부"/>
    <s v="의정부1팀"/>
    <s v="오광숙"/>
    <s v="흥국화재"/>
    <x v="0"/>
    <x v="0"/>
    <n v="54175"/>
    <s v="정상"/>
    <d v="2020-01-29T00:00:00"/>
    <d v="2020-01-29T00:00:00"/>
    <n v="42038416110000"/>
    <x v="1"/>
    <d v="2020-01-31T00:00:00"/>
    <x v="0"/>
    <x v="10"/>
    <x v="0"/>
  </r>
  <r>
    <s v="엠피메트로"/>
    <s v="제이엔제이"/>
    <s v="제이엔제이1팀"/>
    <s v="유경자"/>
    <s v="롯데손보"/>
    <x v="0"/>
    <x v="0"/>
    <n v="62800"/>
    <s v="정상"/>
    <d v="2020-01-29T00:00:00"/>
    <d v="2020-01-29T00:00:00"/>
    <s v="LA20202241613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91210"/>
    <s v="정상"/>
    <d v="2020-01-29T00:00:00"/>
    <d v="2020-01-29T00:00:00"/>
    <n v="320200195549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4223"/>
    <s v="정상"/>
    <d v="2020-01-29T00:00:00"/>
    <d v="2020-01-29T00:00:00"/>
    <s v="LA2020223852300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1500"/>
    <s v="정상"/>
    <d v="2020-01-29T00:00:00"/>
    <d v="2020-01-29T00:00:00"/>
    <s v="LA20202239154000"/>
    <x v="1"/>
    <d v="2020-01-31T00:00:00"/>
    <x v="0"/>
    <x v="4"/>
    <x v="0"/>
  </r>
  <r>
    <s v="엠피피스토스"/>
    <s v="MP피스토스"/>
    <s v="피스1팀"/>
    <s v="이종순1"/>
    <s v="KB손보"/>
    <x v="0"/>
    <x v="0"/>
    <n v="65000"/>
    <s v="정상"/>
    <d v="2020-01-29T00:00:00"/>
    <d v="2020-01-29T00:00:00"/>
    <n v="20200473039"/>
    <x v="1"/>
    <d v="2020-01-31T00:00:00"/>
    <x v="0"/>
    <x v="3"/>
    <x v="0"/>
  </r>
  <r>
    <s v="엠피피스토스"/>
    <s v="MP피스토스"/>
    <s v="피스1팀"/>
    <s v="이종순1"/>
    <s v="메리츠화재"/>
    <x v="0"/>
    <x v="0"/>
    <n v="39000"/>
    <s v="정상"/>
    <d v="2020-01-29T00:00:00"/>
    <d v="2020-01-29T00:00:00"/>
    <s v="61480-24772"/>
    <x v="1"/>
    <d v="2020-01-31T00:00:00"/>
    <x v="0"/>
    <x v="3"/>
    <x v="0"/>
  </r>
  <r>
    <s v="엠피피스토스"/>
    <s v="MP피스토스"/>
    <s v="피스1팀"/>
    <s v="이종순1"/>
    <s v="KB손보"/>
    <x v="0"/>
    <x v="0"/>
    <n v="56000"/>
    <s v="정상"/>
    <d v="2020-01-29T00:00:00"/>
    <d v="2020-01-29T00:00:00"/>
    <n v="20200473045"/>
    <x v="1"/>
    <d v="2020-01-31T00:00:00"/>
    <x v="0"/>
    <x v="3"/>
    <x v="0"/>
  </r>
  <r>
    <s v="엠피피스토스"/>
    <s v="MP피스토스"/>
    <s v="피스1팀"/>
    <s v="이종순1"/>
    <s v="롯데손보"/>
    <x v="0"/>
    <x v="0"/>
    <n v="32792"/>
    <s v="정상"/>
    <d v="2020-01-29T00:00:00"/>
    <d v="2020-01-29T00:00:00"/>
    <s v="LA20202241205000"/>
    <x v="1"/>
    <d v="2020-01-31T00:00:00"/>
    <x v="0"/>
    <x v="3"/>
    <x v="0"/>
  </r>
  <r>
    <s v="엠피피스토스"/>
    <s v="MP피스토스"/>
    <s v="피스1팀"/>
    <s v="이종순1"/>
    <s v="KB손보"/>
    <x v="0"/>
    <x v="0"/>
    <n v="30000"/>
    <s v="정상"/>
    <d v="2020-01-29T00:00:00"/>
    <d v="2020-01-29T00:00:00"/>
    <n v="20200471012"/>
    <x v="1"/>
    <d v="2020-01-31T00:00:00"/>
    <x v="0"/>
    <x v="3"/>
    <x v="0"/>
  </r>
  <r>
    <s v="엠피가온"/>
    <m/>
    <m/>
    <s v="임은숙"/>
    <s v="농협손보"/>
    <x v="0"/>
    <x v="0"/>
    <n v="28955"/>
    <s v="정상"/>
    <d v="2020-01-29T00:00:00"/>
    <d v="2020-01-29T00:00:00"/>
    <n v="3190638920951"/>
    <x v="1"/>
    <d v="2020-01-31T00:00:00"/>
    <x v="0"/>
    <x v="9"/>
    <x v="0"/>
  </r>
  <r>
    <s v="엠피가온"/>
    <m/>
    <m/>
    <s v="임은숙"/>
    <s v="농협손보"/>
    <x v="0"/>
    <x v="0"/>
    <n v="33289"/>
    <s v="정상"/>
    <d v="2020-01-29T00:00:00"/>
    <d v="2020-01-29T00:00:00"/>
    <n v="3190630846851"/>
    <x v="1"/>
    <d v="2020-01-31T00:00:00"/>
    <x v="0"/>
    <x v="9"/>
    <x v="0"/>
  </r>
  <r>
    <s v="엠피가온"/>
    <m/>
    <m/>
    <s v="임은숙"/>
    <s v="농협손보"/>
    <x v="0"/>
    <x v="0"/>
    <n v="25422"/>
    <s v="정상"/>
    <d v="2020-01-29T00:00:00"/>
    <d v="2020-01-29T00:00:00"/>
    <n v="3190638918651"/>
    <x v="1"/>
    <d v="2020-01-31T00:00:00"/>
    <x v="0"/>
    <x v="9"/>
    <x v="0"/>
  </r>
  <r>
    <s v="엠피가온"/>
    <m/>
    <m/>
    <s v="임은숙"/>
    <s v="삼성화재"/>
    <x v="0"/>
    <x v="0"/>
    <n v="38000"/>
    <s v="정상"/>
    <d v="2020-01-29T00:00:00"/>
    <d v="2020-01-29T00:00:00"/>
    <n v="5200242843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9T00:00:00"/>
    <d v="2020-01-29T00:00:00"/>
    <n v="20200469870"/>
    <x v="1"/>
    <d v="2020-01-31T00:00:00"/>
    <x v="0"/>
    <x v="9"/>
    <x v="0"/>
  </r>
  <r>
    <s v="엠피가온"/>
    <m/>
    <m/>
    <s v="임은숙"/>
    <s v="KB손보"/>
    <x v="0"/>
    <x v="0"/>
    <n v="20000"/>
    <s v="정상"/>
    <d v="2020-01-29T00:00:00"/>
    <d v="2020-01-29T00:00:00"/>
    <n v="20200469718"/>
    <x v="1"/>
    <d v="2020-01-31T00:00:00"/>
    <x v="0"/>
    <x v="9"/>
    <x v="0"/>
  </r>
  <r>
    <s v="엠피가온"/>
    <m/>
    <m/>
    <s v="임은숙"/>
    <s v="삼성화재"/>
    <x v="0"/>
    <x v="0"/>
    <n v="17000"/>
    <s v="정상"/>
    <d v="2020-01-29T00:00:00"/>
    <d v="2020-01-29T00:00:00"/>
    <n v="52002428900000"/>
    <x v="1"/>
    <d v="2020-01-31T00:00:00"/>
    <x v="0"/>
    <x v="9"/>
    <x v="0"/>
  </r>
  <r>
    <s v="엠피가온"/>
    <m/>
    <m/>
    <s v="임은숙"/>
    <s v="KB손보"/>
    <x v="0"/>
    <x v="0"/>
    <n v="20000"/>
    <s v="정상"/>
    <d v="2020-01-29T00:00:00"/>
    <d v="2020-01-29T00:00:00"/>
    <n v="20200469976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9T00:00:00"/>
    <d v="2020-01-29T00:00:00"/>
    <n v="20200470105"/>
    <x v="1"/>
    <d v="2020-01-31T00:00:00"/>
    <x v="0"/>
    <x v="9"/>
    <x v="0"/>
  </r>
  <r>
    <s v="엠피성공"/>
    <s v="MP성공"/>
    <s v="성공1팀"/>
    <s v="최선희"/>
    <s v="롯데손보"/>
    <x v="0"/>
    <x v="0"/>
    <n v="57033"/>
    <s v="정상"/>
    <d v="2020-01-29T00:00:00"/>
    <d v="2020-01-29T00:00:00"/>
    <s v="LA20202239826000"/>
    <x v="1"/>
    <d v="2020-01-31T00:00:00"/>
    <x v="0"/>
    <x v="5"/>
    <x v="0"/>
  </r>
  <r>
    <s v="엠피성공"/>
    <s v="MP성공"/>
    <s v="성공1팀"/>
    <s v="최선희"/>
    <s v="흥국화재"/>
    <x v="0"/>
    <x v="0"/>
    <n v="61524"/>
    <s v="정상"/>
    <d v="2020-01-29T00:00:00"/>
    <d v="2020-01-29T00:00:00"/>
    <n v="42038413990000"/>
    <x v="1"/>
    <d v="2020-01-31T00:00:00"/>
    <x v="0"/>
    <x v="5"/>
    <x v="0"/>
  </r>
  <r>
    <s v="엠피성공"/>
    <s v="MP성공"/>
    <s v="성공1팀"/>
    <s v="홍미정"/>
    <s v="롯데손보"/>
    <x v="0"/>
    <x v="0"/>
    <n v="33000"/>
    <s v="정상"/>
    <d v="2020-01-29T00:00:00"/>
    <d v="2020-01-29T00:00:00"/>
    <s v="LA20202241880000"/>
    <x v="1"/>
    <d v="2020-01-31T00:00:00"/>
    <x v="0"/>
    <x v="5"/>
    <x v="0"/>
  </r>
  <r>
    <s v="엠피성공"/>
    <s v="MP성공"/>
    <s v="성공1팀"/>
    <s v="홍미정"/>
    <s v="흥국화재"/>
    <x v="0"/>
    <x v="0"/>
    <n v="108558"/>
    <s v="정상"/>
    <d v="2020-01-29T00:00:00"/>
    <d v="2020-01-29T00:00:00"/>
    <n v="42038422000000"/>
    <x v="1"/>
    <d v="2020-01-31T00:00:00"/>
    <x v="0"/>
    <x v="5"/>
    <x v="0"/>
  </r>
  <r>
    <s v="엠피송내"/>
    <s v="MP송내"/>
    <s v="송내2팀"/>
    <s v="김묘정"/>
    <s v="롯데손보"/>
    <x v="0"/>
    <x v="0"/>
    <n v="44300"/>
    <s v="정상"/>
    <d v="2020-01-28T00:00:00"/>
    <d v="2020-01-28T00:00:00"/>
    <s v="LA20202235696000"/>
    <x v="1"/>
    <d v="2020-01-31T00:00:00"/>
    <x v="0"/>
    <x v="2"/>
    <x v="0"/>
  </r>
  <r>
    <s v="엠피피스토스"/>
    <s v="MP피스토스"/>
    <s v="피스1팀"/>
    <s v="김승희"/>
    <s v="DB손보"/>
    <x v="0"/>
    <x v="1"/>
    <n v="26520"/>
    <s v="정상"/>
    <d v="2020-01-28T00:00:00"/>
    <d v="2020-01-28T00:00:00"/>
    <n v="320200186465"/>
    <x v="1"/>
    <d v="2020-01-31T00:00:00"/>
    <x v="0"/>
    <x v="3"/>
    <x v="0"/>
  </r>
  <r>
    <s v="엠피피스토스"/>
    <s v="MP피스토스"/>
    <s v="피스1팀"/>
    <s v="김승희"/>
    <s v="DB손보"/>
    <x v="0"/>
    <x v="0"/>
    <n v="51000"/>
    <s v="정상"/>
    <d v="2020-01-28T00:00:00"/>
    <d v="2020-01-28T00:00:00"/>
    <n v="320200187560"/>
    <x v="1"/>
    <d v="2020-01-31T00:00:00"/>
    <x v="0"/>
    <x v="3"/>
    <x v="0"/>
  </r>
  <r>
    <s v="엠피경기"/>
    <s v="MP경기"/>
    <s v="경기1팀"/>
    <s v="김종명"/>
    <s v="메리츠화재"/>
    <x v="0"/>
    <x v="0"/>
    <n v="55590"/>
    <s v="정상"/>
    <d v="2020-01-28T00:00:00"/>
    <d v="2020-01-28T00:00:00"/>
    <s v="61536-425"/>
    <x v="1"/>
    <d v="2020-01-31T00:00:00"/>
    <x v="0"/>
    <x v="18"/>
    <x v="0"/>
  </r>
  <r>
    <s v="엠피가온"/>
    <s v="MP가온"/>
    <s v="가온1팀"/>
    <s v="노희경"/>
    <s v="한화손보"/>
    <x v="0"/>
    <x v="0"/>
    <n v="40000"/>
    <s v="정상"/>
    <d v="2020-01-28T00:00:00"/>
    <d v="2020-01-28T00:00:00"/>
    <s v="LA20203199959000"/>
    <x v="1"/>
    <d v="2020-01-31T00:00:00"/>
    <x v="0"/>
    <x v="9"/>
    <x v="0"/>
  </r>
  <r>
    <s v="엠피가온"/>
    <s v="MP가온"/>
    <s v="가온1팀"/>
    <s v="노희경"/>
    <s v="한화손보"/>
    <x v="0"/>
    <x v="0"/>
    <n v="40000"/>
    <s v="정상"/>
    <d v="2020-01-28T00:00:00"/>
    <d v="2020-01-28T00:00:00"/>
    <s v="LA20203199850000"/>
    <x v="1"/>
    <d v="2020-01-31T00:00:00"/>
    <x v="0"/>
    <x v="9"/>
    <x v="0"/>
  </r>
  <r>
    <s v="엠피가온"/>
    <s v="MP가온"/>
    <s v="가온1팀"/>
    <s v="노희경"/>
    <s v="한화손보"/>
    <x v="0"/>
    <x v="0"/>
    <n v="35000"/>
    <s v="정상"/>
    <d v="2020-01-28T00:00:00"/>
    <d v="2020-01-28T00:00:00"/>
    <s v="LA20203198468000"/>
    <x v="1"/>
    <d v="2020-01-31T00:00:00"/>
    <x v="0"/>
    <x v="9"/>
    <x v="0"/>
  </r>
  <r>
    <s v="엠피가온"/>
    <s v="MP가온"/>
    <s v="가온1팀"/>
    <s v="노희경"/>
    <s v="한화손보"/>
    <x v="0"/>
    <x v="0"/>
    <n v="40000"/>
    <s v="정상"/>
    <d v="2020-01-28T00:00:00"/>
    <d v="2020-01-28T00:00:00"/>
    <s v="LA20203199782000"/>
    <x v="1"/>
    <d v="2020-01-31T00:00:00"/>
    <x v="0"/>
    <x v="9"/>
    <x v="0"/>
  </r>
  <r>
    <s v="엠피라온"/>
    <s v="MP라온"/>
    <s v="라온1팀"/>
    <s v="박종호"/>
    <s v="흥국화재"/>
    <x v="0"/>
    <x v="0"/>
    <n v="62000"/>
    <s v="정상"/>
    <d v="2020-01-28T00:00:00"/>
    <d v="2020-01-28T00:00:00"/>
    <n v="42038406650000"/>
    <x v="1"/>
    <d v="2020-01-31T00:00:00"/>
    <x v="0"/>
    <x v="6"/>
    <x v="0"/>
  </r>
  <r>
    <s v="엠피성공"/>
    <s v="MP성공"/>
    <s v="성공1팀"/>
    <s v="백혜경"/>
    <s v="한화손보"/>
    <x v="0"/>
    <x v="0"/>
    <n v="38000"/>
    <s v="정상"/>
    <d v="2020-01-28T00:00:00"/>
    <d v="2020-01-28T00:00:00"/>
    <s v="LA20203194282000"/>
    <x v="1"/>
    <d v="2020-01-31T00:00:00"/>
    <x v="0"/>
    <x v="5"/>
    <x v="0"/>
  </r>
  <r>
    <s v="엠피메트로"/>
    <s v="제이엔제이"/>
    <s v="제이엔제이1팀"/>
    <s v="유경자"/>
    <s v="메리츠화재"/>
    <x v="0"/>
    <x v="0"/>
    <n v="135000"/>
    <s v="정상"/>
    <d v="2020-01-28T00:00:00"/>
    <d v="2020-01-28T00:00:00"/>
    <s v="61480-23949"/>
    <x v="1"/>
    <d v="2020-01-31T00:00:00"/>
    <x v="0"/>
    <x v="4"/>
    <x v="0"/>
  </r>
  <r>
    <s v="엠피송내"/>
    <m/>
    <m/>
    <s v="이선영"/>
    <s v="현대해상"/>
    <x v="0"/>
    <x v="0"/>
    <n v="26600"/>
    <s v="정상"/>
    <d v="2020-01-28T00:00:00"/>
    <d v="2020-01-28T00:00:00"/>
    <s v="L02003725032"/>
    <x v="1"/>
    <d v="2020-01-31T00:00:00"/>
    <x v="0"/>
    <x v="2"/>
    <x v="0"/>
  </r>
  <r>
    <s v="엠피가온"/>
    <m/>
    <m/>
    <s v="임은숙"/>
    <s v="삼성화재"/>
    <x v="0"/>
    <x v="0"/>
    <n v="24000"/>
    <s v="정상"/>
    <d v="2020-01-28T00:00:00"/>
    <d v="2020-01-28T00:00:00"/>
    <n v="5200235233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8T00:00:00"/>
    <d v="2020-01-28T00:00:00"/>
    <n v="20200453053"/>
    <x v="1"/>
    <d v="2020-01-31T00:00:00"/>
    <x v="0"/>
    <x v="9"/>
    <x v="0"/>
  </r>
  <r>
    <s v="엠피가온"/>
    <m/>
    <m/>
    <s v="임은숙"/>
    <s v="삼성화재"/>
    <x v="0"/>
    <x v="0"/>
    <n v="47000"/>
    <s v="정상"/>
    <d v="2020-01-28T00:00:00"/>
    <d v="2020-01-28T00:00:00"/>
    <n v="52002346830000"/>
    <x v="1"/>
    <d v="2020-01-31T00:00:00"/>
    <x v="0"/>
    <x v="9"/>
    <x v="0"/>
  </r>
  <r>
    <s v="엠피가온"/>
    <m/>
    <m/>
    <s v="임은숙"/>
    <s v="삼성화재"/>
    <x v="0"/>
    <x v="0"/>
    <n v="15000"/>
    <s v="정상"/>
    <d v="2020-01-28T00:00:00"/>
    <d v="2020-01-28T00:00:00"/>
    <n v="5200235462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8T00:00:00"/>
    <d v="2020-01-28T00:00:00"/>
    <n v="20200452631"/>
    <x v="1"/>
    <d v="2020-01-31T00:00:00"/>
    <x v="0"/>
    <x v="9"/>
    <x v="0"/>
  </r>
  <r>
    <s v="엠피가온"/>
    <m/>
    <m/>
    <s v="임은숙"/>
    <s v="흥국화재"/>
    <x v="0"/>
    <x v="0"/>
    <n v="63285"/>
    <s v="정상"/>
    <d v="2020-01-28T00:00:00"/>
    <d v="2020-01-28T00:00:00"/>
    <n v="42038410090000"/>
    <x v="1"/>
    <d v="2020-01-31T00:00:00"/>
    <x v="0"/>
    <x v="9"/>
    <x v="0"/>
  </r>
  <r>
    <s v="엠피가온"/>
    <m/>
    <m/>
    <s v="임은숙"/>
    <s v="삼성화재"/>
    <x v="0"/>
    <x v="0"/>
    <n v="77000"/>
    <s v="정상"/>
    <d v="2020-01-28T00:00:00"/>
    <d v="2020-01-28T00:00:00"/>
    <n v="52002304630000"/>
    <x v="1"/>
    <d v="2020-01-31T00:00:00"/>
    <x v="0"/>
    <x v="9"/>
    <x v="0"/>
  </r>
  <r>
    <s v="엠피가온"/>
    <m/>
    <m/>
    <s v="임은숙"/>
    <s v="삼성화재"/>
    <x v="0"/>
    <x v="0"/>
    <n v="19000"/>
    <s v="정상"/>
    <d v="2020-01-28T00:00:00"/>
    <d v="2020-01-28T00:00:00"/>
    <n v="5200230492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8T00:00:00"/>
    <d v="2020-01-28T00:00:00"/>
    <n v="20200448885"/>
    <x v="1"/>
    <d v="2020-01-31T00:00:00"/>
    <x v="0"/>
    <x v="9"/>
    <x v="0"/>
  </r>
  <r>
    <s v="엠피가온"/>
    <m/>
    <m/>
    <s v="임은숙"/>
    <s v="KB손보"/>
    <x v="0"/>
    <x v="0"/>
    <n v="15000"/>
    <s v="정상"/>
    <d v="2020-01-28T00:00:00"/>
    <d v="2020-01-28T00:00:00"/>
    <n v="20200450002"/>
    <x v="1"/>
    <d v="2020-01-31T00:00:00"/>
    <x v="0"/>
    <x v="9"/>
    <x v="0"/>
  </r>
  <r>
    <s v="엠피가온"/>
    <m/>
    <m/>
    <s v="임은숙"/>
    <s v="KB손보"/>
    <x v="0"/>
    <x v="0"/>
    <n v="30300"/>
    <s v="정상"/>
    <d v="2020-01-28T00:00:00"/>
    <d v="2020-01-28T00:00:00"/>
    <n v="20200449993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8T00:00:00"/>
    <d v="2020-01-28T00:00:00"/>
    <n v="20200449254"/>
    <x v="1"/>
    <d v="2020-01-31T00:00:00"/>
    <x v="0"/>
    <x v="9"/>
    <x v="0"/>
  </r>
  <r>
    <s v="엠피가온"/>
    <m/>
    <m/>
    <s v="임은숙"/>
    <s v="농협손보"/>
    <x v="0"/>
    <x v="0"/>
    <n v="28473"/>
    <s v="정상"/>
    <d v="2020-01-28T00:00:00"/>
    <d v="2020-01-28T00:00:00"/>
    <n v="3190638246991"/>
    <x v="1"/>
    <d v="2020-01-31T00:00:00"/>
    <x v="0"/>
    <x v="9"/>
    <x v="0"/>
  </r>
  <r>
    <s v="엠피가온"/>
    <m/>
    <m/>
    <s v="임은숙"/>
    <s v="삼성화재"/>
    <x v="0"/>
    <x v="0"/>
    <n v="15000"/>
    <s v="정상"/>
    <d v="2020-01-28T00:00:00"/>
    <d v="2020-01-28T00:00:00"/>
    <n v="52002305300000"/>
    <x v="1"/>
    <d v="2020-01-31T00:00:00"/>
    <x v="0"/>
    <x v="9"/>
    <x v="0"/>
  </r>
  <r>
    <s v="엠피가온"/>
    <m/>
    <m/>
    <s v="임은숙"/>
    <s v="삼성화재"/>
    <x v="0"/>
    <x v="0"/>
    <n v="131000"/>
    <s v="정상"/>
    <d v="2020-01-28T00:00:00"/>
    <d v="2020-01-28T00:00:00"/>
    <n v="52002305640000"/>
    <x v="1"/>
    <d v="2020-01-31T00:00:00"/>
    <x v="0"/>
    <x v="9"/>
    <x v="0"/>
  </r>
  <r>
    <s v="엠피송내"/>
    <s v="MP송내"/>
    <s v="송내1팀"/>
    <s v="정인란"/>
    <s v="KB손보"/>
    <x v="0"/>
    <x v="2"/>
    <n v="25597"/>
    <s v="정상"/>
    <d v="2020-01-28T00:00:00"/>
    <d v="2020-01-28T00:00:00"/>
    <n v="20200452882"/>
    <x v="1"/>
    <d v="2020-01-31T00:00:00"/>
    <x v="0"/>
    <x v="2"/>
    <x v="0"/>
  </r>
  <r>
    <s v="엠피성공"/>
    <s v="MP성공"/>
    <s v="성공1팀"/>
    <s v="최선희"/>
    <s v="삼성화재"/>
    <x v="0"/>
    <x v="0"/>
    <n v="36000"/>
    <s v="정상"/>
    <d v="2020-01-28T00:00:00"/>
    <d v="2020-01-28T00:00:00"/>
    <n v="52002360170000"/>
    <x v="1"/>
    <d v="2020-01-31T00:00:00"/>
    <x v="0"/>
    <x v="5"/>
    <x v="0"/>
  </r>
  <r>
    <s v="엠피프라임"/>
    <m/>
    <m/>
    <s v="허윤경"/>
    <s v="삼성화재"/>
    <x v="0"/>
    <x v="0"/>
    <n v="28000"/>
    <s v="정상"/>
    <d v="2020-01-28T00:00:00"/>
    <d v="2020-01-28T00:00:00"/>
    <n v="52002352040000"/>
    <x v="1"/>
    <d v="2020-01-31T00:00:00"/>
    <x v="0"/>
    <x v="12"/>
    <x v="0"/>
  </r>
  <r>
    <s v="엠피피스토스"/>
    <s v="MP피스토스"/>
    <s v="피스1팀"/>
    <s v="홍미숙"/>
    <s v="메리츠화재"/>
    <x v="0"/>
    <x v="1"/>
    <n v="6350"/>
    <s v="정상"/>
    <d v="2020-01-28T00:00:00"/>
    <d v="2020-01-28T00:00:00"/>
    <s v="61510-22542"/>
    <x v="1"/>
    <d v="2020-01-31T00:00:00"/>
    <x v="0"/>
    <x v="3"/>
    <x v="0"/>
  </r>
  <r>
    <s v="엠피성공"/>
    <s v="MP성공"/>
    <s v="성공1팀"/>
    <s v="홍미정"/>
    <s v="KB손보"/>
    <x v="0"/>
    <x v="2"/>
    <n v="50000"/>
    <s v="정상"/>
    <d v="2020-01-28T00:00:00"/>
    <d v="2020-01-28T00:00:00"/>
    <n v="20200455153"/>
    <x v="1"/>
    <d v="2020-01-31T00:00:00"/>
    <x v="0"/>
    <x v="5"/>
    <x v="0"/>
  </r>
  <r>
    <s v="엠피송내"/>
    <s v="MP송내"/>
    <s v="송내2팀"/>
    <s v="김묘정"/>
    <s v="농협손보"/>
    <x v="0"/>
    <x v="0"/>
    <n v="26359"/>
    <s v="정상"/>
    <d v="2020-01-23T00:00:00"/>
    <d v="2020-01-23T00:00:00"/>
    <n v="3190638979761"/>
    <x v="1"/>
    <d v="2020-01-31T00:00:00"/>
    <x v="0"/>
    <x v="2"/>
    <x v="0"/>
  </r>
  <r>
    <s v="엠피송내"/>
    <s v="MP송내"/>
    <s v="송내2팀"/>
    <s v="김묘정"/>
    <s v="흥국화재"/>
    <x v="0"/>
    <x v="0"/>
    <n v="29171"/>
    <s v="정상"/>
    <d v="2020-01-23T00:00:00"/>
    <d v="2020-01-23T00:00:00"/>
    <n v="42038389040000"/>
    <x v="1"/>
    <d v="2020-01-31T00:00:00"/>
    <x v="0"/>
    <x v="2"/>
    <x v="0"/>
  </r>
  <r>
    <s v="엠피송내"/>
    <s v="MP송내"/>
    <s v="송내2팀"/>
    <s v="김묘정"/>
    <s v="흥국화재"/>
    <x v="0"/>
    <x v="1"/>
    <n v="37682"/>
    <s v="정상"/>
    <d v="2020-01-23T00:00:00"/>
    <d v="2020-01-23T00:00:00"/>
    <n v="42038393600000"/>
    <x v="1"/>
    <d v="2020-01-31T00:00:00"/>
    <x v="0"/>
    <x v="2"/>
    <x v="0"/>
  </r>
  <r>
    <s v="엠피상동"/>
    <s v="MP상동"/>
    <s v="상동1팀"/>
    <s v="김미예1"/>
    <s v="삼성화재"/>
    <x v="0"/>
    <x v="0"/>
    <n v="50000"/>
    <s v="정상"/>
    <d v="2020-01-23T00:00:00"/>
    <d v="2020-01-23T00:00:00"/>
    <n v="52002171770000"/>
    <x v="1"/>
    <d v="2020-01-31T00:00:00"/>
    <x v="0"/>
    <x v="1"/>
    <x v="0"/>
  </r>
  <r>
    <s v="엠피피스토스"/>
    <s v="MP피스토스"/>
    <s v="피스1팀"/>
    <s v="김상천"/>
    <s v="현대해상"/>
    <x v="0"/>
    <x v="0"/>
    <n v="30000"/>
    <s v="정상"/>
    <d v="2020-01-23T00:00:00"/>
    <d v="2020-01-23T00:00:00"/>
    <s v="L02003351021"/>
    <x v="1"/>
    <d v="2020-01-31T00:00:00"/>
    <x v="0"/>
    <x v="3"/>
    <x v="0"/>
  </r>
  <r>
    <s v="엠피피스토스"/>
    <s v="MP피스토스"/>
    <s v="피스1팀"/>
    <s v="김상천"/>
    <s v="현대해상"/>
    <x v="0"/>
    <x v="0"/>
    <n v="30000"/>
    <s v="정상"/>
    <d v="2020-01-23T00:00:00"/>
    <d v="2020-01-23T00:00:00"/>
    <s v="L02003456519"/>
    <x v="1"/>
    <d v="2020-01-31T00:00:00"/>
    <x v="0"/>
    <x v="3"/>
    <x v="0"/>
  </r>
  <r>
    <s v="엠피라온"/>
    <s v="MP라온"/>
    <s v="라온1팀"/>
    <s v="김성만"/>
    <s v="한화손보"/>
    <x v="0"/>
    <x v="0"/>
    <n v="106192"/>
    <s v="정상"/>
    <d v="2020-01-23T00:00:00"/>
    <d v="2020-01-23T00:00:00"/>
    <s v="LA20203174414000"/>
    <x v="1"/>
    <d v="2020-01-31T00:00:00"/>
    <x v="0"/>
    <x v="6"/>
    <x v="0"/>
  </r>
  <r>
    <s v="엠피피스토스"/>
    <s v="MP피스토스"/>
    <s v="피스1팀"/>
    <s v="김승희"/>
    <s v="삼성화재"/>
    <x v="0"/>
    <x v="0"/>
    <n v="55000"/>
    <s v="정상"/>
    <d v="2020-01-23T00:00:00"/>
    <d v="2020-01-23T00:00:00"/>
    <n v="52002171440000"/>
    <x v="1"/>
    <d v="2020-01-31T00:00:00"/>
    <x v="0"/>
    <x v="3"/>
    <x v="0"/>
  </r>
  <r>
    <s v="엠피송내"/>
    <s v="MP송내"/>
    <s v="송내2팀"/>
    <s v="김은숙1"/>
    <s v="롯데손보"/>
    <x v="0"/>
    <x v="0"/>
    <n v="30000"/>
    <s v="정상"/>
    <d v="2020-01-23T00:00:00"/>
    <d v="2020-01-23T00:00:00"/>
    <s v="LA20202232406000"/>
    <x v="1"/>
    <d v="2020-01-31T00:00:00"/>
    <x v="0"/>
    <x v="2"/>
    <x v="0"/>
  </r>
  <r>
    <s v="엠피송내"/>
    <s v="MP송내"/>
    <s v="송내2팀"/>
    <s v="김은숙1"/>
    <s v="롯데손보"/>
    <x v="0"/>
    <x v="0"/>
    <n v="20000"/>
    <s v="정상"/>
    <d v="2020-01-23T00:00:00"/>
    <d v="2020-01-23T00:00:00"/>
    <s v="LA20202232393000"/>
    <x v="1"/>
    <d v="2020-01-31T00:00:00"/>
    <x v="0"/>
    <x v="2"/>
    <x v="0"/>
  </r>
  <r>
    <s v="엠피성공"/>
    <s v="MP성공"/>
    <s v="성공1팀"/>
    <s v="김정자"/>
    <s v="현대해상"/>
    <x v="0"/>
    <x v="0"/>
    <n v="20000"/>
    <s v="정상"/>
    <d v="2020-01-23T00:00:00"/>
    <d v="2020-01-23T00:00:00"/>
    <s v="L02003516651"/>
    <x v="1"/>
    <d v="2020-01-31T00:00:00"/>
    <x v="0"/>
    <x v="5"/>
    <x v="0"/>
  </r>
  <r>
    <s v="엠피성공"/>
    <s v="MP성공"/>
    <s v="성공1팀"/>
    <s v="김정자"/>
    <s v="흥국화재"/>
    <x v="0"/>
    <x v="0"/>
    <n v="31467"/>
    <s v="정상"/>
    <d v="2020-01-23T00:00:00"/>
    <d v="2020-01-23T00:00:00"/>
    <n v="42038397270000"/>
    <x v="1"/>
    <d v="2020-01-31T00:00:00"/>
    <x v="0"/>
    <x v="5"/>
    <x v="0"/>
  </r>
  <r>
    <s v="엠피상동"/>
    <s v="MP상동"/>
    <s v="상동1팀"/>
    <s v="김종민2"/>
    <s v="삼성화재"/>
    <x v="0"/>
    <x v="0"/>
    <n v="15000"/>
    <s v="정상"/>
    <d v="2020-01-23T00:00:00"/>
    <d v="2020-01-23T00:00:00"/>
    <n v="52002162100000"/>
    <x v="1"/>
    <d v="2020-01-31T00:00:00"/>
    <x v="0"/>
    <x v="1"/>
    <x v="0"/>
  </r>
  <r>
    <s v="엠피상동"/>
    <s v="MP상동"/>
    <s v="상동1팀"/>
    <s v="김종민2"/>
    <s v="삼성화재"/>
    <x v="0"/>
    <x v="0"/>
    <n v="15000"/>
    <s v="정상"/>
    <d v="2020-01-23T00:00:00"/>
    <d v="2020-01-23T00:00:00"/>
    <n v="52002163250000"/>
    <x v="1"/>
    <d v="2020-01-31T00:00:00"/>
    <x v="0"/>
    <x v="1"/>
    <x v="0"/>
  </r>
  <r>
    <s v="엠피메트로"/>
    <s v="제이엔제이"/>
    <s v="제이엔제이1팀"/>
    <s v="김주희"/>
    <s v="삼성화재"/>
    <x v="0"/>
    <x v="0"/>
    <n v="29750"/>
    <s v="정상"/>
    <d v="2020-01-23T00:00:00"/>
    <d v="2020-01-23T00:00:00"/>
    <n v="52002205970000"/>
    <x v="1"/>
    <d v="2020-01-31T00:00:00"/>
    <x v="0"/>
    <x v="4"/>
    <x v="0"/>
  </r>
  <r>
    <s v="엠피메트로"/>
    <s v="제이엔제이"/>
    <s v="제이엔제이1팀"/>
    <s v="김주희"/>
    <s v="DB손보"/>
    <x v="0"/>
    <x v="0"/>
    <n v="23750"/>
    <s v="정상"/>
    <d v="2020-01-23T00:00:00"/>
    <d v="2020-01-23T00:00:00"/>
    <n v="320200183366"/>
    <x v="1"/>
    <d v="2020-01-31T00:00:00"/>
    <x v="0"/>
    <x v="4"/>
    <x v="0"/>
  </r>
  <r>
    <s v="엠피라온"/>
    <s v="MP라온"/>
    <m/>
    <s v="박종철"/>
    <s v="한화손보"/>
    <x v="0"/>
    <x v="0"/>
    <n v="68000"/>
    <s v="정상"/>
    <d v="2020-01-23T00:00:00"/>
    <d v="2020-01-23T00:00:00"/>
    <s v="LA20203168109000"/>
    <x v="1"/>
    <d v="2020-01-31T00:00:00"/>
    <x v="0"/>
    <x v="6"/>
    <x v="0"/>
  </r>
  <r>
    <s v="엠피피스토스"/>
    <s v="MP피스토스"/>
    <s v="피스1팀"/>
    <s v="안옥선"/>
    <s v="한화손보"/>
    <x v="0"/>
    <x v="0"/>
    <n v="51000"/>
    <s v="정상"/>
    <d v="2020-01-23T00:00:00"/>
    <d v="2020-01-23T00:00:00"/>
    <s v="LA20203180850000"/>
    <x v="1"/>
    <d v="2020-01-31T00:00:00"/>
    <x v="0"/>
    <x v="3"/>
    <x v="0"/>
  </r>
  <r>
    <s v="엠피의정부"/>
    <s v="MP의정부"/>
    <s v="의정부1팀"/>
    <s v="염경분"/>
    <s v="현대해상"/>
    <x v="0"/>
    <x v="0"/>
    <n v="32340"/>
    <s v="정상"/>
    <d v="2020-01-23T00:00:00"/>
    <d v="2020-01-23T00:00:00"/>
    <s v="L02003313695"/>
    <x v="1"/>
    <d v="2020-01-31T00:00:00"/>
    <x v="0"/>
    <x v="10"/>
    <x v="0"/>
  </r>
  <r>
    <s v="엠피의정부"/>
    <s v="MP의정부"/>
    <s v="의정부1팀"/>
    <s v="염경분"/>
    <s v="삼성화재"/>
    <x v="0"/>
    <x v="0"/>
    <n v="71000"/>
    <s v="정상"/>
    <d v="2020-01-23T00:00:00"/>
    <d v="2020-01-23T00:00:00"/>
    <n v="52002154300000"/>
    <x v="1"/>
    <d v="2020-01-31T00:00:00"/>
    <x v="0"/>
    <x v="10"/>
    <x v="0"/>
  </r>
  <r>
    <s v="엠피의정부"/>
    <s v="MP의정부"/>
    <s v="의정부1팀"/>
    <s v="오광숙"/>
    <s v="롯데손보"/>
    <x v="0"/>
    <x v="0"/>
    <n v="20500"/>
    <s v="정상"/>
    <d v="2020-01-23T00:00:00"/>
    <d v="2020-01-23T00:00:00"/>
    <s v="LA20202229014000"/>
    <x v="1"/>
    <d v="2020-01-31T00:00:00"/>
    <x v="0"/>
    <x v="10"/>
    <x v="0"/>
  </r>
  <r>
    <s v="엠피메트로"/>
    <s v="제이엔제이"/>
    <s v="제이엔제이1팀"/>
    <s v="유경자"/>
    <s v="메리츠화재"/>
    <x v="0"/>
    <x v="0"/>
    <n v="27000"/>
    <s v="정상"/>
    <d v="2020-01-23T00:00:00"/>
    <d v="2020-01-23T00:00:00"/>
    <s v="61491-23568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52980"/>
    <s v="정상"/>
    <d v="2020-01-23T00:00:00"/>
    <d v="2020-01-23T00:00:00"/>
    <n v="320200177093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4700"/>
    <s v="정상"/>
    <d v="2020-01-23T00:00:00"/>
    <d v="2020-01-23T00:00:00"/>
    <s v="LA2020223205600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34458"/>
    <s v="정상"/>
    <d v="2020-01-23T00:00:00"/>
    <d v="2020-01-23T00:00:00"/>
    <s v="LA2020223045900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8300"/>
    <s v="정상"/>
    <d v="2020-01-23T00:00:00"/>
    <d v="2020-01-23T00:00:00"/>
    <s v="LA20202232386000"/>
    <x v="1"/>
    <d v="2020-01-31T00:00:00"/>
    <x v="0"/>
    <x v="4"/>
    <x v="0"/>
  </r>
  <r>
    <s v="엠피경기"/>
    <m/>
    <m/>
    <s v="유창백"/>
    <s v="롯데손보"/>
    <x v="0"/>
    <x v="0"/>
    <n v="54218"/>
    <s v="정상"/>
    <d v="2020-01-23T00:00:00"/>
    <d v="2020-01-23T00:00:00"/>
    <s v="LA20202232000000"/>
    <x v="1"/>
    <d v="2020-01-31T00:00:00"/>
    <x v="0"/>
    <x v="18"/>
    <x v="0"/>
  </r>
  <r>
    <s v="엠피송내"/>
    <s v="MP송내"/>
    <s v="송내1팀"/>
    <s v="윤상례"/>
    <s v="DB손보"/>
    <x v="0"/>
    <x v="0"/>
    <n v="20000"/>
    <s v="정상"/>
    <d v="2020-01-23T00:00:00"/>
    <d v="2020-01-23T00:00:00"/>
    <n v="320200184174"/>
    <x v="1"/>
    <d v="2020-01-31T00:00:00"/>
    <x v="0"/>
    <x v="2"/>
    <x v="0"/>
  </r>
  <r>
    <s v="엠피송내"/>
    <s v="MP송내"/>
    <s v="송내1팀"/>
    <s v="이광인"/>
    <s v="KB손보"/>
    <x v="0"/>
    <x v="2"/>
    <n v="90000"/>
    <s v="정상"/>
    <d v="2020-01-23T00:00:00"/>
    <d v="2020-01-23T00:00:00"/>
    <n v="20200401344"/>
    <x v="1"/>
    <d v="2020-01-31T00:00:00"/>
    <x v="0"/>
    <x v="2"/>
    <x v="0"/>
  </r>
  <r>
    <s v="엠피상동"/>
    <s v="MP상동"/>
    <s v="상동1팀"/>
    <s v="이문희"/>
    <s v="DB손보"/>
    <x v="0"/>
    <x v="0"/>
    <n v="36020"/>
    <s v="정상"/>
    <d v="2020-01-23T00:00:00"/>
    <d v="2020-01-23T00:00:00"/>
    <n v="320200179786"/>
    <x v="1"/>
    <d v="2020-01-31T00:00:00"/>
    <x v="0"/>
    <x v="1"/>
    <x v="0"/>
  </r>
  <r>
    <s v="엠피상동"/>
    <s v="MP상동"/>
    <s v="상동1팀"/>
    <s v="이문희"/>
    <s v="DB손보"/>
    <x v="0"/>
    <x v="0"/>
    <n v="35180"/>
    <s v="정상"/>
    <d v="2020-01-23T00:00:00"/>
    <d v="2020-01-23T00:00:00"/>
    <n v="320200177198"/>
    <x v="1"/>
    <d v="2020-01-31T00:00:00"/>
    <x v="0"/>
    <x v="1"/>
    <x v="0"/>
  </r>
  <r>
    <s v="엠피상동"/>
    <s v="MP상동"/>
    <s v="상동1팀"/>
    <s v="이문희"/>
    <s v="메리츠화재"/>
    <x v="0"/>
    <x v="0"/>
    <n v="27500"/>
    <s v="정상"/>
    <d v="2020-01-23T00:00:00"/>
    <d v="2020-01-23T00:00:00"/>
    <s v="61475-9264"/>
    <x v="1"/>
    <d v="2020-01-31T00:00:00"/>
    <x v="0"/>
    <x v="1"/>
    <x v="0"/>
  </r>
  <r>
    <s v="엠피송내"/>
    <m/>
    <m/>
    <s v="이선영"/>
    <s v="현대해상"/>
    <x v="0"/>
    <x v="0"/>
    <n v="15000"/>
    <s v="정상"/>
    <d v="2020-01-23T00:00:00"/>
    <d v="2020-01-23T00:00:00"/>
    <s v="L02003015769"/>
    <x v="1"/>
    <d v="2020-01-31T00:00:00"/>
    <x v="0"/>
    <x v="2"/>
    <x v="0"/>
  </r>
  <r>
    <s v="엠피송내"/>
    <m/>
    <m/>
    <s v="이선영"/>
    <s v="메리츠화재"/>
    <x v="0"/>
    <x v="0"/>
    <n v="33250"/>
    <s v="정상"/>
    <d v="2020-01-23T00:00:00"/>
    <d v="2020-01-23T00:00:00"/>
    <s v="61504-4753"/>
    <x v="1"/>
    <d v="2020-01-31T00:00:00"/>
    <x v="0"/>
    <x v="2"/>
    <x v="0"/>
  </r>
  <r>
    <s v="엠피송내"/>
    <m/>
    <m/>
    <s v="이선영"/>
    <s v="메리츠화재"/>
    <x v="0"/>
    <x v="0"/>
    <n v="17400"/>
    <s v="정상"/>
    <d v="2020-01-23T00:00:00"/>
    <d v="2020-01-23T00:00:00"/>
    <s v="61491-23845"/>
    <x v="1"/>
    <d v="2020-01-31T00:00:00"/>
    <x v="0"/>
    <x v="2"/>
    <x v="0"/>
  </r>
  <r>
    <s v="엠피송내"/>
    <m/>
    <m/>
    <s v="이선영"/>
    <s v="롯데손보"/>
    <x v="0"/>
    <x v="0"/>
    <n v="53800"/>
    <s v="정상"/>
    <d v="2020-01-23T00:00:00"/>
    <d v="2020-01-23T00:00:00"/>
    <s v="LA20202232287000"/>
    <x v="1"/>
    <d v="2020-01-31T00:00:00"/>
    <x v="0"/>
    <x v="2"/>
    <x v="0"/>
  </r>
  <r>
    <s v="엠피송내"/>
    <m/>
    <m/>
    <s v="이선영"/>
    <s v="롯데손보"/>
    <x v="0"/>
    <x v="1"/>
    <n v="18535"/>
    <s v="정상"/>
    <d v="2020-01-23T00:00:00"/>
    <d v="2020-01-23T00:00:00"/>
    <s v="LA20202232462000"/>
    <x v="1"/>
    <d v="2020-01-31T00:00:00"/>
    <x v="0"/>
    <x v="2"/>
    <x v="0"/>
  </r>
  <r>
    <s v="엠피피스토스"/>
    <s v="MP피스토스"/>
    <s v="피스1팀"/>
    <s v="이종순1"/>
    <s v="DB손보"/>
    <x v="0"/>
    <x v="0"/>
    <n v="137000"/>
    <s v="정상"/>
    <d v="2020-01-23T00:00:00"/>
    <d v="2020-01-23T00:00:00"/>
    <n v="320200183974"/>
    <x v="1"/>
    <d v="2020-01-31T00:00:00"/>
    <x v="0"/>
    <x v="3"/>
    <x v="0"/>
  </r>
  <r>
    <s v="엠피피스토스"/>
    <s v="MP피스토스"/>
    <s v="피스1팀"/>
    <s v="이종순1"/>
    <s v="메리츠화재"/>
    <x v="0"/>
    <x v="0"/>
    <n v="100000"/>
    <s v="정상"/>
    <d v="2020-01-23T00:00:00"/>
    <d v="2020-01-23T00:00:00"/>
    <s v="61475-9546"/>
    <x v="1"/>
    <d v="2020-01-31T00:00:00"/>
    <x v="0"/>
    <x v="3"/>
    <x v="0"/>
  </r>
  <r>
    <s v="엠피피스토스"/>
    <s v="MP피스토스"/>
    <s v="피스1팀"/>
    <s v="이종순1"/>
    <s v="DB손보"/>
    <x v="0"/>
    <x v="0"/>
    <n v="133000"/>
    <s v="정상"/>
    <d v="2020-01-23T00:00:00"/>
    <d v="2020-01-23T00:00:00"/>
    <n v="320200184029"/>
    <x v="1"/>
    <d v="2020-01-31T00:00:00"/>
    <x v="0"/>
    <x v="3"/>
    <x v="0"/>
  </r>
  <r>
    <s v="엠피피스토스"/>
    <s v="MP피스토스"/>
    <s v="피스1팀"/>
    <s v="이종순1"/>
    <s v="현대해상"/>
    <x v="0"/>
    <x v="0"/>
    <n v="96000"/>
    <s v="정상"/>
    <d v="2020-01-23T00:00:00"/>
    <d v="2020-01-23T00:00:00"/>
    <s v="L02003544493"/>
    <x v="1"/>
    <d v="2020-01-31T00:00:00"/>
    <x v="0"/>
    <x v="3"/>
    <x v="0"/>
  </r>
  <r>
    <s v="엠피피스토스"/>
    <s v="MP피스토스"/>
    <s v="피스1팀"/>
    <s v="이종순1"/>
    <s v="한화손보"/>
    <x v="0"/>
    <x v="0"/>
    <n v="50000"/>
    <s v="정상"/>
    <d v="2020-01-23T00:00:00"/>
    <d v="2020-01-23T00:00:00"/>
    <s v="LA20203178511000"/>
    <x v="1"/>
    <d v="2020-01-31T00:00:00"/>
    <x v="0"/>
    <x v="3"/>
    <x v="0"/>
  </r>
  <r>
    <s v="엠피송내"/>
    <s v="MP송내"/>
    <s v="송내2팀"/>
    <s v="이현자"/>
    <s v="삼성화재"/>
    <x v="0"/>
    <x v="0"/>
    <n v="43000"/>
    <s v="정상"/>
    <d v="2020-01-23T00:00:00"/>
    <d v="2020-01-23T00:00:00"/>
    <n v="52002241900000"/>
    <x v="1"/>
    <d v="2020-01-31T00:00:00"/>
    <x v="0"/>
    <x v="2"/>
    <x v="0"/>
  </r>
  <r>
    <s v="엠피송내"/>
    <s v="MP송내"/>
    <s v="송내2팀"/>
    <s v="이현자"/>
    <s v="삼성화재"/>
    <x v="0"/>
    <x v="0"/>
    <n v="48000"/>
    <s v="정상"/>
    <d v="2020-01-23T00:00:00"/>
    <d v="2020-01-23T00:00:00"/>
    <n v="52002246620000"/>
    <x v="1"/>
    <d v="2020-01-31T00:00:00"/>
    <x v="0"/>
    <x v="2"/>
    <x v="0"/>
  </r>
  <r>
    <s v="NO DATA"/>
    <m/>
    <m/>
    <s v="이호진2"/>
    <s v="삼성화재"/>
    <x v="0"/>
    <x v="0"/>
    <n v="25000"/>
    <s v="정상"/>
    <d v="2020-01-23T00:00:00"/>
    <d v="2020-01-23T00:00:00"/>
    <n v="52002185600000"/>
    <x v="1"/>
    <d v="2020-01-31T00:00:00"/>
    <x v="0"/>
    <x v="17"/>
    <x v="0"/>
  </r>
  <r>
    <s v="엠피송내"/>
    <s v="MP송내"/>
    <s v="송내1팀"/>
    <s v="임미영"/>
    <s v="메리츠화재"/>
    <x v="0"/>
    <x v="0"/>
    <n v="101480"/>
    <s v="정상"/>
    <d v="2020-01-23T00:00:00"/>
    <d v="2020-01-23T00:00:00"/>
    <s v="61481-7354"/>
    <x v="1"/>
    <d v="2020-01-31T00:00:00"/>
    <x v="0"/>
    <x v="2"/>
    <x v="0"/>
  </r>
  <r>
    <s v="엠피가온"/>
    <m/>
    <m/>
    <s v="임은숙"/>
    <s v="농협손보"/>
    <x v="0"/>
    <x v="0"/>
    <n v="140347"/>
    <s v="정상"/>
    <d v="2020-01-23T00:00:00"/>
    <d v="2020-01-23T00:00:00"/>
    <n v="3190638275601"/>
    <x v="1"/>
    <d v="2020-01-31T00:00:00"/>
    <x v="0"/>
    <x v="9"/>
    <x v="0"/>
  </r>
  <r>
    <s v="엠피가온"/>
    <m/>
    <m/>
    <s v="임은숙"/>
    <s v="KB손보"/>
    <x v="0"/>
    <x v="0"/>
    <n v="11000"/>
    <s v="정상"/>
    <d v="2020-01-23T00:00:00"/>
    <d v="2020-01-23T00:00:00"/>
    <n v="20200405146"/>
    <x v="1"/>
    <d v="2020-01-31T00:00:00"/>
    <x v="0"/>
    <x v="9"/>
    <x v="0"/>
  </r>
  <r>
    <s v="엠피송내"/>
    <s v="MP송내"/>
    <s v="송내1팀"/>
    <s v="정인란"/>
    <s v="KB손보"/>
    <x v="0"/>
    <x v="0"/>
    <n v="10500"/>
    <s v="정상"/>
    <d v="2020-01-23T00:00:00"/>
    <d v="2020-01-23T00:00:00"/>
    <n v="20200411961"/>
    <x v="1"/>
    <d v="2020-01-31T00:00:00"/>
    <x v="0"/>
    <x v="2"/>
    <x v="0"/>
  </r>
  <r>
    <s v="엠피송내"/>
    <s v="MP송내"/>
    <s v="송내1팀"/>
    <s v="정인란"/>
    <s v="메리츠화재"/>
    <x v="0"/>
    <x v="0"/>
    <n v="48430"/>
    <s v="정상"/>
    <d v="2020-01-23T00:00:00"/>
    <d v="2020-01-23T00:00:00"/>
    <s v="61498-2962"/>
    <x v="1"/>
    <d v="2020-01-31T00:00:00"/>
    <x v="0"/>
    <x v="2"/>
    <x v="0"/>
  </r>
  <r>
    <s v="엠피송내"/>
    <s v="MP송내"/>
    <s v="송내1팀"/>
    <s v="정인란"/>
    <s v="삼성화재"/>
    <x v="0"/>
    <x v="0"/>
    <n v="36600"/>
    <s v="정상"/>
    <d v="2020-01-23T00:00:00"/>
    <d v="2020-01-23T00:00:00"/>
    <n v="52002233760000"/>
    <x v="1"/>
    <d v="2020-01-31T00:00:00"/>
    <x v="0"/>
    <x v="2"/>
    <x v="0"/>
  </r>
  <r>
    <s v="엠피송내"/>
    <s v="MP송내"/>
    <s v="송내1팀"/>
    <s v="정인란"/>
    <s v="삼성화재"/>
    <x v="0"/>
    <x v="0"/>
    <n v="35000"/>
    <s v="정상"/>
    <d v="2020-01-23T00:00:00"/>
    <d v="2020-01-23T00:00:00"/>
    <n v="52002222000000"/>
    <x v="1"/>
    <d v="2020-01-31T00:00:00"/>
    <x v="0"/>
    <x v="2"/>
    <x v="0"/>
  </r>
  <r>
    <s v="엠피경기"/>
    <s v="MP경기"/>
    <s v="경기1팀"/>
    <s v="조정호"/>
    <s v="삼성화재"/>
    <x v="0"/>
    <x v="0"/>
    <n v="50000"/>
    <s v="정상"/>
    <d v="2020-01-23T00:00:00"/>
    <d v="2020-01-23T00:00:00"/>
    <n v="52002227590000"/>
    <x v="1"/>
    <d v="2020-01-31T00:00:00"/>
    <x v="0"/>
    <x v="18"/>
    <x v="0"/>
  </r>
  <r>
    <s v="엠피경기"/>
    <s v="MP경기"/>
    <s v="경기1팀"/>
    <s v="조정호"/>
    <s v="메리츠화재"/>
    <x v="0"/>
    <x v="0"/>
    <n v="100000"/>
    <s v="정상"/>
    <d v="2020-01-23T00:00:00"/>
    <d v="2020-01-23T00:00:00"/>
    <s v="61478-13020"/>
    <x v="1"/>
    <d v="2020-01-31T00:00:00"/>
    <x v="0"/>
    <x v="18"/>
    <x v="0"/>
  </r>
  <r>
    <s v="엠피의정부"/>
    <s v="MP의정부"/>
    <s v="의정부1팀"/>
    <s v="채경미"/>
    <s v="삼성화재"/>
    <x v="0"/>
    <x v="0"/>
    <n v="117000"/>
    <s v="정상"/>
    <d v="2020-01-23T00:00:00"/>
    <d v="2020-01-23T00:00:00"/>
    <n v="52002167020000"/>
    <x v="1"/>
    <d v="2020-01-31T00:00:00"/>
    <x v="0"/>
    <x v="10"/>
    <x v="0"/>
  </r>
  <r>
    <s v="엠피의정부"/>
    <s v="MP의정부"/>
    <s v="의정부1팀"/>
    <s v="채경미"/>
    <s v="MG손보"/>
    <x v="0"/>
    <x v="1"/>
    <n v="7730"/>
    <s v="정상"/>
    <d v="2020-01-23T00:00:00"/>
    <d v="2020-01-23T00:00:00"/>
    <n v="20200039347"/>
    <x v="1"/>
    <d v="2020-01-31T00:00:00"/>
    <x v="0"/>
    <x v="10"/>
    <x v="0"/>
  </r>
  <r>
    <s v="엠피성공"/>
    <s v="MP성공"/>
    <s v="성공1팀"/>
    <s v="홍미정"/>
    <s v="현대해상"/>
    <x v="0"/>
    <x v="0"/>
    <n v="72080"/>
    <s v="정상"/>
    <d v="2020-01-23T00:00:00"/>
    <d v="2020-01-23T00:00:00"/>
    <s v="L02003468436"/>
    <x v="1"/>
    <d v="2020-01-31T00:00:00"/>
    <x v="0"/>
    <x v="5"/>
    <x v="0"/>
  </r>
  <r>
    <s v="엠피상동"/>
    <s v="MP상동"/>
    <s v="상동1팀"/>
    <s v="김미란"/>
    <s v="메리츠화재"/>
    <x v="0"/>
    <x v="0"/>
    <n v="26000"/>
    <s v="정상"/>
    <d v="2020-01-22T00:00:00"/>
    <d v="2020-01-22T00:00:00"/>
    <s v="61491-21165"/>
    <x v="1"/>
    <d v="2020-01-31T00:00:00"/>
    <x v="0"/>
    <x v="1"/>
    <x v="0"/>
  </r>
  <r>
    <s v="엠피라온"/>
    <s v="MP라온"/>
    <s v="라온1팀"/>
    <s v="김성만"/>
    <s v="한화손보"/>
    <x v="0"/>
    <x v="0"/>
    <n v="49726"/>
    <s v="정상"/>
    <d v="2020-01-22T00:00:00"/>
    <d v="2020-01-22T00:00:00"/>
    <s v="LA20203154506000"/>
    <x v="1"/>
    <d v="2020-01-31T00:00:00"/>
    <x v="0"/>
    <x v="6"/>
    <x v="0"/>
  </r>
  <r>
    <s v="엠피상동"/>
    <s v="MP상동"/>
    <s v="상동1팀"/>
    <s v="김옥순"/>
    <s v="한화손보"/>
    <x v="0"/>
    <x v="0"/>
    <n v="51000"/>
    <s v="정상"/>
    <d v="2020-01-22T00:00:00"/>
    <d v="2020-01-22T00:00:00"/>
    <s v="LA20203161794000"/>
    <x v="1"/>
    <d v="2020-01-31T00:00:00"/>
    <x v="0"/>
    <x v="1"/>
    <x v="0"/>
  </r>
  <r>
    <s v="엠피메트로"/>
    <s v="제이엔제이"/>
    <s v="제이엔제이1팀"/>
    <s v="김윤정"/>
    <s v="KB손보"/>
    <x v="0"/>
    <x v="0"/>
    <n v="16000"/>
    <s v="정상"/>
    <d v="2020-01-22T00:00:00"/>
    <d v="2020-01-22T00:00:00"/>
    <n v="20200367670"/>
    <x v="1"/>
    <d v="2020-01-31T00:00:00"/>
    <x v="0"/>
    <x v="4"/>
    <x v="0"/>
  </r>
  <r>
    <s v="엠피성공"/>
    <s v="MP성공"/>
    <s v="성공1팀"/>
    <s v="김정자"/>
    <s v="현대해상"/>
    <x v="0"/>
    <x v="0"/>
    <n v="56320"/>
    <s v="정상"/>
    <d v="2020-01-22T00:00:00"/>
    <d v="2020-01-22T00:00:00"/>
    <s v="L02003088561"/>
    <x v="1"/>
    <d v="2020-01-31T00:00:00"/>
    <x v="0"/>
    <x v="5"/>
    <x v="0"/>
  </r>
  <r>
    <s v="엠피성공"/>
    <s v="MP성공"/>
    <s v="성공1팀"/>
    <s v="김정자"/>
    <s v="현대해상"/>
    <x v="0"/>
    <x v="0"/>
    <n v="66150"/>
    <s v="정상"/>
    <d v="2020-01-22T00:00:00"/>
    <d v="2020-01-22T00:00:00"/>
    <s v="L02003088413"/>
    <x v="1"/>
    <d v="2020-01-31T00:00:00"/>
    <x v="0"/>
    <x v="5"/>
    <x v="0"/>
  </r>
  <r>
    <s v="엠피성공"/>
    <s v="MP성공"/>
    <s v="성공1팀"/>
    <s v="김정자"/>
    <s v="삼성화재"/>
    <x v="0"/>
    <x v="0"/>
    <n v="51000"/>
    <s v="정상"/>
    <d v="2020-01-22T00:00:00"/>
    <d v="2020-01-22T00:00:00"/>
    <n v="52002080560000"/>
    <x v="1"/>
    <d v="2020-01-31T00:00:00"/>
    <x v="0"/>
    <x v="5"/>
    <x v="0"/>
  </r>
  <r>
    <s v="엠피메트로"/>
    <s v="씨티엠지점"/>
    <m/>
    <s v="박윤희"/>
    <s v="흥국화재"/>
    <x v="0"/>
    <x v="1"/>
    <n v="32315"/>
    <s v="정상"/>
    <d v="2020-01-22T00:00:00"/>
    <d v="2020-01-22T00:00:00"/>
    <n v="42038377520000"/>
    <x v="1"/>
    <d v="2020-01-31T00:00:00"/>
    <x v="0"/>
    <x v="13"/>
    <x v="0"/>
  </r>
  <r>
    <s v="엠피라온"/>
    <s v="MP라온"/>
    <s v="라온1팀"/>
    <s v="박종호"/>
    <s v="흥국화재"/>
    <x v="0"/>
    <x v="0"/>
    <n v="135017"/>
    <s v="정상"/>
    <d v="2020-01-22T00:00:00"/>
    <d v="2020-01-22T00:00:00"/>
    <n v="42038377430000"/>
    <x v="1"/>
    <d v="2020-01-31T00:00:00"/>
    <x v="0"/>
    <x v="6"/>
    <x v="0"/>
  </r>
  <r>
    <s v="엠피라온"/>
    <s v="MP라온"/>
    <s v="라온1팀"/>
    <s v="박종호"/>
    <s v="흥국화재"/>
    <x v="0"/>
    <x v="1"/>
    <n v="12772"/>
    <s v="정상"/>
    <d v="2020-01-22T00:00:00"/>
    <d v="2020-01-22T00:00:00"/>
    <n v="42038377400000"/>
    <x v="1"/>
    <d v="2020-01-31T00:00:00"/>
    <x v="0"/>
    <x v="6"/>
    <x v="0"/>
  </r>
  <r>
    <s v="엠피조은"/>
    <s v="MP조은"/>
    <s v="조은1팀"/>
    <s v="손수영"/>
    <s v="흥국화재"/>
    <x v="0"/>
    <x v="0"/>
    <n v="171762"/>
    <s v="정상"/>
    <d v="2020-01-22T00:00:00"/>
    <d v="2020-01-22T00:00:00"/>
    <n v="42038375040000"/>
    <x v="1"/>
    <d v="2020-01-31T00:00:00"/>
    <x v="0"/>
    <x v="0"/>
    <x v="0"/>
  </r>
  <r>
    <s v="엠피조은"/>
    <s v="MP조은"/>
    <s v="조은1팀"/>
    <s v="손수영"/>
    <s v="흥국화재"/>
    <x v="0"/>
    <x v="1"/>
    <n v="15586"/>
    <s v="정상"/>
    <d v="2020-01-22T00:00:00"/>
    <d v="2020-01-22T00:00:00"/>
    <n v="42038369890000"/>
    <x v="1"/>
    <d v="2020-01-31T00:00:00"/>
    <x v="0"/>
    <x v="0"/>
    <x v="0"/>
  </r>
  <r>
    <s v="엠피의정부"/>
    <s v="MP의정부"/>
    <s v="의정부1팀"/>
    <s v="오광숙"/>
    <s v="삼성화재"/>
    <x v="0"/>
    <x v="0"/>
    <n v="37000"/>
    <s v="정상"/>
    <d v="2020-01-22T00:00:00"/>
    <d v="2020-01-22T00:00:00"/>
    <n v="52002107850000"/>
    <x v="1"/>
    <d v="2020-01-31T00:00:00"/>
    <x v="0"/>
    <x v="10"/>
    <x v="0"/>
  </r>
  <r>
    <s v="엠피메트로"/>
    <s v="제이엔제이"/>
    <s v="제이엔제이1팀"/>
    <s v="유경자"/>
    <s v="롯데손보"/>
    <x v="0"/>
    <x v="0"/>
    <n v="29226"/>
    <s v="정상"/>
    <d v="2020-01-22T00:00:00"/>
    <d v="2020-01-22T00:00:00"/>
    <s v="LA20202226131000"/>
    <x v="1"/>
    <d v="2020-01-31T00:00:00"/>
    <x v="0"/>
    <x v="4"/>
    <x v="0"/>
  </r>
  <r>
    <s v="엠피메트로"/>
    <s v="제이엔제이"/>
    <s v="제이엔제이1팀"/>
    <s v="유경자"/>
    <s v="흥국화재"/>
    <x v="0"/>
    <x v="0"/>
    <n v="19130"/>
    <s v="정상"/>
    <d v="2020-01-22T00:00:00"/>
    <d v="2020-01-22T00:00:00"/>
    <n v="42038381040000"/>
    <x v="1"/>
    <d v="2020-01-31T00:00:00"/>
    <x v="0"/>
    <x v="4"/>
    <x v="0"/>
  </r>
  <r>
    <s v="엠피송내"/>
    <s v="MP송내"/>
    <s v="송내1팀"/>
    <s v="윤상례"/>
    <s v="한화손보"/>
    <x v="0"/>
    <x v="0"/>
    <n v="92000"/>
    <s v="정상"/>
    <d v="2020-01-22T00:00:00"/>
    <d v="2020-01-22T00:00:00"/>
    <s v="LA20203165332000"/>
    <x v="1"/>
    <d v="2020-01-31T00:00:00"/>
    <x v="0"/>
    <x v="2"/>
    <x v="0"/>
  </r>
  <r>
    <s v="엠피송내"/>
    <s v="MP송내"/>
    <s v="송내1팀"/>
    <s v="윤상례"/>
    <s v="흥국화재"/>
    <x v="0"/>
    <x v="0"/>
    <n v="57773"/>
    <s v="정상"/>
    <d v="2020-01-22T00:00:00"/>
    <d v="2020-01-22T00:00:00"/>
    <n v="42038370940000"/>
    <x v="1"/>
    <d v="2020-01-31T00:00:00"/>
    <x v="0"/>
    <x v="2"/>
    <x v="0"/>
  </r>
  <r>
    <s v="엠피상동"/>
    <s v="MP상동"/>
    <s v="상동1팀"/>
    <s v="윤숙미"/>
    <s v="삼성화재"/>
    <x v="0"/>
    <x v="0"/>
    <n v="30000"/>
    <s v="정상"/>
    <d v="2020-01-22T00:00:00"/>
    <d v="2020-01-22T00:00:00"/>
    <n v="52002078480000"/>
    <x v="1"/>
    <d v="2020-01-31T00:00:00"/>
    <x v="0"/>
    <x v="1"/>
    <x v="0"/>
  </r>
  <r>
    <s v="엠피상동"/>
    <s v="MP상동"/>
    <s v="상동1팀"/>
    <s v="이경옥"/>
    <s v="삼성화재"/>
    <x v="0"/>
    <x v="0"/>
    <n v="60000"/>
    <s v="정상"/>
    <d v="2020-01-22T00:00:00"/>
    <d v="2020-01-22T00:00:00"/>
    <n v="52002112300000"/>
    <x v="1"/>
    <d v="2020-01-31T00:00:00"/>
    <x v="0"/>
    <x v="1"/>
    <x v="0"/>
  </r>
  <r>
    <s v="엠피상동"/>
    <s v="MP상동"/>
    <s v="상동1팀"/>
    <s v="이경옥"/>
    <s v="삼성화재"/>
    <x v="0"/>
    <x v="0"/>
    <n v="126000"/>
    <s v="정상"/>
    <d v="2020-01-22T00:00:00"/>
    <d v="2020-01-22T00:00:00"/>
    <n v="52002110650000"/>
    <x v="1"/>
    <d v="2020-01-31T00:00:00"/>
    <x v="0"/>
    <x v="1"/>
    <x v="0"/>
  </r>
  <r>
    <s v="엠피송내"/>
    <s v="MP송내"/>
    <s v="송내1팀"/>
    <s v="이광인"/>
    <s v="메리츠화재"/>
    <x v="0"/>
    <x v="0"/>
    <n v="65910"/>
    <s v="정상"/>
    <d v="2020-01-22T00:00:00"/>
    <d v="2020-01-22T00:00:00"/>
    <s v="61502-1483"/>
    <x v="1"/>
    <d v="2020-01-31T00:00:00"/>
    <x v="0"/>
    <x v="2"/>
    <x v="0"/>
  </r>
  <r>
    <s v="엠피상동"/>
    <s v="MP상동"/>
    <s v="상동1팀"/>
    <s v="이문희"/>
    <s v="DB손보"/>
    <x v="0"/>
    <x v="1"/>
    <n v="4200"/>
    <s v="정상"/>
    <d v="2020-01-22T00:00:00"/>
    <d v="2020-01-22T00:00:00"/>
    <n v="320200174658"/>
    <x v="1"/>
    <d v="2020-01-31T00:00:00"/>
    <x v="0"/>
    <x v="1"/>
    <x v="0"/>
  </r>
  <r>
    <s v="엠피상동"/>
    <s v="MP상동"/>
    <s v="상동1팀"/>
    <s v="이문희"/>
    <s v="DB손보"/>
    <x v="0"/>
    <x v="0"/>
    <n v="35060"/>
    <s v="정상"/>
    <d v="2020-01-22T00:00:00"/>
    <d v="2020-01-22T00:00:00"/>
    <n v="320200174694"/>
    <x v="1"/>
    <d v="2020-01-31T00:00:00"/>
    <x v="0"/>
    <x v="1"/>
    <x v="0"/>
  </r>
  <r>
    <s v="엠피아이리치"/>
    <s v="MP아이리치"/>
    <s v="아이리치1팀"/>
    <s v="이미경"/>
    <s v="메리츠화재"/>
    <x v="0"/>
    <x v="0"/>
    <n v="13240"/>
    <s v="정상"/>
    <d v="2020-01-22T00:00:00"/>
    <d v="2020-01-22T00:00:00"/>
    <s v="61491-21163"/>
    <x v="1"/>
    <d v="2020-01-31T00:00:00"/>
    <x v="0"/>
    <x v="14"/>
    <x v="0"/>
  </r>
  <r>
    <s v="엠피아이리치"/>
    <s v="MP아이리치"/>
    <s v="아이리치1팀"/>
    <s v="이미경"/>
    <s v="메리츠화재"/>
    <x v="0"/>
    <x v="0"/>
    <n v="152610"/>
    <s v="정상"/>
    <d v="2020-01-22T00:00:00"/>
    <d v="2020-01-22T00:00:00"/>
    <s v="61478-12409"/>
    <x v="1"/>
    <d v="2020-01-31T00:00:00"/>
    <x v="0"/>
    <x v="14"/>
    <x v="0"/>
  </r>
  <r>
    <s v="엠피상동"/>
    <s v="MP상동"/>
    <s v="상동1팀"/>
    <s v="이복종"/>
    <s v="KB손보"/>
    <x v="0"/>
    <x v="0"/>
    <n v="30000"/>
    <s v="정상"/>
    <d v="2020-01-22T00:00:00"/>
    <d v="2020-01-22T00:00:00"/>
    <n v="20200374899"/>
    <x v="1"/>
    <d v="2020-01-31T00:00:00"/>
    <x v="0"/>
    <x v="1"/>
    <x v="0"/>
  </r>
  <r>
    <s v="엠피송내"/>
    <m/>
    <m/>
    <s v="이선영"/>
    <s v="현대해상"/>
    <x v="0"/>
    <x v="0"/>
    <n v="38600"/>
    <s v="정상"/>
    <d v="2020-01-22T00:00:00"/>
    <d v="2020-01-22T00:00:00"/>
    <s v="L02003364026"/>
    <x v="1"/>
    <d v="2020-01-31T00:00:00"/>
    <x v="0"/>
    <x v="2"/>
    <x v="0"/>
  </r>
  <r>
    <s v="엠피상동"/>
    <s v="MP상동"/>
    <s v="상동1팀"/>
    <s v="이숙자"/>
    <s v="메리츠화재"/>
    <x v="0"/>
    <x v="0"/>
    <n v="127000"/>
    <s v="정상"/>
    <d v="2020-01-22T00:00:00"/>
    <d v="2020-01-22T00:00:00"/>
    <s v="61480-22008"/>
    <x v="1"/>
    <d v="2020-01-31T00:00:00"/>
    <x v="0"/>
    <x v="1"/>
    <x v="0"/>
  </r>
  <r>
    <s v="엠피가온"/>
    <s v="MP가온"/>
    <s v="가온1팀"/>
    <s v="임명산"/>
    <s v="흥국화재"/>
    <x v="0"/>
    <x v="0"/>
    <n v="26514"/>
    <s v="정상"/>
    <d v="2020-01-22T00:00:00"/>
    <d v="2020-01-22T00:00:00"/>
    <n v="42038369950000"/>
    <x v="1"/>
    <d v="2020-01-31T00:00:00"/>
    <x v="0"/>
    <x v="9"/>
    <x v="0"/>
  </r>
  <r>
    <s v="엠피성공"/>
    <m/>
    <m/>
    <s v="전용순"/>
    <s v="롯데손보"/>
    <x v="0"/>
    <x v="0"/>
    <n v="36000"/>
    <s v="정상"/>
    <d v="2020-01-22T00:00:00"/>
    <d v="2020-01-22T00:00:00"/>
    <s v="LA20202223574000"/>
    <x v="1"/>
    <d v="2020-01-31T00:00:00"/>
    <x v="0"/>
    <x v="5"/>
    <x v="0"/>
  </r>
  <r>
    <s v="엠피송내"/>
    <s v="MP송내"/>
    <s v="송내1팀"/>
    <s v="정인란"/>
    <s v="KB손보"/>
    <x v="0"/>
    <x v="0"/>
    <n v="43000"/>
    <s v="정상"/>
    <d v="2020-01-22T00:00:00"/>
    <d v="2020-01-22T00:00:00"/>
    <n v="20200374814"/>
    <x v="1"/>
    <d v="2020-01-31T00:00:00"/>
    <x v="0"/>
    <x v="2"/>
    <x v="0"/>
  </r>
  <r>
    <s v="엠피송내"/>
    <s v="MP송내"/>
    <s v="송내1팀"/>
    <s v="정인란"/>
    <s v="메리츠화재"/>
    <x v="0"/>
    <x v="0"/>
    <n v="27500"/>
    <s v="정상"/>
    <d v="2020-01-22T00:00:00"/>
    <d v="2020-01-22T00:00:00"/>
    <s v="61491-22179"/>
    <x v="1"/>
    <d v="2020-01-31T00:00:00"/>
    <x v="0"/>
    <x v="2"/>
    <x v="0"/>
  </r>
  <r>
    <s v="엠피송내"/>
    <s v="MP송내"/>
    <s v="송내1팀"/>
    <s v="정인란"/>
    <s v="농협손보"/>
    <x v="0"/>
    <x v="0"/>
    <n v="51140"/>
    <s v="정상"/>
    <d v="2020-01-22T00:00:00"/>
    <d v="2020-01-22T00:00:00"/>
    <n v="3190638222381"/>
    <x v="1"/>
    <d v="2020-01-31T00:00:00"/>
    <x v="0"/>
    <x v="2"/>
    <x v="0"/>
  </r>
  <r>
    <s v="엠피상동"/>
    <s v="MP상동"/>
    <s v="상동1팀"/>
    <s v="조성임"/>
    <s v="메리츠화재"/>
    <x v="0"/>
    <x v="0"/>
    <n v="50000"/>
    <s v="정상"/>
    <d v="2020-01-22T00:00:00"/>
    <d v="2020-01-22T00:00:00"/>
    <s v="61475-9025"/>
    <x v="1"/>
    <d v="2020-01-31T00:00:00"/>
    <x v="0"/>
    <x v="1"/>
    <x v="0"/>
  </r>
  <r>
    <s v="엠피의정부"/>
    <s v="MP의정부"/>
    <s v="의정부1팀"/>
    <s v="채경미"/>
    <s v="메리츠화재"/>
    <x v="0"/>
    <x v="1"/>
    <n v="15340"/>
    <s v="정상"/>
    <d v="2020-01-22T00:00:00"/>
    <d v="2020-01-22T00:00:00"/>
    <s v="61510-19944"/>
    <x v="1"/>
    <d v="2020-01-31T00:00:00"/>
    <x v="0"/>
    <x v="10"/>
    <x v="0"/>
  </r>
  <r>
    <s v="엠피피스토스"/>
    <s v="MP피스토스"/>
    <s v="피스1팀"/>
    <s v="최경은"/>
    <s v="메리츠화재"/>
    <x v="0"/>
    <x v="0"/>
    <n v="20000"/>
    <s v="정상"/>
    <d v="2020-01-22T00:00:00"/>
    <d v="2020-01-22T00:00:00"/>
    <s v="61536-383"/>
    <x v="1"/>
    <d v="2020-01-31T00:00:00"/>
    <x v="0"/>
    <x v="3"/>
    <x v="0"/>
  </r>
  <r>
    <s v="엠피피스토스"/>
    <s v="MP피스토스"/>
    <s v="피스1팀"/>
    <s v="최경은"/>
    <s v="메리츠화재"/>
    <x v="0"/>
    <x v="0"/>
    <n v="61000"/>
    <s v="정상"/>
    <d v="2020-01-22T00:00:00"/>
    <d v="2020-01-22T00:00:00"/>
    <s v="61536-384"/>
    <x v="1"/>
    <d v="2020-01-31T00:00:00"/>
    <x v="0"/>
    <x v="3"/>
    <x v="0"/>
  </r>
  <r>
    <s v="엠피성공"/>
    <s v="MP성공"/>
    <s v="성공1팀"/>
    <s v="최선희"/>
    <s v="처브손해보험"/>
    <x v="0"/>
    <x v="0"/>
    <n v="3100"/>
    <s v="정상"/>
    <d v="2020-01-22T00:00:00"/>
    <d v="2020-01-22T00:00:00"/>
    <s v="LPA3730000639"/>
    <x v="1"/>
    <d v="2020-01-31T00:00:00"/>
    <x v="0"/>
    <x v="5"/>
    <x v="0"/>
  </r>
  <r>
    <s v="엠피프라임"/>
    <m/>
    <m/>
    <s v="허윤경"/>
    <s v="흥국화재"/>
    <x v="0"/>
    <x v="0"/>
    <n v="300000"/>
    <s v="정상"/>
    <d v="2020-01-22T00:00:00"/>
    <d v="2020-01-22T00:00:00"/>
    <n v="42038374870000"/>
    <x v="1"/>
    <d v="2020-01-31T00:00:00"/>
    <x v="0"/>
    <x v="12"/>
    <x v="0"/>
  </r>
  <r>
    <s v="엠피피스토스"/>
    <s v="MP피스토스"/>
    <s v="피스1팀"/>
    <s v="홍미숙"/>
    <s v="롯데손보"/>
    <x v="0"/>
    <x v="0"/>
    <n v="30700"/>
    <s v="정상"/>
    <d v="2020-01-22T00:00:00"/>
    <d v="2020-01-22T00:00:00"/>
    <s v="LA20202225620000"/>
    <x v="1"/>
    <d v="2020-01-31T00:00:00"/>
    <x v="0"/>
    <x v="3"/>
    <x v="0"/>
  </r>
  <r>
    <s v="엠피피스토스"/>
    <s v="MP피스토스"/>
    <s v="피스1팀"/>
    <s v="홍미숙"/>
    <s v="KB손보"/>
    <x v="0"/>
    <x v="1"/>
    <n v="18235"/>
    <s v="정상"/>
    <d v="2020-01-22T00:00:00"/>
    <d v="2020-01-22T00:00:00"/>
    <n v="20200367478"/>
    <x v="1"/>
    <d v="2020-01-31T00:00:00"/>
    <x v="0"/>
    <x v="3"/>
    <x v="0"/>
  </r>
  <r>
    <s v="엠피성공"/>
    <s v="MP성공"/>
    <s v="성공1팀"/>
    <s v="홍미정"/>
    <s v="롯데손보"/>
    <x v="0"/>
    <x v="0"/>
    <n v="21000"/>
    <s v="정상"/>
    <d v="2020-01-22T00:00:00"/>
    <d v="2020-01-22T00:00:00"/>
    <s v="LA20202226191000"/>
    <x v="1"/>
    <d v="2020-01-31T00:00:00"/>
    <x v="0"/>
    <x v="5"/>
    <x v="0"/>
  </r>
  <r>
    <s v="엠피성공"/>
    <s v="MP성공"/>
    <s v="성공1팀"/>
    <s v="홍미정"/>
    <s v="흥국화재"/>
    <x v="0"/>
    <x v="0"/>
    <n v="52710"/>
    <s v="정상"/>
    <d v="2020-01-22T00:00:00"/>
    <d v="2020-01-22T00:00:00"/>
    <n v="42038377220000"/>
    <x v="1"/>
    <d v="2020-01-31T00:00:00"/>
    <x v="0"/>
    <x v="5"/>
    <x v="0"/>
  </r>
  <r>
    <s v="엠피상동"/>
    <s v="MP상동"/>
    <s v="상동1팀"/>
    <s v="강명희"/>
    <s v="한화손보"/>
    <x v="0"/>
    <x v="0"/>
    <n v="71000"/>
    <s v="정상"/>
    <d v="2020-01-21T00:00:00"/>
    <d v="2020-01-21T00:00:00"/>
    <s v="LA20203144177000"/>
    <x v="1"/>
    <d v="2020-01-31T00:00:00"/>
    <x v="0"/>
    <x v="1"/>
    <x v="0"/>
  </r>
  <r>
    <s v="엠피상동"/>
    <s v="MP상동"/>
    <s v="상동1팀"/>
    <s v="강미경"/>
    <s v="메리츠화재"/>
    <x v="0"/>
    <x v="1"/>
    <n v="9550"/>
    <s v="정상"/>
    <d v="2020-01-21T00:00:00"/>
    <d v="2020-01-21T00:00:00"/>
    <s v="61510-18651"/>
    <x v="1"/>
    <d v="2020-01-31T00:00:00"/>
    <x v="0"/>
    <x v="1"/>
    <x v="0"/>
  </r>
  <r>
    <s v="엠피피스토스"/>
    <s v="MP피스토스"/>
    <s v="피스1팀"/>
    <s v="강은선"/>
    <s v="한화손보"/>
    <x v="0"/>
    <x v="0"/>
    <n v="69790"/>
    <s v="정상"/>
    <d v="2020-01-21T00:00:00"/>
    <d v="2020-01-21T00:00:00"/>
    <s v="LA20203150578000"/>
    <x v="1"/>
    <d v="2020-01-31T00:00:00"/>
    <x v="0"/>
    <x v="3"/>
    <x v="0"/>
  </r>
  <r>
    <s v="엠피조은"/>
    <s v="MP조은"/>
    <s v="조은1팀"/>
    <s v="김명주"/>
    <s v="KB손보"/>
    <x v="0"/>
    <x v="0"/>
    <n v="20500"/>
    <s v="정상"/>
    <d v="2020-01-21T00:00:00"/>
    <d v="2020-01-21T00:00:00"/>
    <n v="20200340320"/>
    <x v="1"/>
    <d v="2020-01-31T00:00:00"/>
    <x v="0"/>
    <x v="0"/>
    <x v="0"/>
  </r>
  <r>
    <s v="엠피송내"/>
    <s v="MP송내"/>
    <s v="송내2팀"/>
    <s v="김묘정"/>
    <s v="MG손보"/>
    <x v="0"/>
    <x v="0"/>
    <n v="53500"/>
    <s v="정상"/>
    <d v="2020-01-21T00:00:00"/>
    <d v="2020-01-21T00:00:00"/>
    <n v="20200036394"/>
    <x v="1"/>
    <d v="2020-01-31T00:00:00"/>
    <x v="0"/>
    <x v="2"/>
    <x v="0"/>
  </r>
  <r>
    <s v="엠피송내"/>
    <s v="MP송내"/>
    <s v="송내2팀"/>
    <s v="김묘정"/>
    <s v="흥국화재"/>
    <x v="0"/>
    <x v="0"/>
    <n v="46700"/>
    <s v="정상"/>
    <d v="2020-01-21T00:00:00"/>
    <d v="2020-01-21T00:00:00"/>
    <n v="42038362250000"/>
    <x v="1"/>
    <d v="2020-01-31T00:00:00"/>
    <x v="0"/>
    <x v="2"/>
    <x v="0"/>
  </r>
  <r>
    <s v="엠피송내"/>
    <s v="MP송내"/>
    <s v="송내2팀"/>
    <s v="김은숙1"/>
    <s v="메리츠화재"/>
    <x v="0"/>
    <x v="0"/>
    <n v="42780"/>
    <s v="정상"/>
    <d v="2020-01-21T00:00:00"/>
    <d v="2020-01-21T00:00:00"/>
    <s v="61490-7850"/>
    <x v="1"/>
    <d v="2020-01-31T00:00:00"/>
    <x v="0"/>
    <x v="2"/>
    <x v="0"/>
  </r>
  <r>
    <s v="엠피성공"/>
    <s v="MP성공"/>
    <s v="성공1팀"/>
    <s v="김정자"/>
    <s v="농협손보"/>
    <x v="0"/>
    <x v="0"/>
    <n v="30000"/>
    <s v="정상"/>
    <d v="2020-01-21T00:00:00"/>
    <d v="2020-01-21T00:00:00"/>
    <n v="3190636485771"/>
    <x v="1"/>
    <d v="2020-01-31T00:00:00"/>
    <x v="0"/>
    <x v="5"/>
    <x v="0"/>
  </r>
  <r>
    <s v="엠피성공"/>
    <s v="MP성공"/>
    <s v="성공1팀"/>
    <s v="김정자"/>
    <s v="흥국화재"/>
    <x v="0"/>
    <x v="1"/>
    <n v="21128"/>
    <s v="정상"/>
    <d v="2020-01-21T00:00:00"/>
    <d v="2020-01-21T00:00:00"/>
    <n v="42038359740000"/>
    <x v="1"/>
    <d v="2020-01-31T00:00:00"/>
    <x v="0"/>
    <x v="5"/>
    <x v="0"/>
  </r>
  <r>
    <s v="엠피성공"/>
    <s v="MP성공"/>
    <s v="성공1팀"/>
    <s v="김정자"/>
    <s v="현대해상"/>
    <x v="0"/>
    <x v="0"/>
    <n v="24500"/>
    <s v="정상"/>
    <d v="2020-01-21T00:00:00"/>
    <d v="2020-01-21T00:00:00"/>
    <s v="L02002954420"/>
    <x v="1"/>
    <d v="2020-01-31T00:00:00"/>
    <x v="0"/>
    <x v="5"/>
    <x v="0"/>
  </r>
  <r>
    <s v="엠피성공"/>
    <s v="MP성공"/>
    <s v="성공1팀"/>
    <s v="김정자"/>
    <s v="흥국화재"/>
    <x v="0"/>
    <x v="0"/>
    <n v="55481"/>
    <s v="정상"/>
    <d v="2020-01-21T00:00:00"/>
    <d v="2020-01-21T00:00:00"/>
    <n v="42038360090000"/>
    <x v="1"/>
    <d v="2020-01-31T00:00:00"/>
    <x v="0"/>
    <x v="5"/>
    <x v="0"/>
  </r>
  <r>
    <s v="엠피성공"/>
    <s v="MP성공"/>
    <s v="성공1팀"/>
    <s v="김정자"/>
    <s v="흥국화재"/>
    <x v="0"/>
    <x v="0"/>
    <n v="99458"/>
    <s v="정상"/>
    <d v="2020-01-21T00:00:00"/>
    <d v="2020-01-21T00:00:00"/>
    <n v="42038359630000"/>
    <x v="1"/>
    <d v="2020-01-31T00:00:00"/>
    <x v="0"/>
    <x v="5"/>
    <x v="0"/>
  </r>
  <r>
    <s v="엠피성공"/>
    <s v="MP성공"/>
    <s v="성공1팀"/>
    <s v="김정자"/>
    <s v="흥국화재"/>
    <x v="0"/>
    <x v="1"/>
    <n v="7925"/>
    <s v="정상"/>
    <d v="2020-01-21T00:00:00"/>
    <d v="2020-01-21T00:00:00"/>
    <n v="42038359800000"/>
    <x v="1"/>
    <d v="2020-01-31T00:00:00"/>
    <x v="0"/>
    <x v="5"/>
    <x v="0"/>
  </r>
  <r>
    <s v="엠피성공"/>
    <s v="MP성공"/>
    <s v="성공1팀"/>
    <s v="김정자"/>
    <s v="흥국화재"/>
    <x v="0"/>
    <x v="0"/>
    <n v="87094"/>
    <s v="정상"/>
    <d v="2020-01-21T00:00:00"/>
    <d v="2020-01-21T00:00:00"/>
    <n v="42038359720000"/>
    <x v="1"/>
    <d v="2020-01-31T00:00:00"/>
    <x v="0"/>
    <x v="5"/>
    <x v="0"/>
  </r>
  <r>
    <s v="엠피성공"/>
    <s v="MP성공"/>
    <s v="성공1팀"/>
    <s v="김정자"/>
    <s v="흥국화재"/>
    <x v="0"/>
    <x v="1"/>
    <n v="6880"/>
    <s v="정상"/>
    <d v="2020-01-21T00:00:00"/>
    <d v="2020-01-21T00:00:00"/>
    <n v="42038360130000"/>
    <x v="1"/>
    <d v="2020-01-31T00:00:00"/>
    <x v="0"/>
    <x v="5"/>
    <x v="0"/>
  </r>
  <r>
    <s v="엠피성공"/>
    <s v="MP성공"/>
    <s v="성공1팀"/>
    <s v="김정자"/>
    <s v="현대해상"/>
    <x v="0"/>
    <x v="0"/>
    <n v="36900"/>
    <s v="정상"/>
    <d v="2020-01-21T00:00:00"/>
    <d v="2020-01-21T00:00:00"/>
    <s v="L02002944285"/>
    <x v="1"/>
    <d v="2020-01-31T00:00:00"/>
    <x v="0"/>
    <x v="5"/>
    <x v="0"/>
  </r>
  <r>
    <s v="엠피성공"/>
    <s v="MP성공"/>
    <s v="성공1팀"/>
    <s v="김정자"/>
    <s v="흥국화재"/>
    <x v="0"/>
    <x v="0"/>
    <n v="80962"/>
    <s v="정상"/>
    <d v="2020-01-21T00:00:00"/>
    <d v="2020-01-21T00:00:00"/>
    <n v="42038359730000"/>
    <x v="1"/>
    <d v="2020-01-31T00:00:00"/>
    <x v="0"/>
    <x v="5"/>
    <x v="0"/>
  </r>
  <r>
    <s v="엠피성공"/>
    <s v="MP성공"/>
    <s v="성공1팀"/>
    <s v="김정자"/>
    <s v="흥국화재"/>
    <x v="0"/>
    <x v="1"/>
    <n v="14294"/>
    <s v="정상"/>
    <d v="2020-01-21T00:00:00"/>
    <d v="2020-01-21T00:00:00"/>
    <n v="42038360110000"/>
    <x v="1"/>
    <d v="2020-01-31T00:00:00"/>
    <x v="0"/>
    <x v="5"/>
    <x v="0"/>
  </r>
  <r>
    <s v="엠피아이리치"/>
    <s v="MP아이리치"/>
    <s v="아이리치1팀"/>
    <s v="김정희2"/>
    <s v="메리츠화재"/>
    <x v="0"/>
    <x v="0"/>
    <n v="40220"/>
    <s v="철회"/>
    <d v="2020-01-21T00:00:00"/>
    <d v="2020-01-23T00:00:00"/>
    <s v="61500-299"/>
    <x v="1"/>
    <d v="2020-01-31T00:00:00"/>
    <x v="1"/>
    <x v="14"/>
    <x v="0"/>
  </r>
  <r>
    <s v="엠피피스토스"/>
    <s v="MP피스토스"/>
    <s v="피스1팀"/>
    <s v="김진이"/>
    <s v="흥국화재"/>
    <x v="0"/>
    <x v="2"/>
    <n v="93000"/>
    <s v="정상"/>
    <d v="2020-01-21T00:00:00"/>
    <d v="2020-01-21T00:00:00"/>
    <n v="42038356680000"/>
    <x v="1"/>
    <d v="2020-01-31T00:00:00"/>
    <x v="0"/>
    <x v="3"/>
    <x v="0"/>
  </r>
  <r>
    <s v="엠피가온"/>
    <s v="MP가온"/>
    <s v="가온1팀"/>
    <s v="노희경"/>
    <s v="한화손보"/>
    <x v="0"/>
    <x v="0"/>
    <n v="37000"/>
    <s v="정상"/>
    <d v="2020-01-21T00:00:00"/>
    <d v="2020-01-21T00:00:00"/>
    <s v="LA20203156065000"/>
    <x v="1"/>
    <d v="2020-01-31T00:00:00"/>
    <x v="0"/>
    <x v="9"/>
    <x v="0"/>
  </r>
  <r>
    <s v="엠피라온"/>
    <s v="MP라온"/>
    <m/>
    <s v="박종철"/>
    <s v="KB손보"/>
    <x v="0"/>
    <x v="0"/>
    <n v="35000"/>
    <s v="정상"/>
    <d v="2020-01-21T00:00:00"/>
    <d v="2020-01-21T00:00:00"/>
    <n v="20200335488"/>
    <x v="1"/>
    <d v="2020-01-31T00:00:00"/>
    <x v="0"/>
    <x v="6"/>
    <x v="0"/>
  </r>
  <r>
    <s v="엠피라온"/>
    <s v="MP라온"/>
    <m/>
    <s v="박종철"/>
    <s v="한화손보"/>
    <x v="0"/>
    <x v="0"/>
    <n v="35000"/>
    <s v="정상"/>
    <d v="2020-01-21T00:00:00"/>
    <d v="2020-01-21T00:00:00"/>
    <s v="LA20203148351000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21T00:00:00"/>
    <d v="2020-01-21T00:00:00"/>
    <n v="20200348894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21T00:00:00"/>
    <d v="2020-01-21T00:00:00"/>
    <n v="20200338499"/>
    <x v="1"/>
    <d v="2020-01-31T00:00:00"/>
    <x v="0"/>
    <x v="6"/>
    <x v="0"/>
  </r>
  <r>
    <s v="엠피가온"/>
    <s v="MP가온"/>
    <s v="가온1팀"/>
    <s v="송연희"/>
    <s v="삼성화재"/>
    <x v="0"/>
    <x v="0"/>
    <n v="30000"/>
    <s v="정상"/>
    <d v="2020-01-21T00:00:00"/>
    <d v="2020-01-21T00:00:00"/>
    <n v="52002011980000"/>
    <x v="1"/>
    <d v="2020-01-31T00:00:00"/>
    <x v="0"/>
    <x v="9"/>
    <x v="0"/>
  </r>
  <r>
    <s v="엠피성공"/>
    <s v="MP성공"/>
    <s v="성공1팀"/>
    <s v="심정임"/>
    <s v="삼성화재"/>
    <x v="0"/>
    <x v="0"/>
    <n v="59000"/>
    <s v="정상"/>
    <d v="2020-01-21T00:00:00"/>
    <d v="2020-01-21T00:00:00"/>
    <n v="52001935610000"/>
    <x v="1"/>
    <d v="2020-01-31T00:00:00"/>
    <x v="0"/>
    <x v="5"/>
    <x v="0"/>
  </r>
  <r>
    <s v="엠피성공"/>
    <s v="MP성공"/>
    <s v="성공1팀"/>
    <s v="심정임"/>
    <s v="삼성화재"/>
    <x v="0"/>
    <x v="0"/>
    <n v="58000"/>
    <s v="정상"/>
    <d v="2020-01-21T00:00:00"/>
    <d v="2020-01-21T00:00:00"/>
    <n v="52001947080000"/>
    <x v="1"/>
    <d v="2020-01-31T00:00:00"/>
    <x v="0"/>
    <x v="5"/>
    <x v="0"/>
  </r>
  <r>
    <s v="엠피라온"/>
    <s v="MP라온"/>
    <s v="라온1팀"/>
    <s v="윤태영"/>
    <s v="삼성화재"/>
    <x v="0"/>
    <x v="0"/>
    <n v="35000"/>
    <s v="정상"/>
    <d v="2020-01-21T00:00:00"/>
    <d v="2020-01-21T00:00:00"/>
    <n v="52001986400000"/>
    <x v="1"/>
    <d v="2020-01-31T00:00:00"/>
    <x v="0"/>
    <x v="6"/>
    <x v="0"/>
  </r>
  <r>
    <s v="엠피라온"/>
    <s v="MP라온"/>
    <s v="라온1팀"/>
    <s v="윤태영"/>
    <s v="한화손보"/>
    <x v="0"/>
    <x v="0"/>
    <n v="35000"/>
    <s v="정상"/>
    <d v="2020-01-21T00:00:00"/>
    <d v="2020-01-21T00:00:00"/>
    <s v="LA20203149744000"/>
    <x v="1"/>
    <d v="2020-01-31T00:00:00"/>
    <x v="0"/>
    <x v="6"/>
    <x v="0"/>
  </r>
  <r>
    <s v="엠피송내"/>
    <s v="MP송내"/>
    <s v="송내1팀"/>
    <s v="이광인"/>
    <s v="현대해상"/>
    <x v="0"/>
    <x v="0"/>
    <n v="56580"/>
    <s v="정상"/>
    <d v="2020-01-21T00:00:00"/>
    <d v="2020-01-21T00:00:00"/>
    <s v="L02003103699"/>
    <x v="1"/>
    <d v="2020-01-31T00:00:00"/>
    <x v="0"/>
    <x v="2"/>
    <x v="0"/>
  </r>
  <r>
    <s v="엠피송내"/>
    <s v="MP송내"/>
    <s v="송내1팀"/>
    <s v="이광인"/>
    <s v="현대해상"/>
    <x v="0"/>
    <x v="1"/>
    <n v="13380"/>
    <s v="정상"/>
    <d v="2020-01-21T00:00:00"/>
    <d v="2020-01-21T00:00:00"/>
    <s v="L02002997127"/>
    <x v="1"/>
    <d v="2020-01-31T00:00:00"/>
    <x v="0"/>
    <x v="2"/>
    <x v="0"/>
  </r>
  <r>
    <s v="엠피피스토스"/>
    <s v="MP피스토스"/>
    <s v="피스1팀"/>
    <s v="이미선2"/>
    <s v="삼성화재"/>
    <x v="0"/>
    <x v="1"/>
    <n v="15456"/>
    <s v="정상"/>
    <d v="2020-01-21T00:00:00"/>
    <d v="2020-01-21T00:00:00"/>
    <n v="52002002220000"/>
    <x v="1"/>
    <d v="2020-01-31T00:00:00"/>
    <x v="0"/>
    <x v="3"/>
    <x v="0"/>
  </r>
  <r>
    <s v="엠피피스토스"/>
    <s v="MP피스토스"/>
    <s v="피스1팀"/>
    <s v="이미선2"/>
    <s v="삼성화재"/>
    <x v="0"/>
    <x v="0"/>
    <n v="30000"/>
    <s v="정상"/>
    <d v="2020-01-21T00:00:00"/>
    <d v="2020-01-21T00:00:00"/>
    <n v="52002000500000"/>
    <x v="1"/>
    <d v="2020-01-31T00:00:00"/>
    <x v="0"/>
    <x v="3"/>
    <x v="0"/>
  </r>
  <r>
    <s v="엠피피스토스"/>
    <s v="MP피스토스"/>
    <s v="피스1팀"/>
    <s v="이미선2"/>
    <s v="DB손보"/>
    <x v="0"/>
    <x v="0"/>
    <n v="44330"/>
    <s v="정상"/>
    <d v="2020-01-21T00:00:00"/>
    <d v="2020-01-21T00:00:00"/>
    <n v="320200165715"/>
    <x v="1"/>
    <d v="2020-01-31T00:00:00"/>
    <x v="0"/>
    <x v="3"/>
    <x v="0"/>
  </r>
  <r>
    <s v="엠피피스토스"/>
    <s v="MP피스토스"/>
    <s v="피스1팀"/>
    <s v="이미선2"/>
    <s v="삼성화재"/>
    <x v="0"/>
    <x v="0"/>
    <n v="30000"/>
    <s v="정상"/>
    <d v="2020-01-21T00:00:00"/>
    <d v="2020-01-21T00:00:00"/>
    <n v="52001973910000"/>
    <x v="1"/>
    <d v="2020-01-31T00:00:00"/>
    <x v="0"/>
    <x v="3"/>
    <x v="0"/>
  </r>
  <r>
    <s v="엠피아이리치"/>
    <s v="MP아이리치"/>
    <s v="아이리치1팀"/>
    <s v="이미옥"/>
    <s v="삼성화재"/>
    <x v="0"/>
    <x v="0"/>
    <n v="34000"/>
    <s v="정상"/>
    <d v="2020-01-21T00:00:00"/>
    <d v="2020-01-21T00:00:00"/>
    <n v="52001936830000"/>
    <x v="1"/>
    <d v="2020-01-31T00:00:00"/>
    <x v="0"/>
    <x v="14"/>
    <x v="0"/>
  </r>
  <r>
    <s v="엠피송내"/>
    <m/>
    <m/>
    <s v="이선영"/>
    <s v="롯데손보"/>
    <x v="0"/>
    <x v="1"/>
    <n v="22720"/>
    <s v="정상"/>
    <d v="2020-01-21T00:00:00"/>
    <d v="2020-01-21T00:00:00"/>
    <s v="LA20202221540000"/>
    <x v="1"/>
    <d v="2020-01-31T00:00:00"/>
    <x v="0"/>
    <x v="2"/>
    <x v="0"/>
  </r>
  <r>
    <s v="엠피송내"/>
    <m/>
    <m/>
    <s v="이선영"/>
    <s v="롯데손보"/>
    <x v="0"/>
    <x v="0"/>
    <n v="89200"/>
    <s v="정상"/>
    <d v="2020-01-21T00:00:00"/>
    <d v="2020-01-21T00:00:00"/>
    <s v="LA20202221531000"/>
    <x v="1"/>
    <d v="2020-01-31T00:00:00"/>
    <x v="0"/>
    <x v="2"/>
    <x v="0"/>
  </r>
  <r>
    <s v="엠피조은"/>
    <m/>
    <m/>
    <s v="이선화2"/>
    <s v="메리츠화재"/>
    <x v="0"/>
    <x v="0"/>
    <n v="106500"/>
    <s v="정상"/>
    <d v="2020-01-21T00:00:00"/>
    <d v="2020-01-21T00:00:00"/>
    <s v="61494-10465"/>
    <x v="1"/>
    <d v="2020-01-31T00:00:00"/>
    <x v="0"/>
    <x v="0"/>
    <x v="0"/>
  </r>
  <r>
    <s v="엠피여주"/>
    <s v="MP여주"/>
    <s v="여주1팀"/>
    <s v="이춘삼"/>
    <s v="DB손보"/>
    <x v="0"/>
    <x v="1"/>
    <n v="6560"/>
    <s v="정상"/>
    <d v="2020-01-21T00:00:00"/>
    <d v="2020-01-21T00:00:00"/>
    <n v="320200162275"/>
    <x v="1"/>
    <d v="2020-01-31T00:00:00"/>
    <x v="0"/>
    <x v="7"/>
    <x v="0"/>
  </r>
  <r>
    <s v="엠피가온"/>
    <s v="MP가온"/>
    <s v="가온1팀"/>
    <s v="임명산"/>
    <s v="삼성화재"/>
    <x v="0"/>
    <x v="0"/>
    <n v="34000"/>
    <s v="정상"/>
    <d v="2020-01-21T00:00:00"/>
    <d v="2020-01-21T00:00:00"/>
    <n v="52002000720000"/>
    <x v="1"/>
    <d v="2020-01-31T00:00:00"/>
    <x v="0"/>
    <x v="9"/>
    <x v="0"/>
  </r>
  <r>
    <s v="엠피가온"/>
    <s v="MP가온"/>
    <s v="가온1팀"/>
    <s v="임명산"/>
    <s v="흥국화재"/>
    <x v="0"/>
    <x v="1"/>
    <n v="27699"/>
    <s v="정상"/>
    <d v="2020-01-21T00:00:00"/>
    <d v="2020-01-21T00:00:00"/>
    <n v="42038358650000"/>
    <x v="1"/>
    <d v="2020-01-31T00:00:00"/>
    <x v="0"/>
    <x v="9"/>
    <x v="0"/>
  </r>
  <r>
    <s v="엠피송내"/>
    <s v="MP송내"/>
    <s v="송내1팀"/>
    <s v="임미영"/>
    <s v="롯데손보"/>
    <x v="0"/>
    <x v="0"/>
    <n v="42000"/>
    <s v="정상"/>
    <d v="2020-01-21T00:00:00"/>
    <d v="2020-01-21T00:00:00"/>
    <s v="LA20202220598000"/>
    <x v="1"/>
    <d v="2020-01-31T00:00:00"/>
    <x v="0"/>
    <x v="2"/>
    <x v="0"/>
  </r>
  <r>
    <s v="엠피가온"/>
    <m/>
    <m/>
    <s v="임은숙"/>
    <s v="삼성화재"/>
    <x v="0"/>
    <x v="0"/>
    <n v="27000"/>
    <s v="정상"/>
    <d v="2020-01-21T00:00:00"/>
    <d v="2020-01-21T00:00:00"/>
    <n v="52002014690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1T00:00:00"/>
    <d v="2020-01-21T00:00:00"/>
    <n v="20200354415"/>
    <x v="1"/>
    <d v="2020-01-31T00:00:00"/>
    <x v="0"/>
    <x v="9"/>
    <x v="0"/>
  </r>
  <r>
    <s v="엠피가온"/>
    <m/>
    <m/>
    <s v="임은숙"/>
    <s v="KB손보"/>
    <x v="0"/>
    <x v="0"/>
    <n v="30000"/>
    <s v="정상"/>
    <d v="2020-01-21T00:00:00"/>
    <d v="2020-01-21T00:00:00"/>
    <n v="20200354417"/>
    <x v="1"/>
    <d v="2020-01-31T00:00:00"/>
    <x v="0"/>
    <x v="9"/>
    <x v="0"/>
  </r>
  <r>
    <s v="엠피의정부"/>
    <s v="MP의정부"/>
    <s v="의정부1팀"/>
    <s v="채경미"/>
    <s v="메리츠화재"/>
    <x v="0"/>
    <x v="0"/>
    <n v="11600"/>
    <s v="정상"/>
    <d v="2020-01-21T00:00:00"/>
    <d v="2020-01-21T00:00:00"/>
    <s v="61492-8653"/>
    <x v="1"/>
    <d v="2020-01-31T00:00:00"/>
    <x v="0"/>
    <x v="10"/>
    <x v="0"/>
  </r>
  <r>
    <s v="엠피의정부"/>
    <s v="MP의정부"/>
    <s v="의정부1팀"/>
    <s v="채경미"/>
    <s v="메리츠화재"/>
    <x v="0"/>
    <x v="0"/>
    <n v="12510"/>
    <s v="정상"/>
    <d v="2020-01-21T00:00:00"/>
    <d v="2020-01-21T00:00:00"/>
    <s v="61492-8306"/>
    <x v="1"/>
    <d v="2020-01-31T00:00:00"/>
    <x v="0"/>
    <x v="10"/>
    <x v="0"/>
  </r>
  <r>
    <s v="엠피의정부"/>
    <s v="MP의정부"/>
    <s v="의정부1팀"/>
    <s v="채경미"/>
    <s v="MG손보"/>
    <x v="0"/>
    <x v="0"/>
    <n v="46476"/>
    <s v="정상"/>
    <d v="2020-01-21T00:00:00"/>
    <d v="2020-01-21T00:00:00"/>
    <n v="20200036541"/>
    <x v="1"/>
    <d v="2020-01-31T00:00:00"/>
    <x v="0"/>
    <x v="10"/>
    <x v="0"/>
  </r>
  <r>
    <s v="엠피의정부"/>
    <s v="MP의정부"/>
    <s v="의정부1팀"/>
    <s v="채경미"/>
    <s v="MG손보"/>
    <x v="0"/>
    <x v="0"/>
    <n v="59576"/>
    <s v="정상"/>
    <d v="2020-01-21T00:00:00"/>
    <d v="2020-01-21T00:00:00"/>
    <n v="20200036549"/>
    <x v="1"/>
    <d v="2020-01-31T00:00:00"/>
    <x v="0"/>
    <x v="10"/>
    <x v="0"/>
  </r>
  <r>
    <s v="엠피성공"/>
    <s v="MP성공"/>
    <s v="성공1팀"/>
    <s v="최선희"/>
    <s v="롯데손보"/>
    <x v="0"/>
    <x v="0"/>
    <n v="141974"/>
    <s v="정상"/>
    <d v="2020-01-21T00:00:00"/>
    <d v="2020-01-21T00:00:00"/>
    <s v="LA20202219637000"/>
    <x v="1"/>
    <d v="2020-01-31T00:00:00"/>
    <x v="0"/>
    <x v="5"/>
    <x v="0"/>
  </r>
  <r>
    <s v="엠피성공"/>
    <s v="MP성공"/>
    <s v="성공1팀"/>
    <s v="최선희"/>
    <s v="메리츠화재"/>
    <x v="0"/>
    <x v="1"/>
    <n v="21750"/>
    <s v="정상"/>
    <d v="2020-01-21T00:00:00"/>
    <d v="2020-01-21T00:00:00"/>
    <s v="61510-18775"/>
    <x v="1"/>
    <d v="2020-01-31T00:00:00"/>
    <x v="0"/>
    <x v="5"/>
    <x v="0"/>
  </r>
  <r>
    <s v="엠피성공"/>
    <s v="MP성공"/>
    <s v="성공1팀"/>
    <s v="최선희"/>
    <s v="농협손보"/>
    <x v="0"/>
    <x v="0"/>
    <n v="69242"/>
    <s v="정상"/>
    <d v="2020-01-21T00:00:00"/>
    <d v="2020-01-21T00:00:00"/>
    <n v="3190637717881"/>
    <x v="1"/>
    <d v="2020-01-31T00:00:00"/>
    <x v="0"/>
    <x v="5"/>
    <x v="0"/>
  </r>
  <r>
    <s v="엠피성공"/>
    <s v="MP성공"/>
    <s v="성공1팀"/>
    <s v="최선희"/>
    <s v="농협손보"/>
    <x v="0"/>
    <x v="0"/>
    <n v="69242"/>
    <s v="정상"/>
    <d v="2020-01-21T00:00:00"/>
    <d v="2020-01-21T00:00:00"/>
    <n v="3190637657831"/>
    <x v="1"/>
    <d v="2020-01-31T00:00:00"/>
    <x v="0"/>
    <x v="5"/>
    <x v="0"/>
  </r>
  <r>
    <s v="엠피성공"/>
    <s v="MP성공"/>
    <s v="성공1팀"/>
    <s v="최선희"/>
    <s v="한화손보"/>
    <x v="0"/>
    <x v="0"/>
    <n v="30000"/>
    <s v="정상"/>
    <d v="2020-01-21T00:00:00"/>
    <d v="2020-01-21T00:00:00"/>
    <s v="LA20203148805000"/>
    <x v="1"/>
    <d v="2020-01-31T00:00:00"/>
    <x v="0"/>
    <x v="5"/>
    <x v="0"/>
  </r>
  <r>
    <s v="엠피의정부"/>
    <s v="MP의정부"/>
    <m/>
    <s v="최주영"/>
    <s v="MG손보"/>
    <x v="0"/>
    <x v="0"/>
    <n v="60000"/>
    <s v="정상"/>
    <d v="2020-01-21T00:00:00"/>
    <d v="2020-01-21T00:00:00"/>
    <n v="20200035675"/>
    <x v="1"/>
    <d v="2020-01-31T00:00:00"/>
    <x v="0"/>
    <x v="10"/>
    <x v="0"/>
  </r>
  <r>
    <s v="엠피의정부"/>
    <s v="MP의정부"/>
    <m/>
    <s v="최주영"/>
    <s v="흥국화재"/>
    <x v="0"/>
    <x v="0"/>
    <n v="47040"/>
    <s v="정상"/>
    <d v="2020-01-21T00:00:00"/>
    <d v="2020-01-21T00:00:00"/>
    <n v="42038355790000"/>
    <x v="1"/>
    <d v="2020-01-31T00:00:00"/>
    <x v="0"/>
    <x v="10"/>
    <x v="0"/>
  </r>
  <r>
    <s v="엠피성공"/>
    <s v="MP성공"/>
    <s v="성공1팀"/>
    <s v="홍미정"/>
    <s v="메리츠화재"/>
    <x v="0"/>
    <x v="0"/>
    <n v="130980"/>
    <s v="정상"/>
    <d v="2020-01-21T00:00:00"/>
    <d v="2020-01-21T00:00:00"/>
    <s v="61494-10189"/>
    <x v="1"/>
    <d v="2020-01-31T00:00:00"/>
    <x v="0"/>
    <x v="5"/>
    <x v="0"/>
  </r>
  <r>
    <s v="엠피성공"/>
    <s v="MP성공"/>
    <s v="성공1팀"/>
    <s v="홍미정"/>
    <s v="삼성화재"/>
    <x v="0"/>
    <x v="0"/>
    <n v="146000"/>
    <s v="정상"/>
    <d v="2020-01-21T00:00:00"/>
    <d v="2020-01-21T00:00:00"/>
    <n v="52001999520000"/>
    <x v="1"/>
    <d v="2020-01-31T00:00:00"/>
    <x v="0"/>
    <x v="5"/>
    <x v="0"/>
  </r>
  <r>
    <s v="엠피성공"/>
    <s v="MP성공"/>
    <s v="성공1팀"/>
    <s v="홍미정"/>
    <s v="삼성화재"/>
    <x v="0"/>
    <x v="0"/>
    <n v="96000"/>
    <s v="정상"/>
    <d v="2020-01-21T00:00:00"/>
    <d v="2020-01-21T00:00:00"/>
    <n v="52001999710000"/>
    <x v="1"/>
    <d v="2020-01-31T00:00:00"/>
    <x v="0"/>
    <x v="5"/>
    <x v="0"/>
  </r>
  <r>
    <s v="엠피성공"/>
    <s v="MP성공"/>
    <s v="성공1팀"/>
    <s v="홍미정"/>
    <s v="롯데손보"/>
    <x v="0"/>
    <x v="0"/>
    <n v="25500"/>
    <s v="정상"/>
    <d v="2020-01-21T00:00:00"/>
    <d v="2020-01-21T00:00:00"/>
    <s v="LA20202220432000"/>
    <x v="1"/>
    <d v="2020-01-31T00:00:00"/>
    <x v="0"/>
    <x v="5"/>
    <x v="0"/>
  </r>
  <r>
    <s v="엠피성공"/>
    <s v="MP성공"/>
    <s v="성공1팀"/>
    <s v="홍미정"/>
    <s v="농협손보"/>
    <x v="0"/>
    <x v="0"/>
    <n v="51544"/>
    <s v="정상"/>
    <d v="2020-01-21T00:00:00"/>
    <d v="2020-01-21T00:00:00"/>
    <n v="3190637491851"/>
    <x v="1"/>
    <d v="2020-01-31T00:00:00"/>
    <x v="0"/>
    <x v="5"/>
    <x v="0"/>
  </r>
  <r>
    <s v="엠피피스토스"/>
    <s v="MP피스토스"/>
    <s v="피스1팀"/>
    <s v="강은선"/>
    <s v="롯데손보"/>
    <x v="0"/>
    <x v="0"/>
    <n v="128014"/>
    <s v="정상"/>
    <d v="2020-01-20T00:00:00"/>
    <d v="2020-01-20T00:00:00"/>
    <s v="LA20202214571000"/>
    <x v="1"/>
    <d v="2020-01-31T00:00:00"/>
    <x v="0"/>
    <x v="3"/>
    <x v="0"/>
  </r>
  <r>
    <s v="엠피피스토스"/>
    <s v="MP피스토스"/>
    <s v="피스1팀"/>
    <s v="김상천"/>
    <s v="DB손보"/>
    <x v="0"/>
    <x v="0"/>
    <n v="21280"/>
    <s v="정상"/>
    <d v="2020-01-20T00:00:00"/>
    <d v="2020-01-20T00:00:00"/>
    <n v="320200151070"/>
    <x v="1"/>
    <d v="2020-01-31T00:00:00"/>
    <x v="0"/>
    <x v="3"/>
    <x v="0"/>
  </r>
  <r>
    <s v="엠피피스토스"/>
    <s v="MP피스토스"/>
    <s v="피스1팀"/>
    <s v="김상천"/>
    <s v="KB손보"/>
    <x v="0"/>
    <x v="2"/>
    <n v="29850"/>
    <s v="정상"/>
    <d v="2020-01-20T00:00:00"/>
    <d v="2020-01-20T00:00:00"/>
    <n v="20200323314"/>
    <x v="1"/>
    <d v="2020-01-31T00:00:00"/>
    <x v="0"/>
    <x v="3"/>
    <x v="0"/>
  </r>
  <r>
    <s v="엠피상동"/>
    <s v="MP상동"/>
    <s v="상동1팀"/>
    <s v="김순자"/>
    <s v="KB손보"/>
    <x v="0"/>
    <x v="0"/>
    <n v="50000"/>
    <s v="정상"/>
    <d v="2020-01-20T00:00:00"/>
    <d v="2020-01-20T00:00:00"/>
    <n v="20200322971"/>
    <x v="1"/>
    <d v="2020-01-31T00:00:00"/>
    <x v="0"/>
    <x v="1"/>
    <x v="0"/>
  </r>
  <r>
    <s v="엠피송내"/>
    <s v="MP송내"/>
    <s v="송내2팀"/>
    <s v="김은숙1"/>
    <s v="메리츠화재"/>
    <x v="0"/>
    <x v="0"/>
    <n v="38150"/>
    <s v="철회"/>
    <d v="2020-01-20T00:00:00"/>
    <d v="2020-01-21T00:00:00"/>
    <s v="61490-7445"/>
    <x v="1"/>
    <d v="2020-01-31T00:00:00"/>
    <x v="1"/>
    <x v="2"/>
    <x v="0"/>
  </r>
  <r>
    <s v="엠피성공"/>
    <s v="MP성공"/>
    <s v="성공1팀"/>
    <s v="김정자"/>
    <s v="흥국화재"/>
    <x v="0"/>
    <x v="1"/>
    <n v="55442"/>
    <s v="정상"/>
    <d v="2020-01-20T00:00:00"/>
    <d v="2020-01-20T00:00:00"/>
    <n v="42038350890000"/>
    <x v="1"/>
    <d v="2020-01-31T00:00:00"/>
    <x v="0"/>
    <x v="5"/>
    <x v="0"/>
  </r>
  <r>
    <s v="엠피성공"/>
    <s v="MP성공"/>
    <s v="성공1팀"/>
    <s v="김정자"/>
    <s v="흥국화재"/>
    <x v="0"/>
    <x v="0"/>
    <n v="49622"/>
    <s v="정상"/>
    <d v="2020-01-20T00:00:00"/>
    <d v="2020-01-20T00:00:00"/>
    <n v="42038350780000"/>
    <x v="1"/>
    <d v="2020-01-31T00:00:00"/>
    <x v="0"/>
    <x v="5"/>
    <x v="0"/>
  </r>
  <r>
    <s v="엠피피스토스"/>
    <s v="MP피스토스"/>
    <s v="피스1팀"/>
    <s v="김진이"/>
    <s v="메리츠화재"/>
    <x v="0"/>
    <x v="0"/>
    <n v="62710"/>
    <s v="정상"/>
    <d v="2020-01-20T00:00:00"/>
    <d v="2020-01-20T00:00:00"/>
    <s v="61478-11592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140700"/>
    <s v="정상"/>
    <d v="2020-01-20T00:00:00"/>
    <d v="2020-01-20T00:00:00"/>
    <s v="61478-11589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20000"/>
    <s v="정상"/>
    <d v="2020-01-20T00:00:00"/>
    <d v="2020-01-20T00:00:00"/>
    <s v="61480-20738"/>
    <x v="1"/>
    <d v="2020-01-31T00:00:00"/>
    <x v="0"/>
    <x v="3"/>
    <x v="0"/>
  </r>
  <r>
    <s v="엠피피스토스"/>
    <s v="MP피스토스"/>
    <s v="피스1팀"/>
    <s v="김진이"/>
    <s v="KB손보"/>
    <x v="0"/>
    <x v="0"/>
    <n v="11000"/>
    <s v="정상"/>
    <d v="2020-01-20T00:00:00"/>
    <d v="2020-01-20T00:00:00"/>
    <n v="20200328749"/>
    <x v="1"/>
    <d v="2020-01-31T00:00:00"/>
    <x v="0"/>
    <x v="3"/>
    <x v="0"/>
  </r>
  <r>
    <s v="엠피가온"/>
    <s v="MP가온"/>
    <s v="가온1팀"/>
    <s v="노희경"/>
    <s v="한화손보"/>
    <x v="0"/>
    <x v="0"/>
    <n v="48000"/>
    <s v="정상"/>
    <d v="2020-01-20T00:00:00"/>
    <d v="2020-01-20T00:00:00"/>
    <s v="LA20203130874000"/>
    <x v="1"/>
    <d v="2020-01-31T00:00:00"/>
    <x v="0"/>
    <x v="9"/>
    <x v="0"/>
  </r>
  <r>
    <s v="엠피가온"/>
    <s v="MP가온"/>
    <s v="가온1팀"/>
    <s v="노희경"/>
    <s v="한화손보"/>
    <x v="0"/>
    <x v="0"/>
    <n v="31000"/>
    <s v="정상"/>
    <d v="2020-01-20T00:00:00"/>
    <d v="2020-01-20T00:00:00"/>
    <s v="LA20203133197000"/>
    <x v="1"/>
    <d v="2020-01-31T00:00:00"/>
    <x v="0"/>
    <x v="9"/>
    <x v="0"/>
  </r>
  <r>
    <s v="엠피가온"/>
    <s v="MP가온"/>
    <s v="가온1팀"/>
    <s v="노희경"/>
    <s v="한화손보"/>
    <x v="0"/>
    <x v="0"/>
    <n v="58000"/>
    <s v="정상"/>
    <d v="2020-01-20T00:00:00"/>
    <d v="2020-01-20T00:00:00"/>
    <s v="LA20203133043000"/>
    <x v="1"/>
    <d v="2020-01-31T00:00:00"/>
    <x v="0"/>
    <x v="9"/>
    <x v="0"/>
  </r>
  <r>
    <s v="엠피라온"/>
    <s v="MP라온"/>
    <m/>
    <s v="박종철"/>
    <s v="KB손보"/>
    <x v="0"/>
    <x v="0"/>
    <n v="35000"/>
    <s v="정상"/>
    <d v="2020-01-20T00:00:00"/>
    <d v="2020-01-20T00:00:00"/>
    <n v="20200329345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20T00:00:00"/>
    <d v="2020-01-20T00:00:00"/>
    <n v="20200330376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20T00:00:00"/>
    <d v="2020-01-20T00:00:00"/>
    <n v="20200324009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20T00:00:00"/>
    <d v="2020-01-20T00:00:00"/>
    <n v="20200329318"/>
    <x v="1"/>
    <d v="2020-01-31T00:00:00"/>
    <x v="0"/>
    <x v="6"/>
    <x v="0"/>
  </r>
  <r>
    <s v="엠피성공"/>
    <s v="MP성공"/>
    <s v="성공1팀"/>
    <s v="백혜경"/>
    <s v="농협손보"/>
    <x v="0"/>
    <x v="0"/>
    <n v="60620"/>
    <s v="정상"/>
    <d v="2020-01-20T00:00:00"/>
    <d v="2020-01-20T00:00:00"/>
    <n v="3190637090101"/>
    <x v="1"/>
    <d v="2020-01-31T00:00:00"/>
    <x v="0"/>
    <x v="5"/>
    <x v="0"/>
  </r>
  <r>
    <s v="엠피조은"/>
    <s v="MP조은"/>
    <s v="조은1팀"/>
    <s v="손수영"/>
    <s v="흥국화재"/>
    <x v="0"/>
    <x v="0"/>
    <n v="129245"/>
    <s v="정상"/>
    <d v="2020-01-20T00:00:00"/>
    <d v="2020-01-20T00:00:00"/>
    <n v="42038344670000"/>
    <x v="1"/>
    <d v="2020-01-31T00:00:00"/>
    <x v="0"/>
    <x v="0"/>
    <x v="0"/>
  </r>
  <r>
    <s v="엠피조은"/>
    <s v="MP조은"/>
    <s v="조은1팀"/>
    <s v="손수영"/>
    <s v="흥국화재"/>
    <x v="0"/>
    <x v="1"/>
    <n v="21992"/>
    <s v="정상"/>
    <d v="2020-01-20T00:00:00"/>
    <d v="2020-01-20T00:00:00"/>
    <n v="42038342470000"/>
    <x v="1"/>
    <d v="2020-01-31T00:00:00"/>
    <x v="0"/>
    <x v="0"/>
    <x v="0"/>
  </r>
  <r>
    <s v="엠피성공"/>
    <s v="MP성공"/>
    <s v="성공1팀"/>
    <s v="심정임"/>
    <s v="한화손보"/>
    <x v="0"/>
    <x v="0"/>
    <n v="20000"/>
    <s v="정상"/>
    <d v="2020-01-20T00:00:00"/>
    <d v="2020-01-20T00:00:00"/>
    <s v="LA20203130493000"/>
    <x v="1"/>
    <d v="2020-01-31T00:00:00"/>
    <x v="0"/>
    <x v="5"/>
    <x v="0"/>
  </r>
  <r>
    <s v="엠피메트로"/>
    <s v="제이엔제이"/>
    <s v="제이엔제이1팀"/>
    <s v="유경자"/>
    <s v="롯데손보"/>
    <x v="0"/>
    <x v="0"/>
    <n v="59647"/>
    <s v="정상"/>
    <d v="2020-01-20T00:00:00"/>
    <d v="2020-01-20T00:00:00"/>
    <s v="LA20202213957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55510"/>
    <s v="정상"/>
    <d v="2020-01-20T00:00:00"/>
    <d v="2020-01-20T00:00:00"/>
    <n v="320200155306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8611"/>
    <s v="정상"/>
    <d v="2020-01-20T00:00:00"/>
    <d v="2020-01-20T00:00:00"/>
    <s v="LA20202215494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46360"/>
    <s v="정상"/>
    <d v="2020-01-20T00:00:00"/>
    <d v="2020-01-20T00:00:00"/>
    <n v="32020015525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30318"/>
    <s v="정상"/>
    <d v="2020-01-20T00:00:00"/>
    <d v="2020-01-20T00:00:00"/>
    <s v="LA20202216063000"/>
    <x v="1"/>
    <d v="2020-01-31T00:00:00"/>
    <x v="0"/>
    <x v="4"/>
    <x v="0"/>
  </r>
  <r>
    <s v="엠피메트로"/>
    <s v="제이엔제이"/>
    <s v="제이엔제이1팀"/>
    <s v="유경자"/>
    <s v="메리츠화재"/>
    <x v="0"/>
    <x v="0"/>
    <n v="41250"/>
    <s v="정상"/>
    <d v="2020-01-20T00:00:00"/>
    <d v="2020-01-20T00:00:00"/>
    <s v="61481-6696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24100"/>
    <s v="정상"/>
    <d v="2020-01-20T00:00:00"/>
    <d v="2020-01-20T00:00:00"/>
    <s v="LA2020221406200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61758"/>
    <s v="정상"/>
    <d v="2020-01-20T00:00:00"/>
    <d v="2020-01-20T00:00:00"/>
    <s v="LA20202214108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57370"/>
    <s v="정상"/>
    <d v="2020-01-20T00:00:00"/>
    <d v="2020-01-20T00:00:00"/>
    <n v="320200148320"/>
    <x v="1"/>
    <d v="2020-01-31T00:00:00"/>
    <x v="0"/>
    <x v="4"/>
    <x v="0"/>
  </r>
  <r>
    <s v="엠피상동"/>
    <s v="MP상동"/>
    <s v="상동1팀"/>
    <s v="윤숙미"/>
    <s v="삼성화재"/>
    <x v="0"/>
    <x v="0"/>
    <n v="100000"/>
    <s v="정상"/>
    <d v="2020-01-20T00:00:00"/>
    <d v="2020-01-20T00:00:00"/>
    <n v="52001906980000"/>
    <x v="1"/>
    <d v="2020-01-31T00:00:00"/>
    <x v="0"/>
    <x v="1"/>
    <x v="0"/>
  </r>
  <r>
    <s v="엠피상동"/>
    <s v="MP상동"/>
    <s v="상동1팀"/>
    <s v="윤숙미"/>
    <s v="삼성화재"/>
    <x v="0"/>
    <x v="0"/>
    <n v="30000"/>
    <s v="정상"/>
    <d v="2020-01-20T00:00:00"/>
    <d v="2020-01-20T00:00:00"/>
    <n v="52001904920000"/>
    <x v="1"/>
    <d v="2020-01-31T00:00:00"/>
    <x v="0"/>
    <x v="1"/>
    <x v="0"/>
  </r>
  <r>
    <s v="엠피상동"/>
    <s v="MP상동"/>
    <s v="상동1팀"/>
    <s v="윤숙미"/>
    <s v="삼성화재"/>
    <x v="0"/>
    <x v="1"/>
    <n v="54897"/>
    <s v="정상"/>
    <d v="2020-01-20T00:00:00"/>
    <d v="2020-01-20T00:00:00"/>
    <n v="52001905940000"/>
    <x v="1"/>
    <d v="2020-01-31T00:00:00"/>
    <x v="0"/>
    <x v="1"/>
    <x v="0"/>
  </r>
  <r>
    <s v="엠피라온"/>
    <s v="MP라온"/>
    <s v="라온1팀"/>
    <s v="윤태영"/>
    <s v="KB손보"/>
    <x v="0"/>
    <x v="0"/>
    <n v="35000"/>
    <s v="정상"/>
    <d v="2020-01-20T00:00:00"/>
    <d v="2020-01-20T00:00:00"/>
    <n v="20200325706"/>
    <x v="1"/>
    <d v="2020-01-31T00:00:00"/>
    <x v="0"/>
    <x v="6"/>
    <x v="0"/>
  </r>
  <r>
    <s v="엠피라온"/>
    <s v="MP라온"/>
    <s v="라온1팀"/>
    <s v="윤태영"/>
    <s v="삼성화재"/>
    <x v="0"/>
    <x v="0"/>
    <n v="35000"/>
    <s v="정상"/>
    <d v="2020-01-20T00:00:00"/>
    <d v="2020-01-20T00:00:00"/>
    <n v="52001894720000"/>
    <x v="1"/>
    <d v="2020-01-31T00:00:00"/>
    <x v="0"/>
    <x v="6"/>
    <x v="0"/>
  </r>
  <r>
    <s v="엠피피스토스"/>
    <s v="MP피스토스"/>
    <s v="피스1팀"/>
    <s v="이미선2"/>
    <s v="삼성화재"/>
    <x v="0"/>
    <x v="2"/>
    <n v="100000"/>
    <s v="정상"/>
    <d v="2020-01-20T00:00:00"/>
    <d v="2020-01-20T00:00:00"/>
    <n v="52001871550000"/>
    <x v="1"/>
    <d v="2020-01-31T00:00:00"/>
    <x v="0"/>
    <x v="3"/>
    <x v="0"/>
  </r>
  <r>
    <s v="엠피송내"/>
    <m/>
    <m/>
    <s v="이선영"/>
    <s v="농협손보"/>
    <x v="0"/>
    <x v="0"/>
    <n v="28186"/>
    <s v="정상"/>
    <d v="2020-01-20T00:00:00"/>
    <d v="2020-01-20T00:00:00"/>
    <n v="3190636793411"/>
    <x v="1"/>
    <d v="2020-01-31T00:00:00"/>
    <x v="0"/>
    <x v="2"/>
    <x v="0"/>
  </r>
  <r>
    <s v="엠피송내"/>
    <m/>
    <m/>
    <s v="이선영"/>
    <s v="롯데손보"/>
    <x v="0"/>
    <x v="0"/>
    <n v="53499"/>
    <s v="정상"/>
    <d v="2020-01-20T00:00:00"/>
    <d v="2020-01-20T00:00:00"/>
    <s v="LA20202217171000"/>
    <x v="1"/>
    <d v="2020-01-31T00:00:00"/>
    <x v="0"/>
    <x v="2"/>
    <x v="0"/>
  </r>
  <r>
    <s v="엠피송내"/>
    <m/>
    <m/>
    <s v="이선영"/>
    <s v="롯데손보"/>
    <x v="0"/>
    <x v="1"/>
    <n v="4938"/>
    <s v="정상"/>
    <d v="2020-01-20T00:00:00"/>
    <d v="2020-01-20T00:00:00"/>
    <s v="LA20202217117000"/>
    <x v="1"/>
    <d v="2020-01-31T00:00:00"/>
    <x v="0"/>
    <x v="2"/>
    <x v="0"/>
  </r>
  <r>
    <s v="엠피송내"/>
    <m/>
    <m/>
    <s v="이선영"/>
    <s v="롯데손보"/>
    <x v="0"/>
    <x v="1"/>
    <n v="4329"/>
    <s v="정상"/>
    <d v="2020-01-20T00:00:00"/>
    <d v="2020-01-20T00:00:00"/>
    <s v="LA20202217244000"/>
    <x v="1"/>
    <d v="2020-01-31T00:00:00"/>
    <x v="0"/>
    <x v="2"/>
    <x v="0"/>
  </r>
  <r>
    <s v="엠피송내"/>
    <m/>
    <m/>
    <s v="이선영"/>
    <s v="롯데손보"/>
    <x v="0"/>
    <x v="0"/>
    <n v="51078"/>
    <s v="정상"/>
    <d v="2020-01-20T00:00:00"/>
    <d v="2020-01-20T00:00:00"/>
    <s v="LA20202217199000"/>
    <x v="1"/>
    <d v="2020-01-31T00:00:00"/>
    <x v="0"/>
    <x v="2"/>
    <x v="0"/>
  </r>
  <r>
    <s v="엠피조은"/>
    <m/>
    <m/>
    <s v="이선화2"/>
    <s v="흥국화재"/>
    <x v="0"/>
    <x v="0"/>
    <n v="33130"/>
    <s v="정상"/>
    <d v="2020-01-20T00:00:00"/>
    <d v="2020-01-20T00:00:00"/>
    <n v="42038339280000"/>
    <x v="1"/>
    <d v="2020-01-31T00:00:00"/>
    <x v="0"/>
    <x v="0"/>
    <x v="0"/>
  </r>
  <r>
    <s v="엠피조은"/>
    <m/>
    <m/>
    <s v="이선화2"/>
    <s v="KB손보"/>
    <x v="0"/>
    <x v="0"/>
    <n v="65200"/>
    <s v="정상"/>
    <d v="2020-01-20T00:00:00"/>
    <d v="2020-01-20T00:00:00"/>
    <n v="20200316425"/>
    <x v="1"/>
    <d v="2020-01-31T00:00:00"/>
    <x v="0"/>
    <x v="0"/>
    <x v="0"/>
  </r>
  <r>
    <s v="엠피조은"/>
    <m/>
    <m/>
    <s v="이선화2"/>
    <s v="KB손보"/>
    <x v="0"/>
    <x v="2"/>
    <n v="50000"/>
    <s v="정상"/>
    <d v="2020-01-20T00:00:00"/>
    <d v="2020-01-20T00:00:00"/>
    <n v="20200316076"/>
    <x v="1"/>
    <d v="2020-01-31T00:00:00"/>
    <x v="0"/>
    <x v="0"/>
    <x v="0"/>
  </r>
  <r>
    <s v="엠피가온"/>
    <s v="MP가온"/>
    <s v="가온1팀"/>
    <s v="임명산"/>
    <s v="흥국화재"/>
    <x v="0"/>
    <x v="0"/>
    <n v="20000"/>
    <s v="정상"/>
    <d v="2020-01-20T00:00:00"/>
    <d v="2020-01-20T00:00:00"/>
    <n v="42038340000000"/>
    <x v="1"/>
    <d v="2020-01-31T00:00:00"/>
    <x v="0"/>
    <x v="9"/>
    <x v="0"/>
  </r>
  <r>
    <s v="엠피가온"/>
    <s v="MP가온"/>
    <s v="가온1팀"/>
    <s v="임명산"/>
    <s v="메리츠화재"/>
    <x v="0"/>
    <x v="0"/>
    <n v="21510"/>
    <s v="정상"/>
    <d v="2020-01-20T00:00:00"/>
    <d v="2020-01-20T00:00:00"/>
    <s v="61492-7872"/>
    <x v="1"/>
    <d v="2020-01-31T00:00:00"/>
    <x v="0"/>
    <x v="9"/>
    <x v="0"/>
  </r>
  <r>
    <s v="엠피가온"/>
    <s v="MP가온"/>
    <s v="가온1팀"/>
    <s v="임명산"/>
    <s v="메리츠화재"/>
    <x v="0"/>
    <x v="0"/>
    <n v="34000"/>
    <s v="정상"/>
    <d v="2020-01-20T00:00:00"/>
    <d v="2020-01-20T00:00:00"/>
    <s v="61480-20561"/>
    <x v="1"/>
    <d v="2020-01-31T00:00:00"/>
    <x v="0"/>
    <x v="9"/>
    <x v="0"/>
  </r>
  <r>
    <s v="엠피가온"/>
    <m/>
    <m/>
    <s v="임은숙"/>
    <s v="농협손보"/>
    <x v="0"/>
    <x v="0"/>
    <n v="24396"/>
    <s v="정상"/>
    <d v="2020-01-20T00:00:00"/>
    <d v="2020-01-20T00:00:00"/>
    <n v="3190635900891"/>
    <x v="1"/>
    <d v="2020-01-31T00:00:00"/>
    <x v="0"/>
    <x v="9"/>
    <x v="0"/>
  </r>
  <r>
    <s v="엠피가온"/>
    <m/>
    <m/>
    <s v="임은숙"/>
    <s v="삼성화재"/>
    <x v="0"/>
    <x v="0"/>
    <n v="39000"/>
    <s v="정상"/>
    <d v="2020-01-20T00:00:00"/>
    <d v="2020-01-20T00:00:00"/>
    <n v="52001840090000"/>
    <x v="1"/>
    <d v="2020-01-31T00:00:00"/>
    <x v="0"/>
    <x v="9"/>
    <x v="0"/>
  </r>
  <r>
    <s v="엠피가온"/>
    <m/>
    <m/>
    <s v="임은숙"/>
    <s v="KB손보"/>
    <x v="0"/>
    <x v="0"/>
    <n v="30000"/>
    <s v="정상"/>
    <d v="2020-01-20T00:00:00"/>
    <d v="2020-01-20T00:00:00"/>
    <n v="20200321028"/>
    <x v="1"/>
    <d v="2020-01-31T00:00:00"/>
    <x v="0"/>
    <x v="9"/>
    <x v="0"/>
  </r>
  <r>
    <s v="엠피가온"/>
    <m/>
    <m/>
    <s v="임은숙"/>
    <s v="KB손보"/>
    <x v="0"/>
    <x v="0"/>
    <n v="17000"/>
    <s v="정상"/>
    <d v="2020-01-20T00:00:00"/>
    <d v="2020-01-20T00:00:00"/>
    <n v="20200321193"/>
    <x v="1"/>
    <d v="2020-01-31T00:00:00"/>
    <x v="0"/>
    <x v="9"/>
    <x v="0"/>
  </r>
  <r>
    <s v="엠피가온"/>
    <m/>
    <m/>
    <s v="임은숙"/>
    <s v="농협손보"/>
    <x v="0"/>
    <x v="0"/>
    <n v="21666"/>
    <s v="정상"/>
    <d v="2020-01-20T00:00:00"/>
    <d v="2020-01-20T00:00:00"/>
    <n v="3190635562851"/>
    <x v="1"/>
    <d v="2020-01-31T00:00:00"/>
    <x v="0"/>
    <x v="9"/>
    <x v="0"/>
  </r>
  <r>
    <s v="엠피가온"/>
    <m/>
    <m/>
    <s v="임은숙"/>
    <s v="삼성화재"/>
    <x v="0"/>
    <x v="0"/>
    <n v="22000"/>
    <s v="정상"/>
    <d v="2020-01-20T00:00:00"/>
    <d v="2020-01-20T00:00:00"/>
    <n v="52001835530000"/>
    <x v="1"/>
    <d v="2020-01-31T00:00:00"/>
    <x v="0"/>
    <x v="9"/>
    <x v="0"/>
  </r>
  <r>
    <s v="엠피가온"/>
    <m/>
    <m/>
    <s v="임은숙"/>
    <s v="삼성화재"/>
    <x v="0"/>
    <x v="0"/>
    <n v="28000"/>
    <s v="정상"/>
    <d v="2020-01-20T00:00:00"/>
    <d v="2020-01-20T00:00:00"/>
    <n v="52001864310000"/>
    <x v="1"/>
    <d v="2020-01-31T00:00:00"/>
    <x v="0"/>
    <x v="9"/>
    <x v="0"/>
  </r>
  <r>
    <s v="엠피가온"/>
    <m/>
    <m/>
    <s v="임은숙"/>
    <s v="KB손보"/>
    <x v="0"/>
    <x v="0"/>
    <n v="160000"/>
    <s v="정상"/>
    <d v="2020-01-20T00:00:00"/>
    <d v="2020-01-20T00:00:00"/>
    <n v="20200324921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20T00:00:00"/>
    <d v="2020-01-20T00:00:00"/>
    <n v="20200325038"/>
    <x v="1"/>
    <d v="2020-01-31T00:00:00"/>
    <x v="0"/>
    <x v="9"/>
    <x v="0"/>
  </r>
  <r>
    <s v="엠피가온"/>
    <m/>
    <m/>
    <s v="임은숙"/>
    <s v="삼성화재"/>
    <x v="0"/>
    <x v="0"/>
    <n v="33000"/>
    <s v="정상"/>
    <d v="2020-01-20T00:00:00"/>
    <d v="2020-01-20T00:00:00"/>
    <n v="52001868620000"/>
    <x v="1"/>
    <d v="2020-01-31T00:00:00"/>
    <x v="0"/>
    <x v="9"/>
    <x v="0"/>
  </r>
  <r>
    <s v="엠피가온"/>
    <m/>
    <m/>
    <s v="임은숙"/>
    <s v="흥국화재"/>
    <x v="0"/>
    <x v="0"/>
    <n v="125768"/>
    <s v="정상"/>
    <d v="2020-01-20T00:00:00"/>
    <d v="2020-01-20T00:00:00"/>
    <n v="42038343860000"/>
    <x v="1"/>
    <d v="2020-01-31T00:00:00"/>
    <x v="0"/>
    <x v="9"/>
    <x v="0"/>
  </r>
  <r>
    <s v="엠피가온"/>
    <m/>
    <m/>
    <s v="임은숙"/>
    <s v="KB손보"/>
    <x v="0"/>
    <x v="0"/>
    <n v="14000"/>
    <s v="정상"/>
    <d v="2020-01-20T00:00:00"/>
    <d v="2020-01-20T00:00:00"/>
    <n v="20200325397"/>
    <x v="1"/>
    <d v="2020-01-31T00:00:00"/>
    <x v="0"/>
    <x v="9"/>
    <x v="0"/>
  </r>
  <r>
    <s v="엠피의정부"/>
    <s v="MP의정부"/>
    <s v="의정부1팀"/>
    <s v="채경미"/>
    <s v="메리츠화재"/>
    <x v="0"/>
    <x v="0"/>
    <n v="10990"/>
    <s v="정상"/>
    <d v="2020-01-20T00:00:00"/>
    <d v="2020-01-20T00:00:00"/>
    <s v="61492-7630"/>
    <x v="1"/>
    <d v="2020-01-31T00:00:00"/>
    <x v="0"/>
    <x v="10"/>
    <x v="0"/>
  </r>
  <r>
    <s v="엠피성공"/>
    <s v="MP성공"/>
    <s v="성공1팀"/>
    <s v="최선희"/>
    <s v="흥국화재"/>
    <x v="0"/>
    <x v="0"/>
    <n v="50489"/>
    <s v="정상"/>
    <d v="2020-01-20T00:00:00"/>
    <d v="2020-01-20T00:00:00"/>
    <n v="42038351520000"/>
    <x v="1"/>
    <d v="2020-01-31T00:00:00"/>
    <x v="0"/>
    <x v="5"/>
    <x v="0"/>
  </r>
  <r>
    <s v="엠피성공"/>
    <s v="MP성공"/>
    <s v="성공1팀"/>
    <s v="최선희"/>
    <s v="흥국화재"/>
    <x v="0"/>
    <x v="0"/>
    <n v="50489"/>
    <s v="정상"/>
    <d v="2020-01-20T00:00:00"/>
    <d v="2020-01-20T00:00:00"/>
    <n v="42038351630000"/>
    <x v="1"/>
    <d v="2020-01-31T00:00:00"/>
    <x v="0"/>
    <x v="5"/>
    <x v="0"/>
  </r>
  <r>
    <s v="엠피성공"/>
    <s v="MP성공"/>
    <s v="성공1팀"/>
    <s v="최선희"/>
    <s v="농협손보"/>
    <x v="0"/>
    <x v="0"/>
    <n v="46114"/>
    <s v="정상"/>
    <d v="2020-01-20T00:00:00"/>
    <d v="2020-01-20T00:00:00"/>
    <n v="3190633585101"/>
    <x v="1"/>
    <d v="2020-01-31T00:00:00"/>
    <x v="0"/>
    <x v="5"/>
    <x v="0"/>
  </r>
  <r>
    <s v="엠피성공"/>
    <s v="MP성공"/>
    <s v="성공1팀"/>
    <s v="최선희"/>
    <s v="롯데손보"/>
    <x v="0"/>
    <x v="0"/>
    <n v="123953"/>
    <s v="정상"/>
    <d v="2020-01-20T00:00:00"/>
    <d v="2020-01-20T00:00:00"/>
    <s v="LA20202215230000"/>
    <x v="1"/>
    <d v="2020-01-31T00:00:00"/>
    <x v="0"/>
    <x v="5"/>
    <x v="0"/>
  </r>
  <r>
    <s v="엠피의정부"/>
    <s v="MP의정부"/>
    <m/>
    <s v="최주영"/>
    <s v="MG손보"/>
    <x v="0"/>
    <x v="0"/>
    <n v="41945"/>
    <s v="정상"/>
    <d v="2020-01-20T00:00:00"/>
    <d v="2020-01-20T00:00:00"/>
    <n v="20200034478"/>
    <x v="1"/>
    <d v="2020-01-31T00:00:00"/>
    <x v="0"/>
    <x v="10"/>
    <x v="0"/>
  </r>
  <r>
    <s v="엠피의정부"/>
    <s v="MP의정부"/>
    <m/>
    <s v="최주영"/>
    <s v="현대해상"/>
    <x v="0"/>
    <x v="0"/>
    <n v="12000"/>
    <s v="정상"/>
    <d v="2020-01-20T00:00:00"/>
    <d v="2020-01-20T00:00:00"/>
    <s v="L02001567384"/>
    <x v="1"/>
    <d v="2020-01-31T00:00:00"/>
    <x v="0"/>
    <x v="10"/>
    <x v="0"/>
  </r>
  <r>
    <s v="엠피피스토스"/>
    <s v="MP피스토스"/>
    <s v="피스1팀"/>
    <s v="홍미숙"/>
    <s v="MG손보"/>
    <x v="0"/>
    <x v="0"/>
    <n v="51298"/>
    <s v="정상"/>
    <d v="2020-01-20T00:00:00"/>
    <d v="2020-01-20T00:00:00"/>
    <n v="20200034642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37660"/>
    <s v="정상"/>
    <d v="2020-01-20T00:00:00"/>
    <d v="2020-01-20T00:00:00"/>
    <n v="52001931040000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35620"/>
    <s v="정상"/>
    <d v="2020-01-20T00:00:00"/>
    <d v="2020-01-20T00:00:00"/>
    <n v="52001878630000"/>
    <x v="1"/>
    <d v="2020-01-31T00:00:00"/>
    <x v="0"/>
    <x v="3"/>
    <x v="0"/>
  </r>
  <r>
    <s v="엠피피스토스"/>
    <s v="MP피스토스"/>
    <s v="피스1팀"/>
    <s v="홍미숙"/>
    <s v="메리츠화재"/>
    <x v="0"/>
    <x v="1"/>
    <n v="22330"/>
    <s v="정상"/>
    <d v="2020-01-20T00:00:00"/>
    <d v="2020-01-20T00:00:00"/>
    <s v="61510-18279"/>
    <x v="1"/>
    <d v="2020-01-31T00:00:00"/>
    <x v="0"/>
    <x v="3"/>
    <x v="0"/>
  </r>
  <r>
    <s v="엠피성공"/>
    <s v="MP성공"/>
    <s v="성공1팀"/>
    <s v="홍미정"/>
    <s v="삼성화재"/>
    <x v="0"/>
    <x v="0"/>
    <n v="55000"/>
    <s v="정상"/>
    <d v="2020-01-20T00:00:00"/>
    <d v="2020-01-20T00:00:00"/>
    <n v="52001864510000"/>
    <x v="1"/>
    <d v="2020-01-31T00:00:00"/>
    <x v="0"/>
    <x v="5"/>
    <x v="0"/>
  </r>
  <r>
    <s v="엠피성공"/>
    <s v="MP성공"/>
    <s v="성공1팀"/>
    <s v="홍미정"/>
    <s v="삼성화재"/>
    <x v="0"/>
    <x v="0"/>
    <n v="24000"/>
    <s v="정상"/>
    <d v="2020-01-20T00:00:00"/>
    <d v="2020-01-20T00:00:00"/>
    <n v="52001870380000"/>
    <x v="1"/>
    <d v="2020-01-31T00:00:00"/>
    <x v="0"/>
    <x v="5"/>
    <x v="0"/>
  </r>
  <r>
    <s v="엠피성공"/>
    <s v="MP성공"/>
    <s v="성공1팀"/>
    <s v="홍미정"/>
    <s v="흥국화재"/>
    <x v="0"/>
    <x v="1"/>
    <n v="8935"/>
    <s v="정상"/>
    <d v="2020-01-20T00:00:00"/>
    <d v="2020-01-20T00:00:00"/>
    <n v="42038342950000"/>
    <x v="1"/>
    <d v="2020-01-31T00:00:00"/>
    <x v="0"/>
    <x v="5"/>
    <x v="0"/>
  </r>
  <r>
    <s v="엠피성공"/>
    <s v="MP성공"/>
    <s v="성공1팀"/>
    <s v="홍미정"/>
    <s v="흥국화재"/>
    <x v="0"/>
    <x v="0"/>
    <n v="53583"/>
    <s v="정상"/>
    <d v="2020-01-20T00:00:00"/>
    <d v="2020-01-20T00:00:00"/>
    <n v="42038342810000"/>
    <x v="1"/>
    <d v="2020-01-31T00:00:00"/>
    <x v="0"/>
    <x v="5"/>
    <x v="0"/>
  </r>
  <r>
    <s v="엠피피스토스"/>
    <s v="MP피스토스"/>
    <s v="피스1팀"/>
    <s v="강은선"/>
    <s v="롯데손보"/>
    <x v="0"/>
    <x v="0"/>
    <n v="10000"/>
    <s v="정상"/>
    <d v="2020-01-17T00:00:00"/>
    <d v="2020-01-17T00:00:00"/>
    <s v="LA20202209477000"/>
    <x v="1"/>
    <d v="2020-01-31T00:00:00"/>
    <x v="0"/>
    <x v="3"/>
    <x v="0"/>
  </r>
  <r>
    <s v="엠피피스토스"/>
    <s v="MP피스토스"/>
    <s v="피스1팀"/>
    <s v="고경숙"/>
    <s v="메리츠화재"/>
    <x v="0"/>
    <x v="0"/>
    <n v="31810"/>
    <s v="정상"/>
    <d v="2020-01-17T00:00:00"/>
    <d v="2020-01-17T00:00:00"/>
    <s v="61490-7044"/>
    <x v="1"/>
    <d v="2020-01-31T00:00:00"/>
    <x v="0"/>
    <x v="3"/>
    <x v="0"/>
  </r>
  <r>
    <s v="엠피송내"/>
    <s v="MP송내"/>
    <s v="송내2팀"/>
    <s v="김묘정"/>
    <s v="한화손보"/>
    <x v="0"/>
    <x v="0"/>
    <n v="40444"/>
    <s v="정상"/>
    <d v="2020-01-17T00:00:00"/>
    <d v="2020-01-17T00:00:00"/>
    <s v="LA20203116662000"/>
    <x v="1"/>
    <d v="2020-01-31T00:00:00"/>
    <x v="0"/>
    <x v="2"/>
    <x v="0"/>
  </r>
  <r>
    <s v="엠피조은"/>
    <s v="MP조은"/>
    <s v="조은1팀"/>
    <s v="김민화"/>
    <s v="DB손보"/>
    <x v="0"/>
    <x v="0"/>
    <n v="89520"/>
    <s v="정상"/>
    <d v="2020-01-17T00:00:00"/>
    <d v="2020-01-17T00:00:00"/>
    <n v="320200134799"/>
    <x v="1"/>
    <d v="2020-01-31T00:00:00"/>
    <x v="0"/>
    <x v="0"/>
    <x v="0"/>
  </r>
  <r>
    <s v="엠피조은"/>
    <s v="MP조은"/>
    <s v="조은1팀"/>
    <s v="김민화"/>
    <s v="현대해상"/>
    <x v="0"/>
    <x v="1"/>
    <n v="37620"/>
    <s v="정상"/>
    <d v="2020-01-17T00:00:00"/>
    <d v="2020-01-17T00:00:00"/>
    <s v="L02002432729"/>
    <x v="1"/>
    <d v="2020-01-31T00:00:00"/>
    <x v="0"/>
    <x v="0"/>
    <x v="0"/>
  </r>
  <r>
    <s v="엠피조은"/>
    <s v="MP조은"/>
    <s v="조은1팀"/>
    <s v="김민화"/>
    <s v="현대해상"/>
    <x v="0"/>
    <x v="0"/>
    <n v="60000"/>
    <s v="정상"/>
    <d v="2020-01-17T00:00:00"/>
    <d v="2020-01-17T00:00:00"/>
    <s v="L02002430436"/>
    <x v="1"/>
    <d v="2020-01-31T00:00:00"/>
    <x v="0"/>
    <x v="0"/>
    <x v="0"/>
  </r>
  <r>
    <s v="엠피피스토스"/>
    <s v="MP피스토스"/>
    <s v="피스1팀"/>
    <s v="김승희"/>
    <s v="삼성화재"/>
    <x v="0"/>
    <x v="0"/>
    <n v="53000"/>
    <s v="정상"/>
    <d v="2020-01-17T00:00:00"/>
    <d v="2020-01-17T00:00:00"/>
    <n v="52001698180000"/>
    <x v="1"/>
    <d v="2020-01-31T00:00:00"/>
    <x v="0"/>
    <x v="3"/>
    <x v="0"/>
  </r>
  <r>
    <s v="엠피상동"/>
    <s v="MP상동"/>
    <s v="상동1팀"/>
    <s v="김옥순"/>
    <s v="메리츠화재"/>
    <x v="0"/>
    <x v="0"/>
    <n v="68000"/>
    <s v="정상"/>
    <d v="2020-01-17T00:00:00"/>
    <d v="2020-01-17T00:00:00"/>
    <s v="61490-6352"/>
    <x v="1"/>
    <d v="2020-01-31T00:00:00"/>
    <x v="0"/>
    <x v="1"/>
    <x v="0"/>
  </r>
  <r>
    <s v="엠피메트로"/>
    <s v="제이엔제이"/>
    <s v="제이엔제이1팀"/>
    <s v="김윤정"/>
    <s v="롯데손보"/>
    <x v="0"/>
    <x v="0"/>
    <n v="20000"/>
    <s v="정상"/>
    <d v="2020-01-17T00:00:00"/>
    <d v="2020-01-17T00:00:00"/>
    <s v="LA20202207925000"/>
    <x v="1"/>
    <d v="2020-01-31T00:00:00"/>
    <x v="0"/>
    <x v="4"/>
    <x v="0"/>
  </r>
  <r>
    <s v="엠피메트로"/>
    <s v="제이엔제이"/>
    <s v="제이엔제이1팀"/>
    <s v="김윤정"/>
    <s v="롯데손보"/>
    <x v="0"/>
    <x v="0"/>
    <n v="30000"/>
    <s v="정상"/>
    <d v="2020-01-17T00:00:00"/>
    <d v="2020-01-17T00:00:00"/>
    <s v="LA20202209578000"/>
    <x v="1"/>
    <d v="2020-01-31T00:00:00"/>
    <x v="0"/>
    <x v="4"/>
    <x v="0"/>
  </r>
  <r>
    <s v="엠피메트로"/>
    <s v="제이엔제이"/>
    <s v="제이엔제이1팀"/>
    <s v="김윤정"/>
    <s v="롯데손보"/>
    <x v="0"/>
    <x v="0"/>
    <n v="30000"/>
    <s v="정상"/>
    <d v="2020-01-17T00:00:00"/>
    <d v="2020-01-17T00:00:00"/>
    <s v="LA20202209437000"/>
    <x v="1"/>
    <d v="2020-01-31T00:00:00"/>
    <x v="0"/>
    <x v="4"/>
    <x v="0"/>
  </r>
  <r>
    <s v="엠피가온"/>
    <s v="MP가온"/>
    <s v="가온1팀"/>
    <s v="노희경"/>
    <s v="한화손보"/>
    <x v="0"/>
    <x v="0"/>
    <n v="42000"/>
    <s v="정상"/>
    <d v="2020-01-17T00:00:00"/>
    <d v="2020-01-17T00:00:00"/>
    <s v="LA20203120396000"/>
    <x v="1"/>
    <d v="2020-01-31T00:00:00"/>
    <x v="0"/>
    <x v="9"/>
    <x v="0"/>
  </r>
  <r>
    <s v="엠피성공"/>
    <s v="MP성공"/>
    <s v="성공1팀"/>
    <s v="백혜경"/>
    <s v="한화손보"/>
    <x v="0"/>
    <x v="0"/>
    <n v="31500"/>
    <s v="정상"/>
    <d v="2020-01-17T00:00:00"/>
    <d v="2020-01-17T00:00:00"/>
    <s v="LA20203117783000"/>
    <x v="1"/>
    <d v="2020-01-31T00:00:00"/>
    <x v="0"/>
    <x v="5"/>
    <x v="0"/>
  </r>
  <r>
    <s v="엠피피스토스"/>
    <s v="MP피스토스"/>
    <s v="피스1팀"/>
    <s v="신현애"/>
    <s v="메리츠화재"/>
    <x v="0"/>
    <x v="0"/>
    <n v="122000"/>
    <s v="정상"/>
    <d v="2020-01-17T00:00:00"/>
    <d v="2020-01-17T00:00:00"/>
    <s v="61490-6989"/>
    <x v="1"/>
    <d v="2020-01-31T00:00:00"/>
    <x v="0"/>
    <x v="3"/>
    <x v="0"/>
  </r>
  <r>
    <s v="엠피피스토스"/>
    <s v="MP피스토스"/>
    <s v="피스1팀"/>
    <s v="안옥선"/>
    <s v="메리츠화재"/>
    <x v="0"/>
    <x v="0"/>
    <n v="59000"/>
    <s v="정상"/>
    <d v="2020-01-17T00:00:00"/>
    <d v="2020-01-17T00:00:00"/>
    <s v="61494-9034"/>
    <x v="1"/>
    <d v="2020-01-31T00:00:00"/>
    <x v="0"/>
    <x v="3"/>
    <x v="0"/>
  </r>
  <r>
    <s v="엠피방이"/>
    <m/>
    <m/>
    <s v="양현식"/>
    <s v="KB손보"/>
    <x v="0"/>
    <x v="0"/>
    <n v="45274"/>
    <s v="정상"/>
    <d v="2020-01-17T00:00:00"/>
    <d v="2020-01-17T00:00:00"/>
    <n v="20200291162"/>
    <x v="1"/>
    <d v="2020-01-31T00:00:00"/>
    <x v="0"/>
    <x v="16"/>
    <x v="0"/>
  </r>
  <r>
    <s v="엠피방이"/>
    <m/>
    <m/>
    <s v="양현식"/>
    <s v="KB손보"/>
    <x v="0"/>
    <x v="0"/>
    <n v="44154"/>
    <s v="정상"/>
    <d v="2020-01-17T00:00:00"/>
    <d v="2020-01-17T00:00:00"/>
    <n v="20200291217"/>
    <x v="1"/>
    <d v="2020-01-31T00:00:00"/>
    <x v="0"/>
    <x v="16"/>
    <x v="0"/>
  </r>
  <r>
    <s v="엠피메트로"/>
    <s v="제이엔제이"/>
    <s v="제이엔제이1팀"/>
    <s v="유경자"/>
    <s v="롯데손보"/>
    <x v="0"/>
    <x v="0"/>
    <n v="63188"/>
    <s v="정상"/>
    <d v="2020-01-17T00:00:00"/>
    <d v="2020-01-17T00:00:00"/>
    <s v="LA20202211575000"/>
    <x v="1"/>
    <d v="2020-01-31T00:00:00"/>
    <x v="0"/>
    <x v="4"/>
    <x v="0"/>
  </r>
  <r>
    <s v="엠피상동"/>
    <s v="MP상동"/>
    <s v="상동1팀"/>
    <s v="윤숙미"/>
    <s v="삼성화재"/>
    <x v="0"/>
    <x v="0"/>
    <n v="32000"/>
    <s v="정상"/>
    <d v="2020-01-17T00:00:00"/>
    <d v="2020-01-17T00:00:00"/>
    <n v="52001682120000"/>
    <x v="1"/>
    <d v="2020-01-31T00:00:00"/>
    <x v="0"/>
    <x v="1"/>
    <x v="0"/>
  </r>
  <r>
    <s v="엠피라온"/>
    <s v="MP라온"/>
    <s v="라온1팀"/>
    <s v="윤태영"/>
    <s v="메리츠화재"/>
    <x v="0"/>
    <x v="0"/>
    <n v="35000"/>
    <s v="정상"/>
    <d v="2020-01-17T00:00:00"/>
    <d v="2020-01-17T00:00:00"/>
    <s v="61491-18302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17T00:00:00"/>
    <d v="2020-01-17T00:00:00"/>
    <n v="20200289950"/>
    <x v="1"/>
    <d v="2020-01-31T00:00:00"/>
    <x v="0"/>
    <x v="6"/>
    <x v="0"/>
  </r>
  <r>
    <s v="엠피상동"/>
    <s v="MP상동"/>
    <s v="상동1팀"/>
    <s v="이경옥"/>
    <s v="삼성화재"/>
    <x v="0"/>
    <x v="0"/>
    <n v="80000"/>
    <s v="정상"/>
    <d v="2020-01-17T00:00:00"/>
    <d v="2020-01-17T00:00:00"/>
    <n v="52001630340000"/>
    <x v="1"/>
    <d v="2020-01-31T00:00:00"/>
    <x v="0"/>
    <x v="1"/>
    <x v="0"/>
  </r>
  <r>
    <s v="엠피피스토스"/>
    <s v="MP피스토스"/>
    <s v="피스1팀"/>
    <s v="이미선2"/>
    <s v="DB손보"/>
    <x v="0"/>
    <x v="0"/>
    <n v="36910"/>
    <s v="정상"/>
    <d v="2020-01-17T00:00:00"/>
    <d v="2020-01-17T00:00:00"/>
    <n v="320200141378"/>
    <x v="1"/>
    <d v="2020-01-31T00:00:00"/>
    <x v="0"/>
    <x v="3"/>
    <x v="0"/>
  </r>
  <r>
    <s v="엠피피스토스"/>
    <s v="MP피스토스"/>
    <s v="피스1팀"/>
    <s v="이미선2"/>
    <s v="DB손보"/>
    <x v="0"/>
    <x v="0"/>
    <n v="19800"/>
    <s v="정상"/>
    <d v="2020-01-17T00:00:00"/>
    <d v="2020-01-17T00:00:00"/>
    <n v="320200141438"/>
    <x v="1"/>
    <d v="2020-01-31T00:00:00"/>
    <x v="0"/>
    <x v="3"/>
    <x v="0"/>
  </r>
  <r>
    <s v="엠피피스토스"/>
    <s v="MP피스토스"/>
    <s v="피스1팀"/>
    <s v="이미선2"/>
    <s v="삼성화재"/>
    <x v="0"/>
    <x v="2"/>
    <n v="50000"/>
    <s v="정상"/>
    <d v="2020-01-17T00:00:00"/>
    <d v="2020-01-17T00:00:00"/>
    <n v="52001618260000"/>
    <x v="1"/>
    <d v="2020-01-31T00:00:00"/>
    <x v="0"/>
    <x v="3"/>
    <x v="0"/>
  </r>
  <r>
    <s v="엠피경기"/>
    <s v="MP경기"/>
    <s v="경기1팀"/>
    <s v="이미순1"/>
    <s v="삼성화재"/>
    <x v="0"/>
    <x v="0"/>
    <n v="34300"/>
    <s v="정상"/>
    <d v="2020-01-17T00:00:00"/>
    <d v="2020-01-17T00:00:00"/>
    <n v="52001754980000"/>
    <x v="1"/>
    <d v="2020-01-31T00:00:00"/>
    <x v="0"/>
    <x v="18"/>
    <x v="0"/>
  </r>
  <r>
    <s v="엠피경기"/>
    <s v="MP경기"/>
    <s v="경기1팀"/>
    <s v="이미순1"/>
    <s v="삼성화재"/>
    <x v="0"/>
    <x v="0"/>
    <n v="49400"/>
    <s v="정상"/>
    <d v="2020-01-17T00:00:00"/>
    <d v="2020-01-17T00:00:00"/>
    <n v="52001779800000"/>
    <x v="1"/>
    <d v="2020-01-31T00:00:00"/>
    <x v="0"/>
    <x v="18"/>
    <x v="0"/>
  </r>
  <r>
    <s v="엠피경기"/>
    <s v="MP경기"/>
    <s v="경기1팀"/>
    <s v="이미순1"/>
    <s v="삼성화재"/>
    <x v="0"/>
    <x v="0"/>
    <n v="17000"/>
    <s v="정상"/>
    <d v="2020-01-17T00:00:00"/>
    <d v="2020-01-17T00:00:00"/>
    <n v="52001776650000"/>
    <x v="1"/>
    <d v="2020-01-31T00:00:00"/>
    <x v="0"/>
    <x v="18"/>
    <x v="0"/>
  </r>
  <r>
    <s v="엠피상동"/>
    <s v="MP상동"/>
    <s v="상동1팀"/>
    <s v="이병식"/>
    <s v="메리츠화재"/>
    <x v="0"/>
    <x v="1"/>
    <n v="9490"/>
    <s v="정상"/>
    <d v="2020-01-17T00:00:00"/>
    <d v="2020-01-17T00:00:00"/>
    <s v="61510-16138"/>
    <x v="1"/>
    <d v="2020-01-31T00:00:00"/>
    <x v="0"/>
    <x v="1"/>
    <x v="0"/>
  </r>
  <r>
    <s v="엠피상동"/>
    <s v="MP상동"/>
    <s v="상동1팀"/>
    <s v="이병식"/>
    <s v="메리츠화재"/>
    <x v="0"/>
    <x v="0"/>
    <n v="40000"/>
    <s v="정상"/>
    <d v="2020-01-17T00:00:00"/>
    <d v="2020-01-17T00:00:00"/>
    <s v="61491-16551"/>
    <x v="1"/>
    <d v="2020-01-31T00:00:00"/>
    <x v="0"/>
    <x v="1"/>
    <x v="0"/>
  </r>
  <r>
    <s v="엠피상동"/>
    <s v="MP상동"/>
    <s v="상동1팀"/>
    <s v="이병식"/>
    <s v="메리츠화재"/>
    <x v="0"/>
    <x v="0"/>
    <n v="132000"/>
    <s v="정상"/>
    <d v="2020-01-17T00:00:00"/>
    <d v="2020-01-17T00:00:00"/>
    <s v="61480-18877"/>
    <x v="1"/>
    <d v="2020-01-31T00:00:00"/>
    <x v="0"/>
    <x v="1"/>
    <x v="0"/>
  </r>
  <r>
    <s v="엠피상동"/>
    <s v="MP상동"/>
    <s v="상동1팀"/>
    <s v="이병식"/>
    <s v="메리츠화재"/>
    <x v="0"/>
    <x v="0"/>
    <n v="136000"/>
    <s v="정상"/>
    <d v="2020-01-17T00:00:00"/>
    <d v="2020-01-17T00:00:00"/>
    <s v="61480-18870"/>
    <x v="1"/>
    <d v="2020-01-31T00:00:00"/>
    <x v="0"/>
    <x v="1"/>
    <x v="0"/>
  </r>
  <r>
    <s v="엠피상동"/>
    <s v="MP상동"/>
    <s v="상동1팀"/>
    <s v="이병식"/>
    <s v="메리츠화재"/>
    <x v="0"/>
    <x v="1"/>
    <n v="9620"/>
    <s v="정상"/>
    <d v="2020-01-17T00:00:00"/>
    <d v="2020-01-17T00:00:00"/>
    <s v="61510-16794"/>
    <x v="1"/>
    <d v="2020-01-31T00:00:00"/>
    <x v="0"/>
    <x v="1"/>
    <x v="0"/>
  </r>
  <r>
    <s v="엠피상동"/>
    <s v="MP상동"/>
    <s v="상동1팀"/>
    <s v="이병식"/>
    <s v="메리츠화재"/>
    <x v="0"/>
    <x v="0"/>
    <n v="50000"/>
    <s v="정상"/>
    <d v="2020-01-17T00:00:00"/>
    <d v="2020-01-17T00:00:00"/>
    <s v="61491-16535"/>
    <x v="1"/>
    <d v="2020-01-31T00:00:00"/>
    <x v="0"/>
    <x v="1"/>
    <x v="0"/>
  </r>
  <r>
    <s v="엠피피스토스"/>
    <s v="MP피스토스"/>
    <s v="피스1팀"/>
    <s v="이복자"/>
    <s v="DB손보"/>
    <x v="0"/>
    <x v="0"/>
    <n v="59000"/>
    <s v="정상"/>
    <d v="2020-01-17T00:00:00"/>
    <d v="2020-01-17T00:00:00"/>
    <n v="320200146211"/>
    <x v="1"/>
    <d v="2020-01-31T00:00:00"/>
    <x v="0"/>
    <x v="3"/>
    <x v="0"/>
  </r>
  <r>
    <s v="엠피상동"/>
    <s v="MP상동"/>
    <s v="상동1팀"/>
    <s v="이복종"/>
    <s v="KB손보"/>
    <x v="0"/>
    <x v="0"/>
    <n v="24000"/>
    <s v="정상"/>
    <d v="2020-01-17T00:00:00"/>
    <d v="2020-01-17T00:00:00"/>
    <n v="20200300054"/>
    <x v="1"/>
    <d v="2020-01-31T00:00:00"/>
    <x v="0"/>
    <x v="1"/>
    <x v="0"/>
  </r>
  <r>
    <s v="엠피상동"/>
    <s v="MP상동"/>
    <s v="상동1팀"/>
    <s v="이복종"/>
    <s v="KB손보"/>
    <x v="0"/>
    <x v="0"/>
    <n v="35000"/>
    <s v="정상"/>
    <d v="2020-01-17T00:00:00"/>
    <d v="2020-01-17T00:00:00"/>
    <n v="20200299642"/>
    <x v="1"/>
    <d v="2020-01-31T00:00:00"/>
    <x v="0"/>
    <x v="1"/>
    <x v="0"/>
  </r>
  <r>
    <s v="엠피프라임"/>
    <m/>
    <m/>
    <s v="이상희"/>
    <s v="메리츠화재"/>
    <x v="0"/>
    <x v="0"/>
    <n v="60000"/>
    <s v="정상"/>
    <d v="2020-01-17T00:00:00"/>
    <d v="2020-01-17T00:00:00"/>
    <s v="61491-17007"/>
    <x v="1"/>
    <d v="2020-01-31T00:00:00"/>
    <x v="0"/>
    <x v="12"/>
    <x v="0"/>
  </r>
  <r>
    <s v="엠피여주"/>
    <s v="MP여주"/>
    <s v="여주1팀"/>
    <s v="이성구"/>
    <s v="메리츠화재"/>
    <x v="0"/>
    <x v="0"/>
    <n v="30000"/>
    <s v="정상"/>
    <d v="2020-01-17T00:00:00"/>
    <d v="2020-01-17T00:00:00"/>
    <s v="61491-17289"/>
    <x v="1"/>
    <d v="2020-01-31T00:00:00"/>
    <x v="0"/>
    <x v="7"/>
    <x v="0"/>
  </r>
  <r>
    <s v="엠피상동"/>
    <s v="MP상동"/>
    <s v="상동1팀"/>
    <s v="이숙자"/>
    <s v="메리츠화재"/>
    <x v="0"/>
    <x v="0"/>
    <n v="115000"/>
    <s v="정상"/>
    <d v="2020-01-17T00:00:00"/>
    <d v="2020-01-17T00:00:00"/>
    <s v="61480-19912"/>
    <x v="1"/>
    <d v="2020-01-31T00:00:00"/>
    <x v="0"/>
    <x v="1"/>
    <x v="0"/>
  </r>
  <r>
    <s v="엠피상동"/>
    <s v="MP상동"/>
    <s v="상동1팀"/>
    <s v="이현숙"/>
    <s v="메리츠화재"/>
    <x v="0"/>
    <x v="0"/>
    <n v="53000"/>
    <s v="정상"/>
    <d v="2020-01-17T00:00:00"/>
    <d v="2020-01-17T00:00:00"/>
    <s v="61494-8532"/>
    <x v="1"/>
    <d v="2020-01-31T00:00:00"/>
    <x v="0"/>
    <x v="1"/>
    <x v="0"/>
  </r>
  <r>
    <s v="엠피송내"/>
    <s v="MP송내"/>
    <s v="송내2팀"/>
    <s v="이현자"/>
    <s v="삼성화재"/>
    <x v="0"/>
    <x v="0"/>
    <n v="72000"/>
    <s v="정상"/>
    <d v="2020-01-17T00:00:00"/>
    <d v="2020-01-17T00:00:00"/>
    <n v="52001745020000"/>
    <x v="1"/>
    <d v="2020-01-31T00:00:00"/>
    <x v="0"/>
    <x v="2"/>
    <x v="0"/>
  </r>
  <r>
    <s v="엠피송내"/>
    <s v="MP송내"/>
    <s v="송내2팀"/>
    <s v="이현자"/>
    <s v="삼성화재"/>
    <x v="0"/>
    <x v="1"/>
    <n v="10853"/>
    <s v="정상"/>
    <d v="2020-01-17T00:00:00"/>
    <d v="2020-01-17T00:00:00"/>
    <n v="52001742620000"/>
    <x v="1"/>
    <d v="2020-01-31T00:00:00"/>
    <x v="0"/>
    <x v="2"/>
    <x v="0"/>
  </r>
  <r>
    <s v="엠피가온"/>
    <s v="MP가온"/>
    <s v="가온1팀"/>
    <s v="임명산"/>
    <s v="농협손보"/>
    <x v="0"/>
    <x v="0"/>
    <n v="50999"/>
    <s v="철회"/>
    <d v="2020-01-17T00:00:00"/>
    <d v="2020-01-30T00:00:00"/>
    <n v="3190635720871"/>
    <x v="1"/>
    <d v="2020-01-31T00:00:00"/>
    <x v="1"/>
    <x v="9"/>
    <x v="0"/>
  </r>
  <r>
    <s v="엠피가온"/>
    <s v="MP가온"/>
    <s v="가온1팀"/>
    <s v="임명산"/>
    <s v="한화손보"/>
    <x v="0"/>
    <x v="0"/>
    <n v="105000"/>
    <s v="철회"/>
    <d v="2020-01-17T00:00:00"/>
    <d v="2020-01-30T00:00:00"/>
    <s v="LA20203116102000"/>
    <x v="1"/>
    <d v="2020-01-31T00:00:00"/>
    <x v="1"/>
    <x v="9"/>
    <x v="0"/>
  </r>
  <r>
    <s v="엠피가온"/>
    <s v="MP가온"/>
    <s v="가온1팀"/>
    <s v="임명산"/>
    <s v="삼성화재"/>
    <x v="0"/>
    <x v="0"/>
    <n v="33000"/>
    <s v="정상"/>
    <d v="2020-01-17T00:00:00"/>
    <d v="2020-01-17T00:00:00"/>
    <n v="52001777480000"/>
    <x v="1"/>
    <d v="2020-01-31T00:00:00"/>
    <x v="0"/>
    <x v="9"/>
    <x v="0"/>
  </r>
  <r>
    <s v="엠피가온"/>
    <s v="MP가온"/>
    <s v="가온1팀"/>
    <s v="임명산"/>
    <s v="한화손보"/>
    <x v="0"/>
    <x v="0"/>
    <n v="147000"/>
    <s v="철회"/>
    <d v="2020-01-17T00:00:00"/>
    <d v="2020-01-31T00:00:00"/>
    <s v="LA20203116211000"/>
    <x v="1"/>
    <d v="2020-01-31T00:00:00"/>
    <x v="1"/>
    <x v="9"/>
    <x v="0"/>
  </r>
  <r>
    <s v="엠피송내"/>
    <s v="MP송내"/>
    <s v="송내2팀"/>
    <s v="임서윤"/>
    <s v="삼성화재"/>
    <x v="0"/>
    <x v="0"/>
    <n v="31100"/>
    <s v="정상"/>
    <d v="2020-01-17T00:00:00"/>
    <d v="2020-01-17T00:00:00"/>
    <n v="52001761040000"/>
    <x v="1"/>
    <d v="2020-01-31T00:00:00"/>
    <x v="0"/>
    <x v="2"/>
    <x v="0"/>
  </r>
  <r>
    <s v="엠피가온"/>
    <m/>
    <m/>
    <s v="임은숙"/>
    <s v="농협손보"/>
    <x v="0"/>
    <x v="0"/>
    <n v="20001"/>
    <s v="정상"/>
    <d v="2020-01-17T00:00:00"/>
    <d v="2020-01-17T00:00:00"/>
    <n v="3190635559641"/>
    <x v="1"/>
    <d v="2020-01-31T00:00:00"/>
    <x v="0"/>
    <x v="9"/>
    <x v="0"/>
  </r>
  <r>
    <s v="엠피가온"/>
    <m/>
    <m/>
    <s v="임은숙"/>
    <s v="삼성화재"/>
    <x v="0"/>
    <x v="0"/>
    <n v="30000"/>
    <s v="정상"/>
    <d v="2020-01-17T00:00:00"/>
    <d v="2020-01-17T00:00:00"/>
    <n v="52001687140000"/>
    <x v="1"/>
    <d v="2020-01-31T00:00:00"/>
    <x v="0"/>
    <x v="9"/>
    <x v="0"/>
  </r>
  <r>
    <s v="엠피가온"/>
    <m/>
    <m/>
    <s v="임은숙"/>
    <s v="KB손보"/>
    <x v="0"/>
    <x v="0"/>
    <n v="30000"/>
    <s v="정상"/>
    <d v="2020-01-17T00:00:00"/>
    <d v="2020-01-17T00:00:00"/>
    <n v="20200296527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17T00:00:00"/>
    <d v="2020-01-17T00:00:00"/>
    <n v="20200296529"/>
    <x v="1"/>
    <d v="2020-01-31T00:00:00"/>
    <x v="0"/>
    <x v="9"/>
    <x v="0"/>
  </r>
  <r>
    <s v="엠피성공"/>
    <m/>
    <m/>
    <s v="전용순"/>
    <s v="삼성화재"/>
    <x v="0"/>
    <x v="0"/>
    <n v="118000"/>
    <s v="정상"/>
    <d v="2020-01-17T00:00:00"/>
    <d v="2020-01-17T00:00:00"/>
    <n v="52001700610000"/>
    <x v="1"/>
    <d v="2020-01-31T00:00:00"/>
    <x v="0"/>
    <x v="5"/>
    <x v="0"/>
  </r>
  <r>
    <s v="엠피송내"/>
    <s v="MP송내"/>
    <s v="송내1팀"/>
    <s v="정인란"/>
    <s v="삼성화재"/>
    <x v="0"/>
    <x v="0"/>
    <n v="20690"/>
    <s v="정상"/>
    <d v="2020-01-17T00:00:00"/>
    <d v="2020-01-17T00:00:00"/>
    <n v="52001711200000"/>
    <x v="1"/>
    <d v="2020-01-31T00:00:00"/>
    <x v="0"/>
    <x v="2"/>
    <x v="0"/>
  </r>
  <r>
    <s v="엠피송내"/>
    <s v="MP송내"/>
    <s v="송내1팀"/>
    <s v="정인란"/>
    <s v="삼성화재"/>
    <x v="0"/>
    <x v="0"/>
    <n v="30130"/>
    <s v="정상"/>
    <d v="2020-01-17T00:00:00"/>
    <d v="2020-01-17T00:00:00"/>
    <n v="52001752300000"/>
    <x v="1"/>
    <d v="2020-01-31T00:00:00"/>
    <x v="0"/>
    <x v="2"/>
    <x v="0"/>
  </r>
  <r>
    <s v="엠피상동"/>
    <s v="MP상동"/>
    <s v="상동1팀"/>
    <s v="조성임"/>
    <s v="한화손보"/>
    <x v="0"/>
    <x v="0"/>
    <n v="51000"/>
    <s v="정상"/>
    <d v="2020-01-17T00:00:00"/>
    <d v="2020-01-17T00:00:00"/>
    <s v="LA20203121611000"/>
    <x v="1"/>
    <d v="2020-01-31T00:00:00"/>
    <x v="0"/>
    <x v="1"/>
    <x v="0"/>
  </r>
  <r>
    <s v="엠피의정부"/>
    <s v="MP의정부"/>
    <s v="의정부1팀"/>
    <s v="채경미"/>
    <s v="MG손보"/>
    <x v="0"/>
    <x v="0"/>
    <n v="90179"/>
    <s v="정상"/>
    <d v="2020-01-17T00:00:00"/>
    <d v="2020-01-17T00:00:00"/>
    <n v="20200030177"/>
    <x v="1"/>
    <d v="2020-01-31T00:00:00"/>
    <x v="0"/>
    <x v="10"/>
    <x v="0"/>
  </r>
  <r>
    <s v="엠피의정부"/>
    <s v="MP의정부"/>
    <s v="의정부1팀"/>
    <s v="채경미"/>
    <s v="메리츠화재"/>
    <x v="0"/>
    <x v="0"/>
    <n v="14030"/>
    <s v="정상"/>
    <d v="2020-01-17T00:00:00"/>
    <d v="2020-01-17T00:00:00"/>
    <s v="61492-7118"/>
    <x v="1"/>
    <d v="2020-01-31T00:00:00"/>
    <x v="0"/>
    <x v="10"/>
    <x v="0"/>
  </r>
  <r>
    <s v="엠피의정부"/>
    <s v="MP의정부"/>
    <s v="의정부1팀"/>
    <s v="채경미"/>
    <s v="MG손보"/>
    <x v="0"/>
    <x v="0"/>
    <n v="47545"/>
    <s v="정상"/>
    <d v="2020-01-17T00:00:00"/>
    <d v="2020-01-17T00:00:00"/>
    <n v="20200029766"/>
    <x v="1"/>
    <d v="2020-01-31T00:00:00"/>
    <x v="0"/>
    <x v="10"/>
    <x v="0"/>
  </r>
  <r>
    <s v="엠피성공"/>
    <s v="MP성공"/>
    <s v="성공1팀"/>
    <s v="최선희"/>
    <s v="삼성화재"/>
    <x v="0"/>
    <x v="0"/>
    <n v="52000"/>
    <s v="정상"/>
    <d v="2020-01-17T00:00:00"/>
    <d v="2020-01-17T00:00:00"/>
    <n v="52001631640000"/>
    <x v="1"/>
    <d v="2020-01-31T00:00:00"/>
    <x v="0"/>
    <x v="5"/>
    <x v="0"/>
  </r>
  <r>
    <s v="엠피성공"/>
    <s v="MP성공"/>
    <s v="성공1팀"/>
    <s v="최선희"/>
    <s v="삼성화재"/>
    <x v="0"/>
    <x v="0"/>
    <n v="48000"/>
    <s v="정상"/>
    <d v="2020-01-17T00:00:00"/>
    <d v="2020-01-17T00:00:00"/>
    <n v="52001641650000"/>
    <x v="1"/>
    <d v="2020-01-31T00:00:00"/>
    <x v="0"/>
    <x v="5"/>
    <x v="0"/>
  </r>
  <r>
    <s v="엠피상동"/>
    <s v="MP상동"/>
    <s v="상동1팀"/>
    <s v="최은재"/>
    <s v="삼성화재"/>
    <x v="0"/>
    <x v="1"/>
    <n v="13428"/>
    <s v="정상"/>
    <d v="2020-01-17T00:00:00"/>
    <d v="2020-01-17T00:00:00"/>
    <n v="52001634700000"/>
    <x v="1"/>
    <d v="2020-01-31T00:00:00"/>
    <x v="0"/>
    <x v="1"/>
    <x v="0"/>
  </r>
  <r>
    <s v="엠피상동"/>
    <s v="MP상동"/>
    <s v="상동1팀"/>
    <s v="최은재"/>
    <s v="삼성화재"/>
    <x v="0"/>
    <x v="0"/>
    <n v="187000"/>
    <s v="정상"/>
    <d v="2020-01-17T00:00:00"/>
    <d v="2020-01-17T00:00:00"/>
    <n v="52001635580000"/>
    <x v="1"/>
    <d v="2020-01-31T00:00:00"/>
    <x v="0"/>
    <x v="1"/>
    <x v="0"/>
  </r>
  <r>
    <s v="엠피의정부"/>
    <s v="MP의정부"/>
    <m/>
    <s v="최주영"/>
    <s v="흥국화재"/>
    <x v="0"/>
    <x v="0"/>
    <n v="45401"/>
    <s v="정상"/>
    <d v="2020-01-17T00:00:00"/>
    <d v="2020-01-17T00:00:00"/>
    <n v="42038329070000"/>
    <x v="1"/>
    <d v="2020-01-31T00:00:00"/>
    <x v="0"/>
    <x v="10"/>
    <x v="0"/>
  </r>
  <r>
    <s v="엠피의정부"/>
    <s v="MP의정부"/>
    <m/>
    <s v="최주영"/>
    <s v="흥국화재"/>
    <x v="0"/>
    <x v="0"/>
    <n v="72893"/>
    <s v="정상"/>
    <d v="2020-01-17T00:00:00"/>
    <d v="2020-01-17T00:00:00"/>
    <n v="42038314790000"/>
    <x v="1"/>
    <d v="2020-01-31T00:00:00"/>
    <x v="0"/>
    <x v="10"/>
    <x v="0"/>
  </r>
  <r>
    <s v="엠피의정부"/>
    <s v="MP의정부"/>
    <m/>
    <s v="최주영"/>
    <s v="DB손보"/>
    <x v="0"/>
    <x v="2"/>
    <n v="100000"/>
    <s v="정상"/>
    <d v="2020-01-17T00:00:00"/>
    <d v="2020-01-17T00:00:00"/>
    <n v="320200141224"/>
    <x v="1"/>
    <d v="2020-01-31T00:00:00"/>
    <x v="0"/>
    <x v="10"/>
    <x v="0"/>
  </r>
  <r>
    <s v="엠피의정부"/>
    <s v="MP의정부"/>
    <m/>
    <s v="최주영"/>
    <s v="흥국화재"/>
    <x v="0"/>
    <x v="0"/>
    <n v="59426"/>
    <s v="정상"/>
    <d v="2020-01-17T00:00:00"/>
    <d v="2020-01-17T00:00:00"/>
    <n v="42038323020000"/>
    <x v="1"/>
    <d v="2020-01-31T00:00:00"/>
    <x v="0"/>
    <x v="10"/>
    <x v="0"/>
  </r>
  <r>
    <s v="엠피피스토스"/>
    <s v="MP피스토스"/>
    <s v="피스1팀"/>
    <s v="홍미숙"/>
    <s v="KB손보"/>
    <x v="0"/>
    <x v="1"/>
    <n v="44567"/>
    <s v="정상"/>
    <d v="2020-01-17T00:00:00"/>
    <d v="2020-01-17T00:00:00"/>
    <n v="20200295864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47000"/>
    <s v="정상"/>
    <d v="2020-01-17T00:00:00"/>
    <d v="2020-01-17T00:00:00"/>
    <n v="52001622200000"/>
    <x v="1"/>
    <d v="2020-01-31T00:00:00"/>
    <x v="0"/>
    <x v="3"/>
    <x v="0"/>
  </r>
  <r>
    <s v="엠피피스토스"/>
    <s v="MP피스토스"/>
    <s v="피스1팀"/>
    <s v="홍미숙"/>
    <s v="삼성화재"/>
    <x v="0"/>
    <x v="0"/>
    <n v="19300"/>
    <s v="정상"/>
    <d v="2020-01-17T00:00:00"/>
    <d v="2020-01-17T00:00:00"/>
    <n v="52001604620000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58660"/>
    <s v="정상"/>
    <d v="2020-01-17T00:00:00"/>
    <d v="2020-01-17T00:00:00"/>
    <s v="61490-6604"/>
    <x v="1"/>
    <d v="2020-01-31T00:00:00"/>
    <x v="0"/>
    <x v="3"/>
    <x v="0"/>
  </r>
  <r>
    <s v="엠피성공"/>
    <s v="MP성공"/>
    <s v="성공1팀"/>
    <s v="홍미정"/>
    <s v="메리츠화재"/>
    <x v="0"/>
    <x v="0"/>
    <n v="25150"/>
    <s v="정상"/>
    <d v="2020-01-17T00:00:00"/>
    <d v="2020-01-17T00:00:00"/>
    <s v="61498-2133"/>
    <x v="1"/>
    <d v="2020-01-31T00:00:00"/>
    <x v="0"/>
    <x v="5"/>
    <x v="0"/>
  </r>
  <r>
    <s v="엠피성공"/>
    <s v="MP성공"/>
    <s v="성공1팀"/>
    <s v="홍미정"/>
    <s v="현대해상"/>
    <x v="0"/>
    <x v="0"/>
    <n v="24000"/>
    <s v="정상"/>
    <d v="2020-01-17T00:00:00"/>
    <d v="2020-01-17T00:00:00"/>
    <s v="L02002529054"/>
    <x v="1"/>
    <d v="2020-01-31T00:00:00"/>
    <x v="0"/>
    <x v="5"/>
    <x v="0"/>
  </r>
  <r>
    <s v="엠피상동"/>
    <s v="MP상동"/>
    <s v="상동1팀"/>
    <s v="강미경"/>
    <s v="한화손보"/>
    <x v="0"/>
    <x v="0"/>
    <n v="50000"/>
    <s v="정상"/>
    <d v="2020-01-16T00:00:00"/>
    <d v="2020-01-16T00:00:00"/>
    <s v="LA20203100979000"/>
    <x v="1"/>
    <d v="2020-01-31T00:00:00"/>
    <x v="0"/>
    <x v="1"/>
    <x v="0"/>
  </r>
  <r>
    <s v="엠피피스토스"/>
    <s v="MP피스토스"/>
    <s v="피스1팀"/>
    <s v="김선옥"/>
    <s v="DB손보"/>
    <x v="0"/>
    <x v="0"/>
    <n v="50700"/>
    <s v="정상"/>
    <d v="2020-01-16T00:00:00"/>
    <d v="2020-01-16T00:00:00"/>
    <n v="320200123754"/>
    <x v="1"/>
    <d v="2020-01-31T00:00:00"/>
    <x v="0"/>
    <x v="3"/>
    <x v="0"/>
  </r>
  <r>
    <s v="엠피피스토스"/>
    <s v="MP피스토스"/>
    <s v="피스1팀"/>
    <s v="김선옥"/>
    <s v="현대해상"/>
    <x v="0"/>
    <x v="0"/>
    <n v="56000"/>
    <s v="정상"/>
    <d v="2020-01-16T00:00:00"/>
    <d v="2020-01-16T00:00:00"/>
    <s v="L02002482769"/>
    <x v="1"/>
    <d v="2020-01-31T00:00:00"/>
    <x v="0"/>
    <x v="3"/>
    <x v="0"/>
  </r>
  <r>
    <s v="엠피라온"/>
    <s v="MP라온"/>
    <s v="라온1팀"/>
    <s v="김성만"/>
    <s v="한화손보"/>
    <x v="0"/>
    <x v="0"/>
    <n v="30000"/>
    <s v="정상"/>
    <d v="2020-01-16T00:00:00"/>
    <d v="2020-01-16T00:00:00"/>
    <s v="LA20203100693000"/>
    <x v="1"/>
    <d v="2020-01-31T00:00:00"/>
    <x v="0"/>
    <x v="6"/>
    <x v="0"/>
  </r>
  <r>
    <s v="엠피라온"/>
    <s v="MP라온"/>
    <s v="라온1팀"/>
    <s v="김성만"/>
    <s v="메리츠화재"/>
    <x v="0"/>
    <x v="0"/>
    <n v="16500"/>
    <s v="정상"/>
    <d v="2020-01-16T00:00:00"/>
    <d v="2020-01-16T00:00:00"/>
    <s v="61491-15742"/>
    <x v="1"/>
    <d v="2020-01-31T00:00:00"/>
    <x v="0"/>
    <x v="6"/>
    <x v="0"/>
  </r>
  <r>
    <s v="엠피메트로"/>
    <s v="제이엔제이"/>
    <s v="제이엔제이1팀"/>
    <s v="김윤정"/>
    <s v="메리츠화재"/>
    <x v="0"/>
    <x v="0"/>
    <n v="70340"/>
    <s v="정상"/>
    <d v="2020-01-16T00:00:00"/>
    <d v="2020-01-16T00:00:00"/>
    <s v="61494-7755"/>
    <x v="1"/>
    <d v="2020-01-31T00:00:00"/>
    <x v="0"/>
    <x v="4"/>
    <x v="0"/>
  </r>
  <r>
    <s v="엠피송내"/>
    <s v="MP송내"/>
    <s v="송내2팀"/>
    <s v="김은숙1"/>
    <s v="롯데손보"/>
    <x v="0"/>
    <x v="0"/>
    <n v="25000"/>
    <s v="정상"/>
    <d v="2020-01-16T00:00:00"/>
    <d v="2020-01-16T00:00:00"/>
    <s v="LA20202204976000"/>
    <x v="1"/>
    <d v="2020-01-31T00:00:00"/>
    <x v="0"/>
    <x v="2"/>
    <x v="0"/>
  </r>
  <r>
    <s v="엠피성공"/>
    <s v="MP성공"/>
    <s v="성공1팀"/>
    <s v="김정자"/>
    <s v="롯데손보"/>
    <x v="0"/>
    <x v="0"/>
    <n v="50000"/>
    <s v="정상"/>
    <d v="2020-01-16T00:00:00"/>
    <d v="2020-01-16T00:00:00"/>
    <s v="LA20202205749000"/>
    <x v="1"/>
    <d v="2020-01-31T00:00:00"/>
    <x v="0"/>
    <x v="5"/>
    <x v="0"/>
  </r>
  <r>
    <s v="엠피피스토스"/>
    <s v="MP피스토스"/>
    <s v="피스1팀"/>
    <s v="김진이"/>
    <s v="현대해상"/>
    <x v="0"/>
    <x v="0"/>
    <n v="74000"/>
    <s v="정상"/>
    <d v="2020-01-16T00:00:00"/>
    <d v="2020-01-16T00:00:00"/>
    <s v="L02002357665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20000"/>
    <s v="정상"/>
    <d v="2020-01-16T00:00:00"/>
    <d v="2020-01-16T00:00:00"/>
    <s v="61480-17492"/>
    <x v="1"/>
    <d v="2020-01-31T00:00:00"/>
    <x v="0"/>
    <x v="3"/>
    <x v="0"/>
  </r>
  <r>
    <s v="엠피피스토스"/>
    <s v="MP피스토스"/>
    <s v="피스1팀"/>
    <s v="김진이"/>
    <s v="한화손보"/>
    <x v="0"/>
    <x v="0"/>
    <n v="50000"/>
    <s v="정상"/>
    <d v="2020-01-16T00:00:00"/>
    <d v="2020-01-16T00:00:00"/>
    <s v="LA20203098640000"/>
    <x v="1"/>
    <d v="2020-01-31T00:00:00"/>
    <x v="0"/>
    <x v="3"/>
    <x v="0"/>
  </r>
  <r>
    <s v="엠피가온"/>
    <s v="MP가온"/>
    <s v="가온1팀"/>
    <s v="노희경"/>
    <s v="한화손보"/>
    <x v="0"/>
    <x v="0"/>
    <n v="53000"/>
    <s v="정상"/>
    <d v="2020-01-16T00:00:00"/>
    <d v="2020-01-16T00:00:00"/>
    <s v="LA20203107841000"/>
    <x v="1"/>
    <d v="2020-01-31T00:00:00"/>
    <x v="0"/>
    <x v="9"/>
    <x v="0"/>
  </r>
  <r>
    <s v="엠피가온"/>
    <s v="MP가온"/>
    <s v="가온1팀"/>
    <s v="노희경"/>
    <s v="한화손보"/>
    <x v="0"/>
    <x v="0"/>
    <n v="64000"/>
    <s v="정상"/>
    <d v="2020-01-16T00:00:00"/>
    <d v="2020-01-16T00:00:00"/>
    <s v="LA20203114547000"/>
    <x v="1"/>
    <d v="2020-01-31T00:00:00"/>
    <x v="0"/>
    <x v="9"/>
    <x v="0"/>
  </r>
  <r>
    <s v="엠피라온"/>
    <s v="MP라온"/>
    <m/>
    <s v="박종철"/>
    <s v="KB손보"/>
    <x v="0"/>
    <x v="0"/>
    <n v="17200"/>
    <s v="정상"/>
    <d v="2020-01-16T00:00:00"/>
    <d v="2020-01-16T00:00:00"/>
    <n v="20200278052"/>
    <x v="1"/>
    <d v="2020-01-31T00:00:00"/>
    <x v="0"/>
    <x v="6"/>
    <x v="0"/>
  </r>
  <r>
    <s v="엠피라온"/>
    <s v="MP라온"/>
    <s v="라온1팀"/>
    <s v="박종호"/>
    <s v="한화손보"/>
    <x v="0"/>
    <x v="0"/>
    <n v="22000"/>
    <s v="정상"/>
    <d v="2020-01-16T00:00:00"/>
    <d v="2020-01-16T00:00:00"/>
    <s v="LA20203108058000"/>
    <x v="1"/>
    <d v="2020-01-31T00:00:00"/>
    <x v="0"/>
    <x v="6"/>
    <x v="0"/>
  </r>
  <r>
    <s v="엠피피스토스"/>
    <s v="MP피스토스"/>
    <s v="피스1팀"/>
    <s v="변영미"/>
    <s v="한화손보"/>
    <x v="0"/>
    <x v="0"/>
    <n v="26200"/>
    <s v="정상"/>
    <d v="2020-01-16T00:00:00"/>
    <d v="2020-01-16T00:00:00"/>
    <s v="LA20203104611000"/>
    <x v="1"/>
    <d v="2020-01-31T00:00:00"/>
    <x v="0"/>
    <x v="3"/>
    <x v="0"/>
  </r>
  <r>
    <s v="엠피피스토스"/>
    <s v="MP피스토스"/>
    <s v="피스1팀"/>
    <s v="오은정"/>
    <s v="롯데손보"/>
    <x v="0"/>
    <x v="0"/>
    <n v="41893"/>
    <s v="정상"/>
    <d v="2020-01-16T00:00:00"/>
    <d v="2020-01-16T00:00:00"/>
    <s v="LA20202205407000"/>
    <x v="1"/>
    <d v="2020-01-31T00:00:00"/>
    <x v="0"/>
    <x v="3"/>
    <x v="0"/>
  </r>
  <r>
    <s v="엠피메트로"/>
    <s v="제이엔제이"/>
    <s v="제이엔제이1팀"/>
    <s v="유경자"/>
    <s v="롯데손보"/>
    <x v="0"/>
    <x v="0"/>
    <n v="42200"/>
    <s v="정상"/>
    <d v="2020-01-16T00:00:00"/>
    <d v="2020-01-16T00:00:00"/>
    <s v="LA20202202991000"/>
    <x v="1"/>
    <d v="2020-01-31T00:00:00"/>
    <x v="0"/>
    <x v="4"/>
    <x v="0"/>
  </r>
  <r>
    <s v="엠피메트로"/>
    <s v="제이엔제이"/>
    <s v="제이엔제이1팀"/>
    <s v="유경자"/>
    <s v="메리츠화재"/>
    <x v="0"/>
    <x v="0"/>
    <n v="86000"/>
    <s v="정상"/>
    <d v="2020-01-16T00:00:00"/>
    <d v="2020-01-16T00:00:00"/>
    <s v="61490-5816"/>
    <x v="1"/>
    <d v="2020-01-31T00:00:00"/>
    <x v="0"/>
    <x v="4"/>
    <x v="0"/>
  </r>
  <r>
    <s v="엠피라온"/>
    <s v="MP라온"/>
    <s v="라온1팀"/>
    <s v="윤태진"/>
    <s v="KB손보"/>
    <x v="0"/>
    <x v="0"/>
    <n v="35000"/>
    <s v="정상"/>
    <d v="2020-01-16T00:00:00"/>
    <d v="2020-01-16T00:00:00"/>
    <n v="20200275798"/>
    <x v="1"/>
    <d v="2020-01-31T00:00:00"/>
    <x v="0"/>
    <x v="6"/>
    <x v="0"/>
  </r>
  <r>
    <s v="엠피라온"/>
    <s v="MP라온"/>
    <s v="라온1팀"/>
    <s v="이동욱2"/>
    <s v="한화손보"/>
    <x v="0"/>
    <x v="0"/>
    <n v="50000"/>
    <s v="정상"/>
    <d v="2020-01-16T00:00:00"/>
    <d v="2020-01-16T00:00:00"/>
    <s v="LA20203107963000"/>
    <x v="1"/>
    <d v="2020-01-31T00:00:00"/>
    <x v="0"/>
    <x v="6"/>
    <x v="0"/>
  </r>
  <r>
    <s v="엠피라온"/>
    <s v="MP라온"/>
    <s v="라온1팀"/>
    <s v="이동욱2"/>
    <s v="삼성화재"/>
    <x v="0"/>
    <x v="0"/>
    <n v="35000"/>
    <s v="정상"/>
    <d v="2020-01-16T00:00:00"/>
    <d v="2020-01-16T00:00:00"/>
    <n v="52001472780000"/>
    <x v="1"/>
    <d v="2020-01-31T00:00:00"/>
    <x v="0"/>
    <x v="6"/>
    <x v="0"/>
  </r>
  <r>
    <s v="엠피라온"/>
    <s v="MP라온"/>
    <s v="라온1팀"/>
    <s v="이동욱2"/>
    <s v="KB손보"/>
    <x v="0"/>
    <x v="0"/>
    <n v="35000"/>
    <s v="정상"/>
    <d v="2020-01-16T00:00:00"/>
    <d v="2020-01-16T00:00:00"/>
    <n v="20200278149"/>
    <x v="1"/>
    <d v="2020-01-31T00:00:00"/>
    <x v="0"/>
    <x v="6"/>
    <x v="0"/>
  </r>
  <r>
    <s v="엠피아이리치"/>
    <s v="MP아이리치"/>
    <s v="아이리치1팀"/>
    <s v="이미옥"/>
    <s v="삼성화재"/>
    <x v="0"/>
    <x v="0"/>
    <n v="57100"/>
    <s v="정상"/>
    <d v="2020-01-16T00:00:00"/>
    <d v="2020-01-16T00:00:00"/>
    <n v="52001521200000"/>
    <x v="1"/>
    <d v="2020-01-31T00:00:00"/>
    <x v="0"/>
    <x v="14"/>
    <x v="0"/>
  </r>
  <r>
    <s v="엠피상동"/>
    <s v="MP상동"/>
    <s v="상동1팀"/>
    <s v="이복종"/>
    <s v="KB손보"/>
    <x v="0"/>
    <x v="0"/>
    <n v="162000"/>
    <s v="정상"/>
    <d v="2020-01-16T00:00:00"/>
    <d v="2020-01-16T00:00:00"/>
    <n v="20200273113"/>
    <x v="1"/>
    <d v="2020-01-31T00:00:00"/>
    <x v="0"/>
    <x v="1"/>
    <x v="0"/>
  </r>
  <r>
    <s v="엠피상동"/>
    <s v="MP상동"/>
    <s v="상동1팀"/>
    <s v="이복종"/>
    <s v="KB손보"/>
    <x v="0"/>
    <x v="1"/>
    <n v="8294"/>
    <s v="정상"/>
    <d v="2020-01-16T00:00:00"/>
    <d v="2020-01-16T00:00:00"/>
    <n v="20200269728"/>
    <x v="1"/>
    <d v="2020-01-31T00:00:00"/>
    <x v="0"/>
    <x v="1"/>
    <x v="0"/>
  </r>
  <r>
    <s v="엠피여주"/>
    <s v="MP여주"/>
    <s v="여주1팀"/>
    <s v="이성구"/>
    <s v="메리츠화재"/>
    <x v="0"/>
    <x v="0"/>
    <n v="26350"/>
    <s v="정상"/>
    <d v="2020-01-16T00:00:00"/>
    <d v="2020-01-16T00:00:00"/>
    <s v="61491-15930"/>
    <x v="1"/>
    <d v="2020-01-31T00:00:00"/>
    <x v="0"/>
    <x v="7"/>
    <x v="0"/>
  </r>
  <r>
    <s v="엠피여주"/>
    <s v="MP여주"/>
    <s v="여주1팀"/>
    <s v="이성구"/>
    <s v="메리츠화재"/>
    <x v="0"/>
    <x v="0"/>
    <n v="147050"/>
    <s v="정상"/>
    <d v="2020-01-16T00:00:00"/>
    <d v="2020-01-16T00:00:00"/>
    <s v="61478-10583"/>
    <x v="1"/>
    <d v="2020-01-31T00:00:00"/>
    <x v="0"/>
    <x v="7"/>
    <x v="0"/>
  </r>
  <r>
    <s v="엠피여주"/>
    <s v="MP여주"/>
    <s v="여주1팀"/>
    <s v="이성구"/>
    <s v="KB손보"/>
    <x v="0"/>
    <x v="0"/>
    <n v="25810"/>
    <s v="정상"/>
    <d v="2020-01-16T00:00:00"/>
    <d v="2020-01-16T00:00:00"/>
    <n v="20200272735"/>
    <x v="1"/>
    <d v="2020-01-31T00:00:00"/>
    <x v="0"/>
    <x v="7"/>
    <x v="0"/>
  </r>
  <r>
    <s v="엠피가온"/>
    <s v="MP가온"/>
    <s v="가온1팀"/>
    <s v="임명산"/>
    <s v="흥국화재"/>
    <x v="0"/>
    <x v="0"/>
    <n v="51845"/>
    <s v="정상"/>
    <d v="2020-01-16T00:00:00"/>
    <d v="2020-01-16T00:00:00"/>
    <n v="42038308420000"/>
    <x v="1"/>
    <d v="2020-01-31T00:00:00"/>
    <x v="0"/>
    <x v="9"/>
    <x v="0"/>
  </r>
  <r>
    <s v="엠피가온"/>
    <s v="MP가온"/>
    <s v="가온1팀"/>
    <s v="임명산"/>
    <s v="삼성화재"/>
    <x v="0"/>
    <x v="0"/>
    <n v="19000"/>
    <s v="정상"/>
    <d v="2020-01-16T00:00:00"/>
    <d v="2020-01-16T00:00:00"/>
    <n v="52001546460000"/>
    <x v="1"/>
    <d v="2020-01-31T00:00:00"/>
    <x v="0"/>
    <x v="9"/>
    <x v="0"/>
  </r>
  <r>
    <s v="엠피가온"/>
    <m/>
    <m/>
    <s v="임은숙"/>
    <s v="농협손보"/>
    <x v="0"/>
    <x v="0"/>
    <n v="27076"/>
    <s v="정상"/>
    <d v="2020-01-16T00:00:00"/>
    <d v="2020-01-16T00:00:00"/>
    <n v="3190635569081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16T00:00:00"/>
    <d v="2020-01-16T00:00:00"/>
    <n v="20200277900"/>
    <x v="1"/>
    <d v="2020-01-31T00:00:00"/>
    <x v="0"/>
    <x v="9"/>
    <x v="0"/>
  </r>
  <r>
    <s v="엠피상동"/>
    <s v="MP상동"/>
    <s v="상동1팀"/>
    <s v="조성임"/>
    <s v="메리츠화재"/>
    <x v="0"/>
    <x v="0"/>
    <n v="38000"/>
    <s v="정상"/>
    <d v="2020-01-16T00:00:00"/>
    <d v="2020-01-16T00:00:00"/>
    <s v="61475-6684"/>
    <x v="1"/>
    <d v="2020-01-31T00:00:00"/>
    <x v="0"/>
    <x v="1"/>
    <x v="0"/>
  </r>
  <r>
    <s v="엠피상동"/>
    <s v="MP상동"/>
    <s v="상동1팀"/>
    <s v="조성임"/>
    <s v="메리츠화재"/>
    <x v="0"/>
    <x v="0"/>
    <n v="35180"/>
    <s v="정상"/>
    <d v="2020-01-16T00:00:00"/>
    <d v="2020-01-16T00:00:00"/>
    <s v="61475-6663"/>
    <x v="1"/>
    <d v="2020-01-31T00:00:00"/>
    <x v="0"/>
    <x v="1"/>
    <x v="0"/>
  </r>
  <r>
    <s v="엠피상동"/>
    <s v="MP상동"/>
    <s v="상동1팀"/>
    <s v="조성임"/>
    <s v="메리츠화재"/>
    <x v="0"/>
    <x v="0"/>
    <n v="27000"/>
    <s v="정상"/>
    <d v="2020-01-16T00:00:00"/>
    <d v="2020-01-16T00:00:00"/>
    <s v="61475-6662"/>
    <x v="1"/>
    <d v="2020-01-31T00:00:00"/>
    <x v="0"/>
    <x v="1"/>
    <x v="0"/>
  </r>
  <r>
    <s v="엠피의정부"/>
    <s v="MP의정부"/>
    <s v="의정부1팀"/>
    <s v="채경미"/>
    <s v="롯데손보"/>
    <x v="0"/>
    <x v="2"/>
    <n v="10000"/>
    <s v="정상"/>
    <d v="2020-01-16T00:00:00"/>
    <d v="2020-01-16T00:00:00"/>
    <s v="LA20202204291000"/>
    <x v="1"/>
    <d v="2020-01-31T00:00:00"/>
    <x v="0"/>
    <x v="10"/>
    <x v="0"/>
  </r>
  <r>
    <s v="엠피성공"/>
    <s v="MP성공"/>
    <s v="성공1팀"/>
    <s v="최선희"/>
    <s v="삼성화재"/>
    <x v="0"/>
    <x v="0"/>
    <n v="32000"/>
    <s v="철회"/>
    <d v="2020-01-16T00:00:00"/>
    <d v="2020-01-16T00:00:00"/>
    <n v="52001535570000"/>
    <x v="1"/>
    <d v="2020-01-31T00:00:00"/>
    <x v="1"/>
    <x v="5"/>
    <x v="0"/>
  </r>
  <r>
    <s v="엠피성공"/>
    <s v="MP성공"/>
    <s v="성공1팀"/>
    <s v="최선희"/>
    <s v="현대해상"/>
    <x v="0"/>
    <x v="0"/>
    <n v="21000"/>
    <s v="철회"/>
    <d v="2020-01-16T00:00:00"/>
    <d v="2020-01-28T00:00:00"/>
    <s v="L02002430119"/>
    <x v="1"/>
    <d v="2020-01-31T00:00:00"/>
    <x v="1"/>
    <x v="5"/>
    <x v="0"/>
  </r>
  <r>
    <s v="엠피성공"/>
    <s v="MP성공"/>
    <s v="성공1팀"/>
    <s v="최선희"/>
    <s v="흥국화재"/>
    <x v="0"/>
    <x v="0"/>
    <n v="58738"/>
    <s v="정상"/>
    <d v="2020-01-16T00:00:00"/>
    <d v="2020-01-16T00:00:00"/>
    <n v="42038303320000"/>
    <x v="1"/>
    <d v="2020-01-31T00:00:00"/>
    <x v="0"/>
    <x v="5"/>
    <x v="0"/>
  </r>
  <r>
    <s v="엠피의정부"/>
    <s v="MP의정부"/>
    <m/>
    <s v="최주영"/>
    <s v="흥국화재"/>
    <x v="0"/>
    <x v="0"/>
    <n v="39744"/>
    <s v="정상"/>
    <d v="2020-01-16T00:00:00"/>
    <d v="2020-01-16T00:00:00"/>
    <n v="42038301600000"/>
    <x v="1"/>
    <d v="2020-01-31T00:00:00"/>
    <x v="0"/>
    <x v="10"/>
    <x v="0"/>
  </r>
  <r>
    <s v="엠피피스토스"/>
    <s v="MP피스토스"/>
    <s v="피스1팀"/>
    <s v="홍미숙"/>
    <s v="메리츠화재"/>
    <x v="0"/>
    <x v="0"/>
    <n v="53300"/>
    <s v="정상"/>
    <d v="2020-01-16T00:00:00"/>
    <d v="2020-01-16T00:00:00"/>
    <s v="61494-8118"/>
    <x v="1"/>
    <d v="2020-01-31T00:00:00"/>
    <x v="0"/>
    <x v="3"/>
    <x v="0"/>
  </r>
  <r>
    <s v="엠피피스토스"/>
    <s v="MP피스토스"/>
    <s v="피스1팀"/>
    <s v="강은선"/>
    <s v="롯데손보"/>
    <x v="0"/>
    <x v="0"/>
    <n v="190000"/>
    <s v="정상"/>
    <d v="2020-01-15T00:00:00"/>
    <d v="2020-01-15T00:00:00"/>
    <s v="LA20202199416000"/>
    <x v="1"/>
    <d v="2020-01-31T00:00:00"/>
    <x v="0"/>
    <x v="3"/>
    <x v="0"/>
  </r>
  <r>
    <s v="엠피피스토스"/>
    <s v="MP피스토스"/>
    <s v="피스1팀"/>
    <s v="강은선"/>
    <s v="KB손보"/>
    <x v="0"/>
    <x v="0"/>
    <n v="122559"/>
    <s v="정상"/>
    <d v="2020-01-15T00:00:00"/>
    <d v="2020-01-15T00:00:00"/>
    <n v="20200248591"/>
    <x v="1"/>
    <d v="2020-01-31T00:00:00"/>
    <x v="0"/>
    <x v="3"/>
    <x v="0"/>
  </r>
  <r>
    <s v="엠피송내"/>
    <s v="MP송내"/>
    <s v="송내2팀"/>
    <s v="김묘정"/>
    <s v="삼성화재"/>
    <x v="0"/>
    <x v="0"/>
    <n v="97898"/>
    <s v="정상"/>
    <d v="2020-01-15T00:00:00"/>
    <d v="2020-01-15T00:00:00"/>
    <n v="52001348900000"/>
    <x v="1"/>
    <d v="2020-01-31T00:00:00"/>
    <x v="0"/>
    <x v="2"/>
    <x v="0"/>
  </r>
  <r>
    <s v="엠피라온"/>
    <s v="MP라온"/>
    <s v="라온1팀"/>
    <s v="김성만"/>
    <s v="한화손보"/>
    <x v="0"/>
    <x v="0"/>
    <n v="36000"/>
    <s v="정상"/>
    <d v="2020-01-15T00:00:00"/>
    <d v="2020-01-15T00:00:00"/>
    <s v="LA20203090602000"/>
    <x v="1"/>
    <d v="2020-01-31T00:00:00"/>
    <x v="0"/>
    <x v="6"/>
    <x v="0"/>
  </r>
  <r>
    <s v="엠피라온"/>
    <s v="MP라온"/>
    <s v="라온1팀"/>
    <s v="김성만"/>
    <s v="한화손보"/>
    <x v="0"/>
    <x v="0"/>
    <n v="52100"/>
    <s v="정상"/>
    <d v="2020-01-15T00:00:00"/>
    <d v="2020-01-15T00:00:00"/>
    <s v="LA20203092163000"/>
    <x v="1"/>
    <d v="2020-01-31T00:00:00"/>
    <x v="0"/>
    <x v="6"/>
    <x v="0"/>
  </r>
  <r>
    <s v="엠피메트로"/>
    <s v="제이엔제이"/>
    <s v="제이엔제이1팀"/>
    <s v="김윤정"/>
    <s v="DB손보"/>
    <x v="0"/>
    <x v="0"/>
    <n v="124840"/>
    <s v="정상"/>
    <d v="2020-01-15T00:00:00"/>
    <d v="2020-01-15T00:00:00"/>
    <n v="320200117811"/>
    <x v="1"/>
    <d v="2020-01-31T00:00:00"/>
    <x v="0"/>
    <x v="4"/>
    <x v="0"/>
  </r>
  <r>
    <s v="엠피송내"/>
    <s v="MP송내"/>
    <s v="송내2팀"/>
    <s v="김은숙1"/>
    <s v="KB손보"/>
    <x v="0"/>
    <x v="1"/>
    <n v="20366"/>
    <s v="정상"/>
    <d v="2020-01-15T00:00:00"/>
    <d v="2020-01-15T00:00:00"/>
    <n v="20200256970"/>
    <x v="1"/>
    <d v="2020-01-31T00:00:00"/>
    <x v="0"/>
    <x v="2"/>
    <x v="0"/>
  </r>
  <r>
    <s v="엠피아이리치"/>
    <s v="MP아이리치"/>
    <s v="아이리치1팀"/>
    <s v="김정희2"/>
    <s v="메리츠화재"/>
    <x v="0"/>
    <x v="1"/>
    <n v="64210"/>
    <s v="정상"/>
    <d v="2020-01-15T00:00:00"/>
    <d v="2020-01-15T00:00:00"/>
    <s v="61513-1101"/>
    <x v="1"/>
    <d v="2020-01-31T00:00:00"/>
    <x v="0"/>
    <x v="14"/>
    <x v="0"/>
  </r>
  <r>
    <s v="엠피피스토스"/>
    <s v="MP피스토스"/>
    <s v="피스1팀"/>
    <s v="김진이"/>
    <s v="현대해상"/>
    <x v="0"/>
    <x v="0"/>
    <n v="51100"/>
    <s v="정상"/>
    <d v="2020-01-15T00:00:00"/>
    <d v="2020-01-15T00:00:00"/>
    <s v="L02002050612"/>
    <x v="1"/>
    <d v="2020-01-31T00:00:00"/>
    <x v="0"/>
    <x v="3"/>
    <x v="0"/>
  </r>
  <r>
    <s v="엠피피스토스"/>
    <s v="MP피스토스"/>
    <s v="피스1팀"/>
    <s v="김진이"/>
    <s v="삼성화재"/>
    <x v="0"/>
    <x v="0"/>
    <n v="15000"/>
    <s v="정상"/>
    <d v="2020-01-15T00:00:00"/>
    <d v="2020-01-15T00:00:00"/>
    <n v="52001318330000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34000"/>
    <s v="정상"/>
    <d v="2020-01-15T00:00:00"/>
    <d v="2020-01-15T00:00:00"/>
    <s v="61480-16861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37000"/>
    <s v="정상"/>
    <d v="2020-01-15T00:00:00"/>
    <d v="2020-01-15T00:00:00"/>
    <s v="61480-16889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20000"/>
    <s v="정상"/>
    <d v="2020-01-15T00:00:00"/>
    <d v="2020-01-15T00:00:00"/>
    <s v="61480-16891"/>
    <x v="1"/>
    <d v="2020-01-31T00:00:00"/>
    <x v="0"/>
    <x v="3"/>
    <x v="0"/>
  </r>
  <r>
    <s v="엠피피스토스"/>
    <s v="MP피스토스"/>
    <s v="피스1팀"/>
    <s v="김진이"/>
    <s v="삼성화재"/>
    <x v="0"/>
    <x v="0"/>
    <n v="15000"/>
    <s v="정상"/>
    <d v="2020-01-15T00:00:00"/>
    <d v="2020-01-15T00:00:00"/>
    <n v="52001413750000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10000"/>
    <s v="정상"/>
    <d v="2020-01-15T00:00:00"/>
    <d v="2020-01-15T00:00:00"/>
    <s v="61492-5995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39000"/>
    <s v="정상"/>
    <d v="2020-01-15T00:00:00"/>
    <d v="2020-01-15T00:00:00"/>
    <s v="61480-17259"/>
    <x v="1"/>
    <d v="2020-01-31T00:00:00"/>
    <x v="0"/>
    <x v="3"/>
    <x v="0"/>
  </r>
  <r>
    <s v="엠피라온"/>
    <s v="MP라온"/>
    <s v="라온1팀"/>
    <s v="박종호"/>
    <s v="삼성화재"/>
    <x v="0"/>
    <x v="0"/>
    <n v="35000"/>
    <s v="정상"/>
    <d v="2020-01-15T00:00:00"/>
    <d v="2020-01-15T00:00:00"/>
    <n v="52001396260000"/>
    <x v="1"/>
    <d v="2020-01-31T00:00:00"/>
    <x v="0"/>
    <x v="6"/>
    <x v="0"/>
  </r>
  <r>
    <s v="엠피라온"/>
    <s v="MP라온"/>
    <s v="라온1팀"/>
    <s v="박종호"/>
    <s v="메리츠화재"/>
    <x v="0"/>
    <x v="0"/>
    <n v="35000"/>
    <s v="정상"/>
    <d v="2020-01-15T00:00:00"/>
    <d v="2020-01-15T00:00:00"/>
    <s v="61491-14957"/>
    <x v="1"/>
    <d v="2020-01-31T00:00:00"/>
    <x v="0"/>
    <x v="6"/>
    <x v="0"/>
  </r>
  <r>
    <s v="엠피피스토스"/>
    <s v="MP피스토스"/>
    <s v="피스1팀"/>
    <s v="신현애"/>
    <s v="메리츠화재"/>
    <x v="0"/>
    <x v="0"/>
    <n v="32000"/>
    <s v="정상"/>
    <d v="2020-01-15T00:00:00"/>
    <d v="2020-01-15T00:00:00"/>
    <s v="61492-5894"/>
    <x v="1"/>
    <d v="2020-01-31T00:00:00"/>
    <x v="0"/>
    <x v="3"/>
    <x v="0"/>
  </r>
  <r>
    <s v="엠피성공"/>
    <s v="MP성공"/>
    <s v="성공1팀"/>
    <s v="심정임"/>
    <s v="현대해상"/>
    <x v="0"/>
    <x v="0"/>
    <n v="25000"/>
    <s v="정상"/>
    <d v="2020-01-15T00:00:00"/>
    <d v="2020-01-15T00:00:00"/>
    <s v="L02001968531"/>
    <x v="1"/>
    <d v="2020-01-31T00:00:00"/>
    <x v="0"/>
    <x v="5"/>
    <x v="0"/>
  </r>
  <r>
    <s v="엠피의정부"/>
    <s v="MP의정부"/>
    <s v="의정부1팀"/>
    <s v="염경분"/>
    <s v="한화손보"/>
    <x v="0"/>
    <x v="0"/>
    <n v="20000"/>
    <s v="정상"/>
    <d v="2020-01-15T00:00:00"/>
    <d v="2020-01-15T00:00:00"/>
    <s v="LA20203092551000"/>
    <x v="1"/>
    <d v="2020-01-31T00:00:00"/>
    <x v="0"/>
    <x v="10"/>
    <x v="0"/>
  </r>
  <r>
    <s v="엠피의정부"/>
    <s v="MP의정부"/>
    <s v="의정부1팀"/>
    <s v="염경분"/>
    <s v="한화손보"/>
    <x v="0"/>
    <x v="0"/>
    <n v="24180"/>
    <s v="정상"/>
    <d v="2020-01-15T00:00:00"/>
    <d v="2020-01-15T00:00:00"/>
    <s v="LA20203090296000"/>
    <x v="1"/>
    <d v="2020-01-31T00:00:00"/>
    <x v="0"/>
    <x v="10"/>
    <x v="0"/>
  </r>
  <r>
    <s v="엠피의정부"/>
    <s v="MP의정부"/>
    <s v="의정부1팀"/>
    <s v="염경분"/>
    <s v="메리츠화재"/>
    <x v="0"/>
    <x v="0"/>
    <n v="10000"/>
    <s v="정상"/>
    <d v="2020-01-15T00:00:00"/>
    <d v="2020-01-15T00:00:00"/>
    <s v="61491-14585"/>
    <x v="1"/>
    <d v="2020-01-31T00:00:00"/>
    <x v="0"/>
    <x v="10"/>
    <x v="0"/>
  </r>
  <r>
    <s v="엠피의정부"/>
    <s v="MP의정부"/>
    <s v="의정부1팀"/>
    <s v="오광숙"/>
    <s v="현대해상"/>
    <x v="0"/>
    <x v="0"/>
    <n v="116000"/>
    <s v="정상"/>
    <d v="2020-01-15T00:00:00"/>
    <d v="2020-01-15T00:00:00"/>
    <s v="L02001757183"/>
    <x v="1"/>
    <d v="2020-01-31T00:00:00"/>
    <x v="0"/>
    <x v="10"/>
    <x v="0"/>
  </r>
  <r>
    <s v="엠피메트로"/>
    <s v="제이엔제이"/>
    <s v="제이엔제이1팀"/>
    <s v="유경자"/>
    <s v="메리츠화재"/>
    <x v="0"/>
    <x v="0"/>
    <n v="30000"/>
    <s v="정상"/>
    <d v="2020-01-15T00:00:00"/>
    <d v="2020-01-15T00:00:00"/>
    <s v="61475-6145"/>
    <x v="1"/>
    <d v="2020-01-31T00:00:00"/>
    <x v="0"/>
    <x v="4"/>
    <x v="0"/>
  </r>
  <r>
    <s v="엠피메트로"/>
    <s v="제이엔제이"/>
    <s v="제이엔제이1팀"/>
    <s v="유경자"/>
    <s v="메리츠화재"/>
    <x v="0"/>
    <x v="0"/>
    <n v="74490"/>
    <s v="정상"/>
    <d v="2020-01-15T00:00:00"/>
    <d v="2020-01-15T00:00:00"/>
    <s v="61478-10369"/>
    <x v="1"/>
    <d v="2020-01-31T00:00:00"/>
    <x v="0"/>
    <x v="4"/>
    <x v="0"/>
  </r>
  <r>
    <s v="엠피라온"/>
    <s v="MP라온"/>
    <s v="라온1팀"/>
    <s v="윤태영"/>
    <s v="한화손보"/>
    <x v="0"/>
    <x v="0"/>
    <n v="122000"/>
    <s v="정상"/>
    <d v="2020-01-15T00:00:00"/>
    <d v="2020-01-15T00:00:00"/>
    <s v="LA20203093797000"/>
    <x v="1"/>
    <d v="2020-01-31T00:00:00"/>
    <x v="0"/>
    <x v="6"/>
    <x v="0"/>
  </r>
  <r>
    <s v="엠피라온"/>
    <s v="MP라온"/>
    <s v="라온1팀"/>
    <s v="윤태영"/>
    <s v="KB손보"/>
    <x v="0"/>
    <x v="0"/>
    <n v="35000"/>
    <s v="정상"/>
    <d v="2020-01-15T00:00:00"/>
    <d v="2020-01-15T00:00:00"/>
    <n v="20200244115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15T00:00:00"/>
    <d v="2020-01-15T00:00:00"/>
    <n v="20200256883"/>
    <x v="1"/>
    <d v="2020-01-31T00:00:00"/>
    <x v="0"/>
    <x v="6"/>
    <x v="0"/>
  </r>
  <r>
    <s v="엠피라온"/>
    <s v="MP라온"/>
    <s v="라온1팀"/>
    <s v="윤태진"/>
    <s v="메리츠화재"/>
    <x v="0"/>
    <x v="0"/>
    <n v="42120"/>
    <s v="정상"/>
    <d v="2020-01-15T00:00:00"/>
    <d v="2020-01-15T00:00:00"/>
    <s v="61496-1991"/>
    <x v="1"/>
    <d v="2020-01-31T00:00:00"/>
    <x v="0"/>
    <x v="6"/>
    <x v="0"/>
  </r>
  <r>
    <s v="엠피라온"/>
    <s v="MP라온"/>
    <s v="라온1팀"/>
    <s v="윤태진"/>
    <s v="한화손보"/>
    <x v="0"/>
    <x v="0"/>
    <n v="35000"/>
    <s v="정상"/>
    <d v="2020-01-15T00:00:00"/>
    <d v="2020-01-15T00:00:00"/>
    <s v="LA20203090705000"/>
    <x v="1"/>
    <d v="2020-01-31T00:00:00"/>
    <x v="0"/>
    <x v="6"/>
    <x v="0"/>
  </r>
  <r>
    <s v="엠피상동"/>
    <s v="MP상동"/>
    <s v="상동1팀"/>
    <s v="이경옥"/>
    <s v="한화손보"/>
    <x v="0"/>
    <x v="0"/>
    <n v="50000"/>
    <s v="정상"/>
    <d v="2020-01-15T00:00:00"/>
    <d v="2020-01-15T00:00:00"/>
    <s v="LA20203089616000"/>
    <x v="1"/>
    <d v="2020-01-31T00:00:00"/>
    <x v="0"/>
    <x v="1"/>
    <x v="0"/>
  </r>
  <r>
    <s v="엠피상동"/>
    <s v="MP상동"/>
    <s v="상동1팀"/>
    <s v="이경옥"/>
    <s v="메리츠화재"/>
    <x v="0"/>
    <x v="0"/>
    <n v="37680"/>
    <s v="정상"/>
    <d v="2020-01-15T00:00:00"/>
    <d v="2020-01-15T00:00:00"/>
    <s v="61499-264"/>
    <x v="1"/>
    <d v="2020-01-31T00:00:00"/>
    <x v="0"/>
    <x v="1"/>
    <x v="0"/>
  </r>
  <r>
    <s v="엠피상동"/>
    <s v="MP상동"/>
    <s v="상동1팀"/>
    <s v="이경옥"/>
    <s v="한화손보"/>
    <x v="0"/>
    <x v="0"/>
    <n v="80000"/>
    <s v="정상"/>
    <d v="2020-01-15T00:00:00"/>
    <d v="2020-01-15T00:00:00"/>
    <s v="LA20203085838000"/>
    <x v="1"/>
    <d v="2020-01-31T00:00:00"/>
    <x v="0"/>
    <x v="1"/>
    <x v="0"/>
  </r>
  <r>
    <s v="엠피상동"/>
    <s v="MP상동"/>
    <s v="상동1팀"/>
    <s v="이경옥"/>
    <s v="삼성화재"/>
    <x v="0"/>
    <x v="0"/>
    <n v="66000"/>
    <s v="정상"/>
    <d v="2020-01-15T00:00:00"/>
    <d v="2020-01-15T00:00:00"/>
    <n v="52001356380000"/>
    <x v="1"/>
    <d v="2020-01-31T00:00:00"/>
    <x v="0"/>
    <x v="1"/>
    <x v="0"/>
  </r>
  <r>
    <s v="엠피상동"/>
    <s v="MP상동"/>
    <s v="상동1팀"/>
    <s v="이경옥"/>
    <s v="메리츠화재"/>
    <x v="0"/>
    <x v="0"/>
    <n v="74000"/>
    <s v="정상"/>
    <d v="2020-01-15T00:00:00"/>
    <d v="2020-01-15T00:00:00"/>
    <s v="61475-6021"/>
    <x v="1"/>
    <d v="2020-01-31T00:00:00"/>
    <x v="0"/>
    <x v="1"/>
    <x v="0"/>
  </r>
  <r>
    <s v="엠피성공"/>
    <s v="MP성공"/>
    <s v="성공1팀"/>
    <s v="이기정"/>
    <s v="흥국화재"/>
    <x v="0"/>
    <x v="0"/>
    <n v="15000"/>
    <s v="철회"/>
    <d v="2020-01-15T00:00:00"/>
    <d v="2020-01-17T00:00:00"/>
    <n v="42038288900000"/>
    <x v="1"/>
    <d v="2020-01-31T00:00:00"/>
    <x v="1"/>
    <x v="5"/>
    <x v="0"/>
  </r>
  <r>
    <s v="엠피피스토스"/>
    <s v="MP피스토스"/>
    <s v="피스1팀"/>
    <s v="이미선2"/>
    <s v="삼성화재"/>
    <x v="0"/>
    <x v="0"/>
    <n v="50000"/>
    <s v="정상"/>
    <d v="2020-01-15T00:00:00"/>
    <d v="2020-01-15T00:00:00"/>
    <n v="52001321010000"/>
    <x v="1"/>
    <d v="2020-01-31T00:00:00"/>
    <x v="0"/>
    <x v="3"/>
    <x v="0"/>
  </r>
  <r>
    <s v="엠피조은"/>
    <s v="MP조은"/>
    <s v="조은1팀"/>
    <s v="이설화"/>
    <s v="KB손보"/>
    <x v="0"/>
    <x v="2"/>
    <n v="200000"/>
    <s v="정상"/>
    <d v="2020-01-15T00:00:00"/>
    <d v="2020-01-15T00:00:00"/>
    <n v="20200250887"/>
    <x v="1"/>
    <d v="2020-01-31T00:00:00"/>
    <x v="0"/>
    <x v="0"/>
    <x v="0"/>
  </r>
  <r>
    <s v="엠피송내"/>
    <s v="MP송내"/>
    <s v="송내2팀"/>
    <s v="이현자"/>
    <s v="삼성화재"/>
    <x v="0"/>
    <x v="0"/>
    <n v="215347"/>
    <s v="정상"/>
    <d v="2020-01-15T00:00:00"/>
    <d v="2020-01-15T00:00:00"/>
    <n v="52001326780000"/>
    <x v="1"/>
    <d v="2020-01-31T00:00:00"/>
    <x v="0"/>
    <x v="2"/>
    <x v="0"/>
  </r>
  <r>
    <s v="엠피가온"/>
    <m/>
    <m/>
    <s v="임은숙"/>
    <s v="흥국화재"/>
    <x v="0"/>
    <x v="1"/>
    <n v="12639"/>
    <s v="정상"/>
    <d v="2020-01-15T00:00:00"/>
    <d v="2020-01-15T00:00:00"/>
    <n v="42038287500000"/>
    <x v="1"/>
    <d v="2020-01-31T00:00:00"/>
    <x v="0"/>
    <x v="9"/>
    <x v="0"/>
  </r>
  <r>
    <s v="엠피성공"/>
    <m/>
    <m/>
    <s v="전용순"/>
    <s v="DB손보"/>
    <x v="0"/>
    <x v="0"/>
    <n v="66000"/>
    <s v="정상"/>
    <d v="2020-01-15T00:00:00"/>
    <d v="2020-01-15T00:00:00"/>
    <n v="320200119485"/>
    <x v="1"/>
    <d v="2020-01-31T00:00:00"/>
    <x v="0"/>
    <x v="5"/>
    <x v="0"/>
  </r>
  <r>
    <s v="엠피경기"/>
    <s v="MP경기"/>
    <s v="경기1팀"/>
    <s v="조정호"/>
    <s v="삼성화재"/>
    <x v="0"/>
    <x v="1"/>
    <n v="11571"/>
    <s v="정상"/>
    <d v="2020-01-15T00:00:00"/>
    <d v="2020-01-15T00:00:00"/>
    <n v="52001318700000"/>
    <x v="1"/>
    <d v="2020-01-31T00:00:00"/>
    <x v="0"/>
    <x v="18"/>
    <x v="0"/>
  </r>
  <r>
    <s v="엠피성공"/>
    <s v="MP성공"/>
    <s v="성공1팀"/>
    <s v="최선희"/>
    <s v="메리츠화재"/>
    <x v="0"/>
    <x v="0"/>
    <n v="105200"/>
    <s v="정상"/>
    <d v="2020-01-15T00:00:00"/>
    <d v="2020-01-15T00:00:00"/>
    <s v="61478-10252"/>
    <x v="1"/>
    <d v="2020-01-31T00:00:00"/>
    <x v="0"/>
    <x v="5"/>
    <x v="0"/>
  </r>
  <r>
    <s v="엠피성공"/>
    <s v="MP성공"/>
    <s v="성공1팀"/>
    <s v="최선희"/>
    <s v="현대해상"/>
    <x v="0"/>
    <x v="0"/>
    <n v="25000"/>
    <s v="정상"/>
    <d v="2020-01-15T00:00:00"/>
    <d v="2020-01-15T00:00:00"/>
    <s v="L02000428749"/>
    <x v="1"/>
    <d v="2020-01-31T00:00:00"/>
    <x v="0"/>
    <x v="5"/>
    <x v="0"/>
  </r>
  <r>
    <s v="엠피의정부"/>
    <s v="MP의정부"/>
    <m/>
    <s v="최주영"/>
    <s v="한화손보"/>
    <x v="0"/>
    <x v="0"/>
    <n v="29400"/>
    <s v="정상"/>
    <d v="2020-01-15T00:00:00"/>
    <d v="2020-01-15T00:00:00"/>
    <s v="LA20203092208000"/>
    <x v="1"/>
    <d v="2020-01-31T00:00:00"/>
    <x v="0"/>
    <x v="10"/>
    <x v="0"/>
  </r>
  <r>
    <s v="엠피상동"/>
    <s v="MP상동"/>
    <s v="상동1팀"/>
    <s v="강명희"/>
    <s v="한화손보"/>
    <x v="0"/>
    <x v="0"/>
    <n v="53000"/>
    <s v="정상"/>
    <d v="2020-01-14T00:00:00"/>
    <d v="2020-01-14T00:00:00"/>
    <s v="LA20203070210000"/>
    <x v="1"/>
    <d v="2020-01-31T00:00:00"/>
    <x v="0"/>
    <x v="1"/>
    <x v="0"/>
  </r>
  <r>
    <s v="엠피피스토스"/>
    <s v="MP피스토스"/>
    <s v="피스1팀"/>
    <s v="강은선"/>
    <s v="한화손보"/>
    <x v="0"/>
    <x v="0"/>
    <n v="57000"/>
    <s v="정상"/>
    <d v="2020-01-14T00:00:00"/>
    <d v="2020-01-14T00:00:00"/>
    <s v="LA20203068571000"/>
    <x v="1"/>
    <d v="2020-01-31T00:00:00"/>
    <x v="0"/>
    <x v="3"/>
    <x v="0"/>
  </r>
  <r>
    <s v="엠피피스토스"/>
    <s v="MP피스토스"/>
    <s v="피스1팀"/>
    <s v="강은선"/>
    <s v="KB손보"/>
    <x v="0"/>
    <x v="0"/>
    <n v="50000"/>
    <s v="정상"/>
    <d v="2020-01-14T00:00:00"/>
    <d v="2020-01-14T00:00:00"/>
    <n v="20200221391"/>
    <x v="1"/>
    <d v="2020-01-31T00:00:00"/>
    <x v="0"/>
    <x v="3"/>
    <x v="0"/>
  </r>
  <r>
    <s v="엠피피스토스"/>
    <s v="MP피스토스"/>
    <s v="피스1팀"/>
    <s v="강은선"/>
    <s v="메리츠화재"/>
    <x v="0"/>
    <x v="0"/>
    <n v="35410"/>
    <s v="정상"/>
    <d v="2020-01-14T00:00:00"/>
    <d v="2020-01-14T00:00:00"/>
    <s v="61491-12883"/>
    <x v="1"/>
    <d v="2020-01-31T00:00:00"/>
    <x v="0"/>
    <x v="3"/>
    <x v="0"/>
  </r>
  <r>
    <s v="엠피상동"/>
    <s v="MP상동"/>
    <s v="상동1팀"/>
    <s v="고유미"/>
    <s v="메리츠화재"/>
    <x v="0"/>
    <x v="0"/>
    <n v="40000"/>
    <s v="정상"/>
    <d v="2020-01-14T00:00:00"/>
    <d v="2020-01-14T00:00:00"/>
    <s v="61492-5202"/>
    <x v="1"/>
    <d v="2020-01-31T00:00:00"/>
    <x v="0"/>
    <x v="1"/>
    <x v="0"/>
  </r>
  <r>
    <s v="엠피조은"/>
    <s v="MP조은"/>
    <s v="조은1팀"/>
    <s v="김경애"/>
    <s v="KB손보"/>
    <x v="0"/>
    <x v="0"/>
    <n v="10000"/>
    <s v="정상"/>
    <d v="2020-01-14T00:00:00"/>
    <d v="2020-01-14T00:00:00"/>
    <n v="20200228640"/>
    <x v="1"/>
    <d v="2020-01-31T00:00:00"/>
    <x v="0"/>
    <x v="0"/>
    <x v="0"/>
  </r>
  <r>
    <s v="엠피조은"/>
    <s v="MP조은"/>
    <s v="조은1팀"/>
    <s v="김경애"/>
    <s v="KB손보"/>
    <x v="0"/>
    <x v="0"/>
    <n v="10000"/>
    <s v="정상"/>
    <d v="2020-01-14T00:00:00"/>
    <d v="2020-01-14T00:00:00"/>
    <n v="20200228720"/>
    <x v="1"/>
    <d v="2020-01-31T00:00:00"/>
    <x v="0"/>
    <x v="0"/>
    <x v="0"/>
  </r>
  <r>
    <s v="엠피조은"/>
    <s v="MP조은"/>
    <s v="조은1팀"/>
    <s v="김경애"/>
    <s v="KB손보"/>
    <x v="0"/>
    <x v="0"/>
    <n v="10400"/>
    <s v="정상"/>
    <d v="2020-01-14T00:00:00"/>
    <d v="2020-01-14T00:00:00"/>
    <n v="20200228406"/>
    <x v="1"/>
    <d v="2020-01-31T00:00:00"/>
    <x v="0"/>
    <x v="0"/>
    <x v="0"/>
  </r>
  <r>
    <s v="엠피조은"/>
    <s v="MP조은"/>
    <s v="조은1팀"/>
    <s v="김경애"/>
    <s v="KB손보"/>
    <x v="0"/>
    <x v="0"/>
    <n v="20000"/>
    <s v="정상"/>
    <d v="2020-01-14T00:00:00"/>
    <d v="2020-01-14T00:00:00"/>
    <n v="20200230153"/>
    <x v="1"/>
    <d v="2020-01-31T00:00:00"/>
    <x v="0"/>
    <x v="0"/>
    <x v="0"/>
  </r>
  <r>
    <s v="엠피조은"/>
    <s v="MP조은"/>
    <s v="조은1팀"/>
    <s v="김명주"/>
    <s v="흥국화재"/>
    <x v="0"/>
    <x v="0"/>
    <n v="101039"/>
    <s v="정상"/>
    <d v="2020-01-14T00:00:00"/>
    <d v="2020-01-14T00:00:00"/>
    <n v="42038272030000"/>
    <x v="1"/>
    <d v="2020-01-31T00:00:00"/>
    <x v="0"/>
    <x v="0"/>
    <x v="0"/>
  </r>
  <r>
    <s v="엠피라온"/>
    <s v="MP라온"/>
    <s v="라온1팀"/>
    <s v="김성만"/>
    <s v="한화손보"/>
    <x v="0"/>
    <x v="0"/>
    <n v="61000"/>
    <s v="정상"/>
    <d v="2020-01-14T00:00:00"/>
    <d v="2020-01-14T00:00:00"/>
    <s v="LA20203080447000"/>
    <x v="1"/>
    <d v="2020-01-31T00:00:00"/>
    <x v="0"/>
    <x v="6"/>
    <x v="0"/>
  </r>
  <r>
    <s v="엠피피스토스"/>
    <s v="MP피스토스"/>
    <s v="피스1팀"/>
    <s v="김승희"/>
    <s v="삼성화재"/>
    <x v="0"/>
    <x v="0"/>
    <n v="100000"/>
    <s v="정상"/>
    <d v="2020-01-14T00:00:00"/>
    <d v="2020-01-14T00:00:00"/>
    <n v="52001286580000"/>
    <x v="1"/>
    <d v="2020-01-31T00:00:00"/>
    <x v="0"/>
    <x v="3"/>
    <x v="0"/>
  </r>
  <r>
    <s v="엠피성공"/>
    <s v="MP성공"/>
    <s v="성공1팀"/>
    <s v="김정자"/>
    <s v="흥국화재"/>
    <x v="0"/>
    <x v="0"/>
    <n v="158501"/>
    <s v="정상"/>
    <d v="2020-01-14T00:00:00"/>
    <d v="2020-01-14T00:00:00"/>
    <n v="42038280500000"/>
    <x v="1"/>
    <d v="2020-01-31T00:00:00"/>
    <x v="0"/>
    <x v="5"/>
    <x v="0"/>
  </r>
  <r>
    <s v="엠피메트로"/>
    <s v="씨티엠지점"/>
    <m/>
    <s v="박윤희"/>
    <s v="흥국화재"/>
    <x v="0"/>
    <x v="1"/>
    <n v="30400"/>
    <s v="정상"/>
    <d v="2020-01-14T00:00:00"/>
    <d v="2020-01-14T00:00:00"/>
    <n v="42038270380000"/>
    <x v="1"/>
    <d v="2020-01-31T00:00:00"/>
    <x v="0"/>
    <x v="13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33504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22478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38276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38297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33299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4T00:00:00"/>
    <d v="2020-01-14T00:00:00"/>
    <n v="2020023825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17538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7969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7425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7902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7278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4672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4T00:00:00"/>
    <d v="2020-01-14T00:00:00"/>
    <n v="52001269990000"/>
    <x v="1"/>
    <d v="2020-01-31T00:00:00"/>
    <x v="0"/>
    <x v="6"/>
    <x v="0"/>
  </r>
  <r>
    <s v="엠피성공"/>
    <s v="MP성공"/>
    <s v="성공1팀"/>
    <s v="백혜경"/>
    <s v="삼성화재"/>
    <x v="0"/>
    <x v="0"/>
    <n v="41658"/>
    <s v="정상"/>
    <d v="2020-01-14T00:00:00"/>
    <d v="2020-01-14T00:00:00"/>
    <n v="52001269420000"/>
    <x v="1"/>
    <d v="2020-01-31T00:00:00"/>
    <x v="0"/>
    <x v="5"/>
    <x v="0"/>
  </r>
  <r>
    <s v="엠피성공"/>
    <s v="MP성공"/>
    <s v="성공1팀"/>
    <s v="백혜경"/>
    <s v="삼성화재"/>
    <x v="0"/>
    <x v="1"/>
    <n v="10528"/>
    <s v="정상"/>
    <d v="2020-01-14T00:00:00"/>
    <d v="2020-01-14T00:00:00"/>
    <n v="52001183460000"/>
    <x v="1"/>
    <d v="2020-01-31T00:00:00"/>
    <x v="0"/>
    <x v="5"/>
    <x v="0"/>
  </r>
  <r>
    <s v="엠피성공"/>
    <s v="MP성공"/>
    <s v="성공1팀"/>
    <s v="백혜경"/>
    <s v="삼성화재"/>
    <x v="0"/>
    <x v="1"/>
    <n v="10890"/>
    <s v="정상"/>
    <d v="2020-01-14T00:00:00"/>
    <d v="2020-01-14T00:00:00"/>
    <n v="52001183570000"/>
    <x v="1"/>
    <d v="2020-01-31T00:00:00"/>
    <x v="0"/>
    <x v="5"/>
    <x v="0"/>
  </r>
  <r>
    <s v="엠피조은"/>
    <s v="MP조은"/>
    <s v="조은1팀"/>
    <s v="신정자"/>
    <s v="KB손보"/>
    <x v="0"/>
    <x v="0"/>
    <n v="36200"/>
    <s v="정상"/>
    <d v="2020-01-14T00:00:00"/>
    <d v="2020-01-14T00:00:00"/>
    <n v="20200229568"/>
    <x v="1"/>
    <d v="2020-01-31T00:00:00"/>
    <x v="0"/>
    <x v="0"/>
    <x v="0"/>
  </r>
  <r>
    <s v="엠피성공"/>
    <s v="MP성공"/>
    <s v="성공1팀"/>
    <s v="심정임"/>
    <s v="현대해상"/>
    <x v="0"/>
    <x v="0"/>
    <n v="15000"/>
    <s v="정상"/>
    <d v="2020-01-14T00:00:00"/>
    <d v="2020-01-14T00:00:00"/>
    <s v="L02001896448"/>
    <x v="1"/>
    <d v="2020-01-31T00:00:00"/>
    <x v="0"/>
    <x v="5"/>
    <x v="0"/>
  </r>
  <r>
    <s v="엠피성공"/>
    <s v="MP성공"/>
    <s v="성공1팀"/>
    <s v="심정임"/>
    <s v="현대해상"/>
    <x v="0"/>
    <x v="0"/>
    <n v="15000"/>
    <s v="정상"/>
    <d v="2020-01-14T00:00:00"/>
    <d v="2020-01-14T00:00:00"/>
    <s v="L02001891906"/>
    <x v="1"/>
    <d v="2020-01-31T00:00:00"/>
    <x v="0"/>
    <x v="5"/>
    <x v="0"/>
  </r>
  <r>
    <s v="엠피피스토스"/>
    <s v="MP피스토스"/>
    <s v="피스1팀"/>
    <s v="오은정"/>
    <s v="메리츠화재"/>
    <x v="0"/>
    <x v="0"/>
    <n v="50000"/>
    <s v="정상"/>
    <d v="2020-01-14T00:00:00"/>
    <d v="2020-01-14T00:00:00"/>
    <s v="61503-1645"/>
    <x v="1"/>
    <d v="2020-01-31T00:00:00"/>
    <x v="0"/>
    <x v="3"/>
    <x v="0"/>
  </r>
  <r>
    <s v="엠피피스토스"/>
    <s v="MP피스토스"/>
    <s v="피스1팀"/>
    <s v="우월랑"/>
    <s v="KB손보"/>
    <x v="0"/>
    <x v="0"/>
    <n v="55000"/>
    <s v="정상"/>
    <d v="2020-01-14T00:00:00"/>
    <d v="2020-01-14T00:00:00"/>
    <n v="20200222549"/>
    <x v="1"/>
    <d v="2020-01-31T00:00:00"/>
    <x v="0"/>
    <x v="3"/>
    <x v="0"/>
  </r>
  <r>
    <s v="엠피라온"/>
    <s v="MP라온"/>
    <s v="라온1팀"/>
    <s v="윤태영"/>
    <s v="KB손보"/>
    <x v="0"/>
    <x v="0"/>
    <n v="35000"/>
    <s v="정상"/>
    <d v="2020-01-14T00:00:00"/>
    <d v="2020-01-14T00:00:00"/>
    <n v="20200231890"/>
    <x v="1"/>
    <d v="2020-01-31T00:00:00"/>
    <x v="0"/>
    <x v="6"/>
    <x v="0"/>
  </r>
  <r>
    <s v="엠피라온"/>
    <s v="MP라온"/>
    <s v="라온1팀"/>
    <s v="윤태영"/>
    <s v="삼성화재"/>
    <x v="0"/>
    <x v="0"/>
    <n v="35000"/>
    <s v="정상"/>
    <d v="2020-01-14T00:00:00"/>
    <d v="2020-01-14T00:00:00"/>
    <n v="52001243500000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14T00:00:00"/>
    <d v="2020-01-14T00:00:00"/>
    <n v="20200223059"/>
    <x v="1"/>
    <d v="2020-01-31T00:00:00"/>
    <x v="0"/>
    <x v="6"/>
    <x v="0"/>
  </r>
  <r>
    <s v="엠피라온"/>
    <s v="MP라온"/>
    <s v="라온1팀"/>
    <s v="이동욱2"/>
    <s v="삼성화재"/>
    <x v="0"/>
    <x v="0"/>
    <n v="35000"/>
    <s v="정상"/>
    <d v="2020-01-14T00:00:00"/>
    <d v="2020-01-14T00:00:00"/>
    <n v="52001271700000"/>
    <x v="1"/>
    <d v="2020-01-31T00:00:00"/>
    <x v="0"/>
    <x v="6"/>
    <x v="0"/>
  </r>
  <r>
    <s v="엠피라온"/>
    <s v="MP라온"/>
    <s v="라온1팀"/>
    <s v="이동욱2"/>
    <s v="KB손보"/>
    <x v="0"/>
    <x v="0"/>
    <n v="35000"/>
    <s v="정상"/>
    <d v="2020-01-14T00:00:00"/>
    <d v="2020-01-14T00:00:00"/>
    <n v="20200233217"/>
    <x v="1"/>
    <d v="2020-01-31T00:00:00"/>
    <x v="0"/>
    <x v="6"/>
    <x v="0"/>
  </r>
  <r>
    <s v="엠피피스토스"/>
    <s v="MP피스토스"/>
    <s v="피스1팀"/>
    <s v="이복자"/>
    <s v="삼성화재"/>
    <x v="0"/>
    <x v="0"/>
    <n v="37958"/>
    <s v="정상"/>
    <d v="2020-01-14T00:00:00"/>
    <d v="2020-01-14T00:00:00"/>
    <n v="52001219790000"/>
    <x v="1"/>
    <d v="2020-01-31T00:00:00"/>
    <x v="0"/>
    <x v="3"/>
    <x v="0"/>
  </r>
  <r>
    <s v="엠피피스토스"/>
    <s v="MP피스토스"/>
    <s v="피스1팀"/>
    <s v="이복자"/>
    <s v="삼성화재"/>
    <x v="0"/>
    <x v="0"/>
    <n v="18847"/>
    <s v="정상"/>
    <d v="2020-01-14T00:00:00"/>
    <d v="2020-01-14T00:00:00"/>
    <n v="52001218940000"/>
    <x v="1"/>
    <d v="2020-01-31T00:00:00"/>
    <x v="0"/>
    <x v="3"/>
    <x v="0"/>
  </r>
  <r>
    <s v="엠피여주"/>
    <s v="MP여주"/>
    <s v="여주1팀"/>
    <s v="이성구"/>
    <s v="KB손보"/>
    <x v="0"/>
    <x v="0"/>
    <n v="35000"/>
    <s v="정상"/>
    <d v="2020-01-14T00:00:00"/>
    <d v="2020-01-14T00:00:00"/>
    <n v="20200234427"/>
    <x v="1"/>
    <d v="2020-01-31T00:00:00"/>
    <x v="0"/>
    <x v="7"/>
    <x v="0"/>
  </r>
  <r>
    <s v="엠피여주"/>
    <m/>
    <m/>
    <s v="최태연"/>
    <s v="메리츠화재"/>
    <x v="0"/>
    <x v="0"/>
    <n v="55000"/>
    <s v="정상"/>
    <d v="2020-01-14T00:00:00"/>
    <d v="2020-01-14T00:00:00"/>
    <s v="61475-5751"/>
    <x v="1"/>
    <d v="2020-01-31T00:00:00"/>
    <x v="0"/>
    <x v="7"/>
    <x v="0"/>
  </r>
  <r>
    <s v="엠피피스토스"/>
    <m/>
    <m/>
    <s v="표계순"/>
    <s v="DB손보"/>
    <x v="0"/>
    <x v="0"/>
    <n v="25000"/>
    <s v="정상"/>
    <d v="2020-01-14T00:00:00"/>
    <d v="2020-01-14T00:00:00"/>
    <n v="320200112700"/>
    <x v="1"/>
    <d v="2020-01-31T00:00:00"/>
    <x v="0"/>
    <x v="3"/>
    <x v="0"/>
  </r>
  <r>
    <s v="엠피피스토스"/>
    <m/>
    <m/>
    <s v="표계순"/>
    <s v="DB손보"/>
    <x v="0"/>
    <x v="0"/>
    <n v="25000"/>
    <s v="정상"/>
    <d v="2020-01-14T00:00:00"/>
    <d v="2020-01-14T00:00:00"/>
    <n v="320200112130"/>
    <x v="1"/>
    <d v="2020-01-31T00:00:00"/>
    <x v="0"/>
    <x v="3"/>
    <x v="0"/>
  </r>
  <r>
    <s v="엠피피스토스"/>
    <s v="MP피스토스"/>
    <s v="피스1팀"/>
    <s v="홍미숙"/>
    <s v="메리츠화재"/>
    <x v="0"/>
    <x v="1"/>
    <n v="12100"/>
    <s v="정상"/>
    <d v="2020-01-14T00:00:00"/>
    <d v="2020-01-14T00:00:00"/>
    <s v="61510-12192"/>
    <x v="1"/>
    <d v="2020-01-31T00:00:00"/>
    <x v="0"/>
    <x v="3"/>
    <x v="0"/>
  </r>
  <r>
    <s v="엠피피스토스"/>
    <s v="MP피스토스"/>
    <s v="피스1팀"/>
    <s v="홍미숙"/>
    <s v="메리츠화재"/>
    <x v="0"/>
    <x v="1"/>
    <n v="26360"/>
    <s v="정상"/>
    <d v="2020-01-14T00:00:00"/>
    <d v="2020-01-14T00:00:00"/>
    <s v="61510-13117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54940"/>
    <s v="취소"/>
    <d v="2020-01-14T00:00:00"/>
    <d v="2020-01-16T00:00:00"/>
    <s v="61490-4906"/>
    <x v="1"/>
    <d v="2020-01-31T00:00:00"/>
    <x v="4"/>
    <x v="3"/>
    <x v="0"/>
  </r>
  <r>
    <s v="엠피피스토스"/>
    <s v="MP피스토스"/>
    <s v="피스1팀"/>
    <s v="홍미숙"/>
    <s v="삼성화재"/>
    <x v="0"/>
    <x v="0"/>
    <n v="36000"/>
    <s v="정상"/>
    <d v="2020-01-14T00:00:00"/>
    <d v="2020-01-14T00:00:00"/>
    <n v="52001275310000"/>
    <x v="1"/>
    <d v="2020-01-31T00:00:00"/>
    <x v="0"/>
    <x v="3"/>
    <x v="0"/>
  </r>
  <r>
    <s v="엠피상동"/>
    <s v="MP상동"/>
    <s v="상동1팀"/>
    <s v="고유미"/>
    <s v="삼성화재"/>
    <x v="0"/>
    <x v="1"/>
    <n v="8555"/>
    <s v="정상"/>
    <d v="2020-01-13T00:00:00"/>
    <d v="2020-01-13T00:00:00"/>
    <n v="52001125610000"/>
    <x v="1"/>
    <d v="2020-01-31T00:00:00"/>
    <x v="0"/>
    <x v="1"/>
    <x v="0"/>
  </r>
  <r>
    <s v="엠피상동"/>
    <s v="MP상동"/>
    <s v="상동1팀"/>
    <s v="고유미"/>
    <s v="메리츠화재"/>
    <x v="0"/>
    <x v="0"/>
    <n v="160000"/>
    <s v="정상"/>
    <d v="2020-01-13T00:00:00"/>
    <d v="2020-01-13T00:00:00"/>
    <s v="61480-15917"/>
    <x v="1"/>
    <d v="2020-01-31T00:00:00"/>
    <x v="0"/>
    <x v="1"/>
    <x v="0"/>
  </r>
  <r>
    <s v="엠피상동"/>
    <s v="MP상동"/>
    <s v="상동1팀"/>
    <s v="고유미"/>
    <s v="삼성화재"/>
    <x v="0"/>
    <x v="0"/>
    <n v="48000"/>
    <s v="정상"/>
    <d v="2020-01-13T00:00:00"/>
    <d v="2020-01-13T00:00:00"/>
    <n v="52001143960000"/>
    <x v="1"/>
    <d v="2020-01-31T00:00:00"/>
    <x v="0"/>
    <x v="1"/>
    <x v="0"/>
  </r>
  <r>
    <s v="엠피상동"/>
    <s v="MP상동"/>
    <s v="상동1팀"/>
    <s v="고유미"/>
    <s v="삼성화재"/>
    <x v="0"/>
    <x v="0"/>
    <n v="50000"/>
    <s v="정상"/>
    <d v="2020-01-13T00:00:00"/>
    <d v="2020-01-13T00:00:00"/>
    <n v="52001124900000"/>
    <x v="1"/>
    <d v="2020-01-31T00:00:00"/>
    <x v="0"/>
    <x v="1"/>
    <x v="0"/>
  </r>
  <r>
    <s v="엠피상동"/>
    <s v="MP상동"/>
    <s v="상동1팀"/>
    <s v="고유미"/>
    <s v="메리츠화재"/>
    <x v="0"/>
    <x v="0"/>
    <n v="24000"/>
    <s v="정상"/>
    <d v="2020-01-13T00:00:00"/>
    <d v="2020-01-13T00:00:00"/>
    <s v="61491-12622"/>
    <x v="1"/>
    <d v="2020-01-31T00:00:00"/>
    <x v="0"/>
    <x v="1"/>
    <x v="0"/>
  </r>
  <r>
    <s v="엠피상동"/>
    <s v="MP상동"/>
    <s v="상동1팀"/>
    <s v="고유미"/>
    <s v="삼성화재"/>
    <x v="0"/>
    <x v="0"/>
    <n v="35000"/>
    <s v="정상"/>
    <d v="2020-01-13T00:00:00"/>
    <d v="2020-01-13T00:00:00"/>
    <n v="52001118060000"/>
    <x v="1"/>
    <d v="2020-01-31T00:00:00"/>
    <x v="0"/>
    <x v="1"/>
    <x v="0"/>
  </r>
  <r>
    <s v="엠피송내"/>
    <s v="MP송내"/>
    <s v="송내2팀"/>
    <s v="김묘정"/>
    <s v="한화손보"/>
    <x v="0"/>
    <x v="0"/>
    <n v="35200"/>
    <s v="정상"/>
    <d v="2020-01-13T00:00:00"/>
    <d v="2020-01-13T00:00:00"/>
    <s v="LA20203058063000"/>
    <x v="1"/>
    <d v="2020-01-31T00:00:00"/>
    <x v="0"/>
    <x v="2"/>
    <x v="0"/>
  </r>
  <r>
    <s v="엠피조은"/>
    <s v="MP조은"/>
    <s v="조은1팀"/>
    <s v="김민화"/>
    <s v="KB손보"/>
    <x v="0"/>
    <x v="0"/>
    <n v="65300"/>
    <s v="정상"/>
    <d v="2020-01-13T00:00:00"/>
    <d v="2020-01-13T00:00:00"/>
    <n v="20200204169"/>
    <x v="1"/>
    <d v="2020-01-31T00:00:00"/>
    <x v="0"/>
    <x v="0"/>
    <x v="0"/>
  </r>
  <r>
    <s v="엠피조은"/>
    <s v="MP조은"/>
    <s v="조은1팀"/>
    <s v="김민화"/>
    <s v="KB손보"/>
    <x v="0"/>
    <x v="1"/>
    <n v="6688"/>
    <s v="정상"/>
    <d v="2020-01-13T00:00:00"/>
    <d v="2020-01-13T00:00:00"/>
    <n v="20200204096"/>
    <x v="1"/>
    <d v="2020-01-31T00:00:00"/>
    <x v="0"/>
    <x v="0"/>
    <x v="0"/>
  </r>
  <r>
    <s v="엠피피스토스"/>
    <s v="MP피스토스"/>
    <s v="피스1팀"/>
    <s v="김상천"/>
    <s v="메리츠화재"/>
    <x v="0"/>
    <x v="0"/>
    <n v="40000"/>
    <s v="정상"/>
    <d v="2020-01-13T00:00:00"/>
    <d v="2020-01-13T00:00:00"/>
    <s v="61494-5972"/>
    <x v="1"/>
    <d v="2020-01-31T00:00:00"/>
    <x v="0"/>
    <x v="3"/>
    <x v="0"/>
  </r>
  <r>
    <s v="엠피피스토스"/>
    <s v="MP피스토스"/>
    <s v="피스1팀"/>
    <s v="김선옥"/>
    <s v="메리츠화재"/>
    <x v="0"/>
    <x v="0"/>
    <n v="76040"/>
    <s v="정상"/>
    <d v="2020-01-13T00:00:00"/>
    <d v="2020-01-13T00:00:00"/>
    <s v="61490-4455"/>
    <x v="1"/>
    <d v="2020-01-31T00:00:00"/>
    <x v="0"/>
    <x v="3"/>
    <x v="0"/>
  </r>
  <r>
    <s v="엠피피스토스"/>
    <s v="MP피스토스"/>
    <s v="피스1팀"/>
    <s v="김선옥"/>
    <s v="메리츠화재"/>
    <x v="0"/>
    <x v="0"/>
    <n v="37000"/>
    <s v="정상"/>
    <d v="2020-01-13T00:00:00"/>
    <d v="2020-01-13T00:00:00"/>
    <s v="61491-12244"/>
    <x v="1"/>
    <d v="2020-01-31T00:00:00"/>
    <x v="0"/>
    <x v="3"/>
    <x v="0"/>
  </r>
  <r>
    <s v="엠피라온"/>
    <s v="MP라온"/>
    <s v="라온1팀"/>
    <s v="김성만"/>
    <s v="한화손보"/>
    <x v="0"/>
    <x v="0"/>
    <n v="50000"/>
    <s v="정상"/>
    <d v="2020-01-13T00:00:00"/>
    <d v="2020-01-13T00:00:00"/>
    <s v="LA20203054896000"/>
    <x v="1"/>
    <d v="2020-01-31T00:00:00"/>
    <x v="0"/>
    <x v="6"/>
    <x v="0"/>
  </r>
  <r>
    <s v="엠피피스토스"/>
    <s v="MP피스토스"/>
    <s v="피스1팀"/>
    <s v="김승희"/>
    <s v="삼성화재"/>
    <x v="0"/>
    <x v="0"/>
    <n v="31000"/>
    <s v="정상"/>
    <d v="2020-01-13T00:00:00"/>
    <d v="2020-01-13T00:00:00"/>
    <n v="52001139740000"/>
    <x v="1"/>
    <d v="2020-01-31T00:00:00"/>
    <x v="0"/>
    <x v="3"/>
    <x v="0"/>
  </r>
  <r>
    <s v="엠피피스토스"/>
    <s v="MP피스토스"/>
    <s v="피스1팀"/>
    <s v="김승희"/>
    <s v="삼성화재"/>
    <x v="0"/>
    <x v="1"/>
    <n v="20078"/>
    <s v="정상"/>
    <d v="2020-01-13T00:00:00"/>
    <d v="2020-01-13T00:00:00"/>
    <n v="52001140520000"/>
    <x v="1"/>
    <d v="2020-01-31T00:00:00"/>
    <x v="0"/>
    <x v="3"/>
    <x v="0"/>
  </r>
  <r>
    <s v="엠피메트로"/>
    <s v="제이엔제이"/>
    <s v="제이엔제이1팀"/>
    <s v="김주희"/>
    <s v="메리츠화재"/>
    <x v="0"/>
    <x v="0"/>
    <n v="39710"/>
    <s v="정상"/>
    <d v="2020-01-13T00:00:00"/>
    <d v="2020-01-13T00:00:00"/>
    <s v="61480-15595"/>
    <x v="1"/>
    <d v="2020-01-31T00:00:00"/>
    <x v="0"/>
    <x v="4"/>
    <x v="0"/>
  </r>
  <r>
    <s v="엠피메트로"/>
    <s v="씨티엠지점"/>
    <m/>
    <s v="박윤희"/>
    <s v="흥국화재"/>
    <x v="0"/>
    <x v="1"/>
    <n v="29331"/>
    <s v="철회"/>
    <d v="2020-01-13T00:00:00"/>
    <d v="2020-01-17T00:00:00"/>
    <n v="42038255680000"/>
    <x v="1"/>
    <d v="2020-01-31T00:00:00"/>
    <x v="1"/>
    <x v="13"/>
    <x v="0"/>
  </r>
  <r>
    <s v="엠피메트로"/>
    <s v="씨티엠지점"/>
    <m/>
    <s v="박윤희"/>
    <s v="흥국화재"/>
    <x v="0"/>
    <x v="0"/>
    <n v="20338"/>
    <s v="철회"/>
    <d v="2020-01-13T00:00:00"/>
    <d v="2020-01-22T00:00:00"/>
    <n v="42038255690000"/>
    <x v="1"/>
    <d v="2020-01-31T00:00:00"/>
    <x v="1"/>
    <x v="13"/>
    <x v="0"/>
  </r>
  <r>
    <s v="엠피라온"/>
    <s v="MP라온"/>
    <m/>
    <s v="박종철"/>
    <s v="KB손보"/>
    <x v="0"/>
    <x v="0"/>
    <n v="35000"/>
    <s v="정상"/>
    <d v="2020-01-13T00:00:00"/>
    <d v="2020-01-13T00:00:00"/>
    <n v="20200217460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13T00:00:00"/>
    <d v="2020-01-13T00:00:00"/>
    <n v="20200217425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13T00:00:00"/>
    <d v="2020-01-13T00:00:00"/>
    <n v="52001152740000"/>
    <x v="1"/>
    <d v="2020-01-31T00:00:00"/>
    <x v="0"/>
    <x v="6"/>
    <x v="0"/>
  </r>
  <r>
    <s v="엠피피스토스"/>
    <s v="MP피스토스"/>
    <s v="피스1팀"/>
    <s v="변영미"/>
    <s v="흥국화재"/>
    <x v="0"/>
    <x v="1"/>
    <n v="26746"/>
    <s v="정상"/>
    <d v="2020-01-13T00:00:00"/>
    <d v="2020-01-13T00:00:00"/>
    <n v="42038264590000"/>
    <x v="1"/>
    <d v="2020-01-31T00:00:00"/>
    <x v="0"/>
    <x v="3"/>
    <x v="0"/>
  </r>
  <r>
    <s v="엠피피스토스"/>
    <s v="MP피스토스"/>
    <s v="피스1팀"/>
    <s v="변영미"/>
    <s v="흥국화재"/>
    <x v="0"/>
    <x v="0"/>
    <n v="90258"/>
    <s v="정상"/>
    <d v="2020-01-13T00:00:00"/>
    <d v="2020-01-13T00:00:00"/>
    <n v="42038264420000"/>
    <x v="1"/>
    <d v="2020-01-31T00:00:00"/>
    <x v="0"/>
    <x v="3"/>
    <x v="0"/>
  </r>
  <r>
    <s v="엠피상동"/>
    <s v="MP상동"/>
    <s v="상동1팀"/>
    <s v="손명애"/>
    <s v="삼성화재"/>
    <x v="0"/>
    <x v="0"/>
    <n v="60000"/>
    <s v="정상"/>
    <d v="2020-01-13T00:00:00"/>
    <d v="2020-01-13T00:00:00"/>
    <n v="52001116100000"/>
    <x v="1"/>
    <d v="2020-01-31T00:00:00"/>
    <x v="0"/>
    <x v="1"/>
    <x v="0"/>
  </r>
  <r>
    <s v="엠피상동"/>
    <s v="MP상동"/>
    <s v="상동1팀"/>
    <s v="손명애"/>
    <s v="한화손보"/>
    <x v="0"/>
    <x v="0"/>
    <n v="30000"/>
    <s v="정상"/>
    <d v="2020-01-13T00:00:00"/>
    <d v="2020-01-13T00:00:00"/>
    <s v="LA20203062190000"/>
    <x v="1"/>
    <d v="2020-01-31T00:00:00"/>
    <x v="0"/>
    <x v="1"/>
    <x v="0"/>
  </r>
  <r>
    <s v="엠피피스토스"/>
    <s v="MP피스토스"/>
    <s v="피스1팀"/>
    <s v="신현애"/>
    <s v="흥국화재"/>
    <x v="0"/>
    <x v="0"/>
    <n v="21000"/>
    <s v="정상"/>
    <d v="2020-01-13T00:00:00"/>
    <d v="2020-01-13T00:00:00"/>
    <n v="42038262350000"/>
    <x v="1"/>
    <d v="2020-01-31T00:00:00"/>
    <x v="0"/>
    <x v="3"/>
    <x v="0"/>
  </r>
  <r>
    <s v="엠피피스토스"/>
    <s v="MP피스토스"/>
    <s v="피스1팀"/>
    <s v="신현애"/>
    <s v="메리츠화재"/>
    <x v="0"/>
    <x v="0"/>
    <n v="84000"/>
    <s v="정상"/>
    <d v="2020-01-13T00:00:00"/>
    <d v="2020-01-13T00:00:00"/>
    <s v="61494-6060"/>
    <x v="1"/>
    <d v="2020-01-31T00:00:00"/>
    <x v="0"/>
    <x v="3"/>
    <x v="0"/>
  </r>
  <r>
    <s v="엠피라온"/>
    <s v="MP라온"/>
    <s v="라온1팀"/>
    <s v="이동욱2"/>
    <s v="KB손보"/>
    <x v="0"/>
    <x v="0"/>
    <n v="35000"/>
    <s v="정상"/>
    <d v="2020-01-13T00:00:00"/>
    <d v="2020-01-13T00:00:00"/>
    <n v="20200217142"/>
    <x v="1"/>
    <d v="2020-01-31T00:00:00"/>
    <x v="0"/>
    <x v="6"/>
    <x v="0"/>
  </r>
  <r>
    <s v="엠피상동"/>
    <s v="MP상동"/>
    <s v="상동1팀"/>
    <s v="이숙자"/>
    <s v="메리츠화재"/>
    <x v="0"/>
    <x v="0"/>
    <n v="33000"/>
    <s v="정상"/>
    <d v="2020-01-13T00:00:00"/>
    <d v="2020-01-13T00:00:00"/>
    <s v="61475-5345"/>
    <x v="1"/>
    <d v="2020-01-31T00:00:00"/>
    <x v="0"/>
    <x v="1"/>
    <x v="0"/>
  </r>
  <r>
    <s v="엠피송내"/>
    <s v="MP송내"/>
    <s v="송내2팀"/>
    <s v="이현자"/>
    <s v="메리츠화재"/>
    <x v="0"/>
    <x v="0"/>
    <n v="74150"/>
    <s v="정상"/>
    <d v="2020-01-13T00:00:00"/>
    <d v="2020-01-13T00:00:00"/>
    <s v="61475-4983"/>
    <x v="1"/>
    <d v="2020-01-31T00:00:00"/>
    <x v="0"/>
    <x v="2"/>
    <x v="0"/>
  </r>
  <r>
    <s v="엠피가온"/>
    <s v="MP가온"/>
    <s v="가온1팀"/>
    <s v="임명산"/>
    <s v="흥국화재"/>
    <x v="0"/>
    <x v="1"/>
    <n v="8986"/>
    <s v="정상"/>
    <d v="2020-01-13T00:00:00"/>
    <d v="2020-01-13T00:00:00"/>
    <n v="42038264920000"/>
    <x v="1"/>
    <d v="2020-01-31T00:00:00"/>
    <x v="0"/>
    <x v="9"/>
    <x v="0"/>
  </r>
  <r>
    <s v="엠피가온"/>
    <m/>
    <m/>
    <s v="임은숙"/>
    <s v="삼성화재"/>
    <x v="0"/>
    <x v="0"/>
    <n v="15000"/>
    <s v="정상"/>
    <d v="2020-01-13T00:00:00"/>
    <d v="2020-01-13T00:00:00"/>
    <n v="52001068980000"/>
    <x v="1"/>
    <d v="2020-01-31T00:00:00"/>
    <x v="0"/>
    <x v="9"/>
    <x v="0"/>
  </r>
  <r>
    <s v="엠피경기"/>
    <s v="MP경기"/>
    <s v="경기1팀"/>
    <s v="정원진"/>
    <s v="삼성화재"/>
    <x v="0"/>
    <x v="0"/>
    <n v="54578"/>
    <s v="정상"/>
    <d v="2020-01-13T00:00:00"/>
    <d v="2020-01-13T00:00:00"/>
    <n v="52001119220000"/>
    <x v="1"/>
    <d v="2020-01-31T00:00:00"/>
    <x v="0"/>
    <x v="18"/>
    <x v="0"/>
  </r>
  <r>
    <s v="엠피경기"/>
    <s v="MP경기"/>
    <s v="경기1팀"/>
    <s v="정원진"/>
    <s v="삼성화재"/>
    <x v="0"/>
    <x v="1"/>
    <n v="14584"/>
    <s v="정상"/>
    <d v="2020-01-13T00:00:00"/>
    <d v="2020-01-13T00:00:00"/>
    <n v="52001120270000"/>
    <x v="1"/>
    <d v="2020-01-31T00:00:00"/>
    <x v="0"/>
    <x v="18"/>
    <x v="0"/>
  </r>
  <r>
    <s v="엠피피스토스"/>
    <s v="MP피스토스"/>
    <s v="피스1팀"/>
    <s v="최경은"/>
    <s v="한화손보"/>
    <x v="0"/>
    <x v="0"/>
    <n v="86500"/>
    <s v="정상"/>
    <d v="2020-01-13T00:00:00"/>
    <d v="2020-01-13T00:00:00"/>
    <s v="LA20203053820000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57030"/>
    <s v="정상"/>
    <d v="2020-01-13T00:00:00"/>
    <d v="2020-01-13T00:00:00"/>
    <s v="61480-15878"/>
    <x v="1"/>
    <d v="2020-01-31T00:00:00"/>
    <x v="0"/>
    <x v="3"/>
    <x v="0"/>
  </r>
  <r>
    <s v="엠피상동"/>
    <s v="MP상동"/>
    <s v="상동1팀"/>
    <s v="고유미"/>
    <s v="삼성화재"/>
    <x v="0"/>
    <x v="0"/>
    <n v="51000"/>
    <s v="정상"/>
    <d v="2020-01-10T00:00:00"/>
    <d v="2020-01-10T00:00:00"/>
    <n v="52000935880000"/>
    <x v="1"/>
    <d v="2020-01-31T00:00:00"/>
    <x v="0"/>
    <x v="1"/>
    <x v="0"/>
  </r>
  <r>
    <s v="엠피상동"/>
    <s v="MP상동"/>
    <s v="상동1팀"/>
    <s v="고유미"/>
    <s v="삼성화재"/>
    <x v="0"/>
    <x v="0"/>
    <n v="30000"/>
    <s v="정상"/>
    <d v="2020-01-10T00:00:00"/>
    <d v="2020-01-10T00:00:00"/>
    <n v="52000931390000"/>
    <x v="1"/>
    <d v="2020-01-31T00:00:00"/>
    <x v="0"/>
    <x v="1"/>
    <x v="0"/>
  </r>
  <r>
    <s v="엠피송내"/>
    <s v="MP송내"/>
    <s v="송내2팀"/>
    <s v="김묘정"/>
    <s v="삼성화재"/>
    <x v="0"/>
    <x v="0"/>
    <n v="35460"/>
    <s v="정상"/>
    <d v="2020-01-10T00:00:00"/>
    <d v="2020-01-10T00:00:00"/>
    <n v="52000907180000"/>
    <x v="1"/>
    <d v="2020-01-31T00:00:00"/>
    <x v="0"/>
    <x v="2"/>
    <x v="0"/>
  </r>
  <r>
    <s v="엠피송내"/>
    <s v="MP송내"/>
    <s v="송내2팀"/>
    <s v="김묘정"/>
    <s v="삼성화재"/>
    <x v="0"/>
    <x v="1"/>
    <n v="17772"/>
    <s v="정상"/>
    <d v="2020-01-10T00:00:00"/>
    <d v="2020-01-10T00:00:00"/>
    <n v="52000881340000"/>
    <x v="1"/>
    <d v="2020-01-31T00:00:00"/>
    <x v="0"/>
    <x v="2"/>
    <x v="0"/>
  </r>
  <r>
    <s v="엠피송내"/>
    <s v="MP송내"/>
    <s v="송내2팀"/>
    <s v="김묘정"/>
    <s v="메리츠화재"/>
    <x v="0"/>
    <x v="0"/>
    <n v="44170"/>
    <s v="정상"/>
    <d v="2020-01-10T00:00:00"/>
    <d v="2020-01-10T00:00:00"/>
    <s v="61475-4513"/>
    <x v="1"/>
    <d v="2020-01-31T00:00:00"/>
    <x v="0"/>
    <x v="2"/>
    <x v="0"/>
  </r>
  <r>
    <s v="엠피상동"/>
    <s v="MP상동"/>
    <s v="상동1팀"/>
    <s v="김순자"/>
    <s v="삼성화재"/>
    <x v="0"/>
    <x v="0"/>
    <n v="37000"/>
    <s v="정상"/>
    <d v="2020-01-10T00:00:00"/>
    <d v="2020-01-10T00:00:00"/>
    <n v="52000819450000"/>
    <x v="1"/>
    <d v="2020-01-31T00:00:00"/>
    <x v="0"/>
    <x v="1"/>
    <x v="0"/>
  </r>
  <r>
    <s v="엠피상동"/>
    <s v="MP상동"/>
    <s v="상동1팀"/>
    <s v="김순자"/>
    <s v="삼성화재"/>
    <x v="0"/>
    <x v="0"/>
    <n v="34700"/>
    <s v="정상"/>
    <d v="2020-01-10T00:00:00"/>
    <d v="2020-01-10T00:00:00"/>
    <n v="52000874020000"/>
    <x v="1"/>
    <d v="2020-01-31T00:00:00"/>
    <x v="0"/>
    <x v="1"/>
    <x v="0"/>
  </r>
  <r>
    <s v="엠피상동"/>
    <s v="MP상동"/>
    <s v="상동1팀"/>
    <s v="김순자"/>
    <s v="삼성화재"/>
    <x v="0"/>
    <x v="0"/>
    <n v="48000"/>
    <s v="정상"/>
    <d v="2020-01-10T00:00:00"/>
    <d v="2020-01-10T00:00:00"/>
    <n v="52000820870000"/>
    <x v="1"/>
    <d v="2020-01-31T00:00:00"/>
    <x v="0"/>
    <x v="1"/>
    <x v="0"/>
  </r>
  <r>
    <s v="엠피상동"/>
    <s v="MP상동"/>
    <s v="상동1팀"/>
    <s v="김순자"/>
    <s v="한화손보"/>
    <x v="0"/>
    <x v="0"/>
    <n v="50000"/>
    <s v="정상"/>
    <d v="2020-01-10T00:00:00"/>
    <d v="2020-01-10T00:00:00"/>
    <s v="LA20203044098000"/>
    <x v="1"/>
    <d v="2020-01-31T00:00:00"/>
    <x v="0"/>
    <x v="1"/>
    <x v="0"/>
  </r>
  <r>
    <s v="엠피성공"/>
    <s v="MP성공"/>
    <s v="성공1팀"/>
    <s v="김정자"/>
    <s v="삼성화재"/>
    <x v="0"/>
    <x v="0"/>
    <n v="59000"/>
    <s v="정상"/>
    <d v="2020-01-10T00:00:00"/>
    <d v="2020-01-10T00:00:00"/>
    <n v="52000925430000"/>
    <x v="1"/>
    <d v="2020-01-31T00:00:00"/>
    <x v="0"/>
    <x v="5"/>
    <x v="0"/>
  </r>
  <r>
    <s v="엠피성공"/>
    <s v="MP성공"/>
    <s v="성공1팀"/>
    <s v="김정자"/>
    <s v="현대해상"/>
    <x v="0"/>
    <x v="1"/>
    <n v="13380"/>
    <s v="정상"/>
    <d v="2020-01-10T00:00:00"/>
    <d v="2020-01-10T00:00:00"/>
    <s v="L02001460740"/>
    <x v="1"/>
    <d v="2020-01-31T00:00:00"/>
    <x v="0"/>
    <x v="5"/>
    <x v="0"/>
  </r>
  <r>
    <s v="엠피성공"/>
    <s v="MP성공"/>
    <s v="성공1팀"/>
    <s v="김정자"/>
    <s v="현대해상"/>
    <x v="0"/>
    <x v="0"/>
    <n v="78300"/>
    <s v="정상"/>
    <d v="2020-01-10T00:00:00"/>
    <d v="2020-01-10T00:00:00"/>
    <s v="L02001460406"/>
    <x v="1"/>
    <d v="2020-01-31T00:00:00"/>
    <x v="0"/>
    <x v="5"/>
    <x v="0"/>
  </r>
  <r>
    <s v="엠피성공"/>
    <s v="MP성공"/>
    <s v="성공1팀"/>
    <s v="김정자"/>
    <s v="삼성화재"/>
    <x v="0"/>
    <x v="0"/>
    <n v="43279"/>
    <s v="정상"/>
    <d v="2020-01-10T00:00:00"/>
    <d v="2020-01-10T00:00:00"/>
    <n v="52000822220000"/>
    <x v="1"/>
    <d v="2020-01-31T00:00:00"/>
    <x v="0"/>
    <x v="5"/>
    <x v="0"/>
  </r>
  <r>
    <s v="엠피메트로"/>
    <s v="제이엔제이"/>
    <s v="제이엔제이1팀"/>
    <s v="김주희"/>
    <s v="메리츠화재"/>
    <x v="0"/>
    <x v="0"/>
    <n v="12800"/>
    <s v="정상"/>
    <d v="2020-01-10T00:00:00"/>
    <d v="2020-01-10T00:00:00"/>
    <s v="61491-9972"/>
    <x v="1"/>
    <d v="2020-01-31T00:00:00"/>
    <x v="0"/>
    <x v="4"/>
    <x v="0"/>
  </r>
  <r>
    <s v="엠피메트로"/>
    <s v="MP메트로"/>
    <s v="시흥1팀"/>
    <s v="김지연"/>
    <s v="삼성화재"/>
    <x v="0"/>
    <x v="1"/>
    <n v="16562"/>
    <s v="정상"/>
    <d v="2020-01-10T00:00:00"/>
    <d v="2020-01-10T00:00:00"/>
    <n v="52000877860000"/>
    <x v="1"/>
    <d v="2020-01-31T00:00:00"/>
    <x v="0"/>
    <x v="15"/>
    <x v="0"/>
  </r>
  <r>
    <s v="엠피메트로"/>
    <s v="MP메트로"/>
    <s v="시흥1팀"/>
    <s v="김지연"/>
    <s v="삼성화재"/>
    <x v="0"/>
    <x v="0"/>
    <n v="59660"/>
    <s v="정상"/>
    <d v="2020-01-10T00:00:00"/>
    <d v="2020-01-10T00:00:00"/>
    <n v="52000880980000"/>
    <x v="1"/>
    <d v="2020-01-31T00:00:00"/>
    <x v="0"/>
    <x v="15"/>
    <x v="0"/>
  </r>
  <r>
    <s v="엠피피스토스"/>
    <s v="MP피스토스"/>
    <s v="피스1팀"/>
    <s v="김진이"/>
    <s v="한화손보"/>
    <x v="0"/>
    <x v="0"/>
    <n v="35280"/>
    <s v="정상"/>
    <d v="2020-01-10T00:00:00"/>
    <d v="2020-01-10T00:00:00"/>
    <s v="LA20203047481000"/>
    <x v="1"/>
    <d v="2020-01-31T00:00:00"/>
    <x v="0"/>
    <x v="3"/>
    <x v="0"/>
  </r>
  <r>
    <s v="엠피피스토스"/>
    <s v="MP피스토스"/>
    <s v="피스1팀"/>
    <s v="김진이"/>
    <s v="한화손보"/>
    <x v="0"/>
    <x v="0"/>
    <n v="38220"/>
    <s v="정상"/>
    <d v="2020-01-10T00:00:00"/>
    <d v="2020-01-10T00:00:00"/>
    <s v="LA20203048418000"/>
    <x v="1"/>
    <d v="2020-01-31T00:00:00"/>
    <x v="0"/>
    <x v="3"/>
    <x v="0"/>
  </r>
  <r>
    <s v="엠피경기"/>
    <s v="MP경기"/>
    <s v="경기1팀"/>
    <s v="김호자"/>
    <s v="메리츠화재"/>
    <x v="0"/>
    <x v="0"/>
    <n v="100000"/>
    <s v="정상"/>
    <d v="2020-01-10T00:00:00"/>
    <d v="2020-01-10T00:00:00"/>
    <s v="61478-8495"/>
    <x v="1"/>
    <d v="2020-01-31T00:00:00"/>
    <x v="0"/>
    <x v="18"/>
    <x v="0"/>
  </r>
  <r>
    <s v="엠피경기"/>
    <s v="MP경기"/>
    <s v="경기1팀"/>
    <s v="김호자"/>
    <s v="메리츠화재"/>
    <x v="0"/>
    <x v="0"/>
    <n v="50000"/>
    <s v="정상"/>
    <d v="2020-01-10T00:00:00"/>
    <d v="2020-01-10T00:00:00"/>
    <s v="61494-4363"/>
    <x v="1"/>
    <d v="2020-01-31T00:00:00"/>
    <x v="0"/>
    <x v="18"/>
    <x v="0"/>
  </r>
  <r>
    <s v="엠피경기"/>
    <s v="MP경기"/>
    <s v="경기1팀"/>
    <s v="김호자"/>
    <s v="메리츠화재"/>
    <x v="0"/>
    <x v="0"/>
    <n v="50000"/>
    <s v="정상"/>
    <d v="2020-01-10T00:00:00"/>
    <d v="2020-01-10T00:00:00"/>
    <s v="61505-416"/>
    <x v="1"/>
    <d v="2020-01-31T00:00:00"/>
    <x v="0"/>
    <x v="18"/>
    <x v="0"/>
  </r>
  <r>
    <s v="엠피경기"/>
    <s v="MP경기"/>
    <s v="경기1팀"/>
    <s v="김호자"/>
    <s v="메리츠화재"/>
    <x v="0"/>
    <x v="1"/>
    <n v="18060"/>
    <s v="정상"/>
    <d v="2020-01-10T00:00:00"/>
    <d v="2020-01-10T00:00:00"/>
    <s v="61513-686"/>
    <x v="1"/>
    <d v="2020-01-31T00:00:00"/>
    <x v="0"/>
    <x v="18"/>
    <x v="0"/>
  </r>
  <r>
    <s v="엠피경기"/>
    <s v="MP경기"/>
    <s v="경기1팀"/>
    <s v="김호자"/>
    <s v="삼성화재"/>
    <x v="0"/>
    <x v="1"/>
    <n v="26985"/>
    <s v="정상"/>
    <d v="2020-01-10T00:00:00"/>
    <d v="2020-01-10T00:00:00"/>
    <n v="52000907770000"/>
    <x v="1"/>
    <d v="2020-01-31T00:00:00"/>
    <x v="0"/>
    <x v="18"/>
    <x v="0"/>
  </r>
  <r>
    <s v="엠피경기"/>
    <s v="MP경기"/>
    <s v="경기1팀"/>
    <s v="김호자"/>
    <s v="한화손보"/>
    <x v="0"/>
    <x v="0"/>
    <n v="50000"/>
    <s v="정상"/>
    <d v="2020-01-10T00:00:00"/>
    <d v="2020-01-10T00:00:00"/>
    <s v="LA20203047419000"/>
    <x v="1"/>
    <d v="2020-01-31T00:00:00"/>
    <x v="0"/>
    <x v="18"/>
    <x v="0"/>
  </r>
  <r>
    <s v="엠피가온"/>
    <s v="MP가온"/>
    <s v="가온1팀"/>
    <s v="노희경"/>
    <s v="한화손보"/>
    <x v="0"/>
    <x v="0"/>
    <n v="63000"/>
    <s v="정상"/>
    <d v="2020-01-10T00:00:00"/>
    <d v="2020-01-10T00:00:00"/>
    <s v="LA20203048651000"/>
    <x v="1"/>
    <d v="2020-01-31T00:00:00"/>
    <x v="0"/>
    <x v="9"/>
    <x v="0"/>
  </r>
  <r>
    <s v="엠피메트로"/>
    <s v="씨티엠지점"/>
    <m/>
    <s v="박윤희"/>
    <s v="흥국화재"/>
    <x v="0"/>
    <x v="1"/>
    <n v="34368"/>
    <s v="정상"/>
    <d v="2020-01-10T00:00:00"/>
    <d v="2020-01-10T00:00:00"/>
    <n v="42038217890000"/>
    <x v="1"/>
    <d v="2020-01-31T00:00:00"/>
    <x v="0"/>
    <x v="13"/>
    <x v="0"/>
  </r>
  <r>
    <s v="엠피성공"/>
    <s v="MP성공"/>
    <s v="성공1팀"/>
    <s v="백혜경"/>
    <s v="롯데손보"/>
    <x v="0"/>
    <x v="0"/>
    <n v="41170"/>
    <s v="정상"/>
    <d v="2020-01-10T00:00:00"/>
    <d v="2020-01-10T00:00:00"/>
    <s v="LA20202185907000"/>
    <x v="1"/>
    <d v="2020-01-31T00:00:00"/>
    <x v="0"/>
    <x v="5"/>
    <x v="0"/>
  </r>
  <r>
    <s v="엠피상동"/>
    <s v="MP상동"/>
    <s v="상동1팀"/>
    <s v="손명애"/>
    <s v="메리츠화재"/>
    <x v="0"/>
    <x v="0"/>
    <n v="130000"/>
    <s v="정상"/>
    <d v="2020-01-10T00:00:00"/>
    <d v="2020-01-10T00:00:00"/>
    <s v="61494-4681"/>
    <x v="1"/>
    <d v="2020-01-31T00:00:00"/>
    <x v="0"/>
    <x v="1"/>
    <x v="0"/>
  </r>
  <r>
    <s v="엠피조은"/>
    <s v="MP조은"/>
    <s v="조은1팀"/>
    <s v="손수영"/>
    <s v="KB손보"/>
    <x v="0"/>
    <x v="0"/>
    <n v="238000"/>
    <s v="정상"/>
    <d v="2020-01-10T00:00:00"/>
    <d v="2020-01-10T00:00:00"/>
    <n v="20200164418"/>
    <x v="1"/>
    <d v="2020-01-31T00:00:00"/>
    <x v="0"/>
    <x v="0"/>
    <x v="0"/>
  </r>
  <r>
    <s v="엠피조은"/>
    <s v="MP조은"/>
    <s v="조은1팀"/>
    <s v="손수영"/>
    <s v="KB손보"/>
    <x v="0"/>
    <x v="1"/>
    <n v="18977"/>
    <s v="정상"/>
    <d v="2020-01-10T00:00:00"/>
    <d v="2020-01-10T00:00:00"/>
    <n v="20200164559"/>
    <x v="1"/>
    <d v="2020-01-31T00:00:00"/>
    <x v="0"/>
    <x v="0"/>
    <x v="0"/>
  </r>
  <r>
    <s v="엠피조은"/>
    <s v="MP조은"/>
    <s v="조은1팀"/>
    <s v="손수영"/>
    <s v="KB손보"/>
    <x v="0"/>
    <x v="0"/>
    <n v="52000"/>
    <s v="정상"/>
    <d v="2020-01-10T00:00:00"/>
    <d v="2020-01-10T00:00:00"/>
    <n v="20200171369"/>
    <x v="1"/>
    <d v="2020-01-31T00:00:00"/>
    <x v="0"/>
    <x v="0"/>
    <x v="0"/>
  </r>
  <r>
    <s v="엠피가온"/>
    <s v="MP가온"/>
    <s v="가온1팀"/>
    <s v="송정희"/>
    <s v="농협손보"/>
    <x v="0"/>
    <x v="0"/>
    <n v="63627"/>
    <s v="정상"/>
    <d v="2020-01-10T00:00:00"/>
    <d v="2020-01-10T00:00:00"/>
    <n v="3190630112071"/>
    <x v="1"/>
    <d v="2020-01-31T00:00:00"/>
    <x v="0"/>
    <x v="9"/>
    <x v="0"/>
  </r>
  <r>
    <s v="엠피피스토스"/>
    <s v="MP피스토스"/>
    <s v="피스1팀"/>
    <s v="우월랑"/>
    <s v="DB손보"/>
    <x v="0"/>
    <x v="0"/>
    <n v="52000"/>
    <s v="정상"/>
    <d v="2020-01-10T00:00:00"/>
    <d v="2020-01-10T00:00:00"/>
    <n v="320200088540"/>
    <x v="1"/>
    <d v="2020-01-31T00:00:00"/>
    <x v="0"/>
    <x v="3"/>
    <x v="0"/>
  </r>
  <r>
    <s v="엠피피스토스"/>
    <s v="MP피스토스"/>
    <s v="피스1팀"/>
    <s v="우월랑"/>
    <s v="한화손보"/>
    <x v="0"/>
    <x v="0"/>
    <n v="70000"/>
    <s v="정상"/>
    <d v="2020-01-10T00:00:00"/>
    <d v="2020-01-10T00:00:00"/>
    <s v="LA20203049022000"/>
    <x v="1"/>
    <d v="2020-01-31T00:00:00"/>
    <x v="0"/>
    <x v="3"/>
    <x v="0"/>
  </r>
  <r>
    <s v="엠피피스토스"/>
    <s v="MP피스토스"/>
    <s v="피스1팀"/>
    <s v="우월랑"/>
    <s v="메리츠화재"/>
    <x v="0"/>
    <x v="0"/>
    <n v="50000"/>
    <s v="정상"/>
    <d v="2020-01-10T00:00:00"/>
    <d v="2020-01-10T00:00:00"/>
    <s v="61490-4022"/>
    <x v="1"/>
    <d v="2020-01-31T00:00:00"/>
    <x v="0"/>
    <x v="3"/>
    <x v="0"/>
  </r>
  <r>
    <s v="엠피메트로"/>
    <s v="제이엔제이"/>
    <s v="제이엔제이1팀"/>
    <s v="유경자"/>
    <s v="롯데손보"/>
    <x v="0"/>
    <x v="0"/>
    <n v="51756"/>
    <s v="정상"/>
    <d v="2020-01-10T00:00:00"/>
    <d v="2020-01-10T00:00:00"/>
    <s v="LA20202182888000"/>
    <x v="1"/>
    <d v="2020-01-31T00:00:00"/>
    <x v="0"/>
    <x v="4"/>
    <x v="0"/>
  </r>
  <r>
    <s v="엠피메트로"/>
    <s v="제이엔제이"/>
    <s v="제이엔제이1팀"/>
    <s v="유경자"/>
    <s v="삼성화재"/>
    <x v="0"/>
    <x v="0"/>
    <n v="55290"/>
    <s v="정상"/>
    <d v="2020-01-10T00:00:00"/>
    <d v="2020-01-10T00:00:00"/>
    <n v="52000871570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51000"/>
    <s v="정상"/>
    <d v="2020-01-10T00:00:00"/>
    <d v="2020-01-10T00:00:00"/>
    <n v="320200091583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59000"/>
    <s v="철회"/>
    <d v="2020-01-10T00:00:00"/>
    <d v="2020-01-20T00:00:00"/>
    <n v="320200086613"/>
    <x v="1"/>
    <d v="2020-01-31T00:00:00"/>
    <x v="1"/>
    <x v="4"/>
    <x v="0"/>
  </r>
  <r>
    <s v="엠피메트로"/>
    <s v="제이엔제이"/>
    <s v="제이엔제이1팀"/>
    <s v="유경자"/>
    <s v="DB손보"/>
    <x v="0"/>
    <x v="0"/>
    <n v="51100"/>
    <s v="철회"/>
    <d v="2020-01-10T00:00:00"/>
    <d v="2020-01-20T00:00:00"/>
    <n v="320200086306"/>
    <x v="1"/>
    <d v="2020-01-31T00:00:00"/>
    <x v="1"/>
    <x v="4"/>
    <x v="0"/>
  </r>
  <r>
    <s v="엠피메트로"/>
    <s v="제이엔제이"/>
    <s v="제이엔제이1팀"/>
    <s v="유경자"/>
    <s v="DB손보"/>
    <x v="0"/>
    <x v="0"/>
    <n v="51000"/>
    <s v="정상"/>
    <d v="2020-01-10T00:00:00"/>
    <d v="2020-01-10T00:00:00"/>
    <n v="320200082126"/>
    <x v="1"/>
    <d v="2020-01-31T00:00:00"/>
    <x v="0"/>
    <x v="4"/>
    <x v="0"/>
  </r>
  <r>
    <s v="엠피라온"/>
    <s v="MP라온"/>
    <s v="라온1팀"/>
    <s v="윤태영"/>
    <s v="KB손보"/>
    <x v="0"/>
    <x v="0"/>
    <n v="35000"/>
    <s v="정상"/>
    <d v="2020-01-10T00:00:00"/>
    <d v="2020-01-10T00:00:00"/>
    <n v="20200169236"/>
    <x v="1"/>
    <d v="2020-01-31T00:00:00"/>
    <x v="0"/>
    <x v="6"/>
    <x v="0"/>
  </r>
  <r>
    <s v="엠피라온"/>
    <s v="MP라온"/>
    <s v="라온1팀"/>
    <s v="윤태영"/>
    <s v="KB손보"/>
    <x v="0"/>
    <x v="0"/>
    <n v="35000"/>
    <s v="정상"/>
    <d v="2020-01-10T00:00:00"/>
    <d v="2020-01-10T00:00:00"/>
    <n v="20200171126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10T00:00:00"/>
    <d v="2020-01-10T00:00:00"/>
    <n v="20200171235"/>
    <x v="1"/>
    <d v="2020-01-31T00:00:00"/>
    <x v="0"/>
    <x v="6"/>
    <x v="0"/>
  </r>
  <r>
    <s v="엠피라온"/>
    <s v="MP라온"/>
    <s v="라온1팀"/>
    <s v="윤태진"/>
    <s v="흥국화재"/>
    <x v="0"/>
    <x v="0"/>
    <n v="62761"/>
    <s v="정상"/>
    <d v="2020-01-10T00:00:00"/>
    <d v="2020-01-10T00:00:00"/>
    <n v="42038244460000"/>
    <x v="1"/>
    <d v="2020-01-31T00:00:00"/>
    <x v="0"/>
    <x v="6"/>
    <x v="0"/>
  </r>
  <r>
    <s v="엠피송내"/>
    <s v="MP송내"/>
    <s v="송내1팀"/>
    <s v="이광인"/>
    <s v="삼성화재"/>
    <x v="0"/>
    <x v="0"/>
    <n v="63450"/>
    <s v="정상"/>
    <d v="2020-01-10T00:00:00"/>
    <d v="2020-01-10T00:00:00"/>
    <n v="52000883160000"/>
    <x v="1"/>
    <d v="2020-01-31T00:00:00"/>
    <x v="0"/>
    <x v="2"/>
    <x v="0"/>
  </r>
  <r>
    <s v="엠피레전드"/>
    <s v="MP레전드"/>
    <s v="레전드1팀"/>
    <s v="이광호"/>
    <s v="삼성화재"/>
    <x v="0"/>
    <x v="2"/>
    <n v="175000"/>
    <s v="정상"/>
    <d v="2020-01-10T00:00:00"/>
    <d v="2020-01-10T00:00:00"/>
    <n v="52000799570000"/>
    <x v="1"/>
    <d v="2020-01-31T00:00:00"/>
    <x v="0"/>
    <x v="11"/>
    <x v="0"/>
  </r>
  <r>
    <s v="엠피성공"/>
    <s v="MP성공"/>
    <s v="성공1팀"/>
    <s v="이기정"/>
    <s v="KB손보"/>
    <x v="0"/>
    <x v="0"/>
    <n v="163000"/>
    <s v="철회"/>
    <d v="2020-01-10T00:00:00"/>
    <d v="2020-01-16T00:00:00"/>
    <n v="20200176467"/>
    <x v="1"/>
    <d v="2020-01-31T00:00:00"/>
    <x v="1"/>
    <x v="5"/>
    <x v="0"/>
  </r>
  <r>
    <s v="엠피라온"/>
    <s v="MP라온"/>
    <s v="라온1팀"/>
    <s v="이동욱2"/>
    <s v="한화손보"/>
    <x v="0"/>
    <x v="0"/>
    <n v="55000"/>
    <s v="정상"/>
    <d v="2020-01-10T00:00:00"/>
    <d v="2020-01-10T00:00:00"/>
    <s v="LA20203048508000"/>
    <x v="1"/>
    <d v="2020-01-31T00:00:00"/>
    <x v="0"/>
    <x v="6"/>
    <x v="0"/>
  </r>
  <r>
    <s v="엠피라온"/>
    <s v="MP라온"/>
    <s v="라온1팀"/>
    <s v="이동욱2"/>
    <s v="KB손보"/>
    <x v="0"/>
    <x v="0"/>
    <n v="15000"/>
    <s v="정상"/>
    <d v="2020-01-10T00:00:00"/>
    <d v="2020-01-10T00:00:00"/>
    <n v="20200195493"/>
    <x v="1"/>
    <d v="2020-01-31T00:00:00"/>
    <x v="0"/>
    <x v="6"/>
    <x v="0"/>
  </r>
  <r>
    <s v="엠피경기"/>
    <s v="MP경기"/>
    <s v="경기1팀"/>
    <s v="이미순1"/>
    <s v="메리츠화재"/>
    <x v="0"/>
    <x v="0"/>
    <n v="53000"/>
    <s v="정상"/>
    <d v="2020-01-10T00:00:00"/>
    <d v="2020-01-10T00:00:00"/>
    <s v="61480-14336"/>
    <x v="1"/>
    <d v="2020-01-31T00:00:00"/>
    <x v="0"/>
    <x v="18"/>
    <x v="0"/>
  </r>
  <r>
    <s v="엠피경기"/>
    <s v="MP경기"/>
    <s v="경기1팀"/>
    <s v="이미순1"/>
    <s v="메리츠화재"/>
    <x v="0"/>
    <x v="0"/>
    <n v="13000"/>
    <s v="정상"/>
    <d v="2020-01-10T00:00:00"/>
    <d v="2020-01-10T00:00:00"/>
    <s v="61491-9894"/>
    <x v="1"/>
    <d v="2020-01-31T00:00:00"/>
    <x v="0"/>
    <x v="18"/>
    <x v="0"/>
  </r>
  <r>
    <s v="엠피경기"/>
    <s v="MP경기"/>
    <s v="경기1팀"/>
    <s v="이미순1"/>
    <s v="메리츠화재"/>
    <x v="0"/>
    <x v="0"/>
    <n v="34000"/>
    <s v="정상"/>
    <d v="2020-01-10T00:00:00"/>
    <d v="2020-01-10T00:00:00"/>
    <s v="61480-14645"/>
    <x v="1"/>
    <d v="2020-01-31T00:00:00"/>
    <x v="0"/>
    <x v="18"/>
    <x v="0"/>
  </r>
  <r>
    <s v="엠피송내"/>
    <m/>
    <m/>
    <s v="이선영"/>
    <s v="삼성화재"/>
    <x v="0"/>
    <x v="0"/>
    <n v="36000"/>
    <s v="정상"/>
    <d v="2020-01-10T00:00:00"/>
    <d v="2020-01-10T00:00:00"/>
    <n v="52000989280000"/>
    <x v="1"/>
    <d v="2020-01-31T00:00:00"/>
    <x v="0"/>
    <x v="2"/>
    <x v="0"/>
  </r>
  <r>
    <s v="엠피조은"/>
    <m/>
    <m/>
    <s v="이선화2"/>
    <s v="KB손보"/>
    <x v="0"/>
    <x v="0"/>
    <n v="106778"/>
    <s v="정상"/>
    <d v="2020-01-10T00:00:00"/>
    <d v="2020-01-10T00:00:00"/>
    <n v="20200167331"/>
    <x v="1"/>
    <d v="2020-01-31T00:00:00"/>
    <x v="0"/>
    <x v="0"/>
    <x v="0"/>
  </r>
  <r>
    <s v="엠피조은"/>
    <m/>
    <m/>
    <s v="이선화2"/>
    <s v="KB손보"/>
    <x v="0"/>
    <x v="0"/>
    <n v="73803"/>
    <s v="정상"/>
    <d v="2020-01-10T00:00:00"/>
    <d v="2020-01-10T00:00:00"/>
    <n v="20200167282"/>
    <x v="1"/>
    <d v="2020-01-31T00:00:00"/>
    <x v="0"/>
    <x v="0"/>
    <x v="0"/>
  </r>
  <r>
    <s v="엠피조은"/>
    <m/>
    <m/>
    <s v="이선화2"/>
    <s v="KB손보"/>
    <x v="0"/>
    <x v="0"/>
    <n v="30000"/>
    <s v="정상"/>
    <d v="2020-01-10T00:00:00"/>
    <d v="2020-01-10T00:00:00"/>
    <n v="20200168717"/>
    <x v="1"/>
    <d v="2020-01-31T00:00:00"/>
    <x v="0"/>
    <x v="0"/>
    <x v="0"/>
  </r>
  <r>
    <s v="엠피송내"/>
    <s v="MP송내"/>
    <s v="송내2팀"/>
    <s v="이현자"/>
    <s v="삼성화재"/>
    <x v="0"/>
    <x v="0"/>
    <n v="66000"/>
    <s v="정상"/>
    <d v="2020-01-10T00:00:00"/>
    <d v="2020-01-10T00:00:00"/>
    <n v="52000944780000"/>
    <x v="1"/>
    <d v="2020-01-31T00:00:00"/>
    <x v="0"/>
    <x v="2"/>
    <x v="0"/>
  </r>
  <r>
    <s v="엠피송내"/>
    <s v="MP송내"/>
    <s v="송내2팀"/>
    <s v="이현자"/>
    <s v="삼성화재"/>
    <x v="0"/>
    <x v="0"/>
    <n v="60900"/>
    <s v="정상"/>
    <d v="2020-01-10T00:00:00"/>
    <d v="2020-01-10T00:00:00"/>
    <n v="52000945330000"/>
    <x v="1"/>
    <d v="2020-01-31T00:00:00"/>
    <x v="0"/>
    <x v="2"/>
    <x v="0"/>
  </r>
  <r>
    <s v="엠피송내"/>
    <s v="MP송내"/>
    <s v="송내2팀"/>
    <s v="이현자"/>
    <s v="삼성화재"/>
    <x v="0"/>
    <x v="0"/>
    <n v="64000"/>
    <s v="정상"/>
    <d v="2020-01-10T00:00:00"/>
    <d v="2020-01-10T00:00:00"/>
    <n v="52000974460000"/>
    <x v="1"/>
    <d v="2020-01-31T00:00:00"/>
    <x v="0"/>
    <x v="2"/>
    <x v="0"/>
  </r>
  <r>
    <s v="엠피가온"/>
    <s v="MP가온"/>
    <s v="가온1팀"/>
    <s v="임명산"/>
    <s v="흥국화재"/>
    <x v="0"/>
    <x v="0"/>
    <n v="17800"/>
    <s v="정상"/>
    <d v="2020-01-10T00:00:00"/>
    <d v="2020-01-10T00:00:00"/>
    <n v="42038241590000"/>
    <x v="1"/>
    <d v="2020-01-31T00:00:00"/>
    <x v="0"/>
    <x v="9"/>
    <x v="0"/>
  </r>
  <r>
    <s v="엠피상동"/>
    <s v="MP상동"/>
    <s v="상동1팀"/>
    <s v="임영신"/>
    <s v="메리츠화재"/>
    <x v="0"/>
    <x v="0"/>
    <n v="100000"/>
    <s v="정상"/>
    <d v="2020-01-10T00:00:00"/>
    <d v="2020-01-10T00:00:00"/>
    <s v="61478-8784"/>
    <x v="1"/>
    <d v="2020-01-31T00:00:00"/>
    <x v="0"/>
    <x v="1"/>
    <x v="0"/>
  </r>
  <r>
    <s v="엠피가온"/>
    <m/>
    <m/>
    <s v="임은숙"/>
    <s v="한화손보"/>
    <x v="0"/>
    <x v="0"/>
    <n v="20000"/>
    <s v="정상"/>
    <d v="2020-01-10T00:00:00"/>
    <d v="2020-01-10T00:00:00"/>
    <s v="LA20203039412000"/>
    <x v="1"/>
    <d v="2020-01-31T00:00:00"/>
    <x v="0"/>
    <x v="9"/>
    <x v="0"/>
  </r>
  <r>
    <s v="엠피가온"/>
    <m/>
    <m/>
    <s v="임은숙"/>
    <s v="농협손보"/>
    <x v="0"/>
    <x v="0"/>
    <n v="73666"/>
    <s v="정상"/>
    <d v="2020-01-10T00:00:00"/>
    <d v="2020-01-10T00:00:00"/>
    <n v="3190632166551"/>
    <x v="1"/>
    <d v="2020-01-31T00:00:00"/>
    <x v="0"/>
    <x v="9"/>
    <x v="0"/>
  </r>
  <r>
    <s v="엠피가온"/>
    <m/>
    <m/>
    <s v="임은숙"/>
    <s v="한화손보"/>
    <x v="0"/>
    <x v="0"/>
    <n v="30000"/>
    <s v="정상"/>
    <d v="2020-01-10T00:00:00"/>
    <d v="2020-01-10T00:00:00"/>
    <s v="LA20203038913000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10T00:00:00"/>
    <d v="2020-01-10T00:00:00"/>
    <n v="20200177965"/>
    <x v="1"/>
    <d v="2020-01-31T00:00:00"/>
    <x v="0"/>
    <x v="9"/>
    <x v="0"/>
  </r>
  <r>
    <s v="엠피가온"/>
    <m/>
    <m/>
    <s v="임은숙"/>
    <s v="KB손보"/>
    <x v="0"/>
    <x v="0"/>
    <n v="10000"/>
    <s v="정상"/>
    <d v="2020-01-10T00:00:00"/>
    <d v="2020-01-10T00:00:00"/>
    <n v="20200177511"/>
    <x v="1"/>
    <d v="2020-01-31T00:00:00"/>
    <x v="0"/>
    <x v="9"/>
    <x v="0"/>
  </r>
  <r>
    <s v="엠피가온"/>
    <m/>
    <m/>
    <s v="임은숙"/>
    <s v="KB손보"/>
    <x v="0"/>
    <x v="0"/>
    <n v="32000"/>
    <s v="정상"/>
    <d v="2020-01-10T00:00:00"/>
    <d v="2020-01-10T00:00:00"/>
    <n v="20200177634"/>
    <x v="1"/>
    <d v="2020-01-31T00:00:00"/>
    <x v="0"/>
    <x v="9"/>
    <x v="0"/>
  </r>
  <r>
    <s v="엠피가온"/>
    <m/>
    <m/>
    <s v="임은숙"/>
    <s v="KB손보"/>
    <x v="0"/>
    <x v="0"/>
    <n v="40000"/>
    <s v="정상"/>
    <d v="2020-01-10T00:00:00"/>
    <d v="2020-01-10T00:00:00"/>
    <n v="20200177139"/>
    <x v="1"/>
    <d v="2020-01-31T00:00:00"/>
    <x v="0"/>
    <x v="9"/>
    <x v="0"/>
  </r>
  <r>
    <s v="엠피송내"/>
    <s v="MP송내"/>
    <s v="송내1팀"/>
    <s v="정인란"/>
    <s v="삼성화재"/>
    <x v="0"/>
    <x v="0"/>
    <n v="30910"/>
    <s v="철회"/>
    <d v="2020-01-10T00:00:00"/>
    <d v="2020-01-10T00:00:00"/>
    <n v="52000805460000"/>
    <x v="1"/>
    <d v="2020-01-31T00:00:00"/>
    <x v="1"/>
    <x v="2"/>
    <x v="0"/>
  </r>
  <r>
    <s v="엠피상동"/>
    <s v="MP상동"/>
    <s v="상동1팀"/>
    <s v="조성임"/>
    <s v="메리츠화재"/>
    <x v="0"/>
    <x v="0"/>
    <n v="51000"/>
    <s v="정상"/>
    <d v="2020-01-10T00:00:00"/>
    <d v="2020-01-10T00:00:00"/>
    <s v="61475-4325"/>
    <x v="1"/>
    <d v="2020-01-31T00:00:00"/>
    <x v="0"/>
    <x v="1"/>
    <x v="0"/>
  </r>
  <r>
    <s v="엠피조은"/>
    <s v="MP조은"/>
    <s v="조은1팀"/>
    <s v="조혜정"/>
    <s v="KB손보"/>
    <x v="0"/>
    <x v="0"/>
    <n v="106600"/>
    <s v="정상"/>
    <d v="2020-01-10T00:00:00"/>
    <d v="2020-01-10T00:00:00"/>
    <n v="20200156842"/>
    <x v="1"/>
    <d v="2020-01-31T00:00:00"/>
    <x v="0"/>
    <x v="0"/>
    <x v="0"/>
  </r>
  <r>
    <s v="엠피조은"/>
    <m/>
    <m/>
    <s v="차은주"/>
    <s v="흥국화재"/>
    <x v="0"/>
    <x v="0"/>
    <n v="30010"/>
    <s v="정상"/>
    <d v="2020-01-10T00:00:00"/>
    <d v="2020-01-10T00:00:00"/>
    <n v="42038218520000"/>
    <x v="1"/>
    <d v="2020-01-31T00:00:00"/>
    <x v="0"/>
    <x v="0"/>
    <x v="0"/>
  </r>
  <r>
    <s v="엠피조은"/>
    <m/>
    <m/>
    <s v="차은주"/>
    <s v="메리츠화재"/>
    <x v="0"/>
    <x v="0"/>
    <n v="147600"/>
    <s v="정상"/>
    <d v="2020-01-10T00:00:00"/>
    <d v="2020-01-10T00:00:00"/>
    <s v="61490-3103"/>
    <x v="1"/>
    <d v="2020-01-31T00:00:00"/>
    <x v="0"/>
    <x v="0"/>
    <x v="0"/>
  </r>
  <r>
    <s v="엠피조은"/>
    <m/>
    <m/>
    <s v="차은주"/>
    <s v="흥국화재"/>
    <x v="0"/>
    <x v="0"/>
    <n v="58603"/>
    <s v="정상"/>
    <d v="2020-01-10T00:00:00"/>
    <d v="2020-01-10T00:00:00"/>
    <n v="42038217350000"/>
    <x v="1"/>
    <d v="2020-01-31T00:00:00"/>
    <x v="0"/>
    <x v="0"/>
    <x v="0"/>
  </r>
  <r>
    <s v="엠피조은"/>
    <m/>
    <m/>
    <s v="차은주"/>
    <s v="KB손보"/>
    <x v="0"/>
    <x v="0"/>
    <n v="60000"/>
    <s v="정상"/>
    <d v="2020-01-10T00:00:00"/>
    <d v="2020-01-10T00:00:00"/>
    <n v="20200159847"/>
    <x v="1"/>
    <d v="2020-01-31T00:00:00"/>
    <x v="0"/>
    <x v="0"/>
    <x v="0"/>
  </r>
  <r>
    <s v="엠피조은"/>
    <m/>
    <m/>
    <s v="차은주"/>
    <s v="메리츠화재"/>
    <x v="0"/>
    <x v="0"/>
    <n v="27000"/>
    <s v="정상"/>
    <d v="2020-01-10T00:00:00"/>
    <d v="2020-01-10T00:00:00"/>
    <s v="61491-8766"/>
    <x v="1"/>
    <d v="2020-01-31T00:00:00"/>
    <x v="0"/>
    <x v="0"/>
    <x v="0"/>
  </r>
  <r>
    <s v="엠피의정부"/>
    <s v="MP의정부"/>
    <s v="의정부1팀"/>
    <s v="채경미"/>
    <s v="MG손보"/>
    <x v="0"/>
    <x v="0"/>
    <n v="77201"/>
    <s v="정상"/>
    <d v="2020-01-10T00:00:00"/>
    <d v="2020-01-10T00:00:00"/>
    <n v="20200017643"/>
    <x v="1"/>
    <d v="2020-01-31T00:00:00"/>
    <x v="0"/>
    <x v="10"/>
    <x v="0"/>
  </r>
  <r>
    <s v="엠피의정부"/>
    <s v="MP의정부"/>
    <s v="의정부1팀"/>
    <s v="채경미"/>
    <s v="롯데손보"/>
    <x v="0"/>
    <x v="0"/>
    <n v="31300"/>
    <s v="정상"/>
    <d v="2020-01-10T00:00:00"/>
    <d v="2020-01-10T00:00:00"/>
    <s v="LA20202187831000"/>
    <x v="1"/>
    <d v="2020-01-31T00:00:00"/>
    <x v="0"/>
    <x v="10"/>
    <x v="0"/>
  </r>
  <r>
    <s v="엠피의정부"/>
    <s v="MP의정부"/>
    <s v="의정부1팀"/>
    <s v="채경미"/>
    <s v="MG손보"/>
    <x v="0"/>
    <x v="0"/>
    <n v="47044"/>
    <s v="정상"/>
    <d v="2020-01-10T00:00:00"/>
    <d v="2020-01-10T00:00:00"/>
    <n v="20200017569"/>
    <x v="1"/>
    <d v="2020-01-31T00:00:00"/>
    <x v="0"/>
    <x v="10"/>
    <x v="0"/>
  </r>
  <r>
    <s v="엠피의정부"/>
    <s v="MP의정부"/>
    <s v="의정부1팀"/>
    <s v="채경미"/>
    <s v="롯데손보"/>
    <x v="0"/>
    <x v="0"/>
    <n v="20000"/>
    <s v="정상"/>
    <d v="2020-01-10T00:00:00"/>
    <d v="2020-01-10T00:00:00"/>
    <s v="LA20202186606000"/>
    <x v="1"/>
    <d v="2020-01-31T00:00:00"/>
    <x v="0"/>
    <x v="10"/>
    <x v="0"/>
  </r>
  <r>
    <s v="엠피의정부"/>
    <s v="MP의정부"/>
    <s v="의정부1팀"/>
    <s v="채경미"/>
    <s v="삼성화재"/>
    <x v="0"/>
    <x v="0"/>
    <n v="52132"/>
    <s v="정상"/>
    <d v="2020-01-10T00:00:00"/>
    <d v="2020-01-10T00:00:00"/>
    <n v="52000903270000"/>
    <x v="1"/>
    <d v="2020-01-31T00:00:00"/>
    <x v="0"/>
    <x v="10"/>
    <x v="0"/>
  </r>
  <r>
    <s v="엠피피스토스"/>
    <s v="MP피스토스"/>
    <s v="피스1팀"/>
    <s v="최경은"/>
    <s v="한화손보"/>
    <x v="0"/>
    <x v="0"/>
    <n v="20000"/>
    <s v="정상"/>
    <d v="2020-01-10T00:00:00"/>
    <d v="2020-01-10T00:00:00"/>
    <s v="LA20203048690000"/>
    <x v="1"/>
    <d v="2020-01-31T00:00:00"/>
    <x v="0"/>
    <x v="3"/>
    <x v="0"/>
  </r>
  <r>
    <s v="엠피성공"/>
    <s v="MP성공"/>
    <s v="성공1팀"/>
    <s v="최선희"/>
    <s v="메리츠화재"/>
    <x v="0"/>
    <x v="0"/>
    <n v="215230"/>
    <s v="정상"/>
    <d v="2020-01-10T00:00:00"/>
    <d v="2020-01-10T00:00:00"/>
    <s v="61502-535"/>
    <x v="1"/>
    <d v="2020-01-31T00:00:00"/>
    <x v="0"/>
    <x v="5"/>
    <x v="0"/>
  </r>
  <r>
    <s v="엠피성공"/>
    <s v="MP성공"/>
    <s v="성공1팀"/>
    <s v="최선희"/>
    <s v="농협손보"/>
    <x v="0"/>
    <x v="0"/>
    <n v="30000"/>
    <s v="정상"/>
    <d v="2020-01-10T00:00:00"/>
    <d v="2020-01-10T00:00:00"/>
    <n v="3190630784641"/>
    <x v="1"/>
    <d v="2020-01-31T00:00:00"/>
    <x v="0"/>
    <x v="5"/>
    <x v="0"/>
  </r>
  <r>
    <s v="엠피성공"/>
    <s v="MP성공"/>
    <s v="성공1팀"/>
    <s v="최선희"/>
    <s v="농협손보"/>
    <x v="0"/>
    <x v="0"/>
    <n v="70000"/>
    <s v="정상"/>
    <d v="2020-01-10T00:00:00"/>
    <d v="2020-01-10T00:00:00"/>
    <n v="3190630778191"/>
    <x v="1"/>
    <d v="2020-01-31T00:00:00"/>
    <x v="0"/>
    <x v="5"/>
    <x v="0"/>
  </r>
  <r>
    <s v="엠피성공"/>
    <s v="MP성공"/>
    <s v="성공1팀"/>
    <s v="최선희"/>
    <s v="한화손보"/>
    <x v="0"/>
    <x v="0"/>
    <n v="60000"/>
    <s v="정상"/>
    <d v="2020-01-10T00:00:00"/>
    <d v="2020-01-10T00:00:00"/>
    <s v="LA20203036895000"/>
    <x v="1"/>
    <d v="2020-01-31T00:00:00"/>
    <x v="0"/>
    <x v="5"/>
    <x v="0"/>
  </r>
  <r>
    <s v="엠피성공"/>
    <s v="MP성공"/>
    <s v="성공1팀"/>
    <s v="최선희"/>
    <s v="한화손보"/>
    <x v="0"/>
    <x v="0"/>
    <n v="74000"/>
    <s v="정상"/>
    <d v="2020-01-10T00:00:00"/>
    <d v="2020-01-10T00:00:00"/>
    <s v="LA20203043188000"/>
    <x v="1"/>
    <d v="2020-01-31T00:00:00"/>
    <x v="0"/>
    <x v="5"/>
    <x v="0"/>
  </r>
  <r>
    <s v="엠피성공"/>
    <s v="MP성공"/>
    <s v="성공1팀"/>
    <s v="최선희"/>
    <s v="한화손보"/>
    <x v="0"/>
    <x v="0"/>
    <n v="30000"/>
    <s v="정상"/>
    <d v="2020-01-10T00:00:00"/>
    <d v="2020-01-10T00:00:00"/>
    <s v="LA20203047960000"/>
    <x v="1"/>
    <d v="2020-01-31T00:00:00"/>
    <x v="0"/>
    <x v="5"/>
    <x v="0"/>
  </r>
  <r>
    <s v="엠피피스토스"/>
    <m/>
    <m/>
    <s v="표계순"/>
    <s v="메리츠화재"/>
    <x v="0"/>
    <x v="0"/>
    <n v="31100"/>
    <s v="정상"/>
    <d v="2020-01-10T00:00:00"/>
    <d v="2020-01-10T00:00:00"/>
    <s v="61491-8983"/>
    <x v="1"/>
    <d v="2020-01-31T00:00:00"/>
    <x v="0"/>
    <x v="3"/>
    <x v="0"/>
  </r>
  <r>
    <s v="엠피피스토스"/>
    <m/>
    <m/>
    <s v="표계순"/>
    <s v="메리츠화재"/>
    <x v="0"/>
    <x v="0"/>
    <n v="20000"/>
    <s v="정상"/>
    <d v="2020-01-10T00:00:00"/>
    <d v="2020-01-10T00:00:00"/>
    <s v="61491-8989"/>
    <x v="1"/>
    <d v="2020-01-31T00:00:00"/>
    <x v="0"/>
    <x v="3"/>
    <x v="0"/>
  </r>
  <r>
    <s v="엠피피스토스"/>
    <m/>
    <m/>
    <s v="표계순"/>
    <s v="메리츠화재"/>
    <x v="0"/>
    <x v="0"/>
    <n v="25000"/>
    <s v="정상"/>
    <d v="2020-01-10T00:00:00"/>
    <d v="2020-01-10T00:00:00"/>
    <s v="61491-8961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53800"/>
    <s v="정상"/>
    <d v="2020-01-10T00:00:00"/>
    <d v="2020-01-10T00:00:00"/>
    <s v="61494-4929"/>
    <x v="1"/>
    <d v="2020-01-31T00:00:00"/>
    <x v="0"/>
    <x v="3"/>
    <x v="0"/>
  </r>
  <r>
    <s v="엠피피스토스"/>
    <s v="MP피스토스"/>
    <s v="피스1팀"/>
    <s v="홍미숙"/>
    <s v="메리츠화재"/>
    <x v="0"/>
    <x v="0"/>
    <n v="58600"/>
    <s v="정상"/>
    <d v="2020-01-10T00:00:00"/>
    <d v="2020-01-10T00:00:00"/>
    <s v="61490-3901"/>
    <x v="1"/>
    <d v="2020-01-31T00:00:00"/>
    <x v="0"/>
    <x v="3"/>
    <x v="0"/>
  </r>
  <r>
    <s v="엠피성공"/>
    <s v="MP성공"/>
    <s v="성공1팀"/>
    <s v="홍미정"/>
    <s v="삼성화재"/>
    <x v="0"/>
    <x v="0"/>
    <n v="33000"/>
    <s v="정상"/>
    <d v="2020-01-10T00:00:00"/>
    <d v="2020-01-10T00:00:00"/>
    <n v="52000810430000"/>
    <x v="1"/>
    <d v="2020-01-31T00:00:00"/>
    <x v="0"/>
    <x v="5"/>
    <x v="0"/>
  </r>
  <r>
    <s v="엠피성공"/>
    <s v="MP성공"/>
    <s v="성공1팀"/>
    <s v="홍미정"/>
    <s v="삼성화재"/>
    <x v="0"/>
    <x v="0"/>
    <n v="37000"/>
    <s v="정상"/>
    <d v="2020-01-10T00:00:00"/>
    <d v="2020-01-10T00:00:00"/>
    <n v="52000809120000"/>
    <x v="1"/>
    <d v="2020-01-31T00:00:00"/>
    <x v="0"/>
    <x v="5"/>
    <x v="0"/>
  </r>
  <r>
    <s v="엠피피스토스"/>
    <s v="MP피스토스"/>
    <s v="피스1팀"/>
    <s v="황지영"/>
    <s v="메리츠화재"/>
    <x v="0"/>
    <x v="0"/>
    <n v="114000"/>
    <s v="정상"/>
    <d v="2020-01-10T00:00:00"/>
    <d v="2020-01-10T00:00:00"/>
    <s v="61490-3875"/>
    <x v="1"/>
    <d v="2020-01-31T00:00:00"/>
    <x v="0"/>
    <x v="3"/>
    <x v="0"/>
  </r>
  <r>
    <s v="엠피피스토스"/>
    <s v="MP피스토스"/>
    <s v="피스1팀"/>
    <s v="강은선"/>
    <s v="흥국화재"/>
    <x v="0"/>
    <x v="0"/>
    <n v="121830"/>
    <s v="정상"/>
    <d v="2020-01-09T00:00:00"/>
    <d v="2020-01-09T00:00:00"/>
    <n v="42038204900000"/>
    <x v="1"/>
    <d v="2020-01-31T00:00:00"/>
    <x v="0"/>
    <x v="3"/>
    <x v="0"/>
  </r>
  <r>
    <s v="엠피피스토스"/>
    <s v="MP피스토스"/>
    <s v="피스1팀"/>
    <s v="강은선"/>
    <s v="흥국화재"/>
    <x v="0"/>
    <x v="0"/>
    <n v="46376"/>
    <s v="정상"/>
    <d v="2020-01-09T00:00:00"/>
    <d v="2020-01-09T00:00:00"/>
    <n v="42038205040000"/>
    <x v="1"/>
    <d v="2020-01-31T00:00:00"/>
    <x v="0"/>
    <x v="3"/>
    <x v="0"/>
  </r>
  <r>
    <s v="엠피피스토스"/>
    <s v="MP피스토스"/>
    <s v="피스1팀"/>
    <s v="강은선"/>
    <s v="KB손보"/>
    <x v="0"/>
    <x v="0"/>
    <n v="20000"/>
    <s v="정상"/>
    <d v="2020-01-09T00:00:00"/>
    <d v="2020-01-09T00:00:00"/>
    <n v="20200146669"/>
    <x v="1"/>
    <d v="2020-01-31T00:00:00"/>
    <x v="0"/>
    <x v="3"/>
    <x v="0"/>
  </r>
  <r>
    <s v="엠피상동"/>
    <s v="MP상동"/>
    <s v="상동1팀"/>
    <s v="고유미"/>
    <s v="삼성화재"/>
    <x v="0"/>
    <x v="0"/>
    <n v="57000"/>
    <s v="정상"/>
    <d v="2020-01-09T00:00:00"/>
    <d v="2020-01-09T00:00:00"/>
    <n v="52000762380000"/>
    <x v="1"/>
    <d v="2020-01-31T00:00:00"/>
    <x v="0"/>
    <x v="1"/>
    <x v="0"/>
  </r>
  <r>
    <s v="엠피상동"/>
    <s v="MP상동"/>
    <s v="상동1팀"/>
    <s v="고유미"/>
    <s v="삼성화재"/>
    <x v="0"/>
    <x v="0"/>
    <n v="70000"/>
    <s v="정상"/>
    <d v="2020-01-09T00:00:00"/>
    <d v="2020-01-09T00:00:00"/>
    <n v="52000699800000"/>
    <x v="1"/>
    <d v="2020-01-31T00:00:00"/>
    <x v="0"/>
    <x v="1"/>
    <x v="0"/>
  </r>
  <r>
    <s v="엠피조은"/>
    <s v="MP조은"/>
    <s v="조은1팀"/>
    <s v="김명주"/>
    <s v="흥국화재"/>
    <x v="0"/>
    <x v="0"/>
    <n v="101641"/>
    <s v="정상"/>
    <d v="2020-01-09T00:00:00"/>
    <d v="2020-01-09T00:00:00"/>
    <n v="42038206330000"/>
    <x v="1"/>
    <d v="2020-01-31T00:00:00"/>
    <x v="0"/>
    <x v="0"/>
    <x v="0"/>
  </r>
  <r>
    <s v="엠피조은"/>
    <s v="MP조은"/>
    <s v="조은1팀"/>
    <s v="김민화"/>
    <s v="KB손보"/>
    <x v="0"/>
    <x v="0"/>
    <n v="112960"/>
    <s v="정상"/>
    <d v="2020-01-09T00:00:00"/>
    <d v="2020-01-09T00:00:00"/>
    <n v="20200147159"/>
    <x v="1"/>
    <d v="2020-01-31T00:00:00"/>
    <x v="0"/>
    <x v="0"/>
    <x v="0"/>
  </r>
  <r>
    <s v="엠피조은"/>
    <s v="MP조은"/>
    <s v="조은1팀"/>
    <s v="김용현"/>
    <s v="DB손보"/>
    <x v="0"/>
    <x v="0"/>
    <n v="59000"/>
    <s v="정상"/>
    <d v="2020-01-09T00:00:00"/>
    <d v="2020-01-09T00:00:00"/>
    <n v="320200066513"/>
    <x v="1"/>
    <d v="2020-01-31T00:00:00"/>
    <x v="0"/>
    <x v="0"/>
    <x v="0"/>
  </r>
  <r>
    <s v="엠피조은"/>
    <s v="MP조은"/>
    <s v="조은1팀"/>
    <s v="김용현"/>
    <s v="흥국화재"/>
    <x v="0"/>
    <x v="0"/>
    <n v="82201"/>
    <s v="정상"/>
    <d v="2020-01-09T00:00:00"/>
    <d v="2020-01-09T00:00:00"/>
    <n v="42038206150000"/>
    <x v="1"/>
    <d v="2020-01-31T00:00:00"/>
    <x v="0"/>
    <x v="0"/>
    <x v="0"/>
  </r>
  <r>
    <s v="엠피조은"/>
    <s v="MP조은"/>
    <s v="조은1팀"/>
    <s v="김용현"/>
    <s v="흥국화재"/>
    <x v="0"/>
    <x v="0"/>
    <n v="57980"/>
    <s v="정상"/>
    <d v="2020-01-09T00:00:00"/>
    <d v="2020-01-09T00:00:00"/>
    <n v="42038205620000"/>
    <x v="1"/>
    <d v="2020-01-31T00:00:00"/>
    <x v="0"/>
    <x v="0"/>
    <x v="0"/>
  </r>
  <r>
    <s v="엠피메트로"/>
    <s v="제이엔제이"/>
    <s v="제이엔제이1팀"/>
    <s v="김주희"/>
    <s v="한화손보"/>
    <x v="0"/>
    <x v="0"/>
    <n v="20384"/>
    <s v="정상"/>
    <d v="2020-01-09T00:00:00"/>
    <d v="2020-01-09T00:00:00"/>
    <s v="LA20203025258000"/>
    <x v="1"/>
    <d v="2020-01-31T00:00:00"/>
    <x v="0"/>
    <x v="4"/>
    <x v="0"/>
  </r>
  <r>
    <s v="엠피메트로"/>
    <s v="MP메트로"/>
    <s v="시흥1팀"/>
    <s v="김지연"/>
    <s v="삼성화재"/>
    <x v="0"/>
    <x v="0"/>
    <n v="50000"/>
    <s v="정상"/>
    <d v="2020-01-09T00:00:00"/>
    <d v="2020-01-09T00:00:00"/>
    <n v="52000708180000"/>
    <x v="1"/>
    <d v="2020-01-31T00:00:00"/>
    <x v="0"/>
    <x v="15"/>
    <x v="0"/>
  </r>
  <r>
    <s v="엠피피스토스"/>
    <s v="MP피스토스"/>
    <s v="피스1팀"/>
    <s v="김진이"/>
    <s v="한화손보"/>
    <x v="0"/>
    <x v="0"/>
    <n v="134038"/>
    <s v="정상"/>
    <d v="2020-01-09T00:00:00"/>
    <d v="2020-01-09T00:00:00"/>
    <s v="LA20203024278000"/>
    <x v="1"/>
    <d v="2020-01-31T00:00:00"/>
    <x v="0"/>
    <x v="3"/>
    <x v="0"/>
  </r>
  <r>
    <s v="엠피피스토스"/>
    <s v="MP피스토스"/>
    <s v="피스1팀"/>
    <s v="김진이"/>
    <s v="메리츠화재"/>
    <x v="0"/>
    <x v="1"/>
    <n v="9490"/>
    <s v="정상"/>
    <d v="2020-01-09T00:00:00"/>
    <d v="2020-01-09T00:00:00"/>
    <s v="61510-6916"/>
    <x v="1"/>
    <d v="2020-01-31T00:00:00"/>
    <x v="0"/>
    <x v="3"/>
    <x v="0"/>
  </r>
  <r>
    <s v="엠피메트로"/>
    <s v="씨티엠지점"/>
    <m/>
    <s v="박윤희"/>
    <s v="흥국화재"/>
    <x v="0"/>
    <x v="0"/>
    <n v="16000"/>
    <s v="정상"/>
    <d v="2020-01-09T00:00:00"/>
    <d v="2020-01-09T00:00:00"/>
    <n v="42038202190000"/>
    <x v="1"/>
    <d v="2020-01-31T00:00:00"/>
    <x v="0"/>
    <x v="13"/>
    <x v="0"/>
  </r>
  <r>
    <s v="엠피라온"/>
    <s v="MP라온"/>
    <m/>
    <s v="박종철"/>
    <s v="KB손보"/>
    <x v="0"/>
    <x v="0"/>
    <n v="35000"/>
    <s v="정상"/>
    <d v="2020-01-09T00:00:00"/>
    <d v="2020-01-09T00:00:00"/>
    <n v="20200148432"/>
    <x v="1"/>
    <d v="2020-01-31T00:00:00"/>
    <x v="0"/>
    <x v="6"/>
    <x v="0"/>
  </r>
  <r>
    <s v="엠피라온"/>
    <s v="MP라온"/>
    <m/>
    <s v="박종철"/>
    <s v="한화손보"/>
    <x v="0"/>
    <x v="0"/>
    <n v="35000"/>
    <s v="정상"/>
    <d v="2020-01-09T00:00:00"/>
    <d v="2020-01-09T00:00:00"/>
    <s v="LA20203020930000"/>
    <x v="1"/>
    <d v="2020-01-31T00:00:00"/>
    <x v="0"/>
    <x v="6"/>
    <x v="0"/>
  </r>
  <r>
    <s v="엠피라온"/>
    <s v="MP라온"/>
    <s v="라온1팀"/>
    <s v="박종호"/>
    <s v="삼성화재"/>
    <x v="0"/>
    <x v="0"/>
    <n v="20000"/>
    <s v="정상"/>
    <d v="2020-01-09T00:00:00"/>
    <d v="2020-01-09T00:00:00"/>
    <n v="52000728340000"/>
    <x v="1"/>
    <d v="2020-01-31T00:00:00"/>
    <x v="0"/>
    <x v="6"/>
    <x v="0"/>
  </r>
  <r>
    <s v="엠피라온"/>
    <s v="MP라온"/>
    <s v="라온1팀"/>
    <s v="박종호"/>
    <s v="KB손보"/>
    <x v="0"/>
    <x v="0"/>
    <n v="15000"/>
    <s v="정상"/>
    <d v="2020-01-09T00:00:00"/>
    <d v="2020-01-09T00:00:00"/>
    <n v="20200147571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09T00:00:00"/>
    <d v="2020-01-09T00:00:00"/>
    <n v="52000726040000"/>
    <x v="1"/>
    <d v="2020-01-31T00:00:00"/>
    <x v="0"/>
    <x v="6"/>
    <x v="0"/>
  </r>
  <r>
    <s v="엠피상동"/>
    <s v="MP상동"/>
    <s v="상동1팀"/>
    <s v="손명애"/>
    <s v="삼성화재"/>
    <x v="0"/>
    <x v="0"/>
    <n v="100000"/>
    <s v="정상"/>
    <d v="2020-01-09T00:00:00"/>
    <d v="2020-01-09T00:00:00"/>
    <n v="52000732560000"/>
    <x v="1"/>
    <d v="2020-01-31T00:00:00"/>
    <x v="0"/>
    <x v="1"/>
    <x v="0"/>
  </r>
  <r>
    <s v="엠피피스토스"/>
    <s v="MP피스토스"/>
    <s v="피스1팀"/>
    <s v="신현애"/>
    <s v="흥국화재"/>
    <x v="0"/>
    <x v="1"/>
    <n v="19811"/>
    <s v="정상"/>
    <d v="2020-01-09T00:00:00"/>
    <d v="2020-01-09T00:00:00"/>
    <n v="42038206040000"/>
    <x v="1"/>
    <d v="2020-01-31T00:00:00"/>
    <x v="0"/>
    <x v="3"/>
    <x v="0"/>
  </r>
  <r>
    <s v="엠피피스토스"/>
    <s v="MP피스토스"/>
    <s v="피스1팀"/>
    <s v="신현애"/>
    <s v="흥국화재"/>
    <x v="0"/>
    <x v="0"/>
    <n v="71842"/>
    <s v="정상"/>
    <d v="2020-01-09T00:00:00"/>
    <d v="2020-01-09T00:00:00"/>
    <n v="42038205720000"/>
    <x v="1"/>
    <d v="2020-01-31T00:00:00"/>
    <x v="0"/>
    <x v="3"/>
    <x v="0"/>
  </r>
  <r>
    <s v="엠피피스토스"/>
    <s v="MP피스토스"/>
    <s v="피스1팀"/>
    <s v="신현애"/>
    <s v="메리츠화재"/>
    <x v="0"/>
    <x v="0"/>
    <n v="69000"/>
    <s v="정상"/>
    <d v="2020-01-09T00:00:00"/>
    <d v="2020-01-09T00:00:00"/>
    <s v="61490-2735"/>
    <x v="1"/>
    <d v="2020-01-31T00:00:00"/>
    <x v="0"/>
    <x v="3"/>
    <x v="0"/>
  </r>
  <r>
    <s v="엠피메트로"/>
    <s v="제이엔제이"/>
    <s v="제이엔제이1팀"/>
    <s v="유경자"/>
    <s v="롯데손보"/>
    <x v="0"/>
    <x v="0"/>
    <n v="64467"/>
    <s v="정상"/>
    <d v="2020-01-09T00:00:00"/>
    <d v="2020-01-09T00:00:00"/>
    <s v="LA20202181145000"/>
    <x v="1"/>
    <d v="2020-01-31T00:00:00"/>
    <x v="0"/>
    <x v="4"/>
    <x v="0"/>
  </r>
  <r>
    <s v="엠피메트로"/>
    <s v="제이엔제이"/>
    <s v="제이엔제이1팀"/>
    <s v="유경자"/>
    <s v="DB손보"/>
    <x v="0"/>
    <x v="0"/>
    <n v="63070"/>
    <s v="정상"/>
    <d v="2020-01-09T00:00:00"/>
    <d v="2020-01-09T00:00:00"/>
    <n v="320200068962"/>
    <x v="1"/>
    <d v="2020-01-31T00:00:00"/>
    <x v="0"/>
    <x v="4"/>
    <x v="0"/>
  </r>
  <r>
    <s v="엠피메트로"/>
    <s v="제이엔제이"/>
    <s v="제이엔제이1팀"/>
    <s v="유경자"/>
    <s v="메리츠화재"/>
    <x v="0"/>
    <x v="0"/>
    <n v="21600"/>
    <s v="정상"/>
    <d v="2020-01-09T00:00:00"/>
    <d v="2020-01-09T00:00:00"/>
    <s v="61491-7411"/>
    <x v="1"/>
    <d v="2020-01-31T00:00:00"/>
    <x v="0"/>
    <x v="4"/>
    <x v="0"/>
  </r>
  <r>
    <s v="엠피라온"/>
    <s v="MP라온"/>
    <s v="라온1팀"/>
    <s v="윤태영"/>
    <s v="한화손보"/>
    <x v="0"/>
    <x v="0"/>
    <n v="224000"/>
    <s v="정상"/>
    <d v="2020-01-09T00:00:00"/>
    <d v="2020-01-09T00:00:00"/>
    <s v="LA20203032167000"/>
    <x v="1"/>
    <d v="2020-01-31T00:00:00"/>
    <x v="0"/>
    <x v="6"/>
    <x v="0"/>
  </r>
  <r>
    <s v="엠피라온"/>
    <s v="MP라온"/>
    <s v="라온1팀"/>
    <s v="윤태영"/>
    <s v="흥국화재"/>
    <x v="0"/>
    <x v="0"/>
    <n v="62045"/>
    <s v="정상"/>
    <d v="2020-01-09T00:00:00"/>
    <d v="2020-01-09T00:00:00"/>
    <n v="42038202680000"/>
    <x v="1"/>
    <d v="2020-01-31T00:00:00"/>
    <x v="0"/>
    <x v="6"/>
    <x v="0"/>
  </r>
  <r>
    <s v="엠피피스토스"/>
    <s v="MP피스토스"/>
    <s v="피스1팀"/>
    <s v="이미선2"/>
    <s v="DB손보"/>
    <x v="0"/>
    <x v="0"/>
    <n v="176110"/>
    <s v="정상"/>
    <d v="2020-01-09T00:00:00"/>
    <d v="2020-01-09T00:00:00"/>
    <n v="320200060448"/>
    <x v="1"/>
    <d v="2020-01-31T00:00:00"/>
    <x v="0"/>
    <x v="3"/>
    <x v="0"/>
  </r>
  <r>
    <s v="엠피피스토스"/>
    <s v="MP피스토스"/>
    <s v="피스1팀"/>
    <s v="이미선2"/>
    <s v="DB손보"/>
    <x v="0"/>
    <x v="0"/>
    <n v="173850"/>
    <s v="정상"/>
    <d v="2020-01-09T00:00:00"/>
    <d v="2020-01-09T00:00:00"/>
    <n v="320200061225"/>
    <x v="1"/>
    <d v="2020-01-31T00:00:00"/>
    <x v="0"/>
    <x v="3"/>
    <x v="0"/>
  </r>
  <r>
    <s v="엠피상동"/>
    <s v="MP상동"/>
    <s v="상동1팀"/>
    <s v="이복종"/>
    <s v="한화손보"/>
    <x v="0"/>
    <x v="0"/>
    <n v="150000"/>
    <s v="정상"/>
    <d v="2020-01-09T00:00:00"/>
    <d v="2020-01-09T00:00:00"/>
    <s v="LA20203024849000"/>
    <x v="1"/>
    <d v="2020-01-31T00:00:00"/>
    <x v="0"/>
    <x v="1"/>
    <x v="0"/>
  </r>
  <r>
    <s v="엠피상동"/>
    <s v="MP상동"/>
    <s v="상동1팀"/>
    <s v="이상분"/>
    <s v="DB손보"/>
    <x v="0"/>
    <x v="0"/>
    <n v="10480"/>
    <s v="정상"/>
    <d v="2020-01-09T00:00:00"/>
    <d v="2020-01-09T00:00:00"/>
    <n v="320200067480"/>
    <x v="1"/>
    <d v="2020-01-31T00:00:00"/>
    <x v="0"/>
    <x v="1"/>
    <x v="0"/>
  </r>
  <r>
    <s v="엠피조은"/>
    <s v="MP조은"/>
    <s v="조은1팀"/>
    <s v="장현경"/>
    <s v="KB손보"/>
    <x v="0"/>
    <x v="0"/>
    <n v="143000"/>
    <s v="정상"/>
    <d v="2020-01-09T00:00:00"/>
    <d v="2020-01-09T00:00:00"/>
    <n v="20200142225"/>
    <x v="1"/>
    <d v="2020-01-31T00:00:00"/>
    <x v="0"/>
    <x v="0"/>
    <x v="0"/>
  </r>
  <r>
    <s v="엠피성공"/>
    <m/>
    <m/>
    <s v="전용순"/>
    <s v="한화손보"/>
    <x v="0"/>
    <x v="0"/>
    <n v="30000"/>
    <s v="정상"/>
    <d v="2020-01-09T00:00:00"/>
    <d v="2020-01-09T00:00:00"/>
    <s v="LA20203019615000"/>
    <x v="1"/>
    <d v="2020-01-31T00:00:00"/>
    <x v="0"/>
    <x v="5"/>
    <x v="0"/>
  </r>
  <r>
    <s v="엠피상동"/>
    <s v="MP상동"/>
    <s v="상동1팀"/>
    <s v="조성임"/>
    <s v="한화손보"/>
    <x v="0"/>
    <x v="0"/>
    <n v="50078"/>
    <s v="정상"/>
    <d v="2020-01-09T00:00:00"/>
    <d v="2020-01-09T00:00:00"/>
    <s v="LA20203030045000"/>
    <x v="1"/>
    <d v="2020-01-31T00:00:00"/>
    <x v="0"/>
    <x v="1"/>
    <x v="0"/>
  </r>
  <r>
    <s v="엠피조은"/>
    <m/>
    <m/>
    <s v="차은주"/>
    <s v="메리츠화재"/>
    <x v="0"/>
    <x v="0"/>
    <n v="125660"/>
    <s v="정상"/>
    <d v="2020-01-09T00:00:00"/>
    <d v="2020-01-09T00:00:00"/>
    <s v="61494-3256"/>
    <x v="1"/>
    <d v="2020-01-31T00:00:00"/>
    <x v="0"/>
    <x v="0"/>
    <x v="0"/>
  </r>
  <r>
    <s v="엠피성공"/>
    <s v="MP성공"/>
    <s v="성공1팀"/>
    <s v="홍미정"/>
    <s v="흥국화재"/>
    <x v="0"/>
    <x v="1"/>
    <n v="8452"/>
    <s v="정상"/>
    <d v="2020-01-09T00:00:00"/>
    <d v="2020-01-09T00:00:00"/>
    <n v="42038214300000"/>
    <x v="1"/>
    <d v="2020-01-31T00:00:00"/>
    <x v="0"/>
    <x v="5"/>
    <x v="0"/>
  </r>
  <r>
    <s v="엠피성공"/>
    <s v="MP성공"/>
    <s v="성공1팀"/>
    <s v="홍미정"/>
    <s v="흥국화재"/>
    <x v="0"/>
    <x v="0"/>
    <n v="70013"/>
    <s v="정상"/>
    <d v="2020-01-09T00:00:00"/>
    <d v="2020-01-09T00:00:00"/>
    <n v="42038214790000"/>
    <x v="1"/>
    <d v="2020-01-31T00:00:00"/>
    <x v="0"/>
    <x v="5"/>
    <x v="0"/>
  </r>
  <r>
    <s v="엠피성공"/>
    <s v="MP성공"/>
    <s v="성공1팀"/>
    <s v="홍미정"/>
    <s v="흥국화재"/>
    <x v="0"/>
    <x v="1"/>
    <n v="11853"/>
    <s v="정상"/>
    <d v="2020-01-09T00:00:00"/>
    <d v="2020-01-09T00:00:00"/>
    <n v="42038214610000"/>
    <x v="1"/>
    <d v="2020-01-31T00:00:00"/>
    <x v="0"/>
    <x v="5"/>
    <x v="0"/>
  </r>
  <r>
    <s v="엠피성공"/>
    <s v="MP성공"/>
    <s v="성공1팀"/>
    <s v="홍미정"/>
    <s v="흥국화재"/>
    <x v="0"/>
    <x v="0"/>
    <n v="80767"/>
    <s v="정상"/>
    <d v="2020-01-09T00:00:00"/>
    <d v="2020-01-09T00:00:00"/>
    <n v="42038214720000"/>
    <x v="1"/>
    <d v="2020-01-31T00:00:00"/>
    <x v="0"/>
    <x v="5"/>
    <x v="0"/>
  </r>
  <r>
    <s v="엠피성공"/>
    <s v="MP성공"/>
    <s v="성공1팀"/>
    <s v="홍미정"/>
    <s v="현대해상"/>
    <x v="0"/>
    <x v="0"/>
    <n v="38100"/>
    <s v="정상"/>
    <d v="2020-01-09T00:00:00"/>
    <d v="2020-01-09T00:00:00"/>
    <s v="L02001337873"/>
    <x v="1"/>
    <d v="2020-01-31T00:00:00"/>
    <x v="0"/>
    <x v="5"/>
    <x v="0"/>
  </r>
  <r>
    <s v="엠피성공"/>
    <s v="MP성공"/>
    <s v="성공1팀"/>
    <s v="홍미정"/>
    <s v="메리츠화재"/>
    <x v="0"/>
    <x v="0"/>
    <n v="89000"/>
    <s v="정상"/>
    <d v="2020-01-09T00:00:00"/>
    <d v="2020-01-09T00:00:00"/>
    <s v="61490-2561"/>
    <x v="1"/>
    <d v="2020-01-31T00:00:00"/>
    <x v="0"/>
    <x v="5"/>
    <x v="0"/>
  </r>
  <r>
    <s v="엠피성공"/>
    <s v="MP성공"/>
    <s v="성공1팀"/>
    <s v="홍미정"/>
    <s v="현대해상"/>
    <x v="0"/>
    <x v="0"/>
    <n v="43240"/>
    <s v="정상"/>
    <d v="2020-01-09T00:00:00"/>
    <d v="2020-01-09T00:00:00"/>
    <s v="L02001342955"/>
    <x v="1"/>
    <d v="2020-01-31T00:00:00"/>
    <x v="0"/>
    <x v="5"/>
    <x v="0"/>
  </r>
  <r>
    <s v="엠피성공"/>
    <s v="MP성공"/>
    <s v="성공1팀"/>
    <s v="홍미정"/>
    <s v="현대해상"/>
    <x v="0"/>
    <x v="0"/>
    <n v="64000"/>
    <s v="정상"/>
    <d v="2020-01-09T00:00:00"/>
    <d v="2020-01-09T00:00:00"/>
    <s v="L02001349356"/>
    <x v="1"/>
    <d v="2020-01-31T00:00:00"/>
    <x v="0"/>
    <x v="5"/>
    <x v="0"/>
  </r>
  <r>
    <s v="엠피성공"/>
    <s v="MP성공"/>
    <s v="성공1팀"/>
    <s v="홍미정"/>
    <s v="삼성화재"/>
    <x v="0"/>
    <x v="0"/>
    <n v="54000"/>
    <s v="정상"/>
    <d v="2020-01-09T00:00:00"/>
    <d v="2020-01-09T00:00:00"/>
    <n v="52000662450000"/>
    <x v="1"/>
    <d v="2020-01-31T00:00:00"/>
    <x v="0"/>
    <x v="5"/>
    <x v="0"/>
  </r>
  <r>
    <s v="엠피성공"/>
    <s v="MP성공"/>
    <s v="성공1팀"/>
    <s v="홍미정"/>
    <s v="삼성화재"/>
    <x v="0"/>
    <x v="0"/>
    <n v="31000"/>
    <s v="정상"/>
    <d v="2020-01-09T00:00:00"/>
    <d v="2020-01-09T00:00:00"/>
    <n v="52000715440000"/>
    <x v="1"/>
    <d v="2020-01-31T00:00:00"/>
    <x v="0"/>
    <x v="5"/>
    <x v="0"/>
  </r>
  <r>
    <s v="엠피상동"/>
    <s v="MP상동"/>
    <s v="상동1팀"/>
    <s v="강명희"/>
    <s v="KB손보"/>
    <x v="0"/>
    <x v="0"/>
    <n v="17600"/>
    <s v="정상"/>
    <d v="2020-01-08T00:00:00"/>
    <d v="2020-01-08T00:00:00"/>
    <n v="20200128443"/>
    <x v="1"/>
    <d v="2020-01-31T00:00:00"/>
    <x v="0"/>
    <x v="1"/>
    <x v="0"/>
  </r>
  <r>
    <s v="엠피상동"/>
    <s v="MP상동"/>
    <s v="상동1팀"/>
    <s v="강명희"/>
    <s v="메리츠화재"/>
    <x v="0"/>
    <x v="0"/>
    <n v="40460"/>
    <s v="정상"/>
    <d v="2020-01-08T00:00:00"/>
    <d v="2020-01-08T00:00:00"/>
    <s v="61490-2261"/>
    <x v="1"/>
    <d v="2020-01-31T00:00:00"/>
    <x v="0"/>
    <x v="1"/>
    <x v="0"/>
  </r>
  <r>
    <s v="엠피송내"/>
    <s v="MP송내"/>
    <s v="송내2팀"/>
    <s v="김묘정"/>
    <s v="롯데손보"/>
    <x v="0"/>
    <x v="0"/>
    <n v="38040"/>
    <s v="정상"/>
    <d v="2020-01-08T00:00:00"/>
    <d v="2020-01-08T00:00:00"/>
    <s v="LA20202176307000"/>
    <x v="1"/>
    <d v="2020-01-31T00:00:00"/>
    <x v="0"/>
    <x v="2"/>
    <x v="0"/>
  </r>
  <r>
    <s v="엠피송내"/>
    <s v="MP송내"/>
    <s v="송내2팀"/>
    <s v="김묘정"/>
    <s v="흥국화재"/>
    <x v="0"/>
    <x v="0"/>
    <n v="41631"/>
    <s v="정상"/>
    <d v="2020-01-08T00:00:00"/>
    <d v="2020-01-08T00:00:00"/>
    <n v="42038185370000"/>
    <x v="1"/>
    <d v="2020-01-31T00:00:00"/>
    <x v="0"/>
    <x v="2"/>
    <x v="0"/>
  </r>
  <r>
    <s v="엠피조은"/>
    <s v="MP조은"/>
    <s v="조은1팀"/>
    <s v="김민화"/>
    <s v="KB손보"/>
    <x v="0"/>
    <x v="0"/>
    <n v="137000"/>
    <s v="정상"/>
    <d v="2020-01-08T00:00:00"/>
    <d v="2020-01-08T00:00:00"/>
    <n v="20200119852"/>
    <x v="1"/>
    <d v="2020-01-31T00:00:00"/>
    <x v="0"/>
    <x v="0"/>
    <x v="0"/>
  </r>
  <r>
    <s v="엠피라온"/>
    <s v="MP라온"/>
    <s v="라온1팀"/>
    <s v="김성만"/>
    <s v="한화손보"/>
    <x v="0"/>
    <x v="0"/>
    <n v="98000"/>
    <s v="정상"/>
    <d v="2020-01-08T00:00:00"/>
    <d v="2020-01-08T00:00:00"/>
    <s v="LA20203010544000"/>
    <x v="1"/>
    <d v="2020-01-31T00:00:00"/>
    <x v="0"/>
    <x v="6"/>
    <x v="0"/>
  </r>
  <r>
    <s v="엠피라온"/>
    <s v="MP라온"/>
    <s v="라온1팀"/>
    <s v="김성만"/>
    <s v="삼성화재"/>
    <x v="0"/>
    <x v="1"/>
    <n v="20562"/>
    <s v="정상"/>
    <d v="2020-01-08T00:00:00"/>
    <d v="2020-01-08T00:00:00"/>
    <n v="52000523500000"/>
    <x v="1"/>
    <d v="2020-01-31T00:00:00"/>
    <x v="0"/>
    <x v="6"/>
    <x v="0"/>
  </r>
  <r>
    <s v="엠피라온"/>
    <s v="MP라온"/>
    <s v="라온1팀"/>
    <s v="김성만"/>
    <s v="삼성화재"/>
    <x v="0"/>
    <x v="0"/>
    <n v="35000"/>
    <s v="정상"/>
    <d v="2020-01-08T00:00:00"/>
    <d v="2020-01-08T00:00:00"/>
    <n v="52000524210000"/>
    <x v="1"/>
    <d v="2020-01-31T00:00:00"/>
    <x v="0"/>
    <x v="6"/>
    <x v="0"/>
  </r>
  <r>
    <s v="엠피라온"/>
    <s v="MP라온"/>
    <s v="라온1팀"/>
    <s v="김성만"/>
    <s v="메리츠화재"/>
    <x v="0"/>
    <x v="0"/>
    <n v="20000"/>
    <s v="정상"/>
    <d v="2020-01-08T00:00:00"/>
    <d v="2020-01-08T00:00:00"/>
    <s v="61491-5855"/>
    <x v="1"/>
    <d v="2020-01-31T00:00:00"/>
    <x v="0"/>
    <x v="6"/>
    <x v="0"/>
  </r>
  <r>
    <s v="엠피라온"/>
    <s v="MP라온"/>
    <s v="라온1팀"/>
    <s v="김성만"/>
    <s v="한화손보"/>
    <x v="0"/>
    <x v="0"/>
    <n v="20000"/>
    <s v="정상"/>
    <d v="2020-01-08T00:00:00"/>
    <d v="2020-01-08T00:00:00"/>
    <s v="LA20203010570000"/>
    <x v="1"/>
    <d v="2020-01-31T00:00:00"/>
    <x v="0"/>
    <x v="6"/>
    <x v="0"/>
  </r>
  <r>
    <s v="엠피라온"/>
    <s v="MP라온"/>
    <s v="라온1팀"/>
    <s v="김성만"/>
    <s v="한화손보"/>
    <x v="0"/>
    <x v="0"/>
    <n v="102000"/>
    <s v="정상"/>
    <d v="2020-01-08T00:00:00"/>
    <d v="2020-01-08T00:00:00"/>
    <s v="LA20203016029000"/>
    <x v="1"/>
    <d v="2020-01-31T00:00:00"/>
    <x v="0"/>
    <x v="6"/>
    <x v="0"/>
  </r>
  <r>
    <s v="엠피상동"/>
    <s v="MP상동"/>
    <s v="상동1팀"/>
    <s v="김순자"/>
    <s v="삼성화재"/>
    <x v="0"/>
    <x v="0"/>
    <n v="81350"/>
    <s v="정상"/>
    <d v="2020-01-08T00:00:00"/>
    <d v="2020-01-08T00:00:00"/>
    <n v="52000592320000"/>
    <x v="1"/>
    <d v="2020-01-31T00:00:00"/>
    <x v="0"/>
    <x v="1"/>
    <x v="0"/>
  </r>
  <r>
    <s v="엠피경기"/>
    <s v="MP경기"/>
    <s v="경기1팀"/>
    <s v="김호자"/>
    <s v="한화손보"/>
    <x v="0"/>
    <x v="0"/>
    <n v="40000"/>
    <s v="철회"/>
    <d v="2020-01-08T00:00:00"/>
    <d v="2020-01-10T00:00:00"/>
    <s v="LA20203012720000"/>
    <x v="1"/>
    <d v="2020-01-31T00:00:00"/>
    <x v="1"/>
    <x v="18"/>
    <x v="0"/>
  </r>
  <r>
    <s v="엠피라온"/>
    <s v="MP라온"/>
    <m/>
    <s v="박종철"/>
    <s v="KB손보"/>
    <x v="0"/>
    <x v="0"/>
    <n v="35000"/>
    <s v="정상"/>
    <d v="2020-01-08T00:00:00"/>
    <d v="2020-01-08T00:00:00"/>
    <n v="20200124472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08T00:00:00"/>
    <d v="2020-01-08T00:00:00"/>
    <n v="20200132131"/>
    <x v="1"/>
    <d v="2020-01-31T00:00:00"/>
    <x v="0"/>
    <x v="6"/>
    <x v="0"/>
  </r>
  <r>
    <s v="엠피라온"/>
    <s v="MP라온"/>
    <m/>
    <s v="박종철"/>
    <s v="KB손보"/>
    <x v="0"/>
    <x v="0"/>
    <n v="35000"/>
    <s v="정상"/>
    <d v="2020-01-08T00:00:00"/>
    <d v="2020-01-08T00:00:00"/>
    <n v="20200131237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08T00:00:00"/>
    <d v="2020-01-08T00:00:00"/>
    <n v="5200061174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08T00:00:00"/>
    <d v="2020-01-08T00:00:00"/>
    <n v="52000614090000"/>
    <x v="1"/>
    <d v="2020-01-31T00:00:00"/>
    <x v="0"/>
    <x v="6"/>
    <x v="0"/>
  </r>
  <r>
    <s v="엠피라온"/>
    <s v="MP라온"/>
    <s v="라온1팀"/>
    <s v="박종호"/>
    <s v="삼성화재"/>
    <x v="0"/>
    <x v="0"/>
    <n v="35000"/>
    <s v="정상"/>
    <d v="2020-01-08T00:00:00"/>
    <d v="2020-01-08T00:00:00"/>
    <n v="52000616010000"/>
    <x v="1"/>
    <d v="2020-01-31T00:00:00"/>
    <x v="0"/>
    <x v="6"/>
    <x v="0"/>
  </r>
  <r>
    <s v="엠피라온"/>
    <s v="MP라온"/>
    <s v="라온1팀"/>
    <s v="박종호"/>
    <s v="메리츠화재"/>
    <x v="0"/>
    <x v="0"/>
    <n v="35000"/>
    <s v="정상"/>
    <d v="2020-01-08T00:00:00"/>
    <d v="2020-01-08T00:00:00"/>
    <s v="61491-6728"/>
    <x v="1"/>
    <d v="2020-01-31T00:00:00"/>
    <x v="0"/>
    <x v="6"/>
    <x v="0"/>
  </r>
  <r>
    <s v="엠피상동"/>
    <s v="MP상동"/>
    <s v="상동1팀"/>
    <s v="손명애"/>
    <s v="삼성화재"/>
    <x v="0"/>
    <x v="0"/>
    <n v="35000"/>
    <s v="정상"/>
    <d v="2020-01-08T00:00:00"/>
    <d v="2020-01-08T00:00:00"/>
    <n v="52000562060000"/>
    <x v="1"/>
    <d v="2020-01-31T00:00:00"/>
    <x v="0"/>
    <x v="1"/>
    <x v="0"/>
  </r>
  <r>
    <s v="엠피상동"/>
    <s v="MP상동"/>
    <s v="상동1팀"/>
    <s v="손명애"/>
    <s v="한화손보"/>
    <x v="0"/>
    <x v="0"/>
    <n v="153000"/>
    <s v="정상"/>
    <d v="2020-01-08T00:00:00"/>
    <d v="2020-01-08T00:00:00"/>
    <s v="LA20203015409000"/>
    <x v="1"/>
    <d v="2020-01-31T00:00:00"/>
    <x v="0"/>
    <x v="1"/>
    <x v="0"/>
  </r>
  <r>
    <s v="엠피상동"/>
    <s v="MP상동"/>
    <s v="상동1팀"/>
    <s v="손명애"/>
    <s v="삼성화재"/>
    <x v="0"/>
    <x v="1"/>
    <n v="31552"/>
    <s v="정상"/>
    <d v="2020-01-08T00:00:00"/>
    <d v="2020-01-08T00:00:00"/>
    <n v="52000557030000"/>
    <x v="1"/>
    <d v="2020-01-31T00:00:00"/>
    <x v="0"/>
    <x v="1"/>
    <x v="0"/>
  </r>
  <r>
    <s v="엠피상동"/>
    <s v="MP상동"/>
    <s v="상동1팀"/>
    <s v="손명애"/>
    <s v="삼성화재"/>
    <x v="0"/>
    <x v="0"/>
    <n v="55000"/>
    <s v="정상"/>
    <d v="2020-01-08T00:00:00"/>
    <d v="2020-01-08T00:00:00"/>
    <n v="52000559730000"/>
    <x v="1"/>
    <d v="2020-01-31T00:00:00"/>
    <x v="0"/>
    <x v="1"/>
    <x v="0"/>
  </r>
  <r>
    <s v="엠피레전드"/>
    <m/>
    <m/>
    <s v="신승휴"/>
    <s v="롯데손보"/>
    <x v="0"/>
    <x v="0"/>
    <n v="130979"/>
    <s v="정상"/>
    <d v="2020-01-08T00:00:00"/>
    <d v="2020-01-08T00:00:00"/>
    <s v="LA20202173535000"/>
    <x v="1"/>
    <d v="2020-01-31T00:00:00"/>
    <x v="0"/>
    <x v="11"/>
    <x v="0"/>
  </r>
  <r>
    <s v="엠피레전드"/>
    <m/>
    <m/>
    <s v="신승휴"/>
    <s v="KB손보"/>
    <x v="0"/>
    <x v="1"/>
    <n v="22442"/>
    <s v="정상"/>
    <d v="2020-01-08T00:00:00"/>
    <d v="2020-01-08T00:00:00"/>
    <n v="20200116852"/>
    <x v="1"/>
    <d v="2020-01-31T00:00:00"/>
    <x v="0"/>
    <x v="11"/>
    <x v="0"/>
  </r>
  <r>
    <s v="엠피라온"/>
    <s v="MP라온"/>
    <s v="라온1팀"/>
    <s v="윤태영"/>
    <s v="KB손보"/>
    <x v="0"/>
    <x v="0"/>
    <n v="35000"/>
    <s v="정상"/>
    <d v="2020-01-08T00:00:00"/>
    <d v="2020-01-08T00:00:00"/>
    <n v="20200126670"/>
    <x v="1"/>
    <d v="2020-01-31T00:00:00"/>
    <x v="0"/>
    <x v="6"/>
    <x v="0"/>
  </r>
  <r>
    <s v="엠피라온"/>
    <s v="MP라온"/>
    <s v="라온1팀"/>
    <s v="윤태영"/>
    <s v="KB손보"/>
    <x v="0"/>
    <x v="0"/>
    <n v="35000"/>
    <s v="정상"/>
    <d v="2020-01-08T00:00:00"/>
    <d v="2020-01-08T00:00:00"/>
    <n v="20200130289"/>
    <x v="1"/>
    <d v="2020-01-31T00:00:00"/>
    <x v="0"/>
    <x v="6"/>
    <x v="0"/>
  </r>
  <r>
    <s v="엠피라온"/>
    <s v="MP라온"/>
    <s v="라온1팀"/>
    <s v="윤태영"/>
    <s v="KB손보"/>
    <x v="0"/>
    <x v="0"/>
    <n v="22000"/>
    <s v="정상"/>
    <d v="2020-01-08T00:00:00"/>
    <d v="2020-01-08T00:00:00"/>
    <n v="20200126488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08T00:00:00"/>
    <d v="2020-01-08T00:00:00"/>
    <n v="20200126584"/>
    <x v="1"/>
    <d v="2020-01-31T00:00:00"/>
    <x v="0"/>
    <x v="6"/>
    <x v="0"/>
  </r>
  <r>
    <s v="엠피상동"/>
    <s v="MP상동"/>
    <s v="상동1팀"/>
    <s v="이경옥"/>
    <s v="메리츠화재"/>
    <x v="0"/>
    <x v="0"/>
    <n v="150000"/>
    <s v="정상"/>
    <d v="2020-01-08T00:00:00"/>
    <d v="2020-01-08T00:00:00"/>
    <s v="61480-12256"/>
    <x v="1"/>
    <d v="2020-01-31T00:00:00"/>
    <x v="0"/>
    <x v="1"/>
    <x v="0"/>
  </r>
  <r>
    <s v="엠피라온"/>
    <s v="MP라온"/>
    <s v="라온1팀"/>
    <s v="이동욱2"/>
    <s v="KB손보"/>
    <x v="0"/>
    <x v="0"/>
    <n v="35000"/>
    <s v="정상"/>
    <d v="2020-01-08T00:00:00"/>
    <d v="2020-01-08T00:00:00"/>
    <n v="20200119213"/>
    <x v="1"/>
    <d v="2020-01-31T00:00:00"/>
    <x v="0"/>
    <x v="6"/>
    <x v="0"/>
  </r>
  <r>
    <s v="엠피라온"/>
    <s v="MP라온"/>
    <s v="라온1팀"/>
    <s v="이동욱2"/>
    <s v="KB손보"/>
    <x v="0"/>
    <x v="0"/>
    <n v="35000"/>
    <s v="정상"/>
    <d v="2020-01-08T00:00:00"/>
    <d v="2020-01-08T00:00:00"/>
    <n v="20200122198"/>
    <x v="1"/>
    <d v="2020-01-31T00:00:00"/>
    <x v="0"/>
    <x v="6"/>
    <x v="0"/>
  </r>
  <r>
    <s v="엠피상동"/>
    <s v="MP상동"/>
    <s v="상동1팀"/>
    <s v="이상분"/>
    <s v="현대해상"/>
    <x v="0"/>
    <x v="0"/>
    <n v="50000"/>
    <s v="정상"/>
    <d v="2020-01-08T00:00:00"/>
    <d v="2020-01-08T00:00:00"/>
    <s v="L02001231176"/>
    <x v="1"/>
    <d v="2020-01-31T00:00:00"/>
    <x v="0"/>
    <x v="1"/>
    <x v="0"/>
  </r>
  <r>
    <s v="엠피송내"/>
    <m/>
    <m/>
    <s v="이선영"/>
    <s v="삼성화재"/>
    <x v="0"/>
    <x v="1"/>
    <n v="7831"/>
    <s v="정상"/>
    <d v="2020-01-08T00:00:00"/>
    <d v="2020-01-08T00:00:00"/>
    <n v="52000508500000"/>
    <x v="1"/>
    <d v="2020-01-31T00:00:00"/>
    <x v="0"/>
    <x v="2"/>
    <x v="0"/>
  </r>
  <r>
    <s v="엠피송내"/>
    <m/>
    <m/>
    <s v="이선영"/>
    <s v="삼성화재"/>
    <x v="0"/>
    <x v="0"/>
    <n v="43500"/>
    <s v="정상"/>
    <d v="2020-01-08T00:00:00"/>
    <d v="2020-01-08T00:00:00"/>
    <n v="52000510780000"/>
    <x v="1"/>
    <d v="2020-01-31T00:00:00"/>
    <x v="0"/>
    <x v="2"/>
    <x v="0"/>
  </r>
  <r>
    <s v="엠피라온"/>
    <s v="HL지점"/>
    <m/>
    <s v="이종선"/>
    <s v="롯데손보"/>
    <x v="0"/>
    <x v="0"/>
    <n v="20000"/>
    <s v="정상"/>
    <d v="2020-01-08T00:00:00"/>
    <d v="2020-01-08T00:00:00"/>
    <s v="LA20202176917000"/>
    <x v="1"/>
    <d v="2020-01-31T00:00:00"/>
    <x v="0"/>
    <x v="8"/>
    <x v="0"/>
  </r>
  <r>
    <s v="엠피피스토스"/>
    <s v="MP피스토스"/>
    <s v="피스1팀"/>
    <s v="이종순1"/>
    <s v="삼성화재"/>
    <x v="0"/>
    <x v="0"/>
    <n v="66000"/>
    <s v="정상"/>
    <d v="2020-01-08T00:00:00"/>
    <d v="2020-01-08T00:00:00"/>
    <n v="52000526060000"/>
    <x v="1"/>
    <d v="2020-01-31T00:00:00"/>
    <x v="0"/>
    <x v="3"/>
    <x v="0"/>
  </r>
  <r>
    <s v="엠피피스토스"/>
    <s v="MP피스토스"/>
    <s v="피스1팀"/>
    <s v="이종순1"/>
    <s v="메리츠화재"/>
    <x v="0"/>
    <x v="0"/>
    <n v="69000"/>
    <s v="정상"/>
    <d v="2020-01-08T00:00:00"/>
    <d v="2020-01-08T00:00:00"/>
    <s v="61490-2012"/>
    <x v="1"/>
    <d v="2020-01-31T00:00:00"/>
    <x v="0"/>
    <x v="3"/>
    <x v="0"/>
  </r>
  <r>
    <s v="엠피상동"/>
    <s v="MP상동"/>
    <s v="상동1팀"/>
    <s v="이현숙"/>
    <s v="메리츠화재"/>
    <x v="0"/>
    <x v="0"/>
    <n v="36000"/>
    <s v="정상"/>
    <d v="2020-01-08T00:00:00"/>
    <d v="2020-01-08T00:00:00"/>
    <s v="61478-7689"/>
    <x v="1"/>
    <d v="2020-01-31T00:00:00"/>
    <x v="0"/>
    <x v="1"/>
    <x v="0"/>
  </r>
  <r>
    <s v="엠피상동"/>
    <s v="MP상동"/>
    <s v="상동1팀"/>
    <s v="이효순"/>
    <s v="메리츠화재"/>
    <x v="0"/>
    <x v="0"/>
    <n v="112000"/>
    <s v="정상"/>
    <d v="2020-01-08T00:00:00"/>
    <d v="2020-01-08T00:00:00"/>
    <s v="61480-12630"/>
    <x v="1"/>
    <d v="2020-01-31T00:00:00"/>
    <x v="0"/>
    <x v="1"/>
    <x v="0"/>
  </r>
  <r>
    <s v="엠피상동"/>
    <s v="MP상동"/>
    <s v="상동1팀"/>
    <s v="이효순"/>
    <s v="메리츠화재"/>
    <x v="0"/>
    <x v="0"/>
    <n v="26000"/>
    <s v="정상"/>
    <d v="2020-01-08T00:00:00"/>
    <d v="2020-01-08T00:00:00"/>
    <s v="61491-6474"/>
    <x v="1"/>
    <d v="2020-01-31T00:00:00"/>
    <x v="0"/>
    <x v="1"/>
    <x v="0"/>
  </r>
  <r>
    <s v="엠피상동"/>
    <s v="MP상동"/>
    <s v="상동1팀"/>
    <s v="이효순"/>
    <s v="메리츠화재"/>
    <x v="0"/>
    <x v="0"/>
    <n v="23000"/>
    <s v="정상"/>
    <d v="2020-01-08T00:00:00"/>
    <d v="2020-01-08T00:00:00"/>
    <s v="61491-6415"/>
    <x v="1"/>
    <d v="2020-01-31T00:00:00"/>
    <x v="0"/>
    <x v="1"/>
    <x v="0"/>
  </r>
  <r>
    <s v="엠피가온"/>
    <s v="MP가온"/>
    <s v="가온1팀"/>
    <s v="임명산"/>
    <s v="흥국화재"/>
    <x v="0"/>
    <x v="0"/>
    <n v="96200"/>
    <s v="정상"/>
    <d v="2020-01-08T00:00:00"/>
    <d v="2020-01-08T00:00:00"/>
    <n v="42038185450000"/>
    <x v="1"/>
    <d v="2020-01-31T00:00:00"/>
    <x v="0"/>
    <x v="9"/>
    <x v="0"/>
  </r>
  <r>
    <s v="엠피송내"/>
    <s v="MP송내"/>
    <s v="송내1팀"/>
    <s v="임미영"/>
    <s v="롯데손보"/>
    <x v="0"/>
    <x v="0"/>
    <n v="30705"/>
    <s v="정상"/>
    <d v="2020-01-08T00:00:00"/>
    <d v="2020-01-08T00:00:00"/>
    <s v="LA20202176834000"/>
    <x v="1"/>
    <d v="2020-01-31T00:00:00"/>
    <x v="0"/>
    <x v="2"/>
    <x v="0"/>
  </r>
  <r>
    <s v="엠피송내"/>
    <s v="MP송내"/>
    <s v="송내1팀"/>
    <s v="임미영"/>
    <s v="롯데손보"/>
    <x v="0"/>
    <x v="1"/>
    <n v="6873"/>
    <s v="정상"/>
    <d v="2020-01-08T00:00:00"/>
    <d v="2020-01-08T00:00:00"/>
    <s v="LA20202176907000"/>
    <x v="1"/>
    <d v="2020-01-31T00:00:00"/>
    <x v="0"/>
    <x v="2"/>
    <x v="0"/>
  </r>
  <r>
    <s v="엠피송내"/>
    <s v="MP송내"/>
    <s v="송내1팀"/>
    <s v="임미영"/>
    <s v="롯데손보"/>
    <x v="0"/>
    <x v="0"/>
    <n v="36481"/>
    <s v="정상"/>
    <d v="2020-01-08T00:00:00"/>
    <d v="2020-01-08T00:00:00"/>
    <s v="LA20202176945000"/>
    <x v="1"/>
    <d v="2020-01-31T00:00:00"/>
    <x v="0"/>
    <x v="2"/>
    <x v="0"/>
  </r>
  <r>
    <s v="엠피송내"/>
    <s v="MP송내"/>
    <s v="송내1팀"/>
    <s v="임미영"/>
    <s v="롯데손보"/>
    <x v="0"/>
    <x v="1"/>
    <n v="6070"/>
    <s v="정상"/>
    <d v="2020-01-08T00:00:00"/>
    <d v="2020-01-08T00:00:00"/>
    <s v="LA20202176972000"/>
    <x v="1"/>
    <d v="2020-01-31T00:00:00"/>
    <x v="0"/>
    <x v="2"/>
    <x v="0"/>
  </r>
  <r>
    <s v="엠피송내"/>
    <s v="MP송내"/>
    <s v="송내2팀"/>
    <s v="임서윤"/>
    <s v="삼성화재"/>
    <x v="0"/>
    <x v="0"/>
    <n v="76320"/>
    <s v="정상"/>
    <d v="2020-01-08T00:00:00"/>
    <d v="2020-01-08T00:00:00"/>
    <n v="52000516900000"/>
    <x v="1"/>
    <d v="2020-01-31T00:00:00"/>
    <x v="0"/>
    <x v="2"/>
    <x v="0"/>
  </r>
  <r>
    <s v="엠피송내"/>
    <s v="MP송내"/>
    <s v="송내2팀"/>
    <s v="임서윤"/>
    <s v="삼성화재"/>
    <x v="0"/>
    <x v="0"/>
    <n v="34900"/>
    <s v="정상"/>
    <d v="2020-01-08T00:00:00"/>
    <d v="2020-01-08T00:00:00"/>
    <n v="52000594690000"/>
    <x v="1"/>
    <d v="2020-01-31T00:00:00"/>
    <x v="0"/>
    <x v="2"/>
    <x v="0"/>
  </r>
  <r>
    <s v="엠피상동"/>
    <s v="MP상동"/>
    <s v="상동1팀"/>
    <s v="임영신"/>
    <s v="한화손보"/>
    <x v="0"/>
    <x v="0"/>
    <n v="25480"/>
    <s v="정상"/>
    <d v="2020-01-08T00:00:00"/>
    <d v="2020-01-08T00:00:00"/>
    <s v="LA20203018832000"/>
    <x v="1"/>
    <d v="2020-01-31T00:00:00"/>
    <x v="0"/>
    <x v="1"/>
    <x v="0"/>
  </r>
  <r>
    <s v="엠피상동"/>
    <s v="MP상동"/>
    <s v="상동1팀"/>
    <s v="임영신"/>
    <s v="한화손보"/>
    <x v="0"/>
    <x v="0"/>
    <n v="92000"/>
    <s v="정상"/>
    <d v="2020-01-08T00:00:00"/>
    <d v="2020-01-08T00:00:00"/>
    <s v="LA20203017445000"/>
    <x v="1"/>
    <d v="2020-01-31T00:00:00"/>
    <x v="0"/>
    <x v="1"/>
    <x v="0"/>
  </r>
  <r>
    <s v="엠피상동"/>
    <s v="MP상동"/>
    <s v="상동1팀"/>
    <s v="임영신"/>
    <s v="한화손보"/>
    <x v="0"/>
    <x v="0"/>
    <n v="83000"/>
    <s v="정상"/>
    <d v="2020-01-08T00:00:00"/>
    <d v="2020-01-08T00:00:00"/>
    <s v="LA20203017628000"/>
    <x v="1"/>
    <d v="2020-01-31T00:00:00"/>
    <x v="0"/>
    <x v="1"/>
    <x v="0"/>
  </r>
  <r>
    <s v="엠피송내"/>
    <s v="MP송내"/>
    <s v="송내1팀"/>
    <s v="정인란"/>
    <s v="삼성화재"/>
    <x v="0"/>
    <x v="0"/>
    <n v="38520"/>
    <s v="정상"/>
    <d v="2020-01-08T00:00:00"/>
    <d v="2020-01-08T00:00:00"/>
    <n v="52000556270000"/>
    <x v="1"/>
    <d v="2020-01-31T00:00:00"/>
    <x v="0"/>
    <x v="2"/>
    <x v="0"/>
  </r>
  <r>
    <s v="엠피송내"/>
    <s v="MP송내"/>
    <s v="송내1팀"/>
    <s v="정인란"/>
    <s v="삼성화재"/>
    <x v="0"/>
    <x v="1"/>
    <n v="35322"/>
    <s v="정상"/>
    <d v="2020-01-08T00:00:00"/>
    <d v="2020-01-08T00:00:00"/>
    <n v="52000555720000"/>
    <x v="1"/>
    <d v="2020-01-31T00:00:00"/>
    <x v="0"/>
    <x v="2"/>
    <x v="0"/>
  </r>
  <r>
    <s v="엠피송내"/>
    <s v="MP송내"/>
    <s v="송내1팀"/>
    <s v="정인란"/>
    <s v="삼성화재"/>
    <x v="0"/>
    <x v="0"/>
    <n v="31846"/>
    <s v="정상"/>
    <d v="2020-01-08T00:00:00"/>
    <d v="2020-01-08T00:00:00"/>
    <n v="52000568290000"/>
    <x v="1"/>
    <d v="2020-01-31T00:00:00"/>
    <x v="0"/>
    <x v="2"/>
    <x v="0"/>
  </r>
  <r>
    <s v="엠피상동"/>
    <s v="MP상동"/>
    <s v="상동1팀"/>
    <s v="최은재"/>
    <s v="삼성화재"/>
    <x v="0"/>
    <x v="1"/>
    <n v="12499"/>
    <s v="정상"/>
    <d v="2020-01-08T00:00:00"/>
    <d v="2020-01-08T00:00:00"/>
    <n v="52000553510000"/>
    <x v="1"/>
    <d v="2020-01-31T00:00:00"/>
    <x v="0"/>
    <x v="1"/>
    <x v="0"/>
  </r>
  <r>
    <s v="엠피상동"/>
    <s v="MP상동"/>
    <s v="상동1팀"/>
    <s v="최은재"/>
    <s v="삼성화재"/>
    <x v="0"/>
    <x v="0"/>
    <n v="40000"/>
    <s v="정상"/>
    <d v="2020-01-08T00:00:00"/>
    <d v="2020-01-08T00:00:00"/>
    <n v="52000607410000"/>
    <x v="1"/>
    <d v="2020-01-31T00:00:00"/>
    <x v="0"/>
    <x v="1"/>
    <x v="0"/>
  </r>
  <r>
    <s v="엠피상동"/>
    <s v="MP상동"/>
    <s v="상동1팀"/>
    <s v="최은재"/>
    <s v="메리츠화재"/>
    <x v="0"/>
    <x v="0"/>
    <n v="54000"/>
    <s v="정상"/>
    <d v="2020-01-08T00:00:00"/>
    <d v="2020-01-08T00:00:00"/>
    <s v="61475-2427"/>
    <x v="1"/>
    <d v="2020-01-31T00:00:00"/>
    <x v="0"/>
    <x v="1"/>
    <x v="0"/>
  </r>
  <r>
    <s v="엠피상동"/>
    <s v="MP상동"/>
    <s v="상동1팀"/>
    <s v="최은재"/>
    <s v="메리츠화재"/>
    <x v="0"/>
    <x v="0"/>
    <n v="200000"/>
    <s v="정상"/>
    <d v="2020-01-08T00:00:00"/>
    <d v="2020-01-08T00:00:00"/>
    <s v="61480-12601"/>
    <x v="1"/>
    <d v="2020-01-31T00:00:00"/>
    <x v="0"/>
    <x v="1"/>
    <x v="0"/>
  </r>
  <r>
    <s v="엠피의정부"/>
    <s v="MP의정부"/>
    <m/>
    <s v="최주영"/>
    <s v="흥국화재"/>
    <x v="0"/>
    <x v="0"/>
    <n v="104171"/>
    <s v="정상"/>
    <d v="2020-01-08T00:00:00"/>
    <d v="2020-01-08T00:00:00"/>
    <n v="42038184850000"/>
    <x v="1"/>
    <d v="2020-01-31T00:00:00"/>
    <x v="0"/>
    <x v="10"/>
    <x v="0"/>
  </r>
  <r>
    <s v="엠피상동"/>
    <s v="MP상동"/>
    <s v="상동1팀"/>
    <s v="강명희"/>
    <s v="메리츠화재"/>
    <x v="0"/>
    <x v="0"/>
    <n v="75000"/>
    <s v="정상"/>
    <d v="2020-01-07T00:00:00"/>
    <d v="2020-01-07T00:00:00"/>
    <s v="61494-1933"/>
    <x v="1"/>
    <d v="2020-01-31T00:00:00"/>
    <x v="0"/>
    <x v="1"/>
    <x v="0"/>
  </r>
  <r>
    <s v="엠피송내"/>
    <s v="MP송내"/>
    <s v="송내2팀"/>
    <s v="김묘정"/>
    <s v="흥국화재"/>
    <x v="0"/>
    <x v="0"/>
    <n v="63702"/>
    <s v="정상"/>
    <d v="2020-01-07T00:00:00"/>
    <d v="2020-01-07T00:00:00"/>
    <n v="42038171420000"/>
    <x v="1"/>
    <d v="2020-01-31T00:00:00"/>
    <x v="0"/>
    <x v="2"/>
    <x v="0"/>
  </r>
  <r>
    <s v="엠피송내"/>
    <s v="MP송내"/>
    <s v="송내2팀"/>
    <s v="김묘정"/>
    <s v="DB손보"/>
    <x v="0"/>
    <x v="1"/>
    <n v="7740"/>
    <s v="정상"/>
    <d v="2020-01-07T00:00:00"/>
    <d v="2020-01-07T00:00:00"/>
    <n v="320200045832"/>
    <x v="1"/>
    <d v="2020-01-31T00:00:00"/>
    <x v="0"/>
    <x v="2"/>
    <x v="0"/>
  </r>
  <r>
    <s v="엠피라온"/>
    <s v="MP라온"/>
    <s v="라온1팀"/>
    <s v="김성만"/>
    <s v="한화손보"/>
    <x v="0"/>
    <x v="0"/>
    <n v="35000"/>
    <s v="정상"/>
    <d v="2020-01-07T00:00:00"/>
    <d v="2020-01-07T00:00:00"/>
    <s v="LA20202998116000"/>
    <x v="1"/>
    <d v="2020-01-31T00:00:00"/>
    <x v="0"/>
    <x v="6"/>
    <x v="0"/>
  </r>
  <r>
    <s v="엠피라온"/>
    <s v="MP라온"/>
    <s v="라온1팀"/>
    <s v="김성만"/>
    <s v="KB손보"/>
    <x v="0"/>
    <x v="2"/>
    <n v="15692"/>
    <s v="정상"/>
    <d v="2020-01-07T00:00:00"/>
    <d v="2020-01-07T00:00:00"/>
    <n v="20200099474"/>
    <x v="1"/>
    <d v="2020-01-31T00:00:00"/>
    <x v="0"/>
    <x v="6"/>
    <x v="0"/>
  </r>
  <r>
    <s v="엠피상동"/>
    <s v="MP상동"/>
    <s v="상동1팀"/>
    <s v="김옥순"/>
    <s v="메리츠화재"/>
    <x v="0"/>
    <x v="0"/>
    <n v="132000"/>
    <s v="정상"/>
    <d v="2020-01-07T00:00:00"/>
    <d v="2020-01-07T00:00:00"/>
    <s v="61478-7056"/>
    <x v="1"/>
    <d v="2020-01-31T00:00:00"/>
    <x v="0"/>
    <x v="1"/>
    <x v="0"/>
  </r>
  <r>
    <s v="엠피송내"/>
    <s v="MP송내"/>
    <s v="송내2팀"/>
    <s v="김은숙1"/>
    <s v="삼성화재"/>
    <x v="0"/>
    <x v="0"/>
    <n v="74013"/>
    <s v="정상"/>
    <d v="2020-01-07T00:00:00"/>
    <d v="2020-01-07T00:00:00"/>
    <n v="52000428020000"/>
    <x v="1"/>
    <d v="2020-01-31T00:00:00"/>
    <x v="0"/>
    <x v="2"/>
    <x v="0"/>
  </r>
  <r>
    <s v="엠피여주"/>
    <m/>
    <m/>
    <s v="박진숙"/>
    <s v="KB손보"/>
    <x v="0"/>
    <x v="0"/>
    <n v="32000"/>
    <s v="정상"/>
    <d v="2020-01-07T00:00:00"/>
    <d v="2020-01-07T00:00:00"/>
    <n v="20200094913"/>
    <x v="1"/>
    <d v="2020-01-31T00:00:00"/>
    <x v="0"/>
    <x v="7"/>
    <x v="0"/>
  </r>
  <r>
    <s v="엠피성공"/>
    <s v="MP성공"/>
    <s v="성공1팀"/>
    <s v="백혜경"/>
    <s v="삼성화재"/>
    <x v="0"/>
    <x v="0"/>
    <n v="25005"/>
    <s v="정상"/>
    <d v="2020-01-07T00:00:00"/>
    <d v="2020-01-07T00:00:00"/>
    <n v="52000408350000"/>
    <x v="1"/>
    <d v="2020-01-31T00:00:00"/>
    <x v="0"/>
    <x v="5"/>
    <x v="0"/>
  </r>
  <r>
    <s v="엠피성공"/>
    <s v="MP성공"/>
    <s v="성공1팀"/>
    <s v="백혜경"/>
    <s v="메리츠화재"/>
    <x v="0"/>
    <x v="0"/>
    <n v="50000"/>
    <s v="철회"/>
    <d v="2020-01-07T00:00:00"/>
    <d v="2020-01-31T00:00:00"/>
    <s v="61536-97"/>
    <x v="1"/>
    <d v="2020-01-31T00:00:00"/>
    <x v="1"/>
    <x v="5"/>
    <x v="0"/>
  </r>
  <r>
    <s v="엠피상동"/>
    <s v="MP상동"/>
    <s v="상동1팀"/>
    <s v="손명애"/>
    <s v="삼성화재"/>
    <x v="0"/>
    <x v="0"/>
    <n v="100000"/>
    <s v="정상"/>
    <d v="2020-01-07T00:00:00"/>
    <d v="2020-01-07T00:00:00"/>
    <n v="52000426100000"/>
    <x v="1"/>
    <d v="2020-01-31T00:00:00"/>
    <x v="0"/>
    <x v="1"/>
    <x v="0"/>
  </r>
  <r>
    <s v="엠피상동"/>
    <s v="MP상동"/>
    <s v="상동1팀"/>
    <s v="손명애"/>
    <s v="한화손보"/>
    <x v="0"/>
    <x v="0"/>
    <n v="56000"/>
    <s v="정상"/>
    <d v="2020-01-07T00:00:00"/>
    <d v="2020-01-07T00:00:00"/>
    <s v="LA20203004729000"/>
    <x v="1"/>
    <d v="2020-01-31T00:00:00"/>
    <x v="0"/>
    <x v="1"/>
    <x v="0"/>
  </r>
  <r>
    <s v="엠피레전드"/>
    <m/>
    <m/>
    <s v="신승휴"/>
    <s v="메리츠화재"/>
    <x v="0"/>
    <x v="0"/>
    <n v="10000"/>
    <s v="정상"/>
    <d v="2020-01-07T00:00:00"/>
    <d v="2020-01-07T00:00:00"/>
    <s v="61490-1486"/>
    <x v="1"/>
    <d v="2020-01-31T00:00:00"/>
    <x v="0"/>
    <x v="11"/>
    <x v="0"/>
  </r>
  <r>
    <s v="엠피성공"/>
    <s v="MP성공"/>
    <s v="성공1팀"/>
    <s v="심정임"/>
    <s v="삼성화재"/>
    <x v="0"/>
    <x v="0"/>
    <n v="66000"/>
    <s v="정상"/>
    <d v="2020-01-07T00:00:00"/>
    <d v="2020-01-07T00:00:00"/>
    <n v="52000366350000"/>
    <x v="1"/>
    <d v="2020-01-31T00:00:00"/>
    <x v="0"/>
    <x v="5"/>
    <x v="0"/>
  </r>
  <r>
    <s v="엠피성공"/>
    <s v="MP성공"/>
    <s v="성공1팀"/>
    <s v="심정임"/>
    <s v="삼성화재"/>
    <x v="0"/>
    <x v="0"/>
    <n v="85000"/>
    <s v="정상"/>
    <d v="2020-01-07T00:00:00"/>
    <d v="2020-01-07T00:00:00"/>
    <n v="52000366540000"/>
    <x v="1"/>
    <d v="2020-01-31T00:00:00"/>
    <x v="0"/>
    <x v="5"/>
    <x v="0"/>
  </r>
  <r>
    <s v="엠피의정부"/>
    <s v="MP의정부"/>
    <s v="의정부1팀"/>
    <s v="오광숙"/>
    <s v="DB손보"/>
    <x v="0"/>
    <x v="1"/>
    <n v="24200"/>
    <s v="정상"/>
    <d v="2020-01-07T00:00:00"/>
    <d v="2020-01-07T00:00:00"/>
    <n v="320200046641"/>
    <x v="1"/>
    <d v="2020-01-31T00:00:00"/>
    <x v="0"/>
    <x v="10"/>
    <x v="0"/>
  </r>
  <r>
    <s v="엠피피스토스"/>
    <s v="MP피스토스"/>
    <s v="피스1팀"/>
    <s v="오은정"/>
    <s v="한화손보"/>
    <x v="0"/>
    <x v="0"/>
    <n v="35000"/>
    <s v="정상"/>
    <d v="2020-01-07T00:00:00"/>
    <d v="2020-01-07T00:00:00"/>
    <s v="LA20203006447000"/>
    <x v="1"/>
    <d v="2020-01-31T00:00:00"/>
    <x v="0"/>
    <x v="3"/>
    <x v="0"/>
  </r>
  <r>
    <s v="엠피경기"/>
    <m/>
    <m/>
    <s v="유창백"/>
    <s v="KB손보"/>
    <x v="0"/>
    <x v="2"/>
    <n v="1000000"/>
    <s v="정상"/>
    <d v="2020-01-07T00:00:00"/>
    <d v="2020-01-07T00:00:00"/>
    <n v="20200100165"/>
    <x v="1"/>
    <d v="2020-01-31T00:00:00"/>
    <x v="0"/>
    <x v="18"/>
    <x v="0"/>
  </r>
  <r>
    <s v="엠피상동"/>
    <s v="MP상동"/>
    <s v="상동1팀"/>
    <s v="이경옥"/>
    <s v="삼성화재"/>
    <x v="0"/>
    <x v="0"/>
    <n v="50000"/>
    <s v="정상"/>
    <d v="2020-01-07T00:00:00"/>
    <d v="2020-01-07T00:00:00"/>
    <n v="52000444290000"/>
    <x v="1"/>
    <d v="2020-01-31T00:00:00"/>
    <x v="0"/>
    <x v="1"/>
    <x v="0"/>
  </r>
  <r>
    <s v="엠피상동"/>
    <s v="MP상동"/>
    <s v="상동1팀"/>
    <s v="이경주"/>
    <s v="메리츠화재"/>
    <x v="0"/>
    <x v="0"/>
    <n v="40000"/>
    <s v="정상"/>
    <d v="2020-01-07T00:00:00"/>
    <d v="2020-01-07T00:00:00"/>
    <s v="61492-2033"/>
    <x v="1"/>
    <d v="2020-01-31T00:00:00"/>
    <x v="0"/>
    <x v="1"/>
    <x v="0"/>
  </r>
  <r>
    <s v="엠피라온"/>
    <s v="MP라온"/>
    <s v="라온1팀"/>
    <s v="이동욱2"/>
    <s v="삼성화재"/>
    <x v="0"/>
    <x v="0"/>
    <n v="35000"/>
    <s v="정상"/>
    <d v="2020-01-07T00:00:00"/>
    <d v="2020-01-07T00:00:00"/>
    <n v="52000377560000"/>
    <x v="1"/>
    <d v="2020-01-31T00:00:00"/>
    <x v="0"/>
    <x v="6"/>
    <x v="0"/>
  </r>
  <r>
    <s v="엠피라온"/>
    <s v="MP라온"/>
    <s v="라온1팀"/>
    <s v="이동욱2"/>
    <s v="KB손보"/>
    <x v="0"/>
    <x v="0"/>
    <n v="15000"/>
    <s v="정상"/>
    <d v="2020-01-07T00:00:00"/>
    <d v="2020-01-07T00:00:00"/>
    <n v="20200101918"/>
    <x v="1"/>
    <d v="2020-01-31T00:00:00"/>
    <x v="0"/>
    <x v="6"/>
    <x v="0"/>
  </r>
  <r>
    <s v="엠피송내"/>
    <s v="MP송내"/>
    <s v="송내2팀"/>
    <s v="이현자"/>
    <s v="삼성화재"/>
    <x v="0"/>
    <x v="0"/>
    <n v="56532"/>
    <s v="정상"/>
    <d v="2020-01-07T00:00:00"/>
    <d v="2020-01-07T00:00:00"/>
    <n v="52000366230000"/>
    <x v="1"/>
    <d v="2020-01-31T00:00:00"/>
    <x v="0"/>
    <x v="2"/>
    <x v="0"/>
  </r>
  <r>
    <s v="엠피송내"/>
    <s v="MP송내"/>
    <s v="송내1팀"/>
    <s v="임미영"/>
    <s v="삼성화재"/>
    <x v="0"/>
    <x v="0"/>
    <n v="52800"/>
    <s v="철회"/>
    <d v="2020-01-07T00:00:00"/>
    <d v="2020-01-07T00:00:00"/>
    <n v="52000410980000"/>
    <x v="1"/>
    <d v="2020-01-31T00:00:00"/>
    <x v="1"/>
    <x v="2"/>
    <x v="0"/>
  </r>
  <r>
    <s v="엠피경기"/>
    <s v="MP경기"/>
    <s v="경기1팀"/>
    <s v="정원진"/>
    <s v="KB손보"/>
    <x v="0"/>
    <x v="2"/>
    <n v="200000"/>
    <s v="정상"/>
    <d v="2020-01-07T00:00:00"/>
    <d v="2020-01-07T00:00:00"/>
    <n v="20200094762"/>
    <x v="1"/>
    <d v="2020-01-31T00:00:00"/>
    <x v="0"/>
    <x v="18"/>
    <x v="0"/>
  </r>
  <r>
    <s v="엠피송내"/>
    <s v="MP송내"/>
    <s v="송내1팀"/>
    <s v="정인란"/>
    <s v="현대해상"/>
    <x v="0"/>
    <x v="0"/>
    <n v="200500"/>
    <s v="정상"/>
    <d v="2020-01-07T00:00:00"/>
    <d v="2020-01-07T00:00:00"/>
    <s v="L02000778444"/>
    <x v="1"/>
    <d v="2020-01-31T00:00:00"/>
    <x v="0"/>
    <x v="2"/>
    <x v="0"/>
  </r>
  <r>
    <s v="엠피상동"/>
    <s v="MP상동"/>
    <s v="상동1팀"/>
    <s v="조성임"/>
    <s v="삼성화재"/>
    <x v="0"/>
    <x v="0"/>
    <n v="50000"/>
    <s v="정상"/>
    <d v="2020-01-07T00:00:00"/>
    <d v="2020-01-07T00:00:00"/>
    <n v="52000372060000"/>
    <x v="1"/>
    <d v="2020-01-31T00:00:00"/>
    <x v="0"/>
    <x v="1"/>
    <x v="0"/>
  </r>
  <r>
    <s v="엠피조은"/>
    <s v="MP조은"/>
    <s v="조은1팀"/>
    <s v="조혜정"/>
    <s v="한화손보"/>
    <x v="0"/>
    <x v="2"/>
    <n v="30000"/>
    <s v="정상"/>
    <d v="2020-01-07T00:00:00"/>
    <d v="2020-01-07T00:00:00"/>
    <s v="LA20202999873000"/>
    <x v="1"/>
    <d v="2020-01-31T00:00:00"/>
    <x v="0"/>
    <x v="0"/>
    <x v="0"/>
  </r>
  <r>
    <s v="엠피피스토스"/>
    <s v="MP피스토스"/>
    <s v="피스1팀"/>
    <s v="홍미숙"/>
    <s v="메리츠화재"/>
    <x v="0"/>
    <x v="1"/>
    <n v="36780"/>
    <s v="정상"/>
    <d v="2020-01-07T00:00:00"/>
    <d v="2020-01-07T00:00:00"/>
    <s v="61510-5180"/>
    <x v="1"/>
    <d v="2020-01-31T00:00:00"/>
    <x v="0"/>
    <x v="3"/>
    <x v="0"/>
  </r>
  <r>
    <s v="엠피성공"/>
    <s v="MP성공"/>
    <s v="성공1팀"/>
    <s v="홍미정"/>
    <s v="삼성화재"/>
    <x v="0"/>
    <x v="0"/>
    <n v="47000"/>
    <s v="정상"/>
    <d v="2020-01-07T00:00:00"/>
    <d v="2020-01-07T00:00:00"/>
    <n v="52000436460000"/>
    <x v="1"/>
    <d v="2020-01-31T00:00:00"/>
    <x v="0"/>
    <x v="5"/>
    <x v="0"/>
  </r>
  <r>
    <s v="엠피성공"/>
    <s v="MP성공"/>
    <s v="성공1팀"/>
    <s v="홍미정"/>
    <s v="롯데손보"/>
    <x v="0"/>
    <x v="0"/>
    <n v="27000"/>
    <s v="정상"/>
    <d v="2020-01-07T00:00:00"/>
    <d v="2020-01-07T00:00:00"/>
    <s v="LA20202169979000"/>
    <x v="1"/>
    <d v="2020-01-31T00:00:00"/>
    <x v="0"/>
    <x v="5"/>
    <x v="0"/>
  </r>
  <r>
    <s v="엠피상동"/>
    <s v="MP상동"/>
    <s v="상동1팀"/>
    <s v="김미란"/>
    <s v="삼성화재"/>
    <x v="0"/>
    <x v="0"/>
    <n v="52000"/>
    <s v="정상"/>
    <d v="2020-01-06T00:00:00"/>
    <d v="2020-01-06T00:00:00"/>
    <n v="52000280980000"/>
    <x v="1"/>
    <d v="2020-01-31T00:00:00"/>
    <x v="0"/>
    <x v="1"/>
    <x v="0"/>
  </r>
  <r>
    <s v="엠피상동"/>
    <s v="MP상동"/>
    <s v="상동1팀"/>
    <s v="김미란"/>
    <s v="한화손보"/>
    <x v="0"/>
    <x v="0"/>
    <n v="72000"/>
    <s v="정상"/>
    <d v="2020-01-06T00:00:00"/>
    <d v="2020-01-06T00:00:00"/>
    <s v="LA20202985241000"/>
    <x v="1"/>
    <d v="2020-01-31T00:00:00"/>
    <x v="0"/>
    <x v="1"/>
    <x v="0"/>
  </r>
  <r>
    <s v="엠피상동"/>
    <s v="MP상동"/>
    <s v="상동1팀"/>
    <s v="김미란"/>
    <s v="메리츠화재"/>
    <x v="0"/>
    <x v="0"/>
    <n v="25000"/>
    <s v="정상"/>
    <d v="2020-01-06T00:00:00"/>
    <d v="2020-01-06T00:00:00"/>
    <s v="61491-3326"/>
    <x v="1"/>
    <d v="2020-01-31T00:00:00"/>
    <x v="0"/>
    <x v="1"/>
    <x v="0"/>
  </r>
  <r>
    <s v="엠피피스토스"/>
    <s v="MP피스토스"/>
    <s v="피스1팀"/>
    <s v="김선옥"/>
    <s v="삼성화재"/>
    <x v="0"/>
    <x v="0"/>
    <n v="17000"/>
    <s v="정상"/>
    <d v="2020-01-06T00:00:00"/>
    <d v="2020-01-06T00:00:00"/>
    <n v="52000336270000"/>
    <x v="1"/>
    <d v="2020-01-31T00:00:00"/>
    <x v="0"/>
    <x v="3"/>
    <x v="0"/>
  </r>
  <r>
    <s v="엠피라온"/>
    <s v="MP라온"/>
    <s v="라온1팀"/>
    <s v="김성만"/>
    <s v="KB손보"/>
    <x v="0"/>
    <x v="0"/>
    <n v="35000"/>
    <s v="정상"/>
    <d v="2020-01-06T00:00:00"/>
    <d v="2020-01-06T00:00:00"/>
    <n v="20200085634"/>
    <x v="1"/>
    <d v="2020-01-31T00:00:00"/>
    <x v="0"/>
    <x v="6"/>
    <x v="0"/>
  </r>
  <r>
    <s v="엠피상동"/>
    <s v="MP상동"/>
    <s v="상동1팀"/>
    <s v="김옥순"/>
    <s v="삼성화재"/>
    <x v="0"/>
    <x v="0"/>
    <n v="30000"/>
    <s v="정상"/>
    <d v="2020-01-06T00:00:00"/>
    <d v="2020-01-06T00:00:00"/>
    <n v="52000343590000"/>
    <x v="1"/>
    <d v="2020-01-31T00:00:00"/>
    <x v="0"/>
    <x v="1"/>
    <x v="0"/>
  </r>
  <r>
    <s v="엠피상동"/>
    <s v="MP상동"/>
    <s v="상동1팀"/>
    <s v="김옥순"/>
    <s v="메리츠화재"/>
    <x v="0"/>
    <x v="0"/>
    <n v="150000"/>
    <s v="정상"/>
    <d v="2020-01-06T00:00:00"/>
    <d v="2020-01-06T00:00:00"/>
    <s v="61480-11558"/>
    <x v="1"/>
    <d v="2020-01-31T00:00:00"/>
    <x v="0"/>
    <x v="1"/>
    <x v="0"/>
  </r>
  <r>
    <s v="엠피상동"/>
    <s v="MP상동"/>
    <s v="상동1팀"/>
    <s v="김옥순"/>
    <s v="메리츠화재"/>
    <x v="0"/>
    <x v="1"/>
    <n v="14330"/>
    <s v="정상"/>
    <d v="2020-01-06T00:00:00"/>
    <d v="2020-01-06T00:00:00"/>
    <s v="61510-3875"/>
    <x v="1"/>
    <d v="2020-01-31T00:00:00"/>
    <x v="0"/>
    <x v="1"/>
    <x v="0"/>
  </r>
  <r>
    <s v="엠피메트로"/>
    <s v="제이엔제이"/>
    <s v="제이엔제이1팀"/>
    <s v="김윤정"/>
    <s v="메리츠화재"/>
    <x v="0"/>
    <x v="0"/>
    <n v="70000"/>
    <s v="정상"/>
    <d v="2020-01-06T00:00:00"/>
    <d v="2020-01-06T00:00:00"/>
    <s v="61490-1119"/>
    <x v="1"/>
    <d v="2020-01-31T00:00:00"/>
    <x v="0"/>
    <x v="4"/>
    <x v="0"/>
  </r>
  <r>
    <s v="엠피피스토스"/>
    <s v="MP피스토스"/>
    <s v="피스1팀"/>
    <s v="김진이"/>
    <s v="흥국화재"/>
    <x v="0"/>
    <x v="0"/>
    <n v="56000"/>
    <s v="정상"/>
    <d v="2020-01-06T00:00:00"/>
    <d v="2020-01-06T00:00:00"/>
    <n v="42038159890000"/>
    <x v="1"/>
    <d v="2020-01-31T00:00:00"/>
    <x v="0"/>
    <x v="3"/>
    <x v="0"/>
  </r>
  <r>
    <s v="엠피피스토스"/>
    <s v="MP피스토스"/>
    <s v="피스1팀"/>
    <s v="김진이"/>
    <s v="메리츠화재"/>
    <x v="0"/>
    <x v="0"/>
    <n v="15000"/>
    <s v="정상"/>
    <d v="2020-01-06T00:00:00"/>
    <d v="2020-01-06T00:00:00"/>
    <s v="61490-1202"/>
    <x v="1"/>
    <d v="2020-01-31T00:00:00"/>
    <x v="0"/>
    <x v="3"/>
    <x v="0"/>
  </r>
  <r>
    <s v="엠피경기"/>
    <s v="MP경기"/>
    <s v="경기1팀"/>
    <s v="김호자"/>
    <s v="현대해상"/>
    <x v="0"/>
    <x v="1"/>
    <n v="58070"/>
    <s v="정상"/>
    <d v="2020-01-06T00:00:00"/>
    <d v="2020-01-06T00:00:00"/>
    <s v="L02000734956"/>
    <x v="1"/>
    <d v="2020-01-31T00:00:00"/>
    <x v="0"/>
    <x v="18"/>
    <x v="0"/>
  </r>
  <r>
    <s v="엠피경기"/>
    <s v="MP경기"/>
    <s v="경기1팀"/>
    <s v="김호자"/>
    <s v="현대해상"/>
    <x v="0"/>
    <x v="0"/>
    <n v="47000"/>
    <s v="정상"/>
    <d v="2020-01-06T00:00:00"/>
    <d v="2020-01-06T00:00:00"/>
    <s v="L02000833453"/>
    <x v="1"/>
    <d v="2020-01-31T00:00:00"/>
    <x v="0"/>
    <x v="18"/>
    <x v="0"/>
  </r>
  <r>
    <s v="엠피조은"/>
    <s v="MP조은"/>
    <s v="조은1팀"/>
    <s v="손수영"/>
    <s v="KB손보"/>
    <x v="0"/>
    <x v="0"/>
    <n v="10200"/>
    <s v="정상"/>
    <d v="2020-01-06T00:00:00"/>
    <d v="2020-01-06T00:00:00"/>
    <n v="20200072063"/>
    <x v="1"/>
    <d v="2020-01-31T00:00:00"/>
    <x v="0"/>
    <x v="0"/>
    <x v="0"/>
  </r>
  <r>
    <s v="엠피조은"/>
    <s v="MP조은"/>
    <s v="조은1팀"/>
    <s v="신정자"/>
    <s v="KB손보"/>
    <x v="0"/>
    <x v="0"/>
    <n v="56716"/>
    <s v="정상"/>
    <d v="2020-01-06T00:00:00"/>
    <d v="2020-01-06T00:00:00"/>
    <n v="20200084886"/>
    <x v="1"/>
    <d v="2020-01-31T00:00:00"/>
    <x v="0"/>
    <x v="0"/>
    <x v="0"/>
  </r>
  <r>
    <s v="엠피조은"/>
    <s v="MP조은"/>
    <s v="조은1팀"/>
    <s v="신정자"/>
    <s v="KB손보"/>
    <x v="0"/>
    <x v="1"/>
    <n v="12227"/>
    <s v="정상"/>
    <d v="2020-01-06T00:00:00"/>
    <d v="2020-01-06T00:00:00"/>
    <n v="20200084733"/>
    <x v="1"/>
    <d v="2020-01-31T00:00:00"/>
    <x v="0"/>
    <x v="0"/>
    <x v="0"/>
  </r>
  <r>
    <s v="엠피의정부"/>
    <s v="MP의정부"/>
    <s v="의정부1팀"/>
    <s v="염경분"/>
    <s v="롯데손보"/>
    <x v="0"/>
    <x v="1"/>
    <n v="6873"/>
    <s v="정상"/>
    <d v="2020-01-06T00:00:00"/>
    <d v="2020-01-06T00:00:00"/>
    <s v="LA20202167587000"/>
    <x v="1"/>
    <d v="2020-01-31T00:00:00"/>
    <x v="0"/>
    <x v="10"/>
    <x v="0"/>
  </r>
  <r>
    <s v="엠피의정부"/>
    <s v="MP의정부"/>
    <s v="의정부1팀"/>
    <s v="오광숙"/>
    <s v="메리츠화재"/>
    <x v="0"/>
    <x v="0"/>
    <n v="55000"/>
    <s v="정상"/>
    <d v="2020-01-06T00:00:00"/>
    <d v="2020-01-06T00:00:00"/>
    <s v="61503-341"/>
    <x v="1"/>
    <d v="2020-01-31T00:00:00"/>
    <x v="0"/>
    <x v="10"/>
    <x v="0"/>
  </r>
  <r>
    <s v="엠피라온"/>
    <s v="MP라온"/>
    <s v="라온1팀"/>
    <s v="윤태영"/>
    <s v="KB손보"/>
    <x v="0"/>
    <x v="0"/>
    <n v="35000"/>
    <s v="정상"/>
    <d v="2020-01-06T00:00:00"/>
    <d v="2020-01-06T00:00:00"/>
    <n v="20200078740"/>
    <x v="1"/>
    <d v="2020-01-31T00:00:00"/>
    <x v="0"/>
    <x v="6"/>
    <x v="0"/>
  </r>
  <r>
    <s v="엠피라온"/>
    <s v="MP라온"/>
    <s v="라온1팀"/>
    <s v="윤태진"/>
    <s v="KB손보"/>
    <x v="0"/>
    <x v="0"/>
    <n v="35000"/>
    <s v="정상"/>
    <d v="2020-01-06T00:00:00"/>
    <d v="2020-01-06T00:00:00"/>
    <n v="20200080947"/>
    <x v="1"/>
    <d v="2020-01-31T00:00:00"/>
    <x v="0"/>
    <x v="6"/>
    <x v="0"/>
  </r>
  <r>
    <s v="엠피상동"/>
    <s v="MP상동"/>
    <s v="상동1팀"/>
    <s v="이경옥"/>
    <s v="메리츠화재"/>
    <x v="0"/>
    <x v="0"/>
    <n v="66000"/>
    <s v="정상"/>
    <d v="2020-01-06T00:00:00"/>
    <d v="2020-01-06T00:00:00"/>
    <s v="61475-1404"/>
    <x v="1"/>
    <d v="2020-01-31T00:00:00"/>
    <x v="0"/>
    <x v="1"/>
    <x v="0"/>
  </r>
  <r>
    <s v="엠피상동"/>
    <s v="MP상동"/>
    <s v="상동1팀"/>
    <s v="이상분"/>
    <s v="DB손보"/>
    <x v="0"/>
    <x v="0"/>
    <n v="40000"/>
    <s v="정상"/>
    <d v="2020-01-06T00:00:00"/>
    <d v="2020-01-06T00:00:00"/>
    <n v="320200032106"/>
    <x v="1"/>
    <d v="2020-01-31T00:00:00"/>
    <x v="0"/>
    <x v="1"/>
    <x v="0"/>
  </r>
  <r>
    <s v="NO DATA"/>
    <m/>
    <m/>
    <s v="이호진2"/>
    <s v="현대해상"/>
    <x v="0"/>
    <x v="1"/>
    <n v="11170"/>
    <s v="정상"/>
    <d v="2020-01-06T00:00:00"/>
    <d v="2020-01-06T00:00:00"/>
    <s v="L02000828657"/>
    <x v="1"/>
    <d v="2020-01-31T00:00:00"/>
    <x v="0"/>
    <x v="17"/>
    <x v="0"/>
  </r>
  <r>
    <s v="엠피가온"/>
    <m/>
    <m/>
    <s v="임은숙"/>
    <s v="흥국화재"/>
    <x v="0"/>
    <x v="0"/>
    <n v="41541"/>
    <s v="정상"/>
    <d v="2020-01-06T00:00:00"/>
    <d v="2020-01-06T00:00:00"/>
    <n v="42038166390000"/>
    <x v="1"/>
    <d v="2020-01-31T00:00:00"/>
    <x v="0"/>
    <x v="9"/>
    <x v="0"/>
  </r>
  <r>
    <s v="엠피송내"/>
    <s v="MP송내"/>
    <s v="송내1팀"/>
    <s v="정인란"/>
    <s v="메리츠화재"/>
    <x v="0"/>
    <x v="0"/>
    <n v="36280"/>
    <s v="정상"/>
    <d v="2020-01-06T00:00:00"/>
    <d v="2020-01-06T00:00:00"/>
    <s v="61490-1315"/>
    <x v="1"/>
    <d v="2020-01-31T00:00:00"/>
    <x v="0"/>
    <x v="2"/>
    <x v="0"/>
  </r>
  <r>
    <s v="엠피송내"/>
    <s v="MP송내"/>
    <s v="송내1팀"/>
    <s v="정인란"/>
    <s v="메리츠화재"/>
    <x v="0"/>
    <x v="0"/>
    <n v="39900"/>
    <s v="정상"/>
    <d v="2020-01-06T00:00:00"/>
    <d v="2020-01-06T00:00:00"/>
    <s v="61494-1724"/>
    <x v="1"/>
    <d v="2020-01-31T00:00:00"/>
    <x v="0"/>
    <x v="2"/>
    <x v="0"/>
  </r>
  <r>
    <s v="엠피상동"/>
    <s v="MP상동"/>
    <s v="상동1팀"/>
    <s v="최은재"/>
    <s v="삼성화재"/>
    <x v="0"/>
    <x v="0"/>
    <n v="180000"/>
    <s v="정상"/>
    <d v="2020-01-06T00:00:00"/>
    <d v="2020-01-06T00:00:00"/>
    <n v="52000297380000"/>
    <x v="1"/>
    <d v="2020-01-31T00:00:00"/>
    <x v="0"/>
    <x v="1"/>
    <x v="0"/>
  </r>
  <r>
    <s v="엠피상동"/>
    <s v="MP상동"/>
    <s v="상동1팀"/>
    <s v="최은재"/>
    <s v="삼성화재"/>
    <x v="0"/>
    <x v="0"/>
    <n v="145000"/>
    <s v="정상"/>
    <d v="2020-01-06T00:00:00"/>
    <d v="2020-01-06T00:00:00"/>
    <n v="52000301990000"/>
    <x v="1"/>
    <d v="2020-01-31T00:00:00"/>
    <x v="0"/>
    <x v="1"/>
    <x v="0"/>
  </r>
  <r>
    <s v="엠피경기"/>
    <s v="MP경기"/>
    <s v="경기1팀"/>
    <s v="홍경아"/>
    <s v="삼성화재"/>
    <x v="0"/>
    <x v="0"/>
    <n v="193212"/>
    <s v="정상"/>
    <d v="2020-01-06T00:00:00"/>
    <d v="2020-01-06T00:00:00"/>
    <n v="52000312130000"/>
    <x v="1"/>
    <d v="2020-01-31T00:00:00"/>
    <x v="0"/>
    <x v="18"/>
    <x v="0"/>
  </r>
  <r>
    <s v="엠피피스토스"/>
    <s v="MP피스토스"/>
    <s v="피스1팀"/>
    <s v="홍미숙"/>
    <s v="메리츠화재"/>
    <x v="0"/>
    <x v="0"/>
    <n v="35000"/>
    <s v="정상"/>
    <d v="2020-01-06T00:00:00"/>
    <d v="2020-01-06T00:00:00"/>
    <s v="61478-6911"/>
    <x v="1"/>
    <d v="2020-01-31T00:00:00"/>
    <x v="0"/>
    <x v="3"/>
    <x v="0"/>
  </r>
  <r>
    <s v="엠피피스토스"/>
    <s v="MP피스토스"/>
    <s v="피스1팀"/>
    <s v="김상천"/>
    <s v="삼성화재"/>
    <x v="0"/>
    <x v="0"/>
    <n v="127000"/>
    <s v="정상"/>
    <d v="2020-01-03T00:00:00"/>
    <d v="2020-01-03T00:00:00"/>
    <n v="52000144680000"/>
    <x v="1"/>
    <d v="2020-01-31T00:00:00"/>
    <x v="0"/>
    <x v="3"/>
    <x v="0"/>
  </r>
  <r>
    <s v="엠피피스토스"/>
    <s v="MP피스토스"/>
    <s v="피스1팀"/>
    <s v="김상천"/>
    <s v="삼성화재"/>
    <x v="0"/>
    <x v="1"/>
    <n v="24549"/>
    <s v="정상"/>
    <d v="2020-01-03T00:00:00"/>
    <d v="2020-01-03T00:00:00"/>
    <n v="52000147510000"/>
    <x v="1"/>
    <d v="2020-01-31T00:00:00"/>
    <x v="0"/>
    <x v="3"/>
    <x v="0"/>
  </r>
  <r>
    <s v="엠피피스토스"/>
    <s v="MP피스토스"/>
    <s v="피스1팀"/>
    <s v="김선옥"/>
    <s v="메리츠화재"/>
    <x v="0"/>
    <x v="0"/>
    <n v="62000"/>
    <s v="정상"/>
    <d v="2020-01-03T00:00:00"/>
    <d v="2020-01-03T00:00:00"/>
    <s v="61490-354"/>
    <x v="1"/>
    <d v="2020-01-31T00:00:00"/>
    <x v="0"/>
    <x v="3"/>
    <x v="0"/>
  </r>
  <r>
    <s v="엠피피스토스"/>
    <s v="MP피스토스"/>
    <s v="피스1팀"/>
    <s v="김선옥"/>
    <s v="메리츠화재"/>
    <x v="0"/>
    <x v="0"/>
    <n v="100000"/>
    <s v="정상"/>
    <d v="2020-01-03T00:00:00"/>
    <d v="2020-01-03T00:00:00"/>
    <s v="61478-5593"/>
    <x v="1"/>
    <d v="2020-01-31T00:00:00"/>
    <x v="0"/>
    <x v="3"/>
    <x v="0"/>
  </r>
  <r>
    <s v="엠피상동"/>
    <s v="MP상동"/>
    <s v="상동1팀"/>
    <s v="김순자"/>
    <s v="삼성화재"/>
    <x v="0"/>
    <x v="0"/>
    <n v="30000"/>
    <s v="정상"/>
    <d v="2020-01-03T00:00:00"/>
    <d v="2020-01-03T00:00:00"/>
    <n v="52000147040000"/>
    <x v="1"/>
    <d v="2020-01-31T00:00:00"/>
    <x v="0"/>
    <x v="1"/>
    <x v="0"/>
  </r>
  <r>
    <s v="엠피피스토스"/>
    <s v="MP피스토스"/>
    <s v="피스1팀"/>
    <s v="김진이"/>
    <s v="현대해상"/>
    <x v="0"/>
    <x v="1"/>
    <n v="13380"/>
    <s v="정상"/>
    <d v="2020-01-03T00:00:00"/>
    <d v="2020-01-03T00:00:00"/>
    <s v="L02000569866"/>
    <x v="1"/>
    <d v="2020-01-31T00:00:00"/>
    <x v="0"/>
    <x v="3"/>
    <x v="0"/>
  </r>
  <r>
    <s v="엠피피스토스"/>
    <s v="MP피스토스"/>
    <s v="피스1팀"/>
    <s v="김진이"/>
    <s v="현대해상"/>
    <x v="0"/>
    <x v="0"/>
    <n v="67950"/>
    <s v="정상"/>
    <d v="2020-01-03T00:00:00"/>
    <d v="2020-01-03T00:00:00"/>
    <s v="L02000569467"/>
    <x v="1"/>
    <d v="2020-01-31T00:00:00"/>
    <x v="0"/>
    <x v="3"/>
    <x v="0"/>
  </r>
  <r>
    <s v="엠피가온"/>
    <s v="MP가온"/>
    <s v="가온1팀"/>
    <s v="노희경"/>
    <s v="한화손보"/>
    <x v="0"/>
    <x v="0"/>
    <n v="29400"/>
    <s v="정상"/>
    <d v="2020-01-03T00:00:00"/>
    <d v="2020-01-03T00:00:00"/>
    <s v="LA20202969690000"/>
    <x v="1"/>
    <d v="2020-01-31T00:00:00"/>
    <x v="0"/>
    <x v="9"/>
    <x v="0"/>
  </r>
  <r>
    <s v="엠피가온"/>
    <s v="MP가온"/>
    <s v="가온1팀"/>
    <s v="노희경"/>
    <s v="한화손보"/>
    <x v="0"/>
    <x v="0"/>
    <n v="138000"/>
    <s v="정상"/>
    <d v="2020-01-03T00:00:00"/>
    <d v="2020-01-03T00:00:00"/>
    <s v="LA20202968091000"/>
    <x v="1"/>
    <d v="2020-01-31T00:00:00"/>
    <x v="0"/>
    <x v="9"/>
    <x v="0"/>
  </r>
  <r>
    <s v="엠피가온"/>
    <s v="MP가온"/>
    <s v="가온1팀"/>
    <s v="노희경"/>
    <s v="KB손보"/>
    <x v="0"/>
    <x v="0"/>
    <n v="10000"/>
    <s v="정상"/>
    <d v="2020-01-03T00:00:00"/>
    <d v="2020-01-03T00:00:00"/>
    <n v="20200047034"/>
    <x v="1"/>
    <d v="2020-01-31T00:00:00"/>
    <x v="0"/>
    <x v="9"/>
    <x v="0"/>
  </r>
  <r>
    <s v="엠피가온"/>
    <s v="MP가온"/>
    <s v="가온1팀"/>
    <s v="노희경"/>
    <s v="한화손보"/>
    <x v="0"/>
    <x v="0"/>
    <n v="19600"/>
    <s v="정상"/>
    <d v="2020-01-03T00:00:00"/>
    <d v="2020-01-03T00:00:00"/>
    <s v="LA20202966647000"/>
    <x v="1"/>
    <d v="2020-01-31T00:00:00"/>
    <x v="0"/>
    <x v="9"/>
    <x v="0"/>
  </r>
  <r>
    <s v="엠피가온"/>
    <s v="MP가온"/>
    <s v="가온1팀"/>
    <s v="노희경"/>
    <s v="한화손보"/>
    <x v="0"/>
    <x v="0"/>
    <n v="19600"/>
    <s v="정상"/>
    <d v="2020-01-03T00:00:00"/>
    <d v="2020-01-03T00:00:00"/>
    <s v="LA20202972722000"/>
    <x v="1"/>
    <d v="2020-01-31T00:00:00"/>
    <x v="0"/>
    <x v="9"/>
    <x v="0"/>
  </r>
  <r>
    <s v="엠피레전드"/>
    <m/>
    <m/>
    <s v="신승휴"/>
    <s v="롯데손보"/>
    <x v="0"/>
    <x v="0"/>
    <n v="158057"/>
    <s v="정상"/>
    <d v="2020-01-03T00:00:00"/>
    <d v="2020-01-03T00:00:00"/>
    <s v="LA20202161373000"/>
    <x v="1"/>
    <d v="2020-01-31T00:00:00"/>
    <x v="0"/>
    <x v="11"/>
    <x v="0"/>
  </r>
  <r>
    <s v="엠피레전드"/>
    <m/>
    <m/>
    <s v="신승휴"/>
    <s v="롯데손보"/>
    <x v="0"/>
    <x v="0"/>
    <n v="125850"/>
    <s v="정상"/>
    <d v="2020-01-03T00:00:00"/>
    <d v="2020-01-03T00:00:00"/>
    <s v="LA20202161340000"/>
    <x v="1"/>
    <d v="2020-01-31T00:00:00"/>
    <x v="0"/>
    <x v="11"/>
    <x v="0"/>
  </r>
  <r>
    <s v="엠피레전드"/>
    <m/>
    <m/>
    <s v="신승휴"/>
    <s v="롯데손보"/>
    <x v="0"/>
    <x v="0"/>
    <n v="135888"/>
    <s v="정상"/>
    <d v="2020-01-03T00:00:00"/>
    <d v="2020-01-03T00:00:00"/>
    <s v="LA20202161381000"/>
    <x v="1"/>
    <d v="2020-01-31T00:00:00"/>
    <x v="0"/>
    <x v="11"/>
    <x v="0"/>
  </r>
  <r>
    <s v="엠피피스토스"/>
    <s v="MP피스토스"/>
    <s v="피스1팀"/>
    <s v="안옥선"/>
    <s v="삼성화재"/>
    <x v="0"/>
    <x v="0"/>
    <n v="30000"/>
    <s v="정상"/>
    <d v="2020-01-03T00:00:00"/>
    <d v="2020-01-03T00:00:00"/>
    <n v="52000203230000"/>
    <x v="1"/>
    <d v="2020-01-31T00:00:00"/>
    <x v="0"/>
    <x v="3"/>
    <x v="0"/>
  </r>
  <r>
    <s v="엠피송내"/>
    <s v="MP송내"/>
    <s v="송내1팀"/>
    <s v="윤상례"/>
    <s v="현대해상"/>
    <x v="0"/>
    <x v="0"/>
    <n v="155000"/>
    <s v="정상"/>
    <d v="2020-01-03T00:00:00"/>
    <d v="2020-01-03T00:00:00"/>
    <s v="L02000629762"/>
    <x v="1"/>
    <d v="2020-01-31T00:00:00"/>
    <x v="0"/>
    <x v="2"/>
    <x v="0"/>
  </r>
  <r>
    <s v="엠피송내"/>
    <s v="MP송내"/>
    <s v="송내1팀"/>
    <s v="윤상례"/>
    <s v="현대해상"/>
    <x v="0"/>
    <x v="0"/>
    <n v="145000"/>
    <s v="정상"/>
    <d v="2020-01-03T00:00:00"/>
    <d v="2020-01-03T00:00:00"/>
    <s v="L02000175063"/>
    <x v="1"/>
    <d v="2020-01-31T00:00:00"/>
    <x v="0"/>
    <x v="2"/>
    <x v="0"/>
  </r>
  <r>
    <s v="엠피상동"/>
    <s v="MP상동"/>
    <s v="상동1팀"/>
    <s v="이경옥"/>
    <s v="메리츠화재"/>
    <x v="0"/>
    <x v="0"/>
    <n v="200000"/>
    <s v="정상"/>
    <d v="2020-01-03T00:00:00"/>
    <d v="2020-01-03T00:00:00"/>
    <s v="61480-10424"/>
    <x v="1"/>
    <d v="2020-01-31T00:00:00"/>
    <x v="0"/>
    <x v="1"/>
    <x v="0"/>
  </r>
  <r>
    <s v="엠피상동"/>
    <s v="MP상동"/>
    <s v="상동1팀"/>
    <s v="이경옥"/>
    <s v="메리츠화재"/>
    <x v="0"/>
    <x v="1"/>
    <n v="14330"/>
    <s v="정상"/>
    <d v="2020-01-03T00:00:00"/>
    <d v="2020-01-03T00:00:00"/>
    <s v="61510-1687"/>
    <x v="1"/>
    <d v="2020-01-31T00:00:00"/>
    <x v="0"/>
    <x v="1"/>
    <x v="0"/>
  </r>
  <r>
    <s v="엠피상동"/>
    <s v="MP상동"/>
    <s v="상동1팀"/>
    <s v="이경주"/>
    <s v="메리츠화재"/>
    <x v="0"/>
    <x v="0"/>
    <n v="105000"/>
    <s v="정상"/>
    <d v="2020-01-03T00:00:00"/>
    <d v="2020-01-03T00:00:00"/>
    <s v="61480-10339"/>
    <x v="1"/>
    <d v="2020-01-31T00:00:00"/>
    <x v="0"/>
    <x v="1"/>
    <x v="0"/>
  </r>
  <r>
    <s v="엠피상동"/>
    <s v="MP상동"/>
    <s v="상동1팀"/>
    <s v="이경화2"/>
    <s v="메리츠화재"/>
    <x v="0"/>
    <x v="0"/>
    <n v="112000"/>
    <s v="정상"/>
    <d v="2020-01-03T00:00:00"/>
    <d v="2020-01-03T00:00:00"/>
    <s v="61490-716"/>
    <x v="1"/>
    <d v="2020-01-31T00:00:00"/>
    <x v="0"/>
    <x v="1"/>
    <x v="0"/>
  </r>
  <r>
    <s v="엠피상동"/>
    <s v="MP상동"/>
    <s v="상동1팀"/>
    <s v="이경화2"/>
    <s v="메리츠화재"/>
    <x v="0"/>
    <x v="1"/>
    <n v="30070"/>
    <s v="정상"/>
    <d v="2020-01-03T00:00:00"/>
    <d v="2020-01-03T00:00:00"/>
    <s v="61510-2139"/>
    <x v="1"/>
    <d v="2020-01-31T00:00:00"/>
    <x v="0"/>
    <x v="1"/>
    <x v="0"/>
  </r>
  <r>
    <s v="엠피레전드"/>
    <s v="MP레전드"/>
    <s v="레전드1팀"/>
    <s v="이광호"/>
    <s v="DB손보"/>
    <x v="0"/>
    <x v="0"/>
    <n v="200000"/>
    <s v="정상"/>
    <d v="2020-01-03T00:00:00"/>
    <d v="2020-01-03T00:00:00"/>
    <n v="320200024711"/>
    <x v="1"/>
    <d v="2020-01-31T00:00:00"/>
    <x v="0"/>
    <x v="11"/>
    <x v="0"/>
  </r>
  <r>
    <s v="엠피상동"/>
    <s v="MP상동"/>
    <s v="상동1팀"/>
    <s v="이병식"/>
    <s v="메리츠화재"/>
    <x v="0"/>
    <x v="0"/>
    <n v="35290"/>
    <s v="정상"/>
    <d v="2020-01-03T00:00:00"/>
    <d v="2020-01-03T00:00:00"/>
    <s v="61480-10479"/>
    <x v="1"/>
    <d v="2020-01-31T00:00:00"/>
    <x v="0"/>
    <x v="1"/>
    <x v="0"/>
  </r>
  <r>
    <s v="엠피송내"/>
    <m/>
    <m/>
    <s v="이선영"/>
    <s v="흥국화재"/>
    <x v="0"/>
    <x v="0"/>
    <n v="35678"/>
    <s v="정상"/>
    <d v="2020-01-03T00:00:00"/>
    <d v="2020-01-03T00:00:00"/>
    <n v="42038146820000"/>
    <x v="1"/>
    <d v="2020-01-31T00:00:00"/>
    <x v="0"/>
    <x v="2"/>
    <x v="0"/>
  </r>
  <r>
    <s v="엠피송내"/>
    <m/>
    <m/>
    <s v="이선영"/>
    <s v="흥국화재"/>
    <x v="0"/>
    <x v="0"/>
    <n v="45051"/>
    <s v="정상"/>
    <d v="2020-01-03T00:00:00"/>
    <d v="2020-01-03T00:00:00"/>
    <n v="42038147100000"/>
    <x v="1"/>
    <d v="2020-01-31T00:00:00"/>
    <x v="0"/>
    <x v="2"/>
    <x v="0"/>
  </r>
  <r>
    <s v="엠피송내"/>
    <m/>
    <m/>
    <s v="이선영"/>
    <s v="흥국화재"/>
    <x v="0"/>
    <x v="0"/>
    <n v="20000"/>
    <s v="정상"/>
    <d v="2020-01-03T00:00:00"/>
    <d v="2020-01-03T00:00:00"/>
    <n v="42038149160000"/>
    <x v="1"/>
    <d v="2020-01-31T00:00:00"/>
    <x v="0"/>
    <x v="2"/>
    <x v="0"/>
  </r>
  <r>
    <s v="엠피여주"/>
    <s v="MP여주"/>
    <s v="여주1팀"/>
    <s v="이성구"/>
    <s v="KB손보"/>
    <x v="0"/>
    <x v="0"/>
    <n v="33100"/>
    <s v="정상"/>
    <d v="2020-01-03T00:00:00"/>
    <d v="2020-01-03T00:00:00"/>
    <n v="20200052918"/>
    <x v="1"/>
    <d v="2020-01-31T00:00:00"/>
    <x v="0"/>
    <x v="7"/>
    <x v="0"/>
  </r>
  <r>
    <s v="엠피의정부"/>
    <s v="MP의정부"/>
    <m/>
    <s v="이소연"/>
    <s v="현대해상"/>
    <x v="0"/>
    <x v="0"/>
    <n v="59780"/>
    <s v="정상"/>
    <d v="2020-01-03T00:00:00"/>
    <d v="2020-01-03T00:00:00"/>
    <s v="L02000361463"/>
    <x v="1"/>
    <d v="2020-01-31T00:00:00"/>
    <x v="0"/>
    <x v="10"/>
    <x v="0"/>
  </r>
  <r>
    <s v="엠피의정부"/>
    <s v="MP의정부"/>
    <m/>
    <s v="이소연"/>
    <s v="현대해상"/>
    <x v="0"/>
    <x v="1"/>
    <n v="13380"/>
    <s v="정상"/>
    <d v="2020-01-03T00:00:00"/>
    <d v="2020-01-03T00:00:00"/>
    <s v="L02000346820"/>
    <x v="1"/>
    <d v="2020-01-31T00:00:00"/>
    <x v="0"/>
    <x v="10"/>
    <x v="0"/>
  </r>
  <r>
    <s v="엠피송내"/>
    <s v="MP송내"/>
    <s v="송내2팀"/>
    <s v="이현자"/>
    <s v="삼성화재"/>
    <x v="0"/>
    <x v="0"/>
    <n v="52000"/>
    <s v="정상"/>
    <d v="2020-01-03T00:00:00"/>
    <d v="2020-01-03T00:00:00"/>
    <n v="52000228930000"/>
    <x v="1"/>
    <d v="2020-01-31T00:00:00"/>
    <x v="0"/>
    <x v="2"/>
    <x v="0"/>
  </r>
  <r>
    <s v="엠피송내"/>
    <s v="MP송내"/>
    <s v="송내1팀"/>
    <s v="임미영"/>
    <s v="현대해상"/>
    <x v="0"/>
    <x v="0"/>
    <n v="201000"/>
    <s v="정상"/>
    <d v="2020-01-03T00:00:00"/>
    <d v="2020-01-03T00:00:00"/>
    <s v="L02000165943"/>
    <x v="1"/>
    <d v="2020-01-31T00:00:00"/>
    <x v="0"/>
    <x v="2"/>
    <x v="0"/>
  </r>
  <r>
    <s v="엠피가온"/>
    <m/>
    <m/>
    <s v="임은숙"/>
    <s v="한화손보"/>
    <x v="0"/>
    <x v="0"/>
    <n v="54000"/>
    <s v="정상"/>
    <d v="2020-01-03T00:00:00"/>
    <d v="2020-01-03T00:00:00"/>
    <s v="LA20202966523000"/>
    <x v="1"/>
    <d v="2020-01-31T00:00:00"/>
    <x v="0"/>
    <x v="9"/>
    <x v="0"/>
  </r>
  <r>
    <s v="엠피가온"/>
    <m/>
    <m/>
    <s v="임은숙"/>
    <s v="농협손보"/>
    <x v="0"/>
    <x v="0"/>
    <n v="78821"/>
    <s v="정상"/>
    <d v="2020-01-03T00:00:00"/>
    <d v="2020-01-03T00:00:00"/>
    <n v="3190628478391"/>
    <x v="1"/>
    <d v="2020-01-31T00:00:00"/>
    <x v="0"/>
    <x v="9"/>
    <x v="0"/>
  </r>
  <r>
    <s v="엠피가온"/>
    <m/>
    <m/>
    <s v="임은숙"/>
    <s v="삼성화재"/>
    <x v="0"/>
    <x v="0"/>
    <n v="20000"/>
    <s v="정상"/>
    <d v="2020-01-03T00:00:00"/>
    <d v="2020-01-03T00:00:00"/>
    <n v="52000146390000"/>
    <x v="1"/>
    <d v="2020-01-31T00:00:00"/>
    <x v="0"/>
    <x v="9"/>
    <x v="0"/>
  </r>
  <r>
    <s v="엠피성공"/>
    <m/>
    <m/>
    <s v="전용순"/>
    <s v="삼성화재"/>
    <x v="0"/>
    <x v="0"/>
    <n v="63000"/>
    <s v="정상"/>
    <d v="2020-01-03T00:00:00"/>
    <d v="2020-01-03T00:00:00"/>
    <n v="52000231100000"/>
    <x v="1"/>
    <d v="2020-01-31T00:00:00"/>
    <x v="0"/>
    <x v="5"/>
    <x v="0"/>
  </r>
  <r>
    <s v="엠피성공"/>
    <s v="MP성공"/>
    <s v="성공1팀"/>
    <s v="최선희"/>
    <s v="현대해상"/>
    <x v="0"/>
    <x v="0"/>
    <n v="15000"/>
    <s v="정상"/>
    <d v="2020-01-03T00:00:00"/>
    <d v="2020-01-03T00:00:00"/>
    <s v="L02000446330"/>
    <x v="1"/>
    <d v="2020-01-31T00:00:00"/>
    <x v="0"/>
    <x v="5"/>
    <x v="0"/>
  </r>
  <r>
    <s v="엠피피스토스"/>
    <s v="MP피스토스"/>
    <s v="피스1팀"/>
    <s v="홍미숙"/>
    <s v="MG손보"/>
    <x v="0"/>
    <x v="0"/>
    <n v="52220"/>
    <s v="정상"/>
    <d v="2020-01-03T00:00:00"/>
    <d v="2020-01-03T00:00:00"/>
    <n v="20200003528"/>
    <x v="1"/>
    <d v="2020-01-31T00:00:00"/>
    <x v="0"/>
    <x v="3"/>
    <x v="0"/>
  </r>
  <r>
    <s v="엠피성공"/>
    <s v="MP성공"/>
    <s v="성공1팀"/>
    <s v="홍미정"/>
    <s v="삼성화재"/>
    <x v="0"/>
    <x v="0"/>
    <n v="56000"/>
    <s v="정상"/>
    <d v="2020-01-03T00:00:00"/>
    <d v="2020-01-03T00:00:00"/>
    <n v="52000186590000"/>
    <x v="1"/>
    <d v="2020-01-31T00:00:00"/>
    <x v="0"/>
    <x v="5"/>
    <x v="0"/>
  </r>
  <r>
    <s v="엠피성공"/>
    <s v="MP성공"/>
    <s v="성공1팀"/>
    <s v="홍미정"/>
    <s v="흥국화재"/>
    <x v="0"/>
    <x v="1"/>
    <n v="7355"/>
    <s v="정상"/>
    <d v="2020-01-03T00:00:00"/>
    <d v="2020-01-03T00:00:00"/>
    <n v="42038151550000"/>
    <x v="1"/>
    <d v="2020-01-31T00:00:00"/>
    <x v="0"/>
    <x v="5"/>
    <x v="0"/>
  </r>
  <r>
    <s v="엠피성공"/>
    <s v="MP성공"/>
    <s v="성공1팀"/>
    <s v="홍미정"/>
    <s v="흥국화재"/>
    <x v="0"/>
    <x v="0"/>
    <n v="60785"/>
    <s v="정상"/>
    <d v="2020-01-03T00:00:00"/>
    <d v="2020-01-03T00:00:00"/>
    <n v="42038151560000"/>
    <x v="1"/>
    <d v="2020-01-31T00:00:00"/>
    <x v="0"/>
    <x v="5"/>
    <x v="0"/>
  </r>
  <r>
    <s v="엠피성공"/>
    <s v="MP성공"/>
    <s v="성공1팀"/>
    <s v="홍미정"/>
    <s v="흥국화재"/>
    <x v="0"/>
    <x v="1"/>
    <n v="7925"/>
    <s v="정상"/>
    <d v="2020-01-03T00:00:00"/>
    <d v="2020-01-03T00:00:00"/>
    <n v="42038152020000"/>
    <x v="1"/>
    <d v="2020-01-31T00:00:00"/>
    <x v="0"/>
    <x v="5"/>
    <x v="0"/>
  </r>
  <r>
    <s v="엠피성공"/>
    <s v="MP성공"/>
    <s v="성공1팀"/>
    <s v="홍미정"/>
    <s v="흥국화재"/>
    <x v="0"/>
    <x v="0"/>
    <n v="60474"/>
    <s v="정상"/>
    <d v="2020-01-03T00:00:00"/>
    <d v="2020-01-03T00:00:00"/>
    <n v="42038151530000"/>
    <x v="1"/>
    <d v="2020-01-31T00:00:00"/>
    <x v="0"/>
    <x v="5"/>
    <x v="0"/>
  </r>
  <r>
    <s v="엠피성공"/>
    <s v="MP성공"/>
    <s v="성공1팀"/>
    <s v="홍미정"/>
    <s v="흥국화재"/>
    <x v="0"/>
    <x v="0"/>
    <n v="57886"/>
    <s v="정상"/>
    <d v="2020-01-03T00:00:00"/>
    <d v="2020-01-03T00:00:00"/>
    <n v="42038151990000"/>
    <x v="1"/>
    <d v="2020-01-31T00:00:00"/>
    <x v="0"/>
    <x v="5"/>
    <x v="0"/>
  </r>
  <r>
    <s v="엠피상동"/>
    <s v="MP상동"/>
    <s v="상동1팀"/>
    <s v="강명희"/>
    <s v="메리츠화재"/>
    <x v="0"/>
    <x v="0"/>
    <n v="51000"/>
    <s v="정상"/>
    <d v="2020-01-02T00:00:00"/>
    <d v="2020-01-02T00:00:00"/>
    <s v="61494-220"/>
    <x v="1"/>
    <d v="2020-01-31T00:00:00"/>
    <x v="0"/>
    <x v="1"/>
    <x v="0"/>
  </r>
  <r>
    <s v="엠피피스토스"/>
    <s v="MP피스토스"/>
    <s v="피스1팀"/>
    <s v="김승희"/>
    <s v="삼성화재"/>
    <x v="0"/>
    <x v="0"/>
    <n v="50000"/>
    <s v="정상"/>
    <d v="2020-01-02T00:00:00"/>
    <d v="2020-01-02T00:00:00"/>
    <n v="52000049660000"/>
    <x v="1"/>
    <d v="2020-01-31T00:00:00"/>
    <x v="0"/>
    <x v="3"/>
    <x v="0"/>
  </r>
  <r>
    <s v="엠피송내"/>
    <s v="MP송내"/>
    <s v="송내2팀"/>
    <s v="김은숙1"/>
    <s v="현대해상"/>
    <x v="0"/>
    <x v="0"/>
    <n v="201000"/>
    <s v="정상"/>
    <d v="2020-01-02T00:00:00"/>
    <d v="2020-01-02T00:00:00"/>
    <s v="L02000191175"/>
    <x v="1"/>
    <d v="2020-01-31T00:00:00"/>
    <x v="0"/>
    <x v="2"/>
    <x v="0"/>
  </r>
  <r>
    <s v="엠피상동"/>
    <s v="MP상동"/>
    <s v="상동1팀"/>
    <s v="김종민2"/>
    <s v="KB손보"/>
    <x v="0"/>
    <x v="2"/>
    <n v="50000"/>
    <s v="정상"/>
    <d v="2020-01-02T00:00:00"/>
    <d v="2020-01-02T00:00:00"/>
    <n v="20200025355"/>
    <x v="1"/>
    <d v="2020-01-31T00:00:00"/>
    <x v="0"/>
    <x v="1"/>
    <x v="0"/>
  </r>
  <r>
    <s v="엠피성공"/>
    <s v="MP성공"/>
    <s v="성공1팀"/>
    <s v="백혜경"/>
    <s v="메리츠화재"/>
    <x v="0"/>
    <x v="0"/>
    <n v="67000"/>
    <s v="정상"/>
    <d v="2020-01-02T00:00:00"/>
    <d v="2020-01-02T00:00:00"/>
    <s v="61478-5375"/>
    <x v="1"/>
    <d v="2020-01-31T00:00:00"/>
    <x v="0"/>
    <x v="5"/>
    <x v="0"/>
  </r>
  <r>
    <s v="엠피메트로"/>
    <s v="제이엔제이"/>
    <s v="제이엔제이1팀"/>
    <s v="유경자"/>
    <s v="롯데손보"/>
    <x v="0"/>
    <x v="1"/>
    <n v="6070"/>
    <s v="정상"/>
    <d v="2020-01-02T00:00:00"/>
    <d v="2020-01-02T00:00:00"/>
    <s v="LA20202157058000"/>
    <x v="1"/>
    <d v="2020-01-31T00:00:00"/>
    <x v="0"/>
    <x v="4"/>
    <x v="0"/>
  </r>
  <r>
    <s v="엠피메트로"/>
    <s v="제이엔제이"/>
    <s v="제이엔제이1팀"/>
    <s v="유경자"/>
    <s v="롯데손보"/>
    <x v="0"/>
    <x v="0"/>
    <n v="127327"/>
    <s v="정상"/>
    <d v="2020-01-02T00:00:00"/>
    <d v="2020-01-02T00:00:00"/>
    <s v="LA20202157035000"/>
    <x v="1"/>
    <d v="2020-01-31T00:00:00"/>
    <x v="0"/>
    <x v="4"/>
    <x v="0"/>
  </r>
  <r>
    <s v="엠피송내"/>
    <s v="MP송내"/>
    <s v="송내1팀"/>
    <s v="윤상례"/>
    <s v="현대해상"/>
    <x v="0"/>
    <x v="0"/>
    <n v="200800"/>
    <s v="정상"/>
    <d v="2020-01-02T00:00:00"/>
    <d v="2020-01-02T00:00:00"/>
    <s v="L02000163281"/>
    <x v="1"/>
    <d v="2020-01-31T00:00:00"/>
    <x v="0"/>
    <x v="2"/>
    <x v="0"/>
  </r>
  <r>
    <s v="엠피아이리치"/>
    <s v="MP아이리치"/>
    <s v="아이리치1팀"/>
    <s v="이미경"/>
    <s v="흥국화재"/>
    <x v="0"/>
    <x v="0"/>
    <n v="49238"/>
    <s v="정상"/>
    <d v="2020-01-02T00:00:00"/>
    <d v="2020-01-02T00:00:00"/>
    <n v="42038135840000"/>
    <x v="1"/>
    <d v="2020-01-31T00:00:00"/>
    <x v="0"/>
    <x v="14"/>
    <x v="0"/>
  </r>
  <r>
    <s v="엠피피스토스"/>
    <s v="MP피스토스"/>
    <s v="피스1팀"/>
    <s v="이미선2"/>
    <s v="DB손보"/>
    <x v="0"/>
    <x v="0"/>
    <n v="63000"/>
    <s v="정상"/>
    <d v="2020-01-02T00:00:00"/>
    <d v="2020-01-02T00:00:00"/>
    <n v="320200000539"/>
    <x v="1"/>
    <d v="2020-01-31T00:00:00"/>
    <x v="0"/>
    <x v="3"/>
    <x v="0"/>
  </r>
  <r>
    <s v="엠피여주"/>
    <s v="MP여주"/>
    <s v="여주1팀"/>
    <s v="이성구"/>
    <s v="KB손보"/>
    <x v="0"/>
    <x v="0"/>
    <n v="70000"/>
    <s v="정상"/>
    <d v="2020-01-02T00:00:00"/>
    <d v="2020-01-02T00:00:00"/>
    <n v="20200023189"/>
    <x v="1"/>
    <d v="2020-01-31T00:00:00"/>
    <x v="0"/>
    <x v="7"/>
    <x v="0"/>
  </r>
  <r>
    <s v="엠피여주"/>
    <s v="MP여주"/>
    <s v="여주1팀"/>
    <s v="이승원"/>
    <s v="KB손보"/>
    <x v="0"/>
    <x v="0"/>
    <n v="51000"/>
    <s v="정상"/>
    <d v="2020-01-02T00:00:00"/>
    <d v="2020-01-02T00:00:00"/>
    <n v="20200017890"/>
    <x v="1"/>
    <d v="2020-01-31T00:00:00"/>
    <x v="0"/>
    <x v="7"/>
    <x v="0"/>
  </r>
  <r>
    <s v="엠피송내"/>
    <s v="MP송내"/>
    <s v="송내1팀"/>
    <s v="임미영"/>
    <s v="현대해상"/>
    <x v="0"/>
    <x v="0"/>
    <n v="149000"/>
    <s v="정상"/>
    <d v="2020-01-02T00:00:00"/>
    <d v="2020-01-02T00:00:00"/>
    <s v="L02000194801"/>
    <x v="1"/>
    <d v="2020-01-31T00:00:00"/>
    <x v="0"/>
    <x v="2"/>
    <x v="0"/>
  </r>
  <r>
    <s v="엠피송내"/>
    <s v="MP송내"/>
    <s v="송내1팀"/>
    <s v="임미영"/>
    <s v="현대해상"/>
    <x v="0"/>
    <x v="0"/>
    <n v="151000"/>
    <s v="정상"/>
    <d v="2020-01-02T00:00:00"/>
    <d v="2020-01-02T00:00:00"/>
    <s v="L02000193948"/>
    <x v="1"/>
    <d v="2020-01-31T00:00:00"/>
    <x v="0"/>
    <x v="2"/>
    <x v="0"/>
  </r>
  <r>
    <s v="엠피송내"/>
    <s v="MP송내"/>
    <s v="송내1팀"/>
    <s v="정인란"/>
    <s v="현대해상"/>
    <x v="0"/>
    <x v="0"/>
    <n v="200500"/>
    <s v="철회"/>
    <d v="2020-01-02T00:00:00"/>
    <d v="2020-01-07T00:00:00"/>
    <s v="L02000178983"/>
    <x v="1"/>
    <d v="2020-01-31T00:00:00"/>
    <x v="1"/>
    <x v="2"/>
    <x v="0"/>
  </r>
  <r>
    <s v="엠피성공"/>
    <s v="MP성공"/>
    <s v="성공1팀"/>
    <s v="최선희"/>
    <s v="현대해상"/>
    <x v="0"/>
    <x v="0"/>
    <n v="21200"/>
    <s v="정상"/>
    <d v="2020-01-02T00:00:00"/>
    <d v="2020-01-02T00:00:00"/>
    <s v="L02000152185"/>
    <x v="1"/>
    <d v="2020-01-31T00:00:00"/>
    <x v="0"/>
    <x v="5"/>
    <x v="0"/>
  </r>
  <r>
    <s v="엠피성공"/>
    <s v="MP성공"/>
    <s v="성공1팀"/>
    <s v="홍미정"/>
    <s v="메리츠화재"/>
    <x v="0"/>
    <x v="0"/>
    <n v="67000"/>
    <s v="정상"/>
    <d v="2020-01-02T00:00:00"/>
    <d v="2020-01-02T00:00:00"/>
    <s v="61490-275"/>
    <x v="1"/>
    <d v="2020-01-31T00:00:00"/>
    <x v="0"/>
    <x v="5"/>
    <x v="0"/>
  </r>
  <r>
    <s v="엠피피스토스"/>
    <s v="MP피스토스"/>
    <s v="피스1팀"/>
    <s v="오은정"/>
    <s v="라이나생명"/>
    <x v="1"/>
    <x v="5"/>
    <n v="70150"/>
    <s v="정상"/>
    <d v="2020-01-31T00:00:00"/>
    <d v="2020-01-31T00:00:00"/>
    <n v="57983170016"/>
    <x v="1"/>
    <d v="2020-01-31T00:00:00"/>
    <x v="0"/>
    <x v="3"/>
    <x v="0"/>
  </r>
  <r>
    <s v="엠피피스토스"/>
    <s v="MP피스토스"/>
    <s v="피스1팀"/>
    <s v="우월랑"/>
    <s v="라이나생명"/>
    <x v="1"/>
    <x v="4"/>
    <n v="254100"/>
    <s v="정상"/>
    <d v="2020-01-31T00:00:00"/>
    <d v="2020-01-31T00:00:00"/>
    <n v="75877330007"/>
    <x v="1"/>
    <d v="2020-01-31T00:00:00"/>
    <x v="0"/>
    <x v="3"/>
    <x v="0"/>
  </r>
  <r>
    <s v="엠피피스토스"/>
    <s v="MP피스토스"/>
    <s v="피스1팀"/>
    <s v="우월랑"/>
    <s v="라이나생명"/>
    <x v="1"/>
    <x v="5"/>
    <n v="79850"/>
    <s v="정상"/>
    <d v="2020-01-31T00:00:00"/>
    <d v="2020-01-31T00:00:00"/>
    <n v="40578350003"/>
    <x v="1"/>
    <d v="2020-01-31T00:00:00"/>
    <x v="0"/>
    <x v="3"/>
    <x v="0"/>
  </r>
  <r>
    <s v="엠피송내"/>
    <m/>
    <m/>
    <s v="이선영"/>
    <s v="라이나생명"/>
    <x v="1"/>
    <x v="5"/>
    <n v="63720"/>
    <s v="정상"/>
    <d v="2020-01-31T00:00:00"/>
    <d v="2020-01-31T00:00:00"/>
    <n v="38799010002"/>
    <x v="1"/>
    <d v="2020-01-31T00:00:00"/>
    <x v="0"/>
    <x v="2"/>
    <x v="0"/>
  </r>
  <r>
    <s v="엠피피스토스"/>
    <s v="MP피스토스"/>
    <s v="피스1팀"/>
    <s v="고경숙"/>
    <s v="라이나생명"/>
    <x v="1"/>
    <x v="4"/>
    <n v="316800"/>
    <s v="정상"/>
    <d v="2020-01-30T00:00:00"/>
    <d v="2020-01-30T00:00:00"/>
    <n v="3004646140004"/>
    <x v="1"/>
    <d v="2020-01-31T00:00:00"/>
    <x v="0"/>
    <x v="3"/>
    <x v="0"/>
  </r>
  <r>
    <s v="엠피피스토스"/>
    <s v="MP피스토스"/>
    <s v="피스1팀"/>
    <s v="고경숙"/>
    <s v="처브라이프"/>
    <x v="1"/>
    <x v="0"/>
    <n v="43155"/>
    <s v="정상"/>
    <d v="2020-01-30T00:00:00"/>
    <d v="2020-01-30T00:00:00"/>
    <n v="700063894"/>
    <x v="1"/>
    <d v="2020-01-31T00:00:00"/>
    <x v="0"/>
    <x v="3"/>
    <x v="0"/>
  </r>
  <r>
    <s v="엠피상동"/>
    <s v="MP상동"/>
    <s v="상동1팀"/>
    <s v="김종민2"/>
    <s v="흥국생명"/>
    <x v="1"/>
    <x v="0"/>
    <n v="49450"/>
    <s v="정상"/>
    <d v="2020-01-30T00:00:00"/>
    <d v="2020-01-30T00:00:00"/>
    <n v="6519295200012"/>
    <x v="1"/>
    <d v="2020-01-31T00:00:00"/>
    <x v="0"/>
    <x v="1"/>
    <x v="0"/>
  </r>
  <r>
    <s v="엠피성공"/>
    <s v="MP성공"/>
    <s v="성공1팀"/>
    <s v="백혜경"/>
    <s v="라이나생명"/>
    <x v="1"/>
    <x v="0"/>
    <n v="57250"/>
    <s v="정상"/>
    <d v="2020-01-30T00:00:00"/>
    <d v="2020-01-30T00:00:00"/>
    <n v="3002485570004"/>
    <x v="1"/>
    <d v="2020-01-31T00:00:00"/>
    <x v="0"/>
    <x v="5"/>
    <x v="0"/>
  </r>
  <r>
    <s v="엠피피스토스"/>
    <s v="MP피스토스"/>
    <s v="피스1팀"/>
    <s v="오은정"/>
    <s v="라이나생명"/>
    <x v="1"/>
    <x v="0"/>
    <n v="37000"/>
    <s v="정상"/>
    <d v="2020-01-30T00:00:00"/>
    <d v="2020-01-30T00:00:00"/>
    <n v="3013618660001"/>
    <x v="1"/>
    <d v="2020-01-31T00:00:00"/>
    <x v="0"/>
    <x v="3"/>
    <x v="0"/>
  </r>
  <r>
    <s v="엠피피스토스"/>
    <s v="MP피스토스"/>
    <s v="피스1팀"/>
    <s v="이복자"/>
    <s v="라이나생명"/>
    <x v="1"/>
    <x v="5"/>
    <n v="56070"/>
    <s v="정상"/>
    <d v="2020-01-30T00:00:00"/>
    <d v="2020-01-30T00:00:00"/>
    <n v="46515300006"/>
    <x v="1"/>
    <d v="2020-01-31T00:00:00"/>
    <x v="0"/>
    <x v="3"/>
    <x v="0"/>
  </r>
  <r>
    <s v="엠피피스토스"/>
    <s v="MP피스토스"/>
    <s v="피스1팀"/>
    <s v="이복자"/>
    <s v="라이나생명"/>
    <x v="1"/>
    <x v="5"/>
    <n v="58620"/>
    <s v="정상"/>
    <d v="2020-01-30T00:00:00"/>
    <d v="2020-01-30T00:00:00"/>
    <n v="88350480004"/>
    <x v="1"/>
    <d v="2020-01-31T00:00:00"/>
    <x v="0"/>
    <x v="3"/>
    <x v="0"/>
  </r>
  <r>
    <s v="엠피피스토스"/>
    <s v="MP피스토스"/>
    <s v="피스1팀"/>
    <s v="이복자"/>
    <s v="라이나생명"/>
    <x v="1"/>
    <x v="5"/>
    <n v="28905"/>
    <s v="정상"/>
    <d v="2020-01-30T00:00:00"/>
    <d v="2020-01-30T00:00:00"/>
    <n v="88350480005"/>
    <x v="1"/>
    <d v="2020-01-31T00:00:00"/>
    <x v="0"/>
    <x v="3"/>
    <x v="0"/>
  </r>
  <r>
    <s v="엠피피스토스"/>
    <s v="MP피스토스"/>
    <s v="피스1팀"/>
    <s v="이복자"/>
    <s v="라이나생명"/>
    <x v="1"/>
    <x v="0"/>
    <n v="53065"/>
    <s v="정상"/>
    <d v="2020-01-30T00:00:00"/>
    <d v="2020-01-30T00:00:00"/>
    <n v="78641920002"/>
    <x v="1"/>
    <d v="2020-01-31T00:00:00"/>
    <x v="0"/>
    <x v="3"/>
    <x v="0"/>
  </r>
  <r>
    <s v="엠피피스토스"/>
    <s v="MP피스토스"/>
    <s v="피스1팀"/>
    <s v="이복자"/>
    <s v="라이나생명"/>
    <x v="1"/>
    <x v="5"/>
    <n v="74355"/>
    <s v="정상"/>
    <d v="2020-01-30T00:00:00"/>
    <d v="2020-01-30T00:00:00"/>
    <n v="78641920001"/>
    <x v="1"/>
    <d v="2020-01-31T00:00:00"/>
    <x v="0"/>
    <x v="3"/>
    <x v="0"/>
  </r>
  <r>
    <s v="엠피피스토스"/>
    <s v="MP피스토스"/>
    <s v="피스1팀"/>
    <s v="이복자"/>
    <s v="라이나생명"/>
    <x v="1"/>
    <x v="5"/>
    <n v="58735"/>
    <s v="정상"/>
    <d v="2020-01-30T00:00:00"/>
    <d v="2020-01-30T00:00:00"/>
    <n v="143871640004"/>
    <x v="1"/>
    <d v="2020-01-31T00:00:00"/>
    <x v="0"/>
    <x v="3"/>
    <x v="0"/>
  </r>
  <r>
    <s v="엠피상동"/>
    <s v="MP상동"/>
    <s v="상동1팀"/>
    <s v="강명희"/>
    <s v="흥국생명"/>
    <x v="1"/>
    <x v="0"/>
    <n v="36087"/>
    <s v="정상"/>
    <d v="2020-01-29T00:00:00"/>
    <d v="2020-01-29T00:00:00"/>
    <n v="7038655200014"/>
    <x v="1"/>
    <d v="2020-01-31T00:00:00"/>
    <x v="0"/>
    <x v="1"/>
    <x v="0"/>
  </r>
  <r>
    <s v="엠피상동"/>
    <s v="MP상동"/>
    <s v="상동1팀"/>
    <s v="강명희"/>
    <s v="흥국생명"/>
    <x v="1"/>
    <x v="0"/>
    <n v="31829"/>
    <s v="정상"/>
    <d v="2020-01-29T00:00:00"/>
    <d v="2020-01-29T00:00:00"/>
    <n v="7038655200015"/>
    <x v="1"/>
    <d v="2020-01-31T00:00:00"/>
    <x v="0"/>
    <x v="1"/>
    <x v="0"/>
  </r>
  <r>
    <s v="엠피피스토스"/>
    <s v="MP피스토스"/>
    <s v="피스1팀"/>
    <s v="김선옥"/>
    <s v="라이나생명"/>
    <x v="1"/>
    <x v="4"/>
    <n v="164000"/>
    <s v="정상"/>
    <d v="2020-01-29T00:00:00"/>
    <d v="2020-01-29T00:00:00"/>
    <n v="72183750001"/>
    <x v="1"/>
    <d v="2020-01-31T00:00:00"/>
    <x v="0"/>
    <x v="3"/>
    <x v="0"/>
  </r>
  <r>
    <s v="엠피가온"/>
    <m/>
    <m/>
    <s v="임은숙"/>
    <s v="흥국생명"/>
    <x v="1"/>
    <x v="0"/>
    <n v="105190"/>
    <s v="정상"/>
    <d v="2020-01-29T00:00:00"/>
    <d v="2020-01-29T00:00:00"/>
    <n v="7314195200016"/>
    <x v="1"/>
    <d v="2020-01-31T00:00:00"/>
    <x v="0"/>
    <x v="9"/>
    <x v="0"/>
  </r>
  <r>
    <s v="엠피가온"/>
    <m/>
    <m/>
    <s v="임은숙"/>
    <s v="흥국생명"/>
    <x v="1"/>
    <x v="0"/>
    <n v="86560"/>
    <s v="정상"/>
    <d v="2020-01-29T00:00:00"/>
    <d v="2020-01-29T00:00:00"/>
    <n v="7314195200007"/>
    <x v="1"/>
    <d v="2020-01-31T00:00:00"/>
    <x v="0"/>
    <x v="9"/>
    <x v="0"/>
  </r>
  <r>
    <s v="엠피송내"/>
    <s v="MP송내"/>
    <s v="송내1팀"/>
    <s v="정인란"/>
    <s v="라이나생명"/>
    <x v="1"/>
    <x v="0"/>
    <n v="40400"/>
    <s v="정상"/>
    <d v="2020-01-29T00:00:00"/>
    <d v="2020-01-29T00:00:00"/>
    <n v="3013592080001"/>
    <x v="1"/>
    <d v="2020-01-31T00:00:00"/>
    <x v="0"/>
    <x v="2"/>
    <x v="0"/>
  </r>
  <r>
    <s v="엠피상동"/>
    <s v="MP상동"/>
    <s v="상동1팀"/>
    <s v="김종민2"/>
    <s v="흥국생명"/>
    <x v="1"/>
    <x v="0"/>
    <n v="58422"/>
    <s v="정상"/>
    <d v="2020-01-23T00:00:00"/>
    <d v="2020-01-23T00:00:00"/>
    <n v="6519295200003"/>
    <x v="1"/>
    <d v="2020-01-31T00:00:00"/>
    <x v="0"/>
    <x v="1"/>
    <x v="0"/>
  </r>
  <r>
    <s v="엠피성공"/>
    <m/>
    <m/>
    <s v="전용순"/>
    <s v="라이나생명"/>
    <x v="1"/>
    <x v="5"/>
    <n v="68750"/>
    <s v="정상"/>
    <d v="2020-01-23T00:00:00"/>
    <d v="2020-01-23T00:00:00"/>
    <n v="3013549220001"/>
    <x v="1"/>
    <d v="2020-01-31T00:00:00"/>
    <x v="0"/>
    <x v="5"/>
    <x v="0"/>
  </r>
  <r>
    <s v="엠피피스토스"/>
    <s v="MP피스토스"/>
    <s v="피스1팀"/>
    <s v="김승희"/>
    <s v="흥국생명"/>
    <x v="1"/>
    <x v="3"/>
    <n v="346000"/>
    <s v="정상"/>
    <d v="2020-01-22T00:00:00"/>
    <d v="2020-01-22T00:00:00"/>
    <n v="2079095200009"/>
    <x v="1"/>
    <d v="2020-01-31T00:00:00"/>
    <x v="0"/>
    <x v="3"/>
    <x v="0"/>
  </r>
  <r>
    <s v="엠피상동"/>
    <s v="MP상동"/>
    <s v="상동1팀"/>
    <s v="김옥순"/>
    <s v="흥국생명"/>
    <x v="1"/>
    <x v="0"/>
    <n v="56808"/>
    <s v="정상"/>
    <d v="2020-01-22T00:00:00"/>
    <d v="2020-01-22T00:00:00"/>
    <n v="6323280200010"/>
    <x v="1"/>
    <d v="2020-01-31T00:00:00"/>
    <x v="0"/>
    <x v="1"/>
    <x v="0"/>
  </r>
  <r>
    <s v="엠피상동"/>
    <s v="MP상동"/>
    <s v="상동1팀"/>
    <s v="이문희"/>
    <s v="흥국생명"/>
    <x v="1"/>
    <x v="0"/>
    <n v="25040"/>
    <s v="정상"/>
    <d v="2020-01-22T00:00:00"/>
    <d v="2020-01-22T00:00:00"/>
    <n v="6980453200013"/>
    <x v="1"/>
    <d v="2020-01-31T00:00:00"/>
    <x v="0"/>
    <x v="1"/>
    <x v="0"/>
  </r>
  <r>
    <s v="엠피상동"/>
    <s v="MP상동"/>
    <s v="상동1팀"/>
    <s v="이문희"/>
    <s v="흥국생명"/>
    <x v="1"/>
    <x v="0"/>
    <n v="20890"/>
    <s v="정상"/>
    <d v="2020-01-22T00:00:00"/>
    <d v="2020-01-22T00:00:00"/>
    <n v="6980453200022"/>
    <x v="1"/>
    <d v="2020-01-31T00:00:00"/>
    <x v="0"/>
    <x v="1"/>
    <x v="0"/>
  </r>
  <r>
    <s v="엠피상동"/>
    <s v="MP상동"/>
    <s v="상동1팀"/>
    <s v="이문희"/>
    <s v="흥국생명"/>
    <x v="1"/>
    <x v="0"/>
    <n v="21340"/>
    <s v="정상"/>
    <d v="2020-01-22T00:00:00"/>
    <d v="2020-01-22T00:00:00"/>
    <n v="6980453200019"/>
    <x v="1"/>
    <d v="2020-01-31T00:00:00"/>
    <x v="0"/>
    <x v="1"/>
    <x v="0"/>
  </r>
  <r>
    <s v="엠피성공"/>
    <m/>
    <m/>
    <s v="전용순"/>
    <s v="라이나생명"/>
    <x v="1"/>
    <x v="5"/>
    <n v="56500"/>
    <s v="정상"/>
    <d v="2020-01-22T00:00:00"/>
    <d v="2020-01-22T00:00:00"/>
    <n v="41595980004"/>
    <x v="1"/>
    <d v="2020-01-31T00:00:00"/>
    <x v="0"/>
    <x v="5"/>
    <x v="0"/>
  </r>
  <r>
    <s v="엠피상동"/>
    <s v="MP상동"/>
    <s v="상동1팀"/>
    <s v="강명희"/>
    <s v="흥국생명"/>
    <x v="1"/>
    <x v="0"/>
    <n v="56245"/>
    <s v="정상"/>
    <d v="2020-01-21T00:00:00"/>
    <d v="2020-01-21T00:00:00"/>
    <n v="5033989000020"/>
    <x v="1"/>
    <d v="2020-01-31T00:00:00"/>
    <x v="0"/>
    <x v="1"/>
    <x v="0"/>
  </r>
  <r>
    <s v="엠피피스토스"/>
    <s v="MP피스토스"/>
    <s v="피스1팀"/>
    <s v="이복자"/>
    <s v="라이나생명"/>
    <x v="1"/>
    <x v="5"/>
    <n v="16615"/>
    <s v="정상"/>
    <d v="2020-01-21T00:00:00"/>
    <d v="2020-01-21T00:00:00"/>
    <n v="140839780006"/>
    <x v="1"/>
    <d v="2020-01-31T00:00:00"/>
    <x v="0"/>
    <x v="3"/>
    <x v="0"/>
  </r>
  <r>
    <s v="엠피메트로"/>
    <s v="제이엔제이"/>
    <m/>
    <s v="전진"/>
    <s v="라이나생명"/>
    <x v="1"/>
    <x v="0"/>
    <n v="34600"/>
    <s v="정상"/>
    <d v="2020-01-21T00:00:00"/>
    <d v="2020-01-21T00:00:00"/>
    <n v="3013513500001"/>
    <x v="1"/>
    <d v="2020-01-31T00:00:00"/>
    <x v="0"/>
    <x v="4"/>
    <x v="0"/>
  </r>
  <r>
    <s v="엠피경기"/>
    <m/>
    <m/>
    <s v="유창백"/>
    <s v="한화생명"/>
    <x v="1"/>
    <x v="3"/>
    <n v="235000"/>
    <s v="철회"/>
    <d v="2020-01-20T00:00:00"/>
    <d v="2020-01-21T00:00:00"/>
    <n v="183362011"/>
    <x v="1"/>
    <d v="2020-01-31T00:00:00"/>
    <x v="1"/>
    <x v="18"/>
    <x v="0"/>
  </r>
  <r>
    <s v="엠피상동"/>
    <s v="MP상동"/>
    <s v="상동1팀"/>
    <s v="이현숙"/>
    <s v="흥국생명"/>
    <x v="1"/>
    <x v="3"/>
    <n v="514750"/>
    <s v="정상"/>
    <d v="2020-01-20T00:00:00"/>
    <d v="2020-01-20T00:00:00"/>
    <n v="1911845200002"/>
    <x v="1"/>
    <d v="2020-01-31T00:00:00"/>
    <x v="0"/>
    <x v="1"/>
    <x v="0"/>
  </r>
  <r>
    <s v="엠피메트로"/>
    <s v="제이엔제이"/>
    <m/>
    <s v="전진"/>
    <s v="동양생명"/>
    <x v="1"/>
    <x v="0"/>
    <n v="35255"/>
    <s v="정상"/>
    <d v="2020-01-20T00:00:00"/>
    <d v="2020-01-20T00:00:00"/>
    <n v="114994136"/>
    <x v="1"/>
    <d v="2020-01-31T00:00:00"/>
    <x v="0"/>
    <x v="4"/>
    <x v="0"/>
  </r>
  <r>
    <s v="엠피메트로"/>
    <s v="제이엔제이"/>
    <m/>
    <s v="전진"/>
    <s v="동양생명"/>
    <x v="1"/>
    <x v="0"/>
    <n v="41390"/>
    <s v="정상"/>
    <d v="2020-01-20T00:00:00"/>
    <d v="2020-01-20T00:00:00"/>
    <n v="114992373"/>
    <x v="1"/>
    <d v="2020-01-31T00:00:00"/>
    <x v="0"/>
    <x v="4"/>
    <x v="0"/>
  </r>
  <r>
    <s v="엠피메트로"/>
    <s v="제이엔제이"/>
    <m/>
    <s v="전진"/>
    <s v="동양생명"/>
    <x v="1"/>
    <x v="0"/>
    <n v="59760"/>
    <s v="정상"/>
    <d v="2020-01-20T00:00:00"/>
    <d v="2020-01-20T00:00:00"/>
    <n v="114993065"/>
    <x v="1"/>
    <d v="2020-01-31T00:00:00"/>
    <x v="0"/>
    <x v="4"/>
    <x v="0"/>
  </r>
  <r>
    <s v="엠피성공"/>
    <s v="MP성공"/>
    <s v="성공1팀"/>
    <s v="최선희"/>
    <s v="흥국생명"/>
    <x v="1"/>
    <x v="3"/>
    <n v="200600"/>
    <s v="정상"/>
    <d v="2020-01-20T00:00:00"/>
    <d v="2020-01-20T00:00:00"/>
    <n v="8664295200001"/>
    <x v="1"/>
    <d v="2020-01-31T00:00:00"/>
    <x v="0"/>
    <x v="5"/>
    <x v="0"/>
  </r>
  <r>
    <s v="엠피의정부"/>
    <s v="MP의정부"/>
    <m/>
    <s v="최주영"/>
    <s v="흥국생명"/>
    <x v="1"/>
    <x v="0"/>
    <n v="47260"/>
    <s v="정상"/>
    <d v="2020-01-20T00:00:00"/>
    <d v="2020-01-20T00:00:00"/>
    <n v="7912385200001"/>
    <x v="1"/>
    <d v="2020-01-31T00:00:00"/>
    <x v="0"/>
    <x v="10"/>
    <x v="0"/>
  </r>
  <r>
    <s v="엠피의정부"/>
    <s v="MP의정부"/>
    <m/>
    <s v="최주영"/>
    <s v="흥국생명"/>
    <x v="1"/>
    <x v="0"/>
    <n v="43650"/>
    <s v="정상"/>
    <d v="2020-01-20T00:00:00"/>
    <d v="2020-01-20T00:00:00"/>
    <n v="2022385200006"/>
    <x v="1"/>
    <d v="2020-01-31T00:00:00"/>
    <x v="0"/>
    <x v="10"/>
    <x v="0"/>
  </r>
  <r>
    <s v="엠피상동"/>
    <s v="MP상동"/>
    <s v="상동1팀"/>
    <s v="강명희"/>
    <s v="흥국생명"/>
    <x v="1"/>
    <x v="0"/>
    <n v="40300"/>
    <s v="정상"/>
    <d v="2020-01-17T00:00:00"/>
    <d v="2020-01-17T00:00:00"/>
    <n v="2032295200005"/>
    <x v="1"/>
    <d v="2020-01-31T00:00:00"/>
    <x v="0"/>
    <x v="1"/>
    <x v="0"/>
  </r>
  <r>
    <s v="엠피레전드"/>
    <s v="MP레전드"/>
    <s v="레전드1팀"/>
    <s v="안인희"/>
    <s v="DB생명"/>
    <x v="1"/>
    <x v="3"/>
    <n v="31800"/>
    <s v="정상"/>
    <d v="2020-01-17T00:00:00"/>
    <d v="2020-01-17T00:00:00"/>
    <n v="104368554"/>
    <x v="1"/>
    <d v="2020-01-31T00:00:00"/>
    <x v="0"/>
    <x v="11"/>
    <x v="0"/>
  </r>
  <r>
    <s v="엠피상동"/>
    <s v="MP상동"/>
    <s v="상동1팀"/>
    <s v="이경옥"/>
    <s v="교보생명"/>
    <x v="1"/>
    <x v="6"/>
    <n v="300000"/>
    <s v="정상"/>
    <d v="2020-01-17T00:00:00"/>
    <d v="2020-01-17T00:00:00"/>
    <n v="220010182564"/>
    <x v="1"/>
    <d v="2020-01-31T00:00:00"/>
    <x v="0"/>
    <x v="1"/>
    <x v="0"/>
  </r>
  <r>
    <s v="엠피피스토스"/>
    <s v="MP피스토스"/>
    <s v="피스1팀"/>
    <s v="이복자"/>
    <s v="라이나생명"/>
    <x v="1"/>
    <x v="0"/>
    <n v="30800"/>
    <s v="정상"/>
    <d v="2020-01-17T00:00:00"/>
    <d v="2020-01-17T00:00:00"/>
    <n v="105831170001"/>
    <x v="1"/>
    <d v="2020-01-31T00:00:00"/>
    <x v="0"/>
    <x v="3"/>
    <x v="0"/>
  </r>
  <r>
    <s v="엠피상동"/>
    <s v="MP상동"/>
    <s v="상동1팀"/>
    <s v="이복종"/>
    <s v="흥국생명"/>
    <x v="1"/>
    <x v="3"/>
    <n v="110400"/>
    <s v="정상"/>
    <d v="2020-01-17T00:00:00"/>
    <d v="2020-01-17T00:00:00"/>
    <n v="4892875200004"/>
    <x v="1"/>
    <d v="2020-01-31T00:00:00"/>
    <x v="0"/>
    <x v="1"/>
    <x v="0"/>
  </r>
  <r>
    <s v="엠피상동"/>
    <s v="MP상동"/>
    <s v="상동1팀"/>
    <s v="임영신"/>
    <s v="흥국생명"/>
    <x v="1"/>
    <x v="0"/>
    <n v="80452"/>
    <s v="정상"/>
    <d v="2020-01-17T00:00:00"/>
    <d v="2020-01-17T00:00:00"/>
    <n v="7594833200024"/>
    <x v="1"/>
    <d v="2020-01-31T00:00:00"/>
    <x v="0"/>
    <x v="1"/>
    <x v="0"/>
  </r>
  <r>
    <s v="엠피상동"/>
    <s v="MP상동"/>
    <s v="상동1팀"/>
    <s v="임영신"/>
    <s v="흥국생명"/>
    <x v="1"/>
    <x v="0"/>
    <n v="128048"/>
    <s v="정상"/>
    <d v="2020-01-17T00:00:00"/>
    <d v="2020-01-17T00:00:00"/>
    <n v="3184543200050"/>
    <x v="1"/>
    <d v="2020-01-31T00:00:00"/>
    <x v="0"/>
    <x v="1"/>
    <x v="0"/>
  </r>
  <r>
    <s v="엠피상동"/>
    <s v="MP상동"/>
    <s v="상동1팀"/>
    <s v="김옥순"/>
    <s v="흥국생명"/>
    <x v="1"/>
    <x v="0"/>
    <n v="113898"/>
    <s v="정상"/>
    <d v="2020-01-16T00:00:00"/>
    <d v="2020-01-16T00:00:00"/>
    <n v="8812053200039"/>
    <x v="1"/>
    <d v="2020-01-31T00:00:00"/>
    <x v="0"/>
    <x v="1"/>
    <x v="0"/>
  </r>
  <r>
    <s v="엠피상동"/>
    <s v="MP상동"/>
    <s v="상동1팀"/>
    <s v="김옥순"/>
    <s v="흥국생명"/>
    <x v="1"/>
    <x v="0"/>
    <n v="52500"/>
    <s v="정상"/>
    <d v="2020-01-16T00:00:00"/>
    <d v="2020-01-16T00:00:00"/>
    <n v="1997397000005"/>
    <x v="1"/>
    <d v="2020-01-31T00:00:00"/>
    <x v="0"/>
    <x v="1"/>
    <x v="0"/>
  </r>
  <r>
    <s v="엠피상동"/>
    <s v="MP상동"/>
    <s v="상동1팀"/>
    <s v="김옥순"/>
    <s v="흥국생명"/>
    <x v="1"/>
    <x v="0"/>
    <n v="99213"/>
    <s v="정상"/>
    <d v="2020-01-16T00:00:00"/>
    <d v="2020-01-16T00:00:00"/>
    <n v="5072325200032"/>
    <x v="1"/>
    <d v="2020-01-31T00:00:00"/>
    <x v="0"/>
    <x v="1"/>
    <x v="0"/>
  </r>
  <r>
    <s v="엠피상동"/>
    <s v="MP상동"/>
    <s v="상동1팀"/>
    <s v="이병식"/>
    <s v="흥국생명"/>
    <x v="1"/>
    <x v="0"/>
    <n v="57170"/>
    <s v="정상"/>
    <d v="2020-01-16T00:00:00"/>
    <d v="2020-01-16T00:00:00"/>
    <n v="3327195200006"/>
    <x v="1"/>
    <d v="2020-01-31T00:00:00"/>
    <x v="0"/>
    <x v="1"/>
    <x v="0"/>
  </r>
  <r>
    <s v="엠피조은"/>
    <m/>
    <m/>
    <s v="이선화2"/>
    <s v="흥국생명"/>
    <x v="1"/>
    <x v="3"/>
    <n v="219500"/>
    <s v="정상"/>
    <d v="2020-01-15T00:00:00"/>
    <d v="2020-01-15T00:00:00"/>
    <n v="7900665200062"/>
    <x v="1"/>
    <d v="2020-01-31T00:00:00"/>
    <x v="0"/>
    <x v="0"/>
    <x v="0"/>
  </r>
  <r>
    <s v="엠피조은"/>
    <m/>
    <m/>
    <s v="이선화2"/>
    <s v="흥국생명"/>
    <x v="1"/>
    <x v="3"/>
    <n v="279000"/>
    <s v="정상"/>
    <d v="2020-01-15T00:00:00"/>
    <d v="2020-01-15T00:00:00"/>
    <n v="7900665200070"/>
    <x v="1"/>
    <d v="2020-01-31T00:00:00"/>
    <x v="0"/>
    <x v="0"/>
    <x v="0"/>
  </r>
  <r>
    <s v="엠피메트로"/>
    <s v="제이엔제이"/>
    <m/>
    <s v="전진"/>
    <s v="라이나생명"/>
    <x v="1"/>
    <x v="4"/>
    <n v="210800"/>
    <s v="정상"/>
    <d v="2020-01-15T00:00:00"/>
    <d v="2020-01-15T00:00:00"/>
    <n v="3013430600001"/>
    <x v="1"/>
    <d v="2020-01-31T00:00:00"/>
    <x v="0"/>
    <x v="4"/>
    <x v="0"/>
  </r>
  <r>
    <s v="엠피메트로"/>
    <s v="제이엔제이"/>
    <m/>
    <s v="전진"/>
    <s v="동양생명"/>
    <x v="1"/>
    <x v="3"/>
    <n v="321300"/>
    <s v="정상"/>
    <d v="2020-01-15T00:00:00"/>
    <d v="2020-01-15T00:00:00"/>
    <n v="114982500"/>
    <x v="1"/>
    <d v="2020-01-31T00:00:00"/>
    <x v="0"/>
    <x v="4"/>
    <x v="0"/>
  </r>
  <r>
    <s v="엠피의정부"/>
    <s v="MP의정부"/>
    <s v="의정부1팀"/>
    <s v="채경미"/>
    <s v="라이나생명"/>
    <x v="1"/>
    <x v="0"/>
    <n v="53300"/>
    <s v="정상"/>
    <d v="2020-01-15T00:00:00"/>
    <d v="2020-01-15T00:00:00"/>
    <n v="3013432530001"/>
    <x v="1"/>
    <d v="2020-01-31T00:00:00"/>
    <x v="0"/>
    <x v="10"/>
    <x v="0"/>
  </r>
  <r>
    <s v="엠피상동"/>
    <s v="MP상동"/>
    <s v="상동1팀"/>
    <s v="강명희"/>
    <s v="흥국생명"/>
    <x v="1"/>
    <x v="0"/>
    <n v="36915"/>
    <s v="정상"/>
    <d v="2020-01-14T00:00:00"/>
    <d v="2020-01-14T00:00:00"/>
    <n v="2440955200011"/>
    <x v="1"/>
    <d v="2020-01-31T00:00:00"/>
    <x v="0"/>
    <x v="1"/>
    <x v="0"/>
  </r>
  <r>
    <s v="엠피상동"/>
    <s v="MP상동"/>
    <s v="상동1팀"/>
    <s v="강명희"/>
    <s v="흥국생명"/>
    <x v="1"/>
    <x v="0"/>
    <n v="35880"/>
    <s v="정상"/>
    <d v="2020-01-14T00:00:00"/>
    <d v="2020-01-14T00:00:00"/>
    <n v="2440955200008"/>
    <x v="1"/>
    <d v="2020-01-31T00:00:00"/>
    <x v="0"/>
    <x v="1"/>
    <x v="0"/>
  </r>
  <r>
    <s v="엠피상동"/>
    <s v="MP상동"/>
    <s v="상동1팀"/>
    <s v="이현숙"/>
    <s v="흥국생명"/>
    <x v="1"/>
    <x v="0"/>
    <n v="103390"/>
    <s v="정상"/>
    <d v="2020-01-14T00:00:00"/>
    <d v="2020-01-14T00:00:00"/>
    <n v="3581140200058"/>
    <x v="1"/>
    <d v="2020-01-31T00:00:00"/>
    <x v="0"/>
    <x v="1"/>
    <x v="0"/>
  </r>
  <r>
    <s v="엠피상동"/>
    <s v="MP상동"/>
    <s v="상동1팀"/>
    <s v="최은재"/>
    <s v="흥국생명"/>
    <x v="1"/>
    <x v="0"/>
    <n v="52550"/>
    <s v="정상"/>
    <d v="2020-01-14T00:00:00"/>
    <d v="2020-01-14T00:00:00"/>
    <n v="2981715200016"/>
    <x v="1"/>
    <d v="2020-01-31T00:00:00"/>
    <x v="0"/>
    <x v="1"/>
    <x v="0"/>
  </r>
  <r>
    <s v="엠피상동"/>
    <s v="MP상동"/>
    <s v="상동1팀"/>
    <s v="강명희"/>
    <s v="흥국생명"/>
    <x v="1"/>
    <x v="0"/>
    <n v="56112"/>
    <s v="정상"/>
    <d v="2020-01-13T00:00:00"/>
    <d v="2020-01-13T00:00:00"/>
    <n v="3697715200033"/>
    <x v="1"/>
    <d v="2020-01-31T00:00:00"/>
    <x v="0"/>
    <x v="1"/>
    <x v="0"/>
  </r>
  <r>
    <s v="엠피메트로"/>
    <s v="제이엔제이"/>
    <m/>
    <s v="전진"/>
    <s v="동양생명"/>
    <x v="1"/>
    <x v="3"/>
    <n v="2010000"/>
    <s v="정상"/>
    <d v="2020-01-13T00:00:00"/>
    <d v="2020-01-13T00:00:00"/>
    <n v="114958535"/>
    <x v="1"/>
    <d v="2020-01-31T00:00:00"/>
    <x v="0"/>
    <x v="4"/>
    <x v="0"/>
  </r>
  <r>
    <s v="엠피상동"/>
    <s v="MP상동"/>
    <s v="상동1팀"/>
    <s v="강명희"/>
    <s v="흥국생명"/>
    <x v="1"/>
    <x v="0"/>
    <n v="52347"/>
    <s v="정상"/>
    <d v="2020-01-10T00:00:00"/>
    <d v="2020-01-10T00:00:00"/>
    <n v="3697715200025"/>
    <x v="1"/>
    <d v="2020-01-31T00:00:00"/>
    <x v="0"/>
    <x v="1"/>
    <x v="0"/>
  </r>
  <r>
    <s v="엠피메트로"/>
    <s v="제이엔제이"/>
    <s v="제이엔제이1팀"/>
    <s v="김윤정"/>
    <s v="동양생명"/>
    <x v="1"/>
    <x v="3"/>
    <n v="201300"/>
    <s v="정상"/>
    <d v="2020-01-10T00:00:00"/>
    <d v="2020-01-10T00:00:00"/>
    <n v="114973272"/>
    <x v="1"/>
    <d v="2020-01-31T00:00:00"/>
    <x v="0"/>
    <x v="4"/>
    <x v="0"/>
  </r>
  <r>
    <s v="엠피의정부"/>
    <s v="MP의정부"/>
    <s v="의정부1팀"/>
    <s v="염경분"/>
    <s v="흥국생명"/>
    <x v="1"/>
    <x v="0"/>
    <n v="56400"/>
    <s v="정상"/>
    <d v="2020-01-10T00:00:00"/>
    <d v="2020-01-10T00:00:00"/>
    <n v="1037095200002"/>
    <x v="1"/>
    <d v="2020-01-31T00:00:00"/>
    <x v="0"/>
    <x v="10"/>
    <x v="0"/>
  </r>
  <r>
    <s v="엠피의정부"/>
    <s v="MP의정부"/>
    <s v="의정부1팀"/>
    <s v="염경분"/>
    <s v="흥국생명"/>
    <x v="1"/>
    <x v="0"/>
    <n v="99805"/>
    <s v="정상"/>
    <d v="2020-01-10T00:00:00"/>
    <d v="2020-01-10T00:00:00"/>
    <n v="3849095200001"/>
    <x v="1"/>
    <d v="2020-01-31T00:00:00"/>
    <x v="0"/>
    <x v="10"/>
    <x v="0"/>
  </r>
  <r>
    <s v="엠피상동"/>
    <s v="MP상동"/>
    <s v="상동1팀"/>
    <s v="고유미"/>
    <s v="흥국생명"/>
    <x v="1"/>
    <x v="0"/>
    <n v="62850"/>
    <s v="정상"/>
    <d v="2020-01-09T00:00:00"/>
    <d v="2020-01-09T00:00:00"/>
    <n v="9142195200001"/>
    <x v="1"/>
    <d v="2020-01-31T00:00:00"/>
    <x v="0"/>
    <x v="1"/>
    <x v="0"/>
  </r>
  <r>
    <s v="엠피상동"/>
    <s v="MP상동"/>
    <s v="상동1팀"/>
    <s v="고유미"/>
    <s v="흥국생명"/>
    <x v="1"/>
    <x v="0"/>
    <n v="73725"/>
    <s v="정상"/>
    <d v="2020-01-09T00:00:00"/>
    <d v="2020-01-09T00:00:00"/>
    <n v="9142195200006"/>
    <x v="1"/>
    <d v="2020-01-31T00:00:00"/>
    <x v="0"/>
    <x v="1"/>
    <x v="0"/>
  </r>
  <r>
    <s v="엠피메트로"/>
    <s v="제이엔제이"/>
    <s v="제이엔제이1팀"/>
    <s v="김주희"/>
    <s v="라이나생명"/>
    <x v="1"/>
    <x v="0"/>
    <n v="37700"/>
    <s v="정상"/>
    <d v="2020-01-09T00:00:00"/>
    <d v="2020-01-09T00:00:00"/>
    <n v="3013341220001"/>
    <x v="1"/>
    <d v="2020-01-31T00:00:00"/>
    <x v="0"/>
    <x v="4"/>
    <x v="0"/>
  </r>
  <r>
    <s v="엠피메트로"/>
    <s v="MP메트로"/>
    <s v="시흥1팀"/>
    <s v="김지연"/>
    <s v="신한생명"/>
    <x v="1"/>
    <x v="0"/>
    <n v="505000"/>
    <s v="정상"/>
    <d v="2020-01-09T00:00:00"/>
    <d v="2020-01-09T00:00:00"/>
    <n v="111646622"/>
    <x v="1"/>
    <d v="2020-01-31T00:00:00"/>
    <x v="0"/>
    <x v="15"/>
    <x v="0"/>
  </r>
  <r>
    <s v="엠피메트로"/>
    <s v="제이엔제이"/>
    <m/>
    <s v="전진"/>
    <s v="동양생명"/>
    <x v="1"/>
    <x v="0"/>
    <n v="31290"/>
    <s v="반송"/>
    <d v="2020-01-09T00:00:00"/>
    <d v="2020-01-20T00:00:00"/>
    <n v="114969437"/>
    <x v="1"/>
    <d v="2020-01-31T00:00:00"/>
    <x v="2"/>
    <x v="4"/>
    <x v="0"/>
  </r>
  <r>
    <s v="엠피상동"/>
    <s v="MP상동"/>
    <s v="상동1팀"/>
    <s v="강명희"/>
    <s v="흥국생명"/>
    <x v="1"/>
    <x v="0"/>
    <n v="47602"/>
    <s v="정상"/>
    <d v="2020-01-07T00:00:00"/>
    <d v="2020-01-07T00:00:00"/>
    <n v="1373339000012"/>
    <x v="1"/>
    <d v="2020-01-31T00:00:00"/>
    <x v="0"/>
    <x v="1"/>
    <x v="0"/>
  </r>
  <r>
    <s v="엠피상동"/>
    <s v="MP상동"/>
    <s v="상동1팀"/>
    <s v="손명애"/>
    <s v="흥국생명"/>
    <x v="1"/>
    <x v="0"/>
    <n v="48225"/>
    <s v="정상"/>
    <d v="2020-01-07T00:00:00"/>
    <d v="2020-01-07T00:00:00"/>
    <n v="7250195200001"/>
    <x v="1"/>
    <d v="2020-01-31T00:00:00"/>
    <x v="0"/>
    <x v="1"/>
    <x v="0"/>
  </r>
  <r>
    <s v="엠피의정부"/>
    <s v="MP의정부"/>
    <s v="의정부1팀"/>
    <s v="염경분"/>
    <s v="삼성생명"/>
    <x v="1"/>
    <x v="11"/>
    <n v="26160"/>
    <s v="정상"/>
    <d v="2020-01-07T00:00:00"/>
    <d v="2020-01-07T00:00:00"/>
    <n v="41000005407447"/>
    <x v="1"/>
    <d v="2020-01-31T00:00:00"/>
    <x v="0"/>
    <x v="10"/>
    <x v="0"/>
  </r>
  <r>
    <s v="엠피상동"/>
    <s v="MP상동"/>
    <s v="상동1팀"/>
    <s v="이경옥"/>
    <s v="흥국생명"/>
    <x v="1"/>
    <x v="3"/>
    <n v="511250"/>
    <s v="정상"/>
    <d v="2020-01-07T00:00:00"/>
    <d v="2020-01-07T00:00:00"/>
    <n v="8451145200016"/>
    <x v="1"/>
    <d v="2020-01-31T00:00:00"/>
    <x v="0"/>
    <x v="1"/>
    <x v="0"/>
  </r>
  <r>
    <s v="엠피상동"/>
    <s v="MP상동"/>
    <s v="상동1팀"/>
    <s v="강명희"/>
    <s v="흥국생명"/>
    <x v="1"/>
    <x v="0"/>
    <n v="44307"/>
    <s v="정상"/>
    <d v="2020-01-06T00:00:00"/>
    <d v="2020-01-06T00:00:00"/>
    <n v="1373339000011"/>
    <x v="1"/>
    <d v="2020-01-31T00:00:00"/>
    <x v="0"/>
    <x v="1"/>
    <x v="0"/>
  </r>
  <r>
    <s v="엠피상동"/>
    <s v="MP상동"/>
    <s v="상동1팀"/>
    <s v="김옥순"/>
    <s v="흥국생명"/>
    <x v="1"/>
    <x v="0"/>
    <n v="37270"/>
    <s v="정상"/>
    <d v="2020-01-06T00:00:00"/>
    <d v="2020-01-06T00:00:00"/>
    <n v="6716135200010"/>
    <x v="1"/>
    <d v="2020-01-31T00:00:00"/>
    <x v="0"/>
    <x v="1"/>
    <x v="0"/>
  </r>
  <r>
    <s v="엠피여주"/>
    <s v="MP여주"/>
    <s v="여주1팀"/>
    <s v="이성구"/>
    <s v="DB생명"/>
    <x v="1"/>
    <x v="0"/>
    <n v="102000"/>
    <s v="정상"/>
    <d v="2020-01-03T00:00:00"/>
    <d v="2020-01-03T00:00:00"/>
    <n v="104348508"/>
    <x v="1"/>
    <d v="2020-01-31T00:00:00"/>
    <x v="0"/>
    <x v="7"/>
    <x v="0"/>
  </r>
  <r>
    <s v="엠피상동"/>
    <s v="MP상동"/>
    <s v="상동1팀"/>
    <s v="이숙자"/>
    <s v="흥국생명"/>
    <x v="1"/>
    <x v="0"/>
    <n v="91225"/>
    <s v="정상"/>
    <d v="2020-01-03T00:00:00"/>
    <d v="2020-01-03T00:00:00"/>
    <n v="1298985200005"/>
    <x v="1"/>
    <d v="2020-01-31T00:00:00"/>
    <x v="0"/>
    <x v="1"/>
    <x v="0"/>
  </r>
  <r>
    <s v="엠피상동"/>
    <s v="MP상동"/>
    <s v="상동1팀"/>
    <s v="강명희"/>
    <s v="흥국생명"/>
    <x v="1"/>
    <x v="0"/>
    <n v="66666"/>
    <s v="정상"/>
    <d v="2020-01-02T00:00:00"/>
    <d v="2020-01-02T00:00:00"/>
    <n v="3179065200011"/>
    <x v="1"/>
    <d v="2020-01-31T00:00:00"/>
    <x v="0"/>
    <x v="1"/>
    <x v="0"/>
  </r>
  <r>
    <s v="엠피상동"/>
    <s v="MP상동"/>
    <s v="상동1팀"/>
    <s v="이경옥"/>
    <s v="흥국생명"/>
    <x v="1"/>
    <x v="0"/>
    <n v="110490"/>
    <s v="정상"/>
    <d v="2020-01-02T00:00:00"/>
    <d v="2020-01-02T00:00:00"/>
    <n v="7537685200006"/>
    <x v="1"/>
    <d v="2020-01-31T00:00:00"/>
    <x v="0"/>
    <x v="1"/>
    <x v="0"/>
  </r>
  <r>
    <s v="엠피상동"/>
    <s v="MP상동"/>
    <s v="상동1팀"/>
    <s v="이경옥"/>
    <s v="흥국생명"/>
    <x v="1"/>
    <x v="0"/>
    <n v="89710"/>
    <s v="정상"/>
    <d v="2020-01-02T00:00:00"/>
    <d v="2020-01-02T00:00:00"/>
    <n v="7537685200012"/>
    <x v="1"/>
    <d v="2020-01-31T00:00:00"/>
    <x v="0"/>
    <x v="1"/>
    <x v="0"/>
  </r>
  <r>
    <s v="엠피메트로"/>
    <s v="제이엔제이"/>
    <s v="제이엔제이1팀"/>
    <s v="김윤정"/>
    <s v="메리츠화재"/>
    <x v="0"/>
    <x v="0"/>
    <n v="59500"/>
    <s v="정상"/>
    <d v="2019-12-31T00:00:00"/>
    <d v="2019-12-31T00:00:00"/>
    <s v="61465-29416"/>
    <x v="2"/>
    <d v="2019-12-31T00:00:00"/>
    <x v="0"/>
    <x v="4"/>
    <x v="0"/>
  </r>
  <r>
    <s v="엠피메트로"/>
    <s v="MP메트로"/>
    <s v="시흥1팀"/>
    <s v="김지연"/>
    <s v="삼성화재"/>
    <x v="0"/>
    <x v="0"/>
    <n v="90000"/>
    <s v="정상"/>
    <d v="2019-12-31T00:00:00"/>
    <d v="2019-12-31T00:00:00"/>
    <n v="51929333050000"/>
    <x v="2"/>
    <d v="2019-12-31T00:00:00"/>
    <x v="0"/>
    <x v="15"/>
    <x v="0"/>
  </r>
  <r>
    <s v="엠피성공"/>
    <s v="MP성공"/>
    <s v="성공1팀"/>
    <s v="박인선"/>
    <s v="삼성화재"/>
    <x v="0"/>
    <x v="0"/>
    <n v="72000"/>
    <s v="정상"/>
    <d v="2019-12-31T00:00:00"/>
    <d v="2019-12-31T00:00:00"/>
    <n v="51929319840000"/>
    <x v="2"/>
    <d v="2019-12-31T00:00:00"/>
    <x v="0"/>
    <x v="5"/>
    <x v="0"/>
  </r>
  <r>
    <s v="엠피레전드"/>
    <m/>
    <m/>
    <s v="신승휴"/>
    <s v="삼성화재"/>
    <x v="0"/>
    <x v="0"/>
    <n v="25000"/>
    <s v="정상"/>
    <d v="2019-12-31T00:00:00"/>
    <d v="2019-12-31T00:00:00"/>
    <n v="51929388250000"/>
    <x v="2"/>
    <d v="2019-12-31T00:00:00"/>
    <x v="0"/>
    <x v="11"/>
    <x v="0"/>
  </r>
  <r>
    <s v="엠피레전드"/>
    <m/>
    <m/>
    <s v="신승휴"/>
    <s v="롯데손보"/>
    <x v="0"/>
    <x v="0"/>
    <n v="135888"/>
    <s v="정상"/>
    <d v="2019-12-31T00:00:00"/>
    <d v="2019-12-31T00:00:00"/>
    <s v="LA20192150260000"/>
    <x v="2"/>
    <d v="2019-12-31T00:00:00"/>
    <x v="0"/>
    <x v="11"/>
    <x v="0"/>
  </r>
  <r>
    <s v="엠피피스토스"/>
    <s v="MP피스토스"/>
    <s v="피스1팀"/>
    <s v="신현애"/>
    <s v="삼성화재"/>
    <x v="0"/>
    <x v="0"/>
    <n v="30000"/>
    <s v="정상"/>
    <d v="2019-12-31T00:00:00"/>
    <d v="2019-12-31T00:00:00"/>
    <n v="51929442580000"/>
    <x v="2"/>
    <d v="2019-12-31T00:00:00"/>
    <x v="0"/>
    <x v="3"/>
    <x v="0"/>
  </r>
  <r>
    <s v="엠피의정부"/>
    <s v="MP의정부"/>
    <s v="의정부1팀"/>
    <s v="오광숙"/>
    <s v="삼성화재"/>
    <x v="0"/>
    <x v="0"/>
    <n v="20000"/>
    <s v="정상"/>
    <d v="2019-12-31T00:00:00"/>
    <d v="2019-12-31T00:00:00"/>
    <n v="51929380800000"/>
    <x v="2"/>
    <d v="2019-12-31T00:00:00"/>
    <x v="0"/>
    <x v="10"/>
    <x v="0"/>
  </r>
  <r>
    <s v="엠피메트로"/>
    <s v="제이엔제이"/>
    <s v="제이엔제이1팀"/>
    <s v="유경자"/>
    <s v="삼성화재"/>
    <x v="0"/>
    <x v="0"/>
    <n v="54470"/>
    <s v="철회"/>
    <d v="2019-12-31T00:00:00"/>
    <d v="2019-12-31T00:00:00"/>
    <n v="51929334280000"/>
    <x v="2"/>
    <d v="2019-12-31T00:00:00"/>
    <x v="1"/>
    <x v="4"/>
    <x v="0"/>
  </r>
  <r>
    <s v="엠피송내"/>
    <s v="MP송내"/>
    <s v="송내1팀"/>
    <s v="윤상례"/>
    <s v="삼성화재"/>
    <x v="0"/>
    <x v="0"/>
    <n v="14923"/>
    <s v="정상"/>
    <d v="2019-12-31T00:00:00"/>
    <d v="2019-12-31T00:00:00"/>
    <n v="51929401360000"/>
    <x v="2"/>
    <d v="2019-12-31T00:00:00"/>
    <x v="0"/>
    <x v="2"/>
    <x v="0"/>
  </r>
  <r>
    <s v="엠피상동"/>
    <s v="MP상동"/>
    <s v="상동1팀"/>
    <s v="이문희"/>
    <s v="메리츠화재"/>
    <x v="0"/>
    <x v="0"/>
    <n v="30000"/>
    <s v="정상"/>
    <d v="2019-12-31T00:00:00"/>
    <d v="2019-12-31T00:00:00"/>
    <s v="61456-31880"/>
    <x v="2"/>
    <d v="2019-12-31T00:00:00"/>
    <x v="0"/>
    <x v="1"/>
    <x v="0"/>
  </r>
  <r>
    <s v="엠피피스토스"/>
    <s v="MP피스토스"/>
    <s v="피스1팀"/>
    <s v="이미선2"/>
    <s v="삼성화재"/>
    <x v="0"/>
    <x v="0"/>
    <n v="20000"/>
    <s v="정상"/>
    <d v="2019-12-31T00:00:00"/>
    <d v="2019-12-31T00:00:00"/>
    <n v="51929415230000"/>
    <x v="2"/>
    <d v="2019-12-31T00:00:00"/>
    <x v="0"/>
    <x v="3"/>
    <x v="0"/>
  </r>
  <r>
    <s v="엠피피스토스"/>
    <s v="MP피스토스"/>
    <s v="피스1팀"/>
    <s v="이미선2"/>
    <s v="삼성화재"/>
    <x v="0"/>
    <x v="0"/>
    <n v="20000"/>
    <s v="정상"/>
    <d v="2019-12-31T00:00:00"/>
    <d v="2019-12-31T00:00:00"/>
    <n v="51929381510000"/>
    <x v="2"/>
    <d v="2019-12-31T00:00:00"/>
    <x v="0"/>
    <x v="3"/>
    <x v="0"/>
  </r>
  <r>
    <s v="엠피피스토스"/>
    <s v="MP피스토스"/>
    <s v="피스1팀"/>
    <s v="이미선2"/>
    <s v="삼성화재"/>
    <x v="0"/>
    <x v="0"/>
    <n v="20000"/>
    <s v="정상"/>
    <d v="2019-12-31T00:00:00"/>
    <d v="2019-12-31T00:00:00"/>
    <n v="51929420000000"/>
    <x v="2"/>
    <d v="2019-12-31T00:00:00"/>
    <x v="0"/>
    <x v="3"/>
    <x v="0"/>
  </r>
  <r>
    <s v="엠피송내"/>
    <s v="MP송내"/>
    <s v="송내2팀"/>
    <s v="이현자"/>
    <s v="삼성화재"/>
    <x v="0"/>
    <x v="0"/>
    <n v="161222"/>
    <s v="철회"/>
    <d v="2019-12-31T00:00:00"/>
    <d v="2019-12-31T00:00:00"/>
    <n v="51929391670000"/>
    <x v="2"/>
    <d v="2019-12-31T00:00:00"/>
    <x v="1"/>
    <x v="2"/>
    <x v="0"/>
  </r>
  <r>
    <s v="엠피송내"/>
    <s v="MP송내"/>
    <s v="송내2팀"/>
    <s v="이현자"/>
    <s v="삼성화재"/>
    <x v="0"/>
    <x v="0"/>
    <n v="68000"/>
    <s v="정상"/>
    <d v="2019-12-31T00:00:00"/>
    <d v="2019-12-31T00:00:00"/>
    <n v="51929427060000"/>
    <x v="2"/>
    <d v="2019-12-31T00:00:00"/>
    <x v="0"/>
    <x v="2"/>
    <x v="0"/>
  </r>
  <r>
    <s v="엠피송내"/>
    <s v="MP송내"/>
    <s v="송내2팀"/>
    <s v="이현자"/>
    <s v="삼성화재"/>
    <x v="0"/>
    <x v="1"/>
    <n v="24621"/>
    <s v="정상"/>
    <d v="2019-12-31T00:00:00"/>
    <d v="2019-12-31T00:00:00"/>
    <n v="51929428840000"/>
    <x v="2"/>
    <d v="2019-12-31T00:00:00"/>
    <x v="0"/>
    <x v="2"/>
    <x v="0"/>
  </r>
  <r>
    <s v="엠피송내"/>
    <s v="MP송내"/>
    <s v="송내2팀"/>
    <s v="임서윤"/>
    <s v="삼성화재"/>
    <x v="0"/>
    <x v="0"/>
    <n v="56980"/>
    <s v="정상"/>
    <d v="2019-12-31T00:00:00"/>
    <d v="2019-12-31T00:00:00"/>
    <n v="51929359900000"/>
    <x v="2"/>
    <d v="2019-12-31T00:00:00"/>
    <x v="0"/>
    <x v="2"/>
    <x v="0"/>
  </r>
  <r>
    <s v="엠피송내"/>
    <s v="MP송내"/>
    <s v="송내2팀"/>
    <s v="임서윤"/>
    <s v="삼성화재"/>
    <x v="0"/>
    <x v="0"/>
    <n v="42870"/>
    <s v="정상"/>
    <d v="2019-12-31T00:00:00"/>
    <d v="2019-12-31T00:00:00"/>
    <n v="51929357900000"/>
    <x v="2"/>
    <d v="2019-12-31T00:00:00"/>
    <x v="0"/>
    <x v="2"/>
    <x v="0"/>
  </r>
  <r>
    <s v="엠피성공"/>
    <m/>
    <m/>
    <s v="전용순"/>
    <s v="삼성화재"/>
    <x v="0"/>
    <x v="1"/>
    <n v="58343"/>
    <s v="정상"/>
    <d v="2019-12-31T00:00:00"/>
    <d v="2019-12-31T00:00:00"/>
    <n v="51929389060000"/>
    <x v="2"/>
    <d v="2019-12-31T00:00:00"/>
    <x v="0"/>
    <x v="5"/>
    <x v="0"/>
  </r>
  <r>
    <s v="엠피피스토스"/>
    <s v="MP피스토스"/>
    <s v="피스1팀"/>
    <s v="최경은"/>
    <s v="메리츠화재"/>
    <x v="0"/>
    <x v="0"/>
    <n v="80660"/>
    <s v="정상"/>
    <d v="2019-12-31T00:00:00"/>
    <d v="2019-12-31T00:00:00"/>
    <s v="61467-12680"/>
    <x v="2"/>
    <d v="2019-12-31T00:00:00"/>
    <x v="0"/>
    <x v="3"/>
    <x v="0"/>
  </r>
  <r>
    <s v="엠피피스토스"/>
    <s v="MP피스토스"/>
    <s v="피스1팀"/>
    <s v="홍미숙"/>
    <s v="KB손보"/>
    <x v="0"/>
    <x v="1"/>
    <n v="35729"/>
    <s v="정상"/>
    <d v="2019-12-31T00:00:00"/>
    <d v="2019-12-31T00:00:00"/>
    <n v="20196670478"/>
    <x v="2"/>
    <d v="2019-12-31T00:00:00"/>
    <x v="0"/>
    <x v="3"/>
    <x v="0"/>
  </r>
  <r>
    <s v="엠피피스토스"/>
    <s v="MP피스토스"/>
    <s v="피스1팀"/>
    <s v="황지영"/>
    <s v="롯데손보"/>
    <x v="0"/>
    <x v="0"/>
    <n v="92000"/>
    <s v="정상"/>
    <d v="2019-12-31T00:00:00"/>
    <d v="2019-12-31T00:00:00"/>
    <s v="LA20192149972000"/>
    <x v="2"/>
    <d v="2019-12-31T00:00:00"/>
    <x v="0"/>
    <x v="3"/>
    <x v="0"/>
  </r>
  <r>
    <s v="엠피피스토스"/>
    <s v="MP피스토스"/>
    <s v="피스1팀"/>
    <s v="황지영"/>
    <s v="메리츠화재"/>
    <x v="0"/>
    <x v="0"/>
    <n v="60000"/>
    <s v="정상"/>
    <d v="2019-12-31T00:00:00"/>
    <d v="2019-12-31T00:00:00"/>
    <s v="61464-17869"/>
    <x v="2"/>
    <d v="2019-12-31T00:00:00"/>
    <x v="0"/>
    <x v="3"/>
    <x v="0"/>
  </r>
  <r>
    <s v="엠피조은"/>
    <s v="MP조은"/>
    <s v="조은1팀"/>
    <s v="김명주"/>
    <s v="KB손보"/>
    <x v="0"/>
    <x v="0"/>
    <n v="26000"/>
    <s v="정상"/>
    <d v="2019-12-30T00:00:00"/>
    <d v="2019-12-30T00:00:00"/>
    <n v="20196628081"/>
    <x v="2"/>
    <d v="2019-12-31T00:00:00"/>
    <x v="0"/>
    <x v="0"/>
    <x v="0"/>
  </r>
  <r>
    <s v="엠피송내"/>
    <s v="MP송내"/>
    <s v="송내2팀"/>
    <s v="김묘정"/>
    <s v="삼성화재"/>
    <x v="0"/>
    <x v="0"/>
    <n v="60000"/>
    <s v="정상"/>
    <d v="2019-12-30T00:00:00"/>
    <d v="2019-12-30T00:00:00"/>
    <n v="51929149340000"/>
    <x v="2"/>
    <d v="2019-12-31T00:00:00"/>
    <x v="0"/>
    <x v="2"/>
    <x v="0"/>
  </r>
  <r>
    <s v="엠피상동"/>
    <s v="MP상동"/>
    <s v="상동1팀"/>
    <s v="김옥순"/>
    <s v="메리츠화재"/>
    <x v="0"/>
    <x v="1"/>
    <n v="14160"/>
    <s v="정상"/>
    <d v="2019-12-30T00:00:00"/>
    <d v="2019-12-30T00:00:00"/>
    <s v="61264-346991"/>
    <x v="2"/>
    <d v="2019-12-31T00:00:00"/>
    <x v="0"/>
    <x v="1"/>
    <x v="0"/>
  </r>
  <r>
    <s v="엠피피스토스"/>
    <s v="MP피스토스"/>
    <s v="피스1팀"/>
    <s v="변영미"/>
    <s v="메리츠화재"/>
    <x v="0"/>
    <x v="1"/>
    <n v="31370"/>
    <s v="철회"/>
    <d v="2019-12-30T00:00:00"/>
    <d v="2019-12-30T00:00:00"/>
    <s v="61264-348149"/>
    <x v="2"/>
    <d v="2019-12-31T00:00:00"/>
    <x v="1"/>
    <x v="3"/>
    <x v="0"/>
  </r>
  <r>
    <s v="엠피레전드"/>
    <m/>
    <m/>
    <s v="신승휴"/>
    <s v="메리츠화재"/>
    <x v="0"/>
    <x v="0"/>
    <n v="51000"/>
    <s v="정상"/>
    <d v="2019-12-30T00:00:00"/>
    <d v="2019-12-30T00:00:00"/>
    <s v="61465-28514"/>
    <x v="2"/>
    <d v="2019-12-31T00:00:00"/>
    <x v="0"/>
    <x v="11"/>
    <x v="0"/>
  </r>
  <r>
    <s v="엠피레전드"/>
    <m/>
    <m/>
    <s v="신승휴"/>
    <s v="KB손보"/>
    <x v="0"/>
    <x v="1"/>
    <n v="50915"/>
    <s v="정상"/>
    <d v="2019-12-30T00:00:00"/>
    <d v="2019-12-30T00:00:00"/>
    <n v="20196638600"/>
    <x v="2"/>
    <d v="2019-12-31T00:00:00"/>
    <x v="0"/>
    <x v="11"/>
    <x v="0"/>
  </r>
  <r>
    <s v="엠피레전드"/>
    <m/>
    <m/>
    <s v="신승휴"/>
    <s v="삼성화재"/>
    <x v="0"/>
    <x v="0"/>
    <n v="35000"/>
    <s v="정상"/>
    <d v="2019-12-30T00:00:00"/>
    <d v="2019-12-30T00:00:00"/>
    <n v="51929166610000"/>
    <x v="2"/>
    <d v="2019-12-31T00:00:00"/>
    <x v="0"/>
    <x v="11"/>
    <x v="0"/>
  </r>
  <r>
    <s v="엠피레전드"/>
    <m/>
    <m/>
    <s v="신승휴"/>
    <s v="롯데손보"/>
    <x v="0"/>
    <x v="0"/>
    <n v="159042"/>
    <s v="철회"/>
    <d v="2019-12-30T00:00:00"/>
    <d v="2019-12-30T00:00:00"/>
    <s v="LA20192143408000"/>
    <x v="2"/>
    <d v="2019-12-31T00:00:00"/>
    <x v="1"/>
    <x v="11"/>
    <x v="0"/>
  </r>
  <r>
    <s v="엠피레전드"/>
    <m/>
    <m/>
    <s v="신승휴"/>
    <s v="삼성화재"/>
    <x v="0"/>
    <x v="0"/>
    <n v="25000"/>
    <s v="정상"/>
    <d v="2019-12-30T00:00:00"/>
    <d v="2019-12-30T00:00:00"/>
    <n v="51929166690000"/>
    <x v="2"/>
    <d v="2019-12-31T00:00:00"/>
    <x v="0"/>
    <x v="11"/>
    <x v="0"/>
  </r>
  <r>
    <s v="엠피레전드"/>
    <m/>
    <m/>
    <s v="신승휴"/>
    <s v="롯데손보"/>
    <x v="0"/>
    <x v="0"/>
    <n v="125154"/>
    <s v="철회"/>
    <d v="2019-12-30T00:00:00"/>
    <d v="2019-12-30T00:00:00"/>
    <s v="LA20192143376000"/>
    <x v="2"/>
    <d v="2019-12-31T00:00:00"/>
    <x v="1"/>
    <x v="11"/>
    <x v="0"/>
  </r>
  <r>
    <s v="엠피레전드"/>
    <m/>
    <m/>
    <s v="신승휴"/>
    <s v="삼성화재"/>
    <x v="0"/>
    <x v="0"/>
    <n v="30000"/>
    <s v="정상"/>
    <d v="2019-12-30T00:00:00"/>
    <d v="2019-12-30T00:00:00"/>
    <n v="51929166420000"/>
    <x v="2"/>
    <d v="2019-12-31T00:00:00"/>
    <x v="0"/>
    <x v="11"/>
    <x v="0"/>
  </r>
  <r>
    <s v="엠피레전드"/>
    <m/>
    <m/>
    <s v="신승휴"/>
    <s v="롯데손보"/>
    <x v="0"/>
    <x v="0"/>
    <n v="109239"/>
    <s v="정상"/>
    <d v="2019-12-30T00:00:00"/>
    <d v="2019-12-30T00:00:00"/>
    <s v="LA20192145682000"/>
    <x v="2"/>
    <d v="2019-12-31T00:00:00"/>
    <x v="0"/>
    <x v="11"/>
    <x v="0"/>
  </r>
  <r>
    <s v="엠피레전드"/>
    <m/>
    <m/>
    <s v="신승휴"/>
    <s v="메리츠화재"/>
    <x v="0"/>
    <x v="1"/>
    <n v="29280"/>
    <s v="정상"/>
    <d v="2019-12-30T00:00:00"/>
    <d v="2019-12-30T00:00:00"/>
    <s v="61264-347268"/>
    <x v="2"/>
    <d v="2019-12-31T00:00:00"/>
    <x v="0"/>
    <x v="11"/>
    <x v="0"/>
  </r>
  <r>
    <s v="엠피레전드"/>
    <m/>
    <m/>
    <s v="신승휴"/>
    <s v="메리츠화재"/>
    <x v="0"/>
    <x v="0"/>
    <n v="18700"/>
    <s v="정상"/>
    <d v="2019-12-30T00:00:00"/>
    <d v="2019-12-30T00:00:00"/>
    <s v="61464-17260"/>
    <x v="2"/>
    <d v="2019-12-31T00:00:00"/>
    <x v="0"/>
    <x v="11"/>
    <x v="0"/>
  </r>
  <r>
    <s v="엠피레전드"/>
    <m/>
    <m/>
    <s v="신승휴"/>
    <s v="KB손보"/>
    <x v="0"/>
    <x v="1"/>
    <n v="9898"/>
    <s v="정상"/>
    <d v="2019-12-30T00:00:00"/>
    <d v="2019-12-30T00:00:00"/>
    <n v="20196640507"/>
    <x v="2"/>
    <d v="2019-12-31T00:00:00"/>
    <x v="0"/>
    <x v="11"/>
    <x v="0"/>
  </r>
  <r>
    <s v="엠피레전드"/>
    <m/>
    <m/>
    <s v="신승휴"/>
    <s v="KB손보"/>
    <x v="0"/>
    <x v="1"/>
    <n v="8537"/>
    <s v="정상"/>
    <d v="2019-12-30T00:00:00"/>
    <d v="2019-12-30T00:00:00"/>
    <n v="20196640580"/>
    <x v="2"/>
    <d v="2019-12-31T00:00:00"/>
    <x v="0"/>
    <x v="11"/>
    <x v="0"/>
  </r>
  <r>
    <s v="엠피피스토스"/>
    <s v="MP피스토스"/>
    <s v="피스1팀"/>
    <s v="우월랑"/>
    <s v="DB손보"/>
    <x v="0"/>
    <x v="0"/>
    <n v="30000"/>
    <s v="정상"/>
    <d v="2019-12-30T00:00:00"/>
    <d v="2019-12-30T00:00:00"/>
    <n v="320192492001"/>
    <x v="2"/>
    <d v="2019-12-31T00:00:00"/>
    <x v="0"/>
    <x v="3"/>
    <x v="0"/>
  </r>
  <r>
    <s v="엠피송내"/>
    <s v="MP송내"/>
    <s v="송내1팀"/>
    <s v="윤상례"/>
    <s v="메리츠화재"/>
    <x v="0"/>
    <x v="0"/>
    <n v="10000"/>
    <s v="정상"/>
    <d v="2019-12-30T00:00:00"/>
    <d v="2019-12-30T00:00:00"/>
    <s v="61437-99690"/>
    <x v="2"/>
    <d v="2019-12-31T00:00:00"/>
    <x v="0"/>
    <x v="2"/>
    <x v="0"/>
  </r>
  <r>
    <s v="엠피송내"/>
    <s v="MP송내"/>
    <s v="송내1팀"/>
    <s v="이광인"/>
    <s v="KB손보"/>
    <x v="0"/>
    <x v="0"/>
    <n v="10930"/>
    <s v="정상"/>
    <d v="2019-12-30T00:00:00"/>
    <d v="2019-12-30T00:00:00"/>
    <n v="20196619708"/>
    <x v="2"/>
    <d v="2019-12-31T00:00:00"/>
    <x v="0"/>
    <x v="2"/>
    <x v="0"/>
  </r>
  <r>
    <s v="엠피송내"/>
    <s v="MP송내"/>
    <s v="송내1팀"/>
    <s v="이광인"/>
    <s v="메리츠화재"/>
    <x v="0"/>
    <x v="0"/>
    <n v="54000"/>
    <s v="정상"/>
    <d v="2019-12-30T00:00:00"/>
    <d v="2019-12-30T00:00:00"/>
    <s v="61438-44912"/>
    <x v="2"/>
    <d v="2019-12-31T00:00:00"/>
    <x v="0"/>
    <x v="2"/>
    <x v="0"/>
  </r>
  <r>
    <s v="엠피상동"/>
    <s v="MP상동"/>
    <s v="상동1팀"/>
    <s v="이병식"/>
    <s v="메리츠화재"/>
    <x v="0"/>
    <x v="1"/>
    <n v="39960"/>
    <s v="정상"/>
    <d v="2019-12-30T00:00:00"/>
    <d v="2019-12-30T00:00:00"/>
    <s v="61264-347368"/>
    <x v="2"/>
    <d v="2019-12-31T00:00:00"/>
    <x v="0"/>
    <x v="1"/>
    <x v="0"/>
  </r>
  <r>
    <s v="엠피상동"/>
    <s v="MP상동"/>
    <s v="상동1팀"/>
    <s v="이복종"/>
    <s v="롯데손보"/>
    <x v="0"/>
    <x v="0"/>
    <n v="36194"/>
    <s v="정상"/>
    <d v="2019-12-30T00:00:00"/>
    <d v="2019-12-30T00:00:00"/>
    <s v="LA20192141676000"/>
    <x v="2"/>
    <d v="2019-12-31T00:00:00"/>
    <x v="0"/>
    <x v="1"/>
    <x v="0"/>
  </r>
  <r>
    <s v="엠피송내"/>
    <s v="MP송내"/>
    <s v="송내2팀"/>
    <s v="이현자"/>
    <s v="삼성화재"/>
    <x v="0"/>
    <x v="0"/>
    <n v="53000"/>
    <s v="정상"/>
    <d v="2019-12-30T00:00:00"/>
    <d v="2019-12-30T00:00:00"/>
    <n v="51929178660000"/>
    <x v="2"/>
    <d v="2019-12-31T00:00:00"/>
    <x v="0"/>
    <x v="2"/>
    <x v="0"/>
  </r>
  <r>
    <s v="엠피송내"/>
    <s v="MP송내"/>
    <s v="송내2팀"/>
    <s v="이현자"/>
    <s v="삼성화재"/>
    <x v="0"/>
    <x v="0"/>
    <n v="53680"/>
    <s v="정상"/>
    <d v="2019-12-30T00:00:00"/>
    <d v="2019-12-30T00:00:00"/>
    <n v="51929178100000"/>
    <x v="2"/>
    <d v="2019-12-31T00:00:00"/>
    <x v="0"/>
    <x v="2"/>
    <x v="0"/>
  </r>
  <r>
    <s v="엠피송내"/>
    <s v="MP송내"/>
    <s v="송내2팀"/>
    <s v="임서윤"/>
    <s v="메리츠화재"/>
    <x v="0"/>
    <x v="0"/>
    <n v="62210"/>
    <s v="정상"/>
    <d v="2019-12-30T00:00:00"/>
    <d v="2019-12-30T00:00:00"/>
    <s v="61465-28583"/>
    <x v="2"/>
    <d v="2019-12-31T00:00:00"/>
    <x v="0"/>
    <x v="2"/>
    <x v="0"/>
  </r>
  <r>
    <s v="엠피송내"/>
    <s v="MP송내"/>
    <s v="송내2팀"/>
    <s v="임서윤"/>
    <s v="삼성화재"/>
    <x v="0"/>
    <x v="0"/>
    <n v="68270"/>
    <s v="정상"/>
    <d v="2019-12-30T00:00:00"/>
    <d v="2019-12-30T00:00:00"/>
    <n v="51929267240000"/>
    <x v="2"/>
    <d v="2019-12-31T00:00:00"/>
    <x v="0"/>
    <x v="2"/>
    <x v="0"/>
  </r>
  <r>
    <s v="엠피의정부"/>
    <s v="MP의정부"/>
    <s v="의정부1팀"/>
    <s v="채경미"/>
    <s v="롯데손보"/>
    <x v="0"/>
    <x v="0"/>
    <n v="56081"/>
    <s v="정상"/>
    <d v="2019-12-30T00:00:00"/>
    <d v="2019-12-30T00:00:00"/>
    <s v="LA20192146209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5354"/>
    <s v="정상"/>
    <d v="2019-12-30T00:00:00"/>
    <d v="2019-12-30T00:00:00"/>
    <s v="LA20192145517000"/>
    <x v="2"/>
    <d v="2019-12-31T00:00:00"/>
    <x v="0"/>
    <x v="10"/>
    <x v="0"/>
  </r>
  <r>
    <s v="엠피피스토스"/>
    <s v="MP피스토스"/>
    <s v="피스1팀"/>
    <s v="최경은"/>
    <s v="메리츠화재"/>
    <x v="0"/>
    <x v="0"/>
    <n v="83340"/>
    <s v="정상"/>
    <d v="2019-12-30T00:00:00"/>
    <d v="2019-12-30T00:00:00"/>
    <s v="61467-12161"/>
    <x v="2"/>
    <d v="2019-12-31T00:00:00"/>
    <x v="0"/>
    <x v="3"/>
    <x v="0"/>
  </r>
  <r>
    <s v="엠피피스토스"/>
    <m/>
    <m/>
    <s v="표계순"/>
    <s v="롯데손보"/>
    <x v="0"/>
    <x v="0"/>
    <n v="115600"/>
    <s v="정상"/>
    <d v="2019-12-30T00:00:00"/>
    <d v="2019-12-30T00:00:00"/>
    <s v="LA20192145148000"/>
    <x v="2"/>
    <d v="2019-12-31T00:00:00"/>
    <x v="0"/>
    <x v="3"/>
    <x v="0"/>
  </r>
  <r>
    <s v="엠피피스토스"/>
    <m/>
    <m/>
    <s v="표계순"/>
    <s v="KB손보"/>
    <x v="0"/>
    <x v="0"/>
    <n v="70000"/>
    <s v="정상"/>
    <d v="2019-12-30T00:00:00"/>
    <d v="2019-12-30T00:00:00"/>
    <n v="20196634729"/>
    <x v="2"/>
    <d v="2019-12-31T00:00:00"/>
    <x v="0"/>
    <x v="3"/>
    <x v="0"/>
  </r>
  <r>
    <s v="엠피피스토스"/>
    <s v="MP피스토스"/>
    <s v="피스1팀"/>
    <s v="황지영"/>
    <s v="KB손보"/>
    <x v="0"/>
    <x v="0"/>
    <n v="30000"/>
    <s v="정상"/>
    <d v="2019-12-30T00:00:00"/>
    <d v="2019-12-30T00:00:00"/>
    <n v="20196641819"/>
    <x v="2"/>
    <d v="2019-12-31T00:00:00"/>
    <x v="0"/>
    <x v="3"/>
    <x v="0"/>
  </r>
  <r>
    <s v="엠피피스토스"/>
    <s v="MP피스토스"/>
    <s v="피스1팀"/>
    <s v="고경숙"/>
    <s v="롯데손보"/>
    <x v="0"/>
    <x v="0"/>
    <n v="98000"/>
    <s v="정상"/>
    <d v="2019-12-27T00:00:00"/>
    <d v="2019-12-27T00:00:00"/>
    <s v="LA20192136658000"/>
    <x v="2"/>
    <d v="2019-12-31T00:00:00"/>
    <x v="0"/>
    <x v="3"/>
    <x v="0"/>
  </r>
  <r>
    <s v="엠피메트로"/>
    <s v="씨티엠지점"/>
    <s v="씨티엠1팀"/>
    <s v="김대곤"/>
    <s v="흥국화재"/>
    <x v="0"/>
    <x v="1"/>
    <n v="21094"/>
    <s v="정상"/>
    <d v="2019-12-27T00:00:00"/>
    <d v="2019-12-27T00:00:00"/>
    <n v="41938059070000"/>
    <x v="2"/>
    <d v="2019-12-31T00:00:00"/>
    <x v="0"/>
    <x v="13"/>
    <x v="0"/>
  </r>
  <r>
    <s v="엠피메트로"/>
    <s v="씨티엠지점"/>
    <s v="씨티엠1팀"/>
    <s v="김대곤"/>
    <s v="흥국화재"/>
    <x v="0"/>
    <x v="0"/>
    <n v="25013"/>
    <s v="정상"/>
    <d v="2019-12-27T00:00:00"/>
    <d v="2019-12-27T00:00:00"/>
    <n v="41938060470000"/>
    <x v="2"/>
    <d v="2019-12-31T00:00:00"/>
    <x v="0"/>
    <x v="13"/>
    <x v="0"/>
  </r>
  <r>
    <s v="엠피조은"/>
    <s v="MP조은"/>
    <s v="조은1팀"/>
    <s v="김명주"/>
    <s v="삼성화재"/>
    <x v="0"/>
    <x v="0"/>
    <n v="33600"/>
    <s v="정상"/>
    <d v="2019-12-27T00:00:00"/>
    <d v="2019-12-27T00:00:00"/>
    <n v="51928941240000"/>
    <x v="2"/>
    <d v="2019-12-31T00:00:00"/>
    <x v="0"/>
    <x v="0"/>
    <x v="0"/>
  </r>
  <r>
    <s v="엠피조은"/>
    <s v="MP조은"/>
    <s v="조은1팀"/>
    <s v="김명주"/>
    <s v="KB손보"/>
    <x v="0"/>
    <x v="0"/>
    <n v="24900"/>
    <s v="정상"/>
    <d v="2019-12-27T00:00:00"/>
    <d v="2019-12-27T00:00:00"/>
    <n v="20196592250"/>
    <x v="2"/>
    <d v="2019-12-31T00:00:00"/>
    <x v="0"/>
    <x v="0"/>
    <x v="0"/>
  </r>
  <r>
    <s v="엠피송내"/>
    <s v="MP송내"/>
    <s v="송내2팀"/>
    <s v="김묘정"/>
    <s v="메리츠화재"/>
    <x v="0"/>
    <x v="0"/>
    <n v="85300"/>
    <s v="정상"/>
    <d v="2019-12-27T00:00:00"/>
    <d v="2019-12-27T00:00:00"/>
    <s v="61465-27055"/>
    <x v="2"/>
    <d v="2019-12-31T00:00:00"/>
    <x v="0"/>
    <x v="2"/>
    <x v="0"/>
  </r>
  <r>
    <s v="엠피상동"/>
    <s v="MP상동"/>
    <s v="상동1팀"/>
    <s v="김미예1"/>
    <s v="삼성화재"/>
    <x v="0"/>
    <x v="0"/>
    <n v="53460"/>
    <s v="정상"/>
    <d v="2019-12-27T00:00:00"/>
    <d v="2019-12-27T00:00:00"/>
    <n v="51928939490000"/>
    <x v="2"/>
    <d v="2019-12-31T00:00:00"/>
    <x v="0"/>
    <x v="1"/>
    <x v="0"/>
  </r>
  <r>
    <s v="엠피상동"/>
    <s v="MP상동"/>
    <s v="상동1팀"/>
    <s v="김미예1"/>
    <s v="메리츠화재"/>
    <x v="0"/>
    <x v="0"/>
    <n v="75000"/>
    <s v="정상"/>
    <d v="2019-12-27T00:00:00"/>
    <d v="2019-12-27T00:00:00"/>
    <s v="61415-76151"/>
    <x v="2"/>
    <d v="2019-12-31T00:00:00"/>
    <x v="0"/>
    <x v="1"/>
    <x v="0"/>
  </r>
  <r>
    <s v="엠피상동"/>
    <s v="MP상동"/>
    <s v="상동1팀"/>
    <s v="김미예1"/>
    <s v="삼성화재"/>
    <x v="0"/>
    <x v="2"/>
    <n v="30000"/>
    <s v="정상"/>
    <d v="2019-12-27T00:00:00"/>
    <d v="2019-12-27T00:00:00"/>
    <n v="51928939960000"/>
    <x v="2"/>
    <d v="2019-12-31T00:00:00"/>
    <x v="0"/>
    <x v="1"/>
    <x v="0"/>
  </r>
  <r>
    <s v="엠피조은"/>
    <s v="MP조은"/>
    <s v="조은1팀"/>
    <s v="김민화"/>
    <s v="KB손보"/>
    <x v="0"/>
    <x v="0"/>
    <n v="125000"/>
    <s v="정상"/>
    <d v="2019-12-27T00:00:00"/>
    <d v="2019-12-27T00:00:00"/>
    <n v="20196609185"/>
    <x v="2"/>
    <d v="2019-12-31T00:00:00"/>
    <x v="0"/>
    <x v="0"/>
    <x v="0"/>
  </r>
  <r>
    <s v="엠피조은"/>
    <s v="MP조은"/>
    <s v="조은1팀"/>
    <s v="김민화"/>
    <s v="KB손보"/>
    <x v="0"/>
    <x v="1"/>
    <n v="7845"/>
    <s v="정상"/>
    <d v="2019-12-27T00:00:00"/>
    <d v="2019-12-27T00:00:00"/>
    <n v="20196598013"/>
    <x v="2"/>
    <d v="2019-12-31T00:00:00"/>
    <x v="0"/>
    <x v="0"/>
    <x v="0"/>
  </r>
  <r>
    <s v="엠피피스토스"/>
    <s v="MP피스토스"/>
    <s v="피스1팀"/>
    <s v="김승희"/>
    <s v="삼성화재"/>
    <x v="0"/>
    <x v="0"/>
    <n v="35000"/>
    <s v="정상"/>
    <d v="2019-12-27T00:00:00"/>
    <d v="2019-12-27T00:00:00"/>
    <n v="51928998110000"/>
    <x v="2"/>
    <d v="2019-12-31T00:00:00"/>
    <x v="0"/>
    <x v="3"/>
    <x v="0"/>
  </r>
  <r>
    <s v="엠피상동"/>
    <s v="MP상동"/>
    <s v="상동1팀"/>
    <s v="김옥순"/>
    <s v="메리츠화재"/>
    <x v="0"/>
    <x v="1"/>
    <n v="11920"/>
    <s v="정상"/>
    <d v="2019-12-27T00:00:00"/>
    <d v="2019-12-27T00:00:00"/>
    <s v="61264-345628"/>
    <x v="2"/>
    <d v="2019-12-31T00:00:00"/>
    <x v="0"/>
    <x v="1"/>
    <x v="0"/>
  </r>
  <r>
    <s v="엠피상동"/>
    <s v="MP상동"/>
    <s v="상동1팀"/>
    <s v="김옥순"/>
    <s v="메리츠화재"/>
    <x v="0"/>
    <x v="0"/>
    <n v="130000"/>
    <s v="철회"/>
    <d v="2019-12-27T00:00:00"/>
    <d v="2019-12-27T00:00:00"/>
    <s v="61464-16836"/>
    <x v="2"/>
    <d v="2019-12-31T00:00:00"/>
    <x v="1"/>
    <x v="1"/>
    <x v="0"/>
  </r>
  <r>
    <s v="엠피상동"/>
    <s v="MP상동"/>
    <s v="상동1팀"/>
    <s v="김옥순"/>
    <s v="메리츠화재"/>
    <x v="0"/>
    <x v="1"/>
    <n v="33410"/>
    <s v="정상"/>
    <d v="2019-12-27T00:00:00"/>
    <d v="2019-12-27T00:00:00"/>
    <s v="61264-345536"/>
    <x v="2"/>
    <d v="2019-12-31T00:00:00"/>
    <x v="0"/>
    <x v="1"/>
    <x v="0"/>
  </r>
  <r>
    <s v="엠피송내"/>
    <s v="MP송내"/>
    <s v="송내2팀"/>
    <s v="김은숙1"/>
    <s v="메리츠화재"/>
    <x v="0"/>
    <x v="0"/>
    <n v="30000"/>
    <s v="정상"/>
    <d v="2019-12-27T00:00:00"/>
    <d v="2019-12-27T00:00:00"/>
    <s v="61437-97563"/>
    <x v="2"/>
    <d v="2019-12-31T00:00:00"/>
    <x v="0"/>
    <x v="2"/>
    <x v="0"/>
  </r>
  <r>
    <s v="엠피송내"/>
    <s v="MP송내"/>
    <s v="송내2팀"/>
    <s v="김은숙1"/>
    <s v="흥국화재"/>
    <x v="0"/>
    <x v="0"/>
    <n v="43147"/>
    <s v="정상"/>
    <d v="2019-12-27T00:00:00"/>
    <d v="2019-12-27T00:00:00"/>
    <n v="41938045240000"/>
    <x v="2"/>
    <d v="2019-12-31T00:00:00"/>
    <x v="0"/>
    <x v="2"/>
    <x v="0"/>
  </r>
  <r>
    <s v="엠피피스토스"/>
    <s v="MP피스토스"/>
    <s v="피스1팀"/>
    <s v="김자영2"/>
    <s v="메리츠화재"/>
    <x v="0"/>
    <x v="1"/>
    <n v="27050"/>
    <s v="정상"/>
    <d v="2019-12-27T00:00:00"/>
    <d v="2019-12-27T00:00:00"/>
    <s v="61264-344868"/>
    <x v="2"/>
    <d v="2019-12-31T00:00:00"/>
    <x v="0"/>
    <x v="3"/>
    <x v="0"/>
  </r>
  <r>
    <s v="엠피피스토스"/>
    <s v="MP피스토스"/>
    <s v="피스1팀"/>
    <s v="김자영2"/>
    <s v="메리츠화재"/>
    <x v="0"/>
    <x v="0"/>
    <n v="265000"/>
    <s v="정상"/>
    <d v="2019-12-27T00:00:00"/>
    <d v="2019-12-27T00:00:00"/>
    <s v="61478-3614"/>
    <x v="2"/>
    <d v="2019-12-31T00:00:00"/>
    <x v="0"/>
    <x v="3"/>
    <x v="0"/>
  </r>
  <r>
    <s v="엠피피스토스"/>
    <s v="MP피스토스"/>
    <s v="피스1팀"/>
    <s v="김자영2"/>
    <s v="메리츠화재"/>
    <x v="0"/>
    <x v="0"/>
    <n v="201000"/>
    <s v="정상"/>
    <d v="2019-12-27T00:00:00"/>
    <d v="2019-12-27T00:00:00"/>
    <s v="61478-3768"/>
    <x v="2"/>
    <d v="2019-12-31T00:00:00"/>
    <x v="0"/>
    <x v="3"/>
    <x v="0"/>
  </r>
  <r>
    <s v="엠피피스토스"/>
    <s v="MP피스토스"/>
    <s v="피스1팀"/>
    <s v="김자영2"/>
    <s v="메리츠화재"/>
    <x v="0"/>
    <x v="0"/>
    <n v="41230"/>
    <s v="철회"/>
    <d v="2019-12-27T00:00:00"/>
    <d v="2019-12-27T00:00:00"/>
    <s v="61262-14886"/>
    <x v="2"/>
    <d v="2019-12-31T00:00:00"/>
    <x v="1"/>
    <x v="3"/>
    <x v="0"/>
  </r>
  <r>
    <s v="엠피피스토스"/>
    <s v="MP피스토스"/>
    <s v="피스1팀"/>
    <s v="김자영2"/>
    <s v="메리츠화재"/>
    <x v="0"/>
    <x v="0"/>
    <n v="39580"/>
    <s v="정상"/>
    <d v="2019-12-27T00:00:00"/>
    <d v="2019-12-27T00:00:00"/>
    <s v="61263-2615"/>
    <x v="2"/>
    <d v="2019-12-31T00:00:00"/>
    <x v="0"/>
    <x v="3"/>
    <x v="0"/>
  </r>
  <r>
    <s v="엠피성공"/>
    <s v="MP성공"/>
    <s v="성공1팀"/>
    <s v="김정자"/>
    <s v="삼성화재"/>
    <x v="0"/>
    <x v="0"/>
    <n v="51000"/>
    <s v="정상"/>
    <d v="2019-12-27T00:00:00"/>
    <d v="2019-12-27T00:00:00"/>
    <n v="51928984460000"/>
    <x v="2"/>
    <d v="2019-12-31T00:00:00"/>
    <x v="0"/>
    <x v="5"/>
    <x v="0"/>
  </r>
  <r>
    <s v="엠피성공"/>
    <s v="MP성공"/>
    <s v="성공1팀"/>
    <s v="김정자"/>
    <s v="삼성화재"/>
    <x v="0"/>
    <x v="0"/>
    <n v="95000"/>
    <s v="정상"/>
    <d v="2019-12-27T00:00:00"/>
    <d v="2019-12-27T00:00:00"/>
    <n v="51928984230000"/>
    <x v="2"/>
    <d v="2019-12-31T00:00:00"/>
    <x v="0"/>
    <x v="5"/>
    <x v="0"/>
  </r>
  <r>
    <s v="엠피성공"/>
    <s v="MP성공"/>
    <s v="성공1팀"/>
    <s v="김정자"/>
    <s v="흥국화재"/>
    <x v="0"/>
    <x v="0"/>
    <n v="105360"/>
    <s v="정상"/>
    <d v="2019-12-27T00:00:00"/>
    <d v="2019-12-27T00:00:00"/>
    <n v="41938035410000"/>
    <x v="2"/>
    <d v="2019-12-31T00:00:00"/>
    <x v="0"/>
    <x v="5"/>
    <x v="0"/>
  </r>
  <r>
    <s v="엠피아이리치"/>
    <s v="MP아이리치"/>
    <s v="아이리치1팀"/>
    <s v="김정희2"/>
    <s v="삼성화재"/>
    <x v="0"/>
    <x v="0"/>
    <n v="100000"/>
    <s v="철회"/>
    <d v="2019-12-27T00:00:00"/>
    <d v="2019-12-27T00:00:00"/>
    <n v="51928993090000"/>
    <x v="2"/>
    <d v="2019-12-31T00:00:00"/>
    <x v="1"/>
    <x v="14"/>
    <x v="0"/>
  </r>
  <r>
    <s v="엠피피스토스"/>
    <s v="MP피스토스"/>
    <s v="피스1팀"/>
    <s v="김진이"/>
    <s v="삼성화재"/>
    <x v="0"/>
    <x v="0"/>
    <n v="44000"/>
    <s v="정상"/>
    <d v="2019-12-27T00:00:00"/>
    <d v="2019-12-27T00:00:00"/>
    <n v="51928943020000"/>
    <x v="2"/>
    <d v="2019-12-31T00:00:00"/>
    <x v="0"/>
    <x v="3"/>
    <x v="0"/>
  </r>
  <r>
    <s v="엠피피스토스"/>
    <s v="MP피스토스"/>
    <s v="피스1팀"/>
    <s v="김진이"/>
    <s v="삼성화재"/>
    <x v="0"/>
    <x v="0"/>
    <n v="22000"/>
    <s v="정상"/>
    <d v="2019-12-27T00:00:00"/>
    <d v="2019-12-27T00:00:00"/>
    <n v="51928943440000"/>
    <x v="2"/>
    <d v="2019-12-31T00:00:00"/>
    <x v="0"/>
    <x v="3"/>
    <x v="0"/>
  </r>
  <r>
    <s v="엠피피스토스"/>
    <s v="MP피스토스"/>
    <s v="피스1팀"/>
    <s v="김진이"/>
    <s v="삼성화재"/>
    <x v="0"/>
    <x v="0"/>
    <n v="36000"/>
    <s v="정상"/>
    <d v="2019-12-27T00:00:00"/>
    <d v="2019-12-27T00:00:00"/>
    <n v="51928988910000"/>
    <x v="2"/>
    <d v="2019-12-31T00:00:00"/>
    <x v="0"/>
    <x v="3"/>
    <x v="0"/>
  </r>
  <r>
    <s v="엠피경기"/>
    <s v="MP경기"/>
    <s v="경기1팀"/>
    <s v="김호자"/>
    <s v="삼성화재"/>
    <x v="0"/>
    <x v="0"/>
    <n v="60000"/>
    <s v="정상"/>
    <d v="2019-12-27T00:00:00"/>
    <d v="2019-12-27T00:00:00"/>
    <n v="51929022090000"/>
    <x v="2"/>
    <d v="2019-12-31T00:00:00"/>
    <x v="0"/>
    <x v="18"/>
    <x v="0"/>
  </r>
  <r>
    <s v="엠피경기"/>
    <s v="MP경기"/>
    <s v="경기1팀"/>
    <s v="김호자"/>
    <s v="삼성화재"/>
    <x v="0"/>
    <x v="0"/>
    <n v="40000"/>
    <s v="정상"/>
    <d v="2019-12-27T00:00:00"/>
    <d v="2019-12-27T00:00:00"/>
    <n v="51928977080000"/>
    <x v="2"/>
    <d v="2019-12-31T00:00:00"/>
    <x v="0"/>
    <x v="18"/>
    <x v="0"/>
  </r>
  <r>
    <s v="엠피경기"/>
    <s v="MP경기"/>
    <s v="경기1팀"/>
    <s v="김호자"/>
    <s v="삼성화재"/>
    <x v="0"/>
    <x v="0"/>
    <n v="13000"/>
    <s v="정상"/>
    <d v="2019-12-27T00:00:00"/>
    <d v="2019-12-27T00:00:00"/>
    <n v="51928972920000"/>
    <x v="2"/>
    <d v="2019-12-31T00:00:00"/>
    <x v="0"/>
    <x v="18"/>
    <x v="0"/>
  </r>
  <r>
    <s v="엠피경기"/>
    <s v="MP경기"/>
    <s v="경기1팀"/>
    <s v="김호자"/>
    <s v="삼성화재"/>
    <x v="0"/>
    <x v="0"/>
    <n v="32000"/>
    <s v="정상"/>
    <d v="2019-12-27T00:00:00"/>
    <d v="2019-12-27T00:00:00"/>
    <n v="51928970260000"/>
    <x v="2"/>
    <d v="2019-12-31T00:00:00"/>
    <x v="0"/>
    <x v="18"/>
    <x v="0"/>
  </r>
  <r>
    <s v="엠피메트로"/>
    <m/>
    <m/>
    <s v="문홍주"/>
    <s v="흥국화재"/>
    <x v="0"/>
    <x v="0"/>
    <n v="63476"/>
    <s v="정상"/>
    <d v="2019-12-27T00:00:00"/>
    <d v="2019-12-27T00:00:00"/>
    <n v="41938090070000"/>
    <x v="2"/>
    <d v="2019-12-31T00:00:00"/>
    <x v="0"/>
    <x v="17"/>
    <x v="0"/>
  </r>
  <r>
    <s v="엠피여주"/>
    <m/>
    <m/>
    <s v="박진숙"/>
    <s v="흥국화재"/>
    <x v="0"/>
    <x v="0"/>
    <n v="100902"/>
    <s v="정상"/>
    <d v="2019-12-27T00:00:00"/>
    <d v="2019-12-27T00:00:00"/>
    <n v="41938081940000"/>
    <x v="2"/>
    <d v="2019-12-31T00:00:00"/>
    <x v="0"/>
    <x v="7"/>
    <x v="0"/>
  </r>
  <r>
    <s v="엠피성공"/>
    <s v="MP성공"/>
    <s v="성공1팀"/>
    <s v="백혜경"/>
    <s v="삼성화재"/>
    <x v="0"/>
    <x v="0"/>
    <n v="21000"/>
    <s v="정상"/>
    <d v="2019-12-27T00:00:00"/>
    <d v="2019-12-27T00:00:00"/>
    <n v="51929059550000"/>
    <x v="2"/>
    <d v="2019-12-31T00:00:00"/>
    <x v="0"/>
    <x v="5"/>
    <x v="0"/>
  </r>
  <r>
    <s v="엠피피스토스"/>
    <s v="MP피스토스"/>
    <s v="피스1팀"/>
    <s v="변영미"/>
    <s v="롯데손보"/>
    <x v="0"/>
    <x v="0"/>
    <n v="100111"/>
    <s v="정상"/>
    <d v="2019-12-27T00:00:00"/>
    <d v="2019-12-27T00:00:00"/>
    <s v="LA20192136608000"/>
    <x v="2"/>
    <d v="2019-12-31T00:00:00"/>
    <x v="0"/>
    <x v="3"/>
    <x v="0"/>
  </r>
  <r>
    <s v="엠피레전드"/>
    <m/>
    <m/>
    <s v="신승휴"/>
    <s v="삼성화재"/>
    <x v="0"/>
    <x v="0"/>
    <n v="25000"/>
    <s v="정상"/>
    <d v="2019-12-27T00:00:00"/>
    <d v="2019-12-27T00:00:00"/>
    <n v="51929052220000"/>
    <x v="2"/>
    <d v="2019-12-31T00:00:00"/>
    <x v="0"/>
    <x v="11"/>
    <x v="0"/>
  </r>
  <r>
    <s v="엠피레전드"/>
    <m/>
    <m/>
    <s v="신승휴"/>
    <s v="롯데손보"/>
    <x v="0"/>
    <x v="0"/>
    <n v="145106"/>
    <s v="정상"/>
    <d v="2019-12-27T00:00:00"/>
    <d v="2019-12-27T00:00:00"/>
    <s v="LA20192137236000"/>
    <x v="2"/>
    <d v="2019-12-31T00:00:00"/>
    <x v="0"/>
    <x v="11"/>
    <x v="0"/>
  </r>
  <r>
    <s v="엠피레전드"/>
    <m/>
    <m/>
    <s v="신승휴"/>
    <s v="메리츠화재"/>
    <x v="0"/>
    <x v="0"/>
    <n v="69000"/>
    <s v="정상"/>
    <d v="2019-12-27T00:00:00"/>
    <d v="2019-12-27T00:00:00"/>
    <s v="61480-5981"/>
    <x v="2"/>
    <d v="2019-12-31T00:00:00"/>
    <x v="0"/>
    <x v="11"/>
    <x v="0"/>
  </r>
  <r>
    <s v="엠피레전드"/>
    <m/>
    <m/>
    <s v="신승휴"/>
    <s v="메리츠화재"/>
    <x v="0"/>
    <x v="1"/>
    <n v="11480"/>
    <s v="정상"/>
    <d v="2019-12-27T00:00:00"/>
    <d v="2019-12-27T00:00:00"/>
    <s v="61264-345794"/>
    <x v="2"/>
    <d v="2019-12-31T00:00:00"/>
    <x v="0"/>
    <x v="11"/>
    <x v="0"/>
  </r>
  <r>
    <s v="엠피조은"/>
    <s v="MP조은"/>
    <s v="조은1팀"/>
    <s v="신정자"/>
    <s v="흥국화재"/>
    <x v="0"/>
    <x v="0"/>
    <n v="67536"/>
    <s v="정상"/>
    <d v="2019-12-27T00:00:00"/>
    <d v="2019-12-27T00:00:00"/>
    <n v="41938067740000"/>
    <x v="2"/>
    <d v="2019-12-31T00:00:00"/>
    <x v="0"/>
    <x v="0"/>
    <x v="0"/>
  </r>
  <r>
    <s v="엠피피스토스"/>
    <s v="MP피스토스"/>
    <s v="피스1팀"/>
    <s v="신현애"/>
    <s v="흥국화재"/>
    <x v="0"/>
    <x v="0"/>
    <n v="57967"/>
    <s v="정상"/>
    <d v="2019-12-27T00:00:00"/>
    <d v="2019-12-27T00:00:00"/>
    <n v="41938071800000"/>
    <x v="2"/>
    <d v="2019-12-31T00:00:00"/>
    <x v="0"/>
    <x v="3"/>
    <x v="0"/>
  </r>
  <r>
    <s v="엠피피스토스"/>
    <s v="MP피스토스"/>
    <s v="피스1팀"/>
    <s v="신현애"/>
    <s v="흥국화재"/>
    <x v="0"/>
    <x v="0"/>
    <n v="57967"/>
    <s v="정상"/>
    <d v="2019-12-27T00:00:00"/>
    <d v="2019-12-27T00:00:00"/>
    <n v="41938071470000"/>
    <x v="2"/>
    <d v="2019-12-31T00:00:00"/>
    <x v="0"/>
    <x v="3"/>
    <x v="0"/>
  </r>
  <r>
    <s v="엠피피스토스"/>
    <s v="MP피스토스"/>
    <s v="피스1팀"/>
    <s v="신현애"/>
    <s v="흥국화재"/>
    <x v="0"/>
    <x v="0"/>
    <n v="102034"/>
    <s v="정상"/>
    <d v="2019-12-27T00:00:00"/>
    <d v="2019-12-27T00:00:00"/>
    <n v="41938064520000"/>
    <x v="2"/>
    <d v="2019-12-31T00:00:00"/>
    <x v="0"/>
    <x v="3"/>
    <x v="0"/>
  </r>
  <r>
    <s v="엠피성공"/>
    <s v="MP성공"/>
    <s v="성공1팀"/>
    <s v="심정임"/>
    <s v="한화손보"/>
    <x v="0"/>
    <x v="0"/>
    <n v="20000"/>
    <s v="정상"/>
    <d v="2019-12-27T00:00:00"/>
    <d v="2019-12-27T00:00:00"/>
    <s v="LA20192889622000"/>
    <x v="2"/>
    <d v="2019-12-31T00:00:00"/>
    <x v="0"/>
    <x v="5"/>
    <x v="0"/>
  </r>
  <r>
    <s v="엠피성공"/>
    <s v="MP성공"/>
    <s v="성공1팀"/>
    <s v="심정임"/>
    <s v="한화손보"/>
    <x v="0"/>
    <x v="0"/>
    <n v="20000"/>
    <s v="정상"/>
    <d v="2019-12-27T00:00:00"/>
    <d v="2019-12-27T00:00:00"/>
    <s v="LA20192892561000"/>
    <x v="2"/>
    <d v="2019-12-31T00:00:00"/>
    <x v="0"/>
    <x v="5"/>
    <x v="0"/>
  </r>
  <r>
    <s v="엠피의정부"/>
    <s v="MP의정부"/>
    <s v="의정부1팀"/>
    <s v="염경분"/>
    <s v="롯데손보"/>
    <x v="0"/>
    <x v="0"/>
    <n v="83864"/>
    <s v="정상"/>
    <d v="2019-12-27T00:00:00"/>
    <d v="2019-12-27T00:00:00"/>
    <s v="LA20192137662000"/>
    <x v="2"/>
    <d v="2019-12-31T00:00:00"/>
    <x v="0"/>
    <x v="10"/>
    <x v="0"/>
  </r>
  <r>
    <s v="엠피의정부"/>
    <s v="MP의정부"/>
    <s v="의정부1팀"/>
    <s v="염경분"/>
    <s v="삼성화재"/>
    <x v="0"/>
    <x v="0"/>
    <n v="30000"/>
    <s v="정상"/>
    <d v="2019-12-27T00:00:00"/>
    <d v="2019-12-27T00:00:00"/>
    <n v="51929045590000"/>
    <x v="2"/>
    <d v="2019-12-31T00:00:00"/>
    <x v="0"/>
    <x v="10"/>
    <x v="0"/>
  </r>
  <r>
    <s v="엠피의정부"/>
    <s v="MP의정부"/>
    <s v="의정부1팀"/>
    <s v="염경분"/>
    <s v="흥국화재"/>
    <x v="0"/>
    <x v="0"/>
    <n v="104477"/>
    <s v="정상"/>
    <d v="2019-12-27T00:00:00"/>
    <d v="2019-12-27T00:00:00"/>
    <n v="41938083280000"/>
    <x v="2"/>
    <d v="2019-12-31T00:00:00"/>
    <x v="0"/>
    <x v="10"/>
    <x v="0"/>
  </r>
  <r>
    <s v="엠피의정부"/>
    <s v="MP의정부"/>
    <s v="의정부1팀"/>
    <s v="오광숙"/>
    <s v="KB손보"/>
    <x v="0"/>
    <x v="0"/>
    <n v="77657"/>
    <s v="정상"/>
    <d v="2019-12-27T00:00:00"/>
    <d v="2019-12-27T00:00:00"/>
    <n v="20196597487"/>
    <x v="2"/>
    <d v="2019-12-31T00:00:00"/>
    <x v="0"/>
    <x v="10"/>
    <x v="0"/>
  </r>
  <r>
    <s v="엠피송내"/>
    <s v="MP송내"/>
    <s v="송내1팀"/>
    <s v="이광인"/>
    <s v="메리츠화재"/>
    <x v="0"/>
    <x v="0"/>
    <n v="11170"/>
    <s v="정상"/>
    <d v="2019-12-27T00:00:00"/>
    <d v="2019-12-27T00:00:00"/>
    <s v="61438-44390"/>
    <x v="2"/>
    <d v="2019-12-31T00:00:00"/>
    <x v="0"/>
    <x v="2"/>
    <x v="0"/>
  </r>
  <r>
    <s v="엠피송내"/>
    <s v="MP송내"/>
    <s v="송내1팀"/>
    <s v="이광인"/>
    <s v="MG손보"/>
    <x v="0"/>
    <x v="0"/>
    <n v="35250"/>
    <s v="정상"/>
    <d v="2019-12-27T00:00:00"/>
    <d v="2019-12-27T00:00:00"/>
    <n v="20190624426"/>
    <x v="2"/>
    <d v="2019-12-31T00:00:00"/>
    <x v="0"/>
    <x v="2"/>
    <x v="0"/>
  </r>
  <r>
    <s v="엠피송내"/>
    <s v="MP송내"/>
    <s v="송내1팀"/>
    <s v="이광인"/>
    <s v="메리츠화재"/>
    <x v="0"/>
    <x v="0"/>
    <n v="16620"/>
    <s v="정상"/>
    <d v="2019-12-27T00:00:00"/>
    <d v="2019-12-27T00:00:00"/>
    <s v="61464-16878"/>
    <x v="2"/>
    <d v="2019-12-31T00:00:00"/>
    <x v="0"/>
    <x v="2"/>
    <x v="0"/>
  </r>
  <r>
    <s v="엠피송내"/>
    <s v="MP송내"/>
    <s v="송내1팀"/>
    <s v="이광인"/>
    <s v="메리츠화재"/>
    <x v="0"/>
    <x v="0"/>
    <n v="15780"/>
    <s v="정상"/>
    <d v="2019-12-27T00:00:00"/>
    <d v="2019-12-27T00:00:00"/>
    <s v="61464-16405"/>
    <x v="2"/>
    <d v="2019-12-31T00:00:00"/>
    <x v="0"/>
    <x v="2"/>
    <x v="0"/>
  </r>
  <r>
    <s v="엠피송내"/>
    <s v="MP송내"/>
    <s v="송내1팀"/>
    <s v="이광인"/>
    <s v="메리츠화재"/>
    <x v="0"/>
    <x v="0"/>
    <n v="17490"/>
    <s v="정상"/>
    <d v="2019-12-27T00:00:00"/>
    <d v="2019-12-27T00:00:00"/>
    <s v="61464-16831"/>
    <x v="2"/>
    <d v="2019-12-31T00:00:00"/>
    <x v="0"/>
    <x v="2"/>
    <x v="0"/>
  </r>
  <r>
    <s v="엠피라온"/>
    <s v="MP라온"/>
    <s v="라온1팀"/>
    <s v="이동욱2"/>
    <s v="흥국화재"/>
    <x v="0"/>
    <x v="0"/>
    <n v="104262"/>
    <s v="정상"/>
    <d v="2019-12-27T00:00:00"/>
    <d v="2019-12-27T00:00:00"/>
    <n v="41938037960000"/>
    <x v="2"/>
    <d v="2019-12-31T00:00:00"/>
    <x v="0"/>
    <x v="6"/>
    <x v="0"/>
  </r>
  <r>
    <s v="엠피아이리치"/>
    <s v="MP아이리치"/>
    <s v="아이리치1팀"/>
    <s v="이미옥"/>
    <s v="흥국화재"/>
    <x v="0"/>
    <x v="0"/>
    <n v="81210"/>
    <s v="정상"/>
    <d v="2019-12-27T00:00:00"/>
    <d v="2019-12-27T00:00:00"/>
    <n v="41938106900000"/>
    <x v="2"/>
    <d v="2019-12-31T00:00:00"/>
    <x v="0"/>
    <x v="14"/>
    <x v="0"/>
  </r>
  <r>
    <s v="엠피아이리치"/>
    <s v="MP아이리치"/>
    <s v="아이리치1팀"/>
    <s v="이미옥"/>
    <s v="흥국화재"/>
    <x v="0"/>
    <x v="1"/>
    <n v="7852"/>
    <s v="정상"/>
    <d v="2019-12-27T00:00:00"/>
    <d v="2019-12-27T00:00:00"/>
    <n v="41938101540000"/>
    <x v="2"/>
    <d v="2019-12-31T00:00:00"/>
    <x v="0"/>
    <x v="14"/>
    <x v="0"/>
  </r>
  <r>
    <s v="엠피아이리치"/>
    <s v="MP아이리치"/>
    <s v="아이리치1팀"/>
    <s v="이미옥"/>
    <s v="메리츠화재"/>
    <x v="0"/>
    <x v="0"/>
    <n v="41800"/>
    <s v="정상"/>
    <d v="2019-12-27T00:00:00"/>
    <d v="2019-12-27T00:00:00"/>
    <s v="61480-5505"/>
    <x v="2"/>
    <d v="2019-12-31T00:00:00"/>
    <x v="0"/>
    <x v="14"/>
    <x v="0"/>
  </r>
  <r>
    <s v="엠피상동"/>
    <s v="MP상동"/>
    <s v="상동1팀"/>
    <s v="이병식"/>
    <s v="한화손보"/>
    <x v="0"/>
    <x v="0"/>
    <n v="37679"/>
    <s v="정상"/>
    <d v="2019-12-27T00:00:00"/>
    <d v="2019-12-27T00:00:00"/>
    <s v="LA20192903955000"/>
    <x v="2"/>
    <d v="2019-12-31T00:00:00"/>
    <x v="0"/>
    <x v="1"/>
    <x v="0"/>
  </r>
  <r>
    <s v="엠피피스토스"/>
    <s v="MP피스토스"/>
    <s v="피스1팀"/>
    <s v="이복자"/>
    <s v="흥국화재"/>
    <x v="0"/>
    <x v="0"/>
    <n v="76237"/>
    <s v="정상"/>
    <d v="2019-12-27T00:00:00"/>
    <d v="2019-12-27T00:00:00"/>
    <n v="41938085660000"/>
    <x v="2"/>
    <d v="2019-12-31T00:00:00"/>
    <x v="0"/>
    <x v="3"/>
    <x v="0"/>
  </r>
  <r>
    <s v="엠피피스토스"/>
    <s v="MP피스토스"/>
    <s v="피스1팀"/>
    <s v="이복자"/>
    <s v="흥국화재"/>
    <x v="0"/>
    <x v="0"/>
    <n v="38107"/>
    <s v="정상"/>
    <d v="2019-12-27T00:00:00"/>
    <d v="2019-12-27T00:00:00"/>
    <n v="41938079730000"/>
    <x v="2"/>
    <d v="2019-12-31T00:00:00"/>
    <x v="0"/>
    <x v="3"/>
    <x v="0"/>
  </r>
  <r>
    <s v="엠피상동"/>
    <s v="MP상동"/>
    <s v="상동1팀"/>
    <s v="이상분"/>
    <s v="KB손보"/>
    <x v="0"/>
    <x v="0"/>
    <n v="30000"/>
    <s v="정상"/>
    <d v="2019-12-27T00:00:00"/>
    <d v="2019-12-27T00:00:00"/>
    <n v="20196606293"/>
    <x v="2"/>
    <d v="2019-12-31T00:00:00"/>
    <x v="0"/>
    <x v="1"/>
    <x v="0"/>
  </r>
  <r>
    <s v="엠피상동"/>
    <s v="MP상동"/>
    <s v="상동1팀"/>
    <s v="이상분"/>
    <s v="KB손보"/>
    <x v="0"/>
    <x v="0"/>
    <n v="17000"/>
    <s v="정상"/>
    <d v="2019-12-27T00:00:00"/>
    <d v="2019-12-27T00:00:00"/>
    <n v="20196605948"/>
    <x v="2"/>
    <d v="2019-12-31T00:00:00"/>
    <x v="0"/>
    <x v="1"/>
    <x v="0"/>
  </r>
  <r>
    <s v="엠피상동"/>
    <s v="MP상동"/>
    <s v="상동1팀"/>
    <s v="이상분"/>
    <s v="KB손보"/>
    <x v="0"/>
    <x v="0"/>
    <n v="20000"/>
    <s v="정상"/>
    <d v="2019-12-27T00:00:00"/>
    <d v="2019-12-27T00:00:00"/>
    <n v="20196606153"/>
    <x v="2"/>
    <d v="2019-12-31T00:00:00"/>
    <x v="0"/>
    <x v="1"/>
    <x v="0"/>
  </r>
  <r>
    <s v="엠피송내"/>
    <m/>
    <m/>
    <s v="이선영"/>
    <s v="삼성화재"/>
    <x v="0"/>
    <x v="0"/>
    <n v="15500"/>
    <s v="정상"/>
    <d v="2019-12-27T00:00:00"/>
    <d v="2019-12-27T00:00:00"/>
    <n v="51928987390000"/>
    <x v="2"/>
    <d v="2019-12-31T00:00:00"/>
    <x v="0"/>
    <x v="2"/>
    <x v="0"/>
  </r>
  <r>
    <s v="엠피송내"/>
    <m/>
    <m/>
    <s v="이선영"/>
    <s v="흥국화재"/>
    <x v="0"/>
    <x v="0"/>
    <n v="59223"/>
    <s v="정상"/>
    <d v="2019-12-27T00:00:00"/>
    <d v="2019-12-27T00:00:00"/>
    <n v="41938048690000"/>
    <x v="2"/>
    <d v="2019-12-31T00:00:00"/>
    <x v="0"/>
    <x v="2"/>
    <x v="0"/>
  </r>
  <r>
    <s v="엠피송내"/>
    <m/>
    <m/>
    <s v="이선영"/>
    <s v="삼성화재"/>
    <x v="0"/>
    <x v="0"/>
    <n v="15000"/>
    <s v="정상"/>
    <d v="2019-12-27T00:00:00"/>
    <d v="2019-12-27T00:00:00"/>
    <n v="51929003160000"/>
    <x v="2"/>
    <d v="2019-12-31T00:00:00"/>
    <x v="0"/>
    <x v="2"/>
    <x v="0"/>
  </r>
  <r>
    <s v="엠피여주"/>
    <s v="MP여주"/>
    <s v="여주1팀"/>
    <s v="이춘삼"/>
    <s v="DB손보"/>
    <x v="0"/>
    <x v="1"/>
    <n v="16490"/>
    <s v="정상"/>
    <d v="2019-12-27T00:00:00"/>
    <d v="2019-12-27T00:00:00"/>
    <n v="320192485298"/>
    <x v="2"/>
    <d v="2019-12-31T00:00:00"/>
    <x v="0"/>
    <x v="7"/>
    <x v="0"/>
  </r>
  <r>
    <s v="엠피여주"/>
    <s v="MP여주"/>
    <s v="여주1팀"/>
    <s v="이춘삼"/>
    <s v="KB손보"/>
    <x v="0"/>
    <x v="1"/>
    <n v="32743"/>
    <s v="정상"/>
    <d v="2019-12-27T00:00:00"/>
    <d v="2019-12-27T00:00:00"/>
    <n v="20196596051"/>
    <x v="2"/>
    <d v="2019-12-31T00:00:00"/>
    <x v="0"/>
    <x v="7"/>
    <x v="0"/>
  </r>
  <r>
    <s v="엠피가온"/>
    <s v="MP가온"/>
    <s v="가온1팀"/>
    <s v="임명산"/>
    <s v="흥국화재"/>
    <x v="0"/>
    <x v="1"/>
    <n v="9306"/>
    <s v="정상"/>
    <d v="2019-12-27T00:00:00"/>
    <d v="2019-12-27T00:00:00"/>
    <n v="41938039990000"/>
    <x v="2"/>
    <d v="2019-12-31T00:00:00"/>
    <x v="0"/>
    <x v="9"/>
    <x v="0"/>
  </r>
  <r>
    <s v="엠피가온"/>
    <s v="MP가온"/>
    <s v="가온1팀"/>
    <s v="임명산"/>
    <s v="흥국화재"/>
    <x v="0"/>
    <x v="0"/>
    <n v="58173"/>
    <s v="정상"/>
    <d v="2019-12-27T00:00:00"/>
    <d v="2019-12-27T00:00:00"/>
    <n v="41938040310000"/>
    <x v="2"/>
    <d v="2019-12-31T00:00:00"/>
    <x v="0"/>
    <x v="9"/>
    <x v="0"/>
  </r>
  <r>
    <s v="엠피가온"/>
    <s v="MP가온"/>
    <s v="가온1팀"/>
    <s v="임명산"/>
    <s v="삼성화재"/>
    <x v="0"/>
    <x v="0"/>
    <n v="24859"/>
    <s v="정상"/>
    <d v="2019-12-27T00:00:00"/>
    <d v="2019-12-27T00:00:00"/>
    <n v="51928964460000"/>
    <x v="2"/>
    <d v="2019-12-31T00:00:00"/>
    <x v="0"/>
    <x v="9"/>
    <x v="0"/>
  </r>
  <r>
    <s v="엠피가온"/>
    <s v="MP가온"/>
    <s v="가온1팀"/>
    <s v="임명산"/>
    <s v="흥국화재"/>
    <x v="0"/>
    <x v="1"/>
    <n v="7875"/>
    <s v="정상"/>
    <d v="2019-12-27T00:00:00"/>
    <d v="2019-12-27T00:00:00"/>
    <n v="41938083800000"/>
    <x v="2"/>
    <d v="2019-12-31T00:00:00"/>
    <x v="0"/>
    <x v="9"/>
    <x v="0"/>
  </r>
  <r>
    <s v="엠피가온"/>
    <s v="MP가온"/>
    <s v="가온1팀"/>
    <s v="임명산"/>
    <s v="흥국화재"/>
    <x v="0"/>
    <x v="0"/>
    <n v="37543"/>
    <s v="정상"/>
    <d v="2019-12-27T00:00:00"/>
    <d v="2019-12-27T00:00:00"/>
    <n v="41938083900000"/>
    <x v="2"/>
    <d v="2019-12-31T00:00:00"/>
    <x v="0"/>
    <x v="9"/>
    <x v="0"/>
  </r>
  <r>
    <s v="엠피가온"/>
    <s v="MP가온"/>
    <s v="가온1팀"/>
    <s v="임명산"/>
    <s v="흥국화재"/>
    <x v="0"/>
    <x v="1"/>
    <n v="11870"/>
    <s v="정상"/>
    <d v="2019-12-27T00:00:00"/>
    <d v="2019-12-27T00:00:00"/>
    <n v="41938084970000"/>
    <x v="2"/>
    <d v="2019-12-31T00:00:00"/>
    <x v="0"/>
    <x v="9"/>
    <x v="0"/>
  </r>
  <r>
    <s v="엠피가온"/>
    <s v="MP가온"/>
    <s v="가온1팀"/>
    <s v="임명산"/>
    <s v="흥국화재"/>
    <x v="0"/>
    <x v="0"/>
    <n v="37498"/>
    <s v="정상"/>
    <d v="2019-12-27T00:00:00"/>
    <d v="2019-12-27T00:00:00"/>
    <n v="41938085060000"/>
    <x v="2"/>
    <d v="2019-12-31T00:00:00"/>
    <x v="0"/>
    <x v="9"/>
    <x v="0"/>
  </r>
  <r>
    <s v="엠피송내"/>
    <s v="MP송내"/>
    <s v="송내1팀"/>
    <s v="임미영"/>
    <s v="흥국화재"/>
    <x v="0"/>
    <x v="0"/>
    <n v="50073"/>
    <s v="정상"/>
    <d v="2019-12-27T00:00:00"/>
    <d v="2019-12-27T00:00:00"/>
    <n v="41938077300000"/>
    <x v="2"/>
    <d v="2019-12-31T00:00:00"/>
    <x v="0"/>
    <x v="2"/>
    <x v="0"/>
  </r>
  <r>
    <s v="엠피송내"/>
    <s v="MP송내"/>
    <s v="송내2팀"/>
    <s v="임서윤"/>
    <s v="삼성화재"/>
    <x v="0"/>
    <x v="0"/>
    <n v="32600"/>
    <s v="정상"/>
    <d v="2019-12-27T00:00:00"/>
    <d v="2019-12-27T00:00:00"/>
    <n v="51929000340000"/>
    <x v="2"/>
    <d v="2019-12-31T00:00:00"/>
    <x v="0"/>
    <x v="2"/>
    <x v="0"/>
  </r>
  <r>
    <s v="엠피송내"/>
    <s v="MP송내"/>
    <s v="송내2팀"/>
    <s v="임서윤"/>
    <s v="메리츠화재"/>
    <x v="0"/>
    <x v="0"/>
    <n v="21280"/>
    <s v="정상"/>
    <d v="2019-12-27T00:00:00"/>
    <d v="2019-12-27T00:00:00"/>
    <s v="61464-17067"/>
    <x v="2"/>
    <d v="2019-12-31T00:00:00"/>
    <x v="0"/>
    <x v="2"/>
    <x v="0"/>
  </r>
  <r>
    <s v="엠피송내"/>
    <s v="MP송내"/>
    <s v="송내2팀"/>
    <s v="임서윤"/>
    <s v="삼성화재"/>
    <x v="0"/>
    <x v="0"/>
    <n v="29914"/>
    <s v="정상"/>
    <d v="2019-12-27T00:00:00"/>
    <d v="2019-12-27T00:00:00"/>
    <n v="51929076490000"/>
    <x v="2"/>
    <d v="2019-12-31T00:00:00"/>
    <x v="0"/>
    <x v="2"/>
    <x v="0"/>
  </r>
  <r>
    <s v="엠피송내"/>
    <s v="MP송내"/>
    <s v="송내2팀"/>
    <s v="임서윤"/>
    <s v="삼성화재"/>
    <x v="0"/>
    <x v="0"/>
    <n v="22700"/>
    <s v="정상"/>
    <d v="2019-12-27T00:00:00"/>
    <d v="2019-12-27T00:00:00"/>
    <n v="51928936200000"/>
    <x v="2"/>
    <d v="2019-12-31T00:00:00"/>
    <x v="0"/>
    <x v="2"/>
    <x v="0"/>
  </r>
  <r>
    <s v="엠피가온"/>
    <m/>
    <m/>
    <s v="임은숙"/>
    <s v="흥국화재"/>
    <x v="0"/>
    <x v="0"/>
    <n v="41498"/>
    <s v="정상"/>
    <d v="2019-12-27T00:00:00"/>
    <d v="2019-12-27T00:00:00"/>
    <n v="41938081300000"/>
    <x v="2"/>
    <d v="2019-12-31T00:00:00"/>
    <x v="0"/>
    <x v="9"/>
    <x v="0"/>
  </r>
  <r>
    <s v="엠피성공"/>
    <m/>
    <m/>
    <s v="전용순"/>
    <s v="롯데손보"/>
    <x v="0"/>
    <x v="0"/>
    <n v="43356"/>
    <s v="정상"/>
    <d v="2019-12-27T00:00:00"/>
    <d v="2019-12-27T00:00:00"/>
    <s v="LA20192130661000"/>
    <x v="2"/>
    <d v="2019-12-31T00:00:00"/>
    <x v="0"/>
    <x v="5"/>
    <x v="0"/>
  </r>
  <r>
    <s v="엠피성공"/>
    <m/>
    <m/>
    <s v="전용순"/>
    <s v="롯데손보"/>
    <x v="0"/>
    <x v="0"/>
    <n v="53094"/>
    <s v="정상"/>
    <d v="2019-12-27T00:00:00"/>
    <d v="2019-12-27T00:00:00"/>
    <s v="LA20192130695000"/>
    <x v="2"/>
    <d v="2019-12-31T00:00:00"/>
    <x v="0"/>
    <x v="5"/>
    <x v="0"/>
  </r>
  <r>
    <s v="엠피성공"/>
    <m/>
    <m/>
    <s v="전용순"/>
    <s v="롯데손보"/>
    <x v="0"/>
    <x v="0"/>
    <n v="49905"/>
    <s v="정상"/>
    <d v="2019-12-27T00:00:00"/>
    <d v="2019-12-27T00:00:00"/>
    <s v="LA20192130511000"/>
    <x v="2"/>
    <d v="2019-12-31T00:00:00"/>
    <x v="0"/>
    <x v="5"/>
    <x v="0"/>
  </r>
  <r>
    <s v="엠피성공"/>
    <m/>
    <m/>
    <s v="전용순"/>
    <s v="삼성화재"/>
    <x v="0"/>
    <x v="0"/>
    <n v="37000"/>
    <s v="정상"/>
    <d v="2019-12-27T00:00:00"/>
    <d v="2019-12-27T00:00:00"/>
    <n v="51928995980000"/>
    <x v="2"/>
    <d v="2019-12-31T00:00:00"/>
    <x v="0"/>
    <x v="5"/>
    <x v="0"/>
  </r>
  <r>
    <s v="엠피성공"/>
    <m/>
    <m/>
    <s v="전용순"/>
    <s v="삼성화재"/>
    <x v="0"/>
    <x v="1"/>
    <n v="45511"/>
    <s v="정상"/>
    <d v="2019-12-27T00:00:00"/>
    <d v="2019-12-27T00:00:00"/>
    <n v="51929025410000"/>
    <x v="2"/>
    <d v="2019-12-31T00:00:00"/>
    <x v="0"/>
    <x v="5"/>
    <x v="0"/>
  </r>
  <r>
    <s v="엠피송내"/>
    <s v="MP송내"/>
    <s v="송내1팀"/>
    <s v="정인란"/>
    <s v="KB손보"/>
    <x v="0"/>
    <x v="0"/>
    <n v="53500"/>
    <s v="정상"/>
    <d v="2019-12-27T00:00:00"/>
    <d v="2019-12-27T00:00:00"/>
    <n v="20196588993"/>
    <x v="2"/>
    <d v="2019-12-31T00:00:00"/>
    <x v="0"/>
    <x v="2"/>
    <x v="0"/>
  </r>
  <r>
    <s v="엠피송내"/>
    <s v="MP송내"/>
    <s v="송내1팀"/>
    <s v="정인란"/>
    <s v="KB손보"/>
    <x v="0"/>
    <x v="0"/>
    <n v="66200"/>
    <s v="정상"/>
    <d v="2019-12-27T00:00:00"/>
    <d v="2019-12-27T00:00:00"/>
    <n v="20196583515"/>
    <x v="2"/>
    <d v="2019-12-31T00:00:00"/>
    <x v="0"/>
    <x v="2"/>
    <x v="0"/>
  </r>
  <r>
    <s v="엠피송내"/>
    <s v="MP송내"/>
    <s v="송내1팀"/>
    <s v="정인란"/>
    <s v="흥국화재"/>
    <x v="0"/>
    <x v="0"/>
    <n v="44339"/>
    <s v="정상"/>
    <d v="2019-12-27T00:00:00"/>
    <d v="2019-12-27T00:00:00"/>
    <n v="41938089500000"/>
    <x v="2"/>
    <d v="2019-12-31T00:00:00"/>
    <x v="0"/>
    <x v="2"/>
    <x v="0"/>
  </r>
  <r>
    <s v="엠피송내"/>
    <s v="MP송내"/>
    <s v="송내1팀"/>
    <s v="정인란"/>
    <s v="KB손보"/>
    <x v="0"/>
    <x v="0"/>
    <n v="19000"/>
    <s v="정상"/>
    <d v="2019-12-27T00:00:00"/>
    <d v="2019-12-27T00:00:00"/>
    <n v="20196608259"/>
    <x v="2"/>
    <d v="2019-12-31T00:00:00"/>
    <x v="0"/>
    <x v="2"/>
    <x v="0"/>
  </r>
  <r>
    <s v="엠피의정부"/>
    <s v="MP의정부"/>
    <s v="의정부1팀"/>
    <s v="채경미"/>
    <s v="롯데손보"/>
    <x v="0"/>
    <x v="0"/>
    <n v="38472"/>
    <s v="정상"/>
    <d v="2019-12-27T00:00:00"/>
    <d v="2019-12-27T00:00:00"/>
    <s v="LA20192136565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4700"/>
    <s v="정상"/>
    <d v="2019-12-27T00:00:00"/>
    <d v="2019-12-27T00:00:00"/>
    <s v="LA20192136592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8155"/>
    <s v="정상"/>
    <d v="2019-12-27T00:00:00"/>
    <d v="2019-12-27T00:00:00"/>
    <s v="LA20192136699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8826"/>
    <s v="정상"/>
    <d v="2019-12-27T00:00:00"/>
    <d v="2019-12-27T00:00:00"/>
    <s v="LA20192136934000"/>
    <x v="2"/>
    <d v="2019-12-31T00:00:00"/>
    <x v="0"/>
    <x v="10"/>
    <x v="0"/>
  </r>
  <r>
    <s v="엠피의정부"/>
    <s v="MP의정부"/>
    <s v="의정부1팀"/>
    <s v="채경미"/>
    <s v="MG손보"/>
    <x v="0"/>
    <x v="0"/>
    <n v="91538"/>
    <s v="정상"/>
    <d v="2019-12-27T00:00:00"/>
    <d v="2019-12-27T00:00:00"/>
    <n v="20190624235"/>
    <x v="2"/>
    <d v="2019-12-31T00:00:00"/>
    <x v="0"/>
    <x v="10"/>
    <x v="0"/>
  </r>
  <r>
    <s v="엠피성공"/>
    <s v="MP성공"/>
    <s v="성공1팀"/>
    <s v="최선희"/>
    <s v="흥국화재"/>
    <x v="0"/>
    <x v="0"/>
    <n v="11000"/>
    <s v="정상"/>
    <d v="2019-12-27T00:00:00"/>
    <d v="2019-12-27T00:00:00"/>
    <n v="41938053450000"/>
    <x v="2"/>
    <d v="2019-12-31T00:00:00"/>
    <x v="0"/>
    <x v="5"/>
    <x v="0"/>
  </r>
  <r>
    <s v="엠피성공"/>
    <s v="MP성공"/>
    <s v="성공1팀"/>
    <s v="최선희"/>
    <s v="삼성화재"/>
    <x v="0"/>
    <x v="0"/>
    <n v="56000"/>
    <s v="정상"/>
    <d v="2019-12-27T00:00:00"/>
    <d v="2019-12-27T00:00:00"/>
    <n v="51928972610000"/>
    <x v="2"/>
    <d v="2019-12-31T00:00:00"/>
    <x v="0"/>
    <x v="5"/>
    <x v="0"/>
  </r>
  <r>
    <s v="엠피성공"/>
    <s v="MP성공"/>
    <s v="성공1팀"/>
    <s v="최선희"/>
    <s v="현대해상"/>
    <x v="0"/>
    <x v="0"/>
    <n v="18000"/>
    <s v="정상"/>
    <d v="2019-12-27T00:00:00"/>
    <d v="2019-12-27T00:00:00"/>
    <s v="L01945939097"/>
    <x v="2"/>
    <d v="2019-12-31T00:00:00"/>
    <x v="0"/>
    <x v="5"/>
    <x v="0"/>
  </r>
  <r>
    <s v="엠피의정부"/>
    <s v="MP의정부"/>
    <m/>
    <s v="최주영"/>
    <s v="흥국화재"/>
    <x v="0"/>
    <x v="1"/>
    <n v="7932"/>
    <s v="정상"/>
    <d v="2019-12-27T00:00:00"/>
    <d v="2019-12-27T00:00:00"/>
    <n v="41938109100000"/>
    <x v="2"/>
    <d v="2019-12-31T00:00:00"/>
    <x v="0"/>
    <x v="10"/>
    <x v="0"/>
  </r>
  <r>
    <s v="엠피의정부"/>
    <s v="MP의정부"/>
    <m/>
    <s v="최주영"/>
    <s v="흥국화재"/>
    <x v="0"/>
    <x v="1"/>
    <n v="5500"/>
    <s v="정상"/>
    <d v="2019-12-27T00:00:00"/>
    <d v="2019-12-27T00:00:00"/>
    <n v="41938109110000"/>
    <x v="2"/>
    <d v="2019-12-31T00:00:00"/>
    <x v="0"/>
    <x v="10"/>
    <x v="0"/>
  </r>
  <r>
    <s v="엠피의정부"/>
    <s v="MP의정부"/>
    <m/>
    <s v="최주영"/>
    <s v="롯데손보"/>
    <x v="0"/>
    <x v="0"/>
    <n v="49875"/>
    <s v="정상"/>
    <d v="2019-12-27T00:00:00"/>
    <d v="2019-12-27T00:00:00"/>
    <s v="LA20192133599000"/>
    <x v="2"/>
    <d v="2019-12-31T00:00:00"/>
    <x v="0"/>
    <x v="10"/>
    <x v="0"/>
  </r>
  <r>
    <s v="엠피의정부"/>
    <s v="MP의정부"/>
    <m/>
    <s v="최주영"/>
    <s v="롯데손보"/>
    <x v="0"/>
    <x v="0"/>
    <n v="26052"/>
    <s v="정상"/>
    <d v="2019-12-27T00:00:00"/>
    <d v="2019-12-27T00:00:00"/>
    <s v="LA20192134937000"/>
    <x v="2"/>
    <d v="2019-12-31T00:00:00"/>
    <x v="0"/>
    <x v="10"/>
    <x v="0"/>
  </r>
  <r>
    <s v="엠피피스토스"/>
    <s v="MP피스토스"/>
    <s v="피스1팀"/>
    <s v="홍미숙"/>
    <s v="KB손보"/>
    <x v="0"/>
    <x v="1"/>
    <n v="52247"/>
    <s v="정상"/>
    <d v="2019-12-27T00:00:00"/>
    <d v="2019-12-27T00:00:00"/>
    <n v="20196619030"/>
    <x v="2"/>
    <d v="2019-12-31T00:00:00"/>
    <x v="0"/>
    <x v="3"/>
    <x v="0"/>
  </r>
  <r>
    <s v="엠피피스토스"/>
    <s v="MP피스토스"/>
    <s v="피스1팀"/>
    <s v="홍미숙"/>
    <s v="메리츠화재"/>
    <x v="0"/>
    <x v="1"/>
    <n v="41500"/>
    <s v="정상"/>
    <d v="2019-12-27T00:00:00"/>
    <d v="2019-12-27T00:00:00"/>
    <s v="61264-345442"/>
    <x v="2"/>
    <d v="2019-12-31T00:00:00"/>
    <x v="0"/>
    <x v="3"/>
    <x v="0"/>
  </r>
  <r>
    <s v="엠피피스토스"/>
    <s v="MP피스토스"/>
    <s v="피스1팀"/>
    <s v="홍미숙"/>
    <s v="메리츠화재"/>
    <x v="0"/>
    <x v="1"/>
    <n v="7060"/>
    <s v="정상"/>
    <d v="2019-12-27T00:00:00"/>
    <d v="2019-12-27T00:00:00"/>
    <s v="61264-344294"/>
    <x v="2"/>
    <d v="2019-12-31T00:00:00"/>
    <x v="0"/>
    <x v="3"/>
    <x v="0"/>
  </r>
  <r>
    <s v="엠피피스토스"/>
    <s v="MP피스토스"/>
    <s v="피스1팀"/>
    <s v="황지영"/>
    <s v="롯데손보"/>
    <x v="0"/>
    <x v="0"/>
    <n v="157000"/>
    <s v="정상"/>
    <d v="2019-12-27T00:00:00"/>
    <d v="2019-12-27T00:00:00"/>
    <s v="LA20192136774000"/>
    <x v="2"/>
    <d v="2019-12-31T00:00:00"/>
    <x v="0"/>
    <x v="3"/>
    <x v="0"/>
  </r>
  <r>
    <s v="엠피피스토스"/>
    <s v="MP피스토스"/>
    <s v="피스1팀"/>
    <s v="황지영"/>
    <s v="삼성화재"/>
    <x v="0"/>
    <x v="0"/>
    <n v="100000"/>
    <s v="정상"/>
    <d v="2019-12-27T00:00:00"/>
    <d v="2019-12-27T00:00:00"/>
    <n v="51929024100000"/>
    <x v="2"/>
    <d v="2019-12-31T00:00:00"/>
    <x v="0"/>
    <x v="3"/>
    <x v="0"/>
  </r>
  <r>
    <s v="엠피피스토스"/>
    <s v="MP피스토스"/>
    <s v="피스1팀"/>
    <s v="황지영"/>
    <s v="MG손보"/>
    <x v="0"/>
    <x v="0"/>
    <n v="24860"/>
    <s v="정상"/>
    <d v="2019-12-27T00:00:00"/>
    <d v="2019-12-27T00:00:00"/>
    <n v="20190624455"/>
    <x v="2"/>
    <d v="2019-12-31T00:00:00"/>
    <x v="0"/>
    <x v="3"/>
    <x v="0"/>
  </r>
  <r>
    <s v="엠피피스토스"/>
    <s v="MP피스토스"/>
    <s v="피스1팀"/>
    <s v="황지영"/>
    <s v="MG손보"/>
    <x v="0"/>
    <x v="0"/>
    <n v="36157"/>
    <s v="정상"/>
    <d v="2019-12-27T00:00:00"/>
    <d v="2019-12-27T00:00:00"/>
    <n v="20190624404"/>
    <x v="2"/>
    <d v="2019-12-31T00:00:00"/>
    <x v="0"/>
    <x v="3"/>
    <x v="0"/>
  </r>
  <r>
    <s v="엠피상동"/>
    <s v="MP상동"/>
    <s v="상동1팀"/>
    <s v="강명희"/>
    <s v="메리츠화재"/>
    <x v="0"/>
    <x v="0"/>
    <n v="25800"/>
    <s v="정상"/>
    <d v="2019-12-26T00:00:00"/>
    <d v="2019-12-26T00:00:00"/>
    <s v="61437-95059"/>
    <x v="2"/>
    <d v="2019-12-31T00:00:00"/>
    <x v="0"/>
    <x v="1"/>
    <x v="0"/>
  </r>
  <r>
    <s v="엠피메트로"/>
    <s v="씨티엠지점"/>
    <s v="씨티엠1팀"/>
    <s v="김대곤"/>
    <s v="MG손보"/>
    <x v="0"/>
    <x v="0"/>
    <n v="23000"/>
    <s v="정상"/>
    <d v="2019-12-26T00:00:00"/>
    <d v="2019-12-26T00:00:00"/>
    <n v="20190620862"/>
    <x v="2"/>
    <d v="2019-12-31T00:00:00"/>
    <x v="0"/>
    <x v="13"/>
    <x v="0"/>
  </r>
  <r>
    <s v="엠피메트로"/>
    <s v="씨티엠지점"/>
    <s v="씨티엠1팀"/>
    <s v="김대곤"/>
    <s v="MG손보"/>
    <x v="0"/>
    <x v="0"/>
    <n v="26000"/>
    <s v="정상"/>
    <d v="2019-12-26T00:00:00"/>
    <d v="2019-12-26T00:00:00"/>
    <n v="20190621316"/>
    <x v="2"/>
    <d v="2019-12-31T00:00:00"/>
    <x v="0"/>
    <x v="13"/>
    <x v="0"/>
  </r>
  <r>
    <s v="엠피조은"/>
    <s v="MP조은"/>
    <s v="조은1팀"/>
    <s v="김명주"/>
    <s v="삼성화재"/>
    <x v="0"/>
    <x v="0"/>
    <n v="21000"/>
    <s v="정상"/>
    <d v="2019-12-26T00:00:00"/>
    <d v="2019-12-26T00:00:00"/>
    <n v="51928771860000"/>
    <x v="2"/>
    <d v="2019-12-31T00:00:00"/>
    <x v="0"/>
    <x v="0"/>
    <x v="0"/>
  </r>
  <r>
    <s v="엠피조은"/>
    <s v="MP조은"/>
    <s v="조은1팀"/>
    <s v="김명주"/>
    <s v="삼성화재"/>
    <x v="0"/>
    <x v="0"/>
    <n v="29400"/>
    <s v="정상"/>
    <d v="2019-12-26T00:00:00"/>
    <d v="2019-12-26T00:00:00"/>
    <n v="51928772100000"/>
    <x v="2"/>
    <d v="2019-12-31T00:00:00"/>
    <x v="0"/>
    <x v="0"/>
    <x v="0"/>
  </r>
  <r>
    <s v="엠피조은"/>
    <s v="MP조은"/>
    <s v="조은1팀"/>
    <s v="김명주"/>
    <s v="KB손보"/>
    <x v="0"/>
    <x v="0"/>
    <n v="21000"/>
    <s v="정상"/>
    <d v="2019-12-26T00:00:00"/>
    <d v="2019-12-26T00:00:00"/>
    <n v="20196562855"/>
    <x v="2"/>
    <d v="2019-12-31T00:00:00"/>
    <x v="0"/>
    <x v="0"/>
    <x v="0"/>
  </r>
  <r>
    <s v="엠피조은"/>
    <s v="MP조은"/>
    <s v="조은1팀"/>
    <s v="김명주"/>
    <s v="삼성화재"/>
    <x v="0"/>
    <x v="0"/>
    <n v="20620"/>
    <s v="정상"/>
    <d v="2019-12-26T00:00:00"/>
    <d v="2019-12-26T00:00:00"/>
    <n v="51928876610000"/>
    <x v="2"/>
    <d v="2019-12-31T00:00:00"/>
    <x v="0"/>
    <x v="0"/>
    <x v="0"/>
  </r>
  <r>
    <s v="엠피송내"/>
    <s v="MP송내"/>
    <s v="송내2팀"/>
    <s v="김묘정"/>
    <s v="흥국화재"/>
    <x v="0"/>
    <x v="0"/>
    <n v="44920"/>
    <s v="정상"/>
    <d v="2019-12-26T00:00:00"/>
    <d v="2019-12-26T00:00:00"/>
    <n v="41938028070000"/>
    <x v="2"/>
    <d v="2019-12-31T00:00:00"/>
    <x v="0"/>
    <x v="2"/>
    <x v="0"/>
  </r>
  <r>
    <s v="엠피피스토스"/>
    <s v="MP피스토스"/>
    <s v="피스1팀"/>
    <s v="김선옥"/>
    <s v="삼성화재"/>
    <x v="0"/>
    <x v="0"/>
    <n v="68000"/>
    <s v="정상"/>
    <d v="2019-12-26T00:00:00"/>
    <d v="2019-12-26T00:00:00"/>
    <n v="5192878930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38000"/>
    <s v="정상"/>
    <d v="2019-12-26T00:00:00"/>
    <d v="2019-12-26T00:00:00"/>
    <n v="5192884824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41000"/>
    <s v="정상"/>
    <d v="2019-12-26T00:00:00"/>
    <d v="2019-12-26T00:00:00"/>
    <n v="51928848700000"/>
    <x v="2"/>
    <d v="2019-12-31T00:00:00"/>
    <x v="0"/>
    <x v="3"/>
    <x v="0"/>
  </r>
  <r>
    <s v="엠피송내"/>
    <s v="MP송내"/>
    <s v="송내2팀"/>
    <s v="김은숙1"/>
    <s v="메리츠화재"/>
    <x v="0"/>
    <x v="0"/>
    <n v="25000"/>
    <s v="정상"/>
    <d v="2019-12-26T00:00:00"/>
    <d v="2019-12-26T00:00:00"/>
    <s v="61437-95611"/>
    <x v="2"/>
    <d v="2019-12-31T00:00:00"/>
    <x v="0"/>
    <x v="2"/>
    <x v="0"/>
  </r>
  <r>
    <s v="엠피송내"/>
    <s v="MP송내"/>
    <s v="송내2팀"/>
    <s v="김은숙1"/>
    <s v="메리츠화재"/>
    <x v="0"/>
    <x v="0"/>
    <n v="156000"/>
    <s v="정상"/>
    <d v="2019-12-26T00:00:00"/>
    <d v="2019-12-26T00:00:00"/>
    <s v="61465-25966"/>
    <x v="2"/>
    <d v="2019-12-31T00:00:00"/>
    <x v="0"/>
    <x v="2"/>
    <x v="0"/>
  </r>
  <r>
    <s v="엠피상동"/>
    <s v="MP상동"/>
    <s v="상동1팀"/>
    <s v="김종민2"/>
    <s v="메리츠화재"/>
    <x v="0"/>
    <x v="1"/>
    <n v="8560"/>
    <s v="정상"/>
    <d v="2019-12-26T00:00:00"/>
    <d v="2019-12-26T00:00:00"/>
    <s v="61264-342022"/>
    <x v="2"/>
    <d v="2019-12-31T00:00:00"/>
    <x v="0"/>
    <x v="1"/>
    <x v="0"/>
  </r>
  <r>
    <s v="엠피경기"/>
    <s v="MP경기"/>
    <s v="경기1팀"/>
    <s v="김호자"/>
    <s v="삼성화재"/>
    <x v="0"/>
    <x v="0"/>
    <n v="23100"/>
    <s v="정상"/>
    <d v="2019-12-26T00:00:00"/>
    <d v="2019-12-26T00:00:00"/>
    <n v="51928818300000"/>
    <x v="2"/>
    <d v="2019-12-31T00:00:00"/>
    <x v="0"/>
    <x v="18"/>
    <x v="0"/>
  </r>
  <r>
    <s v="엠피경기"/>
    <s v="MP경기"/>
    <s v="경기1팀"/>
    <s v="김호자"/>
    <s v="삼성화재"/>
    <x v="0"/>
    <x v="1"/>
    <n v="44234"/>
    <s v="정상"/>
    <d v="2019-12-26T00:00:00"/>
    <d v="2019-12-26T00:00:00"/>
    <n v="51928817170000"/>
    <x v="2"/>
    <d v="2019-12-31T00:00:00"/>
    <x v="0"/>
    <x v="18"/>
    <x v="0"/>
  </r>
  <r>
    <s v="엠피가온"/>
    <s v="MP가온"/>
    <s v="가온1팀"/>
    <s v="노희경"/>
    <s v="한화손보"/>
    <x v="0"/>
    <x v="0"/>
    <n v="74279"/>
    <s v="정상"/>
    <d v="2019-12-26T00:00:00"/>
    <d v="2019-12-26T00:00:00"/>
    <s v="LA20192883839000"/>
    <x v="2"/>
    <d v="2019-12-31T00:00:00"/>
    <x v="0"/>
    <x v="9"/>
    <x v="0"/>
  </r>
  <r>
    <s v="엠피가온"/>
    <s v="MP가온"/>
    <s v="가온1팀"/>
    <s v="노희경"/>
    <s v="한화손보"/>
    <x v="0"/>
    <x v="0"/>
    <n v="29400"/>
    <s v="정상"/>
    <d v="2019-12-26T00:00:00"/>
    <d v="2019-12-26T00:00:00"/>
    <s v="LA20192883866000"/>
    <x v="2"/>
    <d v="2019-12-31T00:00:00"/>
    <x v="0"/>
    <x v="9"/>
    <x v="0"/>
  </r>
  <r>
    <s v="엠피메트로"/>
    <s v="씨티엠지점"/>
    <m/>
    <s v="박윤희"/>
    <s v="메리츠화재"/>
    <x v="0"/>
    <x v="0"/>
    <n v="20500"/>
    <s v="정상"/>
    <d v="2019-12-26T00:00:00"/>
    <d v="2019-12-26T00:00:00"/>
    <s v="61437-95581"/>
    <x v="2"/>
    <d v="2019-12-31T00:00:00"/>
    <x v="0"/>
    <x v="13"/>
    <x v="0"/>
  </r>
  <r>
    <s v="엠피메트로"/>
    <s v="씨티엠지점"/>
    <m/>
    <s v="박윤희"/>
    <s v="흥국화재"/>
    <x v="0"/>
    <x v="0"/>
    <n v="53698"/>
    <s v="정상"/>
    <d v="2019-12-26T00:00:00"/>
    <d v="2019-12-26T00:00:00"/>
    <n v="41938004560000"/>
    <x v="2"/>
    <d v="2019-12-31T00:00:00"/>
    <x v="0"/>
    <x v="13"/>
    <x v="0"/>
  </r>
  <r>
    <s v="엠피경기"/>
    <s v="MP경기"/>
    <s v="경기1팀"/>
    <s v="신은경"/>
    <s v="메리츠화재"/>
    <x v="0"/>
    <x v="0"/>
    <n v="30160"/>
    <s v="정상"/>
    <d v="2019-12-26T00:00:00"/>
    <d v="2019-12-26T00:00:00"/>
    <s v="61480-4040"/>
    <x v="2"/>
    <d v="2019-12-31T00:00:00"/>
    <x v="0"/>
    <x v="18"/>
    <x v="0"/>
  </r>
  <r>
    <s v="엠피의정부"/>
    <s v="MP의정부"/>
    <s v="의정부1팀"/>
    <s v="염경분"/>
    <s v="삼성화재"/>
    <x v="0"/>
    <x v="0"/>
    <n v="67110"/>
    <s v="정상"/>
    <d v="2019-12-26T00:00:00"/>
    <d v="2019-12-26T00:00:00"/>
    <n v="51928857340000"/>
    <x v="2"/>
    <d v="2019-12-31T00:00:00"/>
    <x v="0"/>
    <x v="10"/>
    <x v="0"/>
  </r>
  <r>
    <s v="엠피의정부"/>
    <s v="MP의정부"/>
    <s v="의정부1팀"/>
    <s v="염경분"/>
    <s v="삼성화재"/>
    <x v="0"/>
    <x v="0"/>
    <n v="73025"/>
    <s v="정상"/>
    <d v="2019-12-26T00:00:00"/>
    <d v="2019-12-26T00:00:00"/>
    <n v="51928872190000"/>
    <x v="2"/>
    <d v="2019-12-31T00:00:00"/>
    <x v="0"/>
    <x v="10"/>
    <x v="0"/>
  </r>
  <r>
    <s v="엠피의정부"/>
    <s v="MP의정부"/>
    <s v="의정부1팀"/>
    <s v="염경분"/>
    <s v="삼성화재"/>
    <x v="0"/>
    <x v="0"/>
    <n v="55970"/>
    <s v="정상"/>
    <d v="2019-12-26T00:00:00"/>
    <d v="2019-12-26T00:00:00"/>
    <n v="51928807680000"/>
    <x v="2"/>
    <d v="2019-12-31T00:00:00"/>
    <x v="0"/>
    <x v="10"/>
    <x v="0"/>
  </r>
  <r>
    <s v="엠피의정부"/>
    <s v="MP의정부"/>
    <s v="의정부1팀"/>
    <s v="염경분"/>
    <s v="농협손보"/>
    <x v="0"/>
    <x v="0"/>
    <n v="57690"/>
    <s v="정상"/>
    <d v="2019-12-26T00:00:00"/>
    <d v="2019-12-26T00:00:00"/>
    <n v="3190622720751"/>
    <x v="2"/>
    <d v="2019-12-31T00:00:00"/>
    <x v="0"/>
    <x v="10"/>
    <x v="0"/>
  </r>
  <r>
    <s v="엠피의정부"/>
    <s v="MP의정부"/>
    <s v="의정부1팀"/>
    <s v="오광숙"/>
    <s v="한화손보"/>
    <x v="0"/>
    <x v="0"/>
    <n v="54000"/>
    <s v="정상"/>
    <d v="2019-12-26T00:00:00"/>
    <d v="2019-12-26T00:00:00"/>
    <s v="LA20192886088000"/>
    <x v="2"/>
    <d v="2019-12-31T00:00:00"/>
    <x v="0"/>
    <x v="10"/>
    <x v="0"/>
  </r>
  <r>
    <s v="엠피의정부"/>
    <s v="MP의정부"/>
    <s v="의정부1팀"/>
    <s v="오광숙"/>
    <s v="현대해상"/>
    <x v="0"/>
    <x v="0"/>
    <n v="30000"/>
    <s v="정상"/>
    <d v="2019-12-26T00:00:00"/>
    <d v="2019-12-26T00:00:00"/>
    <s v="L01946242036"/>
    <x v="2"/>
    <d v="2019-12-31T00:00:00"/>
    <x v="0"/>
    <x v="10"/>
    <x v="0"/>
  </r>
  <r>
    <s v="엠피의정부"/>
    <s v="MP의정부"/>
    <s v="의정부1팀"/>
    <s v="오광숙"/>
    <s v="한화손보"/>
    <x v="0"/>
    <x v="0"/>
    <n v="20000"/>
    <s v="정상"/>
    <d v="2019-12-26T00:00:00"/>
    <d v="2019-12-26T00:00:00"/>
    <s v="LA20192885400000"/>
    <x v="2"/>
    <d v="2019-12-31T00:00:00"/>
    <x v="0"/>
    <x v="10"/>
    <x v="0"/>
  </r>
  <r>
    <s v="엠피피스토스"/>
    <s v="MP피스토스"/>
    <s v="피스1팀"/>
    <s v="우월랑"/>
    <s v="DB손보"/>
    <x v="0"/>
    <x v="0"/>
    <n v="58570"/>
    <s v="정상"/>
    <d v="2019-12-26T00:00:00"/>
    <d v="2019-12-26T00:00:00"/>
    <n v="320192477328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36000"/>
    <s v="정상"/>
    <d v="2019-12-26T00:00:00"/>
    <d v="2019-12-26T00:00:00"/>
    <n v="51928832670000"/>
    <x v="2"/>
    <d v="2019-12-31T00:00:00"/>
    <x v="0"/>
    <x v="3"/>
    <x v="0"/>
  </r>
  <r>
    <s v="엠피피스토스"/>
    <s v="MP피스토스"/>
    <s v="피스1팀"/>
    <s v="이미선2"/>
    <s v="삼성화재"/>
    <x v="0"/>
    <x v="1"/>
    <n v="8683"/>
    <s v="정상"/>
    <d v="2019-12-26T00:00:00"/>
    <d v="2019-12-26T00:00:00"/>
    <n v="51928813140000"/>
    <x v="2"/>
    <d v="2019-12-31T00:00:00"/>
    <x v="0"/>
    <x v="3"/>
    <x v="0"/>
  </r>
  <r>
    <s v="엠피피스토스"/>
    <s v="MP피스토스"/>
    <s v="피스1팀"/>
    <s v="이미선2"/>
    <s v="삼성화재"/>
    <x v="0"/>
    <x v="1"/>
    <n v="26360"/>
    <s v="정상"/>
    <d v="2019-12-26T00:00:00"/>
    <d v="2019-12-26T00:00:00"/>
    <n v="51928805950000"/>
    <x v="2"/>
    <d v="2019-12-31T00:00:00"/>
    <x v="0"/>
    <x v="3"/>
    <x v="0"/>
  </r>
  <r>
    <s v="엠피조은"/>
    <s v="MP조은"/>
    <s v="조은1팀"/>
    <s v="이미순2"/>
    <s v="삼성화재"/>
    <x v="0"/>
    <x v="0"/>
    <n v="53000"/>
    <s v="정상"/>
    <d v="2019-12-26T00:00:00"/>
    <d v="2019-12-26T00:00:00"/>
    <n v="51928815120000"/>
    <x v="2"/>
    <d v="2019-12-31T00:00:00"/>
    <x v="0"/>
    <x v="0"/>
    <x v="0"/>
  </r>
  <r>
    <s v="엠피조은"/>
    <s v="MP조은"/>
    <s v="조은1팀"/>
    <s v="이미순2"/>
    <s v="KB손보"/>
    <x v="0"/>
    <x v="0"/>
    <n v="17730"/>
    <s v="정상"/>
    <d v="2019-12-26T00:00:00"/>
    <d v="2019-12-26T00:00:00"/>
    <n v="20196570029"/>
    <x v="2"/>
    <d v="2019-12-31T00:00:00"/>
    <x v="0"/>
    <x v="0"/>
    <x v="0"/>
  </r>
  <r>
    <s v="엠피여주"/>
    <s v="MP여주"/>
    <s v="여주1팀"/>
    <s v="이성구"/>
    <s v="삼성화재"/>
    <x v="0"/>
    <x v="0"/>
    <n v="50000"/>
    <s v="정상"/>
    <d v="2019-12-26T00:00:00"/>
    <d v="2019-12-26T00:00:00"/>
    <n v="51928848600000"/>
    <x v="2"/>
    <d v="2019-12-31T00:00:00"/>
    <x v="0"/>
    <x v="7"/>
    <x v="0"/>
  </r>
  <r>
    <s v="엠피상동"/>
    <s v="MP상동"/>
    <s v="상동1팀"/>
    <s v="이현숙"/>
    <s v="한화손보"/>
    <x v="0"/>
    <x v="0"/>
    <n v="30000"/>
    <s v="정상"/>
    <d v="2019-12-26T00:00:00"/>
    <d v="2019-12-26T00:00:00"/>
    <s v="LA20192868027000"/>
    <x v="2"/>
    <d v="2019-12-31T00:00:00"/>
    <x v="0"/>
    <x v="1"/>
    <x v="0"/>
  </r>
  <r>
    <s v="엠피상동"/>
    <s v="MP상동"/>
    <s v="상동1팀"/>
    <s v="이현숙"/>
    <s v="한화손보"/>
    <x v="0"/>
    <x v="0"/>
    <n v="30000"/>
    <s v="정상"/>
    <d v="2019-12-26T00:00:00"/>
    <d v="2019-12-26T00:00:00"/>
    <s v="LA20192868998000"/>
    <x v="2"/>
    <d v="2019-12-31T00:00:00"/>
    <x v="0"/>
    <x v="1"/>
    <x v="0"/>
  </r>
  <r>
    <s v="엠피송내"/>
    <s v="MP송내"/>
    <s v="송내2팀"/>
    <s v="이현자"/>
    <s v="삼성화재"/>
    <x v="0"/>
    <x v="1"/>
    <n v="39163"/>
    <s v="정상"/>
    <d v="2019-12-26T00:00:00"/>
    <d v="2019-12-26T00:00:00"/>
    <n v="51928885970000"/>
    <x v="2"/>
    <d v="2019-12-31T00:00:00"/>
    <x v="0"/>
    <x v="2"/>
    <x v="0"/>
  </r>
  <r>
    <s v="엠피송내"/>
    <s v="MP송내"/>
    <s v="송내2팀"/>
    <s v="임서윤"/>
    <s v="삼성화재"/>
    <x v="0"/>
    <x v="0"/>
    <n v="37510"/>
    <s v="정상"/>
    <d v="2019-12-26T00:00:00"/>
    <d v="2019-12-26T00:00:00"/>
    <n v="51928866280000"/>
    <x v="2"/>
    <d v="2019-12-31T00:00:00"/>
    <x v="0"/>
    <x v="2"/>
    <x v="0"/>
  </r>
  <r>
    <s v="엠피가온"/>
    <m/>
    <m/>
    <s v="임은숙"/>
    <s v="농협손보"/>
    <x v="0"/>
    <x v="0"/>
    <n v="33295"/>
    <s v="정상"/>
    <d v="2019-12-26T00:00:00"/>
    <d v="2019-12-26T00:00:00"/>
    <n v="3190626635451"/>
    <x v="2"/>
    <d v="2019-12-31T00:00:00"/>
    <x v="0"/>
    <x v="9"/>
    <x v="0"/>
  </r>
  <r>
    <s v="엠피가온"/>
    <m/>
    <m/>
    <s v="임은숙"/>
    <s v="삼성화재"/>
    <x v="0"/>
    <x v="0"/>
    <n v="32000"/>
    <s v="정상"/>
    <d v="2019-12-26T00:00:00"/>
    <d v="2019-12-26T00:00:00"/>
    <n v="51928862570000"/>
    <x v="2"/>
    <d v="2019-12-31T00:00:00"/>
    <x v="0"/>
    <x v="9"/>
    <x v="0"/>
  </r>
  <r>
    <s v="엠피가온"/>
    <m/>
    <m/>
    <s v="임은숙"/>
    <s v="흥국화재"/>
    <x v="0"/>
    <x v="0"/>
    <n v="195863"/>
    <s v="정상"/>
    <d v="2019-12-26T00:00:00"/>
    <d v="2019-12-26T00:00:00"/>
    <n v="41938024280000"/>
    <x v="2"/>
    <d v="2019-12-31T00:00:00"/>
    <x v="0"/>
    <x v="9"/>
    <x v="0"/>
  </r>
  <r>
    <s v="엠피가온"/>
    <m/>
    <m/>
    <s v="임은숙"/>
    <s v="흥국화재"/>
    <x v="0"/>
    <x v="1"/>
    <n v="14903"/>
    <s v="정상"/>
    <d v="2019-12-26T00:00:00"/>
    <d v="2019-12-26T00:00:00"/>
    <n v="41938023920000"/>
    <x v="2"/>
    <d v="2019-12-31T00:00:00"/>
    <x v="0"/>
    <x v="9"/>
    <x v="0"/>
  </r>
  <r>
    <s v="엠피가온"/>
    <m/>
    <m/>
    <s v="임은숙"/>
    <s v="KB손보"/>
    <x v="0"/>
    <x v="0"/>
    <n v="14000"/>
    <s v="정상"/>
    <d v="2019-12-26T00:00:00"/>
    <d v="2019-12-26T00:00:00"/>
    <n v="20196578671"/>
    <x v="2"/>
    <d v="2019-12-31T00:00:00"/>
    <x v="0"/>
    <x v="9"/>
    <x v="0"/>
  </r>
  <r>
    <s v="엠피성공"/>
    <m/>
    <m/>
    <s v="전용순"/>
    <s v="한화손보"/>
    <x v="0"/>
    <x v="0"/>
    <n v="30000"/>
    <s v="정상"/>
    <d v="2019-12-26T00:00:00"/>
    <d v="2019-12-26T00:00:00"/>
    <s v="LA20192873262000"/>
    <x v="2"/>
    <d v="2019-12-31T00:00:00"/>
    <x v="0"/>
    <x v="5"/>
    <x v="0"/>
  </r>
  <r>
    <s v="엠피경기"/>
    <s v="MP경기"/>
    <s v="경기1팀"/>
    <s v="정원진"/>
    <s v="메리츠화재"/>
    <x v="0"/>
    <x v="0"/>
    <n v="57220"/>
    <s v="정상"/>
    <d v="2019-12-26T00:00:00"/>
    <d v="2019-12-26T00:00:00"/>
    <s v="61415-74516"/>
    <x v="2"/>
    <d v="2019-12-31T00:00:00"/>
    <x v="0"/>
    <x v="18"/>
    <x v="0"/>
  </r>
  <r>
    <s v="엠피송내"/>
    <s v="MP송내"/>
    <s v="송내1팀"/>
    <s v="정인란"/>
    <s v="흥국화재"/>
    <x v="0"/>
    <x v="0"/>
    <n v="49684"/>
    <s v="정상"/>
    <d v="2019-12-26T00:00:00"/>
    <d v="2019-12-26T00:00:00"/>
    <n v="41937999300000"/>
    <x v="2"/>
    <d v="2019-12-31T00:00:00"/>
    <x v="0"/>
    <x v="2"/>
    <x v="0"/>
  </r>
  <r>
    <s v="엠피송내"/>
    <s v="MP송내"/>
    <s v="송내1팀"/>
    <s v="정인란"/>
    <s v="흥국화재"/>
    <x v="0"/>
    <x v="0"/>
    <n v="56377"/>
    <s v="정상"/>
    <d v="2019-12-26T00:00:00"/>
    <d v="2019-12-26T00:00:00"/>
    <n v="41938010610000"/>
    <x v="2"/>
    <d v="2019-12-31T00:00:00"/>
    <x v="0"/>
    <x v="2"/>
    <x v="0"/>
  </r>
  <r>
    <s v="엠피송내"/>
    <s v="MP송내"/>
    <s v="송내1팀"/>
    <s v="정인란"/>
    <s v="흥국화재"/>
    <x v="0"/>
    <x v="1"/>
    <n v="25706"/>
    <s v="정상"/>
    <d v="2019-12-26T00:00:00"/>
    <d v="2019-12-26T00:00:00"/>
    <n v="41937999330000"/>
    <x v="2"/>
    <d v="2019-12-31T00:00:00"/>
    <x v="0"/>
    <x v="2"/>
    <x v="0"/>
  </r>
  <r>
    <s v="엠피송내"/>
    <s v="MP송내"/>
    <s v="송내1팀"/>
    <s v="정인란"/>
    <s v="메리츠화재"/>
    <x v="0"/>
    <x v="0"/>
    <n v="110300"/>
    <s v="정상"/>
    <d v="2019-12-26T00:00:00"/>
    <d v="2019-12-26T00:00:00"/>
    <s v="61464-15986"/>
    <x v="2"/>
    <d v="2019-12-31T00:00:00"/>
    <x v="0"/>
    <x v="2"/>
    <x v="0"/>
  </r>
  <r>
    <s v="엠피경기"/>
    <s v="MP경기"/>
    <s v="경기1팀"/>
    <s v="조정호"/>
    <s v="삼성화재"/>
    <x v="0"/>
    <x v="0"/>
    <n v="90000"/>
    <s v="정상"/>
    <d v="2019-12-26T00:00:00"/>
    <d v="2019-12-26T00:00:00"/>
    <n v="51928818790000"/>
    <x v="2"/>
    <d v="2019-12-31T00:00:00"/>
    <x v="0"/>
    <x v="18"/>
    <x v="0"/>
  </r>
  <r>
    <s v="엠피의정부"/>
    <s v="MP의정부"/>
    <s v="의정부1팀"/>
    <s v="채경미"/>
    <s v="삼성화재"/>
    <x v="0"/>
    <x v="1"/>
    <n v="7666"/>
    <s v="정상"/>
    <d v="2019-12-26T00:00:00"/>
    <d v="2019-12-26T00:00:00"/>
    <n v="51928793930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9391"/>
    <s v="정상"/>
    <d v="2019-12-26T00:00:00"/>
    <d v="2019-12-26T00:00:00"/>
    <s v="LA20192130707000"/>
    <x v="2"/>
    <d v="2019-12-31T00:00:00"/>
    <x v="0"/>
    <x v="10"/>
    <x v="0"/>
  </r>
  <r>
    <s v="엠피의정부"/>
    <s v="MP의정부"/>
    <s v="의정부1팀"/>
    <s v="채경미"/>
    <s v="롯데손보"/>
    <x v="0"/>
    <x v="0"/>
    <n v="37198"/>
    <s v="정상"/>
    <d v="2019-12-26T00:00:00"/>
    <d v="2019-12-26T00:00:00"/>
    <s v="LA20192130639000"/>
    <x v="2"/>
    <d v="2019-12-31T00:00:00"/>
    <x v="0"/>
    <x v="10"/>
    <x v="0"/>
  </r>
  <r>
    <s v="엠피성공"/>
    <s v="MP성공"/>
    <s v="성공1팀"/>
    <s v="최선희"/>
    <s v="메리츠화재"/>
    <x v="0"/>
    <x v="0"/>
    <n v="119560"/>
    <s v="정상"/>
    <d v="2019-12-26T00:00:00"/>
    <d v="2019-12-26T00:00:00"/>
    <s v="61467-11206"/>
    <x v="2"/>
    <d v="2019-12-31T00:00:00"/>
    <x v="0"/>
    <x v="5"/>
    <x v="0"/>
  </r>
  <r>
    <s v="엠피의정부"/>
    <s v="MP의정부"/>
    <m/>
    <s v="최주영"/>
    <s v="흥국화재"/>
    <x v="0"/>
    <x v="0"/>
    <n v="55914"/>
    <s v="정상"/>
    <d v="2019-12-26T00:00:00"/>
    <d v="2019-12-26T00:00:00"/>
    <n v="41937996710000"/>
    <x v="2"/>
    <d v="2019-12-31T00:00:00"/>
    <x v="0"/>
    <x v="10"/>
    <x v="0"/>
  </r>
  <r>
    <s v="엠피의정부"/>
    <s v="MP의정부"/>
    <m/>
    <s v="최주영"/>
    <s v="흥국화재"/>
    <x v="0"/>
    <x v="0"/>
    <n v="50315"/>
    <s v="정상"/>
    <d v="2019-12-26T00:00:00"/>
    <d v="2019-12-26T00:00:00"/>
    <n v="41937998090000"/>
    <x v="2"/>
    <d v="2019-12-31T00:00:00"/>
    <x v="0"/>
    <x v="10"/>
    <x v="0"/>
  </r>
  <r>
    <s v="엠피피스토스"/>
    <s v="MP피스토스"/>
    <s v="피스1팀"/>
    <s v="홍미숙"/>
    <s v="메리츠화재"/>
    <x v="0"/>
    <x v="0"/>
    <n v="12000"/>
    <s v="정상"/>
    <d v="2019-12-26T00:00:00"/>
    <d v="2019-12-26T00:00:00"/>
    <s v="61437-95603"/>
    <x v="2"/>
    <d v="2019-12-31T00:00:00"/>
    <x v="0"/>
    <x v="3"/>
    <x v="0"/>
  </r>
  <r>
    <s v="엠피성공"/>
    <s v="MP성공"/>
    <s v="성공1팀"/>
    <s v="홍미정"/>
    <s v="삼성화재"/>
    <x v="0"/>
    <x v="0"/>
    <n v="50000"/>
    <s v="정상"/>
    <d v="2019-12-26T00:00:00"/>
    <d v="2019-12-26T00:00:00"/>
    <n v="51928849000000"/>
    <x v="2"/>
    <d v="2019-12-31T00:00:00"/>
    <x v="0"/>
    <x v="5"/>
    <x v="0"/>
  </r>
  <r>
    <s v="엠피성공"/>
    <s v="MP성공"/>
    <s v="성공1팀"/>
    <s v="홍미정"/>
    <s v="DB손보"/>
    <x v="0"/>
    <x v="0"/>
    <n v="30000"/>
    <s v="정상"/>
    <d v="2019-12-26T00:00:00"/>
    <d v="2019-12-26T00:00:00"/>
    <n v="320192477371"/>
    <x v="2"/>
    <d v="2019-12-31T00:00:00"/>
    <x v="0"/>
    <x v="5"/>
    <x v="0"/>
  </r>
  <r>
    <s v="엠피성공"/>
    <s v="MP성공"/>
    <s v="성공1팀"/>
    <s v="홍미정"/>
    <s v="메리츠화재"/>
    <x v="0"/>
    <x v="0"/>
    <n v="42200"/>
    <s v="정상"/>
    <d v="2019-12-26T00:00:00"/>
    <d v="2019-12-26T00:00:00"/>
    <s v="61437-96107"/>
    <x v="2"/>
    <d v="2019-12-31T00:00:00"/>
    <x v="0"/>
    <x v="5"/>
    <x v="0"/>
  </r>
  <r>
    <s v="엠피성공"/>
    <s v="MP성공"/>
    <s v="성공1팀"/>
    <s v="홍미정"/>
    <s v="메리츠화재"/>
    <x v="0"/>
    <x v="0"/>
    <n v="73030"/>
    <s v="정상"/>
    <d v="2019-12-26T00:00:00"/>
    <d v="2019-12-26T00:00:00"/>
    <s v="61464-16024"/>
    <x v="2"/>
    <d v="2019-12-31T00:00:00"/>
    <x v="0"/>
    <x v="5"/>
    <x v="0"/>
  </r>
  <r>
    <s v="엠피성공"/>
    <s v="MP성공"/>
    <s v="성공1팀"/>
    <s v="홍미정"/>
    <s v="메리츠화재"/>
    <x v="0"/>
    <x v="1"/>
    <n v="32650"/>
    <s v="정상"/>
    <d v="2019-12-26T00:00:00"/>
    <d v="2019-12-26T00:00:00"/>
    <s v="61264-342479"/>
    <x v="2"/>
    <d v="2019-12-31T00:00:00"/>
    <x v="0"/>
    <x v="5"/>
    <x v="0"/>
  </r>
  <r>
    <s v="엠피성공"/>
    <s v="MP성공"/>
    <s v="성공1팀"/>
    <s v="홍미정"/>
    <s v="롯데손보"/>
    <x v="0"/>
    <x v="0"/>
    <n v="33000"/>
    <s v="정상"/>
    <d v="2019-12-26T00:00:00"/>
    <d v="2019-12-26T00:00:00"/>
    <s v="LA20192128135000"/>
    <x v="2"/>
    <d v="2019-12-31T00:00:00"/>
    <x v="0"/>
    <x v="5"/>
    <x v="0"/>
  </r>
  <r>
    <s v="엠피성공"/>
    <s v="MP성공"/>
    <s v="성공1팀"/>
    <s v="홍미정"/>
    <s v="삼성화재"/>
    <x v="0"/>
    <x v="0"/>
    <n v="110000"/>
    <s v="정상"/>
    <d v="2019-12-26T00:00:00"/>
    <d v="2019-12-26T00:00:00"/>
    <n v="51928797150000"/>
    <x v="2"/>
    <d v="2019-12-31T00:00:00"/>
    <x v="0"/>
    <x v="5"/>
    <x v="0"/>
  </r>
  <r>
    <s v="엠피피스토스"/>
    <s v="MP피스토스"/>
    <s v="피스1팀"/>
    <s v="황지영"/>
    <s v="롯데손보"/>
    <x v="0"/>
    <x v="0"/>
    <n v="109620"/>
    <s v="정상"/>
    <d v="2019-12-26T00:00:00"/>
    <d v="2019-12-26T00:00:00"/>
    <s v="LA20192130183000"/>
    <x v="2"/>
    <d v="2019-12-31T00:00:00"/>
    <x v="0"/>
    <x v="3"/>
    <x v="0"/>
  </r>
  <r>
    <s v="엠피성공"/>
    <m/>
    <m/>
    <s v="전용순"/>
    <s v="한화손보"/>
    <x v="0"/>
    <x v="0"/>
    <n v="30000"/>
    <s v="정상"/>
    <d v="2019-12-25T00:00:00"/>
    <d v="2019-12-25T00:00:00"/>
    <s v="LA20192862700000"/>
    <x v="2"/>
    <d v="2019-12-31T00:00:00"/>
    <x v="0"/>
    <x v="5"/>
    <x v="0"/>
  </r>
  <r>
    <s v="엠피상동"/>
    <s v="MP상동"/>
    <s v="상동1팀"/>
    <s v="강명희"/>
    <s v="메리츠화재"/>
    <x v="0"/>
    <x v="0"/>
    <n v="58620"/>
    <s v="정상"/>
    <d v="2019-12-24T00:00:00"/>
    <d v="2019-12-24T00:00:00"/>
    <s v="61465-24599"/>
    <x v="2"/>
    <d v="2019-12-31T00:00:00"/>
    <x v="0"/>
    <x v="1"/>
    <x v="0"/>
  </r>
  <r>
    <s v="엠피상동"/>
    <s v="MP상동"/>
    <s v="상동1팀"/>
    <s v="강명희"/>
    <s v="메리츠화재"/>
    <x v="0"/>
    <x v="0"/>
    <n v="50000"/>
    <s v="정상"/>
    <d v="2019-12-24T00:00:00"/>
    <d v="2019-12-24T00:00:00"/>
    <s v="61465-24600"/>
    <x v="2"/>
    <d v="2019-12-31T00:00:00"/>
    <x v="0"/>
    <x v="1"/>
    <x v="0"/>
  </r>
  <r>
    <s v="엠피피스토스"/>
    <s v="MP피스토스"/>
    <s v="피스1팀"/>
    <s v="고경숙"/>
    <s v="롯데손보"/>
    <x v="0"/>
    <x v="0"/>
    <n v="40954"/>
    <s v="정상"/>
    <d v="2019-12-24T00:00:00"/>
    <d v="2019-12-24T00:00:00"/>
    <s v="LA20192121544000"/>
    <x v="2"/>
    <d v="2019-12-31T00:00:00"/>
    <x v="0"/>
    <x v="3"/>
    <x v="0"/>
  </r>
  <r>
    <s v="엠피메트로"/>
    <s v="씨티엠지점"/>
    <s v="씨티엠1팀"/>
    <s v="김대곤"/>
    <s v="MG손보"/>
    <x v="0"/>
    <x v="0"/>
    <n v="20000"/>
    <s v="정상"/>
    <d v="2019-12-24T00:00:00"/>
    <d v="2019-12-24T00:00:00"/>
    <n v="20190612599"/>
    <x v="2"/>
    <d v="2019-12-31T00:00:00"/>
    <x v="0"/>
    <x v="13"/>
    <x v="0"/>
  </r>
  <r>
    <s v="엠피메트로"/>
    <s v="씨티엠지점"/>
    <s v="씨티엠1팀"/>
    <s v="김대곤"/>
    <s v="한화손보"/>
    <x v="0"/>
    <x v="0"/>
    <n v="41200"/>
    <s v="정상"/>
    <d v="2019-12-24T00:00:00"/>
    <d v="2019-12-24T00:00:00"/>
    <s v="LA20192859725000"/>
    <x v="2"/>
    <d v="2019-12-31T00:00:00"/>
    <x v="0"/>
    <x v="13"/>
    <x v="0"/>
  </r>
  <r>
    <s v="엠피송내"/>
    <s v="MP송내"/>
    <s v="송내2팀"/>
    <s v="김묘정"/>
    <s v="롯데손보"/>
    <x v="0"/>
    <x v="0"/>
    <n v="31038"/>
    <s v="정상"/>
    <d v="2019-12-24T00:00:00"/>
    <d v="2019-12-24T00:00:00"/>
    <s v="LA20192122766000"/>
    <x v="2"/>
    <d v="2019-12-31T00:00:00"/>
    <x v="0"/>
    <x v="2"/>
    <x v="0"/>
  </r>
  <r>
    <s v="엠피송내"/>
    <s v="MP송내"/>
    <s v="송내2팀"/>
    <s v="김묘정"/>
    <s v="롯데손보"/>
    <x v="0"/>
    <x v="0"/>
    <n v="106569"/>
    <s v="정상"/>
    <d v="2019-12-24T00:00:00"/>
    <d v="2019-12-24T00:00:00"/>
    <s v="LA20192117330000"/>
    <x v="2"/>
    <d v="2019-12-31T00:00:00"/>
    <x v="0"/>
    <x v="2"/>
    <x v="0"/>
  </r>
  <r>
    <s v="엠피송내"/>
    <s v="MP송내"/>
    <s v="송내2팀"/>
    <s v="김묘정"/>
    <s v="KB손보"/>
    <x v="0"/>
    <x v="0"/>
    <n v="26440"/>
    <s v="정상"/>
    <d v="2019-12-24T00:00:00"/>
    <d v="2019-12-24T00:00:00"/>
    <n v="20196543766"/>
    <x v="2"/>
    <d v="2019-12-31T00:00:00"/>
    <x v="0"/>
    <x v="2"/>
    <x v="0"/>
  </r>
  <r>
    <s v="엠피송내"/>
    <s v="MP송내"/>
    <s v="송내2팀"/>
    <s v="김묘정"/>
    <s v="메리츠화재"/>
    <x v="0"/>
    <x v="0"/>
    <n v="45150"/>
    <s v="정상"/>
    <d v="2019-12-24T00:00:00"/>
    <d v="2019-12-24T00:00:00"/>
    <s v="61465-24859"/>
    <x v="2"/>
    <d v="2019-12-31T00:00:00"/>
    <x v="0"/>
    <x v="2"/>
    <x v="0"/>
  </r>
  <r>
    <s v="엠피송내"/>
    <s v="MP송내"/>
    <s v="송내2팀"/>
    <s v="김묘정"/>
    <s v="메리츠화재"/>
    <x v="0"/>
    <x v="0"/>
    <n v="20000"/>
    <s v="정상"/>
    <d v="2019-12-24T00:00:00"/>
    <d v="2019-12-24T00:00:00"/>
    <s v="61392-39741"/>
    <x v="2"/>
    <d v="2019-12-31T00:00:00"/>
    <x v="0"/>
    <x v="2"/>
    <x v="0"/>
  </r>
  <r>
    <s v="엠피송내"/>
    <s v="MP송내"/>
    <s v="송내2팀"/>
    <s v="김묘정"/>
    <s v="메리츠화재"/>
    <x v="0"/>
    <x v="0"/>
    <n v="20000"/>
    <s v="정상"/>
    <d v="2019-12-24T00:00:00"/>
    <d v="2019-12-24T00:00:00"/>
    <s v="61392-39746"/>
    <x v="2"/>
    <d v="2019-12-31T00:00:00"/>
    <x v="0"/>
    <x v="2"/>
    <x v="0"/>
  </r>
  <r>
    <s v="엠피피스토스"/>
    <s v="MP피스토스"/>
    <s v="피스1팀"/>
    <s v="김상천"/>
    <s v="한화손보"/>
    <x v="0"/>
    <x v="0"/>
    <n v="32000"/>
    <s v="정상"/>
    <d v="2019-12-24T00:00:00"/>
    <d v="2019-12-24T00:00:00"/>
    <s v="LA20192854417000"/>
    <x v="2"/>
    <d v="2019-12-31T00:00:00"/>
    <x v="0"/>
    <x v="3"/>
    <x v="0"/>
  </r>
  <r>
    <s v="엠피피스토스"/>
    <s v="MP피스토스"/>
    <s v="피스1팀"/>
    <s v="김상천"/>
    <s v="현대해상"/>
    <x v="0"/>
    <x v="0"/>
    <n v="30000"/>
    <s v="정상"/>
    <d v="2019-12-24T00:00:00"/>
    <d v="2019-12-24T00:00:00"/>
    <s v="L01945911235"/>
    <x v="2"/>
    <d v="2019-12-31T00:00:00"/>
    <x v="0"/>
    <x v="3"/>
    <x v="0"/>
  </r>
  <r>
    <s v="엠피송내"/>
    <s v="MP송내"/>
    <s v="송내2팀"/>
    <s v="김은숙1"/>
    <s v="롯데손보"/>
    <x v="0"/>
    <x v="0"/>
    <n v="46000"/>
    <s v="정상"/>
    <d v="2019-12-24T00:00:00"/>
    <d v="2019-12-24T00:00:00"/>
    <s v="LA20192119875000"/>
    <x v="2"/>
    <d v="2019-12-31T00:00:00"/>
    <x v="0"/>
    <x v="2"/>
    <x v="0"/>
  </r>
  <r>
    <s v="엠피성공"/>
    <s v="MP성공"/>
    <s v="성공1팀"/>
    <s v="김정자"/>
    <s v="삼성화재"/>
    <x v="0"/>
    <x v="0"/>
    <n v="71000"/>
    <s v="정상"/>
    <d v="2019-12-24T00:00:00"/>
    <d v="2019-12-24T00:00:00"/>
    <n v="51928644680000"/>
    <x v="2"/>
    <d v="2019-12-31T00:00:00"/>
    <x v="0"/>
    <x v="5"/>
    <x v="0"/>
  </r>
  <r>
    <s v="엠피성공"/>
    <s v="MP성공"/>
    <s v="성공1팀"/>
    <s v="김정자"/>
    <s v="삼성화재"/>
    <x v="0"/>
    <x v="0"/>
    <n v="41000"/>
    <s v="정상"/>
    <d v="2019-12-24T00:00:00"/>
    <d v="2019-12-24T00:00:00"/>
    <n v="51928644610000"/>
    <x v="2"/>
    <d v="2019-12-31T00:00:00"/>
    <x v="0"/>
    <x v="5"/>
    <x v="0"/>
  </r>
  <r>
    <s v="엠피메트로"/>
    <s v="MP메트로"/>
    <s v="시흥1팀"/>
    <s v="김지연"/>
    <s v="DB손보"/>
    <x v="0"/>
    <x v="0"/>
    <n v="200000"/>
    <s v="정상"/>
    <d v="2019-12-24T00:00:00"/>
    <d v="2019-12-24T00:00:00"/>
    <n v="320192468405"/>
    <x v="2"/>
    <d v="2019-12-31T00:00:00"/>
    <x v="0"/>
    <x v="15"/>
    <x v="0"/>
  </r>
  <r>
    <s v="엠피가온"/>
    <s v="MP가온"/>
    <s v="가온1팀"/>
    <s v="노희경"/>
    <s v="한화손보"/>
    <x v="0"/>
    <x v="0"/>
    <n v="38000"/>
    <s v="정상"/>
    <d v="2019-12-24T00:00:00"/>
    <d v="2019-12-24T00:00:00"/>
    <s v="LA20192853637000"/>
    <x v="2"/>
    <d v="2019-12-31T00:00:00"/>
    <x v="0"/>
    <x v="9"/>
    <x v="0"/>
  </r>
  <r>
    <s v="엠피여주"/>
    <m/>
    <m/>
    <s v="박진숙"/>
    <s v="메리츠화재"/>
    <x v="0"/>
    <x v="1"/>
    <n v="20760"/>
    <s v="정상"/>
    <d v="2019-12-24T00:00:00"/>
    <d v="2019-12-24T00:00:00"/>
    <s v="61264-339800"/>
    <x v="2"/>
    <d v="2019-12-31T00:00:00"/>
    <x v="0"/>
    <x v="7"/>
    <x v="0"/>
  </r>
  <r>
    <s v="엠피상동"/>
    <s v="MP상동"/>
    <s v="상동1팀"/>
    <s v="손명애"/>
    <s v="삼성화재"/>
    <x v="0"/>
    <x v="0"/>
    <n v="57000"/>
    <s v="정상"/>
    <d v="2019-12-24T00:00:00"/>
    <d v="2019-12-24T00:00:00"/>
    <n v="51928664770000"/>
    <x v="2"/>
    <d v="2019-12-31T00:00:00"/>
    <x v="0"/>
    <x v="1"/>
    <x v="0"/>
  </r>
  <r>
    <s v="엠피레전드"/>
    <m/>
    <m/>
    <s v="신승휴"/>
    <s v="메리츠화재"/>
    <x v="0"/>
    <x v="0"/>
    <n v="20190"/>
    <s v="정상"/>
    <d v="2019-12-24T00:00:00"/>
    <d v="2019-12-24T00:00:00"/>
    <s v="61481-1190"/>
    <x v="2"/>
    <d v="2019-12-31T00:00:00"/>
    <x v="0"/>
    <x v="11"/>
    <x v="0"/>
  </r>
  <r>
    <s v="엠피레전드"/>
    <m/>
    <m/>
    <s v="신승휴"/>
    <s v="KB손보"/>
    <x v="0"/>
    <x v="0"/>
    <n v="20000"/>
    <s v="정상"/>
    <d v="2019-12-24T00:00:00"/>
    <d v="2019-12-24T00:00:00"/>
    <n v="20196535872"/>
    <x v="2"/>
    <d v="2019-12-31T00:00:00"/>
    <x v="0"/>
    <x v="11"/>
    <x v="0"/>
  </r>
  <r>
    <s v="엠피레전드"/>
    <m/>
    <m/>
    <s v="신승휴"/>
    <s v="KB손보"/>
    <x v="0"/>
    <x v="0"/>
    <n v="20000"/>
    <s v="정상"/>
    <d v="2019-12-24T00:00:00"/>
    <d v="2019-12-24T00:00:00"/>
    <n v="20196535768"/>
    <x v="2"/>
    <d v="2019-12-31T00:00:00"/>
    <x v="0"/>
    <x v="11"/>
    <x v="0"/>
  </r>
  <r>
    <s v="엠피피스토스"/>
    <s v="MP피스토스"/>
    <s v="피스1팀"/>
    <s v="신현애"/>
    <s v="DB손보"/>
    <x v="0"/>
    <x v="0"/>
    <n v="32750"/>
    <s v="정상"/>
    <d v="2019-12-24T00:00:00"/>
    <d v="2019-12-24T00:00:00"/>
    <n v="320192465873"/>
    <x v="2"/>
    <d v="2019-12-31T00:00:00"/>
    <x v="0"/>
    <x v="3"/>
    <x v="0"/>
  </r>
  <r>
    <s v="엠피피스토스"/>
    <s v="MP피스토스"/>
    <s v="피스1팀"/>
    <s v="신현애"/>
    <s v="롯데손보"/>
    <x v="0"/>
    <x v="0"/>
    <n v="51612"/>
    <s v="정상"/>
    <d v="2019-12-24T00:00:00"/>
    <d v="2019-12-24T00:00:00"/>
    <s v="LA20192119663000"/>
    <x v="2"/>
    <d v="2019-12-31T00:00:00"/>
    <x v="0"/>
    <x v="3"/>
    <x v="0"/>
  </r>
  <r>
    <s v="엠피성공"/>
    <s v="MP성공"/>
    <s v="성공1팀"/>
    <s v="심정임"/>
    <s v="메리츠화재"/>
    <x v="0"/>
    <x v="0"/>
    <n v="39710"/>
    <s v="정상"/>
    <d v="2019-12-24T00:00:00"/>
    <d v="2019-12-24T00:00:00"/>
    <s v="61415-74135"/>
    <x v="2"/>
    <d v="2019-12-31T00:00:00"/>
    <x v="0"/>
    <x v="5"/>
    <x v="0"/>
  </r>
  <r>
    <s v="엠피성공"/>
    <s v="MP성공"/>
    <s v="성공1팀"/>
    <s v="심정임"/>
    <s v="삼성화재"/>
    <x v="0"/>
    <x v="0"/>
    <n v="38000"/>
    <s v="정상"/>
    <d v="2019-12-24T00:00:00"/>
    <d v="2019-12-24T00:00:00"/>
    <n v="51928664790000"/>
    <x v="2"/>
    <d v="2019-12-31T00:00:00"/>
    <x v="0"/>
    <x v="5"/>
    <x v="0"/>
  </r>
  <r>
    <s v="엠피의정부"/>
    <s v="MP의정부"/>
    <s v="의정부1팀"/>
    <s v="염경분"/>
    <s v="롯데손보"/>
    <x v="0"/>
    <x v="0"/>
    <n v="104484"/>
    <s v="정상"/>
    <d v="2019-12-24T00:00:00"/>
    <d v="2019-12-24T00:00:00"/>
    <s v="LA20192125270000"/>
    <x v="2"/>
    <d v="2019-12-31T00:00:00"/>
    <x v="0"/>
    <x v="10"/>
    <x v="0"/>
  </r>
  <r>
    <s v="엠피의정부"/>
    <s v="MP의정부"/>
    <s v="의정부1팀"/>
    <s v="염경분"/>
    <s v="농협손보"/>
    <x v="0"/>
    <x v="0"/>
    <n v="99270"/>
    <s v="정상"/>
    <d v="2019-12-24T00:00:00"/>
    <d v="2019-12-24T00:00:00"/>
    <n v="3190622718931"/>
    <x v="2"/>
    <d v="2019-12-31T00:00:00"/>
    <x v="0"/>
    <x v="10"/>
    <x v="0"/>
  </r>
  <r>
    <s v="엠피피스토스"/>
    <s v="MP피스토스"/>
    <s v="피스1팀"/>
    <s v="오은정"/>
    <s v="삼성화재"/>
    <x v="0"/>
    <x v="0"/>
    <n v="30000"/>
    <s v="정상"/>
    <d v="2019-12-24T00:00:00"/>
    <d v="2019-12-24T00:00:00"/>
    <n v="51928724510000"/>
    <x v="2"/>
    <d v="2019-12-31T00:00:00"/>
    <x v="0"/>
    <x v="3"/>
    <x v="0"/>
  </r>
  <r>
    <s v="엠피피스토스"/>
    <s v="MP피스토스"/>
    <s v="피스1팀"/>
    <s v="오은정"/>
    <s v="삼성화재"/>
    <x v="0"/>
    <x v="0"/>
    <n v="30000"/>
    <s v="정상"/>
    <d v="2019-12-24T00:00:00"/>
    <d v="2019-12-24T00:00:00"/>
    <n v="51928727150000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20000"/>
    <s v="정상"/>
    <d v="2019-12-24T00:00:00"/>
    <d v="2019-12-24T00:00:00"/>
    <n v="51928655610000"/>
    <x v="2"/>
    <d v="2019-12-31T00:00:00"/>
    <x v="0"/>
    <x v="3"/>
    <x v="0"/>
  </r>
  <r>
    <s v="엠피메트로"/>
    <s v="제이엔제이"/>
    <s v="제이엔제이1팀"/>
    <s v="유경자"/>
    <s v="롯데손보"/>
    <x v="0"/>
    <x v="0"/>
    <n v="38703"/>
    <s v="정상"/>
    <d v="2019-12-24T00:00:00"/>
    <d v="2019-12-24T00:00:00"/>
    <s v="LA20192122869000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57340"/>
    <s v="정상"/>
    <d v="2019-12-24T00:00:00"/>
    <d v="2019-12-24T00:00:00"/>
    <n v="320192468895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50330"/>
    <s v="정상"/>
    <d v="2019-12-24T00:00:00"/>
    <d v="2019-12-24T00:00:00"/>
    <s v="61465-25201"/>
    <x v="2"/>
    <d v="2019-12-31T00:00:00"/>
    <x v="0"/>
    <x v="4"/>
    <x v="0"/>
  </r>
  <r>
    <s v="엠피메트로"/>
    <s v="제이엔제이"/>
    <s v="제이엔제이1팀"/>
    <s v="유경자"/>
    <s v="삼성화재"/>
    <x v="0"/>
    <x v="1"/>
    <n v="15620"/>
    <s v="정상"/>
    <d v="2019-12-24T00:00:00"/>
    <d v="2019-12-24T00:00:00"/>
    <n v="51928626030000"/>
    <x v="2"/>
    <d v="2019-12-31T00:00:00"/>
    <x v="0"/>
    <x v="4"/>
    <x v="0"/>
  </r>
  <r>
    <s v="엠피상동"/>
    <s v="MP상동"/>
    <s v="상동1팀"/>
    <s v="육숙자"/>
    <s v="메리츠화재"/>
    <x v="0"/>
    <x v="0"/>
    <n v="137000"/>
    <s v="정상"/>
    <d v="2019-12-24T00:00:00"/>
    <d v="2019-12-24T00:00:00"/>
    <s v="61465-25119"/>
    <x v="2"/>
    <d v="2019-12-31T00:00:00"/>
    <x v="0"/>
    <x v="1"/>
    <x v="0"/>
  </r>
  <r>
    <s v="엠피상동"/>
    <s v="MP상동"/>
    <s v="상동1팀"/>
    <s v="이경옥"/>
    <s v="삼성화재"/>
    <x v="0"/>
    <x v="0"/>
    <n v="100000"/>
    <s v="정상"/>
    <d v="2019-12-24T00:00:00"/>
    <d v="2019-12-24T00:00:00"/>
    <n v="51928710010000"/>
    <x v="2"/>
    <d v="2019-12-31T00:00:00"/>
    <x v="0"/>
    <x v="1"/>
    <x v="0"/>
  </r>
  <r>
    <s v="엠피송내"/>
    <s v="MP송내"/>
    <s v="송내1팀"/>
    <s v="이광인"/>
    <s v="롯데손보"/>
    <x v="0"/>
    <x v="0"/>
    <n v="44754"/>
    <s v="정상"/>
    <d v="2019-12-24T00:00:00"/>
    <d v="2019-12-24T00:00:00"/>
    <s v="LA20192120687000"/>
    <x v="2"/>
    <d v="2019-12-31T00:00:00"/>
    <x v="0"/>
    <x v="2"/>
    <x v="0"/>
  </r>
  <r>
    <s v="엠피송내"/>
    <s v="MP송내"/>
    <s v="송내1팀"/>
    <s v="이광인"/>
    <s v="롯데손보"/>
    <x v="0"/>
    <x v="0"/>
    <n v="50197"/>
    <s v="정상"/>
    <d v="2019-12-24T00:00:00"/>
    <d v="2019-12-24T00:00:00"/>
    <s v="LA20192120790000"/>
    <x v="2"/>
    <d v="2019-12-31T00:00:00"/>
    <x v="0"/>
    <x v="2"/>
    <x v="0"/>
  </r>
  <r>
    <s v="엠피송내"/>
    <s v="MP송내"/>
    <s v="송내1팀"/>
    <s v="이광인"/>
    <s v="메리츠화재"/>
    <x v="0"/>
    <x v="0"/>
    <n v="18550"/>
    <s v="정상"/>
    <d v="2019-12-24T00:00:00"/>
    <d v="2019-12-24T00:00:00"/>
    <s v="61464-15308"/>
    <x v="2"/>
    <d v="2019-12-31T00:00:00"/>
    <x v="0"/>
    <x v="2"/>
    <x v="0"/>
  </r>
  <r>
    <s v="엠피피스토스"/>
    <s v="MP피스토스"/>
    <s v="피스1팀"/>
    <s v="이미선2"/>
    <s v="롯데손보"/>
    <x v="0"/>
    <x v="0"/>
    <n v="34188"/>
    <s v="정상"/>
    <d v="2019-12-24T00:00:00"/>
    <d v="2019-12-24T00:00:00"/>
    <s v="LA20192117383000"/>
    <x v="2"/>
    <d v="2019-12-31T00:00:00"/>
    <x v="0"/>
    <x v="3"/>
    <x v="0"/>
  </r>
  <r>
    <s v="엠피피스토스"/>
    <s v="MP피스토스"/>
    <s v="피스1팀"/>
    <s v="이미선2"/>
    <s v="롯데손보"/>
    <x v="0"/>
    <x v="0"/>
    <n v="40951"/>
    <s v="정상"/>
    <d v="2019-12-24T00:00:00"/>
    <d v="2019-12-24T00:00:00"/>
    <s v="LA20192117501000"/>
    <x v="2"/>
    <d v="2019-12-31T00:00:00"/>
    <x v="0"/>
    <x v="3"/>
    <x v="0"/>
  </r>
  <r>
    <s v="엠피피스토스"/>
    <s v="MP피스토스"/>
    <s v="피스1팀"/>
    <s v="이미선2"/>
    <s v="롯데손보"/>
    <x v="0"/>
    <x v="0"/>
    <n v="34889"/>
    <s v="정상"/>
    <d v="2019-12-24T00:00:00"/>
    <d v="2019-12-24T00:00:00"/>
    <s v="LA20192117552000"/>
    <x v="2"/>
    <d v="2019-12-31T00:00:00"/>
    <x v="0"/>
    <x v="3"/>
    <x v="0"/>
  </r>
  <r>
    <s v="엠피상동"/>
    <s v="MP상동"/>
    <s v="상동1팀"/>
    <s v="이병식"/>
    <s v="메리츠화재"/>
    <x v="0"/>
    <x v="0"/>
    <n v="29000"/>
    <s v="정상"/>
    <d v="2019-12-24T00:00:00"/>
    <d v="2019-12-24T00:00:00"/>
    <s v="61437-94393"/>
    <x v="2"/>
    <d v="2019-12-31T00:00:00"/>
    <x v="0"/>
    <x v="1"/>
    <x v="0"/>
  </r>
  <r>
    <s v="엠피상동"/>
    <s v="MP상동"/>
    <s v="상동1팀"/>
    <s v="이병식"/>
    <s v="메리츠화재"/>
    <x v="0"/>
    <x v="0"/>
    <n v="39100"/>
    <s v="정상"/>
    <d v="2019-12-24T00:00:00"/>
    <d v="2019-12-24T00:00:00"/>
    <s v="61464-15490"/>
    <x v="2"/>
    <d v="2019-12-31T00:00:00"/>
    <x v="0"/>
    <x v="1"/>
    <x v="0"/>
  </r>
  <r>
    <s v="엠피상동"/>
    <s v="MP상동"/>
    <s v="상동1팀"/>
    <s v="이병식"/>
    <s v="메리츠화재"/>
    <x v="0"/>
    <x v="0"/>
    <n v="43000"/>
    <s v="정상"/>
    <d v="2019-12-24T00:00:00"/>
    <d v="2019-12-24T00:00:00"/>
    <s v="61437-94413"/>
    <x v="2"/>
    <d v="2019-12-31T00:00:00"/>
    <x v="0"/>
    <x v="1"/>
    <x v="0"/>
  </r>
  <r>
    <s v="엠피송내"/>
    <m/>
    <m/>
    <s v="이선영"/>
    <s v="흥국화재"/>
    <x v="0"/>
    <x v="0"/>
    <n v="65817"/>
    <s v="정상"/>
    <d v="2019-12-24T00:00:00"/>
    <d v="2019-12-24T00:00:00"/>
    <n v="41937989030000"/>
    <x v="2"/>
    <d v="2019-12-31T00:00:00"/>
    <x v="0"/>
    <x v="2"/>
    <x v="0"/>
  </r>
  <r>
    <s v="엠피송내"/>
    <m/>
    <m/>
    <s v="이선영"/>
    <s v="롯데손보"/>
    <x v="0"/>
    <x v="1"/>
    <n v="14574"/>
    <s v="정상"/>
    <d v="2019-12-24T00:00:00"/>
    <d v="2019-12-24T00:00:00"/>
    <s v="LA20192122541000"/>
    <x v="2"/>
    <d v="2019-12-31T00:00:00"/>
    <x v="0"/>
    <x v="2"/>
    <x v="0"/>
  </r>
  <r>
    <s v="엠피송내"/>
    <m/>
    <m/>
    <s v="이선영"/>
    <s v="롯데손보"/>
    <x v="0"/>
    <x v="0"/>
    <n v="48950"/>
    <s v="정상"/>
    <d v="2019-12-24T00:00:00"/>
    <d v="2019-12-24T00:00:00"/>
    <s v="LA20192122466000"/>
    <x v="2"/>
    <d v="2019-12-31T00:00:00"/>
    <x v="0"/>
    <x v="2"/>
    <x v="0"/>
  </r>
  <r>
    <s v="엠피피스토스"/>
    <s v="MP피스토스"/>
    <s v="피스1팀"/>
    <s v="이종순1"/>
    <s v="흥국화재"/>
    <x v="0"/>
    <x v="0"/>
    <n v="68000"/>
    <s v="정상"/>
    <d v="2019-12-24T00:00:00"/>
    <d v="2019-12-24T00:00:00"/>
    <n v="41937977800000"/>
    <x v="2"/>
    <d v="2019-12-31T00:00:00"/>
    <x v="0"/>
    <x v="3"/>
    <x v="0"/>
  </r>
  <r>
    <s v="엠피피스토스"/>
    <s v="MP피스토스"/>
    <s v="피스1팀"/>
    <s v="이종순1"/>
    <s v="DB손보"/>
    <x v="0"/>
    <x v="0"/>
    <n v="170000"/>
    <s v="정상"/>
    <d v="2019-12-24T00:00:00"/>
    <d v="2019-12-24T00:00:00"/>
    <n v="320192466710"/>
    <x v="2"/>
    <d v="2019-12-31T00:00:00"/>
    <x v="0"/>
    <x v="3"/>
    <x v="0"/>
  </r>
  <r>
    <s v="엠피피스토스"/>
    <s v="MP피스토스"/>
    <s v="피스1팀"/>
    <s v="이종순1"/>
    <s v="DB손보"/>
    <x v="0"/>
    <x v="0"/>
    <n v="142000"/>
    <s v="정상"/>
    <d v="2019-12-24T00:00:00"/>
    <d v="2019-12-24T00:00:00"/>
    <n v="320192466717"/>
    <x v="2"/>
    <d v="2019-12-31T00:00:00"/>
    <x v="0"/>
    <x v="3"/>
    <x v="0"/>
  </r>
  <r>
    <s v="엠피피스토스"/>
    <s v="MP피스토스"/>
    <s v="피스1팀"/>
    <s v="이종순1"/>
    <s v="흥국화재"/>
    <x v="0"/>
    <x v="0"/>
    <n v="53817"/>
    <s v="정상"/>
    <d v="2019-12-24T00:00:00"/>
    <d v="2019-12-24T00:00:00"/>
    <n v="41937977820000"/>
    <x v="2"/>
    <d v="2019-12-31T00:00:00"/>
    <x v="0"/>
    <x v="3"/>
    <x v="0"/>
  </r>
  <r>
    <s v="엠피피스토스"/>
    <s v="MP피스토스"/>
    <s v="피스1팀"/>
    <s v="이종순1"/>
    <s v="흥국화재"/>
    <x v="0"/>
    <x v="0"/>
    <n v="42632"/>
    <s v="정상"/>
    <d v="2019-12-24T00:00:00"/>
    <d v="2019-12-24T00:00:00"/>
    <n v="41937977840000"/>
    <x v="2"/>
    <d v="2019-12-31T00:00:00"/>
    <x v="0"/>
    <x v="3"/>
    <x v="0"/>
  </r>
  <r>
    <s v="엠피피스토스"/>
    <s v="MP피스토스"/>
    <s v="피스1팀"/>
    <s v="이종순1"/>
    <s v="DB손보"/>
    <x v="0"/>
    <x v="0"/>
    <n v="132000"/>
    <s v="정상"/>
    <d v="2019-12-24T00:00:00"/>
    <d v="2019-12-24T00:00:00"/>
    <n v="320192466714"/>
    <x v="2"/>
    <d v="2019-12-31T00:00:00"/>
    <x v="0"/>
    <x v="3"/>
    <x v="0"/>
  </r>
  <r>
    <s v="엠피피스토스"/>
    <s v="MP피스토스"/>
    <s v="피스1팀"/>
    <s v="이종순1"/>
    <s v="흥국화재"/>
    <x v="0"/>
    <x v="0"/>
    <n v="54000"/>
    <s v="정상"/>
    <d v="2019-12-24T00:00:00"/>
    <d v="2019-12-24T00:00:00"/>
    <n v="41937977830000"/>
    <x v="2"/>
    <d v="2019-12-31T00:00:00"/>
    <x v="0"/>
    <x v="3"/>
    <x v="0"/>
  </r>
  <r>
    <s v="엠피피스토스"/>
    <s v="MP피스토스"/>
    <s v="피스1팀"/>
    <s v="이종순1"/>
    <s v="DB손보"/>
    <x v="0"/>
    <x v="0"/>
    <n v="157000"/>
    <s v="정상"/>
    <d v="2019-12-24T00:00:00"/>
    <d v="2019-12-24T00:00:00"/>
    <n v="320192466713"/>
    <x v="2"/>
    <d v="2019-12-31T00:00:00"/>
    <x v="0"/>
    <x v="3"/>
    <x v="0"/>
  </r>
  <r>
    <s v="엠피레전드"/>
    <s v="MP레전드"/>
    <s v="레전드1팀"/>
    <s v="이태영2"/>
    <s v="흥국화재"/>
    <x v="0"/>
    <x v="0"/>
    <n v="114913"/>
    <s v="정상"/>
    <d v="2019-12-24T00:00:00"/>
    <d v="2019-12-24T00:00:00"/>
    <n v="41937982280000"/>
    <x v="2"/>
    <d v="2019-12-31T00:00:00"/>
    <x v="0"/>
    <x v="11"/>
    <x v="0"/>
  </r>
  <r>
    <s v="엠피송내"/>
    <s v="MP송내"/>
    <s v="송내2팀"/>
    <s v="이현자"/>
    <s v="삼성화재"/>
    <x v="0"/>
    <x v="0"/>
    <n v="56000"/>
    <s v="정상"/>
    <d v="2019-12-24T00:00:00"/>
    <d v="2019-12-24T00:00:00"/>
    <n v="51928723290000"/>
    <x v="2"/>
    <d v="2019-12-31T00:00:00"/>
    <x v="0"/>
    <x v="2"/>
    <x v="0"/>
  </r>
  <r>
    <s v="엠피송내"/>
    <s v="MP송내"/>
    <s v="송내2팀"/>
    <s v="임서윤"/>
    <s v="메리츠화재"/>
    <x v="0"/>
    <x v="0"/>
    <n v="27740"/>
    <s v="정상"/>
    <d v="2019-12-24T00:00:00"/>
    <d v="2019-12-24T00:00:00"/>
    <s v="61437-94375"/>
    <x v="2"/>
    <d v="2019-12-31T00:00:00"/>
    <x v="0"/>
    <x v="2"/>
    <x v="0"/>
  </r>
  <r>
    <s v="엠피가온"/>
    <m/>
    <m/>
    <s v="임은숙"/>
    <s v="농협손보"/>
    <x v="0"/>
    <x v="0"/>
    <n v="30320"/>
    <s v="정상"/>
    <d v="2019-12-24T00:00:00"/>
    <d v="2019-12-24T00:00:00"/>
    <n v="3190624049631"/>
    <x v="2"/>
    <d v="2019-12-31T00:00:00"/>
    <x v="0"/>
    <x v="9"/>
    <x v="0"/>
  </r>
  <r>
    <s v="엠피가온"/>
    <m/>
    <m/>
    <s v="임은숙"/>
    <s v="농협손보"/>
    <x v="0"/>
    <x v="0"/>
    <n v="24983"/>
    <s v="정상"/>
    <d v="2019-12-24T00:00:00"/>
    <d v="2019-12-24T00:00:00"/>
    <n v="3190623511961"/>
    <x v="2"/>
    <d v="2019-12-31T00:00:00"/>
    <x v="0"/>
    <x v="9"/>
    <x v="0"/>
  </r>
  <r>
    <s v="엠피가온"/>
    <m/>
    <m/>
    <s v="임은숙"/>
    <s v="농협손보"/>
    <x v="0"/>
    <x v="0"/>
    <n v="30370"/>
    <s v="정상"/>
    <d v="2019-12-24T00:00:00"/>
    <d v="2019-12-24T00:00:00"/>
    <n v="3190623516061"/>
    <x v="2"/>
    <d v="2019-12-31T00:00:00"/>
    <x v="0"/>
    <x v="9"/>
    <x v="0"/>
  </r>
  <r>
    <s v="엠피성공"/>
    <m/>
    <m/>
    <s v="전용순"/>
    <s v="삼성화재"/>
    <x v="0"/>
    <x v="1"/>
    <n v="41827"/>
    <s v="정상"/>
    <d v="2019-12-24T00:00:00"/>
    <d v="2019-12-24T00:00:00"/>
    <n v="51928737750000"/>
    <x v="2"/>
    <d v="2019-12-31T00:00:00"/>
    <x v="0"/>
    <x v="5"/>
    <x v="0"/>
  </r>
  <r>
    <s v="엠피성공"/>
    <m/>
    <m/>
    <s v="전용순"/>
    <s v="삼성화재"/>
    <x v="0"/>
    <x v="0"/>
    <n v="18000"/>
    <s v="정상"/>
    <d v="2019-12-24T00:00:00"/>
    <d v="2019-12-24T00:00:00"/>
    <n v="51928741200000"/>
    <x v="2"/>
    <d v="2019-12-31T00:00:00"/>
    <x v="0"/>
    <x v="5"/>
    <x v="0"/>
  </r>
  <r>
    <s v="엠피성공"/>
    <m/>
    <m/>
    <s v="전용순"/>
    <s v="삼성화재"/>
    <x v="0"/>
    <x v="1"/>
    <n v="35619"/>
    <s v="정상"/>
    <d v="2019-12-24T00:00:00"/>
    <d v="2019-12-24T00:00:00"/>
    <n v="51928736690000"/>
    <x v="2"/>
    <d v="2019-12-31T00:00:00"/>
    <x v="0"/>
    <x v="5"/>
    <x v="0"/>
  </r>
  <r>
    <s v="엠피송내"/>
    <s v="MP송내"/>
    <s v="송내1팀"/>
    <s v="정인란"/>
    <s v="메리츠화재"/>
    <x v="0"/>
    <x v="0"/>
    <n v="31490"/>
    <s v="정상"/>
    <d v="2019-12-24T00:00:00"/>
    <d v="2019-12-24T00:00:00"/>
    <s v="61437-93494"/>
    <x v="2"/>
    <d v="2019-12-31T00:00:00"/>
    <x v="0"/>
    <x v="2"/>
    <x v="0"/>
  </r>
  <r>
    <s v="엠피의정부"/>
    <s v="MP의정부"/>
    <s v="의정부1팀"/>
    <s v="채경미"/>
    <s v="롯데손보"/>
    <x v="0"/>
    <x v="0"/>
    <n v="58424"/>
    <s v="정상"/>
    <d v="2019-12-24T00:00:00"/>
    <d v="2019-12-24T00:00:00"/>
    <s v="LA20192121966000"/>
    <x v="2"/>
    <d v="2019-12-31T00:00:00"/>
    <x v="0"/>
    <x v="10"/>
    <x v="0"/>
  </r>
  <r>
    <s v="엠피성공"/>
    <s v="MP성공"/>
    <s v="성공1팀"/>
    <s v="최선희"/>
    <s v="현대해상"/>
    <x v="0"/>
    <x v="0"/>
    <n v="50000"/>
    <s v="정상"/>
    <d v="2019-12-24T00:00:00"/>
    <d v="2019-12-24T00:00:00"/>
    <s v="L01946038956"/>
    <x v="2"/>
    <d v="2019-12-31T00:00:00"/>
    <x v="0"/>
    <x v="5"/>
    <x v="0"/>
  </r>
  <r>
    <s v="엠피성공"/>
    <s v="MP성공"/>
    <s v="성공1팀"/>
    <s v="최선희"/>
    <s v="롯데손보"/>
    <x v="0"/>
    <x v="0"/>
    <n v="188124"/>
    <s v="정상"/>
    <d v="2019-12-24T00:00:00"/>
    <d v="2019-12-24T00:00:00"/>
    <s v="LA20192117746000"/>
    <x v="2"/>
    <d v="2019-12-31T00:00:00"/>
    <x v="0"/>
    <x v="5"/>
    <x v="0"/>
  </r>
  <r>
    <s v="엠피의정부"/>
    <s v="MP의정부"/>
    <m/>
    <s v="최주영"/>
    <s v="흥국화재"/>
    <x v="0"/>
    <x v="0"/>
    <n v="75331"/>
    <s v="정상"/>
    <d v="2019-12-24T00:00:00"/>
    <d v="2019-12-24T00:00:00"/>
    <n v="41937978690000"/>
    <x v="2"/>
    <d v="2019-12-31T00:00:00"/>
    <x v="0"/>
    <x v="10"/>
    <x v="0"/>
  </r>
  <r>
    <s v="엠피의정부"/>
    <s v="MP의정부"/>
    <m/>
    <s v="최주영"/>
    <s v="흥국화재"/>
    <x v="0"/>
    <x v="0"/>
    <n v="66112"/>
    <s v="정상"/>
    <d v="2019-12-24T00:00:00"/>
    <d v="2019-12-24T00:00:00"/>
    <n v="41937979680000"/>
    <x v="2"/>
    <d v="2019-12-31T00:00:00"/>
    <x v="0"/>
    <x v="10"/>
    <x v="0"/>
  </r>
  <r>
    <s v="엠피의정부"/>
    <s v="MP의정부"/>
    <m/>
    <s v="최주영"/>
    <s v="DB손보"/>
    <x v="0"/>
    <x v="0"/>
    <n v="154380"/>
    <s v="정상"/>
    <d v="2019-12-24T00:00:00"/>
    <d v="2019-12-24T00:00:00"/>
    <n v="320192461754"/>
    <x v="2"/>
    <d v="2019-12-31T00:00:00"/>
    <x v="0"/>
    <x v="10"/>
    <x v="0"/>
  </r>
  <r>
    <s v="엠피의정부"/>
    <s v="MP의정부"/>
    <m/>
    <s v="최주영"/>
    <s v="DB손보"/>
    <x v="0"/>
    <x v="1"/>
    <n v="9250"/>
    <s v="정상"/>
    <d v="2019-12-24T00:00:00"/>
    <d v="2019-12-24T00:00:00"/>
    <n v="320192461907"/>
    <x v="2"/>
    <d v="2019-12-31T00:00:00"/>
    <x v="0"/>
    <x v="10"/>
    <x v="0"/>
  </r>
  <r>
    <s v="엠피의정부"/>
    <s v="MP의정부"/>
    <m/>
    <s v="최주영"/>
    <s v="현대해상"/>
    <x v="0"/>
    <x v="0"/>
    <n v="10000"/>
    <s v="정상"/>
    <d v="2019-12-24T00:00:00"/>
    <d v="2019-12-24T00:00:00"/>
    <s v="L01945902288"/>
    <x v="2"/>
    <d v="2019-12-31T00:00:00"/>
    <x v="0"/>
    <x v="10"/>
    <x v="0"/>
  </r>
  <r>
    <s v="엠피의정부"/>
    <s v="MP의정부"/>
    <m/>
    <s v="최주영"/>
    <s v="현대해상"/>
    <x v="0"/>
    <x v="0"/>
    <n v="12000"/>
    <s v="정상"/>
    <d v="2019-12-24T00:00:00"/>
    <d v="2019-12-24T00:00:00"/>
    <s v="L01945899172"/>
    <x v="2"/>
    <d v="2019-12-31T00:00:00"/>
    <x v="0"/>
    <x v="10"/>
    <x v="0"/>
  </r>
  <r>
    <s v="엠피의정부"/>
    <s v="MP의정부"/>
    <m/>
    <s v="최주영"/>
    <s v="메리츠화재"/>
    <x v="0"/>
    <x v="0"/>
    <n v="48000"/>
    <s v="정상"/>
    <d v="2019-12-24T00:00:00"/>
    <d v="2019-12-24T00:00:00"/>
    <s v="61464-15334"/>
    <x v="2"/>
    <d v="2019-12-31T00:00:00"/>
    <x v="0"/>
    <x v="10"/>
    <x v="0"/>
  </r>
  <r>
    <s v="엠피의정부"/>
    <s v="MP의정부"/>
    <m/>
    <s v="최주영"/>
    <s v="롯데손보"/>
    <x v="0"/>
    <x v="0"/>
    <n v="106000"/>
    <s v="정상"/>
    <d v="2019-12-24T00:00:00"/>
    <d v="2019-12-24T00:00:00"/>
    <s v="LA20192125039000"/>
    <x v="2"/>
    <d v="2019-12-31T00:00:00"/>
    <x v="0"/>
    <x v="10"/>
    <x v="0"/>
  </r>
  <r>
    <s v="엠피의정부"/>
    <s v="MP의정부"/>
    <m/>
    <s v="최주영"/>
    <s v="롯데손보"/>
    <x v="0"/>
    <x v="1"/>
    <n v="18546"/>
    <s v="정상"/>
    <d v="2019-12-24T00:00:00"/>
    <d v="2019-12-24T00:00:00"/>
    <s v="LA20192124070000"/>
    <x v="2"/>
    <d v="2019-12-31T00:00:00"/>
    <x v="0"/>
    <x v="10"/>
    <x v="0"/>
  </r>
  <r>
    <s v="엠피피스토스"/>
    <m/>
    <m/>
    <s v="표계순"/>
    <s v="롯데손보"/>
    <x v="0"/>
    <x v="0"/>
    <n v="105730"/>
    <s v="정상"/>
    <d v="2019-12-24T00:00:00"/>
    <d v="2019-12-24T00:00:00"/>
    <s v="LA20192121340000"/>
    <x v="2"/>
    <d v="2019-12-31T00:00:00"/>
    <x v="0"/>
    <x v="3"/>
    <x v="0"/>
  </r>
  <r>
    <s v="엠피피스토스"/>
    <s v="MP피스토스"/>
    <s v="피스1팀"/>
    <s v="홍미숙"/>
    <s v="KB손보"/>
    <x v="0"/>
    <x v="1"/>
    <n v="40377"/>
    <s v="정상"/>
    <d v="2019-12-24T00:00:00"/>
    <d v="2019-12-24T00:00:00"/>
    <n v="20196535698"/>
    <x v="2"/>
    <d v="2019-12-31T00:00:00"/>
    <x v="0"/>
    <x v="3"/>
    <x v="0"/>
  </r>
  <r>
    <s v="엠피피스토스"/>
    <s v="MP피스토스"/>
    <s v="피스1팀"/>
    <s v="홍미숙"/>
    <s v="메리츠화재"/>
    <x v="0"/>
    <x v="1"/>
    <n v="14860"/>
    <s v="정상"/>
    <d v="2019-12-24T00:00:00"/>
    <d v="2019-12-24T00:00:00"/>
    <s v="61264-340706"/>
    <x v="2"/>
    <d v="2019-12-31T00:00:00"/>
    <x v="0"/>
    <x v="3"/>
    <x v="0"/>
  </r>
  <r>
    <s v="엠피성공"/>
    <s v="MP성공"/>
    <s v="성공1팀"/>
    <s v="홍미정"/>
    <s v="메리츠화재"/>
    <x v="0"/>
    <x v="0"/>
    <n v="51610"/>
    <s v="정상"/>
    <d v="2019-12-24T00:00:00"/>
    <d v="2019-12-24T00:00:00"/>
    <s v="61415-74294"/>
    <x v="2"/>
    <d v="2019-12-31T00:00:00"/>
    <x v="0"/>
    <x v="5"/>
    <x v="0"/>
  </r>
  <r>
    <s v="엠피피스토스"/>
    <s v="MP피스토스"/>
    <s v="피스1팀"/>
    <s v="황지영"/>
    <s v="삼성화재"/>
    <x v="0"/>
    <x v="0"/>
    <n v="40000"/>
    <s v="정상"/>
    <d v="2019-12-24T00:00:00"/>
    <d v="2019-12-24T00:00:00"/>
    <n v="51928741940000"/>
    <x v="2"/>
    <d v="2019-12-31T00:00:00"/>
    <x v="0"/>
    <x v="3"/>
    <x v="0"/>
  </r>
  <r>
    <s v="엠피피스토스"/>
    <s v="MP피스토스"/>
    <s v="피스1팀"/>
    <s v="황지영"/>
    <s v="삼성화재"/>
    <x v="0"/>
    <x v="0"/>
    <n v="61000"/>
    <s v="정상"/>
    <d v="2019-12-24T00:00:00"/>
    <d v="2019-12-24T00:00:00"/>
    <n v="51928742950000"/>
    <x v="2"/>
    <d v="2019-12-31T00:00:00"/>
    <x v="0"/>
    <x v="3"/>
    <x v="0"/>
  </r>
  <r>
    <s v="엠피상동"/>
    <s v="MP상동"/>
    <s v="상동1팀"/>
    <s v="고유미"/>
    <s v="현대해상"/>
    <x v="0"/>
    <x v="1"/>
    <n v="14650"/>
    <s v="정상"/>
    <d v="2019-12-23T00:00:00"/>
    <d v="2019-12-23T00:00:00"/>
    <s v="L01945689304"/>
    <x v="2"/>
    <d v="2019-12-31T00:00:00"/>
    <x v="0"/>
    <x v="1"/>
    <x v="0"/>
  </r>
  <r>
    <s v="엠피상동"/>
    <s v="MP상동"/>
    <s v="상동1팀"/>
    <s v="고유미"/>
    <s v="현대해상"/>
    <x v="0"/>
    <x v="0"/>
    <n v="53000"/>
    <s v="정상"/>
    <d v="2019-12-23T00:00:00"/>
    <d v="2019-12-23T00:00:00"/>
    <s v="L01945812699"/>
    <x v="2"/>
    <d v="2019-12-31T00:00:00"/>
    <x v="0"/>
    <x v="1"/>
    <x v="0"/>
  </r>
  <r>
    <s v="엠피조은"/>
    <s v="MP조은"/>
    <s v="조은1팀"/>
    <s v="김명주"/>
    <s v="KB손보"/>
    <x v="0"/>
    <x v="0"/>
    <n v="16500"/>
    <s v="정상"/>
    <d v="2019-12-23T00:00:00"/>
    <d v="2019-12-23T00:00:00"/>
    <n v="20196508986"/>
    <x v="2"/>
    <d v="2019-12-31T00:00:00"/>
    <x v="0"/>
    <x v="0"/>
    <x v="0"/>
  </r>
  <r>
    <s v="엠피피스토스"/>
    <s v="MP피스토스"/>
    <s v="피스1팀"/>
    <s v="김승희"/>
    <s v="삼성화재"/>
    <x v="0"/>
    <x v="0"/>
    <n v="65000"/>
    <s v="정상"/>
    <d v="2019-12-23T00:00:00"/>
    <d v="2019-12-23T00:00:00"/>
    <n v="5192853446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158000"/>
    <s v="정상"/>
    <d v="2019-12-23T00:00:00"/>
    <d v="2019-12-23T00:00:00"/>
    <n v="51928535870000"/>
    <x v="2"/>
    <d v="2019-12-31T00:00:00"/>
    <x v="0"/>
    <x v="3"/>
    <x v="0"/>
  </r>
  <r>
    <s v="엠피송내"/>
    <s v="MP송내"/>
    <s v="송내2팀"/>
    <s v="김은숙1"/>
    <s v="흥국화재"/>
    <x v="0"/>
    <x v="0"/>
    <n v="77260"/>
    <s v="정상"/>
    <d v="2019-12-23T00:00:00"/>
    <d v="2019-12-23T00:00:00"/>
    <n v="41937959490000"/>
    <x v="2"/>
    <d v="2019-12-31T00:00:00"/>
    <x v="0"/>
    <x v="2"/>
    <x v="0"/>
  </r>
  <r>
    <s v="엠피성공"/>
    <s v="MP성공"/>
    <s v="성공1팀"/>
    <s v="김정자"/>
    <s v="메리츠화재"/>
    <x v="0"/>
    <x v="0"/>
    <n v="30000"/>
    <s v="정상"/>
    <d v="2019-12-23T00:00:00"/>
    <d v="2019-12-23T00:00:00"/>
    <s v="61437-93088"/>
    <x v="2"/>
    <d v="2019-12-31T00:00:00"/>
    <x v="0"/>
    <x v="5"/>
    <x v="0"/>
  </r>
  <r>
    <s v="엠피성공"/>
    <s v="MP성공"/>
    <s v="성공1팀"/>
    <s v="김정자"/>
    <s v="메리츠화재"/>
    <x v="0"/>
    <x v="0"/>
    <n v="78000"/>
    <s v="정상"/>
    <d v="2019-12-23T00:00:00"/>
    <d v="2019-12-23T00:00:00"/>
    <s v="61458-6279"/>
    <x v="2"/>
    <d v="2019-12-31T00:00:00"/>
    <x v="0"/>
    <x v="5"/>
    <x v="0"/>
  </r>
  <r>
    <s v="엠피성공"/>
    <s v="MP성공"/>
    <s v="성공1팀"/>
    <s v="백혜경"/>
    <s v="삼성화재"/>
    <x v="0"/>
    <x v="0"/>
    <n v="30500"/>
    <s v="정상"/>
    <d v="2019-12-23T00:00:00"/>
    <d v="2019-12-23T00:00:00"/>
    <n v="51928520360000"/>
    <x v="2"/>
    <d v="2019-12-31T00:00:00"/>
    <x v="0"/>
    <x v="5"/>
    <x v="0"/>
  </r>
  <r>
    <s v="엠피상동"/>
    <s v="MP상동"/>
    <s v="상동1팀"/>
    <s v="손명애"/>
    <s v="삼성화재"/>
    <x v="0"/>
    <x v="0"/>
    <n v="43000"/>
    <s v="정상"/>
    <d v="2019-12-23T00:00:00"/>
    <d v="2019-12-23T00:00:00"/>
    <n v="51928536100000"/>
    <x v="2"/>
    <d v="2019-12-31T00:00:00"/>
    <x v="0"/>
    <x v="1"/>
    <x v="0"/>
  </r>
  <r>
    <s v="엠피조은"/>
    <s v="MP조은"/>
    <s v="조은1팀"/>
    <s v="손수영"/>
    <s v="흥국화재"/>
    <x v="0"/>
    <x v="0"/>
    <n v="64963"/>
    <s v="정상"/>
    <d v="2019-12-23T00:00:00"/>
    <d v="2019-12-23T00:00:00"/>
    <n v="41937958330000"/>
    <x v="2"/>
    <d v="2019-12-31T00:00:00"/>
    <x v="0"/>
    <x v="0"/>
    <x v="0"/>
  </r>
  <r>
    <s v="엠피조은"/>
    <s v="MP조은"/>
    <s v="조은1팀"/>
    <s v="손수영"/>
    <s v="흥국화재"/>
    <x v="0"/>
    <x v="0"/>
    <n v="66642"/>
    <s v="정상"/>
    <d v="2019-12-23T00:00:00"/>
    <d v="2019-12-23T00:00:00"/>
    <n v="41937950950000"/>
    <x v="2"/>
    <d v="2019-12-31T00:00:00"/>
    <x v="0"/>
    <x v="0"/>
    <x v="0"/>
  </r>
  <r>
    <s v="엠피성공"/>
    <s v="MP성공"/>
    <s v="성공1팀"/>
    <s v="심정임"/>
    <s v="한화손보"/>
    <x v="0"/>
    <x v="0"/>
    <n v="36000"/>
    <s v="정상"/>
    <d v="2019-12-23T00:00:00"/>
    <d v="2019-12-23T00:00:00"/>
    <s v="LA20192832196000"/>
    <x v="2"/>
    <d v="2019-12-31T00:00:00"/>
    <x v="0"/>
    <x v="5"/>
    <x v="0"/>
  </r>
  <r>
    <s v="엠피의정부"/>
    <s v="MP의정부"/>
    <s v="의정부1팀"/>
    <s v="염경분"/>
    <s v="롯데손보"/>
    <x v="0"/>
    <x v="0"/>
    <n v="103932"/>
    <s v="정상"/>
    <d v="2019-12-23T00:00:00"/>
    <d v="2019-12-23T00:00:00"/>
    <s v="LA20192111385000"/>
    <x v="2"/>
    <d v="2019-12-31T00:00:00"/>
    <x v="0"/>
    <x v="10"/>
    <x v="0"/>
  </r>
  <r>
    <s v="엠피의정부"/>
    <s v="MP의정부"/>
    <s v="의정부1팀"/>
    <s v="염경분"/>
    <s v="메리츠화재"/>
    <x v="0"/>
    <x v="0"/>
    <n v="13000"/>
    <s v="정상"/>
    <d v="2019-12-23T00:00:00"/>
    <d v="2019-12-23T00:00:00"/>
    <s v="61437-92300"/>
    <x v="2"/>
    <d v="2019-12-31T00:00:00"/>
    <x v="0"/>
    <x v="10"/>
    <x v="0"/>
  </r>
  <r>
    <s v="엠피피스토스"/>
    <s v="MP피스토스"/>
    <s v="피스1팀"/>
    <s v="우월랑"/>
    <s v="삼성화재"/>
    <x v="0"/>
    <x v="0"/>
    <n v="30000"/>
    <s v="정상"/>
    <d v="2019-12-23T00:00:00"/>
    <d v="2019-12-23T00:00:00"/>
    <n v="51928556080000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28000"/>
    <s v="정상"/>
    <d v="2019-12-23T00:00:00"/>
    <d v="2019-12-23T00:00:00"/>
    <n v="51928556580000"/>
    <x v="2"/>
    <d v="2019-12-31T00:00:00"/>
    <x v="0"/>
    <x v="3"/>
    <x v="0"/>
  </r>
  <r>
    <s v="엠피피스토스"/>
    <s v="MP피스토스"/>
    <s v="피스1팀"/>
    <s v="우월랑"/>
    <s v="롯데손보"/>
    <x v="0"/>
    <x v="0"/>
    <n v="113300"/>
    <s v="정상"/>
    <d v="2019-12-23T00:00:00"/>
    <d v="2019-12-23T00:00:00"/>
    <s v="LA20192113600000"/>
    <x v="2"/>
    <d v="2019-12-31T00:00:00"/>
    <x v="0"/>
    <x v="3"/>
    <x v="0"/>
  </r>
  <r>
    <s v="엠피피스토스"/>
    <s v="MP피스토스"/>
    <s v="피스1팀"/>
    <s v="우월랑"/>
    <s v="DB손보"/>
    <x v="0"/>
    <x v="0"/>
    <n v="58390"/>
    <s v="정상"/>
    <d v="2019-12-23T00:00:00"/>
    <d v="2019-12-23T00:00:00"/>
    <n v="320192458648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96000"/>
    <s v="정상"/>
    <d v="2019-12-23T00:00:00"/>
    <d v="2019-12-23T00:00:00"/>
    <n v="51928558870000"/>
    <x v="2"/>
    <d v="2019-12-31T00:00:00"/>
    <x v="0"/>
    <x v="3"/>
    <x v="0"/>
  </r>
  <r>
    <s v="엠피피스토스"/>
    <s v="MP피스토스"/>
    <s v="피스1팀"/>
    <s v="우월랑"/>
    <s v="삼성화재"/>
    <x v="0"/>
    <x v="2"/>
    <n v="50000"/>
    <s v="정상"/>
    <d v="2019-12-23T00:00:00"/>
    <d v="2019-12-23T00:00:00"/>
    <n v="51928518270000"/>
    <x v="2"/>
    <d v="2019-12-31T00:00:00"/>
    <x v="0"/>
    <x v="3"/>
    <x v="0"/>
  </r>
  <r>
    <s v="엠피메트로"/>
    <s v="제이엔제이"/>
    <s v="제이엔제이1팀"/>
    <s v="유경자"/>
    <s v="메리츠화재"/>
    <x v="0"/>
    <x v="0"/>
    <n v="30180"/>
    <s v="정상"/>
    <d v="2019-12-23T00:00:00"/>
    <d v="2019-12-23T00:00:00"/>
    <s v="61464-14907"/>
    <x v="2"/>
    <d v="2019-12-31T00:00:00"/>
    <x v="0"/>
    <x v="4"/>
    <x v="0"/>
  </r>
  <r>
    <s v="엠피메트로"/>
    <s v="제이엔제이"/>
    <s v="제이엔제이1팀"/>
    <s v="유경자"/>
    <s v="KB손보"/>
    <x v="0"/>
    <x v="2"/>
    <n v="20000"/>
    <s v="정상"/>
    <d v="2019-12-23T00:00:00"/>
    <d v="2019-12-23T00:00:00"/>
    <n v="20196509470"/>
    <x v="2"/>
    <d v="2019-12-31T00:00:00"/>
    <x v="0"/>
    <x v="4"/>
    <x v="0"/>
  </r>
  <r>
    <s v="엠피메트로"/>
    <s v="제이엔제이"/>
    <s v="제이엔제이1팀"/>
    <s v="유경자"/>
    <s v="롯데손보"/>
    <x v="0"/>
    <x v="0"/>
    <n v="54533"/>
    <s v="정상"/>
    <d v="2019-12-23T00:00:00"/>
    <d v="2019-12-23T00:00:00"/>
    <s v="LA20192109663000"/>
    <x v="2"/>
    <d v="2019-12-31T00:00:00"/>
    <x v="0"/>
    <x v="4"/>
    <x v="0"/>
  </r>
  <r>
    <s v="엠피라온"/>
    <s v="MP라온"/>
    <s v="라온1팀"/>
    <s v="윤태진"/>
    <s v="KB손보"/>
    <x v="0"/>
    <x v="0"/>
    <n v="35000"/>
    <s v="정상"/>
    <d v="2019-12-23T00:00:00"/>
    <d v="2019-12-23T00:00:00"/>
    <n v="20196507903"/>
    <x v="2"/>
    <d v="2019-12-31T00:00:00"/>
    <x v="0"/>
    <x v="6"/>
    <x v="0"/>
  </r>
  <r>
    <s v="엠피라온"/>
    <s v="MP라온"/>
    <s v="라온1팀"/>
    <s v="윤태진"/>
    <s v="메리츠화재"/>
    <x v="0"/>
    <x v="0"/>
    <n v="39760"/>
    <s v="정상"/>
    <d v="2019-12-23T00:00:00"/>
    <d v="2019-12-23T00:00:00"/>
    <s v="61445-14096"/>
    <x v="2"/>
    <d v="2019-12-31T00:00:00"/>
    <x v="0"/>
    <x v="6"/>
    <x v="0"/>
  </r>
  <r>
    <s v="엠피라온"/>
    <s v="MP라온"/>
    <s v="라온1팀"/>
    <s v="윤태진"/>
    <s v="KB손보"/>
    <x v="0"/>
    <x v="0"/>
    <n v="35000"/>
    <s v="정상"/>
    <d v="2019-12-23T00:00:00"/>
    <d v="2019-12-23T00:00:00"/>
    <n v="20196507102"/>
    <x v="2"/>
    <d v="2019-12-31T00:00:00"/>
    <x v="0"/>
    <x v="6"/>
    <x v="0"/>
  </r>
  <r>
    <s v="엠피라온"/>
    <s v="MP라온"/>
    <s v="라온1팀"/>
    <s v="윤태진"/>
    <s v="DB손보"/>
    <x v="0"/>
    <x v="0"/>
    <n v="63940"/>
    <s v="정상"/>
    <d v="2019-12-23T00:00:00"/>
    <d v="2019-12-23T00:00:00"/>
    <n v="320192452519"/>
    <x v="2"/>
    <d v="2019-12-31T00:00:00"/>
    <x v="0"/>
    <x v="6"/>
    <x v="0"/>
  </r>
  <r>
    <s v="엠피송내"/>
    <s v="MP송내"/>
    <s v="송내1팀"/>
    <s v="이광인"/>
    <s v="KB손보"/>
    <x v="0"/>
    <x v="0"/>
    <n v="16030"/>
    <s v="정상"/>
    <d v="2019-12-23T00:00:00"/>
    <d v="2019-12-23T00:00:00"/>
    <n v="20196499172"/>
    <x v="2"/>
    <d v="2019-12-31T00:00:00"/>
    <x v="0"/>
    <x v="2"/>
    <x v="0"/>
  </r>
  <r>
    <s v="엠피상동"/>
    <s v="MP상동"/>
    <s v="상동1팀"/>
    <s v="이상분"/>
    <s v="한화손보"/>
    <x v="0"/>
    <x v="0"/>
    <n v="110000"/>
    <s v="정상"/>
    <d v="2019-12-23T00:00:00"/>
    <d v="2019-12-23T00:00:00"/>
    <s v="LA20192844258000"/>
    <x v="2"/>
    <d v="2019-12-31T00:00:00"/>
    <x v="0"/>
    <x v="1"/>
    <x v="0"/>
  </r>
  <r>
    <s v="엠피송내"/>
    <m/>
    <m/>
    <s v="이선영"/>
    <s v="삼성화재"/>
    <x v="0"/>
    <x v="0"/>
    <n v="10050"/>
    <s v="정상"/>
    <d v="2019-12-23T00:00:00"/>
    <d v="2019-12-23T00:00:00"/>
    <n v="51928503620000"/>
    <x v="2"/>
    <d v="2019-12-31T00:00:00"/>
    <x v="0"/>
    <x v="2"/>
    <x v="0"/>
  </r>
  <r>
    <s v="엠피가온"/>
    <s v="MP가온"/>
    <s v="가온1팀"/>
    <s v="임명산"/>
    <s v="흥국화재"/>
    <x v="0"/>
    <x v="0"/>
    <n v="76713"/>
    <s v="정상"/>
    <d v="2019-12-23T00:00:00"/>
    <d v="2019-12-23T00:00:00"/>
    <n v="41937957270000"/>
    <x v="2"/>
    <d v="2019-12-31T00:00:00"/>
    <x v="0"/>
    <x v="9"/>
    <x v="0"/>
  </r>
  <r>
    <s v="엠피가온"/>
    <s v="MP가온"/>
    <s v="가온1팀"/>
    <s v="임명산"/>
    <s v="흥국화재"/>
    <x v="0"/>
    <x v="0"/>
    <n v="88718"/>
    <s v="정상"/>
    <d v="2019-12-23T00:00:00"/>
    <d v="2019-12-23T00:00:00"/>
    <n v="41937957100000"/>
    <x v="2"/>
    <d v="2019-12-31T00:00:00"/>
    <x v="0"/>
    <x v="9"/>
    <x v="0"/>
  </r>
  <r>
    <s v="엠피송내"/>
    <s v="MP송내"/>
    <s v="송내1팀"/>
    <s v="임미영"/>
    <s v="삼성화재"/>
    <x v="0"/>
    <x v="0"/>
    <n v="26600"/>
    <s v="정상"/>
    <d v="2019-12-23T00:00:00"/>
    <d v="2019-12-23T00:00:00"/>
    <n v="51928576430000"/>
    <x v="2"/>
    <d v="2019-12-31T00:00:00"/>
    <x v="0"/>
    <x v="2"/>
    <x v="0"/>
  </r>
  <r>
    <s v="엠피송내"/>
    <s v="MP송내"/>
    <s v="송내2팀"/>
    <s v="임서윤"/>
    <s v="삼성화재"/>
    <x v="0"/>
    <x v="0"/>
    <n v="20000"/>
    <s v="정상"/>
    <d v="2019-12-23T00:00:00"/>
    <d v="2019-12-23T00:00:00"/>
    <n v="51928561240000"/>
    <x v="2"/>
    <d v="2019-12-31T00:00:00"/>
    <x v="0"/>
    <x v="2"/>
    <x v="0"/>
  </r>
  <r>
    <s v="엠피가온"/>
    <m/>
    <m/>
    <s v="임은숙"/>
    <s v="농협손보"/>
    <x v="0"/>
    <x v="0"/>
    <n v="25367"/>
    <s v="정상"/>
    <d v="2019-12-23T00:00:00"/>
    <d v="2019-12-23T00:00:00"/>
    <n v="3190625767051"/>
    <x v="2"/>
    <d v="2019-12-31T00:00:00"/>
    <x v="0"/>
    <x v="9"/>
    <x v="0"/>
  </r>
  <r>
    <s v="엠피가온"/>
    <m/>
    <m/>
    <s v="임은숙"/>
    <s v="흥국화재"/>
    <x v="0"/>
    <x v="0"/>
    <n v="138789"/>
    <s v="정상"/>
    <d v="2019-12-23T00:00:00"/>
    <d v="2019-12-23T00:00:00"/>
    <n v="41937954190000"/>
    <x v="2"/>
    <d v="2019-12-31T00:00:00"/>
    <x v="0"/>
    <x v="9"/>
    <x v="0"/>
  </r>
  <r>
    <s v="엠피가온"/>
    <m/>
    <m/>
    <s v="임은숙"/>
    <s v="농협손보"/>
    <x v="0"/>
    <x v="0"/>
    <n v="24090"/>
    <s v="정상"/>
    <d v="2019-12-23T00:00:00"/>
    <d v="2019-12-23T00:00:00"/>
    <n v="3190625979471"/>
    <x v="2"/>
    <d v="2019-12-31T00:00:00"/>
    <x v="0"/>
    <x v="9"/>
    <x v="0"/>
  </r>
  <r>
    <s v="엠피송내"/>
    <s v="MP송내"/>
    <s v="송내1팀"/>
    <s v="정인란"/>
    <s v="KB손보"/>
    <x v="0"/>
    <x v="0"/>
    <n v="65600"/>
    <s v="정상"/>
    <d v="2019-12-23T00:00:00"/>
    <d v="2019-12-23T00:00:00"/>
    <n v="20196512731"/>
    <x v="2"/>
    <d v="2019-12-31T00:00:00"/>
    <x v="0"/>
    <x v="2"/>
    <x v="0"/>
  </r>
  <r>
    <s v="엠피상동"/>
    <s v="MP상동"/>
    <s v="상동1팀"/>
    <s v="최선유"/>
    <s v="메리츠화재"/>
    <x v="0"/>
    <x v="0"/>
    <n v="21000"/>
    <s v="정상"/>
    <d v="2019-12-23T00:00:00"/>
    <d v="2019-12-23T00:00:00"/>
    <s v="61437-92626"/>
    <x v="2"/>
    <d v="2019-12-31T00:00:00"/>
    <x v="0"/>
    <x v="1"/>
    <x v="0"/>
  </r>
  <r>
    <s v="엠피상동"/>
    <s v="MP상동"/>
    <s v="상동1팀"/>
    <s v="최선유"/>
    <s v="메리츠화재"/>
    <x v="0"/>
    <x v="0"/>
    <n v="38890"/>
    <s v="정상"/>
    <d v="2019-12-23T00:00:00"/>
    <d v="2019-12-23T00:00:00"/>
    <s v="61465-24051"/>
    <x v="2"/>
    <d v="2019-12-31T00:00:00"/>
    <x v="0"/>
    <x v="1"/>
    <x v="0"/>
  </r>
  <r>
    <s v="엠피의정부"/>
    <s v="MP의정부"/>
    <m/>
    <s v="최주영"/>
    <s v="삼성화재"/>
    <x v="0"/>
    <x v="0"/>
    <n v="54015"/>
    <s v="정상"/>
    <d v="2019-12-23T00:00:00"/>
    <d v="2019-12-23T00:00:00"/>
    <n v="51928537430000"/>
    <x v="2"/>
    <d v="2019-12-31T00:00:00"/>
    <x v="0"/>
    <x v="10"/>
    <x v="0"/>
  </r>
  <r>
    <s v="엠피의정부"/>
    <s v="MP의정부"/>
    <m/>
    <s v="최주영"/>
    <s v="DB손보"/>
    <x v="0"/>
    <x v="0"/>
    <n v="30000"/>
    <s v="정상"/>
    <d v="2019-12-23T00:00:00"/>
    <d v="2019-12-23T00:00:00"/>
    <n v="320192454886"/>
    <x v="2"/>
    <d v="2019-12-31T00:00:00"/>
    <x v="0"/>
    <x v="10"/>
    <x v="0"/>
  </r>
  <r>
    <s v="엠피의정부"/>
    <s v="MP의정부"/>
    <m/>
    <s v="최주영"/>
    <s v="삼성화재"/>
    <x v="0"/>
    <x v="0"/>
    <n v="50000"/>
    <s v="정상"/>
    <d v="2019-12-23T00:00:00"/>
    <d v="2019-12-23T00:00:00"/>
    <n v="51928492620000"/>
    <x v="2"/>
    <d v="2019-12-31T00:00:00"/>
    <x v="0"/>
    <x v="10"/>
    <x v="0"/>
  </r>
  <r>
    <s v="엠피피스토스"/>
    <m/>
    <m/>
    <s v="표계순"/>
    <s v="롯데손보"/>
    <x v="0"/>
    <x v="0"/>
    <n v="75400"/>
    <s v="정상"/>
    <d v="2019-12-23T00:00:00"/>
    <d v="2019-12-23T00:00:00"/>
    <s v="LA20192114136000"/>
    <x v="2"/>
    <d v="2019-12-31T00:00:00"/>
    <x v="0"/>
    <x v="3"/>
    <x v="0"/>
  </r>
  <r>
    <s v="엠피성공"/>
    <s v="MP성공"/>
    <s v="성공1팀"/>
    <s v="홍미정"/>
    <s v="메리츠화재"/>
    <x v="0"/>
    <x v="0"/>
    <n v="60930"/>
    <s v="정상"/>
    <d v="2019-12-23T00:00:00"/>
    <d v="2019-12-23T00:00:00"/>
    <s v="61426-15708"/>
    <x v="2"/>
    <d v="2019-12-31T00:00:00"/>
    <x v="0"/>
    <x v="5"/>
    <x v="0"/>
  </r>
  <r>
    <s v="엠피피스토스"/>
    <s v="MP피스토스"/>
    <s v="피스1팀"/>
    <s v="고경숙"/>
    <s v="흥국화재"/>
    <x v="0"/>
    <x v="0"/>
    <n v="32301"/>
    <s v="정상"/>
    <d v="2019-12-20T00:00:00"/>
    <d v="2019-12-20T00:00:00"/>
    <n v="41937922200000"/>
    <x v="2"/>
    <d v="2019-12-31T00:00:00"/>
    <x v="0"/>
    <x v="3"/>
    <x v="0"/>
  </r>
  <r>
    <s v="엠피피스토스"/>
    <s v="MP피스토스"/>
    <s v="피스1팀"/>
    <s v="고경숙"/>
    <s v="삼성화재"/>
    <x v="0"/>
    <x v="0"/>
    <n v="112000"/>
    <s v="정상"/>
    <d v="2019-12-20T00:00:00"/>
    <d v="2019-12-20T00:00:00"/>
    <n v="51928385760000"/>
    <x v="2"/>
    <d v="2019-12-31T00:00:00"/>
    <x v="0"/>
    <x v="3"/>
    <x v="0"/>
  </r>
  <r>
    <s v="엠피피스토스"/>
    <s v="MP피스토스"/>
    <s v="피스1팀"/>
    <s v="고경숙"/>
    <s v="삼성화재"/>
    <x v="0"/>
    <x v="0"/>
    <n v="96000"/>
    <s v="정상"/>
    <d v="2019-12-20T00:00:00"/>
    <d v="2019-12-20T00:00:00"/>
    <n v="51928431580000"/>
    <x v="2"/>
    <d v="2019-12-31T00:00:00"/>
    <x v="0"/>
    <x v="3"/>
    <x v="0"/>
  </r>
  <r>
    <s v="엠피송내"/>
    <s v="MP송내"/>
    <s v="송내2팀"/>
    <s v="김묘정"/>
    <s v="KB손보"/>
    <x v="0"/>
    <x v="0"/>
    <n v="20663"/>
    <s v="정상"/>
    <d v="2019-12-20T00:00:00"/>
    <d v="2019-12-20T00:00:00"/>
    <n v="20196476354"/>
    <x v="2"/>
    <d v="2019-12-31T00:00:00"/>
    <x v="0"/>
    <x v="2"/>
    <x v="0"/>
  </r>
  <r>
    <s v="엠피송내"/>
    <s v="MP송내"/>
    <s v="송내2팀"/>
    <s v="김묘정"/>
    <s v="흥국화재"/>
    <x v="0"/>
    <x v="0"/>
    <n v="92743"/>
    <s v="정상"/>
    <d v="2019-12-20T00:00:00"/>
    <d v="2019-12-20T00:00:00"/>
    <n v="41937916650000"/>
    <x v="2"/>
    <d v="2019-12-31T00:00:00"/>
    <x v="0"/>
    <x v="2"/>
    <x v="0"/>
  </r>
  <r>
    <s v="엠피송내"/>
    <s v="MP송내"/>
    <s v="송내2팀"/>
    <s v="김묘정"/>
    <s v="삼성화재"/>
    <x v="0"/>
    <x v="0"/>
    <n v="33610"/>
    <s v="정상"/>
    <d v="2019-12-20T00:00:00"/>
    <d v="2019-12-20T00:00:00"/>
    <n v="51928423150000"/>
    <x v="2"/>
    <d v="2019-12-31T00:00:00"/>
    <x v="0"/>
    <x v="2"/>
    <x v="0"/>
  </r>
  <r>
    <s v="엠피조은"/>
    <s v="MP조은"/>
    <s v="조은1팀"/>
    <s v="김민화"/>
    <s v="DB손보"/>
    <x v="0"/>
    <x v="0"/>
    <n v="41740"/>
    <s v="정상"/>
    <d v="2019-12-20T00:00:00"/>
    <d v="2019-12-20T00:00:00"/>
    <n v="320192450282"/>
    <x v="2"/>
    <d v="2019-12-31T00:00:00"/>
    <x v="0"/>
    <x v="0"/>
    <x v="0"/>
  </r>
  <r>
    <s v="엠피조은"/>
    <s v="MP조은"/>
    <s v="조은1팀"/>
    <s v="김민화"/>
    <s v="DB손보"/>
    <x v="0"/>
    <x v="0"/>
    <n v="27200"/>
    <s v="정상"/>
    <d v="2019-12-20T00:00:00"/>
    <d v="2019-12-20T00:00:00"/>
    <n v="320192442364"/>
    <x v="2"/>
    <d v="2019-12-31T00:00:00"/>
    <x v="0"/>
    <x v="0"/>
    <x v="0"/>
  </r>
  <r>
    <s v="엠피조은"/>
    <s v="MP조은"/>
    <s v="조은1팀"/>
    <s v="김민화"/>
    <s v="흥국화재"/>
    <x v="0"/>
    <x v="0"/>
    <n v="89400"/>
    <s v="정상"/>
    <d v="2019-12-20T00:00:00"/>
    <d v="2019-12-20T00:00:00"/>
    <n v="41937905560000"/>
    <x v="2"/>
    <d v="2019-12-31T00:00:00"/>
    <x v="0"/>
    <x v="0"/>
    <x v="0"/>
  </r>
  <r>
    <s v="엠피조은"/>
    <s v="MP조은"/>
    <s v="조은1팀"/>
    <s v="김민화"/>
    <s v="DB손보"/>
    <x v="0"/>
    <x v="0"/>
    <n v="58890"/>
    <s v="정상"/>
    <d v="2019-12-20T00:00:00"/>
    <d v="2019-12-20T00:00:00"/>
    <n v="320192442465"/>
    <x v="2"/>
    <d v="2019-12-31T00:00:00"/>
    <x v="0"/>
    <x v="0"/>
    <x v="0"/>
  </r>
  <r>
    <s v="엠피조은"/>
    <s v="MP조은"/>
    <s v="조은1팀"/>
    <s v="김민화"/>
    <s v="DB손보"/>
    <x v="0"/>
    <x v="0"/>
    <n v="33630"/>
    <s v="정상"/>
    <d v="2019-12-20T00:00:00"/>
    <d v="2019-12-20T00:00:00"/>
    <n v="320192442386"/>
    <x v="2"/>
    <d v="2019-12-31T00:00:00"/>
    <x v="0"/>
    <x v="0"/>
    <x v="0"/>
  </r>
  <r>
    <s v="엠피조은"/>
    <s v="MP조은"/>
    <s v="조은1팀"/>
    <s v="김민화"/>
    <s v="KB손보"/>
    <x v="0"/>
    <x v="0"/>
    <n v="10000"/>
    <s v="정상"/>
    <d v="2019-12-20T00:00:00"/>
    <d v="2019-12-20T00:00:00"/>
    <n v="20196462425"/>
    <x v="2"/>
    <d v="2019-12-31T00:00:00"/>
    <x v="0"/>
    <x v="0"/>
    <x v="0"/>
  </r>
  <r>
    <s v="엠피피스토스"/>
    <s v="MP피스토스"/>
    <s v="피스1팀"/>
    <s v="김선옥"/>
    <s v="메리츠화재"/>
    <x v="0"/>
    <x v="0"/>
    <n v="47210"/>
    <s v="정상"/>
    <d v="2019-12-20T00:00:00"/>
    <d v="2019-12-20T00:00:00"/>
    <s v="61465-22950"/>
    <x v="2"/>
    <d v="2019-12-31T00:00:00"/>
    <x v="0"/>
    <x v="3"/>
    <x v="0"/>
  </r>
  <r>
    <s v="엠피피스토스"/>
    <s v="MP피스토스"/>
    <s v="피스1팀"/>
    <s v="김선옥"/>
    <s v="삼성화재"/>
    <x v="0"/>
    <x v="0"/>
    <n v="17000"/>
    <s v="정상"/>
    <d v="2019-12-20T00:00:00"/>
    <d v="2019-12-20T00:00:00"/>
    <n v="51928316590000"/>
    <x v="2"/>
    <d v="2019-12-31T00:00:00"/>
    <x v="0"/>
    <x v="3"/>
    <x v="0"/>
  </r>
  <r>
    <s v="엠피라온"/>
    <s v="MP라온"/>
    <s v="라온1팀"/>
    <s v="김성만"/>
    <s v="KB손보"/>
    <x v="0"/>
    <x v="0"/>
    <n v="20000"/>
    <s v="정상"/>
    <d v="2019-12-20T00:00:00"/>
    <d v="2019-12-20T00:00:00"/>
    <n v="20196455238"/>
    <x v="2"/>
    <d v="2019-12-31T00:00:00"/>
    <x v="0"/>
    <x v="6"/>
    <x v="0"/>
  </r>
  <r>
    <s v="엠피라온"/>
    <s v="MP라온"/>
    <s v="라온1팀"/>
    <s v="김성만"/>
    <s v="한화손보"/>
    <x v="0"/>
    <x v="0"/>
    <n v="77000"/>
    <s v="정상"/>
    <d v="2019-12-20T00:00:00"/>
    <d v="2019-12-20T00:00:00"/>
    <s v="LA20192818346000"/>
    <x v="2"/>
    <d v="2019-12-31T00:00:00"/>
    <x v="0"/>
    <x v="6"/>
    <x v="0"/>
  </r>
  <r>
    <s v="엠피라온"/>
    <s v="MP라온"/>
    <s v="라온1팀"/>
    <s v="김성만"/>
    <s v="한화손보"/>
    <x v="0"/>
    <x v="0"/>
    <n v="20000"/>
    <s v="정상"/>
    <d v="2019-12-20T00:00:00"/>
    <d v="2019-12-20T00:00:00"/>
    <s v="LA20192818370000"/>
    <x v="2"/>
    <d v="2019-12-31T00:00:00"/>
    <x v="0"/>
    <x v="6"/>
    <x v="0"/>
  </r>
  <r>
    <s v="엠피라온"/>
    <s v="MP라온"/>
    <s v="라온1팀"/>
    <s v="김성만"/>
    <s v="KB손보"/>
    <x v="0"/>
    <x v="0"/>
    <n v="20000"/>
    <s v="정상"/>
    <d v="2019-12-20T00:00:00"/>
    <d v="2019-12-20T00:00:00"/>
    <n v="20196454102"/>
    <x v="2"/>
    <d v="2019-12-31T00:00:00"/>
    <x v="0"/>
    <x v="6"/>
    <x v="0"/>
  </r>
  <r>
    <s v="엠피메트로"/>
    <s v="제이엔제이"/>
    <s v="제이엔제이1팀"/>
    <s v="김윤정"/>
    <s v="삼성화재"/>
    <x v="0"/>
    <x v="0"/>
    <n v="43900"/>
    <s v="정상"/>
    <d v="2019-12-20T00:00:00"/>
    <d v="2019-12-20T00:00:00"/>
    <n v="51928351190000"/>
    <x v="2"/>
    <d v="2019-12-31T00:00:00"/>
    <x v="0"/>
    <x v="4"/>
    <x v="0"/>
  </r>
  <r>
    <s v="엠피송내"/>
    <s v="MP송내"/>
    <s v="송내2팀"/>
    <s v="김은숙1"/>
    <s v="삼성화재"/>
    <x v="0"/>
    <x v="0"/>
    <n v="58500"/>
    <s v="정상"/>
    <d v="2019-12-20T00:00:00"/>
    <d v="2019-12-20T00:00:00"/>
    <n v="51928300990000"/>
    <x v="2"/>
    <d v="2019-12-31T00:00:00"/>
    <x v="0"/>
    <x v="2"/>
    <x v="0"/>
  </r>
  <r>
    <s v="엠피송내"/>
    <s v="MP송내"/>
    <s v="송내2팀"/>
    <s v="김은숙1"/>
    <s v="삼성화재"/>
    <x v="0"/>
    <x v="0"/>
    <n v="57000"/>
    <s v="철회"/>
    <d v="2019-12-20T00:00:00"/>
    <d v="2019-12-20T00:00:00"/>
    <n v="51928454530000"/>
    <x v="2"/>
    <d v="2019-12-31T00:00:00"/>
    <x v="1"/>
    <x v="2"/>
    <x v="0"/>
  </r>
  <r>
    <s v="엠피성공"/>
    <s v="MP성공"/>
    <s v="성공1팀"/>
    <s v="김정자"/>
    <s v="메리츠화재"/>
    <x v="0"/>
    <x v="0"/>
    <n v="48000"/>
    <s v="정상"/>
    <d v="2019-12-20T00:00:00"/>
    <d v="2019-12-20T00:00:00"/>
    <s v="61438-40440"/>
    <x v="2"/>
    <d v="2019-12-31T00:00:00"/>
    <x v="0"/>
    <x v="5"/>
    <x v="0"/>
  </r>
  <r>
    <s v="엠피아이리치"/>
    <s v="MP아이리치"/>
    <s v="아이리치1팀"/>
    <s v="김정희2"/>
    <s v="메리츠화재"/>
    <x v="0"/>
    <x v="0"/>
    <n v="48620"/>
    <s v="정상"/>
    <d v="2019-12-20T00:00:00"/>
    <d v="2019-12-20T00:00:00"/>
    <s v="61438-41214"/>
    <x v="2"/>
    <d v="2019-12-31T00:00:00"/>
    <x v="0"/>
    <x v="14"/>
    <x v="0"/>
  </r>
  <r>
    <s v="엠피경기"/>
    <s v="MP경기"/>
    <s v="경기1팀"/>
    <s v="김종명"/>
    <s v="메리츠화재"/>
    <x v="0"/>
    <x v="0"/>
    <n v="120770"/>
    <s v="정상"/>
    <d v="2019-12-20T00:00:00"/>
    <d v="2019-12-20T00:00:00"/>
    <s v="61481-659"/>
    <x v="2"/>
    <d v="2019-12-31T00:00:00"/>
    <x v="0"/>
    <x v="18"/>
    <x v="0"/>
  </r>
  <r>
    <s v="엠피메트로"/>
    <m/>
    <m/>
    <s v="문홍주"/>
    <s v="농협손보"/>
    <x v="0"/>
    <x v="0"/>
    <n v="71955"/>
    <s v="정상"/>
    <d v="2019-12-20T00:00:00"/>
    <d v="2019-12-20T00:00:00"/>
    <n v="3190625192621"/>
    <x v="2"/>
    <d v="2019-12-31T00:00:00"/>
    <x v="0"/>
    <x v="17"/>
    <x v="0"/>
  </r>
  <r>
    <s v="엠피여주"/>
    <m/>
    <m/>
    <s v="박진숙"/>
    <s v="삼성화재"/>
    <x v="0"/>
    <x v="0"/>
    <n v="25000"/>
    <s v="정상"/>
    <d v="2019-12-20T00:00:00"/>
    <d v="2019-12-20T00:00:00"/>
    <n v="51928425640000"/>
    <x v="2"/>
    <d v="2019-12-31T00:00:00"/>
    <x v="0"/>
    <x v="7"/>
    <x v="0"/>
  </r>
  <r>
    <s v="엠피성공"/>
    <s v="MP성공"/>
    <s v="성공1팀"/>
    <s v="백혜경"/>
    <s v="롯데손보"/>
    <x v="0"/>
    <x v="0"/>
    <n v="21462"/>
    <s v="정상"/>
    <d v="2019-12-20T00:00:00"/>
    <d v="2019-12-20T00:00:00"/>
    <s v="LA20192105128000"/>
    <x v="2"/>
    <d v="2019-12-31T00:00:00"/>
    <x v="0"/>
    <x v="5"/>
    <x v="0"/>
  </r>
  <r>
    <s v="엠피상동"/>
    <s v="MP상동"/>
    <s v="상동1팀"/>
    <s v="손명애"/>
    <s v="삼성화재"/>
    <x v="0"/>
    <x v="0"/>
    <n v="78000"/>
    <s v="정상"/>
    <d v="2019-12-20T00:00:00"/>
    <d v="2019-12-20T00:00:00"/>
    <n v="51928352960000"/>
    <x v="2"/>
    <d v="2019-12-31T00:00:00"/>
    <x v="0"/>
    <x v="1"/>
    <x v="0"/>
  </r>
  <r>
    <s v="엠피조은"/>
    <s v="MP조은"/>
    <s v="조은1팀"/>
    <s v="손수영"/>
    <s v="KB손보"/>
    <x v="0"/>
    <x v="0"/>
    <n v="158000"/>
    <s v="정상"/>
    <d v="2019-12-20T00:00:00"/>
    <d v="2019-12-20T00:00:00"/>
    <n v="20196470176"/>
    <x v="2"/>
    <d v="2019-12-31T00:00:00"/>
    <x v="0"/>
    <x v="0"/>
    <x v="0"/>
  </r>
  <r>
    <s v="엠피조은"/>
    <s v="MP조은"/>
    <s v="조은1팀"/>
    <s v="손수영"/>
    <s v="한화손보"/>
    <x v="0"/>
    <x v="0"/>
    <n v="38000"/>
    <s v="정상"/>
    <d v="2019-12-20T00:00:00"/>
    <d v="2019-12-20T00:00:00"/>
    <s v="LA20192820499000"/>
    <x v="2"/>
    <d v="2019-12-31T00:00:00"/>
    <x v="0"/>
    <x v="0"/>
    <x v="0"/>
  </r>
  <r>
    <s v="엠피의정부"/>
    <s v="MP의정부"/>
    <s v="의정부1팀"/>
    <s v="염경분"/>
    <s v="한화손보"/>
    <x v="0"/>
    <x v="0"/>
    <n v="40088"/>
    <s v="정상"/>
    <d v="2019-12-20T00:00:00"/>
    <d v="2019-12-20T00:00:00"/>
    <s v="LA20192815159000"/>
    <x v="2"/>
    <d v="2019-12-31T00:00:00"/>
    <x v="0"/>
    <x v="10"/>
    <x v="0"/>
  </r>
  <r>
    <s v="엠피의정부"/>
    <s v="MP의정부"/>
    <s v="의정부1팀"/>
    <s v="염경분"/>
    <s v="한화손보"/>
    <x v="0"/>
    <x v="0"/>
    <n v="41000"/>
    <s v="정상"/>
    <d v="2019-12-20T00:00:00"/>
    <d v="2019-12-20T00:00:00"/>
    <s v="LA20192814816000"/>
    <x v="2"/>
    <d v="2019-12-31T00:00:00"/>
    <x v="0"/>
    <x v="10"/>
    <x v="0"/>
  </r>
  <r>
    <s v="엠피의정부"/>
    <s v="MP의정부"/>
    <s v="의정부1팀"/>
    <s v="염경분"/>
    <s v="한화손보"/>
    <x v="0"/>
    <x v="0"/>
    <n v="30180"/>
    <s v="정상"/>
    <d v="2019-12-20T00:00:00"/>
    <d v="2019-12-20T00:00:00"/>
    <s v="LA20192815114000"/>
    <x v="2"/>
    <d v="2019-12-31T00:00:00"/>
    <x v="0"/>
    <x v="10"/>
    <x v="0"/>
  </r>
  <r>
    <s v="엠피의정부"/>
    <s v="MP의정부"/>
    <s v="의정부1팀"/>
    <s v="염경분"/>
    <s v="한화손보"/>
    <x v="0"/>
    <x v="0"/>
    <n v="20000"/>
    <s v="정상"/>
    <d v="2019-12-20T00:00:00"/>
    <d v="2019-12-20T00:00:00"/>
    <s v="LA20192815530000"/>
    <x v="2"/>
    <d v="2019-12-31T00:00:00"/>
    <x v="0"/>
    <x v="10"/>
    <x v="0"/>
  </r>
  <r>
    <s v="엠피메트로"/>
    <s v="제이엔제이"/>
    <s v="제이엔제이1팀"/>
    <s v="유경자"/>
    <s v="삼성화재"/>
    <x v="0"/>
    <x v="0"/>
    <n v="52760"/>
    <s v="정상"/>
    <d v="2019-12-20T00:00:00"/>
    <d v="2019-12-20T00:00:00"/>
    <n v="51928313760000"/>
    <x v="2"/>
    <d v="2019-12-31T00:00:00"/>
    <x v="0"/>
    <x v="4"/>
    <x v="0"/>
  </r>
  <r>
    <s v="엠피메트로"/>
    <s v="제이엔제이"/>
    <s v="제이엔제이1팀"/>
    <s v="유경자"/>
    <s v="DB손보"/>
    <x v="0"/>
    <x v="1"/>
    <n v="37880"/>
    <s v="정상"/>
    <d v="2019-12-20T00:00:00"/>
    <d v="2019-12-20T00:00:00"/>
    <n v="320192438834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106520"/>
    <s v="정상"/>
    <d v="2019-12-20T00:00:00"/>
    <d v="2019-12-20T00:00:00"/>
    <n v="320192438881"/>
    <x v="2"/>
    <d v="2019-12-31T00:00:00"/>
    <x v="0"/>
    <x v="4"/>
    <x v="0"/>
  </r>
  <r>
    <s v="엠피상동"/>
    <s v="MP상동"/>
    <s v="상동1팀"/>
    <s v="육숙자"/>
    <s v="메리츠화재"/>
    <x v="0"/>
    <x v="0"/>
    <n v="142000"/>
    <s v="정상"/>
    <d v="2019-12-20T00:00:00"/>
    <d v="2019-12-20T00:00:00"/>
    <s v="61465-22852"/>
    <x v="2"/>
    <d v="2019-12-31T00:00:00"/>
    <x v="0"/>
    <x v="1"/>
    <x v="0"/>
  </r>
  <r>
    <s v="엠피상동"/>
    <s v="MP상동"/>
    <s v="상동1팀"/>
    <s v="윤숙미"/>
    <s v="메리츠화재"/>
    <x v="0"/>
    <x v="12"/>
    <n v="100000"/>
    <s v="정상"/>
    <d v="2019-12-20T00:00:00"/>
    <d v="2019-12-20T00:00:00"/>
    <s v="61276-2673"/>
    <x v="2"/>
    <d v="2019-12-31T00:00:00"/>
    <x v="0"/>
    <x v="1"/>
    <x v="0"/>
  </r>
  <r>
    <s v="엠피상동"/>
    <s v="MP상동"/>
    <s v="상동1팀"/>
    <s v="윤숙미"/>
    <s v="메리츠화재"/>
    <x v="0"/>
    <x v="0"/>
    <n v="55000"/>
    <s v="정상"/>
    <d v="2019-12-20T00:00:00"/>
    <d v="2019-12-20T00:00:00"/>
    <s v="61415-72338"/>
    <x v="2"/>
    <d v="2019-12-31T00:00:00"/>
    <x v="0"/>
    <x v="1"/>
    <x v="0"/>
  </r>
  <r>
    <s v="엠피상동"/>
    <s v="MP상동"/>
    <s v="상동1팀"/>
    <s v="이경옥"/>
    <s v="한화손보"/>
    <x v="0"/>
    <x v="0"/>
    <n v="63050"/>
    <s v="정상"/>
    <d v="2019-12-20T00:00:00"/>
    <d v="2019-12-20T00:00:00"/>
    <s v="LA20192817694000"/>
    <x v="2"/>
    <d v="2019-12-31T00:00:00"/>
    <x v="0"/>
    <x v="1"/>
    <x v="0"/>
  </r>
  <r>
    <s v="엠피상동"/>
    <s v="MP상동"/>
    <s v="상동1팀"/>
    <s v="이경옥"/>
    <s v="삼성화재"/>
    <x v="0"/>
    <x v="0"/>
    <n v="109587"/>
    <s v="정상"/>
    <d v="2019-12-20T00:00:00"/>
    <d v="2019-12-20T00:00:00"/>
    <n v="51928338800000"/>
    <x v="2"/>
    <d v="2019-12-31T00:00:00"/>
    <x v="0"/>
    <x v="1"/>
    <x v="0"/>
  </r>
  <r>
    <s v="엠피상동"/>
    <s v="MP상동"/>
    <s v="상동1팀"/>
    <s v="이경주"/>
    <s v="메리츠화재"/>
    <x v="0"/>
    <x v="0"/>
    <n v="50000"/>
    <s v="정상"/>
    <d v="2019-12-20T00:00:00"/>
    <d v="2019-12-20T00:00:00"/>
    <s v="61438-41001"/>
    <x v="2"/>
    <d v="2019-12-31T00:00:00"/>
    <x v="0"/>
    <x v="1"/>
    <x v="0"/>
  </r>
  <r>
    <s v="엠피상동"/>
    <s v="MP상동"/>
    <s v="상동1팀"/>
    <s v="이경주"/>
    <s v="메리츠화재"/>
    <x v="0"/>
    <x v="0"/>
    <n v="150000"/>
    <s v="정상"/>
    <d v="2019-12-20T00:00:00"/>
    <d v="2019-12-20T00:00:00"/>
    <s v="61480-1649"/>
    <x v="2"/>
    <d v="2019-12-31T00:00:00"/>
    <x v="0"/>
    <x v="1"/>
    <x v="0"/>
  </r>
  <r>
    <s v="엠피상동"/>
    <s v="MP상동"/>
    <s v="상동1팀"/>
    <s v="이경주"/>
    <s v="메리츠화재"/>
    <x v="0"/>
    <x v="0"/>
    <n v="200000"/>
    <s v="정상"/>
    <d v="2019-12-20T00:00:00"/>
    <d v="2019-12-20T00:00:00"/>
    <s v="61478-1317"/>
    <x v="2"/>
    <d v="2019-12-31T00:00:00"/>
    <x v="0"/>
    <x v="1"/>
    <x v="0"/>
  </r>
  <r>
    <s v="엠피송내"/>
    <s v="MP송내"/>
    <s v="송내1팀"/>
    <s v="이광인"/>
    <s v="KB손보"/>
    <x v="0"/>
    <x v="0"/>
    <n v="16180"/>
    <s v="정상"/>
    <d v="2019-12-20T00:00:00"/>
    <d v="2019-12-20T00:00:00"/>
    <n v="20196465306"/>
    <x v="2"/>
    <d v="2019-12-31T00:00:00"/>
    <x v="0"/>
    <x v="2"/>
    <x v="0"/>
  </r>
  <r>
    <s v="엠피송내"/>
    <s v="MP송내"/>
    <s v="송내1팀"/>
    <s v="이광인"/>
    <s v="삼성화재"/>
    <x v="0"/>
    <x v="0"/>
    <n v="28260"/>
    <s v="정상"/>
    <d v="2019-12-20T00:00:00"/>
    <d v="2019-12-20T00:00:00"/>
    <n v="51928449250000"/>
    <x v="2"/>
    <d v="2019-12-31T00:00:00"/>
    <x v="0"/>
    <x v="2"/>
    <x v="0"/>
  </r>
  <r>
    <s v="엠피송내"/>
    <s v="MP송내"/>
    <s v="송내1팀"/>
    <s v="이광인"/>
    <s v="메리츠화재"/>
    <x v="0"/>
    <x v="0"/>
    <n v="13800"/>
    <s v="정상"/>
    <d v="2019-12-20T00:00:00"/>
    <d v="2019-12-20T00:00:00"/>
    <s v="61464-13970"/>
    <x v="2"/>
    <d v="2019-12-31T00:00:00"/>
    <x v="0"/>
    <x v="2"/>
    <x v="0"/>
  </r>
  <r>
    <s v="엠피레전드"/>
    <s v="MP레전드"/>
    <s v="레전드1팀"/>
    <s v="이광호"/>
    <s v="메리츠화재"/>
    <x v="0"/>
    <x v="0"/>
    <n v="36300"/>
    <s v="정상"/>
    <d v="2019-12-20T00:00:00"/>
    <d v="2019-12-20T00:00:00"/>
    <s v="61461-8711"/>
    <x v="2"/>
    <d v="2019-12-31T00:00:00"/>
    <x v="0"/>
    <x v="11"/>
    <x v="0"/>
  </r>
  <r>
    <s v="엠피레전드"/>
    <s v="MP레전드"/>
    <s v="레전드1팀"/>
    <s v="이광호"/>
    <s v="메리츠화재"/>
    <x v="0"/>
    <x v="0"/>
    <n v="77580"/>
    <s v="정상"/>
    <d v="2019-12-20T00:00:00"/>
    <d v="2019-12-20T00:00:00"/>
    <s v="61465-22724"/>
    <x v="2"/>
    <d v="2019-12-31T00:00:00"/>
    <x v="0"/>
    <x v="11"/>
    <x v="0"/>
  </r>
  <r>
    <s v="엠피레전드"/>
    <s v="MP레전드"/>
    <s v="레전드1팀"/>
    <s v="이광호"/>
    <s v="메리츠화재"/>
    <x v="0"/>
    <x v="2"/>
    <n v="30630"/>
    <s v="정상"/>
    <d v="2019-12-20T00:00:00"/>
    <d v="2019-12-20T00:00:00"/>
    <s v="61476-500"/>
    <x v="2"/>
    <d v="2019-12-31T00:00:00"/>
    <x v="0"/>
    <x v="11"/>
    <x v="0"/>
  </r>
  <r>
    <s v="엠피상동"/>
    <s v="MP상동"/>
    <s v="상동1팀"/>
    <s v="이문희"/>
    <s v="DB손보"/>
    <x v="0"/>
    <x v="0"/>
    <n v="68150"/>
    <s v="정상"/>
    <d v="2019-12-20T00:00:00"/>
    <d v="2019-12-20T00:00:00"/>
    <n v="320192442574"/>
    <x v="2"/>
    <d v="2019-12-31T00:00:00"/>
    <x v="0"/>
    <x v="1"/>
    <x v="0"/>
  </r>
  <r>
    <s v="엠피피스토스"/>
    <s v="MP피스토스"/>
    <s v="피스1팀"/>
    <s v="이미선2"/>
    <s v="KB손보"/>
    <x v="0"/>
    <x v="0"/>
    <n v="50000"/>
    <s v="정상"/>
    <d v="2019-12-20T00:00:00"/>
    <d v="2019-12-20T00:00:00"/>
    <n v="20196464225"/>
    <x v="2"/>
    <d v="2019-12-31T00:00:00"/>
    <x v="0"/>
    <x v="3"/>
    <x v="0"/>
  </r>
  <r>
    <s v="엠피피스토스"/>
    <s v="MP피스토스"/>
    <s v="피스1팀"/>
    <s v="이미선2"/>
    <s v="DB손보"/>
    <x v="0"/>
    <x v="0"/>
    <n v="135000"/>
    <s v="정상"/>
    <d v="2019-12-20T00:00:00"/>
    <d v="2019-12-20T00:00:00"/>
    <n v="320192444765"/>
    <x v="2"/>
    <d v="2019-12-31T00:00:00"/>
    <x v="0"/>
    <x v="3"/>
    <x v="0"/>
  </r>
  <r>
    <s v="엠피피스토스"/>
    <s v="MP피스토스"/>
    <s v="피스1팀"/>
    <s v="이복자"/>
    <s v="흥국화재"/>
    <x v="0"/>
    <x v="0"/>
    <n v="87792"/>
    <s v="정상"/>
    <d v="2019-12-20T00:00:00"/>
    <d v="2019-12-20T00:00:00"/>
    <n v="41937932060000"/>
    <x v="2"/>
    <d v="2019-12-31T00:00:00"/>
    <x v="0"/>
    <x v="3"/>
    <x v="0"/>
  </r>
  <r>
    <s v="엠피피스토스"/>
    <s v="MP피스토스"/>
    <s v="피스1팀"/>
    <s v="이복자"/>
    <s v="흥국화재"/>
    <x v="0"/>
    <x v="0"/>
    <n v="32975"/>
    <s v="정상"/>
    <d v="2019-12-20T00:00:00"/>
    <d v="2019-12-20T00:00:00"/>
    <n v="41937932050000"/>
    <x v="2"/>
    <d v="2019-12-31T00:00:00"/>
    <x v="0"/>
    <x v="3"/>
    <x v="0"/>
  </r>
  <r>
    <s v="엠피피스토스"/>
    <s v="MP피스토스"/>
    <s v="피스1팀"/>
    <s v="이복자"/>
    <s v="흥국화재"/>
    <x v="0"/>
    <x v="0"/>
    <n v="81960"/>
    <s v="정상"/>
    <d v="2019-12-20T00:00:00"/>
    <d v="2019-12-20T00:00:00"/>
    <n v="41937932030000"/>
    <x v="2"/>
    <d v="2019-12-31T00:00:00"/>
    <x v="0"/>
    <x v="3"/>
    <x v="0"/>
  </r>
  <r>
    <s v="엠피프라임"/>
    <m/>
    <m/>
    <s v="이상희"/>
    <s v="삼성화재"/>
    <x v="0"/>
    <x v="0"/>
    <n v="32400"/>
    <s v="정상"/>
    <d v="2019-12-20T00:00:00"/>
    <d v="2019-12-20T00:00:00"/>
    <n v="51928394600000"/>
    <x v="2"/>
    <d v="2019-12-31T00:00:00"/>
    <x v="0"/>
    <x v="12"/>
    <x v="0"/>
  </r>
  <r>
    <s v="엠피프라임"/>
    <m/>
    <m/>
    <s v="이상희"/>
    <s v="메리츠화재"/>
    <x v="0"/>
    <x v="0"/>
    <n v="31000"/>
    <s v="정상"/>
    <d v="2019-12-20T00:00:00"/>
    <d v="2019-12-20T00:00:00"/>
    <s v="61437-91342"/>
    <x v="2"/>
    <d v="2019-12-31T00:00:00"/>
    <x v="0"/>
    <x v="12"/>
    <x v="0"/>
  </r>
  <r>
    <s v="엠피프라임"/>
    <m/>
    <m/>
    <s v="이상희"/>
    <s v="메리츠화재"/>
    <x v="0"/>
    <x v="0"/>
    <n v="37000"/>
    <s v="정상"/>
    <d v="2019-12-20T00:00:00"/>
    <d v="2019-12-20T00:00:00"/>
    <s v="61437-91474"/>
    <x v="2"/>
    <d v="2019-12-31T00:00:00"/>
    <x v="0"/>
    <x v="12"/>
    <x v="0"/>
  </r>
  <r>
    <s v="엠피프라임"/>
    <m/>
    <m/>
    <s v="이상희"/>
    <s v="롯데손보"/>
    <x v="0"/>
    <x v="0"/>
    <n v="47300"/>
    <s v="정상"/>
    <d v="2019-12-20T00:00:00"/>
    <d v="2019-12-20T00:00:00"/>
    <s v="LA20192100916000"/>
    <x v="2"/>
    <d v="2019-12-31T00:00:00"/>
    <x v="0"/>
    <x v="12"/>
    <x v="0"/>
  </r>
  <r>
    <s v="엠피송내"/>
    <m/>
    <m/>
    <s v="이선영"/>
    <s v="흥국화재"/>
    <x v="0"/>
    <x v="0"/>
    <n v="62980"/>
    <s v="정상"/>
    <d v="2019-12-20T00:00:00"/>
    <d v="2019-12-20T00:00:00"/>
    <n v="41937926650000"/>
    <x v="2"/>
    <d v="2019-12-31T00:00:00"/>
    <x v="0"/>
    <x v="2"/>
    <x v="0"/>
  </r>
  <r>
    <s v="엠피송내"/>
    <m/>
    <m/>
    <s v="이선영"/>
    <s v="삼성화재"/>
    <x v="0"/>
    <x v="0"/>
    <n v="30400"/>
    <s v="정상"/>
    <d v="2019-12-20T00:00:00"/>
    <d v="2019-12-20T00:00:00"/>
    <n v="51928348150000"/>
    <x v="2"/>
    <d v="2019-12-31T00:00:00"/>
    <x v="0"/>
    <x v="2"/>
    <x v="0"/>
  </r>
  <r>
    <s v="엠피상동"/>
    <s v="MP상동"/>
    <s v="상동1팀"/>
    <s v="이숙자"/>
    <s v="한화손보"/>
    <x v="0"/>
    <x v="0"/>
    <n v="65118"/>
    <s v="정상"/>
    <d v="2019-12-20T00:00:00"/>
    <d v="2019-12-20T00:00:00"/>
    <s v="LA20192811523000"/>
    <x v="2"/>
    <d v="2019-12-31T00:00:00"/>
    <x v="0"/>
    <x v="1"/>
    <x v="0"/>
  </r>
  <r>
    <s v="엠피상동"/>
    <s v="MP상동"/>
    <s v="상동1팀"/>
    <s v="이현숙"/>
    <s v="삼성화재"/>
    <x v="0"/>
    <x v="0"/>
    <n v="61000"/>
    <s v="정상"/>
    <d v="2019-12-20T00:00:00"/>
    <d v="2019-12-20T00:00:00"/>
    <n v="51928331650000"/>
    <x v="2"/>
    <d v="2019-12-31T00:00:00"/>
    <x v="0"/>
    <x v="1"/>
    <x v="0"/>
  </r>
  <r>
    <s v="엠피상동"/>
    <s v="MP상동"/>
    <s v="상동1팀"/>
    <s v="이현숙"/>
    <s v="메리츠화재"/>
    <x v="0"/>
    <x v="0"/>
    <n v="35000"/>
    <s v="정상"/>
    <d v="2019-12-20T00:00:00"/>
    <d v="2019-12-20T00:00:00"/>
    <s v="61438-40583"/>
    <x v="2"/>
    <d v="2019-12-31T00:00:00"/>
    <x v="0"/>
    <x v="1"/>
    <x v="0"/>
  </r>
  <r>
    <s v="엠피송내"/>
    <s v="MP송내"/>
    <s v="송내2팀"/>
    <s v="이현자"/>
    <s v="메리츠화재"/>
    <x v="0"/>
    <x v="0"/>
    <n v="47000"/>
    <s v="정상"/>
    <d v="2019-12-20T00:00:00"/>
    <d v="2019-12-20T00:00:00"/>
    <s v="61465-22827"/>
    <x v="2"/>
    <d v="2019-12-31T00:00:00"/>
    <x v="0"/>
    <x v="2"/>
    <x v="0"/>
  </r>
  <r>
    <s v="엠피송내"/>
    <s v="MP송내"/>
    <s v="송내2팀"/>
    <s v="이현자"/>
    <s v="삼성화재"/>
    <x v="0"/>
    <x v="0"/>
    <n v="33000"/>
    <s v="정상"/>
    <d v="2019-12-20T00:00:00"/>
    <d v="2019-12-20T00:00:00"/>
    <n v="51928320560000"/>
    <x v="2"/>
    <d v="2019-12-31T00:00:00"/>
    <x v="0"/>
    <x v="2"/>
    <x v="0"/>
  </r>
  <r>
    <s v="엠피송내"/>
    <s v="MP송내"/>
    <s v="송내2팀"/>
    <s v="이현자"/>
    <s v="메리츠화재"/>
    <x v="0"/>
    <x v="0"/>
    <n v="75700"/>
    <s v="정상"/>
    <d v="2019-12-20T00:00:00"/>
    <d v="2019-12-20T00:00:00"/>
    <s v="61465-22830"/>
    <x v="2"/>
    <d v="2019-12-31T00:00:00"/>
    <x v="0"/>
    <x v="2"/>
    <x v="0"/>
  </r>
  <r>
    <s v="엠피송내"/>
    <s v="MP송내"/>
    <s v="송내2팀"/>
    <s v="이현자"/>
    <s v="메리츠화재"/>
    <x v="0"/>
    <x v="0"/>
    <n v="31500"/>
    <s v="정상"/>
    <d v="2019-12-20T00:00:00"/>
    <d v="2019-12-20T00:00:00"/>
    <s v="61437-89821"/>
    <x v="2"/>
    <d v="2019-12-31T00:00:00"/>
    <x v="0"/>
    <x v="2"/>
    <x v="0"/>
  </r>
  <r>
    <s v="엠피상동"/>
    <s v="MP상동"/>
    <s v="상동1팀"/>
    <s v="이효순"/>
    <s v="삼성화재"/>
    <x v="0"/>
    <x v="2"/>
    <n v="10000"/>
    <s v="정상"/>
    <d v="2019-12-20T00:00:00"/>
    <d v="2019-12-20T00:00:00"/>
    <n v="51928327070000"/>
    <x v="2"/>
    <d v="2019-12-31T00:00:00"/>
    <x v="0"/>
    <x v="1"/>
    <x v="0"/>
  </r>
  <r>
    <s v="엠피상동"/>
    <s v="MP상동"/>
    <s v="상동1팀"/>
    <s v="이효순"/>
    <s v="메리츠화재"/>
    <x v="0"/>
    <x v="0"/>
    <n v="54460"/>
    <s v="정상"/>
    <d v="2019-12-20T00:00:00"/>
    <d v="2019-12-20T00:00:00"/>
    <s v="61481-509"/>
    <x v="2"/>
    <d v="2019-12-31T00:00:00"/>
    <x v="0"/>
    <x v="1"/>
    <x v="0"/>
  </r>
  <r>
    <s v="엠피송내"/>
    <s v="MP송내"/>
    <s v="송내1팀"/>
    <s v="임미영"/>
    <s v="삼성화재"/>
    <x v="0"/>
    <x v="0"/>
    <n v="31300"/>
    <s v="정상"/>
    <d v="2019-12-20T00:00:00"/>
    <d v="2019-12-20T00:00:00"/>
    <n v="51928444530000"/>
    <x v="2"/>
    <d v="2019-12-31T00:00:00"/>
    <x v="0"/>
    <x v="2"/>
    <x v="0"/>
  </r>
  <r>
    <s v="엠피송내"/>
    <s v="MP송내"/>
    <s v="송내1팀"/>
    <s v="임미영"/>
    <s v="삼성화재"/>
    <x v="0"/>
    <x v="0"/>
    <n v="60100"/>
    <s v="정상"/>
    <d v="2019-12-20T00:00:00"/>
    <d v="2019-12-20T00:00:00"/>
    <n v="51928450510000"/>
    <x v="2"/>
    <d v="2019-12-31T00:00:00"/>
    <x v="0"/>
    <x v="2"/>
    <x v="0"/>
  </r>
  <r>
    <s v="엠피송내"/>
    <s v="MP송내"/>
    <s v="송내1팀"/>
    <s v="임미영"/>
    <s v="삼성화재"/>
    <x v="0"/>
    <x v="0"/>
    <n v="38910"/>
    <s v="정상"/>
    <d v="2019-12-20T00:00:00"/>
    <d v="2019-12-20T00:00:00"/>
    <n v="51928411260000"/>
    <x v="2"/>
    <d v="2019-12-31T00:00:00"/>
    <x v="0"/>
    <x v="2"/>
    <x v="0"/>
  </r>
  <r>
    <s v="엠피송내"/>
    <s v="MP송내"/>
    <s v="송내1팀"/>
    <s v="정인란"/>
    <s v="삼성화재"/>
    <x v="0"/>
    <x v="0"/>
    <n v="23970"/>
    <s v="정상"/>
    <d v="2019-12-20T00:00:00"/>
    <d v="2019-12-20T00:00:00"/>
    <n v="51928310810000"/>
    <x v="2"/>
    <d v="2019-12-31T00:00:00"/>
    <x v="0"/>
    <x v="2"/>
    <x v="0"/>
  </r>
  <r>
    <s v="엠피송내"/>
    <s v="MP송내"/>
    <s v="송내1팀"/>
    <s v="정인란"/>
    <s v="흥국화재"/>
    <x v="0"/>
    <x v="0"/>
    <n v="37600"/>
    <s v="정상"/>
    <d v="2019-12-20T00:00:00"/>
    <d v="2019-12-20T00:00:00"/>
    <n v="41937944940000"/>
    <x v="2"/>
    <d v="2019-12-31T00:00:00"/>
    <x v="0"/>
    <x v="2"/>
    <x v="0"/>
  </r>
  <r>
    <s v="엠피송내"/>
    <s v="MP송내"/>
    <s v="송내1팀"/>
    <s v="정인란"/>
    <s v="삼성화재"/>
    <x v="0"/>
    <x v="0"/>
    <n v="21600"/>
    <s v="정상"/>
    <d v="2019-12-20T00:00:00"/>
    <d v="2019-12-20T00:00:00"/>
    <n v="51928364870000"/>
    <x v="2"/>
    <d v="2019-12-31T00:00:00"/>
    <x v="0"/>
    <x v="2"/>
    <x v="0"/>
  </r>
  <r>
    <s v="엠피의정부"/>
    <s v="MP의정부"/>
    <s v="의정부1팀"/>
    <s v="채경미"/>
    <s v="한화손보"/>
    <x v="0"/>
    <x v="0"/>
    <n v="113000"/>
    <s v="정상"/>
    <d v="2019-12-20T00:00:00"/>
    <d v="2019-12-20T00:00:00"/>
    <s v="LA20192814713000"/>
    <x v="2"/>
    <d v="2019-12-31T00:00:00"/>
    <x v="0"/>
    <x v="10"/>
    <x v="0"/>
  </r>
  <r>
    <s v="엠피성공"/>
    <s v="MP성공"/>
    <s v="성공1팀"/>
    <s v="최선희"/>
    <s v="롯데손보"/>
    <x v="0"/>
    <x v="0"/>
    <n v="232053"/>
    <s v="정상"/>
    <d v="2019-12-20T00:00:00"/>
    <d v="2019-12-20T00:00:00"/>
    <s v="LA20192100686000"/>
    <x v="2"/>
    <d v="2019-12-31T00:00:00"/>
    <x v="0"/>
    <x v="5"/>
    <x v="0"/>
  </r>
  <r>
    <s v="엠피성공"/>
    <s v="MP성공"/>
    <s v="성공1팀"/>
    <s v="최선희"/>
    <s v="롯데손보"/>
    <x v="0"/>
    <x v="0"/>
    <n v="81220"/>
    <s v="정상"/>
    <d v="2019-12-20T00:00:00"/>
    <d v="2019-12-20T00:00:00"/>
    <s v="LA20192105234000"/>
    <x v="2"/>
    <d v="2019-12-31T00:00:00"/>
    <x v="0"/>
    <x v="5"/>
    <x v="0"/>
  </r>
  <r>
    <s v="엠피성공"/>
    <s v="MP성공"/>
    <s v="성공1팀"/>
    <s v="최선희"/>
    <s v="롯데손보"/>
    <x v="0"/>
    <x v="0"/>
    <n v="85569"/>
    <s v="정상"/>
    <d v="2019-12-20T00:00:00"/>
    <d v="2019-12-20T00:00:00"/>
    <s v="LA20192104246000"/>
    <x v="2"/>
    <d v="2019-12-31T00:00:00"/>
    <x v="0"/>
    <x v="5"/>
    <x v="0"/>
  </r>
  <r>
    <s v="엠피성공"/>
    <s v="MP성공"/>
    <s v="성공1팀"/>
    <s v="최선희"/>
    <s v="삼성화재"/>
    <x v="0"/>
    <x v="0"/>
    <n v="15000"/>
    <s v="정상"/>
    <d v="2019-12-20T00:00:00"/>
    <d v="2019-12-20T00:00:00"/>
    <n v="51928372610000"/>
    <x v="2"/>
    <d v="2019-12-31T00:00:00"/>
    <x v="0"/>
    <x v="5"/>
    <x v="0"/>
  </r>
  <r>
    <s v="엠피성공"/>
    <s v="MP성공"/>
    <s v="성공1팀"/>
    <s v="최선희"/>
    <s v="흥국화재"/>
    <x v="0"/>
    <x v="0"/>
    <n v="20100"/>
    <s v="정상"/>
    <d v="2019-12-20T00:00:00"/>
    <d v="2019-12-20T00:00:00"/>
    <n v="41937923220000"/>
    <x v="2"/>
    <d v="2019-12-31T00:00:00"/>
    <x v="0"/>
    <x v="5"/>
    <x v="0"/>
  </r>
  <r>
    <s v="엠피성공"/>
    <s v="MP성공"/>
    <s v="성공1팀"/>
    <s v="최선희"/>
    <s v="삼성화재"/>
    <x v="0"/>
    <x v="0"/>
    <n v="69000"/>
    <s v="정상"/>
    <d v="2019-12-20T00:00:00"/>
    <d v="2019-12-20T00:00:00"/>
    <n v="51928360290000"/>
    <x v="2"/>
    <d v="2019-12-31T00:00:00"/>
    <x v="0"/>
    <x v="5"/>
    <x v="0"/>
  </r>
  <r>
    <s v="엠피성공"/>
    <s v="MP성공"/>
    <s v="성공1팀"/>
    <s v="최선희"/>
    <s v="현대해상"/>
    <x v="0"/>
    <x v="0"/>
    <n v="18000"/>
    <s v="정상"/>
    <d v="2019-12-20T00:00:00"/>
    <d v="2019-12-20T00:00:00"/>
    <s v="L01945653338"/>
    <x v="2"/>
    <d v="2019-12-31T00:00:00"/>
    <x v="0"/>
    <x v="5"/>
    <x v="0"/>
  </r>
  <r>
    <s v="엠피성공"/>
    <s v="MP성공"/>
    <s v="성공1팀"/>
    <s v="최선희"/>
    <s v="삼성화재"/>
    <x v="0"/>
    <x v="0"/>
    <n v="15000"/>
    <s v="정상"/>
    <d v="2019-12-20T00:00:00"/>
    <d v="2019-12-20T00:00:00"/>
    <n v="51928365200000"/>
    <x v="2"/>
    <d v="2019-12-31T00:00:00"/>
    <x v="0"/>
    <x v="5"/>
    <x v="0"/>
  </r>
  <r>
    <s v="엠피피스토스"/>
    <m/>
    <m/>
    <s v="표계순"/>
    <s v="롯데손보"/>
    <x v="0"/>
    <x v="0"/>
    <n v="97000"/>
    <s v="정상"/>
    <d v="2019-12-20T00:00:00"/>
    <d v="2019-12-20T00:00:00"/>
    <s v="LA20192102434000"/>
    <x v="2"/>
    <d v="2019-12-31T00:00:00"/>
    <x v="0"/>
    <x v="3"/>
    <x v="0"/>
  </r>
  <r>
    <s v="엠피프라임"/>
    <m/>
    <m/>
    <s v="허윤경"/>
    <s v="메리츠화재"/>
    <x v="0"/>
    <x v="0"/>
    <n v="60200"/>
    <s v="정상"/>
    <d v="2019-12-20T00:00:00"/>
    <d v="2019-12-20T00:00:00"/>
    <s v="61437-90934"/>
    <x v="2"/>
    <d v="2019-12-31T00:00:00"/>
    <x v="0"/>
    <x v="12"/>
    <x v="0"/>
  </r>
  <r>
    <s v="엠피피스토스"/>
    <s v="MP피스토스"/>
    <s v="피스1팀"/>
    <s v="홍미숙"/>
    <s v="삼성화재"/>
    <x v="0"/>
    <x v="0"/>
    <n v="41450"/>
    <s v="정상"/>
    <d v="2019-12-20T00:00:00"/>
    <d v="2019-12-20T00:00:00"/>
    <n v="51928446260000"/>
    <x v="2"/>
    <d v="2019-12-31T00:00:00"/>
    <x v="0"/>
    <x v="3"/>
    <x v="0"/>
  </r>
  <r>
    <s v="엠피피스토스"/>
    <s v="MP피스토스"/>
    <s v="피스1팀"/>
    <s v="홍미숙"/>
    <s v="MG손보"/>
    <x v="0"/>
    <x v="0"/>
    <n v="67980"/>
    <s v="정상"/>
    <d v="2019-12-20T00:00:00"/>
    <d v="2019-12-20T00:00:00"/>
    <n v="20190608156"/>
    <x v="2"/>
    <d v="2019-12-31T00:00:00"/>
    <x v="0"/>
    <x v="3"/>
    <x v="0"/>
  </r>
  <r>
    <s v="엠피피스토스"/>
    <s v="MP피스토스"/>
    <s v="피스1팀"/>
    <s v="홍미숙"/>
    <s v="MG손보"/>
    <x v="0"/>
    <x v="0"/>
    <n v="129205"/>
    <s v="정상"/>
    <d v="2019-12-20T00:00:00"/>
    <d v="2019-12-20T00:00:00"/>
    <n v="20190607711"/>
    <x v="2"/>
    <d v="2019-12-31T00:00:00"/>
    <x v="0"/>
    <x v="3"/>
    <x v="0"/>
  </r>
  <r>
    <s v="엠피피스토스"/>
    <s v="MP피스토스"/>
    <s v="피스1팀"/>
    <s v="홍미숙"/>
    <s v="MG손보"/>
    <x v="0"/>
    <x v="0"/>
    <n v="34414"/>
    <s v="정상"/>
    <d v="2019-12-20T00:00:00"/>
    <d v="2019-12-20T00:00:00"/>
    <n v="20190607867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45420"/>
    <s v="정상"/>
    <d v="2019-12-20T00:00:00"/>
    <d v="2019-12-20T00:00:00"/>
    <n v="51928394680000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37000"/>
    <s v="정상"/>
    <d v="2019-12-20T00:00:00"/>
    <d v="2019-12-20T00:00:00"/>
    <n v="51928418110000"/>
    <x v="2"/>
    <d v="2019-12-31T00:00:00"/>
    <x v="0"/>
    <x v="3"/>
    <x v="0"/>
  </r>
  <r>
    <s v="엠피성공"/>
    <s v="MP성공"/>
    <s v="성공1팀"/>
    <s v="홍미정"/>
    <s v="삼성화재"/>
    <x v="0"/>
    <x v="0"/>
    <n v="58000"/>
    <s v="정상"/>
    <d v="2019-12-20T00:00:00"/>
    <d v="2019-12-20T00:00:00"/>
    <n v="51928285840000"/>
    <x v="2"/>
    <d v="2019-12-31T00:00:00"/>
    <x v="0"/>
    <x v="5"/>
    <x v="0"/>
  </r>
  <r>
    <s v="엠피상동"/>
    <s v="MP상동"/>
    <s v="상동1팀"/>
    <s v="강미경"/>
    <s v="삼성화재"/>
    <x v="0"/>
    <x v="2"/>
    <n v="100000"/>
    <s v="정상"/>
    <d v="2019-12-19T00:00:00"/>
    <d v="2019-12-19T00:00:00"/>
    <n v="51928153110000"/>
    <x v="2"/>
    <d v="2019-12-31T00:00:00"/>
    <x v="0"/>
    <x v="1"/>
    <x v="0"/>
  </r>
  <r>
    <s v="엠피피스토스"/>
    <s v="MP피스토스"/>
    <s v="피스1팀"/>
    <s v="고경숙"/>
    <s v="한화손보"/>
    <x v="0"/>
    <x v="0"/>
    <n v="51525"/>
    <s v="정상"/>
    <d v="2019-12-19T00:00:00"/>
    <d v="2019-12-19T00:00:00"/>
    <s v="LA20192795260000"/>
    <x v="2"/>
    <d v="2019-12-31T00:00:00"/>
    <x v="0"/>
    <x v="3"/>
    <x v="0"/>
  </r>
  <r>
    <s v="엠피피스토스"/>
    <s v="MP피스토스"/>
    <s v="피스1팀"/>
    <s v="고경숙"/>
    <s v="흥국화재"/>
    <x v="0"/>
    <x v="0"/>
    <n v="88000"/>
    <s v="정상"/>
    <d v="2019-12-19T00:00:00"/>
    <d v="2019-12-19T00:00:00"/>
    <n v="41937900820000"/>
    <x v="2"/>
    <d v="2019-12-31T00:00:00"/>
    <x v="0"/>
    <x v="3"/>
    <x v="0"/>
  </r>
  <r>
    <s v="엠피피스토스"/>
    <s v="MP피스토스"/>
    <s v="피스1팀"/>
    <s v="고경숙"/>
    <s v="흥국화재"/>
    <x v="0"/>
    <x v="1"/>
    <n v="41014"/>
    <s v="정상"/>
    <d v="2019-12-19T00:00:00"/>
    <d v="2019-12-19T00:00:00"/>
    <n v="41937900680000"/>
    <x v="2"/>
    <d v="2019-12-31T00:00:00"/>
    <x v="0"/>
    <x v="3"/>
    <x v="0"/>
  </r>
  <r>
    <s v="엠피조은"/>
    <s v="MP조은"/>
    <s v="조은1팀"/>
    <s v="김명주"/>
    <s v="KB손보"/>
    <x v="0"/>
    <x v="0"/>
    <n v="19300"/>
    <s v="정상"/>
    <d v="2019-12-19T00:00:00"/>
    <d v="2019-12-19T00:00:00"/>
    <n v="20196445357"/>
    <x v="2"/>
    <d v="2019-12-31T00:00:00"/>
    <x v="0"/>
    <x v="0"/>
    <x v="0"/>
  </r>
  <r>
    <s v="엠피조은"/>
    <s v="MP조은"/>
    <s v="조은1팀"/>
    <s v="김명주"/>
    <s v="KB손보"/>
    <x v="0"/>
    <x v="1"/>
    <n v="16587"/>
    <s v="정상"/>
    <d v="2019-12-19T00:00:00"/>
    <d v="2019-12-19T00:00:00"/>
    <n v="20196445432"/>
    <x v="2"/>
    <d v="2019-12-31T00:00:00"/>
    <x v="0"/>
    <x v="0"/>
    <x v="0"/>
  </r>
  <r>
    <s v="엠피송내"/>
    <s v="MP송내"/>
    <s v="송내2팀"/>
    <s v="김묘정"/>
    <s v="롯데손보"/>
    <x v="0"/>
    <x v="0"/>
    <n v="62715"/>
    <s v="정상"/>
    <d v="2019-12-19T00:00:00"/>
    <d v="2019-12-19T00:00:00"/>
    <s v="LA20192097526000"/>
    <x v="2"/>
    <d v="2019-12-31T00:00:00"/>
    <x v="0"/>
    <x v="2"/>
    <x v="0"/>
  </r>
  <r>
    <s v="엠피송내"/>
    <s v="MP송내"/>
    <s v="송내2팀"/>
    <s v="김묘정"/>
    <s v="롯데손보"/>
    <x v="0"/>
    <x v="0"/>
    <n v="60275"/>
    <s v="정상"/>
    <d v="2019-12-19T00:00:00"/>
    <d v="2019-12-19T00:00:00"/>
    <s v="LA20192097891000"/>
    <x v="2"/>
    <d v="2019-12-31T00:00:00"/>
    <x v="0"/>
    <x v="2"/>
    <x v="0"/>
  </r>
  <r>
    <s v="엠피송내"/>
    <s v="MP송내"/>
    <s v="송내2팀"/>
    <s v="김묘정"/>
    <s v="메리츠화재"/>
    <x v="0"/>
    <x v="0"/>
    <n v="34870"/>
    <s v="철회"/>
    <d v="2019-12-19T00:00:00"/>
    <d v="2019-12-19T00:00:00"/>
    <s v="61465-22224"/>
    <x v="2"/>
    <d v="2019-12-31T00:00:00"/>
    <x v="1"/>
    <x v="2"/>
    <x v="0"/>
  </r>
  <r>
    <s v="엠피라온"/>
    <s v="MP라온"/>
    <s v="라온1팀"/>
    <s v="김성만"/>
    <s v="한화손보"/>
    <x v="0"/>
    <x v="0"/>
    <n v="35000"/>
    <s v="정상"/>
    <d v="2019-12-19T00:00:00"/>
    <d v="2019-12-19T00:00:00"/>
    <s v="LA20192794918000"/>
    <x v="2"/>
    <d v="2019-12-31T00:00:00"/>
    <x v="0"/>
    <x v="6"/>
    <x v="0"/>
  </r>
  <r>
    <s v="엠피성공"/>
    <s v="MP성공"/>
    <s v="성공1팀"/>
    <s v="김정자"/>
    <s v="흥국화재"/>
    <x v="0"/>
    <x v="0"/>
    <n v="50000"/>
    <s v="정상"/>
    <d v="2019-12-19T00:00:00"/>
    <d v="2019-12-19T00:00:00"/>
    <n v="41937887970000"/>
    <x v="2"/>
    <d v="2019-12-31T00:00:00"/>
    <x v="0"/>
    <x v="5"/>
    <x v="0"/>
  </r>
  <r>
    <s v="엠피성공"/>
    <s v="MP성공"/>
    <s v="성공1팀"/>
    <s v="김정자"/>
    <s v="흥국화재"/>
    <x v="0"/>
    <x v="0"/>
    <n v="51573"/>
    <s v="정상"/>
    <d v="2019-12-19T00:00:00"/>
    <d v="2019-12-19T00:00:00"/>
    <n v="41937887960000"/>
    <x v="2"/>
    <d v="2019-12-31T00:00:00"/>
    <x v="0"/>
    <x v="5"/>
    <x v="0"/>
  </r>
  <r>
    <s v="엠피성공"/>
    <s v="MP성공"/>
    <s v="성공1팀"/>
    <s v="김정자"/>
    <s v="메리츠화재"/>
    <x v="0"/>
    <x v="0"/>
    <n v="60000"/>
    <s v="정상"/>
    <d v="2019-12-19T00:00:00"/>
    <d v="2019-12-19T00:00:00"/>
    <s v="61438-40193"/>
    <x v="2"/>
    <d v="2019-12-31T00:00:00"/>
    <x v="0"/>
    <x v="5"/>
    <x v="0"/>
  </r>
  <r>
    <s v="엠피피스토스"/>
    <s v="MP피스토스"/>
    <s v="피스1팀"/>
    <s v="김진이"/>
    <s v="롯데손보"/>
    <x v="0"/>
    <x v="0"/>
    <n v="55962"/>
    <s v="정상"/>
    <d v="2019-12-19T00:00:00"/>
    <d v="2019-12-19T00:00:00"/>
    <s v="LA20192098727000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90250"/>
    <s v="정상"/>
    <d v="2019-12-19T00:00:00"/>
    <d v="2019-12-19T00:00:00"/>
    <s v="61478-677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35200"/>
    <s v="정상"/>
    <d v="2019-12-19T00:00:00"/>
    <d v="2019-12-19T00:00:00"/>
    <s v="61464-13391"/>
    <x v="2"/>
    <d v="2019-12-31T00:00:00"/>
    <x v="0"/>
    <x v="3"/>
    <x v="0"/>
  </r>
  <r>
    <s v="엠피가온"/>
    <s v="MP가온"/>
    <s v="가온1팀"/>
    <s v="노희경"/>
    <s v="한화손보"/>
    <x v="0"/>
    <x v="0"/>
    <n v="32340"/>
    <s v="정상"/>
    <d v="2019-12-19T00:00:00"/>
    <d v="2019-12-19T00:00:00"/>
    <s v="LA20192791696000"/>
    <x v="2"/>
    <d v="2019-12-31T00:00:00"/>
    <x v="0"/>
    <x v="9"/>
    <x v="0"/>
  </r>
  <r>
    <s v="엠피가온"/>
    <s v="MP가온"/>
    <s v="가온1팀"/>
    <s v="노희경"/>
    <s v="KB손보"/>
    <x v="0"/>
    <x v="0"/>
    <n v="13000"/>
    <s v="정상"/>
    <d v="2019-12-19T00:00:00"/>
    <d v="2019-12-19T00:00:00"/>
    <n v="20196437046"/>
    <x v="2"/>
    <d v="2019-12-31T00:00:00"/>
    <x v="0"/>
    <x v="9"/>
    <x v="0"/>
  </r>
  <r>
    <s v="엠피상동"/>
    <m/>
    <m/>
    <s v="박정주"/>
    <s v="메리츠화재"/>
    <x v="0"/>
    <x v="0"/>
    <n v="45000"/>
    <s v="정상"/>
    <d v="2019-12-19T00:00:00"/>
    <d v="2019-12-19T00:00:00"/>
    <s v="61464-13195"/>
    <x v="2"/>
    <d v="2019-12-31T00:00:00"/>
    <x v="0"/>
    <x v="1"/>
    <x v="0"/>
  </r>
  <r>
    <s v="엠피라온"/>
    <s v="MP라온"/>
    <m/>
    <s v="박종철"/>
    <s v="삼성화재"/>
    <x v="0"/>
    <x v="0"/>
    <n v="10000"/>
    <s v="정상"/>
    <d v="2019-12-19T00:00:00"/>
    <d v="2019-12-19T00:00:00"/>
    <n v="51928123710000"/>
    <x v="2"/>
    <d v="2019-12-31T00:00:00"/>
    <x v="0"/>
    <x v="6"/>
    <x v="0"/>
  </r>
  <r>
    <s v="엠피성공"/>
    <s v="MP성공"/>
    <s v="성공1팀"/>
    <s v="백혜경"/>
    <s v="롯데손보"/>
    <x v="0"/>
    <x v="0"/>
    <n v="38000"/>
    <s v="정상"/>
    <d v="2019-12-19T00:00:00"/>
    <d v="2019-12-19T00:00:00"/>
    <s v="LA20192098228000"/>
    <x v="2"/>
    <d v="2019-12-31T00:00:00"/>
    <x v="0"/>
    <x v="5"/>
    <x v="0"/>
  </r>
  <r>
    <s v="엠피성공"/>
    <s v="MP성공"/>
    <s v="성공1팀"/>
    <s v="백혜경"/>
    <s v="삼성화재"/>
    <x v="0"/>
    <x v="0"/>
    <n v="82000"/>
    <s v="정상"/>
    <d v="2019-12-19T00:00:00"/>
    <d v="2019-12-19T00:00:00"/>
    <n v="51928228120000"/>
    <x v="2"/>
    <d v="2019-12-31T00:00:00"/>
    <x v="0"/>
    <x v="5"/>
    <x v="0"/>
  </r>
  <r>
    <s v="엠피레전드"/>
    <m/>
    <m/>
    <s v="신승휴"/>
    <s v="롯데손보"/>
    <x v="0"/>
    <x v="1"/>
    <n v="5264"/>
    <s v="정상"/>
    <d v="2019-12-19T00:00:00"/>
    <d v="2019-12-19T00:00:00"/>
    <s v="LA20192097765000"/>
    <x v="2"/>
    <d v="2019-12-31T00:00:00"/>
    <x v="0"/>
    <x v="11"/>
    <x v="0"/>
  </r>
  <r>
    <s v="엠피레전드"/>
    <m/>
    <m/>
    <s v="신승휴"/>
    <s v="롯데손보"/>
    <x v="0"/>
    <x v="1"/>
    <n v="4142"/>
    <s v="정상"/>
    <d v="2019-12-19T00:00:00"/>
    <d v="2019-12-19T00:00:00"/>
    <s v="LA20192097747000"/>
    <x v="2"/>
    <d v="2019-12-31T00:00:00"/>
    <x v="0"/>
    <x v="11"/>
    <x v="0"/>
  </r>
  <r>
    <s v="엠피피스토스"/>
    <s v="MP피스토스"/>
    <s v="피스1팀"/>
    <s v="신현애"/>
    <s v="삼성화재"/>
    <x v="0"/>
    <x v="0"/>
    <n v="30000"/>
    <s v="정상"/>
    <d v="2019-12-19T00:00:00"/>
    <d v="2019-12-19T00:00:00"/>
    <n v="51928194180000"/>
    <x v="2"/>
    <d v="2019-12-31T00:00:00"/>
    <x v="0"/>
    <x v="3"/>
    <x v="0"/>
  </r>
  <r>
    <s v="엠피성공"/>
    <s v="MP성공"/>
    <s v="성공1팀"/>
    <s v="심정임"/>
    <s v="메리츠화재"/>
    <x v="0"/>
    <x v="0"/>
    <n v="38000"/>
    <s v="정상"/>
    <d v="2019-12-19T00:00:00"/>
    <d v="2019-12-19T00:00:00"/>
    <s v="61437-87711"/>
    <x v="2"/>
    <d v="2019-12-31T00:00:00"/>
    <x v="0"/>
    <x v="5"/>
    <x v="0"/>
  </r>
  <r>
    <s v="엠피성공"/>
    <s v="MP성공"/>
    <s v="성공1팀"/>
    <s v="심정임"/>
    <s v="메리츠화재"/>
    <x v="0"/>
    <x v="0"/>
    <n v="13000"/>
    <s v="정상"/>
    <d v="2019-12-19T00:00:00"/>
    <d v="2019-12-19T00:00:00"/>
    <s v="61437-89104"/>
    <x v="2"/>
    <d v="2019-12-31T00:00:00"/>
    <x v="0"/>
    <x v="5"/>
    <x v="0"/>
  </r>
  <r>
    <s v="엠피메트로"/>
    <s v="제이엔제이"/>
    <s v="제이엔제이1팀"/>
    <s v="유경자"/>
    <s v="삼성화재"/>
    <x v="0"/>
    <x v="0"/>
    <n v="97440"/>
    <s v="정상"/>
    <d v="2019-12-19T00:00:00"/>
    <d v="2019-12-19T00:00:00"/>
    <n v="51928181930000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60380"/>
    <s v="정상"/>
    <d v="2019-12-19T00:00:00"/>
    <d v="2019-12-19T00:00:00"/>
    <s v="61442-1000"/>
    <x v="2"/>
    <d v="2019-12-31T00:00:00"/>
    <x v="0"/>
    <x v="4"/>
    <x v="0"/>
  </r>
  <r>
    <s v="엠피메트로"/>
    <s v="제이엔제이"/>
    <s v="제이엔제이1팀"/>
    <s v="유경자"/>
    <s v="DB손보"/>
    <x v="0"/>
    <x v="1"/>
    <n v="8240"/>
    <s v="정상"/>
    <d v="2019-12-19T00:00:00"/>
    <d v="2019-12-19T00:00:00"/>
    <n v="320192435446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51740"/>
    <s v="정상"/>
    <d v="2019-12-19T00:00:00"/>
    <d v="2019-12-19T00:00:00"/>
    <n v="320192435362"/>
    <x v="2"/>
    <d v="2019-12-31T00:00:00"/>
    <x v="0"/>
    <x v="4"/>
    <x v="0"/>
  </r>
  <r>
    <s v="엠피메트로"/>
    <s v="제이엔제이"/>
    <s v="제이엔제이1팀"/>
    <s v="유경자"/>
    <s v="롯데손보"/>
    <x v="0"/>
    <x v="0"/>
    <n v="61353"/>
    <s v="정상"/>
    <d v="2019-12-19T00:00:00"/>
    <d v="2019-12-19T00:00:00"/>
    <s v="LA20192097572000"/>
    <x v="2"/>
    <d v="2019-12-31T00:00:00"/>
    <x v="0"/>
    <x v="4"/>
    <x v="0"/>
  </r>
  <r>
    <s v="엠피송내"/>
    <s v="MP송내"/>
    <s v="송내1팀"/>
    <s v="윤상례"/>
    <s v="현대해상"/>
    <x v="0"/>
    <x v="0"/>
    <n v="22100"/>
    <s v="정상"/>
    <d v="2019-12-19T00:00:00"/>
    <d v="2019-12-19T00:00:00"/>
    <s v="L01945339118"/>
    <x v="2"/>
    <d v="2019-12-31T00:00:00"/>
    <x v="0"/>
    <x v="2"/>
    <x v="0"/>
  </r>
  <r>
    <s v="엠피라온"/>
    <s v="MP라온"/>
    <s v="라온1팀"/>
    <s v="윤태진"/>
    <s v="KB손보"/>
    <x v="0"/>
    <x v="0"/>
    <n v="35000"/>
    <s v="정상"/>
    <d v="2019-12-19T00:00:00"/>
    <d v="2019-12-19T00:00:00"/>
    <n v="20196440396"/>
    <x v="2"/>
    <d v="2019-12-31T00:00:00"/>
    <x v="0"/>
    <x v="6"/>
    <x v="0"/>
  </r>
  <r>
    <s v="엠피라온"/>
    <s v="MP라온"/>
    <s v="라온1팀"/>
    <s v="윤태진"/>
    <s v="DB손보"/>
    <x v="0"/>
    <x v="0"/>
    <n v="50880"/>
    <s v="정상"/>
    <d v="2019-12-19T00:00:00"/>
    <d v="2019-12-19T00:00:00"/>
    <n v="320192431538"/>
    <x v="2"/>
    <d v="2019-12-31T00:00:00"/>
    <x v="0"/>
    <x v="6"/>
    <x v="0"/>
  </r>
  <r>
    <s v="엠피라온"/>
    <s v="MP라온"/>
    <s v="라온1팀"/>
    <s v="윤태진"/>
    <s v="KB손보"/>
    <x v="0"/>
    <x v="0"/>
    <n v="35000"/>
    <s v="정상"/>
    <d v="2019-12-19T00:00:00"/>
    <d v="2019-12-19T00:00:00"/>
    <n v="20196440162"/>
    <x v="2"/>
    <d v="2019-12-31T00:00:00"/>
    <x v="0"/>
    <x v="6"/>
    <x v="0"/>
  </r>
  <r>
    <s v="엠피피스토스"/>
    <s v="MP피스토스"/>
    <s v="피스1팀"/>
    <s v="이미선2"/>
    <s v="DB손보"/>
    <x v="0"/>
    <x v="0"/>
    <n v="70000"/>
    <s v="정상"/>
    <d v="2019-12-19T00:00:00"/>
    <d v="2019-12-19T00:00:00"/>
    <n v="320192433953"/>
    <x v="2"/>
    <d v="2019-12-31T00:00:00"/>
    <x v="0"/>
    <x v="3"/>
    <x v="0"/>
  </r>
  <r>
    <s v="엠피조은"/>
    <s v="MP조은"/>
    <s v="조은1팀"/>
    <s v="이미순2"/>
    <s v="KB손보"/>
    <x v="0"/>
    <x v="0"/>
    <n v="20300"/>
    <s v="정상"/>
    <d v="2019-12-19T00:00:00"/>
    <d v="2019-12-19T00:00:00"/>
    <n v="20196438848"/>
    <x v="2"/>
    <d v="2019-12-31T00:00:00"/>
    <x v="0"/>
    <x v="0"/>
    <x v="0"/>
  </r>
  <r>
    <s v="엠피상동"/>
    <s v="MP상동"/>
    <s v="상동1팀"/>
    <s v="이병식"/>
    <s v="KB손보"/>
    <x v="0"/>
    <x v="0"/>
    <n v="64000"/>
    <s v="정상"/>
    <d v="2019-12-19T00:00:00"/>
    <d v="2019-12-19T00:00:00"/>
    <n v="20196442738"/>
    <x v="2"/>
    <d v="2019-12-31T00:00:00"/>
    <x v="0"/>
    <x v="1"/>
    <x v="0"/>
  </r>
  <r>
    <s v="엠피상동"/>
    <s v="MP상동"/>
    <s v="상동1팀"/>
    <s v="이상분"/>
    <s v="한화손보"/>
    <x v="0"/>
    <x v="0"/>
    <n v="68000"/>
    <s v="정상"/>
    <d v="2019-12-19T00:00:00"/>
    <d v="2019-12-19T00:00:00"/>
    <s v="LA20192801843000"/>
    <x v="2"/>
    <d v="2019-12-31T00:00:00"/>
    <x v="0"/>
    <x v="1"/>
    <x v="0"/>
  </r>
  <r>
    <s v="엠피여주"/>
    <s v="MP여주"/>
    <s v="여주1팀"/>
    <s v="이성구"/>
    <s v="메리츠화재"/>
    <x v="0"/>
    <x v="0"/>
    <n v="50000"/>
    <s v="정상"/>
    <d v="2019-12-19T00:00:00"/>
    <d v="2019-12-19T00:00:00"/>
    <s v="61437-89219"/>
    <x v="2"/>
    <d v="2019-12-31T00:00:00"/>
    <x v="0"/>
    <x v="7"/>
    <x v="0"/>
  </r>
  <r>
    <s v="엠피상동"/>
    <s v="MP상동"/>
    <s v="상동1팀"/>
    <s v="이현숙"/>
    <s v="삼성화재"/>
    <x v="0"/>
    <x v="0"/>
    <n v="50200"/>
    <s v="정상"/>
    <d v="2019-12-19T00:00:00"/>
    <d v="2019-12-19T00:00:00"/>
    <n v="51928147670000"/>
    <x v="2"/>
    <d v="2019-12-31T00:00:00"/>
    <x v="0"/>
    <x v="1"/>
    <x v="0"/>
  </r>
  <r>
    <s v="엠피송내"/>
    <s v="MP송내"/>
    <s v="송내1팀"/>
    <s v="임미영"/>
    <s v="DB손보"/>
    <x v="0"/>
    <x v="0"/>
    <n v="48900"/>
    <s v="정상"/>
    <d v="2019-12-19T00:00:00"/>
    <d v="2019-12-19T00:00:00"/>
    <n v="320192438543"/>
    <x v="2"/>
    <d v="2019-12-31T00:00:00"/>
    <x v="0"/>
    <x v="2"/>
    <x v="0"/>
  </r>
  <r>
    <s v="엠피송내"/>
    <s v="MP송내"/>
    <s v="송내1팀"/>
    <s v="임미영"/>
    <s v="DB손보"/>
    <x v="0"/>
    <x v="1"/>
    <n v="36280"/>
    <s v="정상"/>
    <d v="2019-12-19T00:00:00"/>
    <d v="2019-12-19T00:00:00"/>
    <n v="320192438563"/>
    <x v="2"/>
    <d v="2019-12-31T00:00:00"/>
    <x v="0"/>
    <x v="2"/>
    <x v="0"/>
  </r>
  <r>
    <s v="엠피송내"/>
    <s v="MP송내"/>
    <s v="송내1팀"/>
    <s v="임미영"/>
    <s v="삼성화재"/>
    <x v="0"/>
    <x v="0"/>
    <n v="62000"/>
    <s v="정상"/>
    <d v="2019-12-19T00:00:00"/>
    <d v="2019-12-19T00:00:00"/>
    <n v="51928205950000"/>
    <x v="2"/>
    <d v="2019-12-31T00:00:00"/>
    <x v="0"/>
    <x v="2"/>
    <x v="0"/>
  </r>
  <r>
    <s v="엠피가온"/>
    <m/>
    <m/>
    <s v="임은숙"/>
    <s v="흥국화재"/>
    <x v="0"/>
    <x v="0"/>
    <n v="103289"/>
    <s v="정상"/>
    <d v="2019-12-19T00:00:00"/>
    <d v="2019-12-19T00:00:00"/>
    <n v="41937899210000"/>
    <x v="2"/>
    <d v="2019-12-31T00:00:00"/>
    <x v="0"/>
    <x v="9"/>
    <x v="0"/>
  </r>
  <r>
    <s v="엠피가온"/>
    <m/>
    <m/>
    <s v="임은숙"/>
    <s v="흥국화재"/>
    <x v="0"/>
    <x v="0"/>
    <n v="56317"/>
    <s v="정상"/>
    <d v="2019-12-19T00:00:00"/>
    <d v="2019-12-19T00:00:00"/>
    <n v="41937902290000"/>
    <x v="2"/>
    <d v="2019-12-31T00:00:00"/>
    <x v="0"/>
    <x v="9"/>
    <x v="0"/>
  </r>
  <r>
    <s v="엠피가온"/>
    <m/>
    <m/>
    <s v="임은숙"/>
    <s v="농협손보"/>
    <x v="0"/>
    <x v="0"/>
    <n v="26739"/>
    <s v="정상"/>
    <d v="2019-12-19T00:00:00"/>
    <d v="2019-12-19T00:00:00"/>
    <n v="3190624078821"/>
    <x v="2"/>
    <d v="2019-12-31T00:00:00"/>
    <x v="0"/>
    <x v="9"/>
    <x v="0"/>
  </r>
  <r>
    <s v="엠피가온"/>
    <m/>
    <m/>
    <s v="임은숙"/>
    <s v="삼성화재"/>
    <x v="0"/>
    <x v="0"/>
    <n v="30000"/>
    <s v="정상"/>
    <d v="2019-12-19T00:00:00"/>
    <d v="2019-12-19T00:00:00"/>
    <n v="51928135710000"/>
    <x v="2"/>
    <d v="2019-12-31T00:00:00"/>
    <x v="0"/>
    <x v="9"/>
    <x v="0"/>
  </r>
  <r>
    <s v="엠피가온"/>
    <m/>
    <m/>
    <s v="임은숙"/>
    <s v="흥국화재"/>
    <x v="0"/>
    <x v="0"/>
    <n v="118373"/>
    <s v="정상"/>
    <d v="2019-12-19T00:00:00"/>
    <d v="2019-12-19T00:00:00"/>
    <n v="41937885950000"/>
    <x v="2"/>
    <d v="2019-12-31T00:00:00"/>
    <x v="0"/>
    <x v="9"/>
    <x v="0"/>
  </r>
  <r>
    <s v="엠피메트로"/>
    <s v="제이엔제이"/>
    <s v="제이엔제이1팀"/>
    <s v="장미향"/>
    <s v="DB손보"/>
    <x v="0"/>
    <x v="0"/>
    <n v="58780"/>
    <s v="정상"/>
    <d v="2019-12-19T00:00:00"/>
    <d v="2019-12-19T00:00:00"/>
    <n v="320192429007"/>
    <x v="2"/>
    <d v="2019-12-31T00:00:00"/>
    <x v="0"/>
    <x v="4"/>
    <x v="0"/>
  </r>
  <r>
    <s v="엠피송내"/>
    <s v="MP송내"/>
    <s v="송내1팀"/>
    <s v="정인란"/>
    <s v="흥국화재"/>
    <x v="0"/>
    <x v="0"/>
    <n v="25000"/>
    <s v="정상"/>
    <d v="2019-12-19T00:00:00"/>
    <d v="2019-12-19T00:00:00"/>
    <n v="41937887190000"/>
    <x v="2"/>
    <d v="2019-12-31T00:00:00"/>
    <x v="0"/>
    <x v="2"/>
    <x v="0"/>
  </r>
  <r>
    <s v="엠피송내"/>
    <s v="MP송내"/>
    <s v="송내1팀"/>
    <s v="정인란"/>
    <s v="메리츠화재"/>
    <x v="0"/>
    <x v="0"/>
    <n v="11600"/>
    <s v="정상"/>
    <d v="2019-12-19T00:00:00"/>
    <d v="2019-12-19T00:00:00"/>
    <s v="61437-87870"/>
    <x v="2"/>
    <d v="2019-12-31T00:00:00"/>
    <x v="0"/>
    <x v="2"/>
    <x v="0"/>
  </r>
  <r>
    <s v="엠피의정부"/>
    <s v="MP의정부"/>
    <s v="의정부1팀"/>
    <s v="채경미"/>
    <s v="MG손보"/>
    <x v="0"/>
    <x v="0"/>
    <n v="71822"/>
    <s v="정상"/>
    <d v="2019-12-19T00:00:00"/>
    <d v="2019-12-19T00:00:00"/>
    <n v="20190605735"/>
    <x v="2"/>
    <d v="2019-12-31T00:00:00"/>
    <x v="0"/>
    <x v="10"/>
    <x v="0"/>
  </r>
  <r>
    <s v="엠피의정부"/>
    <s v="MP의정부"/>
    <s v="의정부1팀"/>
    <s v="채경미"/>
    <s v="메리츠화재"/>
    <x v="0"/>
    <x v="1"/>
    <n v="41060"/>
    <s v="정상"/>
    <d v="2019-12-19T00:00:00"/>
    <d v="2019-12-19T00:00:00"/>
    <s v="61265-24708"/>
    <x v="2"/>
    <d v="2019-12-31T00:00:00"/>
    <x v="0"/>
    <x v="10"/>
    <x v="0"/>
  </r>
  <r>
    <s v="엠피피스토스"/>
    <s v="MP피스토스"/>
    <s v="피스1팀"/>
    <s v="최경은"/>
    <s v="DB손보"/>
    <x v="0"/>
    <x v="0"/>
    <n v="39300"/>
    <s v="철회"/>
    <d v="2019-12-19T00:00:00"/>
    <d v="2019-12-19T00:00:00"/>
    <n v="320192435369"/>
    <x v="2"/>
    <d v="2019-12-31T00:00:00"/>
    <x v="1"/>
    <x v="3"/>
    <x v="0"/>
  </r>
  <r>
    <s v="엠피성공"/>
    <s v="MP성공"/>
    <s v="성공1팀"/>
    <s v="최선희"/>
    <s v="삼성화재"/>
    <x v="0"/>
    <x v="0"/>
    <n v="26000"/>
    <s v="정상"/>
    <d v="2019-12-19T00:00:00"/>
    <d v="2019-12-19T00:00:00"/>
    <n v="51928154280000"/>
    <x v="2"/>
    <d v="2019-12-31T00:00:00"/>
    <x v="0"/>
    <x v="5"/>
    <x v="0"/>
  </r>
  <r>
    <s v="엠피성공"/>
    <s v="MP성공"/>
    <s v="성공1팀"/>
    <s v="최선희"/>
    <s v="삼성화재"/>
    <x v="0"/>
    <x v="0"/>
    <n v="24000"/>
    <s v="정상"/>
    <d v="2019-12-19T00:00:00"/>
    <d v="2019-12-19T00:00:00"/>
    <n v="51928154310000"/>
    <x v="2"/>
    <d v="2019-12-31T00:00:00"/>
    <x v="0"/>
    <x v="5"/>
    <x v="0"/>
  </r>
  <r>
    <s v="엠피성공"/>
    <s v="MP성공"/>
    <s v="성공1팀"/>
    <s v="최선희"/>
    <s v="현대해상"/>
    <x v="0"/>
    <x v="0"/>
    <n v="37000"/>
    <s v="정상"/>
    <d v="2019-12-19T00:00:00"/>
    <d v="2019-12-19T00:00:00"/>
    <s v="L01945488222"/>
    <x v="2"/>
    <d v="2019-12-31T00:00:00"/>
    <x v="0"/>
    <x v="5"/>
    <x v="0"/>
  </r>
  <r>
    <s v="엠피상동"/>
    <s v="MP상동"/>
    <s v="상동1팀"/>
    <s v="최은재"/>
    <s v="삼성화재"/>
    <x v="0"/>
    <x v="0"/>
    <n v="30000"/>
    <s v="정상"/>
    <d v="2019-12-19T00:00:00"/>
    <d v="2019-12-19T00:00:00"/>
    <n v="51928219710000"/>
    <x v="2"/>
    <d v="2019-12-31T00:00:00"/>
    <x v="0"/>
    <x v="1"/>
    <x v="0"/>
  </r>
  <r>
    <s v="엠피피스토스"/>
    <s v="MP피스토스"/>
    <s v="피스1팀"/>
    <s v="홍미숙"/>
    <s v="메리츠화재"/>
    <x v="0"/>
    <x v="0"/>
    <n v="39500"/>
    <s v="정상"/>
    <d v="2019-12-19T00:00:00"/>
    <d v="2019-12-19T00:00:00"/>
    <s v="61438-39812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43460"/>
    <s v="정상"/>
    <d v="2019-12-19T00:00:00"/>
    <d v="2019-12-19T00:00:00"/>
    <n v="51928230320000"/>
    <x v="2"/>
    <d v="2019-12-31T00:00:00"/>
    <x v="0"/>
    <x v="3"/>
    <x v="0"/>
  </r>
  <r>
    <s v="엠피피스토스"/>
    <s v="MP피스토스"/>
    <s v="피스1팀"/>
    <s v="고경숙"/>
    <s v="삼성화재"/>
    <x v="0"/>
    <x v="0"/>
    <n v="46390"/>
    <s v="정상"/>
    <d v="2019-12-18T00:00:00"/>
    <d v="2019-12-18T00:00:00"/>
    <n v="51928111610000"/>
    <x v="2"/>
    <d v="2019-12-31T00:00:00"/>
    <x v="0"/>
    <x v="3"/>
    <x v="0"/>
  </r>
  <r>
    <s v="엠피메트로"/>
    <s v="씨티엠지점"/>
    <s v="씨티엠1팀"/>
    <s v="김대곤"/>
    <s v="MG손보"/>
    <x v="0"/>
    <x v="0"/>
    <n v="36900"/>
    <s v="정상"/>
    <d v="2019-12-18T00:00:00"/>
    <d v="2019-12-18T00:00:00"/>
    <n v="20190603799"/>
    <x v="2"/>
    <d v="2019-12-31T00:00:00"/>
    <x v="0"/>
    <x v="13"/>
    <x v="0"/>
  </r>
  <r>
    <s v="엠피송내"/>
    <s v="MP송내"/>
    <s v="송내2팀"/>
    <s v="김묘정"/>
    <s v="삼성화재"/>
    <x v="0"/>
    <x v="0"/>
    <n v="19000"/>
    <s v="정상"/>
    <d v="2019-12-18T00:00:00"/>
    <d v="2019-12-18T00:00:00"/>
    <n v="51928079910000"/>
    <x v="2"/>
    <d v="2019-12-31T00:00:00"/>
    <x v="0"/>
    <x v="2"/>
    <x v="0"/>
  </r>
  <r>
    <s v="엠피송내"/>
    <s v="MP송내"/>
    <s v="송내2팀"/>
    <s v="김묘정"/>
    <s v="메리츠화재"/>
    <x v="0"/>
    <x v="0"/>
    <n v="33940"/>
    <s v="정상"/>
    <d v="2019-12-18T00:00:00"/>
    <d v="2019-12-18T00:00:00"/>
    <s v="61464-12921"/>
    <x v="2"/>
    <d v="2019-12-31T00:00:00"/>
    <x v="0"/>
    <x v="2"/>
    <x v="0"/>
  </r>
  <r>
    <s v="엠피피스토스"/>
    <s v="MP피스토스"/>
    <s v="피스1팀"/>
    <s v="김상천"/>
    <s v="메리츠화재"/>
    <x v="0"/>
    <x v="0"/>
    <n v="30000"/>
    <s v="정상"/>
    <d v="2019-12-18T00:00:00"/>
    <d v="2019-12-18T00:00:00"/>
    <s v="61437-87324"/>
    <x v="2"/>
    <d v="2019-12-31T00:00:00"/>
    <x v="0"/>
    <x v="3"/>
    <x v="0"/>
  </r>
  <r>
    <s v="엠피라온"/>
    <s v="MP라온"/>
    <s v="라온1팀"/>
    <s v="김성만"/>
    <s v="KB손보"/>
    <x v="0"/>
    <x v="0"/>
    <n v="35000"/>
    <s v="정상"/>
    <d v="2019-12-18T00:00:00"/>
    <d v="2019-12-18T00:00:00"/>
    <n v="20196422312"/>
    <x v="2"/>
    <d v="2019-12-31T00:00:00"/>
    <x v="0"/>
    <x v="6"/>
    <x v="0"/>
  </r>
  <r>
    <s v="엠피라온"/>
    <s v="MP라온"/>
    <s v="라온1팀"/>
    <s v="김성만"/>
    <s v="KB손보"/>
    <x v="0"/>
    <x v="0"/>
    <n v="35000"/>
    <s v="정상"/>
    <d v="2019-12-18T00:00:00"/>
    <d v="2019-12-18T00:00:00"/>
    <n v="20196422837"/>
    <x v="2"/>
    <d v="2019-12-31T00:00:00"/>
    <x v="0"/>
    <x v="6"/>
    <x v="0"/>
  </r>
  <r>
    <s v="엠피피스토스"/>
    <s v="MP피스토스"/>
    <s v="피스1팀"/>
    <s v="김승희"/>
    <s v="삼성화재"/>
    <x v="0"/>
    <x v="0"/>
    <n v="100000"/>
    <s v="정상"/>
    <d v="2019-12-18T00:00:00"/>
    <d v="2019-12-18T00:00:00"/>
    <n v="51928077160000"/>
    <x v="2"/>
    <d v="2019-12-31T00:00:00"/>
    <x v="0"/>
    <x v="3"/>
    <x v="0"/>
  </r>
  <r>
    <s v="엠피피스토스"/>
    <s v="MP피스토스"/>
    <s v="피스1팀"/>
    <s v="김승희"/>
    <s v="한화손보"/>
    <x v="0"/>
    <x v="0"/>
    <n v="30000"/>
    <s v="정상"/>
    <d v="2019-12-18T00:00:00"/>
    <d v="2019-12-18T00:00:00"/>
    <s v="LA20192776477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15000"/>
    <s v="정상"/>
    <d v="2019-12-18T00:00:00"/>
    <d v="2019-12-18T00:00:00"/>
    <n v="5192807802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15000"/>
    <s v="정상"/>
    <d v="2019-12-18T00:00:00"/>
    <d v="2019-12-18T00:00:00"/>
    <n v="51928079120000"/>
    <x v="2"/>
    <d v="2019-12-31T00:00:00"/>
    <x v="0"/>
    <x v="3"/>
    <x v="0"/>
  </r>
  <r>
    <s v="엠피송내"/>
    <s v="MP송내"/>
    <s v="송내2팀"/>
    <s v="김은숙1"/>
    <s v="롯데손보"/>
    <x v="0"/>
    <x v="0"/>
    <n v="45000"/>
    <s v="정상"/>
    <d v="2019-12-18T00:00:00"/>
    <d v="2019-12-18T00:00:00"/>
    <s v="LA20192092643000"/>
    <x v="2"/>
    <d v="2019-12-31T00:00:00"/>
    <x v="0"/>
    <x v="2"/>
    <x v="0"/>
  </r>
  <r>
    <s v="엠피성공"/>
    <s v="MP성공"/>
    <s v="성공1팀"/>
    <s v="김정자"/>
    <s v="흥국화재"/>
    <x v="0"/>
    <x v="0"/>
    <n v="100321"/>
    <s v="정상"/>
    <d v="2019-12-18T00:00:00"/>
    <d v="2019-12-18T00:00:00"/>
    <n v="41937872420000"/>
    <x v="2"/>
    <d v="2019-12-31T00:00:00"/>
    <x v="0"/>
    <x v="5"/>
    <x v="0"/>
  </r>
  <r>
    <s v="엠피피스토스"/>
    <s v="MP피스토스"/>
    <s v="피스1팀"/>
    <s v="김진이"/>
    <s v="메리츠화재"/>
    <x v="0"/>
    <x v="0"/>
    <n v="25260"/>
    <s v="정상"/>
    <d v="2019-12-18T00:00:00"/>
    <d v="2019-12-18T00:00:00"/>
    <s v="61464-12780"/>
    <x v="2"/>
    <d v="2019-12-31T00:00:00"/>
    <x v="0"/>
    <x v="3"/>
    <x v="0"/>
  </r>
  <r>
    <s v="엠피라온"/>
    <s v="MP라온"/>
    <m/>
    <s v="박종철"/>
    <s v="한화손보"/>
    <x v="0"/>
    <x v="0"/>
    <n v="25000"/>
    <s v="정상"/>
    <d v="2019-12-18T00:00:00"/>
    <d v="2019-12-18T00:00:00"/>
    <s v="LA20192786434000"/>
    <x v="2"/>
    <d v="2019-12-31T00:00:00"/>
    <x v="0"/>
    <x v="6"/>
    <x v="0"/>
  </r>
  <r>
    <s v="엠피여주"/>
    <m/>
    <m/>
    <s v="박진숙"/>
    <s v="삼성화재"/>
    <x v="0"/>
    <x v="0"/>
    <n v="85500"/>
    <s v="정상"/>
    <d v="2019-12-18T00:00:00"/>
    <d v="2019-12-18T00:00:00"/>
    <n v="51928038210000"/>
    <x v="2"/>
    <d v="2019-12-31T00:00:00"/>
    <x v="0"/>
    <x v="7"/>
    <x v="0"/>
  </r>
  <r>
    <s v="엠피여주"/>
    <m/>
    <m/>
    <s v="박진숙"/>
    <s v="DB손보"/>
    <x v="0"/>
    <x v="0"/>
    <n v="22500"/>
    <s v="정상"/>
    <d v="2019-12-18T00:00:00"/>
    <d v="2019-12-18T00:00:00"/>
    <n v="320192425288"/>
    <x v="2"/>
    <d v="2019-12-31T00:00:00"/>
    <x v="0"/>
    <x v="7"/>
    <x v="0"/>
  </r>
  <r>
    <s v="엠피상동"/>
    <m/>
    <m/>
    <s v="서애자"/>
    <s v="메리츠화재"/>
    <x v="0"/>
    <x v="0"/>
    <n v="43000"/>
    <s v="정상"/>
    <d v="2019-12-18T00:00:00"/>
    <d v="2019-12-18T00:00:00"/>
    <s v="61464-12978"/>
    <x v="2"/>
    <d v="2019-12-31T00:00:00"/>
    <x v="0"/>
    <x v="1"/>
    <x v="0"/>
  </r>
  <r>
    <s v="엠피레전드"/>
    <m/>
    <m/>
    <s v="신승휴"/>
    <s v="롯데손보"/>
    <x v="0"/>
    <x v="0"/>
    <n v="109136"/>
    <s v="정상"/>
    <d v="2019-12-18T00:00:00"/>
    <d v="2019-12-18T00:00:00"/>
    <s v="LA20192092459000"/>
    <x v="2"/>
    <d v="2019-12-31T00:00:00"/>
    <x v="0"/>
    <x v="11"/>
    <x v="0"/>
  </r>
  <r>
    <s v="엠피레전드"/>
    <m/>
    <m/>
    <s v="신승휴"/>
    <s v="롯데손보"/>
    <x v="0"/>
    <x v="1"/>
    <n v="11652"/>
    <s v="정상"/>
    <d v="2019-12-18T00:00:00"/>
    <d v="2019-12-18T00:00:00"/>
    <s v="LA20192092492000"/>
    <x v="2"/>
    <d v="2019-12-31T00:00:00"/>
    <x v="0"/>
    <x v="11"/>
    <x v="0"/>
  </r>
  <r>
    <s v="엠피레전드"/>
    <m/>
    <m/>
    <s v="신승휴"/>
    <s v="삼성화재"/>
    <x v="0"/>
    <x v="0"/>
    <n v="53000"/>
    <s v="정상"/>
    <d v="2019-12-18T00:00:00"/>
    <d v="2019-12-18T00:00:00"/>
    <n v="51928081950000"/>
    <x v="2"/>
    <d v="2019-12-31T00:00:00"/>
    <x v="0"/>
    <x v="11"/>
    <x v="0"/>
  </r>
  <r>
    <s v="엠피레전드"/>
    <m/>
    <m/>
    <s v="신승휴"/>
    <s v="롯데손보"/>
    <x v="0"/>
    <x v="0"/>
    <n v="162669"/>
    <s v="정상"/>
    <d v="2019-12-18T00:00:00"/>
    <d v="2019-12-18T00:00:00"/>
    <s v="LA20192092366000"/>
    <x v="2"/>
    <d v="2019-12-31T00:00:00"/>
    <x v="0"/>
    <x v="11"/>
    <x v="0"/>
  </r>
  <r>
    <s v="엠피레전드"/>
    <m/>
    <m/>
    <s v="신승휴"/>
    <s v="삼성화재"/>
    <x v="0"/>
    <x v="0"/>
    <n v="25000"/>
    <s v="정상"/>
    <d v="2019-12-18T00:00:00"/>
    <d v="2019-12-18T00:00:00"/>
    <n v="51928082400000"/>
    <x v="2"/>
    <d v="2019-12-31T00:00:00"/>
    <x v="0"/>
    <x v="11"/>
    <x v="0"/>
  </r>
  <r>
    <s v="엠피레전드"/>
    <m/>
    <m/>
    <s v="신승휴"/>
    <s v="롯데손보"/>
    <x v="0"/>
    <x v="0"/>
    <n v="121003"/>
    <s v="정상"/>
    <d v="2019-12-18T00:00:00"/>
    <d v="2019-12-18T00:00:00"/>
    <s v="LA20192092329000"/>
    <x v="2"/>
    <d v="2019-12-31T00:00:00"/>
    <x v="0"/>
    <x v="11"/>
    <x v="0"/>
  </r>
  <r>
    <s v="엠피레전드"/>
    <m/>
    <m/>
    <s v="신승휴"/>
    <s v="롯데손보"/>
    <x v="0"/>
    <x v="0"/>
    <n v="134254"/>
    <s v="정상"/>
    <d v="2019-12-18T00:00:00"/>
    <d v="2019-12-18T00:00:00"/>
    <s v="LA20192092443000"/>
    <x v="2"/>
    <d v="2019-12-31T00:00:00"/>
    <x v="0"/>
    <x v="11"/>
    <x v="0"/>
  </r>
  <r>
    <s v="엠피레전드"/>
    <m/>
    <m/>
    <s v="신승휴"/>
    <s v="롯데손보"/>
    <x v="0"/>
    <x v="0"/>
    <n v="108675"/>
    <s v="정상"/>
    <d v="2019-12-18T00:00:00"/>
    <d v="2019-12-18T00:00:00"/>
    <s v="LA20192092488000"/>
    <x v="2"/>
    <d v="2019-12-31T00:00:00"/>
    <x v="0"/>
    <x v="11"/>
    <x v="0"/>
  </r>
  <r>
    <s v="엠피피스토스"/>
    <s v="MP피스토스"/>
    <s v="피스1팀"/>
    <s v="신현애"/>
    <s v="삼성화재"/>
    <x v="0"/>
    <x v="0"/>
    <n v="31000"/>
    <s v="정상"/>
    <d v="2019-12-18T00:00:00"/>
    <d v="2019-12-18T00:00:00"/>
    <n v="51928012600000"/>
    <x v="2"/>
    <d v="2019-12-31T00:00:00"/>
    <x v="0"/>
    <x v="3"/>
    <x v="0"/>
  </r>
  <r>
    <s v="엠피피스토스"/>
    <s v="MP피스토스"/>
    <s v="피스1팀"/>
    <s v="신현애"/>
    <s v="KB손보"/>
    <x v="0"/>
    <x v="2"/>
    <n v="50000"/>
    <s v="정상"/>
    <d v="2019-12-18T00:00:00"/>
    <d v="2019-12-18T00:00:00"/>
    <n v="20196423086"/>
    <x v="2"/>
    <d v="2019-12-31T00:00:00"/>
    <x v="0"/>
    <x v="3"/>
    <x v="0"/>
  </r>
  <r>
    <s v="엠피피스토스"/>
    <s v="MP피스토스"/>
    <s v="피스1팀"/>
    <s v="신현애"/>
    <s v="KB손보"/>
    <x v="0"/>
    <x v="2"/>
    <n v="50000"/>
    <s v="정상"/>
    <d v="2019-12-18T00:00:00"/>
    <d v="2019-12-18T00:00:00"/>
    <n v="20196428484"/>
    <x v="2"/>
    <d v="2019-12-31T00:00:00"/>
    <x v="0"/>
    <x v="3"/>
    <x v="0"/>
  </r>
  <r>
    <s v="엠피피스토스"/>
    <s v="MP피스토스"/>
    <s v="피스1팀"/>
    <s v="안옥선"/>
    <s v="삼성화재"/>
    <x v="0"/>
    <x v="0"/>
    <n v="68000"/>
    <s v="정상"/>
    <d v="2019-12-18T00:00:00"/>
    <d v="2019-12-18T00:00:00"/>
    <n v="51928017530000"/>
    <x v="2"/>
    <d v="2019-12-31T00:00:00"/>
    <x v="0"/>
    <x v="3"/>
    <x v="0"/>
  </r>
  <r>
    <s v="엠피의정부"/>
    <s v="MP의정부"/>
    <s v="의정부1팀"/>
    <s v="오광숙"/>
    <s v="한화손보"/>
    <x v="0"/>
    <x v="0"/>
    <n v="42000"/>
    <s v="정상"/>
    <d v="2019-12-18T00:00:00"/>
    <d v="2019-12-18T00:00:00"/>
    <s v="LA20192776827000"/>
    <x v="2"/>
    <d v="2019-12-31T00:00:00"/>
    <x v="0"/>
    <x v="10"/>
    <x v="0"/>
  </r>
  <r>
    <s v="엠피의정부"/>
    <s v="MP의정부"/>
    <s v="의정부1팀"/>
    <s v="오광숙"/>
    <s v="한화손보"/>
    <x v="0"/>
    <x v="0"/>
    <n v="20000"/>
    <s v="정상"/>
    <d v="2019-12-18T00:00:00"/>
    <d v="2019-12-18T00:00:00"/>
    <s v="LA20192776372000"/>
    <x v="2"/>
    <d v="2019-12-31T00:00:00"/>
    <x v="0"/>
    <x v="10"/>
    <x v="0"/>
  </r>
  <r>
    <s v="엠피메트로"/>
    <s v="제이엔제이"/>
    <s v="제이엔제이1팀"/>
    <s v="유경자"/>
    <s v="KB손보"/>
    <x v="0"/>
    <x v="2"/>
    <n v="30000"/>
    <s v="정상"/>
    <d v="2019-12-18T00:00:00"/>
    <d v="2019-12-18T00:00:00"/>
    <n v="20196425554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70930"/>
    <s v="정상"/>
    <d v="2019-12-18T00:00:00"/>
    <d v="2019-12-18T00:00:00"/>
    <n v="320192418907"/>
    <x v="2"/>
    <d v="2019-12-31T00:00:00"/>
    <x v="0"/>
    <x v="4"/>
    <x v="0"/>
  </r>
  <r>
    <s v="엠피메트로"/>
    <s v="제이엔제이"/>
    <s v="제이엔제이1팀"/>
    <s v="유경자"/>
    <s v="삼성화재"/>
    <x v="0"/>
    <x v="0"/>
    <n v="69170"/>
    <s v="정상"/>
    <d v="2019-12-18T00:00:00"/>
    <d v="2019-12-18T00:00:00"/>
    <n v="51928032400000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38150"/>
    <s v="정상"/>
    <d v="2019-12-18T00:00:00"/>
    <d v="2019-12-18T00:00:00"/>
    <s v="61464-12639"/>
    <x v="2"/>
    <d v="2019-12-31T00:00:00"/>
    <x v="0"/>
    <x v="4"/>
    <x v="0"/>
  </r>
  <r>
    <s v="엠피송내"/>
    <s v="MP송내"/>
    <s v="송내1팀"/>
    <s v="윤상례"/>
    <s v="삼성화재"/>
    <x v="0"/>
    <x v="0"/>
    <n v="50800"/>
    <s v="정상"/>
    <d v="2019-12-18T00:00:00"/>
    <d v="2019-12-18T00:00:00"/>
    <n v="51928100560000"/>
    <x v="2"/>
    <d v="2019-12-31T00:00:00"/>
    <x v="0"/>
    <x v="2"/>
    <x v="0"/>
  </r>
  <r>
    <s v="엠피라온"/>
    <s v="MP라온"/>
    <s v="라온1팀"/>
    <s v="윤태영"/>
    <s v="한화손보"/>
    <x v="0"/>
    <x v="0"/>
    <n v="140000"/>
    <s v="정상"/>
    <d v="2019-12-18T00:00:00"/>
    <d v="2019-12-18T00:00:00"/>
    <s v="LA20192785655000"/>
    <x v="2"/>
    <d v="2019-12-31T00:00:00"/>
    <x v="0"/>
    <x v="6"/>
    <x v="0"/>
  </r>
  <r>
    <s v="엠피라온"/>
    <s v="MP라온"/>
    <s v="라온1팀"/>
    <s v="윤태영"/>
    <s v="메리츠화재"/>
    <x v="0"/>
    <x v="0"/>
    <n v="74270"/>
    <s v="정상"/>
    <d v="2019-12-18T00:00:00"/>
    <d v="2019-12-18T00:00:00"/>
    <s v="61467-9503"/>
    <x v="2"/>
    <d v="2019-12-31T00:00:00"/>
    <x v="0"/>
    <x v="6"/>
    <x v="0"/>
  </r>
  <r>
    <s v="엠피라온"/>
    <s v="MP라온"/>
    <s v="라온1팀"/>
    <s v="윤태영"/>
    <s v="KB손보"/>
    <x v="0"/>
    <x v="0"/>
    <n v="20000"/>
    <s v="정상"/>
    <d v="2019-12-18T00:00:00"/>
    <d v="2019-12-18T00:00:00"/>
    <n v="20196420207"/>
    <x v="2"/>
    <d v="2019-12-31T00:00:00"/>
    <x v="0"/>
    <x v="6"/>
    <x v="0"/>
  </r>
  <r>
    <s v="엠피라온"/>
    <s v="MP라온"/>
    <s v="라온1팀"/>
    <s v="윤태영"/>
    <s v="한화손보"/>
    <x v="0"/>
    <x v="0"/>
    <n v="72000"/>
    <s v="정상"/>
    <d v="2019-12-18T00:00:00"/>
    <d v="2019-12-18T00:00:00"/>
    <s v="LA20192775091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18T00:00:00"/>
    <d v="2019-12-18T00:00:00"/>
    <s v="LA20192778645000"/>
    <x v="2"/>
    <d v="2019-12-31T00:00:00"/>
    <x v="0"/>
    <x v="6"/>
    <x v="0"/>
  </r>
  <r>
    <s v="엠피상동"/>
    <s v="MP상동"/>
    <s v="상동1팀"/>
    <s v="이경화2"/>
    <s v="한화손보"/>
    <x v="0"/>
    <x v="0"/>
    <n v="30070"/>
    <s v="정상"/>
    <d v="2019-12-18T00:00:00"/>
    <d v="2019-12-18T00:00:00"/>
    <s v="LA20192776633000"/>
    <x v="2"/>
    <d v="2019-12-31T00:00:00"/>
    <x v="0"/>
    <x v="1"/>
    <x v="0"/>
  </r>
  <r>
    <s v="엠피송내"/>
    <s v="MP송내"/>
    <s v="송내1팀"/>
    <s v="이광인"/>
    <s v="삼성화재"/>
    <x v="0"/>
    <x v="0"/>
    <n v="46500"/>
    <s v="정상"/>
    <d v="2019-12-18T00:00:00"/>
    <d v="2019-12-18T00:00:00"/>
    <n v="51928056410000"/>
    <x v="2"/>
    <d v="2019-12-31T00:00:00"/>
    <x v="0"/>
    <x v="2"/>
    <x v="0"/>
  </r>
  <r>
    <s v="엠피아이리치"/>
    <s v="MP아이리치"/>
    <s v="아이리치1팀"/>
    <s v="이미경"/>
    <s v="메리츠화재"/>
    <x v="0"/>
    <x v="0"/>
    <n v="21550"/>
    <s v="정상"/>
    <d v="2019-12-18T00:00:00"/>
    <d v="2019-12-18T00:00:00"/>
    <s v="61438-39367"/>
    <x v="2"/>
    <d v="2019-12-31T00:00:00"/>
    <x v="0"/>
    <x v="14"/>
    <x v="0"/>
  </r>
  <r>
    <s v="엠피상동"/>
    <s v="MP상동"/>
    <s v="상동1팀"/>
    <s v="이상분"/>
    <s v="한화손보"/>
    <x v="0"/>
    <x v="0"/>
    <n v="62000"/>
    <s v="정상"/>
    <d v="2019-12-18T00:00:00"/>
    <d v="2019-12-18T00:00:00"/>
    <s v="LA20192776561000"/>
    <x v="2"/>
    <d v="2019-12-31T00:00:00"/>
    <x v="0"/>
    <x v="1"/>
    <x v="0"/>
  </r>
  <r>
    <s v="엠피프라임"/>
    <m/>
    <m/>
    <s v="이상희"/>
    <s v="롯데손보"/>
    <x v="0"/>
    <x v="0"/>
    <n v="180700"/>
    <s v="정상"/>
    <d v="2019-12-18T00:00:00"/>
    <d v="2019-12-18T00:00:00"/>
    <s v="LA20192091603000"/>
    <x v="2"/>
    <d v="2019-12-31T00:00:00"/>
    <x v="0"/>
    <x v="12"/>
    <x v="0"/>
  </r>
  <r>
    <s v="엠피프라임"/>
    <m/>
    <m/>
    <s v="이상희"/>
    <s v="롯데손보"/>
    <x v="0"/>
    <x v="0"/>
    <n v="33400"/>
    <s v="정상"/>
    <d v="2019-12-18T00:00:00"/>
    <d v="2019-12-18T00:00:00"/>
    <s v="LA20192091303000"/>
    <x v="2"/>
    <d v="2019-12-31T00:00:00"/>
    <x v="0"/>
    <x v="12"/>
    <x v="0"/>
  </r>
  <r>
    <s v="엠피프라임"/>
    <m/>
    <m/>
    <s v="이상희"/>
    <s v="롯데손보"/>
    <x v="0"/>
    <x v="1"/>
    <n v="31660"/>
    <s v="정상"/>
    <d v="2019-12-18T00:00:00"/>
    <d v="2019-12-18T00:00:00"/>
    <s v="LA20192091342000"/>
    <x v="2"/>
    <d v="2019-12-31T00:00:00"/>
    <x v="0"/>
    <x v="12"/>
    <x v="0"/>
  </r>
  <r>
    <s v="엠피프라임"/>
    <m/>
    <m/>
    <s v="이상희"/>
    <s v="메리츠화재"/>
    <x v="0"/>
    <x v="0"/>
    <n v="200270"/>
    <s v="정상"/>
    <d v="2019-12-18T00:00:00"/>
    <d v="2019-12-18T00:00:00"/>
    <s v="61478-276"/>
    <x v="2"/>
    <d v="2019-12-31T00:00:00"/>
    <x v="0"/>
    <x v="12"/>
    <x v="0"/>
  </r>
  <r>
    <s v="엠피송내"/>
    <m/>
    <m/>
    <s v="이선영"/>
    <s v="메리츠화재"/>
    <x v="0"/>
    <x v="0"/>
    <n v="37520"/>
    <s v="정상"/>
    <d v="2019-12-18T00:00:00"/>
    <d v="2019-12-18T00:00:00"/>
    <s v="61441-18890"/>
    <x v="2"/>
    <d v="2019-12-31T00:00:00"/>
    <x v="0"/>
    <x v="2"/>
    <x v="0"/>
  </r>
  <r>
    <s v="엠피상동"/>
    <s v="MP상동"/>
    <s v="상동1팀"/>
    <s v="이현숙"/>
    <s v="KB손보"/>
    <x v="0"/>
    <x v="0"/>
    <n v="50000"/>
    <s v="정상"/>
    <d v="2019-12-18T00:00:00"/>
    <d v="2019-12-18T00:00:00"/>
    <n v="20196427670"/>
    <x v="2"/>
    <d v="2019-12-31T00:00:00"/>
    <x v="0"/>
    <x v="1"/>
    <x v="0"/>
  </r>
  <r>
    <s v="엠피가온"/>
    <s v="MP가온"/>
    <s v="가온1팀"/>
    <s v="임명산"/>
    <s v="한화손보"/>
    <x v="0"/>
    <x v="0"/>
    <n v="33000"/>
    <s v="정상"/>
    <d v="2019-12-18T00:00:00"/>
    <d v="2019-12-18T00:00:00"/>
    <s v="LA20192785660000"/>
    <x v="2"/>
    <d v="2019-12-31T00:00:00"/>
    <x v="0"/>
    <x v="9"/>
    <x v="0"/>
  </r>
  <r>
    <s v="엠피가온"/>
    <s v="MP가온"/>
    <s v="가온1팀"/>
    <s v="임명산"/>
    <s v="메리츠화재"/>
    <x v="0"/>
    <x v="1"/>
    <n v="46540"/>
    <s v="정상"/>
    <d v="2019-12-18T00:00:00"/>
    <d v="2019-12-18T00:00:00"/>
    <s v="61264-333290"/>
    <x v="2"/>
    <d v="2019-12-31T00:00:00"/>
    <x v="0"/>
    <x v="9"/>
    <x v="0"/>
  </r>
  <r>
    <s v="엠피송내"/>
    <s v="MP송내"/>
    <s v="송내1팀"/>
    <s v="임미영"/>
    <s v="삼성화재"/>
    <x v="0"/>
    <x v="0"/>
    <n v="30000"/>
    <s v="정상"/>
    <d v="2019-12-18T00:00:00"/>
    <d v="2019-12-18T00:00:00"/>
    <n v="51928064160000"/>
    <x v="2"/>
    <d v="2019-12-31T00:00:00"/>
    <x v="0"/>
    <x v="2"/>
    <x v="0"/>
  </r>
  <r>
    <s v="엠피송내"/>
    <s v="MP송내"/>
    <s v="송내1팀"/>
    <s v="임미영"/>
    <s v="삼성화재"/>
    <x v="0"/>
    <x v="0"/>
    <n v="32600"/>
    <s v="정상"/>
    <d v="2019-12-18T00:00:00"/>
    <d v="2019-12-18T00:00:00"/>
    <n v="51928090410000"/>
    <x v="2"/>
    <d v="2019-12-31T00:00:00"/>
    <x v="0"/>
    <x v="2"/>
    <x v="0"/>
  </r>
  <r>
    <s v="엠피송내"/>
    <s v="MP송내"/>
    <s v="송내2팀"/>
    <s v="임서윤"/>
    <s v="흥국화재"/>
    <x v="0"/>
    <x v="0"/>
    <n v="50680"/>
    <s v="정상"/>
    <d v="2019-12-18T00:00:00"/>
    <d v="2019-12-18T00:00:00"/>
    <n v="41937881410000"/>
    <x v="2"/>
    <d v="2019-12-31T00:00:00"/>
    <x v="0"/>
    <x v="2"/>
    <x v="0"/>
  </r>
  <r>
    <s v="엠피상동"/>
    <s v="MP상동"/>
    <s v="상동1팀"/>
    <s v="임영신"/>
    <s v="삼성화재"/>
    <x v="0"/>
    <x v="0"/>
    <n v="70000"/>
    <s v="정상"/>
    <d v="2019-12-18T00:00:00"/>
    <d v="2019-12-18T00:00:00"/>
    <n v="51928042580000"/>
    <x v="2"/>
    <d v="2019-12-31T00:00:00"/>
    <x v="0"/>
    <x v="1"/>
    <x v="0"/>
  </r>
  <r>
    <s v="엠피상동"/>
    <s v="MP상동"/>
    <s v="상동1팀"/>
    <s v="임영신"/>
    <s v="삼성화재"/>
    <x v="0"/>
    <x v="0"/>
    <n v="30000"/>
    <s v="정상"/>
    <d v="2019-12-18T00:00:00"/>
    <d v="2019-12-18T00:00:00"/>
    <n v="51928095880000"/>
    <x v="2"/>
    <d v="2019-12-31T00:00:00"/>
    <x v="0"/>
    <x v="1"/>
    <x v="0"/>
  </r>
  <r>
    <s v="엠피조은"/>
    <s v="MP조은"/>
    <s v="조은1팀"/>
    <s v="장현경"/>
    <s v="KB손보"/>
    <x v="0"/>
    <x v="1"/>
    <n v="32743"/>
    <s v="정상"/>
    <d v="2019-12-18T00:00:00"/>
    <d v="2019-12-18T00:00:00"/>
    <n v="20196427334"/>
    <x v="2"/>
    <d v="2019-12-31T00:00:00"/>
    <x v="0"/>
    <x v="0"/>
    <x v="0"/>
  </r>
  <r>
    <s v="엠피송내"/>
    <s v="MP송내"/>
    <s v="송내1팀"/>
    <s v="정인란"/>
    <s v="삼성화재"/>
    <x v="0"/>
    <x v="0"/>
    <n v="56590"/>
    <s v="정상"/>
    <d v="2019-12-18T00:00:00"/>
    <d v="2019-12-18T00:00:00"/>
    <n v="51928104180000"/>
    <x v="2"/>
    <d v="2019-12-31T00:00:00"/>
    <x v="0"/>
    <x v="2"/>
    <x v="0"/>
  </r>
  <r>
    <s v="엠피송내"/>
    <s v="MP송내"/>
    <s v="송내1팀"/>
    <s v="정인란"/>
    <s v="메리츠화재"/>
    <x v="0"/>
    <x v="0"/>
    <n v="38550"/>
    <s v="정상"/>
    <d v="2019-12-18T00:00:00"/>
    <d v="2019-12-18T00:00:00"/>
    <s v="61437-87520"/>
    <x v="2"/>
    <d v="2019-12-31T00:00:00"/>
    <x v="0"/>
    <x v="2"/>
    <x v="0"/>
  </r>
  <r>
    <s v="엠피상동"/>
    <s v="MP상동"/>
    <s v="상동1팀"/>
    <s v="조성임"/>
    <s v="삼성화재"/>
    <x v="0"/>
    <x v="0"/>
    <n v="34000"/>
    <s v="정상"/>
    <d v="2019-12-18T00:00:00"/>
    <d v="2019-12-18T00:00:00"/>
    <n v="51928020750000"/>
    <x v="2"/>
    <d v="2019-12-31T00:00:00"/>
    <x v="0"/>
    <x v="1"/>
    <x v="0"/>
  </r>
  <r>
    <s v="엠피성공"/>
    <s v="MP성공"/>
    <s v="성공1팀"/>
    <s v="최선희"/>
    <s v="현대해상"/>
    <x v="0"/>
    <x v="0"/>
    <n v="20000"/>
    <s v="정상"/>
    <d v="2019-12-18T00:00:00"/>
    <d v="2019-12-18T00:00:00"/>
    <s v="L01945204767"/>
    <x v="2"/>
    <d v="2019-12-31T00:00:00"/>
    <x v="0"/>
    <x v="5"/>
    <x v="0"/>
  </r>
  <r>
    <s v="엠피성공"/>
    <s v="MP성공"/>
    <s v="성공1팀"/>
    <s v="최선희"/>
    <s v="삼성화재"/>
    <x v="0"/>
    <x v="0"/>
    <n v="16000"/>
    <s v="정상"/>
    <d v="2019-12-18T00:00:00"/>
    <d v="2019-12-18T00:00:00"/>
    <n v="51928057110000"/>
    <x v="2"/>
    <d v="2019-12-31T00:00:00"/>
    <x v="0"/>
    <x v="5"/>
    <x v="0"/>
  </r>
  <r>
    <s v="엠피성공"/>
    <s v="MP성공"/>
    <s v="성공1팀"/>
    <s v="최선희"/>
    <s v="삼성화재"/>
    <x v="0"/>
    <x v="0"/>
    <n v="59000"/>
    <s v="정상"/>
    <d v="2019-12-18T00:00:00"/>
    <d v="2019-12-18T00:00:00"/>
    <n v="51928054190000"/>
    <x v="2"/>
    <d v="2019-12-31T00:00:00"/>
    <x v="0"/>
    <x v="5"/>
    <x v="0"/>
  </r>
  <r>
    <s v="엠피성공"/>
    <s v="MP성공"/>
    <s v="성공1팀"/>
    <s v="최선희"/>
    <s v="롯데손보"/>
    <x v="0"/>
    <x v="0"/>
    <n v="185509"/>
    <s v="정상"/>
    <d v="2019-12-18T00:00:00"/>
    <d v="2019-12-18T00:00:00"/>
    <s v="LA20192089597000"/>
    <x v="2"/>
    <d v="2019-12-31T00:00:00"/>
    <x v="0"/>
    <x v="5"/>
    <x v="0"/>
  </r>
  <r>
    <s v="엠피성공"/>
    <s v="MP성공"/>
    <s v="성공1팀"/>
    <s v="최선희"/>
    <s v="삼성화재"/>
    <x v="0"/>
    <x v="0"/>
    <n v="52000"/>
    <s v="정상"/>
    <d v="2019-12-18T00:00:00"/>
    <d v="2019-12-18T00:00:00"/>
    <n v="51928098150000"/>
    <x v="2"/>
    <d v="2019-12-31T00:00:00"/>
    <x v="0"/>
    <x v="5"/>
    <x v="0"/>
  </r>
  <r>
    <s v="엠피성공"/>
    <s v="MP성공"/>
    <s v="성공1팀"/>
    <s v="홍미정"/>
    <s v="삼성화재"/>
    <x v="0"/>
    <x v="0"/>
    <n v="35000"/>
    <s v="정상"/>
    <d v="2019-12-18T00:00:00"/>
    <d v="2019-12-18T00:00:00"/>
    <n v="51928079150000"/>
    <x v="2"/>
    <d v="2019-12-31T00:00:00"/>
    <x v="0"/>
    <x v="5"/>
    <x v="0"/>
  </r>
  <r>
    <s v="엠피성공"/>
    <s v="MP성공"/>
    <s v="성공1팀"/>
    <s v="홍미정"/>
    <s v="롯데손보"/>
    <x v="0"/>
    <x v="0"/>
    <n v="26700"/>
    <s v="정상"/>
    <d v="2019-12-18T00:00:00"/>
    <d v="2019-12-18T00:00:00"/>
    <s v="LA20192091528000"/>
    <x v="2"/>
    <d v="2019-12-31T00:00:00"/>
    <x v="0"/>
    <x v="5"/>
    <x v="0"/>
  </r>
  <r>
    <s v="엠피성공"/>
    <s v="MP성공"/>
    <s v="성공1팀"/>
    <s v="홍미정"/>
    <s v="삼성화재"/>
    <x v="0"/>
    <x v="0"/>
    <n v="68000"/>
    <s v="정상"/>
    <d v="2019-12-18T00:00:00"/>
    <d v="2019-12-18T00:00:00"/>
    <n v="51928084830000"/>
    <x v="2"/>
    <d v="2019-12-31T00:00:00"/>
    <x v="0"/>
    <x v="5"/>
    <x v="0"/>
  </r>
  <r>
    <s v="엠피성공"/>
    <s v="MP성공"/>
    <s v="성공1팀"/>
    <s v="홍미정"/>
    <s v="삼성화재"/>
    <x v="0"/>
    <x v="0"/>
    <n v="107000"/>
    <s v="정상"/>
    <d v="2019-12-18T00:00:00"/>
    <d v="2019-12-18T00:00:00"/>
    <n v="51928046480000"/>
    <x v="2"/>
    <d v="2019-12-31T00:00:00"/>
    <x v="0"/>
    <x v="5"/>
    <x v="0"/>
  </r>
  <r>
    <s v="엠피성공"/>
    <s v="MP성공"/>
    <s v="성공1팀"/>
    <s v="홍미정"/>
    <s v="롯데손보"/>
    <x v="0"/>
    <x v="0"/>
    <n v="17000"/>
    <s v="정상"/>
    <d v="2019-12-18T00:00:00"/>
    <d v="2019-12-18T00:00:00"/>
    <s v="LA20192089587000"/>
    <x v="2"/>
    <d v="2019-12-31T00:00:00"/>
    <x v="0"/>
    <x v="5"/>
    <x v="0"/>
  </r>
  <r>
    <s v="엠피성공"/>
    <s v="MP성공"/>
    <s v="성공1팀"/>
    <s v="홍미정"/>
    <s v="DB손보"/>
    <x v="0"/>
    <x v="0"/>
    <n v="36000"/>
    <s v="정상"/>
    <d v="2019-12-18T00:00:00"/>
    <d v="2019-12-18T00:00:00"/>
    <n v="320192422665"/>
    <x v="2"/>
    <d v="2019-12-31T00:00:00"/>
    <x v="0"/>
    <x v="5"/>
    <x v="0"/>
  </r>
  <r>
    <s v="엠피성공"/>
    <s v="MP성공"/>
    <s v="성공1팀"/>
    <s v="홍미정"/>
    <s v="롯데손보"/>
    <x v="0"/>
    <x v="0"/>
    <n v="27500"/>
    <s v="정상"/>
    <d v="2019-12-18T00:00:00"/>
    <d v="2019-12-18T00:00:00"/>
    <s v="LA20192090075000"/>
    <x v="2"/>
    <d v="2019-12-31T00:00:00"/>
    <x v="0"/>
    <x v="5"/>
    <x v="0"/>
  </r>
  <r>
    <s v="엠피성공"/>
    <s v="MP성공"/>
    <s v="성공1팀"/>
    <s v="홍미정"/>
    <s v="메리츠화재"/>
    <x v="0"/>
    <x v="0"/>
    <n v="60030"/>
    <s v="정상"/>
    <d v="2019-12-18T00:00:00"/>
    <d v="2019-12-18T00:00:00"/>
    <s v="61461-8308"/>
    <x v="2"/>
    <d v="2019-12-31T00:00:00"/>
    <x v="0"/>
    <x v="5"/>
    <x v="0"/>
  </r>
  <r>
    <s v="엠피피스토스"/>
    <s v="MP피스토스"/>
    <s v="피스1팀"/>
    <s v="고경숙"/>
    <s v="삼성화재"/>
    <x v="0"/>
    <x v="0"/>
    <n v="47790"/>
    <s v="정상"/>
    <d v="2019-12-17T00:00:00"/>
    <d v="2019-12-17T00:00:00"/>
    <n v="51927958020000"/>
    <x v="2"/>
    <d v="2019-12-31T00:00:00"/>
    <x v="0"/>
    <x v="3"/>
    <x v="0"/>
  </r>
  <r>
    <s v="엠피메트로"/>
    <s v="씨티엠지점"/>
    <s v="씨티엠1팀"/>
    <s v="김대곤"/>
    <s v="흥국화재"/>
    <x v="0"/>
    <x v="0"/>
    <n v="53730"/>
    <s v="정상"/>
    <d v="2019-12-17T00:00:00"/>
    <d v="2019-12-17T00:00:00"/>
    <n v="41937861490000"/>
    <x v="2"/>
    <d v="2019-12-31T00:00:00"/>
    <x v="0"/>
    <x v="13"/>
    <x v="0"/>
  </r>
  <r>
    <s v="엠피조은"/>
    <s v="MP조은"/>
    <s v="조은1팀"/>
    <s v="김민화"/>
    <s v="흥국화재"/>
    <x v="0"/>
    <x v="0"/>
    <n v="121492"/>
    <s v="정상"/>
    <d v="2019-12-17T00:00:00"/>
    <d v="2019-12-17T00:00:00"/>
    <n v="41937853010000"/>
    <x v="2"/>
    <d v="2019-12-31T00:00:00"/>
    <x v="0"/>
    <x v="0"/>
    <x v="0"/>
  </r>
  <r>
    <s v="엠피조은"/>
    <s v="MP조은"/>
    <s v="조은1팀"/>
    <s v="김민화"/>
    <s v="흥국화재"/>
    <x v="0"/>
    <x v="0"/>
    <n v="39610"/>
    <s v="정상"/>
    <d v="2019-12-17T00:00:00"/>
    <d v="2019-12-17T00:00:00"/>
    <n v="41937856380000"/>
    <x v="2"/>
    <d v="2019-12-31T00:00:00"/>
    <x v="0"/>
    <x v="0"/>
    <x v="0"/>
  </r>
  <r>
    <s v="엠피조은"/>
    <s v="MP조은"/>
    <s v="조은1팀"/>
    <s v="김민화"/>
    <s v="삼성화재"/>
    <x v="0"/>
    <x v="0"/>
    <n v="53000"/>
    <s v="정상"/>
    <d v="2019-12-17T00:00:00"/>
    <d v="2019-12-17T00:00:00"/>
    <n v="51927910810000"/>
    <x v="2"/>
    <d v="2019-12-31T00:00:00"/>
    <x v="0"/>
    <x v="0"/>
    <x v="0"/>
  </r>
  <r>
    <s v="엠피피스토스"/>
    <s v="MP피스토스"/>
    <s v="피스1팀"/>
    <s v="김상천"/>
    <s v="삼성화재"/>
    <x v="0"/>
    <x v="0"/>
    <n v="50000"/>
    <s v="정상"/>
    <d v="2019-12-17T00:00:00"/>
    <d v="2019-12-17T00:00:00"/>
    <n v="51927980300000"/>
    <x v="2"/>
    <d v="2019-12-31T00:00:00"/>
    <x v="0"/>
    <x v="3"/>
    <x v="0"/>
  </r>
  <r>
    <s v="엠피피스토스"/>
    <s v="MP피스토스"/>
    <s v="피스1팀"/>
    <s v="김상천"/>
    <s v="삼성화재"/>
    <x v="0"/>
    <x v="0"/>
    <n v="34000"/>
    <s v="정상"/>
    <d v="2019-12-17T00:00:00"/>
    <d v="2019-12-17T00:00:00"/>
    <n v="51927986240000"/>
    <x v="2"/>
    <d v="2019-12-31T00:00:00"/>
    <x v="0"/>
    <x v="3"/>
    <x v="0"/>
  </r>
  <r>
    <s v="엠피피스토스"/>
    <s v="MP피스토스"/>
    <s v="피스1팀"/>
    <s v="김상천"/>
    <s v="삼성화재"/>
    <x v="0"/>
    <x v="0"/>
    <n v="33000"/>
    <s v="정상"/>
    <d v="2019-12-17T00:00:00"/>
    <d v="2019-12-17T00:00:00"/>
    <n v="51927985490000"/>
    <x v="2"/>
    <d v="2019-12-31T00:00:00"/>
    <x v="0"/>
    <x v="3"/>
    <x v="0"/>
  </r>
  <r>
    <s v="엠피피스토스"/>
    <s v="MP피스토스"/>
    <s v="피스1팀"/>
    <s v="김상천"/>
    <s v="삼성화재"/>
    <x v="0"/>
    <x v="0"/>
    <n v="39479"/>
    <s v="정상"/>
    <d v="2019-12-17T00:00:00"/>
    <d v="2019-12-17T00:00:00"/>
    <n v="51927913190000"/>
    <x v="2"/>
    <d v="2019-12-31T00:00:00"/>
    <x v="0"/>
    <x v="3"/>
    <x v="0"/>
  </r>
  <r>
    <s v="엠피피스토스"/>
    <s v="MP피스토스"/>
    <s v="피스1팀"/>
    <s v="김상천"/>
    <s v="현대해상"/>
    <x v="0"/>
    <x v="0"/>
    <n v="29400"/>
    <s v="정상"/>
    <d v="2019-12-17T00:00:00"/>
    <d v="2019-12-17T00:00:00"/>
    <s v="L01945001322"/>
    <x v="2"/>
    <d v="2019-12-31T00:00:00"/>
    <x v="0"/>
    <x v="3"/>
    <x v="0"/>
  </r>
  <r>
    <s v="엠피메트로"/>
    <s v="제이엔제이"/>
    <s v="제이엔제이1팀"/>
    <s v="김윤정"/>
    <s v="삼성화재"/>
    <x v="0"/>
    <x v="0"/>
    <n v="56550"/>
    <s v="정상"/>
    <d v="2019-12-17T00:00:00"/>
    <d v="2019-12-17T00:00:00"/>
    <n v="51927907820000"/>
    <x v="2"/>
    <d v="2019-12-31T00:00:00"/>
    <x v="0"/>
    <x v="4"/>
    <x v="0"/>
  </r>
  <r>
    <s v="엠피송내"/>
    <s v="MP송내"/>
    <s v="송내2팀"/>
    <s v="김은숙1"/>
    <s v="롯데손보"/>
    <x v="0"/>
    <x v="0"/>
    <n v="22000"/>
    <s v="정상"/>
    <d v="2019-12-17T00:00:00"/>
    <d v="2019-12-17T00:00:00"/>
    <s v="LA20192087934000"/>
    <x v="2"/>
    <d v="2019-12-31T00:00:00"/>
    <x v="0"/>
    <x v="2"/>
    <x v="0"/>
  </r>
  <r>
    <s v="엠피경기"/>
    <s v="MP경기"/>
    <s v="경기1팀"/>
    <s v="김종명"/>
    <s v="메리츠화재"/>
    <x v="0"/>
    <x v="0"/>
    <n v="147020"/>
    <s v="정상"/>
    <d v="2019-12-17T00:00:00"/>
    <d v="2019-12-17T00:00:00"/>
    <s v="61434-42994"/>
    <x v="2"/>
    <d v="2019-12-31T00:00:00"/>
    <x v="0"/>
    <x v="18"/>
    <x v="0"/>
  </r>
  <r>
    <s v="엠피피스토스"/>
    <s v="MP피스토스"/>
    <s v="피스1팀"/>
    <s v="김진이"/>
    <s v="메리츠화재"/>
    <x v="0"/>
    <x v="0"/>
    <n v="47000"/>
    <s v="정상"/>
    <d v="2019-12-17T00:00:00"/>
    <d v="2019-12-17T00:00:00"/>
    <s v="61434-42472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15380"/>
    <s v="정상"/>
    <d v="2019-12-17T00:00:00"/>
    <d v="2019-12-17T00:00:00"/>
    <s v="61464-12511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76600"/>
    <s v="정상"/>
    <d v="2019-12-17T00:00:00"/>
    <d v="2019-12-17T00:00:00"/>
    <s v="61262-14474"/>
    <x v="2"/>
    <d v="2019-12-31T00:00:00"/>
    <x v="0"/>
    <x v="3"/>
    <x v="0"/>
  </r>
  <r>
    <s v="엠피가온"/>
    <s v="MP가온"/>
    <s v="가온1팀"/>
    <s v="노희경"/>
    <s v="한화손보"/>
    <x v="0"/>
    <x v="0"/>
    <n v="29400"/>
    <s v="정상"/>
    <d v="2019-12-17T00:00:00"/>
    <d v="2019-12-17T00:00:00"/>
    <s v="LA20192767664000"/>
    <x v="2"/>
    <d v="2019-12-31T00:00:00"/>
    <x v="0"/>
    <x v="9"/>
    <x v="0"/>
  </r>
  <r>
    <s v="엠피여주"/>
    <m/>
    <m/>
    <s v="박진숙"/>
    <s v="한화손보"/>
    <x v="0"/>
    <x v="0"/>
    <n v="50000"/>
    <s v="정상"/>
    <d v="2019-12-17T00:00:00"/>
    <d v="2019-12-17T00:00:00"/>
    <s v="LA20192768444000"/>
    <x v="2"/>
    <d v="2019-12-31T00:00:00"/>
    <x v="0"/>
    <x v="7"/>
    <x v="0"/>
  </r>
  <r>
    <s v="엠피성공"/>
    <s v="MP성공"/>
    <s v="성공1팀"/>
    <s v="백혜경"/>
    <s v="삼성화재"/>
    <x v="0"/>
    <x v="0"/>
    <n v="44712"/>
    <s v="정상"/>
    <d v="2019-12-17T00:00:00"/>
    <d v="2019-12-17T00:00:00"/>
    <n v="51927900880000"/>
    <x v="2"/>
    <d v="2019-12-31T00:00:00"/>
    <x v="0"/>
    <x v="5"/>
    <x v="0"/>
  </r>
  <r>
    <s v="엠피성공"/>
    <s v="MP성공"/>
    <s v="성공1팀"/>
    <s v="백혜경"/>
    <s v="롯데손보"/>
    <x v="0"/>
    <x v="2"/>
    <n v="50000"/>
    <s v="정상"/>
    <d v="2019-12-17T00:00:00"/>
    <d v="2019-12-17T00:00:00"/>
    <s v="LA20192087622000"/>
    <x v="2"/>
    <d v="2019-12-31T00:00:00"/>
    <x v="0"/>
    <x v="5"/>
    <x v="0"/>
  </r>
  <r>
    <s v="엠피의정부"/>
    <s v="MP의정부"/>
    <s v="의정부1팀"/>
    <s v="오광숙"/>
    <s v="KB손보"/>
    <x v="0"/>
    <x v="0"/>
    <n v="115000"/>
    <s v="정상"/>
    <d v="2019-12-17T00:00:00"/>
    <d v="2019-12-17T00:00:00"/>
    <n v="20196386942"/>
    <x v="2"/>
    <d v="2019-12-31T00:00:00"/>
    <x v="0"/>
    <x v="10"/>
    <x v="0"/>
  </r>
  <r>
    <s v="엠피피스토스"/>
    <s v="MP피스토스"/>
    <s v="피스1팀"/>
    <s v="우월랑"/>
    <s v="삼성화재"/>
    <x v="0"/>
    <x v="0"/>
    <n v="13000"/>
    <s v="정상"/>
    <d v="2019-12-17T00:00:00"/>
    <d v="2019-12-17T00:00:00"/>
    <n v="51927960830000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38000"/>
    <s v="정상"/>
    <d v="2019-12-17T00:00:00"/>
    <d v="2019-12-17T00:00:00"/>
    <n v="51927963760000"/>
    <x v="2"/>
    <d v="2019-12-31T00:00:00"/>
    <x v="0"/>
    <x v="3"/>
    <x v="0"/>
  </r>
  <r>
    <s v="엠피피스토스"/>
    <s v="MP피스토스"/>
    <s v="피스1팀"/>
    <s v="우월랑"/>
    <s v="롯데손보"/>
    <x v="0"/>
    <x v="0"/>
    <n v="25000"/>
    <s v="정상"/>
    <d v="2019-12-17T00:00:00"/>
    <d v="2019-12-17T00:00:00"/>
    <s v="LA20192086757000"/>
    <x v="2"/>
    <d v="2019-12-31T00:00:00"/>
    <x v="0"/>
    <x v="3"/>
    <x v="0"/>
  </r>
  <r>
    <s v="엠피라온"/>
    <s v="MP라온"/>
    <s v="라온1팀"/>
    <s v="윤태영"/>
    <s v="KB손보"/>
    <x v="0"/>
    <x v="0"/>
    <n v="35000"/>
    <s v="정상"/>
    <d v="2019-12-17T00:00:00"/>
    <d v="2019-12-17T00:00:00"/>
    <n v="20196395652"/>
    <x v="2"/>
    <d v="2019-12-31T00:00:00"/>
    <x v="0"/>
    <x v="6"/>
    <x v="0"/>
  </r>
  <r>
    <s v="엠피라온"/>
    <s v="MP라온"/>
    <s v="라온1팀"/>
    <s v="윤태영"/>
    <s v="KB손보"/>
    <x v="0"/>
    <x v="0"/>
    <n v="35000"/>
    <s v="정상"/>
    <d v="2019-12-17T00:00:00"/>
    <d v="2019-12-17T00:00:00"/>
    <n v="20196399510"/>
    <x v="2"/>
    <d v="2019-12-31T00:00:00"/>
    <x v="0"/>
    <x v="6"/>
    <x v="0"/>
  </r>
  <r>
    <s v="엠피라온"/>
    <s v="MP라온"/>
    <s v="라온1팀"/>
    <s v="윤태영"/>
    <s v="KB손보"/>
    <x v="0"/>
    <x v="0"/>
    <n v="35000"/>
    <s v="정상"/>
    <d v="2019-12-17T00:00:00"/>
    <d v="2019-12-17T00:00:00"/>
    <n v="20196401791"/>
    <x v="2"/>
    <d v="2019-12-31T00:00:00"/>
    <x v="0"/>
    <x v="6"/>
    <x v="0"/>
  </r>
  <r>
    <s v="엠피상동"/>
    <s v="MP상동"/>
    <s v="상동1팀"/>
    <s v="이경화2"/>
    <s v="삼성화재"/>
    <x v="0"/>
    <x v="0"/>
    <n v="50000"/>
    <s v="정상"/>
    <d v="2019-12-17T00:00:00"/>
    <d v="2019-12-17T00:00:00"/>
    <n v="51927940630000"/>
    <x v="2"/>
    <d v="2019-12-31T00:00:00"/>
    <x v="0"/>
    <x v="1"/>
    <x v="0"/>
  </r>
  <r>
    <s v="엠피상동"/>
    <s v="MP상동"/>
    <s v="상동1팀"/>
    <s v="이경화2"/>
    <s v="메리츠화재"/>
    <x v="0"/>
    <x v="0"/>
    <n v="76000"/>
    <s v="정상"/>
    <d v="2019-12-17T00:00:00"/>
    <d v="2019-12-17T00:00:00"/>
    <s v="61415-70513"/>
    <x v="2"/>
    <d v="2019-12-31T00:00:00"/>
    <x v="0"/>
    <x v="1"/>
    <x v="0"/>
  </r>
  <r>
    <s v="엠피상동"/>
    <s v="MP상동"/>
    <s v="상동1팀"/>
    <s v="이경화2"/>
    <s v="한화손보"/>
    <x v="0"/>
    <x v="0"/>
    <n v="185000"/>
    <s v="철회"/>
    <d v="2019-12-17T00:00:00"/>
    <d v="2019-12-17T00:00:00"/>
    <s v="LA20192764245000"/>
    <x v="2"/>
    <d v="2019-12-31T00:00:00"/>
    <x v="1"/>
    <x v="1"/>
    <x v="0"/>
  </r>
  <r>
    <s v="엠피상동"/>
    <s v="MP상동"/>
    <s v="상동1팀"/>
    <s v="이경화2"/>
    <s v="한화손보"/>
    <x v="0"/>
    <x v="1"/>
    <n v="8400"/>
    <s v="정상"/>
    <d v="2019-12-17T00:00:00"/>
    <d v="2019-12-17T00:00:00"/>
    <s v="LA20192764699000"/>
    <x v="2"/>
    <d v="2019-12-31T00:00:00"/>
    <x v="0"/>
    <x v="1"/>
    <x v="0"/>
  </r>
  <r>
    <s v="엠피송내"/>
    <s v="MP송내"/>
    <s v="송내1팀"/>
    <s v="이광인"/>
    <s v="흥국화재"/>
    <x v="0"/>
    <x v="0"/>
    <n v="47054"/>
    <s v="정상"/>
    <d v="2019-12-17T00:00:00"/>
    <d v="2019-12-17T00:00:00"/>
    <n v="41937865700000"/>
    <x v="2"/>
    <d v="2019-12-31T00:00:00"/>
    <x v="0"/>
    <x v="2"/>
    <x v="0"/>
  </r>
  <r>
    <s v="엠피송내"/>
    <s v="MP송내"/>
    <s v="송내1팀"/>
    <s v="이광인"/>
    <s v="흥국화재"/>
    <x v="0"/>
    <x v="1"/>
    <n v="14208"/>
    <s v="정상"/>
    <d v="2019-12-17T00:00:00"/>
    <d v="2019-12-17T00:00:00"/>
    <n v="41937859540000"/>
    <x v="2"/>
    <d v="2019-12-31T00:00:00"/>
    <x v="0"/>
    <x v="2"/>
    <x v="0"/>
  </r>
  <r>
    <s v="엠피레전드"/>
    <s v="MP레전드"/>
    <s v="레전드1팀"/>
    <s v="이광호"/>
    <s v="메리츠화재"/>
    <x v="0"/>
    <x v="0"/>
    <n v="40000"/>
    <s v="정상"/>
    <d v="2019-12-17T00:00:00"/>
    <d v="2019-12-17T00:00:00"/>
    <s v="61461-8009"/>
    <x v="2"/>
    <d v="2019-12-31T00:00:00"/>
    <x v="0"/>
    <x v="11"/>
    <x v="0"/>
  </r>
  <r>
    <s v="엠피라온"/>
    <s v="MP라온"/>
    <s v="라온1팀"/>
    <s v="이동욱2"/>
    <s v="흥국화재"/>
    <x v="0"/>
    <x v="0"/>
    <n v="113097"/>
    <s v="정상"/>
    <d v="2019-12-17T00:00:00"/>
    <d v="2019-12-17T00:00:00"/>
    <n v="41937856570000"/>
    <x v="2"/>
    <d v="2019-12-31T00:00:00"/>
    <x v="0"/>
    <x v="6"/>
    <x v="0"/>
  </r>
  <r>
    <s v="엠피라온"/>
    <s v="MP라온"/>
    <s v="라온1팀"/>
    <s v="이동욱2"/>
    <s v="흥국화재"/>
    <x v="0"/>
    <x v="1"/>
    <n v="15434"/>
    <s v="정상"/>
    <d v="2019-12-17T00:00:00"/>
    <d v="2019-12-17T00:00:00"/>
    <n v="41937856240000"/>
    <x v="2"/>
    <d v="2019-12-31T00:00:00"/>
    <x v="0"/>
    <x v="6"/>
    <x v="0"/>
  </r>
  <r>
    <s v="엠피피스토스"/>
    <s v="MP피스토스"/>
    <s v="피스1팀"/>
    <s v="이미선2"/>
    <s v="KB손보"/>
    <x v="0"/>
    <x v="0"/>
    <n v="50000"/>
    <s v="정상"/>
    <d v="2019-12-17T00:00:00"/>
    <d v="2019-12-17T00:00:00"/>
    <n v="20196391219"/>
    <x v="2"/>
    <d v="2019-12-31T00:00:00"/>
    <x v="0"/>
    <x v="3"/>
    <x v="0"/>
  </r>
  <r>
    <s v="엠피피스토스"/>
    <s v="MP피스토스"/>
    <s v="피스1팀"/>
    <s v="이복자"/>
    <s v="MG손보"/>
    <x v="0"/>
    <x v="0"/>
    <n v="103429"/>
    <s v="정상"/>
    <d v="2019-12-17T00:00:00"/>
    <d v="2019-12-17T00:00:00"/>
    <n v="20190601485"/>
    <x v="2"/>
    <d v="2019-12-31T00:00:00"/>
    <x v="0"/>
    <x v="3"/>
    <x v="0"/>
  </r>
  <r>
    <s v="엠피상동"/>
    <s v="MP상동"/>
    <s v="상동1팀"/>
    <s v="이상분"/>
    <s v="삼성화재"/>
    <x v="0"/>
    <x v="0"/>
    <n v="30000"/>
    <s v="정상"/>
    <d v="2019-12-17T00:00:00"/>
    <d v="2019-12-17T00:00:00"/>
    <n v="51927959560000"/>
    <x v="2"/>
    <d v="2019-12-31T00:00:00"/>
    <x v="0"/>
    <x v="1"/>
    <x v="0"/>
  </r>
  <r>
    <s v="엠피송내"/>
    <s v="MP송내"/>
    <s v="송내2팀"/>
    <s v="이현자"/>
    <s v="삼성화재"/>
    <x v="0"/>
    <x v="0"/>
    <n v="80000"/>
    <s v="정상"/>
    <d v="2019-12-17T00:00:00"/>
    <d v="2019-12-17T00:00:00"/>
    <n v="51927981110000"/>
    <x v="2"/>
    <d v="2019-12-31T00:00:00"/>
    <x v="0"/>
    <x v="2"/>
    <x v="0"/>
  </r>
  <r>
    <s v="엠피가온"/>
    <s v="MP가온"/>
    <s v="가온1팀"/>
    <s v="임명산"/>
    <s v="한화손보"/>
    <x v="0"/>
    <x v="0"/>
    <n v="41000"/>
    <s v="정상"/>
    <d v="2019-12-17T00:00:00"/>
    <d v="2019-12-17T00:00:00"/>
    <s v="LA20192766925000"/>
    <x v="2"/>
    <d v="2019-12-31T00:00:00"/>
    <x v="0"/>
    <x v="9"/>
    <x v="0"/>
  </r>
  <r>
    <s v="엠피가온"/>
    <m/>
    <m/>
    <s v="임은숙"/>
    <s v="농협손보"/>
    <x v="0"/>
    <x v="0"/>
    <n v="25879"/>
    <s v="정상"/>
    <d v="2019-12-17T00:00:00"/>
    <d v="2019-12-17T00:00:00"/>
    <n v="3190623186091"/>
    <x v="2"/>
    <d v="2019-12-31T00:00:00"/>
    <x v="0"/>
    <x v="9"/>
    <x v="0"/>
  </r>
  <r>
    <s v="엠피가온"/>
    <m/>
    <m/>
    <s v="임은숙"/>
    <s v="흥국화재"/>
    <x v="0"/>
    <x v="0"/>
    <n v="61644"/>
    <s v="정상"/>
    <d v="2019-12-17T00:00:00"/>
    <d v="2019-12-17T00:00:00"/>
    <n v="41937860000000"/>
    <x v="2"/>
    <d v="2019-12-31T00:00:00"/>
    <x v="0"/>
    <x v="9"/>
    <x v="0"/>
  </r>
  <r>
    <s v="엠피가온"/>
    <m/>
    <m/>
    <s v="임은숙"/>
    <s v="삼성화재"/>
    <x v="0"/>
    <x v="0"/>
    <n v="21000"/>
    <s v="정상"/>
    <d v="2019-12-17T00:00:00"/>
    <d v="2019-12-17T00:00:00"/>
    <n v="51927940230000"/>
    <x v="2"/>
    <d v="2019-12-31T00:00:00"/>
    <x v="0"/>
    <x v="9"/>
    <x v="0"/>
  </r>
  <r>
    <s v="엠피피스토스"/>
    <s v="MP피스토스"/>
    <s v="피스1팀"/>
    <s v="최경은"/>
    <s v="DB손보"/>
    <x v="0"/>
    <x v="1"/>
    <n v="20630"/>
    <s v="정상"/>
    <d v="2019-12-17T00:00:00"/>
    <d v="2019-12-17T00:00:00"/>
    <n v="320192411171"/>
    <x v="2"/>
    <d v="2019-12-31T00:00:00"/>
    <x v="0"/>
    <x v="3"/>
    <x v="0"/>
  </r>
  <r>
    <s v="엠피피스토스"/>
    <s v="MP피스토스"/>
    <s v="피스1팀"/>
    <s v="최경은"/>
    <s v="DB손보"/>
    <x v="0"/>
    <x v="0"/>
    <n v="122010"/>
    <s v="정상"/>
    <d v="2019-12-17T00:00:00"/>
    <d v="2019-12-17T00:00:00"/>
    <n v="320192409393"/>
    <x v="2"/>
    <d v="2019-12-31T00:00:00"/>
    <x v="0"/>
    <x v="3"/>
    <x v="0"/>
  </r>
  <r>
    <s v="엠피성공"/>
    <s v="MP성공"/>
    <s v="성공1팀"/>
    <s v="최선희"/>
    <s v="현대해상"/>
    <x v="0"/>
    <x v="0"/>
    <n v="25210"/>
    <s v="정상"/>
    <d v="2019-12-17T00:00:00"/>
    <d v="2019-12-17T00:00:00"/>
    <s v="L01945187105"/>
    <x v="2"/>
    <d v="2019-12-31T00:00:00"/>
    <x v="0"/>
    <x v="5"/>
    <x v="0"/>
  </r>
  <r>
    <s v="엠피성공"/>
    <s v="MP성공"/>
    <s v="성공1팀"/>
    <s v="최선희"/>
    <s v="흥국화재"/>
    <x v="0"/>
    <x v="0"/>
    <n v="21000"/>
    <s v="정상"/>
    <d v="2019-12-17T00:00:00"/>
    <d v="2019-12-17T00:00:00"/>
    <n v="41937855650000"/>
    <x v="2"/>
    <d v="2019-12-31T00:00:00"/>
    <x v="0"/>
    <x v="5"/>
    <x v="0"/>
  </r>
  <r>
    <s v="엠피피스토스"/>
    <s v="MP피스토스"/>
    <s v="피스1팀"/>
    <s v="홍미숙"/>
    <s v="메리츠화재"/>
    <x v="0"/>
    <x v="0"/>
    <n v="37350"/>
    <s v="정상"/>
    <d v="2019-12-17T00:00:00"/>
    <d v="2019-12-17T00:00:00"/>
    <s v="61467-9117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89870"/>
    <s v="정상"/>
    <d v="2019-12-17T00:00:00"/>
    <d v="2019-12-17T00:00:00"/>
    <n v="51927902580000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27860"/>
    <s v="정상"/>
    <d v="2019-12-17T00:00:00"/>
    <d v="2019-12-17T00:00:00"/>
    <n v="51927937110000"/>
    <x v="2"/>
    <d v="2019-12-31T00:00:00"/>
    <x v="0"/>
    <x v="3"/>
    <x v="0"/>
  </r>
  <r>
    <s v="엠피성공"/>
    <s v="MP성공"/>
    <s v="성공1팀"/>
    <s v="홍미정"/>
    <s v="흥국화재"/>
    <x v="0"/>
    <x v="0"/>
    <n v="55929"/>
    <s v="정상"/>
    <d v="2019-12-17T00:00:00"/>
    <d v="2019-12-17T00:00:00"/>
    <n v="41937859880000"/>
    <x v="2"/>
    <d v="2019-12-31T00:00:00"/>
    <x v="0"/>
    <x v="5"/>
    <x v="0"/>
  </r>
  <r>
    <s v="엠피성공"/>
    <s v="MP성공"/>
    <s v="성공1팀"/>
    <s v="홍미정"/>
    <s v="흥국화재"/>
    <x v="0"/>
    <x v="1"/>
    <n v="11112"/>
    <s v="정상"/>
    <d v="2019-12-17T00:00:00"/>
    <d v="2019-12-17T00:00:00"/>
    <n v="41937860270000"/>
    <x v="2"/>
    <d v="2019-12-31T00:00:00"/>
    <x v="0"/>
    <x v="5"/>
    <x v="0"/>
  </r>
  <r>
    <s v="엠피상동"/>
    <s v="MP상동"/>
    <s v="상동1팀"/>
    <s v="강미경"/>
    <s v="메리츠화재"/>
    <x v="0"/>
    <x v="0"/>
    <n v="200000"/>
    <s v="정상"/>
    <d v="2019-12-16T00:00:00"/>
    <d v="2019-12-16T00:00:00"/>
    <s v="61430-36606"/>
    <x v="2"/>
    <d v="2019-12-31T00:00:00"/>
    <x v="0"/>
    <x v="1"/>
    <x v="0"/>
  </r>
  <r>
    <s v="엠피상동"/>
    <s v="MP상동"/>
    <s v="상동1팀"/>
    <s v="강미경"/>
    <s v="메리츠화재"/>
    <x v="0"/>
    <x v="1"/>
    <n v="17050"/>
    <s v="정상"/>
    <d v="2019-12-16T00:00:00"/>
    <d v="2019-12-16T00:00:00"/>
    <s v="61264-328673"/>
    <x v="2"/>
    <d v="2019-12-31T00:00:00"/>
    <x v="0"/>
    <x v="1"/>
    <x v="0"/>
  </r>
  <r>
    <s v="엠피피스토스"/>
    <s v="MP피스토스"/>
    <s v="피스1팀"/>
    <s v="고경숙"/>
    <s v="DB손보"/>
    <x v="0"/>
    <x v="0"/>
    <n v="87000"/>
    <s v="정상"/>
    <d v="2019-12-16T00:00:00"/>
    <d v="2019-12-16T00:00:00"/>
    <n v="320192402839"/>
    <x v="2"/>
    <d v="2019-12-31T00:00:00"/>
    <x v="0"/>
    <x v="3"/>
    <x v="0"/>
  </r>
  <r>
    <s v="엠피피스토스"/>
    <s v="MP피스토스"/>
    <s v="피스1팀"/>
    <s v="고경숙"/>
    <s v="DB손보"/>
    <x v="0"/>
    <x v="0"/>
    <n v="48000"/>
    <s v="정상"/>
    <d v="2019-12-16T00:00:00"/>
    <d v="2019-12-16T00:00:00"/>
    <n v="320192403211"/>
    <x v="2"/>
    <d v="2019-12-31T00:00:00"/>
    <x v="0"/>
    <x v="3"/>
    <x v="0"/>
  </r>
  <r>
    <s v="엠피피스토스"/>
    <s v="MP피스토스"/>
    <s v="피스1팀"/>
    <s v="고경숙"/>
    <s v="DB손보"/>
    <x v="0"/>
    <x v="0"/>
    <n v="45900"/>
    <s v="정상"/>
    <d v="2019-12-16T00:00:00"/>
    <d v="2019-12-16T00:00:00"/>
    <n v="320192403580"/>
    <x v="2"/>
    <d v="2019-12-31T00:00:00"/>
    <x v="0"/>
    <x v="3"/>
    <x v="0"/>
  </r>
  <r>
    <s v="엠피조은"/>
    <s v="MP조은"/>
    <s v="조은1팀"/>
    <s v="김민화"/>
    <s v="DB손보"/>
    <x v="0"/>
    <x v="0"/>
    <n v="47000"/>
    <s v="정상"/>
    <d v="2019-12-16T00:00:00"/>
    <d v="2019-12-16T00:00:00"/>
    <n v="320192401834"/>
    <x v="2"/>
    <d v="2019-12-31T00:00:00"/>
    <x v="0"/>
    <x v="0"/>
    <x v="0"/>
  </r>
  <r>
    <s v="엠피피스토스"/>
    <s v="MP피스토스"/>
    <s v="피스1팀"/>
    <s v="김진이"/>
    <s v="롯데손보"/>
    <x v="0"/>
    <x v="0"/>
    <n v="26730"/>
    <s v="정상"/>
    <d v="2019-12-16T00:00:00"/>
    <d v="2019-12-16T00:00:00"/>
    <s v="LA20192079236000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46000"/>
    <s v="정상"/>
    <d v="2019-12-16T00:00:00"/>
    <d v="2019-12-16T00:00:00"/>
    <s v="61434-41118"/>
    <x v="2"/>
    <d v="2019-12-31T00:00:00"/>
    <x v="0"/>
    <x v="3"/>
    <x v="0"/>
  </r>
  <r>
    <s v="엠피가온"/>
    <s v="MP가온"/>
    <s v="가온1팀"/>
    <s v="노희경"/>
    <s v="한화손보"/>
    <x v="0"/>
    <x v="0"/>
    <n v="29400"/>
    <s v="정상"/>
    <d v="2019-12-16T00:00:00"/>
    <d v="2019-12-16T00:00:00"/>
    <s v="LA20192751670000"/>
    <x v="2"/>
    <d v="2019-12-31T00:00:00"/>
    <x v="0"/>
    <x v="9"/>
    <x v="0"/>
  </r>
  <r>
    <s v="엠피가온"/>
    <s v="MP가온"/>
    <s v="가온1팀"/>
    <s v="노희경"/>
    <s v="KB손보"/>
    <x v="0"/>
    <x v="0"/>
    <n v="10000"/>
    <s v="정상"/>
    <d v="2019-12-16T00:00:00"/>
    <d v="2019-12-16T00:00:00"/>
    <n v="20196383151"/>
    <x v="2"/>
    <d v="2019-12-31T00:00:00"/>
    <x v="0"/>
    <x v="9"/>
    <x v="0"/>
  </r>
  <r>
    <s v="엠피가온"/>
    <s v="MP가온"/>
    <s v="가온1팀"/>
    <s v="노희경"/>
    <s v="한화손보"/>
    <x v="0"/>
    <x v="0"/>
    <n v="32340"/>
    <s v="정상"/>
    <d v="2019-12-16T00:00:00"/>
    <d v="2019-12-16T00:00:00"/>
    <s v="LA20192751129000"/>
    <x v="2"/>
    <d v="2019-12-31T00:00:00"/>
    <x v="0"/>
    <x v="9"/>
    <x v="0"/>
  </r>
  <r>
    <s v="엠피가온"/>
    <s v="MP가온"/>
    <s v="가온1팀"/>
    <s v="노희경"/>
    <s v="KB손보"/>
    <x v="0"/>
    <x v="0"/>
    <n v="10000"/>
    <s v="정상"/>
    <d v="2019-12-16T00:00:00"/>
    <d v="2019-12-16T00:00:00"/>
    <n v="20196383192"/>
    <x v="2"/>
    <d v="2019-12-31T00:00:00"/>
    <x v="0"/>
    <x v="9"/>
    <x v="0"/>
  </r>
  <r>
    <s v="엠피라온"/>
    <s v="MP라온"/>
    <m/>
    <s v="박종철"/>
    <s v="KB손보"/>
    <x v="0"/>
    <x v="0"/>
    <n v="35000"/>
    <s v="정상"/>
    <d v="2019-12-16T00:00:00"/>
    <d v="2019-12-16T00:00:00"/>
    <n v="20196374298"/>
    <x v="2"/>
    <d v="2019-12-31T00:00:00"/>
    <x v="0"/>
    <x v="6"/>
    <x v="0"/>
  </r>
  <r>
    <s v="엠피라온"/>
    <s v="MP라온"/>
    <m/>
    <s v="박종철"/>
    <s v="KB손보"/>
    <x v="0"/>
    <x v="0"/>
    <n v="35000"/>
    <s v="정상"/>
    <d v="2019-12-16T00:00:00"/>
    <d v="2019-12-16T00:00:00"/>
    <n v="20196374774"/>
    <x v="2"/>
    <d v="2019-12-31T00:00:00"/>
    <x v="0"/>
    <x v="6"/>
    <x v="0"/>
  </r>
  <r>
    <s v="엠피라온"/>
    <s v="MP라온"/>
    <m/>
    <s v="박종철"/>
    <s v="한화손보"/>
    <x v="0"/>
    <x v="0"/>
    <n v="20000"/>
    <s v="정상"/>
    <d v="2019-12-16T00:00:00"/>
    <d v="2019-12-16T00:00:00"/>
    <s v="LA20192753480000"/>
    <x v="2"/>
    <d v="2019-12-31T00:00:00"/>
    <x v="0"/>
    <x v="6"/>
    <x v="0"/>
  </r>
  <r>
    <s v="엠피피스토스"/>
    <s v="MP피스토스"/>
    <s v="피스1팀"/>
    <s v="신현애"/>
    <s v="흥국화재"/>
    <x v="0"/>
    <x v="1"/>
    <n v="9727"/>
    <s v="정상"/>
    <d v="2019-12-16T00:00:00"/>
    <d v="2019-12-16T00:00:00"/>
    <n v="41937843900000"/>
    <x v="2"/>
    <d v="2019-12-31T00:00:00"/>
    <x v="0"/>
    <x v="3"/>
    <x v="0"/>
  </r>
  <r>
    <s v="엠피피스토스"/>
    <s v="MP피스토스"/>
    <s v="피스1팀"/>
    <s v="신현애"/>
    <s v="흥국화재"/>
    <x v="0"/>
    <x v="1"/>
    <n v="8450"/>
    <s v="정상"/>
    <d v="2019-12-16T00:00:00"/>
    <d v="2019-12-16T00:00:00"/>
    <n v="41937846640000"/>
    <x v="2"/>
    <d v="2019-12-31T00:00:00"/>
    <x v="0"/>
    <x v="3"/>
    <x v="0"/>
  </r>
  <r>
    <s v="엠피피스토스"/>
    <s v="MP피스토스"/>
    <s v="피스1팀"/>
    <s v="신현애"/>
    <s v="한화손보"/>
    <x v="0"/>
    <x v="0"/>
    <n v="135000"/>
    <s v="정상"/>
    <d v="2019-12-16T00:00:00"/>
    <d v="2019-12-16T00:00:00"/>
    <s v="LA20192743657000"/>
    <x v="2"/>
    <d v="2019-12-31T00:00:00"/>
    <x v="0"/>
    <x v="3"/>
    <x v="0"/>
  </r>
  <r>
    <s v="엠피의정부"/>
    <s v="MP의정부"/>
    <s v="의정부1팀"/>
    <s v="염경분"/>
    <s v="롯데손보"/>
    <x v="0"/>
    <x v="0"/>
    <n v="60120"/>
    <s v="정상"/>
    <d v="2019-12-16T00:00:00"/>
    <d v="2019-12-16T00:00:00"/>
    <s v="LA20192080258000"/>
    <x v="2"/>
    <d v="2019-12-31T00:00:00"/>
    <x v="0"/>
    <x v="10"/>
    <x v="0"/>
  </r>
  <r>
    <s v="엠피메트로"/>
    <s v="제이엔제이"/>
    <s v="제이엔제이1팀"/>
    <s v="유경자"/>
    <s v="DB손보"/>
    <x v="0"/>
    <x v="0"/>
    <n v="59430"/>
    <s v="정상"/>
    <d v="2019-12-16T00:00:00"/>
    <d v="2019-12-16T00:00:00"/>
    <n v="320192401756"/>
    <x v="2"/>
    <d v="2019-12-31T00:00:00"/>
    <x v="0"/>
    <x v="4"/>
    <x v="0"/>
  </r>
  <r>
    <s v="엠피상동"/>
    <s v="MP상동"/>
    <s v="상동1팀"/>
    <s v="이경옥"/>
    <s v="삼성화재"/>
    <x v="0"/>
    <x v="0"/>
    <n v="33000"/>
    <s v="정상"/>
    <d v="2019-12-16T00:00:00"/>
    <d v="2019-12-16T00:00:00"/>
    <n v="51927859280000"/>
    <x v="2"/>
    <d v="2019-12-31T00:00:00"/>
    <x v="0"/>
    <x v="1"/>
    <x v="0"/>
  </r>
  <r>
    <s v="엠피송내"/>
    <s v="MP송내"/>
    <s v="송내1팀"/>
    <s v="이광인"/>
    <s v="한화손보"/>
    <x v="0"/>
    <x v="0"/>
    <n v="43710"/>
    <s v="정상"/>
    <d v="2019-12-16T00:00:00"/>
    <d v="2019-12-16T00:00:00"/>
    <s v="LA20192754926000"/>
    <x v="2"/>
    <d v="2019-12-31T00:00:00"/>
    <x v="0"/>
    <x v="2"/>
    <x v="0"/>
  </r>
  <r>
    <s v="엠피피스토스"/>
    <s v="MP피스토스"/>
    <s v="피스1팀"/>
    <s v="이미선2"/>
    <s v="현대해상"/>
    <x v="0"/>
    <x v="0"/>
    <n v="107200"/>
    <s v="정상"/>
    <d v="2019-12-16T00:00:00"/>
    <d v="2019-12-16T00:00:00"/>
    <s v="L01945029285"/>
    <x v="2"/>
    <d v="2019-12-31T00:00:00"/>
    <x v="0"/>
    <x v="3"/>
    <x v="0"/>
  </r>
  <r>
    <s v="엠피피스토스"/>
    <s v="MP피스토스"/>
    <s v="피스1팀"/>
    <s v="이미선2"/>
    <s v="현대해상"/>
    <x v="0"/>
    <x v="1"/>
    <n v="17500"/>
    <s v="정상"/>
    <d v="2019-12-16T00:00:00"/>
    <d v="2019-12-16T00:00:00"/>
    <s v="L01945033259"/>
    <x v="2"/>
    <d v="2019-12-31T00:00:00"/>
    <x v="0"/>
    <x v="3"/>
    <x v="0"/>
  </r>
  <r>
    <s v="엠피피스토스"/>
    <s v="MP피스토스"/>
    <s v="피스1팀"/>
    <s v="이미선2"/>
    <s v="KB손보"/>
    <x v="0"/>
    <x v="0"/>
    <n v="37000"/>
    <s v="정상"/>
    <d v="2019-12-16T00:00:00"/>
    <d v="2019-12-16T00:00:00"/>
    <n v="20196382506"/>
    <x v="2"/>
    <d v="2019-12-31T00:00:00"/>
    <x v="0"/>
    <x v="3"/>
    <x v="0"/>
  </r>
  <r>
    <s v="엠피피스토스"/>
    <s v="MP피스토스"/>
    <s v="피스1팀"/>
    <s v="이미선2"/>
    <s v="KB손보"/>
    <x v="0"/>
    <x v="0"/>
    <n v="50000"/>
    <s v="정상"/>
    <d v="2019-12-16T00:00:00"/>
    <d v="2019-12-16T00:00:00"/>
    <n v="20196382157"/>
    <x v="2"/>
    <d v="2019-12-31T00:00:00"/>
    <x v="0"/>
    <x v="3"/>
    <x v="0"/>
  </r>
  <r>
    <s v="엠피피스토스"/>
    <s v="MP피스토스"/>
    <s v="피스1팀"/>
    <s v="이미선2"/>
    <s v="KB손보"/>
    <x v="0"/>
    <x v="0"/>
    <n v="50000"/>
    <s v="정상"/>
    <d v="2019-12-16T00:00:00"/>
    <d v="2019-12-16T00:00:00"/>
    <n v="20196382243"/>
    <x v="2"/>
    <d v="2019-12-31T00:00:00"/>
    <x v="0"/>
    <x v="3"/>
    <x v="0"/>
  </r>
  <r>
    <s v="엠피상동"/>
    <s v="MP상동"/>
    <s v="상동1팀"/>
    <s v="이숙자"/>
    <s v="메리츠화재"/>
    <x v="0"/>
    <x v="0"/>
    <n v="24050"/>
    <s v="정상"/>
    <d v="2019-12-16T00:00:00"/>
    <d v="2019-12-16T00:00:00"/>
    <s v="61461-7891"/>
    <x v="2"/>
    <d v="2019-12-31T00:00:00"/>
    <x v="0"/>
    <x v="1"/>
    <x v="0"/>
  </r>
  <r>
    <s v="엠피상동"/>
    <s v="MP상동"/>
    <s v="상동1팀"/>
    <s v="이효순"/>
    <s v="한화손보"/>
    <x v="0"/>
    <x v="0"/>
    <n v="30310"/>
    <s v="정상"/>
    <d v="2019-12-16T00:00:00"/>
    <d v="2019-12-16T00:00:00"/>
    <s v="LA20192749314000"/>
    <x v="2"/>
    <d v="2019-12-31T00:00:00"/>
    <x v="0"/>
    <x v="1"/>
    <x v="0"/>
  </r>
  <r>
    <s v="엠피상동"/>
    <s v="MP상동"/>
    <s v="상동1팀"/>
    <s v="이효순"/>
    <s v="메리츠화재"/>
    <x v="0"/>
    <x v="0"/>
    <n v="14000"/>
    <s v="정상"/>
    <d v="2019-12-16T00:00:00"/>
    <d v="2019-12-16T00:00:00"/>
    <s v="61437-83696"/>
    <x v="2"/>
    <d v="2019-12-31T00:00:00"/>
    <x v="0"/>
    <x v="1"/>
    <x v="0"/>
  </r>
  <r>
    <s v="엠피가온"/>
    <m/>
    <m/>
    <s v="임은숙"/>
    <s v="삼성화재"/>
    <x v="0"/>
    <x v="0"/>
    <n v="19000"/>
    <s v="정상"/>
    <d v="2019-12-16T00:00:00"/>
    <d v="2019-12-16T00:00:00"/>
    <n v="51927862250000"/>
    <x v="2"/>
    <d v="2019-12-31T00:00:00"/>
    <x v="0"/>
    <x v="9"/>
    <x v="0"/>
  </r>
  <r>
    <s v="엠피가온"/>
    <m/>
    <m/>
    <s v="임은숙"/>
    <s v="농협손보"/>
    <x v="0"/>
    <x v="0"/>
    <n v="26912"/>
    <s v="정상"/>
    <d v="2019-12-16T00:00:00"/>
    <d v="2019-12-16T00:00:00"/>
    <n v="3190622893871"/>
    <x v="2"/>
    <d v="2019-12-31T00:00:00"/>
    <x v="0"/>
    <x v="9"/>
    <x v="0"/>
  </r>
  <r>
    <s v="엠피가온"/>
    <m/>
    <m/>
    <s v="임은숙"/>
    <s v="삼성화재"/>
    <x v="0"/>
    <x v="0"/>
    <n v="37000"/>
    <s v="정상"/>
    <d v="2019-12-16T00:00:00"/>
    <d v="2019-12-16T00:00:00"/>
    <n v="51927862840000"/>
    <x v="2"/>
    <d v="2019-12-31T00:00:00"/>
    <x v="0"/>
    <x v="9"/>
    <x v="0"/>
  </r>
  <r>
    <s v="엠피가온"/>
    <m/>
    <m/>
    <s v="임은숙"/>
    <s v="흥국화재"/>
    <x v="0"/>
    <x v="1"/>
    <n v="13204"/>
    <s v="정상"/>
    <d v="2019-12-16T00:00:00"/>
    <d v="2019-12-16T00:00:00"/>
    <n v="41937849140000"/>
    <x v="2"/>
    <d v="2019-12-31T00:00:00"/>
    <x v="0"/>
    <x v="9"/>
    <x v="0"/>
  </r>
  <r>
    <s v="엠피가온"/>
    <m/>
    <m/>
    <s v="임은숙"/>
    <s v="흥국화재"/>
    <x v="0"/>
    <x v="0"/>
    <n v="156355"/>
    <s v="철회"/>
    <d v="2019-12-16T00:00:00"/>
    <d v="2019-12-16T00:00:00"/>
    <n v="41937849660000"/>
    <x v="2"/>
    <d v="2019-12-31T00:00:00"/>
    <x v="1"/>
    <x v="9"/>
    <x v="0"/>
  </r>
  <r>
    <s v="엠피메트로"/>
    <s v="제이엔제이"/>
    <s v="제이엔제이1팀"/>
    <s v="장미향"/>
    <s v="삼성화재"/>
    <x v="0"/>
    <x v="0"/>
    <n v="58050"/>
    <s v="정상"/>
    <d v="2019-12-16T00:00:00"/>
    <d v="2019-12-16T00:00:00"/>
    <n v="51927796710000"/>
    <x v="2"/>
    <d v="2019-12-31T00:00:00"/>
    <x v="0"/>
    <x v="4"/>
    <x v="0"/>
  </r>
  <r>
    <s v="엠피피스토스"/>
    <s v="MP피스토스"/>
    <s v="피스1팀"/>
    <s v="최경은"/>
    <s v="DB손보"/>
    <x v="0"/>
    <x v="0"/>
    <n v="67000"/>
    <s v="정상"/>
    <d v="2019-12-16T00:00:00"/>
    <d v="2019-12-16T00:00:00"/>
    <n v="320192405200"/>
    <x v="2"/>
    <d v="2019-12-31T00:00:00"/>
    <x v="0"/>
    <x v="3"/>
    <x v="0"/>
  </r>
  <r>
    <s v="엠피성공"/>
    <s v="MP성공"/>
    <s v="성공1팀"/>
    <s v="최선희"/>
    <s v="삼성화재"/>
    <x v="0"/>
    <x v="2"/>
    <n v="100000"/>
    <s v="정상"/>
    <d v="2019-12-16T00:00:00"/>
    <d v="2019-12-16T00:00:00"/>
    <n v="51927935590000"/>
    <x v="2"/>
    <d v="2019-12-31T00:00:00"/>
    <x v="0"/>
    <x v="5"/>
    <x v="0"/>
  </r>
  <r>
    <s v="엠피라온"/>
    <s v="HL지점"/>
    <s v="HL1팀"/>
    <s v="함정석"/>
    <s v="한화손보"/>
    <x v="0"/>
    <x v="0"/>
    <n v="35000"/>
    <s v="정상"/>
    <d v="2019-12-16T00:00:00"/>
    <d v="2019-12-16T00:00:00"/>
    <s v="LA20192747341000"/>
    <x v="2"/>
    <d v="2019-12-31T00:00:00"/>
    <x v="0"/>
    <x v="8"/>
    <x v="0"/>
  </r>
  <r>
    <s v="엠피프라임"/>
    <m/>
    <m/>
    <s v="허윤경"/>
    <s v="DB손보"/>
    <x v="0"/>
    <x v="0"/>
    <n v="41730"/>
    <s v="정상"/>
    <d v="2019-12-16T00:00:00"/>
    <d v="2019-12-16T00:00:00"/>
    <n v="320192406033"/>
    <x v="2"/>
    <d v="2019-12-31T00:00:00"/>
    <x v="0"/>
    <x v="12"/>
    <x v="0"/>
  </r>
  <r>
    <s v="엠피프라임"/>
    <m/>
    <m/>
    <s v="허윤경"/>
    <s v="DB손보"/>
    <x v="0"/>
    <x v="1"/>
    <n v="11350"/>
    <s v="정상"/>
    <d v="2019-12-16T00:00:00"/>
    <d v="2019-12-16T00:00:00"/>
    <n v="320192406972"/>
    <x v="2"/>
    <d v="2019-12-31T00:00:00"/>
    <x v="0"/>
    <x v="12"/>
    <x v="0"/>
  </r>
  <r>
    <s v="엠피성공"/>
    <s v="MP성공"/>
    <s v="성공1팀"/>
    <s v="홍미정"/>
    <s v="삼성화재"/>
    <x v="0"/>
    <x v="0"/>
    <n v="35000"/>
    <s v="정상"/>
    <d v="2019-12-16T00:00:00"/>
    <d v="2019-12-16T00:00:00"/>
    <n v="51927821520000"/>
    <x v="2"/>
    <d v="2019-12-31T00:00:00"/>
    <x v="0"/>
    <x v="5"/>
    <x v="0"/>
  </r>
  <r>
    <s v="엠피메트로"/>
    <m/>
    <m/>
    <s v="문홍주"/>
    <s v="MG손보"/>
    <x v="0"/>
    <x v="0"/>
    <n v="30094"/>
    <s v="정상"/>
    <d v="2019-12-14T00:00:00"/>
    <d v="2019-12-14T00:00:00"/>
    <n v="20190598183"/>
    <x v="2"/>
    <d v="2019-12-31T00:00:00"/>
    <x v="0"/>
    <x v="17"/>
    <x v="0"/>
  </r>
  <r>
    <s v="엠피피스토스"/>
    <s v="MP피스토스"/>
    <s v="피스1팀"/>
    <s v="고경숙"/>
    <s v="흥국화재"/>
    <x v="0"/>
    <x v="1"/>
    <n v="29585"/>
    <s v="정상"/>
    <d v="2019-12-13T00:00:00"/>
    <d v="2019-12-13T00:00:00"/>
    <n v="41937806330000"/>
    <x v="2"/>
    <d v="2019-12-31T00:00:00"/>
    <x v="0"/>
    <x v="3"/>
    <x v="0"/>
  </r>
  <r>
    <s v="엠피피스토스"/>
    <s v="MP피스토스"/>
    <s v="피스1팀"/>
    <s v="고경숙"/>
    <s v="흥국화재"/>
    <x v="0"/>
    <x v="0"/>
    <n v="31373"/>
    <s v="정상"/>
    <d v="2019-12-13T00:00:00"/>
    <d v="2019-12-13T00:00:00"/>
    <n v="41937807060000"/>
    <x v="2"/>
    <d v="2019-12-31T00:00:00"/>
    <x v="0"/>
    <x v="3"/>
    <x v="0"/>
  </r>
  <r>
    <s v="엠피피스토스"/>
    <s v="MP피스토스"/>
    <s v="피스1팀"/>
    <s v="고경숙"/>
    <s v="메리츠화재"/>
    <x v="0"/>
    <x v="1"/>
    <n v="11090"/>
    <s v="정상"/>
    <d v="2019-12-13T00:00:00"/>
    <d v="2019-12-13T00:00:00"/>
    <s v="61265-24159"/>
    <x v="2"/>
    <d v="2019-12-31T00:00:00"/>
    <x v="0"/>
    <x v="3"/>
    <x v="0"/>
  </r>
  <r>
    <s v="엠피피스토스"/>
    <s v="MP피스토스"/>
    <s v="피스1팀"/>
    <s v="고경숙"/>
    <s v="삼성화재"/>
    <x v="0"/>
    <x v="0"/>
    <n v="31760"/>
    <s v="정상"/>
    <d v="2019-12-13T00:00:00"/>
    <d v="2019-12-13T00:00:00"/>
    <n v="51927715120000"/>
    <x v="2"/>
    <d v="2019-12-31T00:00:00"/>
    <x v="0"/>
    <x v="3"/>
    <x v="0"/>
  </r>
  <r>
    <s v="엠피피스토스"/>
    <s v="MP피스토스"/>
    <s v="피스1팀"/>
    <s v="고경숙"/>
    <s v="롯데손보"/>
    <x v="0"/>
    <x v="0"/>
    <n v="52432"/>
    <s v="정상"/>
    <d v="2019-12-13T00:00:00"/>
    <d v="2019-12-13T00:00:00"/>
    <s v="LA20192077438000"/>
    <x v="2"/>
    <d v="2019-12-31T00:00:00"/>
    <x v="0"/>
    <x v="3"/>
    <x v="0"/>
  </r>
  <r>
    <s v="엠피피스토스"/>
    <s v="MP피스토스"/>
    <s v="피스1팀"/>
    <s v="고경숙"/>
    <s v="롯데손보"/>
    <x v="0"/>
    <x v="0"/>
    <n v="48352"/>
    <s v="정상"/>
    <d v="2019-12-13T00:00:00"/>
    <d v="2019-12-13T00:00:00"/>
    <s v="LA20192077488000"/>
    <x v="2"/>
    <d v="2019-12-31T00:00:00"/>
    <x v="0"/>
    <x v="3"/>
    <x v="0"/>
  </r>
  <r>
    <s v="엠피메트로"/>
    <s v="씨티엠지점"/>
    <s v="씨티엠1팀"/>
    <s v="김대곤"/>
    <s v="메리츠화재"/>
    <x v="0"/>
    <x v="0"/>
    <n v="14860"/>
    <s v="정상"/>
    <d v="2019-12-13T00:00:00"/>
    <d v="2019-12-13T00:00:00"/>
    <s v="61437-81514"/>
    <x v="2"/>
    <d v="2019-12-31T00:00:00"/>
    <x v="0"/>
    <x v="13"/>
    <x v="0"/>
  </r>
  <r>
    <s v="엠피송내"/>
    <s v="MP송내"/>
    <s v="송내2팀"/>
    <s v="김묘정"/>
    <s v="흥국화재"/>
    <x v="0"/>
    <x v="0"/>
    <n v="30000"/>
    <s v="정상"/>
    <d v="2019-12-13T00:00:00"/>
    <d v="2019-12-13T00:00:00"/>
    <n v="41937819290000"/>
    <x v="2"/>
    <d v="2019-12-31T00:00:00"/>
    <x v="0"/>
    <x v="2"/>
    <x v="0"/>
  </r>
  <r>
    <s v="엠피송내"/>
    <s v="MP송내"/>
    <s v="송내2팀"/>
    <s v="김묘정"/>
    <s v="삼성화재"/>
    <x v="0"/>
    <x v="0"/>
    <n v="35000"/>
    <s v="정상"/>
    <d v="2019-12-13T00:00:00"/>
    <d v="2019-12-13T00:00:00"/>
    <n v="51927703410000"/>
    <x v="2"/>
    <d v="2019-12-31T00:00:00"/>
    <x v="0"/>
    <x v="2"/>
    <x v="0"/>
  </r>
  <r>
    <s v="엠피상동"/>
    <s v="MP상동"/>
    <s v="상동1팀"/>
    <s v="김미란"/>
    <s v="한화손보"/>
    <x v="0"/>
    <x v="0"/>
    <n v="80000"/>
    <s v="정상"/>
    <d v="2019-12-13T00:00:00"/>
    <d v="2019-12-13T00:00:00"/>
    <s v="LA20192721398000"/>
    <x v="2"/>
    <d v="2019-12-31T00:00:00"/>
    <x v="0"/>
    <x v="1"/>
    <x v="0"/>
  </r>
  <r>
    <s v="엠피조은"/>
    <s v="MP조은"/>
    <s v="조은1팀"/>
    <s v="김민화"/>
    <s v="KB손보"/>
    <x v="0"/>
    <x v="0"/>
    <n v="81000"/>
    <s v="정상"/>
    <d v="2019-12-13T00:00:00"/>
    <d v="2019-12-13T00:00:00"/>
    <n v="20196344219"/>
    <x v="2"/>
    <d v="2019-12-31T00:00:00"/>
    <x v="0"/>
    <x v="0"/>
    <x v="0"/>
  </r>
  <r>
    <s v="엠피조은"/>
    <s v="MP조은"/>
    <s v="조은1팀"/>
    <s v="김민화"/>
    <s v="KB손보"/>
    <x v="0"/>
    <x v="0"/>
    <n v="79700"/>
    <s v="정상"/>
    <d v="2019-12-13T00:00:00"/>
    <d v="2019-12-13T00:00:00"/>
    <n v="20196337563"/>
    <x v="2"/>
    <d v="2019-12-31T00:00:00"/>
    <x v="0"/>
    <x v="0"/>
    <x v="0"/>
  </r>
  <r>
    <s v="엠피피스토스"/>
    <s v="MP피스토스"/>
    <s v="피스1팀"/>
    <s v="김상천"/>
    <s v="메리츠화재"/>
    <x v="0"/>
    <x v="0"/>
    <n v="67810"/>
    <s v="정상"/>
    <d v="2019-12-13T00:00:00"/>
    <d v="2019-12-13T00:00:00"/>
    <s v="61461-7582"/>
    <x v="2"/>
    <d v="2019-12-31T00:00:00"/>
    <x v="0"/>
    <x v="3"/>
    <x v="0"/>
  </r>
  <r>
    <s v="엠피피스토스"/>
    <s v="MP피스토스"/>
    <s v="피스1팀"/>
    <s v="김상천"/>
    <s v="삼성화재"/>
    <x v="0"/>
    <x v="0"/>
    <n v="69000"/>
    <s v="정상"/>
    <d v="2019-12-13T00:00:00"/>
    <d v="2019-12-13T00:00:00"/>
    <n v="51927685840000"/>
    <x v="2"/>
    <d v="2019-12-31T00:00:00"/>
    <x v="0"/>
    <x v="3"/>
    <x v="0"/>
  </r>
  <r>
    <s v="엠피피스토스"/>
    <s v="MP피스토스"/>
    <s v="피스1팀"/>
    <s v="김상천"/>
    <s v="삼성화재"/>
    <x v="0"/>
    <x v="0"/>
    <n v="52000"/>
    <s v="정상"/>
    <d v="2019-12-13T00:00:00"/>
    <d v="2019-12-13T00:00:00"/>
    <n v="51927651100000"/>
    <x v="2"/>
    <d v="2019-12-31T00:00:00"/>
    <x v="0"/>
    <x v="3"/>
    <x v="0"/>
  </r>
  <r>
    <s v="엠피피스토스"/>
    <s v="MP피스토스"/>
    <s v="피스1팀"/>
    <s v="김선옥"/>
    <s v="현대해상"/>
    <x v="0"/>
    <x v="0"/>
    <n v="66560"/>
    <s v="정상"/>
    <d v="2019-12-13T00:00:00"/>
    <d v="2019-12-13T00:00:00"/>
    <s v="L01943684579"/>
    <x v="2"/>
    <d v="2019-12-31T00:00:00"/>
    <x v="0"/>
    <x v="3"/>
    <x v="0"/>
  </r>
  <r>
    <s v="엠피메트로"/>
    <s v="제이엔제이"/>
    <s v="제이엔제이1팀"/>
    <s v="김윤정"/>
    <s v="DB손보"/>
    <x v="0"/>
    <x v="0"/>
    <n v="86780"/>
    <s v="정상"/>
    <d v="2019-12-13T00:00:00"/>
    <d v="2019-12-13T00:00:00"/>
    <n v="320192395049"/>
    <x v="2"/>
    <d v="2019-12-31T00:00:00"/>
    <x v="0"/>
    <x v="4"/>
    <x v="0"/>
  </r>
  <r>
    <s v="엠피송내"/>
    <s v="MP송내"/>
    <s v="송내2팀"/>
    <s v="김은숙1"/>
    <s v="KB손보"/>
    <x v="0"/>
    <x v="0"/>
    <n v="31000"/>
    <s v="정상"/>
    <d v="2019-12-13T00:00:00"/>
    <d v="2019-12-13T00:00:00"/>
    <n v="20196334163"/>
    <x v="2"/>
    <d v="2019-12-31T00:00:00"/>
    <x v="0"/>
    <x v="2"/>
    <x v="0"/>
  </r>
  <r>
    <s v="엠피송내"/>
    <s v="MP송내"/>
    <s v="송내2팀"/>
    <s v="김은숙1"/>
    <s v="흥국화재"/>
    <x v="0"/>
    <x v="0"/>
    <n v="42493"/>
    <s v="정상"/>
    <d v="2019-12-13T00:00:00"/>
    <d v="2019-12-13T00:00:00"/>
    <n v="41937830050000"/>
    <x v="2"/>
    <d v="2019-12-31T00:00:00"/>
    <x v="0"/>
    <x v="2"/>
    <x v="0"/>
  </r>
  <r>
    <s v="엠피송내"/>
    <s v="MP송내"/>
    <s v="송내2팀"/>
    <s v="김은숙1"/>
    <s v="KB손보"/>
    <x v="0"/>
    <x v="0"/>
    <n v="37000"/>
    <s v="정상"/>
    <d v="2019-12-13T00:00:00"/>
    <d v="2019-12-13T00:00:00"/>
    <n v="20196347977"/>
    <x v="2"/>
    <d v="2019-12-31T00:00:00"/>
    <x v="0"/>
    <x v="2"/>
    <x v="0"/>
  </r>
  <r>
    <s v="엠피송내"/>
    <s v="MP송내"/>
    <s v="송내2팀"/>
    <s v="김은숙1"/>
    <s v="KB손보"/>
    <x v="0"/>
    <x v="0"/>
    <n v="57000"/>
    <s v="정상"/>
    <d v="2019-12-13T00:00:00"/>
    <d v="2019-12-13T00:00:00"/>
    <n v="20196357751"/>
    <x v="2"/>
    <d v="2019-12-31T00:00:00"/>
    <x v="0"/>
    <x v="2"/>
    <x v="0"/>
  </r>
  <r>
    <s v="엠피피스토스"/>
    <s v="MP피스토스"/>
    <s v="피스1팀"/>
    <s v="김진이"/>
    <s v="현대해상"/>
    <x v="0"/>
    <x v="0"/>
    <n v="57310"/>
    <s v="정상"/>
    <d v="2019-12-13T00:00:00"/>
    <d v="2019-12-13T00:00:00"/>
    <s v="L01943707628"/>
    <x v="2"/>
    <d v="2019-12-31T00:00:00"/>
    <x v="0"/>
    <x v="3"/>
    <x v="0"/>
  </r>
  <r>
    <s v="엠피피스토스"/>
    <s v="MP피스토스"/>
    <s v="피스1팀"/>
    <s v="김진이"/>
    <s v="한화손보"/>
    <x v="0"/>
    <x v="2"/>
    <n v="100000"/>
    <s v="정상"/>
    <d v="2019-12-13T00:00:00"/>
    <d v="2019-12-13T00:00:00"/>
    <s v="LA20192729634000"/>
    <x v="2"/>
    <d v="2019-12-31T00:00:00"/>
    <x v="0"/>
    <x v="3"/>
    <x v="0"/>
  </r>
  <r>
    <s v="엠피가온"/>
    <s v="MP가온"/>
    <s v="가온1팀"/>
    <s v="노희경"/>
    <s v="한화손보"/>
    <x v="0"/>
    <x v="0"/>
    <n v="32000"/>
    <s v="정상"/>
    <d v="2019-12-13T00:00:00"/>
    <d v="2019-12-13T00:00:00"/>
    <s v="LA20192732336000"/>
    <x v="2"/>
    <d v="2019-12-31T00:00:00"/>
    <x v="0"/>
    <x v="9"/>
    <x v="0"/>
  </r>
  <r>
    <s v="엠피피스토스"/>
    <s v="MP피스토스"/>
    <s v="피스1팀"/>
    <s v="변영미"/>
    <s v="메리츠화재"/>
    <x v="0"/>
    <x v="0"/>
    <n v="64460"/>
    <s v="철회"/>
    <d v="2019-12-13T00:00:00"/>
    <d v="2019-12-13T00:00:00"/>
    <s v="61430-35987"/>
    <x v="2"/>
    <d v="2019-12-31T00:00:00"/>
    <x v="1"/>
    <x v="3"/>
    <x v="0"/>
  </r>
  <r>
    <s v="엠피피스토스"/>
    <s v="MP피스토스"/>
    <s v="피스1팀"/>
    <s v="변영미"/>
    <s v="KB손보"/>
    <x v="0"/>
    <x v="0"/>
    <n v="42000"/>
    <s v="정상"/>
    <d v="2019-12-13T00:00:00"/>
    <d v="2019-12-13T00:00:00"/>
    <n v="20196355023"/>
    <x v="2"/>
    <d v="2019-12-31T00:00:00"/>
    <x v="0"/>
    <x v="3"/>
    <x v="0"/>
  </r>
  <r>
    <s v="엠피조은"/>
    <s v="MP조은"/>
    <s v="조은1팀"/>
    <s v="손수영"/>
    <s v="KB손보"/>
    <x v="0"/>
    <x v="0"/>
    <n v="21000"/>
    <s v="정상"/>
    <d v="2019-12-13T00:00:00"/>
    <d v="2019-12-13T00:00:00"/>
    <n v="20196355272"/>
    <x v="2"/>
    <d v="2019-12-31T00:00:00"/>
    <x v="0"/>
    <x v="0"/>
    <x v="0"/>
  </r>
  <r>
    <s v="엠피피스토스"/>
    <s v="MP피스토스"/>
    <s v="피스1팀"/>
    <s v="신현애"/>
    <s v="한화손보"/>
    <x v="0"/>
    <x v="0"/>
    <n v="100000"/>
    <s v="정상"/>
    <d v="2019-12-13T00:00:00"/>
    <d v="2019-12-13T00:00:00"/>
    <s v="LA20192722940000"/>
    <x v="2"/>
    <d v="2019-12-31T00:00:00"/>
    <x v="0"/>
    <x v="3"/>
    <x v="0"/>
  </r>
  <r>
    <s v="엠피피스토스"/>
    <s v="MP피스토스"/>
    <s v="피스1팀"/>
    <s v="신현애"/>
    <s v="삼성화재"/>
    <x v="0"/>
    <x v="0"/>
    <n v="24436"/>
    <s v="정상"/>
    <d v="2019-12-13T00:00:00"/>
    <d v="2019-12-13T00:00:00"/>
    <n v="51927580030000"/>
    <x v="2"/>
    <d v="2019-12-31T00:00:00"/>
    <x v="0"/>
    <x v="3"/>
    <x v="0"/>
  </r>
  <r>
    <s v="엠피피스토스"/>
    <s v="MP피스토스"/>
    <s v="피스1팀"/>
    <s v="신현애"/>
    <s v="삼성화재"/>
    <x v="0"/>
    <x v="0"/>
    <n v="44000"/>
    <s v="정상"/>
    <d v="2019-12-13T00:00:00"/>
    <d v="2019-12-13T00:00:00"/>
    <n v="51927570640000"/>
    <x v="2"/>
    <d v="2019-12-31T00:00:00"/>
    <x v="0"/>
    <x v="3"/>
    <x v="0"/>
  </r>
  <r>
    <s v="엠피피스토스"/>
    <s v="MP피스토스"/>
    <s v="피스1팀"/>
    <s v="신현애"/>
    <s v="삼성화재"/>
    <x v="0"/>
    <x v="0"/>
    <n v="33000"/>
    <s v="정상"/>
    <d v="2019-12-13T00:00:00"/>
    <d v="2019-12-13T00:00:00"/>
    <n v="51927567320000"/>
    <x v="2"/>
    <d v="2019-12-31T00:00:00"/>
    <x v="0"/>
    <x v="3"/>
    <x v="0"/>
  </r>
  <r>
    <s v="엠피피스토스"/>
    <s v="MP피스토스"/>
    <s v="피스1팀"/>
    <s v="오은정"/>
    <s v="KB손보"/>
    <x v="0"/>
    <x v="0"/>
    <n v="21000"/>
    <s v="정상"/>
    <d v="2019-12-13T00:00:00"/>
    <d v="2019-12-13T00:00:00"/>
    <n v="20196343320"/>
    <x v="2"/>
    <d v="2019-12-31T00:00:00"/>
    <x v="0"/>
    <x v="3"/>
    <x v="0"/>
  </r>
  <r>
    <s v="엠피피스토스"/>
    <s v="MP피스토스"/>
    <s v="피스1팀"/>
    <s v="우월랑"/>
    <s v="삼성화재"/>
    <x v="0"/>
    <x v="0"/>
    <n v="15000"/>
    <s v="정상"/>
    <d v="2019-12-13T00:00:00"/>
    <d v="2019-12-13T00:00:00"/>
    <n v="51927740780000"/>
    <x v="2"/>
    <d v="2019-12-31T00:00:00"/>
    <x v="0"/>
    <x v="3"/>
    <x v="0"/>
  </r>
  <r>
    <s v="엠피메트로"/>
    <s v="제이엔제이"/>
    <s v="제이엔제이1팀"/>
    <s v="유경자"/>
    <s v="롯데손보"/>
    <x v="0"/>
    <x v="0"/>
    <n v="48949"/>
    <s v="정상"/>
    <d v="2019-12-13T00:00:00"/>
    <d v="2019-12-13T00:00:00"/>
    <s v="LA20192075705000"/>
    <x v="2"/>
    <d v="2019-12-31T00:00:00"/>
    <x v="0"/>
    <x v="4"/>
    <x v="0"/>
  </r>
  <r>
    <s v="엠피메트로"/>
    <s v="제이엔제이"/>
    <s v="제이엔제이1팀"/>
    <s v="유경자"/>
    <s v="롯데손보"/>
    <x v="0"/>
    <x v="0"/>
    <n v="46511"/>
    <s v="정상"/>
    <d v="2019-12-13T00:00:00"/>
    <d v="2019-12-13T00:00:00"/>
    <s v="LA20192075620000"/>
    <x v="2"/>
    <d v="2019-12-31T00:00:00"/>
    <x v="0"/>
    <x v="4"/>
    <x v="0"/>
  </r>
  <r>
    <s v="엠피메트로"/>
    <s v="제이엔제이"/>
    <s v="제이엔제이1팀"/>
    <s v="유경자"/>
    <s v="롯데손보"/>
    <x v="0"/>
    <x v="1"/>
    <n v="20931"/>
    <s v="정상"/>
    <d v="2019-12-13T00:00:00"/>
    <d v="2019-12-13T00:00:00"/>
    <s v="LA20192075788000"/>
    <x v="2"/>
    <d v="2019-12-31T00:00:00"/>
    <x v="0"/>
    <x v="4"/>
    <x v="0"/>
  </r>
  <r>
    <s v="엠피메트로"/>
    <s v="제이엔제이"/>
    <s v="제이엔제이1팀"/>
    <s v="유경자"/>
    <s v="롯데손보"/>
    <x v="0"/>
    <x v="0"/>
    <n v="54628"/>
    <s v="정상"/>
    <d v="2019-12-13T00:00:00"/>
    <d v="2019-12-13T00:00:00"/>
    <s v="LA20192075587000"/>
    <x v="2"/>
    <d v="2019-12-31T00:00:00"/>
    <x v="0"/>
    <x v="4"/>
    <x v="0"/>
  </r>
  <r>
    <s v="엠피경기"/>
    <m/>
    <m/>
    <s v="유창백"/>
    <s v="삼성화재"/>
    <x v="0"/>
    <x v="0"/>
    <n v="34300"/>
    <s v="정상"/>
    <d v="2019-12-13T00:00:00"/>
    <d v="2019-12-13T00:00:00"/>
    <n v="51927628700000"/>
    <x v="2"/>
    <d v="2019-12-31T00:00:00"/>
    <x v="0"/>
    <x v="18"/>
    <x v="0"/>
  </r>
  <r>
    <s v="엠피상동"/>
    <s v="MP상동"/>
    <s v="상동1팀"/>
    <s v="육숙자"/>
    <s v="메리츠화재"/>
    <x v="0"/>
    <x v="0"/>
    <n v="53460"/>
    <s v="정상"/>
    <d v="2019-12-13T00:00:00"/>
    <d v="2019-12-13T00:00:00"/>
    <s v="61418-4042"/>
    <x v="2"/>
    <d v="2019-12-31T00:00:00"/>
    <x v="0"/>
    <x v="1"/>
    <x v="0"/>
  </r>
  <r>
    <s v="엠피상동"/>
    <s v="MP상동"/>
    <s v="상동1팀"/>
    <s v="육숙자"/>
    <s v="메리츠화재"/>
    <x v="0"/>
    <x v="0"/>
    <n v="24000"/>
    <s v="정상"/>
    <d v="2019-12-13T00:00:00"/>
    <d v="2019-12-13T00:00:00"/>
    <s v="61437-81774"/>
    <x v="2"/>
    <d v="2019-12-31T00:00:00"/>
    <x v="0"/>
    <x v="1"/>
    <x v="0"/>
  </r>
  <r>
    <s v="엠피송내"/>
    <s v="MP송내"/>
    <s v="송내1팀"/>
    <s v="윤상례"/>
    <s v="삼성화재"/>
    <x v="0"/>
    <x v="0"/>
    <n v="25650"/>
    <s v="정상"/>
    <d v="2019-12-13T00:00:00"/>
    <d v="2019-12-13T00:00:00"/>
    <n v="51927600520000"/>
    <x v="2"/>
    <d v="2019-12-31T00:00:00"/>
    <x v="0"/>
    <x v="2"/>
    <x v="0"/>
  </r>
  <r>
    <s v="엠피라온"/>
    <s v="MP라온"/>
    <s v="라온1팀"/>
    <s v="윤태영"/>
    <s v="KB손보"/>
    <x v="0"/>
    <x v="0"/>
    <n v="35000"/>
    <s v="정상"/>
    <d v="2019-12-13T00:00:00"/>
    <d v="2019-12-13T00:00:00"/>
    <n v="20196355808"/>
    <x v="2"/>
    <d v="2019-12-31T00:00:00"/>
    <x v="0"/>
    <x v="6"/>
    <x v="0"/>
  </r>
  <r>
    <s v="엠피라온"/>
    <s v="MP라온"/>
    <s v="라온1팀"/>
    <s v="윤태영"/>
    <s v="KB손보"/>
    <x v="0"/>
    <x v="0"/>
    <n v="35000"/>
    <s v="정상"/>
    <d v="2019-12-13T00:00:00"/>
    <d v="2019-12-13T00:00:00"/>
    <n v="20196355679"/>
    <x v="2"/>
    <d v="2019-12-31T00:00:00"/>
    <x v="0"/>
    <x v="6"/>
    <x v="0"/>
  </r>
  <r>
    <s v="엠피라온"/>
    <s v="MP라온"/>
    <s v="라온1팀"/>
    <s v="윤태진"/>
    <s v="메리츠화재"/>
    <x v="0"/>
    <x v="0"/>
    <n v="57240"/>
    <s v="정상"/>
    <d v="2019-12-13T00:00:00"/>
    <d v="2019-12-13T00:00:00"/>
    <s v="61445-12324"/>
    <x v="2"/>
    <d v="2019-12-31T00:00:00"/>
    <x v="0"/>
    <x v="6"/>
    <x v="0"/>
  </r>
  <r>
    <s v="엠피송내"/>
    <m/>
    <m/>
    <s v="이선영"/>
    <s v="흥국화재"/>
    <x v="0"/>
    <x v="0"/>
    <n v="15000"/>
    <s v="정상"/>
    <d v="2019-12-13T00:00:00"/>
    <d v="2019-12-13T00:00:00"/>
    <n v="41937810510000"/>
    <x v="2"/>
    <d v="2019-12-31T00:00:00"/>
    <x v="0"/>
    <x v="2"/>
    <x v="0"/>
  </r>
  <r>
    <s v="엠피송내"/>
    <m/>
    <m/>
    <s v="이선영"/>
    <s v="흥국화재"/>
    <x v="0"/>
    <x v="0"/>
    <n v="53126"/>
    <s v="정상"/>
    <d v="2019-12-13T00:00:00"/>
    <d v="2019-12-13T00:00:00"/>
    <n v="41937817900000"/>
    <x v="2"/>
    <d v="2019-12-31T00:00:00"/>
    <x v="0"/>
    <x v="2"/>
    <x v="0"/>
  </r>
  <r>
    <s v="엠피송내"/>
    <m/>
    <m/>
    <s v="이선영"/>
    <s v="흥국화재"/>
    <x v="0"/>
    <x v="0"/>
    <n v="54939"/>
    <s v="정상"/>
    <d v="2019-12-13T00:00:00"/>
    <d v="2019-12-13T00:00:00"/>
    <n v="41937821170000"/>
    <x v="2"/>
    <d v="2019-12-31T00:00:00"/>
    <x v="0"/>
    <x v="2"/>
    <x v="0"/>
  </r>
  <r>
    <s v="엠피송내"/>
    <m/>
    <m/>
    <s v="이선영"/>
    <s v="삼성화재"/>
    <x v="0"/>
    <x v="0"/>
    <n v="32100"/>
    <s v="정상"/>
    <d v="2019-12-13T00:00:00"/>
    <d v="2019-12-13T00:00:00"/>
    <n v="51927590930000"/>
    <x v="2"/>
    <d v="2019-12-31T00:00:00"/>
    <x v="0"/>
    <x v="2"/>
    <x v="0"/>
  </r>
  <r>
    <s v="엠피송내"/>
    <m/>
    <m/>
    <s v="이선영"/>
    <s v="흥국화재"/>
    <x v="0"/>
    <x v="1"/>
    <n v="76793"/>
    <s v="정상"/>
    <d v="2019-12-13T00:00:00"/>
    <d v="2019-12-13T00:00:00"/>
    <n v="41937804610000"/>
    <x v="2"/>
    <d v="2019-12-31T00:00:00"/>
    <x v="0"/>
    <x v="2"/>
    <x v="0"/>
  </r>
  <r>
    <s v="엠피송내"/>
    <m/>
    <m/>
    <s v="이선영"/>
    <s v="흥국화재"/>
    <x v="0"/>
    <x v="0"/>
    <n v="33667"/>
    <s v="정상"/>
    <d v="2019-12-13T00:00:00"/>
    <d v="2019-12-13T00:00:00"/>
    <n v="41937804220000"/>
    <x v="2"/>
    <d v="2019-12-31T00:00:00"/>
    <x v="0"/>
    <x v="2"/>
    <x v="0"/>
  </r>
  <r>
    <s v="엠피송내"/>
    <s v="MP송내"/>
    <s v="송내2팀"/>
    <s v="이현자"/>
    <s v="삼성화재"/>
    <x v="0"/>
    <x v="0"/>
    <n v="47000"/>
    <s v="정상"/>
    <d v="2019-12-13T00:00:00"/>
    <d v="2019-12-13T00:00:00"/>
    <n v="51927654170000"/>
    <x v="2"/>
    <d v="2019-12-31T00:00:00"/>
    <x v="0"/>
    <x v="2"/>
    <x v="0"/>
  </r>
  <r>
    <s v="엠피송내"/>
    <s v="MP송내"/>
    <s v="송내2팀"/>
    <s v="이현자"/>
    <s v="삼성화재"/>
    <x v="0"/>
    <x v="0"/>
    <n v="21000"/>
    <s v="정상"/>
    <d v="2019-12-13T00:00:00"/>
    <d v="2019-12-13T00:00:00"/>
    <n v="51927651090000"/>
    <x v="2"/>
    <d v="2019-12-31T00:00:00"/>
    <x v="0"/>
    <x v="2"/>
    <x v="0"/>
  </r>
  <r>
    <s v="엠피송내"/>
    <s v="MP송내"/>
    <s v="송내2팀"/>
    <s v="이현자"/>
    <s v="삼성화재"/>
    <x v="0"/>
    <x v="1"/>
    <n v="64971"/>
    <s v="정상"/>
    <d v="2019-12-13T00:00:00"/>
    <d v="2019-12-13T00:00:00"/>
    <n v="51927653010000"/>
    <x v="2"/>
    <d v="2019-12-31T00:00:00"/>
    <x v="0"/>
    <x v="2"/>
    <x v="0"/>
  </r>
  <r>
    <s v="엠피송내"/>
    <s v="MP송내"/>
    <s v="송내2팀"/>
    <s v="이현자"/>
    <s v="삼성화재"/>
    <x v="0"/>
    <x v="0"/>
    <n v="58000"/>
    <s v="정상"/>
    <d v="2019-12-13T00:00:00"/>
    <d v="2019-12-13T00:00:00"/>
    <n v="51927653780000"/>
    <x v="2"/>
    <d v="2019-12-31T00:00:00"/>
    <x v="0"/>
    <x v="2"/>
    <x v="0"/>
  </r>
  <r>
    <s v="엠피송내"/>
    <s v="MP송내"/>
    <s v="송내2팀"/>
    <s v="이현자"/>
    <s v="삼성화재"/>
    <x v="0"/>
    <x v="1"/>
    <n v="37742"/>
    <s v="정상"/>
    <d v="2019-12-13T00:00:00"/>
    <d v="2019-12-13T00:00:00"/>
    <n v="51927653260000"/>
    <x v="2"/>
    <d v="2019-12-31T00:00:00"/>
    <x v="0"/>
    <x v="2"/>
    <x v="0"/>
  </r>
  <r>
    <s v="엠피송내"/>
    <s v="MP송내"/>
    <s v="송내2팀"/>
    <s v="이현자"/>
    <s v="삼성화재"/>
    <x v="0"/>
    <x v="0"/>
    <n v="31000"/>
    <s v="정상"/>
    <d v="2019-12-13T00:00:00"/>
    <d v="2019-12-13T00:00:00"/>
    <n v="51927652180000"/>
    <x v="2"/>
    <d v="2019-12-31T00:00:00"/>
    <x v="0"/>
    <x v="2"/>
    <x v="0"/>
  </r>
  <r>
    <s v="엠피가온"/>
    <s v="MP가온"/>
    <s v="가온1팀"/>
    <s v="임명산"/>
    <s v="흥국화재"/>
    <x v="0"/>
    <x v="0"/>
    <n v="34139"/>
    <s v="정상"/>
    <d v="2019-12-13T00:00:00"/>
    <d v="2019-12-13T00:00:00"/>
    <n v="41937810740000"/>
    <x v="2"/>
    <d v="2019-12-31T00:00:00"/>
    <x v="0"/>
    <x v="9"/>
    <x v="0"/>
  </r>
  <r>
    <s v="엠피가온"/>
    <s v="MP가온"/>
    <s v="가온1팀"/>
    <s v="임명산"/>
    <s v="삼성화재"/>
    <x v="0"/>
    <x v="0"/>
    <n v="171000"/>
    <s v="정상"/>
    <d v="2019-12-13T00:00:00"/>
    <d v="2019-12-13T00:00:00"/>
    <n v="51927610880000"/>
    <x v="2"/>
    <d v="2019-12-31T00:00:00"/>
    <x v="0"/>
    <x v="9"/>
    <x v="0"/>
  </r>
  <r>
    <s v="엠피가온"/>
    <s v="MP가온"/>
    <s v="가온1팀"/>
    <s v="임명산"/>
    <s v="한화손보"/>
    <x v="0"/>
    <x v="0"/>
    <n v="20000"/>
    <s v="정상"/>
    <d v="2019-12-13T00:00:00"/>
    <d v="2019-12-13T00:00:00"/>
    <s v="LA20192724556000"/>
    <x v="2"/>
    <d v="2019-12-31T00:00:00"/>
    <x v="0"/>
    <x v="9"/>
    <x v="0"/>
  </r>
  <r>
    <s v="엠피송내"/>
    <s v="MP송내"/>
    <s v="송내2팀"/>
    <s v="임서윤"/>
    <s v="현대해상"/>
    <x v="0"/>
    <x v="0"/>
    <n v="38030"/>
    <s v="정상"/>
    <d v="2019-12-13T00:00:00"/>
    <d v="2019-12-13T00:00:00"/>
    <s v="L01944628440"/>
    <x v="2"/>
    <d v="2019-12-31T00:00:00"/>
    <x v="0"/>
    <x v="2"/>
    <x v="0"/>
  </r>
  <r>
    <s v="엠피송내"/>
    <s v="MP송내"/>
    <s v="송내2팀"/>
    <s v="임서윤"/>
    <s v="현대해상"/>
    <x v="0"/>
    <x v="1"/>
    <n v="5720"/>
    <s v="정상"/>
    <d v="2019-12-13T00:00:00"/>
    <d v="2019-12-13T00:00:00"/>
    <s v="L01944630060"/>
    <x v="2"/>
    <d v="2019-12-31T00:00:00"/>
    <x v="0"/>
    <x v="2"/>
    <x v="0"/>
  </r>
  <r>
    <s v="엠피가온"/>
    <m/>
    <m/>
    <s v="임은숙"/>
    <s v="농협손보"/>
    <x v="0"/>
    <x v="0"/>
    <n v="44535"/>
    <s v="정상"/>
    <d v="2019-12-13T00:00:00"/>
    <d v="2019-12-13T00:00:00"/>
    <n v="3190622002341"/>
    <x v="2"/>
    <d v="2019-12-31T00:00:00"/>
    <x v="0"/>
    <x v="9"/>
    <x v="0"/>
  </r>
  <r>
    <s v="엠피메트로"/>
    <s v="제이엔제이"/>
    <s v="제이엔제이1팀"/>
    <s v="장미향"/>
    <s v="삼성화재"/>
    <x v="0"/>
    <x v="0"/>
    <n v="63960"/>
    <s v="정상"/>
    <d v="2019-12-13T00:00:00"/>
    <d v="2019-12-13T00:00:00"/>
    <n v="51927754960000"/>
    <x v="2"/>
    <d v="2019-12-31T00:00:00"/>
    <x v="0"/>
    <x v="4"/>
    <x v="0"/>
  </r>
  <r>
    <s v="엠피메트로"/>
    <s v="제이엔제이"/>
    <s v="제이엔제이1팀"/>
    <s v="장미향"/>
    <s v="DB손보"/>
    <x v="0"/>
    <x v="0"/>
    <n v="53050"/>
    <s v="정상"/>
    <d v="2019-12-13T00:00:00"/>
    <d v="2019-12-13T00:00:00"/>
    <n v="320192388653"/>
    <x v="2"/>
    <d v="2019-12-31T00:00:00"/>
    <x v="0"/>
    <x v="4"/>
    <x v="0"/>
  </r>
  <r>
    <s v="엠피조은"/>
    <s v="MP조은"/>
    <s v="조은1팀"/>
    <s v="장애영"/>
    <s v="흥국화재"/>
    <x v="0"/>
    <x v="1"/>
    <n v="59137"/>
    <s v="정상"/>
    <d v="2019-12-13T00:00:00"/>
    <d v="2019-12-13T00:00:00"/>
    <n v="41937810400000"/>
    <x v="2"/>
    <d v="2019-12-31T00:00:00"/>
    <x v="0"/>
    <x v="0"/>
    <x v="0"/>
  </r>
  <r>
    <s v="엠피성공"/>
    <m/>
    <m/>
    <s v="전용순"/>
    <s v="삼성화재"/>
    <x v="0"/>
    <x v="0"/>
    <n v="60000"/>
    <s v="정상"/>
    <d v="2019-12-13T00:00:00"/>
    <d v="2019-12-13T00:00:00"/>
    <n v="51927710000000"/>
    <x v="2"/>
    <d v="2019-12-31T00:00:00"/>
    <x v="0"/>
    <x v="5"/>
    <x v="0"/>
  </r>
  <r>
    <s v="엠피성공"/>
    <m/>
    <m/>
    <s v="전용순"/>
    <s v="DB손보"/>
    <x v="0"/>
    <x v="0"/>
    <n v="50330"/>
    <s v="정상"/>
    <d v="2019-12-13T00:00:00"/>
    <d v="2019-12-13T00:00:00"/>
    <n v="320192389130"/>
    <x v="2"/>
    <d v="2019-12-31T00:00:00"/>
    <x v="0"/>
    <x v="5"/>
    <x v="0"/>
  </r>
  <r>
    <s v="엠피성공"/>
    <m/>
    <m/>
    <s v="전용순"/>
    <s v="삼성화재"/>
    <x v="0"/>
    <x v="0"/>
    <n v="43000"/>
    <s v="정상"/>
    <d v="2019-12-13T00:00:00"/>
    <d v="2019-12-13T00:00:00"/>
    <n v="51927740760000"/>
    <x v="2"/>
    <d v="2019-12-31T00:00:00"/>
    <x v="0"/>
    <x v="5"/>
    <x v="0"/>
  </r>
  <r>
    <s v="엠피송내"/>
    <s v="MP송내"/>
    <s v="송내1팀"/>
    <s v="정인란"/>
    <s v="롯데손보"/>
    <x v="0"/>
    <x v="0"/>
    <n v="28200"/>
    <s v="정상"/>
    <d v="2019-12-13T00:00:00"/>
    <d v="2019-12-13T00:00:00"/>
    <s v="LA20192073693000"/>
    <x v="2"/>
    <d v="2019-12-31T00:00:00"/>
    <x v="0"/>
    <x v="2"/>
    <x v="0"/>
  </r>
  <r>
    <s v="엠피송내"/>
    <s v="MP송내"/>
    <s v="송내1팀"/>
    <s v="정인란"/>
    <s v="롯데손보"/>
    <x v="0"/>
    <x v="0"/>
    <n v="31000"/>
    <s v="정상"/>
    <d v="2019-12-13T00:00:00"/>
    <d v="2019-12-13T00:00:00"/>
    <s v="LA20192070470000"/>
    <x v="2"/>
    <d v="2019-12-31T00:00:00"/>
    <x v="0"/>
    <x v="2"/>
    <x v="0"/>
  </r>
  <r>
    <s v="엠피송내"/>
    <s v="MP송내"/>
    <s v="송내1팀"/>
    <s v="정인란"/>
    <s v="KB손보"/>
    <x v="0"/>
    <x v="0"/>
    <n v="39500"/>
    <s v="정상"/>
    <d v="2019-12-13T00:00:00"/>
    <d v="2019-12-13T00:00:00"/>
    <n v="20196350599"/>
    <x v="2"/>
    <d v="2019-12-31T00:00:00"/>
    <x v="0"/>
    <x v="2"/>
    <x v="0"/>
  </r>
  <r>
    <s v="엠피송내"/>
    <s v="MP송내"/>
    <s v="송내1팀"/>
    <s v="정인란"/>
    <s v="KB손보"/>
    <x v="0"/>
    <x v="0"/>
    <n v="11500"/>
    <s v="정상"/>
    <d v="2019-12-13T00:00:00"/>
    <d v="2019-12-13T00:00:00"/>
    <n v="20196350804"/>
    <x v="2"/>
    <d v="2019-12-31T00:00:00"/>
    <x v="0"/>
    <x v="2"/>
    <x v="0"/>
  </r>
  <r>
    <s v="엠피상동"/>
    <s v="MP상동"/>
    <s v="상동1팀"/>
    <s v="조성임"/>
    <s v="삼성화재"/>
    <x v="0"/>
    <x v="0"/>
    <n v="30000"/>
    <s v="정상"/>
    <d v="2019-12-13T00:00:00"/>
    <d v="2019-12-13T00:00:00"/>
    <n v="51927559700000"/>
    <x v="2"/>
    <d v="2019-12-31T00:00:00"/>
    <x v="0"/>
    <x v="1"/>
    <x v="0"/>
  </r>
  <r>
    <s v="엠피조은"/>
    <m/>
    <m/>
    <s v="차은주"/>
    <s v="흥국화재"/>
    <x v="0"/>
    <x v="0"/>
    <n v="100903"/>
    <s v="정상"/>
    <d v="2019-12-13T00:00:00"/>
    <d v="2019-12-13T00:00:00"/>
    <n v="41937822430000"/>
    <x v="2"/>
    <d v="2019-12-31T00:00:00"/>
    <x v="0"/>
    <x v="0"/>
    <x v="0"/>
  </r>
  <r>
    <s v="엠피피스토스"/>
    <s v="MP피스토스"/>
    <s v="피스1팀"/>
    <s v="최경은"/>
    <s v="DB손보"/>
    <x v="0"/>
    <x v="0"/>
    <n v="41300"/>
    <s v="정상"/>
    <d v="2019-12-13T00:00:00"/>
    <d v="2019-12-13T00:00:00"/>
    <n v="320192382208"/>
    <x v="2"/>
    <d v="2019-12-31T00:00:00"/>
    <x v="0"/>
    <x v="3"/>
    <x v="0"/>
  </r>
  <r>
    <s v="엠피피스토스"/>
    <s v="MP피스토스"/>
    <s v="피스1팀"/>
    <s v="최경은"/>
    <s v="DB손보"/>
    <x v="0"/>
    <x v="0"/>
    <n v="45000"/>
    <s v="정상"/>
    <d v="2019-12-13T00:00:00"/>
    <d v="2019-12-13T00:00:00"/>
    <n v="320192381073"/>
    <x v="2"/>
    <d v="2019-12-31T00:00:00"/>
    <x v="0"/>
    <x v="3"/>
    <x v="0"/>
  </r>
  <r>
    <s v="엠피피스토스"/>
    <s v="MP피스토스"/>
    <s v="피스1팀"/>
    <s v="최경은"/>
    <s v="DB손보"/>
    <x v="0"/>
    <x v="0"/>
    <n v="125180"/>
    <s v="정상"/>
    <d v="2019-12-13T00:00:00"/>
    <d v="2019-12-13T00:00:00"/>
    <n v="320192381390"/>
    <x v="2"/>
    <d v="2019-12-31T00:00:00"/>
    <x v="0"/>
    <x v="3"/>
    <x v="0"/>
  </r>
  <r>
    <s v="엠피성공"/>
    <s v="MP성공"/>
    <s v="성공1팀"/>
    <s v="최선희"/>
    <s v="삼성화재"/>
    <x v="0"/>
    <x v="0"/>
    <n v="55000"/>
    <s v="정상"/>
    <d v="2019-12-13T00:00:00"/>
    <d v="2019-12-13T00:00:00"/>
    <n v="51927621470000"/>
    <x v="2"/>
    <d v="2019-12-31T00:00:00"/>
    <x v="0"/>
    <x v="5"/>
    <x v="0"/>
  </r>
  <r>
    <s v="엠피성공"/>
    <s v="MP성공"/>
    <s v="성공1팀"/>
    <s v="최선희"/>
    <s v="롯데손보"/>
    <x v="0"/>
    <x v="0"/>
    <n v="102154"/>
    <s v="정상"/>
    <d v="2019-12-13T00:00:00"/>
    <d v="2019-12-13T00:00:00"/>
    <s v="LA20192075602000"/>
    <x v="2"/>
    <d v="2019-12-31T00:00:00"/>
    <x v="0"/>
    <x v="5"/>
    <x v="0"/>
  </r>
  <r>
    <s v="엠피성공"/>
    <s v="MP성공"/>
    <s v="성공1팀"/>
    <s v="최선희"/>
    <s v="삼성화재"/>
    <x v="0"/>
    <x v="0"/>
    <n v="52000"/>
    <s v="정상"/>
    <d v="2019-12-13T00:00:00"/>
    <d v="2019-12-13T00:00:00"/>
    <n v="51927660970000"/>
    <x v="2"/>
    <d v="2019-12-31T00:00:00"/>
    <x v="0"/>
    <x v="5"/>
    <x v="0"/>
  </r>
  <r>
    <s v="엠피성공"/>
    <s v="MP성공"/>
    <s v="성공1팀"/>
    <s v="최선희"/>
    <s v="흥국화재"/>
    <x v="0"/>
    <x v="0"/>
    <n v="50000"/>
    <s v="정상"/>
    <d v="2019-12-13T00:00:00"/>
    <d v="2019-12-13T00:00:00"/>
    <n v="41937814710000"/>
    <x v="2"/>
    <d v="2019-12-31T00:00:00"/>
    <x v="0"/>
    <x v="5"/>
    <x v="0"/>
  </r>
  <r>
    <s v="엠피피스토스"/>
    <s v="MP피스토스"/>
    <s v="피스1팀"/>
    <s v="홍미숙"/>
    <s v="롯데손보"/>
    <x v="0"/>
    <x v="0"/>
    <n v="29500"/>
    <s v="정상"/>
    <d v="2019-12-13T00:00:00"/>
    <d v="2019-12-13T00:00:00"/>
    <s v="LA20192076428000"/>
    <x v="2"/>
    <d v="2019-12-31T00:00:00"/>
    <x v="0"/>
    <x v="3"/>
    <x v="0"/>
  </r>
  <r>
    <s v="엠피피스토스"/>
    <s v="MP피스토스"/>
    <s v="피스1팀"/>
    <s v="홍미숙"/>
    <s v="롯데손보"/>
    <x v="0"/>
    <x v="0"/>
    <n v="24369"/>
    <s v="정상"/>
    <d v="2019-12-13T00:00:00"/>
    <d v="2019-12-13T00:00:00"/>
    <s v="LA20192075198000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18700"/>
    <s v="정상"/>
    <d v="2019-12-13T00:00:00"/>
    <d v="2019-12-13T00:00:00"/>
    <n v="51927730810000"/>
    <x v="2"/>
    <d v="2019-12-31T00:00:00"/>
    <x v="0"/>
    <x v="3"/>
    <x v="0"/>
  </r>
  <r>
    <s v="엠피피스토스"/>
    <s v="MP피스토스"/>
    <s v="피스1팀"/>
    <s v="홍미숙"/>
    <s v="MG손보"/>
    <x v="0"/>
    <x v="0"/>
    <n v="67446"/>
    <s v="정상"/>
    <d v="2019-12-13T00:00:00"/>
    <d v="2019-12-13T00:00:00"/>
    <n v="20190596037"/>
    <x v="2"/>
    <d v="2019-12-31T00:00:00"/>
    <x v="0"/>
    <x v="3"/>
    <x v="0"/>
  </r>
  <r>
    <s v="엠피성공"/>
    <s v="MP성공"/>
    <s v="성공1팀"/>
    <s v="홍미정"/>
    <s v="롯데손보"/>
    <x v="0"/>
    <x v="0"/>
    <n v="30000"/>
    <s v="정상"/>
    <d v="2019-12-13T00:00:00"/>
    <d v="2019-12-13T00:00:00"/>
    <s v="LA20192071385000"/>
    <x v="2"/>
    <d v="2019-12-31T00:00:00"/>
    <x v="0"/>
    <x v="5"/>
    <x v="0"/>
  </r>
  <r>
    <s v="엠피메트로"/>
    <s v="씨티엠지점"/>
    <s v="씨티엠1팀"/>
    <s v="김대곤"/>
    <s v="흥국화재"/>
    <x v="0"/>
    <x v="1"/>
    <n v="31283"/>
    <s v="정상"/>
    <d v="2019-12-12T00:00:00"/>
    <d v="2019-12-12T00:00:00"/>
    <n v="41937776310000"/>
    <x v="2"/>
    <d v="2019-12-31T00:00:00"/>
    <x v="0"/>
    <x v="13"/>
    <x v="0"/>
  </r>
  <r>
    <s v="엠피메트로"/>
    <s v="씨티엠지점"/>
    <s v="씨티엠1팀"/>
    <s v="김대곤"/>
    <s v="흥국화재"/>
    <x v="0"/>
    <x v="1"/>
    <n v="22888"/>
    <s v="정상"/>
    <d v="2019-12-12T00:00:00"/>
    <d v="2019-12-12T00:00:00"/>
    <n v="41937775920000"/>
    <x v="2"/>
    <d v="2019-12-31T00:00:00"/>
    <x v="0"/>
    <x v="13"/>
    <x v="0"/>
  </r>
  <r>
    <s v="엠피송내"/>
    <s v="MP송내"/>
    <s v="송내2팀"/>
    <s v="김묘정"/>
    <s v="삼성화재"/>
    <x v="0"/>
    <x v="0"/>
    <n v="50400"/>
    <s v="정상"/>
    <d v="2019-12-12T00:00:00"/>
    <d v="2019-12-12T00:00:00"/>
    <n v="51927441610000"/>
    <x v="2"/>
    <d v="2019-12-31T00:00:00"/>
    <x v="0"/>
    <x v="2"/>
    <x v="0"/>
  </r>
  <r>
    <s v="엠피송내"/>
    <s v="MP송내"/>
    <s v="송내2팀"/>
    <s v="김묘정"/>
    <s v="메리츠화재"/>
    <x v="0"/>
    <x v="0"/>
    <n v="47830"/>
    <s v="정상"/>
    <d v="2019-12-12T00:00:00"/>
    <d v="2019-12-12T00:00:00"/>
    <s v="61461-7338"/>
    <x v="2"/>
    <d v="2019-12-31T00:00:00"/>
    <x v="0"/>
    <x v="2"/>
    <x v="0"/>
  </r>
  <r>
    <s v="엠피상동"/>
    <s v="MP상동"/>
    <s v="상동1팀"/>
    <s v="김미란"/>
    <s v="한화손보"/>
    <x v="0"/>
    <x v="0"/>
    <n v="107000"/>
    <s v="정상"/>
    <d v="2019-12-12T00:00:00"/>
    <d v="2019-12-12T00:00:00"/>
    <s v="LA20192706529000"/>
    <x v="2"/>
    <d v="2019-12-31T00:00:00"/>
    <x v="0"/>
    <x v="1"/>
    <x v="0"/>
  </r>
  <r>
    <s v="엠피피스토스"/>
    <s v="MP피스토스"/>
    <s v="피스1팀"/>
    <s v="김상천"/>
    <s v="삼성화재"/>
    <x v="0"/>
    <x v="0"/>
    <n v="42000"/>
    <s v="정상"/>
    <d v="2019-12-12T00:00:00"/>
    <d v="2019-12-12T00:00:00"/>
    <n v="51927501600000"/>
    <x v="2"/>
    <d v="2019-12-31T00:00:00"/>
    <x v="0"/>
    <x v="3"/>
    <x v="0"/>
  </r>
  <r>
    <s v="엠피라온"/>
    <s v="MP라온"/>
    <s v="라온1팀"/>
    <s v="김성만"/>
    <s v="메리츠화재"/>
    <x v="0"/>
    <x v="0"/>
    <n v="35000"/>
    <s v="정상"/>
    <d v="2019-12-12T00:00:00"/>
    <d v="2019-12-12T00:00:00"/>
    <s v="61437-79789"/>
    <x v="2"/>
    <d v="2019-12-31T00:00:00"/>
    <x v="0"/>
    <x v="6"/>
    <x v="0"/>
  </r>
  <r>
    <s v="엠피상동"/>
    <s v="MP상동"/>
    <s v="상동1팀"/>
    <s v="김순자"/>
    <s v="삼성화재"/>
    <x v="0"/>
    <x v="1"/>
    <n v="36122"/>
    <s v="정상"/>
    <d v="2019-12-12T00:00:00"/>
    <d v="2019-12-12T00:00:00"/>
    <n v="51927475350000"/>
    <x v="2"/>
    <d v="2019-12-31T00:00:00"/>
    <x v="0"/>
    <x v="1"/>
    <x v="0"/>
  </r>
  <r>
    <s v="엠피상동"/>
    <s v="MP상동"/>
    <s v="상동1팀"/>
    <s v="김순자"/>
    <s v="한화손보"/>
    <x v="0"/>
    <x v="0"/>
    <n v="72000"/>
    <s v="정상"/>
    <d v="2019-12-12T00:00:00"/>
    <d v="2019-12-12T00:00:00"/>
    <s v="LA20192714471000"/>
    <x v="2"/>
    <d v="2019-12-31T00:00:00"/>
    <x v="0"/>
    <x v="1"/>
    <x v="0"/>
  </r>
  <r>
    <s v="엠피가온"/>
    <s v="MP가온"/>
    <s v="가온1팀"/>
    <s v="송연희"/>
    <s v="삼성화재"/>
    <x v="0"/>
    <x v="0"/>
    <n v="57000"/>
    <s v="정상"/>
    <d v="2019-12-12T00:00:00"/>
    <d v="2019-12-12T00:00:00"/>
    <n v="51927440650000"/>
    <x v="2"/>
    <d v="2019-12-31T00:00:00"/>
    <x v="0"/>
    <x v="9"/>
    <x v="0"/>
  </r>
  <r>
    <s v="엠피가온"/>
    <s v="MP가온"/>
    <s v="가온1팀"/>
    <s v="송정희"/>
    <s v="한화손보"/>
    <x v="0"/>
    <x v="0"/>
    <n v="50000"/>
    <s v="정상"/>
    <d v="2019-12-12T00:00:00"/>
    <d v="2019-12-12T00:00:00"/>
    <s v="LA20192716589000"/>
    <x v="2"/>
    <d v="2019-12-31T00:00:00"/>
    <x v="0"/>
    <x v="9"/>
    <x v="0"/>
  </r>
  <r>
    <s v="엠피의정부"/>
    <s v="MP의정부"/>
    <s v="의정부1팀"/>
    <s v="염경분"/>
    <s v="흥국화재"/>
    <x v="0"/>
    <x v="0"/>
    <n v="75506"/>
    <s v="정상"/>
    <d v="2019-12-12T00:00:00"/>
    <d v="2019-12-12T00:00:00"/>
    <n v="41937795420000"/>
    <x v="2"/>
    <d v="2019-12-31T00:00:00"/>
    <x v="0"/>
    <x v="10"/>
    <x v="0"/>
  </r>
  <r>
    <s v="엠피의정부"/>
    <s v="MP의정부"/>
    <s v="의정부1팀"/>
    <s v="염경분"/>
    <s v="롯데손보"/>
    <x v="0"/>
    <x v="0"/>
    <n v="111491"/>
    <s v="정상"/>
    <d v="2019-12-12T00:00:00"/>
    <d v="2019-12-12T00:00:00"/>
    <s v="LA20192069378000"/>
    <x v="2"/>
    <d v="2019-12-31T00:00:00"/>
    <x v="0"/>
    <x v="10"/>
    <x v="0"/>
  </r>
  <r>
    <s v="엠피피스토스"/>
    <s v="MP피스토스"/>
    <s v="피스1팀"/>
    <s v="오은정"/>
    <s v="DB손보"/>
    <x v="0"/>
    <x v="0"/>
    <n v="57120"/>
    <s v="정상"/>
    <d v="2019-12-12T00:00:00"/>
    <d v="2019-12-12T00:00:00"/>
    <n v="320192359730"/>
    <x v="2"/>
    <d v="2019-12-31T00:00:00"/>
    <x v="0"/>
    <x v="3"/>
    <x v="0"/>
  </r>
  <r>
    <s v="엠피메트로"/>
    <s v="제이엔제이"/>
    <s v="제이엔제이1팀"/>
    <s v="유경자"/>
    <s v="DB손보"/>
    <x v="0"/>
    <x v="0"/>
    <n v="90180"/>
    <s v="정상"/>
    <d v="2019-12-12T00:00:00"/>
    <d v="2019-12-12T00:00:00"/>
    <n v="320192366438"/>
    <x v="2"/>
    <d v="2019-12-31T00:00:00"/>
    <x v="0"/>
    <x v="4"/>
    <x v="0"/>
  </r>
  <r>
    <s v="엠피메트로"/>
    <s v="제이엔제이"/>
    <s v="제이엔제이1팀"/>
    <s v="유경자"/>
    <s v="KB손보"/>
    <x v="0"/>
    <x v="0"/>
    <n v="28261"/>
    <s v="정상"/>
    <d v="2019-12-12T00:00:00"/>
    <d v="2019-12-12T00:00:00"/>
    <n v="20196326233"/>
    <x v="2"/>
    <d v="2019-12-31T00:00:00"/>
    <x v="0"/>
    <x v="4"/>
    <x v="0"/>
  </r>
  <r>
    <s v="엠피송내"/>
    <s v="MP송내"/>
    <s v="송내1팀"/>
    <s v="윤상례"/>
    <s v="흥국화재"/>
    <x v="0"/>
    <x v="0"/>
    <n v="48679"/>
    <s v="정상"/>
    <d v="2019-12-12T00:00:00"/>
    <d v="2019-12-12T00:00:00"/>
    <n v="41937788080000"/>
    <x v="2"/>
    <d v="2019-12-31T00:00:00"/>
    <x v="0"/>
    <x v="2"/>
    <x v="0"/>
  </r>
  <r>
    <s v="엠피송내"/>
    <s v="MP송내"/>
    <s v="송내1팀"/>
    <s v="윤상례"/>
    <s v="흥국화재"/>
    <x v="0"/>
    <x v="0"/>
    <n v="38992"/>
    <s v="정상"/>
    <d v="2019-12-12T00:00:00"/>
    <d v="2019-12-12T00:00:00"/>
    <n v="41937795340000"/>
    <x v="2"/>
    <d v="2019-12-31T00:00:00"/>
    <x v="0"/>
    <x v="2"/>
    <x v="0"/>
  </r>
  <r>
    <s v="엠피송내"/>
    <s v="MP송내"/>
    <s v="송내1팀"/>
    <s v="윤상례"/>
    <s v="삼성화재"/>
    <x v="0"/>
    <x v="0"/>
    <n v="74720"/>
    <s v="정상"/>
    <d v="2019-12-12T00:00:00"/>
    <d v="2019-12-12T00:00:00"/>
    <n v="51927511900000"/>
    <x v="2"/>
    <d v="2019-12-31T00:00:00"/>
    <x v="0"/>
    <x v="2"/>
    <x v="0"/>
  </r>
  <r>
    <s v="엠피송내"/>
    <s v="MP송내"/>
    <s v="송내1팀"/>
    <s v="윤상례"/>
    <s v="흥국화재"/>
    <x v="0"/>
    <x v="0"/>
    <n v="13000"/>
    <s v="정상"/>
    <d v="2019-12-12T00:00:00"/>
    <d v="2019-12-12T00:00:00"/>
    <n v="41937794930000"/>
    <x v="2"/>
    <d v="2019-12-31T00:00:00"/>
    <x v="0"/>
    <x v="2"/>
    <x v="0"/>
  </r>
  <r>
    <s v="엠피라온"/>
    <s v="MP라온"/>
    <s v="라온1팀"/>
    <s v="윤태영"/>
    <s v="KB손보"/>
    <x v="0"/>
    <x v="0"/>
    <n v="35000"/>
    <s v="정상"/>
    <d v="2019-12-12T00:00:00"/>
    <d v="2019-12-12T00:00:00"/>
    <n v="20196319510"/>
    <x v="2"/>
    <d v="2019-12-31T00:00:00"/>
    <x v="0"/>
    <x v="6"/>
    <x v="0"/>
  </r>
  <r>
    <s v="엠피라온"/>
    <s v="MP라온"/>
    <s v="라온1팀"/>
    <s v="윤태진"/>
    <s v="KB손보"/>
    <x v="0"/>
    <x v="0"/>
    <n v="35000"/>
    <s v="정상"/>
    <d v="2019-12-12T00:00:00"/>
    <d v="2019-12-12T00:00:00"/>
    <n v="20196321150"/>
    <x v="2"/>
    <d v="2019-12-31T00:00:00"/>
    <x v="0"/>
    <x v="6"/>
    <x v="0"/>
  </r>
  <r>
    <s v="엠피상동"/>
    <s v="MP상동"/>
    <s v="상동1팀"/>
    <s v="이경옥"/>
    <s v="한화손보"/>
    <x v="0"/>
    <x v="0"/>
    <n v="103790"/>
    <s v="정상"/>
    <d v="2019-12-12T00:00:00"/>
    <d v="2019-12-12T00:00:00"/>
    <s v="LA20192709266000"/>
    <x v="2"/>
    <d v="2019-12-31T00:00:00"/>
    <x v="0"/>
    <x v="1"/>
    <x v="0"/>
  </r>
  <r>
    <s v="엠피상동"/>
    <s v="MP상동"/>
    <s v="상동1팀"/>
    <s v="이경주"/>
    <s v="메리츠화재"/>
    <x v="0"/>
    <x v="0"/>
    <n v="60000"/>
    <s v="정상"/>
    <d v="2019-12-12T00:00:00"/>
    <d v="2019-12-12T00:00:00"/>
    <s v="61438-36106"/>
    <x v="2"/>
    <d v="2019-12-31T00:00:00"/>
    <x v="0"/>
    <x v="1"/>
    <x v="0"/>
  </r>
  <r>
    <s v="엠피상동"/>
    <s v="MP상동"/>
    <s v="상동1팀"/>
    <s v="이경화2"/>
    <s v="한화손보"/>
    <x v="0"/>
    <x v="0"/>
    <n v="130000"/>
    <s v="정상"/>
    <d v="2019-12-12T00:00:00"/>
    <d v="2019-12-12T00:00:00"/>
    <s v="LA20192714229000"/>
    <x v="2"/>
    <d v="2019-12-31T00:00:00"/>
    <x v="0"/>
    <x v="1"/>
    <x v="0"/>
  </r>
  <r>
    <s v="엠피레전드"/>
    <s v="MP레전드"/>
    <s v="레전드1팀"/>
    <s v="이광호"/>
    <s v="KB손보"/>
    <x v="0"/>
    <x v="1"/>
    <n v="5387"/>
    <s v="정상"/>
    <d v="2019-12-12T00:00:00"/>
    <d v="2019-12-12T00:00:00"/>
    <n v="20196333138"/>
    <x v="2"/>
    <d v="2019-12-31T00:00:00"/>
    <x v="0"/>
    <x v="11"/>
    <x v="0"/>
  </r>
  <r>
    <s v="엠피레전드"/>
    <s v="MP레전드"/>
    <s v="레전드1팀"/>
    <s v="이광호"/>
    <s v="KB손보"/>
    <x v="0"/>
    <x v="0"/>
    <n v="44000"/>
    <s v="정상"/>
    <d v="2019-12-12T00:00:00"/>
    <d v="2019-12-12T00:00:00"/>
    <n v="20196329227"/>
    <x v="2"/>
    <d v="2019-12-31T00:00:00"/>
    <x v="0"/>
    <x v="11"/>
    <x v="0"/>
  </r>
  <r>
    <s v="엠피레전드"/>
    <s v="MP레전드"/>
    <s v="레전드1팀"/>
    <s v="이광호"/>
    <s v="KB손보"/>
    <x v="0"/>
    <x v="1"/>
    <n v="7368"/>
    <s v="정상"/>
    <d v="2019-12-12T00:00:00"/>
    <d v="2019-12-12T00:00:00"/>
    <n v="20196333112"/>
    <x v="2"/>
    <d v="2019-12-31T00:00:00"/>
    <x v="0"/>
    <x v="11"/>
    <x v="0"/>
  </r>
  <r>
    <s v="엠피레전드"/>
    <s v="MP레전드"/>
    <s v="레전드1팀"/>
    <s v="이광호"/>
    <s v="KB손보"/>
    <x v="0"/>
    <x v="0"/>
    <n v="56300"/>
    <s v="정상"/>
    <d v="2019-12-12T00:00:00"/>
    <d v="2019-12-12T00:00:00"/>
    <n v="20196329100"/>
    <x v="2"/>
    <d v="2019-12-31T00:00:00"/>
    <x v="0"/>
    <x v="11"/>
    <x v="0"/>
  </r>
  <r>
    <s v="엠피성공"/>
    <s v="MP성공"/>
    <s v="성공1팀"/>
    <s v="이기정"/>
    <s v="KB손보"/>
    <x v="0"/>
    <x v="0"/>
    <n v="78200"/>
    <s v="정상"/>
    <d v="2019-12-12T00:00:00"/>
    <d v="2019-12-12T00:00:00"/>
    <n v="20196325573"/>
    <x v="2"/>
    <d v="2019-12-31T00:00:00"/>
    <x v="0"/>
    <x v="5"/>
    <x v="0"/>
  </r>
  <r>
    <s v="엠피상동"/>
    <s v="MP상동"/>
    <s v="상동1팀"/>
    <s v="이문희"/>
    <s v="삼성화재"/>
    <x v="0"/>
    <x v="0"/>
    <n v="151157"/>
    <s v="정상"/>
    <d v="2019-12-12T00:00:00"/>
    <d v="2019-12-12T00:00:00"/>
    <n v="51927417380000"/>
    <x v="2"/>
    <d v="2019-12-31T00:00:00"/>
    <x v="0"/>
    <x v="1"/>
    <x v="0"/>
  </r>
  <r>
    <s v="엠피아이리치"/>
    <s v="MP아이리치"/>
    <s v="아이리치1팀"/>
    <s v="이미경"/>
    <s v="메리츠화재"/>
    <x v="0"/>
    <x v="1"/>
    <n v="27570"/>
    <s v="정상"/>
    <d v="2019-12-12T00:00:00"/>
    <d v="2019-12-12T00:00:00"/>
    <s v="61264-325294"/>
    <x v="2"/>
    <d v="2019-12-31T00:00:00"/>
    <x v="0"/>
    <x v="14"/>
    <x v="0"/>
  </r>
  <r>
    <s v="엠피아이리치"/>
    <s v="MP아이리치"/>
    <s v="아이리치1팀"/>
    <s v="이미경"/>
    <s v="메리츠화재"/>
    <x v="0"/>
    <x v="0"/>
    <n v="30460"/>
    <s v="정상"/>
    <d v="2019-12-12T00:00:00"/>
    <d v="2019-12-12T00:00:00"/>
    <s v="61465-18020"/>
    <x v="2"/>
    <d v="2019-12-31T00:00:00"/>
    <x v="0"/>
    <x v="14"/>
    <x v="0"/>
  </r>
  <r>
    <s v="엠피피스토스"/>
    <s v="MP피스토스"/>
    <s v="피스1팀"/>
    <s v="이미선2"/>
    <s v="롯데손보"/>
    <x v="0"/>
    <x v="0"/>
    <n v="35317"/>
    <s v="정상"/>
    <d v="2019-12-12T00:00:00"/>
    <d v="2019-12-12T00:00:00"/>
    <s v="LA20192066724000"/>
    <x v="2"/>
    <d v="2019-12-31T00:00:00"/>
    <x v="0"/>
    <x v="3"/>
    <x v="0"/>
  </r>
  <r>
    <s v="엠피피스토스"/>
    <s v="MP피스토스"/>
    <s v="피스1팀"/>
    <s v="이미선2"/>
    <s v="롯데손보"/>
    <x v="0"/>
    <x v="0"/>
    <n v="39839"/>
    <s v="정상"/>
    <d v="2019-12-12T00:00:00"/>
    <d v="2019-12-12T00:00:00"/>
    <s v="LA20192066755000"/>
    <x v="2"/>
    <d v="2019-12-31T00:00:00"/>
    <x v="0"/>
    <x v="3"/>
    <x v="0"/>
  </r>
  <r>
    <s v="엠피송내"/>
    <m/>
    <m/>
    <s v="이선영"/>
    <s v="흥국화재"/>
    <x v="0"/>
    <x v="0"/>
    <n v="33920"/>
    <s v="정상"/>
    <d v="2019-12-12T00:00:00"/>
    <d v="2019-12-12T00:00:00"/>
    <n v="41937792790000"/>
    <x v="2"/>
    <d v="2019-12-31T00:00:00"/>
    <x v="0"/>
    <x v="2"/>
    <x v="0"/>
  </r>
  <r>
    <s v="엠피라온"/>
    <s v="HL지점"/>
    <m/>
    <s v="이종선"/>
    <s v="한화손보"/>
    <x v="0"/>
    <x v="0"/>
    <n v="35000"/>
    <s v="정상"/>
    <d v="2019-12-12T00:00:00"/>
    <d v="2019-12-12T00:00:00"/>
    <s v="LA20192708800000"/>
    <x v="2"/>
    <d v="2019-12-31T00:00:00"/>
    <x v="0"/>
    <x v="8"/>
    <x v="0"/>
  </r>
  <r>
    <s v="엠피상동"/>
    <s v="MP상동"/>
    <s v="상동1팀"/>
    <s v="이효순"/>
    <s v="한화손보"/>
    <x v="0"/>
    <x v="0"/>
    <n v="100880"/>
    <s v="정상"/>
    <d v="2019-12-12T00:00:00"/>
    <d v="2019-12-12T00:00:00"/>
    <s v="LA20192715430000"/>
    <x v="2"/>
    <d v="2019-12-31T00:00:00"/>
    <x v="0"/>
    <x v="1"/>
    <x v="0"/>
  </r>
  <r>
    <s v="엠피가온"/>
    <s v="MP가온"/>
    <s v="가온1팀"/>
    <s v="임명산"/>
    <s v="흥국화재"/>
    <x v="0"/>
    <x v="0"/>
    <n v="40000"/>
    <s v="정상"/>
    <d v="2019-12-12T00:00:00"/>
    <d v="2019-12-12T00:00:00"/>
    <n v="41937784200000"/>
    <x v="2"/>
    <d v="2019-12-31T00:00:00"/>
    <x v="0"/>
    <x v="9"/>
    <x v="0"/>
  </r>
  <r>
    <s v="엠피가온"/>
    <s v="MP가온"/>
    <s v="가온1팀"/>
    <s v="임명산"/>
    <s v="한화손보"/>
    <x v="0"/>
    <x v="0"/>
    <n v="135000"/>
    <s v="정상"/>
    <d v="2019-12-12T00:00:00"/>
    <d v="2019-12-12T00:00:00"/>
    <s v="LA20192716661000"/>
    <x v="2"/>
    <d v="2019-12-31T00:00:00"/>
    <x v="0"/>
    <x v="9"/>
    <x v="0"/>
  </r>
  <r>
    <s v="엠피송내"/>
    <s v="MP송내"/>
    <s v="송내1팀"/>
    <s v="임미영"/>
    <s v="삼성화재"/>
    <x v="0"/>
    <x v="0"/>
    <n v="34191"/>
    <s v="정상"/>
    <d v="2019-12-12T00:00:00"/>
    <d v="2019-12-12T00:00:00"/>
    <n v="51927393210000"/>
    <x v="2"/>
    <d v="2019-12-31T00:00:00"/>
    <x v="0"/>
    <x v="2"/>
    <x v="0"/>
  </r>
  <r>
    <s v="엠피경기"/>
    <s v="MP경기"/>
    <s v="경기1팀"/>
    <s v="조정호"/>
    <s v="메리츠화재"/>
    <x v="0"/>
    <x v="0"/>
    <n v="60000"/>
    <s v="정상"/>
    <d v="2019-12-12T00:00:00"/>
    <d v="2019-12-12T00:00:00"/>
    <s v="61434-38865"/>
    <x v="2"/>
    <d v="2019-12-31T00:00:00"/>
    <x v="0"/>
    <x v="18"/>
    <x v="0"/>
  </r>
  <r>
    <s v="엠피의정부"/>
    <s v="MP의정부"/>
    <s v="의정부1팀"/>
    <s v="채경미"/>
    <s v="롯데손보"/>
    <x v="0"/>
    <x v="2"/>
    <n v="10000"/>
    <s v="정상"/>
    <d v="2019-12-12T00:00:00"/>
    <d v="2019-12-12T00:00:00"/>
    <s v="LA20192069019000"/>
    <x v="2"/>
    <d v="2019-12-31T00:00:00"/>
    <x v="0"/>
    <x v="10"/>
    <x v="0"/>
  </r>
  <r>
    <s v="엠피피스토스"/>
    <s v="MP피스토스"/>
    <s v="피스1팀"/>
    <s v="최경은"/>
    <s v="DB손보"/>
    <x v="0"/>
    <x v="0"/>
    <n v="79950"/>
    <s v="정상"/>
    <d v="2019-12-12T00:00:00"/>
    <d v="2019-12-12T00:00:00"/>
    <n v="320192367015"/>
    <x v="2"/>
    <d v="2019-12-31T00:00:00"/>
    <x v="0"/>
    <x v="3"/>
    <x v="0"/>
  </r>
  <r>
    <s v="엠피성공"/>
    <s v="MP성공"/>
    <s v="성공1팀"/>
    <s v="최선희"/>
    <s v="한화손보"/>
    <x v="0"/>
    <x v="0"/>
    <n v="137350"/>
    <s v="정상"/>
    <d v="2019-12-12T00:00:00"/>
    <d v="2019-12-12T00:00:00"/>
    <s v="LA20192710406000"/>
    <x v="2"/>
    <d v="2019-12-31T00:00:00"/>
    <x v="0"/>
    <x v="5"/>
    <x v="0"/>
  </r>
  <r>
    <s v="엠피성공"/>
    <s v="MP성공"/>
    <s v="성공1팀"/>
    <s v="최선희"/>
    <s v="메리츠화재"/>
    <x v="0"/>
    <x v="0"/>
    <n v="73000"/>
    <s v="정상"/>
    <d v="2019-12-12T00:00:00"/>
    <d v="2019-12-12T00:00:00"/>
    <s v="61430-34236"/>
    <x v="2"/>
    <d v="2019-12-31T00:00:00"/>
    <x v="0"/>
    <x v="5"/>
    <x v="0"/>
  </r>
  <r>
    <s v="엠피성공"/>
    <s v="MP성공"/>
    <s v="성공1팀"/>
    <s v="최선희"/>
    <s v="농협손보"/>
    <x v="0"/>
    <x v="0"/>
    <n v="46114"/>
    <s v="철회"/>
    <d v="2019-12-12T00:00:00"/>
    <d v="2019-12-12T00:00:00"/>
    <n v="3190619754121"/>
    <x v="2"/>
    <d v="2019-12-31T00:00:00"/>
    <x v="1"/>
    <x v="5"/>
    <x v="0"/>
  </r>
  <r>
    <s v="엠피성공"/>
    <s v="MP성공"/>
    <s v="성공1팀"/>
    <s v="최선희"/>
    <s v="롯데손보"/>
    <x v="0"/>
    <x v="0"/>
    <n v="120167"/>
    <s v="철회"/>
    <d v="2019-12-12T00:00:00"/>
    <d v="2019-12-12T00:00:00"/>
    <s v="LA20192067510000"/>
    <x v="2"/>
    <d v="2019-12-31T00:00:00"/>
    <x v="1"/>
    <x v="5"/>
    <x v="0"/>
  </r>
  <r>
    <s v="엠피성공"/>
    <s v="MP성공"/>
    <s v="성공1팀"/>
    <s v="홍미정"/>
    <s v="삼성화재"/>
    <x v="0"/>
    <x v="0"/>
    <n v="68000"/>
    <s v="정상"/>
    <d v="2019-12-12T00:00:00"/>
    <d v="2019-12-12T00:00:00"/>
    <n v="51927414850000"/>
    <x v="2"/>
    <d v="2019-12-31T00:00:00"/>
    <x v="0"/>
    <x v="5"/>
    <x v="0"/>
  </r>
  <r>
    <s v="엠피성공"/>
    <s v="MP성공"/>
    <s v="성공1팀"/>
    <s v="홍미정"/>
    <s v="삼성화재"/>
    <x v="0"/>
    <x v="0"/>
    <n v="53000"/>
    <s v="정상"/>
    <d v="2019-12-12T00:00:00"/>
    <d v="2019-12-12T00:00:00"/>
    <n v="51927507070000"/>
    <x v="2"/>
    <d v="2019-12-31T00:00:00"/>
    <x v="0"/>
    <x v="5"/>
    <x v="0"/>
  </r>
  <r>
    <s v="엠피성공"/>
    <s v="MP성공"/>
    <s v="성공1팀"/>
    <s v="홍미정"/>
    <s v="삼성화재"/>
    <x v="0"/>
    <x v="0"/>
    <n v="60000"/>
    <s v="정상"/>
    <d v="2019-12-12T00:00:00"/>
    <d v="2019-12-12T00:00:00"/>
    <n v="51927501090000"/>
    <x v="2"/>
    <d v="2019-12-31T00:00:00"/>
    <x v="0"/>
    <x v="5"/>
    <x v="0"/>
  </r>
  <r>
    <s v="엠피성공"/>
    <s v="MP성공"/>
    <s v="성공1팀"/>
    <s v="홍미정"/>
    <s v="롯데손보"/>
    <x v="0"/>
    <x v="0"/>
    <n v="30000"/>
    <s v="정상"/>
    <d v="2019-12-12T00:00:00"/>
    <d v="2019-12-12T00:00:00"/>
    <s v="LA20192069989000"/>
    <x v="2"/>
    <d v="2019-12-31T00:00:00"/>
    <x v="0"/>
    <x v="5"/>
    <x v="0"/>
  </r>
  <r>
    <s v="엠피성공"/>
    <s v="MP성공"/>
    <s v="성공1팀"/>
    <s v="홍미정"/>
    <s v="흥국화재"/>
    <x v="0"/>
    <x v="0"/>
    <n v="30100"/>
    <s v="정상"/>
    <d v="2019-12-12T00:00:00"/>
    <d v="2019-12-12T00:00:00"/>
    <n v="41937795930000"/>
    <x v="2"/>
    <d v="2019-12-31T00:00:00"/>
    <x v="0"/>
    <x v="5"/>
    <x v="0"/>
  </r>
  <r>
    <s v="엠피상동"/>
    <s v="MP상동"/>
    <s v="상동1팀"/>
    <s v="강명희"/>
    <s v="메리츠화재"/>
    <x v="0"/>
    <x v="0"/>
    <n v="90000"/>
    <s v="정상"/>
    <d v="2019-12-11T00:00:00"/>
    <d v="2019-12-11T00:00:00"/>
    <s v="61465-17324"/>
    <x v="2"/>
    <d v="2019-12-31T00:00:00"/>
    <x v="0"/>
    <x v="1"/>
    <x v="0"/>
  </r>
  <r>
    <s v="엠피상동"/>
    <s v="MP상동"/>
    <s v="상동1팀"/>
    <s v="고유미"/>
    <s v="KB손보"/>
    <x v="0"/>
    <x v="0"/>
    <n v="50000"/>
    <s v="정상"/>
    <d v="2019-12-11T00:00:00"/>
    <d v="2019-12-11T00:00:00"/>
    <n v="20196307986"/>
    <x v="2"/>
    <d v="2019-12-31T00:00:00"/>
    <x v="0"/>
    <x v="1"/>
    <x v="0"/>
  </r>
  <r>
    <s v="엠피메트로"/>
    <s v="씨티엠지점"/>
    <s v="씨티엠1팀"/>
    <s v="김대곤"/>
    <s v="MG손보"/>
    <x v="0"/>
    <x v="0"/>
    <n v="38650"/>
    <s v="정상"/>
    <d v="2019-12-11T00:00:00"/>
    <d v="2019-12-11T00:00:00"/>
    <n v="20190588707"/>
    <x v="2"/>
    <d v="2019-12-31T00:00:00"/>
    <x v="0"/>
    <x v="13"/>
    <x v="0"/>
  </r>
  <r>
    <s v="엠피조은"/>
    <s v="MP조은"/>
    <s v="조은1팀"/>
    <s v="김명주"/>
    <s v="삼성화재"/>
    <x v="0"/>
    <x v="0"/>
    <n v="52000"/>
    <s v="정상"/>
    <d v="2019-12-11T00:00:00"/>
    <d v="2019-12-11T00:00:00"/>
    <n v="51927355090000"/>
    <x v="2"/>
    <d v="2019-12-31T00:00:00"/>
    <x v="0"/>
    <x v="0"/>
    <x v="0"/>
  </r>
  <r>
    <s v="엠피송내"/>
    <s v="MP송내"/>
    <s v="송내2팀"/>
    <s v="김묘정"/>
    <s v="농협손보"/>
    <x v="0"/>
    <x v="0"/>
    <n v="84600"/>
    <s v="정상"/>
    <d v="2019-12-11T00:00:00"/>
    <d v="2019-12-11T00:00:00"/>
    <n v="3190618894611"/>
    <x v="2"/>
    <d v="2019-12-31T00:00:00"/>
    <x v="0"/>
    <x v="2"/>
    <x v="0"/>
  </r>
  <r>
    <s v="엠피상동"/>
    <s v="MP상동"/>
    <s v="상동1팀"/>
    <s v="김미란"/>
    <s v="한화손보"/>
    <x v="0"/>
    <x v="0"/>
    <n v="34000"/>
    <s v="정상"/>
    <d v="2019-12-11T00:00:00"/>
    <d v="2019-12-11T00:00:00"/>
    <s v="LA20192697262000"/>
    <x v="2"/>
    <d v="2019-12-31T00:00:00"/>
    <x v="0"/>
    <x v="1"/>
    <x v="0"/>
  </r>
  <r>
    <s v="엠피상동"/>
    <s v="MP상동"/>
    <s v="상동1팀"/>
    <s v="김미란"/>
    <s v="한화손보"/>
    <x v="0"/>
    <x v="1"/>
    <n v="20594"/>
    <s v="정상"/>
    <d v="2019-12-11T00:00:00"/>
    <d v="2019-12-11T00:00:00"/>
    <s v="LA20192697919000"/>
    <x v="2"/>
    <d v="2019-12-31T00:00:00"/>
    <x v="0"/>
    <x v="1"/>
    <x v="0"/>
  </r>
  <r>
    <s v="엠피피스토스"/>
    <s v="MP피스토스"/>
    <s v="피스1팀"/>
    <s v="김상천"/>
    <s v="삼성화재"/>
    <x v="0"/>
    <x v="0"/>
    <n v="37000"/>
    <s v="정상"/>
    <d v="2019-12-11T00:00:00"/>
    <d v="2019-12-11T00:00:00"/>
    <n v="51927358160000"/>
    <x v="2"/>
    <d v="2019-12-31T00:00:00"/>
    <x v="0"/>
    <x v="3"/>
    <x v="0"/>
  </r>
  <r>
    <s v="엠피라온"/>
    <s v="MP라온"/>
    <s v="라온1팀"/>
    <s v="김성만"/>
    <s v="한화손보"/>
    <x v="0"/>
    <x v="0"/>
    <n v="100000"/>
    <s v="정상"/>
    <d v="2019-12-11T00:00:00"/>
    <d v="2019-12-11T00:00:00"/>
    <s v="LA20192697123000"/>
    <x v="2"/>
    <d v="2019-12-31T00:00:00"/>
    <x v="0"/>
    <x v="6"/>
    <x v="0"/>
  </r>
  <r>
    <s v="엠피라온"/>
    <s v="MP라온"/>
    <s v="라온1팀"/>
    <s v="김성만"/>
    <s v="한화손보"/>
    <x v="0"/>
    <x v="0"/>
    <n v="35000"/>
    <s v="정상"/>
    <d v="2019-12-11T00:00:00"/>
    <d v="2019-12-11T00:00:00"/>
    <s v="LA20192696626000"/>
    <x v="2"/>
    <d v="2019-12-31T00:00:00"/>
    <x v="0"/>
    <x v="6"/>
    <x v="0"/>
  </r>
  <r>
    <s v="엠피피스토스"/>
    <s v="MP피스토스"/>
    <s v="피스1팀"/>
    <s v="김승희"/>
    <s v="삼성화재"/>
    <x v="0"/>
    <x v="0"/>
    <n v="156000"/>
    <s v="정상"/>
    <d v="2019-12-11T00:00:00"/>
    <d v="2019-12-11T00:00:00"/>
    <n v="5192730342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101000"/>
    <s v="정상"/>
    <d v="2019-12-11T00:00:00"/>
    <d v="2019-12-11T00:00:00"/>
    <n v="51927325420000"/>
    <x v="2"/>
    <d v="2019-12-31T00:00:00"/>
    <x v="0"/>
    <x v="3"/>
    <x v="0"/>
  </r>
  <r>
    <s v="엠피피스토스"/>
    <s v="MP피스토스"/>
    <s v="피스1팀"/>
    <s v="김승희"/>
    <s v="삼성화재"/>
    <x v="0"/>
    <x v="0"/>
    <n v="50000"/>
    <s v="정상"/>
    <d v="2019-12-11T00:00:00"/>
    <d v="2019-12-11T00:00:00"/>
    <n v="51927332240000"/>
    <x v="2"/>
    <d v="2019-12-31T00:00:00"/>
    <x v="0"/>
    <x v="3"/>
    <x v="0"/>
  </r>
  <r>
    <s v="엠피송내"/>
    <s v="MP송내"/>
    <s v="송내2팀"/>
    <s v="김은숙1"/>
    <s v="KB손보"/>
    <x v="0"/>
    <x v="0"/>
    <n v="34000"/>
    <s v="정상"/>
    <d v="2019-12-11T00:00:00"/>
    <d v="2019-12-11T00:00:00"/>
    <n v="20196299438"/>
    <x v="2"/>
    <d v="2019-12-31T00:00:00"/>
    <x v="0"/>
    <x v="2"/>
    <x v="0"/>
  </r>
  <r>
    <s v="엠피메트로"/>
    <s v="MP메트로"/>
    <s v="시흥1팀"/>
    <s v="김지연"/>
    <s v="메리츠화재"/>
    <x v="0"/>
    <x v="0"/>
    <n v="30000"/>
    <s v="정상"/>
    <d v="2019-12-11T00:00:00"/>
    <d v="2019-12-11T00:00:00"/>
    <s v="61437-77817"/>
    <x v="2"/>
    <d v="2019-12-31T00:00:00"/>
    <x v="0"/>
    <x v="15"/>
    <x v="0"/>
  </r>
  <r>
    <s v="엠피피스토스"/>
    <s v="MP피스토스"/>
    <s v="피스1팀"/>
    <s v="오은정"/>
    <s v="메리츠화재"/>
    <x v="0"/>
    <x v="0"/>
    <n v="41230"/>
    <s v="정상"/>
    <d v="2019-12-11T00:00:00"/>
    <d v="2019-12-11T00:00:00"/>
    <s v="61464-10149"/>
    <x v="2"/>
    <d v="2019-12-31T00:00:00"/>
    <x v="0"/>
    <x v="3"/>
    <x v="0"/>
  </r>
  <r>
    <s v="엠피피스토스"/>
    <s v="MP피스토스"/>
    <s v="피스1팀"/>
    <s v="오은정"/>
    <s v="KB손보"/>
    <x v="0"/>
    <x v="0"/>
    <n v="41000"/>
    <s v="정상"/>
    <d v="2019-12-11T00:00:00"/>
    <d v="2019-12-11T00:00:00"/>
    <n v="20196295527"/>
    <x v="2"/>
    <d v="2019-12-31T00:00:00"/>
    <x v="0"/>
    <x v="3"/>
    <x v="0"/>
  </r>
  <r>
    <s v="엠피메트로"/>
    <s v="제이엔제이"/>
    <s v="제이엔제이1팀"/>
    <s v="유경자"/>
    <s v="DB손보"/>
    <x v="0"/>
    <x v="0"/>
    <n v="59680"/>
    <s v="정상"/>
    <d v="2019-12-11T00:00:00"/>
    <d v="2019-12-11T00:00:00"/>
    <n v="320192354764"/>
    <x v="2"/>
    <d v="2019-12-31T00:00:00"/>
    <x v="0"/>
    <x v="4"/>
    <x v="0"/>
  </r>
  <r>
    <s v="엠피메트로"/>
    <s v="제이엔제이"/>
    <s v="제이엔제이1팀"/>
    <s v="유경자"/>
    <s v="롯데손보"/>
    <x v="0"/>
    <x v="0"/>
    <n v="44111"/>
    <s v="정상"/>
    <d v="2019-12-11T00:00:00"/>
    <d v="2019-12-11T00:00:00"/>
    <s v="LA20192064969000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27250"/>
    <s v="정상"/>
    <d v="2019-12-11T00:00:00"/>
    <d v="2019-12-11T00:00:00"/>
    <s v="61438-35617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113290"/>
    <s v="정상"/>
    <d v="2019-12-11T00:00:00"/>
    <d v="2019-12-11T00:00:00"/>
    <n v="320192349869"/>
    <x v="2"/>
    <d v="2019-12-31T00:00:00"/>
    <x v="0"/>
    <x v="4"/>
    <x v="0"/>
  </r>
  <r>
    <s v="엠피메트로"/>
    <s v="제이엔제이"/>
    <s v="제이엔제이1팀"/>
    <s v="유경자"/>
    <s v="KB손보"/>
    <x v="0"/>
    <x v="0"/>
    <n v="22000"/>
    <s v="정상"/>
    <d v="2019-12-11T00:00:00"/>
    <d v="2019-12-11T00:00:00"/>
    <n v="20196299598"/>
    <x v="2"/>
    <d v="2019-12-31T00:00:00"/>
    <x v="0"/>
    <x v="4"/>
    <x v="0"/>
  </r>
  <r>
    <s v="엠피송내"/>
    <s v="MP송내"/>
    <s v="송내1팀"/>
    <s v="윤상례"/>
    <s v="삼성화재"/>
    <x v="0"/>
    <x v="0"/>
    <n v="55900"/>
    <s v="정상"/>
    <d v="2019-12-11T00:00:00"/>
    <d v="2019-12-11T00:00:00"/>
    <n v="51927344560000"/>
    <x v="2"/>
    <d v="2019-12-31T00:00:00"/>
    <x v="0"/>
    <x v="2"/>
    <x v="0"/>
  </r>
  <r>
    <s v="엠피송내"/>
    <s v="MP송내"/>
    <s v="송내1팀"/>
    <s v="윤상례"/>
    <s v="삼성화재"/>
    <x v="0"/>
    <x v="0"/>
    <n v="37862"/>
    <s v="정상"/>
    <d v="2019-12-11T00:00:00"/>
    <d v="2019-12-11T00:00:00"/>
    <n v="51927345060000"/>
    <x v="2"/>
    <d v="2019-12-31T00:00:00"/>
    <x v="0"/>
    <x v="2"/>
    <x v="0"/>
  </r>
  <r>
    <s v="엠피송내"/>
    <s v="MP송내"/>
    <s v="송내1팀"/>
    <s v="윤상례"/>
    <s v="삼성화재"/>
    <x v="0"/>
    <x v="0"/>
    <n v="32100"/>
    <s v="정상"/>
    <d v="2019-12-11T00:00:00"/>
    <d v="2019-12-11T00:00:00"/>
    <n v="51927313160000"/>
    <x v="2"/>
    <d v="2019-12-31T00:00:00"/>
    <x v="0"/>
    <x v="2"/>
    <x v="0"/>
  </r>
  <r>
    <s v="엠피라온"/>
    <s v="MP라온"/>
    <s v="라온1팀"/>
    <s v="윤태영"/>
    <s v="한화손보"/>
    <x v="0"/>
    <x v="0"/>
    <n v="67000"/>
    <s v="정상"/>
    <d v="2019-12-11T00:00:00"/>
    <d v="2019-12-11T00:00:00"/>
    <s v="LA20192698124000"/>
    <x v="2"/>
    <d v="2019-12-31T00:00:00"/>
    <x v="0"/>
    <x v="6"/>
    <x v="0"/>
  </r>
  <r>
    <s v="엠피라온"/>
    <s v="MP라온"/>
    <s v="라온1팀"/>
    <s v="윤태영"/>
    <s v="KB손보"/>
    <x v="0"/>
    <x v="0"/>
    <n v="23000"/>
    <s v="정상"/>
    <d v="2019-12-11T00:00:00"/>
    <d v="2019-12-11T00:00:00"/>
    <n v="20196305057"/>
    <x v="2"/>
    <d v="2019-12-31T00:00:00"/>
    <x v="0"/>
    <x v="6"/>
    <x v="0"/>
  </r>
  <r>
    <s v="엠피라온"/>
    <s v="MP라온"/>
    <s v="라온1팀"/>
    <s v="윤태진"/>
    <s v="KB손보"/>
    <x v="0"/>
    <x v="0"/>
    <n v="35000"/>
    <s v="정상"/>
    <d v="2019-12-11T00:00:00"/>
    <d v="2019-12-11T00:00:00"/>
    <n v="20196298395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11T00:00:00"/>
    <d v="2019-12-11T00:00:00"/>
    <s v="LA20192691049000"/>
    <x v="2"/>
    <d v="2019-12-31T00:00:00"/>
    <x v="0"/>
    <x v="6"/>
    <x v="0"/>
  </r>
  <r>
    <s v="엠피상동"/>
    <s v="MP상동"/>
    <s v="상동1팀"/>
    <s v="이경옥"/>
    <s v="삼성화재"/>
    <x v="0"/>
    <x v="0"/>
    <n v="45000"/>
    <s v="정상"/>
    <d v="2019-12-11T00:00:00"/>
    <d v="2019-12-11T00:00:00"/>
    <n v="51927318650000"/>
    <x v="2"/>
    <d v="2019-12-31T00:00:00"/>
    <x v="0"/>
    <x v="1"/>
    <x v="0"/>
  </r>
  <r>
    <s v="엠피상동"/>
    <s v="MP상동"/>
    <s v="상동1팀"/>
    <s v="이경옥"/>
    <s v="삼성화재"/>
    <x v="0"/>
    <x v="0"/>
    <n v="75000"/>
    <s v="정상"/>
    <d v="2019-12-11T00:00:00"/>
    <d v="2019-12-11T00:00:00"/>
    <n v="51927355240000"/>
    <x v="2"/>
    <d v="2019-12-31T00:00:00"/>
    <x v="0"/>
    <x v="1"/>
    <x v="0"/>
  </r>
  <r>
    <s v="엠피상동"/>
    <s v="MP상동"/>
    <s v="상동1팀"/>
    <s v="이경옥"/>
    <s v="삼성화재"/>
    <x v="0"/>
    <x v="0"/>
    <n v="100000"/>
    <s v="정상"/>
    <d v="2019-12-11T00:00:00"/>
    <d v="2019-12-11T00:00:00"/>
    <n v="51927353840000"/>
    <x v="2"/>
    <d v="2019-12-31T00:00:00"/>
    <x v="0"/>
    <x v="1"/>
    <x v="0"/>
  </r>
  <r>
    <s v="엠피상동"/>
    <s v="MP상동"/>
    <s v="상동1팀"/>
    <s v="이경옥"/>
    <s v="KB손보"/>
    <x v="0"/>
    <x v="0"/>
    <n v="105000"/>
    <s v="정상"/>
    <d v="2019-12-11T00:00:00"/>
    <d v="2019-12-11T00:00:00"/>
    <n v="20196302521"/>
    <x v="2"/>
    <d v="2019-12-31T00:00:00"/>
    <x v="0"/>
    <x v="1"/>
    <x v="0"/>
  </r>
  <r>
    <s v="엠피상동"/>
    <s v="MP상동"/>
    <s v="상동1팀"/>
    <s v="이경주"/>
    <s v="메리츠화재"/>
    <x v="0"/>
    <x v="0"/>
    <n v="73130"/>
    <s v="정상"/>
    <d v="2019-12-11T00:00:00"/>
    <d v="2019-12-11T00:00:00"/>
    <s v="61467-7728"/>
    <x v="2"/>
    <d v="2019-12-31T00:00:00"/>
    <x v="0"/>
    <x v="1"/>
    <x v="0"/>
  </r>
  <r>
    <s v="엠피상동"/>
    <s v="MP상동"/>
    <s v="상동1팀"/>
    <s v="이경주"/>
    <s v="메리츠화재"/>
    <x v="0"/>
    <x v="0"/>
    <n v="23260"/>
    <s v="정상"/>
    <d v="2019-12-11T00:00:00"/>
    <d v="2019-12-11T00:00:00"/>
    <s v="61467-7688"/>
    <x v="2"/>
    <d v="2019-12-31T00:00:00"/>
    <x v="0"/>
    <x v="1"/>
    <x v="0"/>
  </r>
  <r>
    <s v="엠피상동"/>
    <s v="MP상동"/>
    <s v="상동1팀"/>
    <s v="이경주"/>
    <s v="메리츠화재"/>
    <x v="0"/>
    <x v="0"/>
    <n v="63000"/>
    <s v="정상"/>
    <d v="2019-12-11T00:00:00"/>
    <d v="2019-12-11T00:00:00"/>
    <s v="61438-35696"/>
    <x v="2"/>
    <d v="2019-12-31T00:00:00"/>
    <x v="0"/>
    <x v="1"/>
    <x v="0"/>
  </r>
  <r>
    <s v="엠피상동"/>
    <s v="MP상동"/>
    <s v="상동1팀"/>
    <s v="이경주"/>
    <s v="메리츠화재"/>
    <x v="0"/>
    <x v="0"/>
    <n v="50000"/>
    <s v="정상"/>
    <d v="2019-12-11T00:00:00"/>
    <d v="2019-12-11T00:00:00"/>
    <s v="61438-35704"/>
    <x v="2"/>
    <d v="2019-12-31T00:00:00"/>
    <x v="0"/>
    <x v="1"/>
    <x v="0"/>
  </r>
  <r>
    <s v="엠피상동"/>
    <s v="MP상동"/>
    <s v="상동1팀"/>
    <s v="이경화2"/>
    <s v="한화손보"/>
    <x v="0"/>
    <x v="0"/>
    <n v="20000"/>
    <s v="정상"/>
    <d v="2019-12-11T00:00:00"/>
    <d v="2019-12-11T00:00:00"/>
    <s v="LA20192694353000"/>
    <x v="2"/>
    <d v="2019-12-31T00:00:00"/>
    <x v="0"/>
    <x v="1"/>
    <x v="0"/>
  </r>
  <r>
    <s v="엠피상동"/>
    <s v="MP상동"/>
    <s v="상동1팀"/>
    <s v="이경화2"/>
    <s v="메리츠화재"/>
    <x v="0"/>
    <x v="0"/>
    <n v="37000"/>
    <s v="정상"/>
    <d v="2019-12-11T00:00:00"/>
    <d v="2019-12-11T00:00:00"/>
    <s v="61465-16721"/>
    <x v="2"/>
    <d v="2019-12-31T00:00:00"/>
    <x v="0"/>
    <x v="1"/>
    <x v="0"/>
  </r>
  <r>
    <s v="엠피상동"/>
    <s v="MP상동"/>
    <s v="상동1팀"/>
    <s v="이경화2"/>
    <s v="메리츠화재"/>
    <x v="0"/>
    <x v="0"/>
    <n v="15000"/>
    <s v="정상"/>
    <d v="2019-12-11T00:00:00"/>
    <d v="2019-12-11T00:00:00"/>
    <s v="61437-77613"/>
    <x v="2"/>
    <d v="2019-12-31T00:00:00"/>
    <x v="0"/>
    <x v="1"/>
    <x v="0"/>
  </r>
  <r>
    <s v="엠피상동"/>
    <s v="MP상동"/>
    <s v="상동1팀"/>
    <s v="이경화2"/>
    <s v="한화손보"/>
    <x v="0"/>
    <x v="0"/>
    <n v="170000"/>
    <s v="정상"/>
    <d v="2019-12-11T00:00:00"/>
    <d v="2019-12-11T00:00:00"/>
    <s v="LA20192695060000"/>
    <x v="2"/>
    <d v="2019-12-31T00:00:00"/>
    <x v="0"/>
    <x v="1"/>
    <x v="0"/>
  </r>
  <r>
    <s v="엠피상동"/>
    <s v="MP상동"/>
    <s v="상동1팀"/>
    <s v="이경화2"/>
    <s v="DB손보"/>
    <x v="0"/>
    <x v="0"/>
    <n v="63000"/>
    <s v="정상"/>
    <d v="2019-12-11T00:00:00"/>
    <d v="2019-12-11T00:00:00"/>
    <n v="320192350878"/>
    <x v="2"/>
    <d v="2019-12-31T00:00:00"/>
    <x v="0"/>
    <x v="1"/>
    <x v="0"/>
  </r>
  <r>
    <s v="엠피라온"/>
    <s v="MP라온"/>
    <s v="라온1팀"/>
    <s v="이동욱2"/>
    <s v="메리츠화재"/>
    <x v="0"/>
    <x v="0"/>
    <n v="106000"/>
    <s v="정상"/>
    <d v="2019-12-11T00:00:00"/>
    <d v="2019-12-11T00:00:00"/>
    <s v="61465-16926"/>
    <x v="2"/>
    <d v="2019-12-31T00:00:00"/>
    <x v="0"/>
    <x v="6"/>
    <x v="0"/>
  </r>
  <r>
    <s v="엠피라온"/>
    <s v="MP라온"/>
    <s v="라온1팀"/>
    <s v="이동욱2"/>
    <s v="한화손보"/>
    <x v="0"/>
    <x v="0"/>
    <n v="170000"/>
    <s v="정상"/>
    <d v="2019-12-11T00:00:00"/>
    <d v="2019-12-11T00:00:00"/>
    <s v="LA20192696706000"/>
    <x v="2"/>
    <d v="2019-12-31T00:00:00"/>
    <x v="0"/>
    <x v="6"/>
    <x v="0"/>
  </r>
  <r>
    <s v="엠피상동"/>
    <s v="MP상동"/>
    <s v="상동1팀"/>
    <s v="이병식"/>
    <s v="한화손보"/>
    <x v="0"/>
    <x v="0"/>
    <n v="32000"/>
    <s v="정상"/>
    <d v="2019-12-11T00:00:00"/>
    <d v="2019-12-11T00:00:00"/>
    <s v="LA20192697420000"/>
    <x v="2"/>
    <d v="2019-12-31T00:00:00"/>
    <x v="0"/>
    <x v="1"/>
    <x v="0"/>
  </r>
  <r>
    <s v="엠피상동"/>
    <s v="MP상동"/>
    <s v="상동1팀"/>
    <s v="이병식"/>
    <s v="한화손보"/>
    <x v="0"/>
    <x v="0"/>
    <n v="20000"/>
    <s v="정상"/>
    <d v="2019-12-11T00:00:00"/>
    <d v="2019-12-11T00:00:00"/>
    <s v="LA20192694916000"/>
    <x v="2"/>
    <d v="2019-12-31T00:00:00"/>
    <x v="0"/>
    <x v="1"/>
    <x v="0"/>
  </r>
  <r>
    <s v="엠피상동"/>
    <s v="MP상동"/>
    <s v="상동1팀"/>
    <s v="이병식"/>
    <s v="한화손보"/>
    <x v="0"/>
    <x v="0"/>
    <n v="55000"/>
    <s v="정상"/>
    <d v="2019-12-11T00:00:00"/>
    <d v="2019-12-11T00:00:00"/>
    <s v="LA20192700338000"/>
    <x v="2"/>
    <d v="2019-12-31T00:00:00"/>
    <x v="0"/>
    <x v="1"/>
    <x v="0"/>
  </r>
  <r>
    <s v="엠피상동"/>
    <s v="MP상동"/>
    <s v="상동1팀"/>
    <s v="이상분"/>
    <s v="KB손보"/>
    <x v="0"/>
    <x v="0"/>
    <n v="150000"/>
    <s v="정상"/>
    <d v="2019-12-11T00:00:00"/>
    <d v="2019-12-11T00:00:00"/>
    <n v="20196302863"/>
    <x v="2"/>
    <d v="2019-12-31T00:00:00"/>
    <x v="0"/>
    <x v="1"/>
    <x v="0"/>
  </r>
  <r>
    <s v="엠피상동"/>
    <s v="MP상동"/>
    <s v="상동1팀"/>
    <s v="이상분"/>
    <s v="KB손보"/>
    <x v="0"/>
    <x v="1"/>
    <n v="10937"/>
    <s v="정상"/>
    <d v="2019-12-11T00:00:00"/>
    <d v="2019-12-11T00:00:00"/>
    <n v="20196303623"/>
    <x v="2"/>
    <d v="2019-12-31T00:00:00"/>
    <x v="0"/>
    <x v="1"/>
    <x v="0"/>
  </r>
  <r>
    <s v="엠피라온"/>
    <s v="HL지점"/>
    <m/>
    <s v="이종선"/>
    <s v="한화손보"/>
    <x v="0"/>
    <x v="0"/>
    <n v="35000"/>
    <s v="정상"/>
    <d v="2019-12-11T00:00:00"/>
    <d v="2019-12-11T00:00:00"/>
    <s v="LA20192695750000"/>
    <x v="2"/>
    <d v="2019-12-31T00:00:00"/>
    <x v="0"/>
    <x v="8"/>
    <x v="0"/>
  </r>
  <r>
    <s v="엠피라온"/>
    <s v="HL지점"/>
    <m/>
    <s v="이종선"/>
    <s v="한화손보"/>
    <x v="0"/>
    <x v="0"/>
    <n v="35000"/>
    <s v="정상"/>
    <d v="2019-12-11T00:00:00"/>
    <d v="2019-12-11T00:00:00"/>
    <s v="LA20192697898000"/>
    <x v="2"/>
    <d v="2019-12-31T00:00:00"/>
    <x v="0"/>
    <x v="8"/>
    <x v="0"/>
  </r>
  <r>
    <s v="엠피라온"/>
    <s v="HL지점"/>
    <m/>
    <s v="이종선"/>
    <s v="한화손보"/>
    <x v="0"/>
    <x v="0"/>
    <n v="35000"/>
    <s v="정상"/>
    <d v="2019-12-11T00:00:00"/>
    <d v="2019-12-11T00:00:00"/>
    <s v="LA20192696732000"/>
    <x v="2"/>
    <d v="2019-12-31T00:00:00"/>
    <x v="0"/>
    <x v="8"/>
    <x v="0"/>
  </r>
  <r>
    <s v="엠피레전드"/>
    <s v="MP레전드"/>
    <s v="레전드1팀"/>
    <s v="이태영2"/>
    <s v="롯데손보"/>
    <x v="0"/>
    <x v="1"/>
    <n v="20652"/>
    <s v="정상"/>
    <d v="2019-12-11T00:00:00"/>
    <d v="2019-12-11T00:00:00"/>
    <s v="LA20192064696000"/>
    <x v="2"/>
    <d v="2019-12-31T00:00:00"/>
    <x v="0"/>
    <x v="11"/>
    <x v="0"/>
  </r>
  <r>
    <s v="엠피상동"/>
    <s v="MP상동"/>
    <s v="상동1팀"/>
    <s v="조성임"/>
    <s v="메리츠화재"/>
    <x v="0"/>
    <x v="0"/>
    <n v="25000"/>
    <s v="정상"/>
    <d v="2019-12-11T00:00:00"/>
    <d v="2019-12-11T00:00:00"/>
    <s v="61415-67995"/>
    <x v="2"/>
    <d v="2019-12-31T00:00:00"/>
    <x v="0"/>
    <x v="1"/>
    <x v="0"/>
  </r>
  <r>
    <s v="엠피성공"/>
    <s v="MP성공"/>
    <s v="성공1팀"/>
    <s v="최선희"/>
    <s v="삼성화재"/>
    <x v="0"/>
    <x v="0"/>
    <n v="15000"/>
    <s v="정상"/>
    <d v="2019-12-11T00:00:00"/>
    <d v="2019-12-11T00:00:00"/>
    <n v="51927277630000"/>
    <x v="2"/>
    <d v="2019-12-31T00:00:00"/>
    <x v="0"/>
    <x v="5"/>
    <x v="0"/>
  </r>
  <r>
    <s v="엠피성공"/>
    <s v="MP성공"/>
    <s v="성공1팀"/>
    <s v="최선희"/>
    <s v="현대해상"/>
    <x v="0"/>
    <x v="0"/>
    <n v="16840"/>
    <s v="정상"/>
    <d v="2019-12-11T00:00:00"/>
    <d v="2019-12-11T00:00:00"/>
    <s v="L01943644523"/>
    <x v="2"/>
    <d v="2019-12-31T00:00:00"/>
    <x v="0"/>
    <x v="5"/>
    <x v="0"/>
  </r>
  <r>
    <s v="엠피의정부"/>
    <s v="MP의정부"/>
    <m/>
    <s v="최주영"/>
    <s v="흥국화재"/>
    <x v="0"/>
    <x v="0"/>
    <n v="52263"/>
    <s v="정상"/>
    <d v="2019-12-11T00:00:00"/>
    <d v="2019-12-11T00:00:00"/>
    <n v="41937766750000"/>
    <x v="2"/>
    <d v="2019-12-31T00:00:00"/>
    <x v="0"/>
    <x v="10"/>
    <x v="0"/>
  </r>
  <r>
    <s v="엠피의정부"/>
    <s v="MP의정부"/>
    <m/>
    <s v="최주영"/>
    <s v="DB손보"/>
    <x v="0"/>
    <x v="1"/>
    <n v="17410"/>
    <s v="정상"/>
    <d v="2019-12-11T00:00:00"/>
    <d v="2019-12-11T00:00:00"/>
    <n v="320192351555"/>
    <x v="2"/>
    <d v="2019-12-31T00:00:00"/>
    <x v="0"/>
    <x v="10"/>
    <x v="0"/>
  </r>
  <r>
    <s v="엠피의정부"/>
    <s v="MP의정부"/>
    <m/>
    <s v="최주영"/>
    <s v="DB손보"/>
    <x v="0"/>
    <x v="0"/>
    <n v="148290"/>
    <s v="정상"/>
    <d v="2019-12-11T00:00:00"/>
    <d v="2019-12-11T00:00:00"/>
    <n v="320192352216"/>
    <x v="2"/>
    <d v="2019-12-31T00:00:00"/>
    <x v="0"/>
    <x v="10"/>
    <x v="0"/>
  </r>
  <r>
    <s v="엠피의정부"/>
    <s v="MP의정부"/>
    <m/>
    <s v="최주영"/>
    <s v="흥국화재"/>
    <x v="0"/>
    <x v="0"/>
    <n v="180973"/>
    <s v="정상"/>
    <d v="2019-12-11T00:00:00"/>
    <d v="2019-12-11T00:00:00"/>
    <n v="41937769340000"/>
    <x v="2"/>
    <d v="2019-12-31T00:00:00"/>
    <x v="0"/>
    <x v="10"/>
    <x v="0"/>
  </r>
  <r>
    <s v="엠피피스토스"/>
    <m/>
    <m/>
    <s v="표계순"/>
    <s v="메리츠화재"/>
    <x v="0"/>
    <x v="1"/>
    <n v="10310"/>
    <s v="정상"/>
    <d v="2019-12-11T00:00:00"/>
    <d v="2019-12-11T00:00:00"/>
    <s v="61264-323132"/>
    <x v="2"/>
    <d v="2019-12-31T00:00:00"/>
    <x v="0"/>
    <x v="3"/>
    <x v="0"/>
  </r>
  <r>
    <s v="엠피피스토스"/>
    <s v="MP피스토스"/>
    <s v="피스1팀"/>
    <s v="홍미숙"/>
    <s v="KB손보"/>
    <x v="0"/>
    <x v="1"/>
    <n v="11792"/>
    <s v="정상"/>
    <d v="2019-12-11T00:00:00"/>
    <d v="2019-12-11T00:00:00"/>
    <n v="20196293395"/>
    <x v="2"/>
    <d v="2019-12-31T00:00:00"/>
    <x v="0"/>
    <x v="3"/>
    <x v="0"/>
  </r>
  <r>
    <s v="엠피피스토스"/>
    <s v="MP피스토스"/>
    <s v="피스1팀"/>
    <s v="홍미숙"/>
    <s v="MG손보"/>
    <x v="0"/>
    <x v="0"/>
    <n v="85000"/>
    <s v="정상"/>
    <d v="2019-12-11T00:00:00"/>
    <d v="2019-12-11T00:00:00"/>
    <n v="20190590072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84740"/>
    <s v="정상"/>
    <d v="2019-12-11T00:00:00"/>
    <d v="2019-12-11T00:00:00"/>
    <n v="51927337430000"/>
    <x v="2"/>
    <d v="2019-12-31T00:00:00"/>
    <x v="0"/>
    <x v="3"/>
    <x v="0"/>
  </r>
  <r>
    <s v="엠피피스토스"/>
    <s v="MP피스토스"/>
    <s v="피스1팀"/>
    <s v="홍미숙"/>
    <s v="메리츠화재"/>
    <x v="0"/>
    <x v="1"/>
    <n v="10310"/>
    <s v="정상"/>
    <d v="2019-12-11T00:00:00"/>
    <d v="2019-12-11T00:00:00"/>
    <s v="61264-323361"/>
    <x v="2"/>
    <d v="2019-12-31T00:00:00"/>
    <x v="0"/>
    <x v="3"/>
    <x v="0"/>
  </r>
  <r>
    <s v="엠피피스토스"/>
    <s v="MP피스토스"/>
    <s v="피스1팀"/>
    <s v="홍미숙"/>
    <s v="메리츠화재"/>
    <x v="0"/>
    <x v="0"/>
    <n v="12860"/>
    <s v="정상"/>
    <d v="2019-12-11T00:00:00"/>
    <d v="2019-12-11T00:00:00"/>
    <s v="61437-78068"/>
    <x v="2"/>
    <d v="2019-12-31T00:00:00"/>
    <x v="0"/>
    <x v="3"/>
    <x v="0"/>
  </r>
  <r>
    <s v="엠피성공"/>
    <s v="MP성공"/>
    <s v="성공1팀"/>
    <s v="홍미정"/>
    <s v="롯데손보"/>
    <x v="0"/>
    <x v="0"/>
    <n v="27015"/>
    <s v="정상"/>
    <d v="2019-12-11T00:00:00"/>
    <d v="2019-12-11T00:00:00"/>
    <s v="LA20192062941000"/>
    <x v="2"/>
    <d v="2019-12-31T00:00:00"/>
    <x v="0"/>
    <x v="5"/>
    <x v="0"/>
  </r>
  <r>
    <s v="엠피성공"/>
    <s v="MP성공"/>
    <s v="성공1팀"/>
    <s v="홍미정"/>
    <s v="롯데손보"/>
    <x v="0"/>
    <x v="0"/>
    <n v="34000"/>
    <s v="정상"/>
    <d v="2019-12-11T00:00:00"/>
    <d v="2019-12-11T00:00:00"/>
    <s v="LA20192062879000"/>
    <x v="2"/>
    <d v="2019-12-31T00:00:00"/>
    <x v="0"/>
    <x v="5"/>
    <x v="0"/>
  </r>
  <r>
    <s v="엠피성공"/>
    <s v="MP성공"/>
    <s v="성공1팀"/>
    <s v="홍미정"/>
    <s v="메리츠화재"/>
    <x v="0"/>
    <x v="0"/>
    <n v="55300"/>
    <s v="정상"/>
    <d v="2019-12-11T00:00:00"/>
    <d v="2019-12-11T00:00:00"/>
    <s v="61426-13876"/>
    <x v="2"/>
    <d v="2019-12-31T00:00:00"/>
    <x v="0"/>
    <x v="5"/>
    <x v="0"/>
  </r>
  <r>
    <s v="엠피성공"/>
    <s v="MP성공"/>
    <s v="성공1팀"/>
    <s v="홍미정"/>
    <s v="KB손보"/>
    <x v="0"/>
    <x v="0"/>
    <n v="42000"/>
    <s v="정상"/>
    <d v="2019-12-11T00:00:00"/>
    <d v="2019-12-11T00:00:00"/>
    <n v="20196300532"/>
    <x v="2"/>
    <d v="2019-12-31T00:00:00"/>
    <x v="0"/>
    <x v="5"/>
    <x v="0"/>
  </r>
  <r>
    <s v="엠피상동"/>
    <s v="MP상동"/>
    <s v="상동1팀"/>
    <s v="강명희"/>
    <s v="메리츠화재"/>
    <x v="0"/>
    <x v="0"/>
    <n v="20200"/>
    <s v="정상"/>
    <d v="2019-12-10T00:00:00"/>
    <d v="2019-12-10T00:00:00"/>
    <s v="61437-76524"/>
    <x v="2"/>
    <d v="2019-12-31T00:00:00"/>
    <x v="0"/>
    <x v="1"/>
    <x v="0"/>
  </r>
  <r>
    <s v="엠피상동"/>
    <s v="MP상동"/>
    <s v="상동1팀"/>
    <s v="강명희"/>
    <s v="메리츠화재"/>
    <x v="0"/>
    <x v="0"/>
    <n v="54240"/>
    <s v="정상"/>
    <d v="2019-12-10T00:00:00"/>
    <d v="2019-12-10T00:00:00"/>
    <s v="61465-16027"/>
    <x v="2"/>
    <d v="2019-12-31T00:00:00"/>
    <x v="0"/>
    <x v="1"/>
    <x v="0"/>
  </r>
  <r>
    <s v="엠피메트로"/>
    <s v="씨티엠지점"/>
    <s v="씨티엠1팀"/>
    <s v="김대곤"/>
    <s v="흥국화재"/>
    <x v="0"/>
    <x v="0"/>
    <n v="30000"/>
    <s v="정상"/>
    <d v="2019-12-10T00:00:00"/>
    <d v="2019-12-10T00:00:00"/>
    <n v="41937754180000"/>
    <x v="2"/>
    <d v="2019-12-31T00:00:00"/>
    <x v="0"/>
    <x v="13"/>
    <x v="0"/>
  </r>
  <r>
    <s v="엠피송내"/>
    <s v="MP송내"/>
    <s v="송내2팀"/>
    <s v="김묘정"/>
    <s v="DB손보"/>
    <x v="0"/>
    <x v="1"/>
    <n v="12160"/>
    <s v="정상"/>
    <d v="2019-12-10T00:00:00"/>
    <d v="2019-12-10T00:00:00"/>
    <n v="320192337479"/>
    <x v="2"/>
    <d v="2019-12-31T00:00:00"/>
    <x v="0"/>
    <x v="2"/>
    <x v="0"/>
  </r>
  <r>
    <s v="엠피송내"/>
    <s v="MP송내"/>
    <s v="송내2팀"/>
    <s v="김묘정"/>
    <s v="DB손보"/>
    <x v="0"/>
    <x v="0"/>
    <n v="24090"/>
    <s v="정상"/>
    <d v="2019-12-10T00:00:00"/>
    <d v="2019-12-10T00:00:00"/>
    <n v="320192337492"/>
    <x v="2"/>
    <d v="2019-12-31T00:00:00"/>
    <x v="0"/>
    <x v="2"/>
    <x v="0"/>
  </r>
  <r>
    <s v="엠피조은"/>
    <s v="MP조은"/>
    <s v="조은1팀"/>
    <s v="김민화"/>
    <s v="KB손보"/>
    <x v="0"/>
    <x v="0"/>
    <n v="27000"/>
    <s v="정상"/>
    <d v="2019-12-10T00:00:00"/>
    <d v="2019-12-10T00:00:00"/>
    <n v="20196280052"/>
    <x v="2"/>
    <d v="2019-12-31T00:00:00"/>
    <x v="0"/>
    <x v="0"/>
    <x v="0"/>
  </r>
  <r>
    <s v="엠피조은"/>
    <s v="MP조은"/>
    <s v="조은1팀"/>
    <s v="김민화"/>
    <s v="DB손보"/>
    <x v="0"/>
    <x v="0"/>
    <n v="30200"/>
    <s v="정상"/>
    <d v="2019-12-10T00:00:00"/>
    <d v="2019-12-10T00:00:00"/>
    <n v="320192334032"/>
    <x v="2"/>
    <d v="2019-12-31T00:00:00"/>
    <x v="0"/>
    <x v="0"/>
    <x v="0"/>
  </r>
  <r>
    <s v="엠피피스토스"/>
    <s v="MP피스토스"/>
    <s v="피스1팀"/>
    <s v="김상천"/>
    <s v="한화손보"/>
    <x v="0"/>
    <x v="0"/>
    <n v="39000"/>
    <s v="정상"/>
    <d v="2019-12-10T00:00:00"/>
    <d v="2019-12-10T00:00:00"/>
    <s v="LA20192681364000"/>
    <x v="2"/>
    <d v="2019-12-31T00:00:00"/>
    <x v="0"/>
    <x v="3"/>
    <x v="0"/>
  </r>
  <r>
    <s v="엠피라온"/>
    <s v="MP라온"/>
    <s v="라온1팀"/>
    <s v="김성만"/>
    <s v="한화손보"/>
    <x v="0"/>
    <x v="0"/>
    <n v="33000"/>
    <s v="정상"/>
    <d v="2019-12-10T00:00:00"/>
    <d v="2019-12-10T00:00:00"/>
    <s v="LA20192673436000"/>
    <x v="2"/>
    <d v="2019-12-31T00:00:00"/>
    <x v="0"/>
    <x v="6"/>
    <x v="0"/>
  </r>
  <r>
    <s v="엠피라온"/>
    <s v="MP라온"/>
    <s v="라온1팀"/>
    <s v="김성만"/>
    <s v="한화손보"/>
    <x v="0"/>
    <x v="0"/>
    <n v="150000"/>
    <s v="정상"/>
    <d v="2019-12-10T00:00:00"/>
    <d v="2019-12-10T00:00:00"/>
    <s v="LA20192673505000"/>
    <x v="2"/>
    <d v="2019-12-31T00:00:00"/>
    <x v="0"/>
    <x v="6"/>
    <x v="0"/>
  </r>
  <r>
    <s v="엠피라온"/>
    <s v="MP라온"/>
    <s v="라온1팀"/>
    <s v="김성만"/>
    <s v="한화손보"/>
    <x v="0"/>
    <x v="0"/>
    <n v="33000"/>
    <s v="정상"/>
    <d v="2019-12-10T00:00:00"/>
    <d v="2019-12-10T00:00:00"/>
    <s v="LA20192679423000"/>
    <x v="2"/>
    <d v="2019-12-31T00:00:00"/>
    <x v="0"/>
    <x v="6"/>
    <x v="0"/>
  </r>
  <r>
    <s v="엠피라온"/>
    <s v="MP라온"/>
    <s v="라온1팀"/>
    <s v="김성만"/>
    <s v="한화손보"/>
    <x v="0"/>
    <x v="0"/>
    <n v="150000"/>
    <s v="정상"/>
    <d v="2019-12-10T00:00:00"/>
    <d v="2019-12-10T00:00:00"/>
    <s v="LA20192679486000"/>
    <x v="2"/>
    <d v="2019-12-31T00:00:00"/>
    <x v="0"/>
    <x v="6"/>
    <x v="0"/>
  </r>
  <r>
    <s v="엠피상동"/>
    <s v="MP상동"/>
    <s v="상동1팀"/>
    <s v="김옥순"/>
    <s v="메리츠화재"/>
    <x v="0"/>
    <x v="0"/>
    <n v="66000"/>
    <s v="정상"/>
    <d v="2019-12-10T00:00:00"/>
    <d v="2019-12-10T00:00:00"/>
    <s v="61415-67689"/>
    <x v="2"/>
    <d v="2019-12-31T00:00:00"/>
    <x v="0"/>
    <x v="1"/>
    <x v="0"/>
  </r>
  <r>
    <s v="엠피메트로"/>
    <s v="제이엔제이"/>
    <s v="제이엔제이1팀"/>
    <s v="김윤정"/>
    <s v="롯데손보"/>
    <x v="0"/>
    <x v="0"/>
    <n v="63000"/>
    <s v="정상"/>
    <d v="2019-12-10T00:00:00"/>
    <d v="2019-12-10T00:00:00"/>
    <s v="LA20192058185000"/>
    <x v="2"/>
    <d v="2019-12-31T00:00:00"/>
    <x v="0"/>
    <x v="4"/>
    <x v="0"/>
  </r>
  <r>
    <s v="엠피메트로"/>
    <s v="제이엔제이"/>
    <s v="제이엔제이1팀"/>
    <s v="김윤정"/>
    <s v="DB손보"/>
    <x v="0"/>
    <x v="0"/>
    <n v="51280"/>
    <s v="정상"/>
    <d v="2019-12-10T00:00:00"/>
    <d v="2019-12-10T00:00:00"/>
    <n v="320192338309"/>
    <x v="2"/>
    <d v="2019-12-31T00:00:00"/>
    <x v="0"/>
    <x v="4"/>
    <x v="0"/>
  </r>
  <r>
    <s v="엠피성공"/>
    <s v="MP성공"/>
    <s v="성공1팀"/>
    <s v="백혜경"/>
    <s v="흥국화재"/>
    <x v="0"/>
    <x v="0"/>
    <n v="30511"/>
    <s v="정상"/>
    <d v="2019-12-10T00:00:00"/>
    <d v="2019-12-10T00:00:00"/>
    <n v="41937751220000"/>
    <x v="2"/>
    <d v="2019-12-31T00:00:00"/>
    <x v="0"/>
    <x v="5"/>
    <x v="0"/>
  </r>
  <r>
    <s v="엠피성공"/>
    <s v="MP성공"/>
    <s v="성공1팀"/>
    <s v="백혜경"/>
    <s v="흥국화재"/>
    <x v="0"/>
    <x v="0"/>
    <n v="29411"/>
    <s v="정상"/>
    <d v="2019-12-10T00:00:00"/>
    <d v="2019-12-10T00:00:00"/>
    <n v="41937751200000"/>
    <x v="2"/>
    <d v="2019-12-31T00:00:00"/>
    <x v="0"/>
    <x v="5"/>
    <x v="0"/>
  </r>
  <r>
    <s v="엠피성공"/>
    <s v="MP성공"/>
    <s v="성공1팀"/>
    <s v="백혜경"/>
    <s v="메리츠화재"/>
    <x v="0"/>
    <x v="0"/>
    <n v="72840"/>
    <s v="정상"/>
    <d v="2019-12-10T00:00:00"/>
    <d v="2019-12-10T00:00:00"/>
    <s v="61435-25622"/>
    <x v="2"/>
    <d v="2019-12-31T00:00:00"/>
    <x v="0"/>
    <x v="5"/>
    <x v="0"/>
  </r>
  <r>
    <s v="엠피성공"/>
    <s v="MP성공"/>
    <s v="성공1팀"/>
    <s v="백혜경"/>
    <s v="메리츠화재"/>
    <x v="0"/>
    <x v="0"/>
    <n v="82880"/>
    <s v="정상"/>
    <d v="2019-12-10T00:00:00"/>
    <d v="2019-12-10T00:00:00"/>
    <s v="61435-25621"/>
    <x v="2"/>
    <d v="2019-12-31T00:00:00"/>
    <x v="0"/>
    <x v="5"/>
    <x v="0"/>
  </r>
  <r>
    <s v="엠피피스토스"/>
    <s v="MP피스토스"/>
    <s v="피스1팀"/>
    <s v="신현애"/>
    <s v="흥국화재"/>
    <x v="0"/>
    <x v="0"/>
    <n v="72332"/>
    <s v="정상"/>
    <d v="2019-12-10T00:00:00"/>
    <d v="2019-12-10T00:00:00"/>
    <n v="41937747800000"/>
    <x v="2"/>
    <d v="2019-12-31T00:00:00"/>
    <x v="0"/>
    <x v="3"/>
    <x v="0"/>
  </r>
  <r>
    <s v="엠피피스토스"/>
    <s v="MP피스토스"/>
    <s v="피스1팀"/>
    <s v="신현애"/>
    <s v="흥국화재"/>
    <x v="0"/>
    <x v="0"/>
    <n v="54920"/>
    <s v="정상"/>
    <d v="2019-12-10T00:00:00"/>
    <d v="2019-12-10T00:00:00"/>
    <n v="41937748960000"/>
    <x v="2"/>
    <d v="2019-12-31T00:00:00"/>
    <x v="0"/>
    <x v="3"/>
    <x v="0"/>
  </r>
  <r>
    <s v="엠피피스토스"/>
    <s v="MP피스토스"/>
    <s v="피스1팀"/>
    <s v="신현애"/>
    <s v="메리츠화재"/>
    <x v="0"/>
    <x v="0"/>
    <n v="51000"/>
    <s v="정상"/>
    <d v="2019-12-10T00:00:00"/>
    <d v="2019-12-10T00:00:00"/>
    <s v="61438-34756"/>
    <x v="2"/>
    <d v="2019-12-31T00:00:00"/>
    <x v="0"/>
    <x v="3"/>
    <x v="0"/>
  </r>
  <r>
    <s v="엠피피스토스"/>
    <s v="MP피스토스"/>
    <s v="피스1팀"/>
    <s v="오은정"/>
    <s v="KB손보"/>
    <x v="0"/>
    <x v="0"/>
    <n v="50000"/>
    <s v="정상"/>
    <d v="2019-12-10T00:00:00"/>
    <d v="2019-12-10T00:00:00"/>
    <n v="20196286319"/>
    <x v="2"/>
    <d v="2019-12-31T00:00:00"/>
    <x v="0"/>
    <x v="3"/>
    <x v="0"/>
  </r>
  <r>
    <s v="엠피메트로"/>
    <s v="제이엔제이"/>
    <s v="제이엔제이1팀"/>
    <s v="유경자"/>
    <s v="메리츠화재"/>
    <x v="0"/>
    <x v="0"/>
    <n v="139000"/>
    <s v="정상"/>
    <d v="2019-12-10T00:00:00"/>
    <d v="2019-12-10T00:00:00"/>
    <s v="61464-10000"/>
    <x v="2"/>
    <d v="2019-12-31T00:00:00"/>
    <x v="0"/>
    <x v="4"/>
    <x v="0"/>
  </r>
  <r>
    <s v="엠피라온"/>
    <s v="MP라온"/>
    <s v="라온1팀"/>
    <s v="윤태진"/>
    <s v="KB손보"/>
    <x v="0"/>
    <x v="0"/>
    <n v="35000"/>
    <s v="정상"/>
    <d v="2019-12-10T00:00:00"/>
    <d v="2019-12-10T00:00:00"/>
    <n v="20196278981"/>
    <x v="2"/>
    <d v="2019-12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2-10T00:00:00"/>
    <d v="2019-12-10T00:00:00"/>
    <s v="LA20192674103000"/>
    <x v="2"/>
    <d v="2019-12-31T00:00:00"/>
    <x v="0"/>
    <x v="6"/>
    <x v="0"/>
  </r>
  <r>
    <s v="엠피상동"/>
    <s v="MP상동"/>
    <s v="상동1팀"/>
    <s v="이상분"/>
    <s v="한화손보"/>
    <x v="0"/>
    <x v="0"/>
    <n v="30000"/>
    <s v="정상"/>
    <d v="2019-12-10T00:00:00"/>
    <d v="2019-12-10T00:00:00"/>
    <s v="LA20192676239000"/>
    <x v="2"/>
    <d v="2019-12-31T00:00:00"/>
    <x v="0"/>
    <x v="1"/>
    <x v="0"/>
  </r>
  <r>
    <s v="엠피송내"/>
    <s v="MP송내"/>
    <s v="송내2팀"/>
    <s v="이현자"/>
    <s v="삼성화재"/>
    <x v="0"/>
    <x v="0"/>
    <n v="20000"/>
    <s v="정상"/>
    <d v="2019-12-10T00:00:00"/>
    <d v="2019-12-10T00:00:00"/>
    <n v="51927185820000"/>
    <x v="2"/>
    <d v="2019-12-31T00:00:00"/>
    <x v="0"/>
    <x v="2"/>
    <x v="0"/>
  </r>
  <r>
    <s v="엠피송내"/>
    <s v="MP송내"/>
    <s v="송내2팀"/>
    <s v="이현자"/>
    <s v="삼성화재"/>
    <x v="0"/>
    <x v="0"/>
    <n v="81000"/>
    <s v="정상"/>
    <d v="2019-12-10T00:00:00"/>
    <d v="2019-12-10T00:00:00"/>
    <n v="51927185560000"/>
    <x v="2"/>
    <d v="2019-12-31T00:00:00"/>
    <x v="0"/>
    <x v="2"/>
    <x v="0"/>
  </r>
  <r>
    <s v="엠피송내"/>
    <s v="MP송내"/>
    <s v="송내2팀"/>
    <s v="이현자"/>
    <s v="삼성화재"/>
    <x v="0"/>
    <x v="0"/>
    <n v="146000"/>
    <s v="정상"/>
    <d v="2019-12-10T00:00:00"/>
    <d v="2019-12-10T00:00:00"/>
    <n v="51927185680000"/>
    <x v="2"/>
    <d v="2019-12-31T00:00:00"/>
    <x v="0"/>
    <x v="2"/>
    <x v="0"/>
  </r>
  <r>
    <s v="엠피상동"/>
    <s v="MP상동"/>
    <s v="상동1팀"/>
    <s v="이효순"/>
    <s v="메리츠화재"/>
    <x v="0"/>
    <x v="0"/>
    <n v="33000"/>
    <s v="정상"/>
    <d v="2019-12-10T00:00:00"/>
    <d v="2019-12-10T00:00:00"/>
    <s v="61437-77232"/>
    <x v="2"/>
    <d v="2019-12-31T00:00:00"/>
    <x v="0"/>
    <x v="1"/>
    <x v="0"/>
  </r>
  <r>
    <s v="엠피상동"/>
    <s v="MP상동"/>
    <s v="상동1팀"/>
    <s v="이효순"/>
    <s v="메리츠화재"/>
    <x v="0"/>
    <x v="0"/>
    <n v="20000"/>
    <s v="정상"/>
    <d v="2019-12-10T00:00:00"/>
    <d v="2019-12-10T00:00:00"/>
    <s v="61438-35066"/>
    <x v="2"/>
    <d v="2019-12-31T00:00:00"/>
    <x v="0"/>
    <x v="1"/>
    <x v="0"/>
  </r>
  <r>
    <s v="엠피송내"/>
    <s v="MP송내"/>
    <s v="송내1팀"/>
    <s v="임미영"/>
    <s v="KB손보"/>
    <x v="0"/>
    <x v="0"/>
    <n v="64460"/>
    <s v="정상"/>
    <d v="2019-12-10T00:00:00"/>
    <d v="2019-12-10T00:00:00"/>
    <n v="20196278236"/>
    <x v="2"/>
    <d v="2019-12-31T00:00:00"/>
    <x v="0"/>
    <x v="2"/>
    <x v="0"/>
  </r>
  <r>
    <s v="엠피송내"/>
    <s v="MP송내"/>
    <s v="송내2팀"/>
    <s v="임서윤"/>
    <s v="DB손보"/>
    <x v="0"/>
    <x v="0"/>
    <n v="68950"/>
    <s v="정상"/>
    <d v="2019-12-10T00:00:00"/>
    <d v="2019-12-10T00:00:00"/>
    <n v="320192335007"/>
    <x v="2"/>
    <d v="2019-12-31T00:00:00"/>
    <x v="0"/>
    <x v="2"/>
    <x v="0"/>
  </r>
  <r>
    <s v="엠피성공"/>
    <m/>
    <m/>
    <s v="전용순"/>
    <s v="흥국화재"/>
    <x v="0"/>
    <x v="0"/>
    <n v="55880"/>
    <s v="정상"/>
    <d v="2019-12-10T00:00:00"/>
    <d v="2019-12-10T00:00:00"/>
    <n v="41937748370000"/>
    <x v="2"/>
    <d v="2019-12-31T00:00:00"/>
    <x v="0"/>
    <x v="5"/>
    <x v="0"/>
  </r>
  <r>
    <s v="엠피성공"/>
    <m/>
    <m/>
    <s v="전용순"/>
    <s v="롯데손보"/>
    <x v="0"/>
    <x v="0"/>
    <n v="55655"/>
    <s v="정상"/>
    <d v="2019-12-10T00:00:00"/>
    <d v="2019-12-10T00:00:00"/>
    <s v="LA20192056716000"/>
    <x v="2"/>
    <d v="2019-12-31T00:00:00"/>
    <x v="0"/>
    <x v="5"/>
    <x v="0"/>
  </r>
  <r>
    <s v="엠피성공"/>
    <m/>
    <m/>
    <s v="전용순"/>
    <s v="메리츠화재"/>
    <x v="0"/>
    <x v="0"/>
    <n v="53000"/>
    <s v="정상"/>
    <d v="2019-12-10T00:00:00"/>
    <d v="2019-12-10T00:00:00"/>
    <s v="61465-16359"/>
    <x v="2"/>
    <d v="2019-12-31T00:00:00"/>
    <x v="0"/>
    <x v="5"/>
    <x v="0"/>
  </r>
  <r>
    <s v="엠피성공"/>
    <m/>
    <m/>
    <s v="전용순"/>
    <s v="KB손보"/>
    <x v="0"/>
    <x v="0"/>
    <n v="102000"/>
    <s v="정상"/>
    <d v="2019-12-10T00:00:00"/>
    <d v="2019-12-10T00:00:00"/>
    <n v="20196282356"/>
    <x v="2"/>
    <d v="2019-12-31T00:00:00"/>
    <x v="0"/>
    <x v="5"/>
    <x v="0"/>
  </r>
  <r>
    <s v="엠피송내"/>
    <s v="MP송내"/>
    <s v="송내1팀"/>
    <s v="정인란"/>
    <s v="흥국화재"/>
    <x v="0"/>
    <x v="1"/>
    <n v="6512"/>
    <s v="정상"/>
    <d v="2019-12-10T00:00:00"/>
    <d v="2019-12-10T00:00:00"/>
    <n v="41937743910000"/>
    <x v="2"/>
    <d v="2019-12-31T00:00:00"/>
    <x v="0"/>
    <x v="2"/>
    <x v="0"/>
  </r>
  <r>
    <s v="엠피송내"/>
    <s v="MP송내"/>
    <s v="송내1팀"/>
    <s v="정인란"/>
    <s v="흥국화재"/>
    <x v="0"/>
    <x v="1"/>
    <n v="11870"/>
    <s v="정상"/>
    <d v="2019-12-10T00:00:00"/>
    <d v="2019-12-10T00:00:00"/>
    <n v="41937744630000"/>
    <x v="2"/>
    <d v="2019-12-31T00:00:00"/>
    <x v="0"/>
    <x v="2"/>
    <x v="0"/>
  </r>
  <r>
    <s v="엠피성공"/>
    <s v="MP성공"/>
    <s v="성공1팀"/>
    <s v="최선희"/>
    <s v="삼성화재"/>
    <x v="0"/>
    <x v="0"/>
    <n v="40000"/>
    <s v="정상"/>
    <d v="2019-12-10T00:00:00"/>
    <d v="2019-12-10T00:00:00"/>
    <n v="51927237180000"/>
    <x v="2"/>
    <d v="2019-12-31T00:00:00"/>
    <x v="0"/>
    <x v="5"/>
    <x v="0"/>
  </r>
  <r>
    <s v="엠피성공"/>
    <s v="MP성공"/>
    <s v="성공1팀"/>
    <s v="최선희"/>
    <s v="KB손보"/>
    <x v="0"/>
    <x v="0"/>
    <n v="21000"/>
    <s v="정상"/>
    <d v="2019-12-10T00:00:00"/>
    <d v="2019-12-10T00:00:00"/>
    <n v="20196289451"/>
    <x v="2"/>
    <d v="2019-12-31T00:00:00"/>
    <x v="0"/>
    <x v="5"/>
    <x v="0"/>
  </r>
  <r>
    <s v="엠피프라임"/>
    <m/>
    <m/>
    <s v="허윤경"/>
    <s v="DB손보"/>
    <x v="0"/>
    <x v="0"/>
    <n v="60330"/>
    <s v="정상"/>
    <d v="2019-12-10T00:00:00"/>
    <d v="2019-12-10T00:00:00"/>
    <n v="320192339383"/>
    <x v="2"/>
    <d v="2019-12-31T00:00:00"/>
    <x v="0"/>
    <x v="12"/>
    <x v="0"/>
  </r>
  <r>
    <s v="엠피프라임"/>
    <m/>
    <m/>
    <s v="허윤경"/>
    <s v="DB손보"/>
    <x v="0"/>
    <x v="0"/>
    <n v="55650"/>
    <s v="정상"/>
    <d v="2019-12-10T00:00:00"/>
    <d v="2019-12-10T00:00:00"/>
    <n v="320192336166"/>
    <x v="2"/>
    <d v="2019-12-31T00:00:00"/>
    <x v="0"/>
    <x v="12"/>
    <x v="0"/>
  </r>
  <r>
    <s v="엠피성공"/>
    <s v="MP성공"/>
    <s v="성공1팀"/>
    <s v="홍미정"/>
    <s v="롯데손보"/>
    <x v="0"/>
    <x v="0"/>
    <n v="25000"/>
    <s v="정상"/>
    <d v="2019-12-10T00:00:00"/>
    <d v="2019-12-10T00:00:00"/>
    <s v="LA20192060005000"/>
    <x v="2"/>
    <d v="2019-12-31T00:00:00"/>
    <x v="0"/>
    <x v="5"/>
    <x v="0"/>
  </r>
  <r>
    <s v="엠피성공"/>
    <s v="MP성공"/>
    <s v="성공1팀"/>
    <s v="홍미정"/>
    <s v="롯데손보"/>
    <x v="0"/>
    <x v="0"/>
    <n v="20000"/>
    <s v="정상"/>
    <d v="2019-12-10T00:00:00"/>
    <d v="2019-12-10T00:00:00"/>
    <s v="LA20192059306000"/>
    <x v="2"/>
    <d v="2019-12-31T00:00:00"/>
    <x v="0"/>
    <x v="5"/>
    <x v="0"/>
  </r>
  <r>
    <s v="엠피상동"/>
    <s v="MP상동"/>
    <s v="상동1팀"/>
    <s v="강명희"/>
    <s v="메리츠화재"/>
    <x v="0"/>
    <x v="0"/>
    <n v="30000"/>
    <s v="정상"/>
    <d v="2019-12-09T00:00:00"/>
    <d v="2019-12-09T00:00:00"/>
    <s v="61437-75091"/>
    <x v="2"/>
    <d v="2019-12-31T00:00:00"/>
    <x v="0"/>
    <x v="1"/>
    <x v="0"/>
  </r>
  <r>
    <s v="엠피상동"/>
    <s v="MP상동"/>
    <s v="상동1팀"/>
    <s v="강명희"/>
    <s v="메리츠화재"/>
    <x v="0"/>
    <x v="0"/>
    <n v="106500"/>
    <s v="정상"/>
    <d v="2019-12-09T00:00:00"/>
    <d v="2019-12-09T00:00:00"/>
    <s v="61465-15567"/>
    <x v="2"/>
    <d v="2019-12-31T00:00:00"/>
    <x v="0"/>
    <x v="1"/>
    <x v="0"/>
  </r>
  <r>
    <s v="엠피피스토스"/>
    <s v="MP피스토스"/>
    <s v="피스1팀"/>
    <s v="고경숙"/>
    <s v="삼성화재"/>
    <x v="0"/>
    <x v="0"/>
    <n v="96000"/>
    <s v="정상"/>
    <d v="2019-12-09T00:00:00"/>
    <d v="2019-12-09T00:00:00"/>
    <n v="51927115870000"/>
    <x v="2"/>
    <d v="2019-12-31T00:00:00"/>
    <x v="0"/>
    <x v="3"/>
    <x v="0"/>
  </r>
  <r>
    <s v="엠피조은"/>
    <s v="MP조은"/>
    <s v="조은1팀"/>
    <s v="김난숙"/>
    <s v="KB손보"/>
    <x v="0"/>
    <x v="0"/>
    <n v="51453"/>
    <s v="정상"/>
    <d v="2019-12-09T00:00:00"/>
    <d v="2019-12-09T00:00:00"/>
    <n v="20196251941"/>
    <x v="2"/>
    <d v="2019-12-31T00:00:00"/>
    <x v="0"/>
    <x v="0"/>
    <x v="0"/>
  </r>
  <r>
    <s v="엠피조은"/>
    <s v="MP조은"/>
    <s v="조은1팀"/>
    <s v="김명주"/>
    <s v="삼성화재"/>
    <x v="0"/>
    <x v="0"/>
    <n v="36600"/>
    <s v="정상"/>
    <d v="2019-12-09T00:00:00"/>
    <d v="2019-12-09T00:00:00"/>
    <n v="51927116730000"/>
    <x v="2"/>
    <d v="2019-12-31T00:00:00"/>
    <x v="0"/>
    <x v="0"/>
    <x v="0"/>
  </r>
  <r>
    <s v="엠피조은"/>
    <s v="MP조은"/>
    <s v="조은1팀"/>
    <s v="김명주"/>
    <s v="삼성화재"/>
    <x v="0"/>
    <x v="0"/>
    <n v="23000"/>
    <s v="정상"/>
    <d v="2019-12-09T00:00:00"/>
    <d v="2019-12-09T00:00:00"/>
    <n v="51927112180000"/>
    <x v="2"/>
    <d v="2019-12-31T00:00:00"/>
    <x v="0"/>
    <x v="0"/>
    <x v="0"/>
  </r>
  <r>
    <s v="엠피조은"/>
    <s v="MP조은"/>
    <s v="조은1팀"/>
    <s v="김명주"/>
    <s v="삼성화재"/>
    <x v="0"/>
    <x v="0"/>
    <n v="28200"/>
    <s v="정상"/>
    <d v="2019-12-09T00:00:00"/>
    <d v="2019-12-09T00:00:00"/>
    <n v="51927108480000"/>
    <x v="2"/>
    <d v="2019-12-31T00:00:00"/>
    <x v="0"/>
    <x v="0"/>
    <x v="0"/>
  </r>
  <r>
    <s v="엠피송내"/>
    <s v="MP송내"/>
    <s v="송내2팀"/>
    <s v="김묘정"/>
    <s v="메리츠화재"/>
    <x v="0"/>
    <x v="0"/>
    <n v="58530"/>
    <s v="정상"/>
    <d v="2019-12-09T00:00:00"/>
    <d v="2019-12-09T00:00:00"/>
    <s v="61464-9566"/>
    <x v="2"/>
    <d v="2019-12-31T00:00:00"/>
    <x v="0"/>
    <x v="2"/>
    <x v="0"/>
  </r>
  <r>
    <s v="엠피피스토스"/>
    <s v="MP피스토스"/>
    <s v="피스1팀"/>
    <s v="김상천"/>
    <s v="한화손보"/>
    <x v="0"/>
    <x v="0"/>
    <n v="39600"/>
    <s v="철회"/>
    <d v="2019-12-09T00:00:00"/>
    <d v="2019-12-09T00:00:00"/>
    <s v="LA20192660215000"/>
    <x v="2"/>
    <d v="2019-12-31T00:00:00"/>
    <x v="1"/>
    <x v="3"/>
    <x v="0"/>
  </r>
  <r>
    <s v="엠피라온"/>
    <s v="MP라온"/>
    <s v="라온1팀"/>
    <s v="김성만"/>
    <s v="KB손보"/>
    <x v="0"/>
    <x v="0"/>
    <n v="43000"/>
    <s v="정상"/>
    <d v="2019-12-09T00:00:00"/>
    <d v="2019-12-09T00:00:00"/>
    <n v="20196258581"/>
    <x v="2"/>
    <d v="2019-12-31T00:00:00"/>
    <x v="0"/>
    <x v="6"/>
    <x v="0"/>
  </r>
  <r>
    <s v="엠피라온"/>
    <s v="MP라온"/>
    <s v="라온1팀"/>
    <s v="김성만"/>
    <s v="KB손보"/>
    <x v="0"/>
    <x v="0"/>
    <n v="43000"/>
    <s v="정상"/>
    <d v="2019-12-09T00:00:00"/>
    <d v="2019-12-09T00:00:00"/>
    <n v="20196265146"/>
    <x v="2"/>
    <d v="2019-12-31T00:00:00"/>
    <x v="0"/>
    <x v="6"/>
    <x v="0"/>
  </r>
  <r>
    <s v="엠피메트로"/>
    <s v="MP메트로"/>
    <s v="시흥1팀"/>
    <s v="김지연"/>
    <s v="DB손보"/>
    <x v="0"/>
    <x v="0"/>
    <n v="170000"/>
    <s v="정상"/>
    <d v="2019-12-09T00:00:00"/>
    <d v="2019-12-09T00:00:00"/>
    <n v="320192326116"/>
    <x v="2"/>
    <d v="2019-12-31T00:00:00"/>
    <x v="0"/>
    <x v="15"/>
    <x v="0"/>
  </r>
  <r>
    <s v="엠피메트로"/>
    <s v="MP메트로"/>
    <s v="시흥1팀"/>
    <s v="김지연"/>
    <s v="DB손보"/>
    <x v="0"/>
    <x v="1"/>
    <n v="8630"/>
    <s v="정상"/>
    <d v="2019-12-09T00:00:00"/>
    <d v="2019-12-09T00:00:00"/>
    <n v="320192326128"/>
    <x v="2"/>
    <d v="2019-12-31T00:00:00"/>
    <x v="0"/>
    <x v="15"/>
    <x v="0"/>
  </r>
  <r>
    <s v="엠피가온"/>
    <s v="MP가온"/>
    <s v="가온1팀"/>
    <s v="노희경"/>
    <s v="한화손보"/>
    <x v="0"/>
    <x v="0"/>
    <n v="81480"/>
    <s v="정상"/>
    <d v="2019-12-09T00:00:00"/>
    <d v="2019-12-09T00:00:00"/>
    <s v="LA20192664706000"/>
    <x v="2"/>
    <d v="2019-12-31T00:00:00"/>
    <x v="0"/>
    <x v="9"/>
    <x v="0"/>
  </r>
  <r>
    <s v="엠피가온"/>
    <s v="MP가온"/>
    <s v="가온1팀"/>
    <s v="노희경"/>
    <s v="한화손보"/>
    <x v="0"/>
    <x v="0"/>
    <n v="30000"/>
    <s v="정상"/>
    <d v="2019-12-09T00:00:00"/>
    <d v="2019-12-09T00:00:00"/>
    <s v="LA20192664541000"/>
    <x v="2"/>
    <d v="2019-12-31T00:00:00"/>
    <x v="0"/>
    <x v="9"/>
    <x v="0"/>
  </r>
  <r>
    <s v="엠피가온"/>
    <s v="MP가온"/>
    <s v="가온1팀"/>
    <s v="노희경"/>
    <s v="KB손보"/>
    <x v="0"/>
    <x v="0"/>
    <n v="10200"/>
    <s v="정상"/>
    <d v="2019-12-09T00:00:00"/>
    <d v="2019-12-09T00:00:00"/>
    <n v="20196260626"/>
    <x v="2"/>
    <d v="2019-12-31T00:00:00"/>
    <x v="0"/>
    <x v="9"/>
    <x v="0"/>
  </r>
  <r>
    <s v="엠피성공"/>
    <s v="MP성공"/>
    <s v="성공1팀"/>
    <s v="백혜경"/>
    <s v="한화손보"/>
    <x v="0"/>
    <x v="0"/>
    <n v="34300"/>
    <s v="정상"/>
    <d v="2019-12-09T00:00:00"/>
    <d v="2019-12-09T00:00:00"/>
    <s v="LA20192661799000"/>
    <x v="2"/>
    <d v="2019-12-31T00:00:00"/>
    <x v="0"/>
    <x v="5"/>
    <x v="0"/>
  </r>
  <r>
    <s v="엠피성공"/>
    <s v="MP성공"/>
    <s v="성공1팀"/>
    <s v="백혜경"/>
    <s v="메리츠화재"/>
    <x v="0"/>
    <x v="1"/>
    <n v="6650"/>
    <s v="정상"/>
    <d v="2019-12-09T00:00:00"/>
    <d v="2019-12-09T00:00:00"/>
    <s v="61264-320827"/>
    <x v="2"/>
    <d v="2019-12-31T00:00:00"/>
    <x v="0"/>
    <x v="5"/>
    <x v="0"/>
  </r>
  <r>
    <s v="엠피성공"/>
    <s v="MP성공"/>
    <s v="성공1팀"/>
    <s v="백혜경"/>
    <s v="메리츠화재"/>
    <x v="0"/>
    <x v="1"/>
    <n v="6280"/>
    <s v="정상"/>
    <d v="2019-12-09T00:00:00"/>
    <d v="2019-12-09T00:00:00"/>
    <s v="61264-320833"/>
    <x v="2"/>
    <d v="2019-12-31T00:00:00"/>
    <x v="0"/>
    <x v="5"/>
    <x v="0"/>
  </r>
  <r>
    <s v="엠피조은"/>
    <s v="MP조은"/>
    <s v="조은1팀"/>
    <s v="손수영"/>
    <s v="한화손보"/>
    <x v="0"/>
    <x v="0"/>
    <n v="30000"/>
    <s v="정상"/>
    <d v="2019-12-09T00:00:00"/>
    <d v="2019-12-09T00:00:00"/>
    <s v="LA20192662978000"/>
    <x v="2"/>
    <d v="2019-12-31T00:00:00"/>
    <x v="0"/>
    <x v="0"/>
    <x v="0"/>
  </r>
  <r>
    <s v="엠피성공"/>
    <s v="MP성공"/>
    <s v="성공1팀"/>
    <s v="심정임"/>
    <s v="메리츠화재"/>
    <x v="0"/>
    <x v="0"/>
    <n v="13500"/>
    <s v="정상"/>
    <d v="2019-12-09T00:00:00"/>
    <d v="2019-12-09T00:00:00"/>
    <s v="61437-75425"/>
    <x v="2"/>
    <d v="2019-12-31T00:00:00"/>
    <x v="0"/>
    <x v="5"/>
    <x v="0"/>
  </r>
  <r>
    <s v="엠피피스토스"/>
    <s v="MP피스토스"/>
    <s v="피스1팀"/>
    <s v="안옥선"/>
    <s v="삼성화재"/>
    <x v="0"/>
    <x v="0"/>
    <n v="17000"/>
    <s v="정상"/>
    <d v="2019-12-09T00:00:00"/>
    <d v="2019-12-09T00:00:00"/>
    <n v="51927047260000"/>
    <x v="2"/>
    <d v="2019-12-31T00:00:00"/>
    <x v="0"/>
    <x v="3"/>
    <x v="0"/>
  </r>
  <r>
    <s v="엠피피스토스"/>
    <s v="MP피스토스"/>
    <s v="피스1팀"/>
    <s v="안옥선"/>
    <s v="삼성화재"/>
    <x v="0"/>
    <x v="0"/>
    <n v="30000"/>
    <s v="정상"/>
    <d v="2019-12-09T00:00:00"/>
    <d v="2019-12-09T00:00:00"/>
    <n v="51927059570000"/>
    <x v="2"/>
    <d v="2019-12-31T00:00:00"/>
    <x v="0"/>
    <x v="3"/>
    <x v="0"/>
  </r>
  <r>
    <s v="엠피메트로"/>
    <s v="제이엔제이"/>
    <s v="제이엔제이1팀"/>
    <s v="유경자"/>
    <s v="DB손보"/>
    <x v="0"/>
    <x v="0"/>
    <n v="79260"/>
    <s v="철회"/>
    <d v="2019-12-09T00:00:00"/>
    <d v="2019-12-09T00:00:00"/>
    <n v="320192326101"/>
    <x v="2"/>
    <d v="2019-12-31T00:00:00"/>
    <x v="1"/>
    <x v="4"/>
    <x v="0"/>
  </r>
  <r>
    <s v="엠피경기"/>
    <m/>
    <m/>
    <s v="유창백"/>
    <s v="메리츠화재"/>
    <x v="0"/>
    <x v="0"/>
    <n v="51900"/>
    <s v="정상"/>
    <d v="2019-12-09T00:00:00"/>
    <d v="2019-12-09T00:00:00"/>
    <s v="61464-9650"/>
    <x v="2"/>
    <d v="2019-12-31T00:00:00"/>
    <x v="0"/>
    <x v="18"/>
    <x v="0"/>
  </r>
  <r>
    <s v="엠피상동"/>
    <s v="MP상동"/>
    <s v="상동1팀"/>
    <s v="육숙자"/>
    <s v="메리츠화재"/>
    <x v="0"/>
    <x v="0"/>
    <n v="25000"/>
    <s v="정상"/>
    <d v="2019-12-09T00:00:00"/>
    <d v="2019-12-09T00:00:00"/>
    <s v="61437-75273"/>
    <x v="2"/>
    <d v="2019-12-31T00:00:00"/>
    <x v="0"/>
    <x v="1"/>
    <x v="0"/>
  </r>
  <r>
    <s v="엠피라온"/>
    <s v="MP라온"/>
    <s v="라온1팀"/>
    <s v="윤태진"/>
    <s v="KB손보"/>
    <x v="0"/>
    <x v="0"/>
    <n v="35000"/>
    <s v="정상"/>
    <d v="2019-12-09T00:00:00"/>
    <d v="2019-12-09T00:00:00"/>
    <n v="20196259691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9T00:00:00"/>
    <d v="2019-12-09T00:00:00"/>
    <s v="LA20192659487000"/>
    <x v="2"/>
    <d v="2019-12-31T00:00:00"/>
    <x v="0"/>
    <x v="6"/>
    <x v="0"/>
  </r>
  <r>
    <s v="엠피라온"/>
    <s v="MP라온"/>
    <s v="라온1팀"/>
    <s v="이동욱2"/>
    <s v="한화손보"/>
    <x v="0"/>
    <x v="0"/>
    <n v="20000"/>
    <s v="정상"/>
    <d v="2019-12-09T00:00:00"/>
    <d v="2019-12-09T00:00:00"/>
    <s v="LA20192662591000"/>
    <x v="2"/>
    <d v="2019-12-31T00:00:00"/>
    <x v="0"/>
    <x v="6"/>
    <x v="0"/>
  </r>
  <r>
    <s v="엠피라온"/>
    <s v="MP라온"/>
    <s v="라온1팀"/>
    <s v="이동욱2"/>
    <s v="한화손보"/>
    <x v="0"/>
    <x v="0"/>
    <n v="20000"/>
    <s v="정상"/>
    <d v="2019-12-09T00:00:00"/>
    <d v="2019-12-09T00:00:00"/>
    <s v="LA20192663457000"/>
    <x v="2"/>
    <d v="2019-12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2-09T00:00:00"/>
    <d v="2019-12-09T00:00:00"/>
    <s v="LA20192666643000"/>
    <x v="2"/>
    <d v="2019-12-31T00:00:00"/>
    <x v="0"/>
    <x v="6"/>
    <x v="0"/>
  </r>
  <r>
    <s v="엠피상동"/>
    <s v="MP상동"/>
    <s v="상동1팀"/>
    <s v="이상분"/>
    <s v="한화손보"/>
    <x v="0"/>
    <x v="0"/>
    <n v="20000"/>
    <s v="정상"/>
    <d v="2019-12-09T00:00:00"/>
    <d v="2019-12-09T00:00:00"/>
    <s v="LA20192660828000"/>
    <x v="2"/>
    <d v="2019-12-31T00:00:00"/>
    <x v="0"/>
    <x v="1"/>
    <x v="0"/>
  </r>
  <r>
    <s v="엠피프라임"/>
    <m/>
    <m/>
    <s v="이상희"/>
    <s v="삼성화재"/>
    <x v="0"/>
    <x v="0"/>
    <n v="40000"/>
    <s v="정상"/>
    <d v="2019-12-09T00:00:00"/>
    <d v="2019-12-09T00:00:00"/>
    <n v="51927072970000"/>
    <x v="2"/>
    <d v="2019-12-31T00:00:00"/>
    <x v="0"/>
    <x v="12"/>
    <x v="0"/>
  </r>
  <r>
    <s v="NO DATA"/>
    <m/>
    <m/>
    <s v="이호진2"/>
    <s v="흥국화재"/>
    <x v="0"/>
    <x v="0"/>
    <n v="105850"/>
    <s v="정상"/>
    <d v="2019-12-09T00:00:00"/>
    <d v="2019-12-09T00:00:00"/>
    <n v="41937741890000"/>
    <x v="2"/>
    <d v="2019-12-31T00:00:00"/>
    <x v="0"/>
    <x v="17"/>
    <x v="0"/>
  </r>
  <r>
    <s v="엠피가온"/>
    <s v="MP가온"/>
    <s v="가온1팀"/>
    <s v="임명산"/>
    <s v="한화손보"/>
    <x v="0"/>
    <x v="0"/>
    <n v="51000"/>
    <s v="정상"/>
    <d v="2019-12-09T00:00:00"/>
    <d v="2019-12-09T00:00:00"/>
    <s v="LA20192668020000"/>
    <x v="2"/>
    <d v="2019-12-31T00:00:00"/>
    <x v="0"/>
    <x v="9"/>
    <x v="0"/>
  </r>
  <r>
    <s v="엠피가온"/>
    <s v="MP가온"/>
    <s v="가온1팀"/>
    <s v="임명산"/>
    <s v="흥국화재"/>
    <x v="0"/>
    <x v="0"/>
    <n v="31963"/>
    <s v="정상"/>
    <d v="2019-12-09T00:00:00"/>
    <d v="2019-12-09T00:00:00"/>
    <n v="41937742180000"/>
    <x v="2"/>
    <d v="2019-12-31T00:00:00"/>
    <x v="0"/>
    <x v="9"/>
    <x v="0"/>
  </r>
  <r>
    <s v="엠피가온"/>
    <m/>
    <m/>
    <s v="임은숙"/>
    <s v="삼성화재"/>
    <x v="0"/>
    <x v="0"/>
    <n v="19000"/>
    <s v="정상"/>
    <d v="2019-12-09T00:00:00"/>
    <d v="2019-12-09T00:00:00"/>
    <n v="51927078800000"/>
    <x v="2"/>
    <d v="2019-12-31T00:00:00"/>
    <x v="0"/>
    <x v="9"/>
    <x v="0"/>
  </r>
  <r>
    <s v="엠피메트로"/>
    <s v="제이엔제이"/>
    <s v="제이엔제이1팀"/>
    <s v="장미향"/>
    <s v="DB손보"/>
    <x v="0"/>
    <x v="0"/>
    <n v="57380"/>
    <s v="정상"/>
    <d v="2019-12-09T00:00:00"/>
    <d v="2019-12-09T00:00:00"/>
    <n v="320192330048"/>
    <x v="2"/>
    <d v="2019-12-31T00:00:00"/>
    <x v="0"/>
    <x v="4"/>
    <x v="0"/>
  </r>
  <r>
    <s v="엠피송내"/>
    <s v="MP송내"/>
    <s v="송내1팀"/>
    <s v="정인란"/>
    <s v="메리츠화재"/>
    <x v="0"/>
    <x v="0"/>
    <n v="51330"/>
    <s v="정상"/>
    <d v="2019-12-09T00:00:00"/>
    <d v="2019-12-09T00:00:00"/>
    <s v="61464-9548"/>
    <x v="2"/>
    <d v="2019-12-31T00:00:00"/>
    <x v="0"/>
    <x v="2"/>
    <x v="0"/>
  </r>
  <r>
    <s v="엠피상동"/>
    <s v="MP상동"/>
    <s v="상동1팀"/>
    <s v="조성임"/>
    <s v="한화손보"/>
    <x v="0"/>
    <x v="0"/>
    <n v="122000"/>
    <s v="정상"/>
    <d v="2019-12-09T00:00:00"/>
    <d v="2019-12-09T00:00:00"/>
    <s v="LA20192661687000"/>
    <x v="2"/>
    <d v="2019-12-31T00:00:00"/>
    <x v="0"/>
    <x v="1"/>
    <x v="0"/>
  </r>
  <r>
    <s v="엠피상동"/>
    <s v="MP상동"/>
    <s v="상동1팀"/>
    <s v="조성임"/>
    <s v="메리츠화재"/>
    <x v="0"/>
    <x v="0"/>
    <n v="38000"/>
    <s v="정상"/>
    <d v="2019-12-09T00:00:00"/>
    <d v="2019-12-09T00:00:00"/>
    <s v="61438-34310"/>
    <x v="2"/>
    <d v="2019-12-31T00:00:00"/>
    <x v="0"/>
    <x v="1"/>
    <x v="0"/>
  </r>
  <r>
    <s v="엠피상동"/>
    <s v="MP상동"/>
    <s v="상동1팀"/>
    <s v="조성임"/>
    <s v="메리츠화재"/>
    <x v="0"/>
    <x v="0"/>
    <n v="38000"/>
    <s v="정상"/>
    <d v="2019-12-09T00:00:00"/>
    <d v="2019-12-09T00:00:00"/>
    <s v="61438-34335"/>
    <x v="2"/>
    <d v="2019-12-31T00:00:00"/>
    <x v="0"/>
    <x v="1"/>
    <x v="0"/>
  </r>
  <r>
    <s v="엠피경기"/>
    <s v="MP경기"/>
    <s v="경기1팀"/>
    <s v="조정호"/>
    <s v="삼성화재"/>
    <x v="0"/>
    <x v="0"/>
    <n v="130000"/>
    <s v="정상"/>
    <d v="2019-12-09T00:00:00"/>
    <d v="2019-12-09T00:00:00"/>
    <n v="51927041740000"/>
    <x v="2"/>
    <d v="2019-12-31T00:00:00"/>
    <x v="0"/>
    <x v="18"/>
    <x v="0"/>
  </r>
  <r>
    <s v="엠피성공"/>
    <s v="MP성공"/>
    <s v="성공1팀"/>
    <s v="최선희"/>
    <s v="농협손보"/>
    <x v="0"/>
    <x v="0"/>
    <n v="110368"/>
    <s v="정상"/>
    <d v="2019-12-09T00:00:00"/>
    <d v="2019-12-09T00:00:00"/>
    <n v="3190617296481"/>
    <x v="2"/>
    <d v="2019-12-31T00:00:00"/>
    <x v="0"/>
    <x v="5"/>
    <x v="0"/>
  </r>
  <r>
    <s v="엠피성공"/>
    <s v="MP성공"/>
    <s v="성공1팀"/>
    <s v="최선희"/>
    <s v="농협손보"/>
    <x v="0"/>
    <x v="0"/>
    <n v="50000"/>
    <s v="정상"/>
    <d v="2019-12-09T00:00:00"/>
    <d v="2019-12-09T00:00:00"/>
    <n v="3190619561111"/>
    <x v="2"/>
    <d v="2019-12-31T00:00:00"/>
    <x v="0"/>
    <x v="5"/>
    <x v="0"/>
  </r>
  <r>
    <s v="엠피성공"/>
    <s v="MP성공"/>
    <s v="성공1팀"/>
    <s v="최선희"/>
    <s v="롯데손보"/>
    <x v="0"/>
    <x v="0"/>
    <n v="136590"/>
    <s v="정상"/>
    <d v="2019-12-09T00:00:00"/>
    <d v="2019-12-09T00:00:00"/>
    <s v="LA20192052570000"/>
    <x v="2"/>
    <d v="2019-12-31T00:00:00"/>
    <x v="0"/>
    <x v="5"/>
    <x v="0"/>
  </r>
  <r>
    <s v="엠피성공"/>
    <s v="MP성공"/>
    <s v="성공1팀"/>
    <s v="최선희"/>
    <s v="메리츠화재"/>
    <x v="0"/>
    <x v="0"/>
    <n v="140000"/>
    <s v="정상"/>
    <d v="2019-12-09T00:00:00"/>
    <d v="2019-12-09T00:00:00"/>
    <s v="61430-32611"/>
    <x v="2"/>
    <d v="2019-12-31T00:00:00"/>
    <x v="0"/>
    <x v="5"/>
    <x v="0"/>
  </r>
  <r>
    <s v="엠피성공"/>
    <s v="MP성공"/>
    <s v="성공1팀"/>
    <s v="최선희"/>
    <s v="흥국화재"/>
    <x v="0"/>
    <x v="0"/>
    <n v="35022"/>
    <s v="정상"/>
    <d v="2019-12-09T00:00:00"/>
    <d v="2019-12-09T00:00:00"/>
    <n v="41937739670000"/>
    <x v="2"/>
    <d v="2019-12-31T00:00:00"/>
    <x v="0"/>
    <x v="5"/>
    <x v="0"/>
  </r>
  <r>
    <s v="엠피상동"/>
    <s v="MP상동"/>
    <s v="상동1팀"/>
    <s v="최은재"/>
    <s v="삼성화재"/>
    <x v="0"/>
    <x v="1"/>
    <n v="13218"/>
    <s v="정상"/>
    <d v="2019-12-09T00:00:00"/>
    <d v="2019-12-09T00:00:00"/>
    <n v="51927054810000"/>
    <x v="2"/>
    <d v="2019-12-31T00:00:00"/>
    <x v="0"/>
    <x v="1"/>
    <x v="0"/>
  </r>
  <r>
    <s v="엠피의정부"/>
    <s v="MP의정부"/>
    <m/>
    <s v="최주영"/>
    <s v="한화손보"/>
    <x v="0"/>
    <x v="0"/>
    <n v="85000"/>
    <s v="정상"/>
    <d v="2019-12-09T00:00:00"/>
    <d v="2019-12-09T00:00:00"/>
    <s v="LA20192665048000"/>
    <x v="2"/>
    <d v="2019-12-31T00:00:00"/>
    <x v="0"/>
    <x v="10"/>
    <x v="0"/>
  </r>
  <r>
    <s v="엠피의정부"/>
    <s v="MP의정부"/>
    <m/>
    <s v="최주영"/>
    <s v="흥국화재"/>
    <x v="0"/>
    <x v="0"/>
    <n v="52084"/>
    <s v="정상"/>
    <d v="2019-12-09T00:00:00"/>
    <d v="2019-12-09T00:00:00"/>
    <n v="41937739650000"/>
    <x v="2"/>
    <d v="2019-12-31T00:00:00"/>
    <x v="0"/>
    <x v="10"/>
    <x v="0"/>
  </r>
  <r>
    <s v="엠피피스토스"/>
    <m/>
    <m/>
    <s v="표계순"/>
    <s v="KB손보"/>
    <x v="0"/>
    <x v="0"/>
    <n v="36868"/>
    <s v="정상"/>
    <d v="2019-12-09T00:00:00"/>
    <d v="2019-12-09T00:00:00"/>
    <n v="20196254268"/>
    <x v="2"/>
    <d v="2019-12-31T00:00:00"/>
    <x v="0"/>
    <x v="3"/>
    <x v="0"/>
  </r>
  <r>
    <s v="엠피피스토스"/>
    <m/>
    <m/>
    <s v="표계순"/>
    <s v="메리츠화재"/>
    <x v="0"/>
    <x v="0"/>
    <n v="287570"/>
    <s v="정상"/>
    <d v="2019-12-09T00:00:00"/>
    <d v="2019-12-09T00:00:00"/>
    <s v="61445-11330"/>
    <x v="2"/>
    <d v="2019-12-31T00:00:00"/>
    <x v="0"/>
    <x v="3"/>
    <x v="0"/>
  </r>
  <r>
    <s v="엠피프라임"/>
    <m/>
    <m/>
    <s v="허윤경"/>
    <s v="한화손보"/>
    <x v="0"/>
    <x v="0"/>
    <n v="30000"/>
    <s v="정상"/>
    <d v="2019-12-09T00:00:00"/>
    <d v="2019-12-09T00:00:00"/>
    <s v="LA20192656900000"/>
    <x v="2"/>
    <d v="2019-12-31T00:00:00"/>
    <x v="0"/>
    <x v="12"/>
    <x v="0"/>
  </r>
  <r>
    <s v="엠피피스토스"/>
    <s v="MP피스토스"/>
    <s v="피스1팀"/>
    <s v="홍미숙"/>
    <s v="메리츠화재"/>
    <x v="0"/>
    <x v="0"/>
    <n v="14600"/>
    <s v="정상"/>
    <d v="2019-12-09T00:00:00"/>
    <d v="2019-12-09T00:00:00"/>
    <s v="61437-75407"/>
    <x v="2"/>
    <d v="2019-12-31T00:00:00"/>
    <x v="0"/>
    <x v="3"/>
    <x v="0"/>
  </r>
  <r>
    <s v="엠피성공"/>
    <m/>
    <m/>
    <s v="전용순"/>
    <s v="흥국화재"/>
    <x v="0"/>
    <x v="0"/>
    <n v="100000"/>
    <s v="철회"/>
    <d v="2019-12-07T00:00:00"/>
    <d v="2019-12-07T00:00:00"/>
    <n v="41937729020000"/>
    <x v="2"/>
    <d v="2019-12-31T00:00:00"/>
    <x v="1"/>
    <x v="5"/>
    <x v="0"/>
  </r>
  <r>
    <s v="엠피성공"/>
    <m/>
    <m/>
    <s v="전용순"/>
    <s v="흥국화재"/>
    <x v="0"/>
    <x v="0"/>
    <n v="100000"/>
    <s v="철회"/>
    <d v="2019-12-07T00:00:00"/>
    <d v="2019-12-07T00:00:00"/>
    <n v="41937729530000"/>
    <x v="2"/>
    <d v="2019-12-31T00:00:00"/>
    <x v="1"/>
    <x v="5"/>
    <x v="0"/>
  </r>
  <r>
    <s v="엠피성공"/>
    <m/>
    <m/>
    <s v="전용순"/>
    <s v="흥국화재"/>
    <x v="0"/>
    <x v="0"/>
    <n v="104167"/>
    <s v="철회"/>
    <d v="2019-12-07T00:00:00"/>
    <d v="2019-12-07T00:00:00"/>
    <n v="41937729040000"/>
    <x v="2"/>
    <d v="2019-12-31T00:00:00"/>
    <x v="1"/>
    <x v="5"/>
    <x v="0"/>
  </r>
  <r>
    <s v="엠피성공"/>
    <m/>
    <m/>
    <s v="전용순"/>
    <s v="흥국화재"/>
    <x v="0"/>
    <x v="0"/>
    <n v="43000"/>
    <s v="철회"/>
    <d v="2019-12-07T00:00:00"/>
    <d v="2019-12-07T00:00:00"/>
    <n v="41937729050000"/>
    <x v="2"/>
    <d v="2019-12-31T00:00:00"/>
    <x v="1"/>
    <x v="5"/>
    <x v="0"/>
  </r>
  <r>
    <s v="엠피조은"/>
    <s v="MP조은"/>
    <s v="조은1팀"/>
    <s v="김명주"/>
    <s v="흥국화재"/>
    <x v="0"/>
    <x v="0"/>
    <n v="64498"/>
    <s v="정상"/>
    <d v="2019-12-06T00:00:00"/>
    <d v="2019-12-06T00:00:00"/>
    <n v="41937695360000"/>
    <x v="2"/>
    <d v="2019-12-31T00:00:00"/>
    <x v="0"/>
    <x v="0"/>
    <x v="0"/>
  </r>
  <r>
    <s v="엠피송내"/>
    <s v="MP송내"/>
    <s v="송내2팀"/>
    <s v="김묘정"/>
    <s v="MG손보"/>
    <x v="0"/>
    <x v="0"/>
    <n v="40420"/>
    <s v="정상"/>
    <d v="2019-12-06T00:00:00"/>
    <d v="2019-12-06T00:00:00"/>
    <n v="20190582885"/>
    <x v="2"/>
    <d v="2019-12-31T00:00:00"/>
    <x v="0"/>
    <x v="2"/>
    <x v="0"/>
  </r>
  <r>
    <s v="엠피상동"/>
    <s v="MP상동"/>
    <s v="상동1팀"/>
    <s v="김미란"/>
    <s v="한화손보"/>
    <x v="0"/>
    <x v="0"/>
    <n v="112000"/>
    <s v="철회"/>
    <d v="2019-12-06T00:00:00"/>
    <d v="2019-12-06T00:00:00"/>
    <s v="LA20192643904000"/>
    <x v="2"/>
    <d v="2019-12-31T00:00:00"/>
    <x v="1"/>
    <x v="1"/>
    <x v="0"/>
  </r>
  <r>
    <s v="엠피조은"/>
    <s v="MP조은"/>
    <s v="조은1팀"/>
    <s v="김민화"/>
    <s v="메리츠화재"/>
    <x v="0"/>
    <x v="0"/>
    <n v="53240"/>
    <s v="정상"/>
    <d v="2019-12-06T00:00:00"/>
    <d v="2019-12-06T00:00:00"/>
    <s v="61435-24772"/>
    <x v="2"/>
    <d v="2019-12-31T00:00:00"/>
    <x v="0"/>
    <x v="0"/>
    <x v="0"/>
  </r>
  <r>
    <s v="엠피피스토스"/>
    <s v="MP피스토스"/>
    <s v="피스1팀"/>
    <s v="김상천"/>
    <s v="현대해상"/>
    <x v="0"/>
    <x v="0"/>
    <n v="56310"/>
    <s v="정상"/>
    <d v="2019-12-06T00:00:00"/>
    <d v="2019-12-06T00:00:00"/>
    <s v="L01943212094"/>
    <x v="2"/>
    <d v="2019-12-31T00:00:00"/>
    <x v="0"/>
    <x v="3"/>
    <x v="0"/>
  </r>
  <r>
    <s v="엠피피스토스"/>
    <s v="MP피스토스"/>
    <s v="피스1팀"/>
    <s v="김선옥"/>
    <s v="DB손보"/>
    <x v="0"/>
    <x v="0"/>
    <n v="117000"/>
    <s v="정상"/>
    <d v="2019-12-06T00:00:00"/>
    <d v="2019-12-06T00:00:00"/>
    <n v="320192303191"/>
    <x v="2"/>
    <d v="2019-12-31T00:00:00"/>
    <x v="0"/>
    <x v="3"/>
    <x v="0"/>
  </r>
  <r>
    <s v="엠피메트로"/>
    <s v="제이엔제이"/>
    <s v="제이엔제이1팀"/>
    <s v="김윤정"/>
    <s v="DB손보"/>
    <x v="0"/>
    <x v="0"/>
    <n v="75540"/>
    <s v="정상"/>
    <d v="2019-12-06T00:00:00"/>
    <d v="2019-12-06T00:00:00"/>
    <n v="320192314153"/>
    <x v="2"/>
    <d v="2019-12-31T00:00:00"/>
    <x v="0"/>
    <x v="4"/>
    <x v="0"/>
  </r>
  <r>
    <s v="엠피메트로"/>
    <s v="제이엔제이"/>
    <s v="제이엔제이1팀"/>
    <s v="김윤정"/>
    <s v="메리츠화재"/>
    <x v="0"/>
    <x v="0"/>
    <n v="20860"/>
    <s v="정상"/>
    <d v="2019-12-06T00:00:00"/>
    <d v="2019-12-06T00:00:00"/>
    <s v="61437-72419"/>
    <x v="2"/>
    <d v="2019-12-31T00:00:00"/>
    <x v="0"/>
    <x v="4"/>
    <x v="0"/>
  </r>
  <r>
    <s v="엠피피스토스"/>
    <s v="MP피스토스"/>
    <s v="피스1팀"/>
    <s v="김자영2"/>
    <s v="메리츠화재"/>
    <x v="0"/>
    <x v="0"/>
    <n v="200000"/>
    <s v="정상"/>
    <d v="2019-12-06T00:00:00"/>
    <d v="2019-12-06T00:00:00"/>
    <s v="61430-31612"/>
    <x v="2"/>
    <d v="2019-12-31T00:00:00"/>
    <x v="0"/>
    <x v="3"/>
    <x v="0"/>
  </r>
  <r>
    <s v="엠피경기"/>
    <s v="MP경기"/>
    <s v="경기1팀"/>
    <s v="김종명"/>
    <s v="메리츠화재"/>
    <x v="0"/>
    <x v="0"/>
    <n v="142270"/>
    <s v="정상"/>
    <d v="2019-12-06T00:00:00"/>
    <d v="2019-12-06T00:00:00"/>
    <s v="61434-36588"/>
    <x v="2"/>
    <d v="2019-12-31T00:00:00"/>
    <x v="0"/>
    <x v="18"/>
    <x v="0"/>
  </r>
  <r>
    <s v="엠피피스토스"/>
    <s v="MP피스토스"/>
    <s v="피스1팀"/>
    <s v="김진이"/>
    <s v="메리츠화재"/>
    <x v="0"/>
    <x v="0"/>
    <n v="48030"/>
    <s v="정상"/>
    <d v="2019-12-06T00:00:00"/>
    <d v="2019-12-06T00:00:00"/>
    <s v="61434-35546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43590"/>
    <s v="정상"/>
    <d v="2019-12-06T00:00:00"/>
    <d v="2019-12-06T00:00:00"/>
    <s v="61430-31391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70000"/>
    <s v="정상"/>
    <d v="2019-12-06T00:00:00"/>
    <d v="2019-12-06T00:00:00"/>
    <s v="61430-31766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46150"/>
    <s v="정상"/>
    <d v="2019-12-06T00:00:00"/>
    <d v="2019-12-06T00:00:00"/>
    <s v="61434-36266"/>
    <x v="2"/>
    <d v="2019-12-31T00:00:00"/>
    <x v="0"/>
    <x v="3"/>
    <x v="0"/>
  </r>
  <r>
    <s v="엠피피스토스"/>
    <s v="MP피스토스"/>
    <s v="피스1팀"/>
    <s v="김진이"/>
    <s v="메리츠화재"/>
    <x v="0"/>
    <x v="0"/>
    <n v="31510"/>
    <s v="정상"/>
    <d v="2019-12-06T00:00:00"/>
    <d v="2019-12-06T00:00:00"/>
    <s v="61430-31649"/>
    <x v="2"/>
    <d v="2019-12-31T00:00:00"/>
    <x v="0"/>
    <x v="3"/>
    <x v="0"/>
  </r>
  <r>
    <s v="엠피가온"/>
    <s v="MP가온"/>
    <s v="가온1팀"/>
    <s v="노희경"/>
    <s v="한화손보"/>
    <x v="0"/>
    <x v="0"/>
    <n v="38950"/>
    <s v="정상"/>
    <d v="2019-12-06T00:00:00"/>
    <d v="2019-12-06T00:00:00"/>
    <s v="LA20192647560000"/>
    <x v="2"/>
    <d v="2019-12-31T00:00:00"/>
    <x v="0"/>
    <x v="9"/>
    <x v="0"/>
  </r>
  <r>
    <s v="엠피가온"/>
    <s v="MP가온"/>
    <s v="가온1팀"/>
    <s v="노희경"/>
    <s v="한화손보"/>
    <x v="0"/>
    <x v="0"/>
    <n v="34200"/>
    <s v="정상"/>
    <d v="2019-12-06T00:00:00"/>
    <d v="2019-12-06T00:00:00"/>
    <s v="LA20192644419000"/>
    <x v="2"/>
    <d v="2019-12-31T00:00:00"/>
    <x v="0"/>
    <x v="9"/>
    <x v="0"/>
  </r>
  <r>
    <s v="엠피상동"/>
    <s v="MP상동"/>
    <s v="상동1팀"/>
    <s v="손명애"/>
    <s v="삼성화재"/>
    <x v="0"/>
    <x v="0"/>
    <n v="64000"/>
    <s v="정상"/>
    <d v="2019-12-06T00:00:00"/>
    <d v="2019-12-06T00:00:00"/>
    <n v="51926859000000"/>
    <x v="2"/>
    <d v="2019-12-31T00:00:00"/>
    <x v="0"/>
    <x v="1"/>
    <x v="0"/>
  </r>
  <r>
    <s v="엠피조은"/>
    <s v="MP조은"/>
    <s v="조은1팀"/>
    <s v="손수영"/>
    <s v="흥국화재"/>
    <x v="0"/>
    <x v="0"/>
    <n v="120229"/>
    <s v="정상"/>
    <d v="2019-12-06T00:00:00"/>
    <d v="2019-12-06T00:00:00"/>
    <n v="41937700930000"/>
    <x v="2"/>
    <d v="2019-12-31T00:00:00"/>
    <x v="0"/>
    <x v="0"/>
    <x v="0"/>
  </r>
  <r>
    <s v="엠피조은"/>
    <s v="MP조은"/>
    <s v="조은1팀"/>
    <s v="손수영"/>
    <s v="흥국화재"/>
    <x v="0"/>
    <x v="1"/>
    <n v="8995"/>
    <s v="정상"/>
    <d v="2019-12-06T00:00:00"/>
    <d v="2019-12-06T00:00:00"/>
    <n v="41937701300000"/>
    <x v="2"/>
    <d v="2019-12-31T00:00:00"/>
    <x v="0"/>
    <x v="0"/>
    <x v="0"/>
  </r>
  <r>
    <s v="엠피가온"/>
    <s v="MP가온"/>
    <s v="가온1팀"/>
    <s v="송연희"/>
    <s v="메리츠화재"/>
    <x v="0"/>
    <x v="0"/>
    <n v="10000"/>
    <s v="정상"/>
    <d v="2019-12-06T00:00:00"/>
    <d v="2019-12-06T00:00:00"/>
    <s v="61437-72764"/>
    <x v="2"/>
    <d v="2019-12-31T00:00:00"/>
    <x v="0"/>
    <x v="9"/>
    <x v="0"/>
  </r>
  <r>
    <s v="엠피가온"/>
    <s v="MP가온"/>
    <s v="가온1팀"/>
    <s v="송정희"/>
    <s v="한화손보"/>
    <x v="0"/>
    <x v="0"/>
    <n v="20000"/>
    <s v="정상"/>
    <d v="2019-12-06T00:00:00"/>
    <d v="2019-12-06T00:00:00"/>
    <s v="LA20192649053000"/>
    <x v="2"/>
    <d v="2019-12-31T00:00:00"/>
    <x v="0"/>
    <x v="9"/>
    <x v="0"/>
  </r>
  <r>
    <s v="엠피성공"/>
    <s v="MP성공"/>
    <s v="성공1팀"/>
    <s v="신동원"/>
    <s v="흥국화재"/>
    <x v="0"/>
    <x v="0"/>
    <n v="104949"/>
    <s v="정상"/>
    <d v="2019-12-06T00:00:00"/>
    <d v="2019-12-06T00:00:00"/>
    <n v="41937727570000"/>
    <x v="2"/>
    <d v="2019-12-31T00:00:00"/>
    <x v="0"/>
    <x v="5"/>
    <x v="0"/>
  </r>
  <r>
    <s v="엠피성공"/>
    <s v="MP성공"/>
    <s v="성공1팀"/>
    <s v="신동원"/>
    <s v="흥국화재"/>
    <x v="0"/>
    <x v="1"/>
    <n v="14208"/>
    <s v="정상"/>
    <d v="2019-12-06T00:00:00"/>
    <d v="2019-12-06T00:00:00"/>
    <n v="41937727820000"/>
    <x v="2"/>
    <d v="2019-12-31T00:00:00"/>
    <x v="0"/>
    <x v="5"/>
    <x v="0"/>
  </r>
  <r>
    <s v="엠피레전드"/>
    <m/>
    <m/>
    <s v="신승휴"/>
    <s v="메리츠화재"/>
    <x v="0"/>
    <x v="0"/>
    <n v="54300"/>
    <s v="정상"/>
    <d v="2019-12-06T00:00:00"/>
    <d v="2019-12-06T00:00:00"/>
    <s v="61461-6244"/>
    <x v="2"/>
    <d v="2019-12-31T00:00:00"/>
    <x v="0"/>
    <x v="11"/>
    <x v="0"/>
  </r>
  <r>
    <s v="엠피레전드"/>
    <m/>
    <m/>
    <s v="신승휴"/>
    <s v="메리츠화재"/>
    <x v="0"/>
    <x v="0"/>
    <n v="77000"/>
    <s v="정상"/>
    <d v="2019-12-06T00:00:00"/>
    <d v="2019-12-06T00:00:00"/>
    <s v="61461-6293"/>
    <x v="2"/>
    <d v="2019-12-31T00:00:00"/>
    <x v="0"/>
    <x v="11"/>
    <x v="0"/>
  </r>
  <r>
    <s v="엠피피스토스"/>
    <s v="MP피스토스"/>
    <s v="피스1팀"/>
    <s v="신현애"/>
    <s v="KB손보"/>
    <x v="0"/>
    <x v="0"/>
    <n v="64146"/>
    <s v="정상"/>
    <d v="2019-12-06T00:00:00"/>
    <d v="2019-12-06T00:00:00"/>
    <n v="20196233691"/>
    <x v="2"/>
    <d v="2019-12-31T00:00:00"/>
    <x v="0"/>
    <x v="3"/>
    <x v="0"/>
  </r>
  <r>
    <s v="엠피의정부"/>
    <s v="MP의정부"/>
    <s v="의정부1팀"/>
    <s v="염경분"/>
    <s v="롯데손보"/>
    <x v="0"/>
    <x v="0"/>
    <n v="54783"/>
    <s v="철회"/>
    <d v="2019-12-06T00:00:00"/>
    <d v="2019-12-06T00:00:00"/>
    <s v="LA20192047513000"/>
    <x v="2"/>
    <d v="2019-12-31T00:00:00"/>
    <x v="1"/>
    <x v="10"/>
    <x v="0"/>
  </r>
  <r>
    <s v="엠피의정부"/>
    <s v="MP의정부"/>
    <s v="의정부1팀"/>
    <s v="염경분"/>
    <s v="메리츠화재"/>
    <x v="0"/>
    <x v="0"/>
    <n v="15000"/>
    <s v="철회"/>
    <d v="2019-12-06T00:00:00"/>
    <d v="2019-12-06T00:00:00"/>
    <s v="61437-71384"/>
    <x v="2"/>
    <d v="2019-12-31T00:00:00"/>
    <x v="1"/>
    <x v="10"/>
    <x v="0"/>
  </r>
  <r>
    <s v="엠피의정부"/>
    <s v="MP의정부"/>
    <s v="의정부1팀"/>
    <s v="염경분"/>
    <s v="삼성화재"/>
    <x v="0"/>
    <x v="0"/>
    <n v="101000"/>
    <s v="정상"/>
    <d v="2019-12-06T00:00:00"/>
    <d v="2019-12-06T00:00:00"/>
    <n v="51926862560000"/>
    <x v="2"/>
    <d v="2019-12-31T00:00:00"/>
    <x v="0"/>
    <x v="10"/>
    <x v="0"/>
  </r>
  <r>
    <s v="엠피메트로"/>
    <s v="제이엔제이"/>
    <s v="제이엔제이1팀"/>
    <s v="유경자"/>
    <s v="메리츠화재"/>
    <x v="0"/>
    <x v="0"/>
    <n v="35430"/>
    <s v="정상"/>
    <d v="2019-12-06T00:00:00"/>
    <d v="2019-12-06T00:00:00"/>
    <s v="61442-858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40630"/>
    <s v="정상"/>
    <d v="2019-12-06T00:00:00"/>
    <d v="2019-12-06T00:00:00"/>
    <s v="61464-9170"/>
    <x v="2"/>
    <d v="2019-12-31T00:00:00"/>
    <x v="0"/>
    <x v="4"/>
    <x v="0"/>
  </r>
  <r>
    <s v="엠피메트로"/>
    <s v="제이엔제이"/>
    <s v="제이엔제이1팀"/>
    <s v="유경자"/>
    <s v="MG손보"/>
    <x v="0"/>
    <x v="0"/>
    <n v="59950"/>
    <s v="정상"/>
    <d v="2019-12-06T00:00:00"/>
    <d v="2019-12-06T00:00:00"/>
    <n v="20190582526"/>
    <x v="2"/>
    <d v="2019-12-31T00:00:00"/>
    <x v="0"/>
    <x v="4"/>
    <x v="0"/>
  </r>
  <r>
    <s v="엠피메트로"/>
    <s v="제이엔제이"/>
    <s v="제이엔제이1팀"/>
    <s v="유경자"/>
    <s v="KB손보"/>
    <x v="0"/>
    <x v="2"/>
    <n v="28738"/>
    <s v="정상"/>
    <d v="2019-12-06T00:00:00"/>
    <d v="2019-12-06T00:00:00"/>
    <n v="20196220382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103430"/>
    <s v="정상"/>
    <d v="2019-12-06T00:00:00"/>
    <d v="2019-12-06T00:00:00"/>
    <n v="320192322426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24040"/>
    <s v="정상"/>
    <d v="2019-12-06T00:00:00"/>
    <d v="2019-12-06T00:00:00"/>
    <n v="320192307311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26020"/>
    <s v="정상"/>
    <d v="2019-12-06T00:00:00"/>
    <d v="2019-12-06T00:00:00"/>
    <n v="320192307152"/>
    <x v="2"/>
    <d v="2019-12-31T00:00:00"/>
    <x v="0"/>
    <x v="4"/>
    <x v="0"/>
  </r>
  <r>
    <s v="엠피경기"/>
    <m/>
    <m/>
    <s v="유창백"/>
    <s v="메리츠화재"/>
    <x v="0"/>
    <x v="0"/>
    <n v="30000"/>
    <s v="정상"/>
    <d v="2019-12-06T00:00:00"/>
    <d v="2019-12-06T00:00:00"/>
    <s v="61438-33176"/>
    <x v="2"/>
    <d v="2019-12-31T00:00:00"/>
    <x v="0"/>
    <x v="18"/>
    <x v="0"/>
  </r>
  <r>
    <s v="엠피경기"/>
    <m/>
    <m/>
    <s v="유창백"/>
    <s v="한화손보"/>
    <x v="0"/>
    <x v="0"/>
    <n v="57200"/>
    <s v="정상"/>
    <d v="2019-12-06T00:00:00"/>
    <d v="2019-12-06T00:00:00"/>
    <s v="LA20192644655000"/>
    <x v="2"/>
    <d v="2019-12-31T00:00:00"/>
    <x v="0"/>
    <x v="18"/>
    <x v="0"/>
  </r>
  <r>
    <s v="엠피송내"/>
    <s v="MP송내"/>
    <s v="송내1팀"/>
    <s v="윤상례"/>
    <s v="삼성화재"/>
    <x v="0"/>
    <x v="0"/>
    <n v="61030"/>
    <s v="정상"/>
    <d v="2019-12-06T00:00:00"/>
    <d v="2019-12-06T00:00:00"/>
    <n v="51926995360000"/>
    <x v="2"/>
    <d v="2019-12-31T00:00:00"/>
    <x v="0"/>
    <x v="2"/>
    <x v="0"/>
  </r>
  <r>
    <s v="엠피송내"/>
    <s v="MP송내"/>
    <s v="송내1팀"/>
    <s v="윤상례"/>
    <s v="현대해상"/>
    <x v="0"/>
    <x v="0"/>
    <n v="200000"/>
    <s v="정상"/>
    <d v="2019-12-06T00:00:00"/>
    <d v="2019-12-06T00:00:00"/>
    <s v="L01943446938"/>
    <x v="2"/>
    <d v="2019-12-31T00:00:00"/>
    <x v="0"/>
    <x v="2"/>
    <x v="0"/>
  </r>
  <r>
    <s v="엠피송내"/>
    <s v="MP송내"/>
    <s v="송내1팀"/>
    <s v="윤상례"/>
    <s v="현대해상"/>
    <x v="0"/>
    <x v="0"/>
    <n v="145000"/>
    <s v="정상"/>
    <d v="2019-12-06T00:00:00"/>
    <d v="2019-12-06T00:00:00"/>
    <s v="L01943606266"/>
    <x v="2"/>
    <d v="2019-12-31T00:00:00"/>
    <x v="0"/>
    <x v="2"/>
    <x v="0"/>
  </r>
  <r>
    <s v="엠피송내"/>
    <s v="MP송내"/>
    <s v="송내1팀"/>
    <s v="윤상례"/>
    <s v="현대해상"/>
    <x v="0"/>
    <x v="0"/>
    <n v="155000"/>
    <s v="정상"/>
    <d v="2019-12-06T00:00:00"/>
    <d v="2019-12-06T00:00:00"/>
    <s v="L01943609247"/>
    <x v="2"/>
    <d v="2019-12-31T00:00:00"/>
    <x v="0"/>
    <x v="2"/>
    <x v="0"/>
  </r>
  <r>
    <s v="엠피라온"/>
    <s v="MP라온"/>
    <s v="라온1팀"/>
    <s v="윤태진"/>
    <s v="한화손보"/>
    <x v="0"/>
    <x v="0"/>
    <n v="20000"/>
    <s v="정상"/>
    <d v="2019-12-06T00:00:00"/>
    <d v="2019-12-06T00:00:00"/>
    <s v="LA20192642642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6T00:00:00"/>
    <d v="2019-12-06T00:00:00"/>
    <s v="LA20192640634000"/>
    <x v="2"/>
    <d v="2019-12-31T00:00:00"/>
    <x v="0"/>
    <x v="6"/>
    <x v="0"/>
  </r>
  <r>
    <s v="엠피상동"/>
    <s v="MP상동"/>
    <s v="상동1팀"/>
    <s v="이경옥"/>
    <s v="한화손보"/>
    <x v="0"/>
    <x v="0"/>
    <n v="9800"/>
    <s v="정상"/>
    <d v="2019-12-06T00:00:00"/>
    <d v="2019-12-06T00:00:00"/>
    <s v="LA20192643671000"/>
    <x v="2"/>
    <d v="2019-12-31T00:00:00"/>
    <x v="0"/>
    <x v="1"/>
    <x v="0"/>
  </r>
  <r>
    <s v="엠피상동"/>
    <s v="MP상동"/>
    <s v="상동1팀"/>
    <s v="이경옥"/>
    <s v="삼성화재"/>
    <x v="0"/>
    <x v="0"/>
    <n v="78000"/>
    <s v="정상"/>
    <d v="2019-12-06T00:00:00"/>
    <d v="2019-12-06T00:00:00"/>
    <n v="51926876800000"/>
    <x v="2"/>
    <d v="2019-12-31T00:00:00"/>
    <x v="0"/>
    <x v="1"/>
    <x v="0"/>
  </r>
  <r>
    <s v="엠피상동"/>
    <s v="MP상동"/>
    <s v="상동1팀"/>
    <s v="이경화2"/>
    <s v="메리츠화재"/>
    <x v="0"/>
    <x v="0"/>
    <n v="103760"/>
    <s v="정상"/>
    <d v="2019-12-06T00:00:00"/>
    <d v="2019-12-06T00:00:00"/>
    <s v="61426-13214"/>
    <x v="2"/>
    <d v="2019-12-31T00:00:00"/>
    <x v="0"/>
    <x v="1"/>
    <x v="0"/>
  </r>
  <r>
    <s v="엠피레전드"/>
    <s v="MP레전드"/>
    <s v="레전드1팀"/>
    <s v="이광호"/>
    <s v="DB손보"/>
    <x v="0"/>
    <x v="0"/>
    <n v="20000"/>
    <s v="정상"/>
    <d v="2019-12-06T00:00:00"/>
    <d v="2019-12-06T00:00:00"/>
    <n v="320192317436"/>
    <x v="2"/>
    <d v="2019-12-31T00:00:00"/>
    <x v="0"/>
    <x v="11"/>
    <x v="0"/>
  </r>
  <r>
    <s v="엠피라온"/>
    <s v="MP라온"/>
    <s v="라온1팀"/>
    <s v="이동욱2"/>
    <s v="한화손보"/>
    <x v="0"/>
    <x v="0"/>
    <n v="35000"/>
    <s v="정상"/>
    <d v="2019-12-06T00:00:00"/>
    <d v="2019-12-06T00:00:00"/>
    <s v="LA20192639808000"/>
    <x v="2"/>
    <d v="2019-12-31T00:00:00"/>
    <x v="0"/>
    <x v="6"/>
    <x v="0"/>
  </r>
  <r>
    <s v="엠피라온"/>
    <s v="MP라온"/>
    <s v="라온1팀"/>
    <s v="이동욱2"/>
    <s v="한화손보"/>
    <x v="0"/>
    <x v="0"/>
    <n v="40000"/>
    <s v="정상"/>
    <d v="2019-12-06T00:00:00"/>
    <d v="2019-12-06T00:00:00"/>
    <s v="LA20192632678000"/>
    <x v="2"/>
    <d v="2019-12-31T00:00:00"/>
    <x v="0"/>
    <x v="6"/>
    <x v="0"/>
  </r>
  <r>
    <s v="엠피라온"/>
    <s v="MP라온"/>
    <s v="라온1팀"/>
    <s v="이동욱2"/>
    <s v="한화손보"/>
    <x v="0"/>
    <x v="0"/>
    <n v="69000"/>
    <s v="정상"/>
    <d v="2019-12-06T00:00:00"/>
    <d v="2019-12-06T00:00:00"/>
    <s v="LA20192642563000"/>
    <x v="2"/>
    <d v="2019-12-31T00:00:00"/>
    <x v="0"/>
    <x v="6"/>
    <x v="0"/>
  </r>
  <r>
    <s v="엠피상동"/>
    <s v="MP상동"/>
    <s v="상동1팀"/>
    <s v="이병식"/>
    <s v="DB손보"/>
    <x v="0"/>
    <x v="1"/>
    <n v="49760"/>
    <s v="정상"/>
    <d v="2019-12-06T00:00:00"/>
    <d v="2019-12-06T00:00:00"/>
    <n v="320192319903"/>
    <x v="2"/>
    <d v="2019-12-31T00:00:00"/>
    <x v="0"/>
    <x v="1"/>
    <x v="0"/>
  </r>
  <r>
    <s v="엠피상동"/>
    <s v="MP상동"/>
    <s v="상동1팀"/>
    <s v="이병식"/>
    <s v="KB손보"/>
    <x v="0"/>
    <x v="0"/>
    <n v="84000"/>
    <s v="정상"/>
    <d v="2019-12-06T00:00:00"/>
    <d v="2019-12-06T00:00:00"/>
    <n v="20196241078"/>
    <x v="2"/>
    <d v="2019-12-31T00:00:00"/>
    <x v="0"/>
    <x v="1"/>
    <x v="0"/>
  </r>
  <r>
    <s v="엠피상동"/>
    <s v="MP상동"/>
    <s v="상동1팀"/>
    <s v="이병식"/>
    <s v="메리츠화재"/>
    <x v="0"/>
    <x v="0"/>
    <n v="83000"/>
    <s v="정상"/>
    <d v="2019-12-06T00:00:00"/>
    <d v="2019-12-06T00:00:00"/>
    <s v="61430-32006"/>
    <x v="2"/>
    <d v="2019-12-31T00:00:00"/>
    <x v="0"/>
    <x v="1"/>
    <x v="0"/>
  </r>
  <r>
    <s v="엠피상동"/>
    <s v="MP상동"/>
    <s v="상동1팀"/>
    <s v="이병식"/>
    <s v="KB손보"/>
    <x v="0"/>
    <x v="0"/>
    <n v="22000"/>
    <s v="정상"/>
    <d v="2019-12-06T00:00:00"/>
    <d v="2019-12-06T00:00:00"/>
    <n v="20196240221"/>
    <x v="2"/>
    <d v="2019-12-31T00:00:00"/>
    <x v="0"/>
    <x v="1"/>
    <x v="0"/>
  </r>
  <r>
    <s v="엠피피스토스"/>
    <s v="MP피스토스"/>
    <s v="피스1팀"/>
    <s v="이복자"/>
    <s v="MG손보"/>
    <x v="0"/>
    <x v="0"/>
    <n v="75500"/>
    <s v="정상"/>
    <d v="2019-12-06T00:00:00"/>
    <d v="2019-12-06T00:00:00"/>
    <n v="20190582624"/>
    <x v="2"/>
    <d v="2019-12-31T00:00:00"/>
    <x v="0"/>
    <x v="3"/>
    <x v="0"/>
  </r>
  <r>
    <s v="엠피피스토스"/>
    <s v="MP피스토스"/>
    <s v="피스1팀"/>
    <s v="이복자"/>
    <s v="MG손보"/>
    <x v="0"/>
    <x v="1"/>
    <n v="25207"/>
    <s v="정상"/>
    <d v="2019-12-06T00:00:00"/>
    <d v="2019-12-06T00:00:00"/>
    <n v="20190582631"/>
    <x v="2"/>
    <d v="2019-12-31T00:00:00"/>
    <x v="0"/>
    <x v="3"/>
    <x v="0"/>
  </r>
  <r>
    <s v="엠피피스토스"/>
    <s v="MP피스토스"/>
    <s v="피스1팀"/>
    <s v="이복자"/>
    <s v="삼성화재"/>
    <x v="0"/>
    <x v="0"/>
    <n v="56000"/>
    <s v="정상"/>
    <d v="2019-12-06T00:00:00"/>
    <d v="2019-12-06T00:00:00"/>
    <n v="51926909060000"/>
    <x v="2"/>
    <d v="2019-12-31T00:00:00"/>
    <x v="0"/>
    <x v="3"/>
    <x v="0"/>
  </r>
  <r>
    <s v="엠피프라임"/>
    <m/>
    <m/>
    <s v="이상희"/>
    <s v="한화손보"/>
    <x v="0"/>
    <x v="0"/>
    <n v="124500"/>
    <s v="정상"/>
    <d v="2019-12-06T00:00:00"/>
    <d v="2019-12-06T00:00:00"/>
    <s v="LA20192633732000"/>
    <x v="2"/>
    <d v="2019-12-31T00:00:00"/>
    <x v="0"/>
    <x v="12"/>
    <x v="0"/>
  </r>
  <r>
    <s v="엠피송내"/>
    <m/>
    <m/>
    <s v="이선영"/>
    <s v="현대해상"/>
    <x v="0"/>
    <x v="0"/>
    <n v="15170"/>
    <s v="정상"/>
    <d v="2019-12-06T00:00:00"/>
    <d v="2019-12-06T00:00:00"/>
    <s v="L01942999948"/>
    <x v="2"/>
    <d v="2019-12-31T00:00:00"/>
    <x v="0"/>
    <x v="2"/>
    <x v="0"/>
  </r>
  <r>
    <s v="엠피송내"/>
    <m/>
    <m/>
    <s v="이선영"/>
    <s v="한화손보"/>
    <x v="0"/>
    <x v="0"/>
    <n v="57500"/>
    <s v="정상"/>
    <d v="2019-12-06T00:00:00"/>
    <d v="2019-12-06T00:00:00"/>
    <s v="LA20192649098000"/>
    <x v="2"/>
    <d v="2019-12-31T00:00:00"/>
    <x v="0"/>
    <x v="2"/>
    <x v="0"/>
  </r>
  <r>
    <s v="엠피조은"/>
    <m/>
    <m/>
    <s v="이선화2"/>
    <s v="한화손보"/>
    <x v="0"/>
    <x v="0"/>
    <n v="37710"/>
    <s v="정상"/>
    <d v="2019-12-06T00:00:00"/>
    <d v="2019-12-06T00:00:00"/>
    <s v="LA20192641516000"/>
    <x v="2"/>
    <d v="2019-12-31T00:00:00"/>
    <x v="0"/>
    <x v="0"/>
    <x v="0"/>
  </r>
  <r>
    <s v="엠피조은"/>
    <m/>
    <m/>
    <s v="이선화2"/>
    <s v="한화손보"/>
    <x v="0"/>
    <x v="0"/>
    <n v="36603"/>
    <s v="정상"/>
    <d v="2019-12-06T00:00:00"/>
    <d v="2019-12-06T00:00:00"/>
    <s v="LA20192638655000"/>
    <x v="2"/>
    <d v="2019-12-31T00:00:00"/>
    <x v="0"/>
    <x v="0"/>
    <x v="0"/>
  </r>
  <r>
    <s v="엠피여주"/>
    <s v="MP여주"/>
    <s v="여주1팀"/>
    <s v="이성구"/>
    <s v="KB손보"/>
    <x v="0"/>
    <x v="2"/>
    <n v="67000"/>
    <s v="정상"/>
    <d v="2019-12-06T00:00:00"/>
    <d v="2019-12-06T00:00:00"/>
    <n v="20196241087"/>
    <x v="2"/>
    <d v="2019-12-31T00:00:00"/>
    <x v="0"/>
    <x v="7"/>
    <x v="0"/>
  </r>
  <r>
    <s v="엠피피스토스"/>
    <s v="MP피스토스"/>
    <s v="피스1팀"/>
    <s v="이종순1"/>
    <s v="DB손보"/>
    <x v="0"/>
    <x v="0"/>
    <n v="135000"/>
    <s v="정상"/>
    <d v="2019-12-06T00:00:00"/>
    <d v="2019-12-06T00:00:00"/>
    <n v="320192317911"/>
    <x v="2"/>
    <d v="2019-12-31T00:00:00"/>
    <x v="0"/>
    <x v="3"/>
    <x v="0"/>
  </r>
  <r>
    <s v="엠피피스토스"/>
    <s v="MP피스토스"/>
    <s v="피스1팀"/>
    <s v="이종순1"/>
    <s v="DB손보"/>
    <x v="0"/>
    <x v="1"/>
    <n v="26230"/>
    <s v="정상"/>
    <d v="2019-12-06T00:00:00"/>
    <d v="2019-12-06T00:00:00"/>
    <n v="320192317988"/>
    <x v="2"/>
    <d v="2019-12-31T00:00:00"/>
    <x v="0"/>
    <x v="3"/>
    <x v="0"/>
  </r>
  <r>
    <s v="엠피피스토스"/>
    <s v="MP피스토스"/>
    <s v="피스1팀"/>
    <s v="이종순1"/>
    <s v="DB손보"/>
    <x v="0"/>
    <x v="0"/>
    <n v="64000"/>
    <s v="정상"/>
    <d v="2019-12-06T00:00:00"/>
    <d v="2019-12-06T00:00:00"/>
    <n v="320192317843"/>
    <x v="2"/>
    <d v="2019-12-31T00:00:00"/>
    <x v="0"/>
    <x v="3"/>
    <x v="0"/>
  </r>
  <r>
    <s v="엠피상동"/>
    <s v="MP상동"/>
    <s v="상동1팀"/>
    <s v="이효순"/>
    <s v="한화손보"/>
    <x v="0"/>
    <x v="0"/>
    <n v="125000"/>
    <s v="정상"/>
    <d v="2019-12-06T00:00:00"/>
    <d v="2019-12-06T00:00:00"/>
    <s v="LA20192643521000"/>
    <x v="2"/>
    <d v="2019-12-31T00:00:00"/>
    <x v="0"/>
    <x v="1"/>
    <x v="0"/>
  </r>
  <r>
    <s v="엠피가온"/>
    <s v="MP가온"/>
    <s v="가온1팀"/>
    <s v="임명산"/>
    <s v="흥국화재"/>
    <x v="0"/>
    <x v="0"/>
    <n v="64445"/>
    <s v="정상"/>
    <d v="2019-12-06T00:00:00"/>
    <d v="2019-12-06T00:00:00"/>
    <n v="41937724370000"/>
    <x v="2"/>
    <d v="2019-12-31T00:00:00"/>
    <x v="0"/>
    <x v="9"/>
    <x v="0"/>
  </r>
  <r>
    <s v="엠피가온"/>
    <s v="MP가온"/>
    <s v="가온1팀"/>
    <s v="임명산"/>
    <s v="KB손보"/>
    <x v="0"/>
    <x v="0"/>
    <n v="55000"/>
    <s v="정상"/>
    <d v="2019-12-06T00:00:00"/>
    <d v="2019-12-06T00:00:00"/>
    <n v="20196243163"/>
    <x v="2"/>
    <d v="2019-12-31T00:00:00"/>
    <x v="0"/>
    <x v="9"/>
    <x v="0"/>
  </r>
  <r>
    <s v="엠피가온"/>
    <s v="MP가온"/>
    <s v="가온1팀"/>
    <s v="임명산"/>
    <s v="한화손보"/>
    <x v="0"/>
    <x v="0"/>
    <n v="19600"/>
    <s v="정상"/>
    <d v="2019-12-06T00:00:00"/>
    <d v="2019-12-06T00:00:00"/>
    <s v="LA20192642653000"/>
    <x v="2"/>
    <d v="2019-12-31T00:00:00"/>
    <x v="0"/>
    <x v="9"/>
    <x v="0"/>
  </r>
  <r>
    <s v="엠피가온"/>
    <s v="MP가온"/>
    <s v="가온1팀"/>
    <s v="임명산"/>
    <s v="메리츠화재"/>
    <x v="0"/>
    <x v="0"/>
    <n v="24000"/>
    <s v="정상"/>
    <d v="2019-12-06T00:00:00"/>
    <d v="2019-12-06T00:00:00"/>
    <s v="61438-33578"/>
    <x v="2"/>
    <d v="2019-12-31T00:00:00"/>
    <x v="0"/>
    <x v="9"/>
    <x v="0"/>
  </r>
  <r>
    <s v="엠피송내"/>
    <s v="MP송내"/>
    <s v="송내1팀"/>
    <s v="임미영"/>
    <s v="삼성화재"/>
    <x v="0"/>
    <x v="0"/>
    <n v="50740"/>
    <s v="정상"/>
    <d v="2019-12-06T00:00:00"/>
    <d v="2019-12-06T00:00:00"/>
    <n v="51926975560000"/>
    <x v="2"/>
    <d v="2019-12-31T00:00:00"/>
    <x v="0"/>
    <x v="2"/>
    <x v="0"/>
  </r>
  <r>
    <s v="엠피송내"/>
    <s v="MP송내"/>
    <s v="송내2팀"/>
    <s v="임서윤"/>
    <s v="메리츠화재"/>
    <x v="0"/>
    <x v="0"/>
    <n v="106640"/>
    <s v="정상"/>
    <d v="2019-12-06T00:00:00"/>
    <d v="2019-12-06T00:00:00"/>
    <s v="61465-14528"/>
    <x v="2"/>
    <d v="2019-12-31T00:00:00"/>
    <x v="0"/>
    <x v="2"/>
    <x v="0"/>
  </r>
  <r>
    <s v="엠피상동"/>
    <s v="MP상동"/>
    <s v="상동1팀"/>
    <s v="임영신"/>
    <s v="KB손보"/>
    <x v="0"/>
    <x v="0"/>
    <n v="10000"/>
    <s v="정상"/>
    <d v="2019-12-06T00:00:00"/>
    <d v="2019-12-06T00:00:00"/>
    <n v="20196238878"/>
    <x v="2"/>
    <d v="2019-12-31T00:00:00"/>
    <x v="0"/>
    <x v="1"/>
    <x v="0"/>
  </r>
  <r>
    <s v="엠피상동"/>
    <s v="MP상동"/>
    <s v="상동1팀"/>
    <s v="임영신"/>
    <s v="한화손보"/>
    <x v="0"/>
    <x v="0"/>
    <n v="107986"/>
    <s v="정상"/>
    <d v="2019-12-06T00:00:00"/>
    <d v="2019-12-06T00:00:00"/>
    <s v="LA20192646563000"/>
    <x v="2"/>
    <d v="2019-12-31T00:00:00"/>
    <x v="0"/>
    <x v="1"/>
    <x v="0"/>
  </r>
  <r>
    <s v="엠피상동"/>
    <s v="MP상동"/>
    <s v="상동1팀"/>
    <s v="임영신"/>
    <s v="한화손보"/>
    <x v="0"/>
    <x v="0"/>
    <n v="102943"/>
    <s v="정상"/>
    <d v="2019-12-06T00:00:00"/>
    <d v="2019-12-06T00:00:00"/>
    <s v="LA20192646782000"/>
    <x v="2"/>
    <d v="2019-12-31T00:00:00"/>
    <x v="0"/>
    <x v="1"/>
    <x v="0"/>
  </r>
  <r>
    <s v="엠피상동"/>
    <s v="MP상동"/>
    <s v="상동1팀"/>
    <s v="임영신"/>
    <s v="KB손보"/>
    <x v="0"/>
    <x v="0"/>
    <n v="68000"/>
    <s v="정상"/>
    <d v="2019-12-06T00:00:00"/>
    <d v="2019-12-06T00:00:00"/>
    <n v="20196230536"/>
    <x v="2"/>
    <d v="2019-12-31T00:00:00"/>
    <x v="0"/>
    <x v="1"/>
    <x v="0"/>
  </r>
  <r>
    <s v="엠피상동"/>
    <s v="MP상동"/>
    <s v="상동1팀"/>
    <s v="임영신"/>
    <s v="KB손보"/>
    <x v="0"/>
    <x v="0"/>
    <n v="77900"/>
    <s v="정상"/>
    <d v="2019-12-06T00:00:00"/>
    <d v="2019-12-06T00:00:00"/>
    <n v="20196230556"/>
    <x v="2"/>
    <d v="2019-12-31T00:00:00"/>
    <x v="0"/>
    <x v="1"/>
    <x v="0"/>
  </r>
  <r>
    <s v="엠피상동"/>
    <s v="MP상동"/>
    <s v="상동1팀"/>
    <s v="임영신"/>
    <s v="KB손보"/>
    <x v="0"/>
    <x v="0"/>
    <n v="70700"/>
    <s v="정상"/>
    <d v="2019-12-06T00:00:00"/>
    <d v="2019-12-06T00:00:00"/>
    <n v="20196230523"/>
    <x v="2"/>
    <d v="2019-12-31T00:00:00"/>
    <x v="0"/>
    <x v="1"/>
    <x v="0"/>
  </r>
  <r>
    <s v="엠피상동"/>
    <s v="MP상동"/>
    <s v="상동1팀"/>
    <s v="임영신"/>
    <s v="KB손보"/>
    <x v="0"/>
    <x v="0"/>
    <n v="75400"/>
    <s v="정상"/>
    <d v="2019-12-06T00:00:00"/>
    <d v="2019-12-06T00:00:00"/>
    <n v="20196230546"/>
    <x v="2"/>
    <d v="2019-12-31T00:00:00"/>
    <x v="0"/>
    <x v="1"/>
    <x v="0"/>
  </r>
  <r>
    <s v="엠피가온"/>
    <m/>
    <m/>
    <s v="임은숙"/>
    <s v="흥국화재"/>
    <x v="0"/>
    <x v="0"/>
    <n v="122778"/>
    <s v="정상"/>
    <d v="2019-12-06T00:00:00"/>
    <d v="2019-12-06T00:00:00"/>
    <n v="41937723790000"/>
    <x v="2"/>
    <d v="2019-12-31T00:00:00"/>
    <x v="0"/>
    <x v="9"/>
    <x v="0"/>
  </r>
  <r>
    <s v="엠피가온"/>
    <m/>
    <m/>
    <s v="임은숙"/>
    <s v="농협손보"/>
    <x v="0"/>
    <x v="0"/>
    <n v="25433"/>
    <s v="정상"/>
    <d v="2019-12-06T00:00:00"/>
    <d v="2019-12-06T00:00:00"/>
    <n v="3190617994431"/>
    <x v="2"/>
    <d v="2019-12-31T00:00:00"/>
    <x v="0"/>
    <x v="9"/>
    <x v="0"/>
  </r>
  <r>
    <s v="엠피가온"/>
    <m/>
    <m/>
    <s v="임은숙"/>
    <s v="농협손보"/>
    <x v="0"/>
    <x v="0"/>
    <n v="30324"/>
    <s v="정상"/>
    <d v="2019-12-06T00:00:00"/>
    <d v="2019-12-06T00:00:00"/>
    <n v="3190618852571"/>
    <x v="2"/>
    <d v="2019-12-31T00:00:00"/>
    <x v="0"/>
    <x v="9"/>
    <x v="0"/>
  </r>
  <r>
    <s v="엠피가온"/>
    <m/>
    <m/>
    <s v="임은숙"/>
    <s v="삼성화재"/>
    <x v="0"/>
    <x v="0"/>
    <n v="45000"/>
    <s v="정상"/>
    <d v="2019-12-06T00:00:00"/>
    <d v="2019-12-06T00:00:00"/>
    <n v="51926916100000"/>
    <x v="2"/>
    <d v="2019-12-31T00:00:00"/>
    <x v="0"/>
    <x v="9"/>
    <x v="0"/>
  </r>
  <r>
    <s v="엠피송내"/>
    <s v="MP송내"/>
    <s v="송내1팀"/>
    <s v="정인란"/>
    <s v="현대해상"/>
    <x v="0"/>
    <x v="0"/>
    <n v="150000"/>
    <s v="정상"/>
    <d v="2019-12-06T00:00:00"/>
    <d v="2019-12-06T00:00:00"/>
    <s v="L01943681193"/>
    <x v="2"/>
    <d v="2019-12-31T00:00:00"/>
    <x v="0"/>
    <x v="2"/>
    <x v="0"/>
  </r>
  <r>
    <s v="엠피송내"/>
    <s v="MP송내"/>
    <s v="송내1팀"/>
    <s v="정인란"/>
    <s v="현대해상"/>
    <x v="0"/>
    <x v="0"/>
    <n v="101000"/>
    <s v="정상"/>
    <d v="2019-12-06T00:00:00"/>
    <d v="2019-12-06T00:00:00"/>
    <s v="L01943679475"/>
    <x v="2"/>
    <d v="2019-12-31T00:00:00"/>
    <x v="0"/>
    <x v="2"/>
    <x v="0"/>
  </r>
  <r>
    <s v="엠피송내"/>
    <s v="MP송내"/>
    <s v="송내1팀"/>
    <s v="정인란"/>
    <s v="현대해상"/>
    <x v="0"/>
    <x v="0"/>
    <n v="200500"/>
    <s v="정상"/>
    <d v="2019-12-06T00:00:00"/>
    <d v="2019-12-06T00:00:00"/>
    <s v="L01943583493"/>
    <x v="2"/>
    <d v="2019-12-31T00:00:00"/>
    <x v="0"/>
    <x v="2"/>
    <x v="0"/>
  </r>
  <r>
    <s v="엠피송내"/>
    <s v="MP송내"/>
    <s v="송내1팀"/>
    <s v="정인란"/>
    <s v="현대해상"/>
    <x v="0"/>
    <x v="0"/>
    <n v="21600"/>
    <s v="정상"/>
    <d v="2019-12-06T00:00:00"/>
    <d v="2019-12-06T00:00:00"/>
    <s v="L01942993760"/>
    <x v="2"/>
    <d v="2019-12-31T00:00:00"/>
    <x v="0"/>
    <x v="2"/>
    <x v="0"/>
  </r>
  <r>
    <s v="엠피송내"/>
    <s v="MP송내"/>
    <s v="송내1팀"/>
    <s v="정인란"/>
    <s v="흥국화재"/>
    <x v="0"/>
    <x v="1"/>
    <n v="50510"/>
    <s v="정상"/>
    <d v="2019-12-06T00:00:00"/>
    <d v="2019-12-06T00:00:00"/>
    <n v="41937724250000"/>
    <x v="2"/>
    <d v="2019-12-31T00:00:00"/>
    <x v="0"/>
    <x v="2"/>
    <x v="0"/>
  </r>
  <r>
    <s v="엠피상동"/>
    <s v="MP상동"/>
    <s v="상동1팀"/>
    <s v="조성임"/>
    <s v="한화손보"/>
    <x v="0"/>
    <x v="0"/>
    <n v="29400"/>
    <s v="정상"/>
    <d v="2019-12-06T00:00:00"/>
    <d v="2019-12-06T00:00:00"/>
    <s v="LA20192636542000"/>
    <x v="2"/>
    <d v="2019-12-31T00:00:00"/>
    <x v="0"/>
    <x v="1"/>
    <x v="0"/>
  </r>
  <r>
    <s v="엠피상동"/>
    <s v="MP상동"/>
    <s v="상동1팀"/>
    <s v="조성임"/>
    <s v="한화손보"/>
    <x v="0"/>
    <x v="0"/>
    <n v="80000"/>
    <s v="정상"/>
    <d v="2019-12-06T00:00:00"/>
    <d v="2019-12-06T00:00:00"/>
    <s v="LA20192648077000"/>
    <x v="2"/>
    <d v="2019-12-31T00:00:00"/>
    <x v="0"/>
    <x v="1"/>
    <x v="0"/>
  </r>
  <r>
    <s v="엠피상동"/>
    <s v="MP상동"/>
    <s v="상동1팀"/>
    <s v="조성임"/>
    <s v="한화손보"/>
    <x v="0"/>
    <x v="0"/>
    <n v="71780"/>
    <s v="정상"/>
    <d v="2019-12-06T00:00:00"/>
    <d v="2019-12-06T00:00:00"/>
    <s v="LA20192636423000"/>
    <x v="2"/>
    <d v="2019-12-31T00:00:00"/>
    <x v="0"/>
    <x v="1"/>
    <x v="0"/>
  </r>
  <r>
    <s v="엠피상동"/>
    <s v="MP상동"/>
    <s v="상동1팀"/>
    <s v="조성임"/>
    <s v="메리츠화재"/>
    <x v="0"/>
    <x v="0"/>
    <n v="106000"/>
    <s v="정상"/>
    <d v="2019-12-06T00:00:00"/>
    <d v="2019-12-06T00:00:00"/>
    <s v="61464-8957"/>
    <x v="2"/>
    <d v="2019-12-31T00:00:00"/>
    <x v="0"/>
    <x v="1"/>
    <x v="0"/>
  </r>
  <r>
    <s v="엠피조은"/>
    <m/>
    <m/>
    <s v="차은주"/>
    <s v="KB손보"/>
    <x v="0"/>
    <x v="1"/>
    <n v="10835"/>
    <s v="정상"/>
    <d v="2019-12-06T00:00:00"/>
    <d v="2019-12-06T00:00:00"/>
    <n v="20196225622"/>
    <x v="2"/>
    <d v="2019-12-31T00:00:00"/>
    <x v="0"/>
    <x v="0"/>
    <x v="0"/>
  </r>
  <r>
    <s v="엠피조은"/>
    <m/>
    <m/>
    <s v="차은주"/>
    <s v="KB손보"/>
    <x v="0"/>
    <x v="0"/>
    <n v="98491"/>
    <s v="정상"/>
    <d v="2019-12-06T00:00:00"/>
    <d v="2019-12-06T00:00:00"/>
    <n v="20196225747"/>
    <x v="2"/>
    <d v="2019-12-31T00:00:00"/>
    <x v="0"/>
    <x v="0"/>
    <x v="0"/>
  </r>
  <r>
    <s v="엠피조은"/>
    <m/>
    <m/>
    <s v="차은주"/>
    <s v="KB손보"/>
    <x v="0"/>
    <x v="0"/>
    <n v="108986"/>
    <s v="정상"/>
    <d v="2019-12-06T00:00:00"/>
    <d v="2019-12-06T00:00:00"/>
    <n v="20196235611"/>
    <x v="2"/>
    <d v="2019-12-31T00:00:00"/>
    <x v="0"/>
    <x v="0"/>
    <x v="0"/>
  </r>
  <r>
    <s v="엠피조은"/>
    <m/>
    <m/>
    <s v="차은주"/>
    <s v="KB손보"/>
    <x v="0"/>
    <x v="0"/>
    <n v="115200"/>
    <s v="정상"/>
    <d v="2019-12-06T00:00:00"/>
    <d v="2019-12-06T00:00:00"/>
    <n v="20196230231"/>
    <x v="2"/>
    <d v="2019-12-31T00:00:00"/>
    <x v="0"/>
    <x v="0"/>
    <x v="0"/>
  </r>
  <r>
    <s v="엠피조은"/>
    <m/>
    <m/>
    <s v="차은주"/>
    <s v="KB손보"/>
    <x v="0"/>
    <x v="0"/>
    <n v="108364"/>
    <s v="정상"/>
    <d v="2019-12-06T00:00:00"/>
    <d v="2019-12-06T00:00:00"/>
    <n v="20196236250"/>
    <x v="2"/>
    <d v="2019-12-31T00:00:00"/>
    <x v="0"/>
    <x v="0"/>
    <x v="0"/>
  </r>
  <r>
    <s v="엠피조은"/>
    <m/>
    <m/>
    <s v="차은주"/>
    <s v="KB손보"/>
    <x v="0"/>
    <x v="1"/>
    <n v="10835"/>
    <s v="정상"/>
    <d v="2019-12-06T00:00:00"/>
    <d v="2019-12-06T00:00:00"/>
    <n v="20196236222"/>
    <x v="2"/>
    <d v="2019-12-31T00:00:00"/>
    <x v="0"/>
    <x v="0"/>
    <x v="0"/>
  </r>
  <r>
    <s v="엠피조은"/>
    <m/>
    <m/>
    <s v="차은주"/>
    <s v="KB손보"/>
    <x v="0"/>
    <x v="0"/>
    <n v="34897"/>
    <s v="정상"/>
    <d v="2019-12-06T00:00:00"/>
    <d v="2019-12-06T00:00:00"/>
    <n v="20196241085"/>
    <x v="2"/>
    <d v="2019-12-31T00:00:00"/>
    <x v="0"/>
    <x v="0"/>
    <x v="0"/>
  </r>
  <r>
    <s v="엠피의정부"/>
    <s v="MP의정부"/>
    <s v="의정부1팀"/>
    <s v="채경미"/>
    <s v="흥국화재"/>
    <x v="0"/>
    <x v="0"/>
    <n v="43093"/>
    <s v="철회"/>
    <d v="2019-12-06T00:00:00"/>
    <d v="2019-12-06T00:00:00"/>
    <n v="41937722250000"/>
    <x v="2"/>
    <d v="2019-12-31T00:00:00"/>
    <x v="1"/>
    <x v="10"/>
    <x v="0"/>
  </r>
  <r>
    <s v="엠피의정부"/>
    <s v="MP의정부"/>
    <s v="의정부1팀"/>
    <s v="채경미"/>
    <s v="흥국화재"/>
    <x v="0"/>
    <x v="1"/>
    <n v="14844"/>
    <s v="정상"/>
    <d v="2019-12-06T00:00:00"/>
    <d v="2019-12-06T00:00:00"/>
    <n v="41937719340000"/>
    <x v="2"/>
    <d v="2019-12-31T00:00:00"/>
    <x v="0"/>
    <x v="10"/>
    <x v="0"/>
  </r>
  <r>
    <s v="엠피성공"/>
    <s v="MP성공"/>
    <s v="성공1팀"/>
    <s v="최선희"/>
    <s v="삼성화재"/>
    <x v="0"/>
    <x v="0"/>
    <n v="59000"/>
    <s v="정상"/>
    <d v="2019-12-06T00:00:00"/>
    <d v="2019-12-06T00:00:00"/>
    <n v="51926947450000"/>
    <x v="2"/>
    <d v="2019-12-31T00:00:00"/>
    <x v="0"/>
    <x v="5"/>
    <x v="0"/>
  </r>
  <r>
    <s v="엠피의정부"/>
    <s v="MP의정부"/>
    <m/>
    <s v="최주영"/>
    <s v="메리츠화재"/>
    <x v="0"/>
    <x v="1"/>
    <n v="15920"/>
    <s v="정상"/>
    <d v="2019-12-06T00:00:00"/>
    <d v="2019-12-06T00:00:00"/>
    <s v="61264-318355"/>
    <x v="2"/>
    <d v="2019-12-31T00:00:00"/>
    <x v="0"/>
    <x v="10"/>
    <x v="0"/>
  </r>
  <r>
    <s v="엠피의정부"/>
    <s v="MP의정부"/>
    <m/>
    <s v="최주영"/>
    <s v="메리츠화재"/>
    <x v="0"/>
    <x v="0"/>
    <n v="102360"/>
    <s v="정상"/>
    <d v="2019-12-06T00:00:00"/>
    <d v="2019-12-06T00:00:00"/>
    <s v="61434-35923"/>
    <x v="2"/>
    <d v="2019-12-31T00:00:00"/>
    <x v="0"/>
    <x v="10"/>
    <x v="0"/>
  </r>
  <r>
    <s v="엠피피스토스"/>
    <m/>
    <m/>
    <s v="표계순"/>
    <s v="메리츠화재"/>
    <x v="0"/>
    <x v="0"/>
    <n v="105980"/>
    <s v="정상"/>
    <d v="2019-12-06T00:00:00"/>
    <d v="2019-12-06T00:00:00"/>
    <s v="61434-35493"/>
    <x v="2"/>
    <d v="2019-12-31T00:00:00"/>
    <x v="0"/>
    <x v="3"/>
    <x v="0"/>
  </r>
  <r>
    <s v="엠피피스토스"/>
    <m/>
    <m/>
    <s v="표계순"/>
    <s v="메리츠화재"/>
    <x v="0"/>
    <x v="0"/>
    <n v="99390"/>
    <s v="정상"/>
    <d v="2019-12-06T00:00:00"/>
    <d v="2019-12-06T00:00:00"/>
    <s v="61434-35558"/>
    <x v="2"/>
    <d v="2019-12-31T00:00:00"/>
    <x v="0"/>
    <x v="3"/>
    <x v="0"/>
  </r>
  <r>
    <s v="엠피피스토스"/>
    <m/>
    <m/>
    <s v="표계순"/>
    <s v="메리츠화재"/>
    <x v="0"/>
    <x v="0"/>
    <n v="79270"/>
    <s v="정상"/>
    <d v="2019-12-06T00:00:00"/>
    <d v="2019-12-06T00:00:00"/>
    <s v="61430-31042"/>
    <x v="2"/>
    <d v="2019-12-31T00:00:00"/>
    <x v="0"/>
    <x v="3"/>
    <x v="0"/>
  </r>
  <r>
    <s v="엠피피스토스"/>
    <m/>
    <m/>
    <s v="표계순"/>
    <s v="메리츠화재"/>
    <x v="0"/>
    <x v="1"/>
    <n v="7870"/>
    <s v="정상"/>
    <d v="2019-12-06T00:00:00"/>
    <d v="2019-12-06T00:00:00"/>
    <s v="61264-317805"/>
    <x v="2"/>
    <d v="2019-12-31T00:00:00"/>
    <x v="0"/>
    <x v="3"/>
    <x v="0"/>
  </r>
  <r>
    <s v="엠피프라임"/>
    <m/>
    <m/>
    <s v="허윤경"/>
    <s v="DB손보"/>
    <x v="0"/>
    <x v="0"/>
    <n v="116180"/>
    <s v="정상"/>
    <d v="2019-12-06T00:00:00"/>
    <d v="2019-12-06T00:00:00"/>
    <n v="320192302324"/>
    <x v="2"/>
    <d v="2019-12-31T00:00:00"/>
    <x v="0"/>
    <x v="12"/>
    <x v="0"/>
  </r>
  <r>
    <s v="엠피피스토스"/>
    <s v="MP피스토스"/>
    <s v="피스1팀"/>
    <s v="홍미숙"/>
    <s v="롯데손보"/>
    <x v="0"/>
    <x v="0"/>
    <n v="96796"/>
    <s v="정상"/>
    <d v="2019-12-06T00:00:00"/>
    <d v="2019-12-06T00:00:00"/>
    <s v="LA20192046829000"/>
    <x v="2"/>
    <d v="2019-12-31T00:00:00"/>
    <x v="0"/>
    <x v="3"/>
    <x v="0"/>
  </r>
  <r>
    <s v="엠피피스토스"/>
    <s v="MP피스토스"/>
    <s v="피스1팀"/>
    <s v="홍미숙"/>
    <s v="롯데손보"/>
    <x v="0"/>
    <x v="0"/>
    <n v="73502"/>
    <s v="정상"/>
    <d v="2019-12-06T00:00:00"/>
    <d v="2019-12-06T00:00:00"/>
    <s v="LA20192050605000"/>
    <x v="2"/>
    <d v="2019-12-31T00:00:00"/>
    <x v="0"/>
    <x v="3"/>
    <x v="0"/>
  </r>
  <r>
    <s v="엠피피스토스"/>
    <s v="MP피스토스"/>
    <s v="피스1팀"/>
    <s v="홍미숙"/>
    <s v="롯데손보"/>
    <x v="0"/>
    <x v="0"/>
    <n v="62032"/>
    <s v="정상"/>
    <d v="2019-12-06T00:00:00"/>
    <d v="2019-12-06T00:00:00"/>
    <s v="LA20192050336000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59400"/>
    <s v="정상"/>
    <d v="2019-12-06T00:00:00"/>
    <d v="2019-12-06T00:00:00"/>
    <n v="51926852400000"/>
    <x v="2"/>
    <d v="2019-12-31T00:00:00"/>
    <x v="0"/>
    <x v="3"/>
    <x v="0"/>
  </r>
  <r>
    <s v="엠피성공"/>
    <s v="MP성공"/>
    <s v="성공1팀"/>
    <s v="홍미정"/>
    <s v="롯데손보"/>
    <x v="0"/>
    <x v="0"/>
    <n v="37094"/>
    <s v="정상"/>
    <d v="2019-12-06T00:00:00"/>
    <d v="2019-12-06T00:00:00"/>
    <s v="LA20192048052000"/>
    <x v="2"/>
    <d v="2019-12-31T00:00:00"/>
    <x v="0"/>
    <x v="5"/>
    <x v="0"/>
  </r>
  <r>
    <s v="엠피조은"/>
    <s v="MP조은"/>
    <s v="조은1팀"/>
    <s v="김명주"/>
    <s v="KB손보"/>
    <x v="0"/>
    <x v="0"/>
    <n v="67622"/>
    <s v="정상"/>
    <d v="2019-12-05T00:00:00"/>
    <d v="2019-12-05T00:00:00"/>
    <n v="20196212636"/>
    <x v="2"/>
    <d v="2019-12-31T00:00:00"/>
    <x v="0"/>
    <x v="0"/>
    <x v="0"/>
  </r>
  <r>
    <s v="엠피조은"/>
    <s v="MP조은"/>
    <s v="조은1팀"/>
    <s v="김명주"/>
    <s v="KB손보"/>
    <x v="0"/>
    <x v="0"/>
    <n v="64037"/>
    <s v="정상"/>
    <d v="2019-12-05T00:00:00"/>
    <d v="2019-12-05T00:00:00"/>
    <n v="20196211762"/>
    <x v="2"/>
    <d v="2019-12-31T00:00:00"/>
    <x v="0"/>
    <x v="0"/>
    <x v="0"/>
  </r>
  <r>
    <s v="엠피송내"/>
    <s v="MP송내"/>
    <s v="송내2팀"/>
    <s v="김묘정"/>
    <s v="KB손보"/>
    <x v="0"/>
    <x v="1"/>
    <n v="16587"/>
    <s v="정상"/>
    <d v="2019-12-05T00:00:00"/>
    <d v="2019-12-05T00:00:00"/>
    <n v="20196196153"/>
    <x v="2"/>
    <d v="2019-12-31T00:00:00"/>
    <x v="0"/>
    <x v="2"/>
    <x v="0"/>
  </r>
  <r>
    <s v="엠피라온"/>
    <s v="MP라온"/>
    <s v="라온1팀"/>
    <s v="김성만"/>
    <s v="한화손보"/>
    <x v="0"/>
    <x v="0"/>
    <n v="20000"/>
    <s v="정상"/>
    <d v="2019-12-05T00:00:00"/>
    <d v="2019-12-05T00:00:00"/>
    <s v="LA20192623662000"/>
    <x v="2"/>
    <d v="2019-12-31T00:00:00"/>
    <x v="0"/>
    <x v="6"/>
    <x v="0"/>
  </r>
  <r>
    <s v="엠피라온"/>
    <s v="MP라온"/>
    <s v="라온1팀"/>
    <s v="김성만"/>
    <s v="한화손보"/>
    <x v="0"/>
    <x v="0"/>
    <n v="35000"/>
    <s v="정상"/>
    <d v="2019-12-05T00:00:00"/>
    <d v="2019-12-05T00:00:00"/>
    <s v="LA20192629230000"/>
    <x v="2"/>
    <d v="2019-12-31T00:00:00"/>
    <x v="0"/>
    <x v="6"/>
    <x v="0"/>
  </r>
  <r>
    <s v="엠피라온"/>
    <s v="MP라온"/>
    <s v="라온1팀"/>
    <s v="김성만"/>
    <s v="한화손보"/>
    <x v="0"/>
    <x v="0"/>
    <n v="53000"/>
    <s v="정상"/>
    <d v="2019-12-05T00:00:00"/>
    <d v="2019-12-05T00:00:00"/>
    <s v="LA20192629286000"/>
    <x v="2"/>
    <d v="2019-12-31T00:00:00"/>
    <x v="0"/>
    <x v="6"/>
    <x v="0"/>
  </r>
  <r>
    <s v="엠피라온"/>
    <s v="MP라온"/>
    <s v="라온1팀"/>
    <s v="김성만"/>
    <s v="메리츠화재"/>
    <x v="0"/>
    <x v="1"/>
    <n v="72170"/>
    <s v="정상"/>
    <d v="2019-12-05T00:00:00"/>
    <d v="2019-12-05T00:00:00"/>
    <s v="61264-317139"/>
    <x v="2"/>
    <d v="2019-12-31T00:00:00"/>
    <x v="0"/>
    <x v="6"/>
    <x v="0"/>
  </r>
  <r>
    <s v="엠피메트로"/>
    <s v="제이엔제이"/>
    <s v="제이엔제이1팀"/>
    <s v="김윤정"/>
    <s v="DB손보"/>
    <x v="0"/>
    <x v="0"/>
    <n v="105500"/>
    <s v="정상"/>
    <d v="2019-12-05T00:00:00"/>
    <d v="2019-12-05T00:00:00"/>
    <n v="320192297313"/>
    <x v="2"/>
    <d v="2019-12-31T00:00:00"/>
    <x v="0"/>
    <x v="4"/>
    <x v="0"/>
  </r>
  <r>
    <s v="엠피메트로"/>
    <s v="제이엔제이"/>
    <s v="제이엔제이1팀"/>
    <s v="김윤정"/>
    <s v="메리츠화재"/>
    <x v="0"/>
    <x v="1"/>
    <n v="43330"/>
    <s v="정상"/>
    <d v="2019-12-05T00:00:00"/>
    <d v="2019-12-05T00:00:00"/>
    <s v="61264-317085"/>
    <x v="2"/>
    <d v="2019-12-31T00:00:00"/>
    <x v="0"/>
    <x v="4"/>
    <x v="0"/>
  </r>
  <r>
    <s v="엠피메트로"/>
    <s v="제이엔제이"/>
    <s v="제이엔제이1팀"/>
    <s v="김윤정"/>
    <s v="메리츠화재"/>
    <x v="0"/>
    <x v="0"/>
    <n v="30140"/>
    <s v="정상"/>
    <d v="2019-12-05T00:00:00"/>
    <d v="2019-12-05T00:00:00"/>
    <s v="61464-8284"/>
    <x v="2"/>
    <d v="2019-12-31T00:00:00"/>
    <x v="0"/>
    <x v="4"/>
    <x v="0"/>
  </r>
  <r>
    <s v="엠피피스토스"/>
    <s v="MP피스토스"/>
    <s v="피스1팀"/>
    <s v="김진이"/>
    <s v="한화손보"/>
    <x v="0"/>
    <x v="0"/>
    <n v="50000"/>
    <s v="정상"/>
    <d v="2019-12-05T00:00:00"/>
    <d v="2019-12-05T00:00:00"/>
    <s v="LA20192625021000"/>
    <x v="2"/>
    <d v="2019-12-31T00:00:00"/>
    <x v="0"/>
    <x v="3"/>
    <x v="0"/>
  </r>
  <r>
    <s v="엠피상동"/>
    <s v="MP상동"/>
    <s v="상동1팀"/>
    <s v="손명애"/>
    <s v="한화손보"/>
    <x v="0"/>
    <x v="0"/>
    <n v="87000"/>
    <s v="정상"/>
    <d v="2019-12-05T00:00:00"/>
    <d v="2019-12-05T00:00:00"/>
    <s v="LA20192630682000"/>
    <x v="2"/>
    <d v="2019-12-31T00:00:00"/>
    <x v="0"/>
    <x v="1"/>
    <x v="0"/>
  </r>
  <r>
    <s v="엠피가온"/>
    <s v="MP가온"/>
    <s v="가온1팀"/>
    <s v="송연희"/>
    <s v="메리츠화재"/>
    <x v="0"/>
    <x v="0"/>
    <n v="20000"/>
    <s v="정상"/>
    <d v="2019-12-05T00:00:00"/>
    <d v="2019-12-05T00:00:00"/>
    <s v="61438-31993"/>
    <x v="2"/>
    <d v="2019-12-31T00:00:00"/>
    <x v="0"/>
    <x v="9"/>
    <x v="0"/>
  </r>
  <r>
    <s v="엠피가온"/>
    <s v="MP가온"/>
    <s v="가온1팀"/>
    <s v="송정희"/>
    <s v="한화손보"/>
    <x v="0"/>
    <x v="0"/>
    <n v="30000"/>
    <s v="정상"/>
    <d v="2019-12-05T00:00:00"/>
    <d v="2019-12-05T00:00:00"/>
    <s v="LA20192625980000"/>
    <x v="2"/>
    <d v="2019-12-31T00:00:00"/>
    <x v="0"/>
    <x v="9"/>
    <x v="0"/>
  </r>
  <r>
    <s v="엠피피스토스"/>
    <s v="MP피스토스"/>
    <s v="피스1팀"/>
    <s v="안옥선"/>
    <s v="삼성화재"/>
    <x v="0"/>
    <x v="0"/>
    <n v="19000"/>
    <s v="정상"/>
    <d v="2019-12-05T00:00:00"/>
    <d v="2019-12-05T00:00:00"/>
    <n v="51926784450000"/>
    <x v="2"/>
    <d v="2019-12-31T00:00:00"/>
    <x v="0"/>
    <x v="3"/>
    <x v="0"/>
  </r>
  <r>
    <s v="엠피의정부"/>
    <s v="MP의정부"/>
    <s v="의정부1팀"/>
    <s v="염경분"/>
    <s v="삼성화재"/>
    <x v="0"/>
    <x v="0"/>
    <n v="16000"/>
    <s v="정상"/>
    <d v="2019-12-05T00:00:00"/>
    <d v="2019-12-05T00:00:00"/>
    <n v="51926808090000"/>
    <x v="2"/>
    <d v="2019-12-31T00:00:00"/>
    <x v="0"/>
    <x v="10"/>
    <x v="0"/>
  </r>
  <r>
    <s v="엠피메트로"/>
    <s v="제이엔제이"/>
    <s v="제이엔제이1팀"/>
    <s v="유경자"/>
    <s v="롯데손보"/>
    <x v="0"/>
    <x v="0"/>
    <n v="123142"/>
    <s v="철회"/>
    <d v="2019-12-05T00:00:00"/>
    <d v="2019-12-05T00:00:00"/>
    <s v="LA20192042311000"/>
    <x v="2"/>
    <d v="2019-12-31T00:00:00"/>
    <x v="1"/>
    <x v="4"/>
    <x v="0"/>
  </r>
  <r>
    <s v="엠피메트로"/>
    <s v="제이엔제이"/>
    <s v="제이엔제이1팀"/>
    <s v="유경자"/>
    <s v="롯데손보"/>
    <x v="0"/>
    <x v="0"/>
    <n v="62332"/>
    <s v="정상"/>
    <d v="2019-12-05T00:00:00"/>
    <d v="2019-12-05T00:00:00"/>
    <s v="LA20192042351000"/>
    <x v="2"/>
    <d v="2019-12-31T00:00:00"/>
    <x v="0"/>
    <x v="4"/>
    <x v="0"/>
  </r>
  <r>
    <s v="엠피메트로"/>
    <s v="제이엔제이"/>
    <s v="제이엔제이1팀"/>
    <s v="유경자"/>
    <s v="KB손보"/>
    <x v="0"/>
    <x v="2"/>
    <n v="28726"/>
    <s v="정상"/>
    <d v="2019-12-05T00:00:00"/>
    <d v="2019-12-05T00:00:00"/>
    <n v="20196213497"/>
    <x v="2"/>
    <d v="2019-12-31T00:00:00"/>
    <x v="0"/>
    <x v="4"/>
    <x v="0"/>
  </r>
  <r>
    <s v="엠피경기"/>
    <m/>
    <m/>
    <s v="유창백"/>
    <s v="삼성화재"/>
    <x v="0"/>
    <x v="0"/>
    <n v="65860"/>
    <s v="철회"/>
    <d v="2019-12-05T00:00:00"/>
    <d v="2019-12-05T00:00:00"/>
    <n v="51926822610000"/>
    <x v="2"/>
    <d v="2019-12-31T00:00:00"/>
    <x v="1"/>
    <x v="18"/>
    <x v="0"/>
  </r>
  <r>
    <s v="엠피라온"/>
    <s v="MP라온"/>
    <s v="라온1팀"/>
    <s v="윤태진"/>
    <s v="한화손보"/>
    <x v="0"/>
    <x v="0"/>
    <n v="35000"/>
    <s v="정상"/>
    <d v="2019-12-05T00:00:00"/>
    <d v="2019-12-05T00:00:00"/>
    <s v="LA20192624922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5T00:00:00"/>
    <d v="2019-12-05T00:00:00"/>
    <s v="LA20192624985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5T00:00:00"/>
    <d v="2019-12-05T00:00:00"/>
    <s v="LA20192623558000"/>
    <x v="2"/>
    <d v="2019-12-31T00:00:00"/>
    <x v="0"/>
    <x v="6"/>
    <x v="0"/>
  </r>
  <r>
    <s v="엠피라온"/>
    <s v="MP라온"/>
    <s v="라온1팀"/>
    <s v="이동욱2"/>
    <s v="한화손보"/>
    <x v="0"/>
    <x v="0"/>
    <n v="59000"/>
    <s v="정상"/>
    <d v="2019-12-05T00:00:00"/>
    <d v="2019-12-05T00:00:00"/>
    <s v="LA20192618027000"/>
    <x v="2"/>
    <d v="2019-12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2-05T00:00:00"/>
    <d v="2019-12-05T00:00:00"/>
    <s v="LA20192618097000"/>
    <x v="2"/>
    <d v="2019-12-31T00:00:00"/>
    <x v="0"/>
    <x v="6"/>
    <x v="0"/>
  </r>
  <r>
    <s v="엠피라온"/>
    <s v="MP라온"/>
    <s v="라온1팀"/>
    <s v="이동욱2"/>
    <s v="한화손보"/>
    <x v="0"/>
    <x v="0"/>
    <n v="72000"/>
    <s v="정상"/>
    <d v="2019-12-05T00:00:00"/>
    <d v="2019-12-05T00:00:00"/>
    <s v="LA20192618130000"/>
    <x v="2"/>
    <d v="2019-12-31T00:00:00"/>
    <x v="0"/>
    <x v="6"/>
    <x v="0"/>
  </r>
  <r>
    <s v="엠피상동"/>
    <s v="MP상동"/>
    <s v="상동1팀"/>
    <s v="이병식"/>
    <s v="KB손보"/>
    <x v="0"/>
    <x v="0"/>
    <n v="42000"/>
    <s v="정상"/>
    <d v="2019-12-05T00:00:00"/>
    <d v="2019-12-05T00:00:00"/>
    <n v="20196210816"/>
    <x v="2"/>
    <d v="2019-12-31T00:00:00"/>
    <x v="0"/>
    <x v="1"/>
    <x v="0"/>
  </r>
  <r>
    <s v="엠피상동"/>
    <s v="MP상동"/>
    <s v="상동1팀"/>
    <s v="이병식"/>
    <s v="메리츠화재"/>
    <x v="0"/>
    <x v="0"/>
    <n v="62000"/>
    <s v="정상"/>
    <d v="2019-12-05T00:00:00"/>
    <d v="2019-12-05T00:00:00"/>
    <s v="61430-30576"/>
    <x v="2"/>
    <d v="2019-12-31T00:00:00"/>
    <x v="0"/>
    <x v="1"/>
    <x v="0"/>
  </r>
  <r>
    <s v="엠피여주"/>
    <s v="MP여주"/>
    <s v="여주1팀"/>
    <s v="이성구"/>
    <s v="현대해상"/>
    <x v="0"/>
    <x v="1"/>
    <n v="4160"/>
    <s v="정상"/>
    <d v="2019-12-05T00:00:00"/>
    <d v="2019-12-05T00:00:00"/>
    <s v="L01943398315"/>
    <x v="2"/>
    <d v="2019-12-31T00:00:00"/>
    <x v="0"/>
    <x v="7"/>
    <x v="0"/>
  </r>
  <r>
    <s v="엠피여주"/>
    <s v="MP여주"/>
    <s v="여주1팀"/>
    <s v="이성구"/>
    <s v="현대해상"/>
    <x v="0"/>
    <x v="0"/>
    <n v="46000"/>
    <s v="정상"/>
    <d v="2019-12-05T00:00:00"/>
    <d v="2019-12-05T00:00:00"/>
    <s v="L01942818755"/>
    <x v="2"/>
    <d v="2019-12-31T00:00:00"/>
    <x v="0"/>
    <x v="7"/>
    <x v="0"/>
  </r>
  <r>
    <s v="엠피여주"/>
    <s v="MP여주"/>
    <s v="여주1팀"/>
    <s v="이성구"/>
    <s v="현대해상"/>
    <x v="0"/>
    <x v="1"/>
    <n v="4340"/>
    <s v="정상"/>
    <d v="2019-12-05T00:00:00"/>
    <d v="2019-12-05T00:00:00"/>
    <s v="L01943398789"/>
    <x v="2"/>
    <d v="2019-12-31T00:00:00"/>
    <x v="0"/>
    <x v="7"/>
    <x v="0"/>
  </r>
  <r>
    <s v="엠피여주"/>
    <s v="MP여주"/>
    <s v="여주1팀"/>
    <s v="이성구"/>
    <s v="현대해상"/>
    <x v="0"/>
    <x v="0"/>
    <n v="46000"/>
    <s v="정상"/>
    <d v="2019-12-05T00:00:00"/>
    <d v="2019-12-05T00:00:00"/>
    <s v="L01942817502"/>
    <x v="2"/>
    <d v="2019-12-31T00:00:00"/>
    <x v="0"/>
    <x v="7"/>
    <x v="0"/>
  </r>
  <r>
    <s v="엠피송내"/>
    <s v="MP송내"/>
    <s v="송내2팀"/>
    <s v="이현자"/>
    <s v="농협손보"/>
    <x v="0"/>
    <x v="0"/>
    <n v="60968"/>
    <s v="철회"/>
    <d v="2019-12-05T00:00:00"/>
    <d v="2019-12-05T00:00:00"/>
    <n v="3190618545561"/>
    <x v="2"/>
    <d v="2019-12-31T00:00:00"/>
    <x v="1"/>
    <x v="2"/>
    <x v="0"/>
  </r>
  <r>
    <s v="NO DATA"/>
    <m/>
    <m/>
    <s v="이호진2"/>
    <s v="흥국화재"/>
    <x v="0"/>
    <x v="0"/>
    <n v="189272"/>
    <s v="정상"/>
    <d v="2019-12-05T00:00:00"/>
    <d v="2019-12-05T00:00:00"/>
    <n v="41937671620000"/>
    <x v="2"/>
    <d v="2019-12-31T00:00:00"/>
    <x v="0"/>
    <x v="17"/>
    <x v="0"/>
  </r>
  <r>
    <s v="엠피가온"/>
    <m/>
    <m/>
    <s v="임은숙"/>
    <s v="KB손보"/>
    <x v="0"/>
    <x v="0"/>
    <n v="16000"/>
    <s v="정상"/>
    <d v="2019-12-05T00:00:00"/>
    <d v="2019-12-05T00:00:00"/>
    <n v="20196210712"/>
    <x v="2"/>
    <d v="2019-12-31T00:00:00"/>
    <x v="0"/>
    <x v="9"/>
    <x v="0"/>
  </r>
  <r>
    <s v="엠피가온"/>
    <m/>
    <m/>
    <s v="임은숙"/>
    <s v="흥국화재"/>
    <x v="0"/>
    <x v="0"/>
    <n v="149722"/>
    <s v="정상"/>
    <d v="2019-12-05T00:00:00"/>
    <d v="2019-12-05T00:00:00"/>
    <n v="41937682870000"/>
    <x v="2"/>
    <d v="2019-12-31T00:00:00"/>
    <x v="0"/>
    <x v="9"/>
    <x v="0"/>
  </r>
  <r>
    <s v="엠피송내"/>
    <s v="MP송내"/>
    <s v="송내1팀"/>
    <s v="정인란"/>
    <s v="롯데손보"/>
    <x v="0"/>
    <x v="0"/>
    <n v="51700"/>
    <s v="정상"/>
    <d v="2019-12-05T00:00:00"/>
    <d v="2019-12-05T00:00:00"/>
    <s v="LA20192044010000"/>
    <x v="2"/>
    <d v="2019-12-31T00:00:00"/>
    <x v="0"/>
    <x v="2"/>
    <x v="0"/>
  </r>
  <r>
    <s v="엠피송내"/>
    <s v="MP송내"/>
    <s v="송내1팀"/>
    <s v="정인란"/>
    <s v="삼성화재"/>
    <x v="0"/>
    <x v="0"/>
    <n v="19000"/>
    <s v="정상"/>
    <d v="2019-12-05T00:00:00"/>
    <d v="2019-12-05T00:00:00"/>
    <n v="51926820430000"/>
    <x v="2"/>
    <d v="2019-12-31T00:00:00"/>
    <x v="0"/>
    <x v="2"/>
    <x v="0"/>
  </r>
  <r>
    <s v="엠피송내"/>
    <s v="MP송내"/>
    <s v="송내1팀"/>
    <s v="정인란"/>
    <s v="현대해상"/>
    <x v="0"/>
    <x v="0"/>
    <n v="28200"/>
    <s v="정상"/>
    <d v="2019-12-05T00:00:00"/>
    <d v="2019-12-05T00:00:00"/>
    <s v="L01943295256"/>
    <x v="2"/>
    <d v="2019-12-31T00:00:00"/>
    <x v="0"/>
    <x v="2"/>
    <x v="0"/>
  </r>
  <r>
    <s v="엠피조은"/>
    <m/>
    <m/>
    <s v="차은주"/>
    <s v="메리츠화재"/>
    <x v="0"/>
    <x v="0"/>
    <n v="149980"/>
    <s v="정상"/>
    <d v="2019-12-05T00:00:00"/>
    <d v="2019-12-05T00:00:00"/>
    <s v="61465-12965"/>
    <x v="2"/>
    <d v="2019-12-31T00:00:00"/>
    <x v="0"/>
    <x v="0"/>
    <x v="0"/>
  </r>
  <r>
    <s v="엠피조은"/>
    <m/>
    <m/>
    <s v="차은주"/>
    <s v="KB손보"/>
    <x v="0"/>
    <x v="0"/>
    <n v="177200"/>
    <s v="정상"/>
    <d v="2019-12-05T00:00:00"/>
    <d v="2019-12-05T00:00:00"/>
    <n v="20196205686"/>
    <x v="2"/>
    <d v="2019-12-31T00:00:00"/>
    <x v="0"/>
    <x v="0"/>
    <x v="0"/>
  </r>
  <r>
    <s v="엠피상동"/>
    <s v="MP상동"/>
    <s v="상동1팀"/>
    <s v="최선유"/>
    <s v="한화손보"/>
    <x v="0"/>
    <x v="0"/>
    <n v="20000"/>
    <s v="정상"/>
    <d v="2019-12-05T00:00:00"/>
    <d v="2019-12-05T00:00:00"/>
    <s v="LA20192626176000"/>
    <x v="2"/>
    <d v="2019-12-31T00:00:00"/>
    <x v="0"/>
    <x v="1"/>
    <x v="0"/>
  </r>
  <r>
    <s v="엠피성공"/>
    <s v="MP성공"/>
    <s v="성공1팀"/>
    <s v="최선희"/>
    <s v="메리츠화재"/>
    <x v="0"/>
    <x v="1"/>
    <n v="40020"/>
    <s v="정상"/>
    <d v="2019-12-05T00:00:00"/>
    <d v="2019-12-05T00:00:00"/>
    <s v="61264-316331"/>
    <x v="2"/>
    <d v="2019-12-31T00:00:00"/>
    <x v="0"/>
    <x v="5"/>
    <x v="0"/>
  </r>
  <r>
    <s v="엠피성공"/>
    <s v="MP성공"/>
    <s v="성공1팀"/>
    <s v="최선희"/>
    <s v="메리츠화재"/>
    <x v="0"/>
    <x v="0"/>
    <n v="52000"/>
    <s v="정상"/>
    <d v="2019-12-05T00:00:00"/>
    <d v="2019-12-05T00:00:00"/>
    <s v="61438-31915"/>
    <x v="2"/>
    <d v="2019-12-31T00:00:00"/>
    <x v="0"/>
    <x v="5"/>
    <x v="0"/>
  </r>
  <r>
    <s v="엠피성공"/>
    <s v="MP성공"/>
    <s v="성공1팀"/>
    <s v="최선희"/>
    <s v="농협손보"/>
    <x v="0"/>
    <x v="0"/>
    <n v="50000"/>
    <s v="정상"/>
    <d v="2019-12-05T00:00:00"/>
    <d v="2019-12-05T00:00:00"/>
    <n v="3190617069601"/>
    <x v="2"/>
    <d v="2019-12-31T00:00:00"/>
    <x v="0"/>
    <x v="5"/>
    <x v="0"/>
  </r>
  <r>
    <s v="엠피성공"/>
    <s v="MP성공"/>
    <s v="성공1팀"/>
    <s v="최선희"/>
    <s v="삼성화재"/>
    <x v="0"/>
    <x v="0"/>
    <n v="28000"/>
    <s v="정상"/>
    <d v="2019-12-05T00:00:00"/>
    <d v="2019-12-05T00:00:00"/>
    <n v="51926813340000"/>
    <x v="2"/>
    <d v="2019-12-31T00:00:00"/>
    <x v="0"/>
    <x v="5"/>
    <x v="0"/>
  </r>
  <r>
    <s v="엠피성공"/>
    <s v="MP성공"/>
    <s v="성공1팀"/>
    <s v="최선희"/>
    <s v="삼성화재"/>
    <x v="0"/>
    <x v="0"/>
    <n v="21000"/>
    <s v="정상"/>
    <d v="2019-12-05T00:00:00"/>
    <d v="2019-12-05T00:00:00"/>
    <n v="51926813190000"/>
    <x v="2"/>
    <d v="2019-12-31T00:00:00"/>
    <x v="0"/>
    <x v="5"/>
    <x v="0"/>
  </r>
  <r>
    <s v="엠피성공"/>
    <s v="MP성공"/>
    <s v="성공1팀"/>
    <s v="최선희"/>
    <s v="KB손보"/>
    <x v="0"/>
    <x v="2"/>
    <n v="50000"/>
    <s v="정상"/>
    <d v="2019-12-05T00:00:00"/>
    <d v="2019-12-05T00:00:00"/>
    <n v="20196207732"/>
    <x v="2"/>
    <d v="2019-12-31T00:00:00"/>
    <x v="0"/>
    <x v="5"/>
    <x v="0"/>
  </r>
  <r>
    <s v="엠피상동"/>
    <s v="MP상동"/>
    <s v="상동1팀"/>
    <s v="최은재"/>
    <s v="KB손보"/>
    <x v="0"/>
    <x v="0"/>
    <n v="50000"/>
    <s v="정상"/>
    <d v="2019-12-05T00:00:00"/>
    <d v="2019-12-05T00:00:00"/>
    <n v="20196211786"/>
    <x v="2"/>
    <d v="2019-12-31T00:00:00"/>
    <x v="0"/>
    <x v="1"/>
    <x v="0"/>
  </r>
  <r>
    <s v="엠피상동"/>
    <s v="MP상동"/>
    <s v="상동1팀"/>
    <s v="최은재"/>
    <s v="메리츠화재"/>
    <x v="0"/>
    <x v="0"/>
    <n v="52960"/>
    <s v="정상"/>
    <d v="2019-12-05T00:00:00"/>
    <d v="2019-12-05T00:00:00"/>
    <s v="61467-6367"/>
    <x v="2"/>
    <d v="2019-12-31T00:00:00"/>
    <x v="0"/>
    <x v="1"/>
    <x v="0"/>
  </r>
  <r>
    <s v="엠피의정부"/>
    <s v="MP의정부"/>
    <m/>
    <s v="최주영"/>
    <s v="한화손보"/>
    <x v="0"/>
    <x v="0"/>
    <n v="70265"/>
    <s v="정상"/>
    <d v="2019-12-05T00:00:00"/>
    <d v="2019-12-05T00:00:00"/>
    <s v="LA20192625618000"/>
    <x v="2"/>
    <d v="2019-12-31T00:00:00"/>
    <x v="0"/>
    <x v="10"/>
    <x v="0"/>
  </r>
  <r>
    <s v="엠피피스토스"/>
    <s v="MP피스토스"/>
    <s v="피스1팀"/>
    <s v="홍미숙"/>
    <s v="KB손보"/>
    <x v="0"/>
    <x v="1"/>
    <n v="13655"/>
    <s v="정상"/>
    <d v="2019-12-05T00:00:00"/>
    <d v="2019-12-05T00:00:00"/>
    <n v="20196203024"/>
    <x v="2"/>
    <d v="2019-12-31T00:00:00"/>
    <x v="0"/>
    <x v="3"/>
    <x v="0"/>
  </r>
  <r>
    <s v="엠피피스토스"/>
    <s v="MP피스토스"/>
    <s v="피스1팀"/>
    <s v="홍미숙"/>
    <s v="삼성화재"/>
    <x v="0"/>
    <x v="0"/>
    <n v="59600"/>
    <s v="정상"/>
    <d v="2019-12-05T00:00:00"/>
    <d v="2019-12-05T00:00:00"/>
    <n v="51926731740000"/>
    <x v="2"/>
    <d v="2019-12-31T00:00:00"/>
    <x v="0"/>
    <x v="3"/>
    <x v="0"/>
  </r>
  <r>
    <s v="엠피성공"/>
    <s v="MP성공"/>
    <s v="성공1팀"/>
    <s v="홍미정"/>
    <s v="메리츠화재"/>
    <x v="0"/>
    <x v="0"/>
    <n v="32000"/>
    <s v="정상"/>
    <d v="2019-12-05T00:00:00"/>
    <d v="2019-12-05T00:00:00"/>
    <s v="61437-69861"/>
    <x v="2"/>
    <d v="2019-12-31T00:00:00"/>
    <x v="0"/>
    <x v="5"/>
    <x v="0"/>
  </r>
  <r>
    <s v="엠피성공"/>
    <s v="MP성공"/>
    <s v="성공1팀"/>
    <s v="홍미정"/>
    <s v="메리츠화재"/>
    <x v="0"/>
    <x v="0"/>
    <n v="48000"/>
    <s v="정상"/>
    <d v="2019-12-05T00:00:00"/>
    <d v="2019-12-05T00:00:00"/>
    <s v="61437-70461"/>
    <x v="2"/>
    <d v="2019-12-31T00:00:00"/>
    <x v="0"/>
    <x v="5"/>
    <x v="0"/>
  </r>
  <r>
    <s v="엠피성공"/>
    <s v="MP성공"/>
    <s v="성공1팀"/>
    <s v="홍미정"/>
    <s v="흥국화재"/>
    <x v="0"/>
    <x v="0"/>
    <n v="21894"/>
    <s v="정상"/>
    <d v="2019-12-05T00:00:00"/>
    <d v="2019-12-05T00:00:00"/>
    <n v="41937684260000"/>
    <x v="2"/>
    <d v="2019-12-31T00:00:00"/>
    <x v="0"/>
    <x v="5"/>
    <x v="0"/>
  </r>
  <r>
    <s v="엠피성공"/>
    <s v="MP성공"/>
    <s v="성공1팀"/>
    <s v="홍미정"/>
    <s v="흥국화재"/>
    <x v="0"/>
    <x v="1"/>
    <n v="21094"/>
    <s v="정상"/>
    <d v="2019-12-05T00:00:00"/>
    <d v="2019-12-05T00:00:00"/>
    <n v="41937684250000"/>
    <x v="2"/>
    <d v="2019-12-31T00:00:00"/>
    <x v="0"/>
    <x v="5"/>
    <x v="0"/>
  </r>
  <r>
    <s v="엠피송내"/>
    <s v="MP송내"/>
    <s v="송내2팀"/>
    <s v="김묘정"/>
    <s v="메리츠화재"/>
    <x v="0"/>
    <x v="0"/>
    <n v="18670"/>
    <s v="정상"/>
    <d v="2019-12-04T00:00:00"/>
    <d v="2019-12-04T00:00:00"/>
    <s v="61456-21699"/>
    <x v="2"/>
    <d v="2019-12-31T00:00:00"/>
    <x v="0"/>
    <x v="2"/>
    <x v="0"/>
  </r>
  <r>
    <s v="엠피송내"/>
    <s v="MP송내"/>
    <s v="송내2팀"/>
    <s v="김묘정"/>
    <s v="흥국화재"/>
    <x v="0"/>
    <x v="0"/>
    <n v="30030"/>
    <s v="정상"/>
    <d v="2019-12-04T00:00:00"/>
    <d v="2019-12-04T00:00:00"/>
    <n v="41937666470000"/>
    <x v="2"/>
    <d v="2019-12-31T00:00:00"/>
    <x v="0"/>
    <x v="2"/>
    <x v="0"/>
  </r>
  <r>
    <s v="엠피조은"/>
    <s v="MP조은"/>
    <s v="조은1팀"/>
    <s v="김민화"/>
    <s v="흥국화재"/>
    <x v="0"/>
    <x v="0"/>
    <n v="61390"/>
    <s v="정상"/>
    <d v="2019-12-04T00:00:00"/>
    <d v="2019-12-04T00:00:00"/>
    <n v="41937659390000"/>
    <x v="2"/>
    <d v="2019-12-31T00:00:00"/>
    <x v="0"/>
    <x v="0"/>
    <x v="0"/>
  </r>
  <r>
    <s v="엠피상동"/>
    <s v="MP상동"/>
    <s v="상동1팀"/>
    <s v="김옥순"/>
    <s v="KB손보"/>
    <x v="0"/>
    <x v="0"/>
    <n v="50000"/>
    <s v="정상"/>
    <d v="2019-12-04T00:00:00"/>
    <d v="2019-12-04T00:00:00"/>
    <n v="20196188513"/>
    <x v="2"/>
    <d v="2019-12-31T00:00:00"/>
    <x v="0"/>
    <x v="1"/>
    <x v="0"/>
  </r>
  <r>
    <s v="엠피메트로"/>
    <s v="제이엔제이"/>
    <s v="제이엔제이1팀"/>
    <s v="김윤정"/>
    <s v="DB손보"/>
    <x v="0"/>
    <x v="0"/>
    <n v="64070"/>
    <s v="정상"/>
    <d v="2019-12-04T00:00:00"/>
    <d v="2019-12-04T00:00:00"/>
    <n v="320192283211"/>
    <x v="2"/>
    <d v="2019-12-31T00:00:00"/>
    <x v="0"/>
    <x v="4"/>
    <x v="0"/>
  </r>
  <r>
    <s v="엠피피스토스"/>
    <s v="MP피스토스"/>
    <s v="피스1팀"/>
    <s v="김진이"/>
    <s v="메리츠화재"/>
    <x v="0"/>
    <x v="0"/>
    <n v="66370"/>
    <s v="정상"/>
    <d v="2019-12-04T00:00:00"/>
    <d v="2019-12-04T00:00:00"/>
    <s v="61445-10615"/>
    <x v="2"/>
    <d v="2019-12-31T00:00:00"/>
    <x v="0"/>
    <x v="3"/>
    <x v="0"/>
  </r>
  <r>
    <s v="엠피가온"/>
    <s v="MP가온"/>
    <s v="가온1팀"/>
    <s v="노희경"/>
    <s v="KB손보"/>
    <x v="0"/>
    <x v="0"/>
    <n v="18000"/>
    <s v="정상"/>
    <d v="2019-12-04T00:00:00"/>
    <d v="2019-12-04T00:00:00"/>
    <n v="20196184396"/>
    <x v="2"/>
    <d v="2019-12-31T00:00:00"/>
    <x v="0"/>
    <x v="9"/>
    <x v="0"/>
  </r>
  <r>
    <s v="엠피가온"/>
    <s v="MP가온"/>
    <s v="가온1팀"/>
    <s v="노희경"/>
    <s v="한화손보"/>
    <x v="0"/>
    <x v="0"/>
    <n v="32340"/>
    <s v="정상"/>
    <d v="2019-12-04T00:00:00"/>
    <d v="2019-12-04T00:00:00"/>
    <s v="LA20192611186000"/>
    <x v="2"/>
    <d v="2019-12-31T00:00:00"/>
    <x v="0"/>
    <x v="9"/>
    <x v="0"/>
  </r>
  <r>
    <s v="엠피상동"/>
    <s v="MP상동"/>
    <s v="상동1팀"/>
    <s v="손명애"/>
    <s v="한화손보"/>
    <x v="0"/>
    <x v="0"/>
    <n v="28830"/>
    <s v="정상"/>
    <d v="2019-12-04T00:00:00"/>
    <d v="2019-12-04T00:00:00"/>
    <s v="LA20192614460000"/>
    <x v="2"/>
    <d v="2019-12-31T00:00:00"/>
    <x v="0"/>
    <x v="1"/>
    <x v="0"/>
  </r>
  <r>
    <s v="엠피조은"/>
    <s v="MP조은"/>
    <s v="조은1팀"/>
    <s v="손수영"/>
    <s v="KB손보"/>
    <x v="0"/>
    <x v="2"/>
    <n v="50000"/>
    <s v="정상"/>
    <d v="2019-12-04T00:00:00"/>
    <d v="2019-12-04T00:00:00"/>
    <n v="20196172895"/>
    <x v="2"/>
    <d v="2019-12-31T00:00:00"/>
    <x v="0"/>
    <x v="0"/>
    <x v="0"/>
  </r>
  <r>
    <s v="엠피가온"/>
    <s v="MP가온"/>
    <s v="가온1팀"/>
    <s v="송연희"/>
    <s v="삼성화재"/>
    <x v="0"/>
    <x v="0"/>
    <n v="39000"/>
    <s v="정상"/>
    <d v="2019-12-04T00:00:00"/>
    <d v="2019-12-04T00:00:00"/>
    <n v="51926640920000"/>
    <x v="2"/>
    <d v="2019-12-31T00:00:00"/>
    <x v="0"/>
    <x v="9"/>
    <x v="0"/>
  </r>
  <r>
    <s v="엠피레전드"/>
    <m/>
    <m/>
    <s v="신승휴"/>
    <s v="롯데손보"/>
    <x v="0"/>
    <x v="0"/>
    <n v="125590"/>
    <s v="정상"/>
    <d v="2019-12-04T00:00:00"/>
    <d v="2019-12-04T00:00:00"/>
    <s v="LA20192035950000"/>
    <x v="2"/>
    <d v="2019-12-31T00:00:00"/>
    <x v="0"/>
    <x v="11"/>
    <x v="0"/>
  </r>
  <r>
    <s v="엠피레전드"/>
    <m/>
    <m/>
    <s v="신승휴"/>
    <s v="DB손보"/>
    <x v="0"/>
    <x v="1"/>
    <n v="30900"/>
    <s v="정상"/>
    <d v="2019-12-04T00:00:00"/>
    <d v="2019-12-04T00:00:00"/>
    <n v="320192278149"/>
    <x v="2"/>
    <d v="2019-12-31T00:00:00"/>
    <x v="0"/>
    <x v="11"/>
    <x v="0"/>
  </r>
  <r>
    <s v="엠피레전드"/>
    <m/>
    <m/>
    <s v="신승휴"/>
    <s v="DB손보"/>
    <x v="0"/>
    <x v="0"/>
    <n v="199500"/>
    <s v="정상"/>
    <d v="2019-12-04T00:00:00"/>
    <d v="2019-12-04T00:00:00"/>
    <n v="320192278021"/>
    <x v="2"/>
    <d v="2019-12-31T00:00:00"/>
    <x v="0"/>
    <x v="11"/>
    <x v="0"/>
  </r>
  <r>
    <s v="엠피의정부"/>
    <s v="MP의정부"/>
    <s v="의정부1팀"/>
    <s v="염경분"/>
    <s v="롯데손보"/>
    <x v="0"/>
    <x v="0"/>
    <n v="58845"/>
    <s v="정상"/>
    <d v="2019-12-04T00:00:00"/>
    <d v="2019-12-04T00:00:00"/>
    <s v="LA20192037777000"/>
    <x v="2"/>
    <d v="2019-12-31T00:00:00"/>
    <x v="0"/>
    <x v="10"/>
    <x v="0"/>
  </r>
  <r>
    <s v="엠피의정부"/>
    <s v="MP의정부"/>
    <s v="의정부1팀"/>
    <s v="오광숙"/>
    <s v="KB손보"/>
    <x v="0"/>
    <x v="0"/>
    <n v="46000"/>
    <s v="정상"/>
    <d v="2019-12-04T00:00:00"/>
    <d v="2019-12-04T00:00:00"/>
    <n v="20196188369"/>
    <x v="2"/>
    <d v="2019-12-31T00:00:00"/>
    <x v="0"/>
    <x v="10"/>
    <x v="0"/>
  </r>
  <r>
    <s v="엠피피스토스"/>
    <s v="MP피스토스"/>
    <s v="피스1팀"/>
    <s v="오은정"/>
    <s v="삼성화재"/>
    <x v="0"/>
    <x v="0"/>
    <n v="30000"/>
    <s v="정상"/>
    <d v="2019-12-04T00:00:00"/>
    <d v="2019-12-04T00:00:00"/>
    <n v="51926629630000"/>
    <x v="2"/>
    <d v="2019-12-31T00:00:00"/>
    <x v="0"/>
    <x v="3"/>
    <x v="0"/>
  </r>
  <r>
    <s v="엠피피스토스"/>
    <s v="MP피스토스"/>
    <s v="피스1팀"/>
    <s v="오은정"/>
    <s v="메리츠화재"/>
    <x v="0"/>
    <x v="0"/>
    <n v="50000"/>
    <s v="정상"/>
    <d v="2019-12-04T00:00:00"/>
    <d v="2019-12-04T00:00:00"/>
    <s v="61461-5726"/>
    <x v="2"/>
    <d v="2019-12-31T00:00:00"/>
    <x v="0"/>
    <x v="3"/>
    <x v="0"/>
  </r>
  <r>
    <s v="엠피메트로"/>
    <s v="제이엔제이"/>
    <s v="제이엔제이1팀"/>
    <s v="유경자"/>
    <s v="DB손보"/>
    <x v="0"/>
    <x v="0"/>
    <n v="51920"/>
    <s v="정상"/>
    <d v="2019-12-04T00:00:00"/>
    <d v="2019-12-04T00:00:00"/>
    <n v="320192283759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23760"/>
    <s v="정상"/>
    <d v="2019-12-04T00:00:00"/>
    <d v="2019-12-04T00:00:00"/>
    <n v="320192287415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98000"/>
    <s v="정상"/>
    <d v="2019-12-04T00:00:00"/>
    <d v="2019-12-04T00:00:00"/>
    <n v="320192286989"/>
    <x v="2"/>
    <d v="2019-12-31T00:00:00"/>
    <x v="0"/>
    <x v="4"/>
    <x v="0"/>
  </r>
  <r>
    <s v="엠피메트로"/>
    <s v="제이엔제이"/>
    <s v="제이엔제이1팀"/>
    <s v="유경자"/>
    <s v="DB손보"/>
    <x v="0"/>
    <x v="0"/>
    <n v="123910"/>
    <s v="정상"/>
    <d v="2019-12-04T00:00:00"/>
    <d v="2019-12-04T00:00:00"/>
    <n v="320192278464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104990"/>
    <s v="정상"/>
    <d v="2019-12-04T00:00:00"/>
    <d v="2019-12-04T00:00:00"/>
    <s v="61464-7478"/>
    <x v="2"/>
    <d v="2019-12-31T00:00:00"/>
    <x v="0"/>
    <x v="4"/>
    <x v="0"/>
  </r>
  <r>
    <s v="엠피라온"/>
    <s v="MP라온"/>
    <s v="라온1팀"/>
    <s v="윤태영"/>
    <s v="KB손보"/>
    <x v="0"/>
    <x v="0"/>
    <n v="35000"/>
    <s v="정상"/>
    <d v="2019-12-04T00:00:00"/>
    <d v="2019-12-04T00:00:00"/>
    <n v="20196189765"/>
    <x v="2"/>
    <d v="2019-12-31T00:00:00"/>
    <x v="0"/>
    <x v="6"/>
    <x v="0"/>
  </r>
  <r>
    <s v="엠피라온"/>
    <s v="MP라온"/>
    <s v="라온1팀"/>
    <s v="윤태진"/>
    <s v="한화손보"/>
    <x v="0"/>
    <x v="0"/>
    <n v="20000"/>
    <s v="정상"/>
    <d v="2019-12-04T00:00:00"/>
    <d v="2019-12-04T00:00:00"/>
    <s v="LA20192613777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4T00:00:00"/>
    <d v="2019-12-04T00:00:00"/>
    <s v="LA20192608616000"/>
    <x v="2"/>
    <d v="2019-12-31T00:00:00"/>
    <x v="0"/>
    <x v="6"/>
    <x v="0"/>
  </r>
  <r>
    <s v="엠피라온"/>
    <s v="MP라온"/>
    <s v="라온1팀"/>
    <s v="윤태진"/>
    <s v="한화손보"/>
    <x v="0"/>
    <x v="0"/>
    <n v="20000"/>
    <s v="정상"/>
    <d v="2019-12-04T00:00:00"/>
    <d v="2019-12-04T00:00:00"/>
    <s v="LA20192608679000"/>
    <x v="2"/>
    <d v="2019-12-31T00:00:00"/>
    <x v="0"/>
    <x v="6"/>
    <x v="0"/>
  </r>
  <r>
    <s v="엠피상동"/>
    <s v="MP상동"/>
    <s v="상동1팀"/>
    <s v="이경옥"/>
    <s v="삼성화재"/>
    <x v="0"/>
    <x v="0"/>
    <n v="45000"/>
    <s v="정상"/>
    <d v="2019-12-04T00:00:00"/>
    <d v="2019-12-04T00:00:00"/>
    <n v="51926599340000"/>
    <x v="2"/>
    <d v="2019-12-31T00:00:00"/>
    <x v="0"/>
    <x v="1"/>
    <x v="0"/>
  </r>
  <r>
    <s v="엠피상동"/>
    <s v="MP상동"/>
    <s v="상동1팀"/>
    <s v="이경옥"/>
    <s v="한화손보"/>
    <x v="0"/>
    <x v="0"/>
    <n v="41000"/>
    <s v="정상"/>
    <d v="2019-12-04T00:00:00"/>
    <d v="2019-12-04T00:00:00"/>
    <s v="LA20192603530000"/>
    <x v="2"/>
    <d v="2019-12-31T00:00:00"/>
    <x v="0"/>
    <x v="1"/>
    <x v="0"/>
  </r>
  <r>
    <s v="엠피상동"/>
    <s v="MP상동"/>
    <s v="상동1팀"/>
    <s v="이경화2"/>
    <s v="한화손보"/>
    <x v="0"/>
    <x v="0"/>
    <n v="50000"/>
    <s v="정상"/>
    <d v="2019-12-04T00:00:00"/>
    <d v="2019-12-04T00:00:00"/>
    <s v="LA20192610537000"/>
    <x v="2"/>
    <d v="2019-12-31T00:00:00"/>
    <x v="0"/>
    <x v="1"/>
    <x v="0"/>
  </r>
  <r>
    <s v="엠피상동"/>
    <s v="MP상동"/>
    <s v="상동1팀"/>
    <s v="이경화2"/>
    <s v="한화손보"/>
    <x v="0"/>
    <x v="0"/>
    <n v="45000"/>
    <s v="정상"/>
    <d v="2019-12-04T00:00:00"/>
    <d v="2019-12-04T00:00:00"/>
    <s v="LA20192606756000"/>
    <x v="2"/>
    <d v="2019-12-31T00:00:00"/>
    <x v="0"/>
    <x v="1"/>
    <x v="0"/>
  </r>
  <r>
    <s v="엠피상동"/>
    <s v="MP상동"/>
    <s v="상동1팀"/>
    <s v="이경화2"/>
    <s v="한화손보"/>
    <x v="0"/>
    <x v="0"/>
    <n v="168000"/>
    <s v="정상"/>
    <d v="2019-12-04T00:00:00"/>
    <d v="2019-12-04T00:00:00"/>
    <s v="LA20192605345000"/>
    <x v="2"/>
    <d v="2019-12-31T00:00:00"/>
    <x v="0"/>
    <x v="1"/>
    <x v="0"/>
  </r>
  <r>
    <s v="엠피상동"/>
    <s v="MP상동"/>
    <s v="상동1팀"/>
    <s v="이복종"/>
    <s v="메리츠화재"/>
    <x v="0"/>
    <x v="0"/>
    <n v="21000"/>
    <s v="정상"/>
    <d v="2019-12-04T00:00:00"/>
    <d v="2019-12-04T00:00:00"/>
    <s v="61464-7674"/>
    <x v="2"/>
    <d v="2019-12-31T00:00:00"/>
    <x v="0"/>
    <x v="1"/>
    <x v="0"/>
  </r>
  <r>
    <s v="엠피상동"/>
    <s v="MP상동"/>
    <s v="상동1팀"/>
    <s v="이복종"/>
    <s v="메리츠화재"/>
    <x v="0"/>
    <x v="0"/>
    <n v="200000"/>
    <s v="정상"/>
    <d v="2019-12-04T00:00:00"/>
    <d v="2019-12-04T00:00:00"/>
    <s v="61430-29707"/>
    <x v="2"/>
    <d v="2019-12-31T00:00:00"/>
    <x v="0"/>
    <x v="1"/>
    <x v="0"/>
  </r>
  <r>
    <s v="엠피상동"/>
    <s v="MP상동"/>
    <s v="상동1팀"/>
    <s v="이복종"/>
    <s v="메리츠화재"/>
    <x v="0"/>
    <x v="0"/>
    <n v="100000"/>
    <s v="정상"/>
    <d v="2019-12-04T00:00:00"/>
    <d v="2019-12-04T00:00:00"/>
    <s v="61434-34262"/>
    <x v="2"/>
    <d v="2019-12-31T00:00:00"/>
    <x v="0"/>
    <x v="1"/>
    <x v="0"/>
  </r>
  <r>
    <s v="엠피송내"/>
    <m/>
    <m/>
    <s v="이선영"/>
    <s v="삼성화재"/>
    <x v="0"/>
    <x v="0"/>
    <n v="34500"/>
    <s v="정상"/>
    <d v="2019-12-04T00:00:00"/>
    <d v="2019-12-04T00:00:00"/>
    <n v="51926698270000"/>
    <x v="2"/>
    <d v="2019-12-31T00:00:00"/>
    <x v="0"/>
    <x v="2"/>
    <x v="0"/>
  </r>
  <r>
    <s v="엠피상동"/>
    <s v="MP상동"/>
    <s v="상동1팀"/>
    <s v="이현숙"/>
    <s v="메리츠화재"/>
    <x v="0"/>
    <x v="0"/>
    <n v="104000"/>
    <s v="정상"/>
    <d v="2019-12-04T00:00:00"/>
    <d v="2019-12-04T00:00:00"/>
    <s v="61430-29960"/>
    <x v="2"/>
    <d v="2019-12-31T00:00:00"/>
    <x v="0"/>
    <x v="1"/>
    <x v="0"/>
  </r>
  <r>
    <s v="NO DATA"/>
    <m/>
    <m/>
    <s v="이호진2"/>
    <s v="흥국화재"/>
    <x v="0"/>
    <x v="0"/>
    <n v="185788"/>
    <s v="정상"/>
    <d v="2019-12-04T00:00:00"/>
    <d v="2019-12-04T00:00:00"/>
    <n v="41937665000000"/>
    <x v="2"/>
    <d v="2019-12-31T00:00:00"/>
    <x v="0"/>
    <x v="17"/>
    <x v="0"/>
  </r>
  <r>
    <s v="NO DATA"/>
    <m/>
    <m/>
    <s v="이호진2"/>
    <s v="흥국화재"/>
    <x v="0"/>
    <x v="0"/>
    <n v="190303"/>
    <s v="정상"/>
    <d v="2019-12-04T00:00:00"/>
    <d v="2019-12-04T00:00:00"/>
    <n v="41937665370000"/>
    <x v="2"/>
    <d v="2019-12-31T00:00:00"/>
    <x v="0"/>
    <x v="17"/>
    <x v="0"/>
  </r>
  <r>
    <s v="엠피가온"/>
    <s v="MP가온"/>
    <s v="가온1팀"/>
    <s v="임명산"/>
    <s v="한화손보"/>
    <x v="0"/>
    <x v="0"/>
    <n v="91000"/>
    <s v="정상"/>
    <d v="2019-12-04T00:00:00"/>
    <d v="2019-12-04T00:00:00"/>
    <s v="LA20192603673000"/>
    <x v="2"/>
    <d v="2019-12-31T00:00:00"/>
    <x v="0"/>
    <x v="9"/>
    <x v="0"/>
  </r>
  <r>
    <s v="엠피가온"/>
    <s v="MP가온"/>
    <s v="가온1팀"/>
    <s v="임명산"/>
    <s v="흥국화재"/>
    <x v="0"/>
    <x v="0"/>
    <n v="70031"/>
    <s v="정상"/>
    <d v="2019-12-04T00:00:00"/>
    <d v="2019-12-04T00:00:00"/>
    <n v="41937650470000"/>
    <x v="2"/>
    <d v="2019-12-31T00:00:00"/>
    <x v="0"/>
    <x v="9"/>
    <x v="0"/>
  </r>
  <r>
    <s v="엠피가온"/>
    <m/>
    <m/>
    <s v="임은숙"/>
    <s v="농협손보"/>
    <x v="0"/>
    <x v="0"/>
    <n v="23136"/>
    <s v="정상"/>
    <d v="2019-12-04T00:00:00"/>
    <d v="2019-12-04T00:00:00"/>
    <n v="3190618019601"/>
    <x v="2"/>
    <d v="2019-12-31T00:00:00"/>
    <x v="0"/>
    <x v="9"/>
    <x v="0"/>
  </r>
  <r>
    <s v="엠피가온"/>
    <m/>
    <m/>
    <s v="임은숙"/>
    <s v="흥국화재"/>
    <x v="0"/>
    <x v="1"/>
    <n v="6376"/>
    <s v="정상"/>
    <d v="2019-12-04T00:00:00"/>
    <d v="2019-12-04T00:00:00"/>
    <n v="41937660320000"/>
    <x v="2"/>
    <d v="2019-12-31T00:00:00"/>
    <x v="0"/>
    <x v="9"/>
    <x v="0"/>
  </r>
  <r>
    <s v="엠피가온"/>
    <m/>
    <m/>
    <s v="임은숙"/>
    <s v="흥국화재"/>
    <x v="0"/>
    <x v="1"/>
    <n v="6047"/>
    <s v="정상"/>
    <d v="2019-12-04T00:00:00"/>
    <d v="2019-12-04T00:00:00"/>
    <n v="41937660340000"/>
    <x v="2"/>
    <d v="2019-12-31T00:00:00"/>
    <x v="0"/>
    <x v="9"/>
    <x v="0"/>
  </r>
  <r>
    <s v="엠피가온"/>
    <m/>
    <m/>
    <s v="임은숙"/>
    <s v="흥국화재"/>
    <x v="0"/>
    <x v="0"/>
    <n v="105235"/>
    <s v="정상"/>
    <d v="2019-12-04T00:00:00"/>
    <d v="2019-12-04T00:00:00"/>
    <n v="41937657240000"/>
    <x v="2"/>
    <d v="2019-12-31T00:00:00"/>
    <x v="0"/>
    <x v="9"/>
    <x v="0"/>
  </r>
  <r>
    <s v="엠피가온"/>
    <m/>
    <m/>
    <s v="임은숙"/>
    <s v="흥국화재"/>
    <x v="0"/>
    <x v="0"/>
    <n v="149251"/>
    <s v="정상"/>
    <d v="2019-12-04T00:00:00"/>
    <d v="2019-12-04T00:00:00"/>
    <n v="41937656980000"/>
    <x v="2"/>
    <d v="2019-12-31T00:00:00"/>
    <x v="0"/>
    <x v="9"/>
    <x v="0"/>
  </r>
  <r>
    <s v="엠피라온"/>
    <s v="HL지점"/>
    <s v="HL1팀"/>
    <s v="함정석"/>
    <s v="한화손보"/>
    <x v="0"/>
    <x v="0"/>
    <n v="35000"/>
    <s v="정상"/>
    <d v="2019-12-04T00:00:00"/>
    <d v="2019-12-04T00:00:00"/>
    <s v="LA20192613177000"/>
    <x v="2"/>
    <d v="2019-12-31T00:00:00"/>
    <x v="0"/>
    <x v="8"/>
    <x v="0"/>
  </r>
  <r>
    <s v="엠피프라임"/>
    <m/>
    <m/>
    <s v="허윤경"/>
    <s v="롯데손보"/>
    <x v="0"/>
    <x v="0"/>
    <n v="138246"/>
    <s v="정상"/>
    <d v="2019-12-04T00:00:00"/>
    <d v="2019-12-04T00:00:00"/>
    <s v="LA20192039741000"/>
    <x v="2"/>
    <d v="2019-12-31T00:00:00"/>
    <x v="0"/>
    <x v="12"/>
    <x v="0"/>
  </r>
  <r>
    <s v="엠피프라임"/>
    <m/>
    <m/>
    <s v="허윤경"/>
    <s v="처브손해보험"/>
    <x v="0"/>
    <x v="13"/>
    <n v="22120"/>
    <s v="반송"/>
    <d v="2019-12-04T00:00:00"/>
    <d v="2019-12-04T00:00:00"/>
    <s v="PBI1760000232"/>
    <x v="2"/>
    <d v="2019-12-31T00:00:00"/>
    <x v="2"/>
    <x v="12"/>
    <x v="0"/>
  </r>
  <r>
    <s v="엠피성공"/>
    <s v="MP성공"/>
    <s v="성공1팀"/>
    <s v="홍미정"/>
    <s v="흥국화재"/>
    <x v="0"/>
    <x v="1"/>
    <n v="9727"/>
    <s v="정상"/>
    <d v="2019-12-04T00:00:00"/>
    <d v="2019-12-04T00:00:00"/>
    <n v="41937669230000"/>
    <x v="2"/>
    <d v="2019-12-31T00:00:00"/>
    <x v="0"/>
    <x v="5"/>
    <x v="0"/>
  </r>
  <r>
    <s v="엠피성공"/>
    <s v="MP성공"/>
    <s v="성공1팀"/>
    <s v="홍미정"/>
    <s v="흥국화재"/>
    <x v="0"/>
    <x v="0"/>
    <n v="45998"/>
    <s v="정상"/>
    <d v="2019-12-04T00:00:00"/>
    <d v="2019-12-04T00:00:00"/>
    <n v="41937669260000"/>
    <x v="2"/>
    <d v="2019-12-31T00:00:00"/>
    <x v="0"/>
    <x v="5"/>
    <x v="0"/>
  </r>
  <r>
    <s v="엠피성공"/>
    <s v="MP성공"/>
    <s v="성공1팀"/>
    <s v="홍미정"/>
    <s v="흥국화재"/>
    <x v="0"/>
    <x v="1"/>
    <n v="10382"/>
    <s v="정상"/>
    <d v="2019-12-04T00:00:00"/>
    <d v="2019-12-04T00:00:00"/>
    <n v="41937658020000"/>
    <x v="2"/>
    <d v="2019-12-31T00:00:00"/>
    <x v="0"/>
    <x v="5"/>
    <x v="0"/>
  </r>
  <r>
    <s v="엠피성공"/>
    <s v="MP성공"/>
    <s v="성공1팀"/>
    <s v="홍미정"/>
    <s v="흥국화재"/>
    <x v="0"/>
    <x v="0"/>
    <n v="50927"/>
    <s v="정상"/>
    <d v="2019-12-04T00:00:00"/>
    <d v="2019-12-04T00:00:00"/>
    <n v="41937656720000"/>
    <x v="2"/>
    <d v="2019-12-31T00:00:00"/>
    <x v="0"/>
    <x v="5"/>
    <x v="0"/>
  </r>
  <r>
    <s v="엠피상동"/>
    <s v="MP상동"/>
    <s v="상동1팀"/>
    <s v="강미경"/>
    <s v="한화손보"/>
    <x v="0"/>
    <x v="0"/>
    <n v="30000"/>
    <s v="정상"/>
    <d v="2019-12-03T00:00:00"/>
    <d v="2019-12-03T00:00:00"/>
    <s v="LA20192588697000"/>
    <x v="2"/>
    <d v="2019-12-31T00:00:00"/>
    <x v="0"/>
    <x v="1"/>
    <x v="0"/>
  </r>
  <r>
    <s v="엠피라온"/>
    <s v="MP라온"/>
    <s v="라온1팀"/>
    <s v="김성만"/>
    <s v="한화손보"/>
    <x v="0"/>
    <x v="0"/>
    <n v="35000"/>
    <s v="정상"/>
    <d v="2019-12-03T00:00:00"/>
    <d v="2019-12-03T00:00:00"/>
    <s v="LA20192597765000"/>
    <x v="2"/>
    <d v="2019-12-31T00:00:00"/>
    <x v="0"/>
    <x v="6"/>
    <x v="0"/>
  </r>
  <r>
    <s v="엠피라온"/>
    <s v="MP라온"/>
    <s v="라온1팀"/>
    <s v="김성만"/>
    <s v="한화손보"/>
    <x v="0"/>
    <x v="0"/>
    <n v="30000"/>
    <s v="정상"/>
    <d v="2019-12-03T00:00:00"/>
    <d v="2019-12-03T00:00:00"/>
    <s v="LA20192599396000"/>
    <x v="2"/>
    <d v="2019-12-31T00:00:00"/>
    <x v="0"/>
    <x v="6"/>
    <x v="0"/>
  </r>
  <r>
    <s v="엠피피스토스"/>
    <s v="MP피스토스"/>
    <s v="피스1팀"/>
    <s v="김승희"/>
    <s v="삼성화재"/>
    <x v="0"/>
    <x v="0"/>
    <n v="200000"/>
    <s v="정상"/>
    <d v="2019-12-03T00:00:00"/>
    <d v="2019-12-03T00:00:00"/>
    <n v="51926551830000"/>
    <x v="2"/>
    <d v="2019-12-31T00:00:00"/>
    <x v="0"/>
    <x v="3"/>
    <x v="0"/>
  </r>
  <r>
    <s v="엠피성공"/>
    <s v="MP성공"/>
    <s v="성공1팀"/>
    <s v="박인선"/>
    <s v="메리츠화재"/>
    <x v="0"/>
    <x v="0"/>
    <n v="35000"/>
    <s v="정상"/>
    <d v="2019-12-03T00:00:00"/>
    <d v="2019-12-03T00:00:00"/>
    <s v="61437-66164"/>
    <x v="2"/>
    <d v="2019-12-31T00:00:00"/>
    <x v="0"/>
    <x v="5"/>
    <x v="0"/>
  </r>
  <r>
    <s v="엠피피스토스"/>
    <s v="MP피스토스"/>
    <s v="피스1팀"/>
    <s v="우월랑"/>
    <s v="삼성화재"/>
    <x v="0"/>
    <x v="0"/>
    <n v="108000"/>
    <s v="정상"/>
    <d v="2019-12-03T00:00:00"/>
    <d v="2019-12-03T00:00:00"/>
    <n v="51926523520000"/>
    <x v="2"/>
    <d v="2019-12-31T00:00:00"/>
    <x v="0"/>
    <x v="3"/>
    <x v="0"/>
  </r>
  <r>
    <s v="엠피메트로"/>
    <s v="제이엔제이"/>
    <s v="제이엔제이1팀"/>
    <s v="유경자"/>
    <s v="메리츠화재"/>
    <x v="0"/>
    <x v="0"/>
    <n v="56000"/>
    <s v="정상"/>
    <d v="2019-12-03T00:00:00"/>
    <d v="2019-12-03T00:00:00"/>
    <s v="61465-11673"/>
    <x v="2"/>
    <d v="2019-12-31T00:00:00"/>
    <x v="0"/>
    <x v="4"/>
    <x v="0"/>
  </r>
  <r>
    <s v="엠피메트로"/>
    <s v="제이엔제이"/>
    <s v="제이엔제이1팀"/>
    <s v="유경자"/>
    <s v="메리츠화재"/>
    <x v="0"/>
    <x v="0"/>
    <n v="85000"/>
    <s v="정상"/>
    <d v="2019-12-03T00:00:00"/>
    <d v="2019-12-03T00:00:00"/>
    <s v="61465-11476"/>
    <x v="2"/>
    <d v="2019-12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2-03T00:00:00"/>
    <d v="2019-12-03T00:00:00"/>
    <s v="LA20192599122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3T00:00:00"/>
    <d v="2019-12-03T00:00:00"/>
    <s v="LA20192591134000"/>
    <x v="2"/>
    <d v="2019-12-31T00:00:00"/>
    <x v="0"/>
    <x v="6"/>
    <x v="0"/>
  </r>
  <r>
    <s v="엠피라온"/>
    <s v="MP라온"/>
    <s v="라온1팀"/>
    <s v="윤태진"/>
    <s v="한화손보"/>
    <x v="0"/>
    <x v="1"/>
    <n v="5514"/>
    <s v="정상"/>
    <d v="2019-12-03T00:00:00"/>
    <d v="2019-12-03T00:00:00"/>
    <s v="LA20192596874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3T00:00:00"/>
    <d v="2019-12-03T00:00:00"/>
    <s v="LA20192589363000"/>
    <x v="2"/>
    <d v="2019-12-31T00:00:00"/>
    <x v="0"/>
    <x v="6"/>
    <x v="0"/>
  </r>
  <r>
    <s v="엠피상동"/>
    <s v="MP상동"/>
    <s v="상동1팀"/>
    <s v="이병식"/>
    <s v="한화손보"/>
    <x v="0"/>
    <x v="0"/>
    <n v="55000"/>
    <s v="정상"/>
    <d v="2019-12-03T00:00:00"/>
    <d v="2019-12-03T00:00:00"/>
    <s v="LA20192593496000"/>
    <x v="2"/>
    <d v="2019-12-31T00:00:00"/>
    <x v="0"/>
    <x v="1"/>
    <x v="0"/>
  </r>
  <r>
    <s v="엠피가온"/>
    <s v="MP가온"/>
    <s v="가온1팀"/>
    <s v="임명산"/>
    <s v="삼성화재"/>
    <x v="0"/>
    <x v="0"/>
    <n v="46000"/>
    <s v="정상"/>
    <d v="2019-12-03T00:00:00"/>
    <d v="2019-12-03T00:00:00"/>
    <n v="51926560430000"/>
    <x v="2"/>
    <d v="2019-12-31T00:00:00"/>
    <x v="0"/>
    <x v="9"/>
    <x v="0"/>
  </r>
  <r>
    <s v="엠피가온"/>
    <s v="MP가온"/>
    <s v="가온1팀"/>
    <s v="임명산"/>
    <s v="한화손보"/>
    <x v="0"/>
    <x v="0"/>
    <n v="172000"/>
    <s v="정상"/>
    <d v="2019-12-03T00:00:00"/>
    <d v="2019-12-03T00:00:00"/>
    <s v="LA20192597150000"/>
    <x v="2"/>
    <d v="2019-12-31T00:00:00"/>
    <x v="0"/>
    <x v="9"/>
    <x v="0"/>
  </r>
  <r>
    <s v="엠피가온"/>
    <s v="MP가온"/>
    <s v="가온1팀"/>
    <s v="임명산"/>
    <s v="메리츠화재"/>
    <x v="0"/>
    <x v="0"/>
    <n v="52000"/>
    <s v="정상"/>
    <d v="2019-12-03T00:00:00"/>
    <d v="2019-12-03T00:00:00"/>
    <s v="61438-30812"/>
    <x v="2"/>
    <d v="2019-12-31T00:00:00"/>
    <x v="0"/>
    <x v="9"/>
    <x v="0"/>
  </r>
  <r>
    <s v="엠피가온"/>
    <s v="MP가온"/>
    <s v="가온1팀"/>
    <s v="임명산"/>
    <s v="한화손보"/>
    <x v="0"/>
    <x v="0"/>
    <n v="30000"/>
    <s v="정상"/>
    <d v="2019-12-03T00:00:00"/>
    <d v="2019-12-03T00:00:00"/>
    <s v="LA20192591745000"/>
    <x v="2"/>
    <d v="2019-12-31T00:00:00"/>
    <x v="0"/>
    <x v="9"/>
    <x v="0"/>
  </r>
  <r>
    <s v="엠피가온"/>
    <m/>
    <m/>
    <s v="임은숙"/>
    <s v="농협손보"/>
    <x v="0"/>
    <x v="0"/>
    <n v="25251"/>
    <s v="정상"/>
    <d v="2019-12-03T00:00:00"/>
    <d v="2019-12-03T00:00:00"/>
    <n v="3190616924961"/>
    <x v="2"/>
    <d v="2019-12-31T00:00:00"/>
    <x v="0"/>
    <x v="9"/>
    <x v="0"/>
  </r>
  <r>
    <s v="엠피가온"/>
    <m/>
    <m/>
    <s v="임은숙"/>
    <s v="농협손보"/>
    <x v="0"/>
    <x v="0"/>
    <n v="24760"/>
    <s v="정상"/>
    <d v="2019-12-03T00:00:00"/>
    <d v="2019-12-03T00:00:00"/>
    <n v="3190616922351"/>
    <x v="2"/>
    <d v="2019-12-31T00:00:00"/>
    <x v="0"/>
    <x v="9"/>
    <x v="0"/>
  </r>
  <r>
    <s v="엠피가온"/>
    <m/>
    <m/>
    <s v="임은숙"/>
    <s v="농협손보"/>
    <x v="0"/>
    <x v="0"/>
    <n v="23799"/>
    <s v="정상"/>
    <d v="2019-12-03T00:00:00"/>
    <d v="2019-12-03T00:00:00"/>
    <n v="3190616926471"/>
    <x v="2"/>
    <d v="2019-12-31T00:00:00"/>
    <x v="0"/>
    <x v="9"/>
    <x v="0"/>
  </r>
  <r>
    <s v="엠피조은"/>
    <m/>
    <m/>
    <s v="차은주"/>
    <s v="흥국화재"/>
    <x v="0"/>
    <x v="0"/>
    <n v="73167"/>
    <s v="정상"/>
    <d v="2019-12-03T00:00:00"/>
    <d v="2019-12-03T00:00:00"/>
    <n v="41937643880000"/>
    <x v="2"/>
    <d v="2019-12-31T00:00:00"/>
    <x v="0"/>
    <x v="0"/>
    <x v="0"/>
  </r>
  <r>
    <s v="엠피성공"/>
    <s v="MP성공"/>
    <s v="성공1팀"/>
    <s v="최선희"/>
    <s v="DB손보"/>
    <x v="0"/>
    <x v="1"/>
    <n v="12160"/>
    <s v="정상"/>
    <d v="2019-12-03T00:00:00"/>
    <d v="2019-12-03T00:00:00"/>
    <n v="320192269982"/>
    <x v="2"/>
    <d v="2019-12-31T00:00:00"/>
    <x v="0"/>
    <x v="5"/>
    <x v="0"/>
  </r>
  <r>
    <s v="엠피상동"/>
    <s v="MP상동"/>
    <s v="상동1팀"/>
    <s v="최은재"/>
    <s v="삼성화재"/>
    <x v="0"/>
    <x v="1"/>
    <n v="77757"/>
    <s v="정상"/>
    <d v="2019-12-03T00:00:00"/>
    <d v="2019-12-03T00:00:00"/>
    <n v="51926559780000"/>
    <x v="2"/>
    <d v="2019-12-31T00:00:00"/>
    <x v="0"/>
    <x v="1"/>
    <x v="0"/>
  </r>
  <r>
    <s v="엠피의정부"/>
    <s v="MP의정부"/>
    <m/>
    <s v="최주영"/>
    <s v="흥국화재"/>
    <x v="0"/>
    <x v="0"/>
    <n v="19132"/>
    <s v="정상"/>
    <d v="2019-12-03T00:00:00"/>
    <d v="2019-12-03T00:00:00"/>
    <n v="41937632790000"/>
    <x v="2"/>
    <d v="2019-12-31T00:00:00"/>
    <x v="0"/>
    <x v="10"/>
    <x v="0"/>
  </r>
  <r>
    <s v="엠피의정부"/>
    <s v="MP의정부"/>
    <m/>
    <s v="최주영"/>
    <s v="흥국화재"/>
    <x v="0"/>
    <x v="0"/>
    <n v="72487"/>
    <s v="정상"/>
    <d v="2019-12-03T00:00:00"/>
    <d v="2019-12-03T00:00:00"/>
    <n v="41937635480000"/>
    <x v="2"/>
    <d v="2019-12-31T00:00:00"/>
    <x v="0"/>
    <x v="10"/>
    <x v="0"/>
  </r>
  <r>
    <s v="엠피라온"/>
    <s v="HL지점"/>
    <s v="HL1팀"/>
    <s v="함정석"/>
    <s v="한화손보"/>
    <x v="0"/>
    <x v="0"/>
    <n v="35000"/>
    <s v="정상"/>
    <d v="2019-12-03T00:00:00"/>
    <d v="2019-12-03T00:00:00"/>
    <s v="LA20192592821000"/>
    <x v="2"/>
    <d v="2019-12-31T00:00:00"/>
    <x v="0"/>
    <x v="8"/>
    <x v="0"/>
  </r>
  <r>
    <s v="엠피프라임"/>
    <m/>
    <m/>
    <s v="허윤경"/>
    <s v="한화손보"/>
    <x v="0"/>
    <x v="0"/>
    <n v="37000"/>
    <s v="정상"/>
    <d v="2019-12-03T00:00:00"/>
    <d v="2019-12-03T00:00:00"/>
    <s v="LA20192599399000"/>
    <x v="2"/>
    <d v="2019-12-31T00:00:00"/>
    <x v="0"/>
    <x v="12"/>
    <x v="0"/>
  </r>
  <r>
    <s v="엠피프라임"/>
    <m/>
    <m/>
    <s v="허윤경"/>
    <s v="롯데손보"/>
    <x v="0"/>
    <x v="0"/>
    <n v="68556"/>
    <s v="정상"/>
    <d v="2019-12-03T00:00:00"/>
    <d v="2019-12-03T00:00:00"/>
    <s v="LA20192034676000"/>
    <x v="2"/>
    <d v="2019-12-31T00:00:00"/>
    <x v="0"/>
    <x v="12"/>
    <x v="0"/>
  </r>
  <r>
    <s v="엠피피스토스"/>
    <s v="MP피스토스"/>
    <s v="피스1팀"/>
    <s v="홍미숙"/>
    <s v="AIG손해보험"/>
    <x v="0"/>
    <x v="0"/>
    <n v="53100"/>
    <s v="정상"/>
    <d v="2019-12-03T00:00:00"/>
    <d v="2019-12-03T00:00:00"/>
    <n v="41942844530000"/>
    <x v="2"/>
    <d v="2019-12-31T00:00:00"/>
    <x v="0"/>
    <x v="3"/>
    <x v="0"/>
  </r>
  <r>
    <s v="엠피성공"/>
    <s v="MP성공"/>
    <s v="성공1팀"/>
    <s v="홍미정"/>
    <s v="삼성화재"/>
    <x v="0"/>
    <x v="0"/>
    <n v="44000"/>
    <s v="정상"/>
    <d v="2019-12-03T00:00:00"/>
    <d v="2019-12-03T00:00:00"/>
    <n v="51926571480000"/>
    <x v="2"/>
    <d v="2019-12-31T00:00:00"/>
    <x v="0"/>
    <x v="5"/>
    <x v="0"/>
  </r>
  <r>
    <s v="엠피상동"/>
    <s v="MP상동"/>
    <s v="상동1팀"/>
    <s v="강명희"/>
    <s v="메리츠화재"/>
    <x v="0"/>
    <x v="0"/>
    <n v="10000"/>
    <s v="정상"/>
    <d v="2019-12-02T00:00:00"/>
    <d v="2019-12-02T00:00:00"/>
    <s v="61437-64527"/>
    <x v="2"/>
    <d v="2019-12-31T00:00:00"/>
    <x v="0"/>
    <x v="1"/>
    <x v="0"/>
  </r>
  <r>
    <s v="엠피상동"/>
    <s v="MP상동"/>
    <s v="상동1팀"/>
    <s v="강명희"/>
    <s v="메리츠화재"/>
    <x v="0"/>
    <x v="1"/>
    <n v="11510"/>
    <s v="정상"/>
    <d v="2019-12-02T00:00:00"/>
    <d v="2019-12-02T00:00:00"/>
    <s v="61264-310752"/>
    <x v="2"/>
    <d v="2019-12-31T00:00:00"/>
    <x v="0"/>
    <x v="1"/>
    <x v="0"/>
  </r>
  <r>
    <s v="엠피상동"/>
    <s v="MP상동"/>
    <s v="상동1팀"/>
    <s v="강명희"/>
    <s v="메리츠화재"/>
    <x v="0"/>
    <x v="0"/>
    <n v="100000"/>
    <s v="정상"/>
    <d v="2019-12-02T00:00:00"/>
    <d v="2019-12-02T00:00:00"/>
    <s v="61464-6273"/>
    <x v="2"/>
    <d v="2019-12-31T00:00:00"/>
    <x v="0"/>
    <x v="1"/>
    <x v="0"/>
  </r>
  <r>
    <s v="엠피메트로"/>
    <s v="씨티엠지점"/>
    <s v="씨티엠1팀"/>
    <s v="김대곤"/>
    <s v="메리츠화재"/>
    <x v="0"/>
    <x v="0"/>
    <n v="14580"/>
    <s v="정상"/>
    <d v="2019-12-02T00:00:00"/>
    <d v="2019-12-02T00:00:00"/>
    <s v="61437-65553"/>
    <x v="2"/>
    <d v="2019-12-31T00:00:00"/>
    <x v="0"/>
    <x v="13"/>
    <x v="0"/>
  </r>
  <r>
    <s v="엠피메트로"/>
    <s v="씨티엠지점"/>
    <s v="씨티엠1팀"/>
    <s v="김대곤"/>
    <s v="메리츠화재"/>
    <x v="0"/>
    <x v="0"/>
    <n v="13790"/>
    <s v="정상"/>
    <d v="2019-12-02T00:00:00"/>
    <d v="2019-12-02T00:00:00"/>
    <s v="61437-65522"/>
    <x v="2"/>
    <d v="2019-12-31T00:00:00"/>
    <x v="0"/>
    <x v="13"/>
    <x v="0"/>
  </r>
  <r>
    <s v="엠피조은"/>
    <s v="MP조은"/>
    <s v="조은1팀"/>
    <s v="김명주"/>
    <s v="메리츠화재"/>
    <x v="0"/>
    <x v="0"/>
    <n v="27800"/>
    <s v="정상"/>
    <d v="2019-12-02T00:00:00"/>
    <d v="2019-12-02T00:00:00"/>
    <s v="61437-65195"/>
    <x v="2"/>
    <d v="2019-12-31T00:00:00"/>
    <x v="0"/>
    <x v="0"/>
    <x v="0"/>
  </r>
  <r>
    <s v="엠피조은"/>
    <s v="MP조은"/>
    <s v="조은1팀"/>
    <s v="김명주"/>
    <s v="흥국화재"/>
    <x v="0"/>
    <x v="0"/>
    <n v="18210"/>
    <s v="정상"/>
    <d v="2019-12-02T00:00:00"/>
    <d v="2019-12-02T00:00:00"/>
    <n v="41937621000000"/>
    <x v="2"/>
    <d v="2019-12-31T00:00:00"/>
    <x v="0"/>
    <x v="0"/>
    <x v="0"/>
  </r>
  <r>
    <s v="엠피조은"/>
    <s v="MP조은"/>
    <s v="조은1팀"/>
    <s v="김명주"/>
    <s v="흥국화재"/>
    <x v="0"/>
    <x v="1"/>
    <n v="36244"/>
    <s v="정상"/>
    <d v="2019-12-02T00:00:00"/>
    <d v="2019-12-02T00:00:00"/>
    <n v="41937620990000"/>
    <x v="2"/>
    <d v="2019-12-31T00:00:00"/>
    <x v="0"/>
    <x v="0"/>
    <x v="0"/>
  </r>
  <r>
    <s v="엠피피스토스"/>
    <s v="MP피스토스"/>
    <s v="피스1팀"/>
    <s v="김상천"/>
    <s v="KB손보"/>
    <x v="0"/>
    <x v="0"/>
    <n v="70000"/>
    <s v="정상"/>
    <d v="2019-12-02T00:00:00"/>
    <d v="2019-12-02T00:00:00"/>
    <n v="20196124580"/>
    <x v="2"/>
    <d v="2019-12-31T00:00:00"/>
    <x v="0"/>
    <x v="3"/>
    <x v="0"/>
  </r>
  <r>
    <s v="엠피상동"/>
    <s v="MP상동"/>
    <s v="상동1팀"/>
    <s v="김옥순"/>
    <s v="메리츠화재"/>
    <x v="0"/>
    <x v="0"/>
    <n v="160000"/>
    <s v="정상"/>
    <d v="2019-12-02T00:00:00"/>
    <d v="2019-12-02T00:00:00"/>
    <s v="61434-31229"/>
    <x v="2"/>
    <d v="2019-12-31T00:00:00"/>
    <x v="0"/>
    <x v="1"/>
    <x v="0"/>
  </r>
  <r>
    <s v="엠피상동"/>
    <s v="MP상동"/>
    <s v="상동1팀"/>
    <s v="김옥순"/>
    <s v="메리츠화재"/>
    <x v="0"/>
    <x v="1"/>
    <n v="6330"/>
    <s v="정상"/>
    <d v="2019-12-02T00:00:00"/>
    <d v="2019-12-02T00:00:00"/>
    <s v="61264-311069"/>
    <x v="2"/>
    <d v="2019-12-31T00:00:00"/>
    <x v="0"/>
    <x v="1"/>
    <x v="0"/>
  </r>
  <r>
    <s v="엠피상동"/>
    <s v="MP상동"/>
    <s v="상동1팀"/>
    <s v="김옥순"/>
    <s v="메리츠화재"/>
    <x v="0"/>
    <x v="1"/>
    <n v="8940"/>
    <s v="정상"/>
    <d v="2019-12-02T00:00:00"/>
    <d v="2019-12-02T00:00:00"/>
    <s v="61264-311075"/>
    <x v="2"/>
    <d v="2019-12-31T00:00:00"/>
    <x v="0"/>
    <x v="1"/>
    <x v="0"/>
  </r>
  <r>
    <s v="엠피상동"/>
    <s v="MP상동"/>
    <s v="상동1팀"/>
    <s v="김옥순"/>
    <s v="메리츠화재"/>
    <x v="0"/>
    <x v="0"/>
    <n v="34000"/>
    <s v="정상"/>
    <d v="2019-12-02T00:00:00"/>
    <d v="2019-12-02T00:00:00"/>
    <s v="61415-63614"/>
    <x v="2"/>
    <d v="2019-12-31T00:00:00"/>
    <x v="0"/>
    <x v="1"/>
    <x v="0"/>
  </r>
  <r>
    <s v="엠피상동"/>
    <s v="MP상동"/>
    <s v="상동1팀"/>
    <s v="김옥순"/>
    <s v="메리츠화재"/>
    <x v="0"/>
    <x v="0"/>
    <n v="134000"/>
    <s v="정상"/>
    <d v="2019-12-02T00:00:00"/>
    <d v="2019-12-02T00:00:00"/>
    <s v="61434-31263"/>
    <x v="2"/>
    <d v="2019-12-31T00:00:00"/>
    <x v="0"/>
    <x v="1"/>
    <x v="0"/>
  </r>
  <r>
    <s v="엠피상동"/>
    <s v="MP상동"/>
    <s v="상동1팀"/>
    <s v="김옥순"/>
    <s v="메리츠화재"/>
    <x v="0"/>
    <x v="0"/>
    <n v="67000"/>
    <s v="정상"/>
    <d v="2019-12-02T00:00:00"/>
    <d v="2019-12-02T00:00:00"/>
    <s v="61464-6328"/>
    <x v="2"/>
    <d v="2019-12-31T00:00:00"/>
    <x v="0"/>
    <x v="1"/>
    <x v="0"/>
  </r>
  <r>
    <s v="엠피상동"/>
    <s v="MP상동"/>
    <s v="상동1팀"/>
    <s v="김종민2"/>
    <s v="메리츠화재"/>
    <x v="0"/>
    <x v="0"/>
    <n v="50500"/>
    <s v="정상"/>
    <d v="2019-12-02T00:00:00"/>
    <d v="2019-12-02T00:00:00"/>
    <s v="61464-6561"/>
    <x v="2"/>
    <d v="2019-12-31T00:00:00"/>
    <x v="0"/>
    <x v="1"/>
    <x v="0"/>
  </r>
  <r>
    <s v="엠피메트로"/>
    <s v="씨티엠지점"/>
    <m/>
    <s v="박윤희"/>
    <s v="흥국화재"/>
    <x v="0"/>
    <x v="2"/>
    <n v="10000"/>
    <s v="정상"/>
    <d v="2019-12-02T00:00:00"/>
    <d v="2019-12-02T00:00:00"/>
    <n v="41937626480000"/>
    <x v="2"/>
    <d v="2019-12-31T00:00:00"/>
    <x v="0"/>
    <x v="13"/>
    <x v="0"/>
  </r>
  <r>
    <s v="엠피상동"/>
    <s v="MP상동"/>
    <s v="상동1팀"/>
    <s v="손명애"/>
    <s v="한화손보"/>
    <x v="0"/>
    <x v="0"/>
    <n v="60000"/>
    <s v="정상"/>
    <d v="2019-12-02T00:00:00"/>
    <d v="2019-12-04T00:00:00"/>
    <s v="LA20192575473000"/>
    <x v="2"/>
    <d v="2019-12-31T00:00:00"/>
    <x v="0"/>
    <x v="1"/>
    <x v="0"/>
  </r>
  <r>
    <s v="엠피상동"/>
    <s v="MP상동"/>
    <s v="상동1팀"/>
    <s v="손명애"/>
    <s v="롯데손보"/>
    <x v="0"/>
    <x v="0"/>
    <n v="30000"/>
    <s v="정상"/>
    <d v="2019-12-02T00:00:00"/>
    <d v="2019-12-02T00:00:00"/>
    <s v="LA20192029826000"/>
    <x v="2"/>
    <d v="2019-12-31T00:00:00"/>
    <x v="0"/>
    <x v="1"/>
    <x v="0"/>
  </r>
  <r>
    <s v="엠피의정부"/>
    <s v="MP의정부"/>
    <s v="의정부1팀"/>
    <s v="염경분"/>
    <s v="농협손보"/>
    <x v="0"/>
    <x v="0"/>
    <n v="34000"/>
    <s v="정상"/>
    <d v="2019-12-02T00:00:00"/>
    <d v="2019-12-02T00:00:00"/>
    <n v="3190616875091"/>
    <x v="2"/>
    <d v="2019-12-31T00:00:00"/>
    <x v="0"/>
    <x v="10"/>
    <x v="0"/>
  </r>
  <r>
    <s v="엠피피스토스"/>
    <s v="MP피스토스"/>
    <s v="피스1팀"/>
    <s v="오은정"/>
    <s v="롯데손보"/>
    <x v="0"/>
    <x v="0"/>
    <n v="35500"/>
    <s v="정상"/>
    <d v="2019-12-02T00:00:00"/>
    <d v="2019-12-02T00:00:00"/>
    <s v="LA20192030754000"/>
    <x v="2"/>
    <d v="2019-12-31T00:00:00"/>
    <x v="0"/>
    <x v="3"/>
    <x v="0"/>
  </r>
  <r>
    <s v="엠피경기"/>
    <m/>
    <m/>
    <s v="유창백"/>
    <s v="메리츠화재"/>
    <x v="0"/>
    <x v="0"/>
    <n v="68530"/>
    <s v="정상"/>
    <d v="2019-12-02T00:00:00"/>
    <d v="2019-12-02T00:00:00"/>
    <s v="61464-6912"/>
    <x v="2"/>
    <d v="2019-12-31T00:00:00"/>
    <x v="0"/>
    <x v="18"/>
    <x v="0"/>
  </r>
  <r>
    <s v="엠피라온"/>
    <s v="MP라온"/>
    <s v="라온1팀"/>
    <s v="윤태영"/>
    <s v="KB손보"/>
    <x v="0"/>
    <x v="0"/>
    <n v="35000"/>
    <s v="정상"/>
    <d v="2019-12-02T00:00:00"/>
    <d v="2019-12-02T00:00:00"/>
    <n v="2019612469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2T00:00:00"/>
    <d v="2019-12-02T00:00:00"/>
    <s v="LA20192581559000"/>
    <x v="2"/>
    <d v="2019-12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2-02T00:00:00"/>
    <d v="2019-12-02T00:00:00"/>
    <s v="LA20192573668000"/>
    <x v="2"/>
    <d v="2019-12-31T00:00:00"/>
    <x v="0"/>
    <x v="6"/>
    <x v="0"/>
  </r>
  <r>
    <s v="엠피상동"/>
    <s v="MP상동"/>
    <s v="상동1팀"/>
    <s v="이경옥"/>
    <s v="메리츠화재"/>
    <x v="0"/>
    <x v="0"/>
    <n v="169000"/>
    <s v="정상"/>
    <d v="2019-12-02T00:00:00"/>
    <d v="2019-12-02T00:00:00"/>
    <s v="61434-31259"/>
    <x v="2"/>
    <d v="2019-12-31T00:00:00"/>
    <x v="0"/>
    <x v="1"/>
    <x v="0"/>
  </r>
  <r>
    <s v="엠피상동"/>
    <s v="MP상동"/>
    <s v="상동1팀"/>
    <s v="이경옥"/>
    <s v="메리츠화재"/>
    <x v="0"/>
    <x v="0"/>
    <n v="161000"/>
    <s v="정상"/>
    <d v="2019-12-02T00:00:00"/>
    <d v="2019-12-02T00:00:00"/>
    <s v="61434-31256"/>
    <x v="2"/>
    <d v="2019-12-31T00:00:00"/>
    <x v="0"/>
    <x v="1"/>
    <x v="0"/>
  </r>
  <r>
    <s v="엠피상동"/>
    <s v="MP상동"/>
    <s v="상동1팀"/>
    <s v="이경옥"/>
    <s v="삼성화재"/>
    <x v="0"/>
    <x v="0"/>
    <n v="105000"/>
    <s v="정상"/>
    <d v="2019-12-02T00:00:00"/>
    <d v="2019-12-02T00:00:00"/>
    <n v="51926465050000"/>
    <x v="2"/>
    <d v="2019-12-31T00:00:00"/>
    <x v="0"/>
    <x v="1"/>
    <x v="0"/>
  </r>
  <r>
    <s v="엠피상동"/>
    <s v="MP상동"/>
    <s v="상동1팀"/>
    <s v="이경화2"/>
    <s v="한화손보"/>
    <x v="0"/>
    <x v="0"/>
    <n v="50000"/>
    <s v="정상"/>
    <d v="2019-12-02T00:00:00"/>
    <d v="2019-12-02T00:00:00"/>
    <s v="LA20192572215000"/>
    <x v="2"/>
    <d v="2019-12-31T00:00:00"/>
    <x v="0"/>
    <x v="1"/>
    <x v="0"/>
  </r>
  <r>
    <s v="엠피피스토스"/>
    <s v="MP피스토스"/>
    <s v="피스1팀"/>
    <s v="이미선2"/>
    <s v="KB손보"/>
    <x v="0"/>
    <x v="0"/>
    <n v="50000"/>
    <s v="정상"/>
    <d v="2019-12-02T00:00:00"/>
    <d v="2019-12-02T00:00:00"/>
    <n v="20196129900"/>
    <x v="2"/>
    <d v="2019-12-31T00:00:00"/>
    <x v="0"/>
    <x v="3"/>
    <x v="0"/>
  </r>
  <r>
    <s v="엠피피스토스"/>
    <s v="MP피스토스"/>
    <s v="피스1팀"/>
    <s v="이미선2"/>
    <s v="DB손보"/>
    <x v="0"/>
    <x v="0"/>
    <n v="105000"/>
    <s v="정상"/>
    <d v="2019-12-02T00:00:00"/>
    <d v="2019-12-02T00:00:00"/>
    <n v="320192261280"/>
    <x v="2"/>
    <d v="2019-12-31T00:00:00"/>
    <x v="0"/>
    <x v="3"/>
    <x v="0"/>
  </r>
  <r>
    <s v="엠피상동"/>
    <s v="MP상동"/>
    <s v="상동1팀"/>
    <s v="이상분"/>
    <s v="삼성화재"/>
    <x v="0"/>
    <x v="0"/>
    <n v="30000"/>
    <s v="정상"/>
    <d v="2019-12-02T00:00:00"/>
    <d v="2019-12-02T00:00:00"/>
    <n v="51926430490000"/>
    <x v="2"/>
    <d v="2019-12-31T00:00:00"/>
    <x v="0"/>
    <x v="1"/>
    <x v="0"/>
  </r>
  <r>
    <s v="엠피상동"/>
    <s v="MP상동"/>
    <s v="상동1팀"/>
    <s v="조성임"/>
    <s v="메리츠화재"/>
    <x v="0"/>
    <x v="0"/>
    <n v="41000"/>
    <s v="정상"/>
    <d v="2019-12-02T00:00:00"/>
    <d v="2019-12-02T00:00:00"/>
    <s v="61438-29970"/>
    <x v="2"/>
    <d v="2019-12-31T00:00:00"/>
    <x v="0"/>
    <x v="1"/>
    <x v="0"/>
  </r>
  <r>
    <s v="엠피상동"/>
    <s v="MP상동"/>
    <s v="상동1팀"/>
    <s v="조성임"/>
    <s v="한화손보"/>
    <x v="0"/>
    <x v="0"/>
    <n v="20090"/>
    <s v="정상"/>
    <d v="2019-12-02T00:00:00"/>
    <d v="2019-12-02T00:00:00"/>
    <s v="LA20192571531000"/>
    <x v="2"/>
    <d v="2019-12-31T00:00:00"/>
    <x v="0"/>
    <x v="1"/>
    <x v="0"/>
  </r>
  <r>
    <s v="엠피상동"/>
    <s v="MP상동"/>
    <s v="상동1팀"/>
    <s v="조성임"/>
    <s v="메리츠화재"/>
    <x v="0"/>
    <x v="0"/>
    <n v="50000"/>
    <s v="정상"/>
    <d v="2019-12-02T00:00:00"/>
    <d v="2019-12-02T00:00:00"/>
    <s v="61465-10181"/>
    <x v="2"/>
    <d v="2019-12-31T00:00:00"/>
    <x v="0"/>
    <x v="1"/>
    <x v="0"/>
  </r>
  <r>
    <s v="엠피상동"/>
    <s v="MP상동"/>
    <s v="상동1팀"/>
    <s v="조성임"/>
    <s v="메리츠화재"/>
    <x v="0"/>
    <x v="0"/>
    <n v="15500"/>
    <s v="정상"/>
    <d v="2019-12-02T00:00:00"/>
    <d v="2019-12-02T00:00:00"/>
    <s v="61437-64599"/>
    <x v="2"/>
    <d v="2019-12-31T00:00:00"/>
    <x v="0"/>
    <x v="1"/>
    <x v="0"/>
  </r>
  <r>
    <s v="엠피의정부"/>
    <s v="MP의정부"/>
    <m/>
    <s v="최주영"/>
    <s v="흥국화재"/>
    <x v="0"/>
    <x v="0"/>
    <n v="121442"/>
    <s v="정상"/>
    <d v="2019-12-02T00:00:00"/>
    <d v="2019-12-02T00:00:00"/>
    <n v="41937626360000"/>
    <x v="2"/>
    <d v="2019-12-31T00:00:00"/>
    <x v="0"/>
    <x v="10"/>
    <x v="0"/>
  </r>
  <r>
    <s v="엠피피스토스"/>
    <m/>
    <m/>
    <s v="표계순"/>
    <s v="DB손보"/>
    <x v="0"/>
    <x v="0"/>
    <n v="107700"/>
    <s v="정상"/>
    <d v="2019-12-02T00:00:00"/>
    <d v="2019-12-02T00:00:00"/>
    <n v="320192254625"/>
    <x v="2"/>
    <d v="2019-12-31T00:00:00"/>
    <x v="0"/>
    <x v="3"/>
    <x v="0"/>
  </r>
  <r>
    <s v="엠피아이리치"/>
    <s v="MP아이리치"/>
    <s v="아이리치1팀"/>
    <s v="김정희2"/>
    <s v="흥국생명"/>
    <x v="1"/>
    <x v="0"/>
    <n v="32280"/>
    <s v="정상"/>
    <d v="2019-12-31T00:00:00"/>
    <d v="2019-12-31T00:00:00"/>
    <n v="6898854000064"/>
    <x v="2"/>
    <d v="2019-12-31T00:00:00"/>
    <x v="0"/>
    <x v="14"/>
    <x v="0"/>
  </r>
  <r>
    <s v="엠피송내"/>
    <s v="MP송내"/>
    <s v="송내1팀"/>
    <s v="정인란"/>
    <s v="라이나생명"/>
    <x v="1"/>
    <x v="0"/>
    <n v="22100"/>
    <s v="정상"/>
    <d v="2019-12-31T00:00:00"/>
    <d v="2019-12-31T00:00:00"/>
    <n v="1014880002"/>
    <x v="2"/>
    <d v="2019-12-31T00:00:00"/>
    <x v="0"/>
    <x v="2"/>
    <x v="0"/>
  </r>
  <r>
    <s v="엠피의정부"/>
    <s v="MP의정부"/>
    <s v="의정부1팀"/>
    <s v="염경분"/>
    <s v="삼성생명"/>
    <x v="1"/>
    <x v="11"/>
    <n v="42300"/>
    <s v="정상"/>
    <d v="2019-12-30T00:00:00"/>
    <d v="2019-12-30T00:00:00"/>
    <n v="41000005290000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정상"/>
    <d v="2019-12-30T00:00:00"/>
    <d v="2019-12-30T00:00:00"/>
    <n v="41000005286742"/>
    <x v="2"/>
    <d v="2019-12-31T00:00:00"/>
    <x v="0"/>
    <x v="10"/>
    <x v="0"/>
  </r>
  <r>
    <s v="엠피메트로"/>
    <s v="제이엔제이"/>
    <s v="제이엔제이1팀"/>
    <s v="유경자"/>
    <s v="동양생명"/>
    <x v="1"/>
    <x v="3"/>
    <n v="206400"/>
    <s v="정상"/>
    <d v="2019-12-30T00:00:00"/>
    <d v="2019-12-30T00:00:00"/>
    <n v="114940076"/>
    <x v="2"/>
    <d v="2019-12-31T00:00:00"/>
    <x v="0"/>
    <x v="4"/>
    <x v="0"/>
  </r>
  <r>
    <s v="엠피성공"/>
    <m/>
    <m/>
    <s v="전용순"/>
    <s v="흥국생명"/>
    <x v="1"/>
    <x v="0"/>
    <n v="49470"/>
    <s v="정상"/>
    <d v="2019-12-30T00:00:00"/>
    <d v="2019-12-30T00:00:00"/>
    <n v="6016875200002"/>
    <x v="2"/>
    <d v="2019-12-31T00:00:00"/>
    <x v="0"/>
    <x v="5"/>
    <x v="0"/>
  </r>
  <r>
    <s v="엠피상동"/>
    <s v="MP상동"/>
    <s v="상동1팀"/>
    <s v="강명희"/>
    <s v="흥국생명"/>
    <x v="1"/>
    <x v="0"/>
    <n v="20650"/>
    <s v="정상"/>
    <d v="2019-12-27T00:00:00"/>
    <d v="2019-12-27T00:00:00"/>
    <n v="1555915200003"/>
    <x v="2"/>
    <d v="2019-12-31T00:00:00"/>
    <x v="0"/>
    <x v="1"/>
    <x v="0"/>
  </r>
  <r>
    <s v="엠피송내"/>
    <s v="MP송내"/>
    <s v="송내2팀"/>
    <s v="김묘정"/>
    <s v="라이나생명"/>
    <x v="1"/>
    <x v="0"/>
    <n v="27600"/>
    <s v="정상"/>
    <d v="2019-12-27T00:00:00"/>
    <d v="2019-12-27T00:00:00"/>
    <n v="69018410001"/>
    <x v="2"/>
    <d v="2019-12-31T00:00:00"/>
    <x v="0"/>
    <x v="2"/>
    <x v="0"/>
  </r>
  <r>
    <s v="엠피프라임"/>
    <m/>
    <m/>
    <s v="이상희"/>
    <s v="라이나생명"/>
    <x v="1"/>
    <x v="0"/>
    <n v="68950"/>
    <s v="정상"/>
    <d v="2019-12-27T00:00:00"/>
    <d v="2019-12-27T00:00:00"/>
    <n v="3013194630001"/>
    <x v="2"/>
    <d v="2019-12-31T00:00:00"/>
    <x v="0"/>
    <x v="12"/>
    <x v="0"/>
  </r>
  <r>
    <s v="엠피프라임"/>
    <m/>
    <m/>
    <s v="이상희"/>
    <s v="라이나생명"/>
    <x v="1"/>
    <x v="0"/>
    <n v="27600"/>
    <s v="정상"/>
    <d v="2019-12-27T00:00:00"/>
    <d v="2019-12-27T00:00:00"/>
    <n v="3013195530001"/>
    <x v="2"/>
    <d v="2019-12-31T00:00:00"/>
    <x v="0"/>
    <x v="12"/>
    <x v="0"/>
  </r>
  <r>
    <s v="엠피메트로"/>
    <s v="제이엔제이"/>
    <m/>
    <s v="전진"/>
    <s v="라이나생명"/>
    <x v="1"/>
    <x v="0"/>
    <n v="28700"/>
    <s v="정상"/>
    <d v="2019-12-27T00:00:00"/>
    <d v="2019-12-27T00:00:00"/>
    <n v="3013190200001"/>
    <x v="2"/>
    <d v="2019-12-31T00:00:00"/>
    <x v="0"/>
    <x v="4"/>
    <x v="0"/>
  </r>
  <r>
    <s v="엠피송내"/>
    <s v="MP송내"/>
    <s v="송내1팀"/>
    <s v="정인란"/>
    <s v="라이나생명"/>
    <x v="1"/>
    <x v="0"/>
    <n v="28800"/>
    <s v="정상"/>
    <d v="2019-12-27T00:00:00"/>
    <d v="2019-12-27T00:00:00"/>
    <n v="3013188020001"/>
    <x v="2"/>
    <d v="2019-12-31T00:00:00"/>
    <x v="0"/>
    <x v="2"/>
    <x v="0"/>
  </r>
  <r>
    <s v="엠피의정부"/>
    <s v="MP의정부"/>
    <m/>
    <s v="최주영"/>
    <s v="농협생명"/>
    <x v="1"/>
    <x v="3"/>
    <n v="208850"/>
    <s v="정상"/>
    <d v="2019-12-27T00:00:00"/>
    <d v="2019-12-27T00:00:00"/>
    <n v="3180263261771"/>
    <x v="2"/>
    <d v="2019-12-31T00:00:00"/>
    <x v="0"/>
    <x v="10"/>
    <x v="0"/>
  </r>
  <r>
    <s v="엠피아이리치"/>
    <s v="MP아이리치"/>
    <s v="아이리치1팀"/>
    <s v="김정희2"/>
    <s v="흥국생명"/>
    <x v="1"/>
    <x v="0"/>
    <n v="65660"/>
    <s v="정상"/>
    <d v="2019-12-26T00:00:00"/>
    <d v="2019-12-26T00:00:00"/>
    <n v="6835669000025"/>
    <x v="2"/>
    <d v="2019-12-31T00:00:00"/>
    <x v="0"/>
    <x v="14"/>
    <x v="0"/>
  </r>
  <r>
    <s v="엠피피스토스"/>
    <m/>
    <m/>
    <s v="표계순"/>
    <s v="라이나생명"/>
    <x v="1"/>
    <x v="0"/>
    <n v="68550"/>
    <s v="정상"/>
    <d v="2019-12-26T00:00:00"/>
    <d v="2019-12-26T00:00:00"/>
    <n v="3013165750001"/>
    <x v="2"/>
    <d v="2019-12-31T00:00:00"/>
    <x v="0"/>
    <x v="3"/>
    <x v="0"/>
  </r>
  <r>
    <s v="엠피경기"/>
    <s v="MP경기"/>
    <s v="경기1팀"/>
    <s v="신은경"/>
    <s v="IBK연금보험"/>
    <x v="1"/>
    <x v="6"/>
    <n v="1500000"/>
    <s v="정상"/>
    <d v="2019-12-24T00:00:00"/>
    <d v="2019-12-24T00:00:00"/>
    <n v="19054702"/>
    <x v="2"/>
    <d v="2019-12-31T00:00:00"/>
    <x v="0"/>
    <x v="18"/>
    <x v="0"/>
  </r>
  <r>
    <s v="엠피경기"/>
    <s v="MP경기"/>
    <s v="경기1팀"/>
    <s v="신은경"/>
    <s v="IBK연금보험"/>
    <x v="1"/>
    <x v="6"/>
    <n v="1000000"/>
    <s v="정상"/>
    <d v="2019-12-24T00:00:00"/>
    <d v="2019-12-24T00:00:00"/>
    <n v="19054696"/>
    <x v="2"/>
    <d v="2019-12-31T00:00:00"/>
    <x v="0"/>
    <x v="18"/>
    <x v="0"/>
  </r>
  <r>
    <s v="엠피피스토스"/>
    <s v="MP피스토스"/>
    <s v="피스1팀"/>
    <s v="우월랑"/>
    <s v="라이나생명"/>
    <x v="1"/>
    <x v="5"/>
    <n v="75200"/>
    <s v="정상"/>
    <d v="2019-12-24T00:00:00"/>
    <d v="2019-12-24T00:00:00"/>
    <n v="3013151990001"/>
    <x v="2"/>
    <d v="2019-12-31T00:00:00"/>
    <x v="0"/>
    <x v="3"/>
    <x v="0"/>
  </r>
  <r>
    <s v="엠피상동"/>
    <s v="MP상동"/>
    <s v="상동1팀"/>
    <s v="이병식"/>
    <s v="흥국생명"/>
    <x v="1"/>
    <x v="0"/>
    <n v="84860"/>
    <s v="정상"/>
    <d v="2019-12-24T00:00:00"/>
    <d v="2019-12-24T00:00:00"/>
    <n v="8333463200004"/>
    <x v="2"/>
    <d v="2019-12-31T00:00:00"/>
    <x v="0"/>
    <x v="1"/>
    <x v="0"/>
  </r>
  <r>
    <s v="엠피상동"/>
    <s v="MP상동"/>
    <s v="상동1팀"/>
    <s v="이복종"/>
    <s v="흥국생명"/>
    <x v="1"/>
    <x v="0"/>
    <n v="40245"/>
    <s v="정상"/>
    <d v="2019-12-24T00:00:00"/>
    <d v="2019-12-24T00:00:00"/>
    <n v="2064005000006"/>
    <x v="2"/>
    <d v="2019-12-31T00:00:00"/>
    <x v="0"/>
    <x v="1"/>
    <x v="0"/>
  </r>
  <r>
    <s v="엠피상동"/>
    <s v="MP상동"/>
    <s v="상동1팀"/>
    <s v="이복종"/>
    <s v="흥국생명"/>
    <x v="1"/>
    <x v="0"/>
    <n v="12442"/>
    <s v="정상"/>
    <d v="2019-12-24T00:00:00"/>
    <d v="2019-12-24T00:00:00"/>
    <n v="3017165200020"/>
    <x v="2"/>
    <d v="2019-12-31T00:00:00"/>
    <x v="0"/>
    <x v="1"/>
    <x v="0"/>
  </r>
  <r>
    <s v="엠피피스토스"/>
    <s v="MP피스토스"/>
    <s v="피스1팀"/>
    <s v="김선옥"/>
    <s v="카디프생명"/>
    <x v="1"/>
    <x v="8"/>
    <n v="300000"/>
    <s v="정상"/>
    <d v="2019-12-23T00:00:00"/>
    <d v="2019-12-23T00:00:00"/>
    <n v="5000217133"/>
    <x v="2"/>
    <d v="2019-12-31T00:00:00"/>
    <x v="0"/>
    <x v="3"/>
    <x v="0"/>
  </r>
  <r>
    <s v="엠피상동"/>
    <s v="MP상동"/>
    <s v="상동1팀"/>
    <s v="최은재"/>
    <s v="흥국생명"/>
    <x v="1"/>
    <x v="0"/>
    <n v="58600"/>
    <s v="정상"/>
    <d v="2019-12-23T00:00:00"/>
    <d v="2020-01-05T00:00:00"/>
    <n v="7510985200002"/>
    <x v="2"/>
    <d v="2019-12-31T00:00:00"/>
    <x v="5"/>
    <x v="1"/>
    <x v="0"/>
  </r>
  <r>
    <s v="엠피상동"/>
    <s v="MP상동"/>
    <s v="상동1팀"/>
    <s v="최은재"/>
    <s v="흥국생명"/>
    <x v="1"/>
    <x v="0"/>
    <n v="34285"/>
    <s v="정상"/>
    <d v="2019-12-23T00:00:00"/>
    <d v="2020-01-05T00:00:00"/>
    <n v="8310985200005"/>
    <x v="2"/>
    <d v="2019-12-31T00:00:00"/>
    <x v="5"/>
    <x v="1"/>
    <x v="0"/>
  </r>
  <r>
    <s v="엠피상동"/>
    <s v="MP상동"/>
    <s v="상동1팀"/>
    <s v="강명희"/>
    <s v="흥국생명"/>
    <x v="1"/>
    <x v="0"/>
    <n v="70691"/>
    <s v="정상"/>
    <d v="2019-12-20T00:00:00"/>
    <d v="2019-12-20T00:00:00"/>
    <n v="5940985200004"/>
    <x v="2"/>
    <d v="2019-12-31T00:00:00"/>
    <x v="0"/>
    <x v="1"/>
    <x v="0"/>
  </r>
  <r>
    <s v="엠피상동"/>
    <s v="MP상동"/>
    <s v="상동1팀"/>
    <s v="강미경"/>
    <s v="흥국생명"/>
    <x v="1"/>
    <x v="0"/>
    <n v="51172"/>
    <s v="정상"/>
    <d v="2019-12-20T00:00:00"/>
    <d v="2019-12-20T00:00:00"/>
    <n v="8986885200005"/>
    <x v="2"/>
    <d v="2019-12-31T00:00:00"/>
    <x v="0"/>
    <x v="1"/>
    <x v="0"/>
  </r>
  <r>
    <s v="엠피상동"/>
    <s v="MP상동"/>
    <s v="상동1팀"/>
    <s v="김순자"/>
    <s v="흥국생명"/>
    <x v="1"/>
    <x v="0"/>
    <n v="21036"/>
    <s v="정상"/>
    <d v="2019-12-20T00:00:00"/>
    <d v="2019-12-20T00:00:00"/>
    <n v="8786325200017"/>
    <x v="2"/>
    <d v="2019-12-31T00:00:00"/>
    <x v="0"/>
    <x v="1"/>
    <x v="0"/>
  </r>
  <r>
    <s v="엠피상동"/>
    <s v="MP상동"/>
    <s v="상동1팀"/>
    <s v="이경옥"/>
    <s v="흥국생명"/>
    <x v="1"/>
    <x v="3"/>
    <n v="306000"/>
    <s v="정상"/>
    <d v="2019-12-20T00:00:00"/>
    <d v="2019-12-20T00:00:00"/>
    <n v="7315785200005"/>
    <x v="2"/>
    <d v="2019-12-31T00:00:00"/>
    <x v="0"/>
    <x v="1"/>
    <x v="0"/>
  </r>
  <r>
    <s v="엠피레전드"/>
    <s v="MP레전드"/>
    <s v="레전드1팀"/>
    <s v="이광호"/>
    <s v="DB생명"/>
    <x v="1"/>
    <x v="3"/>
    <n v="200000"/>
    <s v="정상"/>
    <d v="2019-12-20T00:00:00"/>
    <d v="2019-12-20T00:00:00"/>
    <n v="104326419"/>
    <x v="2"/>
    <d v="2019-12-31T00:00:00"/>
    <x v="0"/>
    <x v="11"/>
    <x v="0"/>
  </r>
  <r>
    <s v="엠피상동"/>
    <s v="MP상동"/>
    <s v="상동1팀"/>
    <s v="이문희"/>
    <s v="흥국생명"/>
    <x v="1"/>
    <x v="0"/>
    <n v="116967"/>
    <s v="정상"/>
    <d v="2019-12-20T00:00:00"/>
    <d v="2019-12-20T00:00:00"/>
    <n v="8784785200002"/>
    <x v="2"/>
    <d v="2019-12-31T00:00:00"/>
    <x v="0"/>
    <x v="1"/>
    <x v="0"/>
  </r>
  <r>
    <s v="엠피상동"/>
    <s v="MP상동"/>
    <s v="상동1팀"/>
    <s v="이문희"/>
    <s v="흥국생명"/>
    <x v="1"/>
    <x v="0"/>
    <n v="8700"/>
    <s v="정상"/>
    <d v="2019-12-20T00:00:00"/>
    <d v="2019-12-20T00:00:00"/>
    <n v="8784785200001"/>
    <x v="2"/>
    <d v="2019-12-31T00:00:00"/>
    <x v="0"/>
    <x v="1"/>
    <x v="0"/>
  </r>
  <r>
    <s v="엠피상동"/>
    <s v="MP상동"/>
    <s v="상동1팀"/>
    <s v="이효순"/>
    <s v="흥국생명"/>
    <x v="1"/>
    <x v="0"/>
    <n v="26440"/>
    <s v="정상"/>
    <d v="2019-12-20T00:00:00"/>
    <d v="2020-01-05T00:00:00"/>
    <n v="6343921100028"/>
    <x v="2"/>
    <d v="2019-12-31T00:00:00"/>
    <x v="5"/>
    <x v="1"/>
    <x v="0"/>
  </r>
  <r>
    <s v="엠피메트로"/>
    <s v="제이엔제이"/>
    <m/>
    <s v="전진"/>
    <s v="동양생명"/>
    <x v="1"/>
    <x v="3"/>
    <n v="102880"/>
    <s v="정상"/>
    <d v="2019-12-20T00:00:00"/>
    <d v="2019-12-20T00:00:00"/>
    <n v="114918400"/>
    <x v="2"/>
    <d v="2019-12-31T00:00:00"/>
    <x v="0"/>
    <x v="4"/>
    <x v="0"/>
  </r>
  <r>
    <s v="엠피송내"/>
    <s v="MP송내"/>
    <s v="송내1팀"/>
    <s v="정인란"/>
    <s v="라이나생명"/>
    <x v="1"/>
    <x v="0"/>
    <n v="26600"/>
    <s v="정상"/>
    <d v="2019-12-20T00:00:00"/>
    <d v="2019-12-20T00:00:00"/>
    <n v="138503890001"/>
    <x v="2"/>
    <d v="2019-12-31T00:00:00"/>
    <x v="0"/>
    <x v="2"/>
    <x v="0"/>
  </r>
  <r>
    <s v="엠피성공"/>
    <s v="MP성공"/>
    <s v="성공1팀"/>
    <s v="최선희"/>
    <s v="흥국생명"/>
    <x v="1"/>
    <x v="0"/>
    <n v="70495"/>
    <s v="정상"/>
    <d v="2019-12-20T00:00:00"/>
    <d v="2019-12-20T00:00:00"/>
    <n v="838922000022"/>
    <x v="2"/>
    <d v="2019-12-31T00:00:00"/>
    <x v="0"/>
    <x v="5"/>
    <x v="0"/>
  </r>
  <r>
    <s v="엠피상동"/>
    <s v="MP상동"/>
    <s v="상동1팀"/>
    <s v="최은재"/>
    <s v="흥국생명"/>
    <x v="1"/>
    <x v="3"/>
    <n v="176200"/>
    <s v="정상"/>
    <d v="2019-12-20T00:00:00"/>
    <d v="2019-12-20T00:00:00"/>
    <n v="4686585200010"/>
    <x v="2"/>
    <d v="2019-12-31T00:00:00"/>
    <x v="0"/>
    <x v="1"/>
    <x v="0"/>
  </r>
  <r>
    <s v="엠피피스토스"/>
    <s v="MP피스토스"/>
    <s v="피스1팀"/>
    <s v="홍미숙"/>
    <s v="라이나생명"/>
    <x v="1"/>
    <x v="0"/>
    <n v="53750"/>
    <s v="정상"/>
    <d v="2019-12-20T00:00:00"/>
    <d v="2019-12-20T00:00:00"/>
    <n v="83755740015"/>
    <x v="2"/>
    <d v="2019-12-31T00:00:00"/>
    <x v="0"/>
    <x v="3"/>
    <x v="0"/>
  </r>
  <r>
    <s v="엠피피스토스"/>
    <s v="MP피스토스"/>
    <s v="피스1팀"/>
    <s v="홍미숙"/>
    <s v="라이나생명"/>
    <x v="1"/>
    <x v="4"/>
    <n v="67900"/>
    <s v="정상"/>
    <d v="2019-12-19T00:00:00"/>
    <d v="2019-12-19T00:00:00"/>
    <n v="19782630002"/>
    <x v="2"/>
    <d v="2019-12-31T00:00:00"/>
    <x v="0"/>
    <x v="3"/>
    <x v="0"/>
  </r>
  <r>
    <s v="엠피피스토스"/>
    <s v="MP피스토스"/>
    <s v="피스1팀"/>
    <s v="이복자"/>
    <s v="라이나생명"/>
    <x v="1"/>
    <x v="0"/>
    <n v="32050"/>
    <s v="정상"/>
    <d v="2019-12-18T00:00:00"/>
    <d v="2019-12-18T00:00:00"/>
    <n v="3013075830001"/>
    <x v="2"/>
    <d v="2019-12-31T00:00:00"/>
    <x v="0"/>
    <x v="3"/>
    <x v="0"/>
  </r>
  <r>
    <s v="엠피상동"/>
    <s v="MP상동"/>
    <s v="상동1팀"/>
    <s v="이효순"/>
    <s v="흥국생명"/>
    <x v="1"/>
    <x v="0"/>
    <n v="28670"/>
    <s v="정상"/>
    <d v="2019-12-18T00:00:00"/>
    <d v="2019-12-18T00:00:00"/>
    <n v="9630685200012"/>
    <x v="2"/>
    <d v="2019-12-31T00:00:00"/>
    <x v="0"/>
    <x v="1"/>
    <x v="0"/>
  </r>
  <r>
    <s v="엠피상동"/>
    <s v="MP상동"/>
    <s v="상동1팀"/>
    <s v="김순자"/>
    <s v="흥국생명"/>
    <x v="1"/>
    <x v="3"/>
    <n v="83700"/>
    <s v="정상"/>
    <d v="2019-12-17T00:00:00"/>
    <d v="2019-12-17T00:00:00"/>
    <n v="3385885200003"/>
    <x v="2"/>
    <d v="2019-12-31T00:00:00"/>
    <x v="0"/>
    <x v="1"/>
    <x v="0"/>
  </r>
  <r>
    <s v="엠피성공"/>
    <m/>
    <m/>
    <s v="전용순"/>
    <s v="흥국생명"/>
    <x v="1"/>
    <x v="0"/>
    <n v="103180"/>
    <s v="정상"/>
    <d v="2019-12-17T00:00:00"/>
    <d v="2019-12-17T00:00:00"/>
    <n v="1403845200006"/>
    <x v="2"/>
    <d v="2019-12-31T00:00:00"/>
    <x v="0"/>
    <x v="5"/>
    <x v="0"/>
  </r>
  <r>
    <s v="엠피경기"/>
    <s v="MP경기"/>
    <s v="경기1팀"/>
    <s v="조정호"/>
    <s v="동양생명"/>
    <x v="1"/>
    <x v="0"/>
    <n v="81660"/>
    <s v="정상"/>
    <d v="2019-12-17T00:00:00"/>
    <d v="2019-12-17T00:00:00"/>
    <n v="114915320"/>
    <x v="2"/>
    <d v="2019-12-31T00:00:00"/>
    <x v="0"/>
    <x v="18"/>
    <x v="0"/>
  </r>
  <r>
    <s v="엠피상동"/>
    <s v="MP상동"/>
    <s v="상동1팀"/>
    <s v="김순자"/>
    <s v="흥국생명"/>
    <x v="1"/>
    <x v="0"/>
    <n v="64820"/>
    <s v="정상"/>
    <d v="2019-12-16T00:00:00"/>
    <d v="2019-12-16T00:00:00"/>
    <n v="5827785200003"/>
    <x v="2"/>
    <d v="2019-12-31T00:00:00"/>
    <x v="0"/>
    <x v="1"/>
    <x v="0"/>
  </r>
  <r>
    <s v="엠피의정부"/>
    <s v="MP의정부"/>
    <s v="의정부1팀"/>
    <s v="오광숙"/>
    <s v="삼성생명"/>
    <x v="1"/>
    <x v="7"/>
    <n v="48520"/>
    <s v="정상"/>
    <d v="2019-12-16T00:00:00"/>
    <d v="2019-12-16T00:00:00"/>
    <n v="41000005199693"/>
    <x v="2"/>
    <d v="2019-12-31T00:00:00"/>
    <x v="0"/>
    <x v="10"/>
    <x v="0"/>
  </r>
  <r>
    <s v="엠피의정부"/>
    <s v="MP의정부"/>
    <s v="의정부1팀"/>
    <s v="오광숙"/>
    <s v="삼성생명"/>
    <x v="1"/>
    <x v="7"/>
    <n v="56610"/>
    <s v="정상"/>
    <d v="2019-12-16T00:00:00"/>
    <d v="2019-12-16T00:00:00"/>
    <n v="41000005199495"/>
    <x v="2"/>
    <d v="2019-12-31T00:00:00"/>
    <x v="0"/>
    <x v="10"/>
    <x v="0"/>
  </r>
  <r>
    <s v="엠피의정부"/>
    <s v="MP의정부"/>
    <s v="의정부1팀"/>
    <s v="오광숙"/>
    <s v="삼성생명"/>
    <x v="1"/>
    <x v="0"/>
    <n v="46000"/>
    <s v="정상"/>
    <d v="2019-12-16T00:00:00"/>
    <d v="2019-12-16T00:00:00"/>
    <n v="41000005199434"/>
    <x v="2"/>
    <d v="2019-12-31T00:00:00"/>
    <x v="0"/>
    <x v="10"/>
    <x v="0"/>
  </r>
  <r>
    <s v="엠피상동"/>
    <s v="MP상동"/>
    <s v="상동1팀"/>
    <s v="김미란"/>
    <s v="흥국생명"/>
    <x v="1"/>
    <x v="0"/>
    <n v="82885"/>
    <s v="정상"/>
    <d v="2019-12-13T00:00:00"/>
    <d v="2019-12-13T00:00:00"/>
    <n v="3118575200014"/>
    <x v="2"/>
    <d v="2019-12-31T00:00:00"/>
    <x v="0"/>
    <x v="1"/>
    <x v="0"/>
  </r>
  <r>
    <s v="엠피피스토스"/>
    <s v="MP피스토스"/>
    <s v="피스1팀"/>
    <s v="우월랑"/>
    <s v="처브라이프"/>
    <x v="1"/>
    <x v="0"/>
    <n v="62745"/>
    <s v="정상"/>
    <d v="2019-12-13T00:00:00"/>
    <d v="2019-12-13T00:00:00"/>
    <n v="700062545"/>
    <x v="2"/>
    <d v="2019-12-31T00:00:00"/>
    <x v="0"/>
    <x v="3"/>
    <x v="0"/>
  </r>
  <r>
    <s v="엠피메트로"/>
    <s v="제이엔제이"/>
    <m/>
    <s v="전진"/>
    <s v="라이나생명"/>
    <x v="1"/>
    <x v="4"/>
    <n v="219000"/>
    <s v="정상"/>
    <d v="2019-12-13T00:00:00"/>
    <d v="2019-12-13T00:00:00"/>
    <n v="3013011960001"/>
    <x v="2"/>
    <d v="2019-12-31T00:00:00"/>
    <x v="0"/>
    <x v="4"/>
    <x v="0"/>
  </r>
  <r>
    <s v="엠피피스토스"/>
    <s v="MP피스토스"/>
    <s v="피스1팀"/>
    <s v="홍미숙"/>
    <s v="라이나생명"/>
    <x v="1"/>
    <x v="4"/>
    <n v="67900"/>
    <s v="반송"/>
    <d v="2019-12-13T00:00:00"/>
    <d v="2019-12-13T00:00:00"/>
    <n v="19782630001"/>
    <x v="2"/>
    <d v="2019-12-31T00:00:00"/>
    <x v="2"/>
    <x v="3"/>
    <x v="0"/>
  </r>
  <r>
    <s v="엠피피스토스"/>
    <s v="MP피스토스"/>
    <s v="피스1팀"/>
    <s v="오은정"/>
    <s v="처브라이프"/>
    <x v="1"/>
    <x v="0"/>
    <n v="40550"/>
    <s v="반송"/>
    <d v="2019-12-12T00:00:00"/>
    <d v="2019-12-12T00:00:00"/>
    <n v="700062521"/>
    <x v="2"/>
    <d v="2019-12-31T00:00:00"/>
    <x v="2"/>
    <x v="3"/>
    <x v="0"/>
  </r>
  <r>
    <s v="엠피성공"/>
    <s v="MP성공"/>
    <s v="성공1팀"/>
    <s v="최선희"/>
    <s v="흥국생명"/>
    <x v="1"/>
    <x v="0"/>
    <n v="41745"/>
    <s v="정상"/>
    <d v="2019-12-12T00:00:00"/>
    <d v="2019-12-12T00:00:00"/>
    <n v="9291785200006"/>
    <x v="2"/>
    <d v="2019-12-31T00:00:00"/>
    <x v="0"/>
    <x v="5"/>
    <x v="0"/>
  </r>
  <r>
    <s v="엠피프라임"/>
    <m/>
    <m/>
    <s v="허윤경"/>
    <s v="흥국생명"/>
    <x v="1"/>
    <x v="3"/>
    <n v="39560"/>
    <s v="정상"/>
    <d v="2019-12-12T00:00:00"/>
    <d v="2019-12-12T00:00:00"/>
    <n v="3918685200008"/>
    <x v="2"/>
    <d v="2019-12-31T00:00:00"/>
    <x v="0"/>
    <x v="12"/>
    <x v="0"/>
  </r>
  <r>
    <s v="엠피프라임"/>
    <m/>
    <m/>
    <s v="허윤경"/>
    <s v="흥국생명"/>
    <x v="1"/>
    <x v="3"/>
    <n v="56400"/>
    <s v="정상"/>
    <d v="2019-12-12T00:00:00"/>
    <d v="2019-12-12T00:00:00"/>
    <n v="1536272200012"/>
    <x v="2"/>
    <d v="2019-12-31T00:00:00"/>
    <x v="0"/>
    <x v="12"/>
    <x v="0"/>
  </r>
  <r>
    <s v="엠피상동"/>
    <s v="MP상동"/>
    <s v="상동1팀"/>
    <s v="강명희"/>
    <s v="흥국생명"/>
    <x v="1"/>
    <x v="0"/>
    <n v="38985"/>
    <s v="정상"/>
    <d v="2019-12-10T00:00:00"/>
    <d v="2019-12-10T00:00:00"/>
    <n v="3725435200001"/>
    <x v="2"/>
    <d v="2019-12-31T00:00:00"/>
    <x v="0"/>
    <x v="1"/>
    <x v="0"/>
  </r>
  <r>
    <s v="엠피상동"/>
    <s v="MP상동"/>
    <s v="상동1팀"/>
    <s v="김미란"/>
    <s v="흥국생명"/>
    <x v="1"/>
    <x v="0"/>
    <n v="84950"/>
    <s v="정상"/>
    <d v="2019-12-10T00:00:00"/>
    <d v="2019-12-10T00:00:00"/>
    <n v="3080785200002"/>
    <x v="2"/>
    <d v="2019-12-31T00:00:00"/>
    <x v="0"/>
    <x v="1"/>
    <x v="0"/>
  </r>
  <r>
    <s v="엠피아이리치"/>
    <s v="MP아이리치"/>
    <s v="아이리치1팀"/>
    <s v="김정희2"/>
    <s v="흥국생명"/>
    <x v="1"/>
    <x v="0"/>
    <n v="65660"/>
    <s v="반송"/>
    <d v="2019-12-10T00:00:00"/>
    <d v="2019-12-10T00:00:00"/>
    <n v="6835669000023"/>
    <x v="2"/>
    <d v="2019-12-31T00:00:00"/>
    <x v="2"/>
    <x v="14"/>
    <x v="0"/>
  </r>
  <r>
    <s v="엠피경기"/>
    <m/>
    <m/>
    <s v="유창백"/>
    <s v="DB생명"/>
    <x v="1"/>
    <x v="0"/>
    <n v="71240"/>
    <s v="정상"/>
    <d v="2019-12-09T00:00:00"/>
    <d v="2019-12-09T00:00:00"/>
    <n v="104302484"/>
    <x v="2"/>
    <d v="2019-12-31T00:00:00"/>
    <x v="0"/>
    <x v="18"/>
    <x v="0"/>
  </r>
  <r>
    <s v="엠피메트로"/>
    <s v="제이엔제이"/>
    <m/>
    <s v="전진"/>
    <s v="동양생명"/>
    <x v="1"/>
    <x v="0"/>
    <n v="43290"/>
    <s v="정상"/>
    <d v="2019-12-09T00:00:00"/>
    <d v="2019-12-09T00:00:00"/>
    <n v="114890668"/>
    <x v="2"/>
    <d v="2019-12-31T00:00:00"/>
    <x v="0"/>
    <x v="4"/>
    <x v="0"/>
  </r>
  <r>
    <s v="엠피상동"/>
    <s v="MP상동"/>
    <s v="상동1팀"/>
    <s v="최은재"/>
    <s v="흥국생명"/>
    <x v="1"/>
    <x v="0"/>
    <n v="32410"/>
    <s v="정상"/>
    <d v="2019-12-09T00:00:00"/>
    <d v="2019-12-09T00:00:00"/>
    <n v="2981715200008"/>
    <x v="2"/>
    <d v="2019-12-31T00:00:00"/>
    <x v="0"/>
    <x v="1"/>
    <x v="0"/>
  </r>
  <r>
    <s v="엠피상동"/>
    <s v="MP상동"/>
    <s v="상동1팀"/>
    <s v="김순자"/>
    <s v="흥국생명"/>
    <x v="1"/>
    <x v="0"/>
    <n v="70145"/>
    <s v="정상"/>
    <d v="2019-12-06T00:00:00"/>
    <d v="2020-01-05T00:00:00"/>
    <n v="5988685200009"/>
    <x v="2"/>
    <d v="2019-12-31T00:00:00"/>
    <x v="5"/>
    <x v="1"/>
    <x v="0"/>
  </r>
  <r>
    <s v="엠피메트로"/>
    <s v="제이엔제이"/>
    <s v="제이엔제이1팀"/>
    <s v="김윤정"/>
    <s v="동양생명"/>
    <x v="1"/>
    <x v="0"/>
    <n v="30080"/>
    <s v="정상"/>
    <d v="2019-12-06T00:00:00"/>
    <d v="2019-12-06T00:00:00"/>
    <n v="114885920"/>
    <x v="2"/>
    <d v="2019-12-31T00:00:00"/>
    <x v="0"/>
    <x v="4"/>
    <x v="0"/>
  </r>
  <r>
    <s v="엠피상동"/>
    <s v="MP상동"/>
    <s v="상동1팀"/>
    <s v="김종민2"/>
    <s v="흥국생명"/>
    <x v="1"/>
    <x v="0"/>
    <n v="100480"/>
    <s v="정상"/>
    <d v="2019-12-06T00:00:00"/>
    <d v="2019-12-06T00:00:00"/>
    <n v="5336924200015"/>
    <x v="2"/>
    <d v="2019-12-31T00:00:00"/>
    <x v="0"/>
    <x v="1"/>
    <x v="0"/>
  </r>
  <r>
    <s v="엠피성공"/>
    <s v="MP성공"/>
    <s v="성공1팀"/>
    <s v="백혜경"/>
    <s v="라이나생명"/>
    <x v="1"/>
    <x v="0"/>
    <n v="64200"/>
    <s v="정상"/>
    <d v="2019-12-06T00:00:00"/>
    <d v="2019-12-06T00:00:00"/>
    <n v="55431820001"/>
    <x v="2"/>
    <d v="2019-12-31T00:00:00"/>
    <x v="0"/>
    <x v="5"/>
    <x v="0"/>
  </r>
  <r>
    <s v="엠피상동"/>
    <s v="MP상동"/>
    <s v="상동1팀"/>
    <s v="임영신"/>
    <s v="흥국생명"/>
    <x v="1"/>
    <x v="0"/>
    <n v="90381"/>
    <s v="정상"/>
    <d v="2019-12-06T00:00:00"/>
    <d v="2019-12-06T00:00:00"/>
    <n v="6774043200031"/>
    <x v="2"/>
    <d v="2019-12-31T00:00:00"/>
    <x v="0"/>
    <x v="1"/>
    <x v="0"/>
  </r>
  <r>
    <s v="엠피상동"/>
    <s v="MP상동"/>
    <s v="상동1팀"/>
    <s v="임영신"/>
    <s v="흥국생명"/>
    <x v="1"/>
    <x v="0"/>
    <n v="110142"/>
    <s v="정상"/>
    <d v="2019-12-06T00:00:00"/>
    <d v="2019-12-06T00:00:00"/>
    <n v="6774043200033"/>
    <x v="2"/>
    <d v="2019-12-31T00:00:00"/>
    <x v="0"/>
    <x v="1"/>
    <x v="0"/>
  </r>
  <r>
    <s v="엠피메트로"/>
    <s v="제이엔제이"/>
    <s v="제이엔제이1팀"/>
    <s v="장미향"/>
    <s v="동양생명"/>
    <x v="1"/>
    <x v="3"/>
    <n v="301500"/>
    <s v="정상"/>
    <d v="2019-12-06T00:00:00"/>
    <d v="2019-12-06T00:00:00"/>
    <n v="114895553"/>
    <x v="2"/>
    <d v="2019-12-31T00:00:00"/>
    <x v="0"/>
    <x v="4"/>
    <x v="0"/>
  </r>
  <r>
    <s v="엠피의정부"/>
    <s v="MP의정부"/>
    <s v="의정부1팀"/>
    <s v="채경미"/>
    <s v="흥국생명"/>
    <x v="1"/>
    <x v="0"/>
    <n v="66660"/>
    <s v="정상"/>
    <d v="2019-12-06T00:00:00"/>
    <d v="2019-12-06T00:00:00"/>
    <n v="9888155200011"/>
    <x v="2"/>
    <d v="2019-12-31T00:00:00"/>
    <x v="0"/>
    <x v="10"/>
    <x v="0"/>
  </r>
  <r>
    <s v="엠피상동"/>
    <s v="MP상동"/>
    <s v="상동1팀"/>
    <s v="최은재"/>
    <s v="흥국생명"/>
    <x v="1"/>
    <x v="0"/>
    <n v="37585"/>
    <s v="정상"/>
    <d v="2019-12-06T00:00:00"/>
    <d v="2019-12-06T00:00:00"/>
    <n v="3028585200003"/>
    <x v="2"/>
    <d v="2019-12-31T00:00:00"/>
    <x v="0"/>
    <x v="1"/>
    <x v="0"/>
  </r>
  <r>
    <s v="엠피상동"/>
    <s v="MP상동"/>
    <s v="상동1팀"/>
    <s v="최은재"/>
    <s v="흥국생명"/>
    <x v="1"/>
    <x v="0"/>
    <n v="31835"/>
    <s v="정상"/>
    <d v="2019-12-06T00:00:00"/>
    <d v="2020-01-05T00:00:00"/>
    <n v="4686585200002"/>
    <x v="2"/>
    <d v="2019-12-31T00:00:00"/>
    <x v="5"/>
    <x v="1"/>
    <x v="0"/>
  </r>
  <r>
    <s v="엠피상동"/>
    <s v="MP상동"/>
    <s v="상동1팀"/>
    <s v="최은재"/>
    <s v="흥국생명"/>
    <x v="1"/>
    <x v="0"/>
    <n v="44317"/>
    <s v="정상"/>
    <d v="2019-12-06T00:00:00"/>
    <d v="2020-01-05T00:00:00"/>
    <n v="4686585200009"/>
    <x v="2"/>
    <d v="2019-12-31T00:00:00"/>
    <x v="5"/>
    <x v="1"/>
    <x v="0"/>
  </r>
  <r>
    <s v="엠피상동"/>
    <s v="MP상동"/>
    <s v="상동1팀"/>
    <s v="김종민2"/>
    <s v="흥국생명"/>
    <x v="1"/>
    <x v="0"/>
    <n v="101050"/>
    <s v="반송"/>
    <d v="2019-12-05T00:00:00"/>
    <d v="2019-12-05T00:00:00"/>
    <n v="5336924200013"/>
    <x v="2"/>
    <d v="2019-12-31T00:00:00"/>
    <x v="2"/>
    <x v="1"/>
    <x v="0"/>
  </r>
  <r>
    <s v="엠피피스토스"/>
    <s v="MP피스토스"/>
    <s v="피스1팀"/>
    <s v="오은정"/>
    <s v="라이나생명"/>
    <x v="1"/>
    <x v="0"/>
    <n v="26300"/>
    <s v="정상"/>
    <d v="2019-12-05T00:00:00"/>
    <d v="2019-12-05T00:00:00"/>
    <n v="86875730002"/>
    <x v="2"/>
    <d v="2019-12-31T00:00:00"/>
    <x v="0"/>
    <x v="3"/>
    <x v="0"/>
  </r>
  <r>
    <s v="엠피상동"/>
    <s v="MP상동"/>
    <s v="상동1팀"/>
    <s v="최은재"/>
    <s v="흥국생명"/>
    <x v="1"/>
    <x v="0"/>
    <n v="41730"/>
    <s v="정상"/>
    <d v="2019-12-05T00:00:00"/>
    <d v="2019-12-05T00:00:00"/>
    <n v="1067723200006"/>
    <x v="2"/>
    <d v="2019-12-31T00:00:00"/>
    <x v="0"/>
    <x v="1"/>
    <x v="0"/>
  </r>
  <r>
    <s v="엠피상동"/>
    <s v="MP상동"/>
    <s v="상동1팀"/>
    <s v="최은재"/>
    <s v="흥국생명"/>
    <x v="1"/>
    <x v="0"/>
    <n v="28385"/>
    <s v="정상"/>
    <d v="2019-12-05T00:00:00"/>
    <d v="2020-01-05T00:00:00"/>
    <n v="7956914200007"/>
    <x v="2"/>
    <d v="2019-12-31T00:00:00"/>
    <x v="5"/>
    <x v="1"/>
    <x v="0"/>
  </r>
  <r>
    <s v="엠피상동"/>
    <s v="MP상동"/>
    <s v="상동1팀"/>
    <s v="최은재"/>
    <s v="흥국생명"/>
    <x v="1"/>
    <x v="0"/>
    <n v="31829"/>
    <s v="정상"/>
    <d v="2019-12-05T00:00:00"/>
    <d v="2019-12-05T00:00:00"/>
    <n v="2425399100046"/>
    <x v="2"/>
    <d v="2019-12-31T00:00:00"/>
    <x v="0"/>
    <x v="1"/>
    <x v="0"/>
  </r>
  <r>
    <s v="엠피피스토스"/>
    <s v="MP피스토스"/>
    <s v="피스1팀"/>
    <s v="고경숙"/>
    <s v="라이나생명"/>
    <x v="1"/>
    <x v="5"/>
    <n v="60130"/>
    <s v="정상"/>
    <d v="2019-12-04T00:00:00"/>
    <d v="2019-12-04T00:00:00"/>
    <n v="3011881980003"/>
    <x v="2"/>
    <d v="2019-12-31T00:00:00"/>
    <x v="0"/>
    <x v="3"/>
    <x v="0"/>
  </r>
  <r>
    <s v="엠피의정부"/>
    <s v="MP의정부"/>
    <s v="의정부1팀"/>
    <s v="염경분"/>
    <s v="삼성생명"/>
    <x v="1"/>
    <x v="11"/>
    <n v="26160"/>
    <s v="정상"/>
    <d v="2019-12-04T00:00:00"/>
    <d v="2019-12-04T00:00:00"/>
    <n v="41000005137161"/>
    <x v="2"/>
    <d v="2019-12-31T00:00:00"/>
    <x v="0"/>
    <x v="10"/>
    <x v="0"/>
  </r>
  <r>
    <s v="엠피송내"/>
    <s v="MP송내"/>
    <s v="송내1팀"/>
    <s v="정인란"/>
    <s v="라이나생명"/>
    <x v="1"/>
    <x v="0"/>
    <n v="35200"/>
    <s v="철회"/>
    <d v="2019-12-04T00:00:00"/>
    <d v="2019-12-04T00:00:00"/>
    <n v="44529630004"/>
    <x v="2"/>
    <d v="2019-12-31T00:00:00"/>
    <x v="1"/>
    <x v="2"/>
    <x v="0"/>
  </r>
  <r>
    <s v="엠피상동"/>
    <s v="MP상동"/>
    <s v="상동1팀"/>
    <s v="최은재"/>
    <s v="흥국생명"/>
    <x v="1"/>
    <x v="0"/>
    <n v="25708"/>
    <s v="정상"/>
    <d v="2019-12-04T00:00:00"/>
    <d v="2019-12-04T00:00:00"/>
    <n v="9420785200002"/>
    <x v="2"/>
    <d v="2019-12-31T00:00:00"/>
    <x v="0"/>
    <x v="1"/>
    <x v="0"/>
  </r>
  <r>
    <s v="엠피의정부"/>
    <s v="MP의정부"/>
    <m/>
    <s v="최주영"/>
    <s v="흥국생명"/>
    <x v="1"/>
    <x v="0"/>
    <n v="57300"/>
    <s v="정상"/>
    <d v="2019-12-04T00:00:00"/>
    <d v="2019-12-04T00:00:00"/>
    <n v="4405585200005"/>
    <x v="2"/>
    <d v="2019-12-31T00:00:00"/>
    <x v="0"/>
    <x v="10"/>
    <x v="0"/>
  </r>
  <r>
    <s v="엠피의정부"/>
    <s v="MP의정부"/>
    <m/>
    <s v="최주영"/>
    <s v="흥국생명"/>
    <x v="1"/>
    <x v="0"/>
    <n v="51860"/>
    <s v="정상"/>
    <d v="2019-12-04T00:00:00"/>
    <d v="2020-01-05T00:00:00"/>
    <n v="8607065200007"/>
    <x v="2"/>
    <d v="2019-12-31T00:00:00"/>
    <x v="5"/>
    <x v="10"/>
    <x v="0"/>
  </r>
  <r>
    <s v="엠피피스토스"/>
    <s v="MP피스토스"/>
    <s v="피스1팀"/>
    <s v="우월랑"/>
    <s v="라이나생명"/>
    <x v="1"/>
    <x v="5"/>
    <n v="69300"/>
    <s v="정상"/>
    <d v="2019-12-03T00:00:00"/>
    <d v="2019-12-03T00:00:00"/>
    <n v="40578350001"/>
    <x v="2"/>
    <d v="2019-12-31T00:00:00"/>
    <x v="0"/>
    <x v="3"/>
    <x v="0"/>
  </r>
  <r>
    <s v="엠피피스토스"/>
    <s v="MP피스토스"/>
    <s v="피스1팀"/>
    <s v="우월랑"/>
    <s v="라이나생명"/>
    <x v="1"/>
    <x v="5"/>
    <n v="89390"/>
    <s v="반송"/>
    <d v="2019-12-03T00:00:00"/>
    <d v="2019-12-03T00:00:00"/>
    <n v="40150030001"/>
    <x v="2"/>
    <d v="2019-12-31T00:00:00"/>
    <x v="2"/>
    <x v="3"/>
    <x v="0"/>
  </r>
  <r>
    <s v="엠피상동"/>
    <s v="MP상동"/>
    <s v="상동1팀"/>
    <s v="김순자"/>
    <s v="흥국생명"/>
    <x v="1"/>
    <x v="0"/>
    <n v="62030"/>
    <s v="정상"/>
    <d v="2019-12-02T00:00:00"/>
    <d v="2019-12-02T00:00:00"/>
    <n v="6863669100018"/>
    <x v="2"/>
    <d v="2019-12-31T00:00:00"/>
    <x v="0"/>
    <x v="1"/>
    <x v="0"/>
  </r>
  <r>
    <s v="엠피상동"/>
    <s v="MP상동"/>
    <s v="상동1팀"/>
    <s v="손명애"/>
    <s v="흥국생명"/>
    <x v="1"/>
    <x v="0"/>
    <n v="46530"/>
    <s v="반송"/>
    <d v="2019-12-02T00:00:00"/>
    <d v="2019-12-02T00:00:00"/>
    <n v="9414585200001"/>
    <x v="2"/>
    <d v="2019-12-31T00:00:00"/>
    <x v="2"/>
    <x v="1"/>
    <x v="0"/>
  </r>
  <r>
    <s v="엠피의정부"/>
    <s v="MP의정부"/>
    <s v="의정부1팀"/>
    <s v="염경분"/>
    <s v="삼성생명"/>
    <x v="1"/>
    <x v="11"/>
    <n v="26160"/>
    <s v="정상"/>
    <d v="2019-12-02T00:00:00"/>
    <d v="2019-12-02T00:00:00"/>
    <n v="41000005124357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55180"/>
    <s v="정상"/>
    <d v="2019-12-02T00:00:00"/>
    <d v="2019-12-02T00:00:00"/>
    <n v="41000005124358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정상"/>
    <d v="2019-12-02T00:00:00"/>
    <d v="2019-12-02T00:00:00"/>
    <n v="41000005119871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정상"/>
    <d v="2019-12-02T00:00:00"/>
    <d v="2019-12-02T00:00:00"/>
    <n v="41000005124148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26160"/>
    <s v="정상"/>
    <d v="2019-12-02T00:00:00"/>
    <d v="2019-12-02T00:00:00"/>
    <n v="41000005124537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정상"/>
    <d v="2019-12-02T00:00:00"/>
    <d v="2019-12-02T00:00:00"/>
    <n v="41000005124536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반송"/>
    <d v="2019-12-02T00:00:00"/>
    <d v="2019-12-02T00:00:00"/>
    <n v="41000005124128"/>
    <x v="2"/>
    <d v="2019-12-31T00:00:00"/>
    <x v="2"/>
    <x v="10"/>
    <x v="0"/>
  </r>
  <r>
    <s v="엠피의정부"/>
    <s v="MP의정부"/>
    <s v="의정부1팀"/>
    <s v="염경분"/>
    <s v="삼성생명"/>
    <x v="1"/>
    <x v="11"/>
    <n v="26160"/>
    <s v="정상"/>
    <d v="2019-12-02T00:00:00"/>
    <d v="2019-12-02T00:00:00"/>
    <n v="41000005122217"/>
    <x v="2"/>
    <d v="2019-12-31T00:00:00"/>
    <x v="0"/>
    <x v="10"/>
    <x v="0"/>
  </r>
  <r>
    <s v="엠피의정부"/>
    <s v="MP의정부"/>
    <s v="의정부1팀"/>
    <s v="염경분"/>
    <s v="삼성생명"/>
    <x v="1"/>
    <x v="11"/>
    <n v="81600"/>
    <s v="정상"/>
    <d v="2019-12-02T00:00:00"/>
    <d v="2019-12-02T00:00:00"/>
    <n v="41000005124129"/>
    <x v="2"/>
    <d v="2019-12-31T00:00:00"/>
    <x v="0"/>
    <x v="10"/>
    <x v="0"/>
  </r>
  <r>
    <s v="엠피상동"/>
    <s v="MP상동"/>
    <s v="상동1팀"/>
    <s v="강미경"/>
    <s v="한화손보"/>
    <x v="0"/>
    <x v="0"/>
    <n v="30000"/>
    <s v="정상"/>
    <d v="2019-11-29T00:00:00"/>
    <d v="2019-11-29T00:00:00"/>
    <s v="LA20192552212000"/>
    <x v="3"/>
    <d v="2019-11-30T00:00:00"/>
    <x v="0"/>
    <x v="1"/>
    <x v="0"/>
  </r>
  <r>
    <s v="엠피피스토스"/>
    <s v="MP피스토스"/>
    <s v="피스1팀"/>
    <s v="고경숙"/>
    <s v="삼성화재"/>
    <x v="0"/>
    <x v="0"/>
    <n v="70000"/>
    <s v="정상"/>
    <d v="2019-11-29T00:00:00"/>
    <d v="2019-11-29T00:00:00"/>
    <n v="51926281140000"/>
    <x v="3"/>
    <d v="2019-11-30T00:00:00"/>
    <x v="0"/>
    <x v="3"/>
    <x v="0"/>
  </r>
  <r>
    <s v="엠피피스토스"/>
    <s v="MP피스토스"/>
    <s v="피스1팀"/>
    <s v="고경숙"/>
    <s v="롯데손보"/>
    <x v="0"/>
    <x v="0"/>
    <n v="21780"/>
    <s v="정상"/>
    <d v="2019-11-29T00:00:00"/>
    <d v="2019-11-29T00:00:00"/>
    <s v="LA20192024838000"/>
    <x v="3"/>
    <d v="2019-11-30T00:00:00"/>
    <x v="0"/>
    <x v="3"/>
    <x v="0"/>
  </r>
  <r>
    <s v="엠피피스토스"/>
    <s v="MP피스토스"/>
    <s v="피스1팀"/>
    <s v="고경숙"/>
    <s v="삼성화재"/>
    <x v="0"/>
    <x v="0"/>
    <n v="22000"/>
    <s v="정상"/>
    <d v="2019-11-29T00:00:00"/>
    <d v="2019-11-29T00:00:00"/>
    <n v="51926179880000"/>
    <x v="3"/>
    <d v="2019-11-30T00:00:00"/>
    <x v="0"/>
    <x v="3"/>
    <x v="0"/>
  </r>
  <r>
    <s v="엠피피스토스"/>
    <s v="MP피스토스"/>
    <s v="피스1팀"/>
    <s v="고경숙"/>
    <s v="삼성화재"/>
    <x v="0"/>
    <x v="0"/>
    <n v="67000"/>
    <s v="정상"/>
    <d v="2019-11-29T00:00:00"/>
    <d v="2019-11-29T00:00:00"/>
    <n v="51926271200000"/>
    <x v="3"/>
    <d v="2019-11-30T00:00:00"/>
    <x v="0"/>
    <x v="3"/>
    <x v="0"/>
  </r>
  <r>
    <s v="엠피상동"/>
    <s v="MP상동"/>
    <s v="상동1팀"/>
    <s v="고유미"/>
    <s v="삼성화재"/>
    <x v="0"/>
    <x v="0"/>
    <n v="20000"/>
    <s v="정상"/>
    <d v="2019-11-29T00:00:00"/>
    <d v="2019-11-29T00:00:00"/>
    <n v="51926227910000"/>
    <x v="3"/>
    <d v="2019-11-30T00:00:00"/>
    <x v="0"/>
    <x v="1"/>
    <x v="0"/>
  </r>
  <r>
    <s v="엠피조은"/>
    <s v="MP조은"/>
    <s v="조은1팀"/>
    <s v="김명주"/>
    <s v="KB손보"/>
    <x v="0"/>
    <x v="0"/>
    <n v="24900"/>
    <s v="정상"/>
    <d v="2019-11-29T00:00:00"/>
    <d v="2019-11-29T00:00:00"/>
    <n v="20196098671"/>
    <x v="3"/>
    <d v="2019-11-30T00:00:00"/>
    <x v="0"/>
    <x v="0"/>
    <x v="0"/>
  </r>
  <r>
    <s v="엠피피스토스"/>
    <s v="MP피스토스"/>
    <s v="피스1팀"/>
    <s v="김상천"/>
    <s v="한화손보"/>
    <x v="0"/>
    <x v="0"/>
    <n v="21000"/>
    <s v="정상"/>
    <d v="2019-11-29T00:00:00"/>
    <d v="2019-11-29T00:00:00"/>
    <s v="LA2019256340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69000"/>
    <s v="정상"/>
    <d v="2019-11-29T00:00:00"/>
    <d v="2019-11-29T00:00:00"/>
    <n v="51926327910000"/>
    <x v="3"/>
    <d v="2019-11-30T00:00:00"/>
    <x v="0"/>
    <x v="3"/>
    <x v="0"/>
  </r>
  <r>
    <s v="엠피피스토스"/>
    <s v="MP피스토스"/>
    <s v="피스1팀"/>
    <s v="김승희"/>
    <s v="삼성화재"/>
    <x v="0"/>
    <x v="1"/>
    <n v="56998"/>
    <s v="정상"/>
    <d v="2019-11-29T00:00:00"/>
    <d v="2019-11-29T00:00:00"/>
    <n v="51926264800000"/>
    <x v="3"/>
    <d v="2019-11-30T00:00:00"/>
    <x v="0"/>
    <x v="3"/>
    <x v="0"/>
  </r>
  <r>
    <s v="엠피메트로"/>
    <s v="MP메트로"/>
    <s v="제이엔제이팀"/>
    <s v="김윤정"/>
    <s v="메리츠화재"/>
    <x v="0"/>
    <x v="0"/>
    <n v="18000"/>
    <s v="정상"/>
    <d v="2019-11-29T00:00:00"/>
    <d v="2019-11-29T00:00:00"/>
    <s v="61437-63236"/>
    <x v="3"/>
    <d v="2019-11-30T00:00:00"/>
    <x v="0"/>
    <x v="4"/>
    <x v="0"/>
  </r>
  <r>
    <s v="엠피송내"/>
    <s v="MP송내"/>
    <s v="송내2팀"/>
    <s v="김은숙1"/>
    <s v="메리츠화재"/>
    <x v="0"/>
    <x v="0"/>
    <n v="25000"/>
    <s v="정상"/>
    <d v="2019-11-29T00:00:00"/>
    <d v="2019-11-29T00:00:00"/>
    <s v="61437-63794"/>
    <x v="3"/>
    <d v="2019-11-30T00:00:00"/>
    <x v="0"/>
    <x v="2"/>
    <x v="0"/>
  </r>
  <r>
    <s v="엠피송내"/>
    <s v="MP송내"/>
    <s v="송내2팀"/>
    <s v="김은숙1"/>
    <s v="롯데손보"/>
    <x v="0"/>
    <x v="0"/>
    <n v="38000"/>
    <s v="정상"/>
    <d v="2019-11-29T00:00:00"/>
    <d v="2019-11-29T00:00:00"/>
    <s v="LA20192025171000"/>
    <x v="3"/>
    <d v="2019-11-30T00:00:00"/>
    <x v="0"/>
    <x v="2"/>
    <x v="0"/>
  </r>
  <r>
    <s v="엠피송내"/>
    <s v="MP송내"/>
    <s v="송내2팀"/>
    <s v="김은숙1"/>
    <s v="롯데손보"/>
    <x v="0"/>
    <x v="0"/>
    <n v="30000"/>
    <s v="정상"/>
    <d v="2019-11-29T00:00:00"/>
    <d v="2019-11-29T00:00:00"/>
    <s v="LA20192025163000"/>
    <x v="3"/>
    <d v="2019-11-30T00:00:00"/>
    <x v="0"/>
    <x v="2"/>
    <x v="0"/>
  </r>
  <r>
    <s v="엠피송내"/>
    <s v="MP송내"/>
    <s v="송내2팀"/>
    <s v="김은숙1"/>
    <s v="메리츠화재"/>
    <x v="0"/>
    <x v="0"/>
    <n v="32000"/>
    <s v="정상"/>
    <d v="2019-11-29T00:00:00"/>
    <d v="2019-11-29T00:00:00"/>
    <s v="61437-64083"/>
    <x v="3"/>
    <d v="2019-11-30T00:00:00"/>
    <x v="0"/>
    <x v="2"/>
    <x v="0"/>
  </r>
  <r>
    <s v="엠피송내"/>
    <s v="MP송내"/>
    <s v="송내2팀"/>
    <s v="김은숙1"/>
    <s v="롯데손보"/>
    <x v="0"/>
    <x v="0"/>
    <n v="26000"/>
    <s v="정상"/>
    <d v="2019-11-29T00:00:00"/>
    <d v="2019-11-29T00:00:00"/>
    <s v="LA20192024825000"/>
    <x v="3"/>
    <d v="2019-11-30T00:00:00"/>
    <x v="0"/>
    <x v="2"/>
    <x v="0"/>
  </r>
  <r>
    <s v="엠피가온"/>
    <s v="MP가온"/>
    <s v="가온1팀"/>
    <s v="노희경"/>
    <s v="한화손보"/>
    <x v="0"/>
    <x v="0"/>
    <n v="35280"/>
    <s v="정상"/>
    <d v="2019-11-29T00:00:00"/>
    <d v="2019-11-29T00:00:00"/>
    <s v="LA20192559917000"/>
    <x v="3"/>
    <d v="2019-11-30T00:00:00"/>
    <x v="0"/>
    <x v="9"/>
    <x v="0"/>
  </r>
  <r>
    <s v="엠피성공"/>
    <s v="MP성공"/>
    <s v="성공1팀"/>
    <s v="백혜경"/>
    <s v="메리츠화재"/>
    <x v="0"/>
    <x v="0"/>
    <n v="89000"/>
    <s v="정상"/>
    <d v="2019-11-29T00:00:00"/>
    <d v="2019-11-29T00:00:00"/>
    <s v="61458-4805"/>
    <x v="3"/>
    <d v="2019-11-30T00:00:00"/>
    <x v="0"/>
    <x v="5"/>
    <x v="0"/>
  </r>
  <r>
    <s v="엠피성공"/>
    <s v="MP성공"/>
    <s v="성공1팀"/>
    <s v="백혜경"/>
    <s v="흥국화재"/>
    <x v="0"/>
    <x v="0"/>
    <n v="53649"/>
    <s v="정상"/>
    <d v="2019-11-29T00:00:00"/>
    <d v="2019-11-29T00:00:00"/>
    <n v="41937606180000"/>
    <x v="3"/>
    <d v="2019-11-30T00:00:00"/>
    <x v="0"/>
    <x v="5"/>
    <x v="0"/>
  </r>
  <r>
    <s v="엠피성공"/>
    <s v="MP성공"/>
    <s v="성공1팀"/>
    <s v="백혜경"/>
    <s v="메리츠화재"/>
    <x v="0"/>
    <x v="0"/>
    <n v="13440"/>
    <s v="정상"/>
    <d v="2019-11-29T00:00:00"/>
    <d v="2019-11-29T00:00:00"/>
    <s v="61464-5843"/>
    <x v="3"/>
    <d v="2019-11-30T00:00:00"/>
    <x v="0"/>
    <x v="5"/>
    <x v="0"/>
  </r>
  <r>
    <s v="엠피성공"/>
    <s v="MP성공"/>
    <s v="성공1팀"/>
    <s v="백혜경"/>
    <s v="메리츠화재"/>
    <x v="0"/>
    <x v="0"/>
    <n v="20070"/>
    <s v="정상"/>
    <d v="2019-11-29T00:00:00"/>
    <d v="2019-11-29T00:00:00"/>
    <s v="61464-5840"/>
    <x v="3"/>
    <d v="2019-11-30T00:00:00"/>
    <x v="0"/>
    <x v="5"/>
    <x v="0"/>
  </r>
  <r>
    <s v="엠피레전드"/>
    <m/>
    <m/>
    <s v="신승휴"/>
    <s v="KB손보"/>
    <x v="0"/>
    <x v="0"/>
    <n v="60000"/>
    <s v="정상"/>
    <d v="2019-11-29T00:00:00"/>
    <d v="2019-11-29T00:00:00"/>
    <n v="20196095957"/>
    <x v="3"/>
    <d v="2019-11-30T00:00:00"/>
    <x v="0"/>
    <x v="11"/>
    <x v="0"/>
  </r>
  <r>
    <s v="엠피레전드"/>
    <m/>
    <m/>
    <s v="신승휴"/>
    <s v="롯데손보"/>
    <x v="0"/>
    <x v="0"/>
    <n v="147256"/>
    <s v="정상"/>
    <d v="2019-11-29T00:00:00"/>
    <d v="2019-11-29T00:00:00"/>
    <s v="LA20192021189000"/>
    <x v="3"/>
    <d v="2019-11-30T00:00:00"/>
    <x v="0"/>
    <x v="11"/>
    <x v="0"/>
  </r>
  <r>
    <s v="엠피레전드"/>
    <m/>
    <m/>
    <s v="신승휴"/>
    <s v="DB손보"/>
    <x v="0"/>
    <x v="0"/>
    <n v="78860"/>
    <s v="정상"/>
    <d v="2019-11-29T00:00:00"/>
    <d v="2019-11-29T00:00:00"/>
    <n v="320192240883"/>
    <x v="3"/>
    <d v="2019-11-30T00:00:00"/>
    <x v="0"/>
    <x v="11"/>
    <x v="0"/>
  </r>
  <r>
    <s v="엠피피스토스"/>
    <s v="MP피스토스"/>
    <s v="피스1팀"/>
    <s v="신현애"/>
    <s v="삼성화재"/>
    <x v="0"/>
    <x v="0"/>
    <n v="30000"/>
    <s v="정상"/>
    <d v="2019-11-29T00:00:00"/>
    <d v="2019-11-29T00:00:00"/>
    <n v="51926363110000"/>
    <x v="3"/>
    <d v="2019-11-30T00:00:00"/>
    <x v="0"/>
    <x v="3"/>
    <x v="0"/>
  </r>
  <r>
    <s v="엠피성공"/>
    <s v="MP성공"/>
    <s v="성공1팀"/>
    <s v="심정임"/>
    <s v="삼성화재"/>
    <x v="0"/>
    <x v="0"/>
    <n v="15700"/>
    <s v="정상"/>
    <d v="2019-11-29T00:00:00"/>
    <d v="2019-11-29T00:00:00"/>
    <n v="51926248670000"/>
    <x v="3"/>
    <d v="2019-11-30T00:00:00"/>
    <x v="0"/>
    <x v="5"/>
    <x v="0"/>
  </r>
  <r>
    <s v="엠피성공"/>
    <s v="MP성공"/>
    <s v="성공1팀"/>
    <s v="심정임"/>
    <s v="삼성화재"/>
    <x v="0"/>
    <x v="0"/>
    <n v="20300"/>
    <s v="정상"/>
    <d v="2019-11-29T00:00:00"/>
    <d v="2019-11-29T00:00:00"/>
    <n v="51926229910000"/>
    <x v="3"/>
    <d v="2019-11-30T00:00:00"/>
    <x v="0"/>
    <x v="5"/>
    <x v="0"/>
  </r>
  <r>
    <s v="엠피피스토스"/>
    <s v="MP피스토스"/>
    <s v="피스1팀"/>
    <s v="안옥선"/>
    <s v="삼성화재"/>
    <x v="0"/>
    <x v="0"/>
    <n v="27000"/>
    <s v="정상"/>
    <d v="2019-11-29T00:00:00"/>
    <d v="2019-11-29T00:00:00"/>
    <n v="51926320760000"/>
    <x v="3"/>
    <d v="2019-11-30T00:00:00"/>
    <x v="0"/>
    <x v="3"/>
    <x v="0"/>
  </r>
  <r>
    <s v="엠피의정부"/>
    <s v="MP의정부"/>
    <s v="의정부1팀"/>
    <s v="오광숙"/>
    <s v="삼성화재"/>
    <x v="0"/>
    <x v="0"/>
    <n v="15000"/>
    <s v="정상"/>
    <d v="2019-11-29T00:00:00"/>
    <d v="2019-11-29T00:00:00"/>
    <n v="51926181860000"/>
    <x v="3"/>
    <d v="2019-11-30T00:00:00"/>
    <x v="0"/>
    <x v="10"/>
    <x v="0"/>
  </r>
  <r>
    <s v="엠피의정부"/>
    <s v="MP의정부"/>
    <s v="의정부1팀"/>
    <s v="오광숙"/>
    <s v="KB손보"/>
    <x v="0"/>
    <x v="0"/>
    <n v="105000"/>
    <s v="정상"/>
    <d v="2019-11-29T00:00:00"/>
    <d v="2019-11-29T00:00:00"/>
    <n v="20196092251"/>
    <x v="3"/>
    <d v="2019-11-30T00:00:00"/>
    <x v="0"/>
    <x v="10"/>
    <x v="0"/>
  </r>
  <r>
    <s v="엠피의정부"/>
    <s v="MP의정부"/>
    <s v="의정부1팀"/>
    <s v="오광숙"/>
    <s v="KB손보"/>
    <x v="0"/>
    <x v="0"/>
    <n v="105000"/>
    <s v="정상"/>
    <d v="2019-11-29T00:00:00"/>
    <d v="2019-11-29T00:00:00"/>
    <n v="20196092591"/>
    <x v="3"/>
    <d v="2019-11-30T00:00:00"/>
    <x v="0"/>
    <x v="10"/>
    <x v="0"/>
  </r>
  <r>
    <s v="엠피의정부"/>
    <s v="MP의정부"/>
    <s v="의정부1팀"/>
    <s v="오광숙"/>
    <s v="KB손보"/>
    <x v="0"/>
    <x v="0"/>
    <n v="74300"/>
    <s v="정상"/>
    <d v="2019-11-29T00:00:00"/>
    <d v="2019-11-29T00:00:00"/>
    <n v="20196092353"/>
    <x v="3"/>
    <d v="2019-11-30T00:00:00"/>
    <x v="0"/>
    <x v="10"/>
    <x v="0"/>
  </r>
  <r>
    <s v="엠피피스토스"/>
    <s v="MP피스토스"/>
    <s v="피스1팀"/>
    <s v="오은정"/>
    <s v="KB손보"/>
    <x v="0"/>
    <x v="0"/>
    <n v="80000"/>
    <s v="정상"/>
    <d v="2019-11-29T00:00:00"/>
    <d v="2019-11-29T00:00:00"/>
    <n v="20196078631"/>
    <x v="3"/>
    <d v="2019-11-30T00:00:00"/>
    <x v="0"/>
    <x v="3"/>
    <x v="0"/>
  </r>
  <r>
    <s v="엠피피스토스"/>
    <s v="MP피스토스"/>
    <s v="피스1팀"/>
    <s v="오은정"/>
    <s v="KB손보"/>
    <x v="0"/>
    <x v="0"/>
    <n v="70000"/>
    <s v="정상"/>
    <d v="2019-11-29T00:00:00"/>
    <d v="2019-11-29T00:00:00"/>
    <n v="20196077752"/>
    <x v="3"/>
    <d v="2019-11-30T00:00:00"/>
    <x v="0"/>
    <x v="3"/>
    <x v="0"/>
  </r>
  <r>
    <s v="엠피메트로"/>
    <s v="MP메트로"/>
    <s v="제이엔제이팀"/>
    <s v="유경자"/>
    <s v="메리츠화재"/>
    <x v="0"/>
    <x v="0"/>
    <n v="30470"/>
    <s v="정상"/>
    <d v="2019-11-29T00:00:00"/>
    <d v="2019-11-29T00:00:00"/>
    <s v="61465-9432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27170"/>
    <s v="정상"/>
    <d v="2019-11-29T00:00:00"/>
    <d v="2019-11-29T00:00:00"/>
    <s v="61437-63609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76250"/>
    <s v="정상"/>
    <d v="2019-11-29T00:00:00"/>
    <d v="2019-11-29T00:00:00"/>
    <s v="61464-5979"/>
    <x v="3"/>
    <d v="2019-11-30T00:00:00"/>
    <x v="0"/>
    <x v="4"/>
    <x v="0"/>
  </r>
  <r>
    <s v="엠피메트로"/>
    <s v="MP메트로"/>
    <s v="제이엔제이팀"/>
    <s v="유경자"/>
    <s v="KB손보"/>
    <x v="0"/>
    <x v="0"/>
    <n v="139575"/>
    <s v="정상"/>
    <d v="2019-11-29T00:00:00"/>
    <d v="2019-11-29T00:00:00"/>
    <n v="20196086068"/>
    <x v="3"/>
    <d v="2019-11-30T00:00:00"/>
    <x v="0"/>
    <x v="4"/>
    <x v="0"/>
  </r>
  <r>
    <s v="엠피메트로"/>
    <s v="MP메트로"/>
    <s v="제이엔제이팀"/>
    <s v="윤정화"/>
    <s v="삼성화재"/>
    <x v="0"/>
    <x v="0"/>
    <n v="25960"/>
    <s v="정상"/>
    <d v="2019-11-29T00:00:00"/>
    <d v="2019-11-29T00:00:00"/>
    <n v="51926320340000"/>
    <x v="3"/>
    <d v="2019-11-30T00:00:00"/>
    <x v="0"/>
    <x v="4"/>
    <x v="0"/>
  </r>
  <r>
    <s v="엠피메트로"/>
    <s v="MP메트로"/>
    <s v="제이엔제이팀"/>
    <s v="윤정화"/>
    <s v="메리츠화재"/>
    <x v="0"/>
    <x v="0"/>
    <n v="20000"/>
    <s v="정상"/>
    <d v="2019-11-29T00:00:00"/>
    <d v="2019-11-29T00:00:00"/>
    <s v="61437-63289"/>
    <x v="3"/>
    <d v="2019-11-30T00:00:00"/>
    <x v="0"/>
    <x v="4"/>
    <x v="0"/>
  </r>
  <r>
    <s v="엠피경기"/>
    <s v="MP경기"/>
    <s v="경기1팀"/>
    <s v="이미순1"/>
    <s v="삼성화재"/>
    <x v="0"/>
    <x v="0"/>
    <n v="57747"/>
    <s v="정상"/>
    <d v="2019-11-29T00:00:00"/>
    <d v="2019-11-29T00:00:00"/>
    <n v="51926283410000"/>
    <x v="3"/>
    <d v="2019-11-30T00:00:00"/>
    <x v="0"/>
    <x v="18"/>
    <x v="0"/>
  </r>
  <r>
    <s v="엠피경기"/>
    <s v="MP경기"/>
    <s v="경기1팀"/>
    <s v="이미순1"/>
    <s v="한화손보"/>
    <x v="0"/>
    <x v="0"/>
    <n v="55634"/>
    <s v="정상"/>
    <d v="2019-11-29T00:00:00"/>
    <d v="2019-11-29T00:00:00"/>
    <s v="LA20192555196000"/>
    <x v="3"/>
    <d v="2019-11-30T00:00:00"/>
    <x v="0"/>
    <x v="18"/>
    <x v="0"/>
  </r>
  <r>
    <s v="엠피경기"/>
    <s v="MP경기"/>
    <s v="경기1팀"/>
    <s v="이미순1"/>
    <s v="삼성화재"/>
    <x v="0"/>
    <x v="0"/>
    <n v="40000"/>
    <s v="정상"/>
    <d v="2019-11-29T00:00:00"/>
    <d v="2019-11-29T00:00:00"/>
    <n v="51926281170000"/>
    <x v="3"/>
    <d v="2019-11-30T00:00:00"/>
    <x v="0"/>
    <x v="18"/>
    <x v="0"/>
  </r>
  <r>
    <s v="엠피경기"/>
    <s v="MP경기"/>
    <s v="경기1팀"/>
    <s v="이미순1"/>
    <s v="한화손보"/>
    <x v="0"/>
    <x v="0"/>
    <n v="45000"/>
    <s v="정상"/>
    <d v="2019-11-29T00:00:00"/>
    <d v="2019-11-29T00:00:00"/>
    <s v="LA20192556066000"/>
    <x v="3"/>
    <d v="2019-11-30T00:00:00"/>
    <x v="0"/>
    <x v="18"/>
    <x v="0"/>
  </r>
  <r>
    <s v="엠피상동"/>
    <s v="MP상동"/>
    <s v="상동1팀"/>
    <s v="이병식"/>
    <s v="KB손보"/>
    <x v="0"/>
    <x v="0"/>
    <n v="26000"/>
    <s v="정상"/>
    <d v="2019-11-29T00:00:00"/>
    <d v="2019-11-29T00:00:00"/>
    <n v="20196098714"/>
    <x v="3"/>
    <d v="2019-11-30T00:00:00"/>
    <x v="0"/>
    <x v="1"/>
    <x v="0"/>
  </r>
  <r>
    <s v="엠피피스토스"/>
    <s v="MP피스토스"/>
    <s v="피스1팀"/>
    <s v="이복자"/>
    <s v="KB손보"/>
    <x v="0"/>
    <x v="0"/>
    <n v="61000"/>
    <s v="정상"/>
    <d v="2019-11-29T00:00:00"/>
    <d v="2019-11-29T00:00:00"/>
    <n v="20196095090"/>
    <x v="3"/>
    <d v="2019-11-30T00:00:00"/>
    <x v="0"/>
    <x v="3"/>
    <x v="0"/>
  </r>
  <r>
    <s v="엠피송내"/>
    <m/>
    <m/>
    <s v="이선영"/>
    <s v="삼성화재"/>
    <x v="0"/>
    <x v="0"/>
    <n v="73100"/>
    <s v="정상"/>
    <d v="2019-11-29T00:00:00"/>
    <d v="2019-11-29T00:00:00"/>
    <n v="51926311680000"/>
    <x v="3"/>
    <d v="2019-11-30T00:00:00"/>
    <x v="0"/>
    <x v="2"/>
    <x v="0"/>
  </r>
  <r>
    <s v="엠피송내"/>
    <m/>
    <m/>
    <s v="이선영"/>
    <s v="삼성화재"/>
    <x v="0"/>
    <x v="0"/>
    <n v="15000"/>
    <s v="정상"/>
    <d v="2019-11-29T00:00:00"/>
    <d v="2019-11-29T00:00:00"/>
    <n v="51926362420000"/>
    <x v="3"/>
    <d v="2019-11-30T00:00:00"/>
    <x v="0"/>
    <x v="2"/>
    <x v="0"/>
  </r>
  <r>
    <s v="엠피송내"/>
    <m/>
    <m/>
    <s v="이선영"/>
    <s v="삼성화재"/>
    <x v="0"/>
    <x v="0"/>
    <n v="57300"/>
    <s v="정상"/>
    <d v="2019-11-29T00:00:00"/>
    <d v="2019-11-29T00:00:00"/>
    <n v="51926288870000"/>
    <x v="3"/>
    <d v="2019-11-30T00:00:00"/>
    <x v="0"/>
    <x v="2"/>
    <x v="0"/>
  </r>
  <r>
    <s v="엠피피스토스"/>
    <s v="MP피스토스"/>
    <s v="피스1팀"/>
    <s v="이종순1"/>
    <s v="한화손보"/>
    <x v="0"/>
    <x v="0"/>
    <n v="62000"/>
    <s v="정상"/>
    <d v="2019-11-29T00:00:00"/>
    <d v="2019-11-29T00:00:00"/>
    <s v="LA20192555715000"/>
    <x v="3"/>
    <d v="2019-11-30T00:00:00"/>
    <x v="0"/>
    <x v="3"/>
    <x v="0"/>
  </r>
  <r>
    <s v="엠피피스토스"/>
    <s v="MP피스토스"/>
    <s v="피스1팀"/>
    <s v="이종순1"/>
    <s v="한화손보"/>
    <x v="0"/>
    <x v="0"/>
    <n v="194000"/>
    <s v="정상"/>
    <d v="2019-11-29T00:00:00"/>
    <d v="2019-11-29T00:00:00"/>
    <s v="LA20192555642000"/>
    <x v="3"/>
    <d v="2019-11-30T00:00:00"/>
    <x v="0"/>
    <x v="3"/>
    <x v="0"/>
  </r>
  <r>
    <s v="엠피피스토스"/>
    <s v="MP피스토스"/>
    <s v="피스1팀"/>
    <s v="이종순1"/>
    <s v="한화손보"/>
    <x v="0"/>
    <x v="0"/>
    <n v="64000"/>
    <s v="정상"/>
    <d v="2019-11-29T00:00:00"/>
    <d v="2019-11-29T00:00:00"/>
    <s v="LA20192555510000"/>
    <x v="3"/>
    <d v="2019-11-30T00:00:00"/>
    <x v="0"/>
    <x v="3"/>
    <x v="0"/>
  </r>
  <r>
    <s v="엠피피스토스"/>
    <s v="MP피스토스"/>
    <s v="피스1팀"/>
    <s v="이종순1"/>
    <s v="한화손보"/>
    <x v="0"/>
    <x v="0"/>
    <n v="196910"/>
    <s v="정상"/>
    <d v="2019-11-29T00:00:00"/>
    <d v="2019-11-29T00:00:00"/>
    <s v="LA20192555398000"/>
    <x v="3"/>
    <d v="2019-11-30T00:00:00"/>
    <x v="0"/>
    <x v="3"/>
    <x v="0"/>
  </r>
  <r>
    <s v="NO DATA"/>
    <m/>
    <m/>
    <s v="이호진2"/>
    <s v="흥국화재"/>
    <x v="0"/>
    <x v="0"/>
    <n v="57406"/>
    <s v="정상"/>
    <d v="2019-11-29T00:00:00"/>
    <d v="2019-11-29T00:00:00"/>
    <n v="41937609490000"/>
    <x v="3"/>
    <d v="2019-11-30T00:00:00"/>
    <x v="0"/>
    <x v="17"/>
    <x v="0"/>
  </r>
  <r>
    <s v="엠피가온"/>
    <s v="MP가온"/>
    <s v="가온1팀"/>
    <s v="임명산"/>
    <s v="삼성화재"/>
    <x v="0"/>
    <x v="0"/>
    <n v="29000"/>
    <s v="정상"/>
    <d v="2019-11-29T00:00:00"/>
    <d v="2019-11-29T00:00:00"/>
    <n v="51926235630000"/>
    <x v="3"/>
    <d v="2019-11-30T00:00:00"/>
    <x v="0"/>
    <x v="9"/>
    <x v="0"/>
  </r>
  <r>
    <s v="엠피가온"/>
    <s v="MP가온"/>
    <s v="가온1팀"/>
    <s v="임명산"/>
    <s v="한화손보"/>
    <x v="0"/>
    <x v="0"/>
    <n v="34000"/>
    <s v="정상"/>
    <d v="2019-11-29T00:00:00"/>
    <d v="2019-11-29T00:00:00"/>
    <s v="LA20192548273000"/>
    <x v="3"/>
    <d v="2019-11-30T00:00:00"/>
    <x v="0"/>
    <x v="9"/>
    <x v="0"/>
  </r>
  <r>
    <s v="엠피가온"/>
    <s v="MP가온"/>
    <s v="가온1팀"/>
    <s v="임명산"/>
    <s v="삼성화재"/>
    <x v="0"/>
    <x v="0"/>
    <n v="24000"/>
    <s v="정상"/>
    <d v="2019-11-29T00:00:00"/>
    <d v="2019-11-29T00:00:00"/>
    <n v="51926190020000"/>
    <x v="3"/>
    <d v="2019-11-30T00:00:00"/>
    <x v="0"/>
    <x v="9"/>
    <x v="0"/>
  </r>
  <r>
    <s v="엠피송내"/>
    <s v="MP송내"/>
    <s v="송내1팀"/>
    <s v="임미영"/>
    <s v="KB손보"/>
    <x v="0"/>
    <x v="0"/>
    <n v="24820"/>
    <s v="정상"/>
    <d v="2019-11-29T00:00:00"/>
    <d v="2019-11-29T00:00:00"/>
    <n v="20196100071"/>
    <x v="3"/>
    <d v="2019-11-30T00:00:00"/>
    <x v="0"/>
    <x v="2"/>
    <x v="0"/>
  </r>
  <r>
    <s v="엠피송내"/>
    <s v="MP송내"/>
    <s v="송내2팀"/>
    <s v="임서윤"/>
    <s v="메리츠화재"/>
    <x v="0"/>
    <x v="0"/>
    <n v="42970"/>
    <s v="정상"/>
    <d v="2019-11-29T00:00:00"/>
    <d v="2019-11-29T00:00:00"/>
    <s v="61465-9709"/>
    <x v="3"/>
    <d v="2019-11-30T00:00:00"/>
    <x v="0"/>
    <x v="2"/>
    <x v="0"/>
  </r>
  <r>
    <s v="엠피송내"/>
    <s v="MP송내"/>
    <s v="송내2팀"/>
    <s v="임서윤"/>
    <s v="메리츠화재"/>
    <x v="0"/>
    <x v="0"/>
    <n v="38240"/>
    <s v="정상"/>
    <d v="2019-11-29T00:00:00"/>
    <d v="2019-11-29T00:00:00"/>
    <s v="61437-64009"/>
    <x v="3"/>
    <d v="2019-11-30T00:00:00"/>
    <x v="0"/>
    <x v="2"/>
    <x v="0"/>
  </r>
  <r>
    <s v="엠피송내"/>
    <s v="MP송내"/>
    <s v="송내2팀"/>
    <s v="임서윤"/>
    <s v="삼성화재"/>
    <x v="0"/>
    <x v="0"/>
    <n v="22700"/>
    <s v="정상"/>
    <d v="2019-11-29T00:00:00"/>
    <d v="2019-11-29T00:00:00"/>
    <n v="51926321590000"/>
    <x v="3"/>
    <d v="2019-11-30T00:00:00"/>
    <x v="0"/>
    <x v="2"/>
    <x v="0"/>
  </r>
  <r>
    <s v="엠피가온"/>
    <m/>
    <m/>
    <s v="임은숙"/>
    <s v="농협손보"/>
    <x v="0"/>
    <x v="0"/>
    <n v="46546"/>
    <s v="정상"/>
    <d v="2019-11-29T00:00:00"/>
    <d v="2019-11-29T00:00:00"/>
    <n v="3190616306651"/>
    <x v="3"/>
    <d v="2019-11-30T00:00:00"/>
    <x v="0"/>
    <x v="9"/>
    <x v="0"/>
  </r>
  <r>
    <s v="엠피가온"/>
    <m/>
    <m/>
    <s v="임은숙"/>
    <s v="삼성화재"/>
    <x v="0"/>
    <x v="0"/>
    <n v="49500"/>
    <s v="정상"/>
    <d v="2019-11-29T00:00:00"/>
    <d v="2019-11-29T00:00:00"/>
    <n v="51926301330000"/>
    <x v="3"/>
    <d v="2019-11-30T00:00:00"/>
    <x v="0"/>
    <x v="9"/>
    <x v="0"/>
  </r>
  <r>
    <s v="엠피가온"/>
    <m/>
    <m/>
    <s v="임은숙"/>
    <s v="삼성화재"/>
    <x v="0"/>
    <x v="0"/>
    <n v="19000"/>
    <s v="정상"/>
    <d v="2019-11-29T00:00:00"/>
    <d v="2019-11-29T00:00:00"/>
    <n v="51926232670000"/>
    <x v="3"/>
    <d v="2019-11-30T00:00:00"/>
    <x v="0"/>
    <x v="9"/>
    <x v="0"/>
  </r>
  <r>
    <s v="엠피성공"/>
    <m/>
    <m/>
    <s v="전용순"/>
    <s v="삼성화재"/>
    <x v="0"/>
    <x v="0"/>
    <n v="16700"/>
    <s v="정상"/>
    <d v="2019-11-29T00:00:00"/>
    <d v="2019-11-29T00:00:00"/>
    <n v="51926333790000"/>
    <x v="3"/>
    <d v="2019-11-30T00:00:00"/>
    <x v="0"/>
    <x v="5"/>
    <x v="0"/>
  </r>
  <r>
    <s v="엠피성공"/>
    <m/>
    <m/>
    <s v="전용순"/>
    <s v="삼성화재"/>
    <x v="0"/>
    <x v="0"/>
    <n v="15800"/>
    <s v="정상"/>
    <d v="2019-11-29T00:00:00"/>
    <d v="2019-11-29T00:00:00"/>
    <n v="51926332410000"/>
    <x v="3"/>
    <d v="2019-11-30T00:00:00"/>
    <x v="0"/>
    <x v="5"/>
    <x v="0"/>
  </r>
  <r>
    <s v="엠피성공"/>
    <m/>
    <m/>
    <s v="전용순"/>
    <s v="삼성화재"/>
    <x v="0"/>
    <x v="0"/>
    <n v="30100"/>
    <s v="정상"/>
    <d v="2019-11-29T00:00:00"/>
    <d v="2019-11-29T00:00:00"/>
    <n v="51926342260000"/>
    <x v="3"/>
    <d v="2019-11-30T00:00:00"/>
    <x v="0"/>
    <x v="5"/>
    <x v="0"/>
  </r>
  <r>
    <s v="엠피성공"/>
    <m/>
    <m/>
    <s v="전용순"/>
    <s v="삼성화재"/>
    <x v="0"/>
    <x v="0"/>
    <n v="29000"/>
    <s v="정상"/>
    <d v="2019-11-29T00:00:00"/>
    <d v="2019-11-29T00:00:00"/>
    <n v="51926362940000"/>
    <x v="3"/>
    <d v="2019-11-30T00:00:00"/>
    <x v="0"/>
    <x v="5"/>
    <x v="0"/>
  </r>
  <r>
    <s v="엠피경기"/>
    <s v="MP경기"/>
    <s v="경기1팀"/>
    <s v="조정호"/>
    <s v="한화손보"/>
    <x v="0"/>
    <x v="0"/>
    <n v="45000"/>
    <s v="정상"/>
    <d v="2019-11-29T00:00:00"/>
    <d v="2019-11-29T00:00:00"/>
    <s v="LA20192546360000"/>
    <x v="3"/>
    <d v="2019-11-30T00:00:00"/>
    <x v="0"/>
    <x v="18"/>
    <x v="0"/>
  </r>
  <r>
    <s v="엠피피스토스"/>
    <s v="MP피스토스"/>
    <s v="피스1팀"/>
    <s v="최경은"/>
    <s v="DB손보"/>
    <x v="0"/>
    <x v="0"/>
    <n v="99660"/>
    <s v="정상"/>
    <d v="2019-11-29T00:00:00"/>
    <d v="2019-11-29T00:00:00"/>
    <n v="320192249321"/>
    <x v="3"/>
    <d v="2019-11-30T00:00:00"/>
    <x v="0"/>
    <x v="3"/>
    <x v="0"/>
  </r>
  <r>
    <s v="엠피성공"/>
    <s v="MP성공"/>
    <s v="성공1팀"/>
    <s v="최선희"/>
    <s v="삼성화재"/>
    <x v="0"/>
    <x v="0"/>
    <n v="21000"/>
    <s v="정상"/>
    <d v="2019-11-29T00:00:00"/>
    <d v="2019-11-29T00:00:00"/>
    <n v="51926293180000"/>
    <x v="3"/>
    <d v="2019-11-30T00:00:00"/>
    <x v="0"/>
    <x v="5"/>
    <x v="0"/>
  </r>
  <r>
    <s v="엠피성공"/>
    <s v="MP성공"/>
    <s v="성공1팀"/>
    <s v="최선희"/>
    <s v="현대해상"/>
    <x v="0"/>
    <x v="0"/>
    <n v="20000"/>
    <s v="정상"/>
    <d v="2019-11-29T00:00:00"/>
    <d v="2019-11-29T00:00:00"/>
    <s v="L01942475786"/>
    <x v="3"/>
    <d v="2019-11-30T00:00:00"/>
    <x v="0"/>
    <x v="5"/>
    <x v="0"/>
  </r>
  <r>
    <s v="엠피성공"/>
    <s v="MP성공"/>
    <s v="성공1팀"/>
    <s v="최선희"/>
    <s v="삼성화재"/>
    <x v="0"/>
    <x v="0"/>
    <n v="28000"/>
    <s v="정상"/>
    <d v="2019-11-29T00:00:00"/>
    <d v="2019-11-29T00:00:00"/>
    <n v="51926297520000"/>
    <x v="3"/>
    <d v="2019-11-30T00:00:00"/>
    <x v="0"/>
    <x v="5"/>
    <x v="0"/>
  </r>
  <r>
    <s v="엠피성공"/>
    <s v="MP성공"/>
    <s v="성공1팀"/>
    <s v="최선희"/>
    <s v="삼성화재"/>
    <x v="0"/>
    <x v="0"/>
    <n v="30000"/>
    <s v="정상"/>
    <d v="2019-11-29T00:00:00"/>
    <d v="2019-11-29T00:00:00"/>
    <n v="51926288550000"/>
    <x v="3"/>
    <d v="2019-11-30T00:00:00"/>
    <x v="0"/>
    <x v="5"/>
    <x v="0"/>
  </r>
  <r>
    <s v="엠피성공"/>
    <s v="MP성공"/>
    <s v="성공1팀"/>
    <s v="최선희"/>
    <s v="현대해상"/>
    <x v="0"/>
    <x v="0"/>
    <n v="37000"/>
    <s v="정상"/>
    <d v="2019-11-29T00:00:00"/>
    <d v="2019-11-29T00:00:00"/>
    <s v="L01942536898"/>
    <x v="3"/>
    <d v="2019-11-30T00:00:00"/>
    <x v="0"/>
    <x v="5"/>
    <x v="0"/>
  </r>
  <r>
    <s v="엠피피스토스"/>
    <m/>
    <m/>
    <s v="표계순"/>
    <s v="DB손보"/>
    <x v="0"/>
    <x v="0"/>
    <n v="34770"/>
    <s v="정상"/>
    <d v="2019-11-29T00:00:00"/>
    <d v="2019-11-29T00:00:00"/>
    <n v="320192245215"/>
    <x v="3"/>
    <d v="2019-11-30T00:00:00"/>
    <x v="0"/>
    <x v="3"/>
    <x v="0"/>
  </r>
  <r>
    <s v="엠피피스토스"/>
    <m/>
    <m/>
    <s v="표계순"/>
    <s v="DB손보"/>
    <x v="0"/>
    <x v="0"/>
    <n v="25640"/>
    <s v="정상"/>
    <d v="2019-11-29T00:00:00"/>
    <d v="2019-11-29T00:00:00"/>
    <n v="320192248248"/>
    <x v="3"/>
    <d v="2019-11-30T00:00:00"/>
    <x v="0"/>
    <x v="3"/>
    <x v="0"/>
  </r>
  <r>
    <s v="엠피피스토스"/>
    <m/>
    <m/>
    <s v="표계순"/>
    <s v="DB손보"/>
    <x v="0"/>
    <x v="0"/>
    <n v="131720"/>
    <s v="정상"/>
    <d v="2019-11-29T00:00:00"/>
    <d v="2019-11-29T00:00:00"/>
    <n v="320192245700"/>
    <x v="3"/>
    <d v="2019-11-30T00:00:00"/>
    <x v="0"/>
    <x v="3"/>
    <x v="0"/>
  </r>
  <r>
    <s v="엠피피스토스"/>
    <m/>
    <m/>
    <s v="표계순"/>
    <s v="메리츠화재"/>
    <x v="0"/>
    <x v="0"/>
    <n v="128760"/>
    <s v="정상"/>
    <d v="2019-11-29T00:00:00"/>
    <d v="2019-11-29T00:00:00"/>
    <s v="61445-9500"/>
    <x v="3"/>
    <d v="2019-11-30T00:00:00"/>
    <x v="0"/>
    <x v="3"/>
    <x v="0"/>
  </r>
  <r>
    <s v="엠피피스토스"/>
    <m/>
    <m/>
    <s v="표계순"/>
    <s v="KB손보"/>
    <x v="0"/>
    <x v="12"/>
    <n v="200000"/>
    <s v="정상"/>
    <d v="2019-11-29T00:00:00"/>
    <d v="2019-11-29T00:00:00"/>
    <n v="20196090409"/>
    <x v="3"/>
    <d v="2019-11-30T00:00:00"/>
    <x v="0"/>
    <x v="3"/>
    <x v="0"/>
  </r>
  <r>
    <s v="엠피프라임"/>
    <m/>
    <m/>
    <s v="허윤경"/>
    <s v="메리츠화재"/>
    <x v="0"/>
    <x v="0"/>
    <n v="23000"/>
    <s v="정상"/>
    <d v="2019-11-29T00:00:00"/>
    <d v="2019-11-29T00:00:00"/>
    <s v="61437-62901"/>
    <x v="3"/>
    <d v="2019-11-30T00:00:00"/>
    <x v="0"/>
    <x v="12"/>
    <x v="0"/>
  </r>
  <r>
    <s v="엠피피스토스"/>
    <s v="MP피스토스"/>
    <s v="피스1팀"/>
    <s v="홍미숙"/>
    <s v="삼성화재"/>
    <x v="0"/>
    <x v="0"/>
    <n v="33800"/>
    <s v="정상"/>
    <d v="2019-11-29T00:00:00"/>
    <d v="2019-11-29T00:00:00"/>
    <n v="51926307730000"/>
    <x v="3"/>
    <d v="2019-11-30T00:00:00"/>
    <x v="0"/>
    <x v="3"/>
    <x v="0"/>
  </r>
  <r>
    <s v="엠피성공"/>
    <s v="MP성공"/>
    <s v="성공1팀"/>
    <s v="홍미정"/>
    <s v="롯데손보"/>
    <x v="0"/>
    <x v="0"/>
    <n v="92466"/>
    <s v="정상"/>
    <d v="2019-11-29T00:00:00"/>
    <d v="2019-11-29T00:00:00"/>
    <s v="LA20192025063000"/>
    <x v="3"/>
    <d v="2019-11-30T00:00:00"/>
    <x v="0"/>
    <x v="5"/>
    <x v="0"/>
  </r>
  <r>
    <s v="엠피성공"/>
    <s v="MP성공"/>
    <s v="성공1팀"/>
    <s v="홍미정"/>
    <s v="KB손보"/>
    <x v="0"/>
    <x v="0"/>
    <n v="52000"/>
    <s v="정상"/>
    <d v="2019-11-29T00:00:00"/>
    <d v="2019-11-29T00:00:00"/>
    <n v="20196100534"/>
    <x v="3"/>
    <d v="2019-11-30T00:00:00"/>
    <x v="0"/>
    <x v="5"/>
    <x v="0"/>
  </r>
  <r>
    <s v="엠피성공"/>
    <s v="MP성공"/>
    <s v="성공1팀"/>
    <s v="홍미정"/>
    <s v="KB손보"/>
    <x v="0"/>
    <x v="0"/>
    <n v="46200"/>
    <s v="정상"/>
    <d v="2019-11-29T00:00:00"/>
    <d v="2019-11-29T00:00:00"/>
    <n v="20196096480"/>
    <x v="3"/>
    <d v="2019-11-30T00:00:00"/>
    <x v="0"/>
    <x v="5"/>
    <x v="0"/>
  </r>
  <r>
    <s v="엠피성공"/>
    <s v="MP성공"/>
    <s v="성공1팀"/>
    <s v="홍미정"/>
    <s v="흥국화재"/>
    <x v="0"/>
    <x v="0"/>
    <n v="15000"/>
    <s v="정상"/>
    <d v="2019-11-29T00:00:00"/>
    <d v="2019-11-29T00:00:00"/>
    <n v="41937607310000"/>
    <x v="3"/>
    <d v="2019-11-30T00:00:00"/>
    <x v="0"/>
    <x v="5"/>
    <x v="0"/>
  </r>
  <r>
    <s v="엠피성공"/>
    <s v="MP성공"/>
    <s v="성공1팀"/>
    <s v="홍미정"/>
    <s v="메리츠화재"/>
    <x v="0"/>
    <x v="0"/>
    <n v="39160"/>
    <s v="정상"/>
    <d v="2019-11-29T00:00:00"/>
    <d v="2019-11-29T00:00:00"/>
    <s v="61426-11991"/>
    <x v="3"/>
    <d v="2019-11-30T00:00:00"/>
    <x v="0"/>
    <x v="5"/>
    <x v="0"/>
  </r>
  <r>
    <s v="엠피성공"/>
    <s v="MP성공"/>
    <s v="성공1팀"/>
    <s v="홍미정"/>
    <s v="메리츠화재"/>
    <x v="0"/>
    <x v="0"/>
    <n v="23000"/>
    <s v="정상"/>
    <d v="2019-11-29T00:00:00"/>
    <d v="2019-11-29T00:00:00"/>
    <s v="61437-63756"/>
    <x v="3"/>
    <d v="2019-11-30T00:00:00"/>
    <x v="0"/>
    <x v="5"/>
    <x v="0"/>
  </r>
  <r>
    <s v="엠피피스토스"/>
    <s v="MP피스토스"/>
    <s v="피스1팀"/>
    <s v="황지영"/>
    <s v="삼성화재"/>
    <x v="0"/>
    <x v="0"/>
    <n v="202000"/>
    <s v="정상"/>
    <d v="2019-11-29T00:00:00"/>
    <d v="2019-11-29T00:00:00"/>
    <n v="51926343340000"/>
    <x v="3"/>
    <d v="2019-11-30T00:00:00"/>
    <x v="0"/>
    <x v="3"/>
    <x v="0"/>
  </r>
  <r>
    <s v="엠피상동"/>
    <s v="MP상동"/>
    <s v="상동1팀"/>
    <s v="강명희"/>
    <s v="메리츠화재"/>
    <x v="0"/>
    <x v="0"/>
    <n v="11390"/>
    <s v="정상"/>
    <d v="2019-11-28T00:00:00"/>
    <d v="2019-11-28T00:00:00"/>
    <s v="61437-60624"/>
    <x v="3"/>
    <d v="2019-11-30T00:00:00"/>
    <x v="0"/>
    <x v="1"/>
    <x v="0"/>
  </r>
  <r>
    <s v="엠피피스토스"/>
    <s v="MP피스토스"/>
    <s v="피스1팀"/>
    <s v="고경숙"/>
    <s v="롯데손보"/>
    <x v="0"/>
    <x v="0"/>
    <n v="62745"/>
    <s v="정상"/>
    <d v="2019-11-28T00:00:00"/>
    <d v="2019-11-28T00:00:00"/>
    <s v="LA20192018256000"/>
    <x v="3"/>
    <d v="2019-11-30T00:00:00"/>
    <x v="0"/>
    <x v="3"/>
    <x v="0"/>
  </r>
  <r>
    <s v="엠피피스토스"/>
    <s v="MP피스토스"/>
    <s v="피스1팀"/>
    <s v="고경숙"/>
    <s v="롯데손보"/>
    <x v="0"/>
    <x v="0"/>
    <n v="57707"/>
    <s v="정상"/>
    <d v="2019-11-28T00:00:00"/>
    <d v="2019-11-28T00:00:00"/>
    <s v="LA20192018261000"/>
    <x v="3"/>
    <d v="2019-11-30T00:00:00"/>
    <x v="0"/>
    <x v="3"/>
    <x v="0"/>
  </r>
  <r>
    <s v="엠피메트로"/>
    <s v="MP메트로"/>
    <s v="제이엔제이팀"/>
    <s v="김윤정"/>
    <s v="롯데손보"/>
    <x v="0"/>
    <x v="1"/>
    <n v="5718"/>
    <s v="정상"/>
    <d v="2019-11-28T00:00:00"/>
    <d v="2019-11-28T00:00:00"/>
    <s v="LA20192017701000"/>
    <x v="3"/>
    <d v="2019-11-30T00:00:00"/>
    <x v="0"/>
    <x v="4"/>
    <x v="0"/>
  </r>
  <r>
    <s v="엠피메트로"/>
    <s v="MP메트로"/>
    <s v="제이엔제이팀"/>
    <s v="김윤정"/>
    <s v="롯데손보"/>
    <x v="0"/>
    <x v="1"/>
    <n v="5257"/>
    <s v="정상"/>
    <d v="2019-11-28T00:00:00"/>
    <d v="2019-11-28T00:00:00"/>
    <s v="LA20192017172000"/>
    <x v="3"/>
    <d v="2019-11-30T00:00:00"/>
    <x v="0"/>
    <x v="4"/>
    <x v="0"/>
  </r>
  <r>
    <s v="엠피메트로"/>
    <s v="MP메트로"/>
    <s v="제이엔제이팀"/>
    <s v="김윤정"/>
    <s v="롯데손보"/>
    <x v="0"/>
    <x v="1"/>
    <n v="5234"/>
    <s v="정상"/>
    <d v="2019-11-28T00:00:00"/>
    <d v="2019-11-28T00:00:00"/>
    <s v="LA20192017207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89467"/>
    <s v="정상"/>
    <d v="2019-11-28T00:00:00"/>
    <d v="2019-11-28T00:00:00"/>
    <s v="LA20192016222000"/>
    <x v="3"/>
    <d v="2019-11-30T00:00:00"/>
    <x v="0"/>
    <x v="4"/>
    <x v="0"/>
  </r>
  <r>
    <s v="엠피송내"/>
    <s v="MP송내"/>
    <s v="송내2팀"/>
    <s v="김은숙1"/>
    <s v="메리츠화재"/>
    <x v="0"/>
    <x v="0"/>
    <n v="25000"/>
    <s v="정상"/>
    <d v="2019-11-28T00:00:00"/>
    <d v="2019-11-28T00:00:00"/>
    <s v="61437-61589"/>
    <x v="3"/>
    <d v="2019-11-30T00:00:00"/>
    <x v="0"/>
    <x v="2"/>
    <x v="0"/>
  </r>
  <r>
    <s v="엠피송내"/>
    <s v="MP송내"/>
    <s v="송내2팀"/>
    <s v="김은숙1"/>
    <s v="롯데손보"/>
    <x v="0"/>
    <x v="0"/>
    <n v="21668"/>
    <s v="정상"/>
    <d v="2019-11-28T00:00:00"/>
    <d v="2019-11-28T00:00:00"/>
    <s v="LA20192017852000"/>
    <x v="3"/>
    <d v="2019-11-30T00:00:00"/>
    <x v="0"/>
    <x v="2"/>
    <x v="0"/>
  </r>
  <r>
    <s v="엠피가온"/>
    <s v="MP가온"/>
    <s v="가온1팀"/>
    <s v="송연희"/>
    <s v="KB손보"/>
    <x v="0"/>
    <x v="0"/>
    <n v="10000"/>
    <s v="정상"/>
    <d v="2019-11-28T00:00:00"/>
    <d v="2019-11-28T00:00:00"/>
    <n v="20196078707"/>
    <x v="3"/>
    <d v="2019-11-30T00:00:00"/>
    <x v="0"/>
    <x v="9"/>
    <x v="0"/>
  </r>
  <r>
    <s v="엠피의정부"/>
    <s v="MP의정부"/>
    <s v="의정부1팀"/>
    <s v="염경분"/>
    <s v="메리츠화재"/>
    <x v="0"/>
    <x v="0"/>
    <n v="20000"/>
    <s v="정상"/>
    <d v="2019-11-28T00:00:00"/>
    <d v="2019-11-28T00:00:00"/>
    <s v="61437-61062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50000"/>
    <s v="정상"/>
    <d v="2019-11-28T00:00:00"/>
    <d v="2019-11-28T00:00:00"/>
    <n v="51926093880000"/>
    <x v="3"/>
    <d v="2019-11-30T00:00:00"/>
    <x v="0"/>
    <x v="10"/>
    <x v="0"/>
  </r>
  <r>
    <s v="엠피의정부"/>
    <s v="MP의정부"/>
    <s v="의정부1팀"/>
    <s v="오광숙"/>
    <s v="삼성화재"/>
    <x v="0"/>
    <x v="0"/>
    <n v="41000"/>
    <s v="정상"/>
    <d v="2019-11-28T00:00:00"/>
    <d v="2019-11-28T00:00:00"/>
    <n v="51926040780000"/>
    <x v="3"/>
    <d v="2019-11-30T00:00:00"/>
    <x v="0"/>
    <x v="10"/>
    <x v="0"/>
  </r>
  <r>
    <s v="엠피메트로"/>
    <s v="MP메트로"/>
    <s v="제이엔제이팀"/>
    <s v="유경자"/>
    <s v="DB손보"/>
    <x v="0"/>
    <x v="0"/>
    <n v="90170"/>
    <s v="정상"/>
    <d v="2019-11-28T00:00:00"/>
    <d v="2019-11-28T00:00:00"/>
    <n v="320192232985"/>
    <x v="3"/>
    <d v="2019-11-30T00:00:00"/>
    <x v="0"/>
    <x v="4"/>
    <x v="0"/>
  </r>
  <r>
    <s v="엠피메트로"/>
    <s v="MP메트로"/>
    <s v="제이엔제이팀"/>
    <s v="유경자"/>
    <s v="DB손보"/>
    <x v="0"/>
    <x v="0"/>
    <n v="60100"/>
    <s v="정상"/>
    <d v="2019-11-28T00:00:00"/>
    <d v="2019-11-28T00:00:00"/>
    <n v="320192231405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31360"/>
    <s v="정상"/>
    <d v="2019-11-28T00:00:00"/>
    <d v="2019-11-28T00:00:00"/>
    <s v="61465-8195"/>
    <x v="3"/>
    <d v="2019-11-30T00:00:00"/>
    <x v="0"/>
    <x v="4"/>
    <x v="0"/>
  </r>
  <r>
    <s v="엠피메트로"/>
    <s v="MP메트로"/>
    <s v="제이엔제이팀"/>
    <s v="윤정화"/>
    <s v="KB손보"/>
    <x v="0"/>
    <x v="0"/>
    <n v="25000"/>
    <s v="정상"/>
    <d v="2019-11-28T00:00:00"/>
    <d v="2019-11-28T00:00:00"/>
    <n v="20196075584"/>
    <x v="3"/>
    <d v="2019-11-30T00:00:00"/>
    <x v="0"/>
    <x v="4"/>
    <x v="0"/>
  </r>
  <r>
    <s v="엠피상동"/>
    <s v="MP상동"/>
    <s v="상동1팀"/>
    <s v="이경옥"/>
    <s v="한화손보"/>
    <x v="0"/>
    <x v="0"/>
    <n v="200000"/>
    <s v="정상"/>
    <d v="2019-11-28T00:00:00"/>
    <d v="2019-11-28T00:00:00"/>
    <s v="LA20192536478000"/>
    <x v="3"/>
    <d v="2019-11-30T00:00:00"/>
    <x v="0"/>
    <x v="1"/>
    <x v="0"/>
  </r>
  <r>
    <s v="엠피상동"/>
    <s v="MP상동"/>
    <s v="상동1팀"/>
    <s v="이경화2"/>
    <s v="한화손보"/>
    <x v="0"/>
    <x v="0"/>
    <n v="32000"/>
    <s v="정상"/>
    <d v="2019-11-28T00:00:00"/>
    <d v="2019-11-28T00:00:00"/>
    <s v="LA20192531306000"/>
    <x v="3"/>
    <d v="2019-11-30T00:00:00"/>
    <x v="0"/>
    <x v="1"/>
    <x v="0"/>
  </r>
  <r>
    <s v="엠피라온"/>
    <s v="MP라온"/>
    <s v="라온1팀"/>
    <s v="이동욱2"/>
    <s v="한화손보"/>
    <x v="0"/>
    <x v="0"/>
    <n v="35000"/>
    <s v="정상"/>
    <d v="2019-11-28T00:00:00"/>
    <d v="2019-11-28T00:00:00"/>
    <s v="LA20192532289000"/>
    <x v="3"/>
    <d v="2019-11-30T00:00:00"/>
    <x v="0"/>
    <x v="6"/>
    <x v="0"/>
  </r>
  <r>
    <s v="엠피라온"/>
    <s v="MP라온"/>
    <s v="라온1팀"/>
    <s v="이동욱2"/>
    <s v="한화손보"/>
    <x v="0"/>
    <x v="0"/>
    <n v="21000"/>
    <s v="정상"/>
    <d v="2019-11-28T00:00:00"/>
    <d v="2019-11-28T00:00:00"/>
    <s v="LA20192532329000"/>
    <x v="3"/>
    <d v="2019-11-30T00:00:00"/>
    <x v="0"/>
    <x v="6"/>
    <x v="0"/>
  </r>
  <r>
    <s v="엠피상동"/>
    <s v="MP상동"/>
    <s v="상동1팀"/>
    <s v="이병식"/>
    <s v="KB손보"/>
    <x v="0"/>
    <x v="0"/>
    <n v="32000"/>
    <s v="정상"/>
    <d v="2019-11-28T00:00:00"/>
    <d v="2019-11-28T00:00:00"/>
    <n v="20196048105"/>
    <x v="3"/>
    <d v="2019-11-30T00:00:00"/>
    <x v="0"/>
    <x v="1"/>
    <x v="0"/>
  </r>
  <r>
    <s v="엠피프라임"/>
    <m/>
    <m/>
    <s v="이상희"/>
    <s v="한화손보"/>
    <x v="0"/>
    <x v="2"/>
    <n v="100000"/>
    <s v="정상"/>
    <d v="2019-11-28T00:00:00"/>
    <d v="2019-11-28T00:00:00"/>
    <s v="LA20192543071000"/>
    <x v="3"/>
    <d v="2019-11-30T00:00:00"/>
    <x v="0"/>
    <x v="12"/>
    <x v="0"/>
  </r>
  <r>
    <s v="엠피송내"/>
    <m/>
    <m/>
    <s v="이선영"/>
    <s v="롯데손보"/>
    <x v="0"/>
    <x v="0"/>
    <n v="50689"/>
    <s v="정상"/>
    <d v="2019-11-28T00:00:00"/>
    <d v="2019-11-28T00:00:00"/>
    <s v="LA20192019299000"/>
    <x v="3"/>
    <d v="2019-11-30T00:00:00"/>
    <x v="0"/>
    <x v="2"/>
    <x v="0"/>
  </r>
  <r>
    <s v="엠피조은"/>
    <m/>
    <m/>
    <s v="이선화2"/>
    <s v="한화손보"/>
    <x v="0"/>
    <x v="0"/>
    <n v="21070"/>
    <s v="정상"/>
    <d v="2019-11-28T00:00:00"/>
    <d v="2019-11-28T00:00:00"/>
    <s v="LA20192538087000"/>
    <x v="3"/>
    <d v="2019-11-30T00:00:00"/>
    <x v="0"/>
    <x v="0"/>
    <x v="0"/>
  </r>
  <r>
    <s v="엠피조은"/>
    <m/>
    <m/>
    <s v="이선화2"/>
    <s v="한화손보"/>
    <x v="0"/>
    <x v="0"/>
    <n v="19600"/>
    <s v="정상"/>
    <d v="2019-11-28T00:00:00"/>
    <d v="2019-11-28T00:00:00"/>
    <s v="LA20192538141000"/>
    <x v="3"/>
    <d v="2019-11-30T00:00:00"/>
    <x v="0"/>
    <x v="0"/>
    <x v="0"/>
  </r>
  <r>
    <s v="엠피송내"/>
    <s v="MP송내"/>
    <s v="송내2팀"/>
    <s v="이현자"/>
    <s v="KB손보"/>
    <x v="0"/>
    <x v="0"/>
    <n v="56000"/>
    <s v="정상"/>
    <d v="2019-11-28T00:00:00"/>
    <d v="2019-11-28T00:00:00"/>
    <n v="20196034174"/>
    <x v="3"/>
    <d v="2019-11-30T00:00:00"/>
    <x v="0"/>
    <x v="2"/>
    <x v="0"/>
  </r>
  <r>
    <s v="엠피송내"/>
    <s v="MP송내"/>
    <s v="송내2팀"/>
    <s v="이현자"/>
    <s v="삼성화재"/>
    <x v="0"/>
    <x v="0"/>
    <n v="82000"/>
    <s v="정상"/>
    <d v="2019-11-28T00:00:00"/>
    <d v="2019-11-28T00:00:00"/>
    <n v="51926083180000"/>
    <x v="3"/>
    <d v="2019-11-30T00:00:00"/>
    <x v="0"/>
    <x v="2"/>
    <x v="0"/>
  </r>
  <r>
    <s v="엠피상동"/>
    <s v="MP상동"/>
    <s v="상동1팀"/>
    <s v="임영신"/>
    <s v="삼성화재"/>
    <x v="0"/>
    <x v="0"/>
    <n v="20000"/>
    <s v="정상"/>
    <d v="2019-11-28T00:00:00"/>
    <d v="2019-11-28T00:00:00"/>
    <n v="51926093810000"/>
    <x v="3"/>
    <d v="2019-11-30T00:00:00"/>
    <x v="0"/>
    <x v="1"/>
    <x v="0"/>
  </r>
  <r>
    <s v="엠피성공"/>
    <m/>
    <m/>
    <s v="전용순"/>
    <s v="삼성화재"/>
    <x v="0"/>
    <x v="0"/>
    <n v="36000"/>
    <s v="정상"/>
    <d v="2019-11-28T00:00:00"/>
    <d v="2019-11-28T00:00:00"/>
    <n v="51926140370000"/>
    <x v="3"/>
    <d v="2019-11-30T00:00:00"/>
    <x v="0"/>
    <x v="5"/>
    <x v="0"/>
  </r>
  <r>
    <s v="엠피송내"/>
    <s v="MP송내"/>
    <s v="송내1팀"/>
    <s v="정인란"/>
    <s v="삼성화재"/>
    <x v="0"/>
    <x v="0"/>
    <n v="38650"/>
    <s v="정상"/>
    <d v="2019-11-28T00:00:00"/>
    <d v="2019-11-28T00:00:00"/>
    <n v="51926147990000"/>
    <x v="3"/>
    <d v="2019-11-30T00:00:00"/>
    <x v="0"/>
    <x v="2"/>
    <x v="0"/>
  </r>
  <r>
    <s v="엠피송내"/>
    <s v="MP송내"/>
    <s v="송내1팀"/>
    <s v="정인란"/>
    <s v="삼성화재"/>
    <x v="0"/>
    <x v="0"/>
    <n v="19700"/>
    <s v="정상"/>
    <d v="2019-11-28T00:00:00"/>
    <d v="2019-11-28T00:00:00"/>
    <n v="51926091970000"/>
    <x v="3"/>
    <d v="2019-11-30T00:00:00"/>
    <x v="0"/>
    <x v="2"/>
    <x v="0"/>
  </r>
  <r>
    <s v="엠피성공"/>
    <s v="MP성공"/>
    <s v="성공1팀"/>
    <s v="최선희"/>
    <s v="삼성화재"/>
    <x v="0"/>
    <x v="0"/>
    <n v="31000"/>
    <s v="정상"/>
    <d v="2019-11-28T00:00:00"/>
    <d v="2019-11-28T00:00:00"/>
    <n v="51926041430000"/>
    <x v="3"/>
    <d v="2019-11-30T00:00:00"/>
    <x v="0"/>
    <x v="5"/>
    <x v="0"/>
  </r>
  <r>
    <s v="엠피성공"/>
    <s v="MP성공"/>
    <s v="성공1팀"/>
    <s v="최선희"/>
    <s v="삼성화재"/>
    <x v="0"/>
    <x v="0"/>
    <n v="22000"/>
    <s v="정상"/>
    <d v="2019-11-28T00:00:00"/>
    <d v="2019-11-28T00:00:00"/>
    <n v="51926041050000"/>
    <x v="3"/>
    <d v="2019-11-30T00:00:00"/>
    <x v="0"/>
    <x v="5"/>
    <x v="0"/>
  </r>
  <r>
    <s v="엠피의정부"/>
    <s v="MP의정부"/>
    <m/>
    <s v="최주영"/>
    <s v="흥국화재"/>
    <x v="0"/>
    <x v="0"/>
    <n v="86692"/>
    <s v="정상"/>
    <d v="2019-11-28T00:00:00"/>
    <d v="2019-11-28T00:00:00"/>
    <n v="41937582890000"/>
    <x v="3"/>
    <d v="2019-11-30T00:00:00"/>
    <x v="0"/>
    <x v="10"/>
    <x v="0"/>
  </r>
  <r>
    <s v="엠피피스토스"/>
    <m/>
    <m/>
    <s v="표계순"/>
    <s v="메리츠화재"/>
    <x v="0"/>
    <x v="0"/>
    <n v="20070"/>
    <s v="정상"/>
    <d v="2019-11-28T00:00:00"/>
    <d v="2019-11-28T00:00:00"/>
    <s v="61438-28443"/>
    <x v="3"/>
    <d v="2019-11-30T00:00:00"/>
    <x v="0"/>
    <x v="3"/>
    <x v="0"/>
  </r>
  <r>
    <s v="엠피피스토스"/>
    <m/>
    <m/>
    <s v="표계순"/>
    <s v="메리츠화재"/>
    <x v="0"/>
    <x v="0"/>
    <n v="51910"/>
    <s v="정상"/>
    <d v="2019-11-28T00:00:00"/>
    <d v="2019-11-28T00:00:00"/>
    <s v="61445-9210"/>
    <x v="3"/>
    <d v="2019-11-30T00:00:00"/>
    <x v="0"/>
    <x v="3"/>
    <x v="0"/>
  </r>
  <r>
    <s v="엠피라온"/>
    <s v="HL지점"/>
    <s v="HL1팀"/>
    <s v="함정석"/>
    <s v="한화손보"/>
    <x v="0"/>
    <x v="0"/>
    <n v="35000"/>
    <s v="정상"/>
    <d v="2019-11-28T00:00:00"/>
    <d v="2019-11-28T00:00:00"/>
    <s v="LA20192526656000"/>
    <x v="3"/>
    <d v="2019-11-30T00:00:00"/>
    <x v="0"/>
    <x v="8"/>
    <x v="0"/>
  </r>
  <r>
    <s v="엠피피스토스"/>
    <s v="MP피스토스"/>
    <s v="피스1팀"/>
    <s v="홍미숙"/>
    <s v="롯데손보"/>
    <x v="0"/>
    <x v="0"/>
    <n v="67561"/>
    <s v="정상"/>
    <d v="2019-11-28T00:00:00"/>
    <d v="2019-11-28T00:00:00"/>
    <s v="LA20192017831000"/>
    <x v="3"/>
    <d v="2019-11-30T00:00:00"/>
    <x v="0"/>
    <x v="3"/>
    <x v="0"/>
  </r>
  <r>
    <s v="엠피피스토스"/>
    <s v="MP피스토스"/>
    <s v="피스1팀"/>
    <s v="홍미숙"/>
    <s v="롯데손보"/>
    <x v="0"/>
    <x v="0"/>
    <n v="74638"/>
    <s v="정상"/>
    <d v="2019-11-28T00:00:00"/>
    <d v="2019-11-28T00:00:00"/>
    <s v="LA20192017921000"/>
    <x v="3"/>
    <d v="2019-11-30T00:00:00"/>
    <x v="0"/>
    <x v="3"/>
    <x v="0"/>
  </r>
  <r>
    <s v="엠피피스토스"/>
    <s v="MP피스토스"/>
    <s v="피스1팀"/>
    <s v="고경숙"/>
    <s v="삼성화재"/>
    <x v="0"/>
    <x v="0"/>
    <n v="65000"/>
    <s v="정상"/>
    <d v="2019-11-27T00:00:00"/>
    <d v="2019-11-27T00:00:00"/>
    <n v="51925956440000"/>
    <x v="3"/>
    <d v="2019-11-30T00:00:00"/>
    <x v="0"/>
    <x v="3"/>
    <x v="0"/>
  </r>
  <r>
    <s v="엠피피스토스"/>
    <s v="MP피스토스"/>
    <s v="피스1팀"/>
    <s v="고경숙"/>
    <s v="롯데손보"/>
    <x v="0"/>
    <x v="0"/>
    <n v="58661"/>
    <s v="정상"/>
    <d v="2019-11-27T00:00:00"/>
    <d v="2019-11-27T00:00:00"/>
    <s v="LA20192012225000"/>
    <x v="3"/>
    <d v="2019-11-30T00:00:00"/>
    <x v="0"/>
    <x v="3"/>
    <x v="0"/>
  </r>
  <r>
    <s v="엠피피스토스"/>
    <s v="MP피스토스"/>
    <s v="피스1팀"/>
    <s v="고경숙"/>
    <s v="삼성화재"/>
    <x v="0"/>
    <x v="0"/>
    <n v="30000"/>
    <s v="정상"/>
    <d v="2019-11-27T00:00:00"/>
    <d v="2019-11-27T00:00:00"/>
    <n v="51925968960000"/>
    <x v="3"/>
    <d v="2019-11-30T00:00:00"/>
    <x v="0"/>
    <x v="3"/>
    <x v="0"/>
  </r>
  <r>
    <s v="엠피메트로"/>
    <s v="씨티엠지점"/>
    <s v="씨티엠1팀"/>
    <s v="김대곤"/>
    <s v="MG손보"/>
    <x v="0"/>
    <x v="0"/>
    <n v="41800"/>
    <s v="정상"/>
    <d v="2019-11-27T00:00:00"/>
    <d v="2019-11-27T00:00:00"/>
    <n v="20190561378"/>
    <x v="3"/>
    <d v="2019-11-30T00:00:00"/>
    <x v="0"/>
    <x v="13"/>
    <x v="0"/>
  </r>
  <r>
    <s v="엠피메트로"/>
    <s v="씨티엠지점"/>
    <s v="씨티엠1팀"/>
    <s v="김대곤"/>
    <s v="흥국화재"/>
    <x v="0"/>
    <x v="0"/>
    <n v="25390"/>
    <s v="정상"/>
    <d v="2019-11-27T00:00:00"/>
    <d v="2019-11-27T00:00:00"/>
    <n v="41937573630000"/>
    <x v="3"/>
    <d v="2019-11-30T00:00:00"/>
    <x v="0"/>
    <x v="13"/>
    <x v="0"/>
  </r>
  <r>
    <s v="엠피피스토스"/>
    <s v="MP피스토스"/>
    <s v="피스1팀"/>
    <s v="김상천"/>
    <s v="한화손보"/>
    <x v="0"/>
    <x v="0"/>
    <n v="20000"/>
    <s v="정상"/>
    <d v="2019-11-27T00:00:00"/>
    <d v="2019-11-27T00:00:00"/>
    <s v="LA20192518181000"/>
    <x v="3"/>
    <d v="2019-11-30T00:00:00"/>
    <x v="0"/>
    <x v="3"/>
    <x v="0"/>
  </r>
  <r>
    <s v="엠피피스토스"/>
    <s v="MP피스토스"/>
    <s v="피스1팀"/>
    <s v="김상천"/>
    <s v="삼성화재"/>
    <x v="0"/>
    <x v="0"/>
    <n v="20000"/>
    <s v="정상"/>
    <d v="2019-11-27T00:00:00"/>
    <d v="2019-11-27T00:00:00"/>
    <n v="51925956720000"/>
    <x v="3"/>
    <d v="2019-11-30T00:00:00"/>
    <x v="0"/>
    <x v="3"/>
    <x v="0"/>
  </r>
  <r>
    <s v="엠피메트로"/>
    <s v="MP메트로"/>
    <s v="제이엔제이팀"/>
    <s v="김윤정"/>
    <s v="롯데손보"/>
    <x v="0"/>
    <x v="0"/>
    <n v="58095"/>
    <s v="정상"/>
    <d v="2019-11-27T00:00:00"/>
    <d v="2019-11-27T00:00:00"/>
    <s v="LA20192012513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63765"/>
    <s v="정상"/>
    <d v="2019-11-27T00:00:00"/>
    <d v="2019-11-27T00:00:00"/>
    <s v="LA20192012535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65880"/>
    <s v="정상"/>
    <d v="2019-11-27T00:00:00"/>
    <d v="2019-11-27T00:00:00"/>
    <s v="LA20192012567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63673"/>
    <s v="정상"/>
    <d v="2019-11-27T00:00:00"/>
    <d v="2019-11-27T00:00:00"/>
    <s v="LA20192012480000"/>
    <x v="3"/>
    <d v="2019-11-30T00:00:00"/>
    <x v="0"/>
    <x v="4"/>
    <x v="0"/>
  </r>
  <r>
    <s v="엠피메트로"/>
    <s v="MP메트로"/>
    <s v="시흥1팀"/>
    <s v="김지연"/>
    <s v="DB손보"/>
    <x v="0"/>
    <x v="2"/>
    <n v="250000"/>
    <s v="정상"/>
    <d v="2019-11-27T00:00:00"/>
    <d v="2019-11-27T00:00:00"/>
    <n v="320192223226"/>
    <x v="3"/>
    <d v="2019-11-30T00:00:00"/>
    <x v="0"/>
    <x v="15"/>
    <x v="0"/>
  </r>
  <r>
    <s v="엠피가온"/>
    <s v="MP가온"/>
    <s v="가온1팀"/>
    <s v="노희경"/>
    <s v="한화손보"/>
    <x v="0"/>
    <x v="0"/>
    <n v="28500"/>
    <s v="정상"/>
    <d v="2019-11-27T00:00:00"/>
    <d v="2019-11-27T00:00:00"/>
    <s v="LA20192511972000"/>
    <x v="3"/>
    <d v="2019-11-30T00:00:00"/>
    <x v="0"/>
    <x v="9"/>
    <x v="0"/>
  </r>
  <r>
    <s v="엠피가온"/>
    <s v="MP가온"/>
    <s v="가온1팀"/>
    <s v="노희경"/>
    <s v="한화손보"/>
    <x v="0"/>
    <x v="0"/>
    <n v="57000"/>
    <s v="정상"/>
    <d v="2019-11-27T00:00:00"/>
    <d v="2019-11-27T00:00:00"/>
    <s v="LA20192515041000"/>
    <x v="3"/>
    <d v="2019-11-30T00:00:00"/>
    <x v="0"/>
    <x v="9"/>
    <x v="0"/>
  </r>
  <r>
    <s v="엠피라온"/>
    <s v="MP라온"/>
    <s v="라온1팀"/>
    <s v="박종호"/>
    <s v="메리츠화재"/>
    <x v="0"/>
    <x v="0"/>
    <n v="150910"/>
    <s v="정상"/>
    <d v="2019-11-27T00:00:00"/>
    <d v="2019-11-27T00:00:00"/>
    <s v="61445-9050"/>
    <x v="3"/>
    <d v="2019-11-30T00:00:00"/>
    <x v="0"/>
    <x v="6"/>
    <x v="0"/>
  </r>
  <r>
    <s v="엠피성공"/>
    <s v="MP성공"/>
    <s v="성공1팀"/>
    <s v="백혜경"/>
    <s v="KB손보"/>
    <x v="0"/>
    <x v="0"/>
    <n v="25000"/>
    <s v="정상"/>
    <d v="2019-11-27T00:00:00"/>
    <d v="2019-11-27T00:00:00"/>
    <n v="20196010756"/>
    <x v="3"/>
    <d v="2019-11-30T00:00:00"/>
    <x v="0"/>
    <x v="5"/>
    <x v="0"/>
  </r>
  <r>
    <s v="엠피성공"/>
    <s v="MP성공"/>
    <s v="성공1팀"/>
    <s v="백혜경"/>
    <s v="KB손보"/>
    <x v="0"/>
    <x v="0"/>
    <n v="20000"/>
    <s v="정상"/>
    <d v="2019-11-27T00:00:00"/>
    <d v="2019-11-27T00:00:00"/>
    <n v="20196024625"/>
    <x v="3"/>
    <d v="2019-11-30T00:00:00"/>
    <x v="0"/>
    <x v="5"/>
    <x v="0"/>
  </r>
  <r>
    <s v="엠피성공"/>
    <s v="MP성공"/>
    <s v="성공1팀"/>
    <s v="백혜경"/>
    <s v="메리츠화재"/>
    <x v="0"/>
    <x v="0"/>
    <n v="42500"/>
    <s v="정상"/>
    <d v="2019-11-27T00:00:00"/>
    <d v="2019-11-27T00:00:00"/>
    <s v="61415-57746"/>
    <x v="3"/>
    <d v="2019-11-30T00:00:00"/>
    <x v="0"/>
    <x v="5"/>
    <x v="0"/>
  </r>
  <r>
    <s v="엠피성공"/>
    <s v="MP성공"/>
    <s v="성공1팀"/>
    <s v="신동원"/>
    <s v="삼성화재"/>
    <x v="0"/>
    <x v="0"/>
    <n v="17000"/>
    <s v="정상"/>
    <d v="2019-11-27T00:00:00"/>
    <d v="2019-11-27T00:00:00"/>
    <n v="51925956300000"/>
    <x v="3"/>
    <d v="2019-11-30T00:00:00"/>
    <x v="0"/>
    <x v="5"/>
    <x v="0"/>
  </r>
  <r>
    <s v="엠피피스토스"/>
    <s v="MP피스토스"/>
    <s v="피스1팀"/>
    <s v="신현애"/>
    <s v="한화손보"/>
    <x v="0"/>
    <x v="0"/>
    <n v="52000"/>
    <s v="정상"/>
    <d v="2019-11-27T00:00:00"/>
    <d v="2019-11-27T00:00:00"/>
    <s v="LA20192514988000"/>
    <x v="3"/>
    <d v="2019-11-30T00:00:00"/>
    <x v="0"/>
    <x v="3"/>
    <x v="0"/>
  </r>
  <r>
    <s v="엠피메트로"/>
    <s v="MP메트로"/>
    <s v="제이엔제이팀"/>
    <s v="유경자"/>
    <s v="DB손보"/>
    <x v="0"/>
    <x v="0"/>
    <n v="119490"/>
    <s v="정상"/>
    <d v="2019-11-27T00:00:00"/>
    <d v="2019-11-27T00:00:00"/>
    <n v="320192226844"/>
    <x v="3"/>
    <d v="2019-11-30T00:00:00"/>
    <x v="0"/>
    <x v="4"/>
    <x v="0"/>
  </r>
  <r>
    <s v="엠피메트로"/>
    <s v="MP메트로"/>
    <s v="제이엔제이팀"/>
    <s v="유경자"/>
    <s v="DB손보"/>
    <x v="0"/>
    <x v="0"/>
    <n v="139670"/>
    <s v="정상"/>
    <d v="2019-11-27T00:00:00"/>
    <d v="2019-11-27T00:00:00"/>
    <n v="320192223323"/>
    <x v="3"/>
    <d v="2019-11-30T00:00:00"/>
    <x v="0"/>
    <x v="4"/>
    <x v="0"/>
  </r>
  <r>
    <s v="엠피메트로"/>
    <s v="MP메트로"/>
    <s v="제이엔제이팀"/>
    <s v="유경자"/>
    <s v="삼성화재"/>
    <x v="0"/>
    <x v="0"/>
    <n v="74530"/>
    <s v="정상"/>
    <d v="2019-11-27T00:00:00"/>
    <d v="2019-11-27T00:00:00"/>
    <n v="51925929690000"/>
    <x v="3"/>
    <d v="2019-11-30T00:00:00"/>
    <x v="0"/>
    <x v="4"/>
    <x v="0"/>
  </r>
  <r>
    <s v="엠피메트로"/>
    <s v="MP메트로"/>
    <s v="제이엔제이팀"/>
    <s v="윤정화"/>
    <s v="메리츠화재"/>
    <x v="0"/>
    <x v="0"/>
    <n v="30000"/>
    <s v="정상"/>
    <d v="2019-11-27T00:00:00"/>
    <d v="2019-11-27T00:00:00"/>
    <s v="61465-7313"/>
    <x v="3"/>
    <d v="2019-11-30T00:00:00"/>
    <x v="0"/>
    <x v="4"/>
    <x v="0"/>
  </r>
  <r>
    <s v="엠피라온"/>
    <s v="MP라온"/>
    <s v="라온1팀"/>
    <s v="이동욱2"/>
    <s v="한화손보"/>
    <x v="0"/>
    <x v="0"/>
    <n v="35000"/>
    <s v="정상"/>
    <d v="2019-11-27T00:00:00"/>
    <d v="2019-11-27T00:00:00"/>
    <s v="LA20192520758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27T00:00:00"/>
    <d v="2019-11-27T00:00:00"/>
    <s v="LA20192520681000"/>
    <x v="3"/>
    <d v="2019-11-30T00:00:00"/>
    <x v="0"/>
    <x v="6"/>
    <x v="0"/>
  </r>
  <r>
    <s v="엠피피스토스"/>
    <s v="MP피스토스"/>
    <s v="피스1팀"/>
    <s v="이미선2"/>
    <s v="한화손보"/>
    <x v="0"/>
    <x v="0"/>
    <n v="20000"/>
    <s v="정상"/>
    <d v="2019-11-27T00:00:00"/>
    <d v="2019-11-27T00:00:00"/>
    <s v="LA20192516822000"/>
    <x v="3"/>
    <d v="2019-11-30T00:00:00"/>
    <x v="0"/>
    <x v="3"/>
    <x v="0"/>
  </r>
  <r>
    <s v="엠피여주"/>
    <s v="MP여주"/>
    <s v="여주1팀"/>
    <s v="이성구"/>
    <s v="KB손보"/>
    <x v="0"/>
    <x v="0"/>
    <n v="123100"/>
    <s v="정상"/>
    <d v="2019-11-27T00:00:00"/>
    <d v="2019-11-27T00:00:00"/>
    <n v="20196023346"/>
    <x v="3"/>
    <d v="2019-11-30T00:00:00"/>
    <x v="0"/>
    <x v="7"/>
    <x v="0"/>
  </r>
  <r>
    <s v="엠피라온"/>
    <s v="HL지점"/>
    <m/>
    <s v="이종선"/>
    <s v="한화손보"/>
    <x v="0"/>
    <x v="0"/>
    <n v="35000"/>
    <s v="정상"/>
    <d v="2019-11-27T00:00:00"/>
    <d v="2019-11-27T00:00:00"/>
    <s v="LA20192520996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27T00:00:00"/>
    <d v="2019-11-27T00:00:00"/>
    <s v="LA20192510820000"/>
    <x v="3"/>
    <d v="2019-11-30T00:00:00"/>
    <x v="0"/>
    <x v="8"/>
    <x v="0"/>
  </r>
  <r>
    <s v="엠피라온"/>
    <s v="HL지점"/>
    <m/>
    <s v="이종선"/>
    <s v="한화손보"/>
    <x v="0"/>
    <x v="0"/>
    <n v="31000"/>
    <s v="정상"/>
    <d v="2019-11-27T00:00:00"/>
    <d v="2019-11-27T00:00:00"/>
    <s v="LA20192518816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27T00:00:00"/>
    <d v="2019-11-27T00:00:00"/>
    <s v="LA20192513705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27T00:00:00"/>
    <d v="2019-11-27T00:00:00"/>
    <s v="LA20192507880000"/>
    <x v="3"/>
    <d v="2019-11-30T00:00:00"/>
    <x v="0"/>
    <x v="8"/>
    <x v="0"/>
  </r>
  <r>
    <s v="엠피상동"/>
    <s v="MP상동"/>
    <s v="상동1팀"/>
    <s v="이효순"/>
    <s v="한화손보"/>
    <x v="0"/>
    <x v="0"/>
    <n v="64033"/>
    <s v="정상"/>
    <d v="2019-11-27T00:00:00"/>
    <d v="2019-11-27T00:00:00"/>
    <s v="LA20192515261000"/>
    <x v="3"/>
    <d v="2019-11-30T00:00:00"/>
    <x v="0"/>
    <x v="1"/>
    <x v="0"/>
  </r>
  <r>
    <s v="엠피가온"/>
    <m/>
    <m/>
    <s v="임은숙"/>
    <s v="삼성화재"/>
    <x v="0"/>
    <x v="0"/>
    <n v="30000"/>
    <s v="정상"/>
    <d v="2019-11-27T00:00:00"/>
    <d v="2019-11-27T00:00:00"/>
    <n v="51925910960000"/>
    <x v="3"/>
    <d v="2019-11-30T00:00:00"/>
    <x v="0"/>
    <x v="9"/>
    <x v="0"/>
  </r>
  <r>
    <s v="엠피라온"/>
    <s v="HL지점"/>
    <s v="HL1팀"/>
    <s v="함정석"/>
    <s v="한화손보"/>
    <x v="0"/>
    <x v="0"/>
    <n v="35000"/>
    <s v="정상"/>
    <d v="2019-11-27T00:00:00"/>
    <d v="2019-11-27T00:00:00"/>
    <s v="LA20192507825000"/>
    <x v="3"/>
    <d v="2019-11-30T00:00:00"/>
    <x v="0"/>
    <x v="8"/>
    <x v="0"/>
  </r>
  <r>
    <s v="엠피라온"/>
    <s v="HL지점"/>
    <s v="HL1팀"/>
    <s v="함정석"/>
    <s v="한화손보"/>
    <x v="0"/>
    <x v="0"/>
    <n v="35000"/>
    <s v="정상"/>
    <d v="2019-11-27T00:00:00"/>
    <d v="2019-11-27T00:00:00"/>
    <s v="LA20192510332000"/>
    <x v="3"/>
    <d v="2019-11-30T00:00:00"/>
    <x v="0"/>
    <x v="8"/>
    <x v="0"/>
  </r>
  <r>
    <s v="엠피성공"/>
    <s v="MP성공"/>
    <s v="성공1팀"/>
    <s v="홍미정"/>
    <s v="흥국화재"/>
    <x v="0"/>
    <x v="0"/>
    <n v="31560"/>
    <s v="정상"/>
    <d v="2019-11-27T00:00:00"/>
    <d v="2019-11-27T00:00:00"/>
    <n v="41937577190000"/>
    <x v="3"/>
    <d v="2019-11-30T00:00:00"/>
    <x v="0"/>
    <x v="5"/>
    <x v="0"/>
  </r>
  <r>
    <s v="엠피성공"/>
    <s v="MP성공"/>
    <s v="성공1팀"/>
    <s v="홍미정"/>
    <s v="흥국화재"/>
    <x v="0"/>
    <x v="0"/>
    <n v="34790"/>
    <s v="정상"/>
    <d v="2019-11-27T00:00:00"/>
    <d v="2019-11-27T00:00:00"/>
    <n v="41937576920000"/>
    <x v="3"/>
    <d v="2019-11-30T00:00:00"/>
    <x v="0"/>
    <x v="5"/>
    <x v="0"/>
  </r>
  <r>
    <s v="엠피성공"/>
    <s v="MP성공"/>
    <s v="성공1팀"/>
    <s v="홍미정"/>
    <s v="흥국화재"/>
    <x v="0"/>
    <x v="0"/>
    <n v="32996"/>
    <s v="정상"/>
    <d v="2019-11-27T00:00:00"/>
    <d v="2019-11-27T00:00:00"/>
    <n v="41937577020000"/>
    <x v="3"/>
    <d v="2019-11-30T00:00:00"/>
    <x v="0"/>
    <x v="5"/>
    <x v="0"/>
  </r>
  <r>
    <s v="엠피성공"/>
    <s v="MP성공"/>
    <s v="성공1팀"/>
    <s v="홍미정"/>
    <s v="흥국화재"/>
    <x v="0"/>
    <x v="0"/>
    <n v="15000"/>
    <s v="정상"/>
    <d v="2019-11-27T00:00:00"/>
    <d v="2019-11-27T00:00:00"/>
    <n v="41937576990000"/>
    <x v="3"/>
    <d v="2019-11-30T00:00:00"/>
    <x v="0"/>
    <x v="5"/>
    <x v="0"/>
  </r>
  <r>
    <s v="엠피성공"/>
    <s v="MP성공"/>
    <s v="성공1팀"/>
    <s v="홍미정"/>
    <s v="메리츠화재"/>
    <x v="0"/>
    <x v="0"/>
    <n v="49460"/>
    <s v="정상"/>
    <d v="2019-11-27T00:00:00"/>
    <d v="2019-11-27T00:00:00"/>
    <s v="61426-11453"/>
    <x v="3"/>
    <d v="2019-11-30T00:00:00"/>
    <x v="0"/>
    <x v="5"/>
    <x v="0"/>
  </r>
  <r>
    <s v="엠피성공"/>
    <s v="MP성공"/>
    <s v="성공1팀"/>
    <s v="홍미정"/>
    <s v="메리츠화재"/>
    <x v="0"/>
    <x v="0"/>
    <n v="31500"/>
    <s v="정상"/>
    <d v="2019-11-27T00:00:00"/>
    <d v="2019-11-27T00:00:00"/>
    <s v="61437-60268"/>
    <x v="3"/>
    <d v="2019-11-30T00:00:00"/>
    <x v="0"/>
    <x v="5"/>
    <x v="0"/>
  </r>
  <r>
    <s v="엠피상동"/>
    <s v="MP상동"/>
    <s v="상동1팀"/>
    <s v="강명희"/>
    <s v="KB손보"/>
    <x v="0"/>
    <x v="0"/>
    <n v="20000"/>
    <s v="정상"/>
    <d v="2019-11-26T00:00:00"/>
    <d v="2019-11-26T00:00:00"/>
    <n v="20195983221"/>
    <x v="3"/>
    <d v="2019-11-30T00:00:00"/>
    <x v="0"/>
    <x v="1"/>
    <x v="0"/>
  </r>
  <r>
    <s v="엠피상동"/>
    <s v="MP상동"/>
    <s v="상동1팀"/>
    <s v="강명희"/>
    <s v="메리츠화재"/>
    <x v="0"/>
    <x v="0"/>
    <n v="90000"/>
    <s v="정상"/>
    <d v="2019-11-26T00:00:00"/>
    <d v="2019-11-26T00:00:00"/>
    <s v="61434-26768"/>
    <x v="3"/>
    <d v="2019-11-30T00:00:00"/>
    <x v="0"/>
    <x v="1"/>
    <x v="0"/>
  </r>
  <r>
    <s v="엠피상동"/>
    <s v="MP상동"/>
    <s v="상동1팀"/>
    <s v="강명희"/>
    <s v="메리츠화재"/>
    <x v="0"/>
    <x v="1"/>
    <n v="8940"/>
    <s v="정상"/>
    <d v="2019-11-26T00:00:00"/>
    <d v="2019-11-26T00:00:00"/>
    <s v="61264-303040"/>
    <x v="3"/>
    <d v="2019-11-30T00:00:00"/>
    <x v="0"/>
    <x v="1"/>
    <x v="0"/>
  </r>
  <r>
    <s v="엠피상동"/>
    <s v="MP상동"/>
    <s v="상동1팀"/>
    <s v="고유미"/>
    <s v="삼성화재"/>
    <x v="0"/>
    <x v="0"/>
    <n v="80000"/>
    <s v="정상"/>
    <d v="2019-11-26T00:00:00"/>
    <d v="2019-11-26T00:00:00"/>
    <n v="51925772840000"/>
    <x v="3"/>
    <d v="2019-11-30T00:00:00"/>
    <x v="0"/>
    <x v="1"/>
    <x v="0"/>
  </r>
  <r>
    <s v="엠피메트로"/>
    <s v="씨티엠지점"/>
    <s v="씨티엠1팀"/>
    <s v="김대곤"/>
    <s v="흥국화재"/>
    <x v="0"/>
    <x v="2"/>
    <n v="10000"/>
    <s v="정상"/>
    <d v="2019-11-26T00:00:00"/>
    <d v="2019-11-26T00:00:00"/>
    <n v="41937562490000"/>
    <x v="3"/>
    <d v="2019-11-30T00:00:00"/>
    <x v="0"/>
    <x v="13"/>
    <x v="0"/>
  </r>
  <r>
    <s v="엠피송내"/>
    <s v="MP송내"/>
    <s v="송내2팀"/>
    <s v="김묘정"/>
    <s v="삼성화재"/>
    <x v="0"/>
    <x v="0"/>
    <n v="43460"/>
    <s v="정상"/>
    <d v="2019-11-26T00:00:00"/>
    <d v="2019-11-26T00:00:00"/>
    <n v="51925837700000"/>
    <x v="3"/>
    <d v="2019-11-30T00:00:00"/>
    <x v="0"/>
    <x v="2"/>
    <x v="0"/>
  </r>
  <r>
    <s v="엠피송내"/>
    <s v="MP송내"/>
    <s v="송내2팀"/>
    <s v="김묘정"/>
    <s v="롯데손보"/>
    <x v="0"/>
    <x v="0"/>
    <n v="49793"/>
    <s v="정상"/>
    <d v="2019-11-26T00:00:00"/>
    <d v="2019-11-26T00:00:00"/>
    <s v="LA20192008617000"/>
    <x v="3"/>
    <d v="2019-11-30T00:00:00"/>
    <x v="0"/>
    <x v="2"/>
    <x v="0"/>
  </r>
  <r>
    <s v="엠피송내"/>
    <s v="MP송내"/>
    <s v="송내2팀"/>
    <s v="김묘정"/>
    <s v="롯데손보"/>
    <x v="0"/>
    <x v="0"/>
    <n v="46748"/>
    <s v="정상"/>
    <d v="2019-11-26T00:00:00"/>
    <d v="2019-11-26T00:00:00"/>
    <s v="LA20192008623000"/>
    <x v="3"/>
    <d v="2019-11-30T00:00:00"/>
    <x v="0"/>
    <x v="2"/>
    <x v="0"/>
  </r>
  <r>
    <s v="엠피피스토스"/>
    <s v="MP피스토스"/>
    <s v="피스1팀"/>
    <s v="김상천"/>
    <s v="한화손보"/>
    <x v="0"/>
    <x v="0"/>
    <n v="34000"/>
    <s v="정상"/>
    <d v="2019-11-26T00:00:00"/>
    <d v="2019-11-26T00:00:00"/>
    <s v="LA20192504310000"/>
    <x v="3"/>
    <d v="2019-11-30T00:00:00"/>
    <x v="0"/>
    <x v="3"/>
    <x v="0"/>
  </r>
  <r>
    <s v="엠피메트로"/>
    <s v="MP메트로"/>
    <s v="제이엔제이팀"/>
    <s v="김윤정"/>
    <s v="메리츠화재"/>
    <x v="0"/>
    <x v="0"/>
    <n v="17000"/>
    <s v="정상"/>
    <d v="2019-11-26T00:00:00"/>
    <d v="2019-11-26T00:00:00"/>
    <s v="61437-57788"/>
    <x v="3"/>
    <d v="2019-11-30T00:00:00"/>
    <x v="0"/>
    <x v="4"/>
    <x v="0"/>
  </r>
  <r>
    <s v="엠피메트로"/>
    <s v="MP메트로"/>
    <s v="제이엔제이팀"/>
    <s v="김윤정"/>
    <s v="메리츠화재"/>
    <x v="0"/>
    <x v="0"/>
    <n v="18000"/>
    <s v="정상"/>
    <d v="2019-11-26T00:00:00"/>
    <d v="2019-11-26T00:00:00"/>
    <s v="61437-57843"/>
    <x v="3"/>
    <d v="2019-11-30T00:00:00"/>
    <x v="0"/>
    <x v="4"/>
    <x v="0"/>
  </r>
  <r>
    <s v="엠피피스토스"/>
    <s v="MP피스토스"/>
    <s v="피스1팀"/>
    <s v="김진이"/>
    <s v="롯데손보"/>
    <x v="0"/>
    <x v="0"/>
    <n v="25300"/>
    <s v="정상"/>
    <d v="2019-11-26T00:00:00"/>
    <d v="2019-11-26T00:00:00"/>
    <s v="LA20192007587000"/>
    <x v="3"/>
    <d v="2019-11-30T00:00:00"/>
    <x v="0"/>
    <x v="3"/>
    <x v="0"/>
  </r>
  <r>
    <s v="엠피레전드"/>
    <m/>
    <m/>
    <s v="신승휴"/>
    <s v="롯데손보"/>
    <x v="0"/>
    <x v="0"/>
    <n v="149715"/>
    <s v="정상"/>
    <d v="2019-11-26T00:00:00"/>
    <d v="2019-11-26T00:00:00"/>
    <s v="LA20192005808000"/>
    <x v="3"/>
    <d v="2019-11-30T00:00:00"/>
    <x v="0"/>
    <x v="11"/>
    <x v="0"/>
  </r>
  <r>
    <s v="엠피레전드"/>
    <m/>
    <m/>
    <s v="신승휴"/>
    <s v="DB손보"/>
    <x v="0"/>
    <x v="0"/>
    <n v="32000"/>
    <s v="정상"/>
    <d v="2019-11-26T00:00:00"/>
    <d v="2019-11-26T00:00:00"/>
    <n v="320192211226"/>
    <x v="3"/>
    <d v="2019-11-30T00:00:00"/>
    <x v="0"/>
    <x v="11"/>
    <x v="0"/>
  </r>
  <r>
    <s v="엠피레전드"/>
    <m/>
    <m/>
    <s v="신승휴"/>
    <s v="DB손보"/>
    <x v="0"/>
    <x v="0"/>
    <n v="180120"/>
    <s v="정상"/>
    <d v="2019-11-26T00:00:00"/>
    <d v="2019-11-26T00:00:00"/>
    <n v="320192211199"/>
    <x v="3"/>
    <d v="2019-11-30T00:00:00"/>
    <x v="0"/>
    <x v="11"/>
    <x v="0"/>
  </r>
  <r>
    <s v="엠피레전드"/>
    <m/>
    <m/>
    <s v="신승휴"/>
    <s v="DB손보"/>
    <x v="0"/>
    <x v="1"/>
    <n v="14210"/>
    <s v="정상"/>
    <d v="2019-11-26T00:00:00"/>
    <d v="2019-11-26T00:00:00"/>
    <n v="320192211245"/>
    <x v="3"/>
    <d v="2019-11-30T00:00:00"/>
    <x v="0"/>
    <x v="11"/>
    <x v="0"/>
  </r>
  <r>
    <s v="엠피성공"/>
    <s v="MP성공"/>
    <s v="성공1팀"/>
    <s v="심정임"/>
    <s v="메리츠화재"/>
    <x v="0"/>
    <x v="0"/>
    <n v="127000"/>
    <s v="정상"/>
    <d v="2019-11-26T00:00:00"/>
    <d v="2019-11-26T00:00:00"/>
    <s v="61434-26820"/>
    <x v="3"/>
    <d v="2019-11-30T00:00:00"/>
    <x v="0"/>
    <x v="5"/>
    <x v="0"/>
  </r>
  <r>
    <s v="엠피성공"/>
    <s v="MP성공"/>
    <s v="성공1팀"/>
    <s v="심정임"/>
    <s v="메리츠화재"/>
    <x v="0"/>
    <x v="1"/>
    <n v="8740"/>
    <s v="정상"/>
    <d v="2019-11-26T00:00:00"/>
    <d v="2019-11-26T00:00:00"/>
    <s v="61264-303034"/>
    <x v="3"/>
    <d v="2019-11-30T00:00:00"/>
    <x v="0"/>
    <x v="5"/>
    <x v="0"/>
  </r>
  <r>
    <s v="엠피의정부"/>
    <s v="MP의정부"/>
    <s v="의정부1팀"/>
    <s v="오광숙"/>
    <s v="KB손보"/>
    <x v="0"/>
    <x v="0"/>
    <n v="25000"/>
    <s v="정상"/>
    <d v="2019-11-26T00:00:00"/>
    <d v="2019-11-26T00:00:00"/>
    <n v="20195995046"/>
    <x v="3"/>
    <d v="2019-11-30T00:00:00"/>
    <x v="0"/>
    <x v="10"/>
    <x v="0"/>
  </r>
  <r>
    <s v="엠피피스토스"/>
    <s v="MP피스토스"/>
    <s v="피스1팀"/>
    <s v="우월랑"/>
    <s v="삼성화재"/>
    <x v="0"/>
    <x v="0"/>
    <n v="15000"/>
    <s v="정상"/>
    <d v="2019-11-26T00:00:00"/>
    <d v="2019-11-26T00:00:00"/>
    <n v="51925848540000"/>
    <x v="3"/>
    <d v="2019-11-30T00:00:00"/>
    <x v="0"/>
    <x v="3"/>
    <x v="0"/>
  </r>
  <r>
    <s v="엠피송내"/>
    <s v="MP송내"/>
    <s v="송내1팀"/>
    <s v="윤상례"/>
    <s v="삼성화재"/>
    <x v="0"/>
    <x v="2"/>
    <n v="26000"/>
    <s v="정상"/>
    <d v="2019-11-26T00:00:00"/>
    <d v="2019-11-26T00:00:00"/>
    <n v="51925815390000"/>
    <x v="3"/>
    <d v="2019-11-30T00:00:00"/>
    <x v="0"/>
    <x v="2"/>
    <x v="0"/>
  </r>
  <r>
    <s v="엠피상동"/>
    <s v="MP상동"/>
    <s v="상동1팀"/>
    <s v="이상분"/>
    <s v="메리츠화재"/>
    <x v="0"/>
    <x v="1"/>
    <n v="14110"/>
    <s v="정상"/>
    <d v="2019-11-26T00:00:00"/>
    <d v="2019-11-26T00:00:00"/>
    <s v="61264-304025"/>
    <x v="3"/>
    <d v="2019-11-30T00:00:00"/>
    <x v="0"/>
    <x v="1"/>
    <x v="0"/>
  </r>
  <r>
    <s v="엠피상동"/>
    <s v="MP상동"/>
    <s v="상동1팀"/>
    <s v="이상분"/>
    <s v="메리츠화재"/>
    <x v="0"/>
    <x v="0"/>
    <n v="140000"/>
    <s v="정상"/>
    <d v="2019-11-26T00:00:00"/>
    <d v="2019-11-26T00:00:00"/>
    <s v="61430-24335"/>
    <x v="3"/>
    <d v="2019-11-30T00:00:00"/>
    <x v="0"/>
    <x v="1"/>
    <x v="0"/>
  </r>
  <r>
    <s v="엠피여주"/>
    <s v="MP여주"/>
    <s v="여주1팀"/>
    <s v="이성구"/>
    <s v="KB손보"/>
    <x v="0"/>
    <x v="0"/>
    <n v="123100"/>
    <s v="정상"/>
    <d v="2019-11-26T00:00:00"/>
    <d v="2019-11-26T00:00:00"/>
    <n v="20195993654"/>
    <x v="3"/>
    <d v="2019-11-30T00:00:00"/>
    <x v="0"/>
    <x v="7"/>
    <x v="0"/>
  </r>
  <r>
    <s v="엠피라온"/>
    <s v="HL지점"/>
    <m/>
    <s v="이종선"/>
    <s v="한화손보"/>
    <x v="0"/>
    <x v="0"/>
    <n v="35000"/>
    <s v="정상"/>
    <d v="2019-11-26T00:00:00"/>
    <d v="2019-11-26T00:00:00"/>
    <s v="LA20192494175000"/>
    <x v="3"/>
    <d v="2019-11-30T00:00:00"/>
    <x v="0"/>
    <x v="8"/>
    <x v="0"/>
  </r>
  <r>
    <s v="엠피성공"/>
    <m/>
    <m/>
    <s v="전용순"/>
    <s v="삼성화재"/>
    <x v="0"/>
    <x v="0"/>
    <n v="41000"/>
    <s v="정상"/>
    <d v="2019-11-26T00:00:00"/>
    <d v="2019-11-26T00:00:00"/>
    <n v="51925787720000"/>
    <x v="3"/>
    <d v="2019-11-30T00:00:00"/>
    <x v="0"/>
    <x v="5"/>
    <x v="0"/>
  </r>
  <r>
    <s v="엠피송내"/>
    <s v="MP송내"/>
    <s v="송내1팀"/>
    <s v="정인란"/>
    <s v="메리츠화재"/>
    <x v="0"/>
    <x v="0"/>
    <n v="15480"/>
    <s v="정상"/>
    <d v="2019-11-26T00:00:00"/>
    <d v="2019-11-26T00:00:00"/>
    <s v="61437-58490"/>
    <x v="3"/>
    <d v="2019-11-30T00:00:00"/>
    <x v="0"/>
    <x v="2"/>
    <x v="0"/>
  </r>
  <r>
    <s v="엠피송내"/>
    <s v="MP송내"/>
    <s v="송내1팀"/>
    <s v="정인란"/>
    <s v="메리츠화재"/>
    <x v="0"/>
    <x v="1"/>
    <n v="1930"/>
    <s v="정상"/>
    <d v="2019-11-26T00:00:00"/>
    <d v="2019-11-26T00:00:00"/>
    <s v="61264-303922"/>
    <x v="3"/>
    <d v="2019-11-30T00:00:00"/>
    <x v="0"/>
    <x v="2"/>
    <x v="0"/>
  </r>
  <r>
    <s v="엠피경기"/>
    <s v="MP경기"/>
    <s v="경기1팀"/>
    <s v="조정호"/>
    <s v="한화손보"/>
    <x v="0"/>
    <x v="0"/>
    <n v="65000"/>
    <s v="정상"/>
    <d v="2019-11-26T00:00:00"/>
    <d v="2019-11-26T00:00:00"/>
    <s v="LA20192496124000"/>
    <x v="3"/>
    <d v="2019-11-30T00:00:00"/>
    <x v="0"/>
    <x v="18"/>
    <x v="0"/>
  </r>
  <r>
    <s v="엠피의정부"/>
    <s v="MP의정부"/>
    <m/>
    <s v="최주영"/>
    <s v="흥국화재"/>
    <x v="0"/>
    <x v="0"/>
    <n v="48693"/>
    <s v="정상"/>
    <d v="2019-11-26T00:00:00"/>
    <d v="2019-11-26T00:00:00"/>
    <n v="41937562840000"/>
    <x v="3"/>
    <d v="2019-11-30T00:00:00"/>
    <x v="0"/>
    <x v="10"/>
    <x v="0"/>
  </r>
  <r>
    <s v="엠피의정부"/>
    <s v="MP의정부"/>
    <m/>
    <s v="최주영"/>
    <s v="흥국화재"/>
    <x v="0"/>
    <x v="0"/>
    <n v="49947"/>
    <s v="정상"/>
    <d v="2019-11-26T00:00:00"/>
    <d v="2019-11-26T00:00:00"/>
    <n v="41937563250000"/>
    <x v="3"/>
    <d v="2019-11-30T00:00:00"/>
    <x v="0"/>
    <x v="10"/>
    <x v="0"/>
  </r>
  <r>
    <s v="엠피의정부"/>
    <s v="MP의정부"/>
    <m/>
    <s v="최주영"/>
    <s v="롯데손보"/>
    <x v="0"/>
    <x v="0"/>
    <n v="93853"/>
    <s v="정상"/>
    <d v="2019-11-26T00:00:00"/>
    <d v="2019-11-26T00:00:00"/>
    <s v="LA20192007438000"/>
    <x v="3"/>
    <d v="2019-11-30T00:00:00"/>
    <x v="0"/>
    <x v="10"/>
    <x v="0"/>
  </r>
  <r>
    <s v="엠피의정부"/>
    <s v="MP의정부"/>
    <m/>
    <s v="최주영"/>
    <s v="흥국화재"/>
    <x v="0"/>
    <x v="0"/>
    <n v="98713"/>
    <s v="정상"/>
    <d v="2019-11-26T00:00:00"/>
    <d v="2019-11-26T00:00:00"/>
    <n v="41937564210000"/>
    <x v="3"/>
    <d v="2019-11-30T00:00:00"/>
    <x v="0"/>
    <x v="10"/>
    <x v="0"/>
  </r>
  <r>
    <s v="엠피의정부"/>
    <s v="MP의정부"/>
    <m/>
    <s v="최주영"/>
    <s v="흥국화재"/>
    <x v="0"/>
    <x v="0"/>
    <n v="67578"/>
    <s v="정상"/>
    <d v="2019-11-26T00:00:00"/>
    <d v="2019-11-26T00:00:00"/>
    <n v="41937562320000"/>
    <x v="3"/>
    <d v="2019-11-30T00:00:00"/>
    <x v="0"/>
    <x v="10"/>
    <x v="0"/>
  </r>
  <r>
    <s v="엠피성공"/>
    <s v="MP성공"/>
    <s v="성공1팀"/>
    <s v="홍미정"/>
    <s v="흥국화재"/>
    <x v="0"/>
    <x v="0"/>
    <n v="71263"/>
    <s v="정상"/>
    <d v="2019-11-26T00:00:00"/>
    <d v="2019-11-26T00:00:00"/>
    <n v="41937560260000"/>
    <x v="3"/>
    <d v="2019-11-30T00:00:00"/>
    <x v="0"/>
    <x v="5"/>
    <x v="0"/>
  </r>
  <r>
    <s v="엠피상동"/>
    <s v="MP상동"/>
    <s v="상동1팀"/>
    <s v="강명희"/>
    <s v="KB손보"/>
    <x v="0"/>
    <x v="0"/>
    <n v="35000"/>
    <s v="정상"/>
    <d v="2019-11-25T00:00:00"/>
    <d v="2019-11-25T00:00:00"/>
    <n v="20195967333"/>
    <x v="3"/>
    <d v="2019-11-30T00:00:00"/>
    <x v="0"/>
    <x v="1"/>
    <x v="0"/>
  </r>
  <r>
    <s v="엠피상동"/>
    <s v="MP상동"/>
    <s v="상동1팀"/>
    <s v="강미경"/>
    <s v="삼성화재"/>
    <x v="0"/>
    <x v="2"/>
    <n v="177000"/>
    <s v="정상"/>
    <d v="2019-11-25T00:00:00"/>
    <d v="2019-11-25T00:00:00"/>
    <n v="51925688390000"/>
    <x v="3"/>
    <d v="2019-11-30T00:00:00"/>
    <x v="0"/>
    <x v="1"/>
    <x v="0"/>
  </r>
  <r>
    <s v="엠피조은"/>
    <s v="MP조은"/>
    <s v="조은1팀"/>
    <s v="김명주"/>
    <s v="메리츠화재"/>
    <x v="0"/>
    <x v="0"/>
    <n v="27800"/>
    <s v="철회"/>
    <d v="2019-11-25T00:00:00"/>
    <d v="2019-11-25T00:00:00"/>
    <s v="61437-57500"/>
    <x v="3"/>
    <d v="2019-11-30T00:00:00"/>
    <x v="1"/>
    <x v="0"/>
    <x v="0"/>
  </r>
  <r>
    <s v="엠피조은"/>
    <s v="MP조은"/>
    <s v="조은1팀"/>
    <s v="김명주"/>
    <s v="KB손보"/>
    <x v="0"/>
    <x v="0"/>
    <n v="23000"/>
    <s v="정상"/>
    <d v="2019-11-25T00:00:00"/>
    <d v="2019-11-25T00:00:00"/>
    <n v="20195977382"/>
    <x v="3"/>
    <d v="2019-11-30T00:00:00"/>
    <x v="0"/>
    <x v="0"/>
    <x v="0"/>
  </r>
  <r>
    <s v="엠피송내"/>
    <s v="MP송내"/>
    <s v="송내2팀"/>
    <s v="김묘정"/>
    <s v="롯데손보"/>
    <x v="0"/>
    <x v="0"/>
    <n v="38947"/>
    <s v="정상"/>
    <d v="2019-11-25T00:00:00"/>
    <d v="2019-11-25T00:00:00"/>
    <s v="LA20192003650000"/>
    <x v="3"/>
    <d v="2019-11-30T00:00:00"/>
    <x v="0"/>
    <x v="2"/>
    <x v="0"/>
  </r>
  <r>
    <s v="엠피송내"/>
    <s v="MP송내"/>
    <s v="송내2팀"/>
    <s v="김묘정"/>
    <s v="롯데손보"/>
    <x v="0"/>
    <x v="0"/>
    <n v="38947"/>
    <s v="정상"/>
    <d v="2019-11-25T00:00:00"/>
    <d v="2019-11-25T00:00:00"/>
    <s v="LA20192003597000"/>
    <x v="3"/>
    <d v="2019-11-30T00:00:00"/>
    <x v="0"/>
    <x v="2"/>
    <x v="0"/>
  </r>
  <r>
    <s v="엠피라온"/>
    <s v="MP라온"/>
    <s v="라온1팀"/>
    <s v="김성만"/>
    <s v="메리츠화재"/>
    <x v="0"/>
    <x v="1"/>
    <n v="72000"/>
    <s v="정상"/>
    <d v="2019-11-25T00:00:00"/>
    <d v="2019-11-25T00:00:00"/>
    <s v="61264-302188"/>
    <x v="3"/>
    <d v="2019-11-30T00:00:00"/>
    <x v="0"/>
    <x v="6"/>
    <x v="0"/>
  </r>
  <r>
    <s v="엠피라온"/>
    <s v="MP라온"/>
    <s v="라온1팀"/>
    <s v="김성만"/>
    <s v="한화손보"/>
    <x v="0"/>
    <x v="0"/>
    <n v="10000"/>
    <s v="정상"/>
    <d v="2019-11-25T00:00:00"/>
    <d v="2019-11-25T00:00:00"/>
    <s v="LA20192484699000"/>
    <x v="3"/>
    <d v="2019-11-30T00:00:00"/>
    <x v="0"/>
    <x v="6"/>
    <x v="0"/>
  </r>
  <r>
    <s v="엠피상동"/>
    <s v="MP상동"/>
    <s v="상동1팀"/>
    <s v="김순자"/>
    <s v="메리츠화재"/>
    <x v="0"/>
    <x v="0"/>
    <n v="50000"/>
    <s v="정상"/>
    <d v="2019-11-25T00:00:00"/>
    <d v="2019-11-25T00:00:00"/>
    <s v="61461-3883"/>
    <x v="3"/>
    <d v="2019-11-30T00:00:00"/>
    <x v="0"/>
    <x v="1"/>
    <x v="0"/>
  </r>
  <r>
    <s v="엠피여주"/>
    <s v="MP여주"/>
    <s v="여주1팀"/>
    <s v="김양운"/>
    <s v="삼성화재"/>
    <x v="0"/>
    <x v="0"/>
    <n v="20000"/>
    <s v="정상"/>
    <d v="2019-11-25T00:00:00"/>
    <d v="2019-11-25T00:00:00"/>
    <n v="51925708990000"/>
    <x v="3"/>
    <d v="2019-11-30T00:00:00"/>
    <x v="0"/>
    <x v="7"/>
    <x v="0"/>
  </r>
  <r>
    <s v="엠피아이리치"/>
    <s v="MP아이리치"/>
    <s v="아이리치1팀"/>
    <s v="김정희2"/>
    <s v="흥국화재"/>
    <x v="0"/>
    <x v="1"/>
    <n v="31913"/>
    <s v="정상"/>
    <d v="2019-11-25T00:00:00"/>
    <d v="2019-11-25T00:00:00"/>
    <n v="41937548560000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13500"/>
    <s v="정상"/>
    <d v="2019-11-25T00:00:00"/>
    <d v="2019-11-25T00:00:00"/>
    <s v="61438-26142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52100"/>
    <s v="정상"/>
    <d v="2019-11-25T00:00:00"/>
    <d v="2019-11-25T00:00:00"/>
    <s v="61465-6136"/>
    <x v="3"/>
    <d v="2019-11-30T00:00:00"/>
    <x v="0"/>
    <x v="14"/>
    <x v="0"/>
  </r>
  <r>
    <s v="엠피가온"/>
    <s v="MP가온"/>
    <s v="가온1팀"/>
    <s v="노희경"/>
    <s v="KB손보"/>
    <x v="0"/>
    <x v="0"/>
    <n v="12000"/>
    <s v="정상"/>
    <d v="2019-11-25T00:00:00"/>
    <d v="2019-11-25T00:00:00"/>
    <n v="20195963438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2368"/>
    <x v="3"/>
    <d v="2019-11-30T00:00:00"/>
    <x v="0"/>
    <x v="9"/>
    <x v="0"/>
  </r>
  <r>
    <s v="엠피가온"/>
    <s v="MP가온"/>
    <s v="가온1팀"/>
    <s v="노희경"/>
    <s v="KB손보"/>
    <x v="0"/>
    <x v="0"/>
    <n v="10000"/>
    <s v="정상"/>
    <d v="2019-11-25T00:00:00"/>
    <d v="2019-11-25T00:00:00"/>
    <n v="20195971120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1627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2383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2389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1765"/>
    <x v="3"/>
    <d v="2019-11-30T00:00:00"/>
    <x v="0"/>
    <x v="9"/>
    <x v="0"/>
  </r>
  <r>
    <s v="엠피가온"/>
    <s v="MP가온"/>
    <s v="가온1팀"/>
    <s v="노희경"/>
    <s v="KB손보"/>
    <x v="0"/>
    <x v="0"/>
    <n v="17000"/>
    <s v="정상"/>
    <d v="2019-11-25T00:00:00"/>
    <d v="2019-11-25T00:00:00"/>
    <n v="20195971454"/>
    <x v="3"/>
    <d v="2019-11-30T00:00:00"/>
    <x v="0"/>
    <x v="9"/>
    <x v="0"/>
  </r>
  <r>
    <s v="엠피가온"/>
    <s v="MP가온"/>
    <s v="가온1팀"/>
    <s v="노희경"/>
    <s v="KB손보"/>
    <x v="0"/>
    <x v="0"/>
    <n v="10000"/>
    <s v="정상"/>
    <d v="2019-11-25T00:00:00"/>
    <d v="2019-11-25T00:00:00"/>
    <n v="20195972321"/>
    <x v="3"/>
    <d v="2019-11-30T00:00:00"/>
    <x v="0"/>
    <x v="9"/>
    <x v="0"/>
  </r>
  <r>
    <s v="엠피가온"/>
    <s v="MP가온"/>
    <s v="가온1팀"/>
    <s v="노희경"/>
    <s v="한화손보"/>
    <x v="0"/>
    <x v="0"/>
    <n v="30000"/>
    <s v="정상"/>
    <d v="2019-11-25T00:00:00"/>
    <d v="2019-11-25T00:00:00"/>
    <s v="LA20192489520000"/>
    <x v="3"/>
    <d v="2019-11-30T00:00:00"/>
    <x v="0"/>
    <x v="9"/>
    <x v="0"/>
  </r>
  <r>
    <s v="엠피가온"/>
    <s v="MP가온"/>
    <s v="가온1팀"/>
    <s v="노희경"/>
    <s v="한화손보"/>
    <x v="0"/>
    <x v="0"/>
    <n v="70000"/>
    <s v="정상"/>
    <d v="2019-11-25T00:00:00"/>
    <d v="2019-11-25T00:00:00"/>
    <s v="LA20192489592000"/>
    <x v="3"/>
    <d v="2019-11-30T00:00:00"/>
    <x v="0"/>
    <x v="9"/>
    <x v="0"/>
  </r>
  <r>
    <s v="엠피조은"/>
    <s v="MP조은"/>
    <s v="조은1팀"/>
    <s v="박애경"/>
    <s v="DB손보"/>
    <x v="0"/>
    <x v="0"/>
    <n v="77100"/>
    <s v="정상"/>
    <d v="2019-11-25T00:00:00"/>
    <d v="2019-11-25T00:00:00"/>
    <n v="320192201813"/>
    <x v="3"/>
    <d v="2019-11-30T00:00:00"/>
    <x v="0"/>
    <x v="0"/>
    <x v="0"/>
  </r>
  <r>
    <s v="엠피조은"/>
    <s v="MP조은"/>
    <s v="조은1팀"/>
    <s v="박애경"/>
    <s v="KB손보"/>
    <x v="0"/>
    <x v="0"/>
    <n v="54500"/>
    <s v="정상"/>
    <d v="2019-11-25T00:00:00"/>
    <d v="2019-11-25T00:00:00"/>
    <n v="20195962833"/>
    <x v="3"/>
    <d v="2019-11-30T00:00:00"/>
    <x v="0"/>
    <x v="0"/>
    <x v="0"/>
  </r>
  <r>
    <s v="엠피라온"/>
    <s v="MP라온"/>
    <m/>
    <s v="박종철"/>
    <s v="한화손보"/>
    <x v="0"/>
    <x v="0"/>
    <n v="35000"/>
    <s v="정상"/>
    <d v="2019-11-25T00:00:00"/>
    <d v="2019-11-25T00:00:00"/>
    <s v="LA20192490129000"/>
    <x v="3"/>
    <d v="2019-11-30T00:00:00"/>
    <x v="0"/>
    <x v="6"/>
    <x v="0"/>
  </r>
  <r>
    <s v="엠피라온"/>
    <s v="MP라온"/>
    <m/>
    <s v="박종철"/>
    <s v="한화손보"/>
    <x v="0"/>
    <x v="1"/>
    <n v="14853"/>
    <s v="정상"/>
    <d v="2019-11-25T00:00:00"/>
    <d v="2019-11-25T00:00:00"/>
    <s v="LA20192485691000"/>
    <x v="3"/>
    <d v="2019-11-30T00:00:00"/>
    <x v="0"/>
    <x v="6"/>
    <x v="0"/>
  </r>
  <r>
    <s v="엠피라온"/>
    <s v="MP라온"/>
    <m/>
    <s v="박종철"/>
    <s v="한화손보"/>
    <x v="0"/>
    <x v="0"/>
    <n v="37000"/>
    <s v="정상"/>
    <d v="2019-11-25T00:00:00"/>
    <d v="2019-11-25T00:00:00"/>
    <s v="LA20192485689000"/>
    <x v="3"/>
    <d v="2019-11-30T00:00:00"/>
    <x v="0"/>
    <x v="6"/>
    <x v="0"/>
  </r>
  <r>
    <s v="엠피피스토스"/>
    <s v="MP피스토스"/>
    <s v="피스1팀"/>
    <s v="우월랑"/>
    <s v="삼성화재"/>
    <x v="0"/>
    <x v="0"/>
    <n v="28000"/>
    <s v="철회"/>
    <d v="2019-11-25T00:00:00"/>
    <d v="2019-11-25T00:00:00"/>
    <n v="51925705290000"/>
    <x v="3"/>
    <d v="2019-11-30T00:00:00"/>
    <x v="1"/>
    <x v="3"/>
    <x v="0"/>
  </r>
  <r>
    <s v="엠피피스토스"/>
    <s v="MP피스토스"/>
    <s v="피스1팀"/>
    <s v="우월랑"/>
    <s v="삼성화재"/>
    <x v="0"/>
    <x v="0"/>
    <n v="31000"/>
    <s v="정상"/>
    <d v="2019-11-25T00:00:00"/>
    <d v="2019-11-25T00:00:00"/>
    <n v="51925700090000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52000"/>
    <s v="정상"/>
    <d v="2019-11-25T00:00:00"/>
    <d v="2019-11-25T00:00:00"/>
    <n v="51925699850000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34000"/>
    <s v="정상"/>
    <d v="2019-11-25T00:00:00"/>
    <d v="2019-11-25T00:00:00"/>
    <n v="51925679590000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29000"/>
    <s v="철회"/>
    <d v="2019-11-25T00:00:00"/>
    <d v="2019-11-25T00:00:00"/>
    <n v="51925697970000"/>
    <x v="3"/>
    <d v="2019-11-30T00:00:00"/>
    <x v="1"/>
    <x v="3"/>
    <x v="0"/>
  </r>
  <r>
    <s v="엠피메트로"/>
    <s v="MP메트로"/>
    <s v="제이엔제이팀"/>
    <s v="유경자"/>
    <s v="메리츠화재"/>
    <x v="0"/>
    <x v="0"/>
    <n v="144000"/>
    <s v="정상"/>
    <d v="2019-11-25T00:00:00"/>
    <d v="2019-11-25T00:00:00"/>
    <s v="61464-4065"/>
    <x v="3"/>
    <d v="2019-11-30T00:00:00"/>
    <x v="0"/>
    <x v="4"/>
    <x v="0"/>
  </r>
  <r>
    <s v="엠피메트로"/>
    <s v="MP메트로"/>
    <s v="제이엔제이팀"/>
    <s v="유경자"/>
    <s v="DB손보"/>
    <x v="0"/>
    <x v="0"/>
    <n v="125810"/>
    <s v="철회"/>
    <d v="2019-11-25T00:00:00"/>
    <d v="2019-11-25T00:00:00"/>
    <n v="320192201859"/>
    <x v="3"/>
    <d v="2019-11-30T00:00:00"/>
    <x v="1"/>
    <x v="4"/>
    <x v="0"/>
  </r>
  <r>
    <s v="엠피라온"/>
    <s v="MP라온"/>
    <s v="라온1팀"/>
    <s v="이동욱2"/>
    <s v="한화손보"/>
    <x v="0"/>
    <x v="0"/>
    <n v="35000"/>
    <s v="정상"/>
    <d v="2019-11-25T00:00:00"/>
    <d v="2019-11-25T00:00:00"/>
    <s v="LA20192490453000"/>
    <x v="3"/>
    <d v="2019-11-30T00:00:00"/>
    <x v="0"/>
    <x v="6"/>
    <x v="0"/>
  </r>
  <r>
    <s v="엠피라온"/>
    <s v="MP라온"/>
    <s v="라온1팀"/>
    <s v="이동욱2"/>
    <s v="한화손보"/>
    <x v="0"/>
    <x v="0"/>
    <n v="21000"/>
    <s v="정상"/>
    <d v="2019-11-25T00:00:00"/>
    <d v="2019-11-25T00:00:00"/>
    <s v="LA20192490487000"/>
    <x v="3"/>
    <d v="2019-11-30T00:00:00"/>
    <x v="0"/>
    <x v="6"/>
    <x v="0"/>
  </r>
  <r>
    <s v="엠피상동"/>
    <s v="MP상동"/>
    <s v="상동1팀"/>
    <s v="이복종"/>
    <s v="KB손보"/>
    <x v="0"/>
    <x v="0"/>
    <n v="15000"/>
    <s v="정상"/>
    <d v="2019-11-25T00:00:00"/>
    <d v="2019-11-25T00:00:00"/>
    <n v="20195975652"/>
    <x v="3"/>
    <d v="2019-11-30T00:00:00"/>
    <x v="0"/>
    <x v="1"/>
    <x v="0"/>
  </r>
  <r>
    <s v="엠피조은"/>
    <m/>
    <m/>
    <s v="이선화2"/>
    <s v="현대해상"/>
    <x v="0"/>
    <x v="0"/>
    <n v="191430"/>
    <s v="정상"/>
    <d v="2019-11-25T00:00:00"/>
    <d v="2019-11-25T00:00:00"/>
    <s v="L01941758756"/>
    <x v="3"/>
    <d v="2019-11-30T00:00:00"/>
    <x v="0"/>
    <x v="0"/>
    <x v="0"/>
  </r>
  <r>
    <s v="엠피라온"/>
    <s v="HL지점"/>
    <m/>
    <s v="이종선"/>
    <s v="한화손보"/>
    <x v="0"/>
    <x v="0"/>
    <n v="33000"/>
    <s v="정상"/>
    <d v="2019-11-25T00:00:00"/>
    <d v="2019-11-25T00:00:00"/>
    <s v="LA20192483411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25T00:00:00"/>
    <d v="2019-11-25T00:00:00"/>
    <s v="LA20192484853000"/>
    <x v="3"/>
    <d v="2019-11-30T00:00:00"/>
    <x v="0"/>
    <x v="8"/>
    <x v="0"/>
  </r>
  <r>
    <s v="엠피상동"/>
    <s v="MP상동"/>
    <s v="상동1팀"/>
    <s v="이현숙"/>
    <s v="메리츠화재"/>
    <x v="0"/>
    <x v="0"/>
    <n v="65000"/>
    <s v="정상"/>
    <d v="2019-11-25T00:00:00"/>
    <d v="2019-11-25T00:00:00"/>
    <s v="61438-26338"/>
    <x v="3"/>
    <d v="2019-11-30T00:00:00"/>
    <x v="0"/>
    <x v="1"/>
    <x v="0"/>
  </r>
  <r>
    <s v="NO DATA"/>
    <m/>
    <m/>
    <s v="이호진2"/>
    <s v="흥국화재"/>
    <x v="0"/>
    <x v="0"/>
    <n v="110061"/>
    <s v="정상"/>
    <d v="2019-11-25T00:00:00"/>
    <d v="2019-11-25T00:00:00"/>
    <n v="41937555620000"/>
    <x v="3"/>
    <d v="2019-11-30T00:00:00"/>
    <x v="0"/>
    <x v="17"/>
    <x v="0"/>
  </r>
  <r>
    <s v="엠피가온"/>
    <s v="MP가온"/>
    <s v="가온1팀"/>
    <s v="임명산"/>
    <s v="흥국화재"/>
    <x v="0"/>
    <x v="0"/>
    <n v="57910"/>
    <s v="철회"/>
    <d v="2019-11-25T00:00:00"/>
    <d v="2019-11-25T00:00:00"/>
    <n v="41937551610000"/>
    <x v="3"/>
    <d v="2019-11-30T00:00:00"/>
    <x v="1"/>
    <x v="9"/>
    <x v="0"/>
  </r>
  <r>
    <s v="엠피가온"/>
    <s v="MP가온"/>
    <s v="가온1팀"/>
    <s v="임명산"/>
    <s v="한화손보"/>
    <x v="0"/>
    <x v="0"/>
    <n v="31000"/>
    <s v="정상"/>
    <d v="2019-11-25T00:00:00"/>
    <d v="2019-11-25T00:00:00"/>
    <s v="LA20192482931000"/>
    <x v="3"/>
    <d v="2019-11-30T00:00:00"/>
    <x v="0"/>
    <x v="9"/>
    <x v="0"/>
  </r>
  <r>
    <s v="엠피가온"/>
    <m/>
    <m/>
    <s v="임은숙"/>
    <s v="삼성화재"/>
    <x v="0"/>
    <x v="0"/>
    <n v="19000"/>
    <s v="정상"/>
    <d v="2019-11-25T00:00:00"/>
    <d v="2019-11-25T00:00:00"/>
    <n v="51925676560000"/>
    <x v="3"/>
    <d v="2019-11-30T00:00:00"/>
    <x v="0"/>
    <x v="9"/>
    <x v="0"/>
  </r>
  <r>
    <s v="엠피가온"/>
    <m/>
    <m/>
    <s v="임은숙"/>
    <s v="농협손보"/>
    <x v="0"/>
    <x v="0"/>
    <n v="34188"/>
    <s v="정상"/>
    <d v="2019-11-25T00:00:00"/>
    <d v="2019-11-25T00:00:00"/>
    <n v="3190614168601"/>
    <x v="3"/>
    <d v="2019-11-30T00:00:00"/>
    <x v="0"/>
    <x v="9"/>
    <x v="0"/>
  </r>
  <r>
    <s v="엠피가온"/>
    <m/>
    <m/>
    <s v="임은숙"/>
    <s v="농협손보"/>
    <x v="0"/>
    <x v="0"/>
    <n v="42509"/>
    <s v="정상"/>
    <d v="2019-11-25T00:00:00"/>
    <d v="2019-11-25T00:00:00"/>
    <n v="3190614182631"/>
    <x v="3"/>
    <d v="2019-11-30T00:00:00"/>
    <x v="0"/>
    <x v="9"/>
    <x v="0"/>
  </r>
  <r>
    <s v="엠피가온"/>
    <m/>
    <m/>
    <s v="임은숙"/>
    <s v="삼성화재"/>
    <x v="0"/>
    <x v="0"/>
    <n v="21000"/>
    <s v="정상"/>
    <d v="2019-11-25T00:00:00"/>
    <d v="2019-11-25T00:00:00"/>
    <n v="51925732170000"/>
    <x v="3"/>
    <d v="2019-11-30T00:00:00"/>
    <x v="0"/>
    <x v="9"/>
    <x v="0"/>
  </r>
  <r>
    <s v="엠피가온"/>
    <m/>
    <m/>
    <s v="임은숙"/>
    <s v="삼성화재"/>
    <x v="0"/>
    <x v="0"/>
    <n v="20000"/>
    <s v="정상"/>
    <d v="2019-11-25T00:00:00"/>
    <d v="2019-11-25T00:00:00"/>
    <n v="51925734430000"/>
    <x v="3"/>
    <d v="2019-11-30T00:00:00"/>
    <x v="0"/>
    <x v="9"/>
    <x v="0"/>
  </r>
  <r>
    <s v="엠피가온"/>
    <m/>
    <m/>
    <s v="임은숙"/>
    <s v="삼성화재"/>
    <x v="0"/>
    <x v="0"/>
    <n v="40000"/>
    <s v="정상"/>
    <d v="2019-11-25T00:00:00"/>
    <d v="2019-11-25T00:00:00"/>
    <n v="51925733450000"/>
    <x v="3"/>
    <d v="2019-11-30T00:00:00"/>
    <x v="0"/>
    <x v="9"/>
    <x v="0"/>
  </r>
  <r>
    <s v="엠피가온"/>
    <m/>
    <m/>
    <s v="임은숙"/>
    <s v="삼성화재"/>
    <x v="0"/>
    <x v="0"/>
    <n v="31000"/>
    <s v="정상"/>
    <d v="2019-11-25T00:00:00"/>
    <d v="2019-11-25T00:00:00"/>
    <n v="51925730650000"/>
    <x v="3"/>
    <d v="2019-11-30T00:00:00"/>
    <x v="0"/>
    <x v="9"/>
    <x v="0"/>
  </r>
  <r>
    <s v="엠피의정부"/>
    <s v="MP의정부"/>
    <m/>
    <s v="최주영"/>
    <s v="흥국화재"/>
    <x v="0"/>
    <x v="0"/>
    <n v="84688"/>
    <s v="정상"/>
    <d v="2019-11-25T00:00:00"/>
    <d v="2019-11-25T00:00:00"/>
    <n v="41937545200000"/>
    <x v="3"/>
    <d v="2019-11-30T00:00:00"/>
    <x v="0"/>
    <x v="10"/>
    <x v="0"/>
  </r>
  <r>
    <s v="엠피라온"/>
    <s v="HL지점"/>
    <s v="HL1팀"/>
    <s v="함정석"/>
    <s v="한화손보"/>
    <x v="0"/>
    <x v="0"/>
    <n v="35000"/>
    <s v="정상"/>
    <d v="2019-11-25T00:00:00"/>
    <d v="2019-11-25T00:00:00"/>
    <s v="LA20192484017000"/>
    <x v="3"/>
    <d v="2019-11-30T00:00:00"/>
    <x v="0"/>
    <x v="8"/>
    <x v="0"/>
  </r>
  <r>
    <s v="엠피라온"/>
    <s v="HL지점"/>
    <s v="HL1팀"/>
    <s v="함정석"/>
    <s v="한화손보"/>
    <x v="0"/>
    <x v="0"/>
    <n v="35000"/>
    <s v="정상"/>
    <d v="2019-11-25T00:00:00"/>
    <d v="2019-11-25T00:00:00"/>
    <s v="LA20192487887000"/>
    <x v="3"/>
    <d v="2019-11-30T00:00:00"/>
    <x v="0"/>
    <x v="8"/>
    <x v="0"/>
  </r>
  <r>
    <s v="엠피라온"/>
    <s v="HL지점"/>
    <s v="HL1팀"/>
    <s v="함정석"/>
    <s v="한화손보"/>
    <x v="0"/>
    <x v="0"/>
    <n v="35000"/>
    <s v="정상"/>
    <d v="2019-11-25T00:00:00"/>
    <d v="2019-11-25T00:00:00"/>
    <s v="LA20192484052000"/>
    <x v="3"/>
    <d v="2019-11-30T00:00:00"/>
    <x v="0"/>
    <x v="8"/>
    <x v="0"/>
  </r>
  <r>
    <s v="엠피라온"/>
    <s v="HL지점"/>
    <s v="HL1팀"/>
    <s v="함정석"/>
    <s v="한화손보"/>
    <x v="0"/>
    <x v="0"/>
    <n v="35000"/>
    <s v="정상"/>
    <d v="2019-11-25T00:00:00"/>
    <d v="2019-11-25T00:00:00"/>
    <s v="LA20192483316000"/>
    <x v="3"/>
    <d v="2019-11-30T00:00:00"/>
    <x v="0"/>
    <x v="8"/>
    <x v="0"/>
  </r>
  <r>
    <s v="엠피프라임"/>
    <m/>
    <m/>
    <s v="허윤경"/>
    <s v="메리츠화재"/>
    <x v="0"/>
    <x v="0"/>
    <n v="70400"/>
    <s v="정상"/>
    <d v="2019-11-25T00:00:00"/>
    <d v="2019-11-25T00:00:00"/>
    <s v="61465-6125"/>
    <x v="3"/>
    <d v="2019-11-30T00:00:00"/>
    <x v="0"/>
    <x v="12"/>
    <x v="0"/>
  </r>
  <r>
    <s v="엠피성공"/>
    <s v="MP성공"/>
    <s v="성공1팀"/>
    <s v="홍미정"/>
    <s v="롯데손보"/>
    <x v="0"/>
    <x v="0"/>
    <n v="75259"/>
    <s v="정상"/>
    <d v="2019-11-25T00:00:00"/>
    <d v="2019-11-25T00:00:00"/>
    <s v="LA20192002405000"/>
    <x v="3"/>
    <d v="2019-11-30T00:00:00"/>
    <x v="0"/>
    <x v="5"/>
    <x v="0"/>
  </r>
  <r>
    <s v="엠피성공"/>
    <s v="MP성공"/>
    <s v="성공1팀"/>
    <s v="홍미정"/>
    <s v="삼성화재"/>
    <x v="0"/>
    <x v="0"/>
    <n v="31000"/>
    <s v="정상"/>
    <d v="2019-11-25T00:00:00"/>
    <d v="2019-11-25T00:00:00"/>
    <n v="51925737650000"/>
    <x v="3"/>
    <d v="2019-11-30T00:00:00"/>
    <x v="0"/>
    <x v="5"/>
    <x v="0"/>
  </r>
  <r>
    <s v="엠피피스토스"/>
    <s v="MP피스토스"/>
    <s v="피스1팀"/>
    <s v="황지영"/>
    <s v="삼성화재"/>
    <x v="0"/>
    <x v="0"/>
    <n v="180000"/>
    <s v="정상"/>
    <d v="2019-11-25T00:00:00"/>
    <d v="2019-11-25T00:00:00"/>
    <n v="51925707100000"/>
    <x v="3"/>
    <d v="2019-11-30T00:00:00"/>
    <x v="0"/>
    <x v="3"/>
    <x v="0"/>
  </r>
  <r>
    <s v="엠피피스토스"/>
    <s v="MP피스토스"/>
    <s v="피스1팀"/>
    <s v="황지영"/>
    <s v="삼성화재"/>
    <x v="0"/>
    <x v="0"/>
    <n v="20000"/>
    <s v="정상"/>
    <d v="2019-11-25T00:00:00"/>
    <d v="2019-11-25T00:00:00"/>
    <n v="51925707770000"/>
    <x v="3"/>
    <d v="2019-11-30T00:00:00"/>
    <x v="0"/>
    <x v="3"/>
    <x v="0"/>
  </r>
  <r>
    <s v="엠피상동"/>
    <s v="MP상동"/>
    <s v="상동1팀"/>
    <s v="김미예1"/>
    <s v="DB손보"/>
    <x v="0"/>
    <x v="1"/>
    <n v="12430"/>
    <s v="정상"/>
    <d v="2019-11-22T00:00:00"/>
    <d v="2019-11-22T00:00:00"/>
    <n v="320192192550"/>
    <x v="3"/>
    <d v="2019-11-30T00:00:00"/>
    <x v="0"/>
    <x v="1"/>
    <x v="0"/>
  </r>
  <r>
    <s v="엠피조은"/>
    <s v="MP조은"/>
    <s v="조은1팀"/>
    <s v="김민화"/>
    <s v="메리츠화재"/>
    <x v="0"/>
    <x v="0"/>
    <n v="100000"/>
    <s v="정상"/>
    <d v="2019-11-22T00:00:00"/>
    <d v="2019-11-22T00:00:00"/>
    <s v="61430-22346"/>
    <x v="3"/>
    <d v="2019-11-30T00:00:00"/>
    <x v="0"/>
    <x v="0"/>
    <x v="0"/>
  </r>
  <r>
    <s v="엠피피스토스"/>
    <s v="MP피스토스"/>
    <s v="피스1팀"/>
    <s v="김상천"/>
    <s v="한화손보"/>
    <x v="0"/>
    <x v="0"/>
    <n v="34000"/>
    <s v="정상"/>
    <d v="2019-11-22T00:00:00"/>
    <d v="2019-11-22T00:00:00"/>
    <s v="LA20192464864000"/>
    <x v="3"/>
    <d v="2019-11-30T00:00:00"/>
    <x v="0"/>
    <x v="3"/>
    <x v="0"/>
  </r>
  <r>
    <s v="엠피피스토스"/>
    <s v="MP피스토스"/>
    <s v="피스1팀"/>
    <s v="김상천"/>
    <s v="현대해상"/>
    <x v="0"/>
    <x v="0"/>
    <n v="35000"/>
    <s v="정상"/>
    <d v="2019-11-22T00:00:00"/>
    <d v="2019-11-22T00:00:00"/>
    <s v="L01941386466"/>
    <x v="3"/>
    <d v="2019-11-30T00:00:00"/>
    <x v="0"/>
    <x v="3"/>
    <x v="0"/>
  </r>
  <r>
    <s v="엠피피스토스"/>
    <s v="MP피스토스"/>
    <s v="피스1팀"/>
    <s v="김상천"/>
    <s v="현대해상"/>
    <x v="0"/>
    <x v="0"/>
    <n v="35670"/>
    <s v="정상"/>
    <d v="2019-11-22T00:00:00"/>
    <d v="2019-11-22T00:00:00"/>
    <s v="L01941387206"/>
    <x v="3"/>
    <d v="2019-11-30T00:00:00"/>
    <x v="0"/>
    <x v="3"/>
    <x v="0"/>
  </r>
  <r>
    <s v="엠피상동"/>
    <s v="MP상동"/>
    <s v="상동1팀"/>
    <s v="김옥순"/>
    <s v="KB손보"/>
    <x v="0"/>
    <x v="0"/>
    <n v="21000"/>
    <s v="정상"/>
    <d v="2019-11-22T00:00:00"/>
    <d v="2019-11-22T00:00:00"/>
    <n v="20195933038"/>
    <x v="3"/>
    <d v="2019-11-30T00:00:00"/>
    <x v="0"/>
    <x v="1"/>
    <x v="0"/>
  </r>
  <r>
    <s v="엠피메트로"/>
    <s v="MP메트로"/>
    <s v="제이엔제이팀"/>
    <s v="김윤정"/>
    <s v="롯데손보"/>
    <x v="0"/>
    <x v="0"/>
    <n v="85416"/>
    <s v="정상"/>
    <d v="2019-11-22T00:00:00"/>
    <d v="2019-11-22T00:00:00"/>
    <s v="LA20191996286000"/>
    <x v="3"/>
    <d v="2019-11-30T00:00:00"/>
    <x v="0"/>
    <x v="4"/>
    <x v="0"/>
  </r>
  <r>
    <s v="엠피메트로"/>
    <s v="MP메트로"/>
    <s v="제이엔제이팀"/>
    <s v="김윤정"/>
    <s v="메리츠화재"/>
    <x v="0"/>
    <x v="0"/>
    <n v="57080"/>
    <s v="정상"/>
    <d v="2019-11-22T00:00:00"/>
    <d v="2019-11-22T00:00:00"/>
    <s v="61464-3249"/>
    <x v="3"/>
    <d v="2019-11-30T00:00:00"/>
    <x v="0"/>
    <x v="4"/>
    <x v="0"/>
  </r>
  <r>
    <s v="엠피메트로"/>
    <s v="MP메트로"/>
    <s v="제이엔제이팀"/>
    <s v="김윤정"/>
    <s v="KB손보"/>
    <x v="0"/>
    <x v="2"/>
    <n v="21000"/>
    <s v="정상"/>
    <d v="2019-11-22T00:00:00"/>
    <d v="2019-11-22T00:00:00"/>
    <n v="20195937384"/>
    <x v="3"/>
    <d v="2019-11-30T00:00:00"/>
    <x v="0"/>
    <x v="4"/>
    <x v="0"/>
  </r>
  <r>
    <s v="엠피송내"/>
    <s v="MP송내"/>
    <s v="송내2팀"/>
    <s v="김은숙1"/>
    <s v="삼성화재"/>
    <x v="0"/>
    <x v="0"/>
    <n v="52000"/>
    <s v="정상"/>
    <d v="2019-11-22T00:00:00"/>
    <d v="2019-11-22T00:00:00"/>
    <n v="51925509980000"/>
    <x v="3"/>
    <d v="2019-11-30T00:00:00"/>
    <x v="0"/>
    <x v="2"/>
    <x v="0"/>
  </r>
  <r>
    <s v="엠피아이리치"/>
    <s v="MP아이리치"/>
    <s v="아이리치1팀"/>
    <s v="김정희2"/>
    <s v="흥국화재"/>
    <x v="0"/>
    <x v="1"/>
    <n v="28664"/>
    <s v="정상"/>
    <d v="2019-11-22T00:00:00"/>
    <d v="2019-11-22T00:00:00"/>
    <n v="41937539040000"/>
    <x v="3"/>
    <d v="2019-11-30T00:00:00"/>
    <x v="0"/>
    <x v="14"/>
    <x v="0"/>
  </r>
  <r>
    <s v="엠피아이리치"/>
    <s v="MP아이리치"/>
    <s v="아이리치1팀"/>
    <s v="김정희2"/>
    <s v="한화손보"/>
    <x v="0"/>
    <x v="0"/>
    <n v="103000"/>
    <s v="정상"/>
    <d v="2019-11-22T00:00:00"/>
    <d v="2019-11-22T00:00:00"/>
    <s v="LA20192471604000"/>
    <x v="3"/>
    <d v="2019-11-30T00:00:00"/>
    <x v="0"/>
    <x v="14"/>
    <x v="0"/>
  </r>
  <r>
    <s v="엠피피스토스"/>
    <s v="MP피스토스"/>
    <s v="피스1팀"/>
    <s v="김진이"/>
    <s v="롯데손보"/>
    <x v="0"/>
    <x v="0"/>
    <n v="16200"/>
    <s v="정상"/>
    <d v="2019-11-22T00:00:00"/>
    <d v="2019-11-22T00:00:00"/>
    <s v="LA20191994842000"/>
    <x v="3"/>
    <d v="2019-11-30T00:00:00"/>
    <x v="0"/>
    <x v="3"/>
    <x v="0"/>
  </r>
  <r>
    <s v="엠피가온"/>
    <s v="MP가온"/>
    <s v="가온1팀"/>
    <s v="노희경"/>
    <s v="한화손보"/>
    <x v="0"/>
    <x v="0"/>
    <n v="41000"/>
    <s v="정상"/>
    <d v="2019-11-22T00:00:00"/>
    <d v="2019-11-22T00:00:00"/>
    <s v="LA20192465396000"/>
    <x v="3"/>
    <d v="2019-11-30T00:00:00"/>
    <x v="0"/>
    <x v="9"/>
    <x v="0"/>
  </r>
  <r>
    <s v="엠피가온"/>
    <s v="MP가온"/>
    <s v="가온1팀"/>
    <s v="노희경"/>
    <s v="KB손보"/>
    <x v="0"/>
    <x v="0"/>
    <n v="10000"/>
    <s v="정상"/>
    <d v="2019-11-22T00:00:00"/>
    <d v="2019-11-22T00:00:00"/>
    <n v="20195961150"/>
    <x v="3"/>
    <d v="2019-11-30T00:00:00"/>
    <x v="0"/>
    <x v="9"/>
    <x v="0"/>
  </r>
  <r>
    <s v="엠피가온"/>
    <s v="MP가온"/>
    <s v="가온1팀"/>
    <s v="노희경"/>
    <s v="KB손보"/>
    <x v="0"/>
    <x v="0"/>
    <n v="10000"/>
    <s v="정상"/>
    <d v="2019-11-22T00:00:00"/>
    <d v="2019-11-22T00:00:00"/>
    <n v="20195948644"/>
    <x v="3"/>
    <d v="2019-11-30T00:00:00"/>
    <x v="0"/>
    <x v="9"/>
    <x v="0"/>
  </r>
  <r>
    <s v="NO DATA"/>
    <m/>
    <m/>
    <s v="박경화"/>
    <s v="메리츠화재"/>
    <x v="0"/>
    <x v="0"/>
    <n v="11690"/>
    <s v="정상"/>
    <d v="2019-11-22T00:00:00"/>
    <d v="2019-11-22T00:00:00"/>
    <s v="61437-56434"/>
    <x v="3"/>
    <d v="2019-11-30T00:00:00"/>
    <x v="0"/>
    <x v="17"/>
    <x v="0"/>
  </r>
  <r>
    <s v="NO DATA"/>
    <m/>
    <m/>
    <s v="박경화"/>
    <s v="메리츠화재"/>
    <x v="0"/>
    <x v="0"/>
    <n v="10000"/>
    <s v="정상"/>
    <d v="2019-11-22T00:00:00"/>
    <d v="2019-11-22T00:00:00"/>
    <s v="61437-56433"/>
    <x v="3"/>
    <d v="2019-11-30T00:00:00"/>
    <x v="0"/>
    <x v="17"/>
    <x v="0"/>
  </r>
  <r>
    <s v="NO DATA"/>
    <m/>
    <m/>
    <s v="박경화"/>
    <s v="메리츠화재"/>
    <x v="0"/>
    <x v="0"/>
    <n v="10350"/>
    <s v="정상"/>
    <d v="2019-11-22T00:00:00"/>
    <d v="2019-11-22T00:00:00"/>
    <s v="61437-56121"/>
    <x v="3"/>
    <d v="2019-11-30T00:00:00"/>
    <x v="0"/>
    <x v="17"/>
    <x v="0"/>
  </r>
  <r>
    <s v="NO DATA"/>
    <m/>
    <m/>
    <s v="박경화"/>
    <s v="메리츠화재"/>
    <x v="0"/>
    <x v="0"/>
    <n v="10000"/>
    <s v="정상"/>
    <d v="2019-11-22T00:00:00"/>
    <d v="2019-11-22T00:00:00"/>
    <s v="61437-56132"/>
    <x v="3"/>
    <d v="2019-11-30T00:00:00"/>
    <x v="0"/>
    <x v="17"/>
    <x v="0"/>
  </r>
  <r>
    <s v="엠피레전드"/>
    <s v="MP레전드"/>
    <s v="레전드1팀"/>
    <s v="박윤나"/>
    <s v="KB손보"/>
    <x v="0"/>
    <x v="0"/>
    <n v="21000"/>
    <s v="정상"/>
    <d v="2019-11-22T00:00:00"/>
    <d v="2019-11-22T00:00:00"/>
    <n v="20195935904"/>
    <x v="3"/>
    <d v="2019-11-30T00:00:00"/>
    <x v="0"/>
    <x v="11"/>
    <x v="0"/>
  </r>
  <r>
    <s v="엠피메트로"/>
    <s v="씨티엠지점"/>
    <m/>
    <s v="박윤희"/>
    <s v="한화손보"/>
    <x v="0"/>
    <x v="0"/>
    <n v="23750"/>
    <s v="정상"/>
    <d v="2019-11-22T00:00:00"/>
    <d v="2019-11-22T00:00:00"/>
    <s v="LA20192461742000"/>
    <x v="3"/>
    <d v="2019-11-30T00:00:00"/>
    <x v="0"/>
    <x v="13"/>
    <x v="0"/>
  </r>
  <r>
    <s v="엠피상동"/>
    <s v="MP상동"/>
    <s v="상동1팀"/>
    <s v="손명애"/>
    <s v="DB손보"/>
    <x v="0"/>
    <x v="0"/>
    <n v="47000"/>
    <s v="정상"/>
    <d v="2019-11-22T00:00:00"/>
    <d v="2019-11-22T00:00:00"/>
    <n v="320192199356"/>
    <x v="3"/>
    <d v="2019-11-30T00:00:00"/>
    <x v="0"/>
    <x v="1"/>
    <x v="0"/>
  </r>
  <r>
    <s v="엠피메트로"/>
    <s v="MP메트로"/>
    <s v="시흥1팀"/>
    <s v="송현우"/>
    <s v="메리츠화재"/>
    <x v="0"/>
    <x v="0"/>
    <n v="90000"/>
    <s v="정상"/>
    <d v="2019-11-22T00:00:00"/>
    <d v="2019-11-22T00:00:00"/>
    <s v="61430-22554"/>
    <x v="3"/>
    <d v="2019-11-30T00:00:00"/>
    <x v="0"/>
    <x v="15"/>
    <x v="0"/>
  </r>
  <r>
    <s v="엠피의정부"/>
    <s v="MP의정부"/>
    <s v="의정부1팀"/>
    <s v="염경분"/>
    <s v="KB손보"/>
    <x v="0"/>
    <x v="0"/>
    <n v="96861"/>
    <s v="정상"/>
    <d v="2019-11-22T00:00:00"/>
    <d v="2019-11-22T00:00:00"/>
    <n v="20195937928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52000"/>
    <s v="정상"/>
    <d v="2019-11-22T00:00:00"/>
    <d v="2019-11-22T00:00:00"/>
    <n v="51925491620000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12000"/>
    <s v="정상"/>
    <d v="2019-11-22T00:00:00"/>
    <d v="2019-11-22T00:00:00"/>
    <n v="51925574670000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14580"/>
    <s v="정상"/>
    <d v="2019-11-22T00:00:00"/>
    <d v="2019-11-22T00:00:00"/>
    <s v="61437-55983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63140"/>
    <s v="정상"/>
    <d v="2019-11-22T00:00:00"/>
    <d v="2019-11-22T00:00:00"/>
    <s v="61461-3548"/>
    <x v="3"/>
    <d v="2019-11-30T00:00:00"/>
    <x v="0"/>
    <x v="10"/>
    <x v="0"/>
  </r>
  <r>
    <s v="엠피의정부"/>
    <s v="MP의정부"/>
    <s v="의정부1팀"/>
    <s v="염경분"/>
    <s v="KB손보"/>
    <x v="0"/>
    <x v="0"/>
    <n v="42000"/>
    <s v="정상"/>
    <d v="2019-11-22T00:00:00"/>
    <d v="2019-11-22T00:00:00"/>
    <n v="20195944683"/>
    <x v="3"/>
    <d v="2019-11-30T00:00:00"/>
    <x v="0"/>
    <x v="10"/>
    <x v="0"/>
  </r>
  <r>
    <s v="엠피피스토스"/>
    <s v="MP피스토스"/>
    <s v="피스1팀"/>
    <s v="우월랑"/>
    <s v="삼성화재"/>
    <x v="0"/>
    <x v="0"/>
    <n v="15000"/>
    <s v="정상"/>
    <d v="2019-11-22T00:00:00"/>
    <d v="2019-11-22T00:00:00"/>
    <n v="51925578490000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25000"/>
    <s v="정상"/>
    <d v="2019-11-22T00:00:00"/>
    <d v="2019-11-22T00:00:00"/>
    <n v="51925577460000"/>
    <x v="3"/>
    <d v="2019-11-30T00:00:00"/>
    <x v="0"/>
    <x v="3"/>
    <x v="0"/>
  </r>
  <r>
    <s v="엠피피스토스"/>
    <s v="MP피스토스"/>
    <s v="피스1팀"/>
    <s v="우월랑"/>
    <s v="KB손보"/>
    <x v="0"/>
    <x v="0"/>
    <n v="100000"/>
    <s v="정상"/>
    <d v="2019-11-22T00:00:00"/>
    <d v="2019-11-22T00:00:00"/>
    <n v="20195940729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26000"/>
    <s v="정상"/>
    <d v="2019-11-22T00:00:00"/>
    <d v="2019-11-22T00:00:00"/>
    <n v="51925559340000"/>
    <x v="3"/>
    <d v="2019-11-30T00:00:00"/>
    <x v="0"/>
    <x v="3"/>
    <x v="0"/>
  </r>
  <r>
    <s v="엠피피스토스"/>
    <s v="MP피스토스"/>
    <s v="피스1팀"/>
    <s v="우월랑"/>
    <s v="삼성화재"/>
    <x v="0"/>
    <x v="0"/>
    <n v="30910"/>
    <s v="정상"/>
    <d v="2019-11-22T00:00:00"/>
    <d v="2019-11-22T00:00:00"/>
    <n v="51925563300000"/>
    <x v="3"/>
    <d v="2019-11-30T00:00:00"/>
    <x v="0"/>
    <x v="3"/>
    <x v="0"/>
  </r>
  <r>
    <s v="엠피메트로"/>
    <s v="MP메트로"/>
    <s v="제이엔제이팀"/>
    <s v="유경자"/>
    <s v="메리츠화재"/>
    <x v="0"/>
    <x v="0"/>
    <n v="21000"/>
    <s v="정상"/>
    <d v="2019-11-22T00:00:00"/>
    <d v="2019-11-22T00:00:00"/>
    <s v="61437-56251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15000"/>
    <s v="정상"/>
    <d v="2019-11-22T00:00:00"/>
    <d v="2019-11-22T00:00:00"/>
    <s v="61437-54259"/>
    <x v="3"/>
    <d v="2019-11-30T00:00:00"/>
    <x v="0"/>
    <x v="4"/>
    <x v="0"/>
  </r>
  <r>
    <s v="엠피경기"/>
    <m/>
    <m/>
    <s v="유창백"/>
    <s v="KB손보"/>
    <x v="0"/>
    <x v="2"/>
    <n v="1000000"/>
    <s v="정상"/>
    <d v="2019-11-22T00:00:00"/>
    <d v="2019-11-22T00:00:00"/>
    <n v="20195928395"/>
    <x v="3"/>
    <d v="2019-11-30T00:00:00"/>
    <x v="0"/>
    <x v="18"/>
    <x v="0"/>
  </r>
  <r>
    <s v="엠피송내"/>
    <s v="MP송내"/>
    <s v="송내1팀"/>
    <s v="윤상례"/>
    <s v="삼성화재"/>
    <x v="0"/>
    <x v="0"/>
    <n v="24347"/>
    <s v="정상"/>
    <d v="2019-11-22T00:00:00"/>
    <d v="2019-11-22T00:00:00"/>
    <n v="51925522070000"/>
    <x v="3"/>
    <d v="2019-11-30T00:00:00"/>
    <x v="0"/>
    <x v="2"/>
    <x v="0"/>
  </r>
  <r>
    <s v="엠피메트로"/>
    <s v="MP메트로"/>
    <s v="제이엔제이팀"/>
    <s v="윤정화"/>
    <s v="메리츠화재"/>
    <x v="0"/>
    <x v="0"/>
    <n v="48540"/>
    <s v="정상"/>
    <d v="2019-11-22T00:00:00"/>
    <d v="2019-11-22T00:00:00"/>
    <s v="61464-3490"/>
    <x v="3"/>
    <d v="2019-11-30T00:00:00"/>
    <x v="0"/>
    <x v="4"/>
    <x v="0"/>
  </r>
  <r>
    <s v="엠피송내"/>
    <s v="MP송내"/>
    <s v="송내1팀"/>
    <s v="이광인"/>
    <s v="KB손보"/>
    <x v="0"/>
    <x v="0"/>
    <n v="15940"/>
    <s v="정상"/>
    <d v="2019-11-22T00:00:00"/>
    <d v="2019-11-22T00:00:00"/>
    <n v="20195943132"/>
    <x v="3"/>
    <d v="2019-11-30T00:00:00"/>
    <x v="0"/>
    <x v="2"/>
    <x v="0"/>
  </r>
  <r>
    <s v="엠피송내"/>
    <s v="MP송내"/>
    <s v="송내1팀"/>
    <s v="이광인"/>
    <s v="현대해상"/>
    <x v="0"/>
    <x v="0"/>
    <n v="128900"/>
    <s v="정상"/>
    <d v="2019-11-22T00:00:00"/>
    <d v="2019-11-22T00:00:00"/>
    <s v="L01940974835"/>
    <x v="3"/>
    <d v="2019-11-30T00:00:00"/>
    <x v="0"/>
    <x v="2"/>
    <x v="0"/>
  </r>
  <r>
    <s v="엠피레전드"/>
    <s v="MP레전드"/>
    <s v="레전드1팀"/>
    <s v="이광호"/>
    <s v="삼성화재"/>
    <x v="0"/>
    <x v="0"/>
    <n v="50000"/>
    <s v="정상"/>
    <d v="2019-11-22T00:00:00"/>
    <d v="2019-11-22T00:00:00"/>
    <n v="51925625310000"/>
    <x v="3"/>
    <d v="2019-11-30T00:00:00"/>
    <x v="0"/>
    <x v="11"/>
    <x v="0"/>
  </r>
  <r>
    <s v="엠피상동"/>
    <s v="MP상동"/>
    <s v="상동1팀"/>
    <s v="이문희"/>
    <s v="DB손보"/>
    <x v="0"/>
    <x v="0"/>
    <n v="39500"/>
    <s v="정상"/>
    <d v="2019-11-22T00:00:00"/>
    <d v="2019-11-22T00:00:00"/>
    <n v="320192197940"/>
    <x v="3"/>
    <d v="2019-11-30T00:00:00"/>
    <x v="0"/>
    <x v="1"/>
    <x v="0"/>
  </r>
  <r>
    <s v="엠피피스토스"/>
    <s v="MP피스토스"/>
    <s v="피스1팀"/>
    <s v="이미선2"/>
    <s v="DB손보"/>
    <x v="0"/>
    <x v="1"/>
    <n v="5290"/>
    <s v="정상"/>
    <d v="2019-11-22T00:00:00"/>
    <d v="2019-11-22T00:00:00"/>
    <n v="320192194704"/>
    <x v="3"/>
    <d v="2019-11-30T00:00:00"/>
    <x v="0"/>
    <x v="3"/>
    <x v="0"/>
  </r>
  <r>
    <s v="엠피피스토스"/>
    <s v="MP피스토스"/>
    <s v="피스1팀"/>
    <s v="이미선2"/>
    <s v="DB손보"/>
    <x v="0"/>
    <x v="0"/>
    <n v="32500"/>
    <s v="정상"/>
    <d v="2019-11-22T00:00:00"/>
    <d v="2019-11-22T00:00:00"/>
    <n v="320192194806"/>
    <x v="3"/>
    <d v="2019-11-30T00:00:00"/>
    <x v="0"/>
    <x v="3"/>
    <x v="0"/>
  </r>
  <r>
    <s v="엠피피스토스"/>
    <s v="MP피스토스"/>
    <s v="피스1팀"/>
    <s v="이미선2"/>
    <s v="DB손보"/>
    <x v="0"/>
    <x v="0"/>
    <n v="36500"/>
    <s v="정상"/>
    <d v="2019-11-22T00:00:00"/>
    <d v="2019-11-22T00:00:00"/>
    <n v="320192194609"/>
    <x v="3"/>
    <d v="2019-11-30T00:00:00"/>
    <x v="0"/>
    <x v="3"/>
    <x v="0"/>
  </r>
  <r>
    <s v="엠피피스토스"/>
    <s v="MP피스토스"/>
    <s v="피스1팀"/>
    <s v="이미선2"/>
    <s v="DB손보"/>
    <x v="0"/>
    <x v="1"/>
    <n v="5220"/>
    <s v="정상"/>
    <d v="2019-11-22T00:00:00"/>
    <d v="2019-11-22T00:00:00"/>
    <n v="320192194321"/>
    <x v="3"/>
    <d v="2019-11-30T00:00:00"/>
    <x v="0"/>
    <x v="3"/>
    <x v="0"/>
  </r>
  <r>
    <s v="엠피상동"/>
    <s v="MP상동"/>
    <s v="상동1팀"/>
    <s v="이병식"/>
    <s v="한화손보"/>
    <x v="0"/>
    <x v="0"/>
    <n v="59000"/>
    <s v="정상"/>
    <d v="2019-11-22T00:00:00"/>
    <d v="2019-11-22T00:00:00"/>
    <s v="LA20192472660000"/>
    <x v="3"/>
    <d v="2019-11-30T00:00:00"/>
    <x v="0"/>
    <x v="1"/>
    <x v="0"/>
  </r>
  <r>
    <s v="엠피상동"/>
    <s v="MP상동"/>
    <s v="상동1팀"/>
    <s v="이병식"/>
    <s v="한화손보"/>
    <x v="0"/>
    <x v="0"/>
    <n v="68000"/>
    <s v="정상"/>
    <d v="2019-11-22T00:00:00"/>
    <d v="2019-11-22T00:00:00"/>
    <s v="LA20192472918000"/>
    <x v="3"/>
    <d v="2019-11-30T00:00:00"/>
    <x v="0"/>
    <x v="1"/>
    <x v="0"/>
  </r>
  <r>
    <s v="엠피피스토스"/>
    <s v="MP피스토스"/>
    <s v="피스1팀"/>
    <s v="이복자"/>
    <s v="삼성화재"/>
    <x v="0"/>
    <x v="0"/>
    <n v="23000"/>
    <s v="정상"/>
    <d v="2019-11-22T00:00:00"/>
    <d v="2019-11-22T00:00:00"/>
    <n v="51925600080000"/>
    <x v="3"/>
    <d v="2019-11-30T00:00:00"/>
    <x v="0"/>
    <x v="3"/>
    <x v="0"/>
  </r>
  <r>
    <s v="엠피피스토스"/>
    <s v="MP피스토스"/>
    <s v="피스1팀"/>
    <s v="이복자"/>
    <s v="삼성화재"/>
    <x v="0"/>
    <x v="0"/>
    <n v="17000"/>
    <s v="정상"/>
    <d v="2019-11-22T00:00:00"/>
    <d v="2019-11-22T00:00:00"/>
    <n v="51925601270000"/>
    <x v="3"/>
    <d v="2019-11-30T00:00:00"/>
    <x v="0"/>
    <x v="3"/>
    <x v="0"/>
  </r>
  <r>
    <s v="엠피피스토스"/>
    <s v="MP피스토스"/>
    <s v="피스1팀"/>
    <s v="이복자"/>
    <s v="DB손보"/>
    <x v="0"/>
    <x v="0"/>
    <n v="54780"/>
    <s v="정상"/>
    <d v="2019-11-22T00:00:00"/>
    <d v="2019-11-22T00:00:00"/>
    <n v="320192197301"/>
    <x v="3"/>
    <d v="2019-11-30T00:00:00"/>
    <x v="0"/>
    <x v="3"/>
    <x v="0"/>
  </r>
  <r>
    <s v="엠피피스토스"/>
    <s v="MP피스토스"/>
    <s v="피스1팀"/>
    <s v="이복자"/>
    <s v="삼성화재"/>
    <x v="0"/>
    <x v="0"/>
    <n v="20000"/>
    <s v="정상"/>
    <d v="2019-11-22T00:00:00"/>
    <d v="2019-11-22T00:00:00"/>
    <n v="51925603570000"/>
    <x v="3"/>
    <d v="2019-11-30T00:00:00"/>
    <x v="0"/>
    <x v="3"/>
    <x v="0"/>
  </r>
  <r>
    <s v="엠피피스토스"/>
    <s v="MP피스토스"/>
    <s v="피스1팀"/>
    <s v="이복자"/>
    <s v="삼성화재"/>
    <x v="0"/>
    <x v="1"/>
    <n v="6279"/>
    <s v="정상"/>
    <d v="2019-11-22T00:00:00"/>
    <d v="2019-11-22T00:00:00"/>
    <n v="51925601540000"/>
    <x v="3"/>
    <d v="2019-11-30T00:00:00"/>
    <x v="0"/>
    <x v="3"/>
    <x v="0"/>
  </r>
  <r>
    <s v="엠피피스토스"/>
    <s v="MP피스토스"/>
    <s v="피스1팀"/>
    <s v="이복자"/>
    <s v="삼성화재"/>
    <x v="0"/>
    <x v="1"/>
    <n v="6091"/>
    <s v="정상"/>
    <d v="2019-11-22T00:00:00"/>
    <d v="2019-11-22T00:00:00"/>
    <n v="51925603450000"/>
    <x v="3"/>
    <d v="2019-11-30T00:00:00"/>
    <x v="0"/>
    <x v="3"/>
    <x v="0"/>
  </r>
  <r>
    <s v="엠피송내"/>
    <m/>
    <m/>
    <s v="이선영"/>
    <s v="롯데손보"/>
    <x v="0"/>
    <x v="0"/>
    <n v="30744"/>
    <s v="정상"/>
    <d v="2019-11-22T00:00:00"/>
    <d v="2019-11-22T00:00:00"/>
    <s v="LA20191996053000"/>
    <x v="3"/>
    <d v="2019-11-30T00:00:00"/>
    <x v="0"/>
    <x v="2"/>
    <x v="0"/>
  </r>
  <r>
    <s v="엠피조은"/>
    <m/>
    <m/>
    <s v="이선화2"/>
    <s v="한화손보"/>
    <x v="0"/>
    <x v="0"/>
    <n v="20000"/>
    <s v="정상"/>
    <d v="2019-11-22T00:00:00"/>
    <d v="2019-11-22T00:00:00"/>
    <s v="LA20192464397000"/>
    <x v="3"/>
    <d v="2019-11-30T00:00:00"/>
    <x v="0"/>
    <x v="0"/>
    <x v="0"/>
  </r>
  <r>
    <s v="엠피조은"/>
    <m/>
    <m/>
    <s v="이선화2"/>
    <s v="KB손보"/>
    <x v="0"/>
    <x v="0"/>
    <n v="48200"/>
    <s v="정상"/>
    <d v="2019-11-22T00:00:00"/>
    <d v="2019-11-22T00:00:00"/>
    <n v="20195929331"/>
    <x v="3"/>
    <d v="2019-11-30T00:00:00"/>
    <x v="0"/>
    <x v="0"/>
    <x v="0"/>
  </r>
  <r>
    <s v="엠피조은"/>
    <m/>
    <m/>
    <s v="이선화2"/>
    <s v="KB손보"/>
    <x v="0"/>
    <x v="0"/>
    <n v="22000"/>
    <s v="정상"/>
    <d v="2019-11-22T00:00:00"/>
    <d v="2019-11-22T00:00:00"/>
    <n v="20195948494"/>
    <x v="3"/>
    <d v="2019-11-30T00:00:00"/>
    <x v="0"/>
    <x v="0"/>
    <x v="0"/>
  </r>
  <r>
    <s v="엠피조은"/>
    <s v="MP조은"/>
    <s v="조은1팀"/>
    <s v="이설화"/>
    <s v="메리츠화재"/>
    <x v="0"/>
    <x v="0"/>
    <n v="95000"/>
    <s v="정상"/>
    <d v="2019-11-22T00:00:00"/>
    <d v="2019-11-22T00:00:00"/>
    <s v="61464-3219"/>
    <x v="3"/>
    <d v="2019-11-30T00:00:00"/>
    <x v="0"/>
    <x v="0"/>
    <x v="0"/>
  </r>
  <r>
    <s v="엠피여주"/>
    <s v="MP여주"/>
    <s v="여주1팀"/>
    <s v="이성구"/>
    <s v="KB손보"/>
    <x v="0"/>
    <x v="0"/>
    <n v="60100"/>
    <s v="정상"/>
    <d v="2019-11-22T00:00:00"/>
    <d v="2019-11-22T00:00:00"/>
    <n v="20195928279"/>
    <x v="3"/>
    <d v="2019-11-30T00:00:00"/>
    <x v="0"/>
    <x v="7"/>
    <x v="0"/>
  </r>
  <r>
    <s v="엠피여주"/>
    <s v="MP여주"/>
    <s v="여주1팀"/>
    <s v="이성구"/>
    <s v="KB손보"/>
    <x v="0"/>
    <x v="1"/>
    <n v="59463"/>
    <s v="정상"/>
    <d v="2019-11-22T00:00:00"/>
    <d v="2019-11-22T00:00:00"/>
    <n v="20195928312"/>
    <x v="3"/>
    <d v="2019-11-30T00:00:00"/>
    <x v="0"/>
    <x v="7"/>
    <x v="0"/>
  </r>
  <r>
    <s v="엠피상동"/>
    <s v="MP상동"/>
    <s v="상동1팀"/>
    <s v="이현숙"/>
    <s v="메리츠화재"/>
    <x v="0"/>
    <x v="0"/>
    <n v="31000"/>
    <s v="정상"/>
    <d v="2019-11-22T00:00:00"/>
    <d v="2019-11-22T00:00:00"/>
    <s v="61438-25614"/>
    <x v="3"/>
    <d v="2019-11-30T00:00:00"/>
    <x v="0"/>
    <x v="1"/>
    <x v="0"/>
  </r>
  <r>
    <s v="엠피상동"/>
    <s v="MP상동"/>
    <s v="상동1팀"/>
    <s v="이현숙"/>
    <s v="현대해상"/>
    <x v="0"/>
    <x v="1"/>
    <n v="14840"/>
    <s v="정상"/>
    <d v="2019-11-22T00:00:00"/>
    <d v="2019-11-22T00:00:00"/>
    <s v="L01941193798"/>
    <x v="3"/>
    <d v="2019-11-30T00:00:00"/>
    <x v="0"/>
    <x v="1"/>
    <x v="0"/>
  </r>
  <r>
    <s v="엠피상동"/>
    <s v="MP상동"/>
    <s v="상동1팀"/>
    <s v="이현숙"/>
    <s v="현대해상"/>
    <x v="0"/>
    <x v="0"/>
    <n v="80000"/>
    <s v="정상"/>
    <d v="2019-11-22T00:00:00"/>
    <d v="2019-11-22T00:00:00"/>
    <s v="L01941480543"/>
    <x v="3"/>
    <d v="2019-11-30T00:00:00"/>
    <x v="0"/>
    <x v="1"/>
    <x v="0"/>
  </r>
  <r>
    <s v="엠피상동"/>
    <s v="MP상동"/>
    <s v="상동1팀"/>
    <s v="이현숙"/>
    <s v="메리츠화재"/>
    <x v="0"/>
    <x v="0"/>
    <n v="20470"/>
    <s v="정상"/>
    <d v="2019-11-22T00:00:00"/>
    <d v="2019-11-22T00:00:00"/>
    <s v="61437-55374"/>
    <x v="3"/>
    <d v="2019-11-30T00:00:00"/>
    <x v="0"/>
    <x v="1"/>
    <x v="0"/>
  </r>
  <r>
    <s v="엠피송내"/>
    <s v="MP송내"/>
    <s v="송내2팀"/>
    <s v="이현자"/>
    <s v="삼성화재"/>
    <x v="0"/>
    <x v="0"/>
    <n v="21600"/>
    <s v="정상"/>
    <d v="2019-11-22T00:00:00"/>
    <d v="2019-11-22T00:00:00"/>
    <n v="51925501710000"/>
    <x v="3"/>
    <d v="2019-11-30T00:00:00"/>
    <x v="0"/>
    <x v="2"/>
    <x v="0"/>
  </r>
  <r>
    <s v="엠피송내"/>
    <s v="MP송내"/>
    <s v="송내2팀"/>
    <s v="임서윤"/>
    <s v="삼성화재"/>
    <x v="0"/>
    <x v="0"/>
    <n v="59950"/>
    <s v="정상"/>
    <d v="2019-11-22T00:00:00"/>
    <d v="2019-11-22T00:00:00"/>
    <n v="51925573170000"/>
    <x v="3"/>
    <d v="2019-11-30T00:00:00"/>
    <x v="0"/>
    <x v="2"/>
    <x v="0"/>
  </r>
  <r>
    <s v="엠피상동"/>
    <s v="MP상동"/>
    <s v="상동1팀"/>
    <s v="임영신"/>
    <s v="KB손보"/>
    <x v="0"/>
    <x v="0"/>
    <n v="52000"/>
    <s v="정상"/>
    <d v="2019-11-22T00:00:00"/>
    <d v="2019-11-22T00:00:00"/>
    <n v="20195942789"/>
    <x v="3"/>
    <d v="2019-11-30T00:00:00"/>
    <x v="0"/>
    <x v="1"/>
    <x v="0"/>
  </r>
  <r>
    <s v="엠피상동"/>
    <s v="MP상동"/>
    <s v="상동1팀"/>
    <s v="임영신"/>
    <s v="KB손보"/>
    <x v="0"/>
    <x v="0"/>
    <n v="50000"/>
    <s v="정상"/>
    <d v="2019-11-22T00:00:00"/>
    <d v="2019-11-22T00:00:00"/>
    <n v="20195942804"/>
    <x v="3"/>
    <d v="2019-11-30T00:00:00"/>
    <x v="0"/>
    <x v="1"/>
    <x v="0"/>
  </r>
  <r>
    <s v="엠피가온"/>
    <m/>
    <m/>
    <s v="임은숙"/>
    <s v="농협손보"/>
    <x v="0"/>
    <x v="0"/>
    <n v="24219"/>
    <s v="정상"/>
    <d v="2019-11-22T00:00:00"/>
    <d v="2019-11-22T00:00:00"/>
    <n v="3190613264911"/>
    <x v="3"/>
    <d v="2019-11-30T00:00:00"/>
    <x v="0"/>
    <x v="9"/>
    <x v="0"/>
  </r>
  <r>
    <s v="엠피가온"/>
    <m/>
    <m/>
    <s v="임은숙"/>
    <s v="삼성화재"/>
    <x v="0"/>
    <x v="0"/>
    <n v="19000"/>
    <s v="정상"/>
    <d v="2019-11-22T00:00:00"/>
    <d v="2019-11-22T00:00:00"/>
    <n v="51925621370000"/>
    <x v="3"/>
    <d v="2019-11-30T00:00:00"/>
    <x v="0"/>
    <x v="9"/>
    <x v="0"/>
  </r>
  <r>
    <s v="엠피성공"/>
    <m/>
    <m/>
    <s v="전용순"/>
    <s v="롯데손보"/>
    <x v="0"/>
    <x v="2"/>
    <n v="30000"/>
    <s v="정상"/>
    <d v="2019-11-22T00:00:00"/>
    <d v="2019-11-22T00:00:00"/>
    <s v="LA20191997897000"/>
    <x v="3"/>
    <d v="2019-11-30T00:00:00"/>
    <x v="0"/>
    <x v="5"/>
    <x v="0"/>
  </r>
  <r>
    <s v="엠피성공"/>
    <m/>
    <m/>
    <s v="전용순"/>
    <s v="삼성화재"/>
    <x v="0"/>
    <x v="0"/>
    <n v="16000"/>
    <s v="정상"/>
    <d v="2019-11-22T00:00:00"/>
    <d v="2019-11-22T00:00:00"/>
    <n v="51925498660000"/>
    <x v="3"/>
    <d v="2019-11-30T00:00:00"/>
    <x v="0"/>
    <x v="5"/>
    <x v="0"/>
  </r>
  <r>
    <s v="엠피성공"/>
    <m/>
    <m/>
    <s v="전용순"/>
    <s v="삼성화재"/>
    <x v="0"/>
    <x v="0"/>
    <n v="18000"/>
    <s v="정상"/>
    <d v="2019-11-22T00:00:00"/>
    <d v="2019-11-22T00:00:00"/>
    <n v="51925498820000"/>
    <x v="3"/>
    <d v="2019-11-30T00:00:00"/>
    <x v="0"/>
    <x v="5"/>
    <x v="0"/>
  </r>
  <r>
    <s v="엠피송내"/>
    <s v="MP송내"/>
    <s v="송내1팀"/>
    <s v="정인란"/>
    <s v="한화손보"/>
    <x v="0"/>
    <x v="0"/>
    <n v="27000"/>
    <s v="정상"/>
    <d v="2019-11-22T00:00:00"/>
    <d v="2019-11-22T00:00:00"/>
    <s v="LA20192470001000"/>
    <x v="3"/>
    <d v="2019-11-30T00:00:00"/>
    <x v="0"/>
    <x v="2"/>
    <x v="0"/>
  </r>
  <r>
    <s v="엠피송내"/>
    <s v="MP송내"/>
    <s v="송내1팀"/>
    <s v="정인란"/>
    <s v="메리츠화재"/>
    <x v="0"/>
    <x v="0"/>
    <n v="30950"/>
    <s v="정상"/>
    <d v="2019-11-22T00:00:00"/>
    <d v="2019-11-22T00:00:00"/>
    <s v="61464-3380"/>
    <x v="3"/>
    <d v="2019-11-30T00:00:00"/>
    <x v="0"/>
    <x v="2"/>
    <x v="0"/>
  </r>
  <r>
    <s v="엠피송내"/>
    <s v="MP송내"/>
    <s v="송내1팀"/>
    <s v="정인란"/>
    <s v="메리츠화재"/>
    <x v="0"/>
    <x v="0"/>
    <n v="39510"/>
    <s v="정상"/>
    <d v="2019-11-22T00:00:00"/>
    <d v="2019-11-22T00:00:00"/>
    <s v="61415-55853"/>
    <x v="3"/>
    <d v="2019-11-30T00:00:00"/>
    <x v="0"/>
    <x v="2"/>
    <x v="0"/>
  </r>
  <r>
    <s v="엠피조은"/>
    <m/>
    <m/>
    <s v="차은주"/>
    <s v="KB손보"/>
    <x v="0"/>
    <x v="0"/>
    <n v="67600"/>
    <s v="정상"/>
    <d v="2019-11-22T00:00:00"/>
    <d v="2019-11-22T00:00:00"/>
    <n v="20195936010"/>
    <x v="3"/>
    <d v="2019-11-30T00:00:00"/>
    <x v="0"/>
    <x v="0"/>
    <x v="0"/>
  </r>
  <r>
    <s v="엠피성공"/>
    <s v="MP성공"/>
    <s v="성공1팀"/>
    <s v="최선희"/>
    <s v="농협손보"/>
    <x v="0"/>
    <x v="0"/>
    <n v="81276"/>
    <s v="정상"/>
    <d v="2019-11-22T00:00:00"/>
    <d v="2019-11-22T00:00:00"/>
    <n v="3190612156571"/>
    <x v="3"/>
    <d v="2019-11-30T00:00:00"/>
    <x v="0"/>
    <x v="5"/>
    <x v="0"/>
  </r>
  <r>
    <s v="엠피성공"/>
    <s v="MP성공"/>
    <s v="성공1팀"/>
    <s v="최선희"/>
    <s v="롯데손보"/>
    <x v="0"/>
    <x v="0"/>
    <n v="115183"/>
    <s v="정상"/>
    <d v="2019-11-22T00:00:00"/>
    <d v="2019-11-22T00:00:00"/>
    <s v="LA20191998160000"/>
    <x v="3"/>
    <d v="2019-11-30T00:00:00"/>
    <x v="0"/>
    <x v="5"/>
    <x v="0"/>
  </r>
  <r>
    <s v="엠피성공"/>
    <s v="MP성공"/>
    <s v="성공1팀"/>
    <s v="최선희"/>
    <s v="흥국화재"/>
    <x v="0"/>
    <x v="0"/>
    <n v="49406"/>
    <s v="정상"/>
    <d v="2019-11-22T00:00:00"/>
    <d v="2019-11-22T00:00:00"/>
    <n v="41937543800000"/>
    <x v="3"/>
    <d v="2019-11-30T00:00:00"/>
    <x v="0"/>
    <x v="5"/>
    <x v="0"/>
  </r>
  <r>
    <s v="엠피성공"/>
    <s v="MP성공"/>
    <s v="성공1팀"/>
    <s v="최선희"/>
    <s v="메리츠화재"/>
    <x v="0"/>
    <x v="0"/>
    <n v="32000"/>
    <s v="정상"/>
    <d v="2019-11-22T00:00:00"/>
    <d v="2019-11-22T00:00:00"/>
    <s v="61438-25779"/>
    <x v="3"/>
    <d v="2019-11-30T00:00:00"/>
    <x v="0"/>
    <x v="5"/>
    <x v="0"/>
  </r>
  <r>
    <s v="엠피피스토스"/>
    <m/>
    <m/>
    <s v="표계순"/>
    <s v="메리츠화재"/>
    <x v="0"/>
    <x v="0"/>
    <n v="13210"/>
    <s v="정상"/>
    <d v="2019-11-22T00:00:00"/>
    <d v="2019-11-22T00:00:00"/>
    <s v="61437-55840"/>
    <x v="3"/>
    <d v="2019-11-30T00:00:00"/>
    <x v="0"/>
    <x v="3"/>
    <x v="0"/>
  </r>
  <r>
    <s v="엠피피스토스"/>
    <m/>
    <m/>
    <s v="표계순"/>
    <s v="메리츠화재"/>
    <x v="0"/>
    <x v="0"/>
    <n v="20650"/>
    <s v="정상"/>
    <d v="2019-11-22T00:00:00"/>
    <d v="2019-11-22T00:00:00"/>
    <s v="61438-25155"/>
    <x v="3"/>
    <d v="2019-11-30T00:00:00"/>
    <x v="0"/>
    <x v="3"/>
    <x v="0"/>
  </r>
  <r>
    <s v="엠피피스토스"/>
    <m/>
    <m/>
    <s v="표계순"/>
    <s v="메리츠화재"/>
    <x v="0"/>
    <x v="0"/>
    <n v="116680"/>
    <s v="정상"/>
    <d v="2019-11-22T00:00:00"/>
    <d v="2019-11-22T00:00:00"/>
    <s v="61430-22255"/>
    <x v="3"/>
    <d v="2019-11-30T00:00:00"/>
    <x v="0"/>
    <x v="3"/>
    <x v="0"/>
  </r>
  <r>
    <s v="엠피프라임"/>
    <m/>
    <m/>
    <s v="허윤경"/>
    <s v="메리츠화재"/>
    <x v="0"/>
    <x v="0"/>
    <n v="86160"/>
    <s v="정상"/>
    <d v="2019-11-22T00:00:00"/>
    <d v="2019-11-22T00:00:00"/>
    <s v="61465-4921"/>
    <x v="3"/>
    <d v="2019-11-30T00:00:00"/>
    <x v="0"/>
    <x v="12"/>
    <x v="0"/>
  </r>
  <r>
    <s v="엠피피스토스"/>
    <s v="MP피스토스"/>
    <s v="피스1팀"/>
    <s v="황지영"/>
    <s v="삼성화재"/>
    <x v="0"/>
    <x v="0"/>
    <n v="23000"/>
    <s v="정상"/>
    <d v="2019-11-22T00:00:00"/>
    <d v="2019-11-22T00:00:00"/>
    <n v="51925616250000"/>
    <x v="3"/>
    <d v="2019-11-30T00:00:00"/>
    <x v="0"/>
    <x v="3"/>
    <x v="0"/>
  </r>
  <r>
    <s v="엠피피스토스"/>
    <s v="MP피스토스"/>
    <s v="피스1팀"/>
    <s v="황지영"/>
    <s v="삼성화재"/>
    <x v="0"/>
    <x v="0"/>
    <n v="128000"/>
    <s v="정상"/>
    <d v="2019-11-22T00:00:00"/>
    <d v="2019-11-22T00:00:00"/>
    <n v="51925615560000"/>
    <x v="3"/>
    <d v="2019-11-30T00:00:00"/>
    <x v="0"/>
    <x v="3"/>
    <x v="0"/>
  </r>
  <r>
    <s v="엠피상동"/>
    <s v="MP상동"/>
    <s v="상동1팀"/>
    <s v="강명희"/>
    <s v="메리츠화재"/>
    <x v="0"/>
    <x v="0"/>
    <n v="118430"/>
    <s v="정상"/>
    <d v="2019-11-21T00:00:00"/>
    <d v="2019-11-21T00:00:00"/>
    <s v="61465-4543"/>
    <x v="3"/>
    <d v="2019-11-30T00:00:00"/>
    <x v="0"/>
    <x v="1"/>
    <x v="0"/>
  </r>
  <r>
    <s v="엠피상동"/>
    <s v="MP상동"/>
    <s v="상동1팀"/>
    <s v="강명희"/>
    <s v="메리츠화재"/>
    <x v="0"/>
    <x v="0"/>
    <n v="30060"/>
    <s v="정상"/>
    <d v="2019-11-21T00:00:00"/>
    <d v="2019-11-21T00:00:00"/>
    <s v="61437-53594"/>
    <x v="3"/>
    <d v="2019-11-30T00:00:00"/>
    <x v="0"/>
    <x v="1"/>
    <x v="0"/>
  </r>
  <r>
    <s v="엠피상동"/>
    <s v="MP상동"/>
    <s v="상동1팀"/>
    <s v="강명희"/>
    <s v="메리츠화재"/>
    <x v="0"/>
    <x v="0"/>
    <n v="60890"/>
    <s v="정상"/>
    <d v="2019-11-21T00:00:00"/>
    <d v="2019-11-21T00:00:00"/>
    <s v="61465-4640"/>
    <x v="3"/>
    <d v="2019-11-30T00:00:00"/>
    <x v="0"/>
    <x v="1"/>
    <x v="0"/>
  </r>
  <r>
    <s v="엠피송내"/>
    <s v="MP송내"/>
    <s v="송내2팀"/>
    <s v="김묘정"/>
    <s v="메리츠화재"/>
    <x v="0"/>
    <x v="0"/>
    <n v="32750"/>
    <s v="정상"/>
    <d v="2019-11-21T00:00:00"/>
    <d v="2019-11-21T00:00:00"/>
    <s v="61464-2860"/>
    <x v="3"/>
    <d v="2019-11-30T00:00:00"/>
    <x v="0"/>
    <x v="2"/>
    <x v="0"/>
  </r>
  <r>
    <s v="엠피상동"/>
    <s v="MP상동"/>
    <s v="상동1팀"/>
    <s v="김미란"/>
    <s v="메리츠화재"/>
    <x v="0"/>
    <x v="0"/>
    <n v="11000"/>
    <s v="정상"/>
    <d v="2019-11-21T00:00:00"/>
    <d v="2019-11-21T00:00:00"/>
    <s v="61438-24815"/>
    <x v="3"/>
    <d v="2019-11-30T00:00:00"/>
    <x v="0"/>
    <x v="1"/>
    <x v="0"/>
  </r>
  <r>
    <s v="엠피조은"/>
    <s v="MP조은"/>
    <s v="조은1팀"/>
    <s v="김민화"/>
    <s v="KB손보"/>
    <x v="0"/>
    <x v="1"/>
    <n v="13597"/>
    <s v="정상"/>
    <d v="2019-11-21T00:00:00"/>
    <d v="2019-11-21T00:00:00"/>
    <n v="20195919685"/>
    <x v="3"/>
    <d v="2019-11-30T00:00:00"/>
    <x v="0"/>
    <x v="0"/>
    <x v="0"/>
  </r>
  <r>
    <s v="엠피조은"/>
    <s v="MP조은"/>
    <s v="조은1팀"/>
    <s v="김민화"/>
    <s v="KB손보"/>
    <x v="0"/>
    <x v="0"/>
    <n v="53000"/>
    <s v="정상"/>
    <d v="2019-11-21T00:00:00"/>
    <d v="2019-11-21T00:00:00"/>
    <n v="20195919938"/>
    <x v="3"/>
    <d v="2019-11-30T00:00:00"/>
    <x v="0"/>
    <x v="0"/>
    <x v="0"/>
  </r>
  <r>
    <s v="엠피피스토스"/>
    <s v="MP피스토스"/>
    <s v="피스1팀"/>
    <s v="김상천"/>
    <s v="삼성화재"/>
    <x v="0"/>
    <x v="0"/>
    <n v="19000"/>
    <s v="정상"/>
    <d v="2019-11-21T00:00:00"/>
    <d v="2019-11-21T00:00:00"/>
    <n v="51925448770000"/>
    <x v="3"/>
    <d v="2019-11-30T00:00:00"/>
    <x v="0"/>
    <x v="3"/>
    <x v="0"/>
  </r>
  <r>
    <s v="엠피피스토스"/>
    <s v="MP피스토스"/>
    <s v="피스1팀"/>
    <s v="김상천"/>
    <s v="한화손보"/>
    <x v="0"/>
    <x v="0"/>
    <n v="52000"/>
    <s v="정상"/>
    <d v="2019-11-21T00:00:00"/>
    <d v="2019-11-21T00:00:00"/>
    <s v="LA20192452650000"/>
    <x v="3"/>
    <d v="2019-11-30T00:00:00"/>
    <x v="0"/>
    <x v="3"/>
    <x v="0"/>
  </r>
  <r>
    <s v="엠피라온"/>
    <s v="MP라온"/>
    <s v="라온1팀"/>
    <s v="김성만"/>
    <s v="KB손보"/>
    <x v="0"/>
    <x v="0"/>
    <n v="124000"/>
    <s v="정상"/>
    <d v="2019-11-21T00:00:00"/>
    <d v="2019-11-21T00:00:00"/>
    <n v="20195927889"/>
    <x v="3"/>
    <d v="2019-11-30T00:00:00"/>
    <x v="0"/>
    <x v="6"/>
    <x v="0"/>
  </r>
  <r>
    <s v="엠피라온"/>
    <s v="MP라온"/>
    <s v="라온1팀"/>
    <s v="김성만"/>
    <s v="KB손보"/>
    <x v="0"/>
    <x v="0"/>
    <n v="38000"/>
    <s v="정상"/>
    <d v="2019-11-21T00:00:00"/>
    <d v="2019-11-21T00:00:00"/>
    <n v="20195913784"/>
    <x v="3"/>
    <d v="2019-11-30T00:00:00"/>
    <x v="0"/>
    <x v="6"/>
    <x v="0"/>
  </r>
  <r>
    <s v="엠피메트로"/>
    <s v="MP메트로"/>
    <s v="제이엔제이팀"/>
    <s v="김윤정"/>
    <s v="DB손보"/>
    <x v="0"/>
    <x v="0"/>
    <n v="50600"/>
    <s v="정상"/>
    <d v="2019-11-21T00:00:00"/>
    <d v="2019-11-21T00:00:00"/>
    <n v="320192178811"/>
    <x v="3"/>
    <d v="2019-11-30T00:00:00"/>
    <x v="0"/>
    <x v="4"/>
    <x v="0"/>
  </r>
  <r>
    <s v="엠피메트로"/>
    <s v="MP메트로"/>
    <s v="제이엔제이팀"/>
    <s v="김윤정"/>
    <s v="롯데손보"/>
    <x v="0"/>
    <x v="1"/>
    <n v="8693"/>
    <s v="정상"/>
    <d v="2019-11-21T00:00:00"/>
    <d v="2019-11-21T00:00:00"/>
    <s v="LA20191991462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75636"/>
    <s v="정상"/>
    <d v="2019-11-21T00:00:00"/>
    <d v="2019-11-21T00:00:00"/>
    <s v="LA20191991420000"/>
    <x v="3"/>
    <d v="2019-11-30T00:00:00"/>
    <x v="0"/>
    <x v="4"/>
    <x v="0"/>
  </r>
  <r>
    <s v="엠피피스토스"/>
    <s v="MP피스토스"/>
    <s v="피스1팀"/>
    <s v="김진이"/>
    <s v="한화손보"/>
    <x v="0"/>
    <x v="0"/>
    <n v="20000"/>
    <s v="정상"/>
    <d v="2019-11-21T00:00:00"/>
    <d v="2019-11-21T00:00:00"/>
    <s v="LA20192457850000"/>
    <x v="3"/>
    <d v="2019-11-30T00:00:00"/>
    <x v="0"/>
    <x v="3"/>
    <x v="0"/>
  </r>
  <r>
    <s v="엠피피스토스"/>
    <s v="MP피스토스"/>
    <s v="피스1팀"/>
    <s v="김진이"/>
    <s v="롯데손보"/>
    <x v="0"/>
    <x v="0"/>
    <n v="11880"/>
    <s v="정상"/>
    <d v="2019-11-21T00:00:00"/>
    <d v="2019-11-21T00:00:00"/>
    <s v="LA20191992446000"/>
    <x v="3"/>
    <d v="2019-11-30T00:00:00"/>
    <x v="0"/>
    <x v="3"/>
    <x v="0"/>
  </r>
  <r>
    <s v="엠피피스토스"/>
    <s v="MP피스토스"/>
    <s v="피스1팀"/>
    <s v="김진이"/>
    <s v="한화손보"/>
    <x v="0"/>
    <x v="0"/>
    <n v="61109"/>
    <s v="정상"/>
    <d v="2019-11-21T00:00:00"/>
    <d v="2019-11-21T00:00:00"/>
    <s v="LA20192457799000"/>
    <x v="3"/>
    <d v="2019-11-30T00:00:00"/>
    <x v="0"/>
    <x v="3"/>
    <x v="0"/>
  </r>
  <r>
    <s v="엠피가온"/>
    <s v="MP가온"/>
    <s v="가온1팀"/>
    <s v="노희경"/>
    <s v="한화손보"/>
    <x v="0"/>
    <x v="0"/>
    <n v="20580"/>
    <s v="정상"/>
    <d v="2019-11-21T00:00:00"/>
    <d v="2019-11-21T00:00:00"/>
    <s v="LA20192457654000"/>
    <x v="3"/>
    <d v="2019-11-30T00:00:00"/>
    <x v="0"/>
    <x v="9"/>
    <x v="0"/>
  </r>
  <r>
    <s v="엠피가온"/>
    <s v="MP가온"/>
    <s v="가온1팀"/>
    <s v="노희경"/>
    <s v="한화손보"/>
    <x v="0"/>
    <x v="0"/>
    <n v="50000"/>
    <s v="정상"/>
    <d v="2019-11-21T00:00:00"/>
    <d v="2019-11-21T00:00:00"/>
    <s v="LA20192457770000"/>
    <x v="3"/>
    <d v="2019-11-30T00:00:00"/>
    <x v="0"/>
    <x v="9"/>
    <x v="0"/>
  </r>
  <r>
    <s v="엠피피스토스"/>
    <s v="MP피스토스"/>
    <s v="피스1팀"/>
    <s v="문수산나"/>
    <s v="현대해상"/>
    <x v="0"/>
    <x v="1"/>
    <n v="27940"/>
    <s v="정상"/>
    <d v="2019-11-21T00:00:00"/>
    <d v="2019-11-21T00:00:00"/>
    <s v="L01941193577"/>
    <x v="3"/>
    <d v="2019-11-30T00:00:00"/>
    <x v="0"/>
    <x v="3"/>
    <x v="0"/>
  </r>
  <r>
    <s v="엠피메트로"/>
    <s v="씨티엠지점"/>
    <m/>
    <s v="박윤희"/>
    <s v="MG손보"/>
    <x v="0"/>
    <x v="0"/>
    <n v="36604"/>
    <s v="정상"/>
    <d v="2019-11-21T00:00:00"/>
    <d v="2019-11-21T00:00:00"/>
    <n v="20190552448"/>
    <x v="3"/>
    <d v="2019-11-30T00:00:00"/>
    <x v="0"/>
    <x v="13"/>
    <x v="0"/>
  </r>
  <r>
    <s v="엠피라온"/>
    <s v="MP라온"/>
    <m/>
    <s v="박종철"/>
    <s v="한화손보"/>
    <x v="0"/>
    <x v="0"/>
    <n v="35000"/>
    <s v="정상"/>
    <d v="2019-11-21T00:00:00"/>
    <d v="2019-11-21T00:00:00"/>
    <s v="LA20192448486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21T00:00:00"/>
    <d v="2019-11-21T00:00:00"/>
    <s v="LA20192451093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21T00:00:00"/>
    <d v="2019-11-21T00:00:00"/>
    <s v="LA20192448575000"/>
    <x v="3"/>
    <d v="2019-11-30T00:00:00"/>
    <x v="0"/>
    <x v="6"/>
    <x v="0"/>
  </r>
  <r>
    <s v="엠피라온"/>
    <s v="MP라온"/>
    <m/>
    <s v="박종철"/>
    <s v="한화손보"/>
    <x v="0"/>
    <x v="0"/>
    <n v="28000"/>
    <s v="정상"/>
    <d v="2019-11-21T00:00:00"/>
    <d v="2019-11-21T00:00:00"/>
    <s v="LA20192448542000"/>
    <x v="3"/>
    <d v="2019-11-30T00:00:00"/>
    <x v="0"/>
    <x v="6"/>
    <x v="0"/>
  </r>
  <r>
    <s v="엠피상동"/>
    <s v="MP상동"/>
    <s v="상동1팀"/>
    <s v="손명애"/>
    <s v="DB손보"/>
    <x v="0"/>
    <x v="0"/>
    <n v="23580"/>
    <s v="정상"/>
    <d v="2019-11-21T00:00:00"/>
    <d v="2019-11-21T00:00:00"/>
    <n v="320192185319"/>
    <x v="3"/>
    <d v="2019-11-30T00:00:00"/>
    <x v="0"/>
    <x v="1"/>
    <x v="0"/>
  </r>
  <r>
    <s v="엠피상동"/>
    <s v="MP상동"/>
    <s v="상동1팀"/>
    <s v="손명애"/>
    <s v="KB손보"/>
    <x v="0"/>
    <x v="0"/>
    <n v="32000"/>
    <s v="철회"/>
    <d v="2019-11-21T00:00:00"/>
    <d v="2019-11-21T00:00:00"/>
    <n v="20195921772"/>
    <x v="3"/>
    <d v="2019-11-30T00:00:00"/>
    <x v="1"/>
    <x v="1"/>
    <x v="0"/>
  </r>
  <r>
    <s v="엠피경기"/>
    <s v="MP경기"/>
    <s v="경기1팀"/>
    <s v="신은경"/>
    <s v="현대해상"/>
    <x v="0"/>
    <x v="0"/>
    <n v="110000"/>
    <s v="정상"/>
    <d v="2019-11-21T00:00:00"/>
    <d v="2019-11-21T00:00:00"/>
    <s v="L01940759358"/>
    <x v="3"/>
    <d v="2019-11-30T00:00:00"/>
    <x v="0"/>
    <x v="18"/>
    <x v="0"/>
  </r>
  <r>
    <s v="엠피경기"/>
    <s v="MP경기"/>
    <s v="경기1팀"/>
    <s v="신은경"/>
    <s v="현대해상"/>
    <x v="0"/>
    <x v="1"/>
    <n v="19710"/>
    <s v="정상"/>
    <d v="2019-11-21T00:00:00"/>
    <d v="2019-11-21T00:00:00"/>
    <s v="L01940760708"/>
    <x v="3"/>
    <d v="2019-11-30T00:00:00"/>
    <x v="0"/>
    <x v="18"/>
    <x v="0"/>
  </r>
  <r>
    <s v="엠피경기"/>
    <s v="MP경기"/>
    <s v="경기1팀"/>
    <s v="신은경"/>
    <s v="현대해상"/>
    <x v="0"/>
    <x v="1"/>
    <n v="6180"/>
    <s v="정상"/>
    <d v="2019-11-21T00:00:00"/>
    <d v="2019-11-21T00:00:00"/>
    <s v="L01940926484"/>
    <x v="3"/>
    <d v="2019-11-30T00:00:00"/>
    <x v="0"/>
    <x v="18"/>
    <x v="0"/>
  </r>
  <r>
    <s v="엠피경기"/>
    <s v="MP경기"/>
    <s v="경기1팀"/>
    <s v="신은경"/>
    <s v="현대해상"/>
    <x v="0"/>
    <x v="0"/>
    <n v="40620"/>
    <s v="정상"/>
    <d v="2019-11-21T00:00:00"/>
    <d v="2019-11-21T00:00:00"/>
    <s v="L01940926035"/>
    <x v="3"/>
    <d v="2019-11-30T00:00:00"/>
    <x v="0"/>
    <x v="18"/>
    <x v="0"/>
  </r>
  <r>
    <s v="엠피경기"/>
    <s v="MP경기"/>
    <s v="경기1팀"/>
    <s v="신은경"/>
    <s v="현대해상"/>
    <x v="0"/>
    <x v="0"/>
    <n v="44020"/>
    <s v="정상"/>
    <d v="2019-11-21T00:00:00"/>
    <d v="2019-11-21T00:00:00"/>
    <s v="L01940929284"/>
    <x v="3"/>
    <d v="2019-11-30T00:00:00"/>
    <x v="0"/>
    <x v="18"/>
    <x v="0"/>
  </r>
  <r>
    <s v="엠피경기"/>
    <s v="MP경기"/>
    <s v="경기1팀"/>
    <s v="신은경"/>
    <s v="현대해상"/>
    <x v="0"/>
    <x v="1"/>
    <n v="8860"/>
    <s v="정상"/>
    <d v="2019-11-21T00:00:00"/>
    <d v="2019-11-21T00:00:00"/>
    <s v="L01940929696"/>
    <x v="3"/>
    <d v="2019-11-30T00:00:00"/>
    <x v="0"/>
    <x v="18"/>
    <x v="0"/>
  </r>
  <r>
    <s v="엠피피스토스"/>
    <s v="MP피스토스"/>
    <s v="피스1팀"/>
    <s v="안옥선"/>
    <s v="흥국화재"/>
    <x v="0"/>
    <x v="0"/>
    <n v="82554"/>
    <s v="정상"/>
    <d v="2019-11-21T00:00:00"/>
    <d v="2019-11-21T00:00:00"/>
    <n v="41937515770000"/>
    <x v="3"/>
    <d v="2019-11-30T00:00:00"/>
    <x v="0"/>
    <x v="3"/>
    <x v="0"/>
  </r>
  <r>
    <s v="엠피피스토스"/>
    <s v="MP피스토스"/>
    <s v="피스1팀"/>
    <s v="안옥선"/>
    <s v="흥국화재"/>
    <x v="0"/>
    <x v="1"/>
    <n v="25746"/>
    <s v="정상"/>
    <d v="2019-11-21T00:00:00"/>
    <d v="2019-11-21T00:00:00"/>
    <n v="41937515880000"/>
    <x v="3"/>
    <d v="2019-11-30T00:00:00"/>
    <x v="0"/>
    <x v="3"/>
    <x v="0"/>
  </r>
  <r>
    <s v="엠피피스토스"/>
    <s v="MP피스토스"/>
    <s v="피스1팀"/>
    <s v="안옥선"/>
    <s v="삼성화재"/>
    <x v="0"/>
    <x v="0"/>
    <n v="40000"/>
    <s v="정상"/>
    <d v="2019-11-21T00:00:00"/>
    <d v="2019-11-21T00:00:00"/>
    <n v="51925401570000"/>
    <x v="3"/>
    <d v="2019-11-30T00:00:00"/>
    <x v="0"/>
    <x v="3"/>
    <x v="0"/>
  </r>
  <r>
    <s v="엠피의정부"/>
    <s v="MP의정부"/>
    <s v="의정부1팀"/>
    <s v="염경분"/>
    <s v="삼성화재"/>
    <x v="0"/>
    <x v="0"/>
    <n v="50000"/>
    <s v="정상"/>
    <d v="2019-11-21T00:00:00"/>
    <d v="2019-11-21T00:00:00"/>
    <n v="51925400480000"/>
    <x v="3"/>
    <d v="2019-11-30T00:00:00"/>
    <x v="0"/>
    <x v="10"/>
    <x v="0"/>
  </r>
  <r>
    <s v="엠피의정부"/>
    <s v="MP의정부"/>
    <s v="의정부1팀"/>
    <s v="염경분"/>
    <s v="롯데손보"/>
    <x v="0"/>
    <x v="0"/>
    <n v="84198"/>
    <s v="철회"/>
    <d v="2019-11-21T00:00:00"/>
    <d v="2019-11-21T00:00:00"/>
    <s v="LA20191991427000"/>
    <x v="3"/>
    <d v="2019-11-30T00:00:00"/>
    <x v="1"/>
    <x v="10"/>
    <x v="0"/>
  </r>
  <r>
    <s v="엠피메트로"/>
    <s v="MP메트로"/>
    <s v="제이엔제이팀"/>
    <s v="유경자"/>
    <s v="메리츠화재"/>
    <x v="0"/>
    <x v="0"/>
    <n v="57000"/>
    <s v="정상"/>
    <d v="2019-11-21T00:00:00"/>
    <d v="2019-11-21T00:00:00"/>
    <s v="61461-3121"/>
    <x v="3"/>
    <d v="2019-11-30T00:00:00"/>
    <x v="0"/>
    <x v="4"/>
    <x v="0"/>
  </r>
  <r>
    <s v="엠피메트로"/>
    <s v="MP메트로"/>
    <s v="제이엔제이팀"/>
    <s v="유경자"/>
    <s v="메리츠화재"/>
    <x v="0"/>
    <x v="1"/>
    <n v="30630"/>
    <s v="정상"/>
    <d v="2019-11-21T00:00:00"/>
    <d v="2019-11-21T00:00:00"/>
    <s v="61264-297586"/>
    <x v="3"/>
    <d v="2019-11-30T00:00:00"/>
    <x v="0"/>
    <x v="4"/>
    <x v="0"/>
  </r>
  <r>
    <s v="엠피메트로"/>
    <s v="MP메트로"/>
    <s v="제이엔제이팀"/>
    <s v="유경자"/>
    <s v="DB손보"/>
    <x v="0"/>
    <x v="0"/>
    <n v="52770"/>
    <s v="정상"/>
    <d v="2019-11-21T00:00:00"/>
    <d v="2019-11-21T00:00:00"/>
    <n v="320192184891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56190"/>
    <s v="정상"/>
    <d v="2019-11-21T00:00:00"/>
    <d v="2019-11-21T00:00:00"/>
    <s v="61464-2942"/>
    <x v="3"/>
    <d v="2019-11-30T00:00:00"/>
    <x v="0"/>
    <x v="4"/>
    <x v="0"/>
  </r>
  <r>
    <s v="엠피송내"/>
    <s v="MP송내"/>
    <s v="송내1팀"/>
    <s v="윤상례"/>
    <s v="메리츠화재"/>
    <x v="0"/>
    <x v="0"/>
    <n v="52200"/>
    <s v="정상"/>
    <d v="2019-11-21T00:00:00"/>
    <d v="2019-11-21T00:00:00"/>
    <s v="61461-3231"/>
    <x v="3"/>
    <d v="2019-11-30T00:00:00"/>
    <x v="0"/>
    <x v="2"/>
    <x v="0"/>
  </r>
  <r>
    <s v="엠피송내"/>
    <s v="MP송내"/>
    <s v="송내1팀"/>
    <s v="이광인"/>
    <s v="삼성화재"/>
    <x v="0"/>
    <x v="0"/>
    <n v="24850"/>
    <s v="정상"/>
    <d v="2019-11-21T00:00:00"/>
    <d v="2019-11-21T00:00:00"/>
    <n v="51925429250000"/>
    <x v="3"/>
    <d v="2019-11-30T00:00:00"/>
    <x v="0"/>
    <x v="2"/>
    <x v="0"/>
  </r>
  <r>
    <s v="엠피라온"/>
    <s v="MP라온"/>
    <s v="라온1팀"/>
    <s v="이동욱2"/>
    <s v="KB손보"/>
    <x v="0"/>
    <x v="0"/>
    <n v="37000"/>
    <s v="정상"/>
    <d v="2019-11-21T00:00:00"/>
    <d v="2019-11-21T00:00:00"/>
    <n v="20195922882"/>
    <x v="3"/>
    <d v="2019-11-30T00:00:00"/>
    <x v="0"/>
    <x v="6"/>
    <x v="0"/>
  </r>
  <r>
    <s v="엠피피스토스"/>
    <s v="MP피스토스"/>
    <s v="피스1팀"/>
    <s v="이복자"/>
    <s v="DB손보"/>
    <x v="0"/>
    <x v="0"/>
    <n v="51320"/>
    <s v="정상"/>
    <d v="2019-11-21T00:00:00"/>
    <d v="2019-11-21T00:00:00"/>
    <n v="320192184458"/>
    <x v="3"/>
    <d v="2019-11-30T00:00:00"/>
    <x v="0"/>
    <x v="3"/>
    <x v="0"/>
  </r>
  <r>
    <s v="엠피송내"/>
    <m/>
    <m/>
    <s v="이선영"/>
    <s v="롯데손보"/>
    <x v="0"/>
    <x v="0"/>
    <n v="69260"/>
    <s v="정상"/>
    <d v="2019-11-21T00:00:00"/>
    <d v="2019-11-21T00:00:00"/>
    <s v="LA20191991080000"/>
    <x v="3"/>
    <d v="2019-11-30T00:00:00"/>
    <x v="0"/>
    <x v="2"/>
    <x v="0"/>
  </r>
  <r>
    <s v="엠피송내"/>
    <s v="MP송내"/>
    <s v="송내2팀"/>
    <s v="이현자"/>
    <s v="KB손보"/>
    <x v="0"/>
    <x v="0"/>
    <n v="43000"/>
    <s v="정상"/>
    <d v="2019-11-21T00:00:00"/>
    <d v="2019-11-21T00:00:00"/>
    <n v="20195924557"/>
    <x v="3"/>
    <d v="2019-11-30T00:00:00"/>
    <x v="0"/>
    <x v="2"/>
    <x v="0"/>
  </r>
  <r>
    <s v="엠피송내"/>
    <s v="MP송내"/>
    <s v="송내2팀"/>
    <s v="이현자"/>
    <s v="KB손보"/>
    <x v="0"/>
    <x v="0"/>
    <n v="27530"/>
    <s v="정상"/>
    <d v="2019-11-21T00:00:00"/>
    <d v="2019-11-21T00:00:00"/>
    <n v="20195924258"/>
    <x v="3"/>
    <d v="2019-11-30T00:00:00"/>
    <x v="0"/>
    <x v="2"/>
    <x v="0"/>
  </r>
  <r>
    <s v="엠피송내"/>
    <s v="MP송내"/>
    <s v="송내2팀"/>
    <s v="이현자"/>
    <s v="삼성화재"/>
    <x v="0"/>
    <x v="0"/>
    <n v="28000"/>
    <s v="정상"/>
    <d v="2019-11-21T00:00:00"/>
    <d v="2019-11-21T00:00:00"/>
    <n v="51925439380000"/>
    <x v="3"/>
    <d v="2019-11-30T00:00:00"/>
    <x v="0"/>
    <x v="2"/>
    <x v="0"/>
  </r>
  <r>
    <s v="엠피송내"/>
    <s v="MP송내"/>
    <s v="송내2팀"/>
    <s v="이현자"/>
    <s v="현대해상"/>
    <x v="0"/>
    <x v="0"/>
    <n v="31000"/>
    <s v="정상"/>
    <d v="2019-11-21T00:00:00"/>
    <d v="2019-11-21T00:00:00"/>
    <s v="L01941252988"/>
    <x v="3"/>
    <d v="2019-11-30T00:00:00"/>
    <x v="0"/>
    <x v="2"/>
    <x v="0"/>
  </r>
  <r>
    <s v="엠피송내"/>
    <s v="MP송내"/>
    <s v="송내2팀"/>
    <s v="임서윤"/>
    <s v="삼성화재"/>
    <x v="0"/>
    <x v="0"/>
    <n v="37300"/>
    <s v="정상"/>
    <d v="2019-11-21T00:00:00"/>
    <d v="2019-11-21T00:00:00"/>
    <n v="51925382510000"/>
    <x v="3"/>
    <d v="2019-11-30T00:00:00"/>
    <x v="0"/>
    <x v="2"/>
    <x v="0"/>
  </r>
  <r>
    <s v="엠피가온"/>
    <m/>
    <m/>
    <s v="임은숙"/>
    <s v="농협손보"/>
    <x v="0"/>
    <x v="0"/>
    <n v="33384"/>
    <s v="정상"/>
    <d v="2019-11-21T00:00:00"/>
    <d v="2019-11-21T00:00:00"/>
    <n v="3190613218891"/>
    <x v="3"/>
    <d v="2019-11-30T00:00:00"/>
    <x v="0"/>
    <x v="9"/>
    <x v="0"/>
  </r>
  <r>
    <s v="엠피가온"/>
    <m/>
    <m/>
    <s v="임은숙"/>
    <s v="농협손보"/>
    <x v="0"/>
    <x v="0"/>
    <n v="27622"/>
    <s v="정상"/>
    <d v="2019-11-21T00:00:00"/>
    <d v="2019-11-21T00:00:00"/>
    <n v="3190613166291"/>
    <x v="3"/>
    <d v="2019-11-30T00:00:00"/>
    <x v="0"/>
    <x v="9"/>
    <x v="0"/>
  </r>
  <r>
    <s v="엠피가온"/>
    <m/>
    <m/>
    <s v="임은숙"/>
    <s v="삼성화재"/>
    <x v="0"/>
    <x v="0"/>
    <n v="13000"/>
    <s v="정상"/>
    <d v="2019-11-21T00:00:00"/>
    <d v="2019-11-21T00:00:00"/>
    <n v="51925458310000"/>
    <x v="3"/>
    <d v="2019-11-30T00:00:00"/>
    <x v="0"/>
    <x v="9"/>
    <x v="0"/>
  </r>
  <r>
    <s v="엠피가온"/>
    <m/>
    <m/>
    <s v="임은숙"/>
    <s v="삼성화재"/>
    <x v="0"/>
    <x v="0"/>
    <n v="20000"/>
    <s v="정상"/>
    <d v="2019-11-21T00:00:00"/>
    <d v="2019-11-21T00:00:00"/>
    <n v="51925457950000"/>
    <x v="3"/>
    <d v="2019-11-30T00:00:00"/>
    <x v="0"/>
    <x v="9"/>
    <x v="0"/>
  </r>
  <r>
    <s v="엠피가온"/>
    <m/>
    <m/>
    <s v="임은숙"/>
    <s v="삼성화재"/>
    <x v="0"/>
    <x v="0"/>
    <n v="19000"/>
    <s v="정상"/>
    <d v="2019-11-21T00:00:00"/>
    <d v="2019-11-21T00:00:00"/>
    <n v="51925457340000"/>
    <x v="3"/>
    <d v="2019-11-30T00:00:00"/>
    <x v="0"/>
    <x v="9"/>
    <x v="0"/>
  </r>
  <r>
    <s v="엠피가온"/>
    <m/>
    <m/>
    <s v="임은숙"/>
    <s v="KB손보"/>
    <x v="0"/>
    <x v="0"/>
    <n v="22000"/>
    <s v="정상"/>
    <d v="2019-11-21T00:00:00"/>
    <d v="2019-11-21T00:00:00"/>
    <n v="20195925102"/>
    <x v="3"/>
    <d v="2019-11-30T00:00:00"/>
    <x v="0"/>
    <x v="9"/>
    <x v="0"/>
  </r>
  <r>
    <s v="엠피가온"/>
    <m/>
    <m/>
    <s v="임은숙"/>
    <s v="한화손보"/>
    <x v="0"/>
    <x v="0"/>
    <n v="72500"/>
    <s v="정상"/>
    <d v="2019-11-21T00:00:00"/>
    <d v="2019-11-21T00:00:00"/>
    <s v="LA20192455010000"/>
    <x v="3"/>
    <d v="2019-11-30T00:00:00"/>
    <x v="0"/>
    <x v="9"/>
    <x v="0"/>
  </r>
  <r>
    <s v="엠피성공"/>
    <m/>
    <m/>
    <s v="전용순"/>
    <s v="롯데손보"/>
    <x v="0"/>
    <x v="0"/>
    <n v="100582"/>
    <s v="정상"/>
    <d v="2019-11-21T00:00:00"/>
    <d v="2019-11-21T00:00:00"/>
    <s v="LA20191990802000"/>
    <x v="3"/>
    <d v="2019-11-30T00:00:00"/>
    <x v="0"/>
    <x v="5"/>
    <x v="0"/>
  </r>
  <r>
    <s v="엠피성공"/>
    <m/>
    <m/>
    <s v="전용순"/>
    <s v="삼성화재"/>
    <x v="0"/>
    <x v="0"/>
    <n v="39000"/>
    <s v="정상"/>
    <d v="2019-11-21T00:00:00"/>
    <d v="2019-11-21T00:00:00"/>
    <n v="51925410880000"/>
    <x v="3"/>
    <d v="2019-11-30T00:00:00"/>
    <x v="0"/>
    <x v="5"/>
    <x v="0"/>
  </r>
  <r>
    <s v="엠피송내"/>
    <s v="MP송내"/>
    <s v="송내1팀"/>
    <s v="정인란"/>
    <s v="메리츠화재"/>
    <x v="0"/>
    <x v="0"/>
    <n v="30180"/>
    <s v="정상"/>
    <d v="2019-11-21T00:00:00"/>
    <d v="2019-11-21T00:00:00"/>
    <s v="61464-2715"/>
    <x v="3"/>
    <d v="2019-11-30T00:00:00"/>
    <x v="0"/>
    <x v="2"/>
    <x v="0"/>
  </r>
  <r>
    <s v="엠피조은"/>
    <m/>
    <m/>
    <s v="차은주"/>
    <s v="KB손보"/>
    <x v="0"/>
    <x v="1"/>
    <n v="15498"/>
    <s v="정상"/>
    <d v="2019-11-21T00:00:00"/>
    <d v="2019-11-21T00:00:00"/>
    <n v="20195923693"/>
    <x v="3"/>
    <d v="2019-11-30T00:00:00"/>
    <x v="0"/>
    <x v="0"/>
    <x v="0"/>
  </r>
  <r>
    <s v="엠피조은"/>
    <m/>
    <m/>
    <s v="차은주"/>
    <s v="KB손보"/>
    <x v="0"/>
    <x v="1"/>
    <n v="3903"/>
    <s v="정상"/>
    <d v="2019-11-21T00:00:00"/>
    <d v="2019-11-21T00:00:00"/>
    <n v="20195923501"/>
    <x v="3"/>
    <d v="2019-11-30T00:00:00"/>
    <x v="0"/>
    <x v="0"/>
    <x v="0"/>
  </r>
  <r>
    <s v="엠피조은"/>
    <m/>
    <m/>
    <s v="차은주"/>
    <s v="KB손보"/>
    <x v="0"/>
    <x v="1"/>
    <n v="7211"/>
    <s v="정상"/>
    <d v="2019-11-21T00:00:00"/>
    <d v="2019-11-21T00:00:00"/>
    <n v="20195923545"/>
    <x v="3"/>
    <d v="2019-11-30T00:00:00"/>
    <x v="0"/>
    <x v="0"/>
    <x v="0"/>
  </r>
  <r>
    <s v="엠피조은"/>
    <m/>
    <m/>
    <s v="차은주"/>
    <s v="KB손보"/>
    <x v="0"/>
    <x v="1"/>
    <n v="15914"/>
    <s v="정상"/>
    <d v="2019-11-21T00:00:00"/>
    <d v="2019-11-21T00:00:00"/>
    <n v="20195923835"/>
    <x v="3"/>
    <d v="2019-11-30T00:00:00"/>
    <x v="0"/>
    <x v="0"/>
    <x v="0"/>
  </r>
  <r>
    <s v="엠피조은"/>
    <m/>
    <m/>
    <s v="차은주"/>
    <s v="KB손보"/>
    <x v="0"/>
    <x v="0"/>
    <n v="56833"/>
    <s v="정상"/>
    <d v="2019-11-21T00:00:00"/>
    <d v="2019-11-21T00:00:00"/>
    <n v="20195924247"/>
    <x v="3"/>
    <d v="2019-11-30T00:00:00"/>
    <x v="0"/>
    <x v="0"/>
    <x v="0"/>
  </r>
  <r>
    <s v="엠피조은"/>
    <m/>
    <m/>
    <s v="차은주"/>
    <s v="KB손보"/>
    <x v="0"/>
    <x v="1"/>
    <n v="3692"/>
    <s v="정상"/>
    <d v="2019-11-21T00:00:00"/>
    <d v="2019-11-21T00:00:00"/>
    <n v="20195923459"/>
    <x v="3"/>
    <d v="2019-11-30T00:00:00"/>
    <x v="0"/>
    <x v="0"/>
    <x v="0"/>
  </r>
  <r>
    <s v="엠피피스토스"/>
    <s v="MP피스토스"/>
    <s v="피스1팀"/>
    <s v="최경은"/>
    <s v="DB손보"/>
    <x v="0"/>
    <x v="0"/>
    <n v="53270"/>
    <s v="정상"/>
    <d v="2019-11-21T00:00:00"/>
    <d v="2019-11-21T00:00:00"/>
    <n v="320192181635"/>
    <x v="3"/>
    <d v="2019-11-30T00:00:00"/>
    <x v="0"/>
    <x v="3"/>
    <x v="0"/>
  </r>
  <r>
    <s v="엠피상동"/>
    <s v="MP상동"/>
    <s v="상동1팀"/>
    <s v="최선유"/>
    <s v="KB손보"/>
    <x v="0"/>
    <x v="0"/>
    <n v="20500"/>
    <s v="정상"/>
    <d v="2019-11-21T00:00:00"/>
    <d v="2019-11-21T00:00:00"/>
    <n v="20195912425"/>
    <x v="3"/>
    <d v="2019-11-30T00:00:00"/>
    <x v="0"/>
    <x v="1"/>
    <x v="0"/>
  </r>
  <r>
    <s v="엠피성공"/>
    <s v="MP성공"/>
    <s v="성공1팀"/>
    <s v="최선희"/>
    <s v="메리츠화재"/>
    <x v="0"/>
    <x v="0"/>
    <n v="41000"/>
    <s v="정상"/>
    <d v="2019-11-21T00:00:00"/>
    <d v="2019-11-21T00:00:00"/>
    <s v="61438-24696"/>
    <x v="3"/>
    <d v="2019-11-30T00:00:00"/>
    <x v="0"/>
    <x v="5"/>
    <x v="0"/>
  </r>
  <r>
    <s v="엠피성공"/>
    <s v="MP성공"/>
    <s v="성공1팀"/>
    <s v="최선희"/>
    <s v="롯데손보"/>
    <x v="0"/>
    <x v="0"/>
    <n v="16775"/>
    <s v="정상"/>
    <d v="2019-11-21T00:00:00"/>
    <d v="2019-11-21T00:00:00"/>
    <s v="LA20191991231000"/>
    <x v="3"/>
    <d v="2019-11-30T00:00:00"/>
    <x v="0"/>
    <x v="5"/>
    <x v="0"/>
  </r>
  <r>
    <s v="엠피성공"/>
    <s v="MP성공"/>
    <s v="성공1팀"/>
    <s v="최선희"/>
    <s v="롯데손보"/>
    <x v="0"/>
    <x v="0"/>
    <n v="128191"/>
    <s v="정상"/>
    <d v="2019-11-21T00:00:00"/>
    <d v="2019-11-21T00:00:00"/>
    <s v="LA20191990870000"/>
    <x v="3"/>
    <d v="2019-11-30T00:00:00"/>
    <x v="0"/>
    <x v="5"/>
    <x v="0"/>
  </r>
  <r>
    <s v="엠피피스토스"/>
    <s v="MP피스토스"/>
    <s v="피스1팀"/>
    <s v="홍미숙"/>
    <s v="KB손보"/>
    <x v="0"/>
    <x v="0"/>
    <n v="13900"/>
    <s v="정상"/>
    <d v="2019-11-21T00:00:00"/>
    <d v="2019-11-21T00:00:00"/>
    <n v="20195925997"/>
    <x v="3"/>
    <d v="2019-11-30T00:00:00"/>
    <x v="0"/>
    <x v="3"/>
    <x v="0"/>
  </r>
  <r>
    <s v="엠피피스토스"/>
    <s v="MP피스토스"/>
    <s v="피스1팀"/>
    <s v="홍미숙"/>
    <s v="KB손보"/>
    <x v="0"/>
    <x v="1"/>
    <n v="26729"/>
    <s v="정상"/>
    <d v="2019-11-21T00:00:00"/>
    <d v="2019-11-21T00:00:00"/>
    <n v="20195918510"/>
    <x v="3"/>
    <d v="2019-11-30T00:00:00"/>
    <x v="0"/>
    <x v="3"/>
    <x v="0"/>
  </r>
  <r>
    <s v="엠피피스토스"/>
    <s v="MP피스토스"/>
    <s v="피스1팀"/>
    <s v="홍미숙"/>
    <s v="KB손보"/>
    <x v="0"/>
    <x v="0"/>
    <n v="42000"/>
    <s v="정상"/>
    <d v="2019-11-21T00:00:00"/>
    <d v="2019-11-21T00:00:00"/>
    <n v="20195917508"/>
    <x v="3"/>
    <d v="2019-11-30T00:00:00"/>
    <x v="0"/>
    <x v="3"/>
    <x v="0"/>
  </r>
  <r>
    <s v="엠피상동"/>
    <s v="MP상동"/>
    <s v="상동1팀"/>
    <s v="강명희"/>
    <s v="메리츠화재"/>
    <x v="0"/>
    <x v="0"/>
    <n v="23450"/>
    <s v="정상"/>
    <d v="2019-11-20T00:00:00"/>
    <d v="2019-11-20T00:00:00"/>
    <s v="61437-52379"/>
    <x v="3"/>
    <d v="2019-11-30T00:00:00"/>
    <x v="0"/>
    <x v="1"/>
    <x v="0"/>
  </r>
  <r>
    <s v="엠피상동"/>
    <s v="MP상동"/>
    <s v="상동1팀"/>
    <s v="강명희"/>
    <s v="메리츠화재"/>
    <x v="0"/>
    <x v="0"/>
    <n v="113000"/>
    <s v="정상"/>
    <d v="2019-11-20T00:00:00"/>
    <d v="2019-11-20T00:00:00"/>
    <s v="61465-3796"/>
    <x v="3"/>
    <d v="2019-11-30T00:00:00"/>
    <x v="0"/>
    <x v="1"/>
    <x v="0"/>
  </r>
  <r>
    <s v="엠피조은"/>
    <s v="MP조은"/>
    <s v="조은1팀"/>
    <s v="김명주"/>
    <s v="KB손보"/>
    <x v="0"/>
    <x v="1"/>
    <n v="28037"/>
    <s v="정상"/>
    <d v="2019-11-20T00:00:00"/>
    <d v="2019-11-20T00:00:00"/>
    <n v="20195888473"/>
    <x v="3"/>
    <d v="2019-11-30T00:00:00"/>
    <x v="0"/>
    <x v="0"/>
    <x v="0"/>
  </r>
  <r>
    <s v="엠피조은"/>
    <s v="MP조은"/>
    <s v="조은1팀"/>
    <s v="김명주"/>
    <s v="KB손보"/>
    <x v="0"/>
    <x v="1"/>
    <n v="10849"/>
    <s v="정상"/>
    <d v="2019-11-20T00:00:00"/>
    <d v="2019-11-20T00:00:00"/>
    <n v="20195888317"/>
    <x v="3"/>
    <d v="2019-11-30T00:00:00"/>
    <x v="0"/>
    <x v="0"/>
    <x v="0"/>
  </r>
  <r>
    <s v="엠피조은"/>
    <s v="MP조은"/>
    <s v="조은1팀"/>
    <s v="김명주"/>
    <s v="KB손보"/>
    <x v="0"/>
    <x v="1"/>
    <n v="31569"/>
    <s v="정상"/>
    <d v="2019-11-20T00:00:00"/>
    <d v="2019-11-20T00:00:00"/>
    <n v="20195888249"/>
    <x v="3"/>
    <d v="2019-11-30T00:00:00"/>
    <x v="0"/>
    <x v="0"/>
    <x v="0"/>
  </r>
  <r>
    <s v="엠피조은"/>
    <s v="MP조은"/>
    <s v="조은1팀"/>
    <s v="김명주"/>
    <s v="KB손보"/>
    <x v="0"/>
    <x v="1"/>
    <n v="8301"/>
    <s v="정상"/>
    <d v="2019-11-20T00:00:00"/>
    <d v="2019-11-20T00:00:00"/>
    <n v="20195888383"/>
    <x v="3"/>
    <d v="2019-11-30T00:00:00"/>
    <x v="0"/>
    <x v="0"/>
    <x v="0"/>
  </r>
  <r>
    <s v="엠피상동"/>
    <s v="MP상동"/>
    <s v="상동1팀"/>
    <s v="김미예1"/>
    <s v="한화손보"/>
    <x v="0"/>
    <x v="0"/>
    <n v="52000"/>
    <s v="정상"/>
    <d v="2019-11-20T00:00:00"/>
    <d v="2019-11-20T00:00:00"/>
    <s v="LA20192442168000"/>
    <x v="3"/>
    <d v="2019-11-30T00:00:00"/>
    <x v="0"/>
    <x v="1"/>
    <x v="0"/>
  </r>
  <r>
    <s v="엠피상동"/>
    <s v="MP상동"/>
    <s v="상동1팀"/>
    <s v="김미예1"/>
    <s v="한화손보"/>
    <x v="0"/>
    <x v="0"/>
    <n v="55000"/>
    <s v="정상"/>
    <d v="2019-11-20T00:00:00"/>
    <d v="2019-11-20T00:00:00"/>
    <s v="LA20192443379000"/>
    <x v="3"/>
    <d v="2019-11-30T00:00:00"/>
    <x v="0"/>
    <x v="1"/>
    <x v="0"/>
  </r>
  <r>
    <s v="엠피피스토스"/>
    <s v="MP피스토스"/>
    <s v="피스1팀"/>
    <s v="김선옥"/>
    <s v="삼성화재"/>
    <x v="0"/>
    <x v="0"/>
    <n v="70000"/>
    <s v="정상"/>
    <d v="2019-11-20T00:00:00"/>
    <d v="2019-11-20T00:00:00"/>
    <n v="51925319130000"/>
    <x v="3"/>
    <d v="2019-11-30T00:00:00"/>
    <x v="0"/>
    <x v="3"/>
    <x v="0"/>
  </r>
  <r>
    <s v="엠피라온"/>
    <s v="MP라온"/>
    <s v="라온1팀"/>
    <s v="김성만"/>
    <s v="한화손보"/>
    <x v="0"/>
    <x v="0"/>
    <n v="30000"/>
    <s v="정상"/>
    <d v="2019-11-20T00:00:00"/>
    <d v="2019-11-20T00:00:00"/>
    <s v="LA20192437203000"/>
    <x v="3"/>
    <d v="2019-11-30T00:00:00"/>
    <x v="0"/>
    <x v="6"/>
    <x v="0"/>
  </r>
  <r>
    <s v="엠피라온"/>
    <s v="MP라온"/>
    <s v="라온1팀"/>
    <s v="김성만"/>
    <s v="메리츠화재"/>
    <x v="0"/>
    <x v="0"/>
    <n v="51340"/>
    <s v="정상"/>
    <d v="2019-11-20T00:00:00"/>
    <d v="2019-11-20T00:00:00"/>
    <s v="61445-7828"/>
    <x v="3"/>
    <d v="2019-11-30T00:00:00"/>
    <x v="0"/>
    <x v="6"/>
    <x v="0"/>
  </r>
  <r>
    <s v="엠피라온"/>
    <s v="MP라온"/>
    <s v="라온1팀"/>
    <s v="김성만"/>
    <s v="한화손보"/>
    <x v="0"/>
    <x v="0"/>
    <n v="35000"/>
    <s v="정상"/>
    <d v="2019-11-20T00:00:00"/>
    <d v="2019-11-20T00:00:00"/>
    <s v="LA20192436869000"/>
    <x v="3"/>
    <d v="2019-11-30T00:00:00"/>
    <x v="0"/>
    <x v="6"/>
    <x v="0"/>
  </r>
  <r>
    <s v="엠피메트로"/>
    <s v="MP메트로"/>
    <s v="제이엔제이팀"/>
    <s v="김윤정"/>
    <s v="롯데손보"/>
    <x v="0"/>
    <x v="0"/>
    <n v="30000"/>
    <s v="정상"/>
    <d v="2019-11-20T00:00:00"/>
    <d v="2019-11-20T00:00:00"/>
    <s v="LA20191986548000"/>
    <x v="3"/>
    <d v="2019-11-30T00:00:00"/>
    <x v="0"/>
    <x v="4"/>
    <x v="0"/>
  </r>
  <r>
    <s v="엠피메트로"/>
    <s v="MP메트로"/>
    <s v="제이엔제이팀"/>
    <s v="김윤정"/>
    <s v="롯데손보"/>
    <x v="0"/>
    <x v="0"/>
    <n v="58000"/>
    <s v="정상"/>
    <d v="2019-11-20T00:00:00"/>
    <d v="2019-11-20T00:00:00"/>
    <s v="LA20191986368000"/>
    <x v="3"/>
    <d v="2019-11-30T00:00:00"/>
    <x v="0"/>
    <x v="4"/>
    <x v="0"/>
  </r>
  <r>
    <s v="엠피메트로"/>
    <s v="MP메트로"/>
    <s v="제이엔제이팀"/>
    <s v="김윤정"/>
    <s v="DB손보"/>
    <x v="0"/>
    <x v="0"/>
    <n v="70310"/>
    <s v="정상"/>
    <d v="2019-11-20T00:00:00"/>
    <d v="2019-11-20T00:00:00"/>
    <n v="320192171100"/>
    <x v="3"/>
    <d v="2019-11-30T00:00:00"/>
    <x v="0"/>
    <x v="4"/>
    <x v="0"/>
  </r>
  <r>
    <s v="엠피피스토스"/>
    <s v="MP피스토스"/>
    <s v="피스1팀"/>
    <s v="김진이"/>
    <s v="메리츠화재"/>
    <x v="0"/>
    <x v="0"/>
    <n v="130330"/>
    <s v="정상"/>
    <d v="2019-11-20T00:00:00"/>
    <d v="2019-11-20T00:00:00"/>
    <s v="61430-20984"/>
    <x v="3"/>
    <d v="2019-11-30T00:00:00"/>
    <x v="0"/>
    <x v="3"/>
    <x v="0"/>
  </r>
  <r>
    <s v="엠피피스토스"/>
    <s v="MP피스토스"/>
    <s v="피스1팀"/>
    <s v="문수산나"/>
    <s v="현대해상"/>
    <x v="0"/>
    <x v="1"/>
    <n v="26530"/>
    <s v="정상"/>
    <d v="2019-11-20T00:00:00"/>
    <d v="2019-11-20T00:00:00"/>
    <s v="L01941191135"/>
    <x v="3"/>
    <d v="2019-11-30T00:00:00"/>
    <x v="0"/>
    <x v="3"/>
    <x v="0"/>
  </r>
  <r>
    <s v="엠피라온"/>
    <s v="MP라온"/>
    <m/>
    <s v="박종철"/>
    <s v="한화손보"/>
    <x v="0"/>
    <x v="0"/>
    <n v="35000"/>
    <s v="정상"/>
    <d v="2019-11-20T00:00:00"/>
    <d v="2019-11-20T00:00:00"/>
    <s v="LA20192430297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20T00:00:00"/>
    <d v="2019-11-20T00:00:00"/>
    <s v="LA20192438885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20T00:00:00"/>
    <d v="2019-11-20T00:00:00"/>
    <s v="LA20192443146000"/>
    <x v="3"/>
    <d v="2019-11-30T00:00:00"/>
    <x v="0"/>
    <x v="6"/>
    <x v="0"/>
  </r>
  <r>
    <s v="엠피라온"/>
    <s v="MP라온"/>
    <m/>
    <s v="박종철"/>
    <s v="한화손보"/>
    <x v="0"/>
    <x v="0"/>
    <n v="23000"/>
    <s v="정상"/>
    <d v="2019-11-20T00:00:00"/>
    <d v="2019-11-20T00:00:00"/>
    <s v="LA20192429919000"/>
    <x v="3"/>
    <d v="2019-11-30T00:00:00"/>
    <x v="0"/>
    <x v="6"/>
    <x v="0"/>
  </r>
  <r>
    <s v="엠피메트로"/>
    <s v="MP메트로"/>
    <s v="시흥1팀"/>
    <s v="송현우"/>
    <s v="한화손보"/>
    <x v="0"/>
    <x v="0"/>
    <n v="37000"/>
    <s v="정상"/>
    <d v="2019-11-20T00:00:00"/>
    <d v="2019-11-20T00:00:00"/>
    <s v="LA20192433568000"/>
    <x v="3"/>
    <d v="2019-11-30T00:00:00"/>
    <x v="0"/>
    <x v="15"/>
    <x v="0"/>
  </r>
  <r>
    <s v="엠피성공"/>
    <s v="MP성공"/>
    <s v="성공1팀"/>
    <s v="심정임"/>
    <s v="메리츠화재"/>
    <x v="0"/>
    <x v="0"/>
    <n v="38000"/>
    <s v="정상"/>
    <d v="2019-11-20T00:00:00"/>
    <d v="2019-11-20T00:00:00"/>
    <s v="61465-3934"/>
    <x v="3"/>
    <d v="2019-11-30T00:00:00"/>
    <x v="0"/>
    <x v="5"/>
    <x v="0"/>
  </r>
  <r>
    <s v="엠피의정부"/>
    <s v="MP의정부"/>
    <s v="의정부1팀"/>
    <s v="오광숙"/>
    <s v="메리츠화재"/>
    <x v="0"/>
    <x v="0"/>
    <n v="26000"/>
    <s v="정상"/>
    <d v="2019-11-20T00:00:00"/>
    <d v="2019-11-20T00:00:00"/>
    <s v="61437-52670"/>
    <x v="3"/>
    <d v="2019-11-30T00:00:00"/>
    <x v="0"/>
    <x v="10"/>
    <x v="0"/>
  </r>
  <r>
    <s v="엠피메트로"/>
    <s v="MP메트로"/>
    <s v="제이엔제이팀"/>
    <s v="유경자"/>
    <s v="DB손보"/>
    <x v="0"/>
    <x v="0"/>
    <n v="50720"/>
    <s v="정상"/>
    <d v="2019-11-20T00:00:00"/>
    <d v="2019-11-20T00:00:00"/>
    <n v="320192174427"/>
    <x v="3"/>
    <d v="2019-11-30T00:00:00"/>
    <x v="0"/>
    <x v="4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0955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6625000"/>
    <x v="3"/>
    <d v="2019-11-30T00:00:00"/>
    <x v="0"/>
    <x v="6"/>
    <x v="0"/>
  </r>
  <r>
    <s v="엠피라온"/>
    <s v="MP라온"/>
    <s v="라온1팀"/>
    <s v="윤태진"/>
    <s v="KB손보"/>
    <x v="0"/>
    <x v="0"/>
    <n v="35000"/>
    <s v="정상"/>
    <d v="2019-11-20T00:00:00"/>
    <d v="2019-11-20T00:00:00"/>
    <n v="20195903917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0330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6704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0323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0384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6753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6809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30339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20T00:00:00"/>
    <d v="2019-11-20T00:00:00"/>
    <s v="LA20192442261000"/>
    <x v="3"/>
    <d v="2019-11-30T00:00:00"/>
    <x v="0"/>
    <x v="6"/>
    <x v="0"/>
  </r>
  <r>
    <s v="엠피송내"/>
    <s v="MP송내"/>
    <s v="송내1팀"/>
    <s v="이광인"/>
    <s v="삼성화재"/>
    <x v="0"/>
    <x v="0"/>
    <n v="18560"/>
    <s v="정상"/>
    <d v="2019-11-20T00:00:00"/>
    <d v="2019-11-20T00:00:00"/>
    <n v="51925345500000"/>
    <x v="3"/>
    <d v="2019-11-30T00:00:00"/>
    <x v="0"/>
    <x v="2"/>
    <x v="0"/>
  </r>
  <r>
    <s v="엠피송내"/>
    <s v="MP송내"/>
    <s v="송내1팀"/>
    <s v="이광인"/>
    <s v="롯데손보"/>
    <x v="0"/>
    <x v="0"/>
    <n v="61706"/>
    <s v="정상"/>
    <d v="2019-11-20T00:00:00"/>
    <d v="2019-11-20T00:00:00"/>
    <s v="LA20191986619000"/>
    <x v="3"/>
    <d v="2019-11-30T00:00:00"/>
    <x v="0"/>
    <x v="2"/>
    <x v="0"/>
  </r>
  <r>
    <s v="엠피송내"/>
    <s v="MP송내"/>
    <s v="송내1팀"/>
    <s v="이광인"/>
    <s v="삼성화재"/>
    <x v="0"/>
    <x v="0"/>
    <n v="25120"/>
    <s v="정상"/>
    <d v="2019-11-20T00:00:00"/>
    <d v="2019-11-20T00:00:00"/>
    <n v="51925345740000"/>
    <x v="3"/>
    <d v="2019-11-30T00:00:00"/>
    <x v="0"/>
    <x v="2"/>
    <x v="0"/>
  </r>
  <r>
    <s v="엠피레전드"/>
    <s v="MP레전드"/>
    <s v="레전드1팀"/>
    <s v="이광호"/>
    <s v="메리츠화재"/>
    <x v="0"/>
    <x v="0"/>
    <n v="94000"/>
    <s v="정상"/>
    <d v="2019-11-20T00:00:00"/>
    <d v="2019-11-20T00:00:00"/>
    <s v="61461-2995"/>
    <x v="3"/>
    <d v="2019-11-30T00:00:00"/>
    <x v="0"/>
    <x v="11"/>
    <x v="0"/>
  </r>
  <r>
    <s v="엠피상동"/>
    <s v="MP상동"/>
    <s v="상동1팀"/>
    <s v="임영신"/>
    <s v="메리츠화재"/>
    <x v="0"/>
    <x v="0"/>
    <n v="75000"/>
    <s v="정상"/>
    <d v="2019-11-20T00:00:00"/>
    <d v="2019-11-20T00:00:00"/>
    <s v="61438-23925"/>
    <x v="3"/>
    <d v="2019-11-30T00:00:00"/>
    <x v="0"/>
    <x v="1"/>
    <x v="0"/>
  </r>
  <r>
    <s v="엠피상동"/>
    <s v="MP상동"/>
    <s v="상동1팀"/>
    <s v="임영신"/>
    <s v="메리츠화재"/>
    <x v="0"/>
    <x v="0"/>
    <n v="60000"/>
    <s v="정상"/>
    <d v="2019-11-20T00:00:00"/>
    <d v="2019-11-20T00:00:00"/>
    <s v="61438-24057"/>
    <x v="3"/>
    <d v="2019-11-30T00:00:00"/>
    <x v="0"/>
    <x v="1"/>
    <x v="0"/>
  </r>
  <r>
    <s v="엠피상동"/>
    <s v="MP상동"/>
    <s v="상동1팀"/>
    <s v="임영신"/>
    <s v="메리츠화재"/>
    <x v="0"/>
    <x v="0"/>
    <n v="66000"/>
    <s v="정상"/>
    <d v="2019-11-20T00:00:00"/>
    <d v="2019-11-20T00:00:00"/>
    <s v="61415-54821"/>
    <x v="3"/>
    <d v="2019-11-30T00:00:00"/>
    <x v="0"/>
    <x v="1"/>
    <x v="0"/>
  </r>
  <r>
    <s v="엠피송내"/>
    <s v="MP송내"/>
    <s v="송내1팀"/>
    <s v="정인란"/>
    <s v="한화손보"/>
    <x v="0"/>
    <x v="0"/>
    <n v="30000"/>
    <s v="정상"/>
    <d v="2019-11-20T00:00:00"/>
    <d v="2019-11-20T00:00:00"/>
    <s v="LA20192443887000"/>
    <x v="3"/>
    <d v="2019-11-30T00:00:00"/>
    <x v="0"/>
    <x v="2"/>
    <x v="0"/>
  </r>
  <r>
    <s v="엠피성공"/>
    <s v="MP성공"/>
    <s v="성공1팀"/>
    <s v="최선희"/>
    <s v="롯데손보"/>
    <x v="0"/>
    <x v="0"/>
    <n v="38500"/>
    <s v="정상"/>
    <d v="2019-11-20T00:00:00"/>
    <d v="2019-11-20T00:00:00"/>
    <s v="LA20191986144000"/>
    <x v="3"/>
    <d v="2019-11-30T00:00:00"/>
    <x v="0"/>
    <x v="5"/>
    <x v="0"/>
  </r>
  <r>
    <s v="엠피성공"/>
    <s v="MP성공"/>
    <s v="성공1팀"/>
    <s v="최선희"/>
    <s v="메리츠화재"/>
    <x v="0"/>
    <x v="0"/>
    <n v="99000"/>
    <s v="정상"/>
    <d v="2019-11-20T00:00:00"/>
    <d v="2019-11-20T00:00:00"/>
    <s v="61461-3072"/>
    <x v="3"/>
    <d v="2019-11-30T00:00:00"/>
    <x v="0"/>
    <x v="5"/>
    <x v="0"/>
  </r>
  <r>
    <s v="엠피피스토스"/>
    <m/>
    <m/>
    <s v="표계순"/>
    <s v="메리츠화재"/>
    <x v="0"/>
    <x v="0"/>
    <n v="38020"/>
    <s v="정상"/>
    <d v="2019-11-20T00:00:00"/>
    <d v="2019-11-20T00:00:00"/>
    <s v="61438-23645"/>
    <x v="3"/>
    <d v="2019-11-30T00:00:00"/>
    <x v="0"/>
    <x v="3"/>
    <x v="0"/>
  </r>
  <r>
    <s v="엠피프라임"/>
    <m/>
    <m/>
    <s v="허윤경"/>
    <s v="한화손보"/>
    <x v="0"/>
    <x v="0"/>
    <n v="35500"/>
    <s v="정상"/>
    <d v="2019-11-20T00:00:00"/>
    <d v="2019-11-20T00:00:00"/>
    <s v="LA20192433970000"/>
    <x v="3"/>
    <d v="2019-11-30T00:00:00"/>
    <x v="0"/>
    <x v="12"/>
    <x v="0"/>
  </r>
  <r>
    <s v="엠피프라임"/>
    <m/>
    <m/>
    <s v="허윤경"/>
    <s v="한화손보"/>
    <x v="0"/>
    <x v="0"/>
    <n v="29400"/>
    <s v="정상"/>
    <d v="2019-11-20T00:00:00"/>
    <d v="2019-11-20T00:00:00"/>
    <s v="LA20192438699000"/>
    <x v="3"/>
    <d v="2019-11-30T00:00:00"/>
    <x v="0"/>
    <x v="12"/>
    <x v="0"/>
  </r>
  <r>
    <s v="엠피피스토스"/>
    <s v="MP피스토스"/>
    <s v="피스1팀"/>
    <s v="홍미숙"/>
    <s v="롯데손보"/>
    <x v="0"/>
    <x v="0"/>
    <n v="10000"/>
    <s v="정상"/>
    <d v="2019-11-20T00:00:00"/>
    <d v="2019-11-20T00:00:00"/>
    <s v="LA20191986693000"/>
    <x v="3"/>
    <d v="2019-11-30T00:00:00"/>
    <x v="0"/>
    <x v="3"/>
    <x v="0"/>
  </r>
  <r>
    <s v="엠피피스토스"/>
    <s v="MP피스토스"/>
    <s v="피스1팀"/>
    <s v="홍미숙"/>
    <s v="롯데손보"/>
    <x v="0"/>
    <x v="1"/>
    <n v="4142"/>
    <s v="정상"/>
    <d v="2019-11-20T00:00:00"/>
    <d v="2019-11-20T00:00:00"/>
    <s v="LA20191990077000"/>
    <x v="3"/>
    <d v="2019-11-30T00:00:00"/>
    <x v="0"/>
    <x v="3"/>
    <x v="0"/>
  </r>
  <r>
    <s v="엠피피스토스"/>
    <s v="MP피스토스"/>
    <s v="피스1팀"/>
    <s v="홍미숙"/>
    <s v="롯데손보"/>
    <x v="0"/>
    <x v="1"/>
    <n v="5016"/>
    <s v="정상"/>
    <d v="2019-11-20T00:00:00"/>
    <d v="2019-11-20T00:00:00"/>
    <s v="LA20191990098000"/>
    <x v="3"/>
    <d v="2019-11-30T00:00:00"/>
    <x v="0"/>
    <x v="3"/>
    <x v="0"/>
  </r>
  <r>
    <s v="엠피피스토스"/>
    <s v="MP피스토스"/>
    <s v="피스1팀"/>
    <s v="홍미숙"/>
    <s v="롯데손보"/>
    <x v="0"/>
    <x v="1"/>
    <n v="5234"/>
    <s v="정상"/>
    <d v="2019-11-20T00:00:00"/>
    <d v="2019-11-20T00:00:00"/>
    <s v="LA20191990094000"/>
    <x v="3"/>
    <d v="2019-11-30T00:00:00"/>
    <x v="0"/>
    <x v="3"/>
    <x v="0"/>
  </r>
  <r>
    <s v="엠피피스토스"/>
    <s v="MP피스토스"/>
    <s v="피스1팀"/>
    <s v="황지영"/>
    <s v="롯데손보"/>
    <x v="0"/>
    <x v="0"/>
    <n v="201783"/>
    <s v="정상"/>
    <d v="2019-11-20T00:00:00"/>
    <d v="2019-11-20T00:00:00"/>
    <s v="LA20191985246000"/>
    <x v="3"/>
    <d v="2019-11-30T00:00:00"/>
    <x v="0"/>
    <x v="3"/>
    <x v="0"/>
  </r>
  <r>
    <s v="엠피메트로"/>
    <s v="씨티엠지점"/>
    <s v="씨티엠1팀"/>
    <s v="김대곤"/>
    <s v="한화손보"/>
    <x v="0"/>
    <x v="0"/>
    <n v="20000"/>
    <s v="정상"/>
    <d v="2019-11-19T00:00:00"/>
    <d v="2019-11-19T00:00:00"/>
    <s v="LA20192416294000"/>
    <x v="3"/>
    <d v="2019-11-30T00:00:00"/>
    <x v="0"/>
    <x v="13"/>
    <x v="0"/>
  </r>
  <r>
    <s v="엠피상동"/>
    <s v="MP상동"/>
    <s v="상동1팀"/>
    <s v="김미예1"/>
    <s v="삼성화재"/>
    <x v="0"/>
    <x v="2"/>
    <n v="30000"/>
    <s v="정상"/>
    <d v="2019-11-19T00:00:00"/>
    <d v="2019-11-19T00:00:00"/>
    <n v="51925246760000"/>
    <x v="3"/>
    <d v="2019-11-30T00:00:00"/>
    <x v="0"/>
    <x v="1"/>
    <x v="0"/>
  </r>
  <r>
    <s v="엠피라온"/>
    <s v="MP라온"/>
    <s v="라온1팀"/>
    <s v="김성만"/>
    <s v="한화손보"/>
    <x v="0"/>
    <x v="0"/>
    <n v="35000"/>
    <s v="정상"/>
    <d v="2019-11-19T00:00:00"/>
    <d v="2019-11-19T00:00:00"/>
    <s v="LA20192427509000"/>
    <x v="3"/>
    <d v="2019-11-30T00:00:00"/>
    <x v="0"/>
    <x v="6"/>
    <x v="0"/>
  </r>
  <r>
    <s v="엠피메트로"/>
    <s v="MP메트로"/>
    <s v="시흥1팀"/>
    <s v="김지연"/>
    <s v="DB손보"/>
    <x v="0"/>
    <x v="0"/>
    <n v="135000"/>
    <s v="정상"/>
    <d v="2019-11-19T00:00:00"/>
    <d v="2019-11-19T00:00:00"/>
    <n v="320192162789"/>
    <x v="3"/>
    <d v="2019-11-30T00:00:00"/>
    <x v="0"/>
    <x v="15"/>
    <x v="0"/>
  </r>
  <r>
    <s v="엠피가온"/>
    <s v="MP가온"/>
    <s v="가온1팀"/>
    <s v="노희경"/>
    <s v="KB손보"/>
    <x v="0"/>
    <x v="0"/>
    <n v="16000"/>
    <s v="정상"/>
    <d v="2019-11-19T00:00:00"/>
    <d v="2019-11-19T00:00:00"/>
    <n v="20195876038"/>
    <x v="3"/>
    <d v="2019-11-30T00:00:00"/>
    <x v="0"/>
    <x v="9"/>
    <x v="0"/>
  </r>
  <r>
    <s v="엠피라온"/>
    <s v="MP라온"/>
    <m/>
    <s v="박종철"/>
    <s v="한화손보"/>
    <x v="0"/>
    <x v="0"/>
    <n v="120000"/>
    <s v="정상"/>
    <d v="2019-11-19T00:00:00"/>
    <d v="2019-11-19T00:00:00"/>
    <s v="LA20192425718000"/>
    <x v="3"/>
    <d v="2019-11-30T00:00:00"/>
    <x v="0"/>
    <x v="6"/>
    <x v="0"/>
  </r>
  <r>
    <s v="엠피라온"/>
    <s v="MP라온"/>
    <m/>
    <s v="박종철"/>
    <s v="농협손보"/>
    <x v="0"/>
    <x v="0"/>
    <n v="40000"/>
    <s v="정상"/>
    <d v="2019-11-19T00:00:00"/>
    <d v="2019-11-19T00:00:00"/>
    <n v="3190612205961"/>
    <x v="3"/>
    <d v="2019-11-30T00:00:00"/>
    <x v="0"/>
    <x v="6"/>
    <x v="0"/>
  </r>
  <r>
    <s v="엠피라온"/>
    <s v="MP라온"/>
    <m/>
    <s v="박종철"/>
    <s v="흥국화재"/>
    <x v="0"/>
    <x v="0"/>
    <n v="46400"/>
    <s v="정상"/>
    <d v="2019-11-19T00:00:00"/>
    <d v="2019-11-19T00:00:00"/>
    <n v="41937496340000"/>
    <x v="3"/>
    <d v="2019-11-30T00:00:00"/>
    <x v="0"/>
    <x v="6"/>
    <x v="0"/>
  </r>
  <r>
    <s v="엠피라온"/>
    <s v="MP라온"/>
    <m/>
    <s v="박종철"/>
    <s v="KB손보"/>
    <x v="0"/>
    <x v="0"/>
    <n v="58000"/>
    <s v="정상"/>
    <d v="2019-11-19T00:00:00"/>
    <d v="2019-11-19T00:00:00"/>
    <n v="20195875918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9T00:00:00"/>
    <d v="2019-11-19T00:00:00"/>
    <s v="LA20192421481000"/>
    <x v="3"/>
    <d v="2019-11-30T00:00:00"/>
    <x v="0"/>
    <x v="6"/>
    <x v="0"/>
  </r>
  <r>
    <s v="엠피피스토스"/>
    <s v="MP피스토스"/>
    <s v="피스1팀"/>
    <s v="변영미"/>
    <s v="메리츠화재"/>
    <x v="0"/>
    <x v="0"/>
    <n v="66750"/>
    <s v="정상"/>
    <d v="2019-11-19T00:00:00"/>
    <d v="2019-11-19T00:00:00"/>
    <s v="61464-2069"/>
    <x v="3"/>
    <d v="2019-11-30T00:00:00"/>
    <x v="0"/>
    <x v="3"/>
    <x v="0"/>
  </r>
  <r>
    <s v="엠피피스토스"/>
    <s v="MP피스토스"/>
    <s v="피스1팀"/>
    <s v="변영미"/>
    <s v="메리츠화재"/>
    <x v="0"/>
    <x v="1"/>
    <n v="15840"/>
    <s v="정상"/>
    <d v="2019-11-19T00:00:00"/>
    <d v="2019-11-19T00:00:00"/>
    <s v="61264-295398"/>
    <x v="3"/>
    <d v="2019-11-30T00:00:00"/>
    <x v="0"/>
    <x v="3"/>
    <x v="0"/>
  </r>
  <r>
    <s v="엠피조은"/>
    <s v="MP조은"/>
    <s v="조은1팀"/>
    <s v="손수영"/>
    <s v="KB손보"/>
    <x v="0"/>
    <x v="1"/>
    <n v="6965"/>
    <s v="정상"/>
    <d v="2019-11-19T00:00:00"/>
    <d v="2019-11-19T00:00:00"/>
    <n v="20195874531"/>
    <x v="3"/>
    <d v="2019-11-30T00:00:00"/>
    <x v="0"/>
    <x v="0"/>
    <x v="0"/>
  </r>
  <r>
    <s v="엠피조은"/>
    <s v="MP조은"/>
    <s v="조은1팀"/>
    <s v="손수영"/>
    <s v="KB손보"/>
    <x v="0"/>
    <x v="0"/>
    <n v="116500"/>
    <s v="정상"/>
    <d v="2019-11-19T00:00:00"/>
    <d v="2019-11-19T00:00:00"/>
    <n v="20195874539"/>
    <x v="3"/>
    <d v="2019-11-30T00:00:00"/>
    <x v="0"/>
    <x v="0"/>
    <x v="0"/>
  </r>
  <r>
    <s v="엠피가온"/>
    <s v="MP가온"/>
    <s v="가온1팀"/>
    <s v="송연희"/>
    <s v="메리츠화재"/>
    <x v="0"/>
    <x v="0"/>
    <n v="32000"/>
    <s v="정상"/>
    <d v="2019-11-19T00:00:00"/>
    <d v="2019-11-19T00:00:00"/>
    <s v="61438-23229"/>
    <x v="3"/>
    <d v="2019-11-30T00:00:00"/>
    <x v="0"/>
    <x v="9"/>
    <x v="0"/>
  </r>
  <r>
    <s v="엠피가온"/>
    <s v="MP가온"/>
    <s v="가온1팀"/>
    <s v="송정희"/>
    <s v="농협손보"/>
    <x v="0"/>
    <x v="0"/>
    <n v="52488"/>
    <s v="정상"/>
    <d v="2019-11-19T00:00:00"/>
    <d v="2019-11-19T00:00:00"/>
    <n v="3190612084611"/>
    <x v="3"/>
    <d v="2019-11-30T00:00:00"/>
    <x v="0"/>
    <x v="9"/>
    <x v="0"/>
  </r>
  <r>
    <s v="엠피성공"/>
    <s v="MP성공"/>
    <s v="성공1팀"/>
    <s v="심정임"/>
    <s v="메리츠화재"/>
    <x v="0"/>
    <x v="0"/>
    <n v="66000"/>
    <s v="정상"/>
    <d v="2019-11-19T00:00:00"/>
    <d v="2019-11-19T00:00:00"/>
    <s v="61465-3276"/>
    <x v="3"/>
    <d v="2019-11-30T00:00:00"/>
    <x v="0"/>
    <x v="5"/>
    <x v="0"/>
  </r>
  <r>
    <s v="엠피라온"/>
    <s v="MP라온"/>
    <s v="라온1팀"/>
    <s v="윤태진"/>
    <s v="한화손보"/>
    <x v="0"/>
    <x v="0"/>
    <n v="35000"/>
    <s v="정상"/>
    <d v="2019-11-19T00:00:00"/>
    <d v="2019-11-19T00:00:00"/>
    <s v="LA20192422771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9T00:00:00"/>
    <d v="2019-11-19T00:00:00"/>
    <s v="LA20192423505000"/>
    <x v="3"/>
    <d v="2019-11-30T00:00:00"/>
    <x v="0"/>
    <x v="6"/>
    <x v="0"/>
  </r>
  <r>
    <s v="엠피상동"/>
    <s v="MP상동"/>
    <s v="상동1팀"/>
    <s v="이경옥"/>
    <s v="삼성화재"/>
    <x v="0"/>
    <x v="0"/>
    <n v="65000"/>
    <s v="정상"/>
    <d v="2019-11-19T00:00:00"/>
    <d v="2019-11-19T00:00:00"/>
    <n v="51925199140000"/>
    <x v="3"/>
    <d v="2019-11-30T00:00:00"/>
    <x v="0"/>
    <x v="1"/>
    <x v="0"/>
  </r>
  <r>
    <s v="엠피상동"/>
    <s v="MP상동"/>
    <s v="상동1팀"/>
    <s v="이경화2"/>
    <s v="한화손보"/>
    <x v="0"/>
    <x v="0"/>
    <n v="135000"/>
    <s v="정상"/>
    <d v="2019-11-19T00:00:00"/>
    <d v="2019-11-19T00:00:00"/>
    <s v="LA20192417380000"/>
    <x v="3"/>
    <d v="2019-11-30T00:00:00"/>
    <x v="0"/>
    <x v="1"/>
    <x v="0"/>
  </r>
  <r>
    <s v="엠피상동"/>
    <s v="MP상동"/>
    <s v="상동1팀"/>
    <s v="이현숙"/>
    <s v="메리츠화재"/>
    <x v="0"/>
    <x v="0"/>
    <n v="94000"/>
    <s v="정상"/>
    <d v="2019-11-19T00:00:00"/>
    <d v="2019-11-19T00:00:00"/>
    <s v="61461-2811"/>
    <x v="3"/>
    <d v="2019-11-30T00:00:00"/>
    <x v="0"/>
    <x v="1"/>
    <x v="0"/>
  </r>
  <r>
    <s v="엠피송내"/>
    <s v="MP송내"/>
    <s v="송내2팀"/>
    <s v="이현자"/>
    <s v="삼성화재"/>
    <x v="0"/>
    <x v="0"/>
    <n v="20000"/>
    <s v="정상"/>
    <d v="2019-11-19T00:00:00"/>
    <d v="2019-11-19T00:00:00"/>
    <n v="51925219620000"/>
    <x v="3"/>
    <d v="2019-11-30T00:00:00"/>
    <x v="0"/>
    <x v="2"/>
    <x v="0"/>
  </r>
  <r>
    <s v="엠피송내"/>
    <s v="MP송내"/>
    <s v="송내2팀"/>
    <s v="이현자"/>
    <s v="삼성화재"/>
    <x v="0"/>
    <x v="0"/>
    <n v="19000"/>
    <s v="정상"/>
    <d v="2019-11-19T00:00:00"/>
    <d v="2019-11-19T00:00:00"/>
    <n v="51925220660000"/>
    <x v="3"/>
    <d v="2019-11-30T00:00:00"/>
    <x v="0"/>
    <x v="2"/>
    <x v="0"/>
  </r>
  <r>
    <s v="엠피송내"/>
    <s v="MP송내"/>
    <s v="송내2팀"/>
    <s v="이현자"/>
    <s v="삼성화재"/>
    <x v="0"/>
    <x v="0"/>
    <n v="29000"/>
    <s v="정상"/>
    <d v="2019-11-19T00:00:00"/>
    <d v="2019-11-19T00:00:00"/>
    <n v="51925215560000"/>
    <x v="3"/>
    <d v="2019-11-30T00:00:00"/>
    <x v="0"/>
    <x v="2"/>
    <x v="0"/>
  </r>
  <r>
    <s v="엠피송내"/>
    <s v="MP송내"/>
    <s v="송내2팀"/>
    <s v="이현자"/>
    <s v="삼성화재"/>
    <x v="0"/>
    <x v="0"/>
    <n v="20000"/>
    <s v="정상"/>
    <d v="2019-11-19T00:00:00"/>
    <d v="2019-11-19T00:00:00"/>
    <n v="51925205630000"/>
    <x v="3"/>
    <d v="2019-11-30T00:00:00"/>
    <x v="0"/>
    <x v="2"/>
    <x v="0"/>
  </r>
  <r>
    <s v="엠피가온"/>
    <m/>
    <m/>
    <s v="임은숙"/>
    <s v="농협손보"/>
    <x v="0"/>
    <x v="0"/>
    <n v="22145"/>
    <s v="정상"/>
    <d v="2019-11-19T00:00:00"/>
    <d v="2019-11-19T00:00:00"/>
    <n v="3190612549201"/>
    <x v="3"/>
    <d v="2019-11-30T00:00:00"/>
    <x v="0"/>
    <x v="9"/>
    <x v="0"/>
  </r>
  <r>
    <s v="엠피가온"/>
    <m/>
    <m/>
    <s v="임은숙"/>
    <s v="삼성화재"/>
    <x v="0"/>
    <x v="0"/>
    <n v="18000"/>
    <s v="정상"/>
    <d v="2019-11-19T00:00:00"/>
    <d v="2019-11-19T00:00:00"/>
    <n v="51925195720000"/>
    <x v="3"/>
    <d v="2019-11-30T00:00:00"/>
    <x v="0"/>
    <x v="9"/>
    <x v="0"/>
  </r>
  <r>
    <s v="엠피가온"/>
    <m/>
    <m/>
    <s v="임은숙"/>
    <s v="한화손보"/>
    <x v="0"/>
    <x v="0"/>
    <n v="148000"/>
    <s v="정상"/>
    <d v="2019-11-19T00:00:00"/>
    <d v="2019-11-19T00:00:00"/>
    <s v="LA20192422693000"/>
    <x v="3"/>
    <d v="2019-11-30T00:00:00"/>
    <x v="0"/>
    <x v="9"/>
    <x v="0"/>
  </r>
  <r>
    <s v="엠피가온"/>
    <m/>
    <m/>
    <s v="임은숙"/>
    <s v="농협손보"/>
    <x v="0"/>
    <x v="1"/>
    <n v="16044"/>
    <s v="정상"/>
    <d v="2019-11-19T00:00:00"/>
    <d v="2019-11-19T00:00:00"/>
    <n v="3190612579911"/>
    <x v="3"/>
    <d v="2019-11-30T00:00:00"/>
    <x v="0"/>
    <x v="9"/>
    <x v="0"/>
  </r>
  <r>
    <s v="엠피가온"/>
    <m/>
    <m/>
    <s v="임은숙"/>
    <s v="농협손보"/>
    <x v="0"/>
    <x v="0"/>
    <n v="22839"/>
    <s v="정상"/>
    <d v="2019-11-19T00:00:00"/>
    <d v="2019-11-19T00:00:00"/>
    <n v="3190612605911"/>
    <x v="3"/>
    <d v="2019-11-30T00:00:00"/>
    <x v="0"/>
    <x v="9"/>
    <x v="0"/>
  </r>
  <r>
    <s v="엠피가온"/>
    <m/>
    <m/>
    <s v="임은숙"/>
    <s v="농협손보"/>
    <x v="0"/>
    <x v="0"/>
    <n v="23404"/>
    <s v="정상"/>
    <d v="2019-11-19T00:00:00"/>
    <d v="2019-11-19T00:00:00"/>
    <n v="3190607474751"/>
    <x v="3"/>
    <d v="2019-11-30T00:00:00"/>
    <x v="0"/>
    <x v="9"/>
    <x v="0"/>
  </r>
  <r>
    <s v="엠피가온"/>
    <m/>
    <m/>
    <s v="임은숙"/>
    <s v="삼성화재"/>
    <x v="0"/>
    <x v="0"/>
    <n v="19000"/>
    <s v="정상"/>
    <d v="2019-11-19T00:00:00"/>
    <d v="2019-11-19T00:00:00"/>
    <n v="51925197770000"/>
    <x v="3"/>
    <d v="2019-11-30T00:00:00"/>
    <x v="0"/>
    <x v="9"/>
    <x v="0"/>
  </r>
  <r>
    <s v="엠피상동"/>
    <s v="MP상동"/>
    <s v="상동1팀"/>
    <s v="최선유"/>
    <s v="KB손보"/>
    <x v="0"/>
    <x v="0"/>
    <n v="37000"/>
    <s v="정상"/>
    <d v="2019-11-19T00:00:00"/>
    <d v="2019-11-19T00:00:00"/>
    <n v="20195880432"/>
    <x v="3"/>
    <d v="2019-11-30T00:00:00"/>
    <x v="0"/>
    <x v="1"/>
    <x v="0"/>
  </r>
  <r>
    <s v="엠피피스토스"/>
    <m/>
    <m/>
    <s v="표계순"/>
    <s v="메리츠화재"/>
    <x v="0"/>
    <x v="0"/>
    <n v="148860"/>
    <s v="정상"/>
    <d v="2019-11-19T00:00:00"/>
    <d v="2019-11-19T00:00:00"/>
    <s v="61464-2190"/>
    <x v="3"/>
    <d v="2019-11-30T00:00:00"/>
    <x v="0"/>
    <x v="3"/>
    <x v="0"/>
  </r>
  <r>
    <s v="엠피프라임"/>
    <m/>
    <m/>
    <s v="허윤경"/>
    <s v="한화손보"/>
    <x v="0"/>
    <x v="0"/>
    <n v="50000"/>
    <s v="정상"/>
    <d v="2019-11-19T00:00:00"/>
    <d v="2019-11-19T00:00:00"/>
    <s v="LA20192417687000"/>
    <x v="3"/>
    <d v="2019-11-30T00:00:00"/>
    <x v="0"/>
    <x v="12"/>
    <x v="0"/>
  </r>
  <r>
    <s v="엠피피스토스"/>
    <s v="MP피스토스"/>
    <s v="피스1팀"/>
    <s v="홍미숙"/>
    <s v="롯데손보"/>
    <x v="0"/>
    <x v="1"/>
    <n v="9464"/>
    <s v="정상"/>
    <d v="2019-11-19T00:00:00"/>
    <d v="2019-11-19T00:00:00"/>
    <s v="LA20191981660000"/>
    <x v="3"/>
    <d v="2019-11-30T00:00:00"/>
    <x v="0"/>
    <x v="3"/>
    <x v="0"/>
  </r>
  <r>
    <s v="엠피피스토스"/>
    <s v="MP피스토스"/>
    <s v="피스1팀"/>
    <s v="홍미숙"/>
    <s v="롯데손보"/>
    <x v="0"/>
    <x v="0"/>
    <n v="35084"/>
    <s v="정상"/>
    <d v="2019-11-19T00:00:00"/>
    <d v="2019-11-19T00:00:00"/>
    <s v="LA20191981653000"/>
    <x v="3"/>
    <d v="2019-11-30T00:00:00"/>
    <x v="0"/>
    <x v="3"/>
    <x v="0"/>
  </r>
  <r>
    <s v="엠피피스토스"/>
    <s v="MP피스토스"/>
    <s v="피스1팀"/>
    <s v="홍미숙"/>
    <s v="롯데손보"/>
    <x v="0"/>
    <x v="1"/>
    <n v="7779"/>
    <s v="정상"/>
    <d v="2019-11-19T00:00:00"/>
    <d v="2019-11-19T00:00:00"/>
    <s v="LA20191981625000"/>
    <x v="3"/>
    <d v="2019-11-30T00:00:00"/>
    <x v="0"/>
    <x v="3"/>
    <x v="0"/>
  </r>
  <r>
    <s v="엠피피스토스"/>
    <s v="MP피스토스"/>
    <s v="피스1팀"/>
    <s v="홍미숙"/>
    <s v="롯데손보"/>
    <x v="0"/>
    <x v="0"/>
    <n v="39004"/>
    <s v="정상"/>
    <d v="2019-11-19T00:00:00"/>
    <d v="2019-11-19T00:00:00"/>
    <s v="LA20191981593000"/>
    <x v="3"/>
    <d v="2019-11-30T00:00:00"/>
    <x v="0"/>
    <x v="3"/>
    <x v="0"/>
  </r>
  <r>
    <s v="엠피성공"/>
    <s v="MP성공"/>
    <s v="성공1팀"/>
    <s v="홍미정"/>
    <s v="롯데손보"/>
    <x v="0"/>
    <x v="0"/>
    <n v="47000"/>
    <s v="정상"/>
    <d v="2019-11-19T00:00:00"/>
    <d v="2019-11-19T00:00:00"/>
    <s v="LA20191980807000"/>
    <x v="3"/>
    <d v="2019-11-30T00:00:00"/>
    <x v="0"/>
    <x v="5"/>
    <x v="0"/>
  </r>
  <r>
    <s v="엠피성공"/>
    <s v="MP성공"/>
    <s v="성공1팀"/>
    <s v="홍미정"/>
    <s v="메리츠화재"/>
    <x v="0"/>
    <x v="0"/>
    <n v="33800"/>
    <s v="정상"/>
    <d v="2019-11-19T00:00:00"/>
    <d v="2019-11-19T00:00:00"/>
    <s v="61464-1988"/>
    <x v="3"/>
    <d v="2019-11-30T00:00:00"/>
    <x v="0"/>
    <x v="5"/>
    <x v="0"/>
  </r>
  <r>
    <s v="엠피메트로"/>
    <s v="MP메트로"/>
    <s v="제이엔제이팀"/>
    <s v="김윤정"/>
    <s v="메리츠화재"/>
    <x v="0"/>
    <x v="0"/>
    <n v="52050"/>
    <s v="정상"/>
    <d v="2019-11-18T00:00:00"/>
    <d v="2019-11-18T00:00:00"/>
    <s v="61415-54077"/>
    <x v="3"/>
    <d v="2019-11-30T00:00:00"/>
    <x v="0"/>
    <x v="4"/>
    <x v="0"/>
  </r>
  <r>
    <s v="엠피가온"/>
    <s v="MP가온"/>
    <s v="가온1팀"/>
    <s v="노희경"/>
    <s v="한화손보"/>
    <x v="0"/>
    <x v="0"/>
    <n v="23750"/>
    <s v="정상"/>
    <d v="2019-11-18T00:00:00"/>
    <d v="2019-11-18T00:00:00"/>
    <s v="LA20192412510000"/>
    <x v="3"/>
    <d v="2019-11-30T00:00:00"/>
    <x v="0"/>
    <x v="9"/>
    <x v="0"/>
  </r>
  <r>
    <s v="엠피메트로"/>
    <m/>
    <m/>
    <s v="문홍주"/>
    <s v="삼성화재"/>
    <x v="0"/>
    <x v="0"/>
    <n v="19000"/>
    <s v="정상"/>
    <d v="2019-11-18T00:00:00"/>
    <d v="2019-11-18T00:00:00"/>
    <n v="51925140520000"/>
    <x v="3"/>
    <d v="2019-11-30T00:00:00"/>
    <x v="0"/>
    <x v="17"/>
    <x v="0"/>
  </r>
  <r>
    <s v="엠피라온"/>
    <s v="MP라온"/>
    <m/>
    <s v="박종철"/>
    <s v="흥국화재"/>
    <x v="0"/>
    <x v="1"/>
    <n v="13204"/>
    <s v="정상"/>
    <d v="2019-11-18T00:00:00"/>
    <d v="2019-11-18T00:00:00"/>
    <n v="41937490030000"/>
    <x v="3"/>
    <d v="2019-11-30T00:00:00"/>
    <x v="0"/>
    <x v="6"/>
    <x v="0"/>
  </r>
  <r>
    <s v="엠피라온"/>
    <s v="MP라온"/>
    <s v="라온1팀"/>
    <s v="박종호"/>
    <s v="KB손보"/>
    <x v="0"/>
    <x v="0"/>
    <n v="20000"/>
    <s v="정상"/>
    <d v="2019-11-18T00:00:00"/>
    <d v="2019-11-18T00:00:00"/>
    <n v="20195861924"/>
    <x v="3"/>
    <d v="2019-11-30T00:00:00"/>
    <x v="0"/>
    <x v="6"/>
    <x v="0"/>
  </r>
  <r>
    <s v="엠피성공"/>
    <s v="MP성공"/>
    <s v="성공1팀"/>
    <s v="심정임"/>
    <s v="한화손보"/>
    <x v="0"/>
    <x v="0"/>
    <n v="57000"/>
    <s v="정상"/>
    <d v="2019-11-18T00:00:00"/>
    <d v="2019-11-18T00:00:00"/>
    <s v="LA20192408614000"/>
    <x v="3"/>
    <d v="2019-11-30T00:00:00"/>
    <x v="0"/>
    <x v="5"/>
    <x v="0"/>
  </r>
  <r>
    <s v="엠피피스토스"/>
    <s v="MP피스토스"/>
    <s v="피스1팀"/>
    <s v="안옥선"/>
    <s v="삼성화재"/>
    <x v="0"/>
    <x v="0"/>
    <n v="19000"/>
    <s v="정상"/>
    <d v="2019-11-18T00:00:00"/>
    <d v="2019-11-18T00:00:00"/>
    <n v="51925117940000"/>
    <x v="3"/>
    <d v="2019-11-30T00:00:00"/>
    <x v="0"/>
    <x v="3"/>
    <x v="0"/>
  </r>
  <r>
    <s v="엠피메트로"/>
    <s v="MP메트로"/>
    <s v="제이엔제이팀"/>
    <s v="유경자"/>
    <s v="KB손보"/>
    <x v="0"/>
    <x v="0"/>
    <n v="65760"/>
    <s v="정상"/>
    <d v="2019-11-18T00:00:00"/>
    <d v="2019-11-18T00:00:00"/>
    <n v="20195848956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57550"/>
    <s v="정상"/>
    <d v="2019-11-18T00:00:00"/>
    <d v="2019-11-18T00:00:00"/>
    <s v="61441-15545"/>
    <x v="3"/>
    <d v="2019-11-30T00:00:00"/>
    <x v="0"/>
    <x v="4"/>
    <x v="0"/>
  </r>
  <r>
    <s v="엠피라온"/>
    <s v="MP라온"/>
    <s v="라온1팀"/>
    <s v="윤태진"/>
    <s v="한화손보"/>
    <x v="0"/>
    <x v="0"/>
    <n v="35000"/>
    <s v="정상"/>
    <d v="2019-11-18T00:00:00"/>
    <d v="2019-11-18T00:00:00"/>
    <s v="LA20192408421000"/>
    <x v="3"/>
    <d v="2019-11-30T00:00:00"/>
    <x v="0"/>
    <x v="6"/>
    <x v="0"/>
  </r>
  <r>
    <s v="엠피라온"/>
    <s v="MP라온"/>
    <s v="라온1팀"/>
    <s v="윤태진"/>
    <s v="KB손보"/>
    <x v="0"/>
    <x v="0"/>
    <n v="35000"/>
    <s v="정상"/>
    <d v="2019-11-18T00:00:00"/>
    <d v="2019-11-18T00:00:00"/>
    <n v="20195854960"/>
    <x v="3"/>
    <d v="2019-11-30T00:00:00"/>
    <x v="0"/>
    <x v="6"/>
    <x v="0"/>
  </r>
  <r>
    <s v="엠피라온"/>
    <s v="MP라온"/>
    <s v="라온1팀"/>
    <s v="윤태진"/>
    <s v="KB손보"/>
    <x v="0"/>
    <x v="0"/>
    <n v="35000"/>
    <s v="정상"/>
    <d v="2019-11-18T00:00:00"/>
    <d v="2019-11-18T00:00:00"/>
    <n v="2019585486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8T00:00:00"/>
    <d v="2019-11-18T00:00:00"/>
    <s v="LA20192412717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8T00:00:00"/>
    <d v="2019-11-18T00:00:00"/>
    <s v="LA20192413859000"/>
    <x v="3"/>
    <d v="2019-11-30T00:00:00"/>
    <x v="0"/>
    <x v="6"/>
    <x v="0"/>
  </r>
  <r>
    <s v="엠피상동"/>
    <s v="MP상동"/>
    <s v="상동1팀"/>
    <s v="이경옥"/>
    <s v="메리츠화재"/>
    <x v="0"/>
    <x v="0"/>
    <n v="37990"/>
    <s v="정상"/>
    <d v="2019-11-18T00:00:00"/>
    <d v="2019-11-18T00:00:00"/>
    <s v="61445-7309"/>
    <x v="3"/>
    <d v="2019-11-30T00:00:00"/>
    <x v="0"/>
    <x v="1"/>
    <x v="0"/>
  </r>
  <r>
    <s v="엠피상동"/>
    <s v="MP상동"/>
    <s v="상동1팀"/>
    <s v="이경옥"/>
    <s v="삼성화재"/>
    <x v="0"/>
    <x v="0"/>
    <n v="31000"/>
    <s v="정상"/>
    <d v="2019-11-18T00:00:00"/>
    <d v="2019-11-18T00:00:00"/>
    <n v="51925142320000"/>
    <x v="3"/>
    <d v="2019-11-30T00:00:00"/>
    <x v="0"/>
    <x v="1"/>
    <x v="0"/>
  </r>
  <r>
    <s v="엠피상동"/>
    <s v="MP상동"/>
    <s v="상동1팀"/>
    <s v="이경옥"/>
    <s v="삼성화재"/>
    <x v="0"/>
    <x v="0"/>
    <n v="25000"/>
    <s v="정상"/>
    <d v="2019-11-18T00:00:00"/>
    <d v="2019-11-18T00:00:00"/>
    <n v="51925143030000"/>
    <x v="3"/>
    <d v="2019-11-30T00:00:00"/>
    <x v="0"/>
    <x v="1"/>
    <x v="0"/>
  </r>
  <r>
    <s v="엠피상동"/>
    <s v="MP상동"/>
    <s v="상동1팀"/>
    <s v="이경옥"/>
    <s v="삼성화재"/>
    <x v="0"/>
    <x v="0"/>
    <n v="65000"/>
    <s v="정상"/>
    <d v="2019-11-18T00:00:00"/>
    <d v="2019-11-18T00:00:00"/>
    <n v="51925157250000"/>
    <x v="3"/>
    <d v="2019-11-30T00:00:00"/>
    <x v="0"/>
    <x v="1"/>
    <x v="0"/>
  </r>
  <r>
    <s v="엠피상동"/>
    <s v="MP상동"/>
    <s v="상동1팀"/>
    <s v="이경옥"/>
    <s v="메리츠화재"/>
    <x v="0"/>
    <x v="0"/>
    <n v="63000"/>
    <s v="정상"/>
    <d v="2019-11-18T00:00:00"/>
    <d v="2019-11-18T00:00:00"/>
    <s v="61415-53991"/>
    <x v="3"/>
    <d v="2019-11-30T00:00:00"/>
    <x v="0"/>
    <x v="1"/>
    <x v="0"/>
  </r>
  <r>
    <s v="엠피피스토스"/>
    <s v="MP피스토스"/>
    <s v="피스1팀"/>
    <s v="이미선2"/>
    <s v="한화손보"/>
    <x v="0"/>
    <x v="0"/>
    <n v="20000"/>
    <s v="정상"/>
    <d v="2019-11-18T00:00:00"/>
    <d v="2019-11-18T00:00:00"/>
    <s v="LA20192409639000"/>
    <x v="3"/>
    <d v="2019-11-30T00:00:00"/>
    <x v="0"/>
    <x v="3"/>
    <x v="0"/>
  </r>
  <r>
    <s v="엠피조은"/>
    <m/>
    <m/>
    <s v="차은주"/>
    <s v="한화손보"/>
    <x v="0"/>
    <x v="2"/>
    <n v="100000"/>
    <s v="정상"/>
    <d v="2019-11-18T00:00:00"/>
    <d v="2019-11-18T00:00:00"/>
    <s v="LA20192410955000"/>
    <x v="3"/>
    <d v="2019-11-30T00:00:00"/>
    <x v="0"/>
    <x v="0"/>
    <x v="0"/>
  </r>
  <r>
    <s v="엠피상동"/>
    <s v="MP상동"/>
    <s v="상동1팀"/>
    <s v="최선유"/>
    <s v="KB손보"/>
    <x v="0"/>
    <x v="0"/>
    <n v="44000"/>
    <s v="정상"/>
    <d v="2019-11-18T00:00:00"/>
    <d v="2019-11-18T00:00:00"/>
    <n v="20195853153"/>
    <x v="3"/>
    <d v="2019-11-30T00:00:00"/>
    <x v="0"/>
    <x v="1"/>
    <x v="0"/>
  </r>
  <r>
    <s v="엠피피스토스"/>
    <m/>
    <m/>
    <s v="표계순"/>
    <s v="흥국화재"/>
    <x v="0"/>
    <x v="0"/>
    <n v="57910"/>
    <s v="정상"/>
    <d v="2019-11-18T00:00:00"/>
    <d v="2019-11-18T00:00:00"/>
    <n v="41937487720000"/>
    <x v="3"/>
    <d v="2019-11-30T00:00:00"/>
    <x v="0"/>
    <x v="3"/>
    <x v="0"/>
  </r>
  <r>
    <s v="엠피피스토스"/>
    <m/>
    <m/>
    <s v="표계순"/>
    <s v="메리츠화재"/>
    <x v="0"/>
    <x v="0"/>
    <n v="136100"/>
    <s v="정상"/>
    <d v="2019-11-18T00:00:00"/>
    <d v="2019-11-18T00:00:00"/>
    <s v="61430-20046"/>
    <x v="3"/>
    <d v="2019-11-30T00:00:00"/>
    <x v="0"/>
    <x v="3"/>
    <x v="0"/>
  </r>
  <r>
    <s v="엠피성공"/>
    <s v="MP성공"/>
    <s v="성공1팀"/>
    <s v="홍미정"/>
    <s v="흥국화재"/>
    <x v="0"/>
    <x v="0"/>
    <n v="140819"/>
    <s v="정상"/>
    <d v="2019-11-16T00:00:00"/>
    <d v="2019-11-16T00:00:00"/>
    <n v="41937481960000"/>
    <x v="3"/>
    <d v="2019-11-30T00:00:00"/>
    <x v="0"/>
    <x v="5"/>
    <x v="0"/>
  </r>
  <r>
    <s v="엠피송내"/>
    <s v="MP송내"/>
    <s v="송내2팀"/>
    <s v="김묘정"/>
    <s v="메리츠화재"/>
    <x v="0"/>
    <x v="0"/>
    <n v="46700"/>
    <s v="정상"/>
    <d v="2019-11-15T00:00:00"/>
    <d v="2019-11-15T00:00:00"/>
    <s v="61435-18624"/>
    <x v="3"/>
    <d v="2019-11-30T00:00:00"/>
    <x v="0"/>
    <x v="2"/>
    <x v="0"/>
  </r>
  <r>
    <s v="엠피송내"/>
    <s v="MP송내"/>
    <s v="송내2팀"/>
    <s v="김묘정"/>
    <s v="메리츠화재"/>
    <x v="0"/>
    <x v="0"/>
    <n v="51020"/>
    <s v="정상"/>
    <d v="2019-11-15T00:00:00"/>
    <d v="2019-11-15T00:00:00"/>
    <s v="61435-18844"/>
    <x v="3"/>
    <d v="2019-11-30T00:00:00"/>
    <x v="0"/>
    <x v="2"/>
    <x v="0"/>
  </r>
  <r>
    <s v="엠피피스토스"/>
    <s v="MP피스토스"/>
    <s v="피스1팀"/>
    <s v="김상천"/>
    <s v="MG손보"/>
    <x v="0"/>
    <x v="0"/>
    <n v="50098"/>
    <s v="정상"/>
    <d v="2019-11-15T00:00:00"/>
    <d v="2019-11-15T00:00:00"/>
    <n v="20190542383"/>
    <x v="3"/>
    <d v="2019-11-30T00:00:00"/>
    <x v="0"/>
    <x v="3"/>
    <x v="0"/>
  </r>
  <r>
    <s v="엠피피스토스"/>
    <s v="MP피스토스"/>
    <s v="피스1팀"/>
    <s v="김상천"/>
    <s v="KB손보"/>
    <x v="0"/>
    <x v="2"/>
    <n v="20000"/>
    <s v="정상"/>
    <d v="2019-11-15T00:00:00"/>
    <d v="2019-11-15T00:00:00"/>
    <n v="20195816860"/>
    <x v="3"/>
    <d v="2019-11-30T00:00:00"/>
    <x v="0"/>
    <x v="3"/>
    <x v="0"/>
  </r>
  <r>
    <s v="엠피피스토스"/>
    <s v="MP피스토스"/>
    <s v="피스1팀"/>
    <s v="김선옥"/>
    <s v="삼성화재"/>
    <x v="0"/>
    <x v="0"/>
    <n v="25000"/>
    <s v="정상"/>
    <d v="2019-11-15T00:00:00"/>
    <d v="2019-11-15T00:00:00"/>
    <n v="5192504537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33000"/>
    <s v="정상"/>
    <d v="2019-11-15T00:00:00"/>
    <d v="2019-11-15T00:00:00"/>
    <n v="5192507618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20000"/>
    <s v="정상"/>
    <d v="2019-11-15T00:00:00"/>
    <d v="2019-11-15T00:00:00"/>
    <n v="5192504761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48000"/>
    <s v="정상"/>
    <d v="2019-11-15T00:00:00"/>
    <d v="2019-11-15T00:00:00"/>
    <n v="5192491141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22000"/>
    <s v="정상"/>
    <d v="2019-11-15T00:00:00"/>
    <d v="2019-11-15T00:00:00"/>
    <n v="51924909660000"/>
    <x v="3"/>
    <d v="2019-11-30T00:00:00"/>
    <x v="0"/>
    <x v="3"/>
    <x v="0"/>
  </r>
  <r>
    <s v="엠피송내"/>
    <s v="MP송내"/>
    <s v="송내2팀"/>
    <s v="김은숙1"/>
    <s v="KB손보"/>
    <x v="0"/>
    <x v="0"/>
    <n v="50000"/>
    <s v="정상"/>
    <d v="2019-11-15T00:00:00"/>
    <d v="2019-11-15T00:00:00"/>
    <n v="20195854812"/>
    <x v="3"/>
    <d v="2019-11-30T00:00:00"/>
    <x v="0"/>
    <x v="2"/>
    <x v="0"/>
  </r>
  <r>
    <s v="엠피아이리치"/>
    <s v="MP아이리치"/>
    <s v="아이리치1팀"/>
    <s v="김정희2"/>
    <s v="흥국화재"/>
    <x v="0"/>
    <x v="0"/>
    <n v="72032"/>
    <s v="정상"/>
    <d v="2019-11-15T00:00:00"/>
    <d v="2019-11-15T00:00:00"/>
    <n v="41937461150000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49230"/>
    <s v="정상"/>
    <d v="2019-11-15T00:00:00"/>
    <d v="2019-11-15T00:00:00"/>
    <s v="61464-960"/>
    <x v="3"/>
    <d v="2019-11-30T00:00:00"/>
    <x v="0"/>
    <x v="14"/>
    <x v="0"/>
  </r>
  <r>
    <s v="엠피피스토스"/>
    <s v="MP피스토스"/>
    <s v="피스1팀"/>
    <s v="김진이"/>
    <s v="한화손보"/>
    <x v="0"/>
    <x v="0"/>
    <n v="51000"/>
    <s v="정상"/>
    <d v="2019-11-15T00:00:00"/>
    <d v="2019-11-15T00:00:00"/>
    <s v="LA20192397105000"/>
    <x v="3"/>
    <d v="2019-11-30T00:00:00"/>
    <x v="0"/>
    <x v="3"/>
    <x v="0"/>
  </r>
  <r>
    <s v="엠피피스토스"/>
    <s v="MP피스토스"/>
    <s v="피스1팀"/>
    <s v="김진이"/>
    <s v="한화손보"/>
    <x v="0"/>
    <x v="0"/>
    <n v="55000"/>
    <s v="정상"/>
    <d v="2019-11-15T00:00:00"/>
    <d v="2019-11-15T00:00:00"/>
    <s v="LA20192389413000"/>
    <x v="3"/>
    <d v="2019-11-30T00:00:00"/>
    <x v="0"/>
    <x v="3"/>
    <x v="0"/>
  </r>
  <r>
    <s v="엠피피스토스"/>
    <s v="MP피스토스"/>
    <s v="피스1팀"/>
    <s v="문수산나"/>
    <s v="KB손보"/>
    <x v="0"/>
    <x v="1"/>
    <n v="10334"/>
    <s v="정상"/>
    <d v="2019-11-15T00:00:00"/>
    <d v="2019-11-15T00:00:00"/>
    <n v="20195831124"/>
    <x v="3"/>
    <d v="2019-11-30T00:00:00"/>
    <x v="0"/>
    <x v="3"/>
    <x v="0"/>
  </r>
  <r>
    <s v="엠피레전드"/>
    <m/>
    <m/>
    <s v="신승휴"/>
    <s v="DB손보"/>
    <x v="0"/>
    <x v="2"/>
    <n v="30000"/>
    <s v="정상"/>
    <d v="2019-11-15T00:00:00"/>
    <d v="2019-11-15T00:00:00"/>
    <n v="320192140435"/>
    <x v="3"/>
    <d v="2019-11-30T00:00:00"/>
    <x v="0"/>
    <x v="11"/>
    <x v="0"/>
  </r>
  <r>
    <s v="엠피레전드"/>
    <m/>
    <m/>
    <s v="신승휴"/>
    <s v="KB손보"/>
    <x v="0"/>
    <x v="0"/>
    <n v="20000"/>
    <s v="정상"/>
    <d v="2019-11-15T00:00:00"/>
    <d v="2019-11-15T00:00:00"/>
    <n v="20195831070"/>
    <x v="3"/>
    <d v="2019-11-30T00:00:00"/>
    <x v="0"/>
    <x v="11"/>
    <x v="0"/>
  </r>
  <r>
    <s v="엠피의정부"/>
    <s v="MP의정부"/>
    <s v="의정부1팀"/>
    <s v="염경분"/>
    <s v="삼성화재"/>
    <x v="0"/>
    <x v="0"/>
    <n v="10000"/>
    <s v="정상"/>
    <d v="2019-11-15T00:00:00"/>
    <d v="2019-11-15T00:00:00"/>
    <n v="51924981650000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20000"/>
    <s v="정상"/>
    <d v="2019-11-15T00:00:00"/>
    <d v="2019-11-15T00:00:00"/>
    <s v="61437-48292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20000"/>
    <s v="정상"/>
    <d v="2019-11-15T00:00:00"/>
    <d v="2019-11-15T00:00:00"/>
    <s v="61437-48716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26440"/>
    <s v="정상"/>
    <d v="2019-11-15T00:00:00"/>
    <d v="2019-11-15T00:00:00"/>
    <s v="61426-9797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48420"/>
    <s v="정상"/>
    <d v="2019-11-15T00:00:00"/>
    <d v="2019-11-15T00:00:00"/>
    <s v="61458-4104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23500"/>
    <s v="정상"/>
    <d v="2019-11-15T00:00:00"/>
    <d v="2019-11-15T00:00:00"/>
    <s v="61437-48724"/>
    <x v="3"/>
    <d v="2019-11-30T00:00:00"/>
    <x v="0"/>
    <x v="10"/>
    <x v="0"/>
  </r>
  <r>
    <s v="엠피메트로"/>
    <s v="MP메트로"/>
    <s v="제이엔제이팀"/>
    <s v="유경자"/>
    <s v="메리츠화재"/>
    <x v="0"/>
    <x v="0"/>
    <n v="23000"/>
    <s v="정상"/>
    <d v="2019-11-15T00:00:00"/>
    <d v="2019-11-15T00:00:00"/>
    <s v="61437-48122"/>
    <x v="3"/>
    <d v="2019-11-30T00:00:00"/>
    <x v="0"/>
    <x v="4"/>
    <x v="0"/>
  </r>
  <r>
    <s v="엠피메트로"/>
    <s v="MP메트로"/>
    <s v="제이엔제이팀"/>
    <s v="유경자"/>
    <s v="DB손보"/>
    <x v="0"/>
    <x v="0"/>
    <n v="109000"/>
    <s v="정상"/>
    <d v="2019-11-15T00:00:00"/>
    <d v="2019-11-15T00:00:00"/>
    <n v="320192143690"/>
    <x v="3"/>
    <d v="2019-11-30T00:00:00"/>
    <x v="0"/>
    <x v="4"/>
    <x v="0"/>
  </r>
  <r>
    <s v="엠피상동"/>
    <s v="MP상동"/>
    <s v="상동1팀"/>
    <s v="윤숙미"/>
    <s v="삼성화재"/>
    <x v="0"/>
    <x v="0"/>
    <n v="30000"/>
    <s v="정상"/>
    <d v="2019-11-15T00:00:00"/>
    <d v="2019-11-15T00:00:00"/>
    <n v="51924988080000"/>
    <x v="3"/>
    <d v="2019-11-30T00:00:00"/>
    <x v="0"/>
    <x v="1"/>
    <x v="0"/>
  </r>
  <r>
    <s v="엠피라온"/>
    <s v="MP라온"/>
    <s v="라온1팀"/>
    <s v="윤태진"/>
    <s v="한화손보"/>
    <x v="0"/>
    <x v="0"/>
    <n v="35000"/>
    <s v="정상"/>
    <d v="2019-11-15T00:00:00"/>
    <d v="2019-11-15T00:00:00"/>
    <s v="LA20192382768000"/>
    <x v="3"/>
    <d v="2019-11-30T00:00:00"/>
    <x v="0"/>
    <x v="6"/>
    <x v="0"/>
  </r>
  <r>
    <s v="엠피상동"/>
    <s v="MP상동"/>
    <s v="상동1팀"/>
    <s v="이경옥"/>
    <s v="삼성화재"/>
    <x v="0"/>
    <x v="2"/>
    <n v="100000"/>
    <s v="정상"/>
    <d v="2019-11-15T00:00:00"/>
    <d v="2019-11-15T00:00:00"/>
    <n v="51925006630000"/>
    <x v="3"/>
    <d v="2019-11-30T00:00:00"/>
    <x v="0"/>
    <x v="1"/>
    <x v="0"/>
  </r>
  <r>
    <s v="엠피상동"/>
    <s v="MP상동"/>
    <s v="상동1팀"/>
    <s v="이경옥"/>
    <s v="메리츠화재"/>
    <x v="0"/>
    <x v="1"/>
    <n v="7660"/>
    <s v="정상"/>
    <d v="2019-11-15T00:00:00"/>
    <d v="2019-11-15T00:00:00"/>
    <s v="61264-292017"/>
    <x v="3"/>
    <d v="2019-11-30T00:00:00"/>
    <x v="0"/>
    <x v="1"/>
    <x v="0"/>
  </r>
  <r>
    <s v="엠피상동"/>
    <s v="MP상동"/>
    <s v="상동1팀"/>
    <s v="이경옥"/>
    <s v="메리츠화재"/>
    <x v="0"/>
    <x v="0"/>
    <n v="210000"/>
    <s v="정상"/>
    <d v="2019-11-15T00:00:00"/>
    <d v="2019-11-15T00:00:00"/>
    <s v="61434-22075"/>
    <x v="3"/>
    <d v="2019-11-30T00:00:00"/>
    <x v="0"/>
    <x v="1"/>
    <x v="0"/>
  </r>
  <r>
    <s v="엠피상동"/>
    <s v="MP상동"/>
    <s v="상동1팀"/>
    <s v="이경옥"/>
    <s v="메리츠화재"/>
    <x v="0"/>
    <x v="0"/>
    <n v="181000"/>
    <s v="정상"/>
    <d v="2019-11-15T00:00:00"/>
    <d v="2019-11-15T00:00:00"/>
    <s v="61434-21995"/>
    <x v="3"/>
    <d v="2019-11-30T00:00:00"/>
    <x v="0"/>
    <x v="1"/>
    <x v="0"/>
  </r>
  <r>
    <s v="엠피상동"/>
    <s v="MP상동"/>
    <s v="상동1팀"/>
    <s v="이복종"/>
    <s v="KB손보"/>
    <x v="0"/>
    <x v="0"/>
    <n v="21300"/>
    <s v="정상"/>
    <d v="2019-11-15T00:00:00"/>
    <d v="2019-11-15T00:00:00"/>
    <n v="20195830378"/>
    <x v="3"/>
    <d v="2019-11-30T00:00:00"/>
    <x v="0"/>
    <x v="1"/>
    <x v="0"/>
  </r>
  <r>
    <s v="엠피송내"/>
    <m/>
    <m/>
    <s v="이선영"/>
    <s v="롯데손보"/>
    <x v="0"/>
    <x v="0"/>
    <n v="73183"/>
    <s v="정상"/>
    <d v="2019-11-15T00:00:00"/>
    <d v="2019-11-15T00:00:00"/>
    <s v="LA20191970196000"/>
    <x v="3"/>
    <d v="2019-11-30T00:00:00"/>
    <x v="0"/>
    <x v="2"/>
    <x v="0"/>
  </r>
  <r>
    <s v="엠피가온"/>
    <s v="MP가온"/>
    <s v="가온1팀"/>
    <s v="임명산"/>
    <s v="한화손보"/>
    <x v="0"/>
    <x v="0"/>
    <n v="53000"/>
    <s v="정상"/>
    <d v="2019-11-15T00:00:00"/>
    <d v="2019-11-15T00:00:00"/>
    <s v="LA20192395439000"/>
    <x v="3"/>
    <d v="2019-11-30T00:00:00"/>
    <x v="0"/>
    <x v="9"/>
    <x v="0"/>
  </r>
  <r>
    <s v="엠피가온"/>
    <s v="MP가온"/>
    <s v="가온1팀"/>
    <s v="임명산"/>
    <s v="한화손보"/>
    <x v="0"/>
    <x v="0"/>
    <n v="25000"/>
    <s v="정상"/>
    <d v="2019-11-15T00:00:00"/>
    <d v="2019-11-15T00:00:00"/>
    <s v="LA20192391142000"/>
    <x v="3"/>
    <d v="2019-11-30T00:00:00"/>
    <x v="0"/>
    <x v="9"/>
    <x v="0"/>
  </r>
  <r>
    <s v="엠피송내"/>
    <s v="MP송내"/>
    <s v="송내2팀"/>
    <s v="임서윤"/>
    <s v="삼성화재"/>
    <x v="0"/>
    <x v="0"/>
    <n v="33000"/>
    <s v="정상"/>
    <d v="2019-11-15T00:00:00"/>
    <d v="2019-11-15T00:00:00"/>
    <n v="51924969030000"/>
    <x v="3"/>
    <d v="2019-11-30T00:00:00"/>
    <x v="0"/>
    <x v="2"/>
    <x v="0"/>
  </r>
  <r>
    <s v="엠피성공"/>
    <m/>
    <m/>
    <s v="전용순"/>
    <s v="흥국화재"/>
    <x v="0"/>
    <x v="0"/>
    <n v="60585"/>
    <s v="정상"/>
    <d v="2019-11-15T00:00:00"/>
    <d v="2019-11-15T00:00:00"/>
    <n v="41937474960000"/>
    <x v="3"/>
    <d v="2019-11-30T00:00:00"/>
    <x v="0"/>
    <x v="5"/>
    <x v="0"/>
  </r>
  <r>
    <s v="엠피성공"/>
    <m/>
    <m/>
    <s v="전용순"/>
    <s v="삼성화재"/>
    <x v="0"/>
    <x v="0"/>
    <n v="50000"/>
    <s v="정상"/>
    <d v="2019-11-15T00:00:00"/>
    <d v="2019-11-15T00:00:00"/>
    <n v="51925049000000"/>
    <x v="3"/>
    <d v="2019-11-30T00:00:00"/>
    <x v="0"/>
    <x v="5"/>
    <x v="0"/>
  </r>
  <r>
    <s v="엠피성공"/>
    <m/>
    <m/>
    <s v="전용순"/>
    <s v="롯데손보"/>
    <x v="0"/>
    <x v="0"/>
    <n v="93322"/>
    <s v="정상"/>
    <d v="2019-11-15T00:00:00"/>
    <d v="2019-11-15T00:00:00"/>
    <s v="LA20191968823000"/>
    <x v="3"/>
    <d v="2019-11-30T00:00:00"/>
    <x v="0"/>
    <x v="5"/>
    <x v="0"/>
  </r>
  <r>
    <s v="엠피성공"/>
    <m/>
    <m/>
    <s v="전용순"/>
    <s v="롯데손보"/>
    <x v="0"/>
    <x v="1"/>
    <n v="7259"/>
    <s v="정상"/>
    <d v="2019-11-15T00:00:00"/>
    <d v="2019-11-15T00:00:00"/>
    <s v="LA20191970720000"/>
    <x v="3"/>
    <d v="2019-11-30T00:00:00"/>
    <x v="0"/>
    <x v="5"/>
    <x v="0"/>
  </r>
  <r>
    <s v="엠피성공"/>
    <m/>
    <m/>
    <s v="전용순"/>
    <s v="흥국화재"/>
    <x v="0"/>
    <x v="0"/>
    <n v="55661"/>
    <s v="정상"/>
    <d v="2019-11-15T00:00:00"/>
    <d v="2019-11-15T00:00:00"/>
    <n v="41937477870000"/>
    <x v="3"/>
    <d v="2019-11-30T00:00:00"/>
    <x v="0"/>
    <x v="5"/>
    <x v="0"/>
  </r>
  <r>
    <s v="엠피성공"/>
    <m/>
    <m/>
    <s v="전용순"/>
    <s v="흥국화재"/>
    <x v="0"/>
    <x v="0"/>
    <n v="34214"/>
    <s v="정상"/>
    <d v="2019-11-15T00:00:00"/>
    <d v="2019-11-15T00:00:00"/>
    <n v="41937478420000"/>
    <x v="3"/>
    <d v="2019-11-30T00:00:00"/>
    <x v="0"/>
    <x v="5"/>
    <x v="0"/>
  </r>
  <r>
    <s v="엠피성공"/>
    <m/>
    <m/>
    <s v="전용순"/>
    <s v="흥국화재"/>
    <x v="0"/>
    <x v="1"/>
    <n v="13204"/>
    <s v="정상"/>
    <d v="2019-11-15T00:00:00"/>
    <d v="2019-11-15T00:00:00"/>
    <n v="41937476870000"/>
    <x v="3"/>
    <d v="2019-11-30T00:00:00"/>
    <x v="0"/>
    <x v="5"/>
    <x v="0"/>
  </r>
  <r>
    <s v="엠피송내"/>
    <s v="MP송내"/>
    <s v="송내1팀"/>
    <s v="정인란"/>
    <s v="롯데손보"/>
    <x v="0"/>
    <x v="0"/>
    <n v="47080"/>
    <s v="정상"/>
    <d v="2019-11-15T00:00:00"/>
    <d v="2019-11-15T00:00:00"/>
    <s v="LA20191969841000"/>
    <x v="3"/>
    <d v="2019-11-30T00:00:00"/>
    <x v="0"/>
    <x v="2"/>
    <x v="0"/>
  </r>
  <r>
    <s v="엠피송내"/>
    <s v="MP송내"/>
    <s v="송내1팀"/>
    <s v="정인란"/>
    <s v="흥국화재"/>
    <x v="0"/>
    <x v="0"/>
    <n v="10000"/>
    <s v="정상"/>
    <d v="2019-11-15T00:00:00"/>
    <d v="2019-11-15T00:00:00"/>
    <n v="41937479470000"/>
    <x v="3"/>
    <d v="2019-11-30T00:00:00"/>
    <x v="0"/>
    <x v="2"/>
    <x v="0"/>
  </r>
  <r>
    <s v="엠피송내"/>
    <s v="MP송내"/>
    <s v="송내1팀"/>
    <s v="정인란"/>
    <s v="삼성화재"/>
    <x v="0"/>
    <x v="0"/>
    <n v="28500"/>
    <s v="정상"/>
    <d v="2019-11-15T00:00:00"/>
    <d v="2019-11-15T00:00:00"/>
    <n v="51925069010000"/>
    <x v="3"/>
    <d v="2019-11-30T00:00:00"/>
    <x v="0"/>
    <x v="2"/>
    <x v="0"/>
  </r>
  <r>
    <s v="엠피송내"/>
    <s v="MP송내"/>
    <s v="송내1팀"/>
    <s v="정인란"/>
    <s v="삼성화재"/>
    <x v="0"/>
    <x v="1"/>
    <n v="36765"/>
    <s v="정상"/>
    <d v="2019-11-15T00:00:00"/>
    <d v="2019-11-15T00:00:00"/>
    <n v="51925070310000"/>
    <x v="3"/>
    <d v="2019-11-30T00:00:00"/>
    <x v="0"/>
    <x v="2"/>
    <x v="0"/>
  </r>
  <r>
    <s v="엠피송내"/>
    <s v="MP송내"/>
    <s v="송내1팀"/>
    <s v="정인란"/>
    <s v="롯데손보"/>
    <x v="0"/>
    <x v="0"/>
    <n v="14850"/>
    <s v="정상"/>
    <d v="2019-11-15T00:00:00"/>
    <d v="2019-11-15T00:00:00"/>
    <s v="LA20191970117000"/>
    <x v="3"/>
    <d v="2019-11-30T00:00:00"/>
    <x v="0"/>
    <x v="2"/>
    <x v="0"/>
  </r>
  <r>
    <s v="엠피상동"/>
    <s v="MP상동"/>
    <s v="상동1팀"/>
    <s v="조성임"/>
    <s v="한화손보"/>
    <x v="0"/>
    <x v="0"/>
    <n v="69000"/>
    <s v="정상"/>
    <d v="2019-11-15T00:00:00"/>
    <d v="2019-11-15T00:00:00"/>
    <s v="LA20192392408000"/>
    <x v="3"/>
    <d v="2019-11-30T00:00:00"/>
    <x v="0"/>
    <x v="1"/>
    <x v="0"/>
  </r>
  <r>
    <s v="엠피의정부"/>
    <s v="MP의정부"/>
    <s v="의정부1팀"/>
    <s v="채경미"/>
    <s v="롯데손보"/>
    <x v="0"/>
    <x v="0"/>
    <n v="61870"/>
    <s v="정상"/>
    <d v="2019-11-15T00:00:00"/>
    <d v="2019-11-15T00:00:00"/>
    <s v="LA20191969655000"/>
    <x v="3"/>
    <d v="2019-11-30T00:00:00"/>
    <x v="0"/>
    <x v="10"/>
    <x v="0"/>
  </r>
  <r>
    <s v="엠피의정부"/>
    <s v="MP의정부"/>
    <s v="의정부1팀"/>
    <s v="채경미"/>
    <s v="롯데손보"/>
    <x v="0"/>
    <x v="0"/>
    <n v="59524"/>
    <s v="정상"/>
    <d v="2019-11-15T00:00:00"/>
    <d v="2019-11-15T00:00:00"/>
    <s v="LA20191969714000"/>
    <x v="3"/>
    <d v="2019-11-30T00:00:00"/>
    <x v="0"/>
    <x v="10"/>
    <x v="0"/>
  </r>
  <r>
    <s v="엠피의정부"/>
    <s v="MP의정부"/>
    <s v="의정부1팀"/>
    <s v="채경미"/>
    <s v="롯데손보"/>
    <x v="0"/>
    <x v="0"/>
    <n v="66061"/>
    <s v="정상"/>
    <d v="2019-11-15T00:00:00"/>
    <d v="2019-11-15T00:00:00"/>
    <s v="LA20191969343000"/>
    <x v="3"/>
    <d v="2019-11-30T00:00:00"/>
    <x v="0"/>
    <x v="10"/>
    <x v="0"/>
  </r>
  <r>
    <s v="엠피의정부"/>
    <s v="MP의정부"/>
    <s v="의정부1팀"/>
    <s v="채경미"/>
    <s v="MG손보"/>
    <x v="0"/>
    <x v="0"/>
    <n v="90103"/>
    <s v="정상"/>
    <d v="2019-11-15T00:00:00"/>
    <d v="2019-11-15T00:00:00"/>
    <n v="20190544046"/>
    <x v="3"/>
    <d v="2019-11-30T00:00:00"/>
    <x v="0"/>
    <x v="10"/>
    <x v="0"/>
  </r>
  <r>
    <s v="엠피의정부"/>
    <s v="MP의정부"/>
    <s v="의정부1팀"/>
    <s v="채경미"/>
    <s v="MG손보"/>
    <x v="0"/>
    <x v="0"/>
    <n v="67219"/>
    <s v="정상"/>
    <d v="2019-11-15T00:00:00"/>
    <d v="2019-11-15T00:00:00"/>
    <n v="20190543722"/>
    <x v="3"/>
    <d v="2019-11-30T00:00:00"/>
    <x v="0"/>
    <x v="10"/>
    <x v="0"/>
  </r>
  <r>
    <s v="엠피의정부"/>
    <s v="MP의정부"/>
    <s v="의정부1팀"/>
    <s v="채경미"/>
    <s v="롯데손보"/>
    <x v="0"/>
    <x v="0"/>
    <n v="30195"/>
    <s v="정상"/>
    <d v="2019-11-15T00:00:00"/>
    <d v="2019-11-15T00:00:00"/>
    <s v="LA20191970419000"/>
    <x v="3"/>
    <d v="2019-11-30T00:00:00"/>
    <x v="0"/>
    <x v="10"/>
    <x v="0"/>
  </r>
  <r>
    <s v="엠피성공"/>
    <s v="MP성공"/>
    <s v="성공1팀"/>
    <s v="최선희"/>
    <s v="메리츠화재"/>
    <x v="0"/>
    <x v="0"/>
    <n v="47000"/>
    <s v="정상"/>
    <d v="2019-11-15T00:00:00"/>
    <d v="2019-11-15T00:00:00"/>
    <s v="61438-21524"/>
    <x v="3"/>
    <d v="2019-11-30T00:00:00"/>
    <x v="0"/>
    <x v="5"/>
    <x v="0"/>
  </r>
  <r>
    <s v="엠피피스토스"/>
    <m/>
    <m/>
    <s v="표계순"/>
    <s v="메리츠화재"/>
    <x v="0"/>
    <x v="0"/>
    <n v="30520"/>
    <s v="정상"/>
    <d v="2019-11-15T00:00:00"/>
    <d v="2019-11-15T00:00:00"/>
    <s v="61464-1376"/>
    <x v="3"/>
    <d v="2019-11-30T00:00:00"/>
    <x v="0"/>
    <x v="3"/>
    <x v="0"/>
  </r>
  <r>
    <s v="엠피피스토스"/>
    <m/>
    <m/>
    <s v="표계순"/>
    <s v="메리츠화재"/>
    <x v="0"/>
    <x v="0"/>
    <n v="32000"/>
    <s v="정상"/>
    <d v="2019-11-15T00:00:00"/>
    <d v="2019-11-15T00:00:00"/>
    <s v="61464-1456"/>
    <x v="3"/>
    <d v="2019-11-30T00:00:00"/>
    <x v="0"/>
    <x v="3"/>
    <x v="0"/>
  </r>
  <r>
    <s v="엠피피스토스"/>
    <m/>
    <m/>
    <s v="표계순"/>
    <s v="메리츠화재"/>
    <x v="0"/>
    <x v="0"/>
    <n v="63040"/>
    <s v="정상"/>
    <d v="2019-11-15T00:00:00"/>
    <d v="2019-11-15T00:00:00"/>
    <s v="61441-15264"/>
    <x v="3"/>
    <d v="2019-11-30T00:00:00"/>
    <x v="0"/>
    <x v="3"/>
    <x v="0"/>
  </r>
  <r>
    <s v="엠피라온"/>
    <s v="HL지점"/>
    <s v="HL1팀"/>
    <s v="함정석"/>
    <s v="한화손보"/>
    <x v="0"/>
    <x v="0"/>
    <n v="36000"/>
    <s v="정상"/>
    <d v="2019-11-15T00:00:00"/>
    <d v="2019-11-15T00:00:00"/>
    <s v="LA20192392152000"/>
    <x v="3"/>
    <d v="2019-11-30T00:00:00"/>
    <x v="0"/>
    <x v="8"/>
    <x v="0"/>
  </r>
  <r>
    <s v="엠피프라임"/>
    <m/>
    <m/>
    <s v="허윤경"/>
    <s v="메리츠화재"/>
    <x v="0"/>
    <x v="0"/>
    <n v="16800"/>
    <s v="정상"/>
    <d v="2019-11-15T00:00:00"/>
    <d v="2019-11-15T00:00:00"/>
    <s v="61437-47170"/>
    <x v="3"/>
    <d v="2019-11-30T00:00:00"/>
    <x v="0"/>
    <x v="12"/>
    <x v="0"/>
  </r>
  <r>
    <s v="엠피피스토스"/>
    <s v="MP피스토스"/>
    <s v="피스1팀"/>
    <s v="홍미숙"/>
    <s v="삼성화재"/>
    <x v="0"/>
    <x v="0"/>
    <n v="35020"/>
    <s v="정상"/>
    <d v="2019-11-15T00:00:00"/>
    <d v="2019-11-15T00:00:00"/>
    <n v="51925019250000"/>
    <x v="3"/>
    <d v="2019-11-30T00:00:00"/>
    <x v="0"/>
    <x v="3"/>
    <x v="0"/>
  </r>
  <r>
    <s v="엠피피스토스"/>
    <s v="MP피스토스"/>
    <s v="피스1팀"/>
    <s v="홍미숙"/>
    <s v="KB손보"/>
    <x v="0"/>
    <x v="0"/>
    <n v="10000"/>
    <s v="정상"/>
    <d v="2019-11-15T00:00:00"/>
    <d v="2019-11-15T00:00:00"/>
    <n v="20195831653"/>
    <x v="3"/>
    <d v="2019-11-30T00:00:00"/>
    <x v="0"/>
    <x v="3"/>
    <x v="0"/>
  </r>
  <r>
    <s v="엠피성공"/>
    <s v="MP성공"/>
    <s v="성공1팀"/>
    <s v="홍미정"/>
    <s v="메리츠화재"/>
    <x v="0"/>
    <x v="0"/>
    <n v="99040"/>
    <s v="정상"/>
    <d v="2019-11-15T00:00:00"/>
    <d v="2019-11-15T00:00:00"/>
    <s v="61426-9845"/>
    <x v="3"/>
    <d v="2019-11-30T00:00:00"/>
    <x v="0"/>
    <x v="5"/>
    <x v="0"/>
  </r>
  <r>
    <s v="엠피성공"/>
    <s v="MP성공"/>
    <s v="성공1팀"/>
    <s v="홍미정"/>
    <s v="삼성화재"/>
    <x v="0"/>
    <x v="0"/>
    <n v="44000"/>
    <s v="정상"/>
    <d v="2019-11-15T00:00:00"/>
    <d v="2019-11-15T00:00:00"/>
    <n v="51924906950000"/>
    <x v="3"/>
    <d v="2019-11-30T00:00:00"/>
    <x v="0"/>
    <x v="5"/>
    <x v="0"/>
  </r>
  <r>
    <s v="엠피성공"/>
    <s v="MP성공"/>
    <s v="성공1팀"/>
    <s v="홍미정"/>
    <s v="KB손보"/>
    <x v="0"/>
    <x v="0"/>
    <n v="57200"/>
    <s v="정상"/>
    <d v="2019-11-15T00:00:00"/>
    <d v="2019-11-15T00:00:00"/>
    <n v="20195837963"/>
    <x v="3"/>
    <d v="2019-11-30T00:00:00"/>
    <x v="0"/>
    <x v="5"/>
    <x v="0"/>
  </r>
  <r>
    <s v="엠피성공"/>
    <s v="MP성공"/>
    <s v="성공1팀"/>
    <s v="홍미정"/>
    <s v="KB손보"/>
    <x v="0"/>
    <x v="0"/>
    <n v="30000"/>
    <s v="정상"/>
    <d v="2019-11-15T00:00:00"/>
    <d v="2019-11-15T00:00:00"/>
    <n v="20195835229"/>
    <x v="3"/>
    <d v="2019-11-30T00:00:00"/>
    <x v="0"/>
    <x v="5"/>
    <x v="0"/>
  </r>
  <r>
    <s v="엠피송내"/>
    <s v="MP송내"/>
    <s v="송내2팀"/>
    <s v="김묘정"/>
    <s v="KB손보"/>
    <x v="0"/>
    <x v="0"/>
    <n v="44800"/>
    <s v="정상"/>
    <d v="2019-11-14T00:00:00"/>
    <d v="2019-11-14T00:00:00"/>
    <n v="20195812401"/>
    <x v="3"/>
    <d v="2019-11-30T00:00:00"/>
    <x v="0"/>
    <x v="2"/>
    <x v="0"/>
  </r>
  <r>
    <s v="엠피라온"/>
    <s v="MP라온"/>
    <s v="라온1팀"/>
    <s v="김성만"/>
    <s v="흥국화재"/>
    <x v="0"/>
    <x v="0"/>
    <n v="47512"/>
    <s v="정상"/>
    <d v="2019-11-14T00:00:00"/>
    <d v="2019-11-14T00:00:00"/>
    <n v="41937449540000"/>
    <x v="3"/>
    <d v="2019-11-30T00:00:00"/>
    <x v="0"/>
    <x v="6"/>
    <x v="0"/>
  </r>
  <r>
    <s v="엠피상동"/>
    <s v="MP상동"/>
    <s v="상동1팀"/>
    <s v="김순자"/>
    <s v="메리츠화재"/>
    <x v="0"/>
    <x v="0"/>
    <n v="63000"/>
    <s v="정상"/>
    <d v="2019-11-14T00:00:00"/>
    <d v="2019-11-14T00:00:00"/>
    <s v="61461-1999"/>
    <x v="3"/>
    <d v="2019-11-30T00:00:00"/>
    <x v="0"/>
    <x v="1"/>
    <x v="0"/>
  </r>
  <r>
    <s v="엠피피스토스"/>
    <s v="MP피스토스"/>
    <s v="피스1팀"/>
    <s v="김승희"/>
    <s v="삼성화재"/>
    <x v="0"/>
    <x v="0"/>
    <n v="37000"/>
    <s v="정상"/>
    <d v="2019-11-14T00:00:00"/>
    <d v="2019-11-14T00:00:00"/>
    <n v="51924796290000"/>
    <x v="3"/>
    <d v="2019-11-30T00:00:00"/>
    <x v="0"/>
    <x v="3"/>
    <x v="0"/>
  </r>
  <r>
    <s v="엠피피스토스"/>
    <s v="MP피스토스"/>
    <s v="피스1팀"/>
    <s v="김승희"/>
    <s v="삼성화재"/>
    <x v="0"/>
    <x v="0"/>
    <n v="47000"/>
    <s v="정상"/>
    <d v="2019-11-14T00:00:00"/>
    <d v="2019-11-14T00:00:00"/>
    <n v="51924810400000"/>
    <x v="3"/>
    <d v="2019-11-30T00:00:00"/>
    <x v="0"/>
    <x v="3"/>
    <x v="0"/>
  </r>
  <r>
    <s v="엠피아이리치"/>
    <s v="MP아이리치"/>
    <s v="아이리치1팀"/>
    <s v="김정희2"/>
    <s v="메리츠화재"/>
    <x v="0"/>
    <x v="0"/>
    <n v="31820"/>
    <s v="정상"/>
    <d v="2019-11-14T00:00:00"/>
    <d v="2019-11-14T00:00:00"/>
    <s v="61438-21001"/>
    <x v="3"/>
    <d v="2019-11-30T00:00:00"/>
    <x v="0"/>
    <x v="14"/>
    <x v="0"/>
  </r>
  <r>
    <s v="엠피아이리치"/>
    <s v="MP아이리치"/>
    <s v="아이리치1팀"/>
    <s v="김정희2"/>
    <s v="흥국화재"/>
    <x v="0"/>
    <x v="0"/>
    <n v="30000"/>
    <s v="정상"/>
    <d v="2019-11-14T00:00:00"/>
    <d v="2019-11-14T00:00:00"/>
    <n v="41937444770000"/>
    <x v="3"/>
    <d v="2019-11-30T00:00:00"/>
    <x v="0"/>
    <x v="14"/>
    <x v="0"/>
  </r>
  <r>
    <s v="엠피가온"/>
    <s v="MP가온"/>
    <s v="가온1팀"/>
    <s v="송연희"/>
    <s v="흥국화재"/>
    <x v="0"/>
    <x v="1"/>
    <n v="21023"/>
    <s v="정상"/>
    <d v="2019-11-14T00:00:00"/>
    <d v="2019-11-14T00:00:00"/>
    <n v="41937442280000"/>
    <x v="3"/>
    <d v="2019-11-30T00:00:00"/>
    <x v="0"/>
    <x v="9"/>
    <x v="0"/>
  </r>
  <r>
    <s v="엠피레전드"/>
    <m/>
    <m/>
    <s v="신승휴"/>
    <s v="삼성화재"/>
    <x v="0"/>
    <x v="0"/>
    <n v="115000"/>
    <s v="정상"/>
    <d v="2019-11-14T00:00:00"/>
    <d v="2019-11-14T00:00:00"/>
    <n v="51924790650000"/>
    <x v="3"/>
    <d v="2019-11-30T00:00:00"/>
    <x v="0"/>
    <x v="11"/>
    <x v="0"/>
  </r>
  <r>
    <s v="엠피레전드"/>
    <m/>
    <m/>
    <s v="신승휴"/>
    <s v="DB손보"/>
    <x v="0"/>
    <x v="0"/>
    <n v="87000"/>
    <s v="정상"/>
    <d v="2019-11-14T00:00:00"/>
    <d v="2019-11-14T00:00:00"/>
    <n v="320192129992"/>
    <x v="3"/>
    <d v="2019-11-30T00:00:00"/>
    <x v="0"/>
    <x v="11"/>
    <x v="0"/>
  </r>
  <r>
    <s v="엠피레전드"/>
    <m/>
    <m/>
    <s v="신승휴"/>
    <s v="KB손보"/>
    <x v="0"/>
    <x v="0"/>
    <n v="31500"/>
    <s v="정상"/>
    <d v="2019-11-14T00:00:00"/>
    <d v="2019-11-14T00:00:00"/>
    <n v="20195798383"/>
    <x v="3"/>
    <d v="2019-11-30T00:00:00"/>
    <x v="0"/>
    <x v="11"/>
    <x v="0"/>
  </r>
  <r>
    <s v="엠피레전드"/>
    <m/>
    <m/>
    <s v="신승휴"/>
    <s v="KB손보"/>
    <x v="0"/>
    <x v="0"/>
    <n v="52000"/>
    <s v="정상"/>
    <d v="2019-11-14T00:00:00"/>
    <d v="2019-11-14T00:00:00"/>
    <n v="20195798429"/>
    <x v="3"/>
    <d v="2019-11-30T00:00:00"/>
    <x v="0"/>
    <x v="11"/>
    <x v="0"/>
  </r>
  <r>
    <s v="엠피피스토스"/>
    <s v="MP피스토스"/>
    <s v="피스1팀"/>
    <s v="우월랑"/>
    <s v="KB손보"/>
    <x v="0"/>
    <x v="0"/>
    <n v="34000"/>
    <s v="정상"/>
    <d v="2019-11-14T00:00:00"/>
    <d v="2019-11-14T00:00:00"/>
    <n v="20195810571"/>
    <x v="3"/>
    <d v="2019-11-30T00:00:00"/>
    <x v="0"/>
    <x v="3"/>
    <x v="0"/>
  </r>
  <r>
    <s v="엠피메트로"/>
    <s v="MP메트로"/>
    <s v="제이엔제이팀"/>
    <s v="유경자"/>
    <s v="흥국화재"/>
    <x v="0"/>
    <x v="0"/>
    <n v="31438"/>
    <s v="정상"/>
    <d v="2019-11-14T00:00:00"/>
    <d v="2019-11-14T00:00:00"/>
    <n v="41937447000000"/>
    <x v="3"/>
    <d v="2019-11-30T00:00:00"/>
    <x v="0"/>
    <x v="4"/>
    <x v="0"/>
  </r>
  <r>
    <s v="엠피메트로"/>
    <s v="MP메트로"/>
    <s v="제이엔제이팀"/>
    <s v="유경자"/>
    <s v="흥국화재"/>
    <x v="0"/>
    <x v="0"/>
    <n v="36700"/>
    <s v="정상"/>
    <d v="2019-11-14T00:00:00"/>
    <d v="2019-11-14T00:00:00"/>
    <n v="41937448380000"/>
    <x v="3"/>
    <d v="2019-11-30T00:00:00"/>
    <x v="0"/>
    <x v="4"/>
    <x v="0"/>
  </r>
  <r>
    <s v="엠피송내"/>
    <s v="MP송내"/>
    <s v="송내1팀"/>
    <s v="윤상례"/>
    <s v="삼성화재"/>
    <x v="0"/>
    <x v="0"/>
    <n v="57920"/>
    <s v="정상"/>
    <d v="2019-11-14T00:00:00"/>
    <d v="2019-11-14T00:00:00"/>
    <n v="51924879950000"/>
    <x v="3"/>
    <d v="2019-11-30T00:00:00"/>
    <x v="0"/>
    <x v="2"/>
    <x v="0"/>
  </r>
  <r>
    <s v="엠피상동"/>
    <s v="MP상동"/>
    <s v="상동1팀"/>
    <s v="윤숙미"/>
    <s v="삼성화재"/>
    <x v="0"/>
    <x v="1"/>
    <n v="65126"/>
    <s v="정상"/>
    <d v="2019-11-14T00:00:00"/>
    <d v="2019-11-14T00:00:00"/>
    <n v="51924801080000"/>
    <x v="3"/>
    <d v="2019-11-30T00:00:00"/>
    <x v="0"/>
    <x v="1"/>
    <x v="0"/>
  </r>
  <r>
    <s v="엠피상동"/>
    <s v="MP상동"/>
    <s v="상동1팀"/>
    <s v="윤숙미"/>
    <s v="삼성화재"/>
    <x v="0"/>
    <x v="0"/>
    <n v="53000"/>
    <s v="정상"/>
    <d v="2019-11-14T00:00:00"/>
    <d v="2019-11-14T00:00:00"/>
    <n v="51924800530000"/>
    <x v="3"/>
    <d v="2019-11-30T00:00:00"/>
    <x v="0"/>
    <x v="1"/>
    <x v="0"/>
  </r>
  <r>
    <s v="엠피라온"/>
    <s v="MP라온"/>
    <s v="라온1팀"/>
    <s v="윤태진"/>
    <s v="한화손보"/>
    <x v="0"/>
    <x v="0"/>
    <n v="35000"/>
    <s v="정상"/>
    <d v="2019-11-14T00:00:00"/>
    <d v="2019-11-14T00:00:00"/>
    <s v="LA20192370449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4T00:00:00"/>
    <d v="2019-11-14T00:00:00"/>
    <s v="LA20192375027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14T00:00:00"/>
    <d v="2019-11-14T00:00:00"/>
    <s v="LA20192377360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14T00:00:00"/>
    <d v="2019-11-14T00:00:00"/>
    <s v="LA20192368277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14T00:00:00"/>
    <d v="2019-11-14T00:00:00"/>
    <s v="LA20192374995000"/>
    <x v="3"/>
    <d v="2019-11-30T00:00:00"/>
    <x v="0"/>
    <x v="6"/>
    <x v="0"/>
  </r>
  <r>
    <s v="엠피상동"/>
    <s v="MP상동"/>
    <s v="상동1팀"/>
    <s v="이병식"/>
    <s v="삼성화재"/>
    <x v="0"/>
    <x v="0"/>
    <n v="59625"/>
    <s v="정상"/>
    <d v="2019-11-14T00:00:00"/>
    <d v="2019-11-14T00:00:00"/>
    <n v="51924830470000"/>
    <x v="3"/>
    <d v="2019-11-30T00:00:00"/>
    <x v="0"/>
    <x v="1"/>
    <x v="0"/>
  </r>
  <r>
    <s v="엠피상동"/>
    <s v="MP상동"/>
    <s v="상동1팀"/>
    <s v="이현숙"/>
    <s v="삼성화재"/>
    <x v="0"/>
    <x v="0"/>
    <n v="154000"/>
    <s v="정상"/>
    <d v="2019-11-14T00:00:00"/>
    <d v="2019-11-14T00:00:00"/>
    <n v="51924788780000"/>
    <x v="3"/>
    <d v="2019-11-30T00:00:00"/>
    <x v="0"/>
    <x v="1"/>
    <x v="0"/>
  </r>
  <r>
    <s v="엠피가온"/>
    <s v="MP가온"/>
    <s v="가온1팀"/>
    <s v="임명산"/>
    <s v="한화손보"/>
    <x v="0"/>
    <x v="0"/>
    <n v="41000"/>
    <s v="정상"/>
    <d v="2019-11-14T00:00:00"/>
    <d v="2019-11-14T00:00:00"/>
    <s v="LA20192374367000"/>
    <x v="3"/>
    <d v="2019-11-30T00:00:00"/>
    <x v="0"/>
    <x v="9"/>
    <x v="0"/>
  </r>
  <r>
    <s v="엠피가온"/>
    <s v="MP가온"/>
    <s v="가온1팀"/>
    <s v="임명산"/>
    <s v="한화손보"/>
    <x v="0"/>
    <x v="0"/>
    <n v="150000"/>
    <s v="정상"/>
    <d v="2019-11-14T00:00:00"/>
    <d v="2019-11-14T00:00:00"/>
    <s v="LA20192374466000"/>
    <x v="3"/>
    <d v="2019-11-30T00:00:00"/>
    <x v="0"/>
    <x v="9"/>
    <x v="0"/>
  </r>
  <r>
    <s v="엠피가온"/>
    <m/>
    <m/>
    <s v="임은숙"/>
    <s v="농협손보"/>
    <x v="0"/>
    <x v="0"/>
    <n v="24983"/>
    <s v="정상"/>
    <d v="2019-11-14T00:00:00"/>
    <d v="2019-11-14T00:00:00"/>
    <n v="3190609046811"/>
    <x v="3"/>
    <d v="2019-11-30T00:00:00"/>
    <x v="0"/>
    <x v="9"/>
    <x v="0"/>
  </r>
  <r>
    <s v="엠피송내"/>
    <s v="MP송내"/>
    <s v="송내1팀"/>
    <s v="정인란"/>
    <s v="흥국화재"/>
    <x v="0"/>
    <x v="0"/>
    <n v="83181"/>
    <s v="정상"/>
    <d v="2019-11-14T00:00:00"/>
    <d v="2019-11-14T00:00:00"/>
    <n v="41937476720000"/>
    <x v="3"/>
    <d v="2019-11-30T00:00:00"/>
    <x v="0"/>
    <x v="2"/>
    <x v="0"/>
  </r>
  <r>
    <s v="엠피송내"/>
    <s v="MP송내"/>
    <s v="송내1팀"/>
    <s v="정인란"/>
    <s v="흥국화재"/>
    <x v="0"/>
    <x v="1"/>
    <n v="9164"/>
    <s v="정상"/>
    <d v="2019-11-14T00:00:00"/>
    <d v="2019-11-14T00:00:00"/>
    <n v="41937476690000"/>
    <x v="3"/>
    <d v="2019-11-30T00:00:00"/>
    <x v="0"/>
    <x v="2"/>
    <x v="0"/>
  </r>
  <r>
    <s v="엠피성공"/>
    <s v="MP성공"/>
    <s v="성공1팀"/>
    <s v="채연숙"/>
    <s v="메리츠화재"/>
    <x v="0"/>
    <x v="0"/>
    <n v="43900"/>
    <s v="정상"/>
    <d v="2019-11-14T00:00:00"/>
    <d v="2019-11-14T00:00:00"/>
    <s v="61465-1099"/>
    <x v="3"/>
    <d v="2019-11-30T00:00:00"/>
    <x v="0"/>
    <x v="5"/>
    <x v="0"/>
  </r>
  <r>
    <s v="엠피성공"/>
    <s v="MP성공"/>
    <s v="성공1팀"/>
    <s v="채연숙"/>
    <s v="메리츠화재"/>
    <x v="0"/>
    <x v="0"/>
    <n v="28770"/>
    <s v="정상"/>
    <d v="2019-11-14T00:00:00"/>
    <d v="2019-11-14T00:00:00"/>
    <s v="61467-315"/>
    <x v="3"/>
    <d v="2019-11-30T00:00:00"/>
    <x v="0"/>
    <x v="5"/>
    <x v="0"/>
  </r>
  <r>
    <s v="엠피피스토스"/>
    <s v="MP피스토스"/>
    <s v="피스1팀"/>
    <s v="최경은"/>
    <s v="DB손보"/>
    <x v="0"/>
    <x v="0"/>
    <n v="82550"/>
    <s v="정상"/>
    <d v="2019-11-14T00:00:00"/>
    <d v="2019-11-14T00:00:00"/>
    <n v="320192130925"/>
    <x v="3"/>
    <d v="2019-11-30T00:00:00"/>
    <x v="0"/>
    <x v="3"/>
    <x v="0"/>
  </r>
  <r>
    <s v="엠피성공"/>
    <s v="MP성공"/>
    <s v="성공1팀"/>
    <s v="홍미정"/>
    <s v="현대해상"/>
    <x v="0"/>
    <x v="0"/>
    <n v="29400"/>
    <s v="정상"/>
    <d v="2019-11-14T00:00:00"/>
    <d v="2019-11-14T00:00:00"/>
    <s v="L01940144911"/>
    <x v="3"/>
    <d v="2019-11-30T00:00:00"/>
    <x v="0"/>
    <x v="5"/>
    <x v="0"/>
  </r>
  <r>
    <s v="엠피성공"/>
    <s v="MP성공"/>
    <s v="성공1팀"/>
    <s v="홍미정"/>
    <s v="KB손보"/>
    <x v="0"/>
    <x v="0"/>
    <n v="68000"/>
    <s v="정상"/>
    <d v="2019-11-14T00:00:00"/>
    <d v="2019-11-14T00:00:00"/>
    <n v="20195798932"/>
    <x v="3"/>
    <d v="2019-11-30T00:00:00"/>
    <x v="0"/>
    <x v="5"/>
    <x v="0"/>
  </r>
  <r>
    <s v="엠피성공"/>
    <s v="MP성공"/>
    <s v="성공1팀"/>
    <s v="홍미정"/>
    <s v="현대해상"/>
    <x v="0"/>
    <x v="0"/>
    <n v="25000"/>
    <s v="정상"/>
    <d v="2019-11-14T00:00:00"/>
    <d v="2019-11-14T00:00:00"/>
    <s v="L01940256938"/>
    <x v="3"/>
    <d v="2019-11-30T00:00:00"/>
    <x v="0"/>
    <x v="5"/>
    <x v="0"/>
  </r>
  <r>
    <s v="엠피성공"/>
    <s v="MP성공"/>
    <s v="성공1팀"/>
    <s v="홍미정"/>
    <s v="메리츠화재"/>
    <x v="0"/>
    <x v="0"/>
    <n v="30000"/>
    <s v="정상"/>
    <d v="2019-11-14T00:00:00"/>
    <d v="2019-11-14T00:00:00"/>
    <s v="61464-692"/>
    <x v="3"/>
    <d v="2019-11-30T00:00:00"/>
    <x v="0"/>
    <x v="5"/>
    <x v="0"/>
  </r>
  <r>
    <s v="엠피조은"/>
    <s v="MP조은"/>
    <s v="조은1팀"/>
    <s v="김명주"/>
    <s v="메리츠화재"/>
    <x v="0"/>
    <x v="0"/>
    <n v="17300"/>
    <s v="정상"/>
    <d v="2019-11-13T00:00:00"/>
    <d v="2019-11-13T00:00:00"/>
    <s v="61437-44588"/>
    <x v="3"/>
    <d v="2019-11-30T00:00:00"/>
    <x v="0"/>
    <x v="0"/>
    <x v="0"/>
  </r>
  <r>
    <s v="엠피조은"/>
    <s v="MP조은"/>
    <s v="조은1팀"/>
    <s v="김민화"/>
    <s v="DB손보"/>
    <x v="0"/>
    <x v="0"/>
    <n v="67700"/>
    <s v="정상"/>
    <d v="2019-11-13T00:00:00"/>
    <d v="2019-11-13T00:00:00"/>
    <n v="320192121337"/>
    <x v="3"/>
    <d v="2019-11-30T00:00:00"/>
    <x v="0"/>
    <x v="0"/>
    <x v="0"/>
  </r>
  <r>
    <s v="엠피조은"/>
    <s v="MP조은"/>
    <s v="조은1팀"/>
    <s v="김민화"/>
    <s v="현대해상"/>
    <x v="0"/>
    <x v="0"/>
    <n v="149000"/>
    <s v="정상"/>
    <d v="2019-11-13T00:00:00"/>
    <d v="2019-11-13T00:00:00"/>
    <s v="L01939653860"/>
    <x v="3"/>
    <d v="2019-11-30T00:00:00"/>
    <x v="0"/>
    <x v="0"/>
    <x v="0"/>
  </r>
  <r>
    <s v="엠피조은"/>
    <s v="MP조은"/>
    <s v="조은1팀"/>
    <s v="김민화"/>
    <s v="현대해상"/>
    <x v="0"/>
    <x v="1"/>
    <n v="4340"/>
    <s v="정상"/>
    <d v="2019-11-13T00:00:00"/>
    <d v="2019-11-13T00:00:00"/>
    <s v="L01939603360"/>
    <x v="3"/>
    <d v="2019-11-30T00:00:00"/>
    <x v="0"/>
    <x v="0"/>
    <x v="0"/>
  </r>
  <r>
    <s v="엠피라온"/>
    <s v="MP라온"/>
    <s v="라온1팀"/>
    <s v="김성만"/>
    <s v="한화손보"/>
    <x v="0"/>
    <x v="0"/>
    <n v="35000"/>
    <s v="정상"/>
    <d v="2019-11-13T00:00:00"/>
    <d v="2019-11-13T00:00:00"/>
    <s v="LA20192360939000"/>
    <x v="3"/>
    <d v="2019-11-30T00:00:00"/>
    <x v="0"/>
    <x v="6"/>
    <x v="0"/>
  </r>
  <r>
    <s v="엠피상동"/>
    <s v="MP상동"/>
    <s v="상동1팀"/>
    <s v="김종민2"/>
    <s v="메리츠화재"/>
    <x v="0"/>
    <x v="0"/>
    <n v="13090"/>
    <s v="정상"/>
    <d v="2019-11-13T00:00:00"/>
    <d v="2019-11-13T00:00:00"/>
    <s v="61437-44841"/>
    <x v="3"/>
    <d v="2019-11-30T00:00:00"/>
    <x v="0"/>
    <x v="1"/>
    <x v="0"/>
  </r>
  <r>
    <s v="엠피피스토스"/>
    <s v="MP피스토스"/>
    <s v="피스1팀"/>
    <s v="김진이"/>
    <s v="메리츠화재"/>
    <x v="0"/>
    <x v="0"/>
    <n v="70000"/>
    <s v="정상"/>
    <d v="2019-11-13T00:00:00"/>
    <d v="2019-11-13T00:00:00"/>
    <s v="61434-20691"/>
    <x v="3"/>
    <d v="2019-11-30T00:00:00"/>
    <x v="0"/>
    <x v="3"/>
    <x v="0"/>
  </r>
  <r>
    <s v="엠피라온"/>
    <s v="MP라온"/>
    <m/>
    <s v="박종철"/>
    <s v="한화손보"/>
    <x v="0"/>
    <x v="0"/>
    <n v="20000"/>
    <s v="정상"/>
    <d v="2019-11-13T00:00:00"/>
    <d v="2019-11-13T00:00:00"/>
    <s v="LA20192366351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3T00:00:00"/>
    <d v="2019-11-13T00:00:00"/>
    <s v="LA20192364550000"/>
    <x v="3"/>
    <d v="2019-11-30T00:00:00"/>
    <x v="0"/>
    <x v="6"/>
    <x v="0"/>
  </r>
  <r>
    <s v="엠피상동"/>
    <s v="MP상동"/>
    <s v="상동1팀"/>
    <s v="손명애"/>
    <s v="삼성화재"/>
    <x v="0"/>
    <x v="0"/>
    <n v="33000"/>
    <s v="정상"/>
    <d v="2019-11-13T00:00:00"/>
    <d v="2019-11-13T00:00:00"/>
    <n v="51924726310000"/>
    <x v="3"/>
    <d v="2019-11-30T00:00:00"/>
    <x v="0"/>
    <x v="1"/>
    <x v="0"/>
  </r>
  <r>
    <s v="엠피가온"/>
    <s v="MP가온"/>
    <s v="가온1팀"/>
    <s v="송연희"/>
    <s v="흥국화재"/>
    <x v="0"/>
    <x v="0"/>
    <n v="30000"/>
    <s v="정상"/>
    <d v="2019-11-13T00:00:00"/>
    <d v="2019-11-13T00:00:00"/>
    <n v="41937434890000"/>
    <x v="3"/>
    <d v="2019-11-30T00:00:00"/>
    <x v="0"/>
    <x v="9"/>
    <x v="0"/>
  </r>
  <r>
    <s v="엠피레전드"/>
    <m/>
    <m/>
    <s v="신승휴"/>
    <s v="KB손보"/>
    <x v="0"/>
    <x v="0"/>
    <n v="50000"/>
    <s v="정상"/>
    <d v="2019-11-13T00:00:00"/>
    <d v="2019-11-13T00:00:00"/>
    <n v="20195782142"/>
    <x v="3"/>
    <d v="2019-11-30T00:00:00"/>
    <x v="0"/>
    <x v="11"/>
    <x v="0"/>
  </r>
  <r>
    <s v="엠피메트로"/>
    <s v="MP메트로"/>
    <s v="제이엔제이팀"/>
    <s v="유경자"/>
    <s v="롯데손보"/>
    <x v="0"/>
    <x v="0"/>
    <n v="59882"/>
    <s v="정상"/>
    <d v="2019-11-13T00:00:00"/>
    <d v="2019-11-13T00:00:00"/>
    <s v="LA20191958393000"/>
    <x v="3"/>
    <d v="2019-11-30T00:00:00"/>
    <x v="0"/>
    <x v="4"/>
    <x v="0"/>
  </r>
  <r>
    <s v="엠피라온"/>
    <s v="MP라온"/>
    <s v="라온1팀"/>
    <s v="윤태진"/>
    <s v="한화손보"/>
    <x v="0"/>
    <x v="0"/>
    <n v="35000"/>
    <s v="정상"/>
    <d v="2019-11-13T00:00:00"/>
    <d v="2019-11-13T00:00:00"/>
    <s v="LA20192354361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13T00:00:00"/>
    <d v="2019-11-13T00:00:00"/>
    <s v="LA20192361898000"/>
    <x v="3"/>
    <d v="2019-11-30T00:00:00"/>
    <x v="0"/>
    <x v="6"/>
    <x v="0"/>
  </r>
  <r>
    <s v="엠피라온"/>
    <s v="MP라온"/>
    <s v="라온1팀"/>
    <s v="이동욱2"/>
    <s v="KB손보"/>
    <x v="0"/>
    <x v="0"/>
    <n v="11600"/>
    <s v="정상"/>
    <d v="2019-11-13T00:00:00"/>
    <d v="2019-11-13T00:00:00"/>
    <n v="20195785651"/>
    <x v="3"/>
    <d v="2019-11-30T00:00:00"/>
    <x v="0"/>
    <x v="6"/>
    <x v="0"/>
  </r>
  <r>
    <s v="엠피상동"/>
    <s v="MP상동"/>
    <s v="상동1팀"/>
    <s v="이상분"/>
    <s v="삼성화재"/>
    <x v="0"/>
    <x v="0"/>
    <n v="50000"/>
    <s v="정상"/>
    <d v="2019-11-13T00:00:00"/>
    <d v="2019-11-13T00:00:00"/>
    <n v="51924731540000"/>
    <x v="3"/>
    <d v="2019-11-30T00:00:00"/>
    <x v="0"/>
    <x v="1"/>
    <x v="0"/>
  </r>
  <r>
    <s v="엠피송내"/>
    <s v="MP송내"/>
    <s v="송내2팀"/>
    <s v="이현자"/>
    <s v="삼성화재"/>
    <x v="0"/>
    <x v="0"/>
    <n v="208000"/>
    <s v="정상"/>
    <d v="2019-11-13T00:00:00"/>
    <d v="2019-11-13T00:00:00"/>
    <n v="51924689430000"/>
    <x v="3"/>
    <d v="2019-11-30T00:00:00"/>
    <x v="0"/>
    <x v="2"/>
    <x v="0"/>
  </r>
  <r>
    <s v="엠피송내"/>
    <s v="MP송내"/>
    <s v="송내1팀"/>
    <s v="정인란"/>
    <s v="현대해상"/>
    <x v="0"/>
    <x v="0"/>
    <n v="34590"/>
    <s v="정상"/>
    <d v="2019-11-13T00:00:00"/>
    <d v="2019-11-13T00:00:00"/>
    <s v="L01940242370"/>
    <x v="3"/>
    <d v="2019-11-30T00:00:00"/>
    <x v="0"/>
    <x v="2"/>
    <x v="0"/>
  </r>
  <r>
    <s v="엠피성공"/>
    <s v="MP성공"/>
    <s v="성공1팀"/>
    <s v="최선희"/>
    <s v="롯데손보"/>
    <x v="0"/>
    <x v="0"/>
    <n v="151706"/>
    <s v="정상"/>
    <d v="2019-11-13T00:00:00"/>
    <d v="2019-11-13T00:00:00"/>
    <s v="LA20191958346000"/>
    <x v="3"/>
    <d v="2019-11-30T00:00:00"/>
    <x v="0"/>
    <x v="5"/>
    <x v="0"/>
  </r>
  <r>
    <s v="엠피상동"/>
    <s v="MP상동"/>
    <s v="상동1팀"/>
    <s v="최은재"/>
    <s v="삼성화재"/>
    <x v="0"/>
    <x v="0"/>
    <n v="100000"/>
    <s v="정상"/>
    <d v="2019-11-13T00:00:00"/>
    <d v="2019-11-13T00:00:00"/>
    <n v="51924669760000"/>
    <x v="3"/>
    <d v="2019-11-30T00:00:00"/>
    <x v="0"/>
    <x v="1"/>
    <x v="0"/>
  </r>
  <r>
    <s v="엠피성공"/>
    <s v="MP성공"/>
    <s v="성공1팀"/>
    <s v="홍미정"/>
    <s v="메리츠화재"/>
    <x v="0"/>
    <x v="0"/>
    <n v="62500"/>
    <s v="정상"/>
    <d v="2019-11-13T00:00:00"/>
    <d v="2019-11-13T00:00:00"/>
    <s v="61434-20212"/>
    <x v="3"/>
    <d v="2019-11-30T00:00:00"/>
    <x v="0"/>
    <x v="5"/>
    <x v="0"/>
  </r>
  <r>
    <s v="엠피상동"/>
    <s v="MP상동"/>
    <s v="상동1팀"/>
    <s v="강명희"/>
    <s v="메리츠화재"/>
    <x v="0"/>
    <x v="0"/>
    <n v="35900"/>
    <s v="정상"/>
    <d v="2019-11-12T00:00:00"/>
    <d v="2019-11-12T00:00:00"/>
    <s v="61437-42772"/>
    <x v="3"/>
    <d v="2019-11-30T00:00:00"/>
    <x v="0"/>
    <x v="1"/>
    <x v="0"/>
  </r>
  <r>
    <s v="엠피라온"/>
    <s v="MP라온"/>
    <s v="라온1팀"/>
    <s v="김성만"/>
    <s v="KB손보"/>
    <x v="0"/>
    <x v="0"/>
    <n v="20000"/>
    <s v="정상"/>
    <d v="2019-11-12T00:00:00"/>
    <d v="2019-11-12T00:00:00"/>
    <n v="20195760320"/>
    <x v="3"/>
    <d v="2019-11-30T00:00:00"/>
    <x v="0"/>
    <x v="6"/>
    <x v="0"/>
  </r>
  <r>
    <s v="엠피라온"/>
    <s v="MP라온"/>
    <s v="라온1팀"/>
    <s v="김성만"/>
    <s v="한화손보"/>
    <x v="0"/>
    <x v="0"/>
    <n v="35000"/>
    <s v="정상"/>
    <d v="2019-11-12T00:00:00"/>
    <d v="2019-11-12T00:00:00"/>
    <s v="LA20192349438000"/>
    <x v="3"/>
    <d v="2019-11-30T00:00:00"/>
    <x v="0"/>
    <x v="6"/>
    <x v="0"/>
  </r>
  <r>
    <s v="엠피아이리치"/>
    <s v="MP아이리치"/>
    <s v="아이리치1팀"/>
    <s v="김정희2"/>
    <s v="한화손보"/>
    <x v="0"/>
    <x v="0"/>
    <n v="24660"/>
    <s v="정상"/>
    <d v="2019-11-12T00:00:00"/>
    <d v="2019-11-12T00:00:00"/>
    <s v="LA20192352328000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38000"/>
    <s v="정상"/>
    <d v="2019-11-12T00:00:00"/>
    <d v="2019-11-12T00:00:00"/>
    <s v="61458-3759"/>
    <x v="3"/>
    <d v="2019-11-30T00:00:00"/>
    <x v="0"/>
    <x v="14"/>
    <x v="0"/>
  </r>
  <r>
    <s v="엠피메트로"/>
    <s v="씨티엠지점"/>
    <m/>
    <s v="박윤희"/>
    <s v="메리츠화재"/>
    <x v="0"/>
    <x v="0"/>
    <n v="10000"/>
    <s v="정상"/>
    <d v="2019-11-12T00:00:00"/>
    <d v="2019-11-12T00:00:00"/>
    <s v="61437-44017"/>
    <x v="3"/>
    <d v="2019-11-30T00:00:00"/>
    <x v="0"/>
    <x v="13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52642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49176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50935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49125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52484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52432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2T00:00:00"/>
    <d v="2019-11-12T00:00:00"/>
    <s v="LA20192344658000"/>
    <x v="3"/>
    <d v="2019-11-30T00:00:00"/>
    <x v="0"/>
    <x v="6"/>
    <x v="0"/>
  </r>
  <r>
    <s v="엠피상동"/>
    <s v="MP상동"/>
    <s v="상동1팀"/>
    <s v="손명애"/>
    <s v="DB손보"/>
    <x v="0"/>
    <x v="0"/>
    <n v="52000"/>
    <s v="정상"/>
    <d v="2019-11-12T00:00:00"/>
    <d v="2019-11-12T00:00:00"/>
    <n v="320192116291"/>
    <x v="3"/>
    <d v="2019-11-30T00:00:00"/>
    <x v="0"/>
    <x v="1"/>
    <x v="0"/>
  </r>
  <r>
    <s v="엠피상동"/>
    <s v="MP상동"/>
    <s v="상동1팀"/>
    <s v="손명애"/>
    <s v="KB손보"/>
    <x v="0"/>
    <x v="0"/>
    <n v="23500"/>
    <s v="정상"/>
    <d v="2019-11-12T00:00:00"/>
    <d v="2019-11-12T00:00:00"/>
    <n v="20195767020"/>
    <x v="3"/>
    <d v="2019-11-30T00:00:00"/>
    <x v="0"/>
    <x v="1"/>
    <x v="0"/>
  </r>
  <r>
    <s v="엠피레전드"/>
    <m/>
    <m/>
    <s v="신승휴"/>
    <s v="DB손보"/>
    <x v="0"/>
    <x v="0"/>
    <n v="10000"/>
    <s v="정상"/>
    <d v="2019-11-12T00:00:00"/>
    <d v="2019-11-12T00:00:00"/>
    <n v="320192112649"/>
    <x v="3"/>
    <d v="2019-11-30T00:00:00"/>
    <x v="0"/>
    <x v="11"/>
    <x v="0"/>
  </r>
  <r>
    <s v="엠피레전드"/>
    <m/>
    <m/>
    <s v="신승휴"/>
    <s v="DB손보"/>
    <x v="0"/>
    <x v="0"/>
    <n v="266430"/>
    <s v="정상"/>
    <d v="2019-11-12T00:00:00"/>
    <d v="2019-11-12T00:00:00"/>
    <n v="320192113573"/>
    <x v="3"/>
    <d v="2019-11-30T00:00:00"/>
    <x v="0"/>
    <x v="11"/>
    <x v="0"/>
  </r>
  <r>
    <s v="엠피레전드"/>
    <m/>
    <m/>
    <s v="신승휴"/>
    <s v="KB손보"/>
    <x v="0"/>
    <x v="0"/>
    <n v="50000"/>
    <s v="정상"/>
    <d v="2019-11-12T00:00:00"/>
    <d v="2019-11-12T00:00:00"/>
    <n v="20195763655"/>
    <x v="3"/>
    <d v="2019-11-30T00:00:00"/>
    <x v="0"/>
    <x v="11"/>
    <x v="0"/>
  </r>
  <r>
    <s v="엠피피스토스"/>
    <s v="MP피스토스"/>
    <s v="피스1팀"/>
    <s v="우월랑"/>
    <s v="메리츠화재"/>
    <x v="0"/>
    <x v="0"/>
    <n v="104260"/>
    <s v="정상"/>
    <d v="2019-11-12T00:00:00"/>
    <d v="2019-11-12T00:00:00"/>
    <s v="61433-12785"/>
    <x v="3"/>
    <d v="2019-11-30T00:00:00"/>
    <x v="0"/>
    <x v="3"/>
    <x v="0"/>
  </r>
  <r>
    <s v="엠피메트로"/>
    <s v="MP메트로"/>
    <s v="제이엔제이팀"/>
    <s v="유경자"/>
    <s v="KB손보"/>
    <x v="0"/>
    <x v="0"/>
    <n v="30700"/>
    <s v="정상"/>
    <d v="2019-11-12T00:00:00"/>
    <d v="2019-11-12T00:00:00"/>
    <n v="20195772217"/>
    <x v="3"/>
    <d v="2019-11-30T00:00:00"/>
    <x v="0"/>
    <x v="4"/>
    <x v="0"/>
  </r>
  <r>
    <s v="엠피메트로"/>
    <s v="MP메트로"/>
    <s v="제이엔제이팀"/>
    <s v="유경자"/>
    <s v="메리츠화재"/>
    <x v="0"/>
    <x v="0"/>
    <n v="83030"/>
    <s v="철회"/>
    <d v="2019-11-12T00:00:00"/>
    <d v="2019-11-12T00:00:00"/>
    <s v="61433-13001"/>
    <x v="3"/>
    <d v="2019-11-30T00:00:00"/>
    <x v="1"/>
    <x v="4"/>
    <x v="0"/>
  </r>
  <r>
    <s v="엠피메트로"/>
    <s v="MP메트로"/>
    <s v="제이엔제이팀"/>
    <s v="유경자"/>
    <s v="메리츠화재"/>
    <x v="0"/>
    <x v="0"/>
    <n v="84260"/>
    <s v="정상"/>
    <d v="2019-11-12T00:00:00"/>
    <d v="2019-11-12T00:00:00"/>
    <s v="61433-12985"/>
    <x v="3"/>
    <d v="2019-11-30T00:00:00"/>
    <x v="0"/>
    <x v="4"/>
    <x v="0"/>
  </r>
  <r>
    <s v="엠피상동"/>
    <s v="MP상동"/>
    <s v="상동1팀"/>
    <s v="윤숙미"/>
    <s v="삼성화재"/>
    <x v="0"/>
    <x v="0"/>
    <n v="25000"/>
    <s v="정상"/>
    <d v="2019-11-12T00:00:00"/>
    <d v="2019-11-12T00:00:00"/>
    <n v="51924541480000"/>
    <x v="3"/>
    <d v="2019-11-30T00:00:00"/>
    <x v="0"/>
    <x v="1"/>
    <x v="0"/>
  </r>
  <r>
    <s v="엠피상동"/>
    <s v="MP상동"/>
    <s v="상동1팀"/>
    <s v="윤숙미"/>
    <s v="삼성화재"/>
    <x v="0"/>
    <x v="1"/>
    <n v="12080"/>
    <s v="정상"/>
    <d v="2019-11-12T00:00:00"/>
    <d v="2019-11-12T00:00:00"/>
    <n v="51924541920000"/>
    <x v="3"/>
    <d v="2019-11-30T00:00:00"/>
    <x v="0"/>
    <x v="1"/>
    <x v="0"/>
  </r>
  <r>
    <s v="엠피상동"/>
    <s v="MP상동"/>
    <s v="상동1팀"/>
    <s v="윤숙미"/>
    <s v="삼성화재"/>
    <x v="0"/>
    <x v="1"/>
    <n v="14799"/>
    <s v="정상"/>
    <d v="2019-11-12T00:00:00"/>
    <d v="2019-11-12T00:00:00"/>
    <n v="51924542680000"/>
    <x v="3"/>
    <d v="2019-11-30T00:00:00"/>
    <x v="0"/>
    <x v="1"/>
    <x v="0"/>
  </r>
  <r>
    <s v="엠피상동"/>
    <s v="MP상동"/>
    <s v="상동1팀"/>
    <s v="윤숙미"/>
    <s v="삼성화재"/>
    <x v="0"/>
    <x v="0"/>
    <n v="28000"/>
    <s v="정상"/>
    <d v="2019-11-12T00:00:00"/>
    <d v="2019-11-12T00:00:00"/>
    <n v="51924543510000"/>
    <x v="3"/>
    <d v="2019-11-30T00:00:00"/>
    <x v="0"/>
    <x v="1"/>
    <x v="0"/>
  </r>
  <r>
    <s v="엠피상동"/>
    <s v="MP상동"/>
    <s v="상동1팀"/>
    <s v="윤숙미"/>
    <s v="삼성화재"/>
    <x v="0"/>
    <x v="1"/>
    <n v="41245"/>
    <s v="정상"/>
    <d v="2019-11-12T00:00:00"/>
    <d v="2019-11-12T00:00:00"/>
    <n v="51924539770000"/>
    <x v="3"/>
    <d v="2019-11-30T00:00:00"/>
    <x v="0"/>
    <x v="1"/>
    <x v="0"/>
  </r>
  <r>
    <s v="엠피상동"/>
    <s v="MP상동"/>
    <s v="상동1팀"/>
    <s v="윤숙미"/>
    <s v="삼성화재"/>
    <x v="0"/>
    <x v="0"/>
    <n v="37000"/>
    <s v="정상"/>
    <d v="2019-11-12T00:00:00"/>
    <d v="2019-11-12T00:00:00"/>
    <n v="51924540210000"/>
    <x v="3"/>
    <d v="2019-11-30T00:00:00"/>
    <x v="0"/>
    <x v="1"/>
    <x v="0"/>
  </r>
  <r>
    <s v="엠피라온"/>
    <s v="MP라온"/>
    <s v="라온1팀"/>
    <s v="윤태영"/>
    <s v="메리츠화재"/>
    <x v="0"/>
    <x v="0"/>
    <n v="155000"/>
    <s v="철회"/>
    <d v="2019-11-12T00:00:00"/>
    <d v="2019-11-12T00:00:00"/>
    <s v="61433-13038"/>
    <x v="3"/>
    <d v="2019-11-30T00:00:00"/>
    <x v="1"/>
    <x v="6"/>
    <x v="0"/>
  </r>
  <r>
    <s v="엠피라온"/>
    <s v="MP라온"/>
    <s v="라온1팀"/>
    <s v="윤태영"/>
    <s v="메리츠화재"/>
    <x v="0"/>
    <x v="0"/>
    <n v="35000"/>
    <s v="정상"/>
    <d v="2019-11-12T00:00:00"/>
    <d v="2019-11-12T00:00:00"/>
    <s v="61437-43523"/>
    <x v="3"/>
    <d v="2019-11-30T00:00:00"/>
    <x v="0"/>
    <x v="6"/>
    <x v="0"/>
  </r>
  <r>
    <s v="엠피라온"/>
    <s v="MP라온"/>
    <s v="라온1팀"/>
    <s v="윤태진"/>
    <s v="한화손보"/>
    <x v="0"/>
    <x v="1"/>
    <n v="2579"/>
    <s v="정상"/>
    <d v="2019-11-12T00:00:00"/>
    <d v="2019-11-12T00:00:00"/>
    <s v="LA20192351787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2T00:00:00"/>
    <d v="2019-11-12T00:00:00"/>
    <s v="LA20192345579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2T00:00:00"/>
    <d v="2019-11-12T00:00:00"/>
    <s v="LA20192345647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12T00:00:00"/>
    <d v="2019-11-12T00:00:00"/>
    <s v="LA20192345528000"/>
    <x v="3"/>
    <d v="2019-11-30T00:00:00"/>
    <x v="0"/>
    <x v="6"/>
    <x v="0"/>
  </r>
  <r>
    <s v="엠피상동"/>
    <s v="MP상동"/>
    <s v="상동1팀"/>
    <s v="이경옥"/>
    <s v="메리츠화재"/>
    <x v="0"/>
    <x v="0"/>
    <n v="202000"/>
    <s v="정상"/>
    <d v="2019-11-12T00:00:00"/>
    <d v="2019-11-12T00:00:00"/>
    <s v="61430-17364"/>
    <x v="3"/>
    <d v="2019-11-30T00:00:00"/>
    <x v="0"/>
    <x v="1"/>
    <x v="0"/>
  </r>
  <r>
    <s v="엠피라온"/>
    <s v="MP라온"/>
    <s v="라온1팀"/>
    <s v="이동욱2"/>
    <s v="한화손보"/>
    <x v="0"/>
    <x v="1"/>
    <n v="70160"/>
    <s v="정상"/>
    <d v="2019-11-12T00:00:00"/>
    <d v="2019-11-12T00:00:00"/>
    <s v="LA20192345388000"/>
    <x v="3"/>
    <d v="2019-11-30T00:00:00"/>
    <x v="0"/>
    <x v="6"/>
    <x v="0"/>
  </r>
  <r>
    <s v="엠피라온"/>
    <s v="MP라온"/>
    <s v="라온1팀"/>
    <s v="이동욱2"/>
    <s v="한화손보"/>
    <x v="0"/>
    <x v="0"/>
    <n v="116000"/>
    <s v="정상"/>
    <d v="2019-11-12T00:00:00"/>
    <d v="2019-11-12T00:00:00"/>
    <s v="LA20192345385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12T00:00:00"/>
    <d v="2019-11-12T00:00:00"/>
    <s v="LA20192345475000"/>
    <x v="3"/>
    <d v="2019-11-30T00:00:00"/>
    <x v="0"/>
    <x v="6"/>
    <x v="0"/>
  </r>
  <r>
    <s v="엠피상동"/>
    <s v="MP상동"/>
    <s v="상동1팀"/>
    <s v="이병식"/>
    <s v="한화손보"/>
    <x v="0"/>
    <x v="0"/>
    <n v="62830"/>
    <s v="정상"/>
    <d v="2019-11-12T00:00:00"/>
    <d v="2019-11-12T00:00:00"/>
    <s v="LA20192352814000"/>
    <x v="3"/>
    <d v="2019-11-30T00:00:00"/>
    <x v="0"/>
    <x v="1"/>
    <x v="0"/>
  </r>
  <r>
    <s v="엠피상동"/>
    <s v="MP상동"/>
    <s v="상동1팀"/>
    <s v="이병식"/>
    <s v="한화손보"/>
    <x v="0"/>
    <x v="0"/>
    <n v="83000"/>
    <s v="정상"/>
    <d v="2019-11-12T00:00:00"/>
    <d v="2019-11-12T00:00:00"/>
    <s v="LA20192346506000"/>
    <x v="3"/>
    <d v="2019-11-30T00:00:00"/>
    <x v="0"/>
    <x v="1"/>
    <x v="0"/>
  </r>
  <r>
    <s v="엠피프라임"/>
    <m/>
    <m/>
    <s v="이상희"/>
    <s v="메리츠화재"/>
    <x v="0"/>
    <x v="2"/>
    <n v="34250"/>
    <s v="정상"/>
    <d v="2019-11-12T00:00:00"/>
    <d v="2019-11-12T00:00:00"/>
    <s v="61341-3435"/>
    <x v="3"/>
    <d v="2019-11-30T00:00:00"/>
    <x v="0"/>
    <x v="12"/>
    <x v="0"/>
  </r>
  <r>
    <s v="엠피상동"/>
    <s v="MP상동"/>
    <s v="상동1팀"/>
    <s v="이현숙"/>
    <s v="삼성화재"/>
    <x v="0"/>
    <x v="0"/>
    <n v="35063"/>
    <s v="정상"/>
    <d v="2019-11-12T00:00:00"/>
    <d v="2019-11-12T00:00:00"/>
    <n v="51924606900000"/>
    <x v="3"/>
    <d v="2019-11-30T00:00:00"/>
    <x v="0"/>
    <x v="1"/>
    <x v="0"/>
  </r>
  <r>
    <s v="엠피상동"/>
    <s v="MP상동"/>
    <s v="상동1팀"/>
    <s v="이현숙"/>
    <s v="한화손보"/>
    <x v="0"/>
    <x v="0"/>
    <n v="57165"/>
    <s v="정상"/>
    <d v="2019-11-12T00:00:00"/>
    <d v="2019-11-12T00:00:00"/>
    <s v="LA20192352539000"/>
    <x v="3"/>
    <d v="2019-11-30T00:00:00"/>
    <x v="0"/>
    <x v="1"/>
    <x v="0"/>
  </r>
  <r>
    <s v="엠피송내"/>
    <s v="MP송내"/>
    <s v="송내2팀"/>
    <s v="이현자"/>
    <s v="삼성화재"/>
    <x v="0"/>
    <x v="0"/>
    <n v="44000"/>
    <s v="정상"/>
    <d v="2019-11-12T00:00:00"/>
    <d v="2019-11-12T00:00:00"/>
    <n v="51924543580000"/>
    <x v="3"/>
    <d v="2019-11-30T00:00:00"/>
    <x v="0"/>
    <x v="2"/>
    <x v="0"/>
  </r>
  <r>
    <s v="엠피상동"/>
    <s v="MP상동"/>
    <s v="상동1팀"/>
    <s v="조성임"/>
    <s v="한화손보"/>
    <x v="0"/>
    <x v="0"/>
    <n v="31500"/>
    <s v="정상"/>
    <d v="2019-11-12T00:00:00"/>
    <d v="2019-11-12T00:00:00"/>
    <s v="LA20192347276000"/>
    <x v="3"/>
    <d v="2019-11-30T00:00:00"/>
    <x v="0"/>
    <x v="1"/>
    <x v="0"/>
  </r>
  <r>
    <s v="엠피상동"/>
    <s v="MP상동"/>
    <s v="상동1팀"/>
    <s v="최은재"/>
    <s v="메리츠화재"/>
    <x v="0"/>
    <x v="0"/>
    <n v="110000"/>
    <s v="정상"/>
    <d v="2019-11-12T00:00:00"/>
    <d v="2019-11-12T00:00:00"/>
    <s v="61458-3789"/>
    <x v="3"/>
    <d v="2019-11-30T00:00:00"/>
    <x v="0"/>
    <x v="1"/>
    <x v="0"/>
  </r>
  <r>
    <s v="엠피의정부"/>
    <s v="MP의정부"/>
    <m/>
    <s v="최주영"/>
    <s v="농협손보"/>
    <x v="0"/>
    <x v="0"/>
    <n v="35927"/>
    <s v="정상"/>
    <d v="2019-11-12T00:00:00"/>
    <d v="2019-11-12T00:00:00"/>
    <n v="3190609716271"/>
    <x v="3"/>
    <d v="2019-11-30T00:00:00"/>
    <x v="0"/>
    <x v="10"/>
    <x v="0"/>
  </r>
  <r>
    <s v="엠피의정부"/>
    <s v="MP의정부"/>
    <m/>
    <s v="최주영"/>
    <s v="한화손보"/>
    <x v="0"/>
    <x v="0"/>
    <n v="20000"/>
    <s v="정상"/>
    <d v="2019-11-12T00:00:00"/>
    <d v="2019-11-12T00:00:00"/>
    <s v="LA20192344061000"/>
    <x v="3"/>
    <d v="2019-11-30T00:00:00"/>
    <x v="0"/>
    <x v="10"/>
    <x v="0"/>
  </r>
  <r>
    <s v="엠피의정부"/>
    <s v="MP의정부"/>
    <m/>
    <s v="최주영"/>
    <s v="한화손보"/>
    <x v="0"/>
    <x v="0"/>
    <n v="35000"/>
    <s v="정상"/>
    <d v="2019-11-12T00:00:00"/>
    <d v="2019-11-12T00:00:00"/>
    <s v="LA20192344146000"/>
    <x v="3"/>
    <d v="2019-11-30T00:00:00"/>
    <x v="0"/>
    <x v="10"/>
    <x v="0"/>
  </r>
  <r>
    <s v="엠피프라임"/>
    <m/>
    <m/>
    <s v="허윤경"/>
    <s v="롯데손보"/>
    <x v="0"/>
    <x v="0"/>
    <n v="100977"/>
    <s v="정상"/>
    <d v="2019-11-12T00:00:00"/>
    <d v="2019-11-12T00:00:00"/>
    <s v="LA20191954564000"/>
    <x v="3"/>
    <d v="2019-11-30T00:00:00"/>
    <x v="0"/>
    <x v="12"/>
    <x v="0"/>
  </r>
  <r>
    <s v="엠피피스토스"/>
    <s v="MP피스토스"/>
    <s v="피스1팀"/>
    <s v="홍미숙"/>
    <s v="메리츠화재"/>
    <x v="0"/>
    <x v="0"/>
    <n v="32610"/>
    <s v="정상"/>
    <d v="2019-11-12T00:00:00"/>
    <d v="2019-11-12T00:00:00"/>
    <s v="61415-50844"/>
    <x v="3"/>
    <d v="2019-11-30T00:00:00"/>
    <x v="0"/>
    <x v="3"/>
    <x v="0"/>
  </r>
  <r>
    <s v="엠피성공"/>
    <s v="MP성공"/>
    <s v="성공1팀"/>
    <s v="홍미정"/>
    <s v="삼성화재"/>
    <x v="0"/>
    <x v="0"/>
    <n v="56000"/>
    <s v="정상"/>
    <d v="2019-11-12T00:00:00"/>
    <d v="2019-11-12T00:00:00"/>
    <n v="51924600420000"/>
    <x v="3"/>
    <d v="2019-11-30T00:00:00"/>
    <x v="0"/>
    <x v="5"/>
    <x v="0"/>
  </r>
  <r>
    <s v="엠피상동"/>
    <s v="MP상동"/>
    <s v="상동1팀"/>
    <s v="강명희"/>
    <s v="메리츠화재"/>
    <x v="0"/>
    <x v="0"/>
    <n v="34000"/>
    <s v="정상"/>
    <d v="2019-11-11T00:00:00"/>
    <d v="2019-11-11T00:00:00"/>
    <s v="61437-41717"/>
    <x v="3"/>
    <d v="2019-11-30T00:00:00"/>
    <x v="0"/>
    <x v="1"/>
    <x v="0"/>
  </r>
  <r>
    <s v="엠피상동"/>
    <s v="MP상동"/>
    <s v="상동1팀"/>
    <s v="강미경"/>
    <s v="메리츠화재"/>
    <x v="0"/>
    <x v="0"/>
    <n v="60000"/>
    <s v="정상"/>
    <d v="2019-11-11T00:00:00"/>
    <d v="2019-11-11T00:00:00"/>
    <s v="61434-18950"/>
    <x v="3"/>
    <d v="2019-11-30T00:00:00"/>
    <x v="0"/>
    <x v="1"/>
    <x v="0"/>
  </r>
  <r>
    <s v="엠피상동"/>
    <s v="MP상동"/>
    <s v="상동1팀"/>
    <s v="강미경"/>
    <s v="메리츠화재"/>
    <x v="0"/>
    <x v="1"/>
    <n v="9880"/>
    <s v="정상"/>
    <d v="2019-11-11T00:00:00"/>
    <d v="2019-11-11T00:00:00"/>
    <s v="61264-283726"/>
    <x v="3"/>
    <d v="2019-11-30T00:00:00"/>
    <x v="0"/>
    <x v="1"/>
    <x v="0"/>
  </r>
  <r>
    <s v="엠피메트로"/>
    <s v="씨티엠지점"/>
    <s v="씨티엠1팀"/>
    <s v="김대곤"/>
    <s v="흥국화재"/>
    <x v="0"/>
    <x v="0"/>
    <n v="40807"/>
    <s v="정상"/>
    <d v="2019-11-11T00:00:00"/>
    <d v="2019-11-11T00:00:00"/>
    <n v="41937412370000"/>
    <x v="3"/>
    <d v="2019-11-30T00:00:00"/>
    <x v="0"/>
    <x v="13"/>
    <x v="0"/>
  </r>
  <r>
    <s v="엠피메트로"/>
    <s v="씨티엠지점"/>
    <s v="씨티엠1팀"/>
    <s v="김대곤"/>
    <s v="흥국화재"/>
    <x v="0"/>
    <x v="0"/>
    <n v="47561"/>
    <s v="정상"/>
    <d v="2019-11-11T00:00:00"/>
    <d v="2019-11-11T00:00:00"/>
    <n v="41937413300000"/>
    <x v="3"/>
    <d v="2019-11-30T00:00:00"/>
    <x v="0"/>
    <x v="13"/>
    <x v="0"/>
  </r>
  <r>
    <s v="엠피메트로"/>
    <s v="씨티엠지점"/>
    <s v="씨티엠1팀"/>
    <s v="김대곤"/>
    <s v="흥국화재"/>
    <x v="0"/>
    <x v="0"/>
    <n v="58819"/>
    <s v="정상"/>
    <d v="2019-11-11T00:00:00"/>
    <d v="2019-11-11T00:00:00"/>
    <n v="41937413190000"/>
    <x v="3"/>
    <d v="2019-11-30T00:00:00"/>
    <x v="0"/>
    <x v="13"/>
    <x v="0"/>
  </r>
  <r>
    <s v="엠피라온"/>
    <s v="MP라온"/>
    <s v="라온1팀"/>
    <s v="김성만"/>
    <s v="한화손보"/>
    <x v="0"/>
    <x v="0"/>
    <n v="35000"/>
    <s v="정상"/>
    <d v="2019-11-11T00:00:00"/>
    <d v="2019-11-11T00:00:00"/>
    <s v="LA20192335460000"/>
    <x v="3"/>
    <d v="2019-11-30T00:00:00"/>
    <x v="0"/>
    <x v="6"/>
    <x v="0"/>
  </r>
  <r>
    <s v="엠피라온"/>
    <s v="MP라온"/>
    <s v="라온1팀"/>
    <s v="김성만"/>
    <s v="KB손보"/>
    <x v="0"/>
    <x v="0"/>
    <n v="17000"/>
    <s v="정상"/>
    <d v="2019-11-11T00:00:00"/>
    <d v="2019-11-11T00:00:00"/>
    <n v="20195750293"/>
    <x v="3"/>
    <d v="2019-11-30T00:00:00"/>
    <x v="0"/>
    <x v="6"/>
    <x v="0"/>
  </r>
  <r>
    <s v="엠피라온"/>
    <s v="MP라온"/>
    <s v="라온1팀"/>
    <s v="김성만"/>
    <s v="KB손보"/>
    <x v="0"/>
    <x v="0"/>
    <n v="11500"/>
    <s v="정상"/>
    <d v="2019-11-11T00:00:00"/>
    <d v="2019-11-11T00:00:00"/>
    <n v="20195749596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1T00:00:00"/>
    <d v="2019-11-11T00:00:00"/>
    <s v="LA20192335512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1T00:00:00"/>
    <d v="2019-11-11T00:00:00"/>
    <s v="LA20192335479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11T00:00:00"/>
    <d v="2019-11-11T00:00:00"/>
    <s v="LA20192336709000"/>
    <x v="3"/>
    <d v="2019-11-30T00:00:00"/>
    <x v="0"/>
    <x v="6"/>
    <x v="0"/>
  </r>
  <r>
    <s v="엠피가온"/>
    <s v="MP가온"/>
    <s v="가온1팀"/>
    <s v="송연희"/>
    <s v="메리츠화재"/>
    <x v="0"/>
    <x v="0"/>
    <n v="20000"/>
    <s v="정상"/>
    <d v="2019-11-11T00:00:00"/>
    <d v="2019-11-11T00:00:00"/>
    <s v="61433-12453"/>
    <x v="3"/>
    <d v="2019-11-30T00:00:00"/>
    <x v="0"/>
    <x v="9"/>
    <x v="0"/>
  </r>
  <r>
    <s v="엠피피스토스"/>
    <s v="MP피스토스"/>
    <s v="피스1팀"/>
    <s v="안옥선"/>
    <s v="삼성화재"/>
    <x v="0"/>
    <x v="0"/>
    <n v="40000"/>
    <s v="정상"/>
    <d v="2019-11-11T00:00:00"/>
    <d v="2019-11-11T00:00:00"/>
    <n v="51924500680000"/>
    <x v="3"/>
    <d v="2019-11-30T00:00:00"/>
    <x v="0"/>
    <x v="3"/>
    <x v="0"/>
  </r>
  <r>
    <s v="엠피메트로"/>
    <s v="MP메트로"/>
    <s v="제이엔제이팀"/>
    <s v="유경자"/>
    <s v="롯데손보"/>
    <x v="0"/>
    <x v="2"/>
    <n v="2000000"/>
    <s v="정상"/>
    <d v="2019-11-11T00:00:00"/>
    <d v="2019-11-11T00:00:00"/>
    <s v="LA20191948949000"/>
    <x v="3"/>
    <d v="2019-11-30T00:00:00"/>
    <x v="0"/>
    <x v="4"/>
    <x v="0"/>
  </r>
  <r>
    <s v="엠피상동"/>
    <s v="MP상동"/>
    <s v="상동1팀"/>
    <s v="육숙자"/>
    <s v="메리츠화재"/>
    <x v="0"/>
    <x v="0"/>
    <n v="30000"/>
    <s v="정상"/>
    <d v="2019-11-11T00:00:00"/>
    <d v="2019-11-11T00:00:00"/>
    <s v="61438-19193"/>
    <x v="3"/>
    <d v="2019-11-30T00:00:00"/>
    <x v="0"/>
    <x v="1"/>
    <x v="0"/>
  </r>
  <r>
    <s v="엠피상동"/>
    <s v="MP상동"/>
    <s v="상동1팀"/>
    <s v="육숙자"/>
    <s v="메리츠화재"/>
    <x v="0"/>
    <x v="0"/>
    <n v="20000"/>
    <s v="정상"/>
    <d v="2019-11-11T00:00:00"/>
    <d v="2019-11-11T00:00:00"/>
    <s v="61438-19222"/>
    <x v="3"/>
    <d v="2019-11-30T00:00:00"/>
    <x v="0"/>
    <x v="1"/>
    <x v="0"/>
  </r>
  <r>
    <s v="엠피라온"/>
    <s v="MP라온"/>
    <s v="라온1팀"/>
    <s v="윤태영"/>
    <s v="메리츠화재"/>
    <x v="0"/>
    <x v="14"/>
    <n v="100000"/>
    <s v="정상"/>
    <d v="2019-11-11T00:00:00"/>
    <d v="2019-11-11T00:00:00"/>
    <s v="61277-1040"/>
    <x v="3"/>
    <d v="2019-11-30T00:00:00"/>
    <x v="0"/>
    <x v="6"/>
    <x v="0"/>
  </r>
  <r>
    <s v="엠피라온"/>
    <s v="MP라온"/>
    <s v="라온1팀"/>
    <s v="윤태영"/>
    <s v="흥국화재"/>
    <x v="0"/>
    <x v="1"/>
    <n v="27828"/>
    <s v="정상"/>
    <d v="2019-11-11T00:00:00"/>
    <d v="2019-11-11T00:00:00"/>
    <n v="41937415400000"/>
    <x v="3"/>
    <d v="2019-11-30T00:00:00"/>
    <x v="0"/>
    <x v="6"/>
    <x v="0"/>
  </r>
  <r>
    <s v="엠피라온"/>
    <s v="MP라온"/>
    <s v="라온1팀"/>
    <s v="윤태영"/>
    <s v="메리츠화재"/>
    <x v="0"/>
    <x v="14"/>
    <n v="100000"/>
    <s v="정상"/>
    <d v="2019-11-11T00:00:00"/>
    <d v="2019-11-11T00:00:00"/>
    <s v="61277-1039"/>
    <x v="3"/>
    <d v="2019-11-30T00:00:00"/>
    <x v="0"/>
    <x v="6"/>
    <x v="0"/>
  </r>
  <r>
    <s v="엠피상동"/>
    <s v="MP상동"/>
    <s v="상동1팀"/>
    <s v="이경옥"/>
    <s v="삼성화재"/>
    <x v="0"/>
    <x v="0"/>
    <n v="70000"/>
    <s v="정상"/>
    <d v="2019-11-11T00:00:00"/>
    <d v="2019-11-11T00:00:00"/>
    <n v="51924455060000"/>
    <x v="3"/>
    <d v="2019-11-30T00:00:00"/>
    <x v="0"/>
    <x v="1"/>
    <x v="0"/>
  </r>
  <r>
    <s v="엠피상동"/>
    <s v="MP상동"/>
    <s v="상동1팀"/>
    <s v="이경옥"/>
    <s v="삼성화재"/>
    <x v="0"/>
    <x v="0"/>
    <n v="30000"/>
    <s v="정상"/>
    <d v="2019-11-11T00:00:00"/>
    <d v="2019-11-11T00:00:00"/>
    <n v="51924455450000"/>
    <x v="3"/>
    <d v="2019-11-30T00:00:00"/>
    <x v="0"/>
    <x v="1"/>
    <x v="0"/>
  </r>
  <r>
    <s v="엠피상동"/>
    <s v="MP상동"/>
    <s v="상동1팀"/>
    <s v="이경옥"/>
    <s v="메리츠화재"/>
    <x v="0"/>
    <x v="0"/>
    <n v="45340"/>
    <s v="정상"/>
    <d v="2019-11-11T00:00:00"/>
    <d v="2019-11-11T00:00:00"/>
    <s v="61426-8951"/>
    <x v="3"/>
    <d v="2019-11-30T00:00:00"/>
    <x v="0"/>
    <x v="1"/>
    <x v="0"/>
  </r>
  <r>
    <s v="엠피라온"/>
    <s v="MP라온"/>
    <s v="라온1팀"/>
    <s v="이동욱2"/>
    <s v="흥국화재"/>
    <x v="0"/>
    <x v="0"/>
    <n v="60000"/>
    <s v="정상"/>
    <d v="2019-11-11T00:00:00"/>
    <d v="2019-11-11T00:00:00"/>
    <n v="41937411790000"/>
    <x v="3"/>
    <d v="2019-11-30T00:00:00"/>
    <x v="0"/>
    <x v="6"/>
    <x v="0"/>
  </r>
  <r>
    <s v="엠피피스토스"/>
    <s v="MP피스토스"/>
    <s v="피스1팀"/>
    <s v="이미선2"/>
    <s v="DB손보"/>
    <x v="0"/>
    <x v="0"/>
    <n v="150000"/>
    <s v="정상"/>
    <d v="2019-11-11T00:00:00"/>
    <d v="2019-11-11T00:00:00"/>
    <n v="320192106654"/>
    <x v="3"/>
    <d v="2019-11-30T00:00:00"/>
    <x v="0"/>
    <x v="3"/>
    <x v="0"/>
  </r>
  <r>
    <s v="엠피피스토스"/>
    <s v="MP피스토스"/>
    <s v="피스1팀"/>
    <s v="이미선2"/>
    <s v="메리츠화재"/>
    <x v="0"/>
    <x v="0"/>
    <n v="140000"/>
    <s v="정상"/>
    <d v="2019-11-11T00:00:00"/>
    <d v="2019-11-11T00:00:00"/>
    <s v="61433-12311"/>
    <x v="3"/>
    <d v="2019-11-30T00:00:00"/>
    <x v="0"/>
    <x v="3"/>
    <x v="0"/>
  </r>
  <r>
    <s v="엠피상동"/>
    <s v="MP상동"/>
    <s v="상동1팀"/>
    <s v="이복종"/>
    <s v="KB손보"/>
    <x v="0"/>
    <x v="0"/>
    <n v="30000"/>
    <s v="정상"/>
    <d v="2019-11-11T00:00:00"/>
    <d v="2019-11-11T00:00:00"/>
    <n v="20195748453"/>
    <x v="3"/>
    <d v="2019-11-30T00:00:00"/>
    <x v="0"/>
    <x v="1"/>
    <x v="0"/>
  </r>
  <r>
    <s v="엠피상동"/>
    <s v="MP상동"/>
    <s v="상동1팀"/>
    <s v="이복종"/>
    <s v="KB손보"/>
    <x v="0"/>
    <x v="1"/>
    <n v="16917"/>
    <s v="정상"/>
    <d v="2019-11-11T00:00:00"/>
    <d v="2019-11-11T00:00:00"/>
    <n v="20195739851"/>
    <x v="3"/>
    <d v="2019-11-30T00:00:00"/>
    <x v="0"/>
    <x v="1"/>
    <x v="0"/>
  </r>
  <r>
    <s v="엠피상동"/>
    <s v="MP상동"/>
    <s v="상동1팀"/>
    <s v="이복종"/>
    <s v="KB손보"/>
    <x v="0"/>
    <x v="0"/>
    <n v="136000"/>
    <s v="정상"/>
    <d v="2019-11-11T00:00:00"/>
    <d v="2019-11-11T00:00:00"/>
    <n v="20195739615"/>
    <x v="3"/>
    <d v="2019-11-30T00:00:00"/>
    <x v="0"/>
    <x v="1"/>
    <x v="0"/>
  </r>
  <r>
    <s v="엠피조은"/>
    <m/>
    <m/>
    <s v="이선화2"/>
    <s v="KB손보"/>
    <x v="0"/>
    <x v="0"/>
    <n v="20000"/>
    <s v="정상"/>
    <d v="2019-11-11T00:00:00"/>
    <d v="2019-11-11T00:00:00"/>
    <n v="20195738031"/>
    <x v="3"/>
    <d v="2019-11-30T00:00:00"/>
    <x v="0"/>
    <x v="0"/>
    <x v="0"/>
  </r>
  <r>
    <s v="엠피상동"/>
    <s v="MP상동"/>
    <s v="상동1팀"/>
    <s v="이숙자"/>
    <s v="메리츠화재"/>
    <x v="0"/>
    <x v="1"/>
    <n v="60780"/>
    <s v="정상"/>
    <d v="2019-11-11T00:00:00"/>
    <d v="2019-11-11T00:00:00"/>
    <s v="61265-21528"/>
    <x v="3"/>
    <d v="2019-11-30T00:00:00"/>
    <x v="0"/>
    <x v="1"/>
    <x v="0"/>
  </r>
  <r>
    <s v="엠피상동"/>
    <s v="MP상동"/>
    <s v="상동1팀"/>
    <s v="이숙자"/>
    <s v="메리츠화재"/>
    <x v="0"/>
    <x v="0"/>
    <n v="77000"/>
    <s v="정상"/>
    <d v="2019-11-11T00:00:00"/>
    <d v="2019-11-11T00:00:00"/>
    <s v="61443-21067"/>
    <x v="3"/>
    <d v="2019-11-30T00:00:00"/>
    <x v="0"/>
    <x v="1"/>
    <x v="0"/>
  </r>
  <r>
    <s v="엠피라온"/>
    <s v="HL지점"/>
    <m/>
    <s v="이종선"/>
    <s v="한화손보"/>
    <x v="0"/>
    <x v="0"/>
    <n v="36000"/>
    <s v="정상"/>
    <d v="2019-11-11T00:00:00"/>
    <d v="2019-11-11T00:00:00"/>
    <s v="LA20192330645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11T00:00:00"/>
    <d v="2019-11-11T00:00:00"/>
    <s v="LA20192330527000"/>
    <x v="3"/>
    <d v="2019-11-30T00:00:00"/>
    <x v="0"/>
    <x v="8"/>
    <x v="0"/>
  </r>
  <r>
    <s v="엠피가온"/>
    <s v="MP가온"/>
    <s v="가온1팀"/>
    <s v="임명산"/>
    <s v="한화손보"/>
    <x v="0"/>
    <x v="0"/>
    <n v="51267"/>
    <s v="정상"/>
    <d v="2019-11-11T00:00:00"/>
    <d v="2019-11-11T00:00:00"/>
    <s v="LA20192332242000"/>
    <x v="3"/>
    <d v="2019-11-30T00:00:00"/>
    <x v="0"/>
    <x v="9"/>
    <x v="0"/>
  </r>
  <r>
    <s v="엠피가온"/>
    <m/>
    <m/>
    <s v="임은숙"/>
    <s v="농협손보"/>
    <x v="0"/>
    <x v="0"/>
    <n v="20981"/>
    <s v="정상"/>
    <d v="2019-11-11T00:00:00"/>
    <d v="2019-11-11T00:00:00"/>
    <n v="3190606403611"/>
    <x v="3"/>
    <d v="2019-11-30T00:00:00"/>
    <x v="0"/>
    <x v="9"/>
    <x v="0"/>
  </r>
  <r>
    <s v="엠피가온"/>
    <m/>
    <m/>
    <s v="임은숙"/>
    <s v="농협손보"/>
    <x v="0"/>
    <x v="1"/>
    <n v="1189"/>
    <s v="정상"/>
    <d v="2019-11-11T00:00:00"/>
    <d v="2019-11-11T00:00:00"/>
    <n v="3190608682231"/>
    <x v="3"/>
    <d v="2019-11-30T00:00:00"/>
    <x v="0"/>
    <x v="9"/>
    <x v="0"/>
  </r>
  <r>
    <s v="엠피피스토스"/>
    <s v="MP피스토스"/>
    <s v="피스1팀"/>
    <s v="최경은"/>
    <s v="DB손보"/>
    <x v="0"/>
    <x v="0"/>
    <n v="109100"/>
    <s v="정상"/>
    <d v="2019-11-11T00:00:00"/>
    <d v="2019-11-11T00:00:00"/>
    <n v="320192110820"/>
    <x v="3"/>
    <d v="2019-11-30T00:00:00"/>
    <x v="0"/>
    <x v="3"/>
    <x v="0"/>
  </r>
  <r>
    <s v="엠피피스토스"/>
    <s v="MP피스토스"/>
    <s v="피스1팀"/>
    <s v="최경은"/>
    <s v="DB손보"/>
    <x v="0"/>
    <x v="1"/>
    <n v="19700"/>
    <s v="정상"/>
    <d v="2019-11-11T00:00:00"/>
    <d v="2019-11-11T00:00:00"/>
    <n v="320192110781"/>
    <x v="3"/>
    <d v="2019-11-30T00:00:00"/>
    <x v="0"/>
    <x v="3"/>
    <x v="0"/>
  </r>
  <r>
    <s v="엠피성공"/>
    <s v="MP성공"/>
    <s v="성공1팀"/>
    <s v="최선희"/>
    <s v="삼성화재"/>
    <x v="0"/>
    <x v="0"/>
    <n v="86000"/>
    <s v="정상"/>
    <d v="2019-11-11T00:00:00"/>
    <d v="2019-11-11T00:00:00"/>
    <n v="51924469570000"/>
    <x v="3"/>
    <d v="2019-11-30T00:00:00"/>
    <x v="0"/>
    <x v="5"/>
    <x v="0"/>
  </r>
  <r>
    <s v="엠피의정부"/>
    <s v="MP의정부"/>
    <m/>
    <s v="최주영"/>
    <s v="롯데손보"/>
    <x v="0"/>
    <x v="0"/>
    <n v="117909"/>
    <s v="정상"/>
    <d v="2019-11-11T00:00:00"/>
    <d v="2019-11-11T00:00:00"/>
    <s v="LA20191946600000"/>
    <x v="3"/>
    <d v="2019-11-30T00:00:00"/>
    <x v="0"/>
    <x v="10"/>
    <x v="0"/>
  </r>
  <r>
    <s v="엠피라온"/>
    <s v="HL지점"/>
    <s v="HL1팀"/>
    <s v="함정석"/>
    <s v="한화손보"/>
    <x v="0"/>
    <x v="0"/>
    <n v="36000"/>
    <s v="정상"/>
    <d v="2019-11-11T00:00:00"/>
    <d v="2019-11-11T00:00:00"/>
    <s v="LA20192330441000"/>
    <x v="3"/>
    <d v="2019-11-30T00:00:00"/>
    <x v="0"/>
    <x v="8"/>
    <x v="0"/>
  </r>
  <r>
    <s v="엠피라온"/>
    <s v="HL지점"/>
    <s v="HL1팀"/>
    <s v="함정석"/>
    <s v="한화손보"/>
    <x v="0"/>
    <x v="0"/>
    <n v="23200"/>
    <s v="정상"/>
    <d v="2019-11-11T00:00:00"/>
    <d v="2019-11-11T00:00:00"/>
    <s v="LA20192332504000"/>
    <x v="3"/>
    <d v="2019-11-30T00:00:00"/>
    <x v="0"/>
    <x v="8"/>
    <x v="0"/>
  </r>
  <r>
    <s v="엠피라온"/>
    <s v="HL지점"/>
    <s v="HL1팀"/>
    <s v="함정석"/>
    <s v="KB손보"/>
    <x v="0"/>
    <x v="0"/>
    <n v="13300"/>
    <s v="정상"/>
    <d v="2019-11-11T00:00:00"/>
    <d v="2019-11-11T00:00:00"/>
    <n v="20195746957"/>
    <x v="3"/>
    <d v="2019-11-30T00:00:00"/>
    <x v="0"/>
    <x v="8"/>
    <x v="0"/>
  </r>
  <r>
    <s v="엠피라온"/>
    <s v="HL지점"/>
    <s v="HL1팀"/>
    <s v="함정석"/>
    <s v="한화손보"/>
    <x v="0"/>
    <x v="0"/>
    <n v="36000"/>
    <s v="정상"/>
    <d v="2019-11-11T00:00:00"/>
    <d v="2019-11-11T00:00:00"/>
    <s v="LA20192335406000"/>
    <x v="3"/>
    <d v="2019-11-30T00:00:00"/>
    <x v="0"/>
    <x v="8"/>
    <x v="0"/>
  </r>
  <r>
    <s v="엠피피스토스"/>
    <s v="MP피스토스"/>
    <s v="피스1팀"/>
    <s v="홍미숙"/>
    <s v="롯데손보"/>
    <x v="0"/>
    <x v="0"/>
    <n v="33362"/>
    <s v="정상"/>
    <d v="2019-11-11T00:00:00"/>
    <d v="2019-11-11T00:00:00"/>
    <s v="LA20191947228000"/>
    <x v="3"/>
    <d v="2019-11-30T00:00:00"/>
    <x v="0"/>
    <x v="3"/>
    <x v="0"/>
  </r>
  <r>
    <s v="엠피피스토스"/>
    <s v="MP피스토스"/>
    <s v="피스1팀"/>
    <s v="홍미숙"/>
    <s v="롯데손보"/>
    <x v="0"/>
    <x v="1"/>
    <n v="7259"/>
    <s v="정상"/>
    <d v="2019-11-11T00:00:00"/>
    <d v="2019-11-11T00:00:00"/>
    <s v="LA20191947207000"/>
    <x v="3"/>
    <d v="2019-11-30T00:00:00"/>
    <x v="0"/>
    <x v="3"/>
    <x v="0"/>
  </r>
  <r>
    <s v="엠피피스토스"/>
    <s v="MP피스토스"/>
    <s v="피스1팀"/>
    <s v="홍미숙"/>
    <s v="롯데손보"/>
    <x v="0"/>
    <x v="0"/>
    <n v="80165"/>
    <s v="정상"/>
    <d v="2019-11-11T00:00:00"/>
    <d v="2019-11-11T00:00:00"/>
    <s v="LA20191946665000"/>
    <x v="3"/>
    <d v="2019-11-30T00:00:00"/>
    <x v="0"/>
    <x v="3"/>
    <x v="0"/>
  </r>
  <r>
    <s v="엠피피스토스"/>
    <s v="MP피스토스"/>
    <s v="피스1팀"/>
    <s v="홍미숙"/>
    <s v="메리츠화재"/>
    <x v="0"/>
    <x v="1"/>
    <n v="7620"/>
    <s v="정상"/>
    <d v="2019-11-11T00:00:00"/>
    <d v="2019-11-11T00:00:00"/>
    <s v="61264-283540"/>
    <x v="3"/>
    <d v="2019-11-30T00:00:00"/>
    <x v="0"/>
    <x v="3"/>
    <x v="0"/>
  </r>
  <r>
    <s v="엠피피스토스"/>
    <s v="MP피스토스"/>
    <s v="피스1팀"/>
    <s v="홍미숙"/>
    <s v="KB손보"/>
    <x v="0"/>
    <x v="0"/>
    <n v="45400"/>
    <s v="정상"/>
    <d v="2019-11-11T00:00:00"/>
    <d v="2019-11-11T00:00:00"/>
    <n v="20195736867"/>
    <x v="3"/>
    <d v="2019-11-30T00:00:00"/>
    <x v="0"/>
    <x v="3"/>
    <x v="0"/>
  </r>
  <r>
    <s v="엠피피스토스"/>
    <s v="MP피스토스"/>
    <s v="피스1팀"/>
    <s v="홍미숙"/>
    <s v="삼성화재"/>
    <x v="0"/>
    <x v="0"/>
    <n v="27860"/>
    <s v="정상"/>
    <d v="2019-11-11T00:00:00"/>
    <d v="2019-11-11T00:00:00"/>
    <n v="51924494540000"/>
    <x v="3"/>
    <d v="2019-11-30T00:00:00"/>
    <x v="0"/>
    <x v="3"/>
    <x v="0"/>
  </r>
  <r>
    <s v="엠피성공"/>
    <s v="MP성공"/>
    <s v="성공1팀"/>
    <s v="홍미정"/>
    <s v="메리츠화재"/>
    <x v="0"/>
    <x v="0"/>
    <n v="60350"/>
    <s v="정상"/>
    <d v="2019-11-11T00:00:00"/>
    <d v="2019-11-11T00:00:00"/>
    <s v="61426-9072"/>
    <x v="3"/>
    <d v="2019-11-30T00:00:00"/>
    <x v="0"/>
    <x v="5"/>
    <x v="0"/>
  </r>
  <r>
    <s v="엠피성공"/>
    <s v="MP성공"/>
    <s v="성공1팀"/>
    <s v="홍미정"/>
    <s v="메리츠화재"/>
    <x v="0"/>
    <x v="0"/>
    <n v="62280"/>
    <s v="정상"/>
    <d v="2019-11-11T00:00:00"/>
    <d v="2019-11-11T00:00:00"/>
    <s v="61451-1895"/>
    <x v="3"/>
    <d v="2019-11-30T00:00:00"/>
    <x v="0"/>
    <x v="5"/>
    <x v="0"/>
  </r>
  <r>
    <s v="엠피상동"/>
    <s v="MP상동"/>
    <s v="상동1팀"/>
    <s v="강명희"/>
    <s v="메리츠화재"/>
    <x v="0"/>
    <x v="0"/>
    <n v="45190"/>
    <s v="정상"/>
    <d v="2019-11-08T00:00:00"/>
    <d v="2019-11-08T00:00:00"/>
    <s v="61435-14451"/>
    <x v="3"/>
    <d v="2019-11-30T00:00:00"/>
    <x v="0"/>
    <x v="1"/>
    <x v="0"/>
  </r>
  <r>
    <s v="엠피상동"/>
    <s v="MP상동"/>
    <s v="상동1팀"/>
    <s v="강명희"/>
    <s v="메리츠화재"/>
    <x v="0"/>
    <x v="0"/>
    <n v="31750"/>
    <s v="정상"/>
    <d v="2019-11-08T00:00:00"/>
    <d v="2019-11-08T00:00:00"/>
    <s v="61418-3028"/>
    <x v="3"/>
    <d v="2019-11-30T00:00:00"/>
    <x v="0"/>
    <x v="1"/>
    <x v="0"/>
  </r>
  <r>
    <s v="엠피피스토스"/>
    <s v="MP피스토스"/>
    <s v="피스1팀"/>
    <s v="고경숙"/>
    <s v="KB손보"/>
    <x v="0"/>
    <x v="0"/>
    <n v="27000"/>
    <s v="정상"/>
    <d v="2019-11-08T00:00:00"/>
    <d v="2019-11-08T00:00:00"/>
    <n v="20195705674"/>
    <x v="3"/>
    <d v="2019-11-30T00:00:00"/>
    <x v="0"/>
    <x v="3"/>
    <x v="0"/>
  </r>
  <r>
    <s v="엠피피스토스"/>
    <s v="MP피스토스"/>
    <s v="피스1팀"/>
    <s v="고경숙"/>
    <s v="KB손보"/>
    <x v="0"/>
    <x v="0"/>
    <n v="15000"/>
    <s v="정상"/>
    <d v="2019-11-08T00:00:00"/>
    <d v="2019-11-08T00:00:00"/>
    <n v="20195713721"/>
    <x v="3"/>
    <d v="2019-11-30T00:00:00"/>
    <x v="0"/>
    <x v="3"/>
    <x v="0"/>
  </r>
  <r>
    <s v="엠피조은"/>
    <s v="MP조은"/>
    <s v="조은1팀"/>
    <s v="김명주"/>
    <s v="흥국화재"/>
    <x v="0"/>
    <x v="1"/>
    <n v="2591"/>
    <s v="정상"/>
    <d v="2019-11-08T00:00:00"/>
    <d v="2019-11-08T00:00:00"/>
    <n v="41937380900000"/>
    <x v="3"/>
    <d v="2019-11-30T00:00:00"/>
    <x v="0"/>
    <x v="0"/>
    <x v="0"/>
  </r>
  <r>
    <s v="엠피조은"/>
    <s v="MP조은"/>
    <s v="조은1팀"/>
    <s v="김명주"/>
    <s v="삼성화재"/>
    <x v="0"/>
    <x v="0"/>
    <n v="48000"/>
    <s v="정상"/>
    <d v="2019-11-08T00:00:00"/>
    <d v="2019-11-08T00:00:00"/>
    <n v="51924345510000"/>
    <x v="3"/>
    <d v="2019-11-30T00:00:00"/>
    <x v="0"/>
    <x v="0"/>
    <x v="0"/>
  </r>
  <r>
    <s v="엠피조은"/>
    <s v="MP조은"/>
    <s v="조은1팀"/>
    <s v="김명주"/>
    <s v="삼성화재"/>
    <x v="0"/>
    <x v="0"/>
    <n v="53680"/>
    <s v="정상"/>
    <d v="2019-11-08T00:00:00"/>
    <d v="2019-11-08T00:00:00"/>
    <n v="51924346250000"/>
    <x v="3"/>
    <d v="2019-11-30T00:00:00"/>
    <x v="0"/>
    <x v="0"/>
    <x v="0"/>
  </r>
  <r>
    <s v="엠피조은"/>
    <s v="MP조은"/>
    <s v="조은1팀"/>
    <s v="김민화"/>
    <s v="DB손보"/>
    <x v="0"/>
    <x v="0"/>
    <n v="52100"/>
    <s v="정상"/>
    <d v="2019-11-08T00:00:00"/>
    <d v="2019-11-08T00:00:00"/>
    <n v="320192087218"/>
    <x v="3"/>
    <d v="2019-11-30T00:00:00"/>
    <x v="0"/>
    <x v="0"/>
    <x v="0"/>
  </r>
  <r>
    <s v="엠피조은"/>
    <s v="MP조은"/>
    <s v="조은1팀"/>
    <s v="김민화"/>
    <s v="KB손보"/>
    <x v="0"/>
    <x v="0"/>
    <n v="72000"/>
    <s v="정상"/>
    <d v="2019-11-08T00:00:00"/>
    <d v="2019-11-08T00:00:00"/>
    <n v="20195698572"/>
    <x v="3"/>
    <d v="2019-11-30T00:00:00"/>
    <x v="0"/>
    <x v="0"/>
    <x v="0"/>
  </r>
  <r>
    <s v="엠피조은"/>
    <s v="MP조은"/>
    <s v="조은1팀"/>
    <s v="김민화"/>
    <s v="KB손보"/>
    <x v="0"/>
    <x v="0"/>
    <n v="57200"/>
    <s v="정상"/>
    <d v="2019-11-08T00:00:00"/>
    <d v="2019-11-08T00:00:00"/>
    <n v="20195706193"/>
    <x v="3"/>
    <d v="2019-11-30T00:00:00"/>
    <x v="0"/>
    <x v="0"/>
    <x v="0"/>
  </r>
  <r>
    <s v="엠피조은"/>
    <s v="MP조은"/>
    <s v="조은1팀"/>
    <s v="김민화"/>
    <s v="삼성화재"/>
    <x v="0"/>
    <x v="0"/>
    <n v="22000"/>
    <s v="정상"/>
    <d v="2019-11-08T00:00:00"/>
    <d v="2019-11-08T00:00:00"/>
    <n v="51924275830000"/>
    <x v="3"/>
    <d v="2019-11-30T00:00:00"/>
    <x v="0"/>
    <x v="0"/>
    <x v="0"/>
  </r>
  <r>
    <s v="엠피상동"/>
    <s v="MP상동"/>
    <s v="상동1팀"/>
    <s v="김순자"/>
    <s v="삼성화재"/>
    <x v="0"/>
    <x v="1"/>
    <n v="60768"/>
    <s v="정상"/>
    <d v="2019-11-08T00:00:00"/>
    <d v="2019-11-08T00:00:00"/>
    <n v="51924350080000"/>
    <x v="3"/>
    <d v="2019-11-30T00:00:00"/>
    <x v="0"/>
    <x v="1"/>
    <x v="0"/>
  </r>
  <r>
    <s v="엠피피스토스"/>
    <s v="MP피스토스"/>
    <s v="피스1팀"/>
    <s v="김승희"/>
    <s v="메리츠화재"/>
    <x v="0"/>
    <x v="0"/>
    <n v="47550"/>
    <s v="정상"/>
    <d v="2019-11-08T00:00:00"/>
    <d v="2019-11-08T00:00:00"/>
    <s v="61434-18530"/>
    <x v="3"/>
    <d v="2019-11-30T00:00:00"/>
    <x v="0"/>
    <x v="3"/>
    <x v="0"/>
  </r>
  <r>
    <s v="엠피피스토스"/>
    <s v="MP피스토스"/>
    <s v="피스1팀"/>
    <s v="김승희"/>
    <s v="메리츠화재"/>
    <x v="0"/>
    <x v="0"/>
    <n v="45250"/>
    <s v="정상"/>
    <d v="2019-11-08T00:00:00"/>
    <d v="2019-11-08T00:00:00"/>
    <s v="61434-18544"/>
    <x v="3"/>
    <d v="2019-11-30T00:00:00"/>
    <x v="0"/>
    <x v="3"/>
    <x v="0"/>
  </r>
  <r>
    <s v="엠피피스토스"/>
    <s v="MP피스토스"/>
    <s v="피스1팀"/>
    <s v="김승희"/>
    <s v="메리츠화재"/>
    <x v="0"/>
    <x v="0"/>
    <n v="44790"/>
    <s v="정상"/>
    <d v="2019-11-08T00:00:00"/>
    <d v="2019-11-08T00:00:00"/>
    <s v="61434-18557"/>
    <x v="3"/>
    <d v="2019-11-30T00:00:00"/>
    <x v="0"/>
    <x v="3"/>
    <x v="0"/>
  </r>
  <r>
    <s v="엠피상동"/>
    <s v="MP상동"/>
    <s v="상동1팀"/>
    <s v="김옥순"/>
    <s v="메리츠화재"/>
    <x v="0"/>
    <x v="1"/>
    <n v="66360"/>
    <s v="정상"/>
    <d v="2019-11-08T00:00:00"/>
    <d v="2019-11-08T00:00:00"/>
    <s v="61264-281391"/>
    <x v="3"/>
    <d v="2019-11-30T00:00:00"/>
    <x v="0"/>
    <x v="1"/>
    <x v="0"/>
  </r>
  <r>
    <s v="엠피아이리치"/>
    <s v="MP아이리치"/>
    <s v="아이리치1팀"/>
    <s v="김정희2"/>
    <s v="메리츠화재"/>
    <x v="0"/>
    <x v="0"/>
    <n v="50000"/>
    <s v="정상"/>
    <d v="2019-11-08T00:00:00"/>
    <d v="2019-11-08T00:00:00"/>
    <s v="61438-18347"/>
    <x v="3"/>
    <d v="2019-11-30T00:00:00"/>
    <x v="0"/>
    <x v="14"/>
    <x v="0"/>
  </r>
  <r>
    <s v="엠피경기"/>
    <s v="MP경기"/>
    <s v="경기1팀"/>
    <s v="김종명"/>
    <s v="메리츠화재"/>
    <x v="0"/>
    <x v="0"/>
    <n v="34880"/>
    <s v="정상"/>
    <d v="2019-11-08T00:00:00"/>
    <d v="2019-11-08T00:00:00"/>
    <s v="61415-49257"/>
    <x v="3"/>
    <d v="2019-11-30T00:00:00"/>
    <x v="0"/>
    <x v="18"/>
    <x v="0"/>
  </r>
  <r>
    <s v="엠피피스토스"/>
    <s v="MP피스토스"/>
    <s v="피스1팀"/>
    <s v="김진이"/>
    <s v="한화손보"/>
    <x v="0"/>
    <x v="0"/>
    <n v="20000"/>
    <s v="정상"/>
    <d v="2019-11-08T00:00:00"/>
    <d v="2019-11-08T00:00:00"/>
    <s v="LA20192305170000"/>
    <x v="3"/>
    <d v="2019-11-30T00:00:00"/>
    <x v="0"/>
    <x v="3"/>
    <x v="0"/>
  </r>
  <r>
    <s v="엠피피스토스"/>
    <s v="MP피스토스"/>
    <s v="피스1팀"/>
    <s v="김진이"/>
    <s v="한화손보"/>
    <x v="0"/>
    <x v="0"/>
    <n v="20000"/>
    <s v="철회"/>
    <d v="2019-11-08T00:00:00"/>
    <d v="2019-11-08T00:00:00"/>
    <s v="LA20192305089000"/>
    <x v="3"/>
    <d v="2019-11-30T00:00:00"/>
    <x v="1"/>
    <x v="3"/>
    <x v="0"/>
  </r>
  <r>
    <s v="엠피피스토스"/>
    <s v="MP피스토스"/>
    <s v="피스1팀"/>
    <s v="김진이"/>
    <s v="메리츠화재"/>
    <x v="0"/>
    <x v="0"/>
    <n v="114300"/>
    <s v="정상"/>
    <d v="2019-11-08T00:00:00"/>
    <d v="2019-11-08T00:00:00"/>
    <s v="61430-16372"/>
    <x v="3"/>
    <d v="2019-11-30T00:00:00"/>
    <x v="0"/>
    <x v="3"/>
    <x v="0"/>
  </r>
  <r>
    <s v="엠피피스토스"/>
    <s v="MP피스토스"/>
    <s v="피스1팀"/>
    <s v="김진이"/>
    <s v="메리츠화재"/>
    <x v="0"/>
    <x v="1"/>
    <n v="17410"/>
    <s v="정상"/>
    <d v="2019-11-08T00:00:00"/>
    <d v="2019-11-08T00:00:00"/>
    <s v="61264-283249"/>
    <x v="3"/>
    <d v="2019-11-30T00:00:00"/>
    <x v="0"/>
    <x v="3"/>
    <x v="0"/>
  </r>
  <r>
    <s v="엠피경기"/>
    <s v="MP경기"/>
    <s v="경기1팀"/>
    <s v="김호자"/>
    <s v="삼성화재"/>
    <x v="0"/>
    <x v="0"/>
    <n v="22000"/>
    <s v="정상"/>
    <d v="2019-11-08T00:00:00"/>
    <d v="2019-11-08T00:00:00"/>
    <n v="51924335460000"/>
    <x v="3"/>
    <d v="2019-11-30T00:00:00"/>
    <x v="0"/>
    <x v="18"/>
    <x v="0"/>
  </r>
  <r>
    <s v="엠피경기"/>
    <s v="MP경기"/>
    <s v="경기1팀"/>
    <s v="김호자"/>
    <s v="삼성화재"/>
    <x v="0"/>
    <x v="0"/>
    <n v="32000"/>
    <s v="정상"/>
    <d v="2019-11-08T00:00:00"/>
    <d v="2019-11-08T00:00:00"/>
    <n v="51924337000000"/>
    <x v="3"/>
    <d v="2019-11-30T00:00:00"/>
    <x v="0"/>
    <x v="18"/>
    <x v="0"/>
  </r>
  <r>
    <s v="엠피경기"/>
    <s v="MP경기"/>
    <s v="경기1팀"/>
    <s v="김호자"/>
    <s v="삼성화재"/>
    <x v="0"/>
    <x v="0"/>
    <n v="45000"/>
    <s v="정상"/>
    <d v="2019-11-08T00:00:00"/>
    <d v="2019-11-08T00:00:00"/>
    <n v="51924368510000"/>
    <x v="3"/>
    <d v="2019-11-30T00:00:00"/>
    <x v="0"/>
    <x v="18"/>
    <x v="0"/>
  </r>
  <r>
    <s v="엠피메트로"/>
    <m/>
    <m/>
    <s v="문홍주"/>
    <s v="한화손보"/>
    <x v="0"/>
    <x v="2"/>
    <n v="12500"/>
    <s v="정상"/>
    <d v="2019-11-08T00:00:00"/>
    <d v="2019-11-08T00:00:00"/>
    <s v="LA20192316038000"/>
    <x v="3"/>
    <d v="2019-11-30T00:00:00"/>
    <x v="0"/>
    <x v="17"/>
    <x v="0"/>
  </r>
  <r>
    <s v="엠피여주"/>
    <m/>
    <m/>
    <s v="박진숙"/>
    <s v="삼성화재"/>
    <x v="0"/>
    <x v="1"/>
    <n v="29432"/>
    <s v="정상"/>
    <d v="2019-11-08T00:00:00"/>
    <d v="2019-11-08T00:00:00"/>
    <n v="51924343280000"/>
    <x v="3"/>
    <d v="2019-11-30T00:00:00"/>
    <x v="0"/>
    <x v="7"/>
    <x v="0"/>
  </r>
  <r>
    <s v="엠피성공"/>
    <s v="MP성공"/>
    <s v="성공1팀"/>
    <s v="백혜경"/>
    <s v="메리츠화재"/>
    <x v="0"/>
    <x v="0"/>
    <n v="59000"/>
    <s v="정상"/>
    <d v="2019-11-08T00:00:00"/>
    <d v="2019-11-08T00:00:00"/>
    <s v="61415-49097"/>
    <x v="3"/>
    <d v="2019-11-30T00:00:00"/>
    <x v="0"/>
    <x v="5"/>
    <x v="0"/>
  </r>
  <r>
    <s v="엠피성공"/>
    <s v="MP성공"/>
    <s v="성공1팀"/>
    <s v="백혜경"/>
    <s v="롯데손보"/>
    <x v="0"/>
    <x v="0"/>
    <n v="48529"/>
    <s v="정상"/>
    <d v="2019-11-08T00:00:00"/>
    <d v="2019-11-08T00:00:00"/>
    <s v="LA20191943880000"/>
    <x v="3"/>
    <d v="2019-11-30T00:00:00"/>
    <x v="0"/>
    <x v="5"/>
    <x v="0"/>
  </r>
  <r>
    <s v="엠피레전드"/>
    <m/>
    <m/>
    <s v="신승휴"/>
    <s v="삼성화재"/>
    <x v="0"/>
    <x v="0"/>
    <n v="100000"/>
    <s v="정상"/>
    <d v="2019-11-08T00:00:00"/>
    <d v="2019-11-08T00:00:00"/>
    <n v="51924306020000"/>
    <x v="3"/>
    <d v="2019-11-30T00:00:00"/>
    <x v="0"/>
    <x v="11"/>
    <x v="0"/>
  </r>
  <r>
    <s v="엠피피스토스"/>
    <s v="MP피스토스"/>
    <s v="피스1팀"/>
    <s v="신현애"/>
    <s v="메리츠화재"/>
    <x v="0"/>
    <x v="0"/>
    <n v="20000"/>
    <s v="정상"/>
    <d v="2019-11-08T00:00:00"/>
    <d v="2019-11-08T00:00:00"/>
    <s v="61437-40476"/>
    <x v="3"/>
    <d v="2019-11-30T00:00:00"/>
    <x v="0"/>
    <x v="3"/>
    <x v="0"/>
  </r>
  <r>
    <s v="엠피피스토스"/>
    <s v="MP피스토스"/>
    <s v="피스1팀"/>
    <s v="신현애"/>
    <s v="메리츠화재"/>
    <x v="0"/>
    <x v="1"/>
    <n v="10690"/>
    <s v="정상"/>
    <d v="2019-11-08T00:00:00"/>
    <d v="2019-11-08T00:00:00"/>
    <s v="61264-282719"/>
    <x v="3"/>
    <d v="2019-11-30T00:00:00"/>
    <x v="0"/>
    <x v="3"/>
    <x v="0"/>
  </r>
  <r>
    <s v="엠피의정부"/>
    <s v="MP의정부"/>
    <s v="의정부1팀"/>
    <s v="염경분"/>
    <s v="롯데손보"/>
    <x v="0"/>
    <x v="0"/>
    <n v="126573"/>
    <s v="정상"/>
    <d v="2019-11-08T00:00:00"/>
    <d v="2019-11-08T00:00:00"/>
    <s v="LA20191940091000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25000"/>
    <s v="정상"/>
    <d v="2019-11-08T00:00:00"/>
    <d v="2019-11-08T00:00:00"/>
    <n v="51924303450000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48025"/>
    <s v="정상"/>
    <d v="2019-11-08T00:00:00"/>
    <d v="2019-11-08T00:00:00"/>
    <n v="51924396150000"/>
    <x v="3"/>
    <d v="2019-11-30T00:00:00"/>
    <x v="0"/>
    <x v="10"/>
    <x v="0"/>
  </r>
  <r>
    <s v="엠피의정부"/>
    <s v="MP의정부"/>
    <s v="의정부1팀"/>
    <s v="염경분"/>
    <s v="KB손보"/>
    <x v="0"/>
    <x v="0"/>
    <n v="60000"/>
    <s v="정상"/>
    <d v="2019-11-08T00:00:00"/>
    <d v="2019-11-08T00:00:00"/>
    <n v="20195719464"/>
    <x v="3"/>
    <d v="2019-11-30T00:00:00"/>
    <x v="0"/>
    <x v="10"/>
    <x v="0"/>
  </r>
  <r>
    <s v="엠피의정부"/>
    <s v="MP의정부"/>
    <s v="의정부1팀"/>
    <s v="염경분"/>
    <s v="삼성화재"/>
    <x v="0"/>
    <x v="0"/>
    <n v="30000"/>
    <s v="정상"/>
    <d v="2019-11-08T00:00:00"/>
    <d v="2019-11-08T00:00:00"/>
    <n v="51924286120000"/>
    <x v="3"/>
    <d v="2019-11-30T00:00:00"/>
    <x v="0"/>
    <x v="10"/>
    <x v="0"/>
  </r>
  <r>
    <s v="엠피의정부"/>
    <s v="MP의정부"/>
    <s v="의정부1팀"/>
    <s v="오광숙"/>
    <s v="KB손보"/>
    <x v="0"/>
    <x v="0"/>
    <n v="13000"/>
    <s v="정상"/>
    <d v="2019-11-08T00:00:00"/>
    <d v="2019-11-08T00:00:00"/>
    <n v="20195713789"/>
    <x v="3"/>
    <d v="2019-11-30T00:00:00"/>
    <x v="0"/>
    <x v="10"/>
    <x v="0"/>
  </r>
  <r>
    <s v="엠피의정부"/>
    <s v="MP의정부"/>
    <s v="의정부1팀"/>
    <s v="오광숙"/>
    <s v="KB손보"/>
    <x v="0"/>
    <x v="0"/>
    <n v="33000"/>
    <s v="정상"/>
    <d v="2019-11-08T00:00:00"/>
    <d v="2019-11-08T00:00:00"/>
    <n v="20195713581"/>
    <x v="3"/>
    <d v="2019-11-30T00:00:00"/>
    <x v="0"/>
    <x v="10"/>
    <x v="0"/>
  </r>
  <r>
    <s v="엠피피스토스"/>
    <s v="MP피스토스"/>
    <s v="피스1팀"/>
    <s v="오은정"/>
    <s v="KB손보"/>
    <x v="0"/>
    <x v="0"/>
    <n v="24000"/>
    <s v="정상"/>
    <d v="2019-11-08T00:00:00"/>
    <d v="2019-11-08T00:00:00"/>
    <n v="20195708960"/>
    <x v="3"/>
    <d v="2019-11-30T00:00:00"/>
    <x v="0"/>
    <x v="3"/>
    <x v="0"/>
  </r>
  <r>
    <s v="엠피피스토스"/>
    <s v="MP피스토스"/>
    <s v="피스1팀"/>
    <s v="오은정"/>
    <s v="KB손보"/>
    <x v="0"/>
    <x v="0"/>
    <n v="17000"/>
    <s v="정상"/>
    <d v="2019-11-08T00:00:00"/>
    <d v="2019-11-08T00:00:00"/>
    <n v="20195709518"/>
    <x v="3"/>
    <d v="2019-11-30T00:00:00"/>
    <x v="0"/>
    <x v="3"/>
    <x v="0"/>
  </r>
  <r>
    <s v="엠피메트로"/>
    <s v="MP메트로"/>
    <s v="제이엔제이팀"/>
    <s v="유경자"/>
    <s v="메리츠화재"/>
    <x v="0"/>
    <x v="0"/>
    <n v="30000"/>
    <s v="철회"/>
    <d v="2019-11-08T00:00:00"/>
    <d v="2019-11-08T00:00:00"/>
    <s v="61437-40119"/>
    <x v="3"/>
    <d v="2019-11-30T00:00:00"/>
    <x v="1"/>
    <x v="4"/>
    <x v="0"/>
  </r>
  <r>
    <s v="엠피메트로"/>
    <s v="MP메트로"/>
    <s v="제이엔제이팀"/>
    <s v="유경자"/>
    <s v="KB손보"/>
    <x v="0"/>
    <x v="0"/>
    <n v="50000"/>
    <s v="정상"/>
    <d v="2019-11-08T00:00:00"/>
    <d v="2019-11-08T00:00:00"/>
    <n v="20195711902"/>
    <x v="3"/>
    <d v="2019-11-30T00:00:00"/>
    <x v="0"/>
    <x v="4"/>
    <x v="0"/>
  </r>
  <r>
    <s v="엠피메트로"/>
    <s v="MP메트로"/>
    <s v="제이엔제이팀"/>
    <s v="유경자"/>
    <s v="KB손보"/>
    <x v="0"/>
    <x v="0"/>
    <n v="32370"/>
    <s v="정상"/>
    <d v="2019-11-08T00:00:00"/>
    <d v="2019-11-08T00:00:00"/>
    <n v="20195713169"/>
    <x v="3"/>
    <d v="2019-11-30T00:00:00"/>
    <x v="0"/>
    <x v="4"/>
    <x v="0"/>
  </r>
  <r>
    <s v="엠피메트로"/>
    <s v="MP메트로"/>
    <s v="제이엔제이팀"/>
    <s v="유경자"/>
    <s v="KB손보"/>
    <x v="0"/>
    <x v="0"/>
    <n v="60200"/>
    <s v="정상"/>
    <d v="2019-11-08T00:00:00"/>
    <d v="2019-11-08T00:00:00"/>
    <n v="20195713582"/>
    <x v="3"/>
    <d v="2019-11-30T00:00:00"/>
    <x v="0"/>
    <x v="4"/>
    <x v="0"/>
  </r>
  <r>
    <s v="엠피메트로"/>
    <s v="MP메트로"/>
    <s v="제이엔제이팀"/>
    <s v="유경자"/>
    <s v="KB손보"/>
    <x v="0"/>
    <x v="0"/>
    <n v="37202"/>
    <s v="정상"/>
    <d v="2019-11-08T00:00:00"/>
    <d v="2019-11-08T00:00:00"/>
    <n v="20195713809"/>
    <x v="3"/>
    <d v="2019-11-30T00:00:00"/>
    <x v="0"/>
    <x v="4"/>
    <x v="0"/>
  </r>
  <r>
    <s v="엠피메트로"/>
    <s v="MP메트로"/>
    <s v="제이엔제이팀"/>
    <s v="유경자"/>
    <s v="KB손보"/>
    <x v="0"/>
    <x v="0"/>
    <n v="50000"/>
    <s v="정상"/>
    <d v="2019-11-08T00:00:00"/>
    <d v="2019-11-08T00:00:00"/>
    <n v="20195712873"/>
    <x v="3"/>
    <d v="2019-11-30T00:00:00"/>
    <x v="0"/>
    <x v="4"/>
    <x v="0"/>
  </r>
  <r>
    <s v="엠피상동"/>
    <s v="MP상동"/>
    <s v="상동1팀"/>
    <s v="육숙자"/>
    <s v="삼성화재"/>
    <x v="0"/>
    <x v="0"/>
    <n v="24000"/>
    <s v="정상"/>
    <d v="2019-11-08T00:00:00"/>
    <d v="2019-11-08T00:00:00"/>
    <n v="51924324480000"/>
    <x v="3"/>
    <d v="2019-11-30T00:00:00"/>
    <x v="0"/>
    <x v="1"/>
    <x v="0"/>
  </r>
  <r>
    <s v="엠피상동"/>
    <s v="MP상동"/>
    <s v="상동1팀"/>
    <s v="육숙자"/>
    <s v="삼성화재"/>
    <x v="0"/>
    <x v="0"/>
    <n v="16000"/>
    <s v="정상"/>
    <d v="2019-11-08T00:00:00"/>
    <d v="2019-11-08T00:00:00"/>
    <n v="51924320110000"/>
    <x v="3"/>
    <d v="2019-11-30T00:00:00"/>
    <x v="0"/>
    <x v="1"/>
    <x v="0"/>
  </r>
  <r>
    <s v="엠피메트로"/>
    <s v="MP메트로"/>
    <s v="제이엔제이팀"/>
    <s v="윤정화"/>
    <s v="KB손보"/>
    <x v="0"/>
    <x v="0"/>
    <n v="57773"/>
    <s v="철회"/>
    <d v="2019-11-08T00:00:00"/>
    <d v="2019-11-08T00:00:00"/>
    <n v="20195717197"/>
    <x v="3"/>
    <d v="2019-11-30T00:00:00"/>
    <x v="1"/>
    <x v="4"/>
    <x v="0"/>
  </r>
  <r>
    <s v="엠피라온"/>
    <s v="MP라온"/>
    <s v="라온1팀"/>
    <s v="윤태진"/>
    <s v="한화손보"/>
    <x v="0"/>
    <x v="0"/>
    <n v="135566"/>
    <s v="정상"/>
    <d v="2019-11-08T00:00:00"/>
    <d v="2019-11-08T00:00:00"/>
    <s v="LA20192311983000"/>
    <x v="3"/>
    <d v="2019-11-30T00:00:00"/>
    <x v="0"/>
    <x v="6"/>
    <x v="0"/>
  </r>
  <r>
    <s v="엠피상동"/>
    <s v="MP상동"/>
    <s v="상동1팀"/>
    <s v="이경옥"/>
    <s v="메리츠화재"/>
    <x v="0"/>
    <x v="0"/>
    <n v="150000"/>
    <s v="정상"/>
    <d v="2019-11-08T00:00:00"/>
    <d v="2019-11-08T00:00:00"/>
    <s v="61434-17861"/>
    <x v="3"/>
    <d v="2019-11-30T00:00:00"/>
    <x v="0"/>
    <x v="1"/>
    <x v="0"/>
  </r>
  <r>
    <s v="엠피레전드"/>
    <s v="MP레전드"/>
    <s v="레전드1팀"/>
    <s v="이광호"/>
    <s v="삼성화재"/>
    <x v="0"/>
    <x v="0"/>
    <n v="20000"/>
    <s v="정상"/>
    <d v="2019-11-08T00:00:00"/>
    <d v="2019-11-08T00:00:00"/>
    <n v="51924380720000"/>
    <x v="3"/>
    <d v="2019-11-30T00:00:00"/>
    <x v="0"/>
    <x v="11"/>
    <x v="0"/>
  </r>
  <r>
    <s v="엠피라온"/>
    <s v="MP라온"/>
    <s v="라온1팀"/>
    <s v="이동욱2"/>
    <s v="한화손보"/>
    <x v="0"/>
    <x v="0"/>
    <n v="35000"/>
    <s v="정상"/>
    <d v="2019-11-08T00:00:00"/>
    <d v="2019-11-08T00:00:00"/>
    <s v="LA20192315069000"/>
    <x v="3"/>
    <d v="2019-11-30T00:00:00"/>
    <x v="0"/>
    <x v="6"/>
    <x v="0"/>
  </r>
  <r>
    <s v="엠피라온"/>
    <s v="MP라온"/>
    <s v="라온1팀"/>
    <s v="이동욱2"/>
    <s v="한화손보"/>
    <x v="0"/>
    <x v="0"/>
    <n v="20000"/>
    <s v="정상"/>
    <d v="2019-11-08T00:00:00"/>
    <d v="2019-11-08T00:00:00"/>
    <s v="LA20192311913000"/>
    <x v="3"/>
    <d v="2019-11-30T00:00:00"/>
    <x v="0"/>
    <x v="6"/>
    <x v="0"/>
  </r>
  <r>
    <s v="엠피아이리치"/>
    <s v="MP아이리치"/>
    <s v="아이리치1팀"/>
    <s v="이미경"/>
    <s v="AIG손해보험"/>
    <x v="0"/>
    <x v="0"/>
    <n v="26630"/>
    <s v="정상"/>
    <d v="2019-11-08T00:00:00"/>
    <d v="2019-11-08T00:00:00"/>
    <n v="41942694210000"/>
    <x v="3"/>
    <d v="2019-11-30T00:00:00"/>
    <x v="0"/>
    <x v="14"/>
    <x v="0"/>
  </r>
  <r>
    <s v="엠피아이리치"/>
    <s v="MP아이리치"/>
    <s v="아이리치1팀"/>
    <s v="이미경"/>
    <s v="흥국화재"/>
    <x v="0"/>
    <x v="1"/>
    <n v="26738"/>
    <s v="정상"/>
    <d v="2019-11-08T00:00:00"/>
    <d v="2019-11-08T00:00:00"/>
    <n v="41937392950000"/>
    <x v="3"/>
    <d v="2019-11-30T00:00:00"/>
    <x v="0"/>
    <x v="14"/>
    <x v="0"/>
  </r>
  <r>
    <s v="엠피피스토스"/>
    <s v="MP피스토스"/>
    <s v="피스1팀"/>
    <s v="이미선2"/>
    <s v="삼성화재"/>
    <x v="0"/>
    <x v="2"/>
    <n v="60000"/>
    <s v="정상"/>
    <d v="2019-11-08T00:00:00"/>
    <d v="2019-11-08T00:00:00"/>
    <n v="51924383370000"/>
    <x v="3"/>
    <d v="2019-11-30T00:00:00"/>
    <x v="0"/>
    <x v="3"/>
    <x v="0"/>
  </r>
  <r>
    <s v="엠피피스토스"/>
    <s v="MP피스토스"/>
    <s v="피스1팀"/>
    <s v="이미선2"/>
    <s v="메리츠화재"/>
    <x v="0"/>
    <x v="1"/>
    <n v="20140"/>
    <s v="정상"/>
    <d v="2019-11-08T00:00:00"/>
    <d v="2019-11-08T00:00:00"/>
    <s v="61264-283081"/>
    <x v="3"/>
    <d v="2019-11-30T00:00:00"/>
    <x v="0"/>
    <x v="3"/>
    <x v="0"/>
  </r>
  <r>
    <s v="엠피피스토스"/>
    <s v="MP피스토스"/>
    <s v="피스1팀"/>
    <s v="이미선2"/>
    <s v="DB손보"/>
    <x v="0"/>
    <x v="0"/>
    <n v="200000"/>
    <s v="정상"/>
    <d v="2019-11-08T00:00:00"/>
    <d v="2019-11-08T00:00:00"/>
    <n v="320192088301"/>
    <x v="3"/>
    <d v="2019-11-30T00:00:00"/>
    <x v="0"/>
    <x v="3"/>
    <x v="0"/>
  </r>
  <r>
    <s v="엠피피스토스"/>
    <s v="MP피스토스"/>
    <s v="피스1팀"/>
    <s v="이미선2"/>
    <s v="메리츠화재"/>
    <x v="0"/>
    <x v="0"/>
    <n v="65000"/>
    <s v="정상"/>
    <d v="2019-11-08T00:00:00"/>
    <d v="2019-11-08T00:00:00"/>
    <s v="61433-11607"/>
    <x v="3"/>
    <d v="2019-11-30T00:00:00"/>
    <x v="0"/>
    <x v="3"/>
    <x v="0"/>
  </r>
  <r>
    <s v="엠피피스토스"/>
    <s v="MP피스토스"/>
    <s v="피스1팀"/>
    <s v="이미선2"/>
    <s v="메리츠화재"/>
    <x v="0"/>
    <x v="1"/>
    <n v="30610"/>
    <s v="정상"/>
    <d v="2019-11-08T00:00:00"/>
    <d v="2019-11-08T00:00:00"/>
    <s v="61264-281743"/>
    <x v="3"/>
    <d v="2019-11-30T00:00:00"/>
    <x v="0"/>
    <x v="3"/>
    <x v="0"/>
  </r>
  <r>
    <s v="엠피경기"/>
    <s v="MP경기"/>
    <s v="경기1팀"/>
    <s v="이미순1"/>
    <s v="삼성화재"/>
    <x v="0"/>
    <x v="0"/>
    <n v="40000"/>
    <s v="정상"/>
    <d v="2019-11-08T00:00:00"/>
    <d v="2019-11-08T00:00:00"/>
    <n v="51924267300000"/>
    <x v="3"/>
    <d v="2019-11-30T00:00:00"/>
    <x v="0"/>
    <x v="18"/>
    <x v="0"/>
  </r>
  <r>
    <s v="엠피경기"/>
    <s v="MP경기"/>
    <s v="경기1팀"/>
    <s v="이미순1"/>
    <s v="삼성화재"/>
    <x v="0"/>
    <x v="0"/>
    <n v="29000"/>
    <s v="정상"/>
    <d v="2019-11-08T00:00:00"/>
    <d v="2019-11-08T00:00:00"/>
    <n v="51924266850000"/>
    <x v="3"/>
    <d v="2019-11-30T00:00:00"/>
    <x v="0"/>
    <x v="18"/>
    <x v="0"/>
  </r>
  <r>
    <s v="엠피경기"/>
    <s v="MP경기"/>
    <s v="경기1팀"/>
    <s v="이미순1"/>
    <s v="삼성화재"/>
    <x v="0"/>
    <x v="0"/>
    <n v="30000"/>
    <s v="정상"/>
    <d v="2019-11-08T00:00:00"/>
    <d v="2019-11-08T00:00:00"/>
    <n v="51924367160000"/>
    <x v="3"/>
    <d v="2019-11-30T00:00:00"/>
    <x v="0"/>
    <x v="18"/>
    <x v="0"/>
  </r>
  <r>
    <s v="엠피상동"/>
    <s v="MP상동"/>
    <s v="상동1팀"/>
    <s v="이병식"/>
    <s v="KB손보"/>
    <x v="0"/>
    <x v="0"/>
    <n v="54000"/>
    <s v="철회"/>
    <d v="2019-11-08T00:00:00"/>
    <d v="2019-11-08T00:00:00"/>
    <n v="20195715746"/>
    <x v="3"/>
    <d v="2019-11-30T00:00:00"/>
    <x v="1"/>
    <x v="1"/>
    <x v="0"/>
  </r>
  <r>
    <s v="엠피상동"/>
    <s v="MP상동"/>
    <s v="상동1팀"/>
    <s v="이병식"/>
    <s v="KB손보"/>
    <x v="0"/>
    <x v="0"/>
    <n v="50000"/>
    <s v="정상"/>
    <d v="2019-11-08T00:00:00"/>
    <d v="2019-11-08T00:00:00"/>
    <n v="20195710217"/>
    <x v="3"/>
    <d v="2019-11-30T00:00:00"/>
    <x v="0"/>
    <x v="1"/>
    <x v="0"/>
  </r>
  <r>
    <s v="엠피피스토스"/>
    <s v="MP피스토스"/>
    <s v="피스1팀"/>
    <s v="이복자"/>
    <s v="한화손보"/>
    <x v="0"/>
    <x v="1"/>
    <n v="29759"/>
    <s v="정상"/>
    <d v="2019-11-08T00:00:00"/>
    <d v="2019-11-08T00:00:00"/>
    <s v="LA20192304926000"/>
    <x v="3"/>
    <d v="2019-11-30T00:00:00"/>
    <x v="0"/>
    <x v="3"/>
    <x v="0"/>
  </r>
  <r>
    <s v="엠피피스토스"/>
    <s v="MP피스토스"/>
    <s v="피스1팀"/>
    <s v="이복자"/>
    <s v="한화손보"/>
    <x v="0"/>
    <x v="0"/>
    <n v="79000"/>
    <s v="정상"/>
    <d v="2019-11-08T00:00:00"/>
    <d v="2019-11-08T00:00:00"/>
    <s v="LA20192304953000"/>
    <x v="3"/>
    <d v="2019-11-30T00:00:00"/>
    <x v="0"/>
    <x v="3"/>
    <x v="0"/>
  </r>
  <r>
    <s v="엠피피스토스"/>
    <s v="MP피스토스"/>
    <s v="피스1팀"/>
    <s v="이복자"/>
    <s v="롯데손보"/>
    <x v="0"/>
    <x v="0"/>
    <n v="101494"/>
    <s v="정상"/>
    <d v="2019-11-08T00:00:00"/>
    <d v="2019-11-08T00:00:00"/>
    <s v="LA20191942472000"/>
    <x v="3"/>
    <d v="2019-11-30T00:00:00"/>
    <x v="0"/>
    <x v="3"/>
    <x v="0"/>
  </r>
  <r>
    <s v="엠피피스토스"/>
    <s v="MP피스토스"/>
    <s v="피스1팀"/>
    <s v="이복자"/>
    <s v="DB손보"/>
    <x v="0"/>
    <x v="0"/>
    <n v="63100"/>
    <s v="정상"/>
    <d v="2019-11-08T00:00:00"/>
    <d v="2019-11-08T00:00:00"/>
    <n v="320192100371"/>
    <x v="3"/>
    <d v="2019-11-30T00:00:00"/>
    <x v="0"/>
    <x v="3"/>
    <x v="0"/>
  </r>
  <r>
    <s v="엠피상동"/>
    <s v="MP상동"/>
    <s v="상동1팀"/>
    <s v="이상분"/>
    <s v="DB손보"/>
    <x v="0"/>
    <x v="0"/>
    <n v="15000"/>
    <s v="정상"/>
    <d v="2019-11-08T00:00:00"/>
    <d v="2019-11-08T00:00:00"/>
    <n v="320192100973"/>
    <x v="3"/>
    <d v="2019-11-30T00:00:00"/>
    <x v="0"/>
    <x v="1"/>
    <x v="0"/>
  </r>
  <r>
    <s v="엠피조은"/>
    <m/>
    <m/>
    <s v="이선화2"/>
    <s v="KB손보"/>
    <x v="0"/>
    <x v="1"/>
    <n v="12290"/>
    <s v="정상"/>
    <d v="2019-11-08T00:00:00"/>
    <d v="2019-11-08T00:00:00"/>
    <n v="20195720850"/>
    <x v="3"/>
    <d v="2019-11-30T00:00:00"/>
    <x v="0"/>
    <x v="0"/>
    <x v="0"/>
  </r>
  <r>
    <s v="엠피조은"/>
    <m/>
    <m/>
    <s v="이선화2"/>
    <s v="KB손보"/>
    <x v="0"/>
    <x v="0"/>
    <n v="28800"/>
    <s v="정상"/>
    <d v="2019-11-08T00:00:00"/>
    <d v="2019-11-08T00:00:00"/>
    <n v="20195720774"/>
    <x v="3"/>
    <d v="2019-11-30T00:00:00"/>
    <x v="0"/>
    <x v="0"/>
    <x v="0"/>
  </r>
  <r>
    <s v="엠피레전드"/>
    <s v="MP레전드"/>
    <s v="레전드1팀"/>
    <s v="이태영2"/>
    <s v="롯데손보"/>
    <x v="0"/>
    <x v="0"/>
    <n v="51683"/>
    <s v="정상"/>
    <d v="2019-11-08T00:00:00"/>
    <d v="2019-11-08T00:00:00"/>
    <s v="LA20191943350000"/>
    <x v="3"/>
    <d v="2019-11-30T00:00:00"/>
    <x v="0"/>
    <x v="11"/>
    <x v="0"/>
  </r>
  <r>
    <s v="엠피상동"/>
    <s v="MP상동"/>
    <s v="상동1팀"/>
    <s v="이효순"/>
    <s v="메리츠화재"/>
    <x v="0"/>
    <x v="0"/>
    <n v="51250"/>
    <s v="정상"/>
    <d v="2019-11-08T00:00:00"/>
    <d v="2019-11-08T00:00:00"/>
    <s v="61435-14361"/>
    <x v="3"/>
    <d v="2019-11-30T00:00:00"/>
    <x v="0"/>
    <x v="1"/>
    <x v="0"/>
  </r>
  <r>
    <s v="엠피가온"/>
    <s v="MP가온"/>
    <s v="가온1팀"/>
    <s v="임명산"/>
    <s v="흥국화재"/>
    <x v="0"/>
    <x v="0"/>
    <n v="20000"/>
    <s v="정상"/>
    <d v="2019-11-08T00:00:00"/>
    <d v="2019-11-08T00:00:00"/>
    <n v="41937390470000"/>
    <x v="3"/>
    <d v="2019-11-30T00:00:00"/>
    <x v="0"/>
    <x v="9"/>
    <x v="0"/>
  </r>
  <r>
    <s v="엠피가온"/>
    <m/>
    <m/>
    <s v="임은숙"/>
    <s v="한화손보"/>
    <x v="0"/>
    <x v="0"/>
    <n v="111000"/>
    <s v="정상"/>
    <d v="2019-11-08T00:00:00"/>
    <d v="2019-11-08T00:00:00"/>
    <s v="LA20192316945000"/>
    <x v="3"/>
    <d v="2019-11-30T00:00:00"/>
    <x v="0"/>
    <x v="9"/>
    <x v="0"/>
  </r>
  <r>
    <s v="엠피성공"/>
    <m/>
    <m/>
    <s v="전용순"/>
    <s v="AIG손해보험"/>
    <x v="0"/>
    <x v="0"/>
    <n v="60802"/>
    <s v="정상"/>
    <d v="2019-11-08T00:00:00"/>
    <d v="2019-11-08T00:00:00"/>
    <n v="41942694120000"/>
    <x v="3"/>
    <d v="2019-11-30T00:00:00"/>
    <x v="0"/>
    <x v="5"/>
    <x v="0"/>
  </r>
  <r>
    <s v="엠피성공"/>
    <m/>
    <m/>
    <s v="전용순"/>
    <s v="AIG손해보험"/>
    <x v="0"/>
    <x v="0"/>
    <n v="60828"/>
    <s v="정상"/>
    <d v="2019-11-08T00:00:00"/>
    <d v="2019-11-08T00:00:00"/>
    <n v="41942694420000"/>
    <x v="3"/>
    <d v="2019-11-30T00:00:00"/>
    <x v="0"/>
    <x v="5"/>
    <x v="0"/>
  </r>
  <r>
    <s v="엠피성공"/>
    <m/>
    <m/>
    <s v="전용순"/>
    <s v="롯데손보"/>
    <x v="0"/>
    <x v="0"/>
    <n v="24620"/>
    <s v="정상"/>
    <d v="2019-11-08T00:00:00"/>
    <d v="2019-11-08T00:00:00"/>
    <s v="LA20191942965000"/>
    <x v="3"/>
    <d v="2019-11-30T00:00:00"/>
    <x v="0"/>
    <x v="5"/>
    <x v="0"/>
  </r>
  <r>
    <s v="엠피성공"/>
    <m/>
    <m/>
    <s v="전용순"/>
    <s v="롯데손보"/>
    <x v="0"/>
    <x v="0"/>
    <n v="56000"/>
    <s v="정상"/>
    <d v="2019-11-08T00:00:00"/>
    <d v="2019-11-08T00:00:00"/>
    <s v="LA20191942918000"/>
    <x v="3"/>
    <d v="2019-11-30T00:00:00"/>
    <x v="0"/>
    <x v="5"/>
    <x v="0"/>
  </r>
  <r>
    <s v="엠피성공"/>
    <m/>
    <m/>
    <s v="전용순"/>
    <s v="롯데손보"/>
    <x v="0"/>
    <x v="0"/>
    <n v="41135"/>
    <s v="정상"/>
    <d v="2019-11-08T00:00:00"/>
    <d v="2019-11-08T00:00:00"/>
    <s v="LA20191943550000"/>
    <x v="3"/>
    <d v="2019-11-30T00:00:00"/>
    <x v="0"/>
    <x v="5"/>
    <x v="0"/>
  </r>
  <r>
    <s v="엠피성공"/>
    <m/>
    <m/>
    <s v="전용순"/>
    <s v="메리츠화재"/>
    <x v="0"/>
    <x v="0"/>
    <n v="63000"/>
    <s v="정상"/>
    <d v="2019-11-08T00:00:00"/>
    <d v="2019-11-08T00:00:00"/>
    <s v="61461-728"/>
    <x v="3"/>
    <d v="2019-11-30T00:00:00"/>
    <x v="0"/>
    <x v="5"/>
    <x v="0"/>
  </r>
  <r>
    <s v="엠피성공"/>
    <m/>
    <m/>
    <s v="전용순"/>
    <s v="삼성화재"/>
    <x v="0"/>
    <x v="0"/>
    <n v="30000"/>
    <s v="정상"/>
    <d v="2019-11-08T00:00:00"/>
    <d v="2019-11-08T00:00:00"/>
    <n v="51924406310000"/>
    <x v="3"/>
    <d v="2019-11-30T00:00:00"/>
    <x v="0"/>
    <x v="5"/>
    <x v="0"/>
  </r>
  <r>
    <s v="엠피성공"/>
    <m/>
    <m/>
    <s v="전용순"/>
    <s v="삼성화재"/>
    <x v="0"/>
    <x v="0"/>
    <n v="39000"/>
    <s v="정상"/>
    <d v="2019-11-08T00:00:00"/>
    <d v="2019-11-08T00:00:00"/>
    <n v="51924405910000"/>
    <x v="3"/>
    <d v="2019-11-30T00:00:00"/>
    <x v="0"/>
    <x v="5"/>
    <x v="0"/>
  </r>
  <r>
    <s v="엠피조은"/>
    <m/>
    <m/>
    <s v="차은주"/>
    <s v="흥국화재"/>
    <x v="0"/>
    <x v="1"/>
    <n v="32992"/>
    <s v="철회"/>
    <d v="2019-11-08T00:00:00"/>
    <d v="2019-11-08T00:00:00"/>
    <n v="41937382720000"/>
    <x v="3"/>
    <d v="2019-11-30T00:00:00"/>
    <x v="1"/>
    <x v="0"/>
    <x v="0"/>
  </r>
  <r>
    <s v="엠피조은"/>
    <m/>
    <m/>
    <s v="차은주"/>
    <s v="흥국화재"/>
    <x v="0"/>
    <x v="0"/>
    <n v="68690"/>
    <s v="철회"/>
    <d v="2019-11-08T00:00:00"/>
    <d v="2019-11-08T00:00:00"/>
    <n v="41937382460000"/>
    <x v="3"/>
    <d v="2019-11-30T00:00:00"/>
    <x v="1"/>
    <x v="0"/>
    <x v="0"/>
  </r>
  <r>
    <s v="엠피의정부"/>
    <s v="MP의정부"/>
    <s v="의정부1팀"/>
    <s v="채경미"/>
    <s v="흥국화재"/>
    <x v="0"/>
    <x v="1"/>
    <n v="35520"/>
    <s v="정상"/>
    <d v="2019-11-08T00:00:00"/>
    <d v="2019-11-08T00:00:00"/>
    <n v="41937398890000"/>
    <x v="3"/>
    <d v="2019-11-30T00:00:00"/>
    <x v="0"/>
    <x v="10"/>
    <x v="0"/>
  </r>
  <r>
    <s v="엠피의정부"/>
    <s v="MP의정부"/>
    <s v="의정부1팀"/>
    <s v="채경미"/>
    <s v="흥국화재"/>
    <x v="0"/>
    <x v="0"/>
    <n v="57107"/>
    <s v="정상"/>
    <d v="2019-11-08T00:00:00"/>
    <d v="2019-11-08T00:00:00"/>
    <n v="41937400660000"/>
    <x v="3"/>
    <d v="2019-11-30T00:00:00"/>
    <x v="0"/>
    <x v="10"/>
    <x v="0"/>
  </r>
  <r>
    <s v="엠피의정부"/>
    <s v="MP의정부"/>
    <s v="의정부1팀"/>
    <s v="채경미"/>
    <s v="흥국화재"/>
    <x v="0"/>
    <x v="0"/>
    <n v="15736"/>
    <s v="정상"/>
    <d v="2019-11-08T00:00:00"/>
    <d v="2019-11-08T00:00:00"/>
    <n v="41937400780000"/>
    <x v="3"/>
    <d v="2019-11-30T00:00:00"/>
    <x v="0"/>
    <x v="10"/>
    <x v="0"/>
  </r>
  <r>
    <s v="엠피의정부"/>
    <s v="MP의정부"/>
    <s v="의정부1팀"/>
    <s v="채경미"/>
    <s v="흥국화재"/>
    <x v="0"/>
    <x v="0"/>
    <n v="68988"/>
    <s v="정상"/>
    <d v="2019-11-08T00:00:00"/>
    <d v="2019-11-08T00:00:00"/>
    <n v="41937400670000"/>
    <x v="3"/>
    <d v="2019-11-30T00:00:00"/>
    <x v="0"/>
    <x v="10"/>
    <x v="0"/>
  </r>
  <r>
    <s v="엠피의정부"/>
    <s v="MP의정부"/>
    <s v="의정부1팀"/>
    <s v="채경미"/>
    <s v="흥국화재"/>
    <x v="0"/>
    <x v="1"/>
    <n v="29336"/>
    <s v="정상"/>
    <d v="2019-11-08T00:00:00"/>
    <d v="2019-11-08T00:00:00"/>
    <n v="41937400690000"/>
    <x v="3"/>
    <d v="2019-11-30T00:00:00"/>
    <x v="0"/>
    <x v="10"/>
    <x v="0"/>
  </r>
  <r>
    <s v="엠피의정부"/>
    <s v="MP의정부"/>
    <s v="의정부1팀"/>
    <s v="채경미"/>
    <s v="MG손보"/>
    <x v="0"/>
    <x v="0"/>
    <n v="65790"/>
    <s v="정상"/>
    <d v="2019-11-08T00:00:00"/>
    <d v="2019-11-08T00:00:00"/>
    <n v="20190533425"/>
    <x v="3"/>
    <d v="2019-11-30T00:00:00"/>
    <x v="0"/>
    <x v="10"/>
    <x v="0"/>
  </r>
  <r>
    <s v="엠피피스토스"/>
    <s v="MP피스토스"/>
    <s v="피스1팀"/>
    <s v="최경은"/>
    <s v="DB손보"/>
    <x v="0"/>
    <x v="0"/>
    <n v="109870"/>
    <s v="정상"/>
    <d v="2019-11-08T00:00:00"/>
    <d v="2019-11-08T00:00:00"/>
    <n v="320192092085"/>
    <x v="3"/>
    <d v="2019-11-30T00:00:00"/>
    <x v="0"/>
    <x v="3"/>
    <x v="0"/>
  </r>
  <r>
    <s v="엠피피스토스"/>
    <s v="MP피스토스"/>
    <s v="피스1팀"/>
    <s v="최경은"/>
    <s v="DB손보"/>
    <x v="0"/>
    <x v="1"/>
    <n v="26230"/>
    <s v="정상"/>
    <d v="2019-11-08T00:00:00"/>
    <d v="2019-11-08T00:00:00"/>
    <n v="320192092264"/>
    <x v="3"/>
    <d v="2019-11-30T00:00:00"/>
    <x v="0"/>
    <x v="3"/>
    <x v="0"/>
  </r>
  <r>
    <s v="엠피피스토스"/>
    <s v="MP피스토스"/>
    <s v="피스1팀"/>
    <s v="최경은"/>
    <s v="DB손보"/>
    <x v="0"/>
    <x v="0"/>
    <n v="22330"/>
    <s v="정상"/>
    <d v="2019-11-08T00:00:00"/>
    <d v="2019-11-08T00:00:00"/>
    <n v="320192100967"/>
    <x v="3"/>
    <d v="2019-11-30T00:00:00"/>
    <x v="0"/>
    <x v="3"/>
    <x v="0"/>
  </r>
  <r>
    <s v="엠피피스토스"/>
    <s v="MP피스토스"/>
    <s v="피스1팀"/>
    <s v="최경은"/>
    <s v="DB손보"/>
    <x v="0"/>
    <x v="0"/>
    <n v="37160"/>
    <s v="정상"/>
    <d v="2019-11-08T00:00:00"/>
    <d v="2019-11-08T00:00:00"/>
    <n v="320192100859"/>
    <x v="3"/>
    <d v="2019-11-30T00:00:00"/>
    <x v="0"/>
    <x v="3"/>
    <x v="0"/>
  </r>
  <r>
    <s v="엠피피스토스"/>
    <s v="MP피스토스"/>
    <s v="피스1팀"/>
    <s v="홍미숙"/>
    <s v="메리츠화재"/>
    <x v="0"/>
    <x v="0"/>
    <n v="27290"/>
    <s v="정상"/>
    <d v="2019-11-08T00:00:00"/>
    <d v="2019-11-08T00:00:00"/>
    <s v="61433-11901"/>
    <x v="3"/>
    <d v="2019-11-30T00:00:00"/>
    <x v="0"/>
    <x v="3"/>
    <x v="0"/>
  </r>
  <r>
    <s v="엠피피스토스"/>
    <s v="MP피스토스"/>
    <s v="피스1팀"/>
    <s v="홍미숙"/>
    <s v="메리츠화재"/>
    <x v="0"/>
    <x v="0"/>
    <n v="38200"/>
    <s v="정상"/>
    <d v="2019-11-08T00:00:00"/>
    <d v="2019-11-08T00:00:00"/>
    <s v="61443-20378"/>
    <x v="3"/>
    <d v="2019-11-30T00:00:00"/>
    <x v="0"/>
    <x v="3"/>
    <x v="0"/>
  </r>
  <r>
    <s v="엠피성공"/>
    <s v="MP성공"/>
    <s v="성공1팀"/>
    <s v="홍미정"/>
    <s v="롯데손보"/>
    <x v="0"/>
    <x v="0"/>
    <n v="25560"/>
    <s v="정상"/>
    <d v="2019-11-08T00:00:00"/>
    <d v="2019-11-08T00:00:00"/>
    <s v="LA20191943602000"/>
    <x v="3"/>
    <d v="2019-11-30T00:00:00"/>
    <x v="0"/>
    <x v="5"/>
    <x v="0"/>
  </r>
  <r>
    <s v="엠피성공"/>
    <s v="MP성공"/>
    <s v="성공1팀"/>
    <s v="홍미정"/>
    <s v="롯데손보"/>
    <x v="0"/>
    <x v="0"/>
    <n v="35000"/>
    <s v="정상"/>
    <d v="2019-11-08T00:00:00"/>
    <d v="2019-11-08T00:00:00"/>
    <s v="LA20191940446000"/>
    <x v="3"/>
    <d v="2019-11-30T00:00:00"/>
    <x v="0"/>
    <x v="5"/>
    <x v="0"/>
  </r>
  <r>
    <s v="엠피성공"/>
    <s v="MP성공"/>
    <s v="성공1팀"/>
    <s v="홍미정"/>
    <s v="메리츠화재"/>
    <x v="0"/>
    <x v="0"/>
    <n v="43820"/>
    <s v="정상"/>
    <d v="2019-11-08T00:00:00"/>
    <d v="2019-11-08T00:00:00"/>
    <s v="61426-8858"/>
    <x v="3"/>
    <d v="2019-11-30T00:00:00"/>
    <x v="0"/>
    <x v="5"/>
    <x v="0"/>
  </r>
  <r>
    <s v="엠피상동"/>
    <s v="MP상동"/>
    <s v="상동1팀"/>
    <s v="강명희"/>
    <s v="메리츠화재"/>
    <x v="0"/>
    <x v="0"/>
    <n v="26870"/>
    <s v="정상"/>
    <d v="2019-11-07T00:00:00"/>
    <d v="2019-11-07T00:00:00"/>
    <s v="61437-36968"/>
    <x v="3"/>
    <d v="2019-11-30T00:00:00"/>
    <x v="0"/>
    <x v="1"/>
    <x v="0"/>
  </r>
  <r>
    <s v="엠피피스토스"/>
    <s v="MP피스토스"/>
    <s v="피스1팀"/>
    <s v="고경숙"/>
    <s v="삼성화재"/>
    <x v="0"/>
    <x v="0"/>
    <n v="30000"/>
    <s v="정상"/>
    <d v="2019-11-07T00:00:00"/>
    <d v="2019-11-07T00:00:00"/>
    <n v="51924156800000"/>
    <x v="3"/>
    <d v="2019-11-30T00:00:00"/>
    <x v="0"/>
    <x v="3"/>
    <x v="0"/>
  </r>
  <r>
    <s v="엠피조은"/>
    <s v="MP조은"/>
    <s v="조은1팀"/>
    <s v="김명주"/>
    <s v="KB손보"/>
    <x v="0"/>
    <x v="0"/>
    <n v="16400"/>
    <s v="정상"/>
    <d v="2019-11-07T00:00:00"/>
    <d v="2019-11-07T00:00:00"/>
    <n v="20195678039"/>
    <x v="3"/>
    <d v="2019-11-30T00:00:00"/>
    <x v="0"/>
    <x v="0"/>
    <x v="0"/>
  </r>
  <r>
    <s v="엠피조은"/>
    <s v="MP조은"/>
    <s v="조은1팀"/>
    <s v="김명주"/>
    <s v="KB손보"/>
    <x v="0"/>
    <x v="0"/>
    <n v="14600"/>
    <s v="정상"/>
    <d v="2019-11-07T00:00:00"/>
    <d v="2019-11-07T00:00:00"/>
    <n v="20195688880"/>
    <x v="3"/>
    <d v="2019-11-30T00:00:00"/>
    <x v="0"/>
    <x v="0"/>
    <x v="0"/>
  </r>
  <r>
    <s v="엠피조은"/>
    <s v="MP조은"/>
    <s v="조은1팀"/>
    <s v="김명주"/>
    <s v="KB손보"/>
    <x v="0"/>
    <x v="0"/>
    <n v="16150"/>
    <s v="정상"/>
    <d v="2019-11-07T00:00:00"/>
    <d v="2019-11-07T00:00:00"/>
    <n v="20195675332"/>
    <x v="3"/>
    <d v="2019-11-30T00:00:00"/>
    <x v="0"/>
    <x v="0"/>
    <x v="0"/>
  </r>
  <r>
    <s v="엠피조은"/>
    <s v="MP조은"/>
    <s v="조은1팀"/>
    <s v="김명주"/>
    <s v="KB손보"/>
    <x v="0"/>
    <x v="0"/>
    <n v="12400"/>
    <s v="정상"/>
    <d v="2019-11-07T00:00:00"/>
    <d v="2019-11-07T00:00:00"/>
    <n v="20195677196"/>
    <x v="3"/>
    <d v="2019-11-30T00:00:00"/>
    <x v="0"/>
    <x v="0"/>
    <x v="0"/>
  </r>
  <r>
    <s v="엠피피스토스"/>
    <s v="MP피스토스"/>
    <s v="피스1팀"/>
    <s v="김선옥"/>
    <s v="삼성화재"/>
    <x v="0"/>
    <x v="0"/>
    <n v="54000"/>
    <s v="정상"/>
    <d v="2019-11-07T00:00:00"/>
    <d v="2019-11-07T00:00:00"/>
    <n v="51924181680000"/>
    <x v="3"/>
    <d v="2019-11-30T00:00:00"/>
    <x v="0"/>
    <x v="3"/>
    <x v="0"/>
  </r>
  <r>
    <s v="엠피피스토스"/>
    <s v="MP피스토스"/>
    <s v="피스1팀"/>
    <s v="김선옥"/>
    <s v="메리츠화재"/>
    <x v="0"/>
    <x v="0"/>
    <n v="63000"/>
    <s v="정상"/>
    <d v="2019-11-07T00:00:00"/>
    <d v="2019-11-07T00:00:00"/>
    <s v="61443-18610"/>
    <x v="3"/>
    <d v="2019-11-30T00:00:00"/>
    <x v="0"/>
    <x v="3"/>
    <x v="0"/>
  </r>
  <r>
    <s v="엠피라온"/>
    <s v="MP라온"/>
    <s v="라온1팀"/>
    <s v="김성만"/>
    <s v="한화손보"/>
    <x v="0"/>
    <x v="0"/>
    <n v="16000"/>
    <s v="정상"/>
    <d v="2019-11-07T00:00:00"/>
    <d v="2019-11-07T00:00:00"/>
    <s v="LA20192292525000"/>
    <x v="3"/>
    <d v="2019-11-30T00:00:00"/>
    <x v="0"/>
    <x v="6"/>
    <x v="0"/>
  </r>
  <r>
    <s v="엠피라온"/>
    <s v="MP라온"/>
    <s v="라온1팀"/>
    <s v="김성만"/>
    <s v="한화손보"/>
    <x v="0"/>
    <x v="0"/>
    <n v="77000"/>
    <s v="정상"/>
    <d v="2019-11-07T00:00:00"/>
    <d v="2019-11-07T00:00:00"/>
    <s v="LA20192283183000"/>
    <x v="3"/>
    <d v="2019-11-30T00:00:00"/>
    <x v="0"/>
    <x v="6"/>
    <x v="0"/>
  </r>
  <r>
    <s v="엠피피스토스"/>
    <s v="MP피스토스"/>
    <s v="피스1팀"/>
    <s v="김진이"/>
    <s v="한화손보"/>
    <x v="0"/>
    <x v="0"/>
    <n v="37830"/>
    <s v="철회"/>
    <d v="2019-11-07T00:00:00"/>
    <d v="2019-11-07T00:00:00"/>
    <s v="LA20192296211000"/>
    <x v="3"/>
    <d v="2019-11-30T00:00:00"/>
    <x v="1"/>
    <x v="3"/>
    <x v="0"/>
  </r>
  <r>
    <s v="엠피피스토스"/>
    <s v="MP피스토스"/>
    <s v="피스1팀"/>
    <s v="김진이"/>
    <s v="현대해상"/>
    <x v="0"/>
    <x v="0"/>
    <n v="145480"/>
    <s v="정상"/>
    <d v="2019-11-07T00:00:00"/>
    <d v="2019-11-07T00:00:00"/>
    <s v="L01939500083"/>
    <x v="3"/>
    <d v="2019-11-30T00:00:00"/>
    <x v="0"/>
    <x v="3"/>
    <x v="0"/>
  </r>
  <r>
    <s v="엠피피스토스"/>
    <s v="MP피스토스"/>
    <s v="피스1팀"/>
    <s v="김진이"/>
    <s v="현대해상"/>
    <x v="0"/>
    <x v="1"/>
    <n v="14840"/>
    <s v="정상"/>
    <d v="2019-11-07T00:00:00"/>
    <d v="2019-11-07T00:00:00"/>
    <s v="L01939501558"/>
    <x v="3"/>
    <d v="2019-11-30T00:00:00"/>
    <x v="0"/>
    <x v="3"/>
    <x v="0"/>
  </r>
  <r>
    <s v="엠피가온"/>
    <s v="MP가온"/>
    <s v="가온1팀"/>
    <s v="노희경"/>
    <s v="KB손보"/>
    <x v="0"/>
    <x v="0"/>
    <n v="68000"/>
    <s v="정상"/>
    <d v="2019-11-07T00:00:00"/>
    <d v="2019-11-07T00:00:00"/>
    <n v="20195685151"/>
    <x v="3"/>
    <d v="2019-11-30T00:00:00"/>
    <x v="0"/>
    <x v="9"/>
    <x v="0"/>
  </r>
  <r>
    <s v="엠피메트로"/>
    <s v="씨티엠지점"/>
    <m/>
    <s v="박윤희"/>
    <s v="흥국화재"/>
    <x v="0"/>
    <x v="0"/>
    <n v="58228"/>
    <s v="정상"/>
    <d v="2019-11-07T00:00:00"/>
    <d v="2019-11-07T00:00:00"/>
    <n v="41937374950000"/>
    <x v="3"/>
    <d v="2019-11-30T00:00:00"/>
    <x v="0"/>
    <x v="13"/>
    <x v="0"/>
  </r>
  <r>
    <s v="엠피라온"/>
    <s v="MP라온"/>
    <m/>
    <s v="박종철"/>
    <s v="메리츠화재"/>
    <x v="0"/>
    <x v="0"/>
    <n v="105000"/>
    <s v="정상"/>
    <d v="2019-11-07T00:00:00"/>
    <d v="2019-11-07T00:00:00"/>
    <s v="61433-10892"/>
    <x v="3"/>
    <d v="2019-11-30T00:00:00"/>
    <x v="0"/>
    <x v="6"/>
    <x v="0"/>
  </r>
  <r>
    <s v="엠피라온"/>
    <s v="MP라온"/>
    <s v="라온1팀"/>
    <s v="박종호"/>
    <s v="한화손보"/>
    <x v="0"/>
    <x v="0"/>
    <n v="180472"/>
    <s v="정상"/>
    <d v="2019-11-07T00:00:00"/>
    <d v="2019-11-07T00:00:00"/>
    <s v="LA20192300847000"/>
    <x v="3"/>
    <d v="2019-11-30T00:00:00"/>
    <x v="0"/>
    <x v="6"/>
    <x v="0"/>
  </r>
  <r>
    <s v="엠피조은"/>
    <s v="MP조은"/>
    <s v="조은1팀"/>
    <s v="손수영"/>
    <s v="DB손보"/>
    <x v="0"/>
    <x v="2"/>
    <n v="50000"/>
    <s v="정상"/>
    <d v="2019-11-07T00:00:00"/>
    <d v="2019-11-07T00:00:00"/>
    <n v="320192084881"/>
    <x v="3"/>
    <d v="2019-11-30T00:00:00"/>
    <x v="0"/>
    <x v="0"/>
    <x v="0"/>
  </r>
  <r>
    <s v="엠피가온"/>
    <s v="MP가온"/>
    <s v="가온1팀"/>
    <s v="송연희"/>
    <s v="DB손보"/>
    <x v="0"/>
    <x v="0"/>
    <n v="51410"/>
    <s v="정상"/>
    <d v="2019-11-07T00:00:00"/>
    <d v="2019-11-07T00:00:00"/>
    <n v="320192081512"/>
    <x v="3"/>
    <d v="2019-11-30T00:00:00"/>
    <x v="0"/>
    <x v="9"/>
    <x v="0"/>
  </r>
  <r>
    <s v="엠피가온"/>
    <s v="MP가온"/>
    <s v="가온1팀"/>
    <s v="송연희"/>
    <s v="삼성화재"/>
    <x v="0"/>
    <x v="0"/>
    <n v="38100"/>
    <s v="정상"/>
    <d v="2019-11-07T00:00:00"/>
    <d v="2019-11-07T00:00:00"/>
    <n v="51924171730000"/>
    <x v="3"/>
    <d v="2019-11-30T00:00:00"/>
    <x v="0"/>
    <x v="9"/>
    <x v="0"/>
  </r>
  <r>
    <s v="엠피의정부"/>
    <s v="MP의정부"/>
    <s v="의정부1팀"/>
    <s v="오광숙"/>
    <s v="KB손보"/>
    <x v="0"/>
    <x v="0"/>
    <n v="56500"/>
    <s v="정상"/>
    <d v="2019-11-07T00:00:00"/>
    <d v="2019-11-07T00:00:00"/>
    <n v="20195687929"/>
    <x v="3"/>
    <d v="2019-11-30T00:00:00"/>
    <x v="0"/>
    <x v="10"/>
    <x v="0"/>
  </r>
  <r>
    <s v="엠피피스토스"/>
    <s v="MP피스토스"/>
    <s v="피스1팀"/>
    <s v="오은정"/>
    <s v="KB손보"/>
    <x v="0"/>
    <x v="0"/>
    <n v="64000"/>
    <s v="정상"/>
    <d v="2019-11-07T00:00:00"/>
    <d v="2019-11-07T00:00:00"/>
    <n v="20195685071"/>
    <x v="3"/>
    <d v="2019-11-30T00:00:00"/>
    <x v="0"/>
    <x v="3"/>
    <x v="0"/>
  </r>
  <r>
    <s v="엠피라온"/>
    <s v="MP라온"/>
    <s v="라온1팀"/>
    <s v="윤태진"/>
    <s v="한화손보"/>
    <x v="0"/>
    <x v="0"/>
    <n v="35000"/>
    <s v="정상"/>
    <d v="2019-11-07T00:00:00"/>
    <d v="2019-11-07T00:00:00"/>
    <s v="LA20192296610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7T00:00:00"/>
    <d v="2019-11-07T00:00:00"/>
    <s v="LA20192292150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7T00:00:00"/>
    <d v="2019-11-07T00:00:00"/>
    <s v="LA20192298117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7T00:00:00"/>
    <d v="2019-11-07T00:00:00"/>
    <s v="LA20192292060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7T00:00:00"/>
    <d v="2019-11-07T00:00:00"/>
    <s v="LA20192292087000"/>
    <x v="3"/>
    <d v="2019-11-30T00:00:00"/>
    <x v="0"/>
    <x v="6"/>
    <x v="0"/>
  </r>
  <r>
    <s v="엠피상동"/>
    <s v="MP상동"/>
    <s v="상동1팀"/>
    <s v="이경옥"/>
    <s v="삼성화재"/>
    <x v="0"/>
    <x v="0"/>
    <n v="16000"/>
    <s v="정상"/>
    <d v="2019-11-07T00:00:00"/>
    <d v="2019-11-07T00:00:00"/>
    <n v="51924134400000"/>
    <x v="3"/>
    <d v="2019-11-30T00:00:00"/>
    <x v="0"/>
    <x v="1"/>
    <x v="0"/>
  </r>
  <r>
    <s v="엠피상동"/>
    <s v="MP상동"/>
    <s v="상동1팀"/>
    <s v="이경옥"/>
    <s v="KB손보"/>
    <x v="0"/>
    <x v="0"/>
    <n v="20000"/>
    <s v="정상"/>
    <d v="2019-11-07T00:00:00"/>
    <d v="2019-11-07T00:00:00"/>
    <n v="20195680680"/>
    <x v="3"/>
    <d v="2019-11-30T00:00:00"/>
    <x v="0"/>
    <x v="1"/>
    <x v="0"/>
  </r>
  <r>
    <s v="엠피상동"/>
    <s v="MP상동"/>
    <s v="상동1팀"/>
    <s v="이경옥"/>
    <s v="삼성화재"/>
    <x v="0"/>
    <x v="2"/>
    <n v="200000"/>
    <s v="정상"/>
    <d v="2019-11-07T00:00:00"/>
    <d v="2019-11-07T00:00:00"/>
    <n v="51924183100000"/>
    <x v="3"/>
    <d v="2019-11-30T00:00:00"/>
    <x v="0"/>
    <x v="1"/>
    <x v="0"/>
  </r>
  <r>
    <s v="엠피상동"/>
    <s v="MP상동"/>
    <s v="상동1팀"/>
    <s v="이경주"/>
    <s v="메리츠화재"/>
    <x v="0"/>
    <x v="0"/>
    <n v="126000"/>
    <s v="정상"/>
    <d v="2019-11-07T00:00:00"/>
    <d v="2019-11-07T00:00:00"/>
    <s v="61434-17202"/>
    <x v="3"/>
    <d v="2019-11-30T00:00:00"/>
    <x v="0"/>
    <x v="1"/>
    <x v="0"/>
  </r>
  <r>
    <s v="엠피상동"/>
    <s v="MP상동"/>
    <s v="상동1팀"/>
    <s v="이경주"/>
    <s v="메리츠화재"/>
    <x v="0"/>
    <x v="0"/>
    <n v="101000"/>
    <s v="정상"/>
    <d v="2019-11-07T00:00:00"/>
    <d v="2019-11-07T00:00:00"/>
    <s v="61434-17174"/>
    <x v="3"/>
    <d v="2019-11-30T00:00:00"/>
    <x v="0"/>
    <x v="1"/>
    <x v="0"/>
  </r>
  <r>
    <s v="엠피상동"/>
    <s v="MP상동"/>
    <s v="상동1팀"/>
    <s v="이경화2"/>
    <s v="한화손보"/>
    <x v="0"/>
    <x v="0"/>
    <n v="35000"/>
    <s v="정상"/>
    <d v="2019-11-07T00:00:00"/>
    <d v="2019-11-07T00:00:00"/>
    <s v="LA20192290176000"/>
    <x v="3"/>
    <d v="2019-11-30T00:00:00"/>
    <x v="0"/>
    <x v="1"/>
    <x v="0"/>
  </r>
  <r>
    <s v="엠피상동"/>
    <s v="MP상동"/>
    <s v="상동1팀"/>
    <s v="이경화2"/>
    <s v="메리츠화재"/>
    <x v="0"/>
    <x v="0"/>
    <n v="50000"/>
    <s v="정상"/>
    <d v="2019-11-07T00:00:00"/>
    <d v="2019-11-07T00:00:00"/>
    <s v="61430-15029"/>
    <x v="3"/>
    <d v="2019-11-30T00:00:00"/>
    <x v="0"/>
    <x v="1"/>
    <x v="0"/>
  </r>
  <r>
    <s v="엠피레전드"/>
    <s v="MP레전드"/>
    <s v="레전드1팀"/>
    <s v="이광호"/>
    <s v="삼성화재"/>
    <x v="0"/>
    <x v="0"/>
    <n v="81100"/>
    <s v="정상"/>
    <d v="2019-11-07T00:00:00"/>
    <d v="2019-11-07T00:00:00"/>
    <n v="51924155800000"/>
    <x v="3"/>
    <d v="2019-11-30T00:00:00"/>
    <x v="0"/>
    <x v="11"/>
    <x v="0"/>
  </r>
  <r>
    <s v="엠피라온"/>
    <s v="MP라온"/>
    <s v="라온1팀"/>
    <s v="이동욱2"/>
    <s v="한화손보"/>
    <x v="0"/>
    <x v="2"/>
    <n v="30000"/>
    <s v="정상"/>
    <d v="2019-11-07T00:00:00"/>
    <d v="2019-11-07T00:00:00"/>
    <s v="LA20192298198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07T00:00:00"/>
    <d v="2019-11-07T00:00:00"/>
    <s v="LA20192298025000"/>
    <x v="3"/>
    <d v="2019-11-30T00:00:00"/>
    <x v="0"/>
    <x v="6"/>
    <x v="0"/>
  </r>
  <r>
    <s v="엠피상동"/>
    <s v="MP상동"/>
    <s v="상동1팀"/>
    <s v="이문희"/>
    <s v="삼성화재"/>
    <x v="0"/>
    <x v="0"/>
    <n v="30360"/>
    <s v="정상"/>
    <d v="2019-11-07T00:00:00"/>
    <d v="2019-11-07T00:00:00"/>
    <n v="51924189630000"/>
    <x v="3"/>
    <d v="2019-11-30T00:00:00"/>
    <x v="0"/>
    <x v="1"/>
    <x v="0"/>
  </r>
  <r>
    <s v="엠피상동"/>
    <s v="MP상동"/>
    <s v="상동1팀"/>
    <s v="이병식"/>
    <s v="메리츠화재"/>
    <x v="0"/>
    <x v="0"/>
    <n v="26000"/>
    <s v="정상"/>
    <d v="2019-11-07T00:00:00"/>
    <d v="2019-11-07T00:00:00"/>
    <s v="61437-36503"/>
    <x v="3"/>
    <d v="2019-11-30T00:00:00"/>
    <x v="0"/>
    <x v="1"/>
    <x v="0"/>
  </r>
  <r>
    <s v="엠피상동"/>
    <s v="MP상동"/>
    <s v="상동1팀"/>
    <s v="이복종"/>
    <s v="메리츠화재"/>
    <x v="0"/>
    <x v="0"/>
    <n v="105000"/>
    <s v="정상"/>
    <d v="2019-11-07T00:00:00"/>
    <d v="2019-11-07T00:00:00"/>
    <s v="61430-15229"/>
    <x v="3"/>
    <d v="2019-11-30T00:00:00"/>
    <x v="0"/>
    <x v="1"/>
    <x v="0"/>
  </r>
  <r>
    <s v="엠피상동"/>
    <s v="MP상동"/>
    <s v="상동1팀"/>
    <s v="이복종"/>
    <s v="메리츠화재"/>
    <x v="0"/>
    <x v="0"/>
    <n v="100000"/>
    <s v="정상"/>
    <d v="2019-11-07T00:00:00"/>
    <d v="2019-11-07T00:00:00"/>
    <s v="61434-17384"/>
    <x v="3"/>
    <d v="2019-11-30T00:00:00"/>
    <x v="0"/>
    <x v="1"/>
    <x v="0"/>
  </r>
  <r>
    <s v="엠피여주"/>
    <s v="MP여주"/>
    <s v="여주1팀"/>
    <s v="이성구"/>
    <s v="KB손보"/>
    <x v="0"/>
    <x v="0"/>
    <n v="38000"/>
    <s v="정상"/>
    <d v="2019-11-07T00:00:00"/>
    <d v="2019-11-07T00:00:00"/>
    <n v="20195684337"/>
    <x v="3"/>
    <d v="2019-11-30T00:00:00"/>
    <x v="0"/>
    <x v="7"/>
    <x v="0"/>
  </r>
  <r>
    <s v="엠피여주"/>
    <s v="MP여주"/>
    <s v="여주1팀"/>
    <s v="이성구"/>
    <s v="KB손보"/>
    <x v="0"/>
    <x v="1"/>
    <n v="24562"/>
    <s v="정상"/>
    <d v="2019-11-07T00:00:00"/>
    <d v="2019-11-07T00:00:00"/>
    <n v="20195684381"/>
    <x v="3"/>
    <d v="2019-11-30T00:00:00"/>
    <x v="0"/>
    <x v="7"/>
    <x v="0"/>
  </r>
  <r>
    <s v="엠피가온"/>
    <m/>
    <m/>
    <s v="임은숙"/>
    <s v="농협손보"/>
    <x v="0"/>
    <x v="0"/>
    <n v="23110"/>
    <s v="정상"/>
    <d v="2019-11-07T00:00:00"/>
    <d v="2019-11-07T00:00:00"/>
    <n v="3190608680381"/>
    <x v="3"/>
    <d v="2019-11-30T00:00:00"/>
    <x v="0"/>
    <x v="9"/>
    <x v="0"/>
  </r>
  <r>
    <s v="엠피상동"/>
    <s v="MP상동"/>
    <s v="상동1팀"/>
    <s v="조성임"/>
    <s v="한화손보"/>
    <x v="0"/>
    <x v="0"/>
    <n v="53000"/>
    <s v="정상"/>
    <d v="2019-11-07T00:00:00"/>
    <d v="2019-11-07T00:00:00"/>
    <s v="LA20192294447000"/>
    <x v="3"/>
    <d v="2019-11-30T00:00:00"/>
    <x v="0"/>
    <x v="1"/>
    <x v="0"/>
  </r>
  <r>
    <s v="엠피상동"/>
    <s v="MP상동"/>
    <s v="상동1팀"/>
    <s v="조성임"/>
    <s v="메리츠화재"/>
    <x v="0"/>
    <x v="0"/>
    <n v="142000"/>
    <s v="정상"/>
    <d v="2019-11-07T00:00:00"/>
    <d v="2019-11-07T00:00:00"/>
    <s v="61434-16923"/>
    <x v="3"/>
    <d v="2019-11-30T00:00:00"/>
    <x v="0"/>
    <x v="1"/>
    <x v="0"/>
  </r>
  <r>
    <s v="엠피상동"/>
    <s v="MP상동"/>
    <s v="상동1팀"/>
    <s v="조성임"/>
    <s v="메리츠화재"/>
    <x v="0"/>
    <x v="1"/>
    <n v="37430"/>
    <s v="정상"/>
    <d v="2019-11-07T00:00:00"/>
    <d v="2019-11-07T00:00:00"/>
    <s v="61264-279720"/>
    <x v="3"/>
    <d v="2019-11-30T00:00:00"/>
    <x v="0"/>
    <x v="1"/>
    <x v="0"/>
  </r>
  <r>
    <s v="엠피상동"/>
    <s v="MP상동"/>
    <s v="상동1팀"/>
    <s v="조성임"/>
    <s v="메리츠화재"/>
    <x v="0"/>
    <x v="1"/>
    <n v="18010"/>
    <s v="정상"/>
    <d v="2019-11-07T00:00:00"/>
    <d v="2019-11-07T00:00:00"/>
    <s v="61264-279742"/>
    <x v="3"/>
    <d v="2019-11-30T00:00:00"/>
    <x v="0"/>
    <x v="1"/>
    <x v="0"/>
  </r>
  <r>
    <s v="엠피상동"/>
    <s v="MP상동"/>
    <s v="상동1팀"/>
    <s v="조성임"/>
    <s v="메리츠화재"/>
    <x v="0"/>
    <x v="0"/>
    <n v="170000"/>
    <s v="정상"/>
    <d v="2019-11-07T00:00:00"/>
    <d v="2019-11-07T00:00:00"/>
    <s v="61433-10883"/>
    <x v="3"/>
    <d v="2019-11-30T00:00:00"/>
    <x v="0"/>
    <x v="1"/>
    <x v="0"/>
  </r>
  <r>
    <s v="엠피상동"/>
    <s v="MP상동"/>
    <s v="상동1팀"/>
    <s v="조성임"/>
    <s v="메리츠화재"/>
    <x v="0"/>
    <x v="1"/>
    <n v="5500"/>
    <s v="정상"/>
    <d v="2019-11-07T00:00:00"/>
    <d v="2019-11-07T00:00:00"/>
    <s v="61264-279670"/>
    <x v="3"/>
    <d v="2019-11-30T00:00:00"/>
    <x v="0"/>
    <x v="1"/>
    <x v="0"/>
  </r>
  <r>
    <s v="엠피상동"/>
    <s v="MP상동"/>
    <s v="상동1팀"/>
    <s v="조성임"/>
    <s v="메리츠화재"/>
    <x v="0"/>
    <x v="1"/>
    <n v="6280"/>
    <s v="정상"/>
    <d v="2019-11-07T00:00:00"/>
    <d v="2019-11-07T00:00:00"/>
    <s v="61264-280038"/>
    <x v="3"/>
    <d v="2019-11-30T00:00:00"/>
    <x v="0"/>
    <x v="1"/>
    <x v="0"/>
  </r>
  <r>
    <s v="엠피상동"/>
    <s v="MP상동"/>
    <s v="상동1팀"/>
    <s v="조성임"/>
    <s v="메리츠화재"/>
    <x v="0"/>
    <x v="0"/>
    <n v="121000"/>
    <s v="정상"/>
    <d v="2019-11-07T00:00:00"/>
    <d v="2019-11-07T00:00:00"/>
    <s v="61433-10933"/>
    <x v="3"/>
    <d v="2019-11-30T00:00:00"/>
    <x v="0"/>
    <x v="1"/>
    <x v="0"/>
  </r>
  <r>
    <s v="엠피상동"/>
    <s v="MP상동"/>
    <s v="상동1팀"/>
    <s v="조성임"/>
    <s v="메리츠화재"/>
    <x v="0"/>
    <x v="1"/>
    <n v="6770"/>
    <s v="정상"/>
    <d v="2019-11-07T00:00:00"/>
    <d v="2019-11-07T00:00:00"/>
    <s v="61264-280031"/>
    <x v="3"/>
    <d v="2019-11-30T00:00:00"/>
    <x v="0"/>
    <x v="1"/>
    <x v="0"/>
  </r>
  <r>
    <s v="엠피조은"/>
    <m/>
    <m/>
    <s v="차은주"/>
    <s v="KB손보"/>
    <x v="0"/>
    <x v="0"/>
    <n v="59930"/>
    <s v="정상"/>
    <d v="2019-11-07T00:00:00"/>
    <d v="2019-11-07T00:00:00"/>
    <n v="20195678287"/>
    <x v="3"/>
    <d v="2019-11-30T00:00:00"/>
    <x v="0"/>
    <x v="0"/>
    <x v="0"/>
  </r>
  <r>
    <s v="엠피성공"/>
    <s v="MP성공"/>
    <s v="성공1팀"/>
    <s v="최선희"/>
    <s v="흥국화재"/>
    <x v="0"/>
    <x v="0"/>
    <n v="188669"/>
    <s v="정상"/>
    <d v="2019-11-07T00:00:00"/>
    <d v="2019-11-07T00:00:00"/>
    <n v="41937363060000"/>
    <x v="3"/>
    <d v="2019-11-30T00:00:00"/>
    <x v="0"/>
    <x v="5"/>
    <x v="0"/>
  </r>
  <r>
    <s v="엠피성공"/>
    <s v="MP성공"/>
    <s v="성공1팀"/>
    <s v="최선희"/>
    <s v="롯데손보"/>
    <x v="0"/>
    <x v="0"/>
    <n v="36113"/>
    <s v="정상"/>
    <d v="2019-11-07T00:00:00"/>
    <d v="2019-11-07T00:00:00"/>
    <s v="LA20191934088000"/>
    <x v="3"/>
    <d v="2019-11-30T00:00:00"/>
    <x v="0"/>
    <x v="5"/>
    <x v="0"/>
  </r>
  <r>
    <s v="엠피성공"/>
    <s v="MP성공"/>
    <s v="성공1팀"/>
    <s v="최선희"/>
    <s v="롯데손보"/>
    <x v="0"/>
    <x v="0"/>
    <n v="34131"/>
    <s v="정상"/>
    <d v="2019-11-07T00:00:00"/>
    <d v="2019-11-07T00:00:00"/>
    <s v="LA20191934111000"/>
    <x v="3"/>
    <d v="2019-11-30T00:00:00"/>
    <x v="0"/>
    <x v="5"/>
    <x v="0"/>
  </r>
  <r>
    <s v="엠피상동"/>
    <s v="MP상동"/>
    <s v="상동1팀"/>
    <s v="최은재"/>
    <s v="삼성화재"/>
    <x v="0"/>
    <x v="0"/>
    <n v="35000"/>
    <s v="정상"/>
    <d v="2019-11-07T00:00:00"/>
    <d v="2019-11-07T00:00:00"/>
    <n v="51924198760000"/>
    <x v="3"/>
    <d v="2019-11-30T00:00:00"/>
    <x v="0"/>
    <x v="1"/>
    <x v="0"/>
  </r>
  <r>
    <s v="엠피상동"/>
    <s v="MP상동"/>
    <s v="상동1팀"/>
    <s v="최은재"/>
    <s v="삼성화재"/>
    <x v="0"/>
    <x v="0"/>
    <n v="165000"/>
    <s v="정상"/>
    <d v="2019-11-07T00:00:00"/>
    <d v="2019-11-07T00:00:00"/>
    <n v="51924202810000"/>
    <x v="3"/>
    <d v="2019-11-30T00:00:00"/>
    <x v="0"/>
    <x v="1"/>
    <x v="0"/>
  </r>
  <r>
    <s v="엠피피스토스"/>
    <m/>
    <m/>
    <s v="표계순"/>
    <s v="삼성화재"/>
    <x v="0"/>
    <x v="1"/>
    <n v="8549"/>
    <s v="정상"/>
    <d v="2019-11-07T00:00:00"/>
    <d v="2019-11-07T00:00:00"/>
    <n v="51924208430000"/>
    <x v="3"/>
    <d v="2019-11-30T00:00:00"/>
    <x v="0"/>
    <x v="3"/>
    <x v="0"/>
  </r>
  <r>
    <s v="엠피라온"/>
    <s v="HL지점"/>
    <s v="HL1팀"/>
    <s v="함정석"/>
    <s v="한화손보"/>
    <x v="0"/>
    <x v="0"/>
    <n v="34000"/>
    <s v="정상"/>
    <d v="2019-11-07T00:00:00"/>
    <d v="2019-11-07T00:00:00"/>
    <s v="LA20192294682000"/>
    <x v="3"/>
    <d v="2019-11-30T00:00:00"/>
    <x v="0"/>
    <x v="8"/>
    <x v="0"/>
  </r>
  <r>
    <s v="엠피성공"/>
    <s v="MP성공"/>
    <s v="성공1팀"/>
    <s v="홍미정"/>
    <s v="삼성화재"/>
    <x v="0"/>
    <x v="0"/>
    <n v="53000"/>
    <s v="정상"/>
    <d v="2019-11-07T00:00:00"/>
    <d v="2019-11-07T00:00:00"/>
    <n v="51924211710000"/>
    <x v="3"/>
    <d v="2019-11-30T00:00:00"/>
    <x v="0"/>
    <x v="5"/>
    <x v="0"/>
  </r>
  <r>
    <s v="엠피성공"/>
    <s v="MP성공"/>
    <s v="성공1팀"/>
    <s v="홍미정"/>
    <s v="흥국화재"/>
    <x v="0"/>
    <x v="0"/>
    <n v="50000"/>
    <s v="정상"/>
    <d v="2019-11-07T00:00:00"/>
    <d v="2019-11-07T00:00:00"/>
    <n v="41937371640000"/>
    <x v="3"/>
    <d v="2019-11-30T00:00:00"/>
    <x v="0"/>
    <x v="5"/>
    <x v="0"/>
  </r>
  <r>
    <s v="엠피피스토스"/>
    <s v="MP피스토스"/>
    <s v="피스1팀"/>
    <s v="고경숙"/>
    <s v="KB손보"/>
    <x v="0"/>
    <x v="0"/>
    <n v="34000"/>
    <s v="정상"/>
    <d v="2019-11-06T00:00:00"/>
    <d v="2019-11-06T00:00:00"/>
    <n v="20195663098"/>
    <x v="3"/>
    <d v="2019-11-30T00:00:00"/>
    <x v="0"/>
    <x v="3"/>
    <x v="0"/>
  </r>
  <r>
    <s v="엠피상동"/>
    <s v="MP상동"/>
    <s v="상동1팀"/>
    <s v="고유미"/>
    <s v="한화손보"/>
    <x v="0"/>
    <x v="0"/>
    <n v="122000"/>
    <s v="정상"/>
    <d v="2019-11-06T00:00:00"/>
    <d v="2019-11-06T00:00:00"/>
    <s v="LA20192285772000"/>
    <x v="3"/>
    <d v="2019-11-30T00:00:00"/>
    <x v="0"/>
    <x v="1"/>
    <x v="0"/>
  </r>
  <r>
    <s v="엠피상동"/>
    <s v="MP상동"/>
    <s v="상동1팀"/>
    <s v="고유미"/>
    <s v="삼성화재"/>
    <x v="0"/>
    <x v="0"/>
    <n v="125000"/>
    <s v="정상"/>
    <d v="2019-11-06T00:00:00"/>
    <d v="2019-11-06T00:00:00"/>
    <n v="51924081180000"/>
    <x v="3"/>
    <d v="2019-11-30T00:00:00"/>
    <x v="0"/>
    <x v="1"/>
    <x v="0"/>
  </r>
  <r>
    <s v="엠피조은"/>
    <s v="MP조은"/>
    <s v="조은1팀"/>
    <s v="김경애"/>
    <s v="KB손보"/>
    <x v="0"/>
    <x v="1"/>
    <n v="12306"/>
    <s v="정상"/>
    <d v="2019-11-06T00:00:00"/>
    <d v="2019-11-06T00:00:00"/>
    <n v="20195671737"/>
    <x v="3"/>
    <d v="2019-11-30T00:00:00"/>
    <x v="0"/>
    <x v="0"/>
    <x v="0"/>
  </r>
  <r>
    <s v="엠피조은"/>
    <s v="MP조은"/>
    <s v="조은1팀"/>
    <s v="김경애"/>
    <s v="KB손보"/>
    <x v="0"/>
    <x v="0"/>
    <n v="38300"/>
    <s v="정상"/>
    <d v="2019-11-06T00:00:00"/>
    <d v="2019-11-06T00:00:00"/>
    <n v="20195671879"/>
    <x v="3"/>
    <d v="2019-11-30T00:00:00"/>
    <x v="0"/>
    <x v="0"/>
    <x v="0"/>
  </r>
  <r>
    <s v="엠피조은"/>
    <s v="MP조은"/>
    <s v="조은1팀"/>
    <s v="김경애"/>
    <s v="KB손보"/>
    <x v="0"/>
    <x v="0"/>
    <n v="22300"/>
    <s v="정상"/>
    <d v="2019-11-06T00:00:00"/>
    <d v="2019-11-06T00:00:00"/>
    <n v="20195672096"/>
    <x v="3"/>
    <d v="2019-11-30T00:00:00"/>
    <x v="0"/>
    <x v="0"/>
    <x v="0"/>
  </r>
  <r>
    <s v="엠피조은"/>
    <s v="MP조은"/>
    <s v="조은1팀"/>
    <s v="김명주"/>
    <s v="KB손보"/>
    <x v="0"/>
    <x v="0"/>
    <n v="21600"/>
    <s v="정상"/>
    <d v="2019-11-06T00:00:00"/>
    <d v="2019-11-06T00:00:00"/>
    <n v="20195662278"/>
    <x v="3"/>
    <d v="2019-11-30T00:00:00"/>
    <x v="0"/>
    <x v="0"/>
    <x v="0"/>
  </r>
  <r>
    <s v="엠피조은"/>
    <s v="MP조은"/>
    <s v="조은1팀"/>
    <s v="김명주"/>
    <s v="KB손보"/>
    <x v="0"/>
    <x v="0"/>
    <n v="10000"/>
    <s v="정상"/>
    <d v="2019-11-06T00:00:00"/>
    <d v="2019-11-06T00:00:00"/>
    <n v="20195672958"/>
    <x v="3"/>
    <d v="2019-11-30T00:00:00"/>
    <x v="0"/>
    <x v="0"/>
    <x v="0"/>
  </r>
  <r>
    <s v="엠피조은"/>
    <s v="MP조은"/>
    <s v="조은1팀"/>
    <s v="김명주"/>
    <s v="KB손보"/>
    <x v="0"/>
    <x v="0"/>
    <n v="16550"/>
    <s v="정상"/>
    <d v="2019-11-06T00:00:00"/>
    <d v="2019-11-06T00:00:00"/>
    <n v="20195666736"/>
    <x v="3"/>
    <d v="2019-11-30T00:00:00"/>
    <x v="0"/>
    <x v="0"/>
    <x v="0"/>
  </r>
  <r>
    <s v="엠피조은"/>
    <s v="MP조은"/>
    <s v="조은1팀"/>
    <s v="김명주"/>
    <s v="KB손보"/>
    <x v="0"/>
    <x v="0"/>
    <n v="21300"/>
    <s v="정상"/>
    <d v="2019-11-06T00:00:00"/>
    <d v="2019-11-06T00:00:00"/>
    <n v="20195686882"/>
    <x v="3"/>
    <d v="2019-11-30T00:00:00"/>
    <x v="0"/>
    <x v="0"/>
    <x v="0"/>
  </r>
  <r>
    <s v="엠피라온"/>
    <s v="MP라온"/>
    <s v="라온1팀"/>
    <s v="김성만"/>
    <s v="한화손보"/>
    <x v="0"/>
    <x v="0"/>
    <n v="35000"/>
    <s v="정상"/>
    <d v="2019-11-06T00:00:00"/>
    <d v="2019-11-06T00:00:00"/>
    <s v="LA20192283242000"/>
    <x v="3"/>
    <d v="2019-11-30T00:00:00"/>
    <x v="0"/>
    <x v="6"/>
    <x v="0"/>
  </r>
  <r>
    <s v="엠피라온"/>
    <s v="MP라온"/>
    <s v="라온1팀"/>
    <s v="김성만"/>
    <s v="메리츠화재"/>
    <x v="0"/>
    <x v="0"/>
    <n v="35000"/>
    <s v="정상"/>
    <d v="2019-11-06T00:00:00"/>
    <d v="2019-11-06T00:00:00"/>
    <s v="61437-35464"/>
    <x v="3"/>
    <d v="2019-11-30T00:00:00"/>
    <x v="0"/>
    <x v="6"/>
    <x v="0"/>
  </r>
  <r>
    <s v="엠피라온"/>
    <s v="MP라온"/>
    <s v="라온1팀"/>
    <s v="김성만"/>
    <s v="메리츠화재"/>
    <x v="0"/>
    <x v="0"/>
    <n v="15000"/>
    <s v="정상"/>
    <d v="2019-11-06T00:00:00"/>
    <d v="2019-11-06T00:00:00"/>
    <s v="61437-35581"/>
    <x v="3"/>
    <d v="2019-11-30T00:00:00"/>
    <x v="0"/>
    <x v="6"/>
    <x v="0"/>
  </r>
  <r>
    <s v="엠피상동"/>
    <s v="MP상동"/>
    <m/>
    <s v="김종민1"/>
    <s v="삼성화재"/>
    <x v="0"/>
    <x v="0"/>
    <n v="62261"/>
    <s v="정상"/>
    <d v="2019-11-06T00:00:00"/>
    <d v="2019-11-06T00:00:00"/>
    <n v="51924054980000"/>
    <x v="3"/>
    <d v="2019-11-30T00:00:00"/>
    <x v="0"/>
    <x v="1"/>
    <x v="0"/>
  </r>
  <r>
    <s v="엠피메트로"/>
    <s v="MP메트로"/>
    <s v="시흥1팀"/>
    <s v="김지연"/>
    <s v="DB손보"/>
    <x v="0"/>
    <x v="0"/>
    <n v="34000"/>
    <s v="정상"/>
    <d v="2019-11-06T00:00:00"/>
    <d v="2019-11-06T00:00:00"/>
    <n v="320192067023"/>
    <x v="3"/>
    <d v="2019-11-30T00:00:00"/>
    <x v="0"/>
    <x v="15"/>
    <x v="0"/>
  </r>
  <r>
    <s v="엠피메트로"/>
    <s v="MP메트로"/>
    <s v="시흥1팀"/>
    <s v="김지연"/>
    <s v="메리츠화재"/>
    <x v="0"/>
    <x v="0"/>
    <n v="32320"/>
    <s v="철회"/>
    <d v="2019-11-06T00:00:00"/>
    <d v="2019-11-06T00:00:00"/>
    <s v="61437-35242"/>
    <x v="3"/>
    <d v="2019-11-30T00:00:00"/>
    <x v="1"/>
    <x v="15"/>
    <x v="0"/>
  </r>
  <r>
    <s v="엠피메트로"/>
    <s v="MP메트로"/>
    <s v="시흥1팀"/>
    <s v="김지연"/>
    <s v="삼성화재"/>
    <x v="0"/>
    <x v="0"/>
    <n v="56924"/>
    <s v="정상"/>
    <d v="2019-11-06T00:00:00"/>
    <d v="2019-11-06T00:00:00"/>
    <n v="51924055180000"/>
    <x v="3"/>
    <d v="2019-11-30T00:00:00"/>
    <x v="0"/>
    <x v="15"/>
    <x v="0"/>
  </r>
  <r>
    <s v="엠피메트로"/>
    <m/>
    <m/>
    <s v="문홍주"/>
    <s v="한화손보"/>
    <x v="0"/>
    <x v="0"/>
    <n v="20000"/>
    <s v="정상"/>
    <d v="2019-11-06T00:00:00"/>
    <d v="2019-11-06T00:00:00"/>
    <s v="LA20192273758000"/>
    <x v="3"/>
    <d v="2019-11-30T00:00:00"/>
    <x v="0"/>
    <x v="17"/>
    <x v="0"/>
  </r>
  <r>
    <s v="엠피메트로"/>
    <m/>
    <m/>
    <s v="문홍주"/>
    <s v="한화손보"/>
    <x v="0"/>
    <x v="0"/>
    <n v="90000"/>
    <s v="정상"/>
    <d v="2019-11-06T00:00:00"/>
    <d v="2019-11-06T00:00:00"/>
    <s v="LA20192272854000"/>
    <x v="3"/>
    <d v="2019-11-30T00:00:00"/>
    <x v="0"/>
    <x v="17"/>
    <x v="0"/>
  </r>
  <r>
    <s v="엠피메트로"/>
    <m/>
    <m/>
    <s v="문홍주"/>
    <s v="한화손보"/>
    <x v="0"/>
    <x v="0"/>
    <n v="29988"/>
    <s v="정상"/>
    <d v="2019-11-06T00:00:00"/>
    <d v="2019-11-06T00:00:00"/>
    <s v="LA20192285309000"/>
    <x v="3"/>
    <d v="2019-11-30T00:00:00"/>
    <x v="0"/>
    <x v="17"/>
    <x v="0"/>
  </r>
  <r>
    <s v="엠피라온"/>
    <s v="MP라온"/>
    <m/>
    <s v="박종철"/>
    <s v="한화손보"/>
    <x v="0"/>
    <x v="0"/>
    <n v="35000"/>
    <s v="정상"/>
    <d v="2019-11-06T00:00:00"/>
    <d v="2019-11-06T00:00:00"/>
    <s v="LA20192284793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6T00:00:00"/>
    <d v="2019-11-06T00:00:00"/>
    <s v="LA20192284651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6T00:00:00"/>
    <d v="2019-11-06T00:00:00"/>
    <s v="LA20192284686000"/>
    <x v="3"/>
    <d v="2019-11-30T00:00:00"/>
    <x v="0"/>
    <x v="6"/>
    <x v="0"/>
  </r>
  <r>
    <s v="엠피여주"/>
    <m/>
    <m/>
    <s v="박진숙"/>
    <s v="DB손보"/>
    <x v="0"/>
    <x v="1"/>
    <n v="25630"/>
    <s v="정상"/>
    <d v="2019-11-06T00:00:00"/>
    <d v="2019-11-08T00:00:00"/>
    <n v="320192074595"/>
    <x v="3"/>
    <d v="2019-11-30T00:00:00"/>
    <x v="0"/>
    <x v="7"/>
    <x v="0"/>
  </r>
  <r>
    <s v="엠피상동"/>
    <s v="MP상동"/>
    <s v="상동1팀"/>
    <s v="손명애"/>
    <s v="DB손보"/>
    <x v="0"/>
    <x v="0"/>
    <n v="45000"/>
    <s v="정상"/>
    <d v="2019-11-06T00:00:00"/>
    <d v="2019-11-06T00:00:00"/>
    <n v="320192068687"/>
    <x v="3"/>
    <d v="2019-11-30T00:00:00"/>
    <x v="0"/>
    <x v="1"/>
    <x v="0"/>
  </r>
  <r>
    <s v="엠피상동"/>
    <s v="MP상동"/>
    <s v="상동1팀"/>
    <s v="손명애"/>
    <s v="DB손보"/>
    <x v="0"/>
    <x v="1"/>
    <n v="18580"/>
    <s v="정상"/>
    <d v="2019-11-06T00:00:00"/>
    <d v="2019-11-06T00:00:00"/>
    <n v="320192067731"/>
    <x v="3"/>
    <d v="2019-11-30T00:00:00"/>
    <x v="0"/>
    <x v="1"/>
    <x v="0"/>
  </r>
  <r>
    <s v="엠피상동"/>
    <s v="MP상동"/>
    <s v="상동1팀"/>
    <s v="손명애"/>
    <s v="메리츠화재"/>
    <x v="0"/>
    <x v="0"/>
    <n v="120000"/>
    <s v="정상"/>
    <d v="2019-11-06T00:00:00"/>
    <d v="2019-11-06T00:00:00"/>
    <s v="61433-10138"/>
    <x v="3"/>
    <d v="2019-11-30T00:00:00"/>
    <x v="0"/>
    <x v="1"/>
    <x v="0"/>
  </r>
  <r>
    <s v="엠피피스토스"/>
    <s v="MP피스토스"/>
    <s v="피스1팀"/>
    <s v="신현애"/>
    <s v="삼성화재"/>
    <x v="0"/>
    <x v="2"/>
    <n v="100000"/>
    <s v="정상"/>
    <d v="2019-11-06T00:00:00"/>
    <d v="2019-11-06T00:00:00"/>
    <n v="51924025650000"/>
    <x v="3"/>
    <d v="2019-11-30T00:00:00"/>
    <x v="0"/>
    <x v="3"/>
    <x v="0"/>
  </r>
  <r>
    <s v="엠피의정부"/>
    <s v="MP의정부"/>
    <s v="의정부1팀"/>
    <s v="염경분"/>
    <s v="삼성화재"/>
    <x v="0"/>
    <x v="0"/>
    <n v="30000"/>
    <s v="정상"/>
    <d v="2019-11-06T00:00:00"/>
    <d v="2019-11-06T00:00:00"/>
    <n v="51924036680000"/>
    <x v="3"/>
    <d v="2019-11-30T00:00:00"/>
    <x v="0"/>
    <x v="10"/>
    <x v="0"/>
  </r>
  <r>
    <s v="엠피의정부"/>
    <s v="MP의정부"/>
    <s v="의정부1팀"/>
    <s v="염경분"/>
    <s v="한화손보"/>
    <x v="0"/>
    <x v="0"/>
    <n v="30000"/>
    <s v="철회"/>
    <d v="2019-11-06T00:00:00"/>
    <d v="2019-11-06T00:00:00"/>
    <s v="LA20192280205000"/>
    <x v="3"/>
    <d v="2019-11-30T00:00:00"/>
    <x v="1"/>
    <x v="10"/>
    <x v="0"/>
  </r>
  <r>
    <s v="엠피의정부"/>
    <s v="MP의정부"/>
    <s v="의정부1팀"/>
    <s v="염경분"/>
    <s v="롯데손보"/>
    <x v="0"/>
    <x v="0"/>
    <n v="57266"/>
    <s v="정상"/>
    <d v="2019-11-06T00:00:00"/>
    <d v="2019-11-06T00:00:00"/>
    <s v="LA20191928894000"/>
    <x v="3"/>
    <d v="2019-11-30T00:00:00"/>
    <x v="0"/>
    <x v="10"/>
    <x v="0"/>
  </r>
  <r>
    <s v="엠피의정부"/>
    <s v="MP의정부"/>
    <s v="의정부1팀"/>
    <s v="염경분"/>
    <s v="KB손보"/>
    <x v="0"/>
    <x v="0"/>
    <n v="41000"/>
    <s v="정상"/>
    <d v="2019-11-06T00:00:00"/>
    <d v="2019-11-06T00:00:00"/>
    <n v="20195665965"/>
    <x v="3"/>
    <d v="2019-11-30T00:00:00"/>
    <x v="0"/>
    <x v="10"/>
    <x v="0"/>
  </r>
  <r>
    <s v="엠피의정부"/>
    <s v="MP의정부"/>
    <s v="의정부1팀"/>
    <s v="오광숙"/>
    <s v="KB손보"/>
    <x v="0"/>
    <x v="0"/>
    <n v="35000"/>
    <s v="정상"/>
    <d v="2019-11-06T00:00:00"/>
    <d v="2019-11-06T00:00:00"/>
    <n v="20195654055"/>
    <x v="3"/>
    <d v="2019-11-30T00:00:00"/>
    <x v="0"/>
    <x v="10"/>
    <x v="0"/>
  </r>
  <r>
    <s v="엠피메트로"/>
    <s v="MP메트로"/>
    <s v="제이엔제이팀"/>
    <s v="유경자"/>
    <s v="메리츠화재"/>
    <x v="0"/>
    <x v="0"/>
    <n v="105000"/>
    <s v="정상"/>
    <d v="2019-11-06T00:00:00"/>
    <d v="2019-11-06T00:00:00"/>
    <s v="61434-16622"/>
    <x v="3"/>
    <d v="2019-11-30T00:00:00"/>
    <x v="0"/>
    <x v="4"/>
    <x v="0"/>
  </r>
  <r>
    <s v="엠피송내"/>
    <s v="MP송내"/>
    <s v="송내1팀"/>
    <s v="윤상례"/>
    <s v="현대해상"/>
    <x v="0"/>
    <x v="0"/>
    <n v="200000"/>
    <s v="정상"/>
    <d v="2019-11-06T00:00:00"/>
    <d v="2019-11-06T00:00:00"/>
    <s v="L01939162414"/>
    <x v="3"/>
    <d v="2019-11-30T00:00:00"/>
    <x v="0"/>
    <x v="2"/>
    <x v="0"/>
  </r>
  <r>
    <s v="엠피라온"/>
    <s v="MP라온"/>
    <s v="라온1팀"/>
    <s v="윤태영"/>
    <s v="KB손보"/>
    <x v="0"/>
    <x v="0"/>
    <n v="35000"/>
    <s v="정상"/>
    <d v="2019-11-06T00:00:00"/>
    <d v="2019-11-06T00:00:00"/>
    <n v="20195660811"/>
    <x v="3"/>
    <d v="2019-11-30T00:00:00"/>
    <x v="0"/>
    <x v="6"/>
    <x v="0"/>
  </r>
  <r>
    <s v="엠피라온"/>
    <s v="MP라온"/>
    <s v="라온1팀"/>
    <s v="윤태진"/>
    <s v="한화손보"/>
    <x v="0"/>
    <x v="0"/>
    <n v="20000"/>
    <s v="정상"/>
    <d v="2019-11-06T00:00:00"/>
    <d v="2019-11-06T00:00:00"/>
    <s v="LA20192280267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6T00:00:00"/>
    <d v="2019-11-06T00:00:00"/>
    <s v="LA20192279648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6T00:00:00"/>
    <d v="2019-11-06T00:00:00"/>
    <s v="LA20192284932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6T00:00:00"/>
    <d v="2019-11-06T00:00:00"/>
    <s v="LA20192284493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6T00:00:00"/>
    <d v="2019-11-06T00:00:00"/>
    <s v="LA20192279745000"/>
    <x v="3"/>
    <d v="2019-11-30T00:00:00"/>
    <x v="0"/>
    <x v="6"/>
    <x v="0"/>
  </r>
  <r>
    <s v="엠피상동"/>
    <s v="MP상동"/>
    <s v="상동1팀"/>
    <s v="이경주"/>
    <s v="메리츠화재"/>
    <x v="0"/>
    <x v="0"/>
    <n v="52740"/>
    <s v="정상"/>
    <d v="2019-11-06T00:00:00"/>
    <d v="2019-11-06T00:00:00"/>
    <s v="61420-22131"/>
    <x v="3"/>
    <d v="2019-11-30T00:00:00"/>
    <x v="0"/>
    <x v="1"/>
    <x v="0"/>
  </r>
  <r>
    <s v="엠피상동"/>
    <s v="MP상동"/>
    <s v="상동1팀"/>
    <s v="이경주"/>
    <s v="메리츠화재"/>
    <x v="0"/>
    <x v="0"/>
    <n v="57000"/>
    <s v="정상"/>
    <d v="2019-11-06T00:00:00"/>
    <d v="2019-11-06T00:00:00"/>
    <s v="61438-16023"/>
    <x v="3"/>
    <d v="2019-11-30T00:00:00"/>
    <x v="0"/>
    <x v="1"/>
    <x v="0"/>
  </r>
  <r>
    <s v="엠피상동"/>
    <s v="MP상동"/>
    <s v="상동1팀"/>
    <s v="이경화2"/>
    <s v="메리츠화재"/>
    <x v="0"/>
    <x v="0"/>
    <n v="67000"/>
    <s v="정상"/>
    <d v="2019-11-06T00:00:00"/>
    <d v="2019-11-06T00:00:00"/>
    <s v="61434-16287"/>
    <x v="3"/>
    <d v="2019-11-30T00:00:00"/>
    <x v="0"/>
    <x v="1"/>
    <x v="0"/>
  </r>
  <r>
    <s v="엠피라온"/>
    <s v="MP라온"/>
    <s v="라온1팀"/>
    <s v="이동욱2"/>
    <s v="한화손보"/>
    <x v="0"/>
    <x v="0"/>
    <n v="35000"/>
    <s v="정상"/>
    <d v="2019-11-06T00:00:00"/>
    <d v="2019-11-06T00:00:00"/>
    <s v="LA20192283348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06T00:00:00"/>
    <d v="2019-11-06T00:00:00"/>
    <s v="LA20192283641000"/>
    <x v="3"/>
    <d v="2019-11-30T00:00:00"/>
    <x v="0"/>
    <x v="6"/>
    <x v="0"/>
  </r>
  <r>
    <s v="엠피라온"/>
    <s v="MP라온"/>
    <s v="라온1팀"/>
    <s v="이동욱2"/>
    <s v="한화손보"/>
    <x v="0"/>
    <x v="2"/>
    <n v="75000"/>
    <s v="정상"/>
    <d v="2019-11-06T00:00:00"/>
    <d v="2019-11-06T00:00:00"/>
    <s v="LA20192284256000"/>
    <x v="3"/>
    <d v="2019-11-30T00:00:00"/>
    <x v="0"/>
    <x v="6"/>
    <x v="0"/>
  </r>
  <r>
    <s v="엠피라온"/>
    <s v="HL지점"/>
    <m/>
    <s v="이종선"/>
    <s v="한화손보"/>
    <x v="0"/>
    <x v="0"/>
    <n v="36000"/>
    <s v="정상"/>
    <d v="2019-11-06T00:00:00"/>
    <d v="2019-11-06T00:00:00"/>
    <s v="LA20192281498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6T00:00:00"/>
    <d v="2019-11-06T00:00:00"/>
    <s v="LA20192281144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6T00:00:00"/>
    <d v="2019-11-06T00:00:00"/>
    <s v="LA20192281296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06T00:00:00"/>
    <d v="2019-11-06T00:00:00"/>
    <s v="LA20192286002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6T00:00:00"/>
    <d v="2019-11-06T00:00:00"/>
    <s v="LA20192281185000"/>
    <x v="3"/>
    <d v="2019-11-30T00:00:00"/>
    <x v="0"/>
    <x v="8"/>
    <x v="0"/>
  </r>
  <r>
    <s v="엠피송내"/>
    <s v="MP송내"/>
    <s v="송내2팀"/>
    <s v="임서윤"/>
    <s v="AIG손해보험"/>
    <x v="0"/>
    <x v="0"/>
    <n v="5660"/>
    <s v="정상"/>
    <d v="2019-11-06T00:00:00"/>
    <d v="2019-11-06T00:00:00"/>
    <n v="41942672060000"/>
    <x v="3"/>
    <d v="2019-11-30T00:00:00"/>
    <x v="0"/>
    <x v="2"/>
    <x v="0"/>
  </r>
  <r>
    <s v="엠피송내"/>
    <s v="MP송내"/>
    <s v="송내2팀"/>
    <s v="임서윤"/>
    <s v="현대해상"/>
    <x v="0"/>
    <x v="0"/>
    <n v="200000"/>
    <s v="정상"/>
    <d v="2019-11-06T00:00:00"/>
    <d v="2019-11-06T00:00:00"/>
    <s v="L01939263555"/>
    <x v="3"/>
    <d v="2019-11-30T00:00:00"/>
    <x v="0"/>
    <x v="2"/>
    <x v="0"/>
  </r>
  <r>
    <s v="엠피송내"/>
    <s v="MP송내"/>
    <s v="송내2팀"/>
    <s v="임서윤"/>
    <s v="AIG손해보험"/>
    <x v="0"/>
    <x v="0"/>
    <n v="25000"/>
    <s v="정상"/>
    <d v="2019-11-06T00:00:00"/>
    <d v="2019-11-06T00:00:00"/>
    <n v="41942672020000"/>
    <x v="3"/>
    <d v="2019-11-30T00:00:00"/>
    <x v="0"/>
    <x v="2"/>
    <x v="0"/>
  </r>
  <r>
    <s v="엠피송내"/>
    <s v="MP송내"/>
    <s v="송내2팀"/>
    <s v="임서윤"/>
    <s v="흥국화재"/>
    <x v="0"/>
    <x v="0"/>
    <n v="37795"/>
    <s v="정상"/>
    <d v="2019-11-06T00:00:00"/>
    <d v="2019-11-06T00:00:00"/>
    <n v="41937348930000"/>
    <x v="3"/>
    <d v="2019-11-30T00:00:00"/>
    <x v="0"/>
    <x v="2"/>
    <x v="0"/>
  </r>
  <r>
    <s v="엠피상동"/>
    <s v="MP상동"/>
    <s v="상동1팀"/>
    <s v="임영신"/>
    <s v="KB손보"/>
    <x v="0"/>
    <x v="0"/>
    <n v="70000"/>
    <s v="정상"/>
    <d v="2019-11-06T00:00:00"/>
    <d v="2019-11-06T00:00:00"/>
    <n v="20195668232"/>
    <x v="3"/>
    <d v="2019-11-30T00:00:00"/>
    <x v="0"/>
    <x v="1"/>
    <x v="0"/>
  </r>
  <r>
    <s v="엠피상동"/>
    <s v="MP상동"/>
    <s v="상동1팀"/>
    <s v="임영신"/>
    <s v="KB손보"/>
    <x v="0"/>
    <x v="0"/>
    <n v="130000"/>
    <s v="정상"/>
    <d v="2019-11-06T00:00:00"/>
    <d v="2019-11-06T00:00:00"/>
    <n v="20195667845"/>
    <x v="3"/>
    <d v="2019-11-30T00:00:00"/>
    <x v="0"/>
    <x v="1"/>
    <x v="0"/>
  </r>
  <r>
    <s v="엠피가온"/>
    <m/>
    <m/>
    <s v="임은숙"/>
    <s v="한화손보"/>
    <x v="0"/>
    <x v="0"/>
    <n v="61740"/>
    <s v="정상"/>
    <d v="2019-11-06T00:00:00"/>
    <d v="2019-11-06T00:00:00"/>
    <s v="LA20192285183000"/>
    <x v="3"/>
    <d v="2019-11-30T00:00:00"/>
    <x v="0"/>
    <x v="9"/>
    <x v="0"/>
  </r>
  <r>
    <s v="엠피송내"/>
    <s v="MP송내"/>
    <s v="송내1팀"/>
    <s v="정인란"/>
    <s v="현대해상"/>
    <x v="0"/>
    <x v="0"/>
    <n v="200500"/>
    <s v="정상"/>
    <d v="2019-11-06T00:00:00"/>
    <d v="2019-11-06T00:00:00"/>
    <s v="L01939129284"/>
    <x v="3"/>
    <d v="2019-11-30T00:00:00"/>
    <x v="0"/>
    <x v="2"/>
    <x v="0"/>
  </r>
  <r>
    <s v="엠피조은"/>
    <m/>
    <m/>
    <s v="차은주"/>
    <s v="KB손보"/>
    <x v="0"/>
    <x v="0"/>
    <n v="159200"/>
    <s v="정상"/>
    <d v="2019-11-06T00:00:00"/>
    <d v="2019-11-06T00:00:00"/>
    <n v="20195665106"/>
    <x v="3"/>
    <d v="2019-11-30T00:00:00"/>
    <x v="0"/>
    <x v="0"/>
    <x v="0"/>
  </r>
  <r>
    <s v="엠피조은"/>
    <m/>
    <m/>
    <s v="차은주"/>
    <s v="KB손보"/>
    <x v="0"/>
    <x v="1"/>
    <n v="6841"/>
    <s v="정상"/>
    <d v="2019-11-06T00:00:00"/>
    <d v="2019-11-06T00:00:00"/>
    <n v="20195664921"/>
    <x v="3"/>
    <d v="2019-11-30T00:00:00"/>
    <x v="0"/>
    <x v="0"/>
    <x v="0"/>
  </r>
  <r>
    <s v="엠피의정부"/>
    <s v="MP의정부"/>
    <s v="의정부1팀"/>
    <s v="채경미"/>
    <s v="MG손보"/>
    <x v="0"/>
    <x v="0"/>
    <n v="31297"/>
    <s v="정상"/>
    <d v="2019-11-06T00:00:00"/>
    <d v="2019-11-06T00:00:00"/>
    <n v="20190529223"/>
    <x v="3"/>
    <d v="2019-11-30T00:00:00"/>
    <x v="0"/>
    <x v="10"/>
    <x v="0"/>
  </r>
  <r>
    <s v="엠피의정부"/>
    <s v="MP의정부"/>
    <s v="의정부1팀"/>
    <s v="채경미"/>
    <s v="MG손보"/>
    <x v="0"/>
    <x v="0"/>
    <n v="48910"/>
    <s v="정상"/>
    <d v="2019-11-06T00:00:00"/>
    <d v="2019-11-06T00:00:00"/>
    <n v="20190529350"/>
    <x v="3"/>
    <d v="2019-11-30T00:00:00"/>
    <x v="0"/>
    <x v="10"/>
    <x v="0"/>
  </r>
  <r>
    <s v="엠피성공"/>
    <s v="MP성공"/>
    <s v="성공1팀"/>
    <s v="최선희"/>
    <s v="농협손보"/>
    <x v="0"/>
    <x v="0"/>
    <n v="53290"/>
    <s v="정상"/>
    <d v="2019-11-06T00:00:00"/>
    <d v="2019-11-06T00:00:00"/>
    <n v="3190606277791"/>
    <x v="3"/>
    <d v="2019-11-30T00:00:00"/>
    <x v="0"/>
    <x v="5"/>
    <x v="0"/>
  </r>
  <r>
    <s v="엠피성공"/>
    <s v="MP성공"/>
    <s v="성공1팀"/>
    <s v="최선희"/>
    <s v="롯데손보"/>
    <x v="0"/>
    <x v="0"/>
    <n v="132486"/>
    <s v="정상"/>
    <d v="2019-11-06T00:00:00"/>
    <d v="2019-11-06T00:00:00"/>
    <s v="LA20191927734000"/>
    <x v="3"/>
    <d v="2019-11-30T00:00:00"/>
    <x v="0"/>
    <x v="5"/>
    <x v="0"/>
  </r>
  <r>
    <s v="엠피성공"/>
    <s v="MP성공"/>
    <s v="성공1팀"/>
    <s v="최선희"/>
    <s v="메리츠화재"/>
    <x v="0"/>
    <x v="1"/>
    <n v="12270"/>
    <s v="정상"/>
    <d v="2019-11-06T00:00:00"/>
    <d v="2019-11-06T00:00:00"/>
    <s v="61264-277885"/>
    <x v="3"/>
    <d v="2019-11-30T00:00:00"/>
    <x v="0"/>
    <x v="5"/>
    <x v="0"/>
  </r>
  <r>
    <s v="엠피성공"/>
    <s v="MP성공"/>
    <s v="성공1팀"/>
    <s v="최선희"/>
    <s v="농협손보"/>
    <x v="0"/>
    <x v="0"/>
    <n v="80330"/>
    <s v="정상"/>
    <d v="2019-11-06T00:00:00"/>
    <d v="2019-11-06T00:00:00"/>
    <n v="3190607558821"/>
    <x v="3"/>
    <d v="2019-11-30T00:00:00"/>
    <x v="0"/>
    <x v="5"/>
    <x v="0"/>
  </r>
  <r>
    <s v="엠피성공"/>
    <s v="MP성공"/>
    <s v="성공1팀"/>
    <s v="최선희"/>
    <s v="삼성화재"/>
    <x v="0"/>
    <x v="0"/>
    <n v="50000"/>
    <s v="정상"/>
    <d v="2019-11-06T00:00:00"/>
    <d v="2019-11-06T00:00:00"/>
    <n v="51924036950000"/>
    <x v="3"/>
    <d v="2019-11-30T00:00:00"/>
    <x v="0"/>
    <x v="5"/>
    <x v="0"/>
  </r>
  <r>
    <s v="엠피성공"/>
    <s v="MP성공"/>
    <s v="성공1팀"/>
    <s v="최선희"/>
    <s v="롯데손보"/>
    <x v="0"/>
    <x v="0"/>
    <n v="44651"/>
    <s v="정상"/>
    <d v="2019-11-06T00:00:00"/>
    <d v="2019-11-06T00:00:00"/>
    <s v="LA20191930555000"/>
    <x v="3"/>
    <d v="2019-11-30T00:00:00"/>
    <x v="0"/>
    <x v="5"/>
    <x v="0"/>
  </r>
  <r>
    <s v="엠피성공"/>
    <s v="MP성공"/>
    <s v="성공1팀"/>
    <s v="최선희"/>
    <s v="삼성화재"/>
    <x v="0"/>
    <x v="0"/>
    <n v="44000"/>
    <s v="정상"/>
    <d v="2019-11-06T00:00:00"/>
    <d v="2019-11-06T00:00:00"/>
    <n v="51924102400000"/>
    <x v="3"/>
    <d v="2019-11-30T00:00:00"/>
    <x v="0"/>
    <x v="5"/>
    <x v="0"/>
  </r>
  <r>
    <s v="엠피성공"/>
    <s v="MP성공"/>
    <s v="성공1팀"/>
    <s v="최선희"/>
    <s v="메리츠화재"/>
    <x v="0"/>
    <x v="0"/>
    <n v="192000"/>
    <s v="정상"/>
    <d v="2019-11-06T00:00:00"/>
    <d v="2019-11-06T00:00:00"/>
    <s v="61458-3338"/>
    <x v="3"/>
    <d v="2019-11-30T00:00:00"/>
    <x v="0"/>
    <x v="5"/>
    <x v="0"/>
  </r>
  <r>
    <s v="엠피상동"/>
    <s v="MP상동"/>
    <s v="상동1팀"/>
    <s v="최은재"/>
    <s v="메리츠화재"/>
    <x v="0"/>
    <x v="0"/>
    <n v="114000"/>
    <s v="정상"/>
    <d v="2019-11-06T00:00:00"/>
    <d v="2019-11-06T00:00:00"/>
    <s v="61434-16396"/>
    <x v="3"/>
    <d v="2019-11-30T00:00:00"/>
    <x v="0"/>
    <x v="1"/>
    <x v="0"/>
  </r>
  <r>
    <s v="엠피상동"/>
    <s v="MP상동"/>
    <s v="상동1팀"/>
    <s v="최은재"/>
    <s v="메리츠화재"/>
    <x v="0"/>
    <x v="1"/>
    <n v="5440"/>
    <s v="정상"/>
    <d v="2019-11-06T00:00:00"/>
    <d v="2019-11-06T00:00:00"/>
    <s v="61264-278560"/>
    <x v="3"/>
    <d v="2019-11-30T00:00:00"/>
    <x v="0"/>
    <x v="1"/>
    <x v="0"/>
  </r>
  <r>
    <s v="엠피라온"/>
    <s v="HL지점"/>
    <s v="HL1팀"/>
    <s v="함정석"/>
    <s v="한화손보"/>
    <x v="0"/>
    <x v="0"/>
    <n v="36000"/>
    <s v="정상"/>
    <d v="2019-11-06T00:00:00"/>
    <d v="2019-11-06T00:00:00"/>
    <s v="LA20192281397000"/>
    <x v="3"/>
    <d v="2019-11-30T00:00:00"/>
    <x v="0"/>
    <x v="8"/>
    <x v="0"/>
  </r>
  <r>
    <s v="엠피라온"/>
    <s v="HL지점"/>
    <s v="HL1팀"/>
    <s v="함정석"/>
    <s v="한화손보"/>
    <x v="0"/>
    <x v="0"/>
    <n v="36000"/>
    <s v="정상"/>
    <d v="2019-11-06T00:00:00"/>
    <d v="2019-11-06T00:00:00"/>
    <s v="LA20192281409000"/>
    <x v="3"/>
    <d v="2019-11-30T00:00:00"/>
    <x v="0"/>
    <x v="8"/>
    <x v="0"/>
  </r>
  <r>
    <s v="엠피라온"/>
    <s v="HL지점"/>
    <s v="HL1팀"/>
    <s v="함정석"/>
    <s v="한화손보"/>
    <x v="0"/>
    <x v="0"/>
    <n v="36000"/>
    <s v="정상"/>
    <d v="2019-11-06T00:00:00"/>
    <d v="2019-11-06T00:00:00"/>
    <s v="LA20192281356000"/>
    <x v="3"/>
    <d v="2019-11-30T00:00:00"/>
    <x v="0"/>
    <x v="8"/>
    <x v="0"/>
  </r>
  <r>
    <s v="엠피피스토스"/>
    <s v="MP피스토스"/>
    <s v="피스1팀"/>
    <s v="홍미숙"/>
    <s v="롯데손보"/>
    <x v="0"/>
    <x v="1"/>
    <n v="8360"/>
    <s v="정상"/>
    <d v="2019-11-06T00:00:00"/>
    <d v="2019-11-06T00:00:00"/>
    <s v="LA20191928868000"/>
    <x v="3"/>
    <d v="2019-11-30T00:00:00"/>
    <x v="0"/>
    <x v="3"/>
    <x v="0"/>
  </r>
  <r>
    <s v="엠피피스토스"/>
    <s v="MP피스토스"/>
    <s v="피스1팀"/>
    <s v="홍미숙"/>
    <s v="롯데손보"/>
    <x v="0"/>
    <x v="0"/>
    <n v="72694"/>
    <s v="정상"/>
    <d v="2019-11-06T00:00:00"/>
    <d v="2019-11-06T00:00:00"/>
    <s v="LA20191929171000"/>
    <x v="3"/>
    <d v="2019-11-30T00:00:00"/>
    <x v="0"/>
    <x v="3"/>
    <x v="0"/>
  </r>
  <r>
    <s v="엠피피스토스"/>
    <s v="MP피스토스"/>
    <s v="피스1팀"/>
    <s v="홍미숙"/>
    <s v="KB손보"/>
    <x v="0"/>
    <x v="0"/>
    <n v="33300"/>
    <s v="정상"/>
    <d v="2019-11-06T00:00:00"/>
    <d v="2019-11-06T00:00:00"/>
    <n v="20195671989"/>
    <x v="3"/>
    <d v="2019-11-30T00:00:00"/>
    <x v="0"/>
    <x v="3"/>
    <x v="0"/>
  </r>
  <r>
    <s v="엠피피스토스"/>
    <s v="MP피스토스"/>
    <s v="피스1팀"/>
    <s v="홍미숙"/>
    <s v="KB손보"/>
    <x v="0"/>
    <x v="1"/>
    <n v="41854"/>
    <s v="정상"/>
    <d v="2019-11-06T00:00:00"/>
    <d v="2019-11-06T00:00:00"/>
    <n v="20195671760"/>
    <x v="3"/>
    <d v="2019-11-30T00:00:00"/>
    <x v="0"/>
    <x v="3"/>
    <x v="0"/>
  </r>
  <r>
    <s v="엠피메트로"/>
    <s v="씨티엠지점"/>
    <s v="씨티엠1팀"/>
    <s v="김대곤"/>
    <s v="흥국화재"/>
    <x v="0"/>
    <x v="0"/>
    <n v="40807"/>
    <s v="철회"/>
    <d v="2019-11-05T00:00:00"/>
    <d v="2019-11-05T00:00:00"/>
    <n v="41937336810000"/>
    <x v="3"/>
    <d v="2019-11-30T00:00:00"/>
    <x v="1"/>
    <x v="13"/>
    <x v="0"/>
  </r>
  <r>
    <s v="엠피메트로"/>
    <s v="씨티엠지점"/>
    <s v="씨티엠1팀"/>
    <s v="김대곤"/>
    <s v="흥국화재"/>
    <x v="0"/>
    <x v="0"/>
    <n v="42059"/>
    <s v="정상"/>
    <d v="2019-11-05T00:00:00"/>
    <d v="2019-11-05T00:00:00"/>
    <n v="41937336700000"/>
    <x v="3"/>
    <d v="2019-11-30T00:00:00"/>
    <x v="0"/>
    <x v="13"/>
    <x v="0"/>
  </r>
  <r>
    <s v="엠피조은"/>
    <s v="MP조은"/>
    <s v="조은1팀"/>
    <s v="김명주"/>
    <s v="KB손보"/>
    <x v="0"/>
    <x v="0"/>
    <n v="28400"/>
    <s v="정상"/>
    <d v="2019-11-05T00:00:00"/>
    <d v="2019-11-05T00:00:00"/>
    <n v="20195645970"/>
    <x v="3"/>
    <d v="2019-11-30T00:00:00"/>
    <x v="0"/>
    <x v="0"/>
    <x v="0"/>
  </r>
  <r>
    <s v="엠피라온"/>
    <s v="MP라온"/>
    <s v="라온1팀"/>
    <s v="김성만"/>
    <s v="한화손보"/>
    <x v="0"/>
    <x v="0"/>
    <n v="35000"/>
    <s v="정상"/>
    <d v="2019-11-05T00:00:00"/>
    <d v="2019-11-05T00:00:00"/>
    <s v="LA20192267134000"/>
    <x v="3"/>
    <d v="2019-11-30T00:00:00"/>
    <x v="0"/>
    <x v="6"/>
    <x v="0"/>
  </r>
  <r>
    <s v="엠피상동"/>
    <s v="MP상동"/>
    <s v="상동1팀"/>
    <s v="김옥순"/>
    <s v="메리츠화재"/>
    <x v="0"/>
    <x v="0"/>
    <n v="137000"/>
    <s v="정상"/>
    <d v="2019-11-05T00:00:00"/>
    <d v="2019-11-05T00:00:00"/>
    <s v="61433-9865"/>
    <x v="3"/>
    <d v="2019-11-30T00:00:00"/>
    <x v="0"/>
    <x v="1"/>
    <x v="0"/>
  </r>
  <r>
    <s v="엠피송내"/>
    <s v="MP송내"/>
    <s v="송내2팀"/>
    <s v="김은숙1"/>
    <s v="현대해상"/>
    <x v="0"/>
    <x v="0"/>
    <n v="201000"/>
    <s v="정상"/>
    <d v="2019-11-05T00:00:00"/>
    <d v="2019-11-05T00:00:00"/>
    <s v="L01939215768"/>
    <x v="3"/>
    <d v="2019-11-30T00:00:00"/>
    <x v="0"/>
    <x v="2"/>
    <x v="0"/>
  </r>
  <r>
    <s v="엠피피스토스"/>
    <s v="MP피스토스"/>
    <s v="피스1팀"/>
    <s v="김진이"/>
    <s v="메리츠화재"/>
    <x v="0"/>
    <x v="1"/>
    <n v="5410"/>
    <s v="철회"/>
    <d v="2019-11-05T00:00:00"/>
    <d v="2019-11-05T00:00:00"/>
    <s v="61264-276917"/>
    <x v="3"/>
    <d v="2019-11-30T00:00:00"/>
    <x v="1"/>
    <x v="3"/>
    <x v="0"/>
  </r>
  <r>
    <s v="엠피피스토스"/>
    <s v="MP피스토스"/>
    <s v="피스1팀"/>
    <s v="김진이"/>
    <s v="메리츠화재"/>
    <x v="0"/>
    <x v="0"/>
    <n v="43160"/>
    <s v="철회"/>
    <d v="2019-11-05T00:00:00"/>
    <d v="2019-11-05T00:00:00"/>
    <s v="61434-15773"/>
    <x v="3"/>
    <d v="2019-11-30T00:00:00"/>
    <x v="1"/>
    <x v="3"/>
    <x v="0"/>
  </r>
  <r>
    <s v="엠피피스토스"/>
    <s v="MP피스토스"/>
    <s v="피스1팀"/>
    <s v="김진이"/>
    <s v="메리츠화재"/>
    <x v="0"/>
    <x v="0"/>
    <n v="48040"/>
    <s v="철회"/>
    <d v="2019-11-05T00:00:00"/>
    <d v="2019-11-05T00:00:00"/>
    <s v="61434-15774"/>
    <x v="3"/>
    <d v="2019-11-30T00:00:00"/>
    <x v="1"/>
    <x v="3"/>
    <x v="0"/>
  </r>
  <r>
    <s v="엠피레전드"/>
    <s v="MP레전드"/>
    <s v="레전드1팀"/>
    <s v="박윤나"/>
    <s v="DB손보"/>
    <x v="0"/>
    <x v="0"/>
    <n v="10000"/>
    <s v="정상"/>
    <d v="2019-11-05T00:00:00"/>
    <d v="2019-11-05T00:00:00"/>
    <n v="320192056389"/>
    <x v="3"/>
    <d v="2019-11-30T00:00:00"/>
    <x v="0"/>
    <x v="11"/>
    <x v="0"/>
  </r>
  <r>
    <s v="엠피라온"/>
    <s v="MP라온"/>
    <m/>
    <s v="박종철"/>
    <s v="한화손보"/>
    <x v="0"/>
    <x v="0"/>
    <n v="25000"/>
    <s v="정상"/>
    <d v="2019-11-05T00:00:00"/>
    <d v="2019-11-05T00:00:00"/>
    <s v="LA20192269547000"/>
    <x v="3"/>
    <d v="2019-11-30T00:00:00"/>
    <x v="0"/>
    <x v="6"/>
    <x v="0"/>
  </r>
  <r>
    <s v="엠피라온"/>
    <s v="MP라온"/>
    <s v="라온1팀"/>
    <s v="박종호"/>
    <s v="한화손보"/>
    <x v="0"/>
    <x v="0"/>
    <n v="93000"/>
    <s v="정상"/>
    <d v="2019-11-05T00:00:00"/>
    <d v="2019-11-05T00:00:00"/>
    <s v="LA20192269521000"/>
    <x v="3"/>
    <d v="2019-11-30T00:00:00"/>
    <x v="0"/>
    <x v="6"/>
    <x v="0"/>
  </r>
  <r>
    <s v="엠피피스토스"/>
    <s v="MP피스토스"/>
    <s v="피스1팀"/>
    <s v="변영미"/>
    <s v="메리츠화재"/>
    <x v="0"/>
    <x v="0"/>
    <n v="43500"/>
    <s v="정상"/>
    <d v="2019-11-05T00:00:00"/>
    <d v="2019-11-05T00:00:00"/>
    <s v="61420-21895"/>
    <x v="3"/>
    <d v="2019-11-30T00:00:00"/>
    <x v="0"/>
    <x v="3"/>
    <x v="0"/>
  </r>
  <r>
    <s v="엠피경기"/>
    <m/>
    <m/>
    <s v="신수정"/>
    <s v="삼성화재"/>
    <x v="0"/>
    <x v="0"/>
    <n v="49916"/>
    <s v="정상"/>
    <d v="2019-11-05T00:00:00"/>
    <d v="2019-11-05T00:00:00"/>
    <n v="51923942800000"/>
    <x v="3"/>
    <d v="2019-11-30T00:00:00"/>
    <x v="0"/>
    <x v="18"/>
    <x v="0"/>
  </r>
  <r>
    <s v="엠피상동"/>
    <s v="MP상동"/>
    <s v="상동1팀"/>
    <s v="육숙자"/>
    <s v="메리츠화재"/>
    <x v="0"/>
    <x v="0"/>
    <n v="45000"/>
    <s v="정상"/>
    <d v="2019-11-05T00:00:00"/>
    <d v="2019-11-05T00:00:00"/>
    <s v="61438-15274"/>
    <x v="3"/>
    <d v="2019-11-30T00:00:00"/>
    <x v="0"/>
    <x v="1"/>
    <x v="0"/>
  </r>
  <r>
    <s v="엠피상동"/>
    <s v="MP상동"/>
    <s v="상동1팀"/>
    <s v="육숙자"/>
    <s v="메리츠화재"/>
    <x v="0"/>
    <x v="0"/>
    <n v="128000"/>
    <s v="정상"/>
    <d v="2019-11-05T00:00:00"/>
    <d v="2019-11-05T00:00:00"/>
    <s v="61443-16465"/>
    <x v="3"/>
    <d v="2019-11-30T00:00:00"/>
    <x v="0"/>
    <x v="1"/>
    <x v="0"/>
  </r>
  <r>
    <s v="엠피상동"/>
    <s v="MP상동"/>
    <s v="상동1팀"/>
    <s v="육숙자"/>
    <s v="메리츠화재"/>
    <x v="0"/>
    <x v="0"/>
    <n v="29000"/>
    <s v="정상"/>
    <d v="2019-11-05T00:00:00"/>
    <d v="2019-11-05T00:00:00"/>
    <s v="61438-15368"/>
    <x v="3"/>
    <d v="2019-11-30T00:00:00"/>
    <x v="0"/>
    <x v="1"/>
    <x v="0"/>
  </r>
  <r>
    <s v="엠피상동"/>
    <s v="MP상동"/>
    <s v="상동1팀"/>
    <s v="육숙자"/>
    <s v="메리츠화재"/>
    <x v="0"/>
    <x v="0"/>
    <n v="35000"/>
    <s v="정상"/>
    <d v="2019-11-05T00:00:00"/>
    <d v="2019-11-05T00:00:00"/>
    <s v="61438-15355"/>
    <x v="3"/>
    <d v="2019-11-30T00:00:00"/>
    <x v="0"/>
    <x v="1"/>
    <x v="0"/>
  </r>
  <r>
    <s v="엠피상동"/>
    <s v="MP상동"/>
    <s v="상동1팀"/>
    <s v="육숙자"/>
    <s v="메리츠화재"/>
    <x v="0"/>
    <x v="0"/>
    <n v="90000"/>
    <s v="정상"/>
    <d v="2019-11-05T00:00:00"/>
    <d v="2019-11-05T00:00:00"/>
    <s v="61434-15392"/>
    <x v="3"/>
    <d v="2019-11-30T00:00:00"/>
    <x v="0"/>
    <x v="1"/>
    <x v="0"/>
  </r>
  <r>
    <s v="엠피라온"/>
    <s v="MP라온"/>
    <s v="라온1팀"/>
    <s v="윤태진"/>
    <s v="메리츠화재"/>
    <x v="0"/>
    <x v="0"/>
    <n v="35000"/>
    <s v="정상"/>
    <d v="2019-11-05T00:00:00"/>
    <d v="2019-11-05T00:00:00"/>
    <s v="61437-33844"/>
    <x v="3"/>
    <d v="2019-11-30T00:00:00"/>
    <x v="0"/>
    <x v="6"/>
    <x v="0"/>
  </r>
  <r>
    <s v="엠피상동"/>
    <s v="MP상동"/>
    <s v="상동1팀"/>
    <s v="이경옥"/>
    <s v="삼성화재"/>
    <x v="0"/>
    <x v="0"/>
    <n v="240000"/>
    <s v="정상"/>
    <d v="2019-11-05T00:00:00"/>
    <d v="2019-11-05T00:00:00"/>
    <n v="51923950410000"/>
    <x v="3"/>
    <d v="2019-11-30T00:00:00"/>
    <x v="0"/>
    <x v="1"/>
    <x v="0"/>
  </r>
  <r>
    <s v="엠피상동"/>
    <s v="MP상동"/>
    <s v="상동1팀"/>
    <s v="이경옥"/>
    <s v="삼성화재"/>
    <x v="0"/>
    <x v="0"/>
    <n v="82000"/>
    <s v="정상"/>
    <d v="2019-11-05T00:00:00"/>
    <d v="2019-11-05T00:00:00"/>
    <n v="51923970930000"/>
    <x v="3"/>
    <d v="2019-11-30T00:00:00"/>
    <x v="0"/>
    <x v="1"/>
    <x v="0"/>
  </r>
  <r>
    <s v="엠피송내"/>
    <s v="MP송내"/>
    <s v="송내1팀"/>
    <s v="이광인"/>
    <s v="현대해상"/>
    <x v="0"/>
    <x v="0"/>
    <n v="141000"/>
    <s v="정상"/>
    <d v="2019-11-05T00:00:00"/>
    <d v="2019-11-05T00:00:00"/>
    <s v="L01939032704"/>
    <x v="3"/>
    <d v="2019-11-30T00:00:00"/>
    <x v="0"/>
    <x v="2"/>
    <x v="0"/>
  </r>
  <r>
    <s v="엠피송내"/>
    <s v="MP송내"/>
    <s v="송내1팀"/>
    <s v="이광인"/>
    <s v="현대해상"/>
    <x v="0"/>
    <x v="0"/>
    <n v="159000"/>
    <s v="정상"/>
    <d v="2019-11-05T00:00:00"/>
    <d v="2019-11-05T00:00:00"/>
    <s v="L01939063841"/>
    <x v="3"/>
    <d v="2019-11-30T00:00:00"/>
    <x v="0"/>
    <x v="2"/>
    <x v="0"/>
  </r>
  <r>
    <s v="엠피상동"/>
    <s v="MP상동"/>
    <s v="상동1팀"/>
    <s v="이문희"/>
    <s v="삼성화재"/>
    <x v="0"/>
    <x v="0"/>
    <n v="132500"/>
    <s v="정상"/>
    <d v="2019-11-05T00:00:00"/>
    <d v="2019-11-05T00:00:00"/>
    <n v="51923942370000"/>
    <x v="3"/>
    <d v="2019-11-30T00:00:00"/>
    <x v="0"/>
    <x v="1"/>
    <x v="0"/>
  </r>
  <r>
    <s v="엠피상동"/>
    <s v="MP상동"/>
    <s v="상동1팀"/>
    <s v="이병식"/>
    <s v="메리츠화재"/>
    <x v="0"/>
    <x v="0"/>
    <n v="56190"/>
    <s v="정상"/>
    <d v="2019-11-05T00:00:00"/>
    <d v="2019-11-05T00:00:00"/>
    <s v="61426-7964"/>
    <x v="3"/>
    <d v="2019-11-30T00:00:00"/>
    <x v="0"/>
    <x v="1"/>
    <x v="0"/>
  </r>
  <r>
    <s v="엠피상동"/>
    <s v="MP상동"/>
    <s v="상동1팀"/>
    <s v="이복종"/>
    <s v="KB손보"/>
    <x v="0"/>
    <x v="0"/>
    <n v="30100"/>
    <s v="정상"/>
    <d v="2019-11-05T00:00:00"/>
    <d v="2019-11-05T00:00:00"/>
    <n v="20195646975"/>
    <x v="3"/>
    <d v="2019-11-30T00:00:00"/>
    <x v="0"/>
    <x v="1"/>
    <x v="0"/>
  </r>
  <r>
    <s v="엠피상동"/>
    <s v="MP상동"/>
    <s v="상동1팀"/>
    <s v="이복종"/>
    <s v="KB손보"/>
    <x v="0"/>
    <x v="0"/>
    <n v="26000"/>
    <s v="정상"/>
    <d v="2019-11-05T00:00:00"/>
    <d v="2019-11-05T00:00:00"/>
    <n v="20195647101"/>
    <x v="3"/>
    <d v="2019-11-30T00:00:00"/>
    <x v="0"/>
    <x v="1"/>
    <x v="0"/>
  </r>
  <r>
    <s v="엠피상동"/>
    <s v="MP상동"/>
    <s v="상동1팀"/>
    <s v="이복종"/>
    <s v="메리츠화재"/>
    <x v="0"/>
    <x v="0"/>
    <n v="39000"/>
    <s v="정상"/>
    <d v="2019-11-05T00:00:00"/>
    <d v="2019-11-05T00:00:00"/>
    <s v="61443-16874"/>
    <x v="3"/>
    <d v="2019-11-30T00:00:00"/>
    <x v="0"/>
    <x v="1"/>
    <x v="0"/>
  </r>
  <r>
    <s v="엠피상동"/>
    <s v="MP상동"/>
    <s v="상동1팀"/>
    <s v="이상분"/>
    <s v="KB손보"/>
    <x v="0"/>
    <x v="0"/>
    <n v="30000"/>
    <s v="정상"/>
    <d v="2019-11-05T00:00:00"/>
    <d v="2019-11-05T00:00:00"/>
    <n v="20195646166"/>
    <x v="3"/>
    <d v="2019-11-30T00:00:00"/>
    <x v="0"/>
    <x v="1"/>
    <x v="0"/>
  </r>
  <r>
    <s v="엠피상동"/>
    <s v="MP상동"/>
    <s v="상동1팀"/>
    <s v="이상분"/>
    <s v="KB손보"/>
    <x v="0"/>
    <x v="0"/>
    <n v="21000"/>
    <s v="정상"/>
    <d v="2019-11-05T00:00:00"/>
    <d v="2019-11-05T00:00:00"/>
    <n v="20195647347"/>
    <x v="3"/>
    <d v="2019-11-30T00:00:00"/>
    <x v="0"/>
    <x v="1"/>
    <x v="0"/>
  </r>
  <r>
    <s v="엠피송내"/>
    <m/>
    <m/>
    <s v="이선영"/>
    <s v="현대해상"/>
    <x v="0"/>
    <x v="0"/>
    <n v="32760"/>
    <s v="정상"/>
    <d v="2019-11-05T00:00:00"/>
    <d v="2019-11-05T00:00:00"/>
    <s v="L01939070259"/>
    <x v="3"/>
    <d v="2019-11-30T00:00:00"/>
    <x v="0"/>
    <x v="2"/>
    <x v="0"/>
  </r>
  <r>
    <s v="엠피송내"/>
    <m/>
    <m/>
    <s v="이선영"/>
    <s v="현대해상"/>
    <x v="0"/>
    <x v="0"/>
    <n v="32760"/>
    <s v="정상"/>
    <d v="2019-11-05T00:00:00"/>
    <d v="2019-11-05T00:00:00"/>
    <s v="L01939070326"/>
    <x v="3"/>
    <d v="2019-11-30T00:00:00"/>
    <x v="0"/>
    <x v="2"/>
    <x v="0"/>
  </r>
  <r>
    <s v="엠피송내"/>
    <m/>
    <m/>
    <s v="이선영"/>
    <s v="현대해상"/>
    <x v="0"/>
    <x v="0"/>
    <n v="34250"/>
    <s v="정상"/>
    <d v="2019-11-05T00:00:00"/>
    <d v="2019-11-05T00:00:00"/>
    <s v="L01939070139"/>
    <x v="3"/>
    <d v="2019-11-30T00:00:00"/>
    <x v="0"/>
    <x v="2"/>
    <x v="0"/>
  </r>
  <r>
    <s v="엠피송내"/>
    <m/>
    <m/>
    <s v="이선영"/>
    <s v="현대해상"/>
    <x v="0"/>
    <x v="0"/>
    <n v="35690"/>
    <s v="정상"/>
    <d v="2019-11-05T00:00:00"/>
    <d v="2019-11-05T00:00:00"/>
    <s v="L01939070401"/>
    <x v="3"/>
    <d v="2019-11-30T00:00:00"/>
    <x v="0"/>
    <x v="2"/>
    <x v="0"/>
  </r>
  <r>
    <s v="엠피라온"/>
    <s v="HL지점"/>
    <m/>
    <s v="이종선"/>
    <s v="한화손보"/>
    <x v="0"/>
    <x v="0"/>
    <n v="34000"/>
    <s v="정상"/>
    <d v="2019-11-05T00:00:00"/>
    <d v="2019-11-05T00:00:00"/>
    <s v="LA20192267396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5T00:00:00"/>
    <d v="2019-11-05T00:00:00"/>
    <s v="LA20192264660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5T00:00:00"/>
    <d v="2019-11-05T00:00:00"/>
    <s v="LA20192265543000"/>
    <x v="3"/>
    <d v="2019-11-30T00:00:00"/>
    <x v="0"/>
    <x v="8"/>
    <x v="0"/>
  </r>
  <r>
    <s v="엠피라온"/>
    <s v="HL지점"/>
    <m/>
    <s v="이종선"/>
    <s v="한화손보"/>
    <x v="0"/>
    <x v="0"/>
    <n v="36000"/>
    <s v="정상"/>
    <d v="2019-11-05T00:00:00"/>
    <d v="2019-11-05T00:00:00"/>
    <s v="LA20192268469000"/>
    <x v="3"/>
    <d v="2019-11-30T00:00:00"/>
    <x v="0"/>
    <x v="8"/>
    <x v="0"/>
  </r>
  <r>
    <s v="엠피라온"/>
    <s v="HL지점"/>
    <m/>
    <s v="이종선"/>
    <s v="한화손보"/>
    <x v="0"/>
    <x v="0"/>
    <n v="35000"/>
    <s v="정상"/>
    <d v="2019-11-05T00:00:00"/>
    <d v="2019-11-05T00:00:00"/>
    <s v="LA20192267487000"/>
    <x v="3"/>
    <d v="2019-11-30T00:00:00"/>
    <x v="0"/>
    <x v="8"/>
    <x v="0"/>
  </r>
  <r>
    <s v="엠피송내"/>
    <s v="MP송내"/>
    <s v="송내2팀"/>
    <s v="이현자"/>
    <s v="롯데손보"/>
    <x v="0"/>
    <x v="2"/>
    <n v="50000"/>
    <s v="정상"/>
    <d v="2019-11-05T00:00:00"/>
    <d v="2019-11-05T00:00:00"/>
    <s v="LA20191921212000"/>
    <x v="3"/>
    <d v="2019-11-30T00:00:00"/>
    <x v="0"/>
    <x v="2"/>
    <x v="0"/>
  </r>
  <r>
    <s v="엠피송내"/>
    <s v="MP송내"/>
    <s v="송내1팀"/>
    <s v="임미영"/>
    <s v="현대해상"/>
    <x v="0"/>
    <x v="0"/>
    <n v="201000"/>
    <s v="정상"/>
    <d v="2019-11-05T00:00:00"/>
    <d v="2019-11-05T00:00:00"/>
    <s v="L01939127115"/>
    <x v="3"/>
    <d v="2019-11-30T00:00:00"/>
    <x v="0"/>
    <x v="2"/>
    <x v="0"/>
  </r>
  <r>
    <s v="엠피성공"/>
    <m/>
    <m/>
    <s v="전용순"/>
    <s v="삼성화재"/>
    <x v="0"/>
    <x v="0"/>
    <n v="34000"/>
    <s v="정상"/>
    <d v="2019-11-05T00:00:00"/>
    <d v="2019-11-05T00:00:00"/>
    <n v="51923913660000"/>
    <x v="3"/>
    <d v="2019-11-30T00:00:00"/>
    <x v="0"/>
    <x v="5"/>
    <x v="0"/>
  </r>
  <r>
    <s v="엠피경기"/>
    <s v="MP경기"/>
    <s v="경기1팀"/>
    <s v="정원진"/>
    <s v="삼성화재"/>
    <x v="0"/>
    <x v="0"/>
    <n v="100000"/>
    <s v="정상"/>
    <d v="2019-11-05T00:00:00"/>
    <d v="2019-11-05T00:00:00"/>
    <n v="51923961580000"/>
    <x v="3"/>
    <d v="2019-11-30T00:00:00"/>
    <x v="0"/>
    <x v="18"/>
    <x v="0"/>
  </r>
  <r>
    <s v="엠피상동"/>
    <s v="MP상동"/>
    <s v="상동1팀"/>
    <s v="조성임"/>
    <s v="메리츠화재"/>
    <x v="0"/>
    <x v="0"/>
    <n v="128000"/>
    <s v="정상"/>
    <d v="2019-11-05T00:00:00"/>
    <d v="2019-11-05T00:00:00"/>
    <s v="61434-15692"/>
    <x v="3"/>
    <d v="2019-11-30T00:00:00"/>
    <x v="0"/>
    <x v="1"/>
    <x v="0"/>
  </r>
  <r>
    <s v="엠피상동"/>
    <s v="MP상동"/>
    <s v="상동1팀"/>
    <s v="조성임"/>
    <s v="메리츠화재"/>
    <x v="0"/>
    <x v="0"/>
    <n v="142000"/>
    <s v="정상"/>
    <d v="2019-11-05T00:00:00"/>
    <d v="2019-11-05T00:00:00"/>
    <s v="61434-15701"/>
    <x v="3"/>
    <d v="2019-11-30T00:00:00"/>
    <x v="0"/>
    <x v="1"/>
    <x v="0"/>
  </r>
  <r>
    <s v="엠피의정부"/>
    <s v="MP의정부"/>
    <s v="의정부1팀"/>
    <s v="채경미"/>
    <s v="MG손보"/>
    <x v="0"/>
    <x v="0"/>
    <n v="31794"/>
    <s v="정상"/>
    <d v="2019-11-05T00:00:00"/>
    <d v="2019-11-05T00:00:00"/>
    <n v="20190526764"/>
    <x v="3"/>
    <d v="2019-11-30T00:00:00"/>
    <x v="0"/>
    <x v="10"/>
    <x v="0"/>
  </r>
  <r>
    <s v="엠피의정부"/>
    <s v="MP의정부"/>
    <s v="의정부1팀"/>
    <s v="채경미"/>
    <s v="MG손보"/>
    <x v="0"/>
    <x v="0"/>
    <n v="31369"/>
    <s v="정상"/>
    <d v="2019-11-05T00:00:00"/>
    <d v="2019-11-05T00:00:00"/>
    <n v="20190526702"/>
    <x v="3"/>
    <d v="2019-11-30T00:00:00"/>
    <x v="0"/>
    <x v="10"/>
    <x v="0"/>
  </r>
  <r>
    <s v="엠피성공"/>
    <s v="MP성공"/>
    <s v="성공1팀"/>
    <s v="최선희"/>
    <s v="농협손보"/>
    <x v="0"/>
    <x v="0"/>
    <n v="89620"/>
    <s v="정상"/>
    <d v="2019-11-05T00:00:00"/>
    <d v="2019-11-05T00:00:00"/>
    <n v="3190607192511"/>
    <x v="3"/>
    <d v="2019-11-30T00:00:00"/>
    <x v="0"/>
    <x v="5"/>
    <x v="0"/>
  </r>
  <r>
    <s v="엠피성공"/>
    <s v="MP성공"/>
    <s v="성공1팀"/>
    <s v="최선희"/>
    <s v="삼성화재"/>
    <x v="0"/>
    <x v="0"/>
    <n v="37000"/>
    <s v="정상"/>
    <d v="2019-11-05T00:00:00"/>
    <d v="2019-11-05T00:00:00"/>
    <n v="51923910540000"/>
    <x v="3"/>
    <d v="2019-11-30T00:00:00"/>
    <x v="0"/>
    <x v="5"/>
    <x v="0"/>
  </r>
  <r>
    <s v="엠피성공"/>
    <s v="MP성공"/>
    <s v="성공1팀"/>
    <s v="최선희"/>
    <s v="삼성화재"/>
    <x v="0"/>
    <x v="0"/>
    <n v="33000"/>
    <s v="정상"/>
    <d v="2019-11-05T00:00:00"/>
    <d v="2019-11-05T00:00:00"/>
    <n v="51923910030000"/>
    <x v="3"/>
    <d v="2019-11-30T00:00:00"/>
    <x v="0"/>
    <x v="5"/>
    <x v="0"/>
  </r>
  <r>
    <s v="엠피라온"/>
    <s v="HL지점"/>
    <s v="HL1팀"/>
    <s v="함정석"/>
    <s v="한화손보"/>
    <x v="0"/>
    <x v="0"/>
    <n v="36000"/>
    <s v="정상"/>
    <d v="2019-11-05T00:00:00"/>
    <d v="2019-11-05T00:00:00"/>
    <s v="LA20192269074000"/>
    <x v="3"/>
    <d v="2019-11-30T00:00:00"/>
    <x v="0"/>
    <x v="8"/>
    <x v="0"/>
  </r>
  <r>
    <s v="엠피라온"/>
    <s v="HL지점"/>
    <s v="HL1팀"/>
    <s v="함정석"/>
    <s v="한화손보"/>
    <x v="0"/>
    <x v="0"/>
    <n v="36000"/>
    <s v="정상"/>
    <d v="2019-11-05T00:00:00"/>
    <d v="2019-11-05T00:00:00"/>
    <s v="LA20192269485000"/>
    <x v="3"/>
    <d v="2019-11-30T00:00:00"/>
    <x v="0"/>
    <x v="8"/>
    <x v="0"/>
  </r>
  <r>
    <s v="엠피라온"/>
    <s v="HL지점"/>
    <s v="HL1팀"/>
    <s v="함정석"/>
    <s v="한화손보"/>
    <x v="0"/>
    <x v="0"/>
    <n v="36000"/>
    <s v="정상"/>
    <d v="2019-11-05T00:00:00"/>
    <d v="2019-11-05T00:00:00"/>
    <s v="LA20192269194000"/>
    <x v="3"/>
    <d v="2019-11-30T00:00:00"/>
    <x v="0"/>
    <x v="8"/>
    <x v="0"/>
  </r>
  <r>
    <s v="엠피프라임"/>
    <m/>
    <m/>
    <s v="허윤경"/>
    <s v="한화손보"/>
    <x v="0"/>
    <x v="0"/>
    <n v="45080"/>
    <s v="정상"/>
    <d v="2019-11-05T00:00:00"/>
    <d v="2019-11-05T00:00:00"/>
    <s v="LA20192271245000"/>
    <x v="3"/>
    <d v="2019-11-30T00:00:00"/>
    <x v="0"/>
    <x v="12"/>
    <x v="0"/>
  </r>
  <r>
    <s v="엠피피스토스"/>
    <s v="MP피스토스"/>
    <s v="피스1팀"/>
    <s v="홍미숙"/>
    <s v="메리츠화재"/>
    <x v="0"/>
    <x v="1"/>
    <n v="72890"/>
    <s v="정상"/>
    <d v="2019-11-05T00:00:00"/>
    <d v="2019-11-05T00:00:00"/>
    <s v="61265-21045"/>
    <x v="3"/>
    <d v="2019-11-30T00:00:00"/>
    <x v="0"/>
    <x v="3"/>
    <x v="0"/>
  </r>
  <r>
    <s v="엠피성공"/>
    <s v="MP성공"/>
    <s v="성공1팀"/>
    <s v="홍미정"/>
    <s v="롯데손보"/>
    <x v="0"/>
    <x v="0"/>
    <n v="28300"/>
    <s v="정상"/>
    <d v="2019-11-05T00:00:00"/>
    <d v="2019-11-05T00:00:00"/>
    <s v="LA20191925650000"/>
    <x v="3"/>
    <d v="2019-11-30T00:00:00"/>
    <x v="0"/>
    <x v="5"/>
    <x v="0"/>
  </r>
  <r>
    <s v="엠피성공"/>
    <s v="MP성공"/>
    <s v="성공1팀"/>
    <s v="홍미정"/>
    <s v="메리츠화재"/>
    <x v="0"/>
    <x v="0"/>
    <n v="61330"/>
    <s v="정상"/>
    <d v="2019-11-05T00:00:00"/>
    <d v="2019-11-05T00:00:00"/>
    <s v="61420-21962"/>
    <x v="3"/>
    <d v="2019-11-30T00:00:00"/>
    <x v="0"/>
    <x v="5"/>
    <x v="0"/>
  </r>
  <r>
    <s v="엠피상동"/>
    <s v="MP상동"/>
    <s v="상동1팀"/>
    <s v="강명희"/>
    <s v="메리츠화재"/>
    <x v="0"/>
    <x v="0"/>
    <n v="154000"/>
    <s v="정상"/>
    <d v="2019-11-04T00:00:00"/>
    <d v="2019-11-04T00:00:00"/>
    <s v="61434-14201"/>
    <x v="3"/>
    <d v="2019-11-30T00:00:00"/>
    <x v="0"/>
    <x v="1"/>
    <x v="0"/>
  </r>
  <r>
    <s v="엠피상동"/>
    <s v="MP상동"/>
    <s v="상동1팀"/>
    <s v="강명희"/>
    <s v="메리츠화재"/>
    <x v="0"/>
    <x v="0"/>
    <n v="13450"/>
    <s v="정상"/>
    <d v="2019-11-04T00:00:00"/>
    <d v="2019-11-04T00:00:00"/>
    <s v="61437-30933"/>
    <x v="3"/>
    <d v="2019-11-30T00:00:00"/>
    <x v="0"/>
    <x v="1"/>
    <x v="0"/>
  </r>
  <r>
    <s v="엠피상동"/>
    <s v="MP상동"/>
    <s v="상동1팀"/>
    <s v="강명희"/>
    <s v="메리츠화재"/>
    <x v="0"/>
    <x v="0"/>
    <n v="13300"/>
    <s v="정상"/>
    <d v="2019-11-04T00:00:00"/>
    <d v="2019-11-04T00:00:00"/>
    <s v="61437-31007"/>
    <x v="3"/>
    <d v="2019-11-30T00:00:00"/>
    <x v="0"/>
    <x v="1"/>
    <x v="0"/>
  </r>
  <r>
    <s v="엠피상동"/>
    <s v="MP상동"/>
    <s v="상동1팀"/>
    <s v="강명희"/>
    <s v="메리츠화재"/>
    <x v="0"/>
    <x v="0"/>
    <n v="20000"/>
    <s v="정상"/>
    <d v="2019-11-04T00:00:00"/>
    <d v="2019-11-04T00:00:00"/>
    <s v="61437-31112"/>
    <x v="3"/>
    <d v="2019-11-30T00:00:00"/>
    <x v="0"/>
    <x v="1"/>
    <x v="0"/>
  </r>
  <r>
    <s v="엠피조은"/>
    <s v="MP조은"/>
    <s v="조은1팀"/>
    <s v="김명주"/>
    <s v="KB손보"/>
    <x v="0"/>
    <x v="0"/>
    <n v="84100"/>
    <s v="정상"/>
    <d v="2019-11-04T00:00:00"/>
    <d v="2019-11-04T00:00:00"/>
    <n v="20195609350"/>
    <x v="3"/>
    <d v="2019-11-30T00:00:00"/>
    <x v="0"/>
    <x v="0"/>
    <x v="0"/>
  </r>
  <r>
    <s v="엠피피스토스"/>
    <s v="MP피스토스"/>
    <s v="피스1팀"/>
    <s v="김상천"/>
    <s v="한화손보"/>
    <x v="0"/>
    <x v="0"/>
    <n v="50621"/>
    <s v="정상"/>
    <d v="2019-11-04T00:00:00"/>
    <d v="2019-11-04T00:00:00"/>
    <s v="LA20192245745000"/>
    <x v="3"/>
    <d v="2019-11-30T00:00:00"/>
    <x v="0"/>
    <x v="3"/>
    <x v="0"/>
  </r>
  <r>
    <s v="엠피라온"/>
    <s v="MP라온"/>
    <s v="라온1팀"/>
    <s v="김성만"/>
    <s v="한화손보"/>
    <x v="0"/>
    <x v="2"/>
    <n v="25000"/>
    <s v="정상"/>
    <d v="2019-11-04T00:00:00"/>
    <d v="2019-11-04T00:00:00"/>
    <s v="LA20192252175000"/>
    <x v="3"/>
    <d v="2019-11-30T00:00:00"/>
    <x v="0"/>
    <x v="6"/>
    <x v="0"/>
  </r>
  <r>
    <s v="엠피라온"/>
    <s v="MP라온"/>
    <s v="라온1팀"/>
    <s v="김성만"/>
    <s v="한화손보"/>
    <x v="0"/>
    <x v="0"/>
    <n v="35000"/>
    <s v="정상"/>
    <d v="2019-11-04T00:00:00"/>
    <d v="2019-11-04T00:00:00"/>
    <s v="LA20192248531000"/>
    <x v="3"/>
    <d v="2019-11-30T00:00:00"/>
    <x v="0"/>
    <x v="6"/>
    <x v="0"/>
  </r>
  <r>
    <s v="엠피상동"/>
    <s v="MP상동"/>
    <s v="상동1팀"/>
    <s v="김순자"/>
    <s v="메리츠화재"/>
    <x v="0"/>
    <x v="0"/>
    <n v="108000"/>
    <s v="정상"/>
    <d v="2019-11-04T00:00:00"/>
    <d v="2019-11-04T00:00:00"/>
    <s v="61434-14522"/>
    <x v="3"/>
    <d v="2019-11-30T00:00:00"/>
    <x v="0"/>
    <x v="1"/>
    <x v="0"/>
  </r>
  <r>
    <s v="엠피피스토스"/>
    <s v="MP피스토스"/>
    <s v="피스1팀"/>
    <s v="김승희"/>
    <s v="DB손보"/>
    <x v="0"/>
    <x v="0"/>
    <n v="100560"/>
    <s v="정상"/>
    <d v="2019-11-04T00:00:00"/>
    <d v="2019-11-04T00:00:00"/>
    <n v="320192053440"/>
    <x v="3"/>
    <d v="2019-11-30T00:00:00"/>
    <x v="0"/>
    <x v="3"/>
    <x v="0"/>
  </r>
  <r>
    <s v="엠피상동"/>
    <s v="MP상동"/>
    <s v="상동1팀"/>
    <s v="김옥순"/>
    <s v="메리츠화재"/>
    <x v="0"/>
    <x v="1"/>
    <n v="32650"/>
    <s v="정상"/>
    <d v="2019-11-04T00:00:00"/>
    <d v="2019-11-04T00:00:00"/>
    <s v="61264-273370"/>
    <x v="3"/>
    <d v="2019-11-30T00:00:00"/>
    <x v="0"/>
    <x v="1"/>
    <x v="0"/>
  </r>
  <r>
    <s v="엠피피스토스"/>
    <s v="MP피스토스"/>
    <s v="피스1팀"/>
    <s v="김진이"/>
    <s v="롯데손보"/>
    <x v="0"/>
    <x v="0"/>
    <n v="19800"/>
    <s v="정상"/>
    <d v="2019-11-04T00:00:00"/>
    <d v="2019-11-04T00:00:00"/>
    <s v="LA20191916495000"/>
    <x v="3"/>
    <d v="2019-11-30T00:00:00"/>
    <x v="0"/>
    <x v="3"/>
    <x v="0"/>
  </r>
  <r>
    <s v="엠피피스토스"/>
    <s v="MP피스토스"/>
    <s v="피스1팀"/>
    <s v="김진이"/>
    <s v="한화손보"/>
    <x v="0"/>
    <x v="0"/>
    <n v="59000"/>
    <s v="정상"/>
    <d v="2019-11-04T00:00:00"/>
    <d v="2019-11-04T00:00:00"/>
    <s v="LA20192250105000"/>
    <x v="3"/>
    <d v="2019-11-30T00:00:00"/>
    <x v="0"/>
    <x v="3"/>
    <x v="0"/>
  </r>
  <r>
    <s v="엠피메트로"/>
    <m/>
    <m/>
    <s v="문홍주"/>
    <s v="한화손보"/>
    <x v="0"/>
    <x v="0"/>
    <n v="40000"/>
    <s v="정상"/>
    <d v="2019-11-04T00:00:00"/>
    <d v="2019-11-04T00:00:00"/>
    <s v="LA20192248868000"/>
    <x v="3"/>
    <d v="2019-11-30T00:00:00"/>
    <x v="0"/>
    <x v="17"/>
    <x v="0"/>
  </r>
  <r>
    <s v="엠피메트로"/>
    <m/>
    <m/>
    <s v="문홍주"/>
    <s v="한화손보"/>
    <x v="0"/>
    <x v="0"/>
    <n v="39000"/>
    <s v="정상"/>
    <d v="2019-11-04T00:00:00"/>
    <d v="2019-11-04T00:00:00"/>
    <s v="LA20192250407000"/>
    <x v="3"/>
    <d v="2019-11-30T00:00:00"/>
    <x v="0"/>
    <x v="17"/>
    <x v="0"/>
  </r>
  <r>
    <s v="엠피메트로"/>
    <s v="씨티엠지점"/>
    <m/>
    <s v="박윤희"/>
    <s v="메리츠화재"/>
    <x v="0"/>
    <x v="0"/>
    <n v="17000"/>
    <s v="정상"/>
    <d v="2019-11-04T00:00:00"/>
    <d v="2019-11-04T00:00:00"/>
    <s v="61437-32519"/>
    <x v="3"/>
    <d v="2019-11-30T00:00:00"/>
    <x v="0"/>
    <x v="13"/>
    <x v="0"/>
  </r>
  <r>
    <s v="엠피라온"/>
    <s v="MP라온"/>
    <m/>
    <s v="박종철"/>
    <s v="한화손보"/>
    <x v="0"/>
    <x v="0"/>
    <n v="35000"/>
    <s v="정상"/>
    <d v="2019-11-04T00:00:00"/>
    <d v="2019-11-04T00:00:00"/>
    <s v="LA20192253438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4T00:00:00"/>
    <d v="2019-11-04T00:00:00"/>
    <s v="LA20192253045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4T00:00:00"/>
    <d v="2019-11-04T00:00:00"/>
    <s v="LA20192255863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4T00:00:00"/>
    <d v="2019-11-04T00:00:00"/>
    <s v="LA20192253623000"/>
    <x v="3"/>
    <d v="2019-11-30T00:00:00"/>
    <x v="0"/>
    <x v="6"/>
    <x v="0"/>
  </r>
  <r>
    <s v="엠피라온"/>
    <s v="MP라온"/>
    <m/>
    <s v="박종철"/>
    <s v="한화손보"/>
    <x v="0"/>
    <x v="0"/>
    <n v="35000"/>
    <s v="정상"/>
    <d v="2019-11-04T00:00:00"/>
    <d v="2019-11-04T00:00:00"/>
    <s v="LA20192254870000"/>
    <x v="3"/>
    <d v="2019-11-30T00:00:00"/>
    <x v="0"/>
    <x v="6"/>
    <x v="0"/>
  </r>
  <r>
    <s v="엠피여주"/>
    <m/>
    <m/>
    <s v="박진숙"/>
    <s v="DB손보"/>
    <x v="0"/>
    <x v="0"/>
    <n v="50000"/>
    <s v="정상"/>
    <d v="2019-11-04T00:00:00"/>
    <d v="2019-11-04T00:00:00"/>
    <n v="320192051850"/>
    <x v="3"/>
    <d v="2019-11-30T00:00:00"/>
    <x v="0"/>
    <x v="7"/>
    <x v="0"/>
  </r>
  <r>
    <s v="엠피여주"/>
    <m/>
    <m/>
    <s v="박진숙"/>
    <s v="삼성화재"/>
    <x v="0"/>
    <x v="0"/>
    <n v="39030"/>
    <s v="정상"/>
    <d v="2019-11-04T00:00:00"/>
    <d v="2019-11-04T00:00:00"/>
    <n v="51923853240000"/>
    <x v="3"/>
    <d v="2019-11-30T00:00:00"/>
    <x v="0"/>
    <x v="7"/>
    <x v="0"/>
  </r>
  <r>
    <s v="엠피상동"/>
    <s v="MP상동"/>
    <s v="상동1팀"/>
    <s v="손명애"/>
    <s v="삼성화재"/>
    <x v="0"/>
    <x v="0"/>
    <n v="170000"/>
    <s v="정상"/>
    <d v="2019-11-04T00:00:00"/>
    <d v="2019-11-04T00:00:00"/>
    <n v="51923863770000"/>
    <x v="3"/>
    <d v="2019-11-30T00:00:00"/>
    <x v="0"/>
    <x v="1"/>
    <x v="0"/>
  </r>
  <r>
    <s v="엠피상동"/>
    <s v="MP상동"/>
    <s v="상동1팀"/>
    <s v="손명애"/>
    <s v="삼성화재"/>
    <x v="0"/>
    <x v="0"/>
    <n v="10000"/>
    <s v="정상"/>
    <d v="2019-11-04T00:00:00"/>
    <d v="2019-11-04T00:00:00"/>
    <n v="51923874700000"/>
    <x v="3"/>
    <d v="2019-11-30T00:00:00"/>
    <x v="0"/>
    <x v="1"/>
    <x v="0"/>
  </r>
  <r>
    <s v="엠피상동"/>
    <s v="MP상동"/>
    <s v="상동1팀"/>
    <s v="손명애"/>
    <s v="메리츠화재"/>
    <x v="0"/>
    <x v="0"/>
    <n v="20000"/>
    <s v="정상"/>
    <d v="2019-11-04T00:00:00"/>
    <d v="2019-11-04T00:00:00"/>
    <s v="61437-32355"/>
    <x v="3"/>
    <d v="2019-11-30T00:00:00"/>
    <x v="0"/>
    <x v="1"/>
    <x v="0"/>
  </r>
  <r>
    <s v="엠피피스토스"/>
    <s v="MP피스토스"/>
    <s v="피스1팀"/>
    <s v="우월랑"/>
    <s v="메리츠화재"/>
    <x v="0"/>
    <x v="0"/>
    <n v="135690"/>
    <s v="정상"/>
    <d v="2019-11-04T00:00:00"/>
    <d v="2019-11-04T00:00:00"/>
    <s v="61433-9224"/>
    <x v="3"/>
    <d v="2019-11-30T00:00:00"/>
    <x v="0"/>
    <x v="3"/>
    <x v="0"/>
  </r>
  <r>
    <s v="엠피피스토스"/>
    <s v="MP피스토스"/>
    <s v="피스1팀"/>
    <s v="우월랑"/>
    <s v="메리츠화재"/>
    <x v="0"/>
    <x v="1"/>
    <n v="47020"/>
    <s v="정상"/>
    <d v="2019-11-04T00:00:00"/>
    <d v="2019-11-04T00:00:00"/>
    <s v="61264-274107"/>
    <x v="3"/>
    <d v="2019-11-30T00:00:00"/>
    <x v="0"/>
    <x v="3"/>
    <x v="0"/>
  </r>
  <r>
    <s v="엠피라온"/>
    <s v="MP라온"/>
    <s v="라온1팀"/>
    <s v="윤태진"/>
    <s v="한화손보"/>
    <x v="0"/>
    <x v="0"/>
    <n v="35000"/>
    <s v="정상"/>
    <d v="2019-11-04T00:00:00"/>
    <d v="2019-11-04T00:00:00"/>
    <s v="LA20192254530000"/>
    <x v="3"/>
    <d v="2019-11-30T00:00:00"/>
    <x v="0"/>
    <x v="6"/>
    <x v="0"/>
  </r>
  <r>
    <s v="엠피라온"/>
    <s v="MP라온"/>
    <s v="라온1팀"/>
    <s v="윤태진"/>
    <s v="한화손보"/>
    <x v="0"/>
    <x v="0"/>
    <n v="35000"/>
    <s v="정상"/>
    <d v="2019-11-04T00:00:00"/>
    <d v="2019-11-04T00:00:00"/>
    <s v="LA20192253266000"/>
    <x v="3"/>
    <d v="2019-11-30T00:00:00"/>
    <x v="0"/>
    <x v="6"/>
    <x v="0"/>
  </r>
  <r>
    <s v="엠피라온"/>
    <s v="MP라온"/>
    <s v="라온1팀"/>
    <s v="이동욱2"/>
    <s v="한화손보"/>
    <x v="0"/>
    <x v="0"/>
    <n v="35000"/>
    <s v="정상"/>
    <d v="2019-11-04T00:00:00"/>
    <d v="2019-11-04T00:00:00"/>
    <s v="LA20192249344000"/>
    <x v="3"/>
    <d v="2019-11-30T00:00:00"/>
    <x v="0"/>
    <x v="6"/>
    <x v="0"/>
  </r>
  <r>
    <s v="엠피피스토스"/>
    <s v="MP피스토스"/>
    <s v="피스1팀"/>
    <s v="이미선2"/>
    <s v="한화손보"/>
    <x v="0"/>
    <x v="0"/>
    <n v="20000"/>
    <s v="반송"/>
    <d v="2019-11-04T00:00:00"/>
    <d v="2019-11-04T00:00:00"/>
    <s v="LA20192250677000"/>
    <x v="3"/>
    <d v="2019-11-30T00:00:00"/>
    <x v="2"/>
    <x v="3"/>
    <x v="0"/>
  </r>
  <r>
    <s v="엠피상동"/>
    <s v="MP상동"/>
    <s v="상동1팀"/>
    <s v="이병식"/>
    <s v="메리츠화재"/>
    <x v="0"/>
    <x v="0"/>
    <n v="43000"/>
    <s v="정상"/>
    <d v="2019-11-04T00:00:00"/>
    <d v="2019-11-04T00:00:00"/>
    <s v="61437-30952"/>
    <x v="3"/>
    <d v="2019-11-30T00:00:00"/>
    <x v="0"/>
    <x v="1"/>
    <x v="0"/>
  </r>
  <r>
    <s v="엠피라온"/>
    <s v="HL지점"/>
    <m/>
    <s v="이종선"/>
    <s v="한화손보"/>
    <x v="0"/>
    <x v="0"/>
    <n v="36000"/>
    <s v="정상"/>
    <d v="2019-11-04T00:00:00"/>
    <d v="2019-11-04T00:00:00"/>
    <s v="LA20192251453000"/>
    <x v="3"/>
    <d v="2019-11-30T00:00:00"/>
    <x v="0"/>
    <x v="8"/>
    <x v="0"/>
  </r>
  <r>
    <s v="엠피레전드"/>
    <s v="MP레전드"/>
    <s v="레전드1팀"/>
    <s v="이태영2"/>
    <s v="현대해상"/>
    <x v="0"/>
    <x v="1"/>
    <n v="14840"/>
    <s v="정상"/>
    <d v="2019-11-04T00:00:00"/>
    <d v="2019-11-04T00:00:00"/>
    <s v="L01939027104"/>
    <x v="3"/>
    <d v="2019-11-30T00:00:00"/>
    <x v="0"/>
    <x v="11"/>
    <x v="0"/>
  </r>
  <r>
    <s v="엠피레전드"/>
    <s v="MP레전드"/>
    <s v="레전드1팀"/>
    <s v="이태영2"/>
    <s v="현대해상"/>
    <x v="0"/>
    <x v="0"/>
    <n v="162800"/>
    <s v="정상"/>
    <d v="2019-11-04T00:00:00"/>
    <d v="2019-11-04T00:00:00"/>
    <s v="L01939022430"/>
    <x v="3"/>
    <d v="2019-11-30T00:00:00"/>
    <x v="0"/>
    <x v="11"/>
    <x v="0"/>
  </r>
  <r>
    <s v="엠피가온"/>
    <s v="MP가온"/>
    <s v="가온1팀"/>
    <s v="임명산"/>
    <s v="흥국화재"/>
    <x v="0"/>
    <x v="1"/>
    <n v="21751"/>
    <s v="정상"/>
    <d v="2019-11-04T00:00:00"/>
    <d v="2019-11-04T00:00:00"/>
    <n v="41937330040000"/>
    <x v="3"/>
    <d v="2019-11-30T00:00:00"/>
    <x v="0"/>
    <x v="9"/>
    <x v="0"/>
  </r>
  <r>
    <s v="엠피가온"/>
    <s v="MP가온"/>
    <s v="가온1팀"/>
    <s v="임명산"/>
    <s v="흥국화재"/>
    <x v="0"/>
    <x v="0"/>
    <n v="75710"/>
    <s v="정상"/>
    <d v="2019-11-04T00:00:00"/>
    <d v="2019-11-04T00:00:00"/>
    <n v="41937329950000"/>
    <x v="3"/>
    <d v="2019-11-30T00:00:00"/>
    <x v="0"/>
    <x v="9"/>
    <x v="0"/>
  </r>
  <r>
    <s v="엠피피스토스"/>
    <s v="MP피스토스"/>
    <s v="피스1팀"/>
    <s v="최경은"/>
    <s v="DB손보"/>
    <x v="0"/>
    <x v="1"/>
    <n v="5580"/>
    <s v="정상"/>
    <d v="2019-11-04T00:00:00"/>
    <d v="2019-11-04T00:00:00"/>
    <n v="320192049798"/>
    <x v="3"/>
    <d v="2019-11-30T00:00:00"/>
    <x v="0"/>
    <x v="3"/>
    <x v="0"/>
  </r>
  <r>
    <s v="엠피피스토스"/>
    <s v="MP피스토스"/>
    <s v="피스1팀"/>
    <s v="최경은"/>
    <s v="DB손보"/>
    <x v="0"/>
    <x v="0"/>
    <n v="44340"/>
    <s v="정상"/>
    <d v="2019-11-04T00:00:00"/>
    <d v="2019-11-04T00:00:00"/>
    <n v="320192049863"/>
    <x v="3"/>
    <d v="2019-11-30T00:00:00"/>
    <x v="0"/>
    <x v="3"/>
    <x v="0"/>
  </r>
  <r>
    <s v="엠피프라임"/>
    <m/>
    <m/>
    <s v="허윤경"/>
    <s v="한화손보"/>
    <x v="0"/>
    <x v="0"/>
    <n v="20000"/>
    <s v="정상"/>
    <d v="2019-11-04T00:00:00"/>
    <d v="2019-11-04T00:00:00"/>
    <s v="LA20192254111000"/>
    <x v="3"/>
    <d v="2019-11-30T00:00:00"/>
    <x v="0"/>
    <x v="12"/>
    <x v="0"/>
  </r>
  <r>
    <s v="엠피피스토스"/>
    <s v="MP피스토스"/>
    <s v="피스1팀"/>
    <s v="홍미숙"/>
    <s v="메리츠화재"/>
    <x v="0"/>
    <x v="0"/>
    <n v="30330"/>
    <s v="정상"/>
    <d v="2019-11-04T00:00:00"/>
    <d v="2019-11-04T00:00:00"/>
    <s v="61433-9247"/>
    <x v="3"/>
    <d v="2019-11-30T00:00:00"/>
    <x v="0"/>
    <x v="3"/>
    <x v="0"/>
  </r>
  <r>
    <s v="엠피성공"/>
    <s v="MP성공"/>
    <s v="성공1팀"/>
    <s v="홍미정"/>
    <s v="KB손보"/>
    <x v="0"/>
    <x v="0"/>
    <n v="100000"/>
    <s v="정상"/>
    <d v="2019-11-04T00:00:00"/>
    <d v="2019-11-04T00:00:00"/>
    <n v="20195605813"/>
    <x v="3"/>
    <d v="2019-11-30T00:00:00"/>
    <x v="0"/>
    <x v="5"/>
    <x v="0"/>
  </r>
  <r>
    <s v="엠피성공"/>
    <s v="MP성공"/>
    <s v="성공1팀"/>
    <s v="홍미정"/>
    <s v="메리츠화재"/>
    <x v="0"/>
    <x v="0"/>
    <n v="90000"/>
    <s v="정상"/>
    <d v="2019-11-04T00:00:00"/>
    <d v="2019-11-04T00:00:00"/>
    <s v="61433-9233"/>
    <x v="3"/>
    <d v="2019-11-30T00:00:00"/>
    <x v="0"/>
    <x v="5"/>
    <x v="0"/>
  </r>
  <r>
    <s v="엠피성공"/>
    <s v="MP성공"/>
    <s v="성공1팀"/>
    <s v="홍미정"/>
    <s v="롯데손보"/>
    <x v="0"/>
    <x v="0"/>
    <n v="35600"/>
    <s v="정상"/>
    <d v="2019-11-04T00:00:00"/>
    <d v="2019-11-04T00:00:00"/>
    <s v="LA20191921819000"/>
    <x v="3"/>
    <d v="2019-11-30T00:00:00"/>
    <x v="0"/>
    <x v="5"/>
    <x v="0"/>
  </r>
  <r>
    <s v="엠피성공"/>
    <s v="MP성공"/>
    <s v="성공1팀"/>
    <s v="홍미정"/>
    <s v="메리츠화재"/>
    <x v="0"/>
    <x v="0"/>
    <n v="51160"/>
    <s v="정상"/>
    <d v="2019-11-04T00:00:00"/>
    <d v="2019-11-04T00:00:00"/>
    <s v="61426-7856"/>
    <x v="3"/>
    <d v="2019-11-30T00:00:00"/>
    <x v="0"/>
    <x v="5"/>
    <x v="0"/>
  </r>
  <r>
    <s v="엠피메트로"/>
    <s v="씨티엠지점"/>
    <s v="씨티엠1팀"/>
    <s v="김대곤"/>
    <s v="메리츠화재"/>
    <x v="0"/>
    <x v="0"/>
    <n v="13970"/>
    <s v="정상"/>
    <d v="2019-11-01T00:00:00"/>
    <d v="2019-11-01T00:00:00"/>
    <s v="61437-28947"/>
    <x v="3"/>
    <d v="2019-11-30T00:00:00"/>
    <x v="0"/>
    <x v="13"/>
    <x v="0"/>
  </r>
  <r>
    <s v="엠피조은"/>
    <s v="MP조은"/>
    <s v="조은1팀"/>
    <s v="김명주"/>
    <s v="KB손보"/>
    <x v="0"/>
    <x v="0"/>
    <n v="135000"/>
    <s v="정상"/>
    <d v="2019-11-01T00:00:00"/>
    <d v="2019-11-01T00:00:00"/>
    <n v="20195586555"/>
    <x v="3"/>
    <d v="2019-11-30T00:00:00"/>
    <x v="0"/>
    <x v="0"/>
    <x v="0"/>
  </r>
  <r>
    <s v="엠피조은"/>
    <s v="MP조은"/>
    <s v="조은1팀"/>
    <s v="김민화"/>
    <s v="KB손보"/>
    <x v="0"/>
    <x v="0"/>
    <n v="158000"/>
    <s v="정상"/>
    <d v="2019-11-01T00:00:00"/>
    <d v="2019-11-01T00:00:00"/>
    <n v="20195568744"/>
    <x v="3"/>
    <d v="2019-11-30T00:00:00"/>
    <x v="0"/>
    <x v="0"/>
    <x v="0"/>
  </r>
  <r>
    <s v="엠피상동"/>
    <s v="MP상동"/>
    <s v="상동1팀"/>
    <s v="김옥순"/>
    <s v="메리츠화재"/>
    <x v="0"/>
    <x v="0"/>
    <n v="46000"/>
    <s v="정상"/>
    <d v="2019-11-01T00:00:00"/>
    <d v="2019-11-01T00:00:00"/>
    <s v="61443-14819"/>
    <x v="3"/>
    <d v="2019-11-30T00:00:00"/>
    <x v="0"/>
    <x v="1"/>
    <x v="0"/>
  </r>
  <r>
    <s v="엠피상동"/>
    <s v="MP상동"/>
    <s v="상동1팀"/>
    <s v="김옥순"/>
    <s v="메리츠화재"/>
    <x v="0"/>
    <x v="0"/>
    <n v="50000"/>
    <s v="정상"/>
    <d v="2019-11-01T00:00:00"/>
    <d v="2019-11-01T00:00:00"/>
    <s v="61433-8578"/>
    <x v="3"/>
    <d v="2019-11-30T00:00:00"/>
    <x v="0"/>
    <x v="1"/>
    <x v="0"/>
  </r>
  <r>
    <s v="엠피상동"/>
    <s v="MP상동"/>
    <s v="상동1팀"/>
    <s v="김옥순"/>
    <s v="메리츠화재"/>
    <x v="0"/>
    <x v="0"/>
    <n v="36000"/>
    <s v="정상"/>
    <d v="2019-11-01T00:00:00"/>
    <d v="2019-11-01T00:00:00"/>
    <s v="61415-41058"/>
    <x v="3"/>
    <d v="2019-11-30T00:00:00"/>
    <x v="0"/>
    <x v="1"/>
    <x v="0"/>
  </r>
  <r>
    <s v="엠피상동"/>
    <s v="MP상동"/>
    <s v="상동1팀"/>
    <s v="김옥순"/>
    <s v="메리츠화재"/>
    <x v="0"/>
    <x v="0"/>
    <n v="40000"/>
    <s v="정상"/>
    <d v="2019-11-01T00:00:00"/>
    <d v="2019-11-01T00:00:00"/>
    <s v="61437-29654"/>
    <x v="3"/>
    <d v="2019-11-30T00:00:00"/>
    <x v="0"/>
    <x v="1"/>
    <x v="0"/>
  </r>
  <r>
    <s v="엠피아이리치"/>
    <s v="MP아이리치"/>
    <s v="아이리치1팀"/>
    <s v="김정희2"/>
    <s v="흥국화재"/>
    <x v="0"/>
    <x v="1"/>
    <n v="32338"/>
    <s v="정상"/>
    <d v="2019-11-01T00:00:00"/>
    <d v="2019-11-01T00:00:00"/>
    <n v="41937309500000"/>
    <x v="3"/>
    <d v="2019-11-30T00:00:00"/>
    <x v="0"/>
    <x v="14"/>
    <x v="0"/>
  </r>
  <r>
    <s v="엠피아이리치"/>
    <s v="MP아이리치"/>
    <s v="아이리치1팀"/>
    <s v="김정희2"/>
    <s v="흥국화재"/>
    <x v="0"/>
    <x v="0"/>
    <n v="63339"/>
    <s v="정상"/>
    <d v="2019-11-01T00:00:00"/>
    <d v="2019-11-01T00:00:00"/>
    <n v="41937307890000"/>
    <x v="3"/>
    <d v="2019-11-30T00:00:00"/>
    <x v="0"/>
    <x v="14"/>
    <x v="0"/>
  </r>
  <r>
    <s v="엠피아이리치"/>
    <s v="MP아이리치"/>
    <s v="아이리치1팀"/>
    <s v="김정희2"/>
    <s v="흥국화재"/>
    <x v="0"/>
    <x v="1"/>
    <n v="27709"/>
    <s v="정상"/>
    <d v="2019-11-01T00:00:00"/>
    <d v="2019-11-01T00:00:00"/>
    <n v="41937308140000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10000"/>
    <s v="정상"/>
    <d v="2019-11-01T00:00:00"/>
    <d v="2019-11-01T00:00:00"/>
    <s v="61438-13906"/>
    <x v="3"/>
    <d v="2019-11-30T00:00:00"/>
    <x v="0"/>
    <x v="14"/>
    <x v="0"/>
  </r>
  <r>
    <s v="엠피아이리치"/>
    <s v="MP아이리치"/>
    <s v="아이리치1팀"/>
    <s v="김정희2"/>
    <s v="메리츠화재"/>
    <x v="0"/>
    <x v="0"/>
    <n v="54490"/>
    <s v="정상"/>
    <d v="2019-11-01T00:00:00"/>
    <d v="2019-11-01T00:00:00"/>
    <s v="61433-8592"/>
    <x v="3"/>
    <d v="2019-11-30T00:00:00"/>
    <x v="0"/>
    <x v="14"/>
    <x v="0"/>
  </r>
  <r>
    <s v="엠피가온"/>
    <s v="MP가온"/>
    <s v="가온1팀"/>
    <s v="노희경"/>
    <s v="삼성화재"/>
    <x v="0"/>
    <x v="0"/>
    <n v="28000"/>
    <s v="정상"/>
    <d v="2019-11-01T00:00:00"/>
    <d v="2019-11-01T00:00:00"/>
    <n v="51923761010000"/>
    <x v="3"/>
    <d v="2019-11-30T00:00:00"/>
    <x v="0"/>
    <x v="9"/>
    <x v="0"/>
  </r>
  <r>
    <s v="엠피메트로"/>
    <m/>
    <m/>
    <s v="문홍주"/>
    <s v="농협손보"/>
    <x v="0"/>
    <x v="0"/>
    <n v="50086"/>
    <s v="정상"/>
    <d v="2019-11-01T00:00:00"/>
    <d v="2019-11-01T00:00:00"/>
    <n v="3190606062161"/>
    <x v="3"/>
    <d v="2019-11-30T00:00:00"/>
    <x v="0"/>
    <x v="17"/>
    <x v="0"/>
  </r>
  <r>
    <s v="엠피라온"/>
    <s v="MP라온"/>
    <m/>
    <s v="박종철"/>
    <s v="한화손보"/>
    <x v="0"/>
    <x v="0"/>
    <n v="35000"/>
    <s v="정상"/>
    <d v="2019-11-01T00:00:00"/>
    <d v="2019-11-01T00:00:00"/>
    <s v="LA20192236709000"/>
    <x v="3"/>
    <d v="2019-11-30T00:00:00"/>
    <x v="0"/>
    <x v="6"/>
    <x v="0"/>
  </r>
  <r>
    <s v="엠피라온"/>
    <s v="MP라온"/>
    <m/>
    <s v="박종철"/>
    <s v="한화손보"/>
    <x v="0"/>
    <x v="0"/>
    <n v="65000"/>
    <s v="정상"/>
    <d v="2019-11-01T00:00:00"/>
    <d v="2019-11-01T00:00:00"/>
    <s v="LA20192236784000"/>
    <x v="3"/>
    <d v="2019-11-30T00:00:00"/>
    <x v="0"/>
    <x v="6"/>
    <x v="0"/>
  </r>
  <r>
    <s v="엠피라온"/>
    <s v="MP라온"/>
    <m/>
    <s v="박종철"/>
    <s v="메리츠화재"/>
    <x v="0"/>
    <x v="1"/>
    <n v="14560"/>
    <s v="정상"/>
    <d v="2019-11-01T00:00:00"/>
    <d v="2019-11-01T00:00:00"/>
    <s v="61264-272567"/>
    <x v="3"/>
    <d v="2019-11-30T00:00:00"/>
    <x v="0"/>
    <x v="6"/>
    <x v="0"/>
  </r>
  <r>
    <s v="엠피피스토스"/>
    <s v="MP피스토스"/>
    <s v="피스1팀"/>
    <s v="변영미"/>
    <s v="KB손보"/>
    <x v="0"/>
    <x v="0"/>
    <n v="57571"/>
    <s v="정상"/>
    <d v="2019-11-01T00:00:00"/>
    <d v="2019-11-01T00:00:00"/>
    <n v="20195577930"/>
    <x v="3"/>
    <d v="2019-11-30T00:00:00"/>
    <x v="0"/>
    <x v="3"/>
    <x v="0"/>
  </r>
  <r>
    <s v="엠피상동"/>
    <s v="MP상동"/>
    <s v="상동1팀"/>
    <s v="손명애"/>
    <s v="삼성화재"/>
    <x v="0"/>
    <x v="1"/>
    <n v="21750"/>
    <s v="정상"/>
    <d v="2019-11-01T00:00:00"/>
    <d v="2019-11-01T00:00:00"/>
    <n v="51923742640000"/>
    <x v="3"/>
    <d v="2019-11-30T00:00:00"/>
    <x v="0"/>
    <x v="1"/>
    <x v="0"/>
  </r>
  <r>
    <s v="엠피상동"/>
    <s v="MP상동"/>
    <s v="상동1팀"/>
    <s v="손명애"/>
    <s v="삼성화재"/>
    <x v="0"/>
    <x v="0"/>
    <n v="160000"/>
    <s v="정상"/>
    <d v="2019-11-01T00:00:00"/>
    <d v="2019-11-01T00:00:00"/>
    <n v="51923741590000"/>
    <x v="3"/>
    <d v="2019-11-30T00:00:00"/>
    <x v="0"/>
    <x v="1"/>
    <x v="0"/>
  </r>
  <r>
    <s v="엠피상동"/>
    <s v="MP상동"/>
    <s v="상동1팀"/>
    <s v="손명애"/>
    <s v="한화손보"/>
    <x v="0"/>
    <x v="0"/>
    <n v="50029"/>
    <s v="정상"/>
    <d v="2019-11-01T00:00:00"/>
    <d v="2019-11-01T00:00:00"/>
    <s v="LA20192237705000"/>
    <x v="3"/>
    <d v="2019-11-30T00:00:00"/>
    <x v="0"/>
    <x v="1"/>
    <x v="0"/>
  </r>
  <r>
    <s v="엠피조은"/>
    <s v="MP조은"/>
    <s v="조은1팀"/>
    <s v="손수영"/>
    <s v="메리츠화재"/>
    <x v="0"/>
    <x v="0"/>
    <n v="66000"/>
    <s v="정상"/>
    <d v="2019-11-01T00:00:00"/>
    <d v="2019-11-01T00:00:00"/>
    <s v="61430-11718"/>
    <x v="3"/>
    <d v="2019-11-30T00:00:00"/>
    <x v="0"/>
    <x v="0"/>
    <x v="0"/>
  </r>
  <r>
    <s v="엠피레전드"/>
    <m/>
    <m/>
    <s v="신승휴"/>
    <s v="DB손보"/>
    <x v="0"/>
    <x v="0"/>
    <n v="102000"/>
    <s v="정상"/>
    <d v="2019-11-01T00:00:00"/>
    <d v="2019-11-01T00:00:00"/>
    <n v="320192038196"/>
    <x v="3"/>
    <d v="2019-11-30T00:00:00"/>
    <x v="0"/>
    <x v="11"/>
    <x v="0"/>
  </r>
  <r>
    <s v="엠피의정부"/>
    <s v="MP의정부"/>
    <s v="의정부1팀"/>
    <s v="염경분"/>
    <s v="롯데손보"/>
    <x v="0"/>
    <x v="0"/>
    <n v="105937"/>
    <s v="정상"/>
    <d v="2019-11-01T00:00:00"/>
    <d v="2019-11-01T00:00:00"/>
    <s v="LA20191912633000"/>
    <x v="3"/>
    <d v="2019-11-30T00:00:00"/>
    <x v="0"/>
    <x v="10"/>
    <x v="0"/>
  </r>
  <r>
    <s v="엠피의정부"/>
    <s v="MP의정부"/>
    <s v="의정부1팀"/>
    <s v="염경분"/>
    <s v="메리츠화재"/>
    <x v="0"/>
    <x v="0"/>
    <n v="30000"/>
    <s v="정상"/>
    <d v="2019-11-01T00:00:00"/>
    <d v="2019-11-01T00:00:00"/>
    <s v="61430-11756"/>
    <x v="3"/>
    <d v="2019-11-30T00:00:00"/>
    <x v="0"/>
    <x v="10"/>
    <x v="0"/>
  </r>
  <r>
    <s v="엠피상동"/>
    <s v="MP상동"/>
    <s v="상동1팀"/>
    <s v="이경옥"/>
    <s v="삼성화재"/>
    <x v="0"/>
    <x v="1"/>
    <n v="21750"/>
    <s v="정상"/>
    <d v="2019-11-01T00:00:00"/>
    <d v="2019-11-01T00:00:00"/>
    <n v="51923696320000"/>
    <x v="3"/>
    <d v="2019-11-30T00:00:00"/>
    <x v="0"/>
    <x v="1"/>
    <x v="0"/>
  </r>
  <r>
    <s v="엠피상동"/>
    <s v="MP상동"/>
    <s v="상동1팀"/>
    <s v="이경옥"/>
    <s v="메리츠화재"/>
    <x v="0"/>
    <x v="0"/>
    <n v="240000"/>
    <s v="정상"/>
    <d v="2019-11-01T00:00:00"/>
    <d v="2019-11-01T00:00:00"/>
    <s v="61430-11677"/>
    <x v="3"/>
    <d v="2019-11-30T00:00:00"/>
    <x v="0"/>
    <x v="1"/>
    <x v="0"/>
  </r>
  <r>
    <s v="엠피상동"/>
    <s v="MP상동"/>
    <s v="상동1팀"/>
    <s v="이경주"/>
    <s v="메리츠화재"/>
    <x v="0"/>
    <x v="0"/>
    <n v="35000"/>
    <s v="정상"/>
    <d v="2019-11-01T00:00:00"/>
    <d v="2019-11-01T00:00:00"/>
    <s v="61438-13838"/>
    <x v="3"/>
    <d v="2019-11-30T00:00:00"/>
    <x v="0"/>
    <x v="1"/>
    <x v="0"/>
  </r>
  <r>
    <s v="엠피상동"/>
    <s v="MP상동"/>
    <s v="상동1팀"/>
    <s v="이경주"/>
    <s v="메리츠화재"/>
    <x v="0"/>
    <x v="0"/>
    <n v="186000"/>
    <s v="정상"/>
    <d v="2019-11-01T00:00:00"/>
    <d v="2019-11-01T00:00:00"/>
    <s v="61430-11593"/>
    <x v="3"/>
    <d v="2019-11-30T00:00:00"/>
    <x v="0"/>
    <x v="1"/>
    <x v="0"/>
  </r>
  <r>
    <s v="엠피피스토스"/>
    <s v="MP피스토스"/>
    <s v="피스1팀"/>
    <s v="이미선2"/>
    <s v="롯데손보"/>
    <x v="0"/>
    <x v="0"/>
    <n v="64545"/>
    <s v="정상"/>
    <d v="2019-11-01T00:00:00"/>
    <d v="2019-11-01T00:00:00"/>
    <s v="LA20191914611000"/>
    <x v="3"/>
    <d v="2019-11-30T00:00:00"/>
    <x v="0"/>
    <x v="3"/>
    <x v="0"/>
  </r>
  <r>
    <s v="엠피피스토스"/>
    <s v="MP피스토스"/>
    <s v="피스1팀"/>
    <s v="이미선2"/>
    <s v="롯데손보"/>
    <x v="0"/>
    <x v="0"/>
    <n v="79317"/>
    <s v="정상"/>
    <d v="2019-11-01T00:00:00"/>
    <d v="2019-11-01T00:00:00"/>
    <s v="LA20191914554000"/>
    <x v="3"/>
    <d v="2019-11-30T00:00:00"/>
    <x v="0"/>
    <x v="3"/>
    <x v="0"/>
  </r>
  <r>
    <s v="엠피피스토스"/>
    <s v="MP피스토스"/>
    <s v="피스1팀"/>
    <s v="이미선2"/>
    <s v="메리츠화재"/>
    <x v="0"/>
    <x v="0"/>
    <n v="200000"/>
    <s v="철회"/>
    <d v="2019-11-01T00:00:00"/>
    <d v="2019-11-01T00:00:00"/>
    <s v="61443-14705"/>
    <x v="3"/>
    <d v="2019-11-30T00:00:00"/>
    <x v="1"/>
    <x v="3"/>
    <x v="0"/>
  </r>
  <r>
    <s v="엠피아이리치"/>
    <s v="MP아이리치"/>
    <s v="아이리치1팀"/>
    <s v="이미옥"/>
    <s v="메리츠화재"/>
    <x v="0"/>
    <x v="1"/>
    <n v="21920"/>
    <s v="정상"/>
    <d v="2019-11-01T00:00:00"/>
    <d v="2019-11-01T00:00:00"/>
    <s v="61264-272068"/>
    <x v="3"/>
    <d v="2019-11-30T00:00:00"/>
    <x v="0"/>
    <x v="14"/>
    <x v="0"/>
  </r>
  <r>
    <s v="엠피아이리치"/>
    <s v="MP아이리치"/>
    <s v="아이리치1팀"/>
    <s v="이미옥"/>
    <s v="메리츠화재"/>
    <x v="0"/>
    <x v="0"/>
    <n v="117650"/>
    <s v="정상"/>
    <d v="2019-11-01T00:00:00"/>
    <d v="2019-11-01T00:00:00"/>
    <s v="61430-11693"/>
    <x v="3"/>
    <d v="2019-11-30T00:00:00"/>
    <x v="0"/>
    <x v="14"/>
    <x v="0"/>
  </r>
  <r>
    <s v="엠피아이리치"/>
    <s v="MP아이리치"/>
    <s v="아이리치1팀"/>
    <s v="이미옥"/>
    <s v="메리츠화재"/>
    <x v="0"/>
    <x v="0"/>
    <n v="18550"/>
    <s v="정상"/>
    <d v="2019-11-01T00:00:00"/>
    <d v="2019-11-01T00:00:00"/>
    <s v="61438-13863"/>
    <x v="3"/>
    <d v="2019-11-30T00:00:00"/>
    <x v="0"/>
    <x v="14"/>
    <x v="0"/>
  </r>
  <r>
    <s v="엠피조은"/>
    <m/>
    <m/>
    <s v="이선화2"/>
    <s v="KB손보"/>
    <x v="0"/>
    <x v="1"/>
    <n v="13597"/>
    <s v="정상"/>
    <d v="2019-11-01T00:00:00"/>
    <d v="2019-11-01T00:00:00"/>
    <n v="20195587568"/>
    <x v="3"/>
    <d v="2019-11-30T00:00:00"/>
    <x v="0"/>
    <x v="0"/>
    <x v="0"/>
  </r>
  <r>
    <s v="엠피조은"/>
    <m/>
    <m/>
    <s v="이선화2"/>
    <s v="KB손보"/>
    <x v="0"/>
    <x v="0"/>
    <n v="30800"/>
    <s v="정상"/>
    <d v="2019-11-01T00:00:00"/>
    <d v="2019-11-01T00:00:00"/>
    <n v="20195589062"/>
    <x v="3"/>
    <d v="2019-11-30T00:00:00"/>
    <x v="0"/>
    <x v="0"/>
    <x v="0"/>
  </r>
  <r>
    <s v="엠피레전드"/>
    <s v="MP레전드"/>
    <s v="레전드1팀"/>
    <s v="이태영2"/>
    <s v="롯데손보"/>
    <x v="0"/>
    <x v="0"/>
    <n v="150895"/>
    <s v="정상"/>
    <d v="2019-11-01T00:00:00"/>
    <d v="2019-11-01T00:00:00"/>
    <s v="LA20191914552000"/>
    <x v="3"/>
    <d v="2019-11-30T00:00:00"/>
    <x v="0"/>
    <x v="11"/>
    <x v="0"/>
  </r>
  <r>
    <s v="엠피상동"/>
    <s v="MP상동"/>
    <s v="상동1팀"/>
    <s v="이효순"/>
    <s v="DB손보"/>
    <x v="0"/>
    <x v="0"/>
    <n v="31430"/>
    <s v="정상"/>
    <d v="2019-11-01T00:00:00"/>
    <d v="2019-11-01T00:00:00"/>
    <n v="320192041398"/>
    <x v="3"/>
    <d v="2019-11-30T00:00:00"/>
    <x v="0"/>
    <x v="1"/>
    <x v="0"/>
  </r>
  <r>
    <s v="엠피상동"/>
    <s v="MP상동"/>
    <s v="상동1팀"/>
    <s v="이효순"/>
    <s v="DB손보"/>
    <x v="0"/>
    <x v="1"/>
    <n v="31610"/>
    <s v="정상"/>
    <d v="2019-11-01T00:00:00"/>
    <d v="2019-11-01T00:00:00"/>
    <n v="320192042486"/>
    <x v="3"/>
    <d v="2019-11-30T00:00:00"/>
    <x v="0"/>
    <x v="1"/>
    <x v="0"/>
  </r>
  <r>
    <s v="엠피가온"/>
    <s v="MP가온"/>
    <s v="가온1팀"/>
    <s v="임명산"/>
    <s v="흥국화재"/>
    <x v="0"/>
    <x v="0"/>
    <n v="50481"/>
    <s v="정상"/>
    <d v="2019-11-01T00:00:00"/>
    <d v="2019-11-01T00:00:00"/>
    <n v="41937309760000"/>
    <x v="3"/>
    <d v="2019-11-30T00:00:00"/>
    <x v="0"/>
    <x v="9"/>
    <x v="0"/>
  </r>
  <r>
    <s v="엠피가온"/>
    <s v="MP가온"/>
    <s v="가온1팀"/>
    <s v="임명산"/>
    <s v="흥국화재"/>
    <x v="0"/>
    <x v="0"/>
    <n v="39023"/>
    <s v="정상"/>
    <d v="2019-11-01T00:00:00"/>
    <d v="2019-11-01T00:00:00"/>
    <n v="41937308740000"/>
    <x v="3"/>
    <d v="2019-11-30T00:00:00"/>
    <x v="0"/>
    <x v="9"/>
    <x v="0"/>
  </r>
  <r>
    <s v="엠피가온"/>
    <s v="MP가온"/>
    <s v="가온1팀"/>
    <s v="임명산"/>
    <s v="한화손보"/>
    <x v="0"/>
    <x v="0"/>
    <n v="29000"/>
    <s v="정상"/>
    <d v="2019-11-01T00:00:00"/>
    <d v="2019-11-01T00:00:00"/>
    <s v="LA20192237449000"/>
    <x v="3"/>
    <d v="2019-11-30T00:00:00"/>
    <x v="0"/>
    <x v="9"/>
    <x v="0"/>
  </r>
  <r>
    <s v="엠피상동"/>
    <s v="MP상동"/>
    <s v="상동1팀"/>
    <s v="조성임"/>
    <s v="한화손보"/>
    <x v="0"/>
    <x v="0"/>
    <n v="30000"/>
    <s v="철회"/>
    <d v="2019-11-01T00:00:00"/>
    <d v="2019-11-01T00:00:00"/>
    <s v="LA20192235181000"/>
    <x v="3"/>
    <d v="2019-11-30T00:00:00"/>
    <x v="1"/>
    <x v="1"/>
    <x v="0"/>
  </r>
  <r>
    <s v="엠피성공"/>
    <s v="MP성공"/>
    <s v="성공1팀"/>
    <s v="최선희"/>
    <s v="롯데손보"/>
    <x v="0"/>
    <x v="0"/>
    <n v="39445"/>
    <s v="정상"/>
    <d v="2019-11-01T00:00:00"/>
    <d v="2019-11-01T00:00:00"/>
    <s v="LA20191913026000"/>
    <x v="3"/>
    <d v="2019-11-30T00:00:00"/>
    <x v="0"/>
    <x v="5"/>
    <x v="0"/>
  </r>
  <r>
    <s v="엠피성공"/>
    <s v="MP성공"/>
    <s v="성공1팀"/>
    <s v="최선희"/>
    <s v="메리츠화재"/>
    <x v="0"/>
    <x v="0"/>
    <n v="73580"/>
    <s v="정상"/>
    <d v="2019-11-01T00:00:00"/>
    <d v="2019-11-01T00:00:00"/>
    <s v="61426-7690"/>
    <x v="3"/>
    <d v="2019-11-30T00:00:00"/>
    <x v="0"/>
    <x v="5"/>
    <x v="0"/>
  </r>
  <r>
    <s v="엠피피스토스"/>
    <s v="MP피스토스"/>
    <s v="피스1팀"/>
    <s v="홍미숙"/>
    <s v="메리츠화재"/>
    <x v="0"/>
    <x v="0"/>
    <n v="73950"/>
    <s v="정상"/>
    <d v="2019-11-01T00:00:00"/>
    <d v="2019-11-01T00:00:00"/>
    <s v="61434-13048"/>
    <x v="3"/>
    <d v="2019-11-30T00:00:00"/>
    <x v="0"/>
    <x v="3"/>
    <x v="0"/>
  </r>
  <r>
    <s v="엠피상동"/>
    <s v="MP상동"/>
    <s v="상동1팀"/>
    <s v="김종민2"/>
    <s v="흥국생명"/>
    <x v="1"/>
    <x v="3"/>
    <n v="52717"/>
    <s v="정상"/>
    <d v="2019-11-29T00:00:00"/>
    <d v="2019-11-29T00:00:00"/>
    <n v="3266694200019"/>
    <x v="3"/>
    <d v="2019-11-30T00:00:00"/>
    <x v="0"/>
    <x v="1"/>
    <x v="0"/>
  </r>
  <r>
    <s v="엠피경기"/>
    <s v="MP경기"/>
    <s v="경기1팀"/>
    <s v="신은경"/>
    <s v="KDB생명"/>
    <x v="1"/>
    <x v="6"/>
    <n v="1000000"/>
    <s v="정상"/>
    <d v="2019-11-29T00:00:00"/>
    <d v="2019-11-29T00:00:00"/>
    <n v="6416502030003"/>
    <x v="3"/>
    <d v="2019-11-30T00:00:00"/>
    <x v="0"/>
    <x v="18"/>
    <x v="0"/>
  </r>
  <r>
    <s v="엠피의정부"/>
    <s v="MP의정부"/>
    <s v="의정부1팀"/>
    <s v="오광숙"/>
    <s v="흥국생명"/>
    <x v="1"/>
    <x v="3"/>
    <n v="100450"/>
    <s v="정상"/>
    <d v="2019-11-29T00:00:00"/>
    <d v="2019-11-29T00:00:00"/>
    <n v="6604085200002"/>
    <x v="3"/>
    <d v="2019-11-30T00:00:00"/>
    <x v="0"/>
    <x v="10"/>
    <x v="0"/>
  </r>
  <r>
    <s v="엠피아이리치"/>
    <s v="MP아이리치"/>
    <s v="아이리치1팀"/>
    <s v="김정희2"/>
    <s v="흥국생명"/>
    <x v="1"/>
    <x v="0"/>
    <n v="77170"/>
    <s v="정상"/>
    <d v="2019-11-28T00:00:00"/>
    <d v="2019-11-28T00:00:00"/>
    <n v="3279385200009"/>
    <x v="3"/>
    <d v="2019-11-30T00:00:00"/>
    <x v="0"/>
    <x v="14"/>
    <x v="0"/>
  </r>
  <r>
    <s v="엠피아이리치"/>
    <s v="MP아이리치"/>
    <s v="아이리치1팀"/>
    <s v="김정희2"/>
    <s v="흥국생명"/>
    <x v="1"/>
    <x v="0"/>
    <n v="47173"/>
    <s v="정상"/>
    <d v="2019-11-28T00:00:00"/>
    <d v="2019-11-28T00:00:00"/>
    <n v="5669485200008"/>
    <x v="3"/>
    <d v="2019-11-30T00:00:00"/>
    <x v="0"/>
    <x v="14"/>
    <x v="0"/>
  </r>
  <r>
    <s v="엠피아이리치"/>
    <s v="MP아이리치"/>
    <s v="아이리치1팀"/>
    <s v="김정희2"/>
    <s v="흥국생명"/>
    <x v="1"/>
    <x v="0"/>
    <n v="31990"/>
    <s v="정상"/>
    <d v="2019-11-28T00:00:00"/>
    <d v="2019-11-28T00:00:00"/>
    <n v="1023685200001"/>
    <x v="3"/>
    <d v="2019-11-30T00:00:00"/>
    <x v="0"/>
    <x v="14"/>
    <x v="0"/>
  </r>
  <r>
    <s v="엠피피스토스"/>
    <s v="MP피스토스"/>
    <s v="피스1팀"/>
    <s v="고경숙"/>
    <s v="라이나생명"/>
    <x v="1"/>
    <x v="5"/>
    <n v="58250"/>
    <s v="정상"/>
    <d v="2019-11-27T00:00:00"/>
    <d v="2019-11-27T00:00:00"/>
    <n v="3012807970001"/>
    <x v="3"/>
    <d v="2019-11-30T00:00:00"/>
    <x v="0"/>
    <x v="3"/>
    <x v="0"/>
  </r>
  <r>
    <s v="엠피성공"/>
    <s v="MP성공"/>
    <s v="성공1팀"/>
    <s v="백혜경"/>
    <s v="라이나생명"/>
    <x v="1"/>
    <x v="0"/>
    <n v="38000"/>
    <s v="정상"/>
    <d v="2019-11-27T00:00:00"/>
    <d v="2019-11-27T00:00:00"/>
    <n v="138210560001"/>
    <x v="3"/>
    <d v="2019-11-30T00:00:00"/>
    <x v="0"/>
    <x v="5"/>
    <x v="0"/>
  </r>
  <r>
    <s v="엠피송내"/>
    <s v="MP송내"/>
    <s v="송내2팀"/>
    <s v="김묘정"/>
    <s v="라이나생명"/>
    <x v="1"/>
    <x v="0"/>
    <n v="39600"/>
    <s v="정상"/>
    <d v="2019-11-26T00:00:00"/>
    <d v="2019-11-26T00:00:00"/>
    <n v="3012792380001"/>
    <x v="3"/>
    <d v="2019-11-30T00:00:00"/>
    <x v="0"/>
    <x v="2"/>
    <x v="0"/>
  </r>
  <r>
    <s v="엠피상동"/>
    <s v="MP상동"/>
    <s v="상동1팀"/>
    <s v="임영신"/>
    <s v="흥국생명"/>
    <x v="1"/>
    <x v="0"/>
    <n v="19500"/>
    <s v="정상"/>
    <d v="2019-11-26T00:00:00"/>
    <d v="2019-11-26T00:00:00"/>
    <n v="3184543200047"/>
    <x v="3"/>
    <d v="2019-11-30T00:00:00"/>
    <x v="0"/>
    <x v="1"/>
    <x v="0"/>
  </r>
  <r>
    <s v="엠피의정부"/>
    <s v="MP의정부"/>
    <m/>
    <s v="최주영"/>
    <s v="흥국생명"/>
    <x v="1"/>
    <x v="0"/>
    <n v="47680"/>
    <s v="정상"/>
    <d v="2019-11-26T00:00:00"/>
    <d v="2019-11-26T00:00:00"/>
    <n v="2188485200002"/>
    <x v="3"/>
    <d v="2019-11-30T00:00:00"/>
    <x v="0"/>
    <x v="10"/>
    <x v="0"/>
  </r>
  <r>
    <s v="엠피의정부"/>
    <s v="MP의정부"/>
    <m/>
    <s v="최주영"/>
    <s v="흥국생명"/>
    <x v="1"/>
    <x v="0"/>
    <n v="50270"/>
    <s v="정상"/>
    <d v="2019-11-26T00:00:00"/>
    <d v="2019-11-26T00:00:00"/>
    <n v="3088485200004"/>
    <x v="3"/>
    <d v="2019-11-30T00:00:00"/>
    <x v="0"/>
    <x v="10"/>
    <x v="0"/>
  </r>
  <r>
    <s v="엠피송내"/>
    <s v="MP송내"/>
    <s v="송내2팀"/>
    <s v="김묘정"/>
    <s v="라이나생명"/>
    <x v="1"/>
    <x v="0"/>
    <n v="35850"/>
    <s v="정상"/>
    <d v="2019-11-25T00:00:00"/>
    <d v="2019-11-25T00:00:00"/>
    <n v="3012772470001"/>
    <x v="3"/>
    <d v="2019-11-30T00:00:00"/>
    <x v="0"/>
    <x v="2"/>
    <x v="0"/>
  </r>
  <r>
    <s v="엠피상동"/>
    <s v="MP상동"/>
    <s v="상동1팀"/>
    <s v="이복종"/>
    <s v="흥국생명"/>
    <x v="1"/>
    <x v="0"/>
    <n v="47095"/>
    <s v="정상"/>
    <d v="2019-11-25T00:00:00"/>
    <d v="2019-11-25T00:00:00"/>
    <n v="9652724000017"/>
    <x v="3"/>
    <d v="2019-11-30T00:00:00"/>
    <x v="0"/>
    <x v="1"/>
    <x v="0"/>
  </r>
  <r>
    <s v="엠피송내"/>
    <s v="MP송내"/>
    <s v="송내2팀"/>
    <s v="김묘정"/>
    <s v="라이나생명"/>
    <x v="1"/>
    <x v="4"/>
    <n v="119900"/>
    <s v="정상"/>
    <d v="2019-11-22T00:00:00"/>
    <d v="2019-11-22T00:00:00"/>
    <n v="3004391900005"/>
    <x v="3"/>
    <d v="2019-11-30T00:00:00"/>
    <x v="0"/>
    <x v="2"/>
    <x v="0"/>
  </r>
  <r>
    <s v="엠피송내"/>
    <s v="MP송내"/>
    <s v="송내2팀"/>
    <s v="김묘정"/>
    <s v="라이나생명"/>
    <x v="1"/>
    <x v="0"/>
    <n v="31800"/>
    <s v="정상"/>
    <d v="2019-11-22T00:00:00"/>
    <d v="2019-11-22T00:00:00"/>
    <n v="3012671560002"/>
    <x v="3"/>
    <d v="2019-11-30T00:00:00"/>
    <x v="0"/>
    <x v="2"/>
    <x v="0"/>
  </r>
  <r>
    <s v="엠피상동"/>
    <s v="MP상동"/>
    <s v="상동1팀"/>
    <s v="김순자"/>
    <s v="흥국생명"/>
    <x v="1"/>
    <x v="3"/>
    <n v="301040"/>
    <s v="정상"/>
    <d v="2019-11-22T00:00:00"/>
    <d v="2019-11-22T00:00:00"/>
    <n v="7135640200015"/>
    <x v="3"/>
    <d v="2019-11-30T00:00:00"/>
    <x v="0"/>
    <x v="1"/>
    <x v="0"/>
  </r>
  <r>
    <s v="엠피조은"/>
    <s v="MP조은"/>
    <s v="조은1팀"/>
    <s v="손수영"/>
    <s v="흥국생명"/>
    <x v="1"/>
    <x v="3"/>
    <n v="201749"/>
    <s v="정상"/>
    <d v="2019-11-22T00:00:00"/>
    <d v="2019-11-22T00:00:00"/>
    <n v="7452585200001"/>
    <x v="3"/>
    <d v="2019-11-30T00:00:00"/>
    <x v="0"/>
    <x v="0"/>
    <x v="0"/>
  </r>
  <r>
    <s v="엠피상동"/>
    <s v="MP상동"/>
    <s v="상동1팀"/>
    <s v="이병식"/>
    <s v="흥국생명"/>
    <x v="1"/>
    <x v="0"/>
    <n v="97024"/>
    <s v="정상"/>
    <d v="2019-11-22T00:00:00"/>
    <d v="2019-11-22T00:00:00"/>
    <n v="3025772200016"/>
    <x v="3"/>
    <d v="2019-11-30T00:00:00"/>
    <x v="0"/>
    <x v="1"/>
    <x v="0"/>
  </r>
  <r>
    <s v="엠피송내"/>
    <m/>
    <m/>
    <s v="이선영"/>
    <s v="라이나생명"/>
    <x v="1"/>
    <x v="4"/>
    <n v="213500"/>
    <s v="정상"/>
    <d v="2019-11-22T00:00:00"/>
    <d v="2019-11-22T00:00:00"/>
    <n v="138258340001"/>
    <x v="3"/>
    <d v="2019-11-30T00:00:00"/>
    <x v="0"/>
    <x v="2"/>
    <x v="0"/>
  </r>
  <r>
    <s v="엠피상동"/>
    <s v="MP상동"/>
    <s v="상동1팀"/>
    <s v="이숙자"/>
    <s v="흥국생명"/>
    <x v="1"/>
    <x v="0"/>
    <n v="20180"/>
    <s v="정상"/>
    <d v="2019-11-22T00:00:00"/>
    <d v="2019-11-22T00:00:00"/>
    <n v="7693755200010"/>
    <x v="3"/>
    <d v="2019-11-30T00:00:00"/>
    <x v="0"/>
    <x v="1"/>
    <x v="0"/>
  </r>
  <r>
    <s v="엠피메트로"/>
    <s v="MP메트로"/>
    <s v="제이엔제이팀"/>
    <s v="전진"/>
    <s v="동양생명"/>
    <x v="1"/>
    <x v="3"/>
    <n v="1268000"/>
    <s v="정상"/>
    <d v="2019-11-22T00:00:00"/>
    <d v="2019-11-22T00:00:00"/>
    <n v="114780210"/>
    <x v="3"/>
    <d v="2019-11-30T00:00:00"/>
    <x v="0"/>
    <x v="4"/>
    <x v="0"/>
  </r>
  <r>
    <s v="엠피송내"/>
    <s v="MP송내"/>
    <s v="송내1팀"/>
    <s v="정인란"/>
    <s v="라이나생명"/>
    <x v="1"/>
    <x v="0"/>
    <n v="38300"/>
    <s v="정상"/>
    <d v="2019-11-22T00:00:00"/>
    <d v="2019-11-22T00:00:00"/>
    <n v="207820004"/>
    <x v="3"/>
    <d v="2019-11-30T00:00:00"/>
    <x v="0"/>
    <x v="2"/>
    <x v="0"/>
  </r>
  <r>
    <s v="엠피피스토스"/>
    <s v="MP피스토스"/>
    <s v="피스1팀"/>
    <s v="이미선2"/>
    <s v="라이나생명"/>
    <x v="1"/>
    <x v="0"/>
    <n v="37700"/>
    <s v="정상"/>
    <d v="2019-11-21T00:00:00"/>
    <d v="2019-11-21T00:00:00"/>
    <n v="103085000001"/>
    <x v="3"/>
    <d v="2019-11-30T00:00:00"/>
    <x v="0"/>
    <x v="3"/>
    <x v="0"/>
  </r>
  <r>
    <s v="엠피상동"/>
    <s v="MP상동"/>
    <s v="상동1팀"/>
    <s v="이복종"/>
    <s v="흥국생명"/>
    <x v="1"/>
    <x v="0"/>
    <n v="38740"/>
    <s v="정상"/>
    <d v="2019-11-21T00:00:00"/>
    <d v="2019-11-21T00:00:00"/>
    <n v="8853585200001"/>
    <x v="3"/>
    <d v="2019-11-30T00:00:00"/>
    <x v="0"/>
    <x v="1"/>
    <x v="0"/>
  </r>
  <r>
    <s v="엠피피스토스"/>
    <s v="MP피스토스"/>
    <s v="피스1팀"/>
    <s v="이복자"/>
    <s v="처브라이프"/>
    <x v="1"/>
    <x v="0"/>
    <n v="43155"/>
    <s v="정상"/>
    <d v="2019-11-19T00:00:00"/>
    <d v="2019-11-19T00:00:00"/>
    <n v="700061980"/>
    <x v="3"/>
    <d v="2019-11-30T00:00:00"/>
    <x v="0"/>
    <x v="3"/>
    <x v="0"/>
  </r>
  <r>
    <s v="엠피피스토스"/>
    <s v="MP피스토스"/>
    <s v="피스1팀"/>
    <s v="이복자"/>
    <s v="처브라이프"/>
    <x v="1"/>
    <x v="0"/>
    <n v="36885"/>
    <s v="반송"/>
    <d v="2019-11-19T00:00:00"/>
    <d v="2019-11-19T00:00:00"/>
    <n v="700061979"/>
    <x v="3"/>
    <d v="2019-11-30T00:00:00"/>
    <x v="2"/>
    <x v="3"/>
    <x v="0"/>
  </r>
  <r>
    <s v="엠피상동"/>
    <s v="MP상동"/>
    <s v="상동1팀"/>
    <s v="김옥순"/>
    <s v="흥국생명"/>
    <x v="1"/>
    <x v="0"/>
    <n v="55943"/>
    <s v="정상"/>
    <d v="2019-11-18T00:00:00"/>
    <d v="2019-11-18T00:00:00"/>
    <n v="8812053200031"/>
    <x v="3"/>
    <d v="2019-11-30T00:00:00"/>
    <x v="0"/>
    <x v="1"/>
    <x v="0"/>
  </r>
  <r>
    <s v="엠피상동"/>
    <s v="MP상동"/>
    <s v="상동1팀"/>
    <s v="김옥순"/>
    <s v="흥국생명"/>
    <x v="1"/>
    <x v="0"/>
    <n v="54279"/>
    <s v="정상"/>
    <d v="2019-11-18T00:00:00"/>
    <d v="2019-11-18T00:00:00"/>
    <n v="2872325200010"/>
    <x v="3"/>
    <d v="2019-11-30T00:00:00"/>
    <x v="0"/>
    <x v="1"/>
    <x v="0"/>
  </r>
  <r>
    <s v="엠피상동"/>
    <s v="MP상동"/>
    <s v="상동1팀"/>
    <s v="김옥순"/>
    <s v="흥국생명"/>
    <x v="1"/>
    <x v="0"/>
    <n v="39910"/>
    <s v="정상"/>
    <d v="2019-11-18T00:00:00"/>
    <d v="2019-11-18T00:00:00"/>
    <n v="4828855200004"/>
    <x v="3"/>
    <d v="2019-11-30T00:00:00"/>
    <x v="0"/>
    <x v="1"/>
    <x v="0"/>
  </r>
  <r>
    <s v="엠피상동"/>
    <s v="MP상동"/>
    <s v="상동1팀"/>
    <s v="이경옥"/>
    <s v="흥국생명"/>
    <x v="1"/>
    <x v="0"/>
    <n v="91495"/>
    <s v="정상"/>
    <d v="2019-11-18T00:00:00"/>
    <d v="2019-11-18T00:00:00"/>
    <n v="7663031200011"/>
    <x v="3"/>
    <d v="2019-11-30T00:00:00"/>
    <x v="0"/>
    <x v="1"/>
    <x v="0"/>
  </r>
  <r>
    <s v="엠피송내"/>
    <s v="MP송내"/>
    <s v="송내1팀"/>
    <s v="정인란"/>
    <s v="라이나생명"/>
    <x v="1"/>
    <x v="0"/>
    <n v="59800"/>
    <s v="정상"/>
    <d v="2019-11-18T00:00:00"/>
    <d v="2019-11-18T00:00:00"/>
    <n v="43946620030"/>
    <x v="3"/>
    <d v="2019-11-30T00:00:00"/>
    <x v="0"/>
    <x v="2"/>
    <x v="0"/>
  </r>
  <r>
    <s v="엠피송내"/>
    <s v="MP송내"/>
    <s v="송내2팀"/>
    <s v="김묘정"/>
    <s v="라이나생명"/>
    <x v="1"/>
    <x v="0"/>
    <n v="31800"/>
    <s v="반송"/>
    <d v="2019-11-15T00:00:00"/>
    <d v="2019-11-15T00:00:00"/>
    <n v="3012671560001"/>
    <x v="3"/>
    <d v="2019-11-30T00:00:00"/>
    <x v="2"/>
    <x v="2"/>
    <x v="0"/>
  </r>
  <r>
    <s v="엠피레전드"/>
    <s v="MP레전드"/>
    <s v="레전드1팀"/>
    <s v="이광호"/>
    <s v="DB생명"/>
    <x v="1"/>
    <x v="3"/>
    <n v="100000"/>
    <s v="정상"/>
    <d v="2019-11-15T00:00:00"/>
    <d v="2019-11-15T00:00:00"/>
    <n v="104263103"/>
    <x v="3"/>
    <d v="2019-11-30T00:00:00"/>
    <x v="0"/>
    <x v="11"/>
    <x v="0"/>
  </r>
  <r>
    <s v="엠피피스토스"/>
    <s v="MP피스토스"/>
    <s v="피스1팀"/>
    <s v="이미선2"/>
    <s v="라이나생명"/>
    <x v="1"/>
    <x v="0"/>
    <n v="32250"/>
    <s v="정상"/>
    <d v="2019-11-15T00:00:00"/>
    <d v="2019-11-15T00:00:00"/>
    <n v="118119370001"/>
    <x v="3"/>
    <d v="2019-11-30T00:00:00"/>
    <x v="0"/>
    <x v="3"/>
    <x v="0"/>
  </r>
  <r>
    <s v="엠피피스토스"/>
    <s v="MP피스토스"/>
    <s v="피스1팀"/>
    <s v="이복자"/>
    <s v="라이나생명"/>
    <x v="1"/>
    <x v="0"/>
    <n v="39000"/>
    <s v="정상"/>
    <d v="2019-11-15T00:00:00"/>
    <d v="2019-11-15T00:00:00"/>
    <n v="65766800004"/>
    <x v="3"/>
    <d v="2019-11-30T00:00:00"/>
    <x v="0"/>
    <x v="3"/>
    <x v="0"/>
  </r>
  <r>
    <s v="엠피피스토스"/>
    <s v="MP피스토스"/>
    <s v="피스1팀"/>
    <s v="이복자"/>
    <s v="라이나생명"/>
    <x v="1"/>
    <x v="0"/>
    <n v="35300"/>
    <s v="정상"/>
    <d v="2019-11-15T00:00:00"/>
    <d v="2019-11-15T00:00:00"/>
    <n v="88350480002"/>
    <x v="3"/>
    <d v="2019-11-30T00:00:00"/>
    <x v="0"/>
    <x v="3"/>
    <x v="0"/>
  </r>
  <r>
    <s v="엠피피스토스"/>
    <s v="MP피스토스"/>
    <s v="피스1팀"/>
    <s v="홍미숙"/>
    <s v="라이나생명"/>
    <x v="1"/>
    <x v="4"/>
    <n v="62700"/>
    <s v="정상"/>
    <d v="2019-11-15T00:00:00"/>
    <d v="2019-11-15T00:00:00"/>
    <n v="3009275950004"/>
    <x v="3"/>
    <d v="2019-11-30T00:00:00"/>
    <x v="0"/>
    <x v="3"/>
    <x v="0"/>
  </r>
  <r>
    <s v="엠피메트로"/>
    <s v="MP메트로"/>
    <s v="제이엔제이팀"/>
    <s v="김윤정"/>
    <s v="동양생명"/>
    <x v="1"/>
    <x v="0"/>
    <n v="26100"/>
    <s v="정상"/>
    <d v="2019-11-14T00:00:00"/>
    <d v="2019-11-14T00:00:00"/>
    <n v="114833184"/>
    <x v="3"/>
    <d v="2019-11-30T00:00:00"/>
    <x v="0"/>
    <x v="4"/>
    <x v="0"/>
  </r>
  <r>
    <s v="엠피아이리치"/>
    <s v="MP아이리치"/>
    <s v="아이리치1팀"/>
    <s v="김정희2"/>
    <s v="흥국생명"/>
    <x v="1"/>
    <x v="0"/>
    <n v="46539"/>
    <s v="반송"/>
    <d v="2019-11-14T00:00:00"/>
    <d v="2019-11-14T00:00:00"/>
    <n v="1278525100011"/>
    <x v="3"/>
    <d v="2019-11-30T00:00:00"/>
    <x v="2"/>
    <x v="14"/>
    <x v="0"/>
  </r>
  <r>
    <s v="엠피상동"/>
    <s v="MP상동"/>
    <s v="상동1팀"/>
    <s v="이숙자"/>
    <s v="흥국생명"/>
    <x v="1"/>
    <x v="0"/>
    <n v="119335"/>
    <s v="정상"/>
    <d v="2019-11-14T00:00:00"/>
    <d v="2019-11-14T00:00:00"/>
    <n v="7918385200007"/>
    <x v="3"/>
    <d v="2019-11-30T00:00:00"/>
    <x v="0"/>
    <x v="1"/>
    <x v="0"/>
  </r>
  <r>
    <s v="엠피상동"/>
    <s v="MP상동"/>
    <s v="상동1팀"/>
    <s v="김미란"/>
    <s v="흥국생명"/>
    <x v="1"/>
    <x v="0"/>
    <n v="64280"/>
    <s v="정상"/>
    <d v="2019-11-13T00:00:00"/>
    <d v="2019-11-13T00:00:00"/>
    <n v="8699275200005"/>
    <x v="3"/>
    <d v="2019-11-30T00:00:00"/>
    <x v="0"/>
    <x v="1"/>
    <x v="0"/>
  </r>
  <r>
    <s v="엠피상동"/>
    <s v="MP상동"/>
    <s v="상동1팀"/>
    <s v="김미예1"/>
    <s v="흥국생명"/>
    <x v="1"/>
    <x v="3"/>
    <n v="151050"/>
    <s v="정상"/>
    <d v="2019-11-13T00:00:00"/>
    <d v="2019-11-13T00:00:00"/>
    <n v="8989385200006"/>
    <x v="3"/>
    <d v="2019-11-30T00:00:00"/>
    <x v="0"/>
    <x v="1"/>
    <x v="0"/>
  </r>
  <r>
    <s v="엠피상동"/>
    <s v="MP상동"/>
    <s v="상동1팀"/>
    <s v="강명희"/>
    <s v="흥국생명"/>
    <x v="1"/>
    <x v="0"/>
    <n v="61070"/>
    <s v="정상"/>
    <d v="2019-11-12T00:00:00"/>
    <d v="2019-11-12T00:00:00"/>
    <n v="7462435200014"/>
    <x v="3"/>
    <d v="2019-11-30T00:00:00"/>
    <x v="0"/>
    <x v="1"/>
    <x v="0"/>
  </r>
  <r>
    <s v="엠피상동"/>
    <s v="MP상동"/>
    <s v="상동1팀"/>
    <s v="강명희"/>
    <s v="흥국생명"/>
    <x v="1"/>
    <x v="0"/>
    <n v="59450"/>
    <s v="정상"/>
    <d v="2019-11-12T00:00:00"/>
    <d v="2019-11-12T00:00:00"/>
    <n v="3773775000011"/>
    <x v="3"/>
    <d v="2019-11-30T00:00:00"/>
    <x v="0"/>
    <x v="1"/>
    <x v="0"/>
  </r>
  <r>
    <s v="엠피송내"/>
    <s v="MP송내"/>
    <s v="송내2팀"/>
    <s v="김묘정"/>
    <s v="라이나생명"/>
    <x v="1"/>
    <x v="0"/>
    <n v="20100"/>
    <s v="정상"/>
    <d v="2019-11-12T00:00:00"/>
    <d v="2019-11-12T00:00:00"/>
    <n v="3012539440002"/>
    <x v="3"/>
    <d v="2019-11-30T00:00:00"/>
    <x v="0"/>
    <x v="2"/>
    <x v="0"/>
  </r>
  <r>
    <s v="엠피아이리치"/>
    <s v="MP아이리치"/>
    <s v="아이리치1팀"/>
    <s v="김정희2"/>
    <s v="흥국생명"/>
    <x v="1"/>
    <x v="0"/>
    <n v="61860"/>
    <s v="정상"/>
    <d v="2019-11-12T00:00:00"/>
    <d v="2019-11-12T00:00:00"/>
    <n v="3279385200004"/>
    <x v="3"/>
    <d v="2019-11-30T00:00:00"/>
    <x v="0"/>
    <x v="14"/>
    <x v="0"/>
  </r>
  <r>
    <s v="엠피상동"/>
    <s v="MP상동"/>
    <s v="상동1팀"/>
    <s v="이병식"/>
    <s v="흥국생명"/>
    <x v="1"/>
    <x v="3"/>
    <n v="252500"/>
    <s v="정상"/>
    <d v="2019-11-12T00:00:00"/>
    <d v="2019-11-12T00:00:00"/>
    <n v="6459893200014"/>
    <x v="3"/>
    <d v="2019-11-30T00:00:00"/>
    <x v="0"/>
    <x v="1"/>
    <x v="0"/>
  </r>
  <r>
    <s v="엠피의정부"/>
    <s v="MP의정부"/>
    <m/>
    <s v="최주영"/>
    <s v="라이나생명"/>
    <x v="1"/>
    <x v="4"/>
    <n v="50600"/>
    <s v="정상"/>
    <d v="2019-11-12T00:00:00"/>
    <d v="2019-11-12T00:00:00"/>
    <n v="39363080002"/>
    <x v="3"/>
    <d v="2019-11-30T00:00:00"/>
    <x v="0"/>
    <x v="10"/>
    <x v="0"/>
  </r>
  <r>
    <s v="엠피의정부"/>
    <s v="MP의정부"/>
    <m/>
    <s v="최주영"/>
    <s v="흥국생명"/>
    <x v="1"/>
    <x v="3"/>
    <n v="48500"/>
    <s v="정상"/>
    <d v="2019-11-12T00:00:00"/>
    <d v="2019-11-12T00:00:00"/>
    <n v="1562185200004"/>
    <x v="3"/>
    <d v="2019-11-30T00:00:00"/>
    <x v="0"/>
    <x v="10"/>
    <x v="0"/>
  </r>
  <r>
    <s v="엠피의정부"/>
    <s v="MP의정부"/>
    <m/>
    <s v="최주영"/>
    <s v="흥국생명"/>
    <x v="1"/>
    <x v="3"/>
    <n v="61400"/>
    <s v="정상"/>
    <d v="2019-11-12T00:00:00"/>
    <d v="2019-11-12T00:00:00"/>
    <n v="1562185200002"/>
    <x v="3"/>
    <d v="2019-11-30T00:00:00"/>
    <x v="0"/>
    <x v="10"/>
    <x v="0"/>
  </r>
  <r>
    <s v="엠피상동"/>
    <s v="MP상동"/>
    <s v="상동1팀"/>
    <s v="이복종"/>
    <s v="흥국생명"/>
    <x v="1"/>
    <x v="3"/>
    <n v="117400"/>
    <s v="정상"/>
    <d v="2019-11-11T00:00:00"/>
    <d v="2019-11-11T00:00:00"/>
    <n v="2773385200001"/>
    <x v="3"/>
    <d v="2019-11-30T00:00:00"/>
    <x v="0"/>
    <x v="1"/>
    <x v="0"/>
  </r>
  <r>
    <s v="엠피상동"/>
    <s v="MP상동"/>
    <s v="상동1팀"/>
    <s v="이상분"/>
    <s v="교보생명"/>
    <x v="1"/>
    <x v="6"/>
    <n v="100000"/>
    <s v="정상"/>
    <d v="2019-11-11T00:00:00"/>
    <d v="2019-11-11T00:00:00"/>
    <n v="219110166484"/>
    <x v="3"/>
    <d v="2019-11-30T00:00:00"/>
    <x v="0"/>
    <x v="1"/>
    <x v="0"/>
  </r>
  <r>
    <s v="엠피상동"/>
    <s v="MP상동"/>
    <s v="상동1팀"/>
    <s v="고유미"/>
    <s v="흥국생명"/>
    <x v="1"/>
    <x v="3"/>
    <n v="118300"/>
    <s v="정상"/>
    <d v="2019-11-08T00:00:00"/>
    <d v="2019-11-08T00:00:00"/>
    <n v="7955915200001"/>
    <x v="3"/>
    <d v="2019-11-30T00:00:00"/>
    <x v="0"/>
    <x v="1"/>
    <x v="0"/>
  </r>
  <r>
    <s v="엠피상동"/>
    <s v="MP상동"/>
    <s v="상동1팀"/>
    <s v="고유미"/>
    <s v="흥국생명"/>
    <x v="1"/>
    <x v="3"/>
    <n v="87300"/>
    <s v="정상"/>
    <d v="2019-11-08T00:00:00"/>
    <d v="2019-11-08T00:00:00"/>
    <n v="7955915200002"/>
    <x v="3"/>
    <d v="2019-11-30T00:00:00"/>
    <x v="0"/>
    <x v="1"/>
    <x v="0"/>
  </r>
  <r>
    <s v="엠피상동"/>
    <s v="MP상동"/>
    <s v="상동1팀"/>
    <s v="김순자"/>
    <s v="흥국생명"/>
    <x v="1"/>
    <x v="0"/>
    <n v="38110"/>
    <s v="정상"/>
    <d v="2019-11-08T00:00:00"/>
    <d v="2019-11-08T00:00:00"/>
    <n v="2793385200007"/>
    <x v="3"/>
    <d v="2019-11-30T00:00:00"/>
    <x v="0"/>
    <x v="1"/>
    <x v="0"/>
  </r>
  <r>
    <s v="엠피상동"/>
    <s v="MP상동"/>
    <s v="상동1팀"/>
    <s v="김순자"/>
    <s v="흥국생명"/>
    <x v="1"/>
    <x v="0"/>
    <n v="34980"/>
    <s v="정상"/>
    <d v="2019-11-08T00:00:00"/>
    <d v="2019-11-08T00:00:00"/>
    <n v="2793385200001"/>
    <x v="3"/>
    <d v="2019-11-30T00:00:00"/>
    <x v="0"/>
    <x v="1"/>
    <x v="0"/>
  </r>
  <r>
    <s v="엠피상동"/>
    <s v="MP상동"/>
    <s v="상동1팀"/>
    <s v="김순자"/>
    <s v="흥국생명"/>
    <x v="1"/>
    <x v="0"/>
    <n v="50009"/>
    <s v="정상"/>
    <d v="2019-11-08T00:00:00"/>
    <d v="2019-11-08T00:00:00"/>
    <n v="3955336100004"/>
    <x v="3"/>
    <d v="2019-11-30T00:00:00"/>
    <x v="0"/>
    <x v="1"/>
    <x v="0"/>
  </r>
  <r>
    <s v="엠피경기"/>
    <m/>
    <m/>
    <s v="유창백"/>
    <s v="삼성생명"/>
    <x v="1"/>
    <x v="7"/>
    <n v="53279"/>
    <s v="반송"/>
    <d v="2019-11-08T00:00:00"/>
    <d v="2019-11-08T00:00:00"/>
    <n v="41000004978191"/>
    <x v="3"/>
    <d v="2019-11-30T00:00:00"/>
    <x v="2"/>
    <x v="18"/>
    <x v="0"/>
  </r>
  <r>
    <s v="엠피상동"/>
    <s v="MP상동"/>
    <s v="상동1팀"/>
    <s v="이병식"/>
    <s v="흥국생명"/>
    <x v="1"/>
    <x v="0"/>
    <n v="62975"/>
    <s v="정상"/>
    <d v="2019-11-08T00:00:00"/>
    <d v="2019-11-08T00:00:00"/>
    <n v="6670485200006"/>
    <x v="3"/>
    <d v="2019-11-30T00:00:00"/>
    <x v="0"/>
    <x v="1"/>
    <x v="0"/>
  </r>
  <r>
    <s v="엠피상동"/>
    <s v="MP상동"/>
    <s v="상동1팀"/>
    <s v="이효순"/>
    <s v="흥국생명"/>
    <x v="1"/>
    <x v="0"/>
    <n v="25120"/>
    <s v="정상"/>
    <d v="2019-11-08T00:00:00"/>
    <d v="2019-11-08T00:00:00"/>
    <n v="6343921100022"/>
    <x v="3"/>
    <d v="2019-11-30T00:00:00"/>
    <x v="0"/>
    <x v="1"/>
    <x v="0"/>
  </r>
  <r>
    <s v="엠피메트로"/>
    <s v="MP메트로"/>
    <s v="제이엔제이팀"/>
    <s v="전진"/>
    <s v="라이나생명"/>
    <x v="1"/>
    <x v="0"/>
    <n v="26000"/>
    <s v="정상"/>
    <d v="2019-11-08T00:00:00"/>
    <d v="2019-11-08T00:00:00"/>
    <n v="112008310003"/>
    <x v="3"/>
    <d v="2019-11-30T00:00:00"/>
    <x v="0"/>
    <x v="4"/>
    <x v="0"/>
  </r>
  <r>
    <s v="엠피조은"/>
    <m/>
    <m/>
    <s v="차은주"/>
    <s v="흥국생명"/>
    <x v="1"/>
    <x v="0"/>
    <n v="88120"/>
    <s v="정상"/>
    <d v="2019-11-08T00:00:00"/>
    <d v="2019-11-08T00:00:00"/>
    <n v="3945665200001"/>
    <x v="3"/>
    <d v="2019-11-30T00:00:00"/>
    <x v="0"/>
    <x v="0"/>
    <x v="0"/>
  </r>
  <r>
    <s v="엠피조은"/>
    <m/>
    <m/>
    <s v="차은주"/>
    <s v="흥국생명"/>
    <x v="1"/>
    <x v="0"/>
    <n v="80020"/>
    <s v="정상"/>
    <d v="2019-11-08T00:00:00"/>
    <d v="2019-11-08T00:00:00"/>
    <n v="6745665200003"/>
    <x v="3"/>
    <d v="2019-11-30T00:00:00"/>
    <x v="0"/>
    <x v="0"/>
    <x v="0"/>
  </r>
  <r>
    <s v="엠피송내"/>
    <s v="MP송내"/>
    <s v="송내1팀"/>
    <s v="정인란"/>
    <s v="라이나생명"/>
    <x v="1"/>
    <x v="0"/>
    <n v="54400"/>
    <s v="정상"/>
    <d v="2019-11-06T00:00:00"/>
    <d v="2019-11-06T00:00:00"/>
    <n v="89705450001"/>
    <x v="3"/>
    <d v="2019-11-30T00:00:00"/>
    <x v="0"/>
    <x v="2"/>
    <x v="0"/>
  </r>
  <r>
    <s v="엠피의정부"/>
    <s v="MP의정부"/>
    <s v="의정부1팀"/>
    <s v="채경미"/>
    <s v="라이나생명"/>
    <x v="1"/>
    <x v="4"/>
    <n v="107200"/>
    <s v="정상"/>
    <d v="2019-11-06T00:00:00"/>
    <d v="2019-11-06T00:00:00"/>
    <n v="3012557940001"/>
    <x v="3"/>
    <d v="2019-11-30T00:00:00"/>
    <x v="0"/>
    <x v="10"/>
    <x v="0"/>
  </r>
  <r>
    <s v="엠피의정부"/>
    <s v="MP의정부"/>
    <s v="의정부1팀"/>
    <s v="채경미"/>
    <s v="흥국생명"/>
    <x v="1"/>
    <x v="0"/>
    <n v="61320"/>
    <s v="정상"/>
    <d v="2019-11-06T00:00:00"/>
    <d v="2019-11-06T00:00:00"/>
    <n v="3479909000049"/>
    <x v="3"/>
    <d v="2019-11-30T00:00:00"/>
    <x v="0"/>
    <x v="10"/>
    <x v="0"/>
  </r>
  <r>
    <s v="엠피상동"/>
    <s v="MP상동"/>
    <s v="상동1팀"/>
    <s v="고유미"/>
    <s v="흥국생명"/>
    <x v="1"/>
    <x v="0"/>
    <n v="45380"/>
    <s v="정상"/>
    <d v="2019-11-05T00:00:00"/>
    <d v="2019-11-05T00:00:00"/>
    <n v="2145644200007"/>
    <x v="3"/>
    <d v="2019-11-30T00:00:00"/>
    <x v="0"/>
    <x v="1"/>
    <x v="0"/>
  </r>
  <r>
    <s v="엠피송내"/>
    <s v="MP송내"/>
    <s v="송내2팀"/>
    <s v="김묘정"/>
    <s v="라이나생명"/>
    <x v="1"/>
    <x v="0"/>
    <n v="48950"/>
    <s v="정상"/>
    <d v="2019-11-05T00:00:00"/>
    <d v="2019-11-05T00:00:00"/>
    <n v="3012539440001"/>
    <x v="3"/>
    <d v="2019-11-30T00:00:00"/>
    <x v="0"/>
    <x v="2"/>
    <x v="0"/>
  </r>
  <r>
    <s v="엠피상동"/>
    <s v="MP상동"/>
    <s v="상동1팀"/>
    <s v="손명애"/>
    <s v="흥국생명"/>
    <x v="1"/>
    <x v="0"/>
    <n v="36610"/>
    <s v="정상"/>
    <d v="2019-11-05T00:00:00"/>
    <d v="2019-11-05T00:00:00"/>
    <n v="2152385200007"/>
    <x v="3"/>
    <d v="2019-11-30T00:00:00"/>
    <x v="0"/>
    <x v="1"/>
    <x v="0"/>
  </r>
  <r>
    <s v="엠피상동"/>
    <s v="MP상동"/>
    <s v="상동1팀"/>
    <s v="이문희"/>
    <s v="교보생명"/>
    <x v="1"/>
    <x v="6"/>
    <n v="250000"/>
    <s v="정상"/>
    <d v="2019-11-05T00:00:00"/>
    <d v="2019-11-05T00:00:00"/>
    <n v="219110125832"/>
    <x v="3"/>
    <d v="2019-11-30T00:00:00"/>
    <x v="0"/>
    <x v="1"/>
    <x v="0"/>
  </r>
  <r>
    <s v="엠피상동"/>
    <s v="MP상동"/>
    <s v="상동1팀"/>
    <s v="이문희"/>
    <s v="흥국생명"/>
    <x v="1"/>
    <x v="6"/>
    <n v="250000"/>
    <s v="정상"/>
    <d v="2019-11-05T00:00:00"/>
    <d v="2019-11-05T00:00:00"/>
    <n v="5432185200013"/>
    <x v="3"/>
    <d v="2019-11-30T00:00:00"/>
    <x v="0"/>
    <x v="1"/>
    <x v="0"/>
  </r>
  <r>
    <s v="엠피상동"/>
    <s v="MP상동"/>
    <s v="상동1팀"/>
    <s v="이문희"/>
    <s v="흥국생명"/>
    <x v="1"/>
    <x v="3"/>
    <n v="252120"/>
    <s v="정상"/>
    <d v="2019-11-05T00:00:00"/>
    <d v="2019-11-05T00:00:00"/>
    <n v="5432185200011"/>
    <x v="3"/>
    <d v="2019-11-30T00:00:00"/>
    <x v="0"/>
    <x v="1"/>
    <x v="0"/>
  </r>
  <r>
    <s v="엠피상동"/>
    <s v="MP상동"/>
    <s v="상동1팀"/>
    <s v="이숙자"/>
    <s v="흥국생명"/>
    <x v="1"/>
    <x v="0"/>
    <n v="68960"/>
    <s v="정상"/>
    <d v="2019-11-05T00:00:00"/>
    <d v="2019-11-05T00:00:00"/>
    <n v="2463285200007"/>
    <x v="3"/>
    <d v="2019-11-30T00:00:00"/>
    <x v="0"/>
    <x v="1"/>
    <x v="0"/>
  </r>
  <r>
    <s v="엠피상동"/>
    <s v="MP상동"/>
    <s v="상동1팀"/>
    <s v="임영신"/>
    <s v="흥국생명"/>
    <x v="1"/>
    <x v="0"/>
    <n v="34110"/>
    <s v="정상"/>
    <d v="2019-11-05T00:00:00"/>
    <d v="2019-11-05T00:00:00"/>
    <n v="6311204200018"/>
    <x v="3"/>
    <d v="2019-11-30T00:00:00"/>
    <x v="0"/>
    <x v="1"/>
    <x v="0"/>
  </r>
  <r>
    <s v="엠피상동"/>
    <s v="MP상동"/>
    <s v="상동1팀"/>
    <s v="임영신"/>
    <s v="흥국생명"/>
    <x v="1"/>
    <x v="0"/>
    <n v="31120"/>
    <s v="반송"/>
    <d v="2019-11-05T00:00:00"/>
    <d v="2019-11-05T00:00:00"/>
    <n v="6311204200023"/>
    <x v="3"/>
    <d v="2019-11-30T00:00:00"/>
    <x v="2"/>
    <x v="1"/>
    <x v="0"/>
  </r>
  <r>
    <s v="엠피의정부"/>
    <s v="MP의정부"/>
    <m/>
    <s v="최주영"/>
    <s v="흥국생명"/>
    <x v="1"/>
    <x v="3"/>
    <n v="234000"/>
    <s v="정상"/>
    <d v="2019-11-05T00:00:00"/>
    <d v="2019-11-05T00:00:00"/>
    <n v="1151775200001"/>
    <x v="3"/>
    <d v="2019-11-30T00:00:00"/>
    <x v="0"/>
    <x v="10"/>
    <x v="0"/>
  </r>
  <r>
    <s v="엠피상동"/>
    <s v="MP상동"/>
    <s v="상동1팀"/>
    <s v="강명희"/>
    <s v="흥국생명"/>
    <x v="1"/>
    <x v="0"/>
    <n v="50646"/>
    <s v="정상"/>
    <d v="2019-11-04T00:00:00"/>
    <d v="2019-11-04T00:00:00"/>
    <n v="5484385200009"/>
    <x v="3"/>
    <d v="2019-11-30T00:00:00"/>
    <x v="0"/>
    <x v="1"/>
    <x v="0"/>
  </r>
  <r>
    <s v="엠피상동"/>
    <s v="MP상동"/>
    <s v="상동1팀"/>
    <s v="강명희"/>
    <s v="흥국생명"/>
    <x v="1"/>
    <x v="0"/>
    <n v="57548"/>
    <s v="정상"/>
    <d v="2019-11-04T00:00:00"/>
    <d v="2019-11-04T00:00:00"/>
    <n v="2787265200004"/>
    <x v="3"/>
    <d v="2019-11-30T00:00:00"/>
    <x v="0"/>
    <x v="1"/>
    <x v="0"/>
  </r>
  <r>
    <s v="엠피상동"/>
    <s v="MP상동"/>
    <s v="상동1팀"/>
    <s v="이병식"/>
    <s v="흥국생명"/>
    <x v="1"/>
    <x v="0"/>
    <n v="69741"/>
    <s v="정상"/>
    <d v="2019-11-04T00:00:00"/>
    <d v="2019-11-04T00:00:00"/>
    <n v="7264665200004"/>
    <x v="3"/>
    <d v="2019-11-30T00:00:00"/>
    <x v="0"/>
    <x v="1"/>
    <x v="0"/>
  </r>
  <r>
    <s v="엠피상동"/>
    <s v="MP상동"/>
    <s v="상동1팀"/>
    <s v="김옥순"/>
    <s v="흥국생명"/>
    <x v="1"/>
    <x v="0"/>
    <n v="38200"/>
    <s v="정상"/>
    <d v="2019-11-01T00:00:00"/>
    <d v="2019-11-01T00:00:00"/>
    <n v="4566125200009"/>
    <x v="3"/>
    <d v="2019-11-30T00:00:00"/>
    <x v="0"/>
    <x v="1"/>
    <x v="0"/>
  </r>
  <r>
    <s v="엠피상동"/>
    <s v="MP상동"/>
    <s v="상동1팀"/>
    <s v="김옥순"/>
    <s v="흥국생명"/>
    <x v="1"/>
    <x v="0"/>
    <n v="32120"/>
    <s v="정상"/>
    <d v="2019-11-01T00:00:00"/>
    <d v="2019-11-01T00:00:00"/>
    <n v="2633915200013"/>
    <x v="3"/>
    <d v="2019-11-30T00:00:00"/>
    <x v="0"/>
    <x v="1"/>
    <x v="0"/>
  </r>
  <r>
    <s v="엠피상동"/>
    <s v="MP상동"/>
    <s v="상동1팀"/>
    <s v="김옥순"/>
    <s v="흥국생명"/>
    <x v="1"/>
    <x v="0"/>
    <n v="35550"/>
    <s v="정상"/>
    <d v="2019-11-01T00:00:00"/>
    <d v="2019-11-01T00:00:00"/>
    <n v="9151267100009"/>
    <x v="3"/>
    <d v="2019-11-30T00:00:00"/>
    <x v="0"/>
    <x v="1"/>
    <x v="0"/>
  </r>
  <r>
    <s v="엠피상동"/>
    <s v="MP상동"/>
    <s v="상동1팀"/>
    <s v="이문희"/>
    <s v="흥국생명"/>
    <x v="1"/>
    <x v="0"/>
    <n v="21342"/>
    <s v="정상"/>
    <d v="2019-11-01T00:00:00"/>
    <d v="2019-11-01T00:00:00"/>
    <n v="3822385200004"/>
    <x v="3"/>
    <d v="2019-11-30T00:00:00"/>
    <x v="0"/>
    <x v="1"/>
    <x v="0"/>
  </r>
  <r>
    <s v="엠피상동"/>
    <s v="MP상동"/>
    <s v="상동1팀"/>
    <s v="이문희"/>
    <s v="흥국생명"/>
    <x v="1"/>
    <x v="0"/>
    <n v="29056"/>
    <s v="정상"/>
    <d v="2019-11-01T00:00:00"/>
    <d v="2019-11-01T00:00:00"/>
    <n v="1246285200007"/>
    <x v="3"/>
    <d v="2019-11-30T00:00:00"/>
    <x v="0"/>
    <x v="1"/>
    <x v="0"/>
  </r>
  <r>
    <s v="엠피상동"/>
    <s v="MP상동"/>
    <s v="상동1팀"/>
    <s v="이문희"/>
    <s v="흥국생명"/>
    <x v="1"/>
    <x v="0"/>
    <n v="27122"/>
    <s v="정상"/>
    <d v="2019-11-01T00:00:00"/>
    <d v="2019-11-01T00:00:00"/>
    <n v="7246285200001"/>
    <x v="3"/>
    <d v="2019-11-30T00:00:00"/>
    <x v="0"/>
    <x v="1"/>
    <x v="0"/>
  </r>
  <r>
    <s v="엠피피스토스"/>
    <s v="MP피스토스"/>
    <s v="피스1팀"/>
    <s v="고경숙"/>
    <s v="DB손보"/>
    <x v="0"/>
    <x v="0"/>
    <n v="87640"/>
    <s v="정상"/>
    <d v="2019-10-31T00:00:00"/>
    <d v="2019-10-31T00:00:00"/>
    <n v="320192027894"/>
    <x v="4"/>
    <d v="2019-10-31T00:00:00"/>
    <x v="0"/>
    <x v="3"/>
    <x v="0"/>
  </r>
  <r>
    <s v="엠피피스토스"/>
    <s v="MP피스토스"/>
    <s v="피스1팀"/>
    <s v="고경숙"/>
    <s v="롯데손보"/>
    <x v="0"/>
    <x v="0"/>
    <n v="17000"/>
    <s v="정상"/>
    <d v="2019-10-31T00:00:00"/>
    <d v="2019-10-31T00:00:00"/>
    <s v="LA20191906349000"/>
    <x v="4"/>
    <d v="2019-10-31T00:00:00"/>
    <x v="0"/>
    <x v="3"/>
    <x v="0"/>
  </r>
  <r>
    <s v="엠피피스토스"/>
    <s v="MP피스토스"/>
    <s v="피스1팀"/>
    <s v="고경숙"/>
    <s v="삼성화재"/>
    <x v="0"/>
    <x v="0"/>
    <n v="28000"/>
    <s v="정상"/>
    <d v="2019-10-31T00:00:00"/>
    <d v="2019-10-31T00:00:00"/>
    <n v="51923591100000"/>
    <x v="4"/>
    <d v="2019-10-31T00:00:00"/>
    <x v="0"/>
    <x v="3"/>
    <x v="0"/>
  </r>
  <r>
    <s v="엠피피스토스"/>
    <s v="MP피스토스"/>
    <s v="피스1팀"/>
    <s v="고경숙"/>
    <s v="삼성화재"/>
    <x v="0"/>
    <x v="0"/>
    <n v="23000"/>
    <s v="정상"/>
    <d v="2019-10-31T00:00:00"/>
    <d v="2019-10-31T00:00:00"/>
    <n v="51923596940000"/>
    <x v="4"/>
    <d v="2019-10-31T00:00:00"/>
    <x v="0"/>
    <x v="3"/>
    <x v="0"/>
  </r>
  <r>
    <s v="엠피메트로"/>
    <s v="씨티엠지점"/>
    <s v="씨티엠1팀"/>
    <s v="김대곤"/>
    <s v="한화손보"/>
    <x v="0"/>
    <x v="0"/>
    <n v="40790"/>
    <s v="정상"/>
    <d v="2019-10-31T00:00:00"/>
    <d v="2019-10-31T00:00:00"/>
    <s v="LA20192205841000"/>
    <x v="4"/>
    <d v="2019-10-31T00:00:00"/>
    <x v="0"/>
    <x v="13"/>
    <x v="0"/>
  </r>
  <r>
    <s v="엠피송내"/>
    <s v="MP송내"/>
    <s v="송내2팀"/>
    <s v="김묘정"/>
    <s v="KB손보"/>
    <x v="0"/>
    <x v="0"/>
    <n v="73120"/>
    <s v="정상"/>
    <d v="2019-10-31T00:00:00"/>
    <d v="2019-10-31T00:00:00"/>
    <n v="20195558700"/>
    <x v="4"/>
    <d v="2019-10-31T00:00:00"/>
    <x v="0"/>
    <x v="2"/>
    <x v="0"/>
  </r>
  <r>
    <s v="엠피송내"/>
    <s v="MP송내"/>
    <s v="송내2팀"/>
    <s v="김묘정"/>
    <s v="KB손보"/>
    <x v="0"/>
    <x v="0"/>
    <n v="30000"/>
    <s v="정상"/>
    <d v="2019-10-31T00:00:00"/>
    <d v="2019-10-31T00:00:00"/>
    <n v="20195540835"/>
    <x v="4"/>
    <d v="2019-10-31T00:00:00"/>
    <x v="0"/>
    <x v="2"/>
    <x v="0"/>
  </r>
  <r>
    <s v="엠피송내"/>
    <s v="MP송내"/>
    <s v="송내2팀"/>
    <s v="김묘정"/>
    <s v="메리츠화재"/>
    <x v="0"/>
    <x v="0"/>
    <n v="17000"/>
    <s v="정상"/>
    <d v="2019-10-31T00:00:00"/>
    <d v="2019-10-31T00:00:00"/>
    <s v="61437-28178"/>
    <x v="4"/>
    <d v="2019-10-31T00:00:00"/>
    <x v="0"/>
    <x v="2"/>
    <x v="0"/>
  </r>
  <r>
    <s v="엠피송내"/>
    <s v="MP송내"/>
    <s v="송내2팀"/>
    <s v="김묘정"/>
    <s v="KB손보"/>
    <x v="0"/>
    <x v="0"/>
    <n v="30100"/>
    <s v="정상"/>
    <d v="2019-10-31T00:00:00"/>
    <d v="2019-10-31T00:00:00"/>
    <n v="20195558798"/>
    <x v="4"/>
    <d v="2019-10-31T00:00:00"/>
    <x v="0"/>
    <x v="2"/>
    <x v="0"/>
  </r>
  <r>
    <s v="엠피송내"/>
    <s v="MP송내"/>
    <s v="송내2팀"/>
    <s v="김묘정"/>
    <s v="KB손보"/>
    <x v="0"/>
    <x v="0"/>
    <n v="30000"/>
    <s v="정상"/>
    <d v="2019-10-31T00:00:00"/>
    <d v="2019-10-31T00:00:00"/>
    <n v="20195558834"/>
    <x v="4"/>
    <d v="2019-10-31T00:00:00"/>
    <x v="0"/>
    <x v="2"/>
    <x v="0"/>
  </r>
  <r>
    <s v="엠피조은"/>
    <s v="MP조은"/>
    <s v="조은1팀"/>
    <s v="김민화"/>
    <s v="KB손보"/>
    <x v="0"/>
    <x v="1"/>
    <n v="21102"/>
    <s v="정상"/>
    <d v="2019-10-31T00:00:00"/>
    <d v="2019-10-31T00:00:00"/>
    <n v="20195543623"/>
    <x v="4"/>
    <d v="2019-10-31T00:00:00"/>
    <x v="0"/>
    <x v="0"/>
    <x v="0"/>
  </r>
  <r>
    <s v="엠피조은"/>
    <s v="MP조은"/>
    <s v="조은1팀"/>
    <s v="김민화"/>
    <s v="KB손보"/>
    <x v="0"/>
    <x v="0"/>
    <n v="30000"/>
    <s v="정상"/>
    <d v="2019-10-31T00:00:00"/>
    <d v="2019-10-31T00:00:00"/>
    <n v="20195544021"/>
    <x v="4"/>
    <d v="2019-10-31T00:00:00"/>
    <x v="0"/>
    <x v="0"/>
    <x v="0"/>
  </r>
  <r>
    <s v="엠피조은"/>
    <s v="MP조은"/>
    <s v="조은1팀"/>
    <s v="김민화"/>
    <s v="KB손보"/>
    <x v="0"/>
    <x v="0"/>
    <n v="37500"/>
    <s v="정상"/>
    <d v="2019-10-31T00:00:00"/>
    <d v="2019-10-31T00:00:00"/>
    <n v="20195543836"/>
    <x v="4"/>
    <d v="2019-10-31T00:00:00"/>
    <x v="0"/>
    <x v="0"/>
    <x v="0"/>
  </r>
  <r>
    <s v="엠피라온"/>
    <s v="MP라온"/>
    <s v="라온1팀"/>
    <s v="김성만"/>
    <s v="한화손보"/>
    <x v="0"/>
    <x v="0"/>
    <n v="10000"/>
    <s v="정상"/>
    <d v="2019-10-31T00:00:00"/>
    <d v="2019-10-31T00:00:00"/>
    <s v="LA20192220631000"/>
    <x v="4"/>
    <d v="2019-10-31T00:00:00"/>
    <x v="0"/>
    <x v="6"/>
    <x v="0"/>
  </r>
  <r>
    <s v="엠피경기"/>
    <s v="MP경기"/>
    <s v="경기1팀"/>
    <s v="김호자"/>
    <s v="삼성화재"/>
    <x v="0"/>
    <x v="0"/>
    <n v="100000"/>
    <s v="철회"/>
    <d v="2019-10-31T00:00:00"/>
    <d v="2019-10-31T00:00:00"/>
    <n v="51923622610000"/>
    <x v="4"/>
    <d v="2019-10-31T00:00:00"/>
    <x v="1"/>
    <x v="18"/>
    <x v="0"/>
  </r>
  <r>
    <s v="엠피경기"/>
    <s v="MP경기"/>
    <s v="경기1팀"/>
    <s v="김호자"/>
    <s v="삼성화재"/>
    <x v="0"/>
    <x v="0"/>
    <n v="100000"/>
    <s v="정상"/>
    <d v="2019-10-31T00:00:00"/>
    <d v="2019-10-31T00:00:00"/>
    <n v="51923625420000"/>
    <x v="4"/>
    <d v="2019-10-31T00:00:00"/>
    <x v="0"/>
    <x v="18"/>
    <x v="0"/>
  </r>
  <r>
    <s v="엠피경기"/>
    <s v="MP경기"/>
    <s v="경기1팀"/>
    <s v="김호자"/>
    <s v="메리츠화재"/>
    <x v="0"/>
    <x v="0"/>
    <n v="100000"/>
    <s v="철회"/>
    <d v="2019-10-31T00:00:00"/>
    <d v="2019-10-31T00:00:00"/>
    <s v="61415-40252"/>
    <x v="4"/>
    <d v="2019-10-31T00:00:00"/>
    <x v="1"/>
    <x v="18"/>
    <x v="0"/>
  </r>
  <r>
    <s v="엠피가온"/>
    <s v="MP가온"/>
    <s v="가온1팀"/>
    <s v="노희경"/>
    <s v="한화손보"/>
    <x v="0"/>
    <x v="0"/>
    <n v="42750"/>
    <s v="정상"/>
    <d v="2019-10-31T00:00:00"/>
    <d v="2019-10-31T00:00:00"/>
    <s v="LA20192217878000"/>
    <x v="4"/>
    <d v="2019-10-31T00:00:00"/>
    <x v="0"/>
    <x v="9"/>
    <x v="0"/>
  </r>
  <r>
    <s v="엠피가온"/>
    <s v="MP가온"/>
    <s v="가온1팀"/>
    <s v="노희경"/>
    <s v="KB손보"/>
    <x v="0"/>
    <x v="0"/>
    <n v="10000"/>
    <s v="정상"/>
    <d v="2019-10-31T00:00:00"/>
    <d v="2019-10-31T00:00:00"/>
    <n v="20195553360"/>
    <x v="4"/>
    <d v="2019-10-31T00:00:00"/>
    <x v="0"/>
    <x v="9"/>
    <x v="0"/>
  </r>
  <r>
    <s v="엠피가온"/>
    <s v="MP가온"/>
    <s v="가온1팀"/>
    <s v="노희경"/>
    <s v="KB손보"/>
    <x v="0"/>
    <x v="0"/>
    <n v="12000"/>
    <s v="정상"/>
    <d v="2019-10-31T00:00:00"/>
    <d v="2019-10-31T00:00:00"/>
    <n v="20195549802"/>
    <x v="4"/>
    <d v="2019-10-31T00:00:00"/>
    <x v="0"/>
    <x v="9"/>
    <x v="0"/>
  </r>
  <r>
    <s v="엠피가온"/>
    <s v="MP가온"/>
    <s v="가온1팀"/>
    <s v="노희경"/>
    <s v="삼성화재"/>
    <x v="0"/>
    <x v="0"/>
    <n v="28000"/>
    <s v="정상"/>
    <d v="2019-10-31T00:00:00"/>
    <d v="2019-10-31T00:00:00"/>
    <n v="51923587150000"/>
    <x v="4"/>
    <d v="2019-10-31T00:00:00"/>
    <x v="0"/>
    <x v="9"/>
    <x v="0"/>
  </r>
  <r>
    <s v="엠피가온"/>
    <s v="MP가온"/>
    <s v="가온1팀"/>
    <s v="노희경"/>
    <s v="삼성화재"/>
    <x v="0"/>
    <x v="0"/>
    <n v="20000"/>
    <s v="정상"/>
    <d v="2019-10-31T00:00:00"/>
    <d v="2019-10-31T00:00:00"/>
    <n v="51923621980000"/>
    <x v="4"/>
    <d v="2019-10-31T00:00:00"/>
    <x v="0"/>
    <x v="9"/>
    <x v="0"/>
  </r>
  <r>
    <s v="엠피가온"/>
    <s v="MP가온"/>
    <s v="가온1팀"/>
    <s v="노희경"/>
    <s v="삼성화재"/>
    <x v="0"/>
    <x v="0"/>
    <n v="18000"/>
    <s v="철회"/>
    <d v="2019-10-31T00:00:00"/>
    <d v="2019-10-31T00:00:00"/>
    <n v="51923594180000"/>
    <x v="4"/>
    <d v="2019-10-31T00:00:00"/>
    <x v="1"/>
    <x v="9"/>
    <x v="0"/>
  </r>
  <r>
    <s v="엠피가온"/>
    <s v="MP가온"/>
    <s v="가온1팀"/>
    <s v="노희경"/>
    <s v="한화손보"/>
    <x v="0"/>
    <x v="0"/>
    <n v="71000"/>
    <s v="철회"/>
    <d v="2019-10-31T00:00:00"/>
    <d v="2019-10-31T00:00:00"/>
    <s v="LA20192221444000"/>
    <x v="4"/>
    <d v="2019-10-31T00:00:00"/>
    <x v="1"/>
    <x v="9"/>
    <x v="0"/>
  </r>
  <r>
    <s v="엠피레전드"/>
    <s v="MP레전드"/>
    <s v="레전드1팀"/>
    <s v="박윤나"/>
    <s v="삼성화재"/>
    <x v="0"/>
    <x v="0"/>
    <n v="19000"/>
    <s v="정상"/>
    <d v="2019-10-31T00:00:00"/>
    <d v="2019-10-31T00:00:00"/>
    <n v="51923569200000"/>
    <x v="4"/>
    <d v="2019-10-31T00:00:00"/>
    <x v="0"/>
    <x v="11"/>
    <x v="0"/>
  </r>
  <r>
    <s v="엠피레전드"/>
    <s v="MP레전드"/>
    <s v="레전드1팀"/>
    <s v="박윤나"/>
    <s v="현대해상"/>
    <x v="0"/>
    <x v="0"/>
    <n v="25200"/>
    <s v="정상"/>
    <d v="2019-10-31T00:00:00"/>
    <d v="2019-10-31T00:00:00"/>
    <s v="L01938540178"/>
    <x v="4"/>
    <d v="2019-10-31T00:00:00"/>
    <x v="0"/>
    <x v="11"/>
    <x v="0"/>
  </r>
  <r>
    <s v="엠피성공"/>
    <s v="MP성공"/>
    <s v="성공1팀"/>
    <s v="박인선"/>
    <s v="메리츠화재"/>
    <x v="0"/>
    <x v="0"/>
    <n v="65000"/>
    <s v="정상"/>
    <d v="2019-10-31T00:00:00"/>
    <d v="2019-10-31T00:00:00"/>
    <s v="61443-13452"/>
    <x v="4"/>
    <d v="2019-10-31T00:00:00"/>
    <x v="0"/>
    <x v="5"/>
    <x v="0"/>
  </r>
  <r>
    <s v="엠피성공"/>
    <s v="MP성공"/>
    <s v="성공1팀"/>
    <s v="박인선"/>
    <s v="메리츠화재"/>
    <x v="0"/>
    <x v="0"/>
    <n v="73000"/>
    <s v="정상"/>
    <d v="2019-10-31T00:00:00"/>
    <d v="2019-10-31T00:00:00"/>
    <s v="61443-13412"/>
    <x v="4"/>
    <d v="2019-10-31T00:00:00"/>
    <x v="0"/>
    <x v="5"/>
    <x v="0"/>
  </r>
  <r>
    <s v="엠피레전드"/>
    <m/>
    <m/>
    <s v="신승휴"/>
    <s v="롯데손보"/>
    <x v="0"/>
    <x v="0"/>
    <n v="56114"/>
    <s v="정상"/>
    <d v="2019-10-31T00:00:00"/>
    <d v="2019-10-31T00:00:00"/>
    <s v="LA20191908297000"/>
    <x v="4"/>
    <d v="2019-10-31T00:00:00"/>
    <x v="0"/>
    <x v="11"/>
    <x v="0"/>
  </r>
  <r>
    <s v="엠피레전드"/>
    <m/>
    <m/>
    <s v="신승휴"/>
    <s v="흥국화재"/>
    <x v="0"/>
    <x v="0"/>
    <n v="108022"/>
    <s v="정상"/>
    <d v="2019-10-31T00:00:00"/>
    <d v="2019-10-31T00:00:00"/>
    <n v="41937295200000"/>
    <x v="4"/>
    <d v="2019-10-31T00:00:00"/>
    <x v="0"/>
    <x v="11"/>
    <x v="0"/>
  </r>
  <r>
    <s v="엠피성공"/>
    <s v="MP성공"/>
    <s v="성공1팀"/>
    <s v="심정임"/>
    <s v="삼성화재"/>
    <x v="0"/>
    <x v="0"/>
    <n v="74880"/>
    <s v="정상"/>
    <d v="2019-10-31T00:00:00"/>
    <d v="2019-10-31T00:00:00"/>
    <n v="51923529750000"/>
    <x v="4"/>
    <d v="2019-10-31T00:00:00"/>
    <x v="0"/>
    <x v="5"/>
    <x v="0"/>
  </r>
  <r>
    <s v="엠피피스토스"/>
    <s v="MP피스토스"/>
    <s v="피스1팀"/>
    <s v="안옥선"/>
    <s v="메리츠화재"/>
    <x v="0"/>
    <x v="0"/>
    <n v="80050"/>
    <s v="정상"/>
    <d v="2019-10-31T00:00:00"/>
    <d v="2019-10-31T00:00:00"/>
    <s v="61415-39047"/>
    <x v="4"/>
    <d v="2019-10-31T00:00:00"/>
    <x v="0"/>
    <x v="3"/>
    <x v="0"/>
  </r>
  <r>
    <s v="엠피피스토스"/>
    <s v="MP피스토스"/>
    <s v="피스1팀"/>
    <s v="우월랑"/>
    <s v="메리츠화재"/>
    <x v="0"/>
    <x v="0"/>
    <n v="55000"/>
    <s v="정상"/>
    <d v="2019-10-31T00:00:00"/>
    <d v="2019-10-31T00:00:00"/>
    <s v="61434-12294"/>
    <x v="4"/>
    <d v="2019-10-31T00:00:00"/>
    <x v="0"/>
    <x v="3"/>
    <x v="0"/>
  </r>
  <r>
    <s v="엠피메트로"/>
    <s v="MP메트로"/>
    <s v="제이엔제이팀"/>
    <s v="유경자"/>
    <s v="KB손보"/>
    <x v="0"/>
    <x v="0"/>
    <n v="48800"/>
    <s v="정상"/>
    <d v="2019-10-31T00:00:00"/>
    <d v="2019-10-31T00:00:00"/>
    <n v="20195539855"/>
    <x v="4"/>
    <d v="2019-10-31T00:00:00"/>
    <x v="0"/>
    <x v="4"/>
    <x v="0"/>
  </r>
  <r>
    <s v="엠피메트로"/>
    <s v="MP메트로"/>
    <s v="제이엔제이팀"/>
    <s v="유경자"/>
    <s v="KB손보"/>
    <x v="0"/>
    <x v="0"/>
    <n v="37400"/>
    <s v="정상"/>
    <d v="2019-10-31T00:00:00"/>
    <d v="2019-10-31T00:00:00"/>
    <n v="20195539638"/>
    <x v="4"/>
    <d v="2019-10-31T00:00:00"/>
    <x v="0"/>
    <x v="4"/>
    <x v="0"/>
  </r>
  <r>
    <s v="엠피메트로"/>
    <s v="MP메트로"/>
    <s v="제이엔제이팀"/>
    <s v="유경자"/>
    <s v="메리츠화재"/>
    <x v="0"/>
    <x v="0"/>
    <n v="19510"/>
    <s v="철회"/>
    <d v="2019-10-31T00:00:00"/>
    <d v="2019-10-31T00:00:00"/>
    <s v="61437-28837"/>
    <x v="4"/>
    <d v="2019-10-31T00:00:00"/>
    <x v="1"/>
    <x v="4"/>
    <x v="0"/>
  </r>
  <r>
    <s v="엠피메트로"/>
    <s v="MP메트로"/>
    <s v="제이엔제이팀"/>
    <s v="유경자"/>
    <s v="롯데손보"/>
    <x v="0"/>
    <x v="0"/>
    <n v="60378"/>
    <s v="정상"/>
    <d v="2019-10-31T00:00:00"/>
    <d v="2019-10-31T00:00:00"/>
    <s v="LA20191904777000"/>
    <x v="4"/>
    <d v="2019-10-31T00:00:00"/>
    <x v="0"/>
    <x v="4"/>
    <x v="0"/>
  </r>
  <r>
    <s v="엠피메트로"/>
    <s v="MP메트로"/>
    <s v="제이엔제이팀"/>
    <s v="유경자"/>
    <s v="메리츠화재"/>
    <x v="0"/>
    <x v="1"/>
    <n v="40450"/>
    <s v="정상"/>
    <d v="2019-10-31T00:00:00"/>
    <d v="2019-10-31T00:00:00"/>
    <s v="61264-268700"/>
    <x v="4"/>
    <d v="2019-10-31T00:00:00"/>
    <x v="0"/>
    <x v="4"/>
    <x v="0"/>
  </r>
  <r>
    <s v="엠피메트로"/>
    <s v="MP메트로"/>
    <s v="제이엔제이팀"/>
    <s v="유경자"/>
    <s v="메리츠화재"/>
    <x v="0"/>
    <x v="0"/>
    <n v="67330"/>
    <s v="정상"/>
    <d v="2019-10-31T00:00:00"/>
    <d v="2019-10-31T00:00:00"/>
    <s v="61433-7847"/>
    <x v="4"/>
    <d v="2019-10-31T00:00:00"/>
    <x v="0"/>
    <x v="4"/>
    <x v="0"/>
  </r>
  <r>
    <s v="엠피메트로"/>
    <s v="MP메트로"/>
    <s v="제이엔제이팀"/>
    <s v="유경자"/>
    <s v="메리츠화재"/>
    <x v="0"/>
    <x v="0"/>
    <n v="53840"/>
    <s v="정상"/>
    <d v="2019-10-31T00:00:00"/>
    <d v="2019-10-31T00:00:00"/>
    <s v="61443-13238"/>
    <x v="4"/>
    <d v="2019-10-31T00:00:00"/>
    <x v="0"/>
    <x v="4"/>
    <x v="0"/>
  </r>
  <r>
    <s v="엠피송내"/>
    <s v="MP송내"/>
    <s v="송내1팀"/>
    <s v="윤상례"/>
    <s v="MG손보"/>
    <x v="0"/>
    <x v="0"/>
    <n v="35000"/>
    <s v="정상"/>
    <d v="2019-10-31T00:00:00"/>
    <d v="2019-10-31T00:00:00"/>
    <n v="20190520152"/>
    <x v="4"/>
    <d v="2019-10-31T00:00:00"/>
    <x v="0"/>
    <x v="2"/>
    <x v="0"/>
  </r>
  <r>
    <s v="엠피메트로"/>
    <s v="MP메트로"/>
    <s v="제이엔제이팀"/>
    <s v="윤정화"/>
    <s v="DB손보"/>
    <x v="0"/>
    <x v="0"/>
    <n v="79630"/>
    <s v="정상"/>
    <d v="2019-10-31T00:00:00"/>
    <d v="2019-10-31T00:00:00"/>
    <n v="320192026642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5180"/>
    <s v="정상"/>
    <d v="2019-10-31T00:00:00"/>
    <d v="2019-10-31T00:00:00"/>
    <n v="320192027761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5080"/>
    <s v="정상"/>
    <d v="2019-10-31T00:00:00"/>
    <d v="2019-10-31T00:00:00"/>
    <n v="320192027914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87360"/>
    <s v="정상"/>
    <d v="2019-10-31T00:00:00"/>
    <d v="2019-10-31T00:00:00"/>
    <n v="320192026888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13830"/>
    <s v="정상"/>
    <d v="2019-10-31T00:00:00"/>
    <d v="2019-10-31T00:00:00"/>
    <n v="320192024973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65000"/>
    <s v="정상"/>
    <d v="2019-10-31T00:00:00"/>
    <d v="2019-10-31T00:00:00"/>
    <n v="320192027509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50040"/>
    <s v="정상"/>
    <d v="2019-10-31T00:00:00"/>
    <d v="2019-10-31T00:00:00"/>
    <n v="320192027248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16080"/>
    <s v="정상"/>
    <d v="2019-10-31T00:00:00"/>
    <d v="2019-10-31T00:00:00"/>
    <n v="320192028931"/>
    <x v="4"/>
    <d v="2019-10-31T00:00:00"/>
    <x v="0"/>
    <x v="4"/>
    <x v="0"/>
  </r>
  <r>
    <s v="엠피경기"/>
    <s v="MP경기"/>
    <s v="경기1팀"/>
    <s v="이미순"/>
    <s v="한화손보"/>
    <x v="0"/>
    <x v="0"/>
    <n v="101537"/>
    <s v="정상"/>
    <d v="2019-10-31T00:00:00"/>
    <d v="2019-10-31T00:00:00"/>
    <s v="LA20192219645000"/>
    <x v="4"/>
    <d v="2019-10-31T00:00:00"/>
    <x v="0"/>
    <x v="18"/>
    <x v="0"/>
  </r>
  <r>
    <s v="엠피경기"/>
    <s v="MP경기"/>
    <s v="경기1팀"/>
    <s v="이미순"/>
    <s v="삼성화재"/>
    <x v="0"/>
    <x v="0"/>
    <n v="150000"/>
    <s v="정상"/>
    <d v="2019-10-31T00:00:00"/>
    <d v="2019-10-31T00:00:00"/>
    <n v="51923632870000"/>
    <x v="4"/>
    <d v="2019-10-31T00:00:00"/>
    <x v="0"/>
    <x v="18"/>
    <x v="0"/>
  </r>
  <r>
    <s v="엠피경기"/>
    <s v="MP경기"/>
    <s v="경기1팀"/>
    <s v="이미순"/>
    <s v="삼성화재"/>
    <x v="0"/>
    <x v="0"/>
    <n v="50000"/>
    <s v="정상"/>
    <d v="2019-10-31T00:00:00"/>
    <d v="2019-10-31T00:00:00"/>
    <n v="51923629710000"/>
    <x v="4"/>
    <d v="2019-10-31T00:00:00"/>
    <x v="0"/>
    <x v="18"/>
    <x v="0"/>
  </r>
  <r>
    <s v="엠피송내"/>
    <m/>
    <m/>
    <s v="이선영"/>
    <s v="삼성화재"/>
    <x v="0"/>
    <x v="0"/>
    <n v="31620"/>
    <s v="정상"/>
    <d v="2019-10-31T00:00:00"/>
    <d v="2019-10-31T00:00:00"/>
    <n v="51923666760000"/>
    <x v="4"/>
    <d v="2019-10-31T00:00:00"/>
    <x v="0"/>
    <x v="2"/>
    <x v="0"/>
  </r>
  <r>
    <s v="엠피송내"/>
    <m/>
    <m/>
    <s v="이선영"/>
    <s v="삼성화재"/>
    <x v="0"/>
    <x v="0"/>
    <n v="22600"/>
    <s v="정상"/>
    <d v="2019-10-31T00:00:00"/>
    <d v="2019-10-31T00:00:00"/>
    <n v="51923666860000"/>
    <x v="4"/>
    <d v="2019-10-31T00:00:00"/>
    <x v="0"/>
    <x v="2"/>
    <x v="0"/>
  </r>
  <r>
    <s v="엠피조은"/>
    <m/>
    <m/>
    <s v="이선화2"/>
    <s v="메리츠화재"/>
    <x v="0"/>
    <x v="0"/>
    <n v="17920"/>
    <s v="정상"/>
    <d v="2019-10-31T00:00:00"/>
    <d v="2019-10-31T00:00:00"/>
    <s v="61437-27610"/>
    <x v="4"/>
    <d v="2019-10-31T00:00:00"/>
    <x v="0"/>
    <x v="0"/>
    <x v="0"/>
  </r>
  <r>
    <s v="엠피조은"/>
    <m/>
    <m/>
    <s v="이선화2"/>
    <s v="KB손보"/>
    <x v="0"/>
    <x v="0"/>
    <n v="16700"/>
    <s v="정상"/>
    <d v="2019-10-31T00:00:00"/>
    <d v="2019-10-31T00:00:00"/>
    <n v="20195545157"/>
    <x v="4"/>
    <d v="2019-10-31T00:00:00"/>
    <x v="0"/>
    <x v="0"/>
    <x v="0"/>
  </r>
  <r>
    <s v="엠피레전드"/>
    <s v="MP레전드"/>
    <s v="레전드1팀"/>
    <s v="이태영1"/>
    <s v="KB손보"/>
    <x v="0"/>
    <x v="0"/>
    <n v="38100"/>
    <s v="정상"/>
    <d v="2019-10-31T00:00:00"/>
    <d v="2019-10-31T00:00:00"/>
    <n v="20195534165"/>
    <x v="4"/>
    <d v="2019-10-31T00:00:00"/>
    <x v="0"/>
    <x v="11"/>
    <x v="0"/>
  </r>
  <r>
    <s v="엠피레전드"/>
    <s v="MP레전드"/>
    <s v="레전드1팀"/>
    <s v="이태영1"/>
    <s v="KB손보"/>
    <x v="0"/>
    <x v="0"/>
    <n v="70020"/>
    <s v="정상"/>
    <d v="2019-10-31T00:00:00"/>
    <d v="2019-10-31T00:00:00"/>
    <n v="20195534111"/>
    <x v="4"/>
    <d v="2019-10-31T00:00:00"/>
    <x v="0"/>
    <x v="11"/>
    <x v="0"/>
  </r>
  <r>
    <s v="엠피송내"/>
    <s v="MP송내"/>
    <s v="송내2팀"/>
    <s v="이현자"/>
    <s v="삼성화재"/>
    <x v="0"/>
    <x v="0"/>
    <n v="28000"/>
    <s v="정상"/>
    <d v="2019-10-31T00:00:00"/>
    <d v="2019-10-31T00:00:00"/>
    <n v="51923615360000"/>
    <x v="4"/>
    <d v="2019-10-31T00:00:00"/>
    <x v="0"/>
    <x v="2"/>
    <x v="0"/>
  </r>
  <r>
    <s v="엠피가온"/>
    <s v="MP가온"/>
    <s v="가온1팀"/>
    <s v="임명산"/>
    <s v="메리츠화재"/>
    <x v="0"/>
    <x v="0"/>
    <n v="14000"/>
    <s v="정상"/>
    <d v="2019-10-31T00:00:00"/>
    <d v="2019-10-31T00:00:00"/>
    <s v="61438-13276"/>
    <x v="4"/>
    <d v="2019-10-31T00:00:00"/>
    <x v="0"/>
    <x v="9"/>
    <x v="0"/>
  </r>
  <r>
    <s v="엠피가온"/>
    <s v="MP가온"/>
    <s v="가온1팀"/>
    <s v="임명산"/>
    <s v="한화손보"/>
    <x v="0"/>
    <x v="0"/>
    <n v="50000"/>
    <s v="정상"/>
    <d v="2019-10-31T00:00:00"/>
    <d v="2019-10-31T00:00:00"/>
    <s v="LA20192213733000"/>
    <x v="4"/>
    <d v="2019-10-31T00:00:00"/>
    <x v="0"/>
    <x v="9"/>
    <x v="0"/>
  </r>
  <r>
    <s v="엠피가온"/>
    <s v="MP가온"/>
    <s v="가온1팀"/>
    <s v="임명산"/>
    <s v="한화손보"/>
    <x v="0"/>
    <x v="0"/>
    <n v="20000"/>
    <s v="정상"/>
    <d v="2019-10-31T00:00:00"/>
    <d v="2019-10-31T00:00:00"/>
    <s v="LA20192222213000"/>
    <x v="4"/>
    <d v="2019-10-31T00:00:00"/>
    <x v="0"/>
    <x v="9"/>
    <x v="0"/>
  </r>
  <r>
    <s v="엠피송내"/>
    <s v="MP송내"/>
    <s v="송내1팀"/>
    <s v="임미영"/>
    <s v="DB손보"/>
    <x v="0"/>
    <x v="0"/>
    <n v="60500"/>
    <s v="정상"/>
    <d v="2019-10-31T00:00:00"/>
    <d v="2019-10-31T00:00:00"/>
    <n v="320192030594"/>
    <x v="4"/>
    <d v="2019-10-31T00:00:00"/>
    <x v="0"/>
    <x v="2"/>
    <x v="0"/>
  </r>
  <r>
    <s v="엠피송내"/>
    <s v="MP송내"/>
    <s v="송내2팀"/>
    <s v="임서윤"/>
    <s v="삼성화재"/>
    <x v="0"/>
    <x v="0"/>
    <n v="38000"/>
    <s v="정상"/>
    <d v="2019-10-31T00:00:00"/>
    <d v="2019-10-31T00:00:00"/>
    <n v="51923676000000"/>
    <x v="4"/>
    <d v="2019-10-31T00:00:00"/>
    <x v="0"/>
    <x v="2"/>
    <x v="0"/>
  </r>
  <r>
    <s v="엠피송내"/>
    <s v="MP송내"/>
    <s v="송내2팀"/>
    <s v="임서윤"/>
    <s v="현대해상"/>
    <x v="0"/>
    <x v="1"/>
    <n v="62130"/>
    <s v="정상"/>
    <d v="2019-10-31T00:00:00"/>
    <d v="2019-10-31T00:00:00"/>
    <s v="L01938408618"/>
    <x v="4"/>
    <d v="2019-10-31T00:00:00"/>
    <x v="0"/>
    <x v="2"/>
    <x v="0"/>
  </r>
  <r>
    <s v="엠피가온"/>
    <m/>
    <m/>
    <s v="임은숙"/>
    <s v="농협손보"/>
    <x v="0"/>
    <x v="0"/>
    <n v="25235"/>
    <s v="정상"/>
    <d v="2019-10-31T00:00:00"/>
    <d v="2019-10-31T00:00:00"/>
    <n v="3190605318971"/>
    <x v="4"/>
    <d v="2019-10-31T00:00:00"/>
    <x v="0"/>
    <x v="9"/>
    <x v="0"/>
  </r>
  <r>
    <s v="엠피가온"/>
    <m/>
    <m/>
    <s v="임은숙"/>
    <s v="농협손보"/>
    <x v="0"/>
    <x v="0"/>
    <n v="25524"/>
    <s v="정상"/>
    <d v="2019-10-31T00:00:00"/>
    <d v="2019-10-31T00:00:00"/>
    <n v="3190599277071"/>
    <x v="4"/>
    <d v="2019-10-31T00:00:00"/>
    <x v="0"/>
    <x v="9"/>
    <x v="0"/>
  </r>
  <r>
    <s v="엠피가온"/>
    <m/>
    <m/>
    <s v="임은숙"/>
    <s v="농협손보"/>
    <x v="0"/>
    <x v="0"/>
    <n v="22464"/>
    <s v="정상"/>
    <d v="2019-10-31T00:00:00"/>
    <d v="2019-10-31T00:00:00"/>
    <n v="3190605134521"/>
    <x v="4"/>
    <d v="2019-10-31T00:00:00"/>
    <x v="0"/>
    <x v="9"/>
    <x v="0"/>
  </r>
  <r>
    <s v="엠피가온"/>
    <m/>
    <m/>
    <s v="임은숙"/>
    <s v="농협손보"/>
    <x v="0"/>
    <x v="0"/>
    <n v="22680"/>
    <s v="철회"/>
    <d v="2019-10-31T00:00:00"/>
    <d v="2019-10-31T00:00:00"/>
    <n v="3190605143361"/>
    <x v="4"/>
    <d v="2019-10-31T00:00:00"/>
    <x v="1"/>
    <x v="9"/>
    <x v="0"/>
  </r>
  <r>
    <s v="엠피가온"/>
    <m/>
    <m/>
    <s v="임은숙"/>
    <s v="농협손보"/>
    <x v="0"/>
    <x v="0"/>
    <n v="20071"/>
    <s v="철회"/>
    <d v="2019-10-31T00:00:00"/>
    <d v="2019-10-31T00:00:00"/>
    <n v="3190605591741"/>
    <x v="4"/>
    <d v="2019-10-31T00:00:00"/>
    <x v="1"/>
    <x v="9"/>
    <x v="0"/>
  </r>
  <r>
    <s v="엠피가온"/>
    <m/>
    <m/>
    <s v="임은숙"/>
    <s v="흥국화재"/>
    <x v="0"/>
    <x v="0"/>
    <n v="50748"/>
    <s v="정상"/>
    <d v="2019-10-31T00:00:00"/>
    <d v="2019-10-31T00:00:00"/>
    <n v="41937297700000"/>
    <x v="4"/>
    <d v="2019-10-31T00:00:00"/>
    <x v="0"/>
    <x v="9"/>
    <x v="0"/>
  </r>
  <r>
    <s v="엠피가온"/>
    <m/>
    <m/>
    <s v="임은숙"/>
    <s v="흥국화재"/>
    <x v="0"/>
    <x v="0"/>
    <n v="16000"/>
    <s v="정상"/>
    <d v="2019-10-31T00:00:00"/>
    <d v="2019-10-31T00:00:00"/>
    <n v="41937297690000"/>
    <x v="4"/>
    <d v="2019-10-31T00:00:00"/>
    <x v="0"/>
    <x v="9"/>
    <x v="0"/>
  </r>
  <r>
    <s v="엠피가온"/>
    <m/>
    <m/>
    <s v="임은숙"/>
    <s v="흥국화재"/>
    <x v="0"/>
    <x v="0"/>
    <n v="60553"/>
    <s v="철회"/>
    <d v="2019-10-31T00:00:00"/>
    <d v="2019-10-31T00:00:00"/>
    <n v="41937296510000"/>
    <x v="4"/>
    <d v="2019-10-31T00:00:00"/>
    <x v="1"/>
    <x v="9"/>
    <x v="0"/>
  </r>
  <r>
    <s v="엠피가온"/>
    <m/>
    <m/>
    <s v="임은숙"/>
    <s v="흥국화재"/>
    <x v="0"/>
    <x v="0"/>
    <n v="70695"/>
    <s v="철회"/>
    <d v="2019-10-31T00:00:00"/>
    <d v="2019-10-31T00:00:00"/>
    <n v="41937296420000"/>
    <x v="4"/>
    <d v="2019-10-31T00:00:00"/>
    <x v="1"/>
    <x v="9"/>
    <x v="0"/>
  </r>
  <r>
    <s v="엠피성공"/>
    <m/>
    <m/>
    <s v="전용순"/>
    <s v="롯데손보"/>
    <x v="0"/>
    <x v="0"/>
    <n v="33552"/>
    <s v="정상"/>
    <d v="2019-10-31T00:00:00"/>
    <d v="2019-11-10T00:00:00"/>
    <s v="LA20191907659000"/>
    <x v="4"/>
    <d v="2019-10-31T00:00:00"/>
    <x v="5"/>
    <x v="5"/>
    <x v="0"/>
  </r>
  <r>
    <s v="엠피성공"/>
    <m/>
    <m/>
    <s v="전용순"/>
    <s v="삼성화재"/>
    <x v="0"/>
    <x v="0"/>
    <n v="37684"/>
    <s v="정상"/>
    <d v="2019-10-31T00:00:00"/>
    <d v="2019-10-31T00:00:00"/>
    <n v="51923600890000"/>
    <x v="4"/>
    <d v="2019-10-31T00:00:00"/>
    <x v="0"/>
    <x v="5"/>
    <x v="0"/>
  </r>
  <r>
    <s v="엠피송내"/>
    <s v="MP송내"/>
    <s v="송내1팀"/>
    <s v="정인란"/>
    <s v="흥국화재"/>
    <x v="0"/>
    <x v="0"/>
    <n v="10000"/>
    <s v="정상"/>
    <d v="2019-10-31T00:00:00"/>
    <d v="2019-10-31T00:00:00"/>
    <n v="41937299340000"/>
    <x v="4"/>
    <d v="2019-10-31T00:00:00"/>
    <x v="0"/>
    <x v="2"/>
    <x v="0"/>
  </r>
  <r>
    <s v="엠피송내"/>
    <s v="MP송내"/>
    <s v="송내1팀"/>
    <s v="정인란"/>
    <s v="삼성화재"/>
    <x v="0"/>
    <x v="0"/>
    <n v="33160"/>
    <s v="정상"/>
    <d v="2019-10-31T00:00:00"/>
    <d v="2019-11-05T00:00:00"/>
    <n v="51923661540000"/>
    <x v="4"/>
    <d v="2019-10-31T00:00:00"/>
    <x v="5"/>
    <x v="2"/>
    <x v="0"/>
  </r>
  <r>
    <s v="엠피송내"/>
    <s v="MP송내"/>
    <s v="송내1팀"/>
    <s v="정인란"/>
    <s v="삼성화재"/>
    <x v="0"/>
    <x v="0"/>
    <n v="36894"/>
    <s v="정상"/>
    <d v="2019-10-31T00:00:00"/>
    <d v="2019-11-05T00:00:00"/>
    <n v="51923662150000"/>
    <x v="4"/>
    <d v="2019-10-31T00:00:00"/>
    <x v="5"/>
    <x v="2"/>
    <x v="0"/>
  </r>
  <r>
    <s v="엠피송내"/>
    <s v="MP송내"/>
    <s v="송내1팀"/>
    <s v="정인란"/>
    <s v="삼성화재"/>
    <x v="0"/>
    <x v="0"/>
    <n v="15000"/>
    <s v="정상"/>
    <d v="2019-10-31T00:00:00"/>
    <d v="2019-10-31T00:00:00"/>
    <n v="51923563960000"/>
    <x v="4"/>
    <d v="2019-10-31T00:00:00"/>
    <x v="0"/>
    <x v="2"/>
    <x v="0"/>
  </r>
  <r>
    <s v="엠피송내"/>
    <s v="MP송내"/>
    <s v="송내1팀"/>
    <s v="정인란"/>
    <s v="삼성화재"/>
    <x v="0"/>
    <x v="1"/>
    <n v="13975"/>
    <s v="정상"/>
    <d v="2019-10-31T00:00:00"/>
    <d v="2019-10-31T00:00:00"/>
    <n v="51923564380000"/>
    <x v="4"/>
    <d v="2019-10-31T00:00:00"/>
    <x v="0"/>
    <x v="2"/>
    <x v="0"/>
  </r>
  <r>
    <s v="엠피송내"/>
    <s v="MP송내"/>
    <s v="송내1팀"/>
    <s v="정인란"/>
    <s v="메리츠화재"/>
    <x v="0"/>
    <x v="0"/>
    <n v="66300"/>
    <s v="정상"/>
    <d v="2019-10-31T00:00:00"/>
    <d v="2019-10-31T00:00:00"/>
    <s v="61433-8308"/>
    <x v="4"/>
    <d v="2019-10-31T00:00:00"/>
    <x v="0"/>
    <x v="2"/>
    <x v="0"/>
  </r>
  <r>
    <s v="엠피송내"/>
    <s v="MP송내"/>
    <s v="송내1팀"/>
    <s v="정인란"/>
    <s v="메리츠화재"/>
    <x v="0"/>
    <x v="0"/>
    <n v="50290"/>
    <s v="정상"/>
    <d v="2019-10-31T00:00:00"/>
    <d v="2019-10-31T00:00:00"/>
    <s v="61433-8005"/>
    <x v="4"/>
    <d v="2019-10-31T00:00:00"/>
    <x v="0"/>
    <x v="2"/>
    <x v="0"/>
  </r>
  <r>
    <s v="엠피의정부"/>
    <s v="MP의정부"/>
    <s v="의정부1팀"/>
    <s v="채경미"/>
    <s v="MG손보"/>
    <x v="0"/>
    <x v="0"/>
    <n v="54240"/>
    <s v="정상"/>
    <d v="2019-10-31T00:00:00"/>
    <d v="2019-11-20T00:00:00"/>
    <n v="20190520900"/>
    <x v="4"/>
    <d v="2019-10-31T00:00:00"/>
    <x v="5"/>
    <x v="10"/>
    <x v="0"/>
  </r>
  <r>
    <s v="엠피프라임"/>
    <m/>
    <m/>
    <s v="허윤경"/>
    <s v="메리츠화재"/>
    <x v="0"/>
    <x v="0"/>
    <n v="26000"/>
    <s v="정상"/>
    <d v="2019-10-31T00:00:00"/>
    <d v="2019-10-31T00:00:00"/>
    <s v="61437-27192"/>
    <x v="4"/>
    <d v="2019-10-31T00:00:00"/>
    <x v="0"/>
    <x v="12"/>
    <x v="0"/>
  </r>
  <r>
    <s v="엠피성공"/>
    <s v="MP성공"/>
    <s v="성공1팀"/>
    <s v="홍미정"/>
    <s v="롯데손보"/>
    <x v="0"/>
    <x v="0"/>
    <n v="31413"/>
    <s v="정상"/>
    <d v="2019-10-31T00:00:00"/>
    <d v="2019-10-31T00:00:00"/>
    <s v="LA20191906547000"/>
    <x v="4"/>
    <d v="2019-10-31T00:00:00"/>
    <x v="0"/>
    <x v="5"/>
    <x v="0"/>
  </r>
  <r>
    <s v="엠피성공"/>
    <s v="MP성공"/>
    <s v="성공1팀"/>
    <s v="홍미정"/>
    <s v="롯데손보"/>
    <x v="0"/>
    <x v="0"/>
    <n v="33843"/>
    <s v="정상"/>
    <d v="2019-10-31T00:00:00"/>
    <d v="2019-10-31T00:00:00"/>
    <s v="LA20191905884000"/>
    <x v="4"/>
    <d v="2019-10-31T00:00:00"/>
    <x v="0"/>
    <x v="5"/>
    <x v="0"/>
  </r>
  <r>
    <s v="엠피성공"/>
    <s v="MP성공"/>
    <s v="성공1팀"/>
    <s v="홍미정"/>
    <s v="DB손보"/>
    <x v="0"/>
    <x v="0"/>
    <n v="62000"/>
    <s v="정상"/>
    <d v="2019-10-31T00:00:00"/>
    <d v="2019-10-31T00:00:00"/>
    <n v="320192024355"/>
    <x v="4"/>
    <d v="2019-10-31T00:00:00"/>
    <x v="0"/>
    <x v="5"/>
    <x v="0"/>
  </r>
  <r>
    <s v="엠피피스토스"/>
    <s v="MP피스토스"/>
    <s v="피스1팀"/>
    <s v="황지영"/>
    <s v="롯데손보"/>
    <x v="0"/>
    <x v="0"/>
    <n v="50595"/>
    <s v="정상"/>
    <d v="2019-10-31T00:00:00"/>
    <d v="2019-10-31T00:00:00"/>
    <s v="LA20191909004000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50500"/>
    <s v="정상"/>
    <d v="2019-10-31T00:00:00"/>
    <d v="2019-10-31T00:00:00"/>
    <s v="61433-8288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38000"/>
    <s v="정상"/>
    <d v="2019-10-31T00:00:00"/>
    <d v="2019-10-31T00:00:00"/>
    <s v="61415-40522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36200"/>
    <s v="정상"/>
    <d v="2019-10-31T00:00:00"/>
    <d v="2019-10-31T00:00:00"/>
    <s v="61415-40529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28000"/>
    <s v="정상"/>
    <d v="2019-10-31T00:00:00"/>
    <d v="2019-10-31T00:00:00"/>
    <s v="61415-40531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62400"/>
    <s v="정상"/>
    <d v="2019-10-31T00:00:00"/>
    <d v="2019-10-31T00:00:00"/>
    <s v="61415-40538"/>
    <x v="4"/>
    <d v="2019-10-31T00:00:00"/>
    <x v="0"/>
    <x v="3"/>
    <x v="0"/>
  </r>
  <r>
    <s v="엠피피스토스"/>
    <s v="MP피스토스"/>
    <s v="피스1팀"/>
    <s v="황지영"/>
    <s v="메리츠화재"/>
    <x v="0"/>
    <x v="0"/>
    <n v="59800"/>
    <s v="정상"/>
    <d v="2019-10-31T00:00:00"/>
    <d v="2019-10-31T00:00:00"/>
    <s v="61415-40518"/>
    <x v="4"/>
    <d v="2019-10-31T00:00:00"/>
    <x v="0"/>
    <x v="3"/>
    <x v="0"/>
  </r>
  <r>
    <s v="엠피피스토스"/>
    <s v="MP피스토스"/>
    <s v="피스1팀"/>
    <s v="고경숙"/>
    <s v="롯데손보"/>
    <x v="0"/>
    <x v="0"/>
    <n v="39500"/>
    <s v="정상"/>
    <d v="2019-10-30T00:00:00"/>
    <d v="2019-11-06T00:00:00"/>
    <s v="LA20191902503000"/>
    <x v="4"/>
    <d v="2019-10-31T00:00:00"/>
    <x v="5"/>
    <x v="3"/>
    <x v="0"/>
  </r>
  <r>
    <s v="엠피피스토스"/>
    <s v="MP피스토스"/>
    <s v="피스1팀"/>
    <s v="고경숙"/>
    <s v="삼성화재"/>
    <x v="0"/>
    <x v="0"/>
    <n v="30000"/>
    <s v="정상"/>
    <d v="2019-10-30T00:00:00"/>
    <d v="2019-10-30T00:00:00"/>
    <n v="51923503770000"/>
    <x v="4"/>
    <d v="2019-10-31T00:00:00"/>
    <x v="0"/>
    <x v="3"/>
    <x v="0"/>
  </r>
  <r>
    <s v="엠피피스토스"/>
    <s v="MP피스토스"/>
    <s v="피스1팀"/>
    <s v="고경숙"/>
    <s v="삼성화재"/>
    <x v="0"/>
    <x v="0"/>
    <n v="15000"/>
    <s v="정상"/>
    <d v="2019-10-30T00:00:00"/>
    <d v="2019-10-30T00:00:00"/>
    <n v="51923512050000"/>
    <x v="4"/>
    <d v="2019-10-31T00:00:00"/>
    <x v="0"/>
    <x v="3"/>
    <x v="0"/>
  </r>
  <r>
    <s v="엠피피스토스"/>
    <s v="MP피스토스"/>
    <s v="피스1팀"/>
    <s v="고경숙"/>
    <s v="롯데손보"/>
    <x v="0"/>
    <x v="0"/>
    <n v="32000"/>
    <s v="정상"/>
    <d v="2019-10-30T00:00:00"/>
    <d v="2019-10-30T00:00:00"/>
    <s v="LA20191902909000"/>
    <x v="4"/>
    <d v="2019-10-31T00:00:00"/>
    <x v="0"/>
    <x v="3"/>
    <x v="0"/>
  </r>
  <r>
    <s v="엠피피스토스"/>
    <s v="MP피스토스"/>
    <s v="피스1팀"/>
    <s v="고경숙"/>
    <s v="삼성화재"/>
    <x v="0"/>
    <x v="0"/>
    <n v="30000"/>
    <s v="정상"/>
    <d v="2019-10-30T00:00:00"/>
    <d v="2019-10-30T00:00:00"/>
    <n v="51923505860000"/>
    <x v="4"/>
    <d v="2019-10-31T00:00:00"/>
    <x v="0"/>
    <x v="3"/>
    <x v="0"/>
  </r>
  <r>
    <s v="엠피피스토스"/>
    <s v="MP피스토스"/>
    <s v="피스1팀"/>
    <s v="고경숙"/>
    <s v="롯데손보"/>
    <x v="0"/>
    <x v="0"/>
    <n v="40000"/>
    <s v="정상"/>
    <d v="2019-10-30T00:00:00"/>
    <d v="2019-10-30T00:00:00"/>
    <s v="LA20191902878000"/>
    <x v="4"/>
    <d v="2019-10-31T00:00:00"/>
    <x v="0"/>
    <x v="3"/>
    <x v="0"/>
  </r>
  <r>
    <s v="엠피상동"/>
    <s v="MP상동"/>
    <s v="상동1팀"/>
    <s v="고유미"/>
    <s v="삼성화재"/>
    <x v="0"/>
    <x v="1"/>
    <n v="34986"/>
    <s v="정상"/>
    <d v="2019-10-30T00:00:00"/>
    <d v="2019-10-30T00:00:00"/>
    <n v="51923415450000"/>
    <x v="4"/>
    <d v="2019-10-31T00:00:00"/>
    <x v="0"/>
    <x v="1"/>
    <x v="0"/>
  </r>
  <r>
    <s v="엠피송내"/>
    <s v="MP송내"/>
    <s v="송내2팀"/>
    <s v="김묘정"/>
    <s v="롯데손보"/>
    <x v="0"/>
    <x v="0"/>
    <n v="35522"/>
    <s v="정상"/>
    <d v="2019-10-30T00:00:00"/>
    <d v="2019-10-30T00:00:00"/>
    <s v="LA20191902807000"/>
    <x v="4"/>
    <d v="2019-10-31T00:00:00"/>
    <x v="0"/>
    <x v="2"/>
    <x v="0"/>
  </r>
  <r>
    <s v="엠피메트로"/>
    <s v="MP메트로"/>
    <s v="시흥1팀"/>
    <s v="김지연"/>
    <s v="DB손보"/>
    <x v="0"/>
    <x v="1"/>
    <n v="24330"/>
    <s v="정상"/>
    <d v="2019-10-30T00:00:00"/>
    <d v="2019-10-30T00:00:00"/>
    <n v="320192012089"/>
    <x v="4"/>
    <d v="2019-10-31T00:00:00"/>
    <x v="0"/>
    <x v="15"/>
    <x v="0"/>
  </r>
  <r>
    <s v="엠피라온"/>
    <s v="MP라온"/>
    <m/>
    <s v="박종철"/>
    <s v="한화손보"/>
    <x v="0"/>
    <x v="0"/>
    <n v="20000"/>
    <s v="정상"/>
    <d v="2019-10-30T00:00:00"/>
    <d v="2019-10-30T00:00:00"/>
    <s v="LA20192202268000"/>
    <x v="4"/>
    <d v="2019-10-31T00:00:00"/>
    <x v="0"/>
    <x v="6"/>
    <x v="0"/>
  </r>
  <r>
    <s v="엠피라온"/>
    <s v="MP라온"/>
    <m/>
    <s v="박종철"/>
    <s v="한화손보"/>
    <x v="0"/>
    <x v="0"/>
    <n v="34000"/>
    <s v="정상"/>
    <d v="2019-10-30T00:00:00"/>
    <d v="2019-10-30T00:00:00"/>
    <s v="LA20192199447000"/>
    <x v="4"/>
    <d v="2019-10-31T00:00:00"/>
    <x v="0"/>
    <x v="6"/>
    <x v="0"/>
  </r>
  <r>
    <s v="엠피라온"/>
    <s v="MP라온"/>
    <s v="라온1팀"/>
    <s v="박종호"/>
    <s v="메리츠화재"/>
    <x v="0"/>
    <x v="0"/>
    <n v="14000"/>
    <s v="정상"/>
    <d v="2019-10-30T00:00:00"/>
    <d v="2019-10-30T00:00:00"/>
    <s v="61437-26608"/>
    <x v="4"/>
    <d v="2019-10-31T00:00:00"/>
    <x v="0"/>
    <x v="6"/>
    <x v="0"/>
  </r>
  <r>
    <s v="엠피레전드"/>
    <m/>
    <m/>
    <s v="신승휴"/>
    <s v="메리츠화재"/>
    <x v="0"/>
    <x v="0"/>
    <n v="43000"/>
    <s v="정상"/>
    <d v="2019-10-30T00:00:00"/>
    <d v="2019-10-30T00:00:00"/>
    <s v="61443-12786"/>
    <x v="4"/>
    <d v="2019-10-31T00:00:00"/>
    <x v="0"/>
    <x v="11"/>
    <x v="0"/>
  </r>
  <r>
    <s v="엠피레전드"/>
    <m/>
    <m/>
    <s v="신승휴"/>
    <s v="메리츠화재"/>
    <x v="0"/>
    <x v="0"/>
    <n v="131000"/>
    <s v="정상"/>
    <d v="2019-10-30T00:00:00"/>
    <d v="2019-10-30T00:00:00"/>
    <s v="61458-2761"/>
    <x v="4"/>
    <d v="2019-10-31T00:00:00"/>
    <x v="0"/>
    <x v="11"/>
    <x v="0"/>
  </r>
  <r>
    <s v="엠피피스토스"/>
    <s v="MP피스토스"/>
    <s v="피스1팀"/>
    <s v="신현애"/>
    <s v="MG손보"/>
    <x v="0"/>
    <x v="0"/>
    <n v="50659"/>
    <s v="정상"/>
    <d v="2019-10-30T00:00:00"/>
    <d v="2019-10-30T00:00:00"/>
    <n v="20190518347"/>
    <x v="4"/>
    <d v="2019-10-31T00:00:00"/>
    <x v="0"/>
    <x v="3"/>
    <x v="0"/>
  </r>
  <r>
    <s v="엠피의정부"/>
    <s v="MP의정부"/>
    <s v="의정부1팀"/>
    <s v="염경분"/>
    <s v="KB손보"/>
    <x v="0"/>
    <x v="0"/>
    <n v="35000"/>
    <s v="정상"/>
    <d v="2019-10-30T00:00:00"/>
    <d v="2019-10-30T00:00:00"/>
    <n v="20195518985"/>
    <x v="4"/>
    <d v="2019-10-31T00:00:00"/>
    <x v="0"/>
    <x v="10"/>
    <x v="0"/>
  </r>
  <r>
    <s v="엠피의정부"/>
    <s v="MP의정부"/>
    <s v="의정부1팀"/>
    <s v="오광숙"/>
    <s v="메리츠화재"/>
    <x v="0"/>
    <x v="0"/>
    <n v="37600"/>
    <s v="정상"/>
    <d v="2019-10-30T00:00:00"/>
    <d v="2019-10-30T00:00:00"/>
    <s v="61433-7547"/>
    <x v="4"/>
    <d v="2019-10-31T00:00:00"/>
    <x v="0"/>
    <x v="10"/>
    <x v="0"/>
  </r>
  <r>
    <s v="엠피의정부"/>
    <s v="MP의정부"/>
    <s v="의정부1팀"/>
    <s v="오광숙"/>
    <s v="KB손보"/>
    <x v="0"/>
    <x v="0"/>
    <n v="44000"/>
    <s v="정상"/>
    <d v="2019-10-30T00:00:00"/>
    <d v="2019-10-30T00:00:00"/>
    <n v="20195515648"/>
    <x v="4"/>
    <d v="2019-10-31T00:00:00"/>
    <x v="0"/>
    <x v="10"/>
    <x v="0"/>
  </r>
  <r>
    <s v="엠피피스토스"/>
    <s v="MP피스토스"/>
    <s v="피스1팀"/>
    <s v="우월랑"/>
    <s v="메리츠화재"/>
    <x v="0"/>
    <x v="0"/>
    <n v="20000"/>
    <s v="정상"/>
    <d v="2019-10-30T00:00:00"/>
    <d v="2019-10-30T00:00:00"/>
    <s v="61437-26445"/>
    <x v="4"/>
    <d v="2019-10-31T00:00:00"/>
    <x v="0"/>
    <x v="3"/>
    <x v="0"/>
  </r>
  <r>
    <s v="엠피피스토스"/>
    <s v="MP피스토스"/>
    <s v="피스1팀"/>
    <s v="우월랑"/>
    <s v="메리츠화재"/>
    <x v="0"/>
    <x v="0"/>
    <n v="150300"/>
    <s v="정상"/>
    <d v="2019-10-30T00:00:00"/>
    <d v="2019-10-30T00:00:00"/>
    <s v="61443-12851"/>
    <x v="4"/>
    <d v="2019-10-31T00:00:00"/>
    <x v="0"/>
    <x v="3"/>
    <x v="0"/>
  </r>
  <r>
    <s v="엠피메트로"/>
    <s v="MP메트로"/>
    <s v="제이엔제이팀"/>
    <s v="유경자"/>
    <s v="롯데손보"/>
    <x v="0"/>
    <x v="0"/>
    <n v="67766"/>
    <s v="정상"/>
    <d v="2019-10-30T00:00:00"/>
    <d v="2019-11-05T00:00:00"/>
    <s v="LA20191900559000"/>
    <x v="4"/>
    <d v="2019-10-31T00:00:00"/>
    <x v="5"/>
    <x v="4"/>
    <x v="0"/>
  </r>
  <r>
    <s v="엠피메트로"/>
    <s v="MP메트로"/>
    <s v="제이엔제이팀"/>
    <s v="윤정화"/>
    <s v="메리츠화재"/>
    <x v="0"/>
    <x v="0"/>
    <n v="50080"/>
    <s v="정상"/>
    <d v="2019-10-30T00:00:00"/>
    <d v="2019-10-30T00:00:00"/>
    <s v="61433-7757"/>
    <x v="4"/>
    <d v="2019-10-31T00:00:00"/>
    <x v="0"/>
    <x v="4"/>
    <x v="0"/>
  </r>
  <r>
    <s v="엠피라온"/>
    <s v="MP라온"/>
    <s v="라온1팀"/>
    <s v="윤태진"/>
    <s v="한화손보"/>
    <x v="0"/>
    <x v="0"/>
    <n v="30000"/>
    <s v="정상"/>
    <d v="2019-10-30T00:00:00"/>
    <d v="2019-10-30T00:00:00"/>
    <s v="LA20192199488000"/>
    <x v="4"/>
    <d v="2019-10-31T00:00:00"/>
    <x v="0"/>
    <x v="6"/>
    <x v="0"/>
  </r>
  <r>
    <s v="엠피경기"/>
    <s v="MP경기"/>
    <s v="경기1팀"/>
    <s v="이미순"/>
    <s v="메리츠화재"/>
    <x v="0"/>
    <x v="0"/>
    <n v="42150"/>
    <s v="정상"/>
    <d v="2019-10-30T00:00:00"/>
    <d v="2019-10-30T00:00:00"/>
    <s v="61434-11199"/>
    <x v="4"/>
    <d v="2019-10-31T00:00:00"/>
    <x v="0"/>
    <x v="18"/>
    <x v="0"/>
  </r>
  <r>
    <s v="엠피경기"/>
    <s v="MP경기"/>
    <s v="경기1팀"/>
    <s v="이미순"/>
    <s v="메리츠화재"/>
    <x v="0"/>
    <x v="1"/>
    <n v="12810"/>
    <s v="정상"/>
    <d v="2019-10-30T00:00:00"/>
    <d v="2019-10-30T00:00:00"/>
    <s v="61264-267288"/>
    <x v="4"/>
    <d v="2019-10-31T00:00:00"/>
    <x v="0"/>
    <x v="18"/>
    <x v="0"/>
  </r>
  <r>
    <s v="엠피송내"/>
    <m/>
    <m/>
    <s v="이선영"/>
    <s v="현대해상"/>
    <x v="0"/>
    <x v="0"/>
    <n v="11000"/>
    <s v="정상"/>
    <d v="2019-10-30T00:00:00"/>
    <d v="2019-10-30T00:00:00"/>
    <s v="L01938301410"/>
    <x v="4"/>
    <d v="2019-10-31T00:00:00"/>
    <x v="0"/>
    <x v="2"/>
    <x v="0"/>
  </r>
  <r>
    <s v="엠피송내"/>
    <m/>
    <m/>
    <s v="이선영"/>
    <s v="롯데손보"/>
    <x v="0"/>
    <x v="0"/>
    <n v="26500"/>
    <s v="정상"/>
    <d v="2019-10-30T00:00:00"/>
    <d v="2019-11-05T00:00:00"/>
    <s v="LA20191902753000"/>
    <x v="4"/>
    <d v="2019-10-31T00:00:00"/>
    <x v="5"/>
    <x v="2"/>
    <x v="0"/>
  </r>
  <r>
    <s v="엠피라온"/>
    <s v="HL지점"/>
    <m/>
    <s v="이종선"/>
    <s v="한화손보"/>
    <x v="0"/>
    <x v="0"/>
    <n v="27000"/>
    <s v="정상"/>
    <d v="2019-10-30T00:00:00"/>
    <d v="2019-10-30T00:00:00"/>
    <s v="LA20192200259000"/>
    <x v="4"/>
    <d v="2019-10-31T00:00:00"/>
    <x v="0"/>
    <x v="8"/>
    <x v="0"/>
  </r>
  <r>
    <s v="엠피라온"/>
    <s v="HL지점"/>
    <m/>
    <s v="이종선"/>
    <s v="DB손보"/>
    <x v="0"/>
    <x v="0"/>
    <n v="10000"/>
    <s v="정상"/>
    <d v="2019-10-30T00:00:00"/>
    <d v="2019-10-30T00:00:00"/>
    <n v="320192017615"/>
    <x v="4"/>
    <d v="2019-10-31T00:00:00"/>
    <x v="0"/>
    <x v="8"/>
    <x v="0"/>
  </r>
  <r>
    <s v="엠피송내"/>
    <s v="MP송내"/>
    <s v="송내2팀"/>
    <s v="이현자"/>
    <s v="삼성화재"/>
    <x v="0"/>
    <x v="0"/>
    <n v="25000"/>
    <s v="정상"/>
    <d v="2019-10-30T00:00:00"/>
    <d v="2019-10-30T00:00:00"/>
    <n v="51923427840000"/>
    <x v="4"/>
    <d v="2019-10-31T00:00:00"/>
    <x v="0"/>
    <x v="2"/>
    <x v="0"/>
  </r>
  <r>
    <s v="엠피송내"/>
    <s v="MP송내"/>
    <s v="송내2팀"/>
    <s v="이현자"/>
    <s v="현대해상"/>
    <x v="0"/>
    <x v="1"/>
    <n v="14840"/>
    <s v="정상"/>
    <d v="2019-10-30T00:00:00"/>
    <d v="2019-11-11T00:00:00"/>
    <s v="L01938397331"/>
    <x v="4"/>
    <d v="2019-10-31T00:00:00"/>
    <x v="5"/>
    <x v="2"/>
    <x v="0"/>
  </r>
  <r>
    <s v="엠피송내"/>
    <s v="MP송내"/>
    <s v="송내2팀"/>
    <s v="이현자"/>
    <s v="현대해상"/>
    <x v="0"/>
    <x v="0"/>
    <n v="86080"/>
    <s v="정상"/>
    <d v="2019-10-30T00:00:00"/>
    <d v="2019-11-11T00:00:00"/>
    <s v="L01938426523"/>
    <x v="4"/>
    <d v="2019-10-31T00:00:00"/>
    <x v="5"/>
    <x v="2"/>
    <x v="0"/>
  </r>
  <r>
    <s v="엠피가온"/>
    <s v="MP가온"/>
    <s v="가온1팀"/>
    <s v="임명산"/>
    <s v="메리츠화재"/>
    <x v="0"/>
    <x v="0"/>
    <n v="39000"/>
    <s v="정상"/>
    <d v="2019-10-30T00:00:00"/>
    <d v="2019-10-30T00:00:00"/>
    <s v="61437-26500"/>
    <x v="4"/>
    <d v="2019-10-31T00:00:00"/>
    <x v="0"/>
    <x v="9"/>
    <x v="0"/>
  </r>
  <r>
    <s v="엠피성공"/>
    <m/>
    <m/>
    <s v="전용순"/>
    <s v="현대해상"/>
    <x v="0"/>
    <x v="0"/>
    <n v="16000"/>
    <s v="정상"/>
    <d v="2019-10-30T00:00:00"/>
    <d v="2019-10-30T00:00:00"/>
    <s v="L01936588094"/>
    <x v="4"/>
    <d v="2019-10-31T00:00:00"/>
    <x v="0"/>
    <x v="5"/>
    <x v="0"/>
  </r>
  <r>
    <s v="엠피성공"/>
    <m/>
    <m/>
    <s v="전용순"/>
    <s v="롯데손보"/>
    <x v="0"/>
    <x v="0"/>
    <n v="36229"/>
    <s v="정상"/>
    <d v="2019-10-30T00:00:00"/>
    <d v="2019-10-30T00:00:00"/>
    <s v="LA20191900038000"/>
    <x v="4"/>
    <d v="2019-10-31T00:00:00"/>
    <x v="0"/>
    <x v="5"/>
    <x v="0"/>
  </r>
  <r>
    <s v="엠피성공"/>
    <m/>
    <m/>
    <s v="전용순"/>
    <s v="롯데손보"/>
    <x v="0"/>
    <x v="0"/>
    <n v="36500"/>
    <s v="정상"/>
    <d v="2019-10-30T00:00:00"/>
    <d v="2019-10-30T00:00:00"/>
    <s v="LA20191899965000"/>
    <x v="4"/>
    <d v="2019-10-31T00:00:00"/>
    <x v="0"/>
    <x v="5"/>
    <x v="0"/>
  </r>
  <r>
    <s v="엠피경기"/>
    <s v="MP경기"/>
    <s v="경기1팀"/>
    <s v="정원진"/>
    <s v="삼성화재"/>
    <x v="0"/>
    <x v="0"/>
    <n v="110000"/>
    <s v="정상"/>
    <d v="2019-10-30T00:00:00"/>
    <d v="2019-10-30T00:00:00"/>
    <n v="51923457910000"/>
    <x v="4"/>
    <d v="2019-10-31T00:00:00"/>
    <x v="0"/>
    <x v="18"/>
    <x v="0"/>
  </r>
  <r>
    <s v="엠피경기"/>
    <s v="MP경기"/>
    <s v="경기1팀"/>
    <s v="조정호"/>
    <s v="한화손보"/>
    <x v="0"/>
    <x v="0"/>
    <n v="47500"/>
    <s v="정상"/>
    <d v="2019-10-30T00:00:00"/>
    <d v="2019-10-30T00:00:00"/>
    <s v="LA20192193161000"/>
    <x v="4"/>
    <d v="2019-10-31T00:00:00"/>
    <x v="0"/>
    <x v="18"/>
    <x v="0"/>
  </r>
  <r>
    <s v="엠피성공"/>
    <s v="MP성공"/>
    <s v="성공1팀"/>
    <s v="최선희"/>
    <s v="메리츠화재"/>
    <x v="0"/>
    <x v="0"/>
    <n v="73540"/>
    <s v="정상"/>
    <d v="2019-10-30T00:00:00"/>
    <d v="2019-10-30T00:00:00"/>
    <s v="61426-7090"/>
    <x v="4"/>
    <d v="2019-10-31T00:00:00"/>
    <x v="0"/>
    <x v="5"/>
    <x v="0"/>
  </r>
  <r>
    <s v="엠피의정부"/>
    <s v="MP의정부"/>
    <m/>
    <s v="최주영"/>
    <s v="한화손보"/>
    <x v="0"/>
    <x v="0"/>
    <n v="31360"/>
    <s v="정상"/>
    <d v="2019-10-30T00:00:00"/>
    <d v="2019-10-30T00:00:00"/>
    <s v="LA20192198414000"/>
    <x v="4"/>
    <d v="2019-10-31T00:00:00"/>
    <x v="0"/>
    <x v="10"/>
    <x v="0"/>
  </r>
  <r>
    <s v="엠피프라임"/>
    <m/>
    <m/>
    <s v="허윤경"/>
    <s v="한화손보"/>
    <x v="0"/>
    <x v="0"/>
    <n v="50000"/>
    <s v="정상"/>
    <d v="2019-10-30T00:00:00"/>
    <d v="2019-10-30T00:00:00"/>
    <s v="LA20192200140000"/>
    <x v="4"/>
    <d v="2019-10-31T00:00:00"/>
    <x v="0"/>
    <x v="12"/>
    <x v="0"/>
  </r>
  <r>
    <s v="엠피프라임"/>
    <m/>
    <m/>
    <s v="허윤경"/>
    <s v="DB손보"/>
    <x v="0"/>
    <x v="1"/>
    <n v="22500"/>
    <s v="정상"/>
    <d v="2019-10-30T00:00:00"/>
    <d v="2019-10-30T00:00:00"/>
    <n v="320192019227"/>
    <x v="4"/>
    <d v="2019-10-31T00:00:00"/>
    <x v="0"/>
    <x v="12"/>
    <x v="0"/>
  </r>
  <r>
    <s v="엠피송내"/>
    <s v="MP송내"/>
    <s v="송내2팀"/>
    <s v="김묘정"/>
    <s v="KB손보"/>
    <x v="0"/>
    <x v="0"/>
    <n v="32100"/>
    <s v="정상"/>
    <d v="2019-10-29T00:00:00"/>
    <d v="2019-10-29T00:00:00"/>
    <n v="20195495878"/>
    <x v="4"/>
    <d v="2019-10-31T00:00:00"/>
    <x v="0"/>
    <x v="2"/>
    <x v="0"/>
  </r>
  <r>
    <s v="엠피라온"/>
    <s v="MP라온"/>
    <s v="라온1팀"/>
    <s v="김성만"/>
    <s v="한화손보"/>
    <x v="0"/>
    <x v="0"/>
    <n v="100000"/>
    <s v="정상"/>
    <d v="2019-10-29T00:00:00"/>
    <d v="2019-10-29T00:00:00"/>
    <s v="LA20192172199000"/>
    <x v="4"/>
    <d v="2019-10-31T00:00:00"/>
    <x v="0"/>
    <x v="6"/>
    <x v="0"/>
  </r>
  <r>
    <s v="엠피라온"/>
    <s v="MP라온"/>
    <s v="라온1팀"/>
    <s v="김성만"/>
    <s v="한화손보"/>
    <x v="0"/>
    <x v="0"/>
    <n v="20000"/>
    <s v="정상"/>
    <d v="2019-10-29T00:00:00"/>
    <d v="2019-10-29T00:00:00"/>
    <s v="LA20192172193000"/>
    <x v="4"/>
    <d v="2019-10-31T00:00:00"/>
    <x v="0"/>
    <x v="6"/>
    <x v="0"/>
  </r>
  <r>
    <s v="엠피가온"/>
    <s v="MP가온"/>
    <s v="가온1팀"/>
    <s v="노희경"/>
    <s v="KB손보"/>
    <x v="0"/>
    <x v="0"/>
    <n v="20000"/>
    <s v="정상"/>
    <d v="2019-10-29T00:00:00"/>
    <d v="2019-10-29T00:00:00"/>
    <n v="20195493574"/>
    <x v="4"/>
    <d v="2019-10-31T00:00:00"/>
    <x v="0"/>
    <x v="9"/>
    <x v="0"/>
  </r>
  <r>
    <s v="엠피레전드"/>
    <m/>
    <m/>
    <s v="신승휴"/>
    <s v="DB손보"/>
    <x v="0"/>
    <x v="0"/>
    <n v="10000"/>
    <s v="정상"/>
    <d v="2019-10-29T00:00:00"/>
    <d v="2019-10-29T00:00:00"/>
    <n v="320192008354"/>
    <x v="4"/>
    <d v="2019-10-31T00:00:00"/>
    <x v="0"/>
    <x v="11"/>
    <x v="0"/>
  </r>
  <r>
    <s v="엠피피스토스"/>
    <s v="MP피스토스"/>
    <s v="피스1팀"/>
    <s v="신현애"/>
    <s v="롯데손보"/>
    <x v="0"/>
    <x v="0"/>
    <n v="10000"/>
    <s v="정상"/>
    <d v="2019-10-29T00:00:00"/>
    <d v="2019-10-29T00:00:00"/>
    <s v="LA20191894533000"/>
    <x v="4"/>
    <d v="2019-10-31T00:00:00"/>
    <x v="0"/>
    <x v="3"/>
    <x v="0"/>
  </r>
  <r>
    <s v="엠피피스토스"/>
    <s v="MP피스토스"/>
    <s v="피스1팀"/>
    <s v="신현애"/>
    <s v="DB손보"/>
    <x v="0"/>
    <x v="0"/>
    <n v="13000"/>
    <s v="정상"/>
    <d v="2019-10-29T00:00:00"/>
    <d v="2019-10-29T00:00:00"/>
    <n v="320192004322"/>
    <x v="4"/>
    <d v="2019-10-31T00:00:00"/>
    <x v="0"/>
    <x v="3"/>
    <x v="0"/>
  </r>
  <r>
    <s v="엠피피스토스"/>
    <s v="MP피스토스"/>
    <s v="피스1팀"/>
    <s v="신현애"/>
    <s v="KB손보"/>
    <x v="0"/>
    <x v="0"/>
    <n v="10000"/>
    <s v="정상"/>
    <d v="2019-10-29T00:00:00"/>
    <d v="2019-10-29T00:00:00"/>
    <n v="20195493325"/>
    <x v="4"/>
    <d v="2019-10-31T00:00:00"/>
    <x v="0"/>
    <x v="3"/>
    <x v="0"/>
  </r>
  <r>
    <s v="엠피피스토스"/>
    <s v="MP피스토스"/>
    <s v="피스1팀"/>
    <s v="신현애"/>
    <s v="메리츠화재"/>
    <x v="0"/>
    <x v="0"/>
    <n v="12000"/>
    <s v="정상"/>
    <d v="2019-10-29T00:00:00"/>
    <d v="2019-10-29T00:00:00"/>
    <s v="61437-24625"/>
    <x v="4"/>
    <d v="2019-10-31T00:00:00"/>
    <x v="0"/>
    <x v="3"/>
    <x v="0"/>
  </r>
  <r>
    <s v="엠피피스토스"/>
    <s v="MP피스토스"/>
    <s v="피스1팀"/>
    <s v="신현애"/>
    <s v="DB손보"/>
    <x v="0"/>
    <x v="0"/>
    <n v="41000"/>
    <s v="정상"/>
    <d v="2019-10-29T00:00:00"/>
    <d v="2019-10-29T00:00:00"/>
    <n v="320192004042"/>
    <x v="4"/>
    <d v="2019-10-31T00:00:00"/>
    <x v="0"/>
    <x v="3"/>
    <x v="0"/>
  </r>
  <r>
    <s v="엠피피스토스"/>
    <s v="MP피스토스"/>
    <s v="피스1팀"/>
    <s v="신현애"/>
    <s v="KB손보"/>
    <x v="0"/>
    <x v="1"/>
    <n v="69387"/>
    <s v="정상"/>
    <d v="2019-10-29T00:00:00"/>
    <d v="2019-11-11T00:00:00"/>
    <n v="20195493182"/>
    <x v="4"/>
    <d v="2019-10-31T00:00:00"/>
    <x v="5"/>
    <x v="3"/>
    <x v="0"/>
  </r>
  <r>
    <s v="엠피성공"/>
    <s v="MP성공"/>
    <s v="성공1팀"/>
    <s v="심정임"/>
    <s v="삼성화재"/>
    <x v="0"/>
    <x v="0"/>
    <n v="78460"/>
    <s v="정상"/>
    <d v="2019-10-29T00:00:00"/>
    <d v="2019-10-29T00:00:00"/>
    <n v="51923317750000"/>
    <x v="4"/>
    <d v="2019-10-31T00:00:00"/>
    <x v="0"/>
    <x v="5"/>
    <x v="0"/>
  </r>
  <r>
    <s v="엠피의정부"/>
    <s v="MP의정부"/>
    <s v="의정부1팀"/>
    <s v="염경분"/>
    <s v="삼성화재"/>
    <x v="0"/>
    <x v="0"/>
    <n v="23000"/>
    <s v="정상"/>
    <d v="2019-10-29T00:00:00"/>
    <d v="2019-10-29T00:00:00"/>
    <n v="51923388860000"/>
    <x v="4"/>
    <d v="2019-10-31T00:00:00"/>
    <x v="0"/>
    <x v="10"/>
    <x v="0"/>
  </r>
  <r>
    <s v="엠피의정부"/>
    <s v="MP의정부"/>
    <s v="의정부1팀"/>
    <s v="오광숙"/>
    <s v="KB손보"/>
    <x v="0"/>
    <x v="0"/>
    <n v="39500"/>
    <s v="정상"/>
    <d v="2019-10-29T00:00:00"/>
    <d v="2019-10-29T00:00:00"/>
    <n v="20195497456"/>
    <x v="4"/>
    <d v="2019-10-31T00:00:00"/>
    <x v="0"/>
    <x v="10"/>
    <x v="0"/>
  </r>
  <r>
    <s v="엠피피스토스"/>
    <s v="MP피스토스"/>
    <s v="피스1팀"/>
    <s v="우월랑"/>
    <s v="메리츠화재"/>
    <x v="0"/>
    <x v="0"/>
    <n v="95460"/>
    <s v="정상"/>
    <d v="2019-10-29T00:00:00"/>
    <d v="2019-10-29T00:00:00"/>
    <s v="61415-37763"/>
    <x v="4"/>
    <d v="2019-10-31T00:00:00"/>
    <x v="0"/>
    <x v="3"/>
    <x v="0"/>
  </r>
  <r>
    <s v="엠피피스토스"/>
    <s v="MP피스토스"/>
    <s v="피스1팀"/>
    <s v="우월랑"/>
    <s v="삼성화재"/>
    <x v="0"/>
    <x v="0"/>
    <n v="25000"/>
    <s v="철회"/>
    <d v="2019-10-29T00:00:00"/>
    <d v="2019-10-29T00:00:00"/>
    <n v="51923374950000"/>
    <x v="4"/>
    <d v="2019-10-31T00:00:00"/>
    <x v="1"/>
    <x v="3"/>
    <x v="0"/>
  </r>
  <r>
    <s v="엠피메트로"/>
    <s v="MP메트로"/>
    <s v="제이엔제이팀"/>
    <s v="유경자"/>
    <s v="KB손보"/>
    <x v="0"/>
    <x v="2"/>
    <n v="37798"/>
    <s v="정상"/>
    <d v="2019-10-29T00:00:00"/>
    <d v="2019-10-29T00:00:00"/>
    <n v="20195493180"/>
    <x v="4"/>
    <d v="2019-10-31T00:00:00"/>
    <x v="0"/>
    <x v="4"/>
    <x v="0"/>
  </r>
  <r>
    <s v="엠피메트로"/>
    <s v="MP메트로"/>
    <s v="제이엔제이팀"/>
    <s v="유경자"/>
    <s v="DB손보"/>
    <x v="0"/>
    <x v="0"/>
    <n v="51600"/>
    <s v="정상"/>
    <d v="2019-10-29T00:00:00"/>
    <d v="2019-10-29T00:00:00"/>
    <n v="320192002013"/>
    <x v="4"/>
    <d v="2019-10-31T00:00:00"/>
    <x v="0"/>
    <x v="4"/>
    <x v="0"/>
  </r>
  <r>
    <s v="엠피메트로"/>
    <s v="MP메트로"/>
    <s v="제이엔제이팀"/>
    <s v="유경자"/>
    <s v="DB손보"/>
    <x v="0"/>
    <x v="0"/>
    <n v="54800"/>
    <s v="정상"/>
    <d v="2019-10-29T00:00:00"/>
    <d v="2019-10-29T00:00:00"/>
    <n v="320192006215"/>
    <x v="4"/>
    <d v="2019-10-31T00:00:00"/>
    <x v="0"/>
    <x v="4"/>
    <x v="0"/>
  </r>
  <r>
    <s v="엠피메트로"/>
    <s v="MP메트로"/>
    <s v="제이엔제이팀"/>
    <s v="유경자"/>
    <s v="DB손보"/>
    <x v="0"/>
    <x v="0"/>
    <n v="66190"/>
    <s v="정상"/>
    <d v="2019-10-29T00:00:00"/>
    <d v="2019-11-06T00:00:00"/>
    <n v="320192005250"/>
    <x v="4"/>
    <d v="2019-10-31T00:00:00"/>
    <x v="5"/>
    <x v="4"/>
    <x v="0"/>
  </r>
  <r>
    <s v="엠피메트로"/>
    <s v="MP메트로"/>
    <s v="제이엔제이팀"/>
    <s v="윤정화"/>
    <s v="DB손보"/>
    <x v="0"/>
    <x v="0"/>
    <n v="32350"/>
    <s v="정상"/>
    <d v="2019-10-29T00:00:00"/>
    <d v="2019-10-29T00:00:00"/>
    <n v="320192004478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6450"/>
    <s v="정상"/>
    <d v="2019-10-29T00:00:00"/>
    <d v="2019-10-29T00:00:00"/>
    <s v="61437-24628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60160"/>
    <s v="정상"/>
    <d v="2019-10-29T00:00:00"/>
    <d v="2019-10-29T00:00:00"/>
    <s v="61443-11935"/>
    <x v="4"/>
    <d v="2019-10-31T00:00:00"/>
    <x v="0"/>
    <x v="4"/>
    <x v="0"/>
  </r>
  <r>
    <s v="엠피메트로"/>
    <s v="MP메트로"/>
    <s v="제이엔제이팀"/>
    <s v="윤정화"/>
    <s v="KB손보"/>
    <x v="0"/>
    <x v="1"/>
    <n v="6384"/>
    <s v="정상"/>
    <d v="2019-10-29T00:00:00"/>
    <d v="2019-10-29T00:00:00"/>
    <n v="20195501838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51910"/>
    <s v="정상"/>
    <d v="2019-10-29T00:00:00"/>
    <d v="2019-10-29T00:00:00"/>
    <s v="61433-7217"/>
    <x v="4"/>
    <d v="2019-10-31T00:00:00"/>
    <x v="0"/>
    <x v="4"/>
    <x v="0"/>
  </r>
  <r>
    <s v="엠피메트로"/>
    <s v="MP메트로"/>
    <s v="제이엔제이팀"/>
    <s v="윤정화"/>
    <s v="KB손보"/>
    <x v="0"/>
    <x v="1"/>
    <n v="4432"/>
    <s v="정상"/>
    <d v="2019-10-29T00:00:00"/>
    <d v="2019-10-29T00:00:00"/>
    <n v="20195502438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63000"/>
    <s v="정상"/>
    <d v="2019-10-29T00:00:00"/>
    <d v="2019-10-29T00:00:00"/>
    <s v="61430-9423"/>
    <x v="4"/>
    <d v="2019-10-31T00:00:00"/>
    <x v="0"/>
    <x v="4"/>
    <x v="0"/>
  </r>
  <r>
    <s v="엠피메트로"/>
    <s v="MP메트로"/>
    <s v="제이엔제이팀"/>
    <s v="윤정화"/>
    <s v="롯데손보"/>
    <x v="0"/>
    <x v="0"/>
    <n v="59311"/>
    <s v="정상"/>
    <d v="2019-10-29T00:00:00"/>
    <d v="2019-10-29T00:00:00"/>
    <s v="LA20191894542000"/>
    <x v="4"/>
    <d v="2019-10-31T00:00:00"/>
    <x v="0"/>
    <x v="4"/>
    <x v="0"/>
  </r>
  <r>
    <s v="엠피메트로"/>
    <s v="MP메트로"/>
    <s v="제이엔제이팀"/>
    <s v="윤정화"/>
    <s v="롯데손보"/>
    <x v="0"/>
    <x v="0"/>
    <n v="87225"/>
    <s v="정상"/>
    <d v="2019-10-29T00:00:00"/>
    <d v="2019-10-29T00:00:00"/>
    <s v="LA20191893104000"/>
    <x v="4"/>
    <d v="2019-10-31T00:00:00"/>
    <x v="0"/>
    <x v="4"/>
    <x v="0"/>
  </r>
  <r>
    <s v="엠피가온"/>
    <s v="MP가온"/>
    <s v="가온1팀"/>
    <s v="임명산"/>
    <s v="한화손보"/>
    <x v="0"/>
    <x v="0"/>
    <n v="33000"/>
    <s v="정상"/>
    <d v="2019-10-29T00:00:00"/>
    <d v="2019-10-29T00:00:00"/>
    <s v="LA20192186071000"/>
    <x v="4"/>
    <d v="2019-10-31T00:00:00"/>
    <x v="0"/>
    <x v="9"/>
    <x v="0"/>
  </r>
  <r>
    <s v="엠피가온"/>
    <s v="MP가온"/>
    <s v="가온1팀"/>
    <s v="임명산"/>
    <s v="한화손보"/>
    <x v="0"/>
    <x v="2"/>
    <n v="50000"/>
    <s v="정상"/>
    <d v="2019-10-29T00:00:00"/>
    <d v="2019-10-29T00:00:00"/>
    <s v="LA20192173266000"/>
    <x v="4"/>
    <d v="2019-10-31T00:00:00"/>
    <x v="0"/>
    <x v="9"/>
    <x v="0"/>
  </r>
  <r>
    <s v="엠피송내"/>
    <s v="MP송내"/>
    <s v="송내2팀"/>
    <s v="임서윤"/>
    <s v="삼성화재"/>
    <x v="0"/>
    <x v="0"/>
    <n v="25800"/>
    <s v="정상"/>
    <d v="2019-10-29T00:00:00"/>
    <d v="2019-10-29T00:00:00"/>
    <n v="51923323610000"/>
    <x v="4"/>
    <d v="2019-10-31T00:00:00"/>
    <x v="0"/>
    <x v="2"/>
    <x v="0"/>
  </r>
  <r>
    <s v="엠피가온"/>
    <m/>
    <m/>
    <s v="임은숙"/>
    <s v="한화손보"/>
    <x v="0"/>
    <x v="0"/>
    <n v="64290"/>
    <s v="정상"/>
    <d v="2019-10-29T00:00:00"/>
    <d v="2019-10-29T00:00:00"/>
    <s v="LA20192174697000"/>
    <x v="4"/>
    <d v="2019-10-31T00:00:00"/>
    <x v="0"/>
    <x v="9"/>
    <x v="0"/>
  </r>
  <r>
    <s v="엠피경기"/>
    <s v="MP경기"/>
    <s v="경기1팀"/>
    <s v="조정호"/>
    <s v="메리츠화재"/>
    <x v="0"/>
    <x v="1"/>
    <n v="35850"/>
    <s v="정상"/>
    <d v="2019-10-29T00:00:00"/>
    <d v="2019-10-29T00:00:00"/>
    <s v="61265-20440"/>
    <x v="4"/>
    <d v="2019-10-31T00:00:00"/>
    <x v="0"/>
    <x v="18"/>
    <x v="0"/>
  </r>
  <r>
    <s v="엠피피스토스"/>
    <s v="MP피스토스"/>
    <s v="피스1팀"/>
    <s v="최경은"/>
    <s v="DB손보"/>
    <x v="0"/>
    <x v="0"/>
    <n v="76800"/>
    <s v="정상"/>
    <d v="2019-10-29T00:00:00"/>
    <d v="2019-10-29T00:00:00"/>
    <n v="320192006526"/>
    <x v="4"/>
    <d v="2019-10-31T00:00:00"/>
    <x v="0"/>
    <x v="3"/>
    <x v="0"/>
  </r>
  <r>
    <s v="엠피성공"/>
    <s v="MP성공"/>
    <s v="성공1팀"/>
    <s v="최선희"/>
    <s v="메리츠화재"/>
    <x v="0"/>
    <x v="0"/>
    <n v="47000"/>
    <s v="정상"/>
    <d v="2019-10-29T00:00:00"/>
    <d v="2019-10-29T00:00:00"/>
    <s v="61438-11424"/>
    <x v="4"/>
    <d v="2019-10-31T00:00:00"/>
    <x v="0"/>
    <x v="5"/>
    <x v="0"/>
  </r>
  <r>
    <s v="엠피성공"/>
    <s v="MP성공"/>
    <s v="성공1팀"/>
    <s v="최선희"/>
    <s v="메리츠화재"/>
    <x v="0"/>
    <x v="0"/>
    <n v="103700"/>
    <s v="정상"/>
    <d v="2019-10-29T00:00:00"/>
    <d v="2019-10-29T00:00:00"/>
    <s v="61443-11982"/>
    <x v="4"/>
    <d v="2019-10-31T00:00:00"/>
    <x v="0"/>
    <x v="5"/>
    <x v="0"/>
  </r>
  <r>
    <s v="엠피의정부"/>
    <s v="MP의정부"/>
    <m/>
    <s v="최주영"/>
    <s v="DB손보"/>
    <x v="0"/>
    <x v="2"/>
    <n v="50000"/>
    <s v="정상"/>
    <d v="2019-10-29T00:00:00"/>
    <d v="2019-10-29T00:00:00"/>
    <n v="320192006113"/>
    <x v="4"/>
    <d v="2019-10-31T00:00:00"/>
    <x v="0"/>
    <x v="10"/>
    <x v="0"/>
  </r>
  <r>
    <s v="엠피라온"/>
    <s v="HL지점"/>
    <s v="HL1팀"/>
    <s v="함정석"/>
    <s v="한화손보"/>
    <x v="0"/>
    <x v="0"/>
    <n v="35000"/>
    <s v="정상"/>
    <d v="2019-10-29T00:00:00"/>
    <d v="2019-10-29T00:00:00"/>
    <s v="LA20192175518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29T00:00:00"/>
    <d v="2019-10-29T00:00:00"/>
    <s v="LA20192175000000"/>
    <x v="4"/>
    <d v="2019-10-31T00:00:00"/>
    <x v="0"/>
    <x v="8"/>
    <x v="0"/>
  </r>
  <r>
    <s v="엠피피스토스"/>
    <s v="MP피스토스"/>
    <s v="피스1팀"/>
    <s v="고경숙"/>
    <s v="롯데손보"/>
    <x v="0"/>
    <x v="0"/>
    <n v="36000"/>
    <s v="정상"/>
    <d v="2019-10-28T00:00:00"/>
    <d v="2019-10-28T00:00:00"/>
    <s v="LA20191891784000"/>
    <x v="4"/>
    <d v="2019-10-31T00:00:00"/>
    <x v="0"/>
    <x v="3"/>
    <x v="0"/>
  </r>
  <r>
    <s v="엠피송내"/>
    <s v="MP송내"/>
    <s v="송내2팀"/>
    <s v="김묘정"/>
    <s v="KB손보"/>
    <x v="0"/>
    <x v="0"/>
    <n v="55505"/>
    <s v="정상"/>
    <d v="2019-10-28T00:00:00"/>
    <d v="2019-10-28T00:00:00"/>
    <n v="20195476605"/>
    <x v="4"/>
    <d v="2019-10-31T00:00:00"/>
    <x v="0"/>
    <x v="2"/>
    <x v="0"/>
  </r>
  <r>
    <s v="엠피조은"/>
    <s v="MP조은"/>
    <s v="조은1팀"/>
    <s v="김민화"/>
    <s v="KB손보"/>
    <x v="0"/>
    <x v="1"/>
    <n v="14251"/>
    <s v="정상"/>
    <d v="2019-10-28T00:00:00"/>
    <d v="2019-10-28T00:00:00"/>
    <n v="20195463699"/>
    <x v="4"/>
    <d v="2019-10-31T00:00:00"/>
    <x v="0"/>
    <x v="0"/>
    <x v="0"/>
  </r>
  <r>
    <s v="엠피성공"/>
    <s v="MP성공"/>
    <s v="성공1팀"/>
    <s v="심정임"/>
    <s v="메리츠화재"/>
    <x v="0"/>
    <x v="0"/>
    <n v="65300"/>
    <s v="정상"/>
    <d v="2019-10-28T00:00:00"/>
    <d v="2019-10-28T00:00:00"/>
    <s v="61458-2503"/>
    <x v="4"/>
    <d v="2019-10-31T00:00:00"/>
    <x v="0"/>
    <x v="5"/>
    <x v="0"/>
  </r>
  <r>
    <s v="엠피메트로"/>
    <s v="MP메트로"/>
    <s v="제이엔제이팀"/>
    <s v="유경자"/>
    <s v="메리츠화재"/>
    <x v="0"/>
    <x v="0"/>
    <n v="129660"/>
    <s v="정상"/>
    <d v="2019-10-28T00:00:00"/>
    <d v="2019-10-28T00:00:00"/>
    <s v="61433-6874"/>
    <x v="4"/>
    <d v="2019-10-31T00:00:00"/>
    <x v="0"/>
    <x v="4"/>
    <x v="0"/>
  </r>
  <r>
    <s v="엠피메트로"/>
    <s v="MP메트로"/>
    <s v="제이엔제이팀"/>
    <s v="유경자"/>
    <s v="메리츠화재"/>
    <x v="0"/>
    <x v="0"/>
    <n v="43030"/>
    <s v="정상"/>
    <d v="2019-10-28T00:00:00"/>
    <d v="2019-10-28T00:00:00"/>
    <s v="61433-6882"/>
    <x v="4"/>
    <d v="2019-10-31T00:00:00"/>
    <x v="0"/>
    <x v="4"/>
    <x v="0"/>
  </r>
  <r>
    <s v="엠피송내"/>
    <s v="MP송내"/>
    <s v="송내1팀"/>
    <s v="윤상례"/>
    <s v="삼성화재"/>
    <x v="0"/>
    <x v="0"/>
    <n v="30920"/>
    <s v="정상"/>
    <d v="2019-10-28T00:00:00"/>
    <d v="2019-10-28T00:00:00"/>
    <n v="51923264660000"/>
    <x v="4"/>
    <d v="2019-10-31T00:00:00"/>
    <x v="0"/>
    <x v="2"/>
    <x v="0"/>
  </r>
  <r>
    <s v="엠피피스토스"/>
    <s v="MP피스토스"/>
    <s v="피스1팀"/>
    <s v="이미선2"/>
    <s v="메리츠화재"/>
    <x v="0"/>
    <x v="0"/>
    <n v="50000"/>
    <s v="철회"/>
    <d v="2019-10-28T00:00:00"/>
    <d v="2019-10-28T00:00:00"/>
    <s v="61443-11056"/>
    <x v="4"/>
    <d v="2019-10-31T00:00:00"/>
    <x v="1"/>
    <x v="3"/>
    <x v="0"/>
  </r>
  <r>
    <s v="엠피아이리치"/>
    <s v="MP아이리치"/>
    <s v="아이리치1팀"/>
    <s v="이미옥"/>
    <s v="메리츠화재"/>
    <x v="0"/>
    <x v="1"/>
    <n v="66200"/>
    <s v="정상"/>
    <d v="2019-10-28T00:00:00"/>
    <d v="2019-11-11T00:00:00"/>
    <s v="61264-264412"/>
    <x v="4"/>
    <d v="2019-10-31T00:00:00"/>
    <x v="5"/>
    <x v="14"/>
    <x v="0"/>
  </r>
  <r>
    <s v="엠피레전드"/>
    <s v="MP레전드"/>
    <s v="레전드1팀"/>
    <s v="이태영1"/>
    <s v="KB손보"/>
    <x v="0"/>
    <x v="0"/>
    <n v="34600"/>
    <s v="정상"/>
    <d v="2019-10-28T00:00:00"/>
    <d v="2019-10-28T00:00:00"/>
    <n v="20195464703"/>
    <x v="4"/>
    <d v="2019-10-31T00:00:00"/>
    <x v="0"/>
    <x v="11"/>
    <x v="0"/>
  </r>
  <r>
    <s v="엠피레전드"/>
    <s v="MP레전드"/>
    <s v="레전드1팀"/>
    <s v="이태영1"/>
    <s v="KB손보"/>
    <x v="0"/>
    <x v="0"/>
    <n v="65800"/>
    <s v="정상"/>
    <d v="2019-10-28T00:00:00"/>
    <d v="2019-10-28T00:00:00"/>
    <n v="20195464752"/>
    <x v="4"/>
    <d v="2019-10-31T00:00:00"/>
    <x v="0"/>
    <x v="11"/>
    <x v="0"/>
  </r>
  <r>
    <s v="NO DATA"/>
    <m/>
    <m/>
    <s v="이호진2"/>
    <s v="흥국화재"/>
    <x v="0"/>
    <x v="0"/>
    <n v="127476"/>
    <s v="정상"/>
    <d v="2019-10-28T00:00:00"/>
    <d v="2019-10-28T00:00:00"/>
    <n v="41937257400000"/>
    <x v="4"/>
    <d v="2019-10-31T00:00:00"/>
    <x v="0"/>
    <x v="17"/>
    <x v="0"/>
  </r>
  <r>
    <s v="엠피송내"/>
    <s v="MP송내"/>
    <s v="송내1팀"/>
    <s v="정인란"/>
    <s v="흥국화재"/>
    <x v="0"/>
    <x v="0"/>
    <n v="22140"/>
    <s v="정상"/>
    <d v="2019-10-28T00:00:00"/>
    <d v="2019-10-28T00:00:00"/>
    <n v="41937258560000"/>
    <x v="4"/>
    <d v="2019-10-31T00:00:00"/>
    <x v="0"/>
    <x v="2"/>
    <x v="0"/>
  </r>
  <r>
    <s v="엠피송내"/>
    <s v="MP송내"/>
    <s v="송내1팀"/>
    <s v="정인란"/>
    <s v="흥국화재"/>
    <x v="0"/>
    <x v="0"/>
    <n v="21500"/>
    <s v="정상"/>
    <d v="2019-10-28T00:00:00"/>
    <d v="2019-10-28T00:00:00"/>
    <n v="41937259110000"/>
    <x v="4"/>
    <d v="2019-10-31T00:00:00"/>
    <x v="0"/>
    <x v="2"/>
    <x v="0"/>
  </r>
  <r>
    <s v="엠피경기"/>
    <s v="MP경기"/>
    <s v="경기1팀"/>
    <s v="조정호"/>
    <s v="메리츠화재"/>
    <x v="0"/>
    <x v="1"/>
    <n v="32190"/>
    <s v="정상"/>
    <d v="2019-10-28T00:00:00"/>
    <d v="2019-11-05T00:00:00"/>
    <s v="61264-264440"/>
    <x v="4"/>
    <d v="2019-10-31T00:00:00"/>
    <x v="5"/>
    <x v="18"/>
    <x v="0"/>
  </r>
  <r>
    <s v="엠피경기"/>
    <s v="MP경기"/>
    <s v="경기1팀"/>
    <s v="조정호"/>
    <s v="메리츠화재"/>
    <x v="0"/>
    <x v="1"/>
    <n v="46020"/>
    <s v="정상"/>
    <d v="2019-10-28T00:00:00"/>
    <d v="2019-10-28T00:00:00"/>
    <s v="61265-20270"/>
    <x v="4"/>
    <d v="2019-10-31T00:00:00"/>
    <x v="0"/>
    <x v="18"/>
    <x v="0"/>
  </r>
  <r>
    <s v="엠피조은"/>
    <m/>
    <m/>
    <s v="차은주"/>
    <s v="KB손보"/>
    <x v="0"/>
    <x v="0"/>
    <n v="19200"/>
    <s v="정상"/>
    <d v="2019-10-28T00:00:00"/>
    <d v="2019-10-28T00:00:00"/>
    <n v="20195475458"/>
    <x v="4"/>
    <d v="2019-10-31T00:00:00"/>
    <x v="0"/>
    <x v="0"/>
    <x v="0"/>
  </r>
  <r>
    <s v="엠피조은"/>
    <m/>
    <m/>
    <s v="차은주"/>
    <s v="KB손보"/>
    <x v="0"/>
    <x v="0"/>
    <n v="48000"/>
    <s v="정상"/>
    <d v="2019-10-28T00:00:00"/>
    <d v="2019-10-28T00:00:00"/>
    <n v="20195475393"/>
    <x v="4"/>
    <d v="2019-10-31T00:00:00"/>
    <x v="0"/>
    <x v="0"/>
    <x v="0"/>
  </r>
  <r>
    <s v="엠피의정부"/>
    <s v="MP의정부"/>
    <s v="의정부1팀"/>
    <s v="채경미"/>
    <s v="MG손보"/>
    <x v="0"/>
    <x v="0"/>
    <n v="73627"/>
    <s v="정상"/>
    <d v="2019-10-28T00:00:00"/>
    <d v="2019-10-28T00:00:00"/>
    <n v="20190514154"/>
    <x v="4"/>
    <d v="2019-10-31T00:00:00"/>
    <x v="0"/>
    <x v="10"/>
    <x v="0"/>
  </r>
  <r>
    <s v="엠피의정부"/>
    <s v="MP의정부"/>
    <m/>
    <s v="최주영"/>
    <s v="롯데손보"/>
    <x v="0"/>
    <x v="0"/>
    <n v="59036"/>
    <s v="정상"/>
    <d v="2019-10-28T00:00:00"/>
    <d v="2019-10-28T00:00:00"/>
    <s v="LA20191890724000"/>
    <x v="4"/>
    <d v="2019-10-31T00:00:00"/>
    <x v="0"/>
    <x v="10"/>
    <x v="0"/>
  </r>
  <r>
    <s v="엠피의정부"/>
    <s v="MP의정부"/>
    <m/>
    <s v="최주영"/>
    <s v="롯데손보"/>
    <x v="0"/>
    <x v="0"/>
    <n v="69666"/>
    <s v="정상"/>
    <d v="2019-10-28T00:00:00"/>
    <d v="2019-10-28T00:00:00"/>
    <s v="LA20191888603000"/>
    <x v="4"/>
    <d v="2019-10-31T00:00:00"/>
    <x v="0"/>
    <x v="10"/>
    <x v="0"/>
  </r>
  <r>
    <s v="엠피라온"/>
    <s v="HL지점"/>
    <s v="HL1팀"/>
    <s v="함정석"/>
    <s v="한화손보"/>
    <x v="0"/>
    <x v="0"/>
    <n v="20000"/>
    <s v="정상"/>
    <d v="2019-10-28T00:00:00"/>
    <d v="2019-10-28T00:00:00"/>
    <s v="LA20192159524000"/>
    <x v="4"/>
    <d v="2019-10-31T00:00:00"/>
    <x v="0"/>
    <x v="8"/>
    <x v="0"/>
  </r>
  <r>
    <s v="엠피성공"/>
    <s v="MP성공"/>
    <s v="성공1팀"/>
    <s v="홍미정"/>
    <s v="메리츠화재"/>
    <x v="0"/>
    <x v="0"/>
    <n v="23000"/>
    <s v="정상"/>
    <d v="2019-10-28T00:00:00"/>
    <d v="2019-11-11T00:00:00"/>
    <s v="61437-23215"/>
    <x v="4"/>
    <d v="2019-10-31T00:00:00"/>
    <x v="5"/>
    <x v="5"/>
    <x v="0"/>
  </r>
  <r>
    <s v="엠피성공"/>
    <s v="MP성공"/>
    <s v="성공1팀"/>
    <s v="홍미정"/>
    <s v="메리츠화재"/>
    <x v="0"/>
    <x v="0"/>
    <n v="29500"/>
    <s v="정상"/>
    <d v="2019-10-28T00:00:00"/>
    <d v="2019-11-11T00:00:00"/>
    <s v="61437-23504"/>
    <x v="4"/>
    <d v="2019-10-31T00:00:00"/>
    <x v="5"/>
    <x v="5"/>
    <x v="0"/>
  </r>
  <r>
    <s v="엠피성공"/>
    <s v="MP성공"/>
    <s v="성공1팀"/>
    <s v="홍미정"/>
    <s v="롯데손보"/>
    <x v="0"/>
    <x v="0"/>
    <n v="31075"/>
    <s v="정상"/>
    <d v="2019-10-28T00:00:00"/>
    <d v="2019-10-28T00:00:00"/>
    <s v="LA20191891021000"/>
    <x v="4"/>
    <d v="2019-10-31T00:00:00"/>
    <x v="0"/>
    <x v="5"/>
    <x v="0"/>
  </r>
  <r>
    <s v="엠피송내"/>
    <s v="MP송내"/>
    <s v="송내2팀"/>
    <s v="김묘정"/>
    <s v="DB손보"/>
    <x v="0"/>
    <x v="1"/>
    <n v="7740"/>
    <s v="정상"/>
    <d v="2019-10-25T00:00:00"/>
    <d v="2019-10-25T00:00:00"/>
    <n v="320191990112"/>
    <x v="4"/>
    <d v="2019-10-31T00:00:00"/>
    <x v="0"/>
    <x v="2"/>
    <x v="0"/>
  </r>
  <r>
    <s v="엠피송내"/>
    <s v="MP송내"/>
    <s v="송내2팀"/>
    <s v="김묘정"/>
    <s v="DB손보"/>
    <x v="0"/>
    <x v="0"/>
    <n v="68260"/>
    <s v="정상"/>
    <d v="2019-10-25T00:00:00"/>
    <d v="2019-10-25T00:00:00"/>
    <n v="320191990080"/>
    <x v="4"/>
    <d v="2019-10-31T00:00:00"/>
    <x v="0"/>
    <x v="2"/>
    <x v="0"/>
  </r>
  <r>
    <s v="엠피조은"/>
    <s v="MP조은"/>
    <s v="조은1팀"/>
    <s v="김민화"/>
    <s v="KB손보"/>
    <x v="0"/>
    <x v="0"/>
    <n v="133000"/>
    <s v="정상"/>
    <d v="2019-10-25T00:00:00"/>
    <d v="2019-10-25T00:00:00"/>
    <n v="20195435467"/>
    <x v="4"/>
    <d v="2019-10-31T00:00:00"/>
    <x v="0"/>
    <x v="0"/>
    <x v="0"/>
  </r>
  <r>
    <s v="엠피라온"/>
    <s v="MP라온"/>
    <s v="라온1팀"/>
    <s v="김성만"/>
    <s v="한화손보"/>
    <x v="0"/>
    <x v="0"/>
    <n v="35000"/>
    <s v="정상"/>
    <d v="2019-10-25T00:00:00"/>
    <d v="2019-10-25T00:00:00"/>
    <s v="LA20192137861000"/>
    <x v="4"/>
    <d v="2019-10-31T00:00:00"/>
    <x v="0"/>
    <x v="6"/>
    <x v="0"/>
  </r>
  <r>
    <s v="엠피성공"/>
    <s v="MP성공"/>
    <s v="성공1팀"/>
    <s v="백혜경"/>
    <s v="흥국화재"/>
    <x v="0"/>
    <x v="0"/>
    <n v="51640"/>
    <s v="정상"/>
    <d v="2019-10-25T00:00:00"/>
    <d v="2019-10-25T00:00:00"/>
    <n v="41937235860000"/>
    <x v="4"/>
    <d v="2019-10-31T00:00:00"/>
    <x v="0"/>
    <x v="5"/>
    <x v="0"/>
  </r>
  <r>
    <s v="엠피피스토스"/>
    <s v="MP피스토스"/>
    <s v="피스1팀"/>
    <s v="신현애"/>
    <s v="메리츠화재"/>
    <x v="0"/>
    <x v="0"/>
    <n v="15800"/>
    <s v="정상"/>
    <d v="2019-10-25T00:00:00"/>
    <d v="2019-10-25T00:00:00"/>
    <s v="61437-21092"/>
    <x v="4"/>
    <d v="2019-10-31T00:00:00"/>
    <x v="0"/>
    <x v="3"/>
    <x v="0"/>
  </r>
  <r>
    <s v="엠피피스토스"/>
    <s v="MP피스토스"/>
    <s v="피스1팀"/>
    <s v="안옥선"/>
    <s v="KB손보"/>
    <x v="0"/>
    <x v="0"/>
    <n v="134000"/>
    <s v="정상"/>
    <d v="2019-10-25T00:00:00"/>
    <d v="2019-10-25T00:00:00"/>
    <n v="20195454689"/>
    <x v="4"/>
    <d v="2019-10-31T00:00:00"/>
    <x v="0"/>
    <x v="3"/>
    <x v="0"/>
  </r>
  <r>
    <s v="엠피의정부"/>
    <s v="MP의정부"/>
    <s v="의정부1팀"/>
    <s v="오광숙"/>
    <s v="삼성화재"/>
    <x v="0"/>
    <x v="0"/>
    <n v="45000"/>
    <s v="정상"/>
    <d v="2019-10-25T00:00:00"/>
    <d v="2019-10-25T00:00:00"/>
    <n v="51923106420000"/>
    <x v="4"/>
    <d v="2019-10-31T00:00:00"/>
    <x v="0"/>
    <x v="10"/>
    <x v="0"/>
  </r>
  <r>
    <s v="엠피송내"/>
    <s v="MP송내"/>
    <s v="송내1팀"/>
    <s v="윤상례"/>
    <s v="삼성화재"/>
    <x v="0"/>
    <x v="0"/>
    <n v="30920"/>
    <s v="정상"/>
    <d v="2019-10-25T00:00:00"/>
    <d v="2019-10-25T00:00:00"/>
    <n v="51923115480000"/>
    <x v="4"/>
    <d v="2019-10-31T00:00:00"/>
    <x v="0"/>
    <x v="2"/>
    <x v="0"/>
  </r>
  <r>
    <s v="엠피송내"/>
    <s v="MP송내"/>
    <s v="송내1팀"/>
    <s v="윤상례"/>
    <s v="삼성화재"/>
    <x v="0"/>
    <x v="0"/>
    <n v="48570"/>
    <s v="정상"/>
    <d v="2019-10-25T00:00:00"/>
    <d v="2019-10-25T00:00:00"/>
    <n v="51923115640000"/>
    <x v="4"/>
    <d v="2019-10-31T00:00:00"/>
    <x v="0"/>
    <x v="2"/>
    <x v="0"/>
  </r>
  <r>
    <s v="엠피송내"/>
    <s v="MP송내"/>
    <s v="송내1팀"/>
    <s v="윤상례"/>
    <s v="삼성화재"/>
    <x v="0"/>
    <x v="0"/>
    <n v="54010"/>
    <s v="정상"/>
    <d v="2019-10-25T00:00:00"/>
    <d v="2019-10-25T00:00:00"/>
    <n v="51923128920000"/>
    <x v="4"/>
    <d v="2019-10-31T00:00:00"/>
    <x v="0"/>
    <x v="2"/>
    <x v="0"/>
  </r>
  <r>
    <s v="엠피송내"/>
    <s v="MP송내"/>
    <s v="송내1팀"/>
    <s v="윤상례"/>
    <s v="삼성화재"/>
    <x v="0"/>
    <x v="0"/>
    <n v="86280"/>
    <s v="정상"/>
    <d v="2019-10-25T00:00:00"/>
    <d v="2019-10-25T00:00:00"/>
    <n v="51923147300000"/>
    <x v="4"/>
    <d v="2019-10-31T00:00:00"/>
    <x v="0"/>
    <x v="2"/>
    <x v="0"/>
  </r>
  <r>
    <s v="엠피메트로"/>
    <s v="MP메트로"/>
    <s v="제이엔제이팀"/>
    <s v="윤정화"/>
    <s v="DB손보"/>
    <x v="0"/>
    <x v="0"/>
    <n v="62600"/>
    <s v="정상"/>
    <d v="2019-10-25T00:00:00"/>
    <d v="2019-10-25T00:00:00"/>
    <n v="320191988478"/>
    <x v="4"/>
    <d v="2019-10-31T00:00:00"/>
    <x v="0"/>
    <x v="4"/>
    <x v="0"/>
  </r>
  <r>
    <s v="엠피송내"/>
    <s v="MP송내"/>
    <s v="송내1팀"/>
    <s v="이광인"/>
    <s v="MG손보"/>
    <x v="0"/>
    <x v="0"/>
    <n v="41055"/>
    <s v="정상"/>
    <d v="2019-10-25T00:00:00"/>
    <d v="2019-10-25T00:00:00"/>
    <n v="20190511026"/>
    <x v="4"/>
    <d v="2019-10-31T00:00:00"/>
    <x v="0"/>
    <x v="2"/>
    <x v="0"/>
  </r>
  <r>
    <s v="엠피송내"/>
    <s v="MP송내"/>
    <s v="송내1팀"/>
    <s v="이광인"/>
    <s v="KB손보"/>
    <x v="0"/>
    <x v="0"/>
    <n v="31300"/>
    <s v="정상"/>
    <d v="2019-10-25T00:00:00"/>
    <d v="2019-10-25T00:00:00"/>
    <n v="20195441678"/>
    <x v="4"/>
    <d v="2019-10-31T00:00:00"/>
    <x v="0"/>
    <x v="2"/>
    <x v="0"/>
  </r>
  <r>
    <s v="엠피송내"/>
    <s v="MP송내"/>
    <s v="송내1팀"/>
    <s v="이광인"/>
    <s v="메리츠화재"/>
    <x v="0"/>
    <x v="0"/>
    <n v="67920"/>
    <s v="정상"/>
    <d v="2019-10-25T00:00:00"/>
    <d v="2019-10-25T00:00:00"/>
    <s v="61443-10933"/>
    <x v="4"/>
    <d v="2019-10-31T00:00:00"/>
    <x v="0"/>
    <x v="2"/>
    <x v="0"/>
  </r>
  <r>
    <s v="엠피송내"/>
    <s v="MP송내"/>
    <s v="송내1팀"/>
    <s v="이광인"/>
    <s v="KB손보"/>
    <x v="0"/>
    <x v="0"/>
    <n v="10000"/>
    <s v="정상"/>
    <d v="2019-10-25T00:00:00"/>
    <d v="2019-10-25T00:00:00"/>
    <n v="20195452744"/>
    <x v="4"/>
    <d v="2019-10-31T00:00:00"/>
    <x v="0"/>
    <x v="2"/>
    <x v="0"/>
  </r>
  <r>
    <s v="엠피피스토스"/>
    <s v="MP피스토스"/>
    <s v="피스1팀"/>
    <s v="이미선2"/>
    <s v="삼성화재"/>
    <x v="0"/>
    <x v="2"/>
    <n v="100000"/>
    <s v="정상"/>
    <d v="2019-10-25T00:00:00"/>
    <d v="2019-10-25T00:00:00"/>
    <n v="51923100470000"/>
    <x v="4"/>
    <d v="2019-10-31T00:00:00"/>
    <x v="0"/>
    <x v="3"/>
    <x v="0"/>
  </r>
  <r>
    <s v="엠피피스토스"/>
    <s v="MP피스토스"/>
    <s v="피스1팀"/>
    <s v="이복자"/>
    <s v="DB손보"/>
    <x v="0"/>
    <x v="0"/>
    <n v="56000"/>
    <s v="정상"/>
    <d v="2019-10-25T00:00:00"/>
    <d v="2019-10-25T00:00:00"/>
    <n v="320191987415"/>
    <x v="4"/>
    <d v="2019-10-31T00:00:00"/>
    <x v="0"/>
    <x v="3"/>
    <x v="0"/>
  </r>
  <r>
    <s v="엠피송내"/>
    <m/>
    <m/>
    <s v="이선영"/>
    <s v="흥국화재"/>
    <x v="0"/>
    <x v="1"/>
    <n v="27724"/>
    <s v="정상"/>
    <d v="2019-10-25T00:00:00"/>
    <d v="2019-10-25T00:00:00"/>
    <n v="41937247900000"/>
    <x v="4"/>
    <d v="2019-10-31T00:00:00"/>
    <x v="0"/>
    <x v="2"/>
    <x v="0"/>
  </r>
  <r>
    <s v="엠피송내"/>
    <m/>
    <m/>
    <s v="이선영"/>
    <s v="흥국화재"/>
    <x v="0"/>
    <x v="0"/>
    <n v="52572"/>
    <s v="정상"/>
    <d v="2019-10-25T00:00:00"/>
    <d v="2019-10-25T00:00:00"/>
    <n v="41937248520000"/>
    <x v="4"/>
    <d v="2019-10-31T00:00:00"/>
    <x v="0"/>
    <x v="2"/>
    <x v="0"/>
  </r>
  <r>
    <s v="엠피조은"/>
    <s v="MP조은"/>
    <s v="조은1팀"/>
    <s v="이설화"/>
    <s v="KB손보"/>
    <x v="0"/>
    <x v="2"/>
    <n v="50000"/>
    <s v="정상"/>
    <d v="2019-10-25T00:00:00"/>
    <d v="2019-11-11T00:00:00"/>
    <n v="20195347722"/>
    <x v="4"/>
    <d v="2019-10-31T00:00:00"/>
    <x v="5"/>
    <x v="0"/>
    <x v="0"/>
  </r>
  <r>
    <s v="엠피조은"/>
    <s v="MP조은"/>
    <s v="조은1팀"/>
    <s v="이설화"/>
    <s v="KB손보"/>
    <x v="0"/>
    <x v="2"/>
    <n v="50000"/>
    <s v="정상"/>
    <d v="2019-10-25T00:00:00"/>
    <d v="2019-10-25T00:00:00"/>
    <n v="20195347840"/>
    <x v="4"/>
    <d v="2019-10-31T00:00:00"/>
    <x v="0"/>
    <x v="0"/>
    <x v="0"/>
  </r>
  <r>
    <s v="엠피라온"/>
    <s v="HL지점"/>
    <m/>
    <s v="이종선"/>
    <s v="한화손보"/>
    <x v="0"/>
    <x v="0"/>
    <n v="36000"/>
    <s v="정상"/>
    <d v="2019-10-25T00:00:00"/>
    <d v="2019-10-25T00:00:00"/>
    <s v="LA20192144276000"/>
    <x v="4"/>
    <d v="2019-10-31T00:00:00"/>
    <x v="0"/>
    <x v="8"/>
    <x v="0"/>
  </r>
  <r>
    <s v="NO DATA"/>
    <m/>
    <m/>
    <s v="이호진2"/>
    <s v="흥국화재"/>
    <x v="0"/>
    <x v="0"/>
    <n v="23955"/>
    <s v="정상"/>
    <d v="2019-10-25T00:00:00"/>
    <d v="2019-11-05T00:00:00"/>
    <n v="41937235880000"/>
    <x v="4"/>
    <d v="2019-10-31T00:00:00"/>
    <x v="5"/>
    <x v="17"/>
    <x v="0"/>
  </r>
  <r>
    <s v="엠피가온"/>
    <s v="MP가온"/>
    <s v="가온1팀"/>
    <s v="임명산"/>
    <s v="한화손보"/>
    <x v="0"/>
    <x v="0"/>
    <n v="20000"/>
    <s v="정상"/>
    <d v="2019-10-25T00:00:00"/>
    <d v="2019-10-25T00:00:00"/>
    <s v="LA20192142353000"/>
    <x v="4"/>
    <d v="2019-10-31T00:00:00"/>
    <x v="0"/>
    <x v="9"/>
    <x v="0"/>
  </r>
  <r>
    <s v="엠피성공"/>
    <m/>
    <m/>
    <s v="전용순"/>
    <s v="현대해상"/>
    <x v="0"/>
    <x v="0"/>
    <n v="16000"/>
    <s v="정상"/>
    <d v="2019-10-25T00:00:00"/>
    <d v="2019-10-25T00:00:00"/>
    <s v="L01936610304"/>
    <x v="4"/>
    <d v="2019-10-31T00:00:00"/>
    <x v="0"/>
    <x v="5"/>
    <x v="0"/>
  </r>
  <r>
    <s v="엠피성공"/>
    <m/>
    <m/>
    <s v="전용순"/>
    <s v="현대해상"/>
    <x v="0"/>
    <x v="0"/>
    <n v="34000"/>
    <s v="정상"/>
    <d v="2019-10-25T00:00:00"/>
    <d v="2019-10-25T00:00:00"/>
    <s v="L01936610725"/>
    <x v="4"/>
    <d v="2019-10-31T00:00:00"/>
    <x v="0"/>
    <x v="5"/>
    <x v="0"/>
  </r>
  <r>
    <s v="엠피성공"/>
    <m/>
    <m/>
    <s v="전용순"/>
    <s v="흥국화재"/>
    <x v="0"/>
    <x v="0"/>
    <n v="57000"/>
    <s v="정상"/>
    <d v="2019-10-25T00:00:00"/>
    <d v="2019-10-25T00:00:00"/>
    <n v="41937237250000"/>
    <x v="4"/>
    <d v="2019-10-31T00:00:00"/>
    <x v="0"/>
    <x v="5"/>
    <x v="0"/>
  </r>
  <r>
    <s v="엠피성공"/>
    <m/>
    <m/>
    <s v="전용순"/>
    <s v="메리츠화재"/>
    <x v="0"/>
    <x v="0"/>
    <n v="71000"/>
    <s v="정상"/>
    <d v="2019-10-25T00:00:00"/>
    <d v="2019-10-25T00:00:00"/>
    <s v="61443-10400"/>
    <x v="4"/>
    <d v="2019-10-31T00:00:00"/>
    <x v="0"/>
    <x v="5"/>
    <x v="0"/>
  </r>
  <r>
    <s v="엠피성공"/>
    <m/>
    <m/>
    <s v="전용순"/>
    <s v="메리츠화재"/>
    <x v="0"/>
    <x v="0"/>
    <n v="107000"/>
    <s v="정상"/>
    <d v="2019-10-25T00:00:00"/>
    <d v="2019-10-25T00:00:00"/>
    <s v="61443-10397"/>
    <x v="4"/>
    <d v="2019-10-31T00:00:00"/>
    <x v="0"/>
    <x v="5"/>
    <x v="0"/>
  </r>
  <r>
    <s v="엠피송내"/>
    <s v="MP송내"/>
    <s v="송내1팀"/>
    <s v="정인란"/>
    <s v="롯데손보"/>
    <x v="0"/>
    <x v="0"/>
    <n v="22400"/>
    <s v="정상"/>
    <d v="2019-10-25T00:00:00"/>
    <d v="2019-10-25T00:00:00"/>
    <s v="LA20191885797000"/>
    <x v="4"/>
    <d v="2019-10-31T00:00:00"/>
    <x v="0"/>
    <x v="2"/>
    <x v="0"/>
  </r>
  <r>
    <s v="엠피송내"/>
    <s v="MP송내"/>
    <s v="송내1팀"/>
    <s v="정인란"/>
    <s v="롯데손보"/>
    <x v="0"/>
    <x v="0"/>
    <n v="15200"/>
    <s v="정상"/>
    <d v="2019-10-25T00:00:00"/>
    <d v="2019-10-25T00:00:00"/>
    <s v="LA20191885693000"/>
    <x v="4"/>
    <d v="2019-10-31T00:00:00"/>
    <x v="0"/>
    <x v="2"/>
    <x v="0"/>
  </r>
  <r>
    <s v="엠피송내"/>
    <s v="MP송내"/>
    <s v="송내1팀"/>
    <s v="정인란"/>
    <s v="삼성화재"/>
    <x v="0"/>
    <x v="0"/>
    <n v="42219"/>
    <s v="정상"/>
    <d v="2019-10-25T00:00:00"/>
    <d v="2019-10-25T00:00:00"/>
    <n v="51923189530000"/>
    <x v="4"/>
    <d v="2019-10-31T00:00:00"/>
    <x v="0"/>
    <x v="2"/>
    <x v="0"/>
  </r>
  <r>
    <s v="엠피송내"/>
    <s v="MP송내"/>
    <s v="송내1팀"/>
    <s v="정인란"/>
    <s v="롯데손보"/>
    <x v="0"/>
    <x v="0"/>
    <n v="9900"/>
    <s v="정상"/>
    <d v="2019-10-25T00:00:00"/>
    <d v="2019-10-25T00:00:00"/>
    <s v="LA20191886801000"/>
    <x v="4"/>
    <d v="2019-10-31T00:00:00"/>
    <x v="0"/>
    <x v="2"/>
    <x v="0"/>
  </r>
  <r>
    <s v="엠피의정부"/>
    <s v="MP의정부"/>
    <s v="의정부1팀"/>
    <s v="채경미"/>
    <s v="MG손보"/>
    <x v="0"/>
    <x v="0"/>
    <n v="73290"/>
    <s v="정상"/>
    <d v="2019-10-25T00:00:00"/>
    <d v="2019-10-25T00:00:00"/>
    <n v="20190511257"/>
    <x v="4"/>
    <d v="2019-10-31T00:00:00"/>
    <x v="0"/>
    <x v="10"/>
    <x v="0"/>
  </r>
  <r>
    <s v="엠피의정부"/>
    <s v="MP의정부"/>
    <s v="의정부1팀"/>
    <s v="채경미"/>
    <s v="MG손보"/>
    <x v="0"/>
    <x v="0"/>
    <n v="71352"/>
    <s v="정상"/>
    <d v="2019-10-25T00:00:00"/>
    <d v="2019-10-25T00:00:00"/>
    <n v="20190511258"/>
    <x v="4"/>
    <d v="2019-10-31T00:00:00"/>
    <x v="0"/>
    <x v="10"/>
    <x v="0"/>
  </r>
  <r>
    <s v="엠피성공"/>
    <s v="MP성공"/>
    <s v="성공1팀"/>
    <s v="최선희"/>
    <s v="롯데손보"/>
    <x v="0"/>
    <x v="0"/>
    <n v="42731"/>
    <s v="정상"/>
    <d v="2019-10-25T00:00:00"/>
    <d v="2019-10-25T00:00:00"/>
    <s v="LA20191886244000"/>
    <x v="4"/>
    <d v="2019-10-31T00:00:00"/>
    <x v="0"/>
    <x v="5"/>
    <x v="0"/>
  </r>
  <r>
    <s v="엠피성공"/>
    <s v="MP성공"/>
    <s v="성공1팀"/>
    <s v="최선희"/>
    <s v="KB손보"/>
    <x v="0"/>
    <x v="1"/>
    <n v="18048"/>
    <s v="정상"/>
    <d v="2019-10-25T00:00:00"/>
    <d v="2019-10-25T00:00:00"/>
    <n v="20195448740"/>
    <x v="4"/>
    <d v="2019-10-31T00:00:00"/>
    <x v="0"/>
    <x v="5"/>
    <x v="0"/>
  </r>
  <r>
    <s v="엠피성공"/>
    <s v="MP성공"/>
    <s v="성공1팀"/>
    <s v="최선희"/>
    <s v="메리츠화재"/>
    <x v="0"/>
    <x v="1"/>
    <n v="6770"/>
    <s v="정상"/>
    <d v="2019-10-25T00:00:00"/>
    <d v="2019-10-25T00:00:00"/>
    <s v="61264-261909"/>
    <x v="4"/>
    <d v="2019-10-31T00:00:00"/>
    <x v="0"/>
    <x v="5"/>
    <x v="0"/>
  </r>
  <r>
    <s v="엠피성공"/>
    <s v="MP성공"/>
    <s v="성공1팀"/>
    <s v="최선희"/>
    <s v="메리츠화재"/>
    <x v="0"/>
    <x v="1"/>
    <n v="7020"/>
    <s v="정상"/>
    <d v="2019-10-25T00:00:00"/>
    <d v="2019-10-25T00:00:00"/>
    <s v="61264-261888"/>
    <x v="4"/>
    <d v="2019-10-31T00:00:00"/>
    <x v="0"/>
    <x v="5"/>
    <x v="0"/>
  </r>
  <r>
    <s v="엠피성공"/>
    <s v="MP성공"/>
    <s v="성공1팀"/>
    <s v="최선희"/>
    <s v="삼성화재"/>
    <x v="0"/>
    <x v="2"/>
    <n v="52000"/>
    <s v="정상"/>
    <d v="2019-10-25T00:00:00"/>
    <d v="2019-10-25T00:00:00"/>
    <n v="51923184610000"/>
    <x v="4"/>
    <d v="2019-10-31T00:00:00"/>
    <x v="0"/>
    <x v="5"/>
    <x v="0"/>
  </r>
  <r>
    <s v="엠피의정부"/>
    <s v="MP의정부"/>
    <m/>
    <s v="최주영"/>
    <s v="롯데손보"/>
    <x v="0"/>
    <x v="1"/>
    <n v="6822"/>
    <s v="정상"/>
    <d v="2019-10-25T00:00:00"/>
    <d v="2019-10-25T00:00:00"/>
    <s v="LA20191884362000"/>
    <x v="4"/>
    <d v="2019-10-31T00:00:00"/>
    <x v="0"/>
    <x v="10"/>
    <x v="0"/>
  </r>
  <r>
    <s v="엠피의정부"/>
    <s v="MP의정부"/>
    <m/>
    <s v="최주영"/>
    <s v="롯데손보"/>
    <x v="0"/>
    <x v="0"/>
    <n v="62249"/>
    <s v="정상"/>
    <d v="2019-10-25T00:00:00"/>
    <d v="2019-10-25T00:00:00"/>
    <s v="LA20191881357000"/>
    <x v="4"/>
    <d v="2019-10-31T00:00:00"/>
    <x v="0"/>
    <x v="10"/>
    <x v="0"/>
  </r>
  <r>
    <s v="엠피의정부"/>
    <s v="MP의정부"/>
    <m/>
    <s v="최주영"/>
    <s v="롯데손보"/>
    <x v="0"/>
    <x v="0"/>
    <n v="167420"/>
    <s v="정상"/>
    <d v="2019-10-25T00:00:00"/>
    <d v="2019-10-25T00:00:00"/>
    <s v="LA20191881976000"/>
    <x v="4"/>
    <d v="2019-10-31T00:00:00"/>
    <x v="0"/>
    <x v="10"/>
    <x v="0"/>
  </r>
  <r>
    <s v="엠피프라임"/>
    <m/>
    <m/>
    <s v="허윤경"/>
    <s v="메리츠화재"/>
    <x v="0"/>
    <x v="0"/>
    <n v="30000"/>
    <s v="정상"/>
    <d v="2019-10-25T00:00:00"/>
    <d v="2019-10-25T00:00:00"/>
    <s v="61437-21157"/>
    <x v="4"/>
    <d v="2019-10-31T00:00:00"/>
    <x v="0"/>
    <x v="12"/>
    <x v="0"/>
  </r>
  <r>
    <s v="엠피피스토스"/>
    <s v="MP피스토스"/>
    <s v="피스1팀"/>
    <s v="홍미숙"/>
    <s v="MG손보"/>
    <x v="0"/>
    <x v="0"/>
    <n v="78918"/>
    <s v="정상"/>
    <d v="2019-10-25T00:00:00"/>
    <d v="2019-10-25T00:00:00"/>
    <n v="20190511516"/>
    <x v="4"/>
    <d v="2019-10-31T00:00:00"/>
    <x v="0"/>
    <x v="3"/>
    <x v="0"/>
  </r>
  <r>
    <s v="엠피성공"/>
    <s v="MP성공"/>
    <s v="성공1팀"/>
    <s v="홍미정"/>
    <s v="메리츠화재"/>
    <x v="0"/>
    <x v="0"/>
    <n v="33900"/>
    <s v="정상"/>
    <d v="2019-10-25T00:00:00"/>
    <d v="2019-10-25T00:00:00"/>
    <s v="61437-22330"/>
    <x v="4"/>
    <d v="2019-10-31T00:00:00"/>
    <x v="0"/>
    <x v="5"/>
    <x v="0"/>
  </r>
  <r>
    <s v="엠피성공"/>
    <s v="MP성공"/>
    <s v="성공1팀"/>
    <s v="홍미정"/>
    <s v="롯데손보"/>
    <x v="0"/>
    <x v="0"/>
    <n v="65132"/>
    <s v="정상"/>
    <d v="2019-10-25T00:00:00"/>
    <d v="2019-10-25T00:00:00"/>
    <s v="LA20191885568000"/>
    <x v="4"/>
    <d v="2019-10-31T00:00:00"/>
    <x v="0"/>
    <x v="5"/>
    <x v="0"/>
  </r>
  <r>
    <s v="엠피성공"/>
    <s v="MP성공"/>
    <s v="성공1팀"/>
    <s v="홍미정"/>
    <s v="메리츠화재"/>
    <x v="0"/>
    <x v="0"/>
    <n v="120000"/>
    <s v="정상"/>
    <d v="2019-10-25T00:00:00"/>
    <d v="2019-10-25T00:00:00"/>
    <s v="61443-10699"/>
    <x v="4"/>
    <d v="2019-10-31T00:00:00"/>
    <x v="0"/>
    <x v="5"/>
    <x v="0"/>
  </r>
  <r>
    <s v="엠피피스토스"/>
    <s v="MP피스토스"/>
    <s v="피스1팀"/>
    <s v="황지영"/>
    <s v="롯데손보"/>
    <x v="0"/>
    <x v="1"/>
    <n v="4922"/>
    <s v="정상"/>
    <d v="2019-10-25T00:00:00"/>
    <d v="2019-10-25T00:00:00"/>
    <s v="LA20191885303000"/>
    <x v="4"/>
    <d v="2019-10-31T00:00:00"/>
    <x v="0"/>
    <x v="3"/>
    <x v="0"/>
  </r>
  <r>
    <s v="엠피피스토스"/>
    <s v="MP피스토스"/>
    <s v="피스1팀"/>
    <s v="황지영"/>
    <s v="롯데손보"/>
    <x v="0"/>
    <x v="1"/>
    <n v="22191"/>
    <s v="정상"/>
    <d v="2019-10-25T00:00:00"/>
    <d v="2019-10-25T00:00:00"/>
    <s v="LA20191884881000"/>
    <x v="4"/>
    <d v="2019-10-31T00:00:00"/>
    <x v="0"/>
    <x v="3"/>
    <x v="0"/>
  </r>
  <r>
    <s v="엠피피스토스"/>
    <s v="MP피스토스"/>
    <s v="피스1팀"/>
    <s v="황지영"/>
    <s v="롯데손보"/>
    <x v="0"/>
    <x v="0"/>
    <n v="180000"/>
    <s v="정상"/>
    <d v="2019-10-25T00:00:00"/>
    <d v="2019-10-25T00:00:00"/>
    <s v="LA20191884795000"/>
    <x v="4"/>
    <d v="2019-10-31T00:00:00"/>
    <x v="0"/>
    <x v="3"/>
    <x v="0"/>
  </r>
  <r>
    <s v="엠피피스토스"/>
    <s v="MP피스토스"/>
    <s v="피스1팀"/>
    <s v="황지영"/>
    <s v="KB손보"/>
    <x v="0"/>
    <x v="0"/>
    <n v="60000"/>
    <s v="정상"/>
    <d v="2019-10-25T00:00:00"/>
    <d v="2019-10-25T00:00:00"/>
    <n v="20195450909"/>
    <x v="4"/>
    <d v="2019-10-31T00:00:00"/>
    <x v="0"/>
    <x v="3"/>
    <x v="0"/>
  </r>
  <r>
    <s v="엠피상동"/>
    <s v="MP상동"/>
    <s v="상동1팀"/>
    <s v="강미경"/>
    <s v="메리츠화재"/>
    <x v="0"/>
    <x v="1"/>
    <n v="12700"/>
    <s v="정상"/>
    <d v="2019-10-24T00:00:00"/>
    <d v="2019-11-05T00:00:00"/>
    <s v="61264-259463"/>
    <x v="4"/>
    <d v="2019-10-31T00:00:00"/>
    <x v="5"/>
    <x v="1"/>
    <x v="0"/>
  </r>
  <r>
    <s v="엠피상동"/>
    <s v="MP상동"/>
    <s v="상동1팀"/>
    <s v="강미경"/>
    <s v="메리츠화재"/>
    <x v="0"/>
    <x v="0"/>
    <n v="140000"/>
    <s v="정상"/>
    <d v="2019-10-24T00:00:00"/>
    <d v="2019-11-05T00:00:00"/>
    <s v="61434-8152"/>
    <x v="4"/>
    <d v="2019-10-31T00:00:00"/>
    <x v="5"/>
    <x v="1"/>
    <x v="0"/>
  </r>
  <r>
    <s v="엠피송내"/>
    <s v="MP송내"/>
    <s v="송내2팀"/>
    <s v="김묘정"/>
    <s v="롯데손보"/>
    <x v="0"/>
    <x v="0"/>
    <n v="33781"/>
    <s v="정상"/>
    <d v="2019-10-24T00:00:00"/>
    <d v="2019-10-24T00:00:00"/>
    <s v="LA20191879464000"/>
    <x v="4"/>
    <d v="2019-10-31T00:00:00"/>
    <x v="0"/>
    <x v="2"/>
    <x v="0"/>
  </r>
  <r>
    <s v="엠피송내"/>
    <s v="MP송내"/>
    <s v="송내2팀"/>
    <s v="김묘정"/>
    <s v="KB손보"/>
    <x v="0"/>
    <x v="0"/>
    <n v="34230"/>
    <s v="정상"/>
    <d v="2019-10-24T00:00:00"/>
    <d v="2019-10-24T00:00:00"/>
    <n v="20195406448"/>
    <x v="4"/>
    <d v="2019-10-31T00:00:00"/>
    <x v="0"/>
    <x v="2"/>
    <x v="0"/>
  </r>
  <r>
    <s v="엠피송내"/>
    <s v="MP송내"/>
    <s v="송내2팀"/>
    <s v="김묘정"/>
    <s v="메리츠화재"/>
    <x v="0"/>
    <x v="1"/>
    <n v="32430"/>
    <s v="정상"/>
    <d v="2019-10-24T00:00:00"/>
    <d v="2019-10-24T00:00:00"/>
    <s v="61265-20067"/>
    <x v="4"/>
    <d v="2019-10-31T00:00:00"/>
    <x v="0"/>
    <x v="2"/>
    <x v="0"/>
  </r>
  <r>
    <s v="엠피피스토스"/>
    <s v="MP피스토스"/>
    <s v="피스1팀"/>
    <s v="김선옥"/>
    <s v="DB손보"/>
    <x v="0"/>
    <x v="0"/>
    <n v="20000"/>
    <s v="정상"/>
    <d v="2019-10-24T00:00:00"/>
    <d v="2019-10-24T00:00:00"/>
    <n v="320191974636"/>
    <x v="4"/>
    <d v="2019-10-31T00:00:00"/>
    <x v="0"/>
    <x v="3"/>
    <x v="0"/>
  </r>
  <r>
    <s v="엠피피스토스"/>
    <s v="MP피스토스"/>
    <s v="피스1팀"/>
    <s v="김선옥"/>
    <s v="메리츠화재"/>
    <x v="0"/>
    <x v="0"/>
    <n v="13600"/>
    <s v="정상"/>
    <d v="2019-10-24T00:00:00"/>
    <d v="2019-10-24T00:00:00"/>
    <s v="61437-19861"/>
    <x v="4"/>
    <d v="2019-10-31T00:00:00"/>
    <x v="0"/>
    <x v="3"/>
    <x v="0"/>
  </r>
  <r>
    <s v="엠피라온"/>
    <s v="MP라온"/>
    <s v="라온1팀"/>
    <s v="김성만"/>
    <s v="메리츠화재"/>
    <x v="0"/>
    <x v="0"/>
    <n v="35000"/>
    <s v="정상"/>
    <d v="2019-10-24T00:00:00"/>
    <d v="2019-10-24T00:00:00"/>
    <s v="61437-20219"/>
    <x v="4"/>
    <d v="2019-10-31T00:00:00"/>
    <x v="0"/>
    <x v="6"/>
    <x v="0"/>
  </r>
  <r>
    <s v="엠피피스토스"/>
    <s v="MP피스토스"/>
    <s v="피스1팀"/>
    <s v="김승희"/>
    <s v="DB손보"/>
    <x v="0"/>
    <x v="0"/>
    <n v="104100"/>
    <s v="정상"/>
    <d v="2019-10-24T00:00:00"/>
    <d v="2019-10-24T00:00:00"/>
    <n v="320191974515"/>
    <x v="4"/>
    <d v="2019-10-31T00:00:00"/>
    <x v="0"/>
    <x v="3"/>
    <x v="0"/>
  </r>
  <r>
    <s v="엠피피스토스"/>
    <s v="MP피스토스"/>
    <s v="피스1팀"/>
    <s v="김진이"/>
    <s v="롯데손보"/>
    <x v="0"/>
    <x v="0"/>
    <n v="29700"/>
    <s v="정상"/>
    <d v="2019-10-24T00:00:00"/>
    <d v="2019-10-24T00:00:00"/>
    <s v="LA20191878272000"/>
    <x v="4"/>
    <d v="2019-10-31T00:00:00"/>
    <x v="0"/>
    <x v="3"/>
    <x v="0"/>
  </r>
  <r>
    <s v="엠피피스토스"/>
    <s v="MP피스토스"/>
    <s v="피스1팀"/>
    <s v="김진이"/>
    <s v="메리츠화재"/>
    <x v="0"/>
    <x v="0"/>
    <n v="138610"/>
    <s v="정상"/>
    <d v="2019-10-24T00:00:00"/>
    <d v="2019-10-24T00:00:00"/>
    <s v="61430-7908"/>
    <x v="4"/>
    <d v="2019-10-31T00:00:00"/>
    <x v="0"/>
    <x v="3"/>
    <x v="0"/>
  </r>
  <r>
    <s v="엠피라온"/>
    <s v="MP라온"/>
    <m/>
    <s v="박종철"/>
    <s v="한화손보"/>
    <x v="0"/>
    <x v="0"/>
    <n v="35000"/>
    <s v="정상"/>
    <d v="2019-10-24T00:00:00"/>
    <d v="2019-10-24T00:00:00"/>
    <s v="LA20192119636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24T00:00:00"/>
    <d v="2019-10-24T00:00:00"/>
    <s v="LA20192125853000"/>
    <x v="4"/>
    <d v="2019-10-31T00:00:00"/>
    <x v="0"/>
    <x v="6"/>
    <x v="0"/>
  </r>
  <r>
    <s v="엠피피스토스"/>
    <s v="MP피스토스"/>
    <s v="피스1팀"/>
    <s v="신현애"/>
    <s v="DB손보"/>
    <x v="0"/>
    <x v="0"/>
    <n v="10000"/>
    <s v="정상"/>
    <d v="2019-10-24T00:00:00"/>
    <d v="2019-10-24T00:00:00"/>
    <n v="320191975926"/>
    <x v="4"/>
    <d v="2019-10-31T00:00:00"/>
    <x v="0"/>
    <x v="3"/>
    <x v="0"/>
  </r>
  <r>
    <s v="엠피피스토스"/>
    <s v="MP피스토스"/>
    <s v="피스1팀"/>
    <s v="신현애"/>
    <s v="메리츠화재"/>
    <x v="0"/>
    <x v="0"/>
    <n v="10000"/>
    <s v="정상"/>
    <d v="2019-10-24T00:00:00"/>
    <d v="2019-10-24T00:00:00"/>
    <s v="61437-19904"/>
    <x v="4"/>
    <d v="2019-10-31T00:00:00"/>
    <x v="0"/>
    <x v="3"/>
    <x v="0"/>
  </r>
  <r>
    <s v="엠피피스토스"/>
    <s v="MP피스토스"/>
    <s v="피스1팀"/>
    <s v="신현애"/>
    <s v="KB손보"/>
    <x v="0"/>
    <x v="0"/>
    <n v="10000"/>
    <s v="정상"/>
    <d v="2019-10-24T00:00:00"/>
    <d v="2019-10-24T00:00:00"/>
    <n v="20195397337"/>
    <x v="4"/>
    <d v="2019-10-31T00:00:00"/>
    <x v="0"/>
    <x v="3"/>
    <x v="0"/>
  </r>
  <r>
    <s v="엠피성공"/>
    <s v="MP성공"/>
    <s v="성공1팀"/>
    <s v="심정임"/>
    <s v="한화손보"/>
    <x v="0"/>
    <x v="0"/>
    <n v="28000"/>
    <s v="정상"/>
    <d v="2019-10-24T00:00:00"/>
    <d v="2019-11-05T00:00:00"/>
    <s v="LA20192130807000"/>
    <x v="4"/>
    <d v="2019-10-31T00:00:00"/>
    <x v="5"/>
    <x v="5"/>
    <x v="0"/>
  </r>
  <r>
    <s v="엠피의정부"/>
    <s v="MP의정부"/>
    <s v="의정부1팀"/>
    <s v="염경분"/>
    <s v="메리츠화재"/>
    <x v="0"/>
    <x v="0"/>
    <n v="25000"/>
    <s v="정상"/>
    <d v="2019-10-24T00:00:00"/>
    <d v="2019-11-11T00:00:00"/>
    <s v="61437-19851"/>
    <x v="4"/>
    <d v="2019-10-31T00:00:00"/>
    <x v="5"/>
    <x v="10"/>
    <x v="0"/>
  </r>
  <r>
    <s v="엠피의정부"/>
    <s v="MP의정부"/>
    <s v="의정부1팀"/>
    <s v="염경분"/>
    <s v="메리츠화재"/>
    <x v="0"/>
    <x v="0"/>
    <n v="23000"/>
    <s v="정상"/>
    <d v="2019-10-24T00:00:00"/>
    <d v="2019-11-11T00:00:00"/>
    <s v="61437-19849"/>
    <x v="4"/>
    <d v="2019-10-31T00:00:00"/>
    <x v="5"/>
    <x v="10"/>
    <x v="0"/>
  </r>
  <r>
    <s v="엠피의정부"/>
    <s v="MP의정부"/>
    <s v="의정부1팀"/>
    <s v="염경분"/>
    <s v="KB손보"/>
    <x v="0"/>
    <x v="0"/>
    <n v="35000"/>
    <s v="정상"/>
    <d v="2019-10-24T00:00:00"/>
    <d v="2019-11-11T00:00:00"/>
    <n v="20195393900"/>
    <x v="4"/>
    <d v="2019-10-31T00:00:00"/>
    <x v="5"/>
    <x v="10"/>
    <x v="0"/>
  </r>
  <r>
    <s v="엠피의정부"/>
    <s v="MP의정부"/>
    <s v="의정부1팀"/>
    <s v="오광숙"/>
    <s v="한화손보"/>
    <x v="0"/>
    <x v="0"/>
    <n v="35000"/>
    <s v="정상"/>
    <d v="2019-10-24T00:00:00"/>
    <d v="2019-10-24T00:00:00"/>
    <s v="LA20192131544000"/>
    <x v="4"/>
    <d v="2019-10-31T00:00:00"/>
    <x v="0"/>
    <x v="10"/>
    <x v="0"/>
  </r>
  <r>
    <s v="엠피의정부"/>
    <s v="MP의정부"/>
    <s v="의정부1팀"/>
    <s v="오광숙"/>
    <s v="메리츠화재"/>
    <x v="0"/>
    <x v="0"/>
    <n v="46000"/>
    <s v="정상"/>
    <d v="2019-10-24T00:00:00"/>
    <d v="2019-10-24T00:00:00"/>
    <s v="61447-2496"/>
    <x v="4"/>
    <d v="2019-10-31T00:00:00"/>
    <x v="0"/>
    <x v="10"/>
    <x v="0"/>
  </r>
  <r>
    <s v="엠피의정부"/>
    <s v="MP의정부"/>
    <s v="의정부1팀"/>
    <s v="오광숙"/>
    <s v="KB손보"/>
    <x v="0"/>
    <x v="0"/>
    <n v="75000"/>
    <s v="정상"/>
    <d v="2019-10-24T00:00:00"/>
    <d v="2019-10-24T00:00:00"/>
    <n v="20195397786"/>
    <x v="4"/>
    <d v="2019-10-31T00:00:00"/>
    <x v="0"/>
    <x v="10"/>
    <x v="0"/>
  </r>
  <r>
    <s v="엠피피스토스"/>
    <s v="MP피스토스"/>
    <s v="피스1팀"/>
    <s v="오은정"/>
    <s v="삼성화재"/>
    <x v="0"/>
    <x v="0"/>
    <n v="30000"/>
    <s v="정상"/>
    <d v="2019-10-24T00:00:00"/>
    <d v="2019-10-24T00:00:00"/>
    <n v="51923053440000"/>
    <x v="4"/>
    <d v="2019-10-31T00:00:00"/>
    <x v="0"/>
    <x v="3"/>
    <x v="0"/>
  </r>
  <r>
    <s v="엠피피스토스"/>
    <s v="MP피스토스"/>
    <s v="피스1팀"/>
    <s v="우월랑"/>
    <s v="한화손보"/>
    <x v="0"/>
    <x v="0"/>
    <n v="55000"/>
    <s v="정상"/>
    <d v="2019-10-24T00:00:00"/>
    <d v="2019-10-24T00:00:00"/>
    <s v="LA20192122636000"/>
    <x v="4"/>
    <d v="2019-10-31T00:00:00"/>
    <x v="0"/>
    <x v="3"/>
    <x v="0"/>
  </r>
  <r>
    <s v="엠피피스토스"/>
    <s v="MP피스토스"/>
    <s v="피스1팀"/>
    <s v="우월랑"/>
    <s v="한화손보"/>
    <x v="0"/>
    <x v="0"/>
    <n v="60000"/>
    <s v="정상"/>
    <d v="2019-10-24T00:00:00"/>
    <d v="2019-10-24T00:00:00"/>
    <s v="LA20192122575000"/>
    <x v="4"/>
    <d v="2019-10-31T00:00:00"/>
    <x v="0"/>
    <x v="3"/>
    <x v="0"/>
  </r>
  <r>
    <s v="엠피피스토스"/>
    <s v="MP피스토스"/>
    <s v="피스1팀"/>
    <s v="우월랑"/>
    <s v="메리츠화재"/>
    <x v="0"/>
    <x v="1"/>
    <n v="15170"/>
    <s v="정상"/>
    <d v="2019-10-24T00:00:00"/>
    <d v="2019-10-24T00:00:00"/>
    <s v="61264-260008"/>
    <x v="4"/>
    <d v="2019-10-31T00:00:00"/>
    <x v="0"/>
    <x v="3"/>
    <x v="0"/>
  </r>
  <r>
    <s v="엠피라온"/>
    <s v="MP라온"/>
    <s v="라온1팀"/>
    <s v="윤태진"/>
    <s v="한화손보"/>
    <x v="0"/>
    <x v="0"/>
    <n v="20000"/>
    <s v="정상"/>
    <d v="2019-10-24T00:00:00"/>
    <d v="2019-10-24T00:00:00"/>
    <s v="LA20192131338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24T00:00:00"/>
    <d v="2019-10-24T00:00:00"/>
    <s v="LA20192123877000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24T00:00:00"/>
    <d v="2019-10-24T00:00:00"/>
    <s v="LA20192129041000"/>
    <x v="4"/>
    <d v="2019-10-31T00:00:00"/>
    <x v="0"/>
    <x v="6"/>
    <x v="0"/>
  </r>
  <r>
    <s v="엠피경기"/>
    <s v="MP경기"/>
    <s v="경기1팀"/>
    <s v="이미순"/>
    <s v="메리츠화재"/>
    <x v="0"/>
    <x v="0"/>
    <n v="166000"/>
    <s v="정상"/>
    <d v="2019-10-24T00:00:00"/>
    <d v="2019-10-24T00:00:00"/>
    <s v="61443-9594"/>
    <x v="4"/>
    <d v="2019-10-31T00:00:00"/>
    <x v="0"/>
    <x v="18"/>
    <x v="0"/>
  </r>
  <r>
    <s v="엠피상동"/>
    <s v="MP상동"/>
    <s v="상동1팀"/>
    <s v="이병식"/>
    <s v="메리츠화재"/>
    <x v="0"/>
    <x v="0"/>
    <n v="64000"/>
    <s v="정상"/>
    <d v="2019-10-24T00:00:00"/>
    <d v="2019-10-24T00:00:00"/>
    <s v="61430-7920"/>
    <x v="4"/>
    <d v="2019-10-31T00:00:00"/>
    <x v="0"/>
    <x v="1"/>
    <x v="0"/>
  </r>
  <r>
    <s v="엠피송내"/>
    <m/>
    <m/>
    <s v="이선영"/>
    <s v="흥국화재"/>
    <x v="0"/>
    <x v="0"/>
    <n v="42085"/>
    <s v="정상"/>
    <d v="2019-10-24T00:00:00"/>
    <d v="2019-10-24T00:00:00"/>
    <n v="41937223770000"/>
    <x v="4"/>
    <d v="2019-10-31T00:00:00"/>
    <x v="0"/>
    <x v="2"/>
    <x v="0"/>
  </r>
  <r>
    <s v="엠피송내"/>
    <m/>
    <m/>
    <s v="이선영"/>
    <s v="흥국화재"/>
    <x v="0"/>
    <x v="0"/>
    <n v="42085"/>
    <s v="반송"/>
    <d v="2019-10-24T00:00:00"/>
    <d v="2019-10-24T00:00:00"/>
    <n v="41937223410000"/>
    <x v="4"/>
    <d v="2019-10-31T00:00:00"/>
    <x v="2"/>
    <x v="2"/>
    <x v="0"/>
  </r>
  <r>
    <s v="엠피송내"/>
    <s v="MP송내"/>
    <s v="송내2팀"/>
    <s v="이현자"/>
    <s v="메리츠화재"/>
    <x v="0"/>
    <x v="0"/>
    <n v="133000"/>
    <s v="정상"/>
    <d v="2019-10-24T00:00:00"/>
    <d v="2019-10-24T00:00:00"/>
    <s v="61443-9710"/>
    <x v="4"/>
    <d v="2019-10-31T00:00:00"/>
    <x v="0"/>
    <x v="2"/>
    <x v="0"/>
  </r>
  <r>
    <s v="엠피송내"/>
    <s v="MP송내"/>
    <s v="송내2팀"/>
    <s v="임서윤"/>
    <s v="삼성화재"/>
    <x v="0"/>
    <x v="0"/>
    <n v="27500"/>
    <s v="정상"/>
    <d v="2019-10-24T00:00:00"/>
    <d v="2019-10-24T00:00:00"/>
    <n v="51923067140000"/>
    <x v="4"/>
    <d v="2019-10-31T00:00:00"/>
    <x v="0"/>
    <x v="2"/>
    <x v="0"/>
  </r>
  <r>
    <s v="엠피조은"/>
    <s v="MP조은"/>
    <s v="조은1팀"/>
    <s v="조혜정"/>
    <s v="KB손보"/>
    <x v="0"/>
    <x v="0"/>
    <n v="118800"/>
    <s v="정상"/>
    <d v="2019-10-24T00:00:00"/>
    <d v="2019-10-24T00:00:00"/>
    <n v="20195390841"/>
    <x v="4"/>
    <d v="2019-10-31T00:00:00"/>
    <x v="0"/>
    <x v="0"/>
    <x v="0"/>
  </r>
  <r>
    <s v="엠피조은"/>
    <m/>
    <m/>
    <s v="차은주"/>
    <s v="KB손보"/>
    <x v="0"/>
    <x v="0"/>
    <n v="78300"/>
    <s v="정상"/>
    <d v="2019-10-24T00:00:00"/>
    <d v="2019-11-11T00:00:00"/>
    <n v="20195407291"/>
    <x v="4"/>
    <d v="2019-10-31T00:00:00"/>
    <x v="5"/>
    <x v="0"/>
    <x v="0"/>
  </r>
  <r>
    <s v="엠피의정부"/>
    <s v="MP의정부"/>
    <m/>
    <s v="최주영"/>
    <s v="농협손보"/>
    <x v="0"/>
    <x v="0"/>
    <n v="30000"/>
    <s v="정상"/>
    <d v="2019-10-24T00:00:00"/>
    <d v="2019-10-24T00:00:00"/>
    <n v="3190601839471"/>
    <x v="4"/>
    <d v="2019-10-31T00:00:00"/>
    <x v="0"/>
    <x v="10"/>
    <x v="0"/>
  </r>
  <r>
    <s v="엠피의정부"/>
    <s v="MP의정부"/>
    <m/>
    <s v="최주영"/>
    <s v="롯데손보"/>
    <x v="0"/>
    <x v="0"/>
    <n v="111873"/>
    <s v="정상"/>
    <d v="2019-10-24T00:00:00"/>
    <d v="2019-10-24T00:00:00"/>
    <s v="LA20191876132000"/>
    <x v="4"/>
    <d v="2019-10-31T00:00:00"/>
    <x v="0"/>
    <x v="10"/>
    <x v="0"/>
  </r>
  <r>
    <s v="엠피의정부"/>
    <s v="MP의정부"/>
    <m/>
    <s v="최주영"/>
    <s v="롯데손보"/>
    <x v="0"/>
    <x v="0"/>
    <n v="105433"/>
    <s v="정상"/>
    <d v="2019-10-24T00:00:00"/>
    <d v="2019-10-24T00:00:00"/>
    <s v="LA20191875981000"/>
    <x v="4"/>
    <d v="2019-10-31T00:00:00"/>
    <x v="0"/>
    <x v="10"/>
    <x v="0"/>
  </r>
  <r>
    <s v="엠피의정부"/>
    <s v="MP의정부"/>
    <m/>
    <s v="최주영"/>
    <s v="롯데손보"/>
    <x v="0"/>
    <x v="0"/>
    <n v="67598"/>
    <s v="정상"/>
    <d v="2019-10-24T00:00:00"/>
    <d v="2019-10-24T00:00:00"/>
    <s v="LA20191876182000"/>
    <x v="4"/>
    <d v="2019-10-31T00:00:00"/>
    <x v="0"/>
    <x v="10"/>
    <x v="0"/>
  </r>
  <r>
    <s v="엠피의정부"/>
    <s v="MP의정부"/>
    <m/>
    <s v="최주영"/>
    <s v="KB손보"/>
    <x v="0"/>
    <x v="0"/>
    <n v="63254"/>
    <s v="정상"/>
    <d v="2019-10-24T00:00:00"/>
    <d v="2019-10-24T00:00:00"/>
    <n v="20195391308"/>
    <x v="4"/>
    <d v="2019-10-31T00:00:00"/>
    <x v="0"/>
    <x v="10"/>
    <x v="0"/>
  </r>
  <r>
    <s v="엠피피스토스"/>
    <s v="MP피스토스"/>
    <s v="피스1팀"/>
    <s v="홍미숙"/>
    <s v="롯데손보"/>
    <x v="0"/>
    <x v="0"/>
    <n v="80643"/>
    <s v="정상"/>
    <d v="2019-10-24T00:00:00"/>
    <d v="2019-10-24T00:00:00"/>
    <s v="LA20191878123000"/>
    <x v="4"/>
    <d v="2019-10-31T00:00:00"/>
    <x v="0"/>
    <x v="3"/>
    <x v="0"/>
  </r>
  <r>
    <s v="엠피피스토스"/>
    <s v="MP피스토스"/>
    <s v="피스1팀"/>
    <s v="홍미숙"/>
    <s v="메리츠화재"/>
    <x v="0"/>
    <x v="1"/>
    <n v="14760"/>
    <s v="정상"/>
    <d v="2019-10-24T00:00:00"/>
    <d v="2019-10-24T00:00:00"/>
    <s v="61264-260631"/>
    <x v="4"/>
    <d v="2019-10-31T00:00:00"/>
    <x v="0"/>
    <x v="3"/>
    <x v="0"/>
  </r>
  <r>
    <s v="엠피피스토스"/>
    <s v="MP피스토스"/>
    <s v="피스1팀"/>
    <s v="홍미숙"/>
    <s v="삼성화재"/>
    <x v="0"/>
    <x v="0"/>
    <n v="49730"/>
    <s v="정상"/>
    <d v="2019-10-24T00:00:00"/>
    <d v="2019-10-24T00:00:00"/>
    <n v="51923028940000"/>
    <x v="4"/>
    <d v="2019-10-31T00:00:00"/>
    <x v="0"/>
    <x v="3"/>
    <x v="0"/>
  </r>
  <r>
    <s v="엠피피스토스"/>
    <s v="MP피스토스"/>
    <s v="피스1팀"/>
    <s v="홍미숙"/>
    <s v="삼성화재"/>
    <x v="0"/>
    <x v="0"/>
    <n v="16200"/>
    <s v="정상"/>
    <d v="2019-10-24T00:00:00"/>
    <d v="2019-10-24T00:00:00"/>
    <n v="51923062800000"/>
    <x v="4"/>
    <d v="2019-10-31T00:00:00"/>
    <x v="0"/>
    <x v="3"/>
    <x v="0"/>
  </r>
  <r>
    <s v="엠피메트로"/>
    <s v="씨티엠지점"/>
    <s v="씨티엠1팀"/>
    <s v="김대곤"/>
    <s v="MG손보"/>
    <x v="0"/>
    <x v="0"/>
    <n v="112604"/>
    <s v="정상"/>
    <d v="2019-10-23T00:00:00"/>
    <d v="2019-10-23T00:00:00"/>
    <n v="20190501848"/>
    <x v="4"/>
    <d v="2019-10-31T00:00:00"/>
    <x v="0"/>
    <x v="13"/>
    <x v="0"/>
  </r>
  <r>
    <s v="엠피메트로"/>
    <s v="씨티엠지점"/>
    <s v="씨티엠1팀"/>
    <s v="김대곤"/>
    <s v="흥국화재"/>
    <x v="0"/>
    <x v="0"/>
    <n v="70107"/>
    <s v="정상"/>
    <d v="2019-10-23T00:00:00"/>
    <d v="2019-10-23T00:00:00"/>
    <n v="41937213960000"/>
    <x v="4"/>
    <d v="2019-10-31T00:00:00"/>
    <x v="0"/>
    <x v="13"/>
    <x v="0"/>
  </r>
  <r>
    <s v="엠피메트로"/>
    <s v="씨티엠지점"/>
    <s v="씨티엠1팀"/>
    <s v="김대곤"/>
    <s v="MG손보"/>
    <x v="0"/>
    <x v="0"/>
    <n v="90952"/>
    <s v="정상"/>
    <d v="2019-10-23T00:00:00"/>
    <d v="2019-10-23T00:00:00"/>
    <n v="20190502384"/>
    <x v="4"/>
    <d v="2019-10-31T00:00:00"/>
    <x v="0"/>
    <x v="13"/>
    <x v="0"/>
  </r>
  <r>
    <s v="엠피메트로"/>
    <s v="씨티엠지점"/>
    <s v="씨티엠1팀"/>
    <s v="김대곤"/>
    <s v="흥국화재"/>
    <x v="0"/>
    <x v="0"/>
    <n v="62741"/>
    <s v="정상"/>
    <d v="2019-10-23T00:00:00"/>
    <d v="2019-10-23T00:00:00"/>
    <n v="41937213870000"/>
    <x v="4"/>
    <d v="2019-10-31T00:00:00"/>
    <x v="0"/>
    <x v="13"/>
    <x v="0"/>
  </r>
  <r>
    <s v="엠피조은"/>
    <s v="MP조은"/>
    <s v="조은1팀"/>
    <s v="김명주"/>
    <s v="현대해상"/>
    <x v="0"/>
    <x v="0"/>
    <n v="141200"/>
    <s v="정상"/>
    <d v="2019-10-23T00:00:00"/>
    <d v="2019-11-11T00:00:00"/>
    <s v="L01937570680"/>
    <x v="4"/>
    <d v="2019-10-31T00:00:00"/>
    <x v="5"/>
    <x v="0"/>
    <x v="0"/>
  </r>
  <r>
    <s v="엠피조은"/>
    <s v="MP조은"/>
    <s v="조은1팀"/>
    <s v="김명주"/>
    <s v="현대해상"/>
    <x v="0"/>
    <x v="1"/>
    <n v="14840"/>
    <s v="정상"/>
    <d v="2019-10-23T00:00:00"/>
    <d v="2019-11-11T00:00:00"/>
    <s v="L01937552349"/>
    <x v="4"/>
    <d v="2019-10-31T00:00:00"/>
    <x v="5"/>
    <x v="0"/>
    <x v="0"/>
  </r>
  <r>
    <s v="엠피피스토스"/>
    <s v="MP피스토스"/>
    <s v="피스1팀"/>
    <s v="김선옥"/>
    <s v="DB손보"/>
    <x v="0"/>
    <x v="0"/>
    <n v="40000"/>
    <s v="정상"/>
    <d v="2019-10-23T00:00:00"/>
    <d v="2019-10-23T00:00:00"/>
    <n v="320191966517"/>
    <x v="4"/>
    <d v="2019-10-31T00:00:00"/>
    <x v="0"/>
    <x v="3"/>
    <x v="0"/>
  </r>
  <r>
    <s v="엠피피스토스"/>
    <s v="MP피스토스"/>
    <s v="피스1팀"/>
    <s v="김선옥"/>
    <s v="메리츠화재"/>
    <x v="0"/>
    <x v="0"/>
    <n v="107000"/>
    <s v="정상"/>
    <d v="2019-10-23T00:00:00"/>
    <d v="2019-10-23T00:00:00"/>
    <s v="61447-2297"/>
    <x v="4"/>
    <d v="2019-10-31T00:00:00"/>
    <x v="0"/>
    <x v="3"/>
    <x v="0"/>
  </r>
  <r>
    <s v="엠피피스토스"/>
    <s v="MP피스토스"/>
    <s v="피스1팀"/>
    <s v="김선옥"/>
    <s v="메리츠화재"/>
    <x v="0"/>
    <x v="0"/>
    <n v="91000"/>
    <s v="정상"/>
    <d v="2019-10-23T00:00:00"/>
    <d v="2019-10-23T00:00:00"/>
    <s v="61434-7638"/>
    <x v="4"/>
    <d v="2019-10-31T00:00:00"/>
    <x v="0"/>
    <x v="3"/>
    <x v="0"/>
  </r>
  <r>
    <s v="엠피피스토스"/>
    <s v="MP피스토스"/>
    <s v="피스1팀"/>
    <s v="김승희"/>
    <s v="DB손보"/>
    <x v="0"/>
    <x v="0"/>
    <n v="100000"/>
    <s v="정상"/>
    <d v="2019-10-23T00:00:00"/>
    <d v="2019-10-23T00:00:00"/>
    <n v="320191965640"/>
    <x v="4"/>
    <d v="2019-10-31T00:00:00"/>
    <x v="0"/>
    <x v="3"/>
    <x v="0"/>
  </r>
  <r>
    <s v="엠피피스토스"/>
    <s v="MP피스토스"/>
    <s v="피스1팀"/>
    <s v="김승희"/>
    <s v="DB손보"/>
    <x v="0"/>
    <x v="0"/>
    <n v="50500"/>
    <s v="정상"/>
    <d v="2019-10-23T00:00:00"/>
    <d v="2019-10-23T00:00:00"/>
    <n v="320191971032"/>
    <x v="4"/>
    <d v="2019-10-31T00:00:00"/>
    <x v="0"/>
    <x v="3"/>
    <x v="0"/>
  </r>
  <r>
    <s v="엠피상동"/>
    <s v="MP상동"/>
    <s v="상동1팀"/>
    <s v="김옥순"/>
    <s v="메리츠화재"/>
    <x v="0"/>
    <x v="0"/>
    <n v="30000"/>
    <s v="정상"/>
    <d v="2019-10-23T00:00:00"/>
    <d v="2019-10-23T00:00:00"/>
    <s v="61456-2973"/>
    <x v="4"/>
    <d v="2019-10-31T00:00:00"/>
    <x v="0"/>
    <x v="1"/>
    <x v="0"/>
  </r>
  <r>
    <s v="엠피메트로"/>
    <s v="MP메트로"/>
    <s v="시흥1팀"/>
    <s v="김지연"/>
    <s v="메리츠화재"/>
    <x v="0"/>
    <x v="0"/>
    <n v="31000"/>
    <s v="정상"/>
    <d v="2019-10-23T00:00:00"/>
    <d v="2019-10-23T00:00:00"/>
    <s v="61437-18263"/>
    <x v="4"/>
    <d v="2019-10-31T00:00:00"/>
    <x v="0"/>
    <x v="15"/>
    <x v="0"/>
  </r>
  <r>
    <s v="엠피라온"/>
    <s v="MP라온"/>
    <m/>
    <s v="박종철"/>
    <s v="한화손보"/>
    <x v="0"/>
    <x v="0"/>
    <n v="35000"/>
    <s v="정상"/>
    <d v="2019-10-23T00:00:00"/>
    <d v="2019-10-23T00:00:00"/>
    <s v="LA20192117425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23T00:00:00"/>
    <d v="2019-10-23T00:00:00"/>
    <s v="LA20192116585000"/>
    <x v="4"/>
    <d v="2019-10-31T00:00:00"/>
    <x v="0"/>
    <x v="6"/>
    <x v="0"/>
  </r>
  <r>
    <s v="엠피성공"/>
    <s v="MP성공"/>
    <s v="성공1팀"/>
    <s v="백혜경"/>
    <s v="한화손보"/>
    <x v="0"/>
    <x v="0"/>
    <n v="52000"/>
    <s v="정상"/>
    <d v="2019-10-23T00:00:00"/>
    <d v="2019-10-23T00:00:00"/>
    <s v="LA20192112930000"/>
    <x v="4"/>
    <d v="2019-10-31T00:00:00"/>
    <x v="0"/>
    <x v="5"/>
    <x v="0"/>
  </r>
  <r>
    <s v="엠피성공"/>
    <s v="MP성공"/>
    <s v="성공1팀"/>
    <s v="백혜경"/>
    <s v="메리츠화재"/>
    <x v="0"/>
    <x v="0"/>
    <n v="28500"/>
    <s v="정상"/>
    <d v="2019-10-23T00:00:00"/>
    <d v="2019-10-23T00:00:00"/>
    <s v="61437-18855"/>
    <x v="4"/>
    <d v="2019-10-31T00:00:00"/>
    <x v="0"/>
    <x v="5"/>
    <x v="0"/>
  </r>
  <r>
    <s v="엠피송내"/>
    <s v="MP송내"/>
    <s v="송내1팀"/>
    <s v="윤상례"/>
    <s v="흥국화재"/>
    <x v="0"/>
    <x v="0"/>
    <n v="36620"/>
    <s v="정상"/>
    <d v="2019-10-23T00:00:00"/>
    <d v="2019-10-23T00:00:00"/>
    <n v="41937219720000"/>
    <x v="4"/>
    <d v="2019-10-31T00:00:00"/>
    <x v="0"/>
    <x v="2"/>
    <x v="0"/>
  </r>
  <r>
    <s v="엠피상동"/>
    <s v="MP상동"/>
    <s v="상동1팀"/>
    <s v="윤숙미"/>
    <s v="삼성화재"/>
    <x v="0"/>
    <x v="0"/>
    <n v="79041"/>
    <s v="정상"/>
    <d v="2019-10-23T00:00:00"/>
    <d v="2019-10-23T00:00:00"/>
    <n v="51922948780000"/>
    <x v="4"/>
    <d v="2019-10-31T00:00:00"/>
    <x v="0"/>
    <x v="1"/>
    <x v="0"/>
  </r>
  <r>
    <s v="엠피상동"/>
    <s v="MP상동"/>
    <s v="상동1팀"/>
    <s v="윤숙미"/>
    <s v="삼성화재"/>
    <x v="0"/>
    <x v="1"/>
    <n v="22622"/>
    <s v="정상"/>
    <d v="2019-10-23T00:00:00"/>
    <d v="2019-10-23T00:00:00"/>
    <n v="51922950180000"/>
    <x v="4"/>
    <d v="2019-10-31T00:00:00"/>
    <x v="0"/>
    <x v="1"/>
    <x v="0"/>
  </r>
  <r>
    <s v="엠피송내"/>
    <s v="MP송내"/>
    <s v="송내1팀"/>
    <s v="이광인"/>
    <s v="농협손보"/>
    <x v="0"/>
    <x v="0"/>
    <n v="32500"/>
    <s v="정상"/>
    <d v="2019-10-23T00:00:00"/>
    <d v="2019-10-23T00:00:00"/>
    <n v="3190596560691"/>
    <x v="4"/>
    <d v="2019-10-31T00:00:00"/>
    <x v="0"/>
    <x v="2"/>
    <x v="0"/>
  </r>
  <r>
    <s v="엠피레전드"/>
    <s v="MP레전드"/>
    <s v="레전드1팀"/>
    <s v="이광호"/>
    <s v="DB손보"/>
    <x v="0"/>
    <x v="0"/>
    <n v="20000"/>
    <s v="정상"/>
    <d v="2019-10-23T00:00:00"/>
    <d v="2019-10-23T00:00:00"/>
    <n v="320191970639"/>
    <x v="4"/>
    <d v="2019-10-31T00:00:00"/>
    <x v="0"/>
    <x v="11"/>
    <x v="0"/>
  </r>
  <r>
    <s v="엠피레전드"/>
    <s v="MP레전드"/>
    <s v="레전드1팀"/>
    <s v="이광호"/>
    <s v="DB손보"/>
    <x v="0"/>
    <x v="0"/>
    <n v="38400"/>
    <s v="정상"/>
    <d v="2019-10-23T00:00:00"/>
    <d v="2019-10-23T00:00:00"/>
    <n v="320191970620"/>
    <x v="4"/>
    <d v="2019-10-31T00:00:00"/>
    <x v="0"/>
    <x v="11"/>
    <x v="0"/>
  </r>
  <r>
    <s v="엠피상동"/>
    <s v="MP상동"/>
    <s v="상동1팀"/>
    <s v="이상분"/>
    <s v="KB손보"/>
    <x v="0"/>
    <x v="0"/>
    <n v="15000"/>
    <s v="정상"/>
    <d v="2019-10-23T00:00:00"/>
    <d v="2019-10-23T00:00:00"/>
    <n v="20195375231"/>
    <x v="4"/>
    <d v="2019-10-31T00:00:00"/>
    <x v="0"/>
    <x v="1"/>
    <x v="0"/>
  </r>
  <r>
    <s v="엠피상동"/>
    <s v="MP상동"/>
    <s v="상동1팀"/>
    <s v="이상분"/>
    <s v="KB손보"/>
    <x v="0"/>
    <x v="0"/>
    <n v="27000"/>
    <s v="정상"/>
    <d v="2019-10-23T00:00:00"/>
    <d v="2019-10-23T00:00:00"/>
    <n v="20195376089"/>
    <x v="4"/>
    <d v="2019-10-31T00:00:00"/>
    <x v="0"/>
    <x v="1"/>
    <x v="0"/>
  </r>
  <r>
    <s v="엠피상동"/>
    <s v="MP상동"/>
    <s v="상동1팀"/>
    <s v="이상분"/>
    <s v="현대해상"/>
    <x v="0"/>
    <x v="0"/>
    <n v="16800"/>
    <s v="정상"/>
    <d v="2019-10-23T00:00:00"/>
    <d v="2019-10-23T00:00:00"/>
    <s v="L01937629976"/>
    <x v="4"/>
    <d v="2019-10-31T00:00:00"/>
    <x v="0"/>
    <x v="1"/>
    <x v="0"/>
  </r>
  <r>
    <s v="엠피상동"/>
    <s v="MP상동"/>
    <s v="상동1팀"/>
    <s v="이상분"/>
    <s v="DB손보"/>
    <x v="0"/>
    <x v="0"/>
    <n v="23000"/>
    <s v="정상"/>
    <d v="2019-10-23T00:00:00"/>
    <d v="2019-10-23T00:00:00"/>
    <n v="320191971659"/>
    <x v="4"/>
    <d v="2019-10-31T00:00:00"/>
    <x v="0"/>
    <x v="1"/>
    <x v="0"/>
  </r>
  <r>
    <s v="엠피조은"/>
    <s v="MP조은"/>
    <s v="조은1팀"/>
    <s v="이설화"/>
    <s v="흥국화재"/>
    <x v="0"/>
    <x v="0"/>
    <n v="39350"/>
    <s v="정상"/>
    <d v="2019-10-23T00:00:00"/>
    <d v="2019-10-23T00:00:00"/>
    <n v="41937212480000"/>
    <x v="4"/>
    <d v="2019-10-31T00:00:00"/>
    <x v="0"/>
    <x v="0"/>
    <x v="0"/>
  </r>
  <r>
    <s v="엠피조은"/>
    <s v="MP조은"/>
    <s v="조은1팀"/>
    <s v="이설화"/>
    <s v="메리츠화재"/>
    <x v="0"/>
    <x v="0"/>
    <n v="39000"/>
    <s v="정상"/>
    <d v="2019-10-23T00:00:00"/>
    <d v="2019-10-23T00:00:00"/>
    <s v="61430-7069"/>
    <x v="4"/>
    <d v="2019-10-31T00:00:00"/>
    <x v="0"/>
    <x v="0"/>
    <x v="0"/>
  </r>
  <r>
    <s v="엠피조은"/>
    <s v="MP조은"/>
    <s v="조은1팀"/>
    <s v="이설화"/>
    <s v="KB손보"/>
    <x v="0"/>
    <x v="0"/>
    <n v="36200"/>
    <s v="정상"/>
    <d v="2019-10-23T00:00:00"/>
    <d v="2019-10-23T00:00:00"/>
    <n v="20195370407"/>
    <x v="4"/>
    <d v="2019-10-31T00:00:00"/>
    <x v="0"/>
    <x v="0"/>
    <x v="0"/>
  </r>
  <r>
    <s v="엠피라온"/>
    <s v="HL지점"/>
    <m/>
    <s v="이종선"/>
    <s v="한화손보"/>
    <x v="0"/>
    <x v="0"/>
    <n v="36000"/>
    <s v="정상"/>
    <d v="2019-10-23T00:00:00"/>
    <d v="2019-10-23T00:00:00"/>
    <s v="LA20192113358000"/>
    <x v="4"/>
    <d v="2019-10-31T00:00:00"/>
    <x v="0"/>
    <x v="8"/>
    <x v="0"/>
  </r>
  <r>
    <s v="엠피가온"/>
    <s v="MP가온"/>
    <s v="가온1팀"/>
    <s v="임명산"/>
    <s v="흥국화재"/>
    <x v="0"/>
    <x v="0"/>
    <n v="49191"/>
    <s v="정상"/>
    <d v="2019-10-23T00:00:00"/>
    <d v="2019-10-23T00:00:00"/>
    <n v="41937213110000"/>
    <x v="4"/>
    <d v="2019-10-31T00:00:00"/>
    <x v="0"/>
    <x v="9"/>
    <x v="0"/>
  </r>
  <r>
    <s v="엠피가온"/>
    <s v="MP가온"/>
    <s v="가온1팀"/>
    <s v="임명산"/>
    <s v="흥국화재"/>
    <x v="0"/>
    <x v="0"/>
    <n v="76210"/>
    <s v="정상"/>
    <d v="2019-10-23T00:00:00"/>
    <d v="2019-10-23T00:00:00"/>
    <n v="41937213000000"/>
    <x v="4"/>
    <d v="2019-10-31T00:00:00"/>
    <x v="0"/>
    <x v="9"/>
    <x v="0"/>
  </r>
  <r>
    <s v="엠피송내"/>
    <s v="MP송내"/>
    <s v="송내2팀"/>
    <s v="임서윤"/>
    <s v="현대해상"/>
    <x v="0"/>
    <x v="0"/>
    <n v="15000"/>
    <s v="정상"/>
    <d v="2019-10-23T00:00:00"/>
    <d v="2019-10-23T00:00:00"/>
    <s v="L01937143496"/>
    <x v="4"/>
    <d v="2019-10-31T00:00:00"/>
    <x v="0"/>
    <x v="2"/>
    <x v="0"/>
  </r>
  <r>
    <s v="엠피경기"/>
    <s v="MP경기"/>
    <s v="경기1팀"/>
    <s v="정원진"/>
    <s v="메리츠화재"/>
    <x v="0"/>
    <x v="0"/>
    <n v="90590"/>
    <s v="정상"/>
    <d v="2019-10-23T00:00:00"/>
    <d v="2019-10-23T00:00:00"/>
    <s v="61262-11663"/>
    <x v="4"/>
    <d v="2019-10-31T00:00:00"/>
    <x v="0"/>
    <x v="18"/>
    <x v="0"/>
  </r>
  <r>
    <s v="엠피성공"/>
    <s v="MP성공"/>
    <s v="성공1팀"/>
    <s v="최선희"/>
    <s v="삼성화재"/>
    <x v="0"/>
    <x v="0"/>
    <n v="80000"/>
    <s v="정상"/>
    <d v="2019-10-23T00:00:00"/>
    <d v="2019-11-05T00:00:00"/>
    <n v="51922975500000"/>
    <x v="4"/>
    <d v="2019-10-31T00:00:00"/>
    <x v="5"/>
    <x v="5"/>
    <x v="0"/>
  </r>
  <r>
    <s v="엠피성공"/>
    <s v="MP성공"/>
    <s v="성공1팀"/>
    <s v="최선희"/>
    <s v="한화손보"/>
    <x v="0"/>
    <x v="0"/>
    <n v="20000"/>
    <s v="정상"/>
    <d v="2019-10-23T00:00:00"/>
    <d v="2019-10-23T00:00:00"/>
    <s v="LA20192108488000"/>
    <x v="4"/>
    <d v="2019-10-31T00:00:00"/>
    <x v="0"/>
    <x v="5"/>
    <x v="0"/>
  </r>
  <r>
    <s v="엠피라온"/>
    <s v="HL지점"/>
    <s v="HL1팀"/>
    <s v="함정석"/>
    <s v="한화손보"/>
    <x v="0"/>
    <x v="0"/>
    <n v="36000"/>
    <s v="정상"/>
    <d v="2019-10-23T00:00:00"/>
    <d v="2019-10-23T00:00:00"/>
    <s v="LA20192116858000"/>
    <x v="4"/>
    <d v="2019-10-31T00:00:00"/>
    <x v="0"/>
    <x v="8"/>
    <x v="0"/>
  </r>
  <r>
    <s v="엠피피스토스"/>
    <s v="MP피스토스"/>
    <s v="피스1팀"/>
    <s v="홍미숙"/>
    <s v="롯데손보"/>
    <x v="0"/>
    <x v="0"/>
    <n v="49936"/>
    <s v="정상"/>
    <d v="2019-10-23T00:00:00"/>
    <d v="2019-10-23T00:00:00"/>
    <s v="LA20191874758000"/>
    <x v="4"/>
    <d v="2019-10-31T00:00:00"/>
    <x v="0"/>
    <x v="3"/>
    <x v="0"/>
  </r>
  <r>
    <s v="엠피성공"/>
    <s v="MP성공"/>
    <s v="성공1팀"/>
    <s v="홍미정"/>
    <s v="메리츠화재"/>
    <x v="0"/>
    <x v="0"/>
    <n v="66100"/>
    <s v="정상"/>
    <d v="2019-10-23T00:00:00"/>
    <d v="2019-10-23T00:00:00"/>
    <s v="61447-2283"/>
    <x v="4"/>
    <d v="2019-10-31T00:00:00"/>
    <x v="0"/>
    <x v="5"/>
    <x v="0"/>
  </r>
  <r>
    <s v="엠피성공"/>
    <s v="MP성공"/>
    <s v="성공1팀"/>
    <s v="홍미정"/>
    <s v="삼성화재"/>
    <x v="0"/>
    <x v="0"/>
    <n v="24000"/>
    <s v="정상"/>
    <d v="2019-10-23T00:00:00"/>
    <d v="2019-11-07T00:00:00"/>
    <n v="51922943960000"/>
    <x v="4"/>
    <d v="2019-10-31T00:00:00"/>
    <x v="5"/>
    <x v="5"/>
    <x v="0"/>
  </r>
  <r>
    <s v="엠피조은"/>
    <s v="MP조은"/>
    <s v="조은1팀"/>
    <s v="김명주"/>
    <s v="KB손보"/>
    <x v="0"/>
    <x v="0"/>
    <n v="18700"/>
    <s v="정상"/>
    <d v="2019-10-22T00:00:00"/>
    <d v="2019-10-22T00:00:00"/>
    <n v="20195361713"/>
    <x v="4"/>
    <d v="2019-10-31T00:00:00"/>
    <x v="0"/>
    <x v="0"/>
    <x v="0"/>
  </r>
  <r>
    <s v="엠피송내"/>
    <s v="MP송내"/>
    <s v="송내2팀"/>
    <s v="김묘정"/>
    <s v="롯데손보"/>
    <x v="0"/>
    <x v="0"/>
    <n v="32487"/>
    <s v="정상"/>
    <d v="2019-10-22T00:00:00"/>
    <d v="2019-10-22T00:00:00"/>
    <s v="LA20191868041000"/>
    <x v="4"/>
    <d v="2019-10-31T00:00:00"/>
    <x v="0"/>
    <x v="2"/>
    <x v="0"/>
  </r>
  <r>
    <s v="엠피송내"/>
    <s v="MP송내"/>
    <s v="송내2팀"/>
    <s v="김묘정"/>
    <s v="MG손보"/>
    <x v="0"/>
    <x v="0"/>
    <n v="23290"/>
    <s v="정상"/>
    <d v="2019-10-22T00:00:00"/>
    <d v="2019-10-22T00:00:00"/>
    <n v="20190499725"/>
    <x v="4"/>
    <d v="2019-10-31T00:00:00"/>
    <x v="0"/>
    <x v="2"/>
    <x v="0"/>
  </r>
  <r>
    <s v="엠피피스토스"/>
    <s v="MP피스토스"/>
    <s v="피스1팀"/>
    <s v="김선옥"/>
    <s v="삼성화재"/>
    <x v="0"/>
    <x v="0"/>
    <n v="37440"/>
    <s v="정상"/>
    <d v="2019-10-22T00:00:00"/>
    <d v="2019-10-22T00:00:00"/>
    <n v="51922873540000"/>
    <x v="4"/>
    <d v="2019-10-31T00:00:00"/>
    <x v="0"/>
    <x v="3"/>
    <x v="0"/>
  </r>
  <r>
    <s v="엠피라온"/>
    <s v="MP라온"/>
    <s v="라온1팀"/>
    <s v="김성만"/>
    <s v="한화손보"/>
    <x v="0"/>
    <x v="0"/>
    <n v="35000"/>
    <s v="정상"/>
    <d v="2019-10-22T00:00:00"/>
    <d v="2019-10-22T00:00:00"/>
    <s v="LA20192093286000"/>
    <x v="4"/>
    <d v="2019-10-31T00:00:00"/>
    <x v="0"/>
    <x v="6"/>
    <x v="0"/>
  </r>
  <r>
    <s v="엠피라온"/>
    <s v="MP라온"/>
    <s v="라온1팀"/>
    <s v="김성만"/>
    <s v="한화손보"/>
    <x v="0"/>
    <x v="0"/>
    <n v="35000"/>
    <s v="철회"/>
    <d v="2019-10-22T00:00:00"/>
    <d v="2019-10-22T00:00:00"/>
    <s v="LA20192099986000"/>
    <x v="4"/>
    <d v="2019-10-31T00:00:00"/>
    <x v="1"/>
    <x v="6"/>
    <x v="0"/>
  </r>
  <r>
    <s v="엠피상동"/>
    <s v="MP상동"/>
    <s v="상동1팀"/>
    <s v="김옥순"/>
    <s v="메리츠화재"/>
    <x v="0"/>
    <x v="0"/>
    <n v="83000"/>
    <s v="정상"/>
    <d v="2019-10-22T00:00:00"/>
    <d v="2019-10-22T00:00:00"/>
    <s v="61458-1561"/>
    <x v="4"/>
    <d v="2019-10-31T00:00:00"/>
    <x v="0"/>
    <x v="1"/>
    <x v="0"/>
  </r>
  <r>
    <s v="엠피상동"/>
    <s v="MP상동"/>
    <s v="상동1팀"/>
    <s v="김옥순"/>
    <s v="메리츠화재"/>
    <x v="0"/>
    <x v="0"/>
    <n v="87000"/>
    <s v="정상"/>
    <d v="2019-10-22T00:00:00"/>
    <d v="2019-10-22T00:00:00"/>
    <s v="61458-1562"/>
    <x v="4"/>
    <d v="2019-10-31T00:00:00"/>
    <x v="0"/>
    <x v="1"/>
    <x v="0"/>
  </r>
  <r>
    <s v="엠피상동"/>
    <s v="MP상동"/>
    <s v="상동1팀"/>
    <s v="김옥순"/>
    <s v="메리츠화재"/>
    <x v="0"/>
    <x v="0"/>
    <n v="67000"/>
    <s v="정상"/>
    <d v="2019-10-22T00:00:00"/>
    <d v="2019-10-22T00:00:00"/>
    <s v="61433-4981"/>
    <x v="4"/>
    <d v="2019-10-31T00:00:00"/>
    <x v="0"/>
    <x v="1"/>
    <x v="0"/>
  </r>
  <r>
    <s v="엠피상동"/>
    <s v="MP상동"/>
    <s v="상동1팀"/>
    <s v="김옥순"/>
    <s v="메리츠화재"/>
    <x v="0"/>
    <x v="0"/>
    <n v="20000"/>
    <s v="정상"/>
    <d v="2019-10-22T00:00:00"/>
    <d v="2019-10-22T00:00:00"/>
    <s v="61437-16833"/>
    <x v="4"/>
    <d v="2019-10-31T00:00:00"/>
    <x v="0"/>
    <x v="1"/>
    <x v="0"/>
  </r>
  <r>
    <s v="엠피상동"/>
    <s v="MP상동"/>
    <s v="상동1팀"/>
    <s v="김옥순"/>
    <s v="메리츠화재"/>
    <x v="0"/>
    <x v="0"/>
    <n v="30000"/>
    <s v="정상"/>
    <d v="2019-10-22T00:00:00"/>
    <d v="2019-10-22T00:00:00"/>
    <s v="61437-17212"/>
    <x v="4"/>
    <d v="2019-10-31T00:00:00"/>
    <x v="0"/>
    <x v="1"/>
    <x v="0"/>
  </r>
  <r>
    <s v="엠피아이리치"/>
    <s v="MP아이리치"/>
    <s v="아이리치1팀"/>
    <s v="김정희2"/>
    <s v="흥국화재"/>
    <x v="0"/>
    <x v="0"/>
    <n v="36000"/>
    <s v="정상"/>
    <d v="2019-10-22T00:00:00"/>
    <d v="2019-10-22T00:00:00"/>
    <n v="41937206990000"/>
    <x v="4"/>
    <d v="2019-10-31T00:00:00"/>
    <x v="0"/>
    <x v="14"/>
    <x v="0"/>
  </r>
  <r>
    <s v="엠피라온"/>
    <s v="MP라온"/>
    <m/>
    <s v="박종철"/>
    <s v="한화손보"/>
    <x v="0"/>
    <x v="0"/>
    <n v="31000"/>
    <s v="철회"/>
    <d v="2019-10-22T00:00:00"/>
    <d v="2019-10-22T00:00:00"/>
    <s v="LA20192102536000"/>
    <x v="4"/>
    <d v="2019-10-31T00:00:00"/>
    <x v="1"/>
    <x v="6"/>
    <x v="0"/>
  </r>
  <r>
    <s v="엠피피스토스"/>
    <s v="MP피스토스"/>
    <s v="피스1팀"/>
    <s v="변영미"/>
    <s v="KB손보"/>
    <x v="0"/>
    <x v="0"/>
    <n v="50000"/>
    <s v="정상"/>
    <d v="2019-10-22T00:00:00"/>
    <d v="2019-11-05T00:00:00"/>
    <n v="20195361860"/>
    <x v="4"/>
    <d v="2019-10-31T00:00:00"/>
    <x v="5"/>
    <x v="3"/>
    <x v="0"/>
  </r>
  <r>
    <s v="엠피피스토스"/>
    <s v="MP피스토스"/>
    <s v="피스1팀"/>
    <s v="신현애"/>
    <s v="롯데손보"/>
    <x v="0"/>
    <x v="0"/>
    <n v="120000"/>
    <s v="정상"/>
    <d v="2019-10-22T00:00:00"/>
    <d v="2019-10-22T00:00:00"/>
    <s v="LA20191867024000"/>
    <x v="4"/>
    <d v="2019-10-31T00:00:00"/>
    <x v="0"/>
    <x v="3"/>
    <x v="0"/>
  </r>
  <r>
    <s v="엠피의정부"/>
    <s v="MP의정부"/>
    <s v="의정부1팀"/>
    <s v="염경분"/>
    <s v="롯데손보"/>
    <x v="0"/>
    <x v="0"/>
    <n v="86582"/>
    <s v="정상"/>
    <d v="2019-10-22T00:00:00"/>
    <d v="2019-11-05T00:00:00"/>
    <s v="LA20191868877000"/>
    <x v="4"/>
    <d v="2019-10-31T00:00:00"/>
    <x v="5"/>
    <x v="10"/>
    <x v="0"/>
  </r>
  <r>
    <s v="엠피메트로"/>
    <s v="MP메트로"/>
    <s v="제이엔제이팀"/>
    <s v="윤정화"/>
    <s v="DB손보"/>
    <x v="0"/>
    <x v="0"/>
    <n v="54780"/>
    <s v="정상"/>
    <d v="2019-10-22T00:00:00"/>
    <d v="2019-10-22T00:00:00"/>
    <n v="320191961967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50380"/>
    <s v="정상"/>
    <d v="2019-10-22T00:00:00"/>
    <d v="2019-10-22T00:00:00"/>
    <n v="320191962607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68710"/>
    <s v="정상"/>
    <d v="2019-10-22T00:00:00"/>
    <d v="2019-10-22T00:00:00"/>
    <n v="320191962536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36180"/>
    <s v="정상"/>
    <d v="2019-10-22T00:00:00"/>
    <d v="2019-10-22T00:00:00"/>
    <s v="61433-5237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09000"/>
    <s v="정상"/>
    <d v="2019-10-22T00:00:00"/>
    <d v="2019-10-22T00:00:00"/>
    <s v="61443-8435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32000"/>
    <s v="정상"/>
    <d v="2019-10-22T00:00:00"/>
    <d v="2019-10-22T00:00:00"/>
    <s v="61443-8443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55100"/>
    <s v="정상"/>
    <d v="2019-10-22T00:00:00"/>
    <d v="2019-10-22T00:00:00"/>
    <n v="320191962220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26610"/>
    <s v="정상"/>
    <d v="2019-10-22T00:00:00"/>
    <d v="2019-10-22T00:00:00"/>
    <n v="320191962741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7170"/>
    <s v="정상"/>
    <d v="2019-10-22T00:00:00"/>
    <d v="2019-10-22T00:00:00"/>
    <n v="320191959667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60160"/>
    <s v="정상"/>
    <d v="2019-10-22T00:00:00"/>
    <d v="2019-10-22T00:00:00"/>
    <n v="320191959742"/>
    <x v="4"/>
    <d v="2019-10-31T00:00:00"/>
    <x v="0"/>
    <x v="4"/>
    <x v="0"/>
  </r>
  <r>
    <s v="엠피라온"/>
    <s v="MP라온"/>
    <s v="라온1팀"/>
    <s v="이동욱2"/>
    <s v="한화손보"/>
    <x v="0"/>
    <x v="0"/>
    <n v="20000"/>
    <s v="정상"/>
    <d v="2019-10-22T00:00:00"/>
    <d v="2019-10-22T00:00:00"/>
    <s v="LA20192097328000"/>
    <x v="4"/>
    <d v="2019-10-31T00:00:00"/>
    <x v="0"/>
    <x v="6"/>
    <x v="0"/>
  </r>
  <r>
    <s v="엠피라온"/>
    <s v="HL지점"/>
    <m/>
    <s v="이종선"/>
    <s v="한화손보"/>
    <x v="0"/>
    <x v="0"/>
    <n v="36000"/>
    <s v="정상"/>
    <d v="2019-10-22T00:00:00"/>
    <d v="2019-10-22T00:00:00"/>
    <s v="LA20192099695000"/>
    <x v="4"/>
    <d v="2019-10-31T00:00:00"/>
    <x v="0"/>
    <x v="8"/>
    <x v="0"/>
  </r>
  <r>
    <s v="엠피라온"/>
    <s v="HL지점"/>
    <m/>
    <s v="이종선"/>
    <s v="한화손보"/>
    <x v="0"/>
    <x v="0"/>
    <n v="35000"/>
    <s v="정상"/>
    <d v="2019-10-22T00:00:00"/>
    <d v="2019-10-22T00:00:00"/>
    <s v="LA20192099747000"/>
    <x v="4"/>
    <d v="2019-10-31T00:00:00"/>
    <x v="0"/>
    <x v="8"/>
    <x v="0"/>
  </r>
  <r>
    <s v="엠피라온"/>
    <s v="HL지점"/>
    <m/>
    <s v="이종선"/>
    <s v="한화손보"/>
    <x v="0"/>
    <x v="0"/>
    <n v="36000"/>
    <s v="철회"/>
    <d v="2019-10-22T00:00:00"/>
    <d v="2019-10-22T00:00:00"/>
    <s v="LA20192100363000"/>
    <x v="4"/>
    <d v="2019-10-31T00:00:00"/>
    <x v="1"/>
    <x v="8"/>
    <x v="0"/>
  </r>
  <r>
    <s v="엠피가온"/>
    <s v="MP가온"/>
    <s v="가온1팀"/>
    <s v="임명산"/>
    <s v="한화손보"/>
    <x v="0"/>
    <x v="0"/>
    <n v="20000"/>
    <s v="정상"/>
    <d v="2019-10-22T00:00:00"/>
    <d v="2019-10-22T00:00:00"/>
    <s v="LA20192096876000"/>
    <x v="4"/>
    <d v="2019-10-31T00:00:00"/>
    <x v="0"/>
    <x v="9"/>
    <x v="0"/>
  </r>
  <r>
    <s v="엠피가온"/>
    <s v="MP가온"/>
    <s v="가온1팀"/>
    <s v="임명산"/>
    <s v="한화손보"/>
    <x v="0"/>
    <x v="0"/>
    <n v="61000"/>
    <s v="정상"/>
    <d v="2019-10-22T00:00:00"/>
    <d v="2019-10-22T00:00:00"/>
    <s v="LA20192096909000"/>
    <x v="4"/>
    <d v="2019-10-31T00:00:00"/>
    <x v="0"/>
    <x v="9"/>
    <x v="0"/>
  </r>
  <r>
    <s v="엠피송내"/>
    <s v="MP송내"/>
    <s v="송내1팀"/>
    <s v="정인란"/>
    <s v="흥국화재"/>
    <x v="0"/>
    <x v="0"/>
    <n v="84837"/>
    <s v="정상"/>
    <d v="2019-10-22T00:00:00"/>
    <d v="2019-10-22T00:00:00"/>
    <n v="41937202880000"/>
    <x v="4"/>
    <d v="2019-10-31T00:00:00"/>
    <x v="0"/>
    <x v="2"/>
    <x v="0"/>
  </r>
  <r>
    <s v="엠피송내"/>
    <s v="MP송내"/>
    <s v="송내1팀"/>
    <s v="정인란"/>
    <s v="롯데손보"/>
    <x v="0"/>
    <x v="0"/>
    <n v="55582"/>
    <s v="정상"/>
    <d v="2019-10-22T00:00:00"/>
    <d v="2019-10-22T00:00:00"/>
    <s v="LA20191868022000"/>
    <x v="4"/>
    <d v="2019-10-31T00:00:00"/>
    <x v="0"/>
    <x v="2"/>
    <x v="0"/>
  </r>
  <r>
    <s v="엠피송내"/>
    <s v="MP송내"/>
    <s v="송내1팀"/>
    <s v="정인란"/>
    <s v="롯데손보"/>
    <x v="0"/>
    <x v="0"/>
    <n v="55731"/>
    <s v="정상"/>
    <d v="2019-10-22T00:00:00"/>
    <d v="2019-10-22T00:00:00"/>
    <s v="LA20191869389000"/>
    <x v="4"/>
    <d v="2019-10-31T00:00:00"/>
    <x v="0"/>
    <x v="2"/>
    <x v="0"/>
  </r>
  <r>
    <s v="엠피송내"/>
    <s v="MP송내"/>
    <s v="송내1팀"/>
    <s v="정인란"/>
    <s v="흥국화재"/>
    <x v="0"/>
    <x v="0"/>
    <n v="16010"/>
    <s v="정상"/>
    <d v="2019-10-22T00:00:00"/>
    <d v="2019-10-22T00:00:00"/>
    <n v="41937210280000"/>
    <x v="4"/>
    <d v="2019-10-31T00:00:00"/>
    <x v="0"/>
    <x v="2"/>
    <x v="0"/>
  </r>
  <r>
    <s v="엠피성공"/>
    <s v="MP성공"/>
    <s v="성공1팀"/>
    <s v="최선희"/>
    <s v="롯데손보"/>
    <x v="0"/>
    <x v="0"/>
    <n v="42678"/>
    <s v="정상"/>
    <d v="2019-10-22T00:00:00"/>
    <d v="2019-10-22T00:00:00"/>
    <s v="LA20191868825000"/>
    <x v="4"/>
    <d v="2019-10-31T00:00:00"/>
    <x v="0"/>
    <x v="5"/>
    <x v="0"/>
  </r>
  <r>
    <s v="엠피의정부"/>
    <s v="MP의정부"/>
    <m/>
    <s v="최주영"/>
    <s v="롯데손보"/>
    <x v="0"/>
    <x v="0"/>
    <n v="134368"/>
    <s v="철회"/>
    <d v="2019-10-22T00:00:00"/>
    <d v="2019-10-22T00:00:00"/>
    <s v="LA20191868690000"/>
    <x v="4"/>
    <d v="2019-10-31T00:00:00"/>
    <x v="1"/>
    <x v="10"/>
    <x v="0"/>
  </r>
  <r>
    <s v="엠피라온"/>
    <s v="HL지점"/>
    <s v="HL1팀"/>
    <s v="함정석"/>
    <s v="한화손보"/>
    <x v="0"/>
    <x v="0"/>
    <n v="20000"/>
    <s v="정상"/>
    <d v="2019-10-22T00:00:00"/>
    <d v="2019-10-22T00:00:00"/>
    <s v="LA20192097220000"/>
    <x v="4"/>
    <d v="2019-10-31T00:00:00"/>
    <x v="0"/>
    <x v="8"/>
    <x v="0"/>
  </r>
  <r>
    <s v="엠피프라임"/>
    <m/>
    <m/>
    <s v="허윤경"/>
    <s v="한화손보"/>
    <x v="0"/>
    <x v="0"/>
    <n v="30700"/>
    <s v="정상"/>
    <d v="2019-10-22T00:00:00"/>
    <d v="2019-10-22T00:00:00"/>
    <s v="LA20192103760000"/>
    <x v="4"/>
    <d v="2019-10-31T00:00:00"/>
    <x v="0"/>
    <x v="12"/>
    <x v="0"/>
  </r>
  <r>
    <s v="엠피피스토스"/>
    <s v="MP피스토스"/>
    <s v="피스1팀"/>
    <s v="홍미숙"/>
    <s v="롯데손보"/>
    <x v="0"/>
    <x v="0"/>
    <n v="85291"/>
    <s v="정상"/>
    <d v="2019-10-22T00:00:00"/>
    <d v="2019-10-22T00:00:00"/>
    <s v="LA20191866854000"/>
    <x v="4"/>
    <d v="2019-10-31T00:00:00"/>
    <x v="0"/>
    <x v="3"/>
    <x v="0"/>
  </r>
  <r>
    <s v="엠피송내"/>
    <s v="MP송내"/>
    <s v="송내2팀"/>
    <s v="김묘정"/>
    <s v="KB손보"/>
    <x v="0"/>
    <x v="0"/>
    <n v="74100"/>
    <s v="정상"/>
    <d v="2019-10-21T00:00:00"/>
    <d v="2019-10-21T00:00:00"/>
    <n v="20195342454"/>
    <x v="4"/>
    <d v="2019-10-31T00:00:00"/>
    <x v="0"/>
    <x v="2"/>
    <x v="0"/>
  </r>
  <r>
    <s v="엠피조은"/>
    <s v="MP조은"/>
    <s v="조은1팀"/>
    <s v="김민화"/>
    <s v="DB손보"/>
    <x v="0"/>
    <x v="0"/>
    <n v="77020"/>
    <s v="정상"/>
    <d v="2019-10-21T00:00:00"/>
    <d v="2019-10-21T00:00:00"/>
    <n v="320191949377"/>
    <x v="4"/>
    <d v="2019-10-31T00:00:00"/>
    <x v="0"/>
    <x v="0"/>
    <x v="0"/>
  </r>
  <r>
    <s v="엠피조은"/>
    <s v="MP조은"/>
    <s v="조은1팀"/>
    <s v="김민화"/>
    <s v="KB손보"/>
    <x v="0"/>
    <x v="0"/>
    <n v="122000"/>
    <s v="정상"/>
    <d v="2019-10-21T00:00:00"/>
    <d v="2019-10-21T00:00:00"/>
    <n v="20195339559"/>
    <x v="4"/>
    <d v="2019-10-31T00:00:00"/>
    <x v="0"/>
    <x v="0"/>
    <x v="0"/>
  </r>
  <r>
    <s v="엠피라온"/>
    <s v="MP라온"/>
    <s v="라온1팀"/>
    <s v="김성만"/>
    <s v="KB손보"/>
    <x v="0"/>
    <x v="0"/>
    <n v="35000"/>
    <s v="정상"/>
    <d v="2019-10-21T00:00:00"/>
    <d v="2019-10-21T00:00:00"/>
    <n v="20195336754"/>
    <x v="4"/>
    <d v="2019-10-31T00:00:00"/>
    <x v="0"/>
    <x v="6"/>
    <x v="0"/>
  </r>
  <r>
    <s v="엠피피스토스"/>
    <s v="MP피스토스"/>
    <s v="피스1팀"/>
    <s v="김승희"/>
    <s v="DB손보"/>
    <x v="0"/>
    <x v="0"/>
    <n v="50000"/>
    <s v="정상"/>
    <d v="2019-10-21T00:00:00"/>
    <d v="2019-10-21T00:00:00"/>
    <n v="320191950531"/>
    <x v="4"/>
    <d v="2019-10-31T00:00:00"/>
    <x v="0"/>
    <x v="3"/>
    <x v="0"/>
  </r>
  <r>
    <s v="엠피아이리치"/>
    <s v="MP아이리치"/>
    <s v="아이리치1팀"/>
    <s v="김정희2"/>
    <s v="흥국화재"/>
    <x v="0"/>
    <x v="0"/>
    <n v="24600"/>
    <s v="정상"/>
    <d v="2019-10-21T00:00:00"/>
    <d v="2019-10-21T00:00:00"/>
    <n v="41937196940000"/>
    <x v="4"/>
    <d v="2019-10-31T00:00:00"/>
    <x v="0"/>
    <x v="14"/>
    <x v="0"/>
  </r>
  <r>
    <s v="엠피경기"/>
    <s v="MP경기"/>
    <s v="경기1팀"/>
    <s v="김종명"/>
    <s v="KB손보"/>
    <x v="0"/>
    <x v="2"/>
    <n v="30000"/>
    <s v="정상"/>
    <d v="2019-10-21T00:00:00"/>
    <d v="2019-10-21T00:00:00"/>
    <n v="20195339206"/>
    <x v="4"/>
    <d v="2019-10-31T00:00:00"/>
    <x v="0"/>
    <x v="18"/>
    <x v="0"/>
  </r>
  <r>
    <s v="엠피라온"/>
    <s v="MP라온"/>
    <m/>
    <s v="박종철"/>
    <s v="한화손보"/>
    <x v="0"/>
    <x v="0"/>
    <n v="35000"/>
    <s v="철회"/>
    <d v="2019-10-21T00:00:00"/>
    <d v="2019-10-21T00:00:00"/>
    <s v="LA20192086602000"/>
    <x v="4"/>
    <d v="2019-10-31T00:00:00"/>
    <x v="1"/>
    <x v="6"/>
    <x v="0"/>
  </r>
  <r>
    <s v="엠피라온"/>
    <s v="MP라온"/>
    <m/>
    <s v="박종철"/>
    <s v="한화손보"/>
    <x v="0"/>
    <x v="0"/>
    <n v="101000"/>
    <s v="정상"/>
    <d v="2019-10-21T00:00:00"/>
    <d v="2019-10-21T00:00:00"/>
    <s v="LA20192085610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21T00:00:00"/>
    <d v="2019-10-21T00:00:00"/>
    <s v="LA20192086591000"/>
    <x v="4"/>
    <d v="2019-10-31T00:00:00"/>
    <x v="0"/>
    <x v="6"/>
    <x v="0"/>
  </r>
  <r>
    <s v="엠피라온"/>
    <s v="MP라온"/>
    <m/>
    <s v="박종철"/>
    <s v="한화손보"/>
    <x v="0"/>
    <x v="0"/>
    <n v="59000"/>
    <s v="철회"/>
    <d v="2019-10-21T00:00:00"/>
    <d v="2019-10-21T00:00:00"/>
    <s v="LA20192086564000"/>
    <x v="4"/>
    <d v="2019-10-31T00:00:00"/>
    <x v="1"/>
    <x v="6"/>
    <x v="0"/>
  </r>
  <r>
    <s v="엠피라온"/>
    <s v="MP라온"/>
    <s v="라온1팀"/>
    <s v="박종호"/>
    <s v="KB손보"/>
    <x v="0"/>
    <x v="0"/>
    <n v="30000"/>
    <s v="정상"/>
    <d v="2019-10-21T00:00:00"/>
    <d v="2019-10-21T00:00:00"/>
    <n v="20195324439"/>
    <x v="4"/>
    <d v="2019-10-31T00:00:00"/>
    <x v="0"/>
    <x v="6"/>
    <x v="0"/>
  </r>
  <r>
    <s v="엠피라온"/>
    <s v="MP라온"/>
    <s v="라온1팀"/>
    <s v="박종호"/>
    <s v="한화손보"/>
    <x v="0"/>
    <x v="0"/>
    <n v="85600"/>
    <s v="정상"/>
    <d v="2019-10-21T00:00:00"/>
    <d v="2019-10-21T00:00:00"/>
    <s v="LA20192086159000"/>
    <x v="4"/>
    <d v="2019-10-31T00:00:00"/>
    <x v="0"/>
    <x v="6"/>
    <x v="0"/>
  </r>
  <r>
    <s v="엠피의정부"/>
    <s v="MP의정부"/>
    <s v="의정부1팀"/>
    <s v="오광숙"/>
    <s v="삼성화재"/>
    <x v="0"/>
    <x v="0"/>
    <n v="33000"/>
    <s v="정상"/>
    <d v="2019-10-21T00:00:00"/>
    <d v="2019-10-21T00:00:00"/>
    <n v="51922781580000"/>
    <x v="4"/>
    <d v="2019-10-31T00:00:00"/>
    <x v="0"/>
    <x v="10"/>
    <x v="0"/>
  </r>
  <r>
    <s v="엠피의정부"/>
    <s v="MP의정부"/>
    <s v="의정부1팀"/>
    <s v="오광숙"/>
    <s v="메리츠화재"/>
    <x v="0"/>
    <x v="0"/>
    <n v="53910"/>
    <s v="정상"/>
    <d v="2019-10-21T00:00:00"/>
    <d v="2019-10-21T00:00:00"/>
    <s v="61426-5676"/>
    <x v="4"/>
    <d v="2019-10-31T00:00:00"/>
    <x v="0"/>
    <x v="10"/>
    <x v="0"/>
  </r>
  <r>
    <s v="엠피의정부"/>
    <s v="MP의정부"/>
    <s v="의정부1팀"/>
    <s v="오광숙"/>
    <s v="KB손보"/>
    <x v="0"/>
    <x v="0"/>
    <n v="61000"/>
    <s v="정상"/>
    <d v="2019-10-21T00:00:00"/>
    <d v="2019-10-21T00:00:00"/>
    <n v="20195331380"/>
    <x v="4"/>
    <d v="2019-10-31T00:00:00"/>
    <x v="0"/>
    <x v="10"/>
    <x v="0"/>
  </r>
  <r>
    <s v="엠피피스토스"/>
    <s v="MP피스토스"/>
    <s v="피스1팀"/>
    <s v="오은정"/>
    <s v="메리츠화재"/>
    <x v="0"/>
    <x v="0"/>
    <n v="50000"/>
    <s v="정상"/>
    <d v="2019-10-21T00:00:00"/>
    <d v="2019-10-21T00:00:00"/>
    <s v="61447-1971"/>
    <x v="4"/>
    <d v="2019-10-31T00:00:00"/>
    <x v="0"/>
    <x v="3"/>
    <x v="0"/>
  </r>
  <r>
    <s v="엠피메트로"/>
    <s v="MP메트로"/>
    <s v="제이엔제이팀"/>
    <s v="윤정화"/>
    <s v="메리츠화재"/>
    <x v="0"/>
    <x v="0"/>
    <n v="92950"/>
    <s v="정상"/>
    <d v="2019-10-21T00:00:00"/>
    <d v="2019-11-11T00:00:00"/>
    <s v="61433-4723"/>
    <x v="4"/>
    <d v="2019-10-31T00:00:00"/>
    <x v="5"/>
    <x v="4"/>
    <x v="0"/>
  </r>
  <r>
    <s v="엠피메트로"/>
    <s v="MP메트로"/>
    <s v="제이엔제이팀"/>
    <s v="윤정화"/>
    <s v="DB손보"/>
    <x v="0"/>
    <x v="0"/>
    <n v="84360"/>
    <s v="철회"/>
    <d v="2019-10-21T00:00:00"/>
    <d v="2019-10-21T00:00:00"/>
    <n v="320191949747"/>
    <x v="4"/>
    <d v="2019-10-31T00:00:00"/>
    <x v="1"/>
    <x v="4"/>
    <x v="0"/>
  </r>
  <r>
    <s v="엠피메트로"/>
    <s v="MP메트로"/>
    <s v="제이엔제이팀"/>
    <s v="윤정화"/>
    <s v="메리츠화재"/>
    <x v="0"/>
    <x v="0"/>
    <n v="134450"/>
    <s v="철회"/>
    <d v="2019-10-21T00:00:00"/>
    <d v="2019-10-21T00:00:00"/>
    <s v="61433-4611"/>
    <x v="4"/>
    <d v="2019-10-31T00:00:00"/>
    <x v="1"/>
    <x v="4"/>
    <x v="0"/>
  </r>
  <r>
    <s v="엠피메트로"/>
    <s v="MP메트로"/>
    <s v="제이엔제이팀"/>
    <s v="윤정화"/>
    <s v="메리츠화재"/>
    <x v="0"/>
    <x v="0"/>
    <n v="139460"/>
    <s v="정상"/>
    <d v="2019-10-21T00:00:00"/>
    <d v="2019-10-21T00:00:00"/>
    <s v="61433-4604"/>
    <x v="4"/>
    <d v="2019-10-31T00:00:00"/>
    <x v="0"/>
    <x v="4"/>
    <x v="0"/>
  </r>
  <r>
    <s v="엠피메트로"/>
    <s v="MP메트로"/>
    <s v="제이엔제이팀"/>
    <s v="윤정화"/>
    <s v="메리츠화재"/>
    <x v="0"/>
    <x v="1"/>
    <n v="35380"/>
    <s v="정상"/>
    <d v="2019-10-21T00:00:00"/>
    <d v="2019-10-21T00:00:00"/>
    <s v="61264-254673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21T00:00:00"/>
    <d v="2019-10-21T00:00:00"/>
    <s v="LA20192087393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21T00:00:00"/>
    <d v="2019-10-21T00:00:00"/>
    <s v="LA20192080743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철회"/>
    <d v="2019-10-21T00:00:00"/>
    <d v="2019-10-21T00:00:00"/>
    <s v="LA20192087039000"/>
    <x v="4"/>
    <d v="2019-10-31T00:00:00"/>
    <x v="1"/>
    <x v="6"/>
    <x v="0"/>
  </r>
  <r>
    <s v="엠피송내"/>
    <s v="MP송내"/>
    <s v="송내1팀"/>
    <s v="이광인"/>
    <s v="MG손보"/>
    <x v="0"/>
    <x v="0"/>
    <n v="49473"/>
    <s v="정상"/>
    <d v="2019-10-21T00:00:00"/>
    <d v="2019-10-21T00:00:00"/>
    <n v="20190497904"/>
    <x v="4"/>
    <d v="2019-10-31T00:00:00"/>
    <x v="0"/>
    <x v="2"/>
    <x v="0"/>
  </r>
  <r>
    <s v="엠피송내"/>
    <s v="MP송내"/>
    <s v="송내1팀"/>
    <s v="이광인"/>
    <s v="MG손보"/>
    <x v="0"/>
    <x v="1"/>
    <n v="24246"/>
    <s v="정상"/>
    <d v="2019-10-21T00:00:00"/>
    <d v="2019-10-21T00:00:00"/>
    <n v="20190498588"/>
    <x v="4"/>
    <d v="2019-10-31T00:00:00"/>
    <x v="0"/>
    <x v="2"/>
    <x v="0"/>
  </r>
  <r>
    <s v="엠피송내"/>
    <s v="MP송내"/>
    <s v="송내1팀"/>
    <s v="이광인"/>
    <s v="KB손보"/>
    <x v="0"/>
    <x v="0"/>
    <n v="60511"/>
    <s v="정상"/>
    <d v="2019-10-21T00:00:00"/>
    <d v="2019-10-21T00:00:00"/>
    <n v="20195339808"/>
    <x v="4"/>
    <d v="2019-10-31T00:00:00"/>
    <x v="0"/>
    <x v="2"/>
    <x v="0"/>
  </r>
  <r>
    <s v="엠피라온"/>
    <s v="MP라온"/>
    <s v="라온1팀"/>
    <s v="이동욱2"/>
    <s v="한화손보"/>
    <x v="0"/>
    <x v="0"/>
    <n v="35000"/>
    <s v="정상"/>
    <d v="2019-10-21T00:00:00"/>
    <d v="2019-10-21T00:00:00"/>
    <s v="LA20192085931000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21T00:00:00"/>
    <d v="2019-10-21T00:00:00"/>
    <s v="LA20192085907000"/>
    <x v="4"/>
    <d v="2019-10-31T00:00:00"/>
    <x v="0"/>
    <x v="6"/>
    <x v="0"/>
  </r>
  <r>
    <s v="엠피피스토스"/>
    <s v="MP피스토스"/>
    <s v="피스1팀"/>
    <s v="이복자"/>
    <s v="현대해상"/>
    <x v="0"/>
    <x v="0"/>
    <n v="28300"/>
    <s v="정상"/>
    <d v="2019-10-21T00:00:00"/>
    <d v="2019-10-21T00:00:00"/>
    <s v="L01936308042"/>
    <x v="4"/>
    <d v="2019-10-31T00:00:00"/>
    <x v="0"/>
    <x v="3"/>
    <x v="0"/>
  </r>
  <r>
    <s v="엠피피스토스"/>
    <s v="MP피스토스"/>
    <s v="피스1팀"/>
    <s v="이복자"/>
    <s v="현대해상"/>
    <x v="0"/>
    <x v="0"/>
    <n v="25460"/>
    <s v="정상"/>
    <d v="2019-10-21T00:00:00"/>
    <d v="2019-10-21T00:00:00"/>
    <s v="L01936306944"/>
    <x v="4"/>
    <d v="2019-10-31T00:00:00"/>
    <x v="0"/>
    <x v="3"/>
    <x v="0"/>
  </r>
  <r>
    <s v="엠피송내"/>
    <m/>
    <m/>
    <s v="이선영"/>
    <s v="롯데손보"/>
    <x v="0"/>
    <x v="0"/>
    <n v="36971"/>
    <s v="정상"/>
    <d v="2019-10-21T00:00:00"/>
    <d v="2019-10-21T00:00:00"/>
    <s v="LA20191864373000"/>
    <x v="4"/>
    <d v="2019-10-31T00:00:00"/>
    <x v="0"/>
    <x v="2"/>
    <x v="0"/>
  </r>
  <r>
    <s v="엠피라온"/>
    <s v="HL지점"/>
    <m/>
    <s v="이종선"/>
    <s v="한화손보"/>
    <x v="0"/>
    <x v="0"/>
    <n v="36000"/>
    <s v="정상"/>
    <d v="2019-10-21T00:00:00"/>
    <d v="2019-10-21T00:00:00"/>
    <s v="LA20192083630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21T00:00:00"/>
    <d v="2019-10-21T00:00:00"/>
    <s v="LA20192086072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21T00:00:00"/>
    <d v="2019-10-21T00:00:00"/>
    <s v="LA20192085523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21T00:00:00"/>
    <d v="2019-10-21T00:00:00"/>
    <s v="LA20192083615000"/>
    <x v="4"/>
    <d v="2019-10-31T00:00:00"/>
    <x v="0"/>
    <x v="8"/>
    <x v="0"/>
  </r>
  <r>
    <s v="엠피송내"/>
    <s v="MP송내"/>
    <s v="송내2팀"/>
    <s v="이현자"/>
    <s v="삼성화재"/>
    <x v="0"/>
    <x v="0"/>
    <n v="70000"/>
    <s v="정상"/>
    <d v="2019-10-21T00:00:00"/>
    <d v="2019-10-21T00:00:00"/>
    <n v="51922801240000"/>
    <x v="4"/>
    <d v="2019-10-31T00:00:00"/>
    <x v="0"/>
    <x v="2"/>
    <x v="0"/>
  </r>
  <r>
    <s v="엠피성공"/>
    <m/>
    <m/>
    <s v="전용순"/>
    <s v="메리츠화재"/>
    <x v="0"/>
    <x v="0"/>
    <n v="126610"/>
    <s v="정상"/>
    <d v="2019-10-21T00:00:00"/>
    <d v="2019-10-21T00:00:00"/>
    <s v="61441-4533"/>
    <x v="4"/>
    <d v="2019-10-31T00:00:00"/>
    <x v="0"/>
    <x v="5"/>
    <x v="0"/>
  </r>
  <r>
    <s v="엠피성공"/>
    <m/>
    <m/>
    <s v="전용순"/>
    <s v="롯데손보"/>
    <x v="0"/>
    <x v="0"/>
    <n v="111180"/>
    <s v="정상"/>
    <d v="2019-10-21T00:00:00"/>
    <d v="2019-10-21T00:00:00"/>
    <s v="LA20191864455000"/>
    <x v="4"/>
    <d v="2019-10-31T00:00:00"/>
    <x v="0"/>
    <x v="5"/>
    <x v="0"/>
  </r>
  <r>
    <s v="엠피경기"/>
    <s v="MP경기"/>
    <s v="경기1팀"/>
    <s v="정원진"/>
    <s v="메리츠화재"/>
    <x v="0"/>
    <x v="0"/>
    <n v="100000"/>
    <s v="정상"/>
    <d v="2019-10-21T00:00:00"/>
    <d v="2019-10-21T00:00:00"/>
    <s v="61434-6441"/>
    <x v="4"/>
    <d v="2019-10-31T00:00:00"/>
    <x v="0"/>
    <x v="18"/>
    <x v="0"/>
  </r>
  <r>
    <s v="엠피가온"/>
    <s v="MP가온"/>
    <s v="가온1팀"/>
    <s v="채금희"/>
    <s v="삼성화재"/>
    <x v="0"/>
    <x v="0"/>
    <n v="15000"/>
    <s v="정상"/>
    <d v="2019-10-21T00:00:00"/>
    <d v="2019-10-21T00:00:00"/>
    <n v="51922771810000"/>
    <x v="4"/>
    <d v="2019-10-31T00:00:00"/>
    <x v="0"/>
    <x v="9"/>
    <x v="0"/>
  </r>
  <r>
    <s v="엠피피스토스"/>
    <s v="MP피스토스"/>
    <s v="피스1팀"/>
    <s v="홍미숙"/>
    <s v="MG손보"/>
    <x v="0"/>
    <x v="0"/>
    <n v="52190"/>
    <s v="정상"/>
    <d v="2019-10-21T00:00:00"/>
    <d v="2019-10-21T00:00:00"/>
    <n v="20190497798"/>
    <x v="4"/>
    <d v="2019-10-31T00:00:00"/>
    <x v="0"/>
    <x v="3"/>
    <x v="0"/>
  </r>
  <r>
    <s v="엠피송내"/>
    <s v="MP송내"/>
    <s v="송내1팀"/>
    <s v="임미영"/>
    <s v="DB손보"/>
    <x v="0"/>
    <x v="1"/>
    <n v="9720"/>
    <s v="정상"/>
    <d v="2019-10-19T00:00:00"/>
    <d v="2019-10-19T00:00:00"/>
    <n v="320191946989"/>
    <x v="4"/>
    <d v="2019-10-31T00:00:00"/>
    <x v="0"/>
    <x v="2"/>
    <x v="0"/>
  </r>
  <r>
    <s v="엠피송내"/>
    <s v="MP송내"/>
    <s v="송내1팀"/>
    <s v="임미영"/>
    <s v="DB손보"/>
    <x v="0"/>
    <x v="0"/>
    <n v="66620"/>
    <s v="정상"/>
    <d v="2019-10-19T00:00:00"/>
    <d v="2019-10-19T00:00:00"/>
    <n v="320191946987"/>
    <x v="4"/>
    <d v="2019-10-31T00:00:00"/>
    <x v="0"/>
    <x v="2"/>
    <x v="0"/>
  </r>
  <r>
    <s v="엠피상동"/>
    <s v="MP상동"/>
    <s v="상동1팀"/>
    <s v="강명희"/>
    <s v="KB손보"/>
    <x v="0"/>
    <x v="0"/>
    <n v="53100"/>
    <s v="정상"/>
    <d v="2019-10-18T00:00:00"/>
    <m/>
    <n v="20195307067"/>
    <x v="4"/>
    <d v="2019-10-31T00:00:00"/>
    <x v="0"/>
    <x v="1"/>
    <x v="0"/>
  </r>
  <r>
    <s v="엠피상동"/>
    <s v="MP상동"/>
    <s v="상동1팀"/>
    <s v="강명희"/>
    <s v="KB손보"/>
    <x v="0"/>
    <x v="0"/>
    <n v="92000"/>
    <s v="정상"/>
    <d v="2019-10-18T00:00:00"/>
    <m/>
    <n v="20195306629"/>
    <x v="4"/>
    <d v="2019-10-31T00:00:00"/>
    <x v="0"/>
    <x v="1"/>
    <x v="0"/>
  </r>
  <r>
    <s v="엠피상동"/>
    <s v="MP상동"/>
    <s v="상동1팀"/>
    <s v="김미란"/>
    <s v="메리츠화재"/>
    <x v="0"/>
    <x v="0"/>
    <n v="33000"/>
    <s v="정상"/>
    <d v="2019-10-18T00:00:00"/>
    <d v="2019-10-18T00:00:00"/>
    <s v="61430-5357"/>
    <x v="4"/>
    <d v="2019-10-31T00:00:00"/>
    <x v="0"/>
    <x v="1"/>
    <x v="0"/>
  </r>
  <r>
    <s v="엠피상동"/>
    <s v="MP상동"/>
    <s v="상동1팀"/>
    <s v="김미란"/>
    <s v="메리츠화재"/>
    <x v="0"/>
    <x v="0"/>
    <n v="76860"/>
    <s v="정상"/>
    <d v="2019-10-18T00:00:00"/>
    <d v="2019-10-18T00:00:00"/>
    <s v="61418-2368"/>
    <x v="4"/>
    <d v="2019-10-31T00:00:00"/>
    <x v="0"/>
    <x v="1"/>
    <x v="0"/>
  </r>
  <r>
    <s v="엠피상동"/>
    <s v="MP상동"/>
    <s v="상동1팀"/>
    <s v="김미란"/>
    <s v="메리츠화재"/>
    <x v="0"/>
    <x v="0"/>
    <n v="100000"/>
    <s v="정상"/>
    <d v="2019-10-18T00:00:00"/>
    <d v="2019-10-18T00:00:00"/>
    <s v="61433-4083"/>
    <x v="4"/>
    <d v="2019-10-31T00:00:00"/>
    <x v="0"/>
    <x v="1"/>
    <x v="0"/>
  </r>
  <r>
    <s v="엠피라온"/>
    <s v="MP라온"/>
    <s v="라온1팀"/>
    <s v="김성만"/>
    <s v="한화손보"/>
    <x v="0"/>
    <x v="0"/>
    <n v="20000"/>
    <s v="정상"/>
    <d v="2019-10-18T00:00:00"/>
    <d v="2019-10-18T00:00:00"/>
    <s v="LA20192062894000"/>
    <x v="4"/>
    <d v="2019-10-31T00:00:00"/>
    <x v="0"/>
    <x v="6"/>
    <x v="0"/>
  </r>
  <r>
    <s v="엠피라온"/>
    <s v="MP라온"/>
    <s v="라온1팀"/>
    <s v="김성만"/>
    <s v="KB손보"/>
    <x v="0"/>
    <x v="0"/>
    <n v="35000"/>
    <s v="정상"/>
    <d v="2019-10-18T00:00:00"/>
    <m/>
    <n v="20195300258"/>
    <x v="4"/>
    <d v="2019-10-31T00:00:00"/>
    <x v="0"/>
    <x v="6"/>
    <x v="0"/>
  </r>
  <r>
    <s v="엠피피스토스"/>
    <s v="MP피스토스"/>
    <s v="피스1팀"/>
    <s v="김승희"/>
    <s v="DB손보"/>
    <x v="0"/>
    <x v="0"/>
    <n v="28000"/>
    <s v="정상"/>
    <d v="2019-10-18T00:00:00"/>
    <d v="2019-10-18T00:00:00"/>
    <n v="320191940265"/>
    <x v="4"/>
    <d v="2019-10-31T00:00:00"/>
    <x v="0"/>
    <x v="3"/>
    <x v="0"/>
  </r>
  <r>
    <s v="엠피피스토스"/>
    <s v="MP피스토스"/>
    <s v="피스1팀"/>
    <s v="김승희"/>
    <s v="DB손보"/>
    <x v="0"/>
    <x v="0"/>
    <n v="129300"/>
    <s v="정상"/>
    <d v="2019-10-18T00:00:00"/>
    <d v="2019-10-18T00:00:00"/>
    <n v="320191939725"/>
    <x v="4"/>
    <d v="2019-10-31T00:00:00"/>
    <x v="0"/>
    <x v="3"/>
    <x v="0"/>
  </r>
  <r>
    <s v="엠피상동"/>
    <s v="MP상동"/>
    <s v="상동1팀"/>
    <s v="김종민2"/>
    <s v="메리츠화재"/>
    <x v="0"/>
    <x v="0"/>
    <n v="13090"/>
    <s v="철회"/>
    <d v="2019-10-18T00:00:00"/>
    <d v="2019-10-18T00:00:00"/>
    <s v="61437-14569"/>
    <x v="4"/>
    <d v="2019-10-31T00:00:00"/>
    <x v="1"/>
    <x v="1"/>
    <x v="0"/>
  </r>
  <r>
    <s v="엠피메트로"/>
    <s v="MP메트로"/>
    <s v="시흥1팀"/>
    <s v="김지연"/>
    <s v="DB손보"/>
    <x v="0"/>
    <x v="0"/>
    <n v="32000"/>
    <s v="정상"/>
    <d v="2019-10-18T00:00:00"/>
    <d v="2019-10-18T00:00:00"/>
    <n v="320191937612"/>
    <x v="4"/>
    <d v="2019-10-31T00:00:00"/>
    <x v="0"/>
    <x v="15"/>
    <x v="0"/>
  </r>
  <r>
    <s v="엠피가온"/>
    <s v="MP가온"/>
    <s v="가온1팀"/>
    <s v="노희경"/>
    <s v="삼성화재"/>
    <x v="0"/>
    <x v="0"/>
    <n v="24000"/>
    <s v="정상"/>
    <d v="2019-10-18T00:00:00"/>
    <d v="2019-10-18T00:00:00"/>
    <n v="51922589850000"/>
    <x v="4"/>
    <d v="2019-10-31T00:00:00"/>
    <x v="0"/>
    <x v="9"/>
    <x v="0"/>
  </r>
  <r>
    <s v="엠피라온"/>
    <s v="MP라온"/>
    <m/>
    <s v="박종철"/>
    <s v="한화손보"/>
    <x v="0"/>
    <x v="0"/>
    <n v="35000"/>
    <s v="정상"/>
    <d v="2019-10-18T00:00:00"/>
    <d v="2019-10-18T00:00:00"/>
    <s v="LA20192070454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8T00:00:00"/>
    <d v="2019-10-18T00:00:00"/>
    <s v="LA20192062985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8T00:00:00"/>
    <d v="2019-10-18T00:00:00"/>
    <s v="LA20192069353000"/>
    <x v="4"/>
    <d v="2019-10-31T00:00:00"/>
    <x v="0"/>
    <x v="6"/>
    <x v="0"/>
  </r>
  <r>
    <s v="엠피경기"/>
    <m/>
    <m/>
    <s v="신수정"/>
    <s v="삼성화재"/>
    <x v="0"/>
    <x v="0"/>
    <n v="49928"/>
    <s v="정상"/>
    <d v="2019-10-18T00:00:00"/>
    <d v="2019-10-18T00:00:00"/>
    <n v="51922636320000"/>
    <x v="4"/>
    <d v="2019-10-31T00:00:00"/>
    <x v="0"/>
    <x v="18"/>
    <x v="0"/>
  </r>
  <r>
    <s v="엠피경기"/>
    <s v="MP경기"/>
    <s v="경기1팀"/>
    <s v="신은경"/>
    <s v="메리츠화재"/>
    <x v="0"/>
    <x v="0"/>
    <n v="52280"/>
    <s v="정상"/>
    <d v="2019-10-18T00:00:00"/>
    <d v="2019-10-18T00:00:00"/>
    <s v="61430-5395"/>
    <x v="4"/>
    <d v="2019-10-31T00:00:00"/>
    <x v="0"/>
    <x v="18"/>
    <x v="0"/>
  </r>
  <r>
    <s v="엠피경기"/>
    <s v="MP경기"/>
    <s v="경기1팀"/>
    <s v="신은경"/>
    <s v="메리츠화재"/>
    <x v="0"/>
    <x v="0"/>
    <n v="105000"/>
    <s v="정상"/>
    <d v="2019-10-18T00:00:00"/>
    <d v="2019-11-11T00:00:00"/>
    <s v="61443-6554"/>
    <x v="4"/>
    <d v="2019-10-31T00:00:00"/>
    <x v="5"/>
    <x v="18"/>
    <x v="0"/>
  </r>
  <r>
    <s v="엠피경기"/>
    <s v="MP경기"/>
    <s v="경기1팀"/>
    <s v="신은경"/>
    <s v="메리츠화재"/>
    <x v="0"/>
    <x v="0"/>
    <n v="50430"/>
    <s v="정상"/>
    <d v="2019-10-18T00:00:00"/>
    <d v="2019-10-18T00:00:00"/>
    <s v="61434-5577"/>
    <x v="4"/>
    <d v="2019-10-31T00:00:00"/>
    <x v="0"/>
    <x v="18"/>
    <x v="0"/>
  </r>
  <r>
    <s v="엠피의정부"/>
    <s v="MP의정부"/>
    <s v="의정부1팀"/>
    <s v="염경분"/>
    <s v="KB손보"/>
    <x v="0"/>
    <x v="0"/>
    <n v="10000"/>
    <s v="정상"/>
    <d v="2019-10-18T00:00:00"/>
    <m/>
    <n v="20195307447"/>
    <x v="4"/>
    <d v="2019-10-31T00:00:00"/>
    <x v="0"/>
    <x v="10"/>
    <x v="0"/>
  </r>
  <r>
    <s v="엠피의정부"/>
    <s v="MP의정부"/>
    <s v="의정부1팀"/>
    <s v="염경분"/>
    <s v="농협손보"/>
    <x v="0"/>
    <x v="0"/>
    <n v="75501"/>
    <s v="정상"/>
    <d v="2019-10-18T00:00:00"/>
    <d v="2019-10-18T00:00:00"/>
    <n v="3190599814571"/>
    <x v="4"/>
    <d v="2019-10-31T00:00:00"/>
    <x v="0"/>
    <x v="10"/>
    <x v="0"/>
  </r>
  <r>
    <s v="엠피의정부"/>
    <s v="MP의정부"/>
    <s v="의정부1팀"/>
    <s v="염경분"/>
    <s v="롯데손보"/>
    <x v="0"/>
    <x v="0"/>
    <n v="102500"/>
    <s v="정상"/>
    <d v="2019-10-18T00:00:00"/>
    <d v="2019-10-18T00:00:00"/>
    <s v="LA20191858511000"/>
    <x v="4"/>
    <d v="2019-10-31T00:00:00"/>
    <x v="0"/>
    <x v="10"/>
    <x v="0"/>
  </r>
  <r>
    <s v="엠피의정부"/>
    <s v="MP의정부"/>
    <s v="의정부1팀"/>
    <s v="염경분"/>
    <s v="KB손보"/>
    <x v="0"/>
    <x v="0"/>
    <n v="26000"/>
    <s v="정상"/>
    <d v="2019-10-18T00:00:00"/>
    <m/>
    <n v="20195307104"/>
    <x v="4"/>
    <d v="2019-10-31T00:00:00"/>
    <x v="0"/>
    <x v="10"/>
    <x v="0"/>
  </r>
  <r>
    <s v="엠피의정부"/>
    <s v="MP의정부"/>
    <s v="의정부1팀"/>
    <s v="염경분"/>
    <s v="메리츠화재"/>
    <x v="0"/>
    <x v="0"/>
    <n v="34020"/>
    <s v="철회"/>
    <d v="2019-10-18T00:00:00"/>
    <d v="2019-10-18T00:00:00"/>
    <s v="61434-6001"/>
    <x v="4"/>
    <d v="2019-10-31T00:00:00"/>
    <x v="1"/>
    <x v="10"/>
    <x v="0"/>
  </r>
  <r>
    <s v="엠피피스토스"/>
    <s v="MP피스토스"/>
    <s v="피스1팀"/>
    <s v="오은정"/>
    <s v="KB손보"/>
    <x v="0"/>
    <x v="0"/>
    <n v="67000"/>
    <s v="정상"/>
    <d v="2019-10-18T00:00:00"/>
    <m/>
    <n v="20195302222"/>
    <x v="4"/>
    <d v="2019-10-31T00:00:00"/>
    <x v="0"/>
    <x v="3"/>
    <x v="0"/>
  </r>
  <r>
    <s v="엠피피스토스"/>
    <s v="MP피스토스"/>
    <s v="피스1팀"/>
    <s v="오은정"/>
    <s v="KB손보"/>
    <x v="0"/>
    <x v="0"/>
    <n v="70000"/>
    <s v="정상"/>
    <d v="2019-10-18T00:00:00"/>
    <m/>
    <n v="20195297186"/>
    <x v="4"/>
    <d v="2019-10-31T00:00:00"/>
    <x v="0"/>
    <x v="3"/>
    <x v="0"/>
  </r>
  <r>
    <s v="엠피피스토스"/>
    <s v="MP피스토스"/>
    <s v="피스1팀"/>
    <s v="오은정"/>
    <s v="메리츠화재"/>
    <x v="0"/>
    <x v="0"/>
    <n v="34000"/>
    <s v="정상"/>
    <d v="2019-10-18T00:00:00"/>
    <d v="2019-10-18T00:00:00"/>
    <s v="61437-15026"/>
    <x v="4"/>
    <d v="2019-10-31T00:00:00"/>
    <x v="0"/>
    <x v="3"/>
    <x v="0"/>
  </r>
  <r>
    <s v="엠피피스토스"/>
    <s v="MP피스토스"/>
    <s v="피스1팀"/>
    <s v="오은정"/>
    <s v="메리츠화재"/>
    <x v="0"/>
    <x v="0"/>
    <n v="166090"/>
    <s v="정상"/>
    <d v="2019-10-18T00:00:00"/>
    <d v="2019-10-18T00:00:00"/>
    <s v="61430-5980"/>
    <x v="4"/>
    <d v="2019-10-31T00:00:00"/>
    <x v="0"/>
    <x v="3"/>
    <x v="0"/>
  </r>
  <r>
    <s v="엠피송내"/>
    <s v="MP송내"/>
    <s v="송내1팀"/>
    <s v="윤상례"/>
    <s v="메리츠화재"/>
    <x v="0"/>
    <x v="0"/>
    <n v="100000"/>
    <s v="정상"/>
    <d v="2019-10-18T00:00:00"/>
    <d v="2019-10-18T00:00:00"/>
    <s v="61415-33684"/>
    <x v="4"/>
    <d v="2019-10-31T00:00:00"/>
    <x v="0"/>
    <x v="2"/>
    <x v="0"/>
  </r>
  <r>
    <s v="엠피상동"/>
    <s v="MP상동"/>
    <s v="상동1팀"/>
    <s v="윤숙미"/>
    <s v="메리츠화재"/>
    <x v="0"/>
    <x v="0"/>
    <n v="11000"/>
    <s v="정상"/>
    <d v="2019-10-18T00:00:00"/>
    <d v="2019-10-18T00:00:00"/>
    <s v="61437-14224"/>
    <x v="4"/>
    <d v="2019-10-31T00:00:00"/>
    <x v="0"/>
    <x v="1"/>
    <x v="0"/>
  </r>
  <r>
    <s v="엠피메트로"/>
    <s v="MP메트로"/>
    <s v="제이엔제이팀"/>
    <s v="윤정화"/>
    <s v="메리츠화재"/>
    <x v="0"/>
    <x v="0"/>
    <n v="79000"/>
    <s v="정상"/>
    <d v="2019-10-18T00:00:00"/>
    <d v="2019-10-18T00:00:00"/>
    <s v="61443-7082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100000"/>
    <s v="정상"/>
    <d v="2019-10-18T00:00:00"/>
    <d v="2019-10-18T00:00:00"/>
    <n v="320191942701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03260"/>
    <s v="정상"/>
    <d v="2019-10-18T00:00:00"/>
    <d v="2019-10-18T00:00:00"/>
    <s v="61433-3972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35490"/>
    <s v="정상"/>
    <d v="2019-10-18T00:00:00"/>
    <d v="2019-10-18T00:00:00"/>
    <s v="61443-6901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18T00:00:00"/>
    <d v="2019-10-18T00:00:00"/>
    <s v="LA20192069503000"/>
    <x v="4"/>
    <d v="2019-10-31T00:00:00"/>
    <x v="0"/>
    <x v="6"/>
    <x v="0"/>
  </r>
  <r>
    <s v="엠피송내"/>
    <s v="MP송내"/>
    <s v="송내1팀"/>
    <s v="이광인"/>
    <s v="롯데손보"/>
    <x v="0"/>
    <x v="0"/>
    <n v="10000"/>
    <s v="정상"/>
    <d v="2019-10-18T00:00:00"/>
    <d v="2019-10-18T00:00:00"/>
    <s v="LA20191859652000"/>
    <x v="4"/>
    <d v="2019-10-31T00:00:00"/>
    <x v="0"/>
    <x v="2"/>
    <x v="0"/>
  </r>
  <r>
    <s v="엠피피스토스"/>
    <s v="MP피스토스"/>
    <s v="피스1팀"/>
    <s v="이미선2"/>
    <s v="삼성화재"/>
    <x v="0"/>
    <x v="1"/>
    <n v="76676"/>
    <s v="정상"/>
    <d v="2019-10-18T00:00:00"/>
    <d v="2019-10-18T00:00:00"/>
    <n v="51922682670000"/>
    <x v="4"/>
    <d v="2019-10-31T00:00:00"/>
    <x v="0"/>
    <x v="3"/>
    <x v="0"/>
  </r>
  <r>
    <s v="엠피피스토스"/>
    <s v="MP피스토스"/>
    <s v="피스1팀"/>
    <s v="이미선2"/>
    <s v="메리츠화재"/>
    <x v="0"/>
    <x v="0"/>
    <n v="160000"/>
    <s v="정상"/>
    <d v="2019-10-18T00:00:00"/>
    <d v="2019-10-18T00:00:00"/>
    <s v="61443-6914"/>
    <x v="4"/>
    <d v="2019-10-31T00:00:00"/>
    <x v="0"/>
    <x v="3"/>
    <x v="0"/>
  </r>
  <r>
    <s v="엠피송내"/>
    <m/>
    <m/>
    <s v="이선영"/>
    <s v="메리츠화재"/>
    <x v="0"/>
    <x v="0"/>
    <n v="17500"/>
    <s v="정상"/>
    <d v="2019-10-18T00:00:00"/>
    <d v="2019-10-18T00:00:00"/>
    <s v="61437-13479"/>
    <x v="4"/>
    <d v="2019-10-31T00:00:00"/>
    <x v="0"/>
    <x v="2"/>
    <x v="0"/>
  </r>
  <r>
    <s v="엠피조은"/>
    <m/>
    <m/>
    <s v="이선화2"/>
    <s v="KB손보"/>
    <x v="0"/>
    <x v="0"/>
    <n v="50000"/>
    <s v="정상"/>
    <d v="2019-10-18T00:00:00"/>
    <m/>
    <n v="20195303699"/>
    <x v="4"/>
    <d v="2019-10-31T00:00:00"/>
    <x v="0"/>
    <x v="0"/>
    <x v="0"/>
  </r>
  <r>
    <s v="엠피조은"/>
    <m/>
    <m/>
    <s v="이선화2"/>
    <s v="KB손보"/>
    <x v="0"/>
    <x v="0"/>
    <n v="84000"/>
    <s v="정상"/>
    <d v="2019-10-18T00:00:00"/>
    <m/>
    <n v="20195296931"/>
    <x v="4"/>
    <d v="2019-10-31T00:00:00"/>
    <x v="0"/>
    <x v="0"/>
    <x v="0"/>
  </r>
  <r>
    <s v="엠피조은"/>
    <m/>
    <m/>
    <s v="이선화2"/>
    <s v="메리츠화재"/>
    <x v="0"/>
    <x v="0"/>
    <n v="147000"/>
    <s v="정상"/>
    <d v="2019-10-18T00:00:00"/>
    <d v="2019-11-11T00:00:00"/>
    <s v="61434-5461"/>
    <x v="4"/>
    <d v="2019-10-31T00:00:00"/>
    <x v="5"/>
    <x v="0"/>
    <x v="0"/>
  </r>
  <r>
    <s v="엠피송내"/>
    <s v="MP송내"/>
    <s v="송내2팀"/>
    <s v="이현자"/>
    <s v="KB손보"/>
    <x v="0"/>
    <x v="0"/>
    <n v="50400"/>
    <s v="정상"/>
    <d v="2019-10-18T00:00:00"/>
    <m/>
    <n v="20195308788"/>
    <x v="4"/>
    <d v="2019-10-31T00:00:00"/>
    <x v="0"/>
    <x v="2"/>
    <x v="0"/>
  </r>
  <r>
    <s v="엠피송내"/>
    <s v="MP송내"/>
    <s v="송내2팀"/>
    <s v="이현자"/>
    <s v="삼성화재"/>
    <x v="0"/>
    <x v="0"/>
    <n v="160000"/>
    <s v="정상"/>
    <d v="2019-10-18T00:00:00"/>
    <d v="2019-10-18T00:00:00"/>
    <n v="51922585380000"/>
    <x v="4"/>
    <d v="2019-10-31T00:00:00"/>
    <x v="0"/>
    <x v="2"/>
    <x v="0"/>
  </r>
  <r>
    <s v="엠피상동"/>
    <s v="MP상동"/>
    <s v="상동1팀"/>
    <s v="이효순"/>
    <s v="DB손보"/>
    <x v="0"/>
    <x v="0"/>
    <n v="65000"/>
    <s v="정상"/>
    <d v="2019-10-18T00:00:00"/>
    <d v="2019-10-18T00:00:00"/>
    <n v="320191940585"/>
    <x v="4"/>
    <d v="2019-10-31T00:00:00"/>
    <x v="0"/>
    <x v="1"/>
    <x v="0"/>
  </r>
  <r>
    <s v="엠피송내"/>
    <s v="MP송내"/>
    <s v="송내1팀"/>
    <s v="정인란"/>
    <s v="삼성화재"/>
    <x v="0"/>
    <x v="0"/>
    <n v="30000"/>
    <s v="정상"/>
    <d v="2019-10-18T00:00:00"/>
    <d v="2019-10-18T00:00:00"/>
    <n v="51922593310000"/>
    <x v="4"/>
    <d v="2019-10-31T00:00:00"/>
    <x v="0"/>
    <x v="2"/>
    <x v="0"/>
  </r>
  <r>
    <s v="엠피송내"/>
    <s v="MP송내"/>
    <s v="송내1팀"/>
    <s v="정인란"/>
    <s v="메리츠화재"/>
    <x v="0"/>
    <x v="0"/>
    <n v="10600"/>
    <s v="정상"/>
    <d v="2019-10-18T00:00:00"/>
    <d v="2019-10-18T00:00:00"/>
    <s v="61437-14698"/>
    <x v="4"/>
    <d v="2019-10-31T00:00:00"/>
    <x v="0"/>
    <x v="2"/>
    <x v="0"/>
  </r>
  <r>
    <s v="엠피송내"/>
    <s v="MP송내"/>
    <s v="송내1팀"/>
    <s v="정인란"/>
    <s v="메리츠화재"/>
    <x v="0"/>
    <x v="0"/>
    <n v="36580"/>
    <s v="정상"/>
    <d v="2019-10-18T00:00:00"/>
    <d v="2019-10-18T00:00:00"/>
    <s v="61458-1260"/>
    <x v="4"/>
    <d v="2019-10-31T00:00:00"/>
    <x v="0"/>
    <x v="2"/>
    <x v="0"/>
  </r>
  <r>
    <s v="엠피송내"/>
    <s v="MP송내"/>
    <s v="송내1팀"/>
    <s v="정인란"/>
    <s v="한화손보"/>
    <x v="0"/>
    <x v="0"/>
    <n v="53480"/>
    <s v="정상"/>
    <d v="2019-10-18T00:00:00"/>
    <d v="2019-10-18T00:00:00"/>
    <s v="LA20192069468000"/>
    <x v="4"/>
    <d v="2019-10-31T00:00:00"/>
    <x v="0"/>
    <x v="2"/>
    <x v="0"/>
  </r>
  <r>
    <s v="엠피조은"/>
    <m/>
    <m/>
    <s v="차은주"/>
    <s v="KB손보"/>
    <x v="0"/>
    <x v="2"/>
    <n v="50000"/>
    <s v="정상"/>
    <d v="2019-10-18T00:00:00"/>
    <m/>
    <n v="20195296809"/>
    <x v="4"/>
    <d v="2019-10-31T00:00:00"/>
    <x v="0"/>
    <x v="0"/>
    <x v="0"/>
  </r>
  <r>
    <s v="엠피의정부"/>
    <s v="MP의정부"/>
    <s v="의정부1팀"/>
    <s v="채경미"/>
    <s v="메리츠화재"/>
    <x v="0"/>
    <x v="0"/>
    <n v="39000"/>
    <s v="정상"/>
    <d v="2019-10-18T00:00:00"/>
    <d v="2019-11-05T00:00:00"/>
    <s v="61437-12915"/>
    <x v="4"/>
    <d v="2019-10-31T00:00:00"/>
    <x v="5"/>
    <x v="10"/>
    <x v="0"/>
  </r>
  <r>
    <s v="엠피의정부"/>
    <s v="MP의정부"/>
    <s v="의정부1팀"/>
    <s v="채경미"/>
    <s v="흥국화재"/>
    <x v="0"/>
    <x v="0"/>
    <n v="57485"/>
    <s v="정상"/>
    <d v="2019-10-18T00:00:00"/>
    <d v="2019-10-18T00:00:00"/>
    <n v="41937179240000"/>
    <x v="4"/>
    <d v="2019-10-31T00:00:00"/>
    <x v="0"/>
    <x v="10"/>
    <x v="0"/>
  </r>
  <r>
    <s v="엠피의정부"/>
    <s v="MP의정부"/>
    <s v="의정부1팀"/>
    <s v="채경미"/>
    <s v="흥국화재"/>
    <x v="0"/>
    <x v="0"/>
    <n v="61045"/>
    <s v="정상"/>
    <d v="2019-10-18T00:00:00"/>
    <d v="2019-10-18T00:00:00"/>
    <n v="41937186410000"/>
    <x v="4"/>
    <d v="2019-10-31T00:00:00"/>
    <x v="0"/>
    <x v="10"/>
    <x v="0"/>
  </r>
  <r>
    <s v="엠피피스토스"/>
    <s v="MP피스토스"/>
    <s v="피스1팀"/>
    <s v="최경은"/>
    <s v="메리츠화재"/>
    <x v="0"/>
    <x v="0"/>
    <n v="64690"/>
    <s v="정상"/>
    <d v="2019-10-18T00:00:00"/>
    <d v="2019-10-18T00:00:00"/>
    <s v="61458-932"/>
    <x v="4"/>
    <d v="2019-10-31T00:00:00"/>
    <x v="0"/>
    <x v="3"/>
    <x v="0"/>
  </r>
  <r>
    <s v="엠피성공"/>
    <s v="MP성공"/>
    <s v="성공1팀"/>
    <s v="최선희"/>
    <s v="롯데손보"/>
    <x v="0"/>
    <x v="0"/>
    <n v="29767"/>
    <s v="정상"/>
    <d v="2019-10-18T00:00:00"/>
    <d v="2019-10-18T00:00:00"/>
    <s v="LA20191857925000"/>
    <x v="4"/>
    <d v="2019-10-31T00:00:00"/>
    <x v="0"/>
    <x v="5"/>
    <x v="0"/>
  </r>
  <r>
    <s v="엠피성공"/>
    <s v="MP성공"/>
    <s v="성공1팀"/>
    <s v="최선희"/>
    <s v="삼성화재"/>
    <x v="0"/>
    <x v="0"/>
    <n v="35000"/>
    <s v="정상"/>
    <d v="2019-10-18T00:00:00"/>
    <d v="2019-10-18T00:00:00"/>
    <n v="51922704870000"/>
    <x v="4"/>
    <d v="2019-10-31T00:00:00"/>
    <x v="0"/>
    <x v="5"/>
    <x v="0"/>
  </r>
  <r>
    <s v="엠피성공"/>
    <s v="MP성공"/>
    <s v="성공1팀"/>
    <s v="최선희"/>
    <s v="삼성화재"/>
    <x v="0"/>
    <x v="0"/>
    <n v="17000"/>
    <s v="정상"/>
    <d v="2019-10-18T00:00:00"/>
    <d v="2019-10-18T00:00:00"/>
    <n v="51922712080000"/>
    <x v="4"/>
    <d v="2019-10-31T00:00:00"/>
    <x v="0"/>
    <x v="5"/>
    <x v="0"/>
  </r>
  <r>
    <s v="엠피의정부"/>
    <s v="MP의정부"/>
    <m/>
    <s v="최주영"/>
    <s v="롯데손보"/>
    <x v="0"/>
    <x v="0"/>
    <n v="71454"/>
    <s v="정상"/>
    <d v="2019-10-18T00:00:00"/>
    <d v="2019-10-18T00:00:00"/>
    <s v="LA20191859162000"/>
    <x v="4"/>
    <d v="2019-10-31T00:00:00"/>
    <x v="0"/>
    <x v="10"/>
    <x v="0"/>
  </r>
  <r>
    <s v="엠피의정부"/>
    <s v="MP의정부"/>
    <m/>
    <s v="최주영"/>
    <s v="롯데손보"/>
    <x v="0"/>
    <x v="0"/>
    <n v="104629"/>
    <s v="정상"/>
    <d v="2019-10-18T00:00:00"/>
    <d v="2019-10-18T00:00:00"/>
    <s v="LA20191858959000"/>
    <x v="4"/>
    <d v="2019-10-31T00:00:00"/>
    <x v="0"/>
    <x v="10"/>
    <x v="0"/>
  </r>
  <r>
    <s v="엠피피스토스"/>
    <s v="MP피스토스"/>
    <s v="피스1팀"/>
    <s v="홍미숙"/>
    <s v="롯데손보"/>
    <x v="0"/>
    <x v="0"/>
    <n v="34235"/>
    <s v="정상"/>
    <d v="2019-10-18T00:00:00"/>
    <d v="2019-10-18T00:00:00"/>
    <s v="LA20191857418000"/>
    <x v="4"/>
    <d v="2019-10-31T00:00:00"/>
    <x v="0"/>
    <x v="3"/>
    <x v="0"/>
  </r>
  <r>
    <s v="엠피피스토스"/>
    <s v="MP피스토스"/>
    <s v="피스1팀"/>
    <s v="홍미숙"/>
    <s v="메리츠화재"/>
    <x v="0"/>
    <x v="1"/>
    <n v="28110"/>
    <s v="정상"/>
    <d v="2019-10-18T00:00:00"/>
    <d v="2019-10-18T00:00:00"/>
    <s v="61264-254252"/>
    <x v="4"/>
    <d v="2019-10-31T00:00:00"/>
    <x v="0"/>
    <x v="3"/>
    <x v="0"/>
  </r>
  <r>
    <s v="엠피상동"/>
    <s v="MP상동"/>
    <s v="상동1팀"/>
    <s v="고유미"/>
    <s v="삼성화재"/>
    <x v="0"/>
    <x v="0"/>
    <n v="30000"/>
    <s v="정상"/>
    <d v="2019-10-17T00:00:00"/>
    <d v="2019-10-17T00:00:00"/>
    <n v="51922465470000"/>
    <x v="4"/>
    <d v="2019-10-31T00:00:00"/>
    <x v="0"/>
    <x v="1"/>
    <x v="0"/>
  </r>
  <r>
    <s v="엠피조은"/>
    <s v="MP조은"/>
    <s v="조은1팀"/>
    <s v="김민화"/>
    <s v="메리츠화재"/>
    <x v="0"/>
    <x v="0"/>
    <n v="42000"/>
    <s v="정상"/>
    <d v="2019-10-17T00:00:00"/>
    <d v="2019-10-17T00:00:00"/>
    <s v="61437-11506"/>
    <x v="4"/>
    <d v="2019-10-31T00:00:00"/>
    <x v="0"/>
    <x v="0"/>
    <x v="0"/>
  </r>
  <r>
    <s v="엠피라온"/>
    <s v="MP라온"/>
    <s v="라온1팀"/>
    <s v="김성만"/>
    <s v="메리츠화재"/>
    <x v="0"/>
    <x v="0"/>
    <n v="35000"/>
    <s v="정상"/>
    <d v="2019-10-17T00:00:00"/>
    <d v="2019-10-17T00:00:00"/>
    <s v="61437-11922"/>
    <x v="4"/>
    <d v="2019-10-31T00:00:00"/>
    <x v="0"/>
    <x v="6"/>
    <x v="0"/>
  </r>
  <r>
    <s v="엠피라온"/>
    <s v="MP라온"/>
    <s v="라온1팀"/>
    <s v="김성만"/>
    <s v="메리츠화재"/>
    <x v="0"/>
    <x v="0"/>
    <n v="35000"/>
    <s v="정상"/>
    <d v="2019-10-17T00:00:00"/>
    <d v="2019-10-17T00:00:00"/>
    <s v="61437-11923"/>
    <x v="4"/>
    <d v="2019-10-31T00:00:00"/>
    <x v="0"/>
    <x v="6"/>
    <x v="0"/>
  </r>
  <r>
    <s v="엠피라온"/>
    <s v="MP라온"/>
    <s v="라온1팀"/>
    <s v="김성만"/>
    <s v="메리츠화재"/>
    <x v="0"/>
    <x v="0"/>
    <n v="35000"/>
    <s v="정상"/>
    <d v="2019-10-17T00:00:00"/>
    <d v="2019-10-17T00:00:00"/>
    <s v="61437-11595"/>
    <x v="4"/>
    <d v="2019-10-31T00:00:00"/>
    <x v="0"/>
    <x v="6"/>
    <x v="0"/>
  </r>
  <r>
    <s v="엠피아이리치"/>
    <s v="MP아이리치"/>
    <s v="아이리치1팀"/>
    <s v="김정희2"/>
    <s v="메리츠화재"/>
    <x v="0"/>
    <x v="0"/>
    <n v="30000"/>
    <s v="정상"/>
    <d v="2019-10-17T00:00:00"/>
    <d v="2019-10-17T00:00:00"/>
    <s v="61438-5874"/>
    <x v="4"/>
    <d v="2019-10-31T00:00:00"/>
    <x v="0"/>
    <x v="14"/>
    <x v="0"/>
  </r>
  <r>
    <s v="엠피경기"/>
    <s v="MP경기"/>
    <s v="경기1팀"/>
    <s v="김종명"/>
    <s v="KB손보"/>
    <x v="0"/>
    <x v="2"/>
    <n v="50000"/>
    <s v="정상"/>
    <d v="2019-10-17T00:00:00"/>
    <d v="2019-10-17T00:00:00"/>
    <n v="20195274454"/>
    <x v="4"/>
    <d v="2019-10-31T00:00:00"/>
    <x v="0"/>
    <x v="18"/>
    <x v="0"/>
  </r>
  <r>
    <s v="엠피피스토스"/>
    <s v="MP피스토스"/>
    <s v="피스1팀"/>
    <s v="김현옥2"/>
    <s v="한화손보"/>
    <x v="0"/>
    <x v="0"/>
    <n v="20000"/>
    <s v="정상"/>
    <d v="2019-10-17T00:00:00"/>
    <d v="2019-10-17T00:00:00"/>
    <s v="LA20192051637000"/>
    <x v="4"/>
    <d v="2019-10-31T00:00:00"/>
    <x v="0"/>
    <x v="3"/>
    <x v="0"/>
  </r>
  <r>
    <s v="엠피피스토스"/>
    <s v="MP피스토스"/>
    <s v="피스1팀"/>
    <s v="김현옥2"/>
    <s v="메리츠화재"/>
    <x v="0"/>
    <x v="0"/>
    <n v="10350"/>
    <s v="정상"/>
    <d v="2019-10-17T00:00:00"/>
    <d v="2019-10-17T00:00:00"/>
    <s v="61456-644"/>
    <x v="4"/>
    <d v="2019-10-31T00:00:00"/>
    <x v="0"/>
    <x v="3"/>
    <x v="0"/>
  </r>
  <r>
    <s v="엠피라온"/>
    <s v="MP라온"/>
    <m/>
    <s v="박종철"/>
    <s v="한화손보"/>
    <x v="0"/>
    <x v="0"/>
    <n v="63000"/>
    <s v="정상"/>
    <d v="2019-10-17T00:00:00"/>
    <d v="2019-11-11T00:00:00"/>
    <s v="LA20192047214000"/>
    <x v="4"/>
    <d v="2019-10-31T00:00:00"/>
    <x v="5"/>
    <x v="6"/>
    <x v="0"/>
  </r>
  <r>
    <s v="엠피라온"/>
    <s v="MP라온"/>
    <m/>
    <s v="박종철"/>
    <s v="한화손보"/>
    <x v="0"/>
    <x v="0"/>
    <n v="20000"/>
    <s v="정상"/>
    <d v="2019-10-17T00:00:00"/>
    <d v="2019-11-11T00:00:00"/>
    <s v="LA20192047185000"/>
    <x v="4"/>
    <d v="2019-10-31T00:00:00"/>
    <x v="5"/>
    <x v="6"/>
    <x v="0"/>
  </r>
  <r>
    <s v="엠피라온"/>
    <s v="MP라온"/>
    <m/>
    <s v="박종철"/>
    <s v="한화손보"/>
    <x v="0"/>
    <x v="0"/>
    <n v="150000"/>
    <s v="정상"/>
    <d v="2019-10-17T00:00:00"/>
    <d v="2019-10-17T00:00:00"/>
    <s v="LA20192050839000"/>
    <x v="4"/>
    <d v="2019-10-31T00:00:00"/>
    <x v="0"/>
    <x v="6"/>
    <x v="0"/>
  </r>
  <r>
    <s v="엠피라온"/>
    <s v="MP라온"/>
    <s v="라온1팀"/>
    <s v="박종호"/>
    <s v="메리츠화재"/>
    <x v="0"/>
    <x v="0"/>
    <n v="35000"/>
    <s v="정상"/>
    <d v="2019-10-17T00:00:00"/>
    <d v="2019-10-17T00:00:00"/>
    <s v="61437-12101"/>
    <x v="4"/>
    <d v="2019-10-31T00:00:00"/>
    <x v="0"/>
    <x v="6"/>
    <x v="0"/>
  </r>
  <r>
    <s v="엠피가온"/>
    <s v="MP가온"/>
    <s v="가온1팀"/>
    <s v="송정희"/>
    <s v="흥국화재"/>
    <x v="0"/>
    <x v="1"/>
    <n v="31604"/>
    <s v="정상"/>
    <d v="2019-10-17T00:00:00"/>
    <d v="2019-10-17T00:00:00"/>
    <n v="41937166810000"/>
    <x v="4"/>
    <d v="2019-10-31T00:00:00"/>
    <x v="0"/>
    <x v="9"/>
    <x v="0"/>
  </r>
  <r>
    <s v="엠피가온"/>
    <s v="MP가온"/>
    <s v="가온1팀"/>
    <s v="송정희"/>
    <s v="흥국화재"/>
    <x v="0"/>
    <x v="0"/>
    <n v="22763"/>
    <s v="정상"/>
    <d v="2019-10-17T00:00:00"/>
    <d v="2019-10-17T00:00:00"/>
    <n v="41937166800000"/>
    <x v="4"/>
    <d v="2019-10-31T00:00:00"/>
    <x v="0"/>
    <x v="9"/>
    <x v="0"/>
  </r>
  <r>
    <s v="엠피경기"/>
    <m/>
    <m/>
    <s v="신수정"/>
    <s v="삼성화재"/>
    <x v="0"/>
    <x v="0"/>
    <n v="100000"/>
    <s v="정상"/>
    <d v="2019-10-17T00:00:00"/>
    <d v="2019-10-17T00:00:00"/>
    <n v="51922484870000"/>
    <x v="4"/>
    <d v="2019-10-31T00:00:00"/>
    <x v="0"/>
    <x v="18"/>
    <x v="0"/>
  </r>
  <r>
    <s v="엠피송내"/>
    <s v="MP송내"/>
    <s v="송내1팀"/>
    <s v="윤상례"/>
    <s v="현대해상"/>
    <x v="0"/>
    <x v="1"/>
    <n v="14840"/>
    <s v="정상"/>
    <d v="2019-10-17T00:00:00"/>
    <d v="2019-10-17T00:00:00"/>
    <s v="L01936895309"/>
    <x v="4"/>
    <d v="2019-10-31T00:00:00"/>
    <x v="0"/>
    <x v="2"/>
    <x v="0"/>
  </r>
  <r>
    <s v="엠피송내"/>
    <s v="MP송내"/>
    <s v="송내1팀"/>
    <s v="윤상례"/>
    <s v="현대해상"/>
    <x v="0"/>
    <x v="0"/>
    <n v="92780"/>
    <s v="정상"/>
    <d v="2019-10-17T00:00:00"/>
    <d v="2019-10-17T00:00:00"/>
    <s v="L01936893526"/>
    <x v="4"/>
    <d v="2019-10-31T00:00:00"/>
    <x v="0"/>
    <x v="2"/>
    <x v="0"/>
  </r>
  <r>
    <s v="엠피상동"/>
    <s v="MP상동"/>
    <s v="상동1팀"/>
    <s v="윤숙미"/>
    <s v="메리츠화재"/>
    <x v="0"/>
    <x v="0"/>
    <n v="20000"/>
    <s v="정상"/>
    <d v="2019-10-17T00:00:00"/>
    <d v="2019-10-17T00:00:00"/>
    <s v="61437-12571"/>
    <x v="4"/>
    <d v="2019-10-31T00:00:00"/>
    <x v="0"/>
    <x v="1"/>
    <x v="0"/>
  </r>
  <r>
    <s v="엠피상동"/>
    <s v="MP상동"/>
    <s v="상동1팀"/>
    <s v="윤숙미"/>
    <s v="메리츠화재"/>
    <x v="0"/>
    <x v="0"/>
    <n v="21000"/>
    <s v="정상"/>
    <d v="2019-10-17T00:00:00"/>
    <d v="2019-10-17T00:00:00"/>
    <s v="61437-12593"/>
    <x v="4"/>
    <d v="2019-10-31T00:00:00"/>
    <x v="0"/>
    <x v="1"/>
    <x v="0"/>
  </r>
  <r>
    <s v="엠피메트로"/>
    <s v="MP메트로"/>
    <s v="제이엔제이팀"/>
    <s v="윤정화"/>
    <s v="DB손보"/>
    <x v="0"/>
    <x v="0"/>
    <n v="74700"/>
    <s v="정상"/>
    <d v="2019-10-17T00:00:00"/>
    <d v="2019-10-17T00:00:00"/>
    <n v="320191934127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75640"/>
    <s v="정상"/>
    <d v="2019-10-17T00:00:00"/>
    <d v="2019-10-17T00:00:00"/>
    <s v="61430-4889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32860"/>
    <s v="정상"/>
    <d v="2019-10-17T00:00:00"/>
    <d v="2019-10-17T00:00:00"/>
    <s v="61437-12156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03370"/>
    <s v="정상"/>
    <d v="2019-10-17T00:00:00"/>
    <d v="2019-10-17T00:00:00"/>
    <s v="61433-3601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20460"/>
    <s v="정상"/>
    <d v="2019-10-17T00:00:00"/>
    <d v="2019-10-17T00:00:00"/>
    <s v="61433-3585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17T00:00:00"/>
    <d v="2019-10-17T00:00:00"/>
    <s v="LA20192050153000"/>
    <x v="4"/>
    <d v="2019-10-31T00:00:00"/>
    <x v="0"/>
    <x v="6"/>
    <x v="0"/>
  </r>
  <r>
    <s v="엠피라온"/>
    <s v="MP라온"/>
    <s v="라온1팀"/>
    <s v="윤태진"/>
    <s v="한화손보"/>
    <x v="0"/>
    <x v="1"/>
    <n v="39557"/>
    <s v="정상"/>
    <d v="2019-10-17T00:00:00"/>
    <d v="2019-10-17T00:00:00"/>
    <s v="LA20192050970000"/>
    <x v="4"/>
    <d v="2019-10-31T00:00:00"/>
    <x v="0"/>
    <x v="6"/>
    <x v="0"/>
  </r>
  <r>
    <s v="엠피라온"/>
    <s v="MP라온"/>
    <s v="라온1팀"/>
    <s v="윤태진"/>
    <s v="한화손보"/>
    <x v="0"/>
    <x v="0"/>
    <n v="59000"/>
    <s v="정상"/>
    <d v="2019-10-17T00:00:00"/>
    <d v="2019-10-17T00:00:00"/>
    <s v="LA20192050948000"/>
    <x v="4"/>
    <d v="2019-10-31T00:00:00"/>
    <x v="0"/>
    <x v="6"/>
    <x v="0"/>
  </r>
  <r>
    <s v="엠피상동"/>
    <s v="MP상동"/>
    <s v="상동1팀"/>
    <s v="이경옥"/>
    <s v="한화손보"/>
    <x v="0"/>
    <x v="0"/>
    <n v="83035"/>
    <s v="정상"/>
    <d v="2019-10-17T00:00:00"/>
    <d v="2019-10-17T00:00:00"/>
    <s v="LA20192054240000"/>
    <x v="4"/>
    <d v="2019-10-31T00:00:00"/>
    <x v="0"/>
    <x v="1"/>
    <x v="0"/>
  </r>
  <r>
    <s v="엠피상동"/>
    <s v="MP상동"/>
    <s v="상동1팀"/>
    <s v="이경주"/>
    <s v="메리츠화재"/>
    <x v="0"/>
    <x v="0"/>
    <n v="30000"/>
    <s v="정상"/>
    <d v="2019-10-17T00:00:00"/>
    <d v="2019-10-17T00:00:00"/>
    <s v="61437-12701"/>
    <x v="4"/>
    <d v="2019-10-31T00:00:00"/>
    <x v="0"/>
    <x v="1"/>
    <x v="0"/>
  </r>
  <r>
    <s v="엠피상동"/>
    <s v="MP상동"/>
    <s v="상동1팀"/>
    <s v="이경화2"/>
    <s v="삼성화재"/>
    <x v="0"/>
    <x v="0"/>
    <n v="55000"/>
    <s v="정상"/>
    <d v="2019-10-17T00:00:00"/>
    <d v="2019-10-17T00:00:00"/>
    <n v="51922532330000"/>
    <x v="4"/>
    <d v="2019-10-31T00:00:00"/>
    <x v="0"/>
    <x v="1"/>
    <x v="0"/>
  </r>
  <r>
    <s v="엠피송내"/>
    <s v="MP송내"/>
    <s v="송내1팀"/>
    <s v="이광인"/>
    <s v="농협손보"/>
    <x v="0"/>
    <x v="0"/>
    <n v="102090"/>
    <s v="정상"/>
    <d v="2019-10-17T00:00:00"/>
    <d v="2019-10-17T00:00:00"/>
    <n v="3190594865211"/>
    <x v="4"/>
    <d v="2019-10-31T00:00:00"/>
    <x v="0"/>
    <x v="2"/>
    <x v="0"/>
  </r>
  <r>
    <s v="엠피송내"/>
    <s v="MP송내"/>
    <s v="송내1팀"/>
    <s v="이광인"/>
    <s v="롯데손보"/>
    <x v="0"/>
    <x v="0"/>
    <n v="93783"/>
    <s v="정상"/>
    <d v="2019-10-17T00:00:00"/>
    <d v="2019-10-17T00:00:00"/>
    <s v="LA20191852549000"/>
    <x v="4"/>
    <d v="2019-10-31T00:00:00"/>
    <x v="0"/>
    <x v="2"/>
    <x v="0"/>
  </r>
  <r>
    <s v="엠피송내"/>
    <s v="MP송내"/>
    <s v="송내1팀"/>
    <s v="이광인"/>
    <s v="롯데손보"/>
    <x v="0"/>
    <x v="0"/>
    <n v="102510"/>
    <s v="정상"/>
    <d v="2019-10-17T00:00:00"/>
    <d v="2019-10-17T00:00:00"/>
    <s v="LA20191852508000"/>
    <x v="4"/>
    <d v="2019-10-31T00:00:00"/>
    <x v="0"/>
    <x v="2"/>
    <x v="0"/>
  </r>
  <r>
    <s v="엠피라온"/>
    <s v="MP라온"/>
    <s v="라온1팀"/>
    <s v="이동욱2"/>
    <s v="메리츠화재"/>
    <x v="0"/>
    <x v="0"/>
    <n v="79000"/>
    <s v="정상"/>
    <d v="2019-10-17T00:00:00"/>
    <d v="2019-10-17T00:00:00"/>
    <s v="61433-3677"/>
    <x v="4"/>
    <d v="2019-10-31T00:00:00"/>
    <x v="0"/>
    <x v="6"/>
    <x v="0"/>
  </r>
  <r>
    <s v="엠피라온"/>
    <s v="MP라온"/>
    <s v="라온1팀"/>
    <s v="이동욱2"/>
    <s v="메리츠화재"/>
    <x v="0"/>
    <x v="1"/>
    <n v="18010"/>
    <s v="정상"/>
    <d v="2019-10-17T00:00:00"/>
    <d v="2019-10-17T00:00:00"/>
    <s v="61264-251880"/>
    <x v="4"/>
    <d v="2019-10-31T00:00:00"/>
    <x v="0"/>
    <x v="6"/>
    <x v="0"/>
  </r>
  <r>
    <s v="엠피라온"/>
    <s v="HL지점"/>
    <m/>
    <s v="이종선"/>
    <s v="한화손보"/>
    <x v="0"/>
    <x v="0"/>
    <n v="33000"/>
    <s v="정상"/>
    <d v="2019-10-17T00:00:00"/>
    <d v="2019-10-17T00:00:00"/>
    <s v="LA20192050544000"/>
    <x v="4"/>
    <d v="2019-10-31T00:00:00"/>
    <x v="0"/>
    <x v="8"/>
    <x v="0"/>
  </r>
  <r>
    <s v="엠피가온"/>
    <s v="MP가온"/>
    <s v="가온1팀"/>
    <s v="임명산"/>
    <s v="흥국화재"/>
    <x v="0"/>
    <x v="0"/>
    <n v="66389"/>
    <s v="정상"/>
    <d v="2019-10-17T00:00:00"/>
    <d v="2019-10-17T00:00:00"/>
    <n v="41937165020000"/>
    <x v="4"/>
    <d v="2019-10-31T00:00:00"/>
    <x v="0"/>
    <x v="9"/>
    <x v="0"/>
  </r>
  <r>
    <s v="엠피가온"/>
    <s v="MP가온"/>
    <s v="가온1팀"/>
    <s v="임명산"/>
    <s v="흥국화재"/>
    <x v="0"/>
    <x v="0"/>
    <n v="31507"/>
    <s v="정상"/>
    <d v="2019-10-17T00:00:00"/>
    <d v="2019-10-17T00:00:00"/>
    <n v="41937165110000"/>
    <x v="4"/>
    <d v="2019-10-31T00:00:00"/>
    <x v="0"/>
    <x v="9"/>
    <x v="0"/>
  </r>
  <r>
    <s v="엠피상동"/>
    <s v="MP상동"/>
    <s v="상동1팀"/>
    <s v="조성임"/>
    <s v="삼성화재"/>
    <x v="0"/>
    <x v="0"/>
    <n v="200000"/>
    <s v="정상"/>
    <d v="2019-10-17T00:00:00"/>
    <d v="2019-10-17T00:00:00"/>
    <n v="51922528500000"/>
    <x v="4"/>
    <d v="2019-10-31T00:00:00"/>
    <x v="0"/>
    <x v="1"/>
    <x v="0"/>
  </r>
  <r>
    <s v="엠피피스토스"/>
    <s v="MP피스토스"/>
    <s v="피스1팀"/>
    <s v="최경은"/>
    <s v="DB손보"/>
    <x v="0"/>
    <x v="0"/>
    <n v="65900"/>
    <s v="정상"/>
    <d v="2019-10-17T00:00:00"/>
    <d v="2019-10-17T00:00:00"/>
    <n v="320191929743"/>
    <x v="4"/>
    <d v="2019-10-31T00:00:00"/>
    <x v="0"/>
    <x v="3"/>
    <x v="0"/>
  </r>
  <r>
    <s v="엠피라온"/>
    <s v="HL지점"/>
    <s v="HL1팀"/>
    <s v="함정석"/>
    <s v="한화손보"/>
    <x v="0"/>
    <x v="0"/>
    <n v="36000"/>
    <s v="정상"/>
    <d v="2019-10-17T00:00:00"/>
    <d v="2019-10-17T00:00:00"/>
    <s v="LA20192050039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7T00:00:00"/>
    <d v="2019-10-17T00:00:00"/>
    <s v="LA20192050473000"/>
    <x v="4"/>
    <d v="2019-10-31T00:00:00"/>
    <x v="0"/>
    <x v="8"/>
    <x v="0"/>
  </r>
  <r>
    <s v="엠피피스토스"/>
    <s v="MP피스토스"/>
    <s v="피스1팀"/>
    <s v="홍미숙"/>
    <s v="삼성화재"/>
    <x v="0"/>
    <x v="0"/>
    <n v="40900"/>
    <s v="정상"/>
    <d v="2019-10-17T00:00:00"/>
    <d v="2019-10-17T00:00:00"/>
    <n v="51922513580000"/>
    <x v="4"/>
    <d v="2019-10-31T00:00:00"/>
    <x v="0"/>
    <x v="3"/>
    <x v="0"/>
  </r>
  <r>
    <s v="엠피송내"/>
    <s v="MP송내"/>
    <s v="송내2팀"/>
    <s v="김묘정"/>
    <s v="롯데손보"/>
    <x v="0"/>
    <x v="0"/>
    <n v="66556"/>
    <s v="정상"/>
    <d v="2019-10-16T00:00:00"/>
    <d v="2019-10-16T00:00:00"/>
    <s v="LA20191847165000"/>
    <x v="4"/>
    <d v="2019-10-31T00:00:00"/>
    <x v="0"/>
    <x v="2"/>
    <x v="0"/>
  </r>
  <r>
    <s v="엠피라온"/>
    <s v="MP라온"/>
    <s v="라온1팀"/>
    <s v="김성만"/>
    <s v="메리츠화재"/>
    <x v="0"/>
    <x v="0"/>
    <n v="35000"/>
    <s v="정상"/>
    <d v="2019-10-16T00:00:00"/>
    <d v="2019-10-16T00:00:00"/>
    <s v="61437-10416"/>
    <x v="4"/>
    <d v="2019-10-31T00:00:00"/>
    <x v="0"/>
    <x v="6"/>
    <x v="0"/>
  </r>
  <r>
    <s v="엠피피스토스"/>
    <s v="MP피스토스"/>
    <s v="피스1팀"/>
    <s v="김승희"/>
    <s v="DB손보"/>
    <x v="0"/>
    <x v="0"/>
    <n v="93000"/>
    <s v="정상"/>
    <d v="2019-10-16T00:00:00"/>
    <d v="2019-10-16T00:00:00"/>
    <n v="320191920669"/>
    <x v="4"/>
    <d v="2019-10-31T00:00:00"/>
    <x v="0"/>
    <x v="3"/>
    <x v="0"/>
  </r>
  <r>
    <s v="엠피상동"/>
    <s v="MP상동"/>
    <s v="상동1팀"/>
    <s v="김옥순"/>
    <s v="메리츠화재"/>
    <x v="0"/>
    <x v="1"/>
    <n v="10900"/>
    <s v="정상"/>
    <d v="2019-10-16T00:00:00"/>
    <d v="2019-10-16T00:00:00"/>
    <s v="61264-249943"/>
    <x v="4"/>
    <d v="2019-10-31T00:00:00"/>
    <x v="0"/>
    <x v="1"/>
    <x v="0"/>
  </r>
  <r>
    <s v="엠피상동"/>
    <s v="MP상동"/>
    <s v="상동1팀"/>
    <s v="김옥순"/>
    <s v="DB손보"/>
    <x v="0"/>
    <x v="0"/>
    <n v="30000"/>
    <s v="정상"/>
    <d v="2019-10-16T00:00:00"/>
    <d v="2019-10-16T00:00:00"/>
    <n v="320191924082"/>
    <x v="4"/>
    <d v="2019-10-31T00:00:00"/>
    <x v="0"/>
    <x v="1"/>
    <x v="0"/>
  </r>
  <r>
    <s v="엠피상동"/>
    <s v="MP상동"/>
    <s v="상동1팀"/>
    <s v="김종민2"/>
    <s v="현대해상"/>
    <x v="0"/>
    <x v="0"/>
    <n v="65000"/>
    <s v="정상"/>
    <d v="2019-10-16T00:00:00"/>
    <d v="2019-11-11T00:00:00"/>
    <s v="L01935226998"/>
    <x v="4"/>
    <d v="2019-10-31T00:00:00"/>
    <x v="5"/>
    <x v="1"/>
    <x v="0"/>
  </r>
  <r>
    <s v="엠피피스토스"/>
    <s v="MP피스토스"/>
    <s v="피스1팀"/>
    <s v="김진이"/>
    <s v="메리츠화재"/>
    <x v="0"/>
    <x v="0"/>
    <n v="67270"/>
    <s v="정상"/>
    <d v="2019-10-16T00:00:00"/>
    <d v="2019-10-16T00:00:00"/>
    <s v="61430-4227"/>
    <x v="4"/>
    <d v="2019-10-31T00:00:00"/>
    <x v="0"/>
    <x v="3"/>
    <x v="0"/>
  </r>
  <r>
    <s v="엠피피스토스"/>
    <s v="MP피스토스"/>
    <s v="피스1팀"/>
    <s v="김진이"/>
    <s v="메리츠화재"/>
    <x v="0"/>
    <x v="1"/>
    <n v="22200"/>
    <s v="정상"/>
    <d v="2019-10-16T00:00:00"/>
    <d v="2019-10-16T00:00:00"/>
    <s v="61264-249836"/>
    <x v="4"/>
    <d v="2019-10-31T00:00:00"/>
    <x v="0"/>
    <x v="3"/>
    <x v="0"/>
  </r>
  <r>
    <s v="엠피가온"/>
    <s v="MP가온"/>
    <s v="가온1팀"/>
    <s v="노희경"/>
    <s v="삼성화재"/>
    <x v="0"/>
    <x v="0"/>
    <n v="20000"/>
    <s v="정상"/>
    <d v="2019-10-16T00:00:00"/>
    <d v="2019-10-16T00:00:00"/>
    <n v="51922416540000"/>
    <x v="4"/>
    <d v="2019-10-31T00:00:00"/>
    <x v="0"/>
    <x v="9"/>
    <x v="0"/>
  </r>
  <r>
    <s v="엠피가온"/>
    <s v="MP가온"/>
    <s v="가온1팀"/>
    <s v="노희경"/>
    <s v="삼성화재"/>
    <x v="0"/>
    <x v="0"/>
    <n v="22000"/>
    <s v="정상"/>
    <d v="2019-10-16T00:00:00"/>
    <d v="2019-10-16T00:00:00"/>
    <n v="51922408350000"/>
    <x v="4"/>
    <d v="2019-10-31T00:00:00"/>
    <x v="0"/>
    <x v="9"/>
    <x v="0"/>
  </r>
  <r>
    <s v="엠피가온"/>
    <s v="MP가온"/>
    <s v="가온1팀"/>
    <s v="노희경"/>
    <s v="삼성화재"/>
    <x v="0"/>
    <x v="0"/>
    <n v="28000"/>
    <s v="정상"/>
    <d v="2019-10-16T00:00:00"/>
    <d v="2019-10-16T00:00:00"/>
    <n v="51922401970000"/>
    <x v="4"/>
    <d v="2019-10-31T00:00:00"/>
    <x v="0"/>
    <x v="9"/>
    <x v="0"/>
  </r>
  <r>
    <s v="엠피가온"/>
    <s v="MP가온"/>
    <s v="가온1팀"/>
    <s v="노희경"/>
    <s v="삼성화재"/>
    <x v="0"/>
    <x v="0"/>
    <n v="28000"/>
    <s v="정상"/>
    <d v="2019-10-16T00:00:00"/>
    <d v="2019-10-16T00:00:00"/>
    <n v="51922402120000"/>
    <x v="4"/>
    <d v="2019-10-31T00:00:00"/>
    <x v="0"/>
    <x v="9"/>
    <x v="0"/>
  </r>
  <r>
    <s v="엠피라온"/>
    <s v="MP라온"/>
    <m/>
    <s v="박종철"/>
    <s v="한화손보"/>
    <x v="0"/>
    <x v="0"/>
    <n v="35000"/>
    <s v="정상"/>
    <d v="2019-10-16T00:00:00"/>
    <d v="2019-10-16T00:00:00"/>
    <s v="LA20192034611000"/>
    <x v="4"/>
    <d v="2019-10-31T00:00:00"/>
    <x v="0"/>
    <x v="6"/>
    <x v="0"/>
  </r>
  <r>
    <s v="엠피의정부"/>
    <s v="MP의정부"/>
    <s v="의정부1팀"/>
    <s v="염경분"/>
    <s v="KB손보"/>
    <x v="0"/>
    <x v="0"/>
    <n v="15000"/>
    <s v="정상"/>
    <d v="2019-10-16T00:00:00"/>
    <d v="2019-10-16T00:00:00"/>
    <n v="20195252939"/>
    <x v="4"/>
    <d v="2019-10-31T00:00:00"/>
    <x v="0"/>
    <x v="10"/>
    <x v="0"/>
  </r>
  <r>
    <s v="엠피라온"/>
    <s v="MP라온"/>
    <s v="라온1팀"/>
    <s v="윤태진"/>
    <s v="한화손보"/>
    <x v="0"/>
    <x v="0"/>
    <n v="35000"/>
    <s v="정상"/>
    <d v="2019-10-16T00:00:00"/>
    <d v="2019-10-16T00:00:00"/>
    <s v="LA20192033224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6T00:00:00"/>
    <d v="2019-10-16T00:00:00"/>
    <s v="LA20192032710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6T00:00:00"/>
    <d v="2019-10-16T00:00:00"/>
    <s v="LA20192033303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6T00:00:00"/>
    <d v="2019-10-16T00:00:00"/>
    <s v="LA20192032748000"/>
    <x v="4"/>
    <d v="2019-10-31T00:00:00"/>
    <x v="0"/>
    <x v="6"/>
    <x v="0"/>
  </r>
  <r>
    <s v="엠피라온"/>
    <s v="MP라온"/>
    <s v="라온1팀"/>
    <s v="윤태진"/>
    <s v="한화손보"/>
    <x v="0"/>
    <x v="0"/>
    <n v="30200"/>
    <s v="정상"/>
    <d v="2019-10-16T00:00:00"/>
    <d v="2019-10-16T00:00:00"/>
    <s v="LA20192035319000"/>
    <x v="4"/>
    <d v="2019-10-31T00:00:00"/>
    <x v="0"/>
    <x v="6"/>
    <x v="0"/>
  </r>
  <r>
    <s v="엠피상동"/>
    <s v="MP상동"/>
    <s v="상동1팀"/>
    <s v="이경옥"/>
    <s v="한화손보"/>
    <x v="0"/>
    <x v="0"/>
    <n v="120000"/>
    <s v="정상"/>
    <d v="2019-10-16T00:00:00"/>
    <d v="2019-11-05T00:00:00"/>
    <s v="LA20192033915000"/>
    <x v="4"/>
    <d v="2019-10-31T00:00:00"/>
    <x v="5"/>
    <x v="1"/>
    <x v="0"/>
  </r>
  <r>
    <s v="엠피상동"/>
    <s v="MP상동"/>
    <s v="상동1팀"/>
    <s v="이경옥"/>
    <s v="삼성화재"/>
    <x v="0"/>
    <x v="0"/>
    <n v="100000"/>
    <s v="정상"/>
    <d v="2019-10-16T00:00:00"/>
    <d v="2019-10-16T00:00:00"/>
    <n v="51922348920000"/>
    <x v="4"/>
    <d v="2019-10-31T00:00:00"/>
    <x v="0"/>
    <x v="1"/>
    <x v="0"/>
  </r>
  <r>
    <s v="엠피상동"/>
    <s v="MP상동"/>
    <s v="상동1팀"/>
    <s v="이병식"/>
    <s v="KB손보"/>
    <x v="0"/>
    <x v="0"/>
    <n v="35000"/>
    <s v="정상"/>
    <d v="2019-10-16T00:00:00"/>
    <d v="2019-10-16T00:00:00"/>
    <n v="20195261178"/>
    <x v="4"/>
    <d v="2019-10-31T00:00:00"/>
    <x v="0"/>
    <x v="1"/>
    <x v="0"/>
  </r>
  <r>
    <s v="엠피송내"/>
    <m/>
    <m/>
    <s v="이선영"/>
    <s v="현대해상"/>
    <x v="0"/>
    <x v="0"/>
    <n v="95500"/>
    <s v="정상"/>
    <d v="2019-10-16T00:00:00"/>
    <d v="2019-10-16T00:00:00"/>
    <s v="L01936668217"/>
    <x v="4"/>
    <d v="2019-10-31T00:00:00"/>
    <x v="0"/>
    <x v="2"/>
    <x v="0"/>
  </r>
  <r>
    <s v="엠피송내"/>
    <m/>
    <m/>
    <s v="이선영"/>
    <s v="현대해상"/>
    <x v="0"/>
    <x v="1"/>
    <n v="14840"/>
    <s v="정상"/>
    <d v="2019-10-16T00:00:00"/>
    <d v="2019-10-16T00:00:00"/>
    <s v="L01936668248"/>
    <x v="4"/>
    <d v="2019-10-31T00:00:00"/>
    <x v="0"/>
    <x v="2"/>
    <x v="0"/>
  </r>
  <r>
    <s v="엠피라온"/>
    <s v="HL지점"/>
    <m/>
    <s v="이종선"/>
    <s v="한화손보"/>
    <x v="0"/>
    <x v="0"/>
    <n v="36000"/>
    <s v="정상"/>
    <d v="2019-10-16T00:00:00"/>
    <d v="2019-10-16T00:00:00"/>
    <s v="LA20192034657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6T00:00:00"/>
    <d v="2019-10-16T00:00:00"/>
    <s v="LA20192037874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6T00:00:00"/>
    <d v="2019-10-16T00:00:00"/>
    <s v="LA20192035770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6T00:00:00"/>
    <d v="2019-10-16T00:00:00"/>
    <s v="LA20192034570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6T00:00:00"/>
    <d v="2019-10-16T00:00:00"/>
    <s v="LA20192037900000"/>
    <x v="4"/>
    <d v="2019-10-31T00:00:00"/>
    <x v="0"/>
    <x v="8"/>
    <x v="0"/>
  </r>
  <r>
    <s v="엠피라온"/>
    <s v="HL지점"/>
    <m/>
    <s v="이종선"/>
    <s v="한화손보"/>
    <x v="0"/>
    <x v="0"/>
    <n v="34000"/>
    <s v="정상"/>
    <d v="2019-10-16T00:00:00"/>
    <d v="2019-10-16T00:00:00"/>
    <s v="LA20192034604000"/>
    <x v="4"/>
    <d v="2019-10-31T00:00:00"/>
    <x v="0"/>
    <x v="8"/>
    <x v="0"/>
  </r>
  <r>
    <s v="엠피송내"/>
    <s v="MP송내"/>
    <s v="송내2팀"/>
    <s v="임서윤"/>
    <s v="삼성화재"/>
    <x v="0"/>
    <x v="0"/>
    <n v="42900"/>
    <s v="정상"/>
    <d v="2019-10-16T00:00:00"/>
    <d v="2019-10-16T00:00:00"/>
    <n v="51922415110000"/>
    <x v="4"/>
    <d v="2019-10-31T00:00:00"/>
    <x v="0"/>
    <x v="2"/>
    <x v="0"/>
  </r>
  <r>
    <s v="엠피송내"/>
    <s v="MP송내"/>
    <s v="송내2팀"/>
    <s v="임서윤"/>
    <s v="메리츠화재"/>
    <x v="0"/>
    <x v="0"/>
    <n v="39920"/>
    <s v="정상"/>
    <d v="2019-10-16T00:00:00"/>
    <d v="2019-10-16T00:00:00"/>
    <s v="61443-5251"/>
    <x v="4"/>
    <d v="2019-10-31T00:00:00"/>
    <x v="0"/>
    <x v="2"/>
    <x v="0"/>
  </r>
  <r>
    <s v="엠피상동"/>
    <s v="MP상동"/>
    <s v="상동1팀"/>
    <s v="임영신"/>
    <s v="메리츠화재"/>
    <x v="0"/>
    <x v="0"/>
    <n v="17000"/>
    <s v="정상"/>
    <d v="2019-10-16T00:00:00"/>
    <d v="2019-10-16T00:00:00"/>
    <s v="61437-10037"/>
    <x v="4"/>
    <d v="2019-10-31T00:00:00"/>
    <x v="0"/>
    <x v="1"/>
    <x v="0"/>
  </r>
  <r>
    <s v="엠피상동"/>
    <s v="MP상동"/>
    <s v="상동1팀"/>
    <s v="임영신"/>
    <s v="메리츠화재"/>
    <x v="0"/>
    <x v="0"/>
    <n v="54000"/>
    <s v="정상"/>
    <d v="2019-10-16T00:00:00"/>
    <d v="2019-10-16T00:00:00"/>
    <s v="61434-4230"/>
    <x v="4"/>
    <d v="2019-10-31T00:00:00"/>
    <x v="0"/>
    <x v="1"/>
    <x v="0"/>
  </r>
  <r>
    <s v="엠피상동"/>
    <s v="MP상동"/>
    <s v="상동1팀"/>
    <s v="임영신"/>
    <s v="메리츠화재"/>
    <x v="0"/>
    <x v="0"/>
    <n v="83000"/>
    <s v="정상"/>
    <d v="2019-10-16T00:00:00"/>
    <d v="2019-10-16T00:00:00"/>
    <s v="61433-2942"/>
    <x v="4"/>
    <d v="2019-10-31T00:00:00"/>
    <x v="0"/>
    <x v="1"/>
    <x v="0"/>
  </r>
  <r>
    <s v="엠피상동"/>
    <s v="MP상동"/>
    <s v="상동1팀"/>
    <s v="임영신"/>
    <s v="메리츠화재"/>
    <x v="0"/>
    <x v="0"/>
    <n v="46000"/>
    <s v="정상"/>
    <d v="2019-10-16T00:00:00"/>
    <d v="2019-10-16T00:00:00"/>
    <s v="61434-4269"/>
    <x v="4"/>
    <d v="2019-10-31T00:00:00"/>
    <x v="0"/>
    <x v="1"/>
    <x v="0"/>
  </r>
  <r>
    <s v="엠피상동"/>
    <s v="MP상동"/>
    <s v="상동1팀"/>
    <s v="조성임"/>
    <s v="삼성화재"/>
    <x v="0"/>
    <x v="2"/>
    <n v="50000"/>
    <s v="정상"/>
    <d v="2019-10-16T00:00:00"/>
    <d v="2019-10-16T00:00:00"/>
    <n v="51922409090000"/>
    <x v="4"/>
    <d v="2019-10-31T00:00:00"/>
    <x v="0"/>
    <x v="1"/>
    <x v="0"/>
  </r>
  <r>
    <s v="엠피피스토스"/>
    <s v="MP피스토스"/>
    <s v="피스1팀"/>
    <s v="최경은"/>
    <s v="DB손보"/>
    <x v="0"/>
    <x v="0"/>
    <n v="39630"/>
    <s v="정상"/>
    <d v="2019-10-16T00:00:00"/>
    <d v="2019-10-16T00:00:00"/>
    <n v="320191924363"/>
    <x v="4"/>
    <d v="2019-10-31T00:00:00"/>
    <x v="0"/>
    <x v="3"/>
    <x v="0"/>
  </r>
  <r>
    <s v="엠피피스토스"/>
    <s v="MP피스토스"/>
    <s v="피스1팀"/>
    <s v="최경은"/>
    <s v="DB손보"/>
    <x v="0"/>
    <x v="0"/>
    <n v="55000"/>
    <s v="정상"/>
    <d v="2019-10-16T00:00:00"/>
    <d v="2019-10-16T00:00:00"/>
    <n v="320191922731"/>
    <x v="4"/>
    <d v="2019-10-31T00:00:00"/>
    <x v="0"/>
    <x v="3"/>
    <x v="0"/>
  </r>
  <r>
    <s v="엠피라온"/>
    <s v="HL지점"/>
    <s v="HL1팀"/>
    <s v="함정석"/>
    <s v="한화손보"/>
    <x v="0"/>
    <x v="0"/>
    <n v="36000"/>
    <s v="정상"/>
    <d v="2019-10-16T00:00:00"/>
    <d v="2019-10-16T00:00:00"/>
    <s v="LA20192034323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6T00:00:00"/>
    <d v="2019-10-16T00:00:00"/>
    <s v="LA20192034002000"/>
    <x v="4"/>
    <d v="2019-10-31T00:00:00"/>
    <x v="0"/>
    <x v="8"/>
    <x v="0"/>
  </r>
  <r>
    <s v="엠피피스토스"/>
    <s v="MP피스토스"/>
    <s v="피스1팀"/>
    <s v="홍미숙"/>
    <s v="메리츠화재"/>
    <x v="0"/>
    <x v="0"/>
    <n v="65840"/>
    <s v="정상"/>
    <d v="2019-10-16T00:00:00"/>
    <d v="2019-10-16T00:00:00"/>
    <s v="61433-3231"/>
    <x v="4"/>
    <d v="2019-10-31T00:00:00"/>
    <x v="0"/>
    <x v="3"/>
    <x v="0"/>
  </r>
  <r>
    <s v="엠피상동"/>
    <s v="MP상동"/>
    <s v="상동1팀"/>
    <s v="강미경"/>
    <s v="메리츠화재"/>
    <x v="0"/>
    <x v="0"/>
    <n v="100000"/>
    <s v="정상"/>
    <d v="2019-10-15T00:00:00"/>
    <d v="2019-10-15T00:00:00"/>
    <s v="61443-4265"/>
    <x v="4"/>
    <d v="2019-10-31T00:00:00"/>
    <x v="0"/>
    <x v="1"/>
    <x v="0"/>
  </r>
  <r>
    <s v="엠피피스토스"/>
    <s v="MP피스토스"/>
    <s v="피스1팀"/>
    <s v="고경숙"/>
    <s v="롯데손보"/>
    <x v="0"/>
    <x v="0"/>
    <n v="40000"/>
    <s v="정상"/>
    <d v="2019-10-15T00:00:00"/>
    <d v="2019-10-15T00:00:00"/>
    <s v="LA20191843678000"/>
    <x v="4"/>
    <d v="2019-10-31T00:00:00"/>
    <x v="0"/>
    <x v="3"/>
    <x v="0"/>
  </r>
  <r>
    <s v="엠피피스토스"/>
    <s v="MP피스토스"/>
    <s v="피스1팀"/>
    <s v="고경숙"/>
    <s v="메리츠화재"/>
    <x v="0"/>
    <x v="0"/>
    <n v="37000"/>
    <s v="정상"/>
    <d v="2019-10-15T00:00:00"/>
    <d v="2019-10-15T00:00:00"/>
    <s v="61437-9600"/>
    <x v="4"/>
    <d v="2019-10-31T00:00:00"/>
    <x v="0"/>
    <x v="3"/>
    <x v="0"/>
  </r>
  <r>
    <s v="엠피메트로"/>
    <s v="씨티엠지점"/>
    <s v="씨티엠1팀"/>
    <s v="김대곤"/>
    <s v="한화손보"/>
    <x v="0"/>
    <x v="0"/>
    <n v="31564"/>
    <s v="정상"/>
    <d v="2019-10-15T00:00:00"/>
    <d v="2019-10-15T00:00:00"/>
    <s v="LA20192024139000"/>
    <x v="4"/>
    <d v="2019-10-31T00:00:00"/>
    <x v="0"/>
    <x v="13"/>
    <x v="0"/>
  </r>
  <r>
    <s v="엠피송내"/>
    <s v="MP송내"/>
    <s v="송내2팀"/>
    <s v="김묘정"/>
    <s v="한화손보"/>
    <x v="0"/>
    <x v="0"/>
    <n v="52500"/>
    <s v="정상"/>
    <d v="2019-10-15T00:00:00"/>
    <d v="2019-10-15T00:00:00"/>
    <s v="LA20192024569000"/>
    <x v="4"/>
    <d v="2019-10-31T00:00:00"/>
    <x v="0"/>
    <x v="2"/>
    <x v="0"/>
  </r>
  <r>
    <s v="엠피상동"/>
    <s v="MP상동"/>
    <s v="상동1팀"/>
    <s v="김미예1"/>
    <s v="삼성화재"/>
    <x v="0"/>
    <x v="1"/>
    <n v="22791"/>
    <s v="정상"/>
    <d v="2019-10-15T00:00:00"/>
    <d v="2019-10-15T00:00:00"/>
    <n v="51922270920000"/>
    <x v="4"/>
    <d v="2019-10-31T00:00:00"/>
    <x v="0"/>
    <x v="1"/>
    <x v="0"/>
  </r>
  <r>
    <s v="엠피라온"/>
    <s v="MP라온"/>
    <s v="라온1팀"/>
    <s v="김성만"/>
    <s v="흥국화재"/>
    <x v="0"/>
    <x v="0"/>
    <n v="34686"/>
    <s v="정상"/>
    <d v="2019-10-15T00:00:00"/>
    <d v="2019-10-15T00:00:00"/>
    <n v="41937142340000"/>
    <x v="4"/>
    <d v="2019-10-31T00:00:00"/>
    <x v="0"/>
    <x v="6"/>
    <x v="0"/>
  </r>
  <r>
    <s v="엠피라온"/>
    <s v="MP라온"/>
    <s v="라온1팀"/>
    <s v="김성만"/>
    <s v="한화손보"/>
    <x v="0"/>
    <x v="0"/>
    <n v="49062"/>
    <s v="정상"/>
    <d v="2019-10-15T00:00:00"/>
    <d v="2019-10-15T00:00:00"/>
    <s v="LA20192020578000"/>
    <x v="4"/>
    <d v="2019-10-31T00:00:00"/>
    <x v="0"/>
    <x v="6"/>
    <x v="0"/>
  </r>
  <r>
    <s v="엠피라온"/>
    <s v="MP라온"/>
    <s v="라온1팀"/>
    <s v="김성만"/>
    <s v="한화손보"/>
    <x v="0"/>
    <x v="0"/>
    <n v="30000"/>
    <s v="정상"/>
    <d v="2019-10-15T00:00:00"/>
    <d v="2019-10-15T00:00:00"/>
    <s v="LA20192019585000"/>
    <x v="4"/>
    <d v="2019-10-31T00:00:00"/>
    <x v="0"/>
    <x v="6"/>
    <x v="0"/>
  </r>
  <r>
    <s v="엠피라온"/>
    <s v="MP라온"/>
    <s v="라온1팀"/>
    <s v="김성만"/>
    <s v="한화손보"/>
    <x v="0"/>
    <x v="0"/>
    <n v="35000"/>
    <s v="정상"/>
    <d v="2019-10-15T00:00:00"/>
    <d v="2019-10-15T00:00:00"/>
    <s v="LA20192001133000"/>
    <x v="4"/>
    <d v="2019-10-31T00:00:00"/>
    <x v="0"/>
    <x v="6"/>
    <x v="0"/>
  </r>
  <r>
    <s v="엠피라온"/>
    <s v="MP라온"/>
    <s v="라온1팀"/>
    <s v="김성만"/>
    <s v="메리츠화재"/>
    <x v="0"/>
    <x v="0"/>
    <n v="35000"/>
    <s v="정상"/>
    <d v="2019-10-15T00:00:00"/>
    <d v="2019-10-15T00:00:00"/>
    <s v="61437-9433"/>
    <x v="4"/>
    <d v="2019-10-31T00:00:00"/>
    <x v="0"/>
    <x v="6"/>
    <x v="0"/>
  </r>
  <r>
    <s v="엠피피스토스"/>
    <s v="MP피스토스"/>
    <s v="피스1팀"/>
    <s v="김승희"/>
    <s v="DB손보"/>
    <x v="0"/>
    <x v="0"/>
    <n v="51000"/>
    <s v="정상"/>
    <d v="2019-10-15T00:00:00"/>
    <d v="2019-11-06T00:00:00"/>
    <n v="320191912240"/>
    <x v="4"/>
    <d v="2019-10-31T00:00:00"/>
    <x v="5"/>
    <x v="3"/>
    <x v="0"/>
  </r>
  <r>
    <s v="엠피아이리치"/>
    <s v="MP아이리치"/>
    <s v="아이리치1팀"/>
    <s v="김정희2"/>
    <s v="한화손보"/>
    <x v="0"/>
    <x v="0"/>
    <n v="52000"/>
    <s v="정상"/>
    <d v="2019-10-15T00:00:00"/>
    <d v="2019-10-15T00:00:00"/>
    <s v="LA20192018853000"/>
    <x v="4"/>
    <d v="2019-10-31T00:00:00"/>
    <x v="0"/>
    <x v="14"/>
    <x v="0"/>
  </r>
  <r>
    <s v="엠피아이리치"/>
    <s v="MP아이리치"/>
    <s v="아이리치1팀"/>
    <s v="김정희2"/>
    <s v="메리츠화재"/>
    <x v="0"/>
    <x v="0"/>
    <n v="70000"/>
    <s v="정상"/>
    <d v="2019-10-15T00:00:00"/>
    <d v="2019-10-15T00:00:00"/>
    <s v="61438-4203"/>
    <x v="4"/>
    <d v="2019-10-31T00:00:00"/>
    <x v="0"/>
    <x v="14"/>
    <x v="0"/>
  </r>
  <r>
    <s v="엠피메트로"/>
    <s v="MP메트로"/>
    <s v="시흥1팀"/>
    <s v="김지연"/>
    <s v="KB손보"/>
    <x v="0"/>
    <x v="0"/>
    <n v="38000"/>
    <s v="정상"/>
    <d v="2019-10-15T00:00:00"/>
    <d v="2019-10-15T00:00:00"/>
    <n v="20195230152"/>
    <x v="4"/>
    <d v="2019-10-31T00:00:00"/>
    <x v="0"/>
    <x v="15"/>
    <x v="0"/>
  </r>
  <r>
    <s v="엠피피스토스"/>
    <s v="MP피스토스"/>
    <s v="피스1팀"/>
    <s v="김진이"/>
    <s v="현대해상"/>
    <x v="0"/>
    <x v="0"/>
    <n v="83310"/>
    <s v="철회"/>
    <d v="2019-10-15T00:00:00"/>
    <d v="2019-10-15T00:00:00"/>
    <s v="L01936355855"/>
    <x v="4"/>
    <d v="2019-10-31T00:00:00"/>
    <x v="1"/>
    <x v="3"/>
    <x v="0"/>
  </r>
  <r>
    <s v="엠피라온"/>
    <s v="MP라온"/>
    <m/>
    <s v="박종철"/>
    <s v="한화손보"/>
    <x v="0"/>
    <x v="0"/>
    <n v="35000"/>
    <s v="정상"/>
    <d v="2019-10-15T00:00:00"/>
    <d v="2019-10-15T00:00:00"/>
    <s v="LA20192017818000"/>
    <x v="4"/>
    <d v="2019-10-31T00:00:00"/>
    <x v="0"/>
    <x v="6"/>
    <x v="0"/>
  </r>
  <r>
    <s v="엠피성공"/>
    <s v="MP성공"/>
    <s v="성공1팀"/>
    <s v="백혜경"/>
    <s v="메리츠화재"/>
    <x v="0"/>
    <x v="0"/>
    <n v="106180"/>
    <s v="정상"/>
    <d v="2019-10-15T00:00:00"/>
    <d v="2019-11-05T00:00:00"/>
    <s v="61441-2457"/>
    <x v="4"/>
    <d v="2019-10-31T00:00:00"/>
    <x v="5"/>
    <x v="5"/>
    <x v="0"/>
  </r>
  <r>
    <s v="엠피성공"/>
    <s v="MP성공"/>
    <s v="성공1팀"/>
    <s v="백혜경"/>
    <s v="메리츠화재"/>
    <x v="0"/>
    <x v="1"/>
    <n v="22460"/>
    <s v="정상"/>
    <d v="2019-10-15T00:00:00"/>
    <d v="2019-11-05T00:00:00"/>
    <s v="61264-248126"/>
    <x v="4"/>
    <d v="2019-10-31T00:00:00"/>
    <x v="5"/>
    <x v="5"/>
    <x v="0"/>
  </r>
  <r>
    <s v="엠피조은"/>
    <s v="MP조은"/>
    <s v="조은1팀"/>
    <s v="손수영"/>
    <s v="한화손보"/>
    <x v="0"/>
    <x v="0"/>
    <n v="20000"/>
    <s v="정상"/>
    <d v="2019-10-15T00:00:00"/>
    <d v="2019-10-15T00:00:00"/>
    <s v="LA20192021265000"/>
    <x v="4"/>
    <d v="2019-10-31T00:00:00"/>
    <x v="0"/>
    <x v="0"/>
    <x v="0"/>
  </r>
  <r>
    <s v="엠피피스토스"/>
    <s v="MP피스토스"/>
    <s v="피스1팀"/>
    <s v="신현애"/>
    <s v="DB손보"/>
    <x v="0"/>
    <x v="0"/>
    <n v="73000"/>
    <s v="정상"/>
    <d v="2019-10-15T00:00:00"/>
    <d v="2019-10-15T00:00:00"/>
    <n v="320191910285"/>
    <x v="4"/>
    <d v="2019-10-31T00:00:00"/>
    <x v="0"/>
    <x v="3"/>
    <x v="0"/>
  </r>
  <r>
    <s v="엠피의정부"/>
    <s v="MP의정부"/>
    <s v="의정부1팀"/>
    <s v="염경분"/>
    <s v="삼성화재"/>
    <x v="0"/>
    <x v="0"/>
    <n v="128655"/>
    <s v="정상"/>
    <d v="2019-10-15T00:00:00"/>
    <d v="2019-10-15T00:00:00"/>
    <n v="51922286190000"/>
    <x v="4"/>
    <d v="2019-10-31T00:00:00"/>
    <x v="0"/>
    <x v="10"/>
    <x v="0"/>
  </r>
  <r>
    <s v="엠피메트로"/>
    <s v="MP메트로"/>
    <s v="제이엔제이팀"/>
    <s v="윤정화"/>
    <s v="DB손보"/>
    <x v="0"/>
    <x v="1"/>
    <n v="32830"/>
    <s v="정상"/>
    <d v="2019-10-15T00:00:00"/>
    <d v="2019-10-15T00:00:00"/>
    <n v="320191910245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68330"/>
    <s v="정상"/>
    <d v="2019-10-15T00:00:00"/>
    <d v="2019-10-15T00:00:00"/>
    <n v="320191912548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02390"/>
    <s v="정상"/>
    <d v="2019-10-15T00:00:00"/>
    <d v="2019-10-15T00:00:00"/>
    <s v="61433-2634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15T00:00:00"/>
    <d v="2019-10-15T00:00:00"/>
    <s v="LA20192021428000"/>
    <x v="4"/>
    <d v="2019-10-31T00:00:00"/>
    <x v="0"/>
    <x v="6"/>
    <x v="0"/>
  </r>
  <r>
    <s v="엠피라온"/>
    <s v="MP라온"/>
    <s v="라온1팀"/>
    <s v="윤태진"/>
    <s v="한화손보"/>
    <x v="0"/>
    <x v="0"/>
    <n v="20000"/>
    <s v="정상"/>
    <d v="2019-10-15T00:00:00"/>
    <d v="2019-10-15T00:00:00"/>
    <s v="LA20192023685000"/>
    <x v="4"/>
    <d v="2019-10-31T00:00:00"/>
    <x v="0"/>
    <x v="6"/>
    <x v="0"/>
  </r>
  <r>
    <s v="엠피라온"/>
    <s v="MP라온"/>
    <s v="라온1팀"/>
    <s v="윤태진"/>
    <s v="흥국화재"/>
    <x v="0"/>
    <x v="0"/>
    <n v="53441"/>
    <s v="정상"/>
    <d v="2019-10-15T00:00:00"/>
    <d v="2019-10-15T00:00:00"/>
    <n v="41937143390000"/>
    <x v="4"/>
    <d v="2019-10-31T00:00:00"/>
    <x v="0"/>
    <x v="6"/>
    <x v="0"/>
  </r>
  <r>
    <s v="엠피상동"/>
    <s v="MP상동"/>
    <s v="상동1팀"/>
    <s v="이경옥"/>
    <s v="삼성화재"/>
    <x v="0"/>
    <x v="0"/>
    <n v="70000"/>
    <s v="정상"/>
    <d v="2019-10-15T00:00:00"/>
    <d v="2019-11-05T00:00:00"/>
    <n v="51922288620000"/>
    <x v="4"/>
    <d v="2019-10-31T00:00:00"/>
    <x v="5"/>
    <x v="1"/>
    <x v="0"/>
  </r>
  <r>
    <s v="엠피라온"/>
    <s v="MP라온"/>
    <s v="라온1팀"/>
    <s v="이동욱2"/>
    <s v="한화손보"/>
    <x v="0"/>
    <x v="0"/>
    <n v="35000"/>
    <s v="정상"/>
    <d v="2019-10-15T00:00:00"/>
    <d v="2019-10-15T00:00:00"/>
    <s v="LA20192021385000"/>
    <x v="4"/>
    <d v="2019-10-31T00:00:00"/>
    <x v="0"/>
    <x v="6"/>
    <x v="0"/>
  </r>
  <r>
    <s v="엠피라온"/>
    <s v="MP라온"/>
    <s v="라온1팀"/>
    <s v="이동욱2"/>
    <s v="메리츠화재"/>
    <x v="0"/>
    <x v="0"/>
    <n v="35000"/>
    <s v="정상"/>
    <d v="2019-10-15T00:00:00"/>
    <d v="2019-10-15T00:00:00"/>
    <s v="61437-9571"/>
    <x v="4"/>
    <d v="2019-10-31T00:00:00"/>
    <x v="0"/>
    <x v="6"/>
    <x v="0"/>
  </r>
  <r>
    <s v="엠피라온"/>
    <s v="MP라온"/>
    <s v="라온1팀"/>
    <s v="이동욱2"/>
    <s v="메리츠화재"/>
    <x v="0"/>
    <x v="0"/>
    <n v="35000"/>
    <s v="정상"/>
    <d v="2019-10-15T00:00:00"/>
    <d v="2019-10-15T00:00:00"/>
    <s v="61437-9372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15T00:00:00"/>
    <d v="2019-10-15T00:00:00"/>
    <s v="LA20192017855000"/>
    <x v="4"/>
    <d v="2019-10-31T00:00:00"/>
    <x v="0"/>
    <x v="6"/>
    <x v="0"/>
  </r>
  <r>
    <s v="엠피라온"/>
    <s v="HL지점"/>
    <m/>
    <s v="이종선"/>
    <s v="한화손보"/>
    <x v="0"/>
    <x v="0"/>
    <n v="36000"/>
    <s v="정상"/>
    <d v="2019-10-15T00:00:00"/>
    <d v="2019-10-15T00:00:00"/>
    <s v="LA20192020350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5T00:00:00"/>
    <d v="2019-10-15T00:00:00"/>
    <s v="LA20192018156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5T00:00:00"/>
    <d v="2019-10-15T00:00:00"/>
    <s v="LA20192018119000"/>
    <x v="4"/>
    <d v="2019-10-31T00:00:00"/>
    <x v="0"/>
    <x v="8"/>
    <x v="0"/>
  </r>
  <r>
    <s v="엠피라온"/>
    <s v="HL지점"/>
    <m/>
    <s v="이종선"/>
    <s v="한화손보"/>
    <x v="0"/>
    <x v="0"/>
    <n v="35000"/>
    <s v="정상"/>
    <d v="2019-10-15T00:00:00"/>
    <d v="2019-10-15T00:00:00"/>
    <s v="LA20192020383000"/>
    <x v="4"/>
    <d v="2019-10-31T00:00:00"/>
    <x v="0"/>
    <x v="8"/>
    <x v="0"/>
  </r>
  <r>
    <s v="엠피라온"/>
    <s v="HL지점"/>
    <m/>
    <s v="이종선"/>
    <s v="한화손보"/>
    <x v="0"/>
    <x v="0"/>
    <n v="36000"/>
    <s v="정상"/>
    <d v="2019-10-15T00:00:00"/>
    <d v="2019-10-15T00:00:00"/>
    <s v="LA20192018212000"/>
    <x v="4"/>
    <d v="2019-10-31T00:00:00"/>
    <x v="0"/>
    <x v="8"/>
    <x v="0"/>
  </r>
  <r>
    <s v="엠피가온"/>
    <s v="MP가온"/>
    <s v="가온1팀"/>
    <s v="임명산"/>
    <s v="흥국화재"/>
    <x v="0"/>
    <x v="1"/>
    <n v="36918"/>
    <s v="정상"/>
    <d v="2019-10-15T00:00:00"/>
    <d v="2019-10-15T00:00:00"/>
    <n v="41937145940000"/>
    <x v="4"/>
    <d v="2019-10-31T00:00:00"/>
    <x v="0"/>
    <x v="9"/>
    <x v="0"/>
  </r>
  <r>
    <s v="엠피가온"/>
    <s v="MP가온"/>
    <s v="가온1팀"/>
    <s v="임명산"/>
    <s v="흥국화재"/>
    <x v="0"/>
    <x v="0"/>
    <n v="18370"/>
    <s v="정상"/>
    <d v="2019-10-15T00:00:00"/>
    <d v="2019-10-15T00:00:00"/>
    <n v="41937145840000"/>
    <x v="4"/>
    <d v="2019-10-31T00:00:00"/>
    <x v="0"/>
    <x v="9"/>
    <x v="0"/>
  </r>
  <r>
    <s v="엠피가온"/>
    <s v="MP가온"/>
    <s v="가온1팀"/>
    <s v="임명산"/>
    <s v="흥국화재"/>
    <x v="0"/>
    <x v="0"/>
    <n v="76032"/>
    <s v="철회"/>
    <d v="2019-10-15T00:00:00"/>
    <d v="2019-10-15T00:00:00"/>
    <n v="41937141870000"/>
    <x v="4"/>
    <d v="2019-10-31T00:00:00"/>
    <x v="1"/>
    <x v="9"/>
    <x v="0"/>
  </r>
  <r>
    <s v="엠피송내"/>
    <s v="MP송내"/>
    <s v="송내1팀"/>
    <s v="정인란"/>
    <s v="메리츠화재"/>
    <x v="0"/>
    <x v="0"/>
    <n v="30240"/>
    <s v="정상"/>
    <d v="2019-10-15T00:00:00"/>
    <d v="2019-10-15T00:00:00"/>
    <s v="61437-9229"/>
    <x v="4"/>
    <d v="2019-10-31T00:00:00"/>
    <x v="0"/>
    <x v="2"/>
    <x v="0"/>
  </r>
  <r>
    <s v="엠피상동"/>
    <s v="MP상동"/>
    <s v="상동1팀"/>
    <s v="조성임"/>
    <s v="한화손보"/>
    <x v="0"/>
    <x v="0"/>
    <n v="38950"/>
    <s v="정상"/>
    <d v="2019-10-15T00:00:00"/>
    <d v="2019-10-15T00:00:00"/>
    <s v="LA20192018089000"/>
    <x v="4"/>
    <d v="2019-10-31T00:00:00"/>
    <x v="0"/>
    <x v="1"/>
    <x v="0"/>
  </r>
  <r>
    <s v="엠피상동"/>
    <s v="MP상동"/>
    <s v="상동1팀"/>
    <s v="조성임"/>
    <s v="메리츠화재"/>
    <x v="0"/>
    <x v="0"/>
    <n v="32000"/>
    <s v="정상"/>
    <d v="2019-10-15T00:00:00"/>
    <d v="2019-10-15T00:00:00"/>
    <s v="61415-31530"/>
    <x v="4"/>
    <d v="2019-10-31T00:00:00"/>
    <x v="0"/>
    <x v="1"/>
    <x v="0"/>
  </r>
  <r>
    <s v="엠피의정부"/>
    <s v="MP의정부"/>
    <s v="의정부1팀"/>
    <s v="채경미"/>
    <s v="롯데손보"/>
    <x v="0"/>
    <x v="1"/>
    <n v="8693"/>
    <s v="정상"/>
    <d v="2019-10-15T00:00:00"/>
    <d v="2019-10-15T00:00:00"/>
    <s v="LA20191842425000"/>
    <x v="4"/>
    <d v="2019-10-31T00:00:00"/>
    <x v="0"/>
    <x v="10"/>
    <x v="0"/>
  </r>
  <r>
    <s v="엠피의정부"/>
    <s v="MP의정부"/>
    <s v="의정부1팀"/>
    <s v="채경미"/>
    <s v="롯데손보"/>
    <x v="0"/>
    <x v="0"/>
    <n v="65886"/>
    <s v="정상"/>
    <d v="2019-10-15T00:00:00"/>
    <d v="2019-10-15T00:00:00"/>
    <s v="LA20191840799000"/>
    <x v="4"/>
    <d v="2019-10-31T00:00:00"/>
    <x v="0"/>
    <x v="10"/>
    <x v="0"/>
  </r>
  <r>
    <s v="엠피의정부"/>
    <s v="MP의정부"/>
    <s v="의정부1팀"/>
    <s v="채경미"/>
    <s v="롯데손보"/>
    <x v="0"/>
    <x v="1"/>
    <n v="9464"/>
    <s v="정상"/>
    <d v="2019-10-15T00:00:00"/>
    <d v="2019-10-15T00:00:00"/>
    <s v="LA20191841720000"/>
    <x v="4"/>
    <d v="2019-10-31T00:00:00"/>
    <x v="0"/>
    <x v="10"/>
    <x v="0"/>
  </r>
  <r>
    <s v="엠피의정부"/>
    <s v="MP의정부"/>
    <s v="의정부1팀"/>
    <s v="채경미"/>
    <s v="롯데손보"/>
    <x v="0"/>
    <x v="0"/>
    <n v="69443"/>
    <s v="정상"/>
    <d v="2019-10-15T00:00:00"/>
    <d v="2019-10-15T00:00:00"/>
    <s v="LA20191841614000"/>
    <x v="4"/>
    <d v="2019-10-31T00:00:00"/>
    <x v="0"/>
    <x v="10"/>
    <x v="0"/>
  </r>
  <r>
    <s v="엠피의정부"/>
    <s v="MP의정부"/>
    <s v="의정부1팀"/>
    <s v="채경미"/>
    <s v="메리츠화재"/>
    <x v="0"/>
    <x v="0"/>
    <n v="11710"/>
    <s v="철회"/>
    <d v="2019-10-15T00:00:00"/>
    <d v="2019-10-15T00:00:00"/>
    <s v="61437-8233"/>
    <x v="4"/>
    <d v="2019-10-31T00:00:00"/>
    <x v="1"/>
    <x v="10"/>
    <x v="0"/>
  </r>
  <r>
    <s v="엠피성공"/>
    <s v="MP성공"/>
    <s v="성공1팀"/>
    <s v="최선희"/>
    <s v="농협손보"/>
    <x v="0"/>
    <x v="0"/>
    <n v="63189"/>
    <s v="정상"/>
    <d v="2019-10-15T00:00:00"/>
    <d v="2019-10-15T00:00:00"/>
    <n v="3190597405871"/>
    <x v="4"/>
    <d v="2019-10-31T00:00:00"/>
    <x v="0"/>
    <x v="5"/>
    <x v="0"/>
  </r>
  <r>
    <s v="엠피성공"/>
    <s v="MP성공"/>
    <s v="성공1팀"/>
    <s v="최선희"/>
    <s v="농협손보"/>
    <x v="0"/>
    <x v="0"/>
    <n v="75353"/>
    <s v="정상"/>
    <d v="2019-10-15T00:00:00"/>
    <d v="2019-10-15T00:00:00"/>
    <n v="3190599061811"/>
    <x v="4"/>
    <d v="2019-10-31T00:00:00"/>
    <x v="0"/>
    <x v="5"/>
    <x v="0"/>
  </r>
  <r>
    <s v="엠피성공"/>
    <s v="MP성공"/>
    <s v="성공1팀"/>
    <s v="최선희"/>
    <s v="롯데손보"/>
    <x v="0"/>
    <x v="0"/>
    <n v="158933"/>
    <s v="정상"/>
    <d v="2019-10-15T00:00:00"/>
    <d v="2019-10-15T00:00:00"/>
    <s v="LA20191840087000"/>
    <x v="4"/>
    <d v="2019-10-31T00:00:00"/>
    <x v="0"/>
    <x v="5"/>
    <x v="0"/>
  </r>
  <r>
    <s v="엠피성공"/>
    <s v="MP성공"/>
    <s v="성공1팀"/>
    <s v="최선희"/>
    <s v="롯데손보"/>
    <x v="0"/>
    <x v="0"/>
    <n v="38865"/>
    <s v="정상"/>
    <d v="2019-10-15T00:00:00"/>
    <d v="2019-10-15T00:00:00"/>
    <s v="LA20191841339000"/>
    <x v="4"/>
    <d v="2019-10-31T00:00:00"/>
    <x v="0"/>
    <x v="5"/>
    <x v="0"/>
  </r>
  <r>
    <s v="엠피라온"/>
    <s v="HL지점"/>
    <s v="HL1팀"/>
    <s v="함정석"/>
    <s v="한화손보"/>
    <x v="0"/>
    <x v="0"/>
    <n v="36000"/>
    <s v="정상"/>
    <d v="2019-10-15T00:00:00"/>
    <d v="2019-10-15T00:00:00"/>
    <s v="LA20192020825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5T00:00:00"/>
    <d v="2019-10-15T00:00:00"/>
    <s v="LA20192018669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5T00:00:00"/>
    <d v="2019-10-15T00:00:00"/>
    <s v="LA20192018367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5T00:00:00"/>
    <d v="2019-10-15T00:00:00"/>
    <s v="LA20192020268000"/>
    <x v="4"/>
    <d v="2019-10-31T00:00:00"/>
    <x v="0"/>
    <x v="8"/>
    <x v="0"/>
  </r>
  <r>
    <s v="엠피피스토스"/>
    <s v="MP피스토스"/>
    <s v="피스1팀"/>
    <s v="홍미숙"/>
    <s v="롯데손보"/>
    <x v="0"/>
    <x v="0"/>
    <n v="90777"/>
    <s v="정상"/>
    <d v="2019-10-15T00:00:00"/>
    <d v="2019-10-15T00:00:00"/>
    <s v="LA20191843753000"/>
    <x v="4"/>
    <d v="2019-10-31T00:00:00"/>
    <x v="0"/>
    <x v="3"/>
    <x v="0"/>
  </r>
  <r>
    <s v="엠피피스토스"/>
    <s v="MP피스토스"/>
    <s v="피스1팀"/>
    <s v="홍미숙"/>
    <s v="삼성화재"/>
    <x v="0"/>
    <x v="0"/>
    <n v="30200"/>
    <s v="정상"/>
    <d v="2019-10-15T00:00:00"/>
    <d v="2019-10-15T00:00:00"/>
    <n v="51922307490000"/>
    <x v="4"/>
    <d v="2019-10-31T00:00:00"/>
    <x v="0"/>
    <x v="3"/>
    <x v="0"/>
  </r>
  <r>
    <s v="엠피피스토스"/>
    <s v="MP피스토스"/>
    <s v="피스1팀"/>
    <s v="홍미숙"/>
    <s v="메리츠화재"/>
    <x v="0"/>
    <x v="0"/>
    <n v="10700"/>
    <s v="정상"/>
    <d v="2019-10-15T00:00:00"/>
    <d v="2019-10-15T00:00:00"/>
    <s v="61437-8825"/>
    <x v="4"/>
    <d v="2019-10-31T00:00:00"/>
    <x v="0"/>
    <x v="3"/>
    <x v="0"/>
  </r>
  <r>
    <s v="엠피메트로"/>
    <s v="씨티엠지점"/>
    <s v="씨티엠1팀"/>
    <s v="김대곤"/>
    <s v="한화손보"/>
    <x v="0"/>
    <x v="0"/>
    <n v="20244"/>
    <s v="정상"/>
    <d v="2019-10-14T00:00:00"/>
    <d v="2019-10-14T00:00:00"/>
    <s v="LA20192008298000"/>
    <x v="4"/>
    <d v="2019-10-31T00:00:00"/>
    <x v="0"/>
    <x v="13"/>
    <x v="0"/>
  </r>
  <r>
    <s v="엠피송내"/>
    <s v="MP송내"/>
    <s v="송내2팀"/>
    <s v="김묘정"/>
    <s v="메리츠화재"/>
    <x v="0"/>
    <x v="0"/>
    <n v="111980"/>
    <s v="정상"/>
    <d v="2019-10-14T00:00:00"/>
    <d v="2019-10-14T00:00:00"/>
    <s v="61415-31205"/>
    <x v="4"/>
    <d v="2019-10-31T00:00:00"/>
    <x v="0"/>
    <x v="2"/>
    <x v="0"/>
  </r>
  <r>
    <s v="엠피라온"/>
    <s v="MP라온"/>
    <s v="라온1팀"/>
    <s v="김성만"/>
    <s v="현대해상"/>
    <x v="0"/>
    <x v="0"/>
    <n v="93580"/>
    <s v="정상"/>
    <d v="2019-10-14T00:00:00"/>
    <d v="2019-10-14T00:00:00"/>
    <s v="L01936427898"/>
    <x v="4"/>
    <d v="2019-10-31T00:00:00"/>
    <x v="0"/>
    <x v="6"/>
    <x v="0"/>
  </r>
  <r>
    <s v="엠피라온"/>
    <s v="MP라온"/>
    <s v="라온1팀"/>
    <s v="김성만"/>
    <s v="현대해상"/>
    <x v="0"/>
    <x v="0"/>
    <n v="89780"/>
    <s v="정상"/>
    <d v="2019-10-14T00:00:00"/>
    <d v="2019-10-14T00:00:00"/>
    <s v="L01936427324"/>
    <x v="4"/>
    <d v="2019-10-31T00:00:00"/>
    <x v="0"/>
    <x v="6"/>
    <x v="0"/>
  </r>
  <r>
    <s v="엠피피스토스"/>
    <s v="MP피스토스"/>
    <s v="피스1팀"/>
    <s v="김진이"/>
    <s v="롯데손보"/>
    <x v="0"/>
    <x v="0"/>
    <n v="20666"/>
    <s v="정상"/>
    <d v="2019-10-14T00:00:00"/>
    <d v="2019-10-14T00:00:00"/>
    <s v="LA20191835940000"/>
    <x v="4"/>
    <d v="2019-10-31T00:00:00"/>
    <x v="0"/>
    <x v="3"/>
    <x v="0"/>
  </r>
  <r>
    <s v="엠피피스토스"/>
    <s v="MP피스토스"/>
    <s v="피스1팀"/>
    <s v="김현옥2"/>
    <s v="삼성화재"/>
    <x v="0"/>
    <x v="0"/>
    <n v="38550"/>
    <s v="정상"/>
    <d v="2019-10-14T00:00:00"/>
    <d v="2019-10-14T00:00:00"/>
    <n v="51922189420000"/>
    <x v="4"/>
    <d v="2019-10-31T00:00:00"/>
    <x v="0"/>
    <x v="3"/>
    <x v="0"/>
  </r>
  <r>
    <s v="엠피경기"/>
    <s v="MP경기"/>
    <s v="경기1팀"/>
    <s v="김호자"/>
    <s v="메리츠화재"/>
    <x v="0"/>
    <x v="1"/>
    <n v="14240"/>
    <s v="정상"/>
    <d v="2019-10-14T00:00:00"/>
    <d v="2019-10-14T00:00:00"/>
    <s v="61264-246350"/>
    <x v="4"/>
    <d v="2019-10-31T00:00:00"/>
    <x v="0"/>
    <x v="18"/>
    <x v="0"/>
  </r>
  <r>
    <s v="엠피경기"/>
    <s v="MP경기"/>
    <s v="경기1팀"/>
    <s v="김호자"/>
    <s v="메리츠화재"/>
    <x v="0"/>
    <x v="0"/>
    <n v="105000"/>
    <s v="정상"/>
    <d v="2019-10-14T00:00:00"/>
    <d v="2019-10-14T00:00:00"/>
    <s v="61433-2273"/>
    <x v="4"/>
    <d v="2019-10-31T00:00:00"/>
    <x v="0"/>
    <x v="18"/>
    <x v="0"/>
  </r>
  <r>
    <s v="엠피라온"/>
    <s v="MP라온"/>
    <m/>
    <s v="박종철"/>
    <s v="한화손보"/>
    <x v="0"/>
    <x v="0"/>
    <n v="160000"/>
    <s v="정상"/>
    <d v="2019-10-14T00:00:00"/>
    <d v="2019-10-14T00:00:00"/>
    <s v="LA20192008587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4T00:00:00"/>
    <d v="2019-10-14T00:00:00"/>
    <s v="LA20192000071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4T00:00:00"/>
    <d v="2019-10-14T00:00:00"/>
    <s v="LA20192006683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4T00:00:00"/>
    <d v="2019-10-14T00:00:00"/>
    <s v="LA20192003892000"/>
    <x v="4"/>
    <d v="2019-10-31T00:00:00"/>
    <x v="0"/>
    <x v="6"/>
    <x v="0"/>
  </r>
  <r>
    <s v="엠피성공"/>
    <s v="MP성공"/>
    <s v="성공1팀"/>
    <s v="백혜경"/>
    <s v="KB손보"/>
    <x v="0"/>
    <x v="0"/>
    <n v="24000"/>
    <s v="정상"/>
    <d v="2019-10-14T00:00:00"/>
    <d v="2019-10-14T00:00:00"/>
    <n v="20195211534"/>
    <x v="4"/>
    <d v="2019-10-31T00:00:00"/>
    <x v="0"/>
    <x v="5"/>
    <x v="0"/>
  </r>
  <r>
    <s v="엠피성공"/>
    <s v="MP성공"/>
    <s v="성공1팀"/>
    <s v="백혜경"/>
    <s v="KB손보"/>
    <x v="0"/>
    <x v="0"/>
    <n v="26000"/>
    <s v="정상"/>
    <d v="2019-10-14T00:00:00"/>
    <d v="2019-10-14T00:00:00"/>
    <n v="20195205844"/>
    <x v="4"/>
    <d v="2019-10-31T00:00:00"/>
    <x v="0"/>
    <x v="5"/>
    <x v="0"/>
  </r>
  <r>
    <s v="엠피메트로"/>
    <s v="MP메트로"/>
    <s v="제이엔제이팀"/>
    <s v="윤정화"/>
    <s v="메리츠화재"/>
    <x v="0"/>
    <x v="0"/>
    <n v="59000"/>
    <s v="정상"/>
    <d v="2019-10-14T00:00:00"/>
    <d v="2019-10-14T00:00:00"/>
    <s v="61434-3126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14T00:00:00"/>
    <d v="2019-10-14T00:00:00"/>
    <s v="LA20191998416000"/>
    <x v="4"/>
    <d v="2019-10-31T00:00:00"/>
    <x v="0"/>
    <x v="6"/>
    <x v="0"/>
  </r>
  <r>
    <s v="엠피라온"/>
    <s v="MP라온"/>
    <s v="라온1팀"/>
    <s v="윤태진"/>
    <s v="메리츠화재"/>
    <x v="0"/>
    <x v="0"/>
    <n v="30000"/>
    <s v="정상"/>
    <d v="2019-10-14T00:00:00"/>
    <d v="2019-10-14T00:00:00"/>
    <s v="61437-7997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4T00:00:00"/>
    <d v="2019-10-14T00:00:00"/>
    <s v="LA20191998380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4T00:00:00"/>
    <d v="2019-10-14T00:00:00"/>
    <s v="LA20192001113000"/>
    <x v="4"/>
    <d v="2019-10-31T00:00:00"/>
    <x v="0"/>
    <x v="6"/>
    <x v="0"/>
  </r>
  <r>
    <s v="엠피상동"/>
    <s v="MP상동"/>
    <s v="상동1팀"/>
    <s v="이경옥"/>
    <s v="삼성화재"/>
    <x v="0"/>
    <x v="0"/>
    <n v="30000"/>
    <s v="정상"/>
    <d v="2019-10-14T00:00:00"/>
    <d v="2019-10-14T00:00:00"/>
    <n v="51922194790000"/>
    <x v="4"/>
    <d v="2019-10-31T00:00:00"/>
    <x v="0"/>
    <x v="1"/>
    <x v="0"/>
  </r>
  <r>
    <s v="엠피상동"/>
    <s v="MP상동"/>
    <s v="상동1팀"/>
    <s v="이경옥"/>
    <s v="메리츠화재"/>
    <x v="0"/>
    <x v="0"/>
    <n v="65000"/>
    <s v="정상"/>
    <d v="2019-10-14T00:00:00"/>
    <d v="2019-10-14T00:00:00"/>
    <s v="61415-31286"/>
    <x v="4"/>
    <d v="2019-10-31T00:00:00"/>
    <x v="0"/>
    <x v="1"/>
    <x v="0"/>
  </r>
  <r>
    <s v="엠피상동"/>
    <s v="MP상동"/>
    <s v="상동1팀"/>
    <s v="이경옥"/>
    <s v="삼성화재"/>
    <x v="0"/>
    <x v="0"/>
    <n v="100000"/>
    <s v="정상"/>
    <d v="2019-10-14T00:00:00"/>
    <d v="2019-10-14T00:00:00"/>
    <n v="51922217260000"/>
    <x v="4"/>
    <d v="2019-10-31T00:00:00"/>
    <x v="0"/>
    <x v="1"/>
    <x v="0"/>
  </r>
  <r>
    <s v="엠피라온"/>
    <s v="MP라온"/>
    <s v="라온1팀"/>
    <s v="이동욱2"/>
    <s v="한화손보"/>
    <x v="0"/>
    <x v="0"/>
    <n v="35000"/>
    <s v="정상"/>
    <d v="2019-10-14T00:00:00"/>
    <d v="2019-10-14T00:00:00"/>
    <s v="LA20192003974000"/>
    <x v="4"/>
    <d v="2019-10-31T00:00:00"/>
    <x v="0"/>
    <x v="6"/>
    <x v="0"/>
  </r>
  <r>
    <s v="엠피라온"/>
    <s v="HL지점"/>
    <m/>
    <s v="이종선"/>
    <s v="한화손보"/>
    <x v="0"/>
    <x v="0"/>
    <n v="36000"/>
    <s v="정상"/>
    <d v="2019-10-14T00:00:00"/>
    <d v="2019-10-14T00:00:00"/>
    <s v="LA20192006495000"/>
    <x v="4"/>
    <d v="2019-10-31T00:00:00"/>
    <x v="0"/>
    <x v="8"/>
    <x v="0"/>
  </r>
  <r>
    <s v="엠피송내"/>
    <s v="MP송내"/>
    <s v="송내2팀"/>
    <s v="이현자"/>
    <s v="농협손보"/>
    <x v="0"/>
    <x v="0"/>
    <n v="114620"/>
    <s v="정상"/>
    <d v="2019-10-14T00:00:00"/>
    <d v="2019-10-14T00:00:00"/>
    <n v="3190598475211"/>
    <x v="4"/>
    <d v="2019-10-31T00:00:00"/>
    <x v="0"/>
    <x v="2"/>
    <x v="0"/>
  </r>
  <r>
    <s v="엠피가온"/>
    <s v="MP가온"/>
    <s v="가온1팀"/>
    <s v="임명산"/>
    <s v="한화손보"/>
    <x v="0"/>
    <x v="0"/>
    <n v="120000"/>
    <s v="정상"/>
    <d v="2019-10-14T00:00:00"/>
    <d v="2019-11-11T00:00:00"/>
    <s v="LA20192005492000"/>
    <x v="4"/>
    <d v="2019-10-31T00:00:00"/>
    <x v="5"/>
    <x v="9"/>
    <x v="0"/>
  </r>
  <r>
    <s v="엠피경기"/>
    <s v="MP경기"/>
    <s v="경기1팀"/>
    <s v="정원진"/>
    <s v="메리츠화재"/>
    <x v="0"/>
    <x v="0"/>
    <n v="105730"/>
    <s v="정상"/>
    <d v="2019-10-14T00:00:00"/>
    <d v="2019-10-14T00:00:00"/>
    <s v="61430-2868"/>
    <x v="4"/>
    <d v="2019-10-31T00:00:00"/>
    <x v="0"/>
    <x v="18"/>
    <x v="0"/>
  </r>
  <r>
    <s v="엠피송내"/>
    <s v="MP송내"/>
    <s v="송내1팀"/>
    <s v="정인란"/>
    <s v="메리츠화재"/>
    <x v="0"/>
    <x v="0"/>
    <n v="19770"/>
    <s v="정상"/>
    <d v="2019-10-14T00:00:00"/>
    <d v="2019-10-14T00:00:00"/>
    <s v="61437-7803"/>
    <x v="4"/>
    <d v="2019-10-31T00:00:00"/>
    <x v="0"/>
    <x v="2"/>
    <x v="0"/>
  </r>
  <r>
    <s v="엠피송내"/>
    <s v="MP송내"/>
    <s v="송내1팀"/>
    <s v="정인란"/>
    <s v="메리츠화재"/>
    <x v="0"/>
    <x v="0"/>
    <n v="39460"/>
    <s v="정상"/>
    <d v="2019-10-14T00:00:00"/>
    <d v="2019-10-14T00:00:00"/>
    <s v="61433-2389"/>
    <x v="4"/>
    <d v="2019-10-31T00:00:00"/>
    <x v="0"/>
    <x v="2"/>
    <x v="0"/>
  </r>
  <r>
    <s v="엠피상동"/>
    <s v="MP상동"/>
    <s v="상동1팀"/>
    <s v="조성임"/>
    <s v="메리츠화재"/>
    <x v="0"/>
    <x v="1"/>
    <n v="29200"/>
    <s v="정상"/>
    <d v="2019-10-14T00:00:00"/>
    <d v="2019-10-14T00:00:00"/>
    <s v="61264-247009"/>
    <x v="4"/>
    <d v="2019-10-31T00:00:00"/>
    <x v="0"/>
    <x v="1"/>
    <x v="0"/>
  </r>
  <r>
    <s v="엠피성공"/>
    <s v="MP성공"/>
    <s v="성공1팀"/>
    <s v="최선희"/>
    <s v="삼성화재"/>
    <x v="0"/>
    <x v="0"/>
    <n v="50000"/>
    <s v="정상"/>
    <d v="2019-10-14T00:00:00"/>
    <d v="2019-10-14T00:00:00"/>
    <n v="51922178750000"/>
    <x v="4"/>
    <d v="2019-10-31T00:00:00"/>
    <x v="0"/>
    <x v="5"/>
    <x v="0"/>
  </r>
  <r>
    <s v="엠피성공"/>
    <s v="MP성공"/>
    <s v="성공1팀"/>
    <s v="최선희"/>
    <s v="메리츠화재"/>
    <x v="0"/>
    <x v="0"/>
    <n v="30000"/>
    <s v="정상"/>
    <d v="2019-10-14T00:00:00"/>
    <d v="2019-10-14T00:00:00"/>
    <s v="61438-3368"/>
    <x v="4"/>
    <d v="2019-10-31T00:00:00"/>
    <x v="0"/>
    <x v="5"/>
    <x v="0"/>
  </r>
  <r>
    <s v="엠피라온"/>
    <s v="HL지점"/>
    <s v="HL1팀"/>
    <s v="함정석"/>
    <s v="한화손보"/>
    <x v="0"/>
    <x v="0"/>
    <n v="36000"/>
    <s v="정상"/>
    <d v="2019-10-14T00:00:00"/>
    <d v="2019-10-14T00:00:00"/>
    <s v="LA20192002279000"/>
    <x v="4"/>
    <d v="2019-10-31T00:00:00"/>
    <x v="0"/>
    <x v="8"/>
    <x v="0"/>
  </r>
  <r>
    <s v="엠피라온"/>
    <s v="HL지점"/>
    <s v="HL1팀"/>
    <s v="함정석"/>
    <s v="한화손보"/>
    <x v="0"/>
    <x v="0"/>
    <n v="36000"/>
    <s v="정상"/>
    <d v="2019-10-14T00:00:00"/>
    <d v="2019-10-14T00:00:00"/>
    <s v="LA20192006625000"/>
    <x v="4"/>
    <d v="2019-10-31T00:00:00"/>
    <x v="0"/>
    <x v="8"/>
    <x v="0"/>
  </r>
  <r>
    <s v="엠피피스토스"/>
    <s v="MP피스토스"/>
    <s v="피스1팀"/>
    <s v="홍미숙"/>
    <s v="메리츠화재"/>
    <x v="0"/>
    <x v="0"/>
    <n v="21300"/>
    <s v="정상"/>
    <d v="2019-10-14T00:00:00"/>
    <d v="2019-10-14T00:00:00"/>
    <s v="61437-7364"/>
    <x v="4"/>
    <d v="2019-10-31T00:00:00"/>
    <x v="0"/>
    <x v="3"/>
    <x v="0"/>
  </r>
  <r>
    <s v="엠피피스토스"/>
    <s v="MP피스토스"/>
    <s v="피스1팀"/>
    <s v="홍미숙"/>
    <s v="농협손보"/>
    <x v="0"/>
    <x v="0"/>
    <n v="22435"/>
    <s v="정상"/>
    <d v="2019-10-14T00:00:00"/>
    <d v="2019-10-14T00:00:00"/>
    <n v="3190593505671"/>
    <x v="4"/>
    <d v="2019-10-31T00:00:00"/>
    <x v="0"/>
    <x v="3"/>
    <x v="0"/>
  </r>
  <r>
    <s v="엠피피스토스"/>
    <s v="MP피스토스"/>
    <s v="피스1팀"/>
    <s v="홍미숙"/>
    <s v="메리츠화재"/>
    <x v="0"/>
    <x v="0"/>
    <n v="12700"/>
    <s v="정상"/>
    <d v="2019-10-14T00:00:00"/>
    <d v="2019-10-14T00:00:00"/>
    <s v="61437-7407"/>
    <x v="4"/>
    <d v="2019-10-31T00:00:00"/>
    <x v="0"/>
    <x v="3"/>
    <x v="0"/>
  </r>
  <r>
    <s v="엠피조은"/>
    <s v="MP조은"/>
    <s v="조은1팀"/>
    <s v="김경애"/>
    <s v="흥국화재"/>
    <x v="0"/>
    <x v="0"/>
    <n v="73721"/>
    <s v="정상"/>
    <d v="2019-10-11T00:00:00"/>
    <d v="2019-10-11T00:00:00"/>
    <n v="41937105110000"/>
    <x v="4"/>
    <d v="2019-10-31T00:00:00"/>
    <x v="0"/>
    <x v="0"/>
    <x v="0"/>
  </r>
  <r>
    <s v="엠피송내"/>
    <s v="MP송내"/>
    <s v="송내2팀"/>
    <s v="김묘정"/>
    <s v="흥국화재"/>
    <x v="0"/>
    <x v="0"/>
    <n v="81715"/>
    <s v="정상"/>
    <d v="2019-10-11T00:00:00"/>
    <d v="2019-10-11T00:00:00"/>
    <n v="41937112020000"/>
    <x v="4"/>
    <d v="2019-10-31T00:00:00"/>
    <x v="0"/>
    <x v="2"/>
    <x v="0"/>
  </r>
  <r>
    <s v="엠피조은"/>
    <s v="MP조은"/>
    <s v="조은1팀"/>
    <s v="김민화"/>
    <s v="현대해상"/>
    <x v="0"/>
    <x v="0"/>
    <n v="112000"/>
    <s v="정상"/>
    <d v="2019-10-11T00:00:00"/>
    <d v="2019-10-11T00:00:00"/>
    <s v="L01936154545"/>
    <x v="4"/>
    <d v="2019-10-31T00:00:00"/>
    <x v="0"/>
    <x v="0"/>
    <x v="0"/>
  </r>
  <r>
    <s v="엠피조은"/>
    <s v="MP조은"/>
    <s v="조은1팀"/>
    <s v="김민화"/>
    <s v="현대해상"/>
    <x v="0"/>
    <x v="0"/>
    <n v="100300"/>
    <s v="정상"/>
    <d v="2019-10-11T00:00:00"/>
    <d v="2019-10-11T00:00:00"/>
    <s v="L01936154828"/>
    <x v="4"/>
    <d v="2019-10-31T00:00:00"/>
    <x v="0"/>
    <x v="0"/>
    <x v="0"/>
  </r>
  <r>
    <s v="엠피조은"/>
    <s v="MP조은"/>
    <s v="조은1팀"/>
    <s v="김민화"/>
    <s v="KB손보"/>
    <x v="0"/>
    <x v="0"/>
    <n v="86000"/>
    <s v="정상"/>
    <d v="2019-10-11T00:00:00"/>
    <d v="2019-10-11T00:00:00"/>
    <n v="20195179506"/>
    <x v="4"/>
    <d v="2019-10-31T00:00:00"/>
    <x v="0"/>
    <x v="0"/>
    <x v="0"/>
  </r>
  <r>
    <s v="엠피조은"/>
    <s v="MP조은"/>
    <s v="조은1팀"/>
    <s v="김민화"/>
    <s v="KB손보"/>
    <x v="0"/>
    <x v="0"/>
    <n v="96000"/>
    <s v="정상"/>
    <d v="2019-10-11T00:00:00"/>
    <d v="2019-10-11T00:00:00"/>
    <n v="20195179513"/>
    <x v="4"/>
    <d v="2019-10-31T00:00:00"/>
    <x v="0"/>
    <x v="0"/>
    <x v="0"/>
  </r>
  <r>
    <s v="엠피조은"/>
    <s v="MP조은"/>
    <s v="조은1팀"/>
    <s v="김민화"/>
    <s v="KB손보"/>
    <x v="0"/>
    <x v="0"/>
    <n v="20000"/>
    <s v="정상"/>
    <d v="2019-10-11T00:00:00"/>
    <d v="2019-10-11T00:00:00"/>
    <n v="20195179603"/>
    <x v="4"/>
    <d v="2019-10-31T00:00:00"/>
    <x v="0"/>
    <x v="0"/>
    <x v="0"/>
  </r>
  <r>
    <s v="엠피피스토스"/>
    <s v="MP피스토스"/>
    <s v="피스1팀"/>
    <s v="김진이"/>
    <s v="메리츠화재"/>
    <x v="0"/>
    <x v="0"/>
    <n v="104040"/>
    <s v="정상"/>
    <d v="2019-10-11T00:00:00"/>
    <d v="2019-10-11T00:00:00"/>
    <s v="61434-2100"/>
    <x v="4"/>
    <d v="2019-10-31T00:00:00"/>
    <x v="0"/>
    <x v="3"/>
    <x v="0"/>
  </r>
  <r>
    <s v="엠피피스토스"/>
    <s v="MP피스토스"/>
    <s v="피스1팀"/>
    <s v="김진이"/>
    <s v="메리츠화재"/>
    <x v="0"/>
    <x v="0"/>
    <n v="115060"/>
    <s v="정상"/>
    <d v="2019-10-11T00:00:00"/>
    <d v="2019-10-11T00:00:00"/>
    <s v="61434-2102"/>
    <x v="4"/>
    <d v="2019-10-31T00:00:00"/>
    <x v="0"/>
    <x v="3"/>
    <x v="0"/>
  </r>
  <r>
    <s v="엠피메트로"/>
    <m/>
    <m/>
    <s v="문홍주"/>
    <s v="MG손보"/>
    <x v="0"/>
    <x v="0"/>
    <n v="51230"/>
    <s v="정상"/>
    <d v="2019-10-11T00:00:00"/>
    <d v="2019-11-20T00:00:00"/>
    <n v="20190484855"/>
    <x v="4"/>
    <d v="2019-10-31T00:00:00"/>
    <x v="5"/>
    <x v="17"/>
    <x v="0"/>
  </r>
  <r>
    <s v="엠피메트로"/>
    <m/>
    <m/>
    <s v="문홍주"/>
    <s v="MG손보"/>
    <x v="0"/>
    <x v="0"/>
    <n v="51230"/>
    <s v="정상"/>
    <d v="2019-10-11T00:00:00"/>
    <d v="2019-11-20T00:00:00"/>
    <n v="20190484864"/>
    <x v="4"/>
    <d v="2019-10-31T00:00:00"/>
    <x v="5"/>
    <x v="17"/>
    <x v="0"/>
  </r>
  <r>
    <s v="엠피메트로"/>
    <m/>
    <m/>
    <s v="문홍주"/>
    <s v="DB손보"/>
    <x v="0"/>
    <x v="0"/>
    <n v="10000"/>
    <s v="정상"/>
    <d v="2019-10-11T00:00:00"/>
    <d v="2019-10-11T00:00:00"/>
    <n v="320191889556"/>
    <x v="4"/>
    <d v="2019-10-31T00:00:00"/>
    <x v="0"/>
    <x v="17"/>
    <x v="0"/>
  </r>
  <r>
    <s v="엠피성공"/>
    <s v="MP성공"/>
    <s v="성공1팀"/>
    <s v="박인선"/>
    <s v="메리츠화재"/>
    <x v="0"/>
    <x v="0"/>
    <n v="157000"/>
    <s v="정상"/>
    <d v="2019-10-11T00:00:00"/>
    <d v="2019-11-11T00:00:00"/>
    <s v="61434-2726"/>
    <x v="4"/>
    <d v="2019-10-31T00:00:00"/>
    <x v="5"/>
    <x v="5"/>
    <x v="0"/>
  </r>
  <r>
    <s v="엠피성공"/>
    <s v="MP성공"/>
    <s v="성공1팀"/>
    <s v="박인선"/>
    <s v="메리츠화재"/>
    <x v="0"/>
    <x v="0"/>
    <n v="171900"/>
    <s v="정상"/>
    <d v="2019-10-11T00:00:00"/>
    <d v="2019-11-11T00:00:00"/>
    <s v="61434-2729"/>
    <x v="4"/>
    <d v="2019-10-31T00:00:00"/>
    <x v="5"/>
    <x v="5"/>
    <x v="0"/>
  </r>
  <r>
    <s v="엠피피스토스"/>
    <s v="MP피스토스"/>
    <s v="피스1팀"/>
    <s v="변영미"/>
    <s v="흥국화재"/>
    <x v="0"/>
    <x v="0"/>
    <n v="54131"/>
    <s v="정상"/>
    <d v="2019-10-11T00:00:00"/>
    <d v="2019-10-11T00:00:00"/>
    <n v="41937109580000"/>
    <x v="4"/>
    <d v="2019-10-31T00:00:00"/>
    <x v="0"/>
    <x v="3"/>
    <x v="0"/>
  </r>
  <r>
    <s v="엠피피스토스"/>
    <s v="MP피스토스"/>
    <s v="피스1팀"/>
    <s v="신현애"/>
    <s v="MG손보"/>
    <x v="0"/>
    <x v="0"/>
    <n v="50000"/>
    <s v="정상"/>
    <d v="2019-10-11T00:00:00"/>
    <d v="2019-10-11T00:00:00"/>
    <n v="20190484351"/>
    <x v="4"/>
    <d v="2019-10-31T00:00:00"/>
    <x v="0"/>
    <x v="3"/>
    <x v="0"/>
  </r>
  <r>
    <s v="엠피피스토스"/>
    <s v="MP피스토스"/>
    <s v="피스1팀"/>
    <s v="오은정"/>
    <s v="롯데손보"/>
    <x v="0"/>
    <x v="0"/>
    <n v="38083"/>
    <s v="정상"/>
    <d v="2019-10-11T00:00:00"/>
    <d v="2019-10-11T00:00:00"/>
    <s v="LA20191831708000"/>
    <x v="4"/>
    <d v="2019-10-31T00:00:00"/>
    <x v="0"/>
    <x v="3"/>
    <x v="0"/>
  </r>
  <r>
    <s v="엠피상동"/>
    <s v="MP상동"/>
    <s v="상동1팀"/>
    <s v="윤숙미"/>
    <s v="삼성화재"/>
    <x v="0"/>
    <x v="0"/>
    <n v="49969"/>
    <s v="정상"/>
    <d v="2019-10-11T00:00:00"/>
    <d v="2019-10-11T00:00:00"/>
    <n v="51922045680000"/>
    <x v="4"/>
    <d v="2019-10-31T00:00:00"/>
    <x v="0"/>
    <x v="1"/>
    <x v="0"/>
  </r>
  <r>
    <s v="엠피메트로"/>
    <s v="MP메트로"/>
    <s v="제이엔제이팀"/>
    <s v="윤정화"/>
    <s v="메리츠화재"/>
    <x v="0"/>
    <x v="0"/>
    <n v="103000"/>
    <s v="정상"/>
    <d v="2019-10-11T00:00:00"/>
    <d v="2019-10-11T00:00:00"/>
    <s v="61433-1885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30000"/>
    <s v="철회"/>
    <d v="2019-10-11T00:00:00"/>
    <d v="2019-10-11T00:00:00"/>
    <s v="61443-3287"/>
    <x v="4"/>
    <d v="2019-10-31T00:00:00"/>
    <x v="1"/>
    <x v="4"/>
    <x v="0"/>
  </r>
  <r>
    <s v="엠피메트로"/>
    <s v="MP메트로"/>
    <s v="제이엔제이팀"/>
    <s v="윤정화"/>
    <s v="메리츠화재"/>
    <x v="0"/>
    <x v="1"/>
    <n v="31370"/>
    <s v="정상"/>
    <d v="2019-10-11T00:00:00"/>
    <d v="2019-10-11T00:00:00"/>
    <s v="61264-245271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117230"/>
    <s v="정상"/>
    <d v="2019-10-11T00:00:00"/>
    <d v="2019-10-11T00:00:00"/>
    <n v="320191888789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97580"/>
    <s v="정상"/>
    <d v="2019-10-11T00:00:00"/>
    <d v="2019-10-11T00:00:00"/>
    <s v="61433-1437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20000"/>
    <s v="정상"/>
    <d v="2019-10-11T00:00:00"/>
    <d v="2019-10-11T00:00:00"/>
    <s v="61437-6703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00810"/>
    <s v="정상"/>
    <d v="2019-10-11T00:00:00"/>
    <d v="2019-10-11T00:00:00"/>
    <s v="61443-3245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30750"/>
    <s v="정상"/>
    <d v="2019-10-11T00:00:00"/>
    <d v="2019-10-11T00:00:00"/>
    <s v="61433-2039"/>
    <x v="4"/>
    <d v="2019-10-31T00:00:00"/>
    <x v="0"/>
    <x v="4"/>
    <x v="0"/>
  </r>
  <r>
    <s v="엠피라온"/>
    <s v="MP라온"/>
    <s v="라온1팀"/>
    <s v="윤태영"/>
    <s v="메리츠화재"/>
    <x v="0"/>
    <x v="0"/>
    <n v="196000"/>
    <s v="정상"/>
    <d v="2019-10-11T00:00:00"/>
    <d v="2019-10-11T00:00:00"/>
    <s v="61443-3038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1T00:00:00"/>
    <d v="2019-10-11T00:00:00"/>
    <s v="LA20191982346000"/>
    <x v="4"/>
    <d v="2019-10-31T00:00:00"/>
    <x v="0"/>
    <x v="6"/>
    <x v="0"/>
  </r>
  <r>
    <s v="엠피라온"/>
    <s v="MP라온"/>
    <s v="라온1팀"/>
    <s v="윤태진"/>
    <s v="메리츠화재"/>
    <x v="0"/>
    <x v="0"/>
    <n v="71140"/>
    <s v="정상"/>
    <d v="2019-10-11T00:00:00"/>
    <d v="2019-10-11T00:00:00"/>
    <s v="61420-15939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1T00:00:00"/>
    <d v="2019-10-11T00:00:00"/>
    <s v="LA20191982469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1T00:00:00"/>
    <d v="2019-10-11T00:00:00"/>
    <s v="LA20191985963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1T00:00:00"/>
    <d v="2019-10-11T00:00:00"/>
    <s v="LA20191982382000"/>
    <x v="4"/>
    <d v="2019-10-31T00:00:00"/>
    <x v="0"/>
    <x v="6"/>
    <x v="0"/>
  </r>
  <r>
    <s v="엠피상동"/>
    <s v="MP상동"/>
    <s v="상동1팀"/>
    <s v="이경옥"/>
    <s v="삼성화재"/>
    <x v="0"/>
    <x v="2"/>
    <n v="50000"/>
    <s v="정상"/>
    <d v="2019-10-11T00:00:00"/>
    <d v="2019-11-05T00:00:00"/>
    <n v="51922021350000"/>
    <x v="4"/>
    <d v="2019-10-31T00:00:00"/>
    <x v="5"/>
    <x v="1"/>
    <x v="0"/>
  </r>
  <r>
    <s v="엠피라온"/>
    <s v="MP라온"/>
    <s v="라온1팀"/>
    <s v="이동욱2"/>
    <s v="한화손보"/>
    <x v="0"/>
    <x v="0"/>
    <n v="28700"/>
    <s v="정상"/>
    <d v="2019-10-11T00:00:00"/>
    <d v="2019-10-11T00:00:00"/>
    <s v="LA20191984297000"/>
    <x v="4"/>
    <d v="2019-10-31T00:00:00"/>
    <x v="0"/>
    <x v="6"/>
    <x v="0"/>
  </r>
  <r>
    <s v="엠피라온"/>
    <s v="MP라온"/>
    <s v="라온1팀"/>
    <s v="이동욱2"/>
    <s v="메리츠화재"/>
    <x v="0"/>
    <x v="0"/>
    <n v="16300"/>
    <s v="정상"/>
    <d v="2019-10-11T00:00:00"/>
    <d v="2019-10-11T00:00:00"/>
    <s v="61437-5512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11T00:00:00"/>
    <d v="2019-10-11T00:00:00"/>
    <s v="LA20191989335000"/>
    <x v="4"/>
    <d v="2019-10-31T00:00:00"/>
    <x v="0"/>
    <x v="6"/>
    <x v="0"/>
  </r>
  <r>
    <s v="엠피라온"/>
    <s v="MP라온"/>
    <s v="라온1팀"/>
    <s v="이동욱2"/>
    <s v="한화손보"/>
    <x v="0"/>
    <x v="1"/>
    <n v="31177"/>
    <s v="정상"/>
    <d v="2019-10-11T00:00:00"/>
    <d v="2019-10-11T00:00:00"/>
    <s v="LA20191984211000"/>
    <x v="4"/>
    <d v="2019-10-31T00:00:00"/>
    <x v="0"/>
    <x v="6"/>
    <x v="0"/>
  </r>
  <r>
    <s v="엠피라온"/>
    <s v="MP라온"/>
    <s v="라온1팀"/>
    <s v="이동욱2"/>
    <s v="한화손보"/>
    <x v="0"/>
    <x v="0"/>
    <n v="88000"/>
    <s v="정상"/>
    <d v="2019-10-11T00:00:00"/>
    <d v="2019-10-11T00:00:00"/>
    <s v="LA20191984129000"/>
    <x v="4"/>
    <d v="2019-10-31T00:00:00"/>
    <x v="0"/>
    <x v="6"/>
    <x v="0"/>
  </r>
  <r>
    <s v="엠피라온"/>
    <s v="MP라온"/>
    <s v="라온1팀"/>
    <s v="이동욱2"/>
    <s v="메리츠화재"/>
    <x v="0"/>
    <x v="0"/>
    <n v="34000"/>
    <s v="정상"/>
    <d v="2019-10-11T00:00:00"/>
    <d v="2019-10-11T00:00:00"/>
    <s v="61437-5509"/>
    <x v="4"/>
    <d v="2019-10-31T00:00:00"/>
    <x v="0"/>
    <x v="6"/>
    <x v="0"/>
  </r>
  <r>
    <s v="엠피피스토스"/>
    <s v="MP피스토스"/>
    <s v="피스1팀"/>
    <s v="이미선2"/>
    <s v="KB손보"/>
    <x v="0"/>
    <x v="0"/>
    <n v="200000"/>
    <s v="정상"/>
    <d v="2019-10-11T00:00:00"/>
    <d v="2019-10-11T00:00:00"/>
    <n v="20195171065"/>
    <x v="4"/>
    <d v="2019-10-31T00:00:00"/>
    <x v="0"/>
    <x v="3"/>
    <x v="0"/>
  </r>
  <r>
    <s v="엠피피스토스"/>
    <s v="MP피스토스"/>
    <s v="피스1팀"/>
    <s v="이미선2"/>
    <s v="KB손보"/>
    <x v="0"/>
    <x v="1"/>
    <n v="18816"/>
    <s v="정상"/>
    <d v="2019-10-11T00:00:00"/>
    <d v="2019-10-11T00:00:00"/>
    <n v="20195181541"/>
    <x v="4"/>
    <d v="2019-10-31T00:00:00"/>
    <x v="0"/>
    <x v="3"/>
    <x v="0"/>
  </r>
  <r>
    <s v="엠피상동"/>
    <s v="MP상동"/>
    <s v="상동1팀"/>
    <s v="이병식"/>
    <s v="메리츠화재"/>
    <x v="0"/>
    <x v="1"/>
    <n v="9770"/>
    <s v="정상"/>
    <d v="2019-10-11T00:00:00"/>
    <d v="2019-10-11T00:00:00"/>
    <s v="61264-244452"/>
    <x v="4"/>
    <d v="2019-10-31T00:00:00"/>
    <x v="0"/>
    <x v="1"/>
    <x v="0"/>
  </r>
  <r>
    <s v="엠피상동"/>
    <s v="MP상동"/>
    <s v="상동1팀"/>
    <s v="이병식"/>
    <s v="메리츠화재"/>
    <x v="0"/>
    <x v="0"/>
    <n v="128000"/>
    <s v="정상"/>
    <d v="2019-10-11T00:00:00"/>
    <d v="2019-10-11T00:00:00"/>
    <s v="61434-2389"/>
    <x v="4"/>
    <d v="2019-10-31T00:00:00"/>
    <x v="0"/>
    <x v="1"/>
    <x v="0"/>
  </r>
  <r>
    <s v="엠피피스토스"/>
    <s v="MP피스토스"/>
    <s v="피스1팀"/>
    <s v="이복자"/>
    <s v="DB손보"/>
    <x v="0"/>
    <x v="0"/>
    <n v="51000"/>
    <s v="정상"/>
    <d v="2019-10-11T00:00:00"/>
    <d v="2019-10-11T00:00:00"/>
    <n v="320191898056"/>
    <x v="4"/>
    <d v="2019-10-31T00:00:00"/>
    <x v="0"/>
    <x v="3"/>
    <x v="0"/>
  </r>
  <r>
    <s v="엠피상동"/>
    <s v="MP상동"/>
    <s v="상동1팀"/>
    <s v="이상분"/>
    <s v="메리츠화재"/>
    <x v="0"/>
    <x v="0"/>
    <n v="25010"/>
    <s v="정상"/>
    <d v="2019-10-11T00:00:00"/>
    <d v="2019-10-11T00:00:00"/>
    <s v="61437-4901"/>
    <x v="4"/>
    <d v="2019-10-31T00:00:00"/>
    <x v="0"/>
    <x v="1"/>
    <x v="0"/>
  </r>
  <r>
    <s v="엠피레전드"/>
    <s v="MP레전드"/>
    <s v="레전드1팀"/>
    <s v="이태영1"/>
    <s v="롯데손보"/>
    <x v="0"/>
    <x v="0"/>
    <n v="114000"/>
    <s v="정상"/>
    <d v="2019-10-11T00:00:00"/>
    <d v="2019-11-05T00:00:00"/>
    <s v="LA20191832933000"/>
    <x v="4"/>
    <d v="2019-10-31T00:00:00"/>
    <x v="5"/>
    <x v="11"/>
    <x v="0"/>
  </r>
  <r>
    <s v="엠피가온"/>
    <s v="MP가온"/>
    <s v="가온1팀"/>
    <s v="임명산"/>
    <s v="흥국화재"/>
    <x v="0"/>
    <x v="0"/>
    <n v="30000"/>
    <s v="정상"/>
    <d v="2019-10-11T00:00:00"/>
    <d v="2019-10-11T00:00:00"/>
    <n v="41937115520000"/>
    <x v="4"/>
    <d v="2019-10-31T00:00:00"/>
    <x v="0"/>
    <x v="9"/>
    <x v="0"/>
  </r>
  <r>
    <s v="엠피가온"/>
    <s v="MP가온"/>
    <s v="가온1팀"/>
    <s v="임명산"/>
    <s v="흥국화재"/>
    <x v="0"/>
    <x v="1"/>
    <n v="35547"/>
    <s v="정상"/>
    <d v="2019-10-11T00:00:00"/>
    <d v="2019-10-11T00:00:00"/>
    <n v="41937116170000"/>
    <x v="4"/>
    <d v="2019-10-31T00:00:00"/>
    <x v="0"/>
    <x v="9"/>
    <x v="0"/>
  </r>
  <r>
    <s v="엠피가온"/>
    <m/>
    <m/>
    <s v="임은숙"/>
    <s v="한화손보"/>
    <x v="0"/>
    <x v="0"/>
    <n v="96000"/>
    <s v="정상"/>
    <d v="2019-10-11T00:00:00"/>
    <d v="2019-11-11T00:00:00"/>
    <s v="LA20191987349000"/>
    <x v="4"/>
    <d v="2019-10-31T00:00:00"/>
    <x v="5"/>
    <x v="9"/>
    <x v="0"/>
  </r>
  <r>
    <s v="엠피가온"/>
    <m/>
    <m/>
    <s v="임은숙"/>
    <s v="한화손보"/>
    <x v="0"/>
    <x v="0"/>
    <n v="62000"/>
    <s v="정상"/>
    <d v="2019-10-11T00:00:00"/>
    <d v="2019-10-11T00:00:00"/>
    <s v="LA20191989512000"/>
    <x v="4"/>
    <d v="2019-10-31T00:00:00"/>
    <x v="0"/>
    <x v="9"/>
    <x v="0"/>
  </r>
  <r>
    <s v="엠피가온"/>
    <m/>
    <m/>
    <s v="임은숙"/>
    <s v="한화손보"/>
    <x v="0"/>
    <x v="0"/>
    <n v="66000"/>
    <s v="정상"/>
    <d v="2019-10-11T00:00:00"/>
    <d v="2019-10-11T00:00:00"/>
    <s v="LA20191989420000"/>
    <x v="4"/>
    <d v="2019-10-31T00:00:00"/>
    <x v="0"/>
    <x v="9"/>
    <x v="0"/>
  </r>
  <r>
    <s v="엠피가온"/>
    <m/>
    <m/>
    <s v="임은숙"/>
    <s v="한화손보"/>
    <x v="0"/>
    <x v="0"/>
    <n v="78000"/>
    <s v="정상"/>
    <d v="2019-10-11T00:00:00"/>
    <d v="2019-10-11T00:00:00"/>
    <s v="LA20191989652000"/>
    <x v="4"/>
    <d v="2019-10-31T00:00:00"/>
    <x v="0"/>
    <x v="9"/>
    <x v="0"/>
  </r>
  <r>
    <s v="엠피송내"/>
    <s v="MP송내"/>
    <s v="송내1팀"/>
    <s v="정인란"/>
    <s v="메리츠화재"/>
    <x v="0"/>
    <x v="0"/>
    <n v="14410"/>
    <s v="정상"/>
    <d v="2019-10-11T00:00:00"/>
    <d v="2019-10-11T00:00:00"/>
    <s v="61437-5677"/>
    <x v="4"/>
    <d v="2019-10-31T00:00:00"/>
    <x v="0"/>
    <x v="2"/>
    <x v="0"/>
  </r>
  <r>
    <s v="엠피송내"/>
    <s v="MP송내"/>
    <s v="송내1팀"/>
    <s v="정인란"/>
    <s v="흥국화재"/>
    <x v="0"/>
    <x v="0"/>
    <n v="15800"/>
    <s v="정상"/>
    <d v="2019-10-11T00:00:00"/>
    <d v="2019-10-11T00:00:00"/>
    <n v="41937127310000"/>
    <x v="4"/>
    <d v="2019-10-31T00:00:00"/>
    <x v="0"/>
    <x v="2"/>
    <x v="0"/>
  </r>
  <r>
    <s v="엠피송내"/>
    <s v="MP송내"/>
    <s v="송내1팀"/>
    <s v="정인란"/>
    <s v="삼성화재"/>
    <x v="0"/>
    <x v="0"/>
    <n v="30000"/>
    <s v="철회"/>
    <d v="2019-10-11T00:00:00"/>
    <d v="2019-10-11T00:00:00"/>
    <n v="51922131050000"/>
    <x v="4"/>
    <d v="2019-10-31T00:00:00"/>
    <x v="1"/>
    <x v="2"/>
    <x v="0"/>
  </r>
  <r>
    <s v="엠피송내"/>
    <s v="MP송내"/>
    <s v="송내1팀"/>
    <s v="정인란"/>
    <s v="메리츠화재"/>
    <x v="0"/>
    <x v="0"/>
    <n v="24410"/>
    <s v="정상"/>
    <d v="2019-10-11T00:00:00"/>
    <d v="2019-10-11T00:00:00"/>
    <s v="61437-5388"/>
    <x v="4"/>
    <d v="2019-10-31T00:00:00"/>
    <x v="0"/>
    <x v="2"/>
    <x v="0"/>
  </r>
  <r>
    <s v="엠피상동"/>
    <s v="MP상동"/>
    <s v="상동1팀"/>
    <s v="조성임"/>
    <s v="메리츠화재"/>
    <x v="0"/>
    <x v="0"/>
    <n v="71100"/>
    <s v="정상"/>
    <d v="2019-10-11T00:00:00"/>
    <d v="2019-10-11T00:00:00"/>
    <s v="61430-2532"/>
    <x v="4"/>
    <d v="2019-10-31T00:00:00"/>
    <x v="0"/>
    <x v="1"/>
    <x v="0"/>
  </r>
  <r>
    <s v="엠피상동"/>
    <s v="MP상동"/>
    <s v="상동1팀"/>
    <s v="조성임"/>
    <s v="한화손보"/>
    <x v="0"/>
    <x v="0"/>
    <n v="30000"/>
    <s v="정상"/>
    <d v="2019-10-11T00:00:00"/>
    <d v="2019-10-11T00:00:00"/>
    <s v="LA20191988682000"/>
    <x v="4"/>
    <d v="2019-10-31T00:00:00"/>
    <x v="0"/>
    <x v="1"/>
    <x v="0"/>
  </r>
  <r>
    <s v="엠피상동"/>
    <s v="MP상동"/>
    <s v="상동1팀"/>
    <s v="조성임"/>
    <s v="한화손보"/>
    <x v="0"/>
    <x v="0"/>
    <n v="50000"/>
    <s v="정상"/>
    <d v="2019-10-11T00:00:00"/>
    <d v="2019-10-11T00:00:00"/>
    <s v="LA20191989351000"/>
    <x v="4"/>
    <d v="2019-10-31T00:00:00"/>
    <x v="0"/>
    <x v="1"/>
    <x v="0"/>
  </r>
  <r>
    <s v="엠피조은"/>
    <m/>
    <m/>
    <s v="차은주"/>
    <s v="메리츠화재"/>
    <x v="0"/>
    <x v="0"/>
    <n v="27000"/>
    <s v="정상"/>
    <d v="2019-10-11T00:00:00"/>
    <d v="2019-10-11T00:00:00"/>
    <s v="61437-5171"/>
    <x v="4"/>
    <d v="2019-10-31T00:00:00"/>
    <x v="0"/>
    <x v="0"/>
    <x v="0"/>
  </r>
  <r>
    <s v="엠피조은"/>
    <m/>
    <m/>
    <s v="차은주"/>
    <s v="메리츠화재"/>
    <x v="0"/>
    <x v="0"/>
    <n v="25000"/>
    <s v="정상"/>
    <d v="2019-10-11T00:00:00"/>
    <d v="2019-10-11T00:00:00"/>
    <s v="61437-5696"/>
    <x v="4"/>
    <d v="2019-10-31T00:00:00"/>
    <x v="0"/>
    <x v="0"/>
    <x v="0"/>
  </r>
  <r>
    <s v="엠피의정부"/>
    <s v="MP의정부"/>
    <m/>
    <s v="최주영"/>
    <s v="한화손보"/>
    <x v="0"/>
    <x v="0"/>
    <n v="84000"/>
    <s v="정상"/>
    <d v="2019-10-11T00:00:00"/>
    <d v="2019-10-11T00:00:00"/>
    <s v="LA20191977197000"/>
    <x v="4"/>
    <d v="2019-10-31T00:00:00"/>
    <x v="0"/>
    <x v="10"/>
    <x v="0"/>
  </r>
  <r>
    <s v="엠피피스토스"/>
    <s v="MP피스토스"/>
    <s v="피스1팀"/>
    <s v="홍미숙"/>
    <s v="메리츠화재"/>
    <x v="0"/>
    <x v="0"/>
    <n v="14590"/>
    <s v="정상"/>
    <d v="2019-10-11T00:00:00"/>
    <d v="2019-10-11T00:00:00"/>
    <s v="61437-5611"/>
    <x v="4"/>
    <d v="2019-10-31T00:00:00"/>
    <x v="0"/>
    <x v="3"/>
    <x v="0"/>
  </r>
  <r>
    <s v="엠피성공"/>
    <s v="MP성공"/>
    <s v="성공1팀"/>
    <s v="홍미정"/>
    <s v="흥국화재"/>
    <x v="0"/>
    <x v="1"/>
    <n v="6611"/>
    <s v="정상"/>
    <d v="2019-10-11T00:00:00"/>
    <d v="2019-10-11T00:00:00"/>
    <n v="41937116360000"/>
    <x v="4"/>
    <d v="2019-10-31T00:00:00"/>
    <x v="0"/>
    <x v="5"/>
    <x v="0"/>
  </r>
  <r>
    <s v="엠피성공"/>
    <s v="MP성공"/>
    <s v="성공1팀"/>
    <s v="홍미정"/>
    <s v="흥국화재"/>
    <x v="0"/>
    <x v="0"/>
    <n v="102385"/>
    <s v="정상"/>
    <d v="2019-10-11T00:00:00"/>
    <d v="2019-10-11T00:00:00"/>
    <n v="41937116430000"/>
    <x v="4"/>
    <d v="2019-10-31T00:00:00"/>
    <x v="0"/>
    <x v="5"/>
    <x v="0"/>
  </r>
  <r>
    <s v="엠피조은"/>
    <s v="MP조은"/>
    <s v="조은1팀"/>
    <s v="김경애"/>
    <s v="흥국화재"/>
    <x v="0"/>
    <x v="0"/>
    <n v="57041"/>
    <s v="정상"/>
    <d v="2019-10-10T00:00:00"/>
    <d v="2019-10-10T00:00:00"/>
    <n v="41937093360000"/>
    <x v="4"/>
    <d v="2019-10-31T00:00:00"/>
    <x v="0"/>
    <x v="0"/>
    <x v="0"/>
  </r>
  <r>
    <s v="엠피조은"/>
    <s v="MP조은"/>
    <s v="조은1팀"/>
    <s v="김경애"/>
    <s v="KB손보"/>
    <x v="0"/>
    <x v="0"/>
    <n v="12000"/>
    <s v="정상"/>
    <d v="2019-10-10T00:00:00"/>
    <d v="2019-10-10T00:00:00"/>
    <n v="20195144220"/>
    <x v="4"/>
    <d v="2019-10-31T00:00:00"/>
    <x v="0"/>
    <x v="0"/>
    <x v="0"/>
  </r>
  <r>
    <s v="엠피조은"/>
    <s v="MP조은"/>
    <s v="조은1팀"/>
    <s v="김경애"/>
    <s v="KB손보"/>
    <x v="0"/>
    <x v="0"/>
    <n v="54400"/>
    <s v="정상"/>
    <d v="2019-10-10T00:00:00"/>
    <d v="2019-10-10T00:00:00"/>
    <n v="20195155357"/>
    <x v="4"/>
    <d v="2019-10-31T00:00:00"/>
    <x v="0"/>
    <x v="0"/>
    <x v="0"/>
  </r>
  <r>
    <s v="엠피라온"/>
    <s v="MP라온"/>
    <s v="라온1팀"/>
    <s v="김성만"/>
    <s v="한화손보"/>
    <x v="0"/>
    <x v="0"/>
    <n v="35000"/>
    <s v="정상"/>
    <d v="2019-10-10T00:00:00"/>
    <d v="2019-10-10T00:00:00"/>
    <s v="LA20191967111000"/>
    <x v="4"/>
    <d v="2019-10-31T00:00:00"/>
    <x v="0"/>
    <x v="6"/>
    <x v="0"/>
  </r>
  <r>
    <s v="엠피라온"/>
    <s v="MP라온"/>
    <s v="라온1팀"/>
    <s v="김성만"/>
    <s v="한화손보"/>
    <x v="0"/>
    <x v="0"/>
    <n v="20000"/>
    <s v="정상"/>
    <d v="2019-10-10T00:00:00"/>
    <d v="2019-10-10T00:00:00"/>
    <s v="LA20191962325000"/>
    <x v="4"/>
    <d v="2019-10-31T00:00:00"/>
    <x v="0"/>
    <x v="6"/>
    <x v="0"/>
  </r>
  <r>
    <s v="엠피메트로"/>
    <s v="MP메트로"/>
    <s v="시흥1팀"/>
    <s v="김지연"/>
    <s v="KB손보"/>
    <x v="0"/>
    <x v="0"/>
    <n v="36000"/>
    <s v="정상"/>
    <d v="2019-10-10T00:00:00"/>
    <d v="2019-10-10T00:00:00"/>
    <n v="20195154744"/>
    <x v="4"/>
    <d v="2019-10-31T00:00:00"/>
    <x v="0"/>
    <x v="15"/>
    <x v="0"/>
  </r>
  <r>
    <s v="엠피성공"/>
    <s v="MP성공"/>
    <s v="성공1팀"/>
    <s v="박인선"/>
    <s v="메리츠화재"/>
    <x v="0"/>
    <x v="0"/>
    <n v="60000"/>
    <s v="정상"/>
    <d v="2019-10-10T00:00:00"/>
    <d v="2019-11-05T00:00:00"/>
    <s v="61415-29664"/>
    <x v="4"/>
    <d v="2019-10-31T00:00:00"/>
    <x v="5"/>
    <x v="5"/>
    <x v="0"/>
  </r>
  <r>
    <s v="엠피라온"/>
    <s v="MP라온"/>
    <m/>
    <s v="박종철"/>
    <s v="한화손보"/>
    <x v="0"/>
    <x v="0"/>
    <n v="57000"/>
    <s v="정상"/>
    <d v="2019-10-10T00:00:00"/>
    <d v="2019-11-11T00:00:00"/>
    <s v="LA20191971268000"/>
    <x v="4"/>
    <d v="2019-10-31T00:00:00"/>
    <x v="5"/>
    <x v="6"/>
    <x v="0"/>
  </r>
  <r>
    <s v="엠피라온"/>
    <s v="MP라온"/>
    <m/>
    <s v="박종철"/>
    <s v="한화손보"/>
    <x v="0"/>
    <x v="1"/>
    <n v="5338"/>
    <s v="정상"/>
    <d v="2019-10-10T00:00:00"/>
    <d v="2019-11-11T00:00:00"/>
    <s v="LA20191970261000"/>
    <x v="4"/>
    <d v="2019-10-31T00:00:00"/>
    <x v="5"/>
    <x v="6"/>
    <x v="0"/>
  </r>
  <r>
    <s v="엠피라온"/>
    <s v="MP라온"/>
    <m/>
    <s v="박종철"/>
    <s v="한화손보"/>
    <x v="0"/>
    <x v="0"/>
    <n v="72939"/>
    <s v="정상"/>
    <d v="2019-10-10T00:00:00"/>
    <d v="2019-11-11T00:00:00"/>
    <s v="LA20191970354000"/>
    <x v="4"/>
    <d v="2019-10-31T00:00:00"/>
    <x v="5"/>
    <x v="6"/>
    <x v="0"/>
  </r>
  <r>
    <s v="엠피라온"/>
    <s v="MP라온"/>
    <m/>
    <s v="박종철"/>
    <s v="한화손보"/>
    <x v="0"/>
    <x v="1"/>
    <n v="5932"/>
    <s v="정상"/>
    <d v="2019-10-10T00:00:00"/>
    <d v="2019-10-10T00:00:00"/>
    <s v="LA20191955996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10T00:00:00"/>
    <d v="2019-10-10T00:00:00"/>
    <s v="LA20191969234000"/>
    <x v="4"/>
    <d v="2019-10-31T00:00:00"/>
    <x v="0"/>
    <x v="6"/>
    <x v="0"/>
  </r>
  <r>
    <s v="엠피라온"/>
    <s v="MP라온"/>
    <s v="라온1팀"/>
    <s v="박종호"/>
    <s v="한화손보"/>
    <x v="0"/>
    <x v="0"/>
    <n v="133000"/>
    <s v="정상"/>
    <d v="2019-10-10T00:00:00"/>
    <d v="2019-10-10T00:00:00"/>
    <s v="LA20191966528000"/>
    <x v="4"/>
    <d v="2019-10-31T00:00:00"/>
    <x v="0"/>
    <x v="6"/>
    <x v="0"/>
  </r>
  <r>
    <s v="엠피메트로"/>
    <s v="MP메트로"/>
    <s v="제이엔제이팀"/>
    <s v="윤정화"/>
    <s v="DB손보"/>
    <x v="0"/>
    <x v="0"/>
    <n v="56000"/>
    <s v="정상"/>
    <d v="2019-10-10T00:00:00"/>
    <d v="2019-10-10T00:00:00"/>
    <n v="320191884013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84470"/>
    <s v="정상"/>
    <d v="2019-10-10T00:00:00"/>
    <d v="2019-10-10T00:00:00"/>
    <s v="61433-1261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10T00:00:00"/>
    <d v="2019-10-10T00:00:00"/>
    <s v="LA20191971180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0T00:00:00"/>
    <d v="2019-10-10T00:00:00"/>
    <s v="LA20191971121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10T00:00:00"/>
    <d v="2019-10-10T00:00:00"/>
    <s v="LA20191971932000"/>
    <x v="4"/>
    <d v="2019-10-31T00:00:00"/>
    <x v="0"/>
    <x v="6"/>
    <x v="0"/>
  </r>
  <r>
    <s v="엠피라온"/>
    <s v="MP라온"/>
    <s v="라온1팀"/>
    <s v="이동욱2"/>
    <s v="한화손보"/>
    <x v="0"/>
    <x v="0"/>
    <n v="23000"/>
    <s v="정상"/>
    <d v="2019-10-10T00:00:00"/>
    <d v="2019-10-10T00:00:00"/>
    <s v="LA20191969407000"/>
    <x v="4"/>
    <d v="2019-10-31T00:00:00"/>
    <x v="0"/>
    <x v="6"/>
    <x v="0"/>
  </r>
  <r>
    <s v="엠피라온"/>
    <s v="MP라온"/>
    <s v="라온1팀"/>
    <s v="이동욱2"/>
    <s v="한화손보"/>
    <x v="0"/>
    <x v="0"/>
    <n v="20000"/>
    <s v="정상"/>
    <d v="2019-10-10T00:00:00"/>
    <d v="2019-10-10T00:00:00"/>
    <s v="LA20191969712000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10T00:00:00"/>
    <d v="2019-10-10T00:00:00"/>
    <s v="LA20191966340000"/>
    <x v="4"/>
    <d v="2019-10-31T00:00:00"/>
    <x v="0"/>
    <x v="6"/>
    <x v="0"/>
  </r>
  <r>
    <s v="엠피라온"/>
    <s v="MP라온"/>
    <s v="라온1팀"/>
    <s v="이동욱2"/>
    <s v="메리츠화재"/>
    <x v="0"/>
    <x v="0"/>
    <n v="15000"/>
    <s v="정상"/>
    <d v="2019-10-10T00:00:00"/>
    <d v="2019-10-10T00:00:00"/>
    <s v="61437-3696"/>
    <x v="4"/>
    <d v="2019-10-31T00:00:00"/>
    <x v="0"/>
    <x v="6"/>
    <x v="0"/>
  </r>
  <r>
    <s v="엠피라온"/>
    <s v="MP라온"/>
    <s v="라온1팀"/>
    <s v="이동욱2"/>
    <s v="메리츠화재"/>
    <x v="0"/>
    <x v="0"/>
    <n v="15000"/>
    <s v="정상"/>
    <d v="2019-10-10T00:00:00"/>
    <d v="2019-10-10T00:00:00"/>
    <s v="61437-3690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10T00:00:00"/>
    <d v="2019-10-10T00:00:00"/>
    <s v="LA20191966263000"/>
    <x v="4"/>
    <d v="2019-10-31T00:00:00"/>
    <x v="0"/>
    <x v="6"/>
    <x v="0"/>
  </r>
  <r>
    <s v="엠피라온"/>
    <s v="MP라온"/>
    <s v="라온1팀"/>
    <s v="이동욱2"/>
    <s v="한화손보"/>
    <x v="0"/>
    <x v="0"/>
    <n v="35000"/>
    <s v="정상"/>
    <d v="2019-10-10T00:00:00"/>
    <d v="2019-10-10T00:00:00"/>
    <s v="LA20191969435000"/>
    <x v="4"/>
    <d v="2019-10-31T00:00:00"/>
    <x v="0"/>
    <x v="6"/>
    <x v="0"/>
  </r>
  <r>
    <s v="엠피라온"/>
    <s v="MP라온"/>
    <s v="라온1팀"/>
    <s v="이동욱2"/>
    <s v="한화손보"/>
    <x v="0"/>
    <x v="0"/>
    <n v="21000"/>
    <s v="정상"/>
    <d v="2019-10-10T00:00:00"/>
    <d v="2019-10-10T00:00:00"/>
    <s v="LA20191967243000"/>
    <x v="4"/>
    <d v="2019-10-31T00:00:00"/>
    <x v="0"/>
    <x v="6"/>
    <x v="0"/>
  </r>
  <r>
    <s v="엠피라온"/>
    <s v="MP라온"/>
    <s v="라온1팀"/>
    <s v="이동욱2"/>
    <s v="한화손보"/>
    <x v="0"/>
    <x v="0"/>
    <n v="21000"/>
    <s v="정상"/>
    <d v="2019-10-10T00:00:00"/>
    <d v="2019-10-10T00:00:00"/>
    <s v="LA20191967202000"/>
    <x v="4"/>
    <d v="2019-10-31T00:00:00"/>
    <x v="0"/>
    <x v="6"/>
    <x v="0"/>
  </r>
  <r>
    <s v="엠피송내"/>
    <s v="MP송내"/>
    <s v="송내2팀"/>
    <s v="이현자"/>
    <s v="농협손보"/>
    <x v="0"/>
    <x v="0"/>
    <n v="100880"/>
    <s v="철회"/>
    <d v="2019-10-10T00:00:00"/>
    <d v="2019-10-10T00:00:00"/>
    <n v="3190596679921"/>
    <x v="4"/>
    <d v="2019-10-31T00:00:00"/>
    <x v="1"/>
    <x v="2"/>
    <x v="0"/>
  </r>
  <r>
    <s v="엠피가온"/>
    <s v="MP가온"/>
    <s v="가온1팀"/>
    <s v="임명산"/>
    <s v="삼성화재"/>
    <x v="0"/>
    <x v="0"/>
    <n v="32000"/>
    <s v="정상"/>
    <d v="2019-10-10T00:00:00"/>
    <d v="2019-10-10T00:00:00"/>
    <n v="51921934250000"/>
    <x v="4"/>
    <d v="2019-10-31T00:00:00"/>
    <x v="0"/>
    <x v="9"/>
    <x v="0"/>
  </r>
  <r>
    <s v="엠피가온"/>
    <m/>
    <m/>
    <s v="임은숙"/>
    <s v="한화손보"/>
    <x v="0"/>
    <x v="0"/>
    <n v="66000"/>
    <s v="정상"/>
    <d v="2019-10-10T00:00:00"/>
    <d v="2019-11-11T00:00:00"/>
    <s v="LA20191969137000"/>
    <x v="4"/>
    <d v="2019-10-31T00:00:00"/>
    <x v="5"/>
    <x v="9"/>
    <x v="0"/>
  </r>
  <r>
    <s v="엠피성공"/>
    <m/>
    <m/>
    <s v="전용순"/>
    <s v="삼성화재"/>
    <x v="0"/>
    <x v="0"/>
    <n v="45000"/>
    <s v="정상"/>
    <d v="2019-10-10T00:00:00"/>
    <d v="2019-10-10T00:00:00"/>
    <n v="51921916280000"/>
    <x v="4"/>
    <d v="2019-10-31T00:00:00"/>
    <x v="0"/>
    <x v="5"/>
    <x v="0"/>
  </r>
  <r>
    <s v="엠피성공"/>
    <m/>
    <m/>
    <s v="전용순"/>
    <s v="삼성화재"/>
    <x v="0"/>
    <x v="0"/>
    <n v="21000"/>
    <s v="정상"/>
    <d v="2019-10-10T00:00:00"/>
    <d v="2019-10-10T00:00:00"/>
    <n v="51921953400000"/>
    <x v="4"/>
    <d v="2019-10-31T00:00:00"/>
    <x v="0"/>
    <x v="5"/>
    <x v="0"/>
  </r>
  <r>
    <s v="엠피성공"/>
    <m/>
    <m/>
    <s v="전용순"/>
    <s v="DB손보"/>
    <x v="0"/>
    <x v="0"/>
    <n v="62000"/>
    <s v="정상"/>
    <d v="2019-10-10T00:00:00"/>
    <d v="2019-10-10T00:00:00"/>
    <n v="320191884310"/>
    <x v="4"/>
    <d v="2019-10-31T00:00:00"/>
    <x v="0"/>
    <x v="5"/>
    <x v="0"/>
  </r>
  <r>
    <s v="엠피송내"/>
    <s v="MP송내"/>
    <s v="송내1팀"/>
    <s v="정인란"/>
    <s v="DB손보"/>
    <x v="0"/>
    <x v="0"/>
    <n v="27000"/>
    <s v="정상"/>
    <d v="2019-10-10T00:00:00"/>
    <d v="2019-10-10T00:00:00"/>
    <n v="320191880725"/>
    <x v="4"/>
    <d v="2019-10-31T00:00:00"/>
    <x v="0"/>
    <x v="2"/>
    <x v="0"/>
  </r>
  <r>
    <s v="엠피송내"/>
    <s v="MP송내"/>
    <s v="송내1팀"/>
    <s v="정인란"/>
    <s v="흥국화재"/>
    <x v="0"/>
    <x v="0"/>
    <n v="34200"/>
    <s v="정상"/>
    <d v="2019-10-10T00:00:00"/>
    <d v="2019-10-10T00:00:00"/>
    <n v="41937097000000"/>
    <x v="4"/>
    <d v="2019-10-31T00:00:00"/>
    <x v="0"/>
    <x v="2"/>
    <x v="0"/>
  </r>
  <r>
    <s v="엠피성공"/>
    <s v="MP성공"/>
    <s v="성공1팀"/>
    <s v="최선희"/>
    <s v="롯데손보"/>
    <x v="0"/>
    <x v="0"/>
    <n v="144298"/>
    <s v="정상"/>
    <d v="2019-10-10T00:00:00"/>
    <d v="2019-11-05T00:00:00"/>
    <s v="LA20191826315000"/>
    <x v="4"/>
    <d v="2019-10-31T00:00:00"/>
    <x v="5"/>
    <x v="5"/>
    <x v="0"/>
  </r>
  <r>
    <s v="엠피성공"/>
    <s v="MP성공"/>
    <s v="성공1팀"/>
    <s v="최선희"/>
    <s v="메리츠화재"/>
    <x v="0"/>
    <x v="0"/>
    <n v="232440"/>
    <s v="정상"/>
    <d v="2019-10-10T00:00:00"/>
    <d v="2019-11-05T00:00:00"/>
    <s v="61435-1425"/>
    <x v="4"/>
    <d v="2019-10-31T00:00:00"/>
    <x v="5"/>
    <x v="5"/>
    <x v="0"/>
  </r>
  <r>
    <s v="엠피성공"/>
    <s v="MP성공"/>
    <s v="성공1팀"/>
    <s v="홍미정"/>
    <s v="흥국화재"/>
    <x v="0"/>
    <x v="0"/>
    <n v="138421"/>
    <s v="정상"/>
    <d v="2019-10-10T00:00:00"/>
    <d v="2019-10-10T00:00:00"/>
    <n v="41937097260000"/>
    <x v="4"/>
    <d v="2019-10-31T00:00:00"/>
    <x v="0"/>
    <x v="5"/>
    <x v="0"/>
  </r>
  <r>
    <s v="엠피조은"/>
    <s v="MP조은"/>
    <s v="조은1팀"/>
    <s v="김명주"/>
    <s v="KB손보"/>
    <x v="0"/>
    <x v="0"/>
    <n v="14000"/>
    <s v="정상"/>
    <d v="2019-10-08T00:00:00"/>
    <d v="2019-10-08T00:00:00"/>
    <n v="20195115127"/>
    <x v="4"/>
    <d v="2019-10-31T00:00:00"/>
    <x v="0"/>
    <x v="0"/>
    <x v="0"/>
  </r>
  <r>
    <s v="엠피조은"/>
    <s v="MP조은"/>
    <s v="조은1팀"/>
    <s v="김명주"/>
    <s v="KB손보"/>
    <x v="0"/>
    <x v="0"/>
    <n v="36100"/>
    <s v="정상"/>
    <d v="2019-10-08T00:00:00"/>
    <d v="2019-10-08T00:00:00"/>
    <n v="20195118346"/>
    <x v="4"/>
    <d v="2019-10-31T00:00:00"/>
    <x v="0"/>
    <x v="0"/>
    <x v="0"/>
  </r>
  <r>
    <s v="엠피송내"/>
    <s v="MP송내"/>
    <s v="송내2팀"/>
    <s v="김묘정"/>
    <s v="KB손보"/>
    <x v="0"/>
    <x v="0"/>
    <n v="36580"/>
    <s v="정상"/>
    <d v="2019-10-08T00:00:00"/>
    <d v="2019-10-08T00:00:00"/>
    <n v="20195124289"/>
    <x v="4"/>
    <d v="2019-10-31T00:00:00"/>
    <x v="0"/>
    <x v="2"/>
    <x v="0"/>
  </r>
  <r>
    <s v="엠피라온"/>
    <s v="MP라온"/>
    <s v="라온1팀"/>
    <s v="김성만"/>
    <s v="한화손보"/>
    <x v="0"/>
    <x v="0"/>
    <n v="35000"/>
    <s v="정상"/>
    <d v="2019-10-08T00:00:00"/>
    <d v="2019-10-08T00:00:00"/>
    <s v="LA20191951112000"/>
    <x v="4"/>
    <d v="2019-10-31T00:00:00"/>
    <x v="0"/>
    <x v="6"/>
    <x v="0"/>
  </r>
  <r>
    <s v="엠피라온"/>
    <s v="MP라온"/>
    <s v="라온1팀"/>
    <s v="김성만"/>
    <s v="한화손보"/>
    <x v="0"/>
    <x v="0"/>
    <n v="35000"/>
    <s v="정상"/>
    <d v="2019-10-08T00:00:00"/>
    <d v="2019-10-08T00:00:00"/>
    <s v="LA20191944196000"/>
    <x v="4"/>
    <d v="2019-10-31T00:00:00"/>
    <x v="0"/>
    <x v="6"/>
    <x v="0"/>
  </r>
  <r>
    <s v="엠피라온"/>
    <s v="MP라온"/>
    <s v="라온1팀"/>
    <s v="김성만"/>
    <s v="한화손보"/>
    <x v="0"/>
    <x v="0"/>
    <n v="30000"/>
    <s v="정상"/>
    <d v="2019-10-08T00:00:00"/>
    <d v="2019-10-08T00:00:00"/>
    <s v="LA20191944692000"/>
    <x v="4"/>
    <d v="2019-10-31T00:00:00"/>
    <x v="0"/>
    <x v="6"/>
    <x v="0"/>
  </r>
  <r>
    <s v="엠피라온"/>
    <s v="MP라온"/>
    <s v="라온1팀"/>
    <s v="김성만"/>
    <s v="메리츠화재"/>
    <x v="0"/>
    <x v="0"/>
    <n v="14000"/>
    <s v="정상"/>
    <d v="2019-10-08T00:00:00"/>
    <d v="2019-10-08T00:00:00"/>
    <s v="61437-1655"/>
    <x v="4"/>
    <d v="2019-10-31T00:00:00"/>
    <x v="0"/>
    <x v="6"/>
    <x v="0"/>
  </r>
  <r>
    <s v="엠피라온"/>
    <s v="MP라온"/>
    <s v="라온1팀"/>
    <s v="김성만"/>
    <s v="한화손보"/>
    <x v="0"/>
    <x v="0"/>
    <n v="78883"/>
    <s v="정상"/>
    <d v="2019-10-08T00:00:00"/>
    <d v="2019-10-08T00:00:00"/>
    <s v="LA20191951870000"/>
    <x v="4"/>
    <d v="2019-10-31T00:00:00"/>
    <x v="0"/>
    <x v="6"/>
    <x v="0"/>
  </r>
  <r>
    <s v="엠피라온"/>
    <s v="MP라온"/>
    <s v="라온1팀"/>
    <s v="김성만"/>
    <s v="메리츠화재"/>
    <x v="0"/>
    <x v="1"/>
    <n v="24860"/>
    <s v="정상"/>
    <d v="2019-10-08T00:00:00"/>
    <d v="2019-10-08T00:00:00"/>
    <s v="61264-240908"/>
    <x v="4"/>
    <d v="2019-10-31T00:00:00"/>
    <x v="0"/>
    <x v="6"/>
    <x v="0"/>
  </r>
  <r>
    <s v="엠피피스토스"/>
    <s v="MP피스토스"/>
    <s v="피스1팀"/>
    <s v="김진이"/>
    <s v="롯데손보"/>
    <x v="0"/>
    <x v="0"/>
    <n v="25000"/>
    <s v="정상"/>
    <d v="2019-10-08T00:00:00"/>
    <d v="2019-10-08T00:00:00"/>
    <s v="LA20191815991000"/>
    <x v="4"/>
    <d v="2019-10-31T00:00:00"/>
    <x v="0"/>
    <x v="3"/>
    <x v="0"/>
  </r>
  <r>
    <s v="엠피가온"/>
    <s v="MP가온"/>
    <s v="가온1팀"/>
    <s v="노희경"/>
    <s v="삼성화재"/>
    <x v="0"/>
    <x v="0"/>
    <n v="20000"/>
    <s v="정상"/>
    <d v="2019-10-08T00:00:00"/>
    <d v="2019-10-08T00:00:00"/>
    <n v="51921804800000"/>
    <x v="4"/>
    <d v="2019-10-31T00:00:00"/>
    <x v="0"/>
    <x v="9"/>
    <x v="0"/>
  </r>
  <r>
    <s v="엠피가온"/>
    <s v="MP가온"/>
    <s v="가온1팀"/>
    <s v="노희경"/>
    <s v="한화손보"/>
    <x v="0"/>
    <x v="0"/>
    <n v="26460"/>
    <s v="정상"/>
    <d v="2019-10-08T00:00:00"/>
    <d v="2019-10-08T00:00:00"/>
    <s v="LA20191949855000"/>
    <x v="4"/>
    <d v="2019-10-31T00:00:00"/>
    <x v="0"/>
    <x v="9"/>
    <x v="0"/>
  </r>
  <r>
    <s v="엠피가온"/>
    <s v="MP가온"/>
    <s v="가온1팀"/>
    <s v="노희경"/>
    <s v="한화손보"/>
    <x v="0"/>
    <x v="0"/>
    <n v="55000"/>
    <s v="정상"/>
    <d v="2019-10-08T00:00:00"/>
    <d v="2019-10-08T00:00:00"/>
    <s v="LA20191949766000"/>
    <x v="4"/>
    <d v="2019-10-31T00:00:00"/>
    <x v="0"/>
    <x v="9"/>
    <x v="0"/>
  </r>
  <r>
    <s v="엠피가온"/>
    <s v="MP가온"/>
    <s v="가온1팀"/>
    <s v="노희경"/>
    <s v="삼성화재"/>
    <x v="0"/>
    <x v="0"/>
    <n v="38000"/>
    <s v="정상"/>
    <d v="2019-10-08T00:00:00"/>
    <d v="2019-10-08T00:00:00"/>
    <n v="51921788070000"/>
    <x v="4"/>
    <d v="2019-10-31T00:00:00"/>
    <x v="0"/>
    <x v="9"/>
    <x v="0"/>
  </r>
  <r>
    <s v="엠피라온"/>
    <s v="MP라온"/>
    <m/>
    <s v="박종철"/>
    <s v="한화손보"/>
    <x v="0"/>
    <x v="0"/>
    <n v="35000"/>
    <s v="정상"/>
    <d v="2019-10-08T00:00:00"/>
    <d v="2019-10-08T00:00:00"/>
    <s v="LA20191948250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8T00:00:00"/>
    <d v="2019-10-08T00:00:00"/>
    <s v="LA20191948224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8T00:00:00"/>
    <d v="2019-10-08T00:00:00"/>
    <s v="LA20191946997000"/>
    <x v="4"/>
    <d v="2019-10-31T00:00:00"/>
    <x v="0"/>
    <x v="6"/>
    <x v="0"/>
  </r>
  <r>
    <s v="엠피라온"/>
    <s v="MP라온"/>
    <m/>
    <s v="박종철"/>
    <s v="한화손보"/>
    <x v="0"/>
    <x v="1"/>
    <n v="4720"/>
    <s v="정상"/>
    <d v="2019-10-08T00:00:00"/>
    <d v="2019-10-08T00:00:00"/>
    <s v="LA20191948568000"/>
    <x v="4"/>
    <d v="2019-10-31T00:00:00"/>
    <x v="0"/>
    <x v="6"/>
    <x v="0"/>
  </r>
  <r>
    <s v="엠피라온"/>
    <s v="MP라온"/>
    <m/>
    <s v="박종철"/>
    <s v="한화손보"/>
    <x v="0"/>
    <x v="0"/>
    <n v="69700"/>
    <s v="정상"/>
    <d v="2019-10-08T00:00:00"/>
    <d v="2019-10-08T00:00:00"/>
    <s v="LA20191948632000"/>
    <x v="4"/>
    <d v="2019-10-31T00:00:00"/>
    <x v="0"/>
    <x v="6"/>
    <x v="0"/>
  </r>
  <r>
    <s v="엠피라온"/>
    <s v="MP라온"/>
    <m/>
    <s v="박종철"/>
    <s v="한화손보"/>
    <x v="0"/>
    <x v="0"/>
    <n v="68721"/>
    <s v="정상"/>
    <d v="2019-10-08T00:00:00"/>
    <d v="2019-10-08T00:00:00"/>
    <s v="LA20191947546000"/>
    <x v="4"/>
    <d v="2019-10-31T00:00:00"/>
    <x v="0"/>
    <x v="6"/>
    <x v="0"/>
  </r>
  <r>
    <s v="엠피조은"/>
    <s v="MP조은"/>
    <s v="조은1팀"/>
    <s v="손수영"/>
    <s v="KB손보"/>
    <x v="0"/>
    <x v="0"/>
    <n v="30500"/>
    <s v="정상"/>
    <d v="2019-10-08T00:00:00"/>
    <d v="2019-10-08T00:00:00"/>
    <n v="20195118895"/>
    <x v="4"/>
    <d v="2019-10-31T00:00:00"/>
    <x v="0"/>
    <x v="0"/>
    <x v="0"/>
  </r>
  <r>
    <s v="엠피의정부"/>
    <s v="MP의정부"/>
    <s v="의정부1팀"/>
    <s v="염경분"/>
    <s v="롯데손보"/>
    <x v="0"/>
    <x v="0"/>
    <n v="64180"/>
    <s v="정상"/>
    <d v="2019-10-08T00:00:00"/>
    <d v="2019-11-05T00:00:00"/>
    <s v="LA20191818729000"/>
    <x v="4"/>
    <d v="2019-10-31T00:00:00"/>
    <x v="5"/>
    <x v="10"/>
    <x v="0"/>
  </r>
  <r>
    <s v="엠피의정부"/>
    <s v="MP의정부"/>
    <s v="의정부1팀"/>
    <s v="염경분"/>
    <s v="메리츠화재"/>
    <x v="0"/>
    <x v="0"/>
    <n v="10500"/>
    <s v="정상"/>
    <d v="2019-10-08T00:00:00"/>
    <d v="2019-10-08T00:00:00"/>
    <s v="61437-1181"/>
    <x v="4"/>
    <d v="2019-10-31T00:00:00"/>
    <x v="0"/>
    <x v="10"/>
    <x v="0"/>
  </r>
  <r>
    <s v="엠피경기"/>
    <m/>
    <m/>
    <s v="유창백"/>
    <s v="KB손보"/>
    <x v="0"/>
    <x v="0"/>
    <n v="24000"/>
    <s v="정상"/>
    <d v="2019-10-08T00:00:00"/>
    <d v="2019-10-08T00:00:00"/>
    <n v="20195131498"/>
    <x v="4"/>
    <d v="2019-10-31T00:00:00"/>
    <x v="0"/>
    <x v="18"/>
    <x v="0"/>
  </r>
  <r>
    <s v="엠피메트로"/>
    <s v="MP메트로"/>
    <s v="제이엔제이팀"/>
    <s v="윤정화"/>
    <s v="DB손보"/>
    <x v="0"/>
    <x v="0"/>
    <n v="58410"/>
    <s v="정상"/>
    <d v="2019-10-08T00:00:00"/>
    <d v="2019-10-08T00:00:00"/>
    <n v="320191866529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35070"/>
    <s v="정상"/>
    <d v="2019-10-08T00:00:00"/>
    <d v="2019-10-08T00:00:00"/>
    <s v="61433-631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56090"/>
    <s v="정상"/>
    <d v="2019-10-08T00:00:00"/>
    <d v="2019-10-08T00:00:00"/>
    <n v="320191866240"/>
    <x v="4"/>
    <d v="2019-10-31T00:00:00"/>
    <x v="0"/>
    <x v="4"/>
    <x v="0"/>
  </r>
  <r>
    <s v="엠피라온"/>
    <s v="MP라온"/>
    <s v="라온1팀"/>
    <s v="윤태영"/>
    <s v="메리츠화재"/>
    <x v="0"/>
    <x v="0"/>
    <n v="35000"/>
    <s v="정상"/>
    <d v="2019-10-08T00:00:00"/>
    <d v="2019-10-08T00:00:00"/>
    <s v="61437-1834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46719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42680000"/>
    <x v="4"/>
    <d v="2019-10-31T00:00:00"/>
    <x v="0"/>
    <x v="6"/>
    <x v="0"/>
  </r>
  <r>
    <s v="엠피라온"/>
    <s v="MP라온"/>
    <s v="라온1팀"/>
    <s v="윤태진"/>
    <s v="한화손보"/>
    <x v="0"/>
    <x v="0"/>
    <n v="20000"/>
    <s v="정상"/>
    <d v="2019-10-08T00:00:00"/>
    <d v="2019-10-08T00:00:00"/>
    <s v="LA20191942690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50143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46601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46541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8T00:00:00"/>
    <d v="2019-10-08T00:00:00"/>
    <s v="LA20191948315000"/>
    <x v="4"/>
    <d v="2019-10-31T00:00:00"/>
    <x v="0"/>
    <x v="6"/>
    <x v="0"/>
  </r>
  <r>
    <s v="엠피상동"/>
    <s v="MP상동"/>
    <s v="상동1팀"/>
    <s v="이경옥"/>
    <s v="메리츠화재"/>
    <x v="0"/>
    <x v="0"/>
    <n v="131000"/>
    <s v="정상"/>
    <d v="2019-10-08T00:00:00"/>
    <d v="2019-10-08T00:00:00"/>
    <s v="61430-542"/>
    <x v="4"/>
    <d v="2019-10-31T00:00:00"/>
    <x v="0"/>
    <x v="1"/>
    <x v="0"/>
  </r>
  <r>
    <s v="엠피상동"/>
    <s v="MP상동"/>
    <s v="상동1팀"/>
    <s v="이경주"/>
    <s v="메리츠화재"/>
    <x v="0"/>
    <x v="0"/>
    <n v="50000"/>
    <s v="정상"/>
    <d v="2019-10-08T00:00:00"/>
    <d v="2019-11-11T00:00:00"/>
    <s v="61438-796"/>
    <x v="4"/>
    <d v="2019-10-31T00:00:00"/>
    <x v="5"/>
    <x v="1"/>
    <x v="0"/>
  </r>
  <r>
    <s v="엠피라온"/>
    <s v="MP라온"/>
    <s v="라온1팀"/>
    <s v="이동욱2"/>
    <s v="한화손보"/>
    <x v="0"/>
    <x v="2"/>
    <n v="20000"/>
    <s v="정상"/>
    <d v="2019-10-08T00:00:00"/>
    <d v="2019-10-08T00:00:00"/>
    <s v="LA20191948122000"/>
    <x v="4"/>
    <d v="2019-10-31T00:00:00"/>
    <x v="0"/>
    <x v="6"/>
    <x v="0"/>
  </r>
  <r>
    <s v="엠피레전드"/>
    <s v="MP레전드"/>
    <s v="레전드1팀"/>
    <s v="이태영1"/>
    <s v="롯데손보"/>
    <x v="0"/>
    <x v="0"/>
    <n v="27905"/>
    <s v="정상"/>
    <d v="2019-10-08T00:00:00"/>
    <d v="2019-10-08T00:00:00"/>
    <s v="LA20191819290000"/>
    <x v="4"/>
    <d v="2019-10-31T00:00:00"/>
    <x v="0"/>
    <x v="11"/>
    <x v="0"/>
  </r>
  <r>
    <s v="엠피레전드"/>
    <s v="MP레전드"/>
    <s v="레전드1팀"/>
    <s v="이태영1"/>
    <s v="롯데손보"/>
    <x v="0"/>
    <x v="0"/>
    <n v="26534"/>
    <s v="정상"/>
    <d v="2019-10-08T00:00:00"/>
    <d v="2019-10-08T00:00:00"/>
    <s v="LA20191819250000"/>
    <x v="4"/>
    <d v="2019-10-31T00:00:00"/>
    <x v="0"/>
    <x v="11"/>
    <x v="0"/>
  </r>
  <r>
    <s v="NO DATA"/>
    <m/>
    <m/>
    <s v="이호진2"/>
    <s v="흥국화재"/>
    <x v="0"/>
    <x v="1"/>
    <n v="54947"/>
    <s v="정상"/>
    <d v="2019-10-08T00:00:00"/>
    <d v="2019-10-08T00:00:00"/>
    <n v="41937078750000"/>
    <x v="4"/>
    <d v="2019-10-31T00:00:00"/>
    <x v="0"/>
    <x v="17"/>
    <x v="0"/>
  </r>
  <r>
    <s v="NO DATA"/>
    <m/>
    <m/>
    <s v="이호진2"/>
    <s v="흥국화재"/>
    <x v="0"/>
    <x v="0"/>
    <n v="51858"/>
    <s v="정상"/>
    <d v="2019-10-08T00:00:00"/>
    <d v="2019-10-08T00:00:00"/>
    <n v="41937078720000"/>
    <x v="4"/>
    <d v="2019-10-31T00:00:00"/>
    <x v="0"/>
    <x v="17"/>
    <x v="0"/>
  </r>
  <r>
    <s v="NO DATA"/>
    <m/>
    <m/>
    <s v="이호진2"/>
    <s v="흥국화재"/>
    <x v="0"/>
    <x v="0"/>
    <n v="159000"/>
    <s v="정상"/>
    <d v="2019-10-08T00:00:00"/>
    <d v="2019-10-08T00:00:00"/>
    <n v="41937078740000"/>
    <x v="4"/>
    <d v="2019-10-31T00:00:00"/>
    <x v="0"/>
    <x v="17"/>
    <x v="0"/>
  </r>
  <r>
    <s v="엠피가온"/>
    <s v="MP가온"/>
    <s v="가온1팀"/>
    <s v="임명산"/>
    <s v="한화손보"/>
    <x v="0"/>
    <x v="0"/>
    <n v="56000"/>
    <s v="정상"/>
    <d v="2019-10-08T00:00:00"/>
    <d v="2019-10-08T00:00:00"/>
    <s v="LA20191952712000"/>
    <x v="4"/>
    <d v="2019-10-31T00:00:00"/>
    <x v="0"/>
    <x v="9"/>
    <x v="0"/>
  </r>
  <r>
    <s v="엠피가온"/>
    <s v="MP가온"/>
    <s v="가온1팀"/>
    <s v="임명산"/>
    <s v="한화손보"/>
    <x v="0"/>
    <x v="0"/>
    <n v="20000"/>
    <s v="정상"/>
    <d v="2019-10-08T00:00:00"/>
    <d v="2019-10-08T00:00:00"/>
    <s v="LA20191952691000"/>
    <x v="4"/>
    <d v="2019-10-31T00:00:00"/>
    <x v="0"/>
    <x v="9"/>
    <x v="0"/>
  </r>
  <r>
    <s v="엠피가온"/>
    <s v="MP가온"/>
    <s v="가온1팀"/>
    <s v="임명산"/>
    <s v="한화손보"/>
    <x v="0"/>
    <x v="0"/>
    <n v="20000"/>
    <s v="정상"/>
    <d v="2019-10-08T00:00:00"/>
    <d v="2019-10-08T00:00:00"/>
    <s v="LA20191952883000"/>
    <x v="4"/>
    <d v="2019-10-31T00:00:00"/>
    <x v="0"/>
    <x v="9"/>
    <x v="0"/>
  </r>
  <r>
    <s v="엠피가온"/>
    <s v="MP가온"/>
    <s v="가온1팀"/>
    <s v="임명산"/>
    <s v="메리츠화재"/>
    <x v="0"/>
    <x v="0"/>
    <n v="27000"/>
    <s v="정상"/>
    <d v="2019-10-08T00:00:00"/>
    <d v="2019-10-08T00:00:00"/>
    <s v="61437-1357"/>
    <x v="4"/>
    <d v="2019-10-31T00:00:00"/>
    <x v="0"/>
    <x v="9"/>
    <x v="0"/>
  </r>
  <r>
    <s v="엠피송내"/>
    <s v="MP송내"/>
    <s v="송내2팀"/>
    <s v="임서윤"/>
    <s v="한화손보"/>
    <x v="0"/>
    <x v="0"/>
    <n v="20000"/>
    <s v="정상"/>
    <d v="2019-10-08T00:00:00"/>
    <d v="2019-10-08T00:00:00"/>
    <s v="LA20191950906000"/>
    <x v="4"/>
    <d v="2019-10-31T00:00:00"/>
    <x v="0"/>
    <x v="2"/>
    <x v="0"/>
  </r>
  <r>
    <s v="엠피송내"/>
    <s v="MP송내"/>
    <s v="송내2팀"/>
    <s v="임서윤"/>
    <s v="한화손보"/>
    <x v="0"/>
    <x v="0"/>
    <n v="49286"/>
    <s v="정상"/>
    <d v="2019-10-08T00:00:00"/>
    <d v="2019-10-08T00:00:00"/>
    <s v="LA20191951951000"/>
    <x v="4"/>
    <d v="2019-10-31T00:00:00"/>
    <x v="0"/>
    <x v="2"/>
    <x v="0"/>
  </r>
  <r>
    <s v="엠피가온"/>
    <m/>
    <m/>
    <s v="임은숙"/>
    <s v="농협손보"/>
    <x v="0"/>
    <x v="0"/>
    <n v="23149"/>
    <s v="정상"/>
    <d v="2019-10-08T00:00:00"/>
    <d v="2019-10-08T00:00:00"/>
    <n v="3190595097681"/>
    <x v="4"/>
    <d v="2019-10-31T00:00:00"/>
    <x v="0"/>
    <x v="9"/>
    <x v="0"/>
  </r>
  <r>
    <s v="엠피가온"/>
    <m/>
    <m/>
    <s v="임은숙"/>
    <s v="흥국화재"/>
    <x v="0"/>
    <x v="1"/>
    <n v="12075"/>
    <s v="정상"/>
    <d v="2019-10-08T00:00:00"/>
    <d v="2019-10-08T00:00:00"/>
    <n v="41937085290000"/>
    <x v="4"/>
    <d v="2019-10-31T00:00:00"/>
    <x v="0"/>
    <x v="9"/>
    <x v="0"/>
  </r>
  <r>
    <s v="엠피가온"/>
    <m/>
    <m/>
    <s v="임은숙"/>
    <s v="흥국화재"/>
    <x v="0"/>
    <x v="0"/>
    <n v="32825"/>
    <s v="정상"/>
    <d v="2019-10-08T00:00:00"/>
    <d v="2019-10-08T00:00:00"/>
    <n v="41937086720000"/>
    <x v="4"/>
    <d v="2019-10-31T00:00:00"/>
    <x v="0"/>
    <x v="9"/>
    <x v="0"/>
  </r>
  <r>
    <s v="엠피성공"/>
    <m/>
    <m/>
    <s v="전용순"/>
    <s v="흥국화재"/>
    <x v="0"/>
    <x v="0"/>
    <n v="55139"/>
    <s v="정상"/>
    <d v="2019-10-08T00:00:00"/>
    <d v="2019-10-08T00:00:00"/>
    <n v="41937084940000"/>
    <x v="4"/>
    <d v="2019-10-31T00:00:00"/>
    <x v="0"/>
    <x v="5"/>
    <x v="0"/>
  </r>
  <r>
    <s v="엠피송내"/>
    <s v="MP송내"/>
    <s v="송내1팀"/>
    <s v="정인란"/>
    <s v="메리츠화재"/>
    <x v="0"/>
    <x v="0"/>
    <n v="23760"/>
    <s v="정상"/>
    <d v="2019-10-08T00:00:00"/>
    <d v="2019-10-08T00:00:00"/>
    <s v="61437-1731"/>
    <x v="4"/>
    <d v="2019-10-31T00:00:00"/>
    <x v="0"/>
    <x v="2"/>
    <x v="0"/>
  </r>
  <r>
    <s v="엠피상동"/>
    <s v="MP상동"/>
    <s v="상동1팀"/>
    <s v="조성임"/>
    <s v="메리츠화재"/>
    <x v="0"/>
    <x v="0"/>
    <n v="38000"/>
    <s v="정상"/>
    <d v="2019-10-08T00:00:00"/>
    <d v="2019-10-08T00:00:00"/>
    <s v="61437-2633"/>
    <x v="4"/>
    <d v="2019-10-31T00:00:00"/>
    <x v="0"/>
    <x v="1"/>
    <x v="0"/>
  </r>
  <r>
    <s v="엠피피스토스"/>
    <s v="MP피스토스"/>
    <s v="피스1팀"/>
    <s v="최경은"/>
    <s v="DB손보"/>
    <x v="0"/>
    <x v="0"/>
    <n v="82130"/>
    <s v="정상"/>
    <d v="2019-10-08T00:00:00"/>
    <d v="2019-10-08T00:00:00"/>
    <n v="320191873462"/>
    <x v="4"/>
    <d v="2019-10-31T00:00:00"/>
    <x v="0"/>
    <x v="3"/>
    <x v="0"/>
  </r>
  <r>
    <s v="엠피피스토스"/>
    <s v="MP피스토스"/>
    <s v="피스1팀"/>
    <s v="최경은"/>
    <s v="DB손보"/>
    <x v="0"/>
    <x v="1"/>
    <n v="10710"/>
    <s v="정상"/>
    <d v="2019-10-08T00:00:00"/>
    <d v="2019-10-08T00:00:00"/>
    <n v="320191873256"/>
    <x v="4"/>
    <d v="2019-10-31T00:00:00"/>
    <x v="0"/>
    <x v="3"/>
    <x v="0"/>
  </r>
  <r>
    <s v="엠피피스토스"/>
    <s v="MP피스토스"/>
    <s v="피스1팀"/>
    <s v="최경은"/>
    <s v="DB손보"/>
    <x v="0"/>
    <x v="1"/>
    <n v="23860"/>
    <s v="정상"/>
    <d v="2019-10-08T00:00:00"/>
    <d v="2019-10-08T00:00:00"/>
    <n v="320191872404"/>
    <x v="4"/>
    <d v="2019-10-31T00:00:00"/>
    <x v="0"/>
    <x v="3"/>
    <x v="0"/>
  </r>
  <r>
    <s v="엠피피스토스"/>
    <s v="MP피스토스"/>
    <s v="피스1팀"/>
    <s v="최경은"/>
    <s v="DB손보"/>
    <x v="0"/>
    <x v="0"/>
    <n v="122220"/>
    <s v="정상"/>
    <d v="2019-10-08T00:00:00"/>
    <d v="2019-10-08T00:00:00"/>
    <n v="320191872472"/>
    <x v="4"/>
    <d v="2019-10-31T00:00:00"/>
    <x v="0"/>
    <x v="3"/>
    <x v="0"/>
  </r>
  <r>
    <s v="엠피성공"/>
    <s v="MP성공"/>
    <s v="성공1팀"/>
    <s v="최선희"/>
    <s v="삼성화재"/>
    <x v="0"/>
    <x v="0"/>
    <n v="40000"/>
    <s v="정상"/>
    <d v="2019-10-08T00:00:00"/>
    <d v="2019-10-08T00:00:00"/>
    <n v="51921819170000"/>
    <x v="4"/>
    <d v="2019-10-31T00:00:00"/>
    <x v="0"/>
    <x v="5"/>
    <x v="0"/>
  </r>
  <r>
    <s v="엠피성공"/>
    <s v="MP성공"/>
    <s v="성공1팀"/>
    <s v="홍미정"/>
    <s v="삼성화재"/>
    <x v="0"/>
    <x v="0"/>
    <n v="80000"/>
    <s v="정상"/>
    <d v="2019-10-08T00:00:00"/>
    <d v="2019-10-08T00:00:00"/>
    <n v="51921824980000"/>
    <x v="4"/>
    <d v="2019-10-31T00:00:00"/>
    <x v="0"/>
    <x v="5"/>
    <x v="0"/>
  </r>
  <r>
    <s v="엠피라온"/>
    <s v="MP라온"/>
    <s v="라온1팀"/>
    <s v="김성만"/>
    <s v="한화손보"/>
    <x v="0"/>
    <x v="0"/>
    <n v="40000"/>
    <s v="정상"/>
    <d v="2019-10-07T00:00:00"/>
    <d v="2019-10-07T00:00:00"/>
    <s v="LA20191935374000"/>
    <x v="4"/>
    <d v="2019-10-31T00:00:00"/>
    <x v="0"/>
    <x v="6"/>
    <x v="0"/>
  </r>
  <r>
    <s v="엠피라온"/>
    <s v="MP라온"/>
    <s v="라온1팀"/>
    <s v="김성만"/>
    <s v="메리츠화재"/>
    <x v="0"/>
    <x v="0"/>
    <n v="16100"/>
    <s v="정상"/>
    <d v="2019-10-07T00:00:00"/>
    <d v="2019-10-07T00:00:00"/>
    <s v="61437-876"/>
    <x v="4"/>
    <d v="2019-10-31T00:00:00"/>
    <x v="0"/>
    <x v="6"/>
    <x v="0"/>
  </r>
  <r>
    <s v="엠피아이리치"/>
    <s v="MP아이리치"/>
    <s v="아이리치1팀"/>
    <s v="김정희2"/>
    <s v="한화손보"/>
    <x v="0"/>
    <x v="0"/>
    <n v="137000"/>
    <s v="정상"/>
    <d v="2019-10-07T00:00:00"/>
    <d v="2019-10-07T00:00:00"/>
    <s v="LA20191929982000"/>
    <x v="4"/>
    <d v="2019-10-31T00:00:00"/>
    <x v="0"/>
    <x v="14"/>
    <x v="0"/>
  </r>
  <r>
    <s v="엠피아이리치"/>
    <s v="MP아이리치"/>
    <s v="아이리치1팀"/>
    <s v="김정희2"/>
    <s v="메리츠화재"/>
    <x v="0"/>
    <x v="1"/>
    <n v="59330"/>
    <s v="정상"/>
    <d v="2019-10-07T00:00:00"/>
    <d v="2019-10-07T00:00:00"/>
    <s v="61265-18544"/>
    <x v="4"/>
    <d v="2019-10-31T00:00:00"/>
    <x v="0"/>
    <x v="14"/>
    <x v="0"/>
  </r>
  <r>
    <s v="엠피피스토스"/>
    <s v="MP피스토스"/>
    <s v="피스1팀"/>
    <s v="김진이"/>
    <s v="롯데손보"/>
    <x v="0"/>
    <x v="0"/>
    <n v="30000"/>
    <s v="정상"/>
    <d v="2019-10-07T00:00:00"/>
    <d v="2019-10-07T00:00:00"/>
    <s v="LA20191812674000"/>
    <x v="4"/>
    <d v="2019-10-31T00:00:00"/>
    <x v="0"/>
    <x v="3"/>
    <x v="0"/>
  </r>
  <r>
    <s v="엠피피스토스"/>
    <s v="MP피스토스"/>
    <s v="피스1팀"/>
    <s v="김진이"/>
    <s v="롯데손보"/>
    <x v="0"/>
    <x v="0"/>
    <n v="23000"/>
    <s v="정상"/>
    <d v="2019-10-07T00:00:00"/>
    <d v="2019-10-07T00:00:00"/>
    <s v="LA20191813128000"/>
    <x v="4"/>
    <d v="2019-10-31T00:00:00"/>
    <x v="0"/>
    <x v="3"/>
    <x v="0"/>
  </r>
  <r>
    <s v="엠피피스토스"/>
    <s v="MP피스토스"/>
    <s v="피스1팀"/>
    <s v="김진이"/>
    <s v="한화손보"/>
    <x v="0"/>
    <x v="0"/>
    <n v="51000"/>
    <s v="정상"/>
    <d v="2019-10-07T00:00:00"/>
    <d v="2019-10-07T00:00:00"/>
    <s v="LA20191928916000"/>
    <x v="4"/>
    <d v="2019-10-31T00:00:00"/>
    <x v="0"/>
    <x v="3"/>
    <x v="0"/>
  </r>
  <r>
    <s v="엠피레전드"/>
    <s v="MP레전드"/>
    <s v="레전드1팀"/>
    <s v="박윤나"/>
    <s v="DB손보"/>
    <x v="0"/>
    <x v="0"/>
    <n v="50000"/>
    <s v="정상"/>
    <d v="2019-10-07T00:00:00"/>
    <d v="2019-10-07T00:00:00"/>
    <n v="320191859892"/>
    <x v="4"/>
    <d v="2019-10-31T00:00:00"/>
    <x v="0"/>
    <x v="11"/>
    <x v="0"/>
  </r>
  <r>
    <s v="엠피라온"/>
    <s v="MP라온"/>
    <m/>
    <s v="박종철"/>
    <s v="한화손보"/>
    <x v="0"/>
    <x v="0"/>
    <n v="35000"/>
    <s v="정상"/>
    <d v="2019-10-07T00:00:00"/>
    <d v="2019-10-07T00:00:00"/>
    <s v="LA20191932865000"/>
    <x v="4"/>
    <d v="2019-10-31T00:00:00"/>
    <x v="0"/>
    <x v="6"/>
    <x v="0"/>
  </r>
  <r>
    <s v="엠피라온"/>
    <s v="MP라온"/>
    <m/>
    <s v="박종철"/>
    <s v="한화손보"/>
    <x v="0"/>
    <x v="0"/>
    <n v="133000"/>
    <s v="정상"/>
    <d v="2019-10-07T00:00:00"/>
    <d v="2019-10-07T00:00:00"/>
    <s v="LA20191935538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7T00:00:00"/>
    <d v="2019-10-07T00:00:00"/>
    <s v="LA20191935510000"/>
    <x v="4"/>
    <d v="2019-10-31T00:00:00"/>
    <x v="0"/>
    <x v="6"/>
    <x v="0"/>
  </r>
  <r>
    <s v="엠피의정부"/>
    <s v="MP의정부"/>
    <s v="의정부1팀"/>
    <s v="염경분"/>
    <s v="삼성화재"/>
    <x v="0"/>
    <x v="0"/>
    <n v="67050"/>
    <s v="정상"/>
    <d v="2019-10-07T00:00:00"/>
    <d v="2019-10-07T00:00:00"/>
    <n v="51921670310000"/>
    <x v="4"/>
    <d v="2019-10-31T00:00:00"/>
    <x v="0"/>
    <x v="10"/>
    <x v="0"/>
  </r>
  <r>
    <s v="엠피메트로"/>
    <s v="MP메트로"/>
    <s v="제이엔제이팀"/>
    <s v="윤정화"/>
    <s v="흥국화재"/>
    <x v="0"/>
    <x v="0"/>
    <n v="62432"/>
    <s v="정상"/>
    <d v="2019-10-07T00:00:00"/>
    <d v="2019-10-07T00:00:00"/>
    <n v="41937076740000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112120"/>
    <s v="정상"/>
    <d v="2019-10-07T00:00:00"/>
    <d v="2019-10-07T00:00:00"/>
    <n v="320191861751"/>
    <x v="4"/>
    <d v="2019-10-31T00:00:00"/>
    <x v="0"/>
    <x v="4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30094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29757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30049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29795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29991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7T00:00:00"/>
    <d v="2019-10-07T00:00:00"/>
    <s v="LA20191931623000"/>
    <x v="4"/>
    <d v="2019-10-31T00:00:00"/>
    <x v="0"/>
    <x v="6"/>
    <x v="0"/>
  </r>
  <r>
    <s v="엠피상동"/>
    <s v="MP상동"/>
    <s v="상동1팀"/>
    <s v="이경옥"/>
    <s v="삼성화재"/>
    <x v="0"/>
    <x v="0"/>
    <n v="100000"/>
    <s v="정상"/>
    <d v="2019-10-07T00:00:00"/>
    <d v="2019-10-07T00:00:00"/>
    <n v="51921674800000"/>
    <x v="4"/>
    <d v="2019-10-31T00:00:00"/>
    <x v="0"/>
    <x v="1"/>
    <x v="0"/>
  </r>
  <r>
    <s v="엠피상동"/>
    <s v="MP상동"/>
    <s v="상동1팀"/>
    <s v="이경화2"/>
    <s v="한화손보"/>
    <x v="0"/>
    <x v="0"/>
    <n v="130000"/>
    <s v="정상"/>
    <d v="2019-10-07T00:00:00"/>
    <d v="2019-10-07T00:00:00"/>
    <s v="LA20191933975000"/>
    <x v="4"/>
    <d v="2019-10-31T00:00:00"/>
    <x v="0"/>
    <x v="1"/>
    <x v="0"/>
  </r>
  <r>
    <s v="엠피피스토스"/>
    <s v="MP피스토스"/>
    <s v="피스1팀"/>
    <s v="이미선2"/>
    <s v="DB손보"/>
    <x v="0"/>
    <x v="0"/>
    <n v="20000"/>
    <s v="정상"/>
    <d v="2019-10-07T00:00:00"/>
    <d v="2019-10-07T00:00:00"/>
    <n v="320191856766"/>
    <x v="4"/>
    <d v="2019-10-31T00:00:00"/>
    <x v="0"/>
    <x v="3"/>
    <x v="0"/>
  </r>
  <r>
    <s v="엠피송내"/>
    <s v="MP송내"/>
    <s v="송내2팀"/>
    <s v="이현자"/>
    <s v="한화손보"/>
    <x v="0"/>
    <x v="0"/>
    <n v="20000"/>
    <s v="정상"/>
    <d v="2019-10-07T00:00:00"/>
    <d v="2019-10-07T00:00:00"/>
    <s v="LA20191935680000"/>
    <x v="4"/>
    <d v="2019-10-31T00:00:00"/>
    <x v="0"/>
    <x v="2"/>
    <x v="0"/>
  </r>
  <r>
    <s v="엠피송내"/>
    <s v="MP송내"/>
    <s v="송내2팀"/>
    <s v="이현자"/>
    <s v="한화손보"/>
    <x v="0"/>
    <x v="2"/>
    <n v="33000"/>
    <s v="정상"/>
    <d v="2019-10-07T00:00:00"/>
    <d v="2019-10-07T00:00:00"/>
    <s v="LA20191935657000"/>
    <x v="4"/>
    <d v="2019-10-31T00:00:00"/>
    <x v="0"/>
    <x v="2"/>
    <x v="0"/>
  </r>
  <r>
    <s v="엠피가온"/>
    <s v="MP가온"/>
    <s v="가온1팀"/>
    <s v="임명산"/>
    <s v="한화손보"/>
    <x v="0"/>
    <x v="0"/>
    <n v="50000"/>
    <s v="정상"/>
    <d v="2019-10-07T00:00:00"/>
    <d v="2019-10-07T00:00:00"/>
    <s v="LA20191934608000"/>
    <x v="4"/>
    <d v="2019-10-31T00:00:00"/>
    <x v="0"/>
    <x v="9"/>
    <x v="0"/>
  </r>
  <r>
    <s v="엠피송내"/>
    <s v="MP송내"/>
    <s v="송내1팀"/>
    <s v="임미영"/>
    <s v="롯데손보"/>
    <x v="0"/>
    <x v="0"/>
    <n v="19500"/>
    <s v="정상"/>
    <d v="2019-10-07T00:00:00"/>
    <d v="2019-10-07T00:00:00"/>
    <s v="LA20191814992000"/>
    <x v="4"/>
    <d v="2019-10-31T00:00:00"/>
    <x v="0"/>
    <x v="2"/>
    <x v="0"/>
  </r>
  <r>
    <s v="엠피성공"/>
    <m/>
    <m/>
    <s v="전용순"/>
    <s v="현대해상"/>
    <x v="0"/>
    <x v="0"/>
    <n v="112000"/>
    <s v="정상"/>
    <d v="2019-10-07T00:00:00"/>
    <d v="2019-10-07T00:00:00"/>
    <s v="L01935580500"/>
    <x v="4"/>
    <d v="2019-10-31T00:00:00"/>
    <x v="0"/>
    <x v="5"/>
    <x v="0"/>
  </r>
  <r>
    <s v="엠피성공"/>
    <m/>
    <m/>
    <s v="전용순"/>
    <s v="KB손보"/>
    <x v="0"/>
    <x v="0"/>
    <n v="69000"/>
    <s v="정상"/>
    <d v="2019-10-07T00:00:00"/>
    <d v="2019-10-07T00:00:00"/>
    <n v="20195108275"/>
    <x v="4"/>
    <d v="2019-10-31T00:00:00"/>
    <x v="0"/>
    <x v="5"/>
    <x v="0"/>
  </r>
  <r>
    <s v="엠피성공"/>
    <m/>
    <m/>
    <s v="전용순"/>
    <s v="KB손보"/>
    <x v="0"/>
    <x v="0"/>
    <n v="32000"/>
    <s v="정상"/>
    <d v="2019-10-07T00:00:00"/>
    <d v="2019-10-07T00:00:00"/>
    <n v="20195107153"/>
    <x v="4"/>
    <d v="2019-10-31T00:00:00"/>
    <x v="0"/>
    <x v="5"/>
    <x v="0"/>
  </r>
  <r>
    <s v="엠피성공"/>
    <m/>
    <m/>
    <s v="전용순"/>
    <s v="KB손보"/>
    <x v="0"/>
    <x v="0"/>
    <n v="105000"/>
    <s v="정상"/>
    <d v="2019-10-07T00:00:00"/>
    <d v="2019-10-07T00:00:00"/>
    <n v="20195108221"/>
    <x v="4"/>
    <d v="2019-10-31T00:00:00"/>
    <x v="0"/>
    <x v="5"/>
    <x v="0"/>
  </r>
  <r>
    <s v="엠피성공"/>
    <s v="MP성공"/>
    <s v="성공1팀"/>
    <s v="최선희"/>
    <s v="흥국화재"/>
    <x v="0"/>
    <x v="0"/>
    <n v="15000"/>
    <s v="정상"/>
    <d v="2019-10-07T00:00:00"/>
    <d v="2019-10-07T00:00:00"/>
    <n v="41937072010000"/>
    <x v="4"/>
    <d v="2019-10-31T00:00:00"/>
    <x v="0"/>
    <x v="5"/>
    <x v="0"/>
  </r>
  <r>
    <s v="엠피의정부"/>
    <s v="MP의정부"/>
    <m/>
    <s v="최주영"/>
    <s v="롯데손보"/>
    <x v="0"/>
    <x v="0"/>
    <n v="70406"/>
    <s v="정상"/>
    <d v="2019-10-07T00:00:00"/>
    <d v="2019-10-07T00:00:00"/>
    <s v="LA20191811002000"/>
    <x v="4"/>
    <d v="2019-10-31T00:00:00"/>
    <x v="0"/>
    <x v="10"/>
    <x v="0"/>
  </r>
  <r>
    <s v="엠피의정부"/>
    <s v="MP의정부"/>
    <m/>
    <s v="최주영"/>
    <s v="DB손보"/>
    <x v="0"/>
    <x v="0"/>
    <n v="30000"/>
    <s v="정상"/>
    <d v="2019-10-07T00:00:00"/>
    <d v="2019-10-07T00:00:00"/>
    <n v="320191860262"/>
    <x v="4"/>
    <d v="2019-10-31T00:00:00"/>
    <x v="0"/>
    <x v="10"/>
    <x v="0"/>
  </r>
  <r>
    <s v="엠피의정부"/>
    <s v="MP의정부"/>
    <m/>
    <s v="최주영"/>
    <s v="롯데손보"/>
    <x v="0"/>
    <x v="0"/>
    <n v="173000"/>
    <s v="정상"/>
    <d v="2019-10-07T00:00:00"/>
    <d v="2019-10-07T00:00:00"/>
    <s v="LA20191809786000"/>
    <x v="4"/>
    <d v="2019-10-31T00:00:00"/>
    <x v="0"/>
    <x v="10"/>
    <x v="0"/>
  </r>
  <r>
    <s v="엠피피스토스"/>
    <s v="MP피스토스"/>
    <s v="피스1팀"/>
    <s v="홍미숙"/>
    <s v="메리츠화재"/>
    <x v="0"/>
    <x v="0"/>
    <n v="38890"/>
    <s v="정상"/>
    <d v="2019-10-07T00:00:00"/>
    <d v="2019-10-07T00:00:00"/>
    <s v="61433-95"/>
    <x v="4"/>
    <d v="2019-10-31T00:00:00"/>
    <x v="0"/>
    <x v="3"/>
    <x v="0"/>
  </r>
  <r>
    <s v="엠피메트로"/>
    <s v="씨티엠지점"/>
    <s v="씨티엠1팀"/>
    <s v="김대곤"/>
    <s v="흥국화재"/>
    <x v="0"/>
    <x v="0"/>
    <n v="40242"/>
    <s v="정상"/>
    <d v="2019-10-04T00:00:00"/>
    <d v="2019-10-04T00:00:00"/>
    <n v="41937067140000"/>
    <x v="4"/>
    <d v="2019-10-31T00:00:00"/>
    <x v="0"/>
    <x v="13"/>
    <x v="0"/>
  </r>
  <r>
    <s v="엠피조은"/>
    <s v="MP조은"/>
    <s v="조은1팀"/>
    <s v="김명주"/>
    <s v="KB손보"/>
    <x v="0"/>
    <x v="2"/>
    <n v="20000"/>
    <s v="정상"/>
    <d v="2019-10-04T00:00:00"/>
    <d v="2019-10-04T00:00:00"/>
    <n v="20195074262"/>
    <x v="4"/>
    <d v="2019-10-31T00:00:00"/>
    <x v="0"/>
    <x v="0"/>
    <x v="0"/>
  </r>
  <r>
    <s v="엠피조은"/>
    <s v="MP조은"/>
    <s v="조은1팀"/>
    <s v="김명주"/>
    <s v="KB손보"/>
    <x v="0"/>
    <x v="0"/>
    <n v="11800"/>
    <s v="정상"/>
    <d v="2019-10-04T00:00:00"/>
    <d v="2019-10-04T00:00:00"/>
    <n v="20195083586"/>
    <x v="4"/>
    <d v="2019-10-31T00:00:00"/>
    <x v="0"/>
    <x v="0"/>
    <x v="0"/>
  </r>
  <r>
    <s v="엠피상동"/>
    <s v="MP상동"/>
    <s v="상동1팀"/>
    <s v="김미란"/>
    <s v="메리츠화재"/>
    <x v="0"/>
    <x v="0"/>
    <n v="105000"/>
    <s v="정상"/>
    <d v="2019-10-04T00:00:00"/>
    <d v="2019-11-11T00:00:00"/>
    <s v="61372-36931"/>
    <x v="4"/>
    <d v="2019-10-31T00:00:00"/>
    <x v="5"/>
    <x v="1"/>
    <x v="0"/>
  </r>
  <r>
    <s v="엠피상동"/>
    <s v="MP상동"/>
    <s v="상동1팀"/>
    <s v="김미란"/>
    <s v="KB손보"/>
    <x v="0"/>
    <x v="0"/>
    <n v="33000"/>
    <s v="정상"/>
    <d v="2019-10-04T00:00:00"/>
    <d v="2019-11-11T00:00:00"/>
    <n v="20195080715"/>
    <x v="4"/>
    <d v="2019-10-31T00:00:00"/>
    <x v="5"/>
    <x v="1"/>
    <x v="0"/>
  </r>
  <r>
    <s v="엠피상동"/>
    <s v="MP상동"/>
    <s v="상동1팀"/>
    <s v="김미란"/>
    <s v="메리츠화재"/>
    <x v="0"/>
    <x v="1"/>
    <n v="25730"/>
    <s v="정상"/>
    <d v="2019-10-04T00:00:00"/>
    <d v="2019-10-04T00:00:00"/>
    <s v="61264-237185"/>
    <x v="4"/>
    <d v="2019-10-31T00:00:00"/>
    <x v="0"/>
    <x v="1"/>
    <x v="0"/>
  </r>
  <r>
    <s v="엠피상동"/>
    <s v="MP상동"/>
    <s v="상동1팀"/>
    <s v="김미예1"/>
    <s v="메리츠화재"/>
    <x v="0"/>
    <x v="0"/>
    <n v="29000"/>
    <s v="정상"/>
    <d v="2019-10-04T00:00:00"/>
    <d v="2019-10-04T00:00:00"/>
    <s v="61424-108571"/>
    <x v="4"/>
    <d v="2019-10-31T00:00:00"/>
    <x v="0"/>
    <x v="1"/>
    <x v="0"/>
  </r>
  <r>
    <s v="엠피피스토스"/>
    <s v="MP피스토스"/>
    <s v="피스1팀"/>
    <s v="김상천"/>
    <s v="메리츠화재"/>
    <x v="0"/>
    <x v="0"/>
    <n v="16770"/>
    <s v="정상"/>
    <d v="2019-10-04T00:00:00"/>
    <d v="2019-10-04T00:00:00"/>
    <s v="61424-110958"/>
    <x v="4"/>
    <d v="2019-10-31T00:00:00"/>
    <x v="0"/>
    <x v="3"/>
    <x v="0"/>
  </r>
  <r>
    <s v="엠피피스토스"/>
    <s v="MP피스토스"/>
    <s v="피스1팀"/>
    <s v="김상천"/>
    <s v="메리츠화재"/>
    <x v="0"/>
    <x v="0"/>
    <n v="30000"/>
    <s v="정상"/>
    <d v="2019-10-04T00:00:00"/>
    <d v="2019-10-04T00:00:00"/>
    <s v="61424-108535"/>
    <x v="4"/>
    <d v="2019-10-31T00:00:00"/>
    <x v="0"/>
    <x v="3"/>
    <x v="0"/>
  </r>
  <r>
    <s v="엠피상동"/>
    <s v="MP상동"/>
    <s v="상동1팀"/>
    <s v="김순자"/>
    <s v="메리츠화재"/>
    <x v="0"/>
    <x v="0"/>
    <n v="26000"/>
    <s v="정상"/>
    <d v="2019-10-04T00:00:00"/>
    <d v="2019-10-04T00:00:00"/>
    <s v="61424-111513"/>
    <x v="4"/>
    <d v="2019-10-31T00:00:00"/>
    <x v="0"/>
    <x v="1"/>
    <x v="0"/>
  </r>
  <r>
    <s v="엠피상동"/>
    <s v="MP상동"/>
    <s v="상동1팀"/>
    <s v="김순자"/>
    <s v="메리츠화재"/>
    <x v="0"/>
    <x v="0"/>
    <n v="83000"/>
    <s v="정상"/>
    <d v="2019-10-04T00:00:00"/>
    <d v="2019-10-04T00:00:00"/>
    <s v="61369-51377"/>
    <x v="4"/>
    <d v="2019-10-31T00:00:00"/>
    <x v="0"/>
    <x v="1"/>
    <x v="0"/>
  </r>
  <r>
    <s v="엠피송내"/>
    <s v="MP송내"/>
    <s v="송내2팀"/>
    <s v="김은숙1"/>
    <s v="KB손보"/>
    <x v="0"/>
    <x v="0"/>
    <n v="43500"/>
    <s v="정상"/>
    <d v="2019-10-04T00:00:00"/>
    <d v="2019-10-04T00:00:00"/>
    <n v="20195080634"/>
    <x v="4"/>
    <d v="2019-10-31T00:00:00"/>
    <x v="0"/>
    <x v="2"/>
    <x v="0"/>
  </r>
  <r>
    <s v="엠피송내"/>
    <s v="MP송내"/>
    <s v="송내2팀"/>
    <s v="김은숙1"/>
    <s v="KB손보"/>
    <x v="0"/>
    <x v="1"/>
    <n v="13597"/>
    <s v="정상"/>
    <d v="2019-10-04T00:00:00"/>
    <d v="2019-10-04T00:00:00"/>
    <n v="20195080492"/>
    <x v="4"/>
    <d v="2019-10-31T00:00:00"/>
    <x v="0"/>
    <x v="2"/>
    <x v="0"/>
  </r>
  <r>
    <s v="엠피상동"/>
    <s v="MP상동"/>
    <s v="상동1팀"/>
    <s v="김종민2"/>
    <s v="KB손보"/>
    <x v="0"/>
    <x v="1"/>
    <n v="26729"/>
    <s v="정상"/>
    <d v="2019-10-04T00:00:00"/>
    <d v="2019-10-04T00:00:00"/>
    <n v="20195066063"/>
    <x v="4"/>
    <d v="2019-10-31T00:00:00"/>
    <x v="0"/>
    <x v="1"/>
    <x v="0"/>
  </r>
  <r>
    <s v="엠피상동"/>
    <s v="MP상동"/>
    <s v="상동1팀"/>
    <s v="김종민2"/>
    <s v="KB손보"/>
    <x v="0"/>
    <x v="0"/>
    <n v="52000"/>
    <s v="정상"/>
    <d v="2019-10-04T00:00:00"/>
    <d v="2019-10-04T00:00:00"/>
    <n v="20195066076"/>
    <x v="4"/>
    <d v="2019-10-31T00:00:00"/>
    <x v="0"/>
    <x v="1"/>
    <x v="0"/>
  </r>
  <r>
    <s v="엠피상동"/>
    <s v="MP상동"/>
    <s v="상동1팀"/>
    <s v="김종민2"/>
    <s v="KB손보"/>
    <x v="0"/>
    <x v="1"/>
    <n v="12053"/>
    <s v="정상"/>
    <d v="2019-10-04T00:00:00"/>
    <d v="2019-10-04T00:00:00"/>
    <n v="20195068738"/>
    <x v="4"/>
    <d v="2019-10-31T00:00:00"/>
    <x v="0"/>
    <x v="1"/>
    <x v="0"/>
  </r>
  <r>
    <s v="엠피상동"/>
    <s v="MP상동"/>
    <s v="상동1팀"/>
    <s v="김종민2"/>
    <s v="KB손보"/>
    <x v="0"/>
    <x v="0"/>
    <n v="66000"/>
    <s v="정상"/>
    <d v="2019-10-04T00:00:00"/>
    <d v="2019-10-04T00:00:00"/>
    <n v="20195069544"/>
    <x v="4"/>
    <d v="2019-10-31T00:00:00"/>
    <x v="0"/>
    <x v="1"/>
    <x v="0"/>
  </r>
  <r>
    <s v="엠피피스토스"/>
    <s v="MP피스토스"/>
    <s v="피스1팀"/>
    <s v="김진이"/>
    <s v="메리츠화재"/>
    <x v="0"/>
    <x v="0"/>
    <n v="100000"/>
    <s v="정상"/>
    <d v="2019-10-04T00:00:00"/>
    <d v="2019-10-04T00:00:00"/>
    <s v="61369-51515"/>
    <x v="4"/>
    <d v="2019-10-31T00:00:00"/>
    <x v="0"/>
    <x v="3"/>
    <x v="0"/>
  </r>
  <r>
    <s v="엠피피스토스"/>
    <s v="MP피스토스"/>
    <s v="피스1팀"/>
    <s v="김진이"/>
    <s v="현대해상"/>
    <x v="0"/>
    <x v="0"/>
    <n v="53350"/>
    <s v="정상"/>
    <d v="2019-10-04T00:00:00"/>
    <d v="2019-10-04T00:00:00"/>
    <s v="L01935469871"/>
    <x v="4"/>
    <d v="2019-10-31T00:00:00"/>
    <x v="0"/>
    <x v="3"/>
    <x v="0"/>
  </r>
  <r>
    <s v="엠피라온"/>
    <s v="MP라온"/>
    <m/>
    <s v="박종철"/>
    <s v="한화손보"/>
    <x v="0"/>
    <x v="0"/>
    <n v="35000"/>
    <s v="정상"/>
    <d v="2019-10-04T00:00:00"/>
    <d v="2019-10-04T00:00:00"/>
    <s v="LA20191912437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4T00:00:00"/>
    <d v="2019-10-04T00:00:00"/>
    <s v="LA20191911947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4T00:00:00"/>
    <d v="2019-10-04T00:00:00"/>
    <s v="LA20191911956000"/>
    <x v="4"/>
    <d v="2019-10-31T00:00:00"/>
    <x v="0"/>
    <x v="6"/>
    <x v="0"/>
  </r>
  <r>
    <s v="엠피의정부"/>
    <s v="MP의정부"/>
    <s v="의정부1팀"/>
    <s v="염경분"/>
    <s v="흥국화재"/>
    <x v="0"/>
    <x v="0"/>
    <n v="58331"/>
    <s v="정상"/>
    <d v="2019-10-04T00:00:00"/>
    <d v="2019-10-04T00:00:00"/>
    <n v="41937060940000"/>
    <x v="4"/>
    <d v="2019-10-31T00:00:00"/>
    <x v="0"/>
    <x v="10"/>
    <x v="0"/>
  </r>
  <r>
    <s v="엠피의정부"/>
    <s v="MP의정부"/>
    <s v="의정부1팀"/>
    <s v="염경분"/>
    <s v="메리츠화재"/>
    <x v="0"/>
    <x v="0"/>
    <n v="49500"/>
    <s v="정상"/>
    <d v="2019-10-04T00:00:00"/>
    <d v="2019-10-04T00:00:00"/>
    <s v="61425-1857"/>
    <x v="4"/>
    <d v="2019-10-31T00:00:00"/>
    <x v="0"/>
    <x v="10"/>
    <x v="0"/>
  </r>
  <r>
    <s v="엠피의정부"/>
    <s v="MP의정부"/>
    <s v="의정부1팀"/>
    <s v="염경분"/>
    <s v="메리츠화재"/>
    <x v="0"/>
    <x v="0"/>
    <n v="93490"/>
    <s v="정상"/>
    <d v="2019-10-04T00:00:00"/>
    <d v="2019-10-04T00:00:00"/>
    <s v="61425-1844"/>
    <x v="4"/>
    <d v="2019-10-31T00:00:00"/>
    <x v="0"/>
    <x v="10"/>
    <x v="0"/>
  </r>
  <r>
    <s v="엠피피스토스"/>
    <s v="MP피스토스"/>
    <s v="피스1팀"/>
    <s v="오은정"/>
    <s v="KB손보"/>
    <x v="0"/>
    <x v="0"/>
    <n v="71000"/>
    <s v="정상"/>
    <d v="2019-10-04T00:00:00"/>
    <d v="2019-10-04T00:00:00"/>
    <n v="20195062113"/>
    <x v="4"/>
    <d v="2019-10-31T00:00:00"/>
    <x v="0"/>
    <x v="3"/>
    <x v="0"/>
  </r>
  <r>
    <s v="엠피피스토스"/>
    <s v="MP피스토스"/>
    <s v="피스1팀"/>
    <s v="우월랑"/>
    <s v="메리츠화재"/>
    <x v="0"/>
    <x v="0"/>
    <n v="125000"/>
    <s v="정상"/>
    <d v="2019-10-04T00:00:00"/>
    <d v="2019-10-04T00:00:00"/>
    <s v="61372-36643"/>
    <x v="4"/>
    <d v="2019-10-31T00:00:00"/>
    <x v="0"/>
    <x v="3"/>
    <x v="0"/>
  </r>
  <r>
    <s v="엠피송내"/>
    <s v="MP송내"/>
    <s v="송내1팀"/>
    <s v="윤상례"/>
    <s v="현대해상"/>
    <x v="0"/>
    <x v="0"/>
    <n v="200000"/>
    <s v="철회"/>
    <d v="2019-10-04T00:00:00"/>
    <d v="2019-10-04T00:00:00"/>
    <s v="L01935487094"/>
    <x v="4"/>
    <d v="2019-10-31T00:00:00"/>
    <x v="1"/>
    <x v="2"/>
    <x v="0"/>
  </r>
  <r>
    <s v="엠피메트로"/>
    <s v="MP메트로"/>
    <s v="제이엔제이팀"/>
    <s v="윤정화"/>
    <s v="DB손보"/>
    <x v="0"/>
    <x v="1"/>
    <n v="33030"/>
    <s v="정상"/>
    <d v="2019-10-04T00:00:00"/>
    <d v="2019-10-04T00:00:00"/>
    <n v="320191849763"/>
    <x v="4"/>
    <d v="2019-10-31T00:00:00"/>
    <x v="0"/>
    <x v="4"/>
    <x v="0"/>
  </r>
  <r>
    <s v="엠피메트로"/>
    <s v="MP메트로"/>
    <s v="제이엔제이팀"/>
    <s v="윤정화"/>
    <s v="DB손보"/>
    <x v="0"/>
    <x v="1"/>
    <n v="23780"/>
    <s v="정상"/>
    <d v="2019-10-04T00:00:00"/>
    <d v="2019-10-04T00:00:00"/>
    <n v="320191840514"/>
    <x v="4"/>
    <d v="2019-10-31T00:00:00"/>
    <x v="0"/>
    <x v="4"/>
    <x v="0"/>
  </r>
  <r>
    <s v="엠피메트로"/>
    <s v="MP메트로"/>
    <s v="제이엔제이팀"/>
    <s v="윤정화"/>
    <s v="메리츠화재"/>
    <x v="0"/>
    <x v="0"/>
    <n v="120000"/>
    <s v="정상"/>
    <d v="2019-10-04T00:00:00"/>
    <d v="2019-10-04T00:00:00"/>
    <s v="61372-36888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121500"/>
    <s v="정상"/>
    <d v="2019-10-04T00:00:00"/>
    <d v="2019-10-04T00:00:00"/>
    <n v="320191848795"/>
    <x v="4"/>
    <d v="2019-10-31T00:00:00"/>
    <x v="0"/>
    <x v="4"/>
    <x v="0"/>
  </r>
  <r>
    <s v="엠피메트로"/>
    <s v="MP메트로"/>
    <s v="제이엔제이팀"/>
    <s v="윤정화"/>
    <s v="DB손보"/>
    <x v="0"/>
    <x v="0"/>
    <n v="70000"/>
    <s v="정상"/>
    <d v="2019-10-04T00:00:00"/>
    <d v="2019-11-12T00:00:00"/>
    <n v="320191854163"/>
    <x v="4"/>
    <d v="2019-10-31T00:00:00"/>
    <x v="5"/>
    <x v="4"/>
    <x v="0"/>
  </r>
  <r>
    <s v="엠피메트로"/>
    <s v="MP메트로"/>
    <s v="제이엔제이팀"/>
    <s v="윤정화"/>
    <s v="메리츠화재"/>
    <x v="0"/>
    <x v="0"/>
    <n v="160000"/>
    <s v="철회"/>
    <d v="2019-10-04T00:00:00"/>
    <d v="2019-10-04T00:00:00"/>
    <s v="61372-37145"/>
    <x v="4"/>
    <d v="2019-10-31T00:00:00"/>
    <x v="1"/>
    <x v="4"/>
    <x v="0"/>
  </r>
  <r>
    <s v="엠피메트로"/>
    <s v="MP메트로"/>
    <s v="제이엔제이팀"/>
    <s v="윤정화"/>
    <s v="DB손보"/>
    <x v="0"/>
    <x v="0"/>
    <n v="51310"/>
    <s v="철회"/>
    <d v="2019-10-04T00:00:00"/>
    <d v="2019-10-04T00:00:00"/>
    <n v="320191848142"/>
    <x v="4"/>
    <d v="2019-10-31T00:00:00"/>
    <x v="1"/>
    <x v="4"/>
    <x v="0"/>
  </r>
  <r>
    <s v="엠피메트로"/>
    <s v="MP메트로"/>
    <s v="제이엔제이팀"/>
    <s v="윤정화"/>
    <s v="메리츠화재"/>
    <x v="0"/>
    <x v="0"/>
    <n v="59510"/>
    <s v="정상"/>
    <d v="2019-10-04T00:00:00"/>
    <d v="2019-10-04T00:00:00"/>
    <s v="61372-36568"/>
    <x v="4"/>
    <d v="2019-10-31T00:00:00"/>
    <x v="0"/>
    <x v="4"/>
    <x v="0"/>
  </r>
  <r>
    <s v="엠피상동"/>
    <s v="MP상동"/>
    <s v="상동1팀"/>
    <s v="이경주"/>
    <s v="메리츠화재"/>
    <x v="0"/>
    <x v="0"/>
    <n v="30000"/>
    <s v="정상"/>
    <d v="2019-10-04T00:00:00"/>
    <d v="2019-10-04T00:00:00"/>
    <s v="61424-111567"/>
    <x v="4"/>
    <d v="2019-10-31T00:00:00"/>
    <x v="0"/>
    <x v="1"/>
    <x v="0"/>
  </r>
  <r>
    <s v="엠피아이리치"/>
    <s v="MP아이리치"/>
    <s v="아이리치1팀"/>
    <s v="이미경"/>
    <s v="메리츠화재"/>
    <x v="0"/>
    <x v="0"/>
    <n v="15600"/>
    <s v="정상"/>
    <d v="2019-10-04T00:00:00"/>
    <d v="2019-10-04T00:00:00"/>
    <s v="61424-108013"/>
    <x v="4"/>
    <d v="2019-10-31T00:00:00"/>
    <x v="0"/>
    <x v="14"/>
    <x v="0"/>
  </r>
  <r>
    <s v="엠피피스토스"/>
    <s v="MP피스토스"/>
    <s v="피스1팀"/>
    <s v="이미선2"/>
    <s v="삼성화재"/>
    <x v="0"/>
    <x v="0"/>
    <n v="30500"/>
    <s v="정상"/>
    <d v="2019-10-04T00:00:00"/>
    <d v="2019-10-04T00:00:00"/>
    <n v="51921581490000"/>
    <x v="4"/>
    <d v="2019-10-31T00:00:00"/>
    <x v="0"/>
    <x v="3"/>
    <x v="0"/>
  </r>
  <r>
    <s v="엠피피스토스"/>
    <s v="MP피스토스"/>
    <s v="피스1팀"/>
    <s v="이미선2"/>
    <s v="삼성화재"/>
    <x v="0"/>
    <x v="0"/>
    <n v="20000"/>
    <s v="정상"/>
    <d v="2019-10-04T00:00:00"/>
    <d v="2019-10-04T00:00:00"/>
    <n v="51921548370000"/>
    <x v="4"/>
    <d v="2019-10-31T00:00:00"/>
    <x v="0"/>
    <x v="3"/>
    <x v="0"/>
  </r>
  <r>
    <s v="엠피상동"/>
    <s v="MP상동"/>
    <s v="상동1팀"/>
    <s v="이병식"/>
    <s v="메리츠화재"/>
    <x v="0"/>
    <x v="0"/>
    <n v="100000"/>
    <s v="정상"/>
    <d v="2019-10-04T00:00:00"/>
    <d v="2019-10-04T00:00:00"/>
    <s v="61412-38925"/>
    <x v="4"/>
    <d v="2019-10-31T00:00:00"/>
    <x v="0"/>
    <x v="1"/>
    <x v="0"/>
  </r>
  <r>
    <s v="엠피상동"/>
    <s v="MP상동"/>
    <s v="상동1팀"/>
    <s v="이병식"/>
    <s v="메리츠화재"/>
    <x v="0"/>
    <x v="0"/>
    <n v="107000"/>
    <s v="정상"/>
    <d v="2019-10-04T00:00:00"/>
    <d v="2019-10-04T00:00:00"/>
    <s v="61412-38867"/>
    <x v="4"/>
    <d v="2019-10-31T00:00:00"/>
    <x v="0"/>
    <x v="1"/>
    <x v="0"/>
  </r>
  <r>
    <s v="엠피상동"/>
    <s v="MP상동"/>
    <s v="상동1팀"/>
    <s v="이복종"/>
    <s v="메리츠화재"/>
    <x v="0"/>
    <x v="0"/>
    <n v="154000"/>
    <s v="정상"/>
    <d v="2019-10-04T00:00:00"/>
    <d v="2019-10-04T00:00:00"/>
    <s v="61397-47545"/>
    <x v="4"/>
    <d v="2019-10-31T00:00:00"/>
    <x v="0"/>
    <x v="1"/>
    <x v="0"/>
  </r>
  <r>
    <s v="엠피상동"/>
    <s v="MP상동"/>
    <s v="상동1팀"/>
    <s v="이복종"/>
    <s v="삼성화재"/>
    <x v="0"/>
    <x v="2"/>
    <n v="50000"/>
    <s v="정상"/>
    <d v="2019-10-04T00:00:00"/>
    <d v="2019-10-04T00:00:00"/>
    <n v="51921583430000"/>
    <x v="4"/>
    <d v="2019-10-31T00:00:00"/>
    <x v="0"/>
    <x v="1"/>
    <x v="0"/>
  </r>
  <r>
    <s v="NO DATA"/>
    <m/>
    <m/>
    <s v="이호진2"/>
    <s v="흥국화재"/>
    <x v="0"/>
    <x v="2"/>
    <n v="10000"/>
    <s v="정상"/>
    <d v="2019-10-04T00:00:00"/>
    <d v="2019-10-04T00:00:00"/>
    <n v="41937057060000"/>
    <x v="4"/>
    <d v="2019-10-31T00:00:00"/>
    <x v="0"/>
    <x v="17"/>
    <x v="0"/>
  </r>
  <r>
    <s v="엠피가온"/>
    <s v="MP가온"/>
    <s v="가온1팀"/>
    <s v="임명산"/>
    <s v="한화손보"/>
    <x v="0"/>
    <x v="0"/>
    <n v="68000"/>
    <s v="정상"/>
    <d v="2019-10-04T00:00:00"/>
    <d v="2019-11-05T00:00:00"/>
    <s v="LA20191908388000"/>
    <x v="4"/>
    <d v="2019-10-31T00:00:00"/>
    <x v="5"/>
    <x v="9"/>
    <x v="0"/>
  </r>
  <r>
    <s v="엠피송내"/>
    <s v="MP송내"/>
    <s v="송내1팀"/>
    <s v="임미영"/>
    <s v="현대해상"/>
    <x v="0"/>
    <x v="0"/>
    <n v="201000"/>
    <s v="정상"/>
    <d v="2019-10-04T00:00:00"/>
    <d v="2019-10-04T00:00:00"/>
    <s v="L01935495601"/>
    <x v="4"/>
    <d v="2019-10-31T00:00:00"/>
    <x v="0"/>
    <x v="2"/>
    <x v="0"/>
  </r>
  <r>
    <s v="엠피성공"/>
    <m/>
    <m/>
    <s v="전용순"/>
    <s v="흥국화재"/>
    <x v="0"/>
    <x v="0"/>
    <n v="52562"/>
    <s v="정상"/>
    <d v="2019-10-04T00:00:00"/>
    <d v="2019-10-04T00:00:00"/>
    <n v="41937062950000"/>
    <x v="4"/>
    <d v="2019-10-31T00:00:00"/>
    <x v="0"/>
    <x v="5"/>
    <x v="0"/>
  </r>
  <r>
    <s v="엠피성공"/>
    <m/>
    <m/>
    <s v="전용순"/>
    <s v="KB손보"/>
    <x v="0"/>
    <x v="0"/>
    <n v="37000"/>
    <s v="정상"/>
    <d v="2019-10-04T00:00:00"/>
    <d v="2019-11-01T00:00:00"/>
    <n v="20195097949"/>
    <x v="4"/>
    <d v="2019-10-31T00:00:00"/>
    <x v="5"/>
    <x v="5"/>
    <x v="0"/>
  </r>
  <r>
    <s v="엠피성공"/>
    <m/>
    <m/>
    <s v="전용순"/>
    <s v="KB손보"/>
    <x v="0"/>
    <x v="0"/>
    <n v="27000"/>
    <s v="정상"/>
    <d v="2019-10-04T00:00:00"/>
    <d v="2019-10-04T00:00:00"/>
    <n v="20195075672"/>
    <x v="4"/>
    <d v="2019-10-31T00:00:00"/>
    <x v="0"/>
    <x v="5"/>
    <x v="0"/>
  </r>
  <r>
    <s v="엠피송내"/>
    <s v="MP송내"/>
    <s v="송내1팀"/>
    <s v="정인란"/>
    <s v="메리츠화재"/>
    <x v="0"/>
    <x v="0"/>
    <n v="35830"/>
    <s v="정상"/>
    <d v="2019-10-04T00:00:00"/>
    <d v="2019-10-04T00:00:00"/>
    <s v="61402-16600"/>
    <x v="4"/>
    <d v="2019-10-31T00:00:00"/>
    <x v="0"/>
    <x v="2"/>
    <x v="0"/>
  </r>
  <r>
    <s v="엠피피스토스"/>
    <s v="MP피스토스"/>
    <s v="피스1팀"/>
    <s v="홍미숙"/>
    <s v="메리츠화재"/>
    <x v="0"/>
    <x v="0"/>
    <n v="124000"/>
    <s v="정상"/>
    <d v="2019-10-04T00:00:00"/>
    <d v="2019-10-04T00:00:00"/>
    <s v="61397-47795"/>
    <x v="4"/>
    <d v="2019-10-31T00:00:00"/>
    <x v="0"/>
    <x v="3"/>
    <x v="0"/>
  </r>
  <r>
    <s v="엠피피스토스"/>
    <s v="MP피스토스"/>
    <s v="피스1팀"/>
    <s v="홍미숙"/>
    <s v="롯데손보"/>
    <x v="0"/>
    <x v="0"/>
    <n v="66280"/>
    <s v="정상"/>
    <d v="2019-10-04T00:00:00"/>
    <d v="2019-10-04T00:00:00"/>
    <s v="LA20191805045000"/>
    <x v="4"/>
    <d v="2019-10-31T00:00:00"/>
    <x v="0"/>
    <x v="3"/>
    <x v="0"/>
  </r>
  <r>
    <s v="엠피성공"/>
    <s v="MP성공"/>
    <s v="성공1팀"/>
    <s v="홍미정"/>
    <s v="현대해상"/>
    <x v="0"/>
    <x v="0"/>
    <n v="57000"/>
    <s v="정상"/>
    <d v="2019-10-04T00:00:00"/>
    <d v="2019-10-04T00:00:00"/>
    <s v="L01935479384"/>
    <x v="4"/>
    <d v="2019-10-31T00:00:00"/>
    <x v="0"/>
    <x v="5"/>
    <x v="0"/>
  </r>
  <r>
    <s v="엠피성공"/>
    <s v="MP성공"/>
    <s v="성공1팀"/>
    <s v="홍미정"/>
    <s v="KB손보"/>
    <x v="0"/>
    <x v="0"/>
    <n v="43000"/>
    <s v="정상"/>
    <d v="2019-10-04T00:00:00"/>
    <d v="2019-10-04T00:00:00"/>
    <n v="20195074080"/>
    <x v="4"/>
    <d v="2019-10-31T00:00:00"/>
    <x v="0"/>
    <x v="5"/>
    <x v="0"/>
  </r>
  <r>
    <s v="엠피성공"/>
    <s v="MP성공"/>
    <s v="성공1팀"/>
    <s v="홍미정"/>
    <s v="흥국화재"/>
    <x v="0"/>
    <x v="0"/>
    <n v="37370"/>
    <s v="정상"/>
    <d v="2019-10-04T00:00:00"/>
    <d v="2019-10-04T00:00:00"/>
    <n v="41937050090000"/>
    <x v="4"/>
    <d v="2019-10-31T00:00:00"/>
    <x v="0"/>
    <x v="5"/>
    <x v="0"/>
  </r>
  <r>
    <s v="엠피성공"/>
    <s v="MP성공"/>
    <s v="성공1팀"/>
    <s v="홍미정"/>
    <s v="메리츠화재"/>
    <x v="0"/>
    <x v="0"/>
    <n v="25000"/>
    <s v="정상"/>
    <d v="2019-10-04T00:00:00"/>
    <d v="2019-10-04T00:00:00"/>
    <s v="61424-110027"/>
    <x v="4"/>
    <d v="2019-10-31T00:00:00"/>
    <x v="0"/>
    <x v="5"/>
    <x v="0"/>
  </r>
  <r>
    <s v="엠피레전드"/>
    <s v="MP레전드"/>
    <s v="레전드1팀"/>
    <s v="황지야"/>
    <s v="DB손보"/>
    <x v="0"/>
    <x v="0"/>
    <n v="10000"/>
    <s v="정상"/>
    <d v="2019-10-04T00:00:00"/>
    <d v="2019-10-04T00:00:00"/>
    <n v="320191843352"/>
    <x v="4"/>
    <d v="2019-10-31T00:00:00"/>
    <x v="0"/>
    <x v="11"/>
    <x v="0"/>
  </r>
  <r>
    <s v="엠피조은"/>
    <s v="MP조은"/>
    <s v="조은1팀"/>
    <s v="김명주"/>
    <s v="KB손보"/>
    <x v="0"/>
    <x v="0"/>
    <n v="30500"/>
    <s v="정상"/>
    <d v="2019-10-02T00:00:00"/>
    <d v="2019-10-02T00:00:00"/>
    <n v="20195040265"/>
    <x v="4"/>
    <d v="2019-10-31T00:00:00"/>
    <x v="0"/>
    <x v="0"/>
    <x v="0"/>
  </r>
  <r>
    <s v="엠피송내"/>
    <s v="MP송내"/>
    <s v="송내2팀"/>
    <s v="김묘정"/>
    <s v="MG손보"/>
    <x v="0"/>
    <x v="0"/>
    <n v="31982"/>
    <s v="정상"/>
    <d v="2019-10-02T00:00:00"/>
    <d v="2019-10-02T00:00:00"/>
    <n v="20190471603"/>
    <x v="4"/>
    <d v="2019-10-31T00:00:00"/>
    <x v="0"/>
    <x v="2"/>
    <x v="0"/>
  </r>
  <r>
    <s v="엠피송내"/>
    <s v="MP송내"/>
    <s v="송내2팀"/>
    <s v="김묘정"/>
    <s v="한화손보"/>
    <x v="0"/>
    <x v="0"/>
    <n v="29348"/>
    <s v="정상"/>
    <d v="2019-10-02T00:00:00"/>
    <d v="2019-11-11T00:00:00"/>
    <s v="LA20191892987000"/>
    <x v="4"/>
    <d v="2019-10-31T00:00:00"/>
    <x v="5"/>
    <x v="2"/>
    <x v="0"/>
  </r>
  <r>
    <s v="엠피송내"/>
    <s v="MP송내"/>
    <s v="송내2팀"/>
    <s v="김묘정"/>
    <s v="흥국화재"/>
    <x v="0"/>
    <x v="0"/>
    <n v="78270"/>
    <s v="정상"/>
    <d v="2019-10-02T00:00:00"/>
    <d v="2019-10-02T00:00:00"/>
    <n v="41937039310000"/>
    <x v="4"/>
    <d v="2019-10-31T00:00:00"/>
    <x v="0"/>
    <x v="2"/>
    <x v="0"/>
  </r>
  <r>
    <s v="엠피조은"/>
    <s v="MP조은"/>
    <s v="조은1팀"/>
    <s v="김민화"/>
    <s v="메리츠화재"/>
    <x v="0"/>
    <x v="0"/>
    <n v="62000"/>
    <s v="정상"/>
    <d v="2019-10-02T00:00:00"/>
    <d v="2019-10-02T00:00:00"/>
    <s v="61415-26551"/>
    <x v="4"/>
    <d v="2019-10-31T00:00:00"/>
    <x v="0"/>
    <x v="0"/>
    <x v="0"/>
  </r>
  <r>
    <s v="엠피조은"/>
    <s v="MP조은"/>
    <s v="조은1팀"/>
    <s v="김민화"/>
    <s v="메리츠화재"/>
    <x v="0"/>
    <x v="0"/>
    <n v="61000"/>
    <s v="정상"/>
    <d v="2019-10-02T00:00:00"/>
    <d v="2019-10-02T00:00:00"/>
    <s v="61412-36720"/>
    <x v="4"/>
    <d v="2019-10-31T00:00:00"/>
    <x v="0"/>
    <x v="0"/>
    <x v="0"/>
  </r>
  <r>
    <s v="엠피피스토스"/>
    <s v="MP피스토스"/>
    <s v="피스1팀"/>
    <s v="김상천"/>
    <s v="메리츠화재"/>
    <x v="0"/>
    <x v="0"/>
    <n v="153900"/>
    <s v="정상"/>
    <d v="2019-10-02T00:00:00"/>
    <d v="2019-10-02T00:00:00"/>
    <s v="61369-49481"/>
    <x v="4"/>
    <d v="2019-10-31T00:00:00"/>
    <x v="0"/>
    <x v="3"/>
    <x v="0"/>
  </r>
  <r>
    <s v="엠피상동"/>
    <s v="MP상동"/>
    <s v="상동1팀"/>
    <s v="김순자"/>
    <s v="KB손보"/>
    <x v="0"/>
    <x v="0"/>
    <n v="50000"/>
    <s v="정상"/>
    <d v="2019-10-02T00:00:00"/>
    <d v="2019-10-02T00:00:00"/>
    <n v="20195039852"/>
    <x v="4"/>
    <d v="2019-10-31T00:00:00"/>
    <x v="0"/>
    <x v="1"/>
    <x v="0"/>
  </r>
  <r>
    <s v="엠피송내"/>
    <s v="MP송내"/>
    <s v="송내2팀"/>
    <s v="김은숙1"/>
    <s v="현대해상"/>
    <x v="0"/>
    <x v="0"/>
    <n v="201000"/>
    <s v="정상"/>
    <d v="2019-10-02T00:00:00"/>
    <d v="2019-10-02T00:00:00"/>
    <s v="L01935339041"/>
    <x v="4"/>
    <d v="2019-10-31T00:00:00"/>
    <x v="0"/>
    <x v="2"/>
    <x v="0"/>
  </r>
  <r>
    <s v="엠피상동"/>
    <s v="MP상동"/>
    <s v="상동1팀"/>
    <s v="김종민2"/>
    <s v="KB손보"/>
    <x v="0"/>
    <x v="0"/>
    <n v="62000"/>
    <s v="정상"/>
    <d v="2019-10-02T00:00:00"/>
    <d v="2019-10-02T00:00:00"/>
    <n v="20195042671"/>
    <x v="4"/>
    <d v="2019-10-31T00:00:00"/>
    <x v="0"/>
    <x v="1"/>
    <x v="0"/>
  </r>
  <r>
    <s v="엠피가온"/>
    <s v="MP가온"/>
    <s v="가온1팀"/>
    <s v="노희경"/>
    <s v="한화손보"/>
    <x v="0"/>
    <x v="0"/>
    <n v="30000"/>
    <s v="정상"/>
    <d v="2019-10-02T00:00:00"/>
    <d v="2019-10-02T00:00:00"/>
    <s v="LA20191949490000"/>
    <x v="4"/>
    <d v="2019-10-31T00:00:00"/>
    <x v="0"/>
    <x v="9"/>
    <x v="0"/>
  </r>
  <r>
    <s v="엠피가온"/>
    <s v="MP가온"/>
    <s v="가온1팀"/>
    <s v="노희경"/>
    <s v="삼성화재"/>
    <x v="0"/>
    <x v="0"/>
    <n v="28000"/>
    <s v="정상"/>
    <d v="2019-10-02T00:00:00"/>
    <d v="2019-10-02T00:00:00"/>
    <n v="51921429360000"/>
    <x v="4"/>
    <d v="2019-10-31T00:00:00"/>
    <x v="0"/>
    <x v="9"/>
    <x v="0"/>
  </r>
  <r>
    <s v="엠피라온"/>
    <s v="MP라온"/>
    <m/>
    <s v="박종철"/>
    <s v="한화손보"/>
    <x v="0"/>
    <x v="0"/>
    <n v="35000"/>
    <s v="정상"/>
    <d v="2019-10-02T00:00:00"/>
    <d v="2019-10-02T00:00:00"/>
    <s v="LA20191892941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2T00:00:00"/>
    <d v="2019-10-02T00:00:00"/>
    <s v="LA20191888441000"/>
    <x v="4"/>
    <d v="2019-10-31T00:00:00"/>
    <x v="0"/>
    <x v="6"/>
    <x v="0"/>
  </r>
  <r>
    <s v="엠피라온"/>
    <s v="MP라온"/>
    <m/>
    <s v="박종철"/>
    <s v="한화손보"/>
    <x v="0"/>
    <x v="0"/>
    <n v="92000"/>
    <s v="정상"/>
    <d v="2019-10-02T00:00:00"/>
    <d v="2019-10-02T00:00:00"/>
    <s v="LA20191895737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2T00:00:00"/>
    <d v="2019-10-02T00:00:00"/>
    <s v="LA20191891863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2T00:00:00"/>
    <d v="2019-10-02T00:00:00"/>
    <s v="LA20191895229000"/>
    <x v="4"/>
    <d v="2019-10-31T00:00:00"/>
    <x v="0"/>
    <x v="6"/>
    <x v="0"/>
  </r>
  <r>
    <s v="엠피여주"/>
    <m/>
    <m/>
    <s v="박진숙"/>
    <s v="DB손보"/>
    <x v="0"/>
    <x v="0"/>
    <n v="25000"/>
    <s v="정상"/>
    <d v="2019-10-02T00:00:00"/>
    <d v="2019-11-06T00:00:00"/>
    <n v="320191837524"/>
    <x v="4"/>
    <d v="2019-10-31T00:00:00"/>
    <x v="5"/>
    <x v="7"/>
    <x v="0"/>
  </r>
  <r>
    <s v="엠피피스토스"/>
    <s v="MP피스토스"/>
    <s v="피스1팀"/>
    <s v="신현애"/>
    <s v="메리츠화재"/>
    <x v="0"/>
    <x v="0"/>
    <n v="15000"/>
    <s v="정상"/>
    <d v="2019-10-02T00:00:00"/>
    <d v="2019-10-02T00:00:00"/>
    <s v="61424-106947"/>
    <x v="4"/>
    <d v="2019-10-31T00:00:00"/>
    <x v="0"/>
    <x v="3"/>
    <x v="0"/>
  </r>
  <r>
    <s v="엠피레전드"/>
    <s v="MP레전드"/>
    <s v="레전드1팀"/>
    <s v="안인희"/>
    <s v="한화손보"/>
    <x v="0"/>
    <x v="0"/>
    <n v="50000"/>
    <s v="정상"/>
    <d v="2019-10-02T00:00:00"/>
    <d v="2019-11-05T00:00:00"/>
    <s v="LA20191887802000"/>
    <x v="4"/>
    <d v="2019-10-31T00:00:00"/>
    <x v="5"/>
    <x v="11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88396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87458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87396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95457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88404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2T00:00:00"/>
    <d v="2019-10-02T00:00:00"/>
    <s v="LA20191891511000"/>
    <x v="4"/>
    <d v="2019-10-31T00:00:00"/>
    <x v="0"/>
    <x v="6"/>
    <x v="0"/>
  </r>
  <r>
    <s v="엠피상동"/>
    <s v="MP상동"/>
    <s v="상동1팀"/>
    <s v="이경화2"/>
    <s v="한화손보"/>
    <x v="0"/>
    <x v="0"/>
    <n v="30000"/>
    <s v="정상"/>
    <d v="2019-10-02T00:00:00"/>
    <d v="2019-10-02T00:00:00"/>
    <s v="LA20191889073000"/>
    <x v="4"/>
    <d v="2019-10-31T00:00:00"/>
    <x v="0"/>
    <x v="1"/>
    <x v="0"/>
  </r>
  <r>
    <s v="엠피상동"/>
    <s v="MP상동"/>
    <s v="상동1팀"/>
    <s v="이경화2"/>
    <s v="DB손보"/>
    <x v="0"/>
    <x v="0"/>
    <n v="50000"/>
    <s v="정상"/>
    <d v="2019-10-02T00:00:00"/>
    <d v="2019-10-02T00:00:00"/>
    <n v="320191832556"/>
    <x v="4"/>
    <d v="2019-10-31T00:00:00"/>
    <x v="0"/>
    <x v="1"/>
    <x v="0"/>
  </r>
  <r>
    <s v="엠피상동"/>
    <s v="MP상동"/>
    <s v="상동1팀"/>
    <s v="이경화2"/>
    <s v="한화손보"/>
    <x v="0"/>
    <x v="0"/>
    <n v="40740"/>
    <s v="정상"/>
    <d v="2019-10-02T00:00:00"/>
    <d v="2019-10-02T00:00:00"/>
    <s v="LA20191895898000"/>
    <x v="4"/>
    <d v="2019-10-31T00:00:00"/>
    <x v="0"/>
    <x v="1"/>
    <x v="0"/>
  </r>
  <r>
    <s v="엠피상동"/>
    <s v="MP상동"/>
    <s v="상동1팀"/>
    <s v="이효순"/>
    <s v="메리츠화재"/>
    <x v="0"/>
    <x v="0"/>
    <n v="76510"/>
    <s v="정상"/>
    <d v="2019-10-02T00:00:00"/>
    <d v="2019-10-02T00:00:00"/>
    <s v="61398-39161"/>
    <x v="4"/>
    <d v="2019-10-31T00:00:00"/>
    <x v="0"/>
    <x v="1"/>
    <x v="0"/>
  </r>
  <r>
    <s v="엠피상동"/>
    <s v="MP상동"/>
    <s v="상동1팀"/>
    <s v="이효순"/>
    <s v="메리츠화재"/>
    <x v="0"/>
    <x v="0"/>
    <n v="76090"/>
    <s v="정상"/>
    <d v="2019-10-02T00:00:00"/>
    <d v="2019-10-02T00:00:00"/>
    <s v="61398-39126"/>
    <x v="4"/>
    <d v="2019-10-31T00:00:00"/>
    <x v="0"/>
    <x v="1"/>
    <x v="0"/>
  </r>
  <r>
    <s v="엠피가온"/>
    <s v="MP가온"/>
    <s v="가온1팀"/>
    <s v="임명산"/>
    <s v="흥국화재"/>
    <x v="0"/>
    <x v="0"/>
    <n v="50655"/>
    <s v="정상"/>
    <d v="2019-10-02T00:00:00"/>
    <d v="2019-10-02T00:00:00"/>
    <n v="41937036010000"/>
    <x v="4"/>
    <d v="2019-10-31T00:00:00"/>
    <x v="0"/>
    <x v="9"/>
    <x v="0"/>
  </r>
  <r>
    <s v="엠피가온"/>
    <s v="MP가온"/>
    <s v="가온1팀"/>
    <s v="임명산"/>
    <s v="한화손보"/>
    <x v="0"/>
    <x v="0"/>
    <n v="20000"/>
    <s v="철회"/>
    <d v="2019-10-02T00:00:00"/>
    <d v="2019-10-02T00:00:00"/>
    <s v="LA20191894717000"/>
    <x v="4"/>
    <d v="2019-10-31T00:00:00"/>
    <x v="1"/>
    <x v="9"/>
    <x v="0"/>
  </r>
  <r>
    <s v="엠피가온"/>
    <s v="MP가온"/>
    <s v="가온1팀"/>
    <s v="임명산"/>
    <s v="한화손보"/>
    <x v="0"/>
    <x v="0"/>
    <n v="56000"/>
    <s v="철회"/>
    <d v="2019-10-02T00:00:00"/>
    <d v="2019-10-02T00:00:00"/>
    <s v="LA20191894607000"/>
    <x v="4"/>
    <d v="2019-10-31T00:00:00"/>
    <x v="1"/>
    <x v="9"/>
    <x v="0"/>
  </r>
  <r>
    <s v="엠피송내"/>
    <s v="MP송내"/>
    <s v="송내1팀"/>
    <s v="정인란"/>
    <s v="메리츠화재"/>
    <x v="0"/>
    <x v="0"/>
    <n v="65730"/>
    <s v="정상"/>
    <d v="2019-10-02T00:00:00"/>
    <d v="2019-10-02T00:00:00"/>
    <s v="61398-39426"/>
    <x v="4"/>
    <d v="2019-10-31T00:00:00"/>
    <x v="0"/>
    <x v="2"/>
    <x v="0"/>
  </r>
  <r>
    <s v="엠피상동"/>
    <s v="MP상동"/>
    <s v="상동1팀"/>
    <s v="조성임"/>
    <s v="메리츠화재"/>
    <x v="0"/>
    <x v="0"/>
    <n v="100000"/>
    <s v="정상"/>
    <d v="2019-10-02T00:00:00"/>
    <d v="2019-10-02T00:00:00"/>
    <s v="61412-37411"/>
    <x v="4"/>
    <d v="2019-10-31T00:00:00"/>
    <x v="0"/>
    <x v="1"/>
    <x v="0"/>
  </r>
  <r>
    <s v="엠피조은"/>
    <m/>
    <m/>
    <s v="차은주"/>
    <s v="KB손보"/>
    <x v="0"/>
    <x v="2"/>
    <n v="100000"/>
    <s v="정상"/>
    <d v="2019-10-02T00:00:00"/>
    <d v="2019-10-02T00:00:00"/>
    <n v="20195042481"/>
    <x v="4"/>
    <d v="2019-10-31T00:00:00"/>
    <x v="0"/>
    <x v="0"/>
    <x v="0"/>
  </r>
  <r>
    <s v="엠피라온"/>
    <s v="HL지점"/>
    <s v="HL1팀"/>
    <s v="함정석"/>
    <s v="한화손보"/>
    <x v="0"/>
    <x v="0"/>
    <n v="19600"/>
    <s v="정상"/>
    <d v="2019-10-02T00:00:00"/>
    <d v="2019-10-02T00:00:00"/>
    <s v="LA20191897322000"/>
    <x v="4"/>
    <d v="2019-10-31T00:00:00"/>
    <x v="0"/>
    <x v="8"/>
    <x v="0"/>
  </r>
  <r>
    <s v="엠피상동"/>
    <s v="MP상동"/>
    <s v="상동1팀"/>
    <s v="김미란"/>
    <s v="KB손보"/>
    <x v="0"/>
    <x v="0"/>
    <n v="46000"/>
    <s v="정상"/>
    <d v="2019-10-01T00:00:00"/>
    <d v="2019-10-01T00:00:00"/>
    <n v="20195012373"/>
    <x v="4"/>
    <d v="2019-10-31T00:00:00"/>
    <x v="0"/>
    <x v="1"/>
    <x v="0"/>
  </r>
  <r>
    <s v="엠피상동"/>
    <s v="MP상동"/>
    <s v="상동1팀"/>
    <s v="김미란"/>
    <s v="KB손보"/>
    <x v="0"/>
    <x v="1"/>
    <n v="19936"/>
    <s v="정상"/>
    <d v="2019-10-01T00:00:00"/>
    <d v="2019-10-01T00:00:00"/>
    <n v="20195012021"/>
    <x v="4"/>
    <d v="2019-10-31T00:00:00"/>
    <x v="0"/>
    <x v="1"/>
    <x v="0"/>
  </r>
  <r>
    <s v="엠피상동"/>
    <s v="MP상동"/>
    <s v="상동1팀"/>
    <s v="김미예1"/>
    <s v="메리츠화재"/>
    <x v="0"/>
    <x v="0"/>
    <n v="107000"/>
    <s v="정상"/>
    <d v="2019-10-01T00:00:00"/>
    <d v="2019-10-01T00:00:00"/>
    <s v="61372-35259"/>
    <x v="4"/>
    <d v="2019-10-31T00:00:00"/>
    <x v="0"/>
    <x v="1"/>
    <x v="0"/>
  </r>
  <r>
    <s v="엠피상동"/>
    <s v="MP상동"/>
    <s v="상동1팀"/>
    <s v="김미예1"/>
    <s v="메리츠화재"/>
    <x v="0"/>
    <x v="0"/>
    <n v="73810"/>
    <s v="정상"/>
    <d v="2019-10-01T00:00:00"/>
    <d v="2019-10-01T00:00:00"/>
    <s v="61426-2717"/>
    <x v="4"/>
    <d v="2019-10-31T00:00:00"/>
    <x v="0"/>
    <x v="1"/>
    <x v="0"/>
  </r>
  <r>
    <s v="엠피상동"/>
    <s v="MP상동"/>
    <s v="상동1팀"/>
    <s v="김순자"/>
    <s v="메리츠화재"/>
    <x v="0"/>
    <x v="0"/>
    <n v="141000"/>
    <s v="정상"/>
    <d v="2019-10-01T00:00:00"/>
    <d v="2019-10-01T00:00:00"/>
    <s v="61369-48867"/>
    <x v="4"/>
    <d v="2019-10-31T00:00:00"/>
    <x v="0"/>
    <x v="1"/>
    <x v="0"/>
  </r>
  <r>
    <s v="엠피상동"/>
    <s v="MP상동"/>
    <s v="상동1팀"/>
    <s v="김순자"/>
    <s v="메리츠화재"/>
    <x v="0"/>
    <x v="0"/>
    <n v="50000"/>
    <s v="정상"/>
    <d v="2019-10-01T00:00:00"/>
    <d v="2019-10-01T00:00:00"/>
    <s v="61412-35573"/>
    <x v="4"/>
    <d v="2019-10-31T00:00:00"/>
    <x v="0"/>
    <x v="1"/>
    <x v="0"/>
  </r>
  <r>
    <s v="엠피상동"/>
    <s v="MP상동"/>
    <s v="상동1팀"/>
    <s v="김옥순"/>
    <s v="한화손보"/>
    <x v="0"/>
    <x v="0"/>
    <n v="19400"/>
    <s v="정상"/>
    <d v="2019-10-01T00:00:00"/>
    <d v="2019-11-05T00:00:00"/>
    <s v="LA20191875401000"/>
    <x v="4"/>
    <d v="2019-10-31T00:00:00"/>
    <x v="5"/>
    <x v="1"/>
    <x v="0"/>
  </r>
  <r>
    <s v="엠피상동"/>
    <s v="MP상동"/>
    <s v="상동1팀"/>
    <s v="김옥순"/>
    <s v="메리츠화재"/>
    <x v="0"/>
    <x v="0"/>
    <n v="135000"/>
    <s v="정상"/>
    <d v="2019-10-01T00:00:00"/>
    <d v="2019-10-01T00:00:00"/>
    <s v="61369-49311"/>
    <x v="4"/>
    <d v="2019-10-31T00:00:00"/>
    <x v="0"/>
    <x v="1"/>
    <x v="0"/>
  </r>
  <r>
    <s v="엠피상동"/>
    <s v="MP상동"/>
    <s v="상동1팀"/>
    <s v="김옥순"/>
    <s v="메리츠화재"/>
    <x v="0"/>
    <x v="1"/>
    <n v="12980"/>
    <s v="정상"/>
    <d v="2019-10-01T00:00:00"/>
    <d v="2019-10-01T00:00:00"/>
    <s v="61264-231945"/>
    <x v="4"/>
    <d v="2019-10-31T00:00:00"/>
    <x v="0"/>
    <x v="1"/>
    <x v="0"/>
  </r>
  <r>
    <s v="엠피상동"/>
    <s v="MP상동"/>
    <s v="상동1팀"/>
    <s v="김종민2"/>
    <s v="KB손보"/>
    <x v="0"/>
    <x v="1"/>
    <n v="33882"/>
    <s v="정상"/>
    <d v="2019-10-01T00:00:00"/>
    <d v="2019-10-01T00:00:00"/>
    <n v="20195017714"/>
    <x v="4"/>
    <d v="2019-10-31T00:00:00"/>
    <x v="0"/>
    <x v="1"/>
    <x v="0"/>
  </r>
  <r>
    <s v="엠피상동"/>
    <s v="MP상동"/>
    <s v="상동1팀"/>
    <s v="김종민2"/>
    <s v="KB손보"/>
    <x v="0"/>
    <x v="0"/>
    <n v="50000"/>
    <s v="정상"/>
    <d v="2019-10-01T00:00:00"/>
    <d v="2019-10-01T00:00:00"/>
    <n v="20195017466"/>
    <x v="4"/>
    <d v="2019-10-31T00:00:00"/>
    <x v="0"/>
    <x v="1"/>
    <x v="0"/>
  </r>
  <r>
    <s v="엠피메트로"/>
    <s v="씨티엠지점"/>
    <m/>
    <s v="박윤희"/>
    <s v="MG손보"/>
    <x v="0"/>
    <x v="0"/>
    <n v="60000"/>
    <s v="정상"/>
    <d v="2019-10-01T00:00:00"/>
    <d v="2019-10-01T00:00:00"/>
    <n v="20190468707"/>
    <x v="4"/>
    <d v="2019-10-31T00:00:00"/>
    <x v="0"/>
    <x v="13"/>
    <x v="0"/>
  </r>
  <r>
    <s v="엠피라온"/>
    <s v="MP라온"/>
    <m/>
    <s v="박종철"/>
    <s v="한화손보"/>
    <x v="0"/>
    <x v="0"/>
    <n v="124000"/>
    <s v="정상"/>
    <d v="2019-10-01T00:00:00"/>
    <d v="2019-10-01T00:00:00"/>
    <s v="LA20191879448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1T00:00:00"/>
    <d v="2019-10-01T00:00:00"/>
    <s v="LA2019187942600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1T00:00:00"/>
    <d v="2019-10-01T00:00:00"/>
    <s v="LA20191874198000"/>
    <x v="4"/>
    <d v="2019-10-31T00:00:00"/>
    <x v="0"/>
    <x v="6"/>
    <x v="0"/>
  </r>
  <r>
    <s v="엠피라온"/>
    <s v="MP라온"/>
    <m/>
    <s v="박종철"/>
    <s v="KB손보"/>
    <x v="0"/>
    <x v="0"/>
    <n v="10800"/>
    <s v="정상"/>
    <d v="2019-10-01T00:00:00"/>
    <d v="2019-10-01T00:00:00"/>
    <n v="20195015320"/>
    <x v="4"/>
    <d v="2019-10-31T00:00:00"/>
    <x v="0"/>
    <x v="6"/>
    <x v="0"/>
  </r>
  <r>
    <s v="엠피라온"/>
    <s v="MP라온"/>
    <m/>
    <s v="박종철"/>
    <s v="한화손보"/>
    <x v="0"/>
    <x v="0"/>
    <n v="35000"/>
    <s v="정상"/>
    <d v="2019-10-01T00:00:00"/>
    <d v="2019-10-01T00:00:00"/>
    <s v="LA20191872859000"/>
    <x v="4"/>
    <d v="2019-10-31T00:00:00"/>
    <x v="0"/>
    <x v="6"/>
    <x v="0"/>
  </r>
  <r>
    <s v="엠피피스토스"/>
    <s v="MP피스토스"/>
    <s v="피스1팀"/>
    <s v="변영미"/>
    <s v="KB손보"/>
    <x v="0"/>
    <x v="0"/>
    <n v="56000"/>
    <s v="정상"/>
    <d v="2019-10-01T00:00:00"/>
    <d v="2019-10-01T00:00:00"/>
    <n v="20195000833"/>
    <x v="4"/>
    <d v="2019-10-31T00:00:00"/>
    <x v="0"/>
    <x v="3"/>
    <x v="0"/>
  </r>
  <r>
    <s v="엠피가온"/>
    <s v="MP가온"/>
    <s v="가온1팀"/>
    <s v="송연희"/>
    <s v="한화손보"/>
    <x v="0"/>
    <x v="0"/>
    <n v="20000"/>
    <s v="정상"/>
    <d v="2019-10-01T00:00:00"/>
    <d v="2019-10-01T00:00:00"/>
    <s v="LA20191872358000"/>
    <x v="4"/>
    <d v="2019-10-31T00:00:00"/>
    <x v="0"/>
    <x v="9"/>
    <x v="0"/>
  </r>
  <r>
    <s v="엠피라온"/>
    <s v="MP라온"/>
    <s v="라온1팀"/>
    <s v="윤태영"/>
    <s v="KB손보"/>
    <x v="0"/>
    <x v="0"/>
    <n v="35000"/>
    <s v="정상"/>
    <d v="2019-10-01T00:00:00"/>
    <d v="2019-10-01T00:00:00"/>
    <n v="2019500582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1T00:00:00"/>
    <d v="2019-10-01T00:00:00"/>
    <s v="LA20191874919000"/>
    <x v="4"/>
    <d v="2019-10-31T00:00:00"/>
    <x v="0"/>
    <x v="6"/>
    <x v="0"/>
  </r>
  <r>
    <s v="엠피라온"/>
    <s v="MP라온"/>
    <s v="라온1팀"/>
    <s v="윤태진"/>
    <s v="한화손보"/>
    <x v="0"/>
    <x v="0"/>
    <n v="35000"/>
    <s v="정상"/>
    <d v="2019-10-01T00:00:00"/>
    <d v="2019-10-01T00:00:00"/>
    <s v="LA20191880318000"/>
    <x v="4"/>
    <d v="2019-10-31T00:00:00"/>
    <x v="0"/>
    <x v="6"/>
    <x v="0"/>
  </r>
  <r>
    <s v="엠피피스토스"/>
    <s v="MP피스토스"/>
    <s v="피스1팀"/>
    <s v="이미선2"/>
    <s v="메리츠화재"/>
    <x v="0"/>
    <x v="0"/>
    <n v="100000"/>
    <s v="정상"/>
    <d v="2019-10-01T00:00:00"/>
    <d v="2019-10-01T00:00:00"/>
    <s v="61422-16127"/>
    <x v="4"/>
    <d v="2019-10-31T00:00:00"/>
    <x v="0"/>
    <x v="3"/>
    <x v="0"/>
  </r>
  <r>
    <s v="엠피상동"/>
    <s v="MP상동"/>
    <s v="상동1팀"/>
    <s v="이숙자"/>
    <s v="메리츠화재"/>
    <x v="0"/>
    <x v="0"/>
    <n v="40000"/>
    <s v="정상"/>
    <d v="2019-10-01T00:00:00"/>
    <d v="2019-10-01T00:00:00"/>
    <s v="61415-25516"/>
    <x v="4"/>
    <d v="2019-10-31T00:00:00"/>
    <x v="0"/>
    <x v="1"/>
    <x v="0"/>
  </r>
  <r>
    <s v="엠피상동"/>
    <s v="MP상동"/>
    <s v="상동1팀"/>
    <s v="이숙자"/>
    <s v="메리츠화재"/>
    <x v="0"/>
    <x v="0"/>
    <n v="60000"/>
    <s v="정상"/>
    <d v="2019-10-01T00:00:00"/>
    <d v="2019-10-01T00:00:00"/>
    <s v="61415-26039"/>
    <x v="4"/>
    <d v="2019-10-31T00:00:00"/>
    <x v="0"/>
    <x v="1"/>
    <x v="0"/>
  </r>
  <r>
    <s v="엠피상동"/>
    <s v="MP상동"/>
    <s v="상동1팀"/>
    <s v="이은영"/>
    <s v="KB손보"/>
    <x v="0"/>
    <x v="2"/>
    <n v="100000"/>
    <s v="정상"/>
    <d v="2019-10-01T00:00:00"/>
    <d v="2019-10-01T00:00:00"/>
    <n v="20194999179"/>
    <x v="4"/>
    <d v="2019-10-31T00:00:00"/>
    <x v="0"/>
    <x v="1"/>
    <x v="0"/>
  </r>
  <r>
    <s v="엠피의정부"/>
    <s v="MP의정부"/>
    <s v="의정부1팀"/>
    <s v="채경미"/>
    <s v="롯데손보"/>
    <x v="0"/>
    <x v="1"/>
    <n v="10569"/>
    <s v="정상"/>
    <d v="2019-10-01T00:00:00"/>
    <d v="2019-10-01T00:00:00"/>
    <s v="LA20191796504000"/>
    <x v="4"/>
    <d v="2019-10-31T00:00:00"/>
    <x v="0"/>
    <x v="10"/>
    <x v="0"/>
  </r>
  <r>
    <s v="엠피의정부"/>
    <s v="MP의정부"/>
    <s v="의정부1팀"/>
    <s v="채경미"/>
    <s v="롯데손보"/>
    <x v="0"/>
    <x v="0"/>
    <n v="97311"/>
    <s v="정상"/>
    <d v="2019-10-01T00:00:00"/>
    <d v="2019-10-01T00:00:00"/>
    <s v="LA20191796053000"/>
    <x v="4"/>
    <d v="2019-10-31T00:00:00"/>
    <x v="0"/>
    <x v="10"/>
    <x v="0"/>
  </r>
  <r>
    <s v="엠피성공"/>
    <s v="MP성공"/>
    <s v="성공1팀"/>
    <s v="최선희"/>
    <s v="한화손보"/>
    <x v="0"/>
    <x v="0"/>
    <n v="30000"/>
    <s v="정상"/>
    <d v="2019-10-01T00:00:00"/>
    <d v="2019-10-01T00:00:00"/>
    <s v="LA20191870882000"/>
    <x v="4"/>
    <d v="2019-10-31T00:00:00"/>
    <x v="0"/>
    <x v="5"/>
    <x v="0"/>
  </r>
  <r>
    <s v="엠피성공"/>
    <s v="MP성공"/>
    <s v="성공1팀"/>
    <s v="최선희"/>
    <s v="농협손보"/>
    <x v="0"/>
    <x v="0"/>
    <n v="120975"/>
    <s v="정상"/>
    <d v="2019-10-01T00:00:00"/>
    <d v="2019-10-01T00:00:00"/>
    <n v="3190593130171"/>
    <x v="4"/>
    <d v="2019-10-31T00:00:00"/>
    <x v="0"/>
    <x v="5"/>
    <x v="0"/>
  </r>
  <r>
    <s v="엠피의정부"/>
    <s v="MP의정부"/>
    <m/>
    <s v="최주영"/>
    <s v="DB손보"/>
    <x v="0"/>
    <x v="2"/>
    <n v="300000"/>
    <s v="정상"/>
    <d v="2019-10-01T00:00:00"/>
    <d v="2019-10-01T00:00:00"/>
    <n v="320191825047"/>
    <x v="4"/>
    <d v="2019-10-31T00:00:00"/>
    <x v="0"/>
    <x v="10"/>
    <x v="0"/>
  </r>
  <r>
    <s v="엠피피스토스"/>
    <s v="MP피스토스"/>
    <s v="피스1팀"/>
    <s v="홍미숙"/>
    <s v="롯데손보"/>
    <x v="0"/>
    <x v="0"/>
    <n v="53572"/>
    <s v="정상"/>
    <d v="2019-10-01T00:00:00"/>
    <d v="2019-10-01T00:00:00"/>
    <s v="LA20191796982000"/>
    <x v="4"/>
    <d v="2019-10-31T00:00:00"/>
    <x v="0"/>
    <x v="3"/>
    <x v="0"/>
  </r>
  <r>
    <s v="엠피성공"/>
    <s v="MP성공"/>
    <s v="성공1팀"/>
    <s v="홍미정"/>
    <s v="메리츠화재"/>
    <x v="0"/>
    <x v="0"/>
    <n v="23700"/>
    <s v="정상"/>
    <d v="2019-10-01T00:00:00"/>
    <d v="2019-10-01T00:00:00"/>
    <s v="61415-25531"/>
    <x v="4"/>
    <d v="2019-10-31T00:00:00"/>
    <x v="0"/>
    <x v="5"/>
    <x v="0"/>
  </r>
  <r>
    <s v="엠피상동"/>
    <s v="MP상동"/>
    <s v="상동1팀"/>
    <s v="이효순"/>
    <s v="흥국생명"/>
    <x v="1"/>
    <x v="0"/>
    <n v="39300"/>
    <s v="정상"/>
    <d v="2019-10-31T00:00:00"/>
    <d v="2019-10-31T00:00:00"/>
    <n v="9545720200039"/>
    <x v="4"/>
    <d v="2019-10-31T00:00:00"/>
    <x v="0"/>
    <x v="1"/>
    <x v="0"/>
  </r>
  <r>
    <s v="엠피레전드"/>
    <s v="MP레전드"/>
    <s v="레전드1팀"/>
    <s v="정주용"/>
    <s v="흥국생명"/>
    <x v="1"/>
    <x v="0"/>
    <n v="54340"/>
    <s v="정상"/>
    <d v="2019-10-31T00:00:00"/>
    <d v="2019-10-31T00:00:00"/>
    <n v="4491385200005"/>
    <x v="4"/>
    <d v="2019-10-31T00:00:00"/>
    <x v="0"/>
    <x v="11"/>
    <x v="0"/>
  </r>
  <r>
    <s v="엠피레전드"/>
    <s v="MP레전드"/>
    <s v="레전드1팀"/>
    <s v="정주용"/>
    <s v="흥국생명"/>
    <x v="1"/>
    <x v="0"/>
    <n v="57900"/>
    <s v="정상"/>
    <d v="2019-10-31T00:00:00"/>
    <d v="2019-10-31T00:00:00"/>
    <n v="4491385200011"/>
    <x v="4"/>
    <d v="2019-10-31T00:00:00"/>
    <x v="0"/>
    <x v="11"/>
    <x v="0"/>
  </r>
  <r>
    <s v="엠피경기"/>
    <s v="MP경기"/>
    <s v="경기1팀"/>
    <s v="조정호"/>
    <s v="DB생명"/>
    <x v="1"/>
    <x v="0"/>
    <n v="69000"/>
    <s v="정상"/>
    <d v="2019-10-31T00:00:00"/>
    <d v="2019-10-31T00:00:00"/>
    <n v="104233803"/>
    <x v="4"/>
    <d v="2019-10-31T00:00:00"/>
    <x v="0"/>
    <x v="18"/>
    <x v="0"/>
  </r>
  <r>
    <s v="엠피의정부"/>
    <s v="MP의정부"/>
    <m/>
    <s v="최주영"/>
    <s v="흥국생명"/>
    <x v="1"/>
    <x v="3"/>
    <n v="419440"/>
    <s v="정상"/>
    <d v="2019-10-31T00:00:00"/>
    <d v="2019-10-31T00:00:00"/>
    <n v="8407375200003"/>
    <x v="4"/>
    <d v="2019-10-31T00:00:00"/>
    <x v="0"/>
    <x v="10"/>
    <x v="0"/>
  </r>
  <r>
    <s v="엠피피스토스"/>
    <s v="MP피스토스"/>
    <s v="피스1팀"/>
    <s v="황지영"/>
    <s v="처브라이프"/>
    <x v="1"/>
    <x v="3"/>
    <n v="198250"/>
    <s v="정상"/>
    <d v="2019-10-31T00:00:00"/>
    <d v="2019-10-31T00:00:00"/>
    <n v="700061689"/>
    <x v="4"/>
    <d v="2019-10-31T00:00:00"/>
    <x v="0"/>
    <x v="3"/>
    <x v="0"/>
  </r>
  <r>
    <s v="엠피상동"/>
    <s v="MP상동"/>
    <s v="상동1팀"/>
    <s v="강명희"/>
    <s v="흥국생명"/>
    <x v="1"/>
    <x v="0"/>
    <n v="21775"/>
    <s v="정상"/>
    <d v="2019-10-30T00:00:00"/>
    <d v="2019-10-30T00:00:00"/>
    <n v="7038655200009"/>
    <x v="4"/>
    <d v="2019-10-31T00:00:00"/>
    <x v="0"/>
    <x v="1"/>
    <x v="0"/>
  </r>
  <r>
    <s v="엠피상동"/>
    <s v="MP상동"/>
    <s v="상동1팀"/>
    <s v="김옥순"/>
    <s v="흥국생명"/>
    <x v="1"/>
    <x v="0"/>
    <n v="31035"/>
    <s v="정상"/>
    <d v="2019-10-30T00:00:00"/>
    <d v="2019-10-30T00:00:00"/>
    <n v="1889104200045"/>
    <x v="4"/>
    <d v="2019-10-31T00:00:00"/>
    <x v="0"/>
    <x v="1"/>
    <x v="0"/>
  </r>
  <r>
    <s v="엠피상동"/>
    <s v="MP상동"/>
    <s v="상동1팀"/>
    <s v="김옥순"/>
    <s v="흥국생명"/>
    <x v="1"/>
    <x v="0"/>
    <n v="39910"/>
    <s v="정상"/>
    <d v="2019-10-30T00:00:00"/>
    <d v="2019-10-30T00:00:00"/>
    <n v="7464345200004"/>
    <x v="4"/>
    <d v="2019-10-31T00:00:00"/>
    <x v="0"/>
    <x v="1"/>
    <x v="0"/>
  </r>
  <r>
    <s v="엠피상동"/>
    <s v="MP상동"/>
    <s v="상동1팀"/>
    <s v="김옥순"/>
    <s v="흥국생명"/>
    <x v="1"/>
    <x v="0"/>
    <n v="36635"/>
    <s v="정상"/>
    <d v="2019-10-30T00:00:00"/>
    <d v="2019-10-30T00:00:00"/>
    <n v="5072325200028"/>
    <x v="4"/>
    <d v="2019-10-31T00:00:00"/>
    <x v="0"/>
    <x v="1"/>
    <x v="0"/>
  </r>
  <r>
    <s v="엠피피스토스"/>
    <s v="MP피스토스"/>
    <s v="피스1팀"/>
    <s v="변영미"/>
    <s v="라이나생명"/>
    <x v="1"/>
    <x v="0"/>
    <n v="54400"/>
    <s v="정상"/>
    <d v="2019-10-30T00:00:00"/>
    <d v="2019-10-30T00:00:00"/>
    <n v="3012480600001"/>
    <x v="4"/>
    <d v="2019-10-31T00:00:00"/>
    <x v="0"/>
    <x v="3"/>
    <x v="0"/>
  </r>
  <r>
    <s v="엠피피스토스"/>
    <s v="MP피스토스"/>
    <s v="피스1팀"/>
    <s v="변영미"/>
    <s v="라이나생명"/>
    <x v="1"/>
    <x v="0"/>
    <n v="66000"/>
    <s v="정상"/>
    <d v="2019-10-30T00:00:00"/>
    <d v="2019-11-11T00:00:00"/>
    <n v="3012479980001"/>
    <x v="4"/>
    <d v="2019-10-31T00:00:00"/>
    <x v="5"/>
    <x v="3"/>
    <x v="0"/>
  </r>
  <r>
    <s v="엠피경기"/>
    <m/>
    <m/>
    <s v="유창백"/>
    <s v="농협생명"/>
    <x v="1"/>
    <x v="6"/>
    <n v="330000"/>
    <s v="정상"/>
    <d v="2019-10-30T00:00:00"/>
    <d v="2019-10-30T00:00:00"/>
    <n v="3180256403711"/>
    <x v="4"/>
    <d v="2019-10-31T00:00:00"/>
    <x v="0"/>
    <x v="18"/>
    <x v="0"/>
  </r>
  <r>
    <s v="엠피상동"/>
    <s v="MP상동"/>
    <s v="상동1팀"/>
    <s v="윤숙미"/>
    <s v="흥국생명"/>
    <x v="1"/>
    <x v="0"/>
    <n v="30565"/>
    <s v="정상"/>
    <d v="2019-10-30T00:00:00"/>
    <d v="2019-10-30T00:00:00"/>
    <n v="1347025200003"/>
    <x v="4"/>
    <d v="2019-10-31T00:00:00"/>
    <x v="0"/>
    <x v="1"/>
    <x v="0"/>
  </r>
  <r>
    <s v="엠피성공"/>
    <m/>
    <m/>
    <s v="전용순"/>
    <s v="흥국생명"/>
    <x v="1"/>
    <x v="0"/>
    <n v="115060"/>
    <s v="정상"/>
    <d v="2019-10-30T00:00:00"/>
    <d v="2019-10-30T00:00:00"/>
    <n v="5903113200017"/>
    <x v="4"/>
    <d v="2019-10-31T00:00:00"/>
    <x v="0"/>
    <x v="5"/>
    <x v="0"/>
  </r>
  <r>
    <s v="엠피상동"/>
    <s v="MP상동"/>
    <s v="상동1팀"/>
    <s v="김미란"/>
    <s v="흥국생명"/>
    <x v="1"/>
    <x v="0"/>
    <n v="28500"/>
    <s v="정상"/>
    <d v="2019-10-29T00:00:00"/>
    <d v="2019-10-29T00:00:00"/>
    <n v="9805165200009"/>
    <x v="4"/>
    <d v="2019-10-31T00:00:00"/>
    <x v="0"/>
    <x v="1"/>
    <x v="0"/>
  </r>
  <r>
    <s v="엠피상동"/>
    <s v="MP상동"/>
    <s v="상동1팀"/>
    <s v="손명애"/>
    <s v="흥국생명"/>
    <x v="1"/>
    <x v="0"/>
    <n v="56125"/>
    <s v="정상"/>
    <d v="2019-10-29T00:00:00"/>
    <d v="2019-11-08T00:00:00"/>
    <n v="5880392200008"/>
    <x v="4"/>
    <d v="2019-10-31T00:00:00"/>
    <x v="5"/>
    <x v="1"/>
    <x v="0"/>
  </r>
  <r>
    <s v="엠피상동"/>
    <s v="MP상동"/>
    <s v="상동1팀"/>
    <s v="이효순"/>
    <s v="흥국생명"/>
    <x v="1"/>
    <x v="0"/>
    <n v="51615"/>
    <s v="정상"/>
    <d v="2019-10-29T00:00:00"/>
    <d v="2019-10-29T00:00:00"/>
    <n v="3666285200009"/>
    <x v="4"/>
    <d v="2019-10-31T00:00:00"/>
    <x v="0"/>
    <x v="1"/>
    <x v="0"/>
  </r>
  <r>
    <s v="엠피메트로"/>
    <s v="MP메트로"/>
    <s v="제이엔제이팀"/>
    <s v="전진"/>
    <s v="동양생명"/>
    <x v="1"/>
    <x v="3"/>
    <n v="499590"/>
    <s v="정상"/>
    <d v="2019-10-29T00:00:00"/>
    <d v="2019-10-29T00:00:00"/>
    <n v="114792500"/>
    <x v="4"/>
    <d v="2019-10-31T00:00:00"/>
    <x v="0"/>
    <x v="4"/>
    <x v="0"/>
  </r>
  <r>
    <s v="엠피프라임"/>
    <m/>
    <m/>
    <s v="허윤경"/>
    <s v="흥국생명"/>
    <x v="1"/>
    <x v="3"/>
    <n v="56400"/>
    <s v="정상"/>
    <d v="2019-10-29T00:00:00"/>
    <d v="2019-10-29T00:00:00"/>
    <n v="5756865200001"/>
    <x v="4"/>
    <d v="2019-10-31T00:00:00"/>
    <x v="0"/>
    <x v="12"/>
    <x v="0"/>
  </r>
  <r>
    <s v="엠피프라임"/>
    <m/>
    <m/>
    <s v="허윤경"/>
    <s v="흥국생명"/>
    <x v="1"/>
    <x v="3"/>
    <n v="44320"/>
    <s v="정상"/>
    <d v="2019-10-29T00:00:00"/>
    <d v="2019-10-29T00:00:00"/>
    <n v="6656865200007"/>
    <x v="4"/>
    <d v="2019-10-31T00:00:00"/>
    <x v="0"/>
    <x v="12"/>
    <x v="0"/>
  </r>
  <r>
    <s v="엠피송내"/>
    <m/>
    <m/>
    <s v="이선영"/>
    <s v="라이나생명"/>
    <x v="1"/>
    <x v="5"/>
    <n v="54630"/>
    <s v="정상"/>
    <d v="2019-10-25T00:00:00"/>
    <d v="2019-10-25T00:00:00"/>
    <n v="3012417390001"/>
    <x v="4"/>
    <d v="2019-10-31T00:00:00"/>
    <x v="0"/>
    <x v="2"/>
    <x v="0"/>
  </r>
  <r>
    <s v="엠피상동"/>
    <s v="MP상동"/>
    <s v="상동1팀"/>
    <s v="강명희"/>
    <s v="흥국생명"/>
    <x v="1"/>
    <x v="0"/>
    <n v="32400"/>
    <s v="정상"/>
    <d v="2019-10-24T00:00:00"/>
    <d v="2019-10-24T00:00:00"/>
    <n v="9951355200010"/>
    <x v="4"/>
    <d v="2019-10-31T00:00:00"/>
    <x v="0"/>
    <x v="1"/>
    <x v="0"/>
  </r>
  <r>
    <s v="엠피메트로"/>
    <s v="MP메트로"/>
    <s v="제이엔제이팀"/>
    <s v="윤정화"/>
    <s v="DGB생명"/>
    <x v="1"/>
    <x v="3"/>
    <n v="301240"/>
    <s v="정상"/>
    <d v="2019-10-24T00:00:00"/>
    <d v="2019-10-24T00:00:00"/>
    <n v="519100004620"/>
    <x v="4"/>
    <d v="2019-10-31T00:00:00"/>
    <x v="0"/>
    <x v="4"/>
    <x v="0"/>
  </r>
  <r>
    <s v="엠피송내"/>
    <s v="MP송내"/>
    <s v="송내1팀"/>
    <s v="정인란"/>
    <s v="라이나생명"/>
    <x v="1"/>
    <x v="0"/>
    <n v="51460"/>
    <s v="정상"/>
    <d v="2019-10-24T00:00:00"/>
    <d v="2019-10-24T00:00:00"/>
    <n v="207820003"/>
    <x v="4"/>
    <d v="2019-10-31T00:00:00"/>
    <x v="0"/>
    <x v="2"/>
    <x v="0"/>
  </r>
  <r>
    <s v="엠피상동"/>
    <s v="MP상동"/>
    <s v="상동1팀"/>
    <s v="조성임"/>
    <s v="흥국생명"/>
    <x v="1"/>
    <x v="0"/>
    <n v="77800"/>
    <s v="정상"/>
    <d v="2019-10-24T00:00:00"/>
    <d v="2019-10-24T00:00:00"/>
    <n v="1148493200004"/>
    <x v="4"/>
    <d v="2019-10-31T00:00:00"/>
    <x v="0"/>
    <x v="1"/>
    <x v="0"/>
  </r>
  <r>
    <s v="엠피상동"/>
    <s v="MP상동"/>
    <s v="상동1팀"/>
    <s v="김미란"/>
    <s v="흥국생명"/>
    <x v="1"/>
    <x v="3"/>
    <n v="213750"/>
    <s v="철회"/>
    <d v="2019-10-23T00:00:00"/>
    <d v="2019-10-23T00:00:00"/>
    <n v="9108365200008"/>
    <x v="4"/>
    <d v="2019-10-31T00:00:00"/>
    <x v="1"/>
    <x v="1"/>
    <x v="0"/>
  </r>
  <r>
    <s v="엠피성공"/>
    <s v="MP성공"/>
    <s v="성공1팀"/>
    <s v="최선희"/>
    <s v="라이나생명"/>
    <x v="1"/>
    <x v="0"/>
    <n v="30250"/>
    <s v="정상"/>
    <d v="2019-10-23T00:00:00"/>
    <d v="2019-11-11T00:00:00"/>
    <n v="3003012450002"/>
    <x v="4"/>
    <d v="2019-10-31T00:00:00"/>
    <x v="5"/>
    <x v="5"/>
    <x v="0"/>
  </r>
  <r>
    <s v="엠피피스토스"/>
    <s v="MP피스토스"/>
    <s v="피스1팀"/>
    <s v="고경숙"/>
    <s v="라이나생명"/>
    <x v="1"/>
    <x v="0"/>
    <n v="54900"/>
    <s v="정상"/>
    <d v="2019-10-21T00:00:00"/>
    <d v="2019-10-21T00:00:00"/>
    <n v="3012373290001"/>
    <x v="4"/>
    <d v="2019-10-31T00:00:00"/>
    <x v="0"/>
    <x v="3"/>
    <x v="0"/>
  </r>
  <r>
    <s v="엠피상동"/>
    <s v="MP상동"/>
    <s v="상동1팀"/>
    <s v="이병식"/>
    <s v="흥국생명"/>
    <x v="1"/>
    <x v="0"/>
    <n v="126091"/>
    <s v="정상"/>
    <d v="2019-10-18T00:00:00"/>
    <d v="2019-10-18T00:00:00"/>
    <n v="8372536000036"/>
    <x v="4"/>
    <d v="2019-10-31T00:00:00"/>
    <x v="0"/>
    <x v="1"/>
    <x v="0"/>
  </r>
  <r>
    <s v="엠피피스토스"/>
    <s v="MP피스토스"/>
    <s v="피스1팀"/>
    <s v="이복자"/>
    <s v="라이나생명"/>
    <x v="1"/>
    <x v="0"/>
    <n v="58800"/>
    <s v="정상"/>
    <d v="2019-10-18T00:00:00"/>
    <d v="2019-10-18T00:00:00"/>
    <n v="65766800002"/>
    <x v="4"/>
    <d v="2019-10-31T00:00:00"/>
    <x v="0"/>
    <x v="3"/>
    <x v="0"/>
  </r>
  <r>
    <s v="엠피상동"/>
    <s v="MP상동"/>
    <s v="상동1팀"/>
    <s v="이복종"/>
    <s v="흥국생명"/>
    <x v="1"/>
    <x v="3"/>
    <n v="308000"/>
    <s v="정상"/>
    <d v="2019-10-18T00:00:00"/>
    <d v="2019-10-18T00:00:00"/>
    <n v="3017165200014"/>
    <x v="4"/>
    <d v="2019-10-31T00:00:00"/>
    <x v="0"/>
    <x v="1"/>
    <x v="0"/>
  </r>
  <r>
    <s v="엠피상동"/>
    <s v="MP상동"/>
    <s v="상동1팀"/>
    <s v="이효순"/>
    <s v="흥국생명"/>
    <x v="1"/>
    <x v="0"/>
    <n v="55620"/>
    <s v="정상"/>
    <d v="2019-10-18T00:00:00"/>
    <d v="2019-10-18T00:00:00"/>
    <n v="3016764100018"/>
    <x v="4"/>
    <d v="2019-10-31T00:00:00"/>
    <x v="0"/>
    <x v="1"/>
    <x v="0"/>
  </r>
  <r>
    <s v="엠피상동"/>
    <s v="MP상동"/>
    <s v="상동1팀"/>
    <s v="임영신"/>
    <s v="흥국생명"/>
    <x v="1"/>
    <x v="3"/>
    <n v="101060"/>
    <s v="정상"/>
    <d v="2019-10-18T00:00:00"/>
    <d v="2019-10-18T00:00:00"/>
    <n v="7594833200019"/>
    <x v="4"/>
    <d v="2019-10-31T00:00:00"/>
    <x v="0"/>
    <x v="1"/>
    <x v="0"/>
  </r>
  <r>
    <s v="엠피의정부"/>
    <s v="MP의정부"/>
    <m/>
    <s v="최주영"/>
    <s v="흥국생명"/>
    <x v="1"/>
    <x v="0"/>
    <n v="39240"/>
    <s v="정상"/>
    <d v="2019-10-18T00:00:00"/>
    <d v="2019-10-18T00:00:00"/>
    <n v="4153185200002"/>
    <x v="4"/>
    <d v="2019-10-31T00:00:00"/>
    <x v="0"/>
    <x v="10"/>
    <x v="0"/>
  </r>
  <r>
    <s v="엠피의정부"/>
    <s v="MP의정부"/>
    <m/>
    <s v="최주영"/>
    <s v="흥국생명"/>
    <x v="1"/>
    <x v="0"/>
    <n v="40270"/>
    <s v="정상"/>
    <d v="2019-10-18T00:00:00"/>
    <d v="2019-10-18T00:00:00"/>
    <n v="4153185200001"/>
    <x v="4"/>
    <d v="2019-10-31T00:00:00"/>
    <x v="0"/>
    <x v="10"/>
    <x v="0"/>
  </r>
  <r>
    <s v="엠피상동"/>
    <s v="MP상동"/>
    <s v="상동1팀"/>
    <s v="김종민2"/>
    <s v="흥국생명"/>
    <x v="1"/>
    <x v="3"/>
    <n v="300500"/>
    <s v="정상"/>
    <d v="2019-10-17T00:00:00"/>
    <d v="2019-10-17T00:00:00"/>
    <n v="7062794200007"/>
    <x v="4"/>
    <d v="2019-10-31T00:00:00"/>
    <x v="0"/>
    <x v="1"/>
    <x v="0"/>
  </r>
  <r>
    <s v="엠피상동"/>
    <s v="MP상동"/>
    <s v="상동1팀"/>
    <s v="손명애"/>
    <s v="흥국생명"/>
    <x v="1"/>
    <x v="3"/>
    <n v="316800"/>
    <s v="정상"/>
    <d v="2019-10-17T00:00:00"/>
    <d v="2019-10-17T00:00:00"/>
    <n v="8505375200008"/>
    <x v="4"/>
    <d v="2019-10-31T00:00:00"/>
    <x v="0"/>
    <x v="1"/>
    <x v="0"/>
  </r>
  <r>
    <s v="엠피상동"/>
    <s v="MP상동"/>
    <s v="상동1팀"/>
    <s v="이문희"/>
    <s v="흥국생명"/>
    <x v="1"/>
    <x v="3"/>
    <n v="335000"/>
    <s v="정상"/>
    <d v="2019-10-17T00:00:00"/>
    <d v="2019-11-05T00:00:00"/>
    <n v="5432185200002"/>
    <x v="4"/>
    <d v="2019-10-31T00:00:00"/>
    <x v="5"/>
    <x v="1"/>
    <x v="0"/>
  </r>
  <r>
    <s v="엠피조은"/>
    <m/>
    <m/>
    <s v="차은주"/>
    <s v="흥국생명"/>
    <x v="1"/>
    <x v="0"/>
    <n v="31760"/>
    <s v="정상"/>
    <d v="2019-10-17T00:00:00"/>
    <d v="2019-10-17T00:00:00"/>
    <n v="5650075200004"/>
    <x v="4"/>
    <d v="2019-10-31T00:00:00"/>
    <x v="0"/>
    <x v="0"/>
    <x v="0"/>
  </r>
  <r>
    <s v="엠피상동"/>
    <s v="MP상동"/>
    <s v="상동1팀"/>
    <s v="이숙자"/>
    <s v="흥국생명"/>
    <x v="1"/>
    <x v="0"/>
    <n v="102390"/>
    <s v="정상"/>
    <d v="2019-10-16T00:00:00"/>
    <d v="2019-10-16T00:00:00"/>
    <n v="9269085200008"/>
    <x v="4"/>
    <d v="2019-10-31T00:00:00"/>
    <x v="0"/>
    <x v="1"/>
    <x v="0"/>
  </r>
  <r>
    <s v="엠피상동"/>
    <s v="MP상동"/>
    <s v="상동1팀"/>
    <s v="이윤수"/>
    <s v="흥국생명"/>
    <x v="1"/>
    <x v="0"/>
    <n v="22483"/>
    <s v="정상"/>
    <d v="2019-10-16T00:00:00"/>
    <d v="2019-10-16T00:00:00"/>
    <n v="6762971100055"/>
    <x v="4"/>
    <d v="2019-10-31T00:00:00"/>
    <x v="0"/>
    <x v="1"/>
    <x v="0"/>
  </r>
  <r>
    <s v="엠피피스토스"/>
    <s v="MP피스토스"/>
    <s v="피스1팀"/>
    <s v="홍미숙"/>
    <s v="라이나생명"/>
    <x v="1"/>
    <x v="4"/>
    <n v="418500"/>
    <s v="정상"/>
    <d v="2019-10-16T00:00:00"/>
    <d v="2019-10-16T00:00:00"/>
    <n v="117440270001"/>
    <x v="4"/>
    <d v="2019-10-31T00:00:00"/>
    <x v="0"/>
    <x v="3"/>
    <x v="0"/>
  </r>
  <r>
    <s v="엠피상동"/>
    <s v="MP상동"/>
    <s v="상동1팀"/>
    <s v="이문희"/>
    <s v="흥국생명"/>
    <x v="1"/>
    <x v="0"/>
    <n v="19997"/>
    <s v="정상"/>
    <d v="2019-10-15T00:00:00"/>
    <d v="2019-10-15T00:00:00"/>
    <n v="2505487100013"/>
    <x v="4"/>
    <d v="2019-10-31T00:00:00"/>
    <x v="0"/>
    <x v="1"/>
    <x v="0"/>
  </r>
  <r>
    <s v="엠피상동"/>
    <s v="MP상동"/>
    <s v="상동1팀"/>
    <s v="이문희"/>
    <s v="흥국생명"/>
    <x v="1"/>
    <x v="0"/>
    <n v="20441"/>
    <s v="정상"/>
    <d v="2019-10-15T00:00:00"/>
    <d v="2019-10-15T00:00:00"/>
    <n v="2505487100009"/>
    <x v="4"/>
    <d v="2019-10-31T00:00:00"/>
    <x v="0"/>
    <x v="1"/>
    <x v="0"/>
  </r>
  <r>
    <s v="엠피아이리치"/>
    <s v="MP아이리치"/>
    <s v="아이리치1팀"/>
    <s v="이미경"/>
    <s v="흥국생명"/>
    <x v="1"/>
    <x v="0"/>
    <n v="49104"/>
    <s v="반송"/>
    <d v="2019-10-15T00:00:00"/>
    <d v="2019-10-15T00:00:00"/>
    <n v="3599085200008"/>
    <x v="4"/>
    <d v="2019-10-31T00:00:00"/>
    <x v="2"/>
    <x v="14"/>
    <x v="0"/>
  </r>
  <r>
    <s v="엠피아이리치"/>
    <s v="MP아이리치"/>
    <s v="아이리치1팀"/>
    <s v="이미경"/>
    <s v="흥국생명"/>
    <x v="1"/>
    <x v="0"/>
    <n v="51219"/>
    <s v="정상"/>
    <d v="2019-10-15T00:00:00"/>
    <d v="2019-10-15T00:00:00"/>
    <n v="3599085200010"/>
    <x v="4"/>
    <d v="2019-10-31T00:00:00"/>
    <x v="0"/>
    <x v="14"/>
    <x v="0"/>
  </r>
  <r>
    <s v="엠피의정부"/>
    <s v="MP의정부"/>
    <m/>
    <s v="최주영"/>
    <s v="DB생명"/>
    <x v="1"/>
    <x v="0"/>
    <n v="77300"/>
    <s v="정상"/>
    <d v="2019-10-15T00:00:00"/>
    <d v="2019-10-15T00:00:00"/>
    <n v="104213634"/>
    <x v="4"/>
    <d v="2019-10-31T00:00:00"/>
    <x v="0"/>
    <x v="10"/>
    <x v="0"/>
  </r>
  <r>
    <s v="엠피상동"/>
    <s v="MP상동"/>
    <s v="상동1팀"/>
    <s v="강미경"/>
    <s v="교보생명"/>
    <x v="1"/>
    <x v="6"/>
    <n v="130000"/>
    <s v="정상"/>
    <d v="2019-10-14T00:00:00"/>
    <d v="2019-10-14T00:00:00"/>
    <n v="219100178471"/>
    <x v="4"/>
    <d v="2019-10-31T00:00:00"/>
    <x v="0"/>
    <x v="1"/>
    <x v="0"/>
  </r>
  <r>
    <s v="엠피상동"/>
    <s v="MP상동"/>
    <s v="상동1팀"/>
    <s v="이문희"/>
    <s v="흥국생명"/>
    <x v="1"/>
    <x v="0"/>
    <n v="153575"/>
    <s v="정상"/>
    <d v="2019-10-14T00:00:00"/>
    <d v="2019-10-14T00:00:00"/>
    <n v="7179085200005"/>
    <x v="4"/>
    <d v="2019-10-31T00:00:00"/>
    <x v="0"/>
    <x v="1"/>
    <x v="0"/>
  </r>
  <r>
    <s v="엠피상동"/>
    <s v="MP상동"/>
    <s v="상동1팀"/>
    <s v="이상분"/>
    <s v="흥국생명"/>
    <x v="1"/>
    <x v="0"/>
    <n v="66615"/>
    <s v="정상"/>
    <d v="2019-10-14T00:00:00"/>
    <d v="2019-10-14T00:00:00"/>
    <n v="2187085200003"/>
    <x v="4"/>
    <d v="2019-10-31T00:00:00"/>
    <x v="0"/>
    <x v="1"/>
    <x v="0"/>
  </r>
  <r>
    <s v="엠피조은"/>
    <s v="MP조은"/>
    <s v="조은1팀"/>
    <s v="김명주"/>
    <s v="교보생명"/>
    <x v="1"/>
    <x v="6"/>
    <n v="100000"/>
    <s v="정상"/>
    <d v="2019-10-11T00:00:00"/>
    <d v="2019-11-11T00:00:00"/>
    <n v="219100169543"/>
    <x v="4"/>
    <d v="2019-10-31T00:00:00"/>
    <x v="5"/>
    <x v="0"/>
    <x v="0"/>
  </r>
  <r>
    <s v="엠피상동"/>
    <s v="MP상동"/>
    <s v="상동1팀"/>
    <s v="김옥순"/>
    <s v="흥국생명"/>
    <x v="1"/>
    <x v="3"/>
    <n v="77500"/>
    <s v="정상"/>
    <d v="2019-10-11T00:00:00"/>
    <d v="2019-10-11T00:00:00"/>
    <n v="8812053200023"/>
    <x v="4"/>
    <d v="2019-10-31T00:00:00"/>
    <x v="0"/>
    <x v="1"/>
    <x v="0"/>
  </r>
  <r>
    <s v="엠피상동"/>
    <s v="MP상동"/>
    <s v="상동1팀"/>
    <s v="김옥순"/>
    <s v="흥국생명"/>
    <x v="1"/>
    <x v="3"/>
    <n v="74000"/>
    <s v="정상"/>
    <d v="2019-10-11T00:00:00"/>
    <d v="2019-10-11T00:00:00"/>
    <n v="2872325200008"/>
    <x v="4"/>
    <d v="2019-10-31T00:00:00"/>
    <x v="0"/>
    <x v="1"/>
    <x v="0"/>
  </r>
  <r>
    <s v="엠피조은"/>
    <s v="MP조은"/>
    <s v="조은1팀"/>
    <s v="조혜정"/>
    <s v="흥국생명"/>
    <x v="1"/>
    <x v="0"/>
    <n v="53725"/>
    <s v="정상"/>
    <d v="2019-10-11T00:00:00"/>
    <d v="2019-10-11T00:00:00"/>
    <n v="9467875200001"/>
    <x v="4"/>
    <d v="2019-10-31T00:00:00"/>
    <x v="0"/>
    <x v="0"/>
    <x v="0"/>
  </r>
  <r>
    <s v="엠피메트로"/>
    <s v="MP메트로"/>
    <s v="시흥1팀"/>
    <s v="김지연"/>
    <s v="신한생명"/>
    <x v="1"/>
    <x v="0"/>
    <n v="265200"/>
    <s v="정상"/>
    <d v="2019-10-10T00:00:00"/>
    <d v="2019-10-10T00:00:00"/>
    <n v="111455417"/>
    <x v="4"/>
    <d v="2019-10-31T00:00:00"/>
    <x v="0"/>
    <x v="15"/>
    <x v="0"/>
  </r>
  <r>
    <s v="엠피성공"/>
    <s v="MP성공"/>
    <s v="성공1팀"/>
    <s v="심정임"/>
    <s v="라이나생명"/>
    <x v="1"/>
    <x v="5"/>
    <n v="24420"/>
    <s v="정상"/>
    <d v="2019-10-10T00:00:00"/>
    <d v="2019-10-10T00:00:00"/>
    <n v="3012244060001"/>
    <x v="4"/>
    <d v="2019-10-31T00:00:00"/>
    <x v="0"/>
    <x v="5"/>
    <x v="0"/>
  </r>
  <r>
    <s v="엠피상동"/>
    <s v="MP상동"/>
    <s v="상동1팀"/>
    <s v="임영신"/>
    <s v="흥국생명"/>
    <x v="1"/>
    <x v="3"/>
    <n v="155600"/>
    <s v="정상"/>
    <d v="2019-10-10T00:00:00"/>
    <d v="2019-11-05T00:00:00"/>
    <n v="4074043200034"/>
    <x v="4"/>
    <d v="2019-10-31T00:00:00"/>
    <x v="5"/>
    <x v="1"/>
    <x v="0"/>
  </r>
  <r>
    <s v="엠피상동"/>
    <s v="MP상동"/>
    <s v="상동1팀"/>
    <s v="임영신"/>
    <s v="흥국생명"/>
    <x v="1"/>
    <x v="3"/>
    <n v="111000"/>
    <s v="정상"/>
    <d v="2019-10-10T00:00:00"/>
    <d v="2019-10-10T00:00:00"/>
    <n v="3184543200039"/>
    <x v="4"/>
    <d v="2019-10-31T00:00:00"/>
    <x v="0"/>
    <x v="1"/>
    <x v="0"/>
  </r>
  <r>
    <s v="엠피의정부"/>
    <s v="MP의정부"/>
    <s v="의정부1팀"/>
    <s v="염경분"/>
    <s v="라이나생명"/>
    <x v="1"/>
    <x v="0"/>
    <n v="22200"/>
    <s v="정상"/>
    <d v="2019-10-08T00:00:00"/>
    <d v="2019-11-11T00:00:00"/>
    <n v="101975300001"/>
    <x v="4"/>
    <d v="2019-10-31T00:00:00"/>
    <x v="5"/>
    <x v="10"/>
    <x v="0"/>
  </r>
  <r>
    <s v="엠피상동"/>
    <s v="MP상동"/>
    <s v="상동1팀"/>
    <s v="이경옥"/>
    <s v="흥국생명"/>
    <x v="1"/>
    <x v="3"/>
    <n v="62400"/>
    <s v="정상"/>
    <d v="2019-10-08T00:00:00"/>
    <d v="2019-10-08T00:00:00"/>
    <n v="5283925200013"/>
    <x v="4"/>
    <d v="2019-10-31T00:00:00"/>
    <x v="0"/>
    <x v="1"/>
    <x v="0"/>
  </r>
  <r>
    <s v="엠피상동"/>
    <s v="MP상동"/>
    <s v="상동1팀"/>
    <s v="강미경"/>
    <s v="흥국생명"/>
    <x v="1"/>
    <x v="0"/>
    <n v="35600"/>
    <s v="정상"/>
    <d v="2019-10-07T00:00:00"/>
    <d v="2019-10-07T00:00:00"/>
    <n v="5178875200009"/>
    <x v="4"/>
    <d v="2019-10-31T00:00:00"/>
    <x v="0"/>
    <x v="1"/>
    <x v="0"/>
  </r>
  <r>
    <s v="엠피상동"/>
    <s v="MP상동"/>
    <s v="상동1팀"/>
    <s v="강미경"/>
    <s v="흥국생명"/>
    <x v="1"/>
    <x v="0"/>
    <n v="66400"/>
    <s v="정상"/>
    <d v="2019-10-07T00:00:00"/>
    <d v="2019-10-07T00:00:00"/>
    <n v="5178875200014"/>
    <x v="4"/>
    <d v="2019-10-31T00:00:00"/>
    <x v="0"/>
    <x v="1"/>
    <x v="0"/>
  </r>
  <r>
    <s v="엠피상동"/>
    <s v="MP상동"/>
    <s v="상동1팀"/>
    <s v="고유미"/>
    <s v="흥국생명"/>
    <x v="1"/>
    <x v="0"/>
    <n v="30450"/>
    <s v="정상"/>
    <d v="2019-10-07T00:00:00"/>
    <d v="2019-10-07T00:00:00"/>
    <n v="7208283100030"/>
    <x v="4"/>
    <d v="2019-10-31T00:00:00"/>
    <x v="0"/>
    <x v="1"/>
    <x v="0"/>
  </r>
  <r>
    <s v="엠피상동"/>
    <s v="MP상동"/>
    <s v="상동1팀"/>
    <s v="고유미"/>
    <s v="흥국생명"/>
    <x v="1"/>
    <x v="0"/>
    <n v="26250"/>
    <s v="정상"/>
    <d v="2019-10-07T00:00:00"/>
    <d v="2019-10-07T00:00:00"/>
    <n v="7208283100033"/>
    <x v="4"/>
    <d v="2019-10-31T00:00:00"/>
    <x v="0"/>
    <x v="1"/>
    <x v="0"/>
  </r>
  <r>
    <s v="엠피상동"/>
    <s v="MP상동"/>
    <s v="상동1팀"/>
    <s v="임영신"/>
    <s v="흥국생명"/>
    <x v="1"/>
    <x v="0"/>
    <n v="61484"/>
    <s v="정상"/>
    <d v="2019-10-07T00:00:00"/>
    <d v="2019-10-07T00:00:00"/>
    <n v="8108545200012"/>
    <x v="4"/>
    <d v="2019-10-31T00:00:00"/>
    <x v="0"/>
    <x v="1"/>
    <x v="0"/>
  </r>
  <r>
    <s v="엠피상동"/>
    <s v="MP상동"/>
    <s v="상동1팀"/>
    <s v="임영신"/>
    <s v="흥국생명"/>
    <x v="1"/>
    <x v="0"/>
    <n v="58744"/>
    <s v="정상"/>
    <d v="2019-10-07T00:00:00"/>
    <d v="2019-10-07T00:00:00"/>
    <n v="8108545200004"/>
    <x v="4"/>
    <d v="2019-10-31T00:00:00"/>
    <x v="0"/>
    <x v="1"/>
    <x v="0"/>
  </r>
  <r>
    <s v="엠피상동"/>
    <s v="MP상동"/>
    <s v="상동1팀"/>
    <s v="임영신"/>
    <s v="흥국생명"/>
    <x v="1"/>
    <x v="0"/>
    <n v="50578"/>
    <s v="정상"/>
    <d v="2019-10-07T00:00:00"/>
    <d v="2019-10-07T00:00:00"/>
    <n v="6594875200017"/>
    <x v="4"/>
    <d v="2019-10-31T00:00:00"/>
    <x v="0"/>
    <x v="1"/>
    <x v="0"/>
  </r>
  <r>
    <s v="엠피의정부"/>
    <s v="MP의정부"/>
    <m/>
    <s v="최주영"/>
    <s v="흥국생명"/>
    <x v="1"/>
    <x v="0"/>
    <n v="66660"/>
    <s v="정상"/>
    <d v="2019-10-07T00:00:00"/>
    <d v="2019-10-07T00:00:00"/>
    <n v="8168975200003"/>
    <x v="4"/>
    <d v="2019-10-31T00:00:00"/>
    <x v="0"/>
    <x v="10"/>
    <x v="0"/>
  </r>
  <r>
    <s v="엠피의정부"/>
    <s v="MP의정부"/>
    <m/>
    <s v="최주영"/>
    <s v="흥국생명"/>
    <x v="1"/>
    <x v="0"/>
    <n v="78130"/>
    <s v="반송"/>
    <d v="2019-10-07T00:00:00"/>
    <d v="2019-10-07T00:00:00"/>
    <n v="1368975200005"/>
    <x v="4"/>
    <d v="2019-10-31T00:00:00"/>
    <x v="2"/>
    <x v="10"/>
    <x v="0"/>
  </r>
  <r>
    <s v="엠피조은"/>
    <s v="MP조은"/>
    <s v="조은1팀"/>
    <s v="김민화"/>
    <s v="흥국생명"/>
    <x v="1"/>
    <x v="3"/>
    <n v="207000"/>
    <s v="정상"/>
    <d v="2019-10-04T00:00:00"/>
    <d v="2019-10-04T00:00:00"/>
    <n v="2698464100001"/>
    <x v="4"/>
    <d v="2019-10-31T00:00:00"/>
    <x v="0"/>
    <x v="0"/>
    <x v="0"/>
  </r>
  <r>
    <s v="엠피상동"/>
    <s v="MP상동"/>
    <s v="상동1팀"/>
    <s v="김옥순"/>
    <s v="흥국생명"/>
    <x v="1"/>
    <x v="3"/>
    <n v="256000"/>
    <s v="정상"/>
    <d v="2019-10-04T00:00:00"/>
    <d v="2019-11-11T00:00:00"/>
    <n v="4566125200007"/>
    <x v="4"/>
    <d v="2019-10-31T00:00:00"/>
    <x v="5"/>
    <x v="1"/>
    <x v="0"/>
  </r>
  <r>
    <s v="엠피상동"/>
    <s v="MP상동"/>
    <s v="상동1팀"/>
    <s v="이효순"/>
    <s v="흥국생명"/>
    <x v="1"/>
    <x v="0"/>
    <n v="106575"/>
    <s v="정상"/>
    <d v="2019-10-04T00:00:00"/>
    <d v="2019-10-04T00:00:00"/>
    <n v="2270423200007"/>
    <x v="4"/>
    <d v="2019-10-31T00:00:00"/>
    <x v="0"/>
    <x v="1"/>
    <x v="0"/>
  </r>
  <r>
    <s v="엠피상동"/>
    <s v="MP상동"/>
    <s v="상동1팀"/>
    <s v="손명애"/>
    <s v="흥국생명"/>
    <x v="1"/>
    <x v="0"/>
    <n v="128140"/>
    <s v="정상"/>
    <d v="2019-10-02T00:00:00"/>
    <d v="2019-10-02T00:00:00"/>
    <n v="3371975200001"/>
    <x v="4"/>
    <d v="2019-10-31T00:00:00"/>
    <x v="0"/>
    <x v="1"/>
    <x v="0"/>
  </r>
  <r>
    <s v="엠피상동"/>
    <s v="MP상동"/>
    <s v="상동1팀"/>
    <s v="이경옥"/>
    <s v="흥국생명"/>
    <x v="1"/>
    <x v="6"/>
    <n v="300000"/>
    <s v="정상"/>
    <d v="2019-10-02T00:00:00"/>
    <d v="2019-10-02T00:00:00"/>
    <n v="9868975200003"/>
    <x v="4"/>
    <d v="2019-10-31T00:00:00"/>
    <x v="0"/>
    <x v="1"/>
    <x v="0"/>
  </r>
  <r>
    <s v="엠피성공"/>
    <m/>
    <m/>
    <s v="전용순"/>
    <s v="라이나생명"/>
    <x v="1"/>
    <x v="0"/>
    <n v="31000"/>
    <s v="정상"/>
    <d v="2019-10-02T00:00:00"/>
    <d v="2019-10-02T00:00:00"/>
    <n v="3012186870001"/>
    <x v="4"/>
    <d v="2019-10-31T00:00:00"/>
    <x v="0"/>
    <x v="5"/>
    <x v="0"/>
  </r>
  <r>
    <s v="엠피피스토스"/>
    <s v="MP피스토스"/>
    <s v="피스1팀"/>
    <s v="고경숙"/>
    <s v="메리츠화재"/>
    <x v="0"/>
    <x v="0"/>
    <n v="125000"/>
    <s v="정상"/>
    <d v="2019-02-28T00:00:00"/>
    <d v="2019-02-28T00:00:00"/>
    <n v="6120836292"/>
    <x v="5"/>
    <d v="2019-02-28T00:00:00"/>
    <x v="0"/>
    <x v="3"/>
    <x v="0"/>
  </r>
  <r>
    <s v="엠피피스토스"/>
    <s v="MP피스토스"/>
    <s v="피스1팀"/>
    <s v="고경숙"/>
    <s v="메리츠화재"/>
    <x v="0"/>
    <x v="1"/>
    <n v="33850"/>
    <s v="정상"/>
    <d v="2019-02-28T00:00:00"/>
    <d v="2019-02-28T00:00:00"/>
    <n v="6122066669"/>
    <x v="5"/>
    <d v="2019-02-28T00:00:00"/>
    <x v="0"/>
    <x v="3"/>
    <x v="0"/>
  </r>
  <r>
    <s v="엠피피스토스"/>
    <s v="MP피스토스"/>
    <s v="피스1팀"/>
    <s v="고경숙"/>
    <s v="메리츠화재"/>
    <x v="0"/>
    <x v="0"/>
    <n v="65000"/>
    <s v="정상"/>
    <d v="2019-02-28T00:00:00"/>
    <d v="2019-02-28T00:00:00"/>
    <n v="6115025982"/>
    <x v="5"/>
    <d v="2019-02-28T00:00:00"/>
    <x v="0"/>
    <x v="3"/>
    <x v="0"/>
  </r>
  <r>
    <s v="엠피피스토스"/>
    <s v="MP피스토스"/>
    <s v="피스1팀"/>
    <s v="고경숙"/>
    <s v="롯데손보"/>
    <x v="0"/>
    <x v="0"/>
    <n v="30000"/>
    <s v="정상"/>
    <d v="2019-02-28T00:00:00"/>
    <d v="2019-02-28T00:00:00"/>
    <s v="232S20190038437"/>
    <x v="5"/>
    <d v="2019-02-28T00:00:00"/>
    <x v="0"/>
    <x v="3"/>
    <x v="0"/>
  </r>
  <r>
    <s v="엠피메트로"/>
    <s v="씨티엠지점"/>
    <s v="씨티엠1팀"/>
    <s v="김대곤"/>
    <s v="흥국화재"/>
    <x v="0"/>
    <x v="14"/>
    <n v="100000"/>
    <s v="정상"/>
    <d v="2019-02-28T00:00:00"/>
    <d v="2019-02-28T00:00:00"/>
    <n v="41934839250000"/>
    <x v="5"/>
    <d v="2019-02-28T00:00:00"/>
    <x v="0"/>
    <x v="13"/>
    <x v="0"/>
  </r>
  <r>
    <s v="엠피메트로"/>
    <s v="씨티엠지점"/>
    <s v="씨티엠1팀"/>
    <s v="김대곤"/>
    <s v="흥국화재"/>
    <x v="0"/>
    <x v="0"/>
    <n v="41706"/>
    <s v="정상"/>
    <d v="2019-02-28T00:00:00"/>
    <d v="2019-02-28T00:00:00"/>
    <n v="41934861340000"/>
    <x v="5"/>
    <d v="2019-02-28T00:00:00"/>
    <x v="0"/>
    <x v="13"/>
    <x v="0"/>
  </r>
  <r>
    <s v="엠피송내"/>
    <s v="MP송내"/>
    <s v="송내2팀"/>
    <s v="김묘정"/>
    <s v="KB손보"/>
    <x v="0"/>
    <x v="0"/>
    <n v="46500"/>
    <s v="실효"/>
    <d v="2019-02-28T00:00:00"/>
    <d v="2019-11-30T00:00:00"/>
    <n v="20191019434"/>
    <x v="5"/>
    <d v="2019-02-28T00:00:00"/>
    <x v="5"/>
    <x v="2"/>
    <x v="0"/>
  </r>
  <r>
    <s v="엠피송내"/>
    <s v="MP송내"/>
    <s v="송내2팀"/>
    <s v="김묘정"/>
    <s v="한화손보"/>
    <x v="0"/>
    <x v="0"/>
    <n v="28100"/>
    <s v="정상"/>
    <d v="2019-02-28T00:00:00"/>
    <d v="2019-02-28T00:00:00"/>
    <s v="LA20198206288000"/>
    <x v="5"/>
    <d v="2019-02-28T00:00:00"/>
    <x v="0"/>
    <x v="2"/>
    <x v="0"/>
  </r>
  <r>
    <s v="엠피상동"/>
    <s v="MP상동"/>
    <s v="상동1팀"/>
    <s v="김미예1"/>
    <s v="메리츠화재"/>
    <x v="0"/>
    <x v="0"/>
    <n v="55000"/>
    <s v="실효"/>
    <d v="2019-02-28T00:00:00"/>
    <d v="2019-06-30T00:00:00"/>
    <n v="6120147475"/>
    <x v="5"/>
    <d v="2019-02-28T00:00:00"/>
    <x v="5"/>
    <x v="1"/>
    <x v="0"/>
  </r>
  <r>
    <s v="엠피피스토스"/>
    <s v="MP피스토스"/>
    <s v="피스1팀"/>
    <s v="김선옥"/>
    <s v="한화손보"/>
    <x v="0"/>
    <x v="0"/>
    <n v="19950"/>
    <s v="정상"/>
    <d v="2019-02-28T00:00:00"/>
    <d v="2019-02-28T00:00:00"/>
    <s v="LA20198219166000"/>
    <x v="5"/>
    <d v="2019-02-28T00:00:00"/>
    <x v="0"/>
    <x v="3"/>
    <x v="0"/>
  </r>
  <r>
    <s v="엠피피스토스"/>
    <s v="MP피스토스"/>
    <s v="피스1팀"/>
    <s v="김선옥"/>
    <s v="현대해상"/>
    <x v="0"/>
    <x v="0"/>
    <n v="33650"/>
    <s v="정상"/>
    <d v="2019-02-28T00:00:00"/>
    <d v="2019-02-28T00:00:00"/>
    <s v="L01907332857"/>
    <x v="5"/>
    <d v="2019-02-28T00:00:00"/>
    <x v="0"/>
    <x v="3"/>
    <x v="0"/>
  </r>
  <r>
    <s v="엠피피스토스"/>
    <s v="MP피스토스"/>
    <s v="피스1팀"/>
    <s v="김선옥"/>
    <s v="현대해상"/>
    <x v="0"/>
    <x v="1"/>
    <n v="5320"/>
    <s v="정상"/>
    <d v="2019-02-28T00:00:00"/>
    <d v="2019-02-28T00:00:00"/>
    <s v="L01907008469"/>
    <x v="5"/>
    <d v="2019-02-28T00:00:00"/>
    <x v="0"/>
    <x v="3"/>
    <x v="0"/>
  </r>
  <r>
    <s v="엠피피스토스"/>
    <s v="MP피스토스"/>
    <s v="피스1팀"/>
    <s v="김선옥"/>
    <s v="현대해상"/>
    <x v="0"/>
    <x v="0"/>
    <n v="34860"/>
    <s v="정상"/>
    <d v="2019-02-28T00:00:00"/>
    <d v="2019-02-28T00:00:00"/>
    <s v="L01907008054"/>
    <x v="5"/>
    <d v="2019-02-28T00:00:00"/>
    <x v="0"/>
    <x v="3"/>
    <x v="0"/>
  </r>
  <r>
    <s v="엠피피스토스"/>
    <s v="MP피스토스"/>
    <s v="피스1팀"/>
    <s v="김선옥"/>
    <s v="현대해상"/>
    <x v="0"/>
    <x v="1"/>
    <n v="4160"/>
    <s v="정상"/>
    <d v="2019-02-28T00:00:00"/>
    <d v="2019-02-28T00:00:00"/>
    <s v="L01907007668"/>
    <x v="5"/>
    <d v="2019-02-28T00:00:00"/>
    <x v="0"/>
    <x v="3"/>
    <x v="0"/>
  </r>
  <r>
    <s v="엠피피스토스"/>
    <s v="MP피스토스"/>
    <s v="피스1팀"/>
    <s v="김선옥"/>
    <s v="현대해상"/>
    <x v="0"/>
    <x v="0"/>
    <n v="29050"/>
    <s v="정상"/>
    <d v="2019-02-28T00:00:00"/>
    <d v="2019-02-28T00:00:00"/>
    <s v="L01907007304"/>
    <x v="5"/>
    <d v="2019-02-28T00:00:00"/>
    <x v="0"/>
    <x v="3"/>
    <x v="0"/>
  </r>
  <r>
    <s v="엠피피스토스"/>
    <s v="MP피스토스"/>
    <s v="피스1팀"/>
    <s v="김승희"/>
    <s v="메리츠화재"/>
    <x v="0"/>
    <x v="0"/>
    <n v="100000"/>
    <s v="정상"/>
    <d v="2019-02-28T00:00:00"/>
    <d v="2019-02-28T00:00:00"/>
    <n v="6119729285"/>
    <x v="5"/>
    <d v="2019-02-28T00:00:00"/>
    <x v="0"/>
    <x v="3"/>
    <x v="0"/>
  </r>
  <r>
    <s v="엠피피스토스"/>
    <s v="MP피스토스"/>
    <s v="피스1팀"/>
    <s v="김승희"/>
    <s v="메리츠화재"/>
    <x v="0"/>
    <x v="0"/>
    <n v="46000"/>
    <s v="정상"/>
    <d v="2019-02-28T00:00:00"/>
    <d v="2019-02-28T00:00:00"/>
    <n v="6120147340"/>
    <x v="5"/>
    <d v="2019-02-28T00:00:00"/>
    <x v="0"/>
    <x v="3"/>
    <x v="0"/>
  </r>
  <r>
    <s v="엠피피스토스"/>
    <s v="MP피스토스"/>
    <s v="피스1팀"/>
    <s v="김승희"/>
    <s v="메리츠화재"/>
    <x v="0"/>
    <x v="0"/>
    <n v="122860"/>
    <s v="정상"/>
    <d v="2019-02-28T00:00:00"/>
    <d v="2019-06-25T00:00:00"/>
    <n v="6121311123"/>
    <x v="5"/>
    <d v="2019-02-28T00:00:00"/>
    <x v="5"/>
    <x v="3"/>
    <x v="0"/>
  </r>
  <r>
    <s v="엠피피스토스"/>
    <s v="MP피스토스"/>
    <s v="피스1팀"/>
    <s v="김진이"/>
    <s v="한화손보"/>
    <x v="0"/>
    <x v="0"/>
    <n v="30000"/>
    <s v="정상"/>
    <d v="2019-02-28T00:00:00"/>
    <d v="2019-02-28T00:00:00"/>
    <s v="LA20198209270000"/>
    <x v="5"/>
    <d v="2019-02-28T00:00:00"/>
    <x v="0"/>
    <x v="3"/>
    <x v="0"/>
  </r>
  <r>
    <s v="엠피경기"/>
    <s v="MP경기"/>
    <s v="경기1팀"/>
    <s v="김호자"/>
    <s v="삼성화재"/>
    <x v="0"/>
    <x v="2"/>
    <n v="900000"/>
    <s v="정상"/>
    <d v="2019-02-28T00:00:00"/>
    <d v="2019-02-28T00:00:00"/>
    <n v="51904053190000"/>
    <x v="5"/>
    <d v="2019-02-28T00:00:00"/>
    <x v="0"/>
    <x v="18"/>
    <x v="0"/>
  </r>
  <r>
    <s v="엠피가온"/>
    <s v="MP가온"/>
    <s v="가온1팀"/>
    <s v="노희경"/>
    <s v="한화손보"/>
    <x v="0"/>
    <x v="0"/>
    <n v="35000"/>
    <s v="정상"/>
    <d v="2019-02-28T00:00:00"/>
    <d v="2019-02-28T00:00:00"/>
    <s v="LA20198219987000"/>
    <x v="5"/>
    <d v="2019-02-28T00:00:00"/>
    <x v="0"/>
    <x v="9"/>
    <x v="0"/>
  </r>
  <r>
    <s v="엠피가온"/>
    <s v="MP가온"/>
    <s v="가온1팀"/>
    <s v="노희경"/>
    <s v="한화손보"/>
    <x v="0"/>
    <x v="0"/>
    <n v="35000"/>
    <s v="정상"/>
    <d v="2019-02-28T00:00:00"/>
    <d v="2019-02-28T00:00:00"/>
    <s v="LA20198219859000"/>
    <x v="5"/>
    <d v="2019-02-28T00:00:00"/>
    <x v="0"/>
    <x v="9"/>
    <x v="0"/>
  </r>
  <r>
    <s v="엠피레전드"/>
    <s v="MP레전드"/>
    <s v="레전드1팀"/>
    <s v="박윤나"/>
    <s v="메리츠화재"/>
    <x v="0"/>
    <x v="0"/>
    <n v="30000"/>
    <s v="정상"/>
    <d v="2019-02-28T00:00:00"/>
    <d v="2019-02-28T00:00:00"/>
    <n v="61153219431"/>
    <x v="5"/>
    <d v="2019-02-28T00:00:00"/>
    <x v="0"/>
    <x v="11"/>
    <x v="0"/>
  </r>
  <r>
    <s v="엠피레전드"/>
    <m/>
    <m/>
    <s v="신승휴"/>
    <s v="롯데손보"/>
    <x v="0"/>
    <x v="0"/>
    <n v="36116"/>
    <s v="실효"/>
    <d v="2019-02-28T00:00:00"/>
    <d v="2019-12-31T00:00:00"/>
    <s v="226G20190029011"/>
    <x v="5"/>
    <d v="2019-02-28T00:00:00"/>
    <x v="5"/>
    <x v="11"/>
    <x v="0"/>
  </r>
  <r>
    <s v="엠피피스토스"/>
    <s v="MP피스토스"/>
    <s v="피스1팀"/>
    <s v="신현애"/>
    <s v="한화손보"/>
    <x v="0"/>
    <x v="0"/>
    <n v="62000"/>
    <s v="정상"/>
    <d v="2019-02-28T00:00:00"/>
    <d v="2019-02-28T00:00:00"/>
    <s v="LA20198214856000"/>
    <x v="5"/>
    <d v="2019-02-28T00:00:00"/>
    <x v="0"/>
    <x v="3"/>
    <x v="0"/>
  </r>
  <r>
    <s v="엠피피스토스"/>
    <s v="MP피스토스"/>
    <s v="피스1팀"/>
    <s v="신현애"/>
    <s v="한화손보"/>
    <x v="0"/>
    <x v="0"/>
    <n v="61000"/>
    <s v="정상"/>
    <d v="2019-02-28T00:00:00"/>
    <d v="2019-02-28T00:00:00"/>
    <s v="LA20198214240000"/>
    <x v="5"/>
    <d v="2019-02-28T00:00:00"/>
    <x v="0"/>
    <x v="3"/>
    <x v="0"/>
  </r>
  <r>
    <s v="엠피피스토스"/>
    <s v="MP피스토스"/>
    <s v="피스1팀"/>
    <s v="안옥선"/>
    <s v="메리츠화재"/>
    <x v="0"/>
    <x v="1"/>
    <n v="6830"/>
    <s v="정상"/>
    <d v="2019-02-28T00:00:00"/>
    <d v="2019-02-28T00:00:00"/>
    <n v="6122067581"/>
    <x v="5"/>
    <d v="2019-02-28T00:00:00"/>
    <x v="0"/>
    <x v="3"/>
    <x v="0"/>
  </r>
  <r>
    <s v="엠피피스토스"/>
    <s v="MP피스토스"/>
    <s v="피스1팀"/>
    <s v="안옥선"/>
    <s v="메리츠화재"/>
    <x v="0"/>
    <x v="0"/>
    <n v="107000"/>
    <s v="정상"/>
    <d v="2019-02-28T00:00:00"/>
    <d v="2019-02-28T00:00:00"/>
    <n v="6123219967"/>
    <x v="5"/>
    <d v="2019-02-28T00:00:00"/>
    <x v="0"/>
    <x v="3"/>
    <x v="0"/>
  </r>
  <r>
    <s v="엠피피스토스"/>
    <s v="MP피스토스"/>
    <s v="피스1팀"/>
    <s v="우월랑"/>
    <s v="메리츠화재"/>
    <x v="0"/>
    <x v="0"/>
    <n v="20000"/>
    <s v="정상"/>
    <d v="2019-02-28T00:00:00"/>
    <d v="2019-02-28T00:00:00"/>
    <n v="61153221352"/>
    <x v="5"/>
    <d v="2019-02-28T00:00:00"/>
    <x v="0"/>
    <x v="3"/>
    <x v="0"/>
  </r>
  <r>
    <s v="엠피경기"/>
    <m/>
    <m/>
    <s v="유창백"/>
    <s v="메리츠화재"/>
    <x v="0"/>
    <x v="0"/>
    <n v="114000"/>
    <s v="정상"/>
    <d v="2019-02-28T00:00:00"/>
    <d v="2019-02-28T00:00:00"/>
    <n v="6120837187"/>
    <x v="5"/>
    <d v="2019-02-28T00:00:00"/>
    <x v="0"/>
    <x v="18"/>
    <x v="0"/>
  </r>
  <r>
    <s v="엠피송내"/>
    <s v="MP송내"/>
    <s v="송내1팀"/>
    <s v="윤상례"/>
    <s v="DB손보"/>
    <x v="0"/>
    <x v="0"/>
    <n v="10000"/>
    <s v="정상"/>
    <d v="2019-02-28T00:00:00"/>
    <d v="2019-02-28T00:00:00"/>
    <n v="320190344445"/>
    <x v="5"/>
    <d v="2019-02-28T00:00:00"/>
    <x v="0"/>
    <x v="2"/>
    <x v="0"/>
  </r>
  <r>
    <s v="엠피송내"/>
    <s v="MP송내"/>
    <s v="송내1팀"/>
    <s v="윤상례"/>
    <s v="메리츠화재"/>
    <x v="0"/>
    <x v="0"/>
    <n v="87000"/>
    <s v="정상"/>
    <d v="2019-02-28T00:00:00"/>
    <d v="2019-02-28T00:00:00"/>
    <n v="6123219699"/>
    <x v="5"/>
    <d v="2019-02-28T00:00:00"/>
    <x v="0"/>
    <x v="2"/>
    <x v="0"/>
  </r>
  <r>
    <s v="엠피송내"/>
    <s v="MP송내"/>
    <s v="송내1팀"/>
    <s v="윤상례"/>
    <s v="흥국화재"/>
    <x v="0"/>
    <x v="0"/>
    <n v="120595"/>
    <s v="정상"/>
    <d v="2019-02-28T00:00:00"/>
    <d v="2019-02-28T00:00:00"/>
    <n v="41934860760000"/>
    <x v="5"/>
    <d v="2019-02-28T00:00:00"/>
    <x v="0"/>
    <x v="2"/>
    <x v="0"/>
  </r>
  <r>
    <s v="엠피송내"/>
    <s v="MP송내"/>
    <s v="송내1팀"/>
    <s v="윤상례"/>
    <s v="메리츠화재"/>
    <x v="0"/>
    <x v="0"/>
    <n v="30660"/>
    <s v="실효"/>
    <d v="2019-02-28T00:00:00"/>
    <d v="2019-06-30T00:00:00"/>
    <n v="6120312492"/>
    <x v="5"/>
    <d v="2019-02-28T00:00:00"/>
    <x v="5"/>
    <x v="2"/>
    <x v="0"/>
  </r>
  <r>
    <s v="엠피송내"/>
    <s v="MP송내"/>
    <s v="송내1팀"/>
    <s v="윤상례"/>
    <s v="메리츠화재"/>
    <x v="0"/>
    <x v="0"/>
    <n v="28610"/>
    <s v="정상"/>
    <d v="2019-02-28T00:00:00"/>
    <d v="2019-02-28T00:00:00"/>
    <n v="6123314361"/>
    <x v="5"/>
    <d v="2019-02-28T00:00:00"/>
    <x v="0"/>
    <x v="2"/>
    <x v="0"/>
  </r>
  <r>
    <s v="엠피송내"/>
    <s v="MP송내"/>
    <s v="송내1팀"/>
    <s v="윤상례"/>
    <s v="한화손보"/>
    <x v="0"/>
    <x v="0"/>
    <n v="30290"/>
    <s v="정상"/>
    <d v="2019-02-28T00:00:00"/>
    <d v="2019-02-28T00:00:00"/>
    <s v="LA20198222056000"/>
    <x v="5"/>
    <d v="2019-02-28T00:00:00"/>
    <x v="0"/>
    <x v="2"/>
    <x v="0"/>
  </r>
  <r>
    <s v="엠피레전드"/>
    <s v="MP레전드"/>
    <s v="레전드1팀"/>
    <s v="이광호"/>
    <s v="메리츠화재"/>
    <x v="0"/>
    <x v="0"/>
    <n v="30000"/>
    <s v="정상"/>
    <d v="2019-02-28T00:00:00"/>
    <d v="2019-02-28T00:00:00"/>
    <n v="6115668988"/>
    <x v="5"/>
    <d v="2019-02-28T00:00:00"/>
    <x v="0"/>
    <x v="11"/>
    <x v="0"/>
  </r>
  <r>
    <s v="엠피레전드"/>
    <s v="MP레전드"/>
    <s v="레전드1팀"/>
    <s v="이광호"/>
    <s v="메리츠화재"/>
    <x v="0"/>
    <x v="0"/>
    <n v="30000"/>
    <s v="정상"/>
    <d v="2019-02-28T00:00:00"/>
    <d v="2019-02-28T00:00:00"/>
    <n v="6120835954"/>
    <x v="5"/>
    <d v="2019-02-28T00:00:00"/>
    <x v="0"/>
    <x v="11"/>
    <x v="0"/>
  </r>
  <r>
    <s v="엠피피스토스"/>
    <s v="MP피스토스"/>
    <s v="피스1팀"/>
    <s v="이미선2"/>
    <s v="삼성화재"/>
    <x v="0"/>
    <x v="2"/>
    <n v="50000"/>
    <s v="정상"/>
    <d v="2019-02-28T00:00:00"/>
    <d v="2019-02-28T00:00:00"/>
    <n v="51903969650000"/>
    <x v="5"/>
    <d v="2019-02-28T00:00:00"/>
    <x v="0"/>
    <x v="3"/>
    <x v="0"/>
  </r>
  <r>
    <s v="엠피피스토스"/>
    <s v="MP피스토스"/>
    <s v="피스1팀"/>
    <s v="이종순1"/>
    <s v="메리츠화재"/>
    <x v="0"/>
    <x v="0"/>
    <n v="94000"/>
    <s v="정상"/>
    <d v="2019-02-28T00:00:00"/>
    <d v="2019-02-28T00:00:00"/>
    <n v="611661424"/>
    <x v="5"/>
    <d v="2019-02-28T00:00:00"/>
    <x v="0"/>
    <x v="3"/>
    <x v="0"/>
  </r>
  <r>
    <s v="엠피피스토스"/>
    <s v="MP피스토스"/>
    <s v="피스1팀"/>
    <s v="이종순1"/>
    <s v="흥국화재"/>
    <x v="0"/>
    <x v="0"/>
    <n v="100000"/>
    <s v="정상"/>
    <d v="2019-02-28T00:00:00"/>
    <d v="2019-02-28T00:00:00"/>
    <n v="41934854080000"/>
    <x v="5"/>
    <d v="2019-02-28T00:00:00"/>
    <x v="0"/>
    <x v="3"/>
    <x v="0"/>
  </r>
  <r>
    <s v="엠피송내"/>
    <s v="MP송내"/>
    <s v="송내2팀"/>
    <s v="이현자"/>
    <s v="KB손보"/>
    <x v="0"/>
    <x v="0"/>
    <n v="56000"/>
    <s v="정상"/>
    <d v="2019-02-28T00:00:00"/>
    <d v="2019-02-28T00:00:00"/>
    <n v="20191032965"/>
    <x v="5"/>
    <d v="2019-02-28T00:00:00"/>
    <x v="0"/>
    <x v="2"/>
    <x v="0"/>
  </r>
  <r>
    <s v="엠피송내"/>
    <s v="MP송내"/>
    <s v="송내2팀"/>
    <s v="이현자"/>
    <s v="흥국화재"/>
    <x v="0"/>
    <x v="0"/>
    <n v="51520"/>
    <s v="정상"/>
    <d v="2019-02-28T00:00:00"/>
    <d v="2019-02-28T00:00:00"/>
    <n v="41934862850000"/>
    <x v="5"/>
    <d v="2019-02-28T00:00:00"/>
    <x v="0"/>
    <x v="2"/>
    <x v="0"/>
  </r>
  <r>
    <s v="엠피상동"/>
    <s v="MP상동"/>
    <s v="상동1팀"/>
    <s v="이효순"/>
    <s v="KB손보"/>
    <x v="0"/>
    <x v="0"/>
    <n v="15800"/>
    <s v="정상"/>
    <d v="2019-02-28T00:00:00"/>
    <d v="2019-02-28T00:00:00"/>
    <n v="20191037333"/>
    <x v="5"/>
    <d v="2019-02-28T00:00:00"/>
    <x v="0"/>
    <x v="1"/>
    <x v="0"/>
  </r>
  <r>
    <s v="엠피가온"/>
    <s v="MP가온"/>
    <s v="가온1팀"/>
    <s v="임명산"/>
    <s v="한화손보"/>
    <x v="0"/>
    <x v="1"/>
    <n v="22339"/>
    <s v="정상"/>
    <d v="2019-02-28T00:00:00"/>
    <d v="2019-02-28T00:00:00"/>
    <s v="LA20198216670000"/>
    <x v="5"/>
    <d v="2019-02-28T00:00:00"/>
    <x v="0"/>
    <x v="9"/>
    <x v="0"/>
  </r>
  <r>
    <s v="엠피가온"/>
    <s v="MP가온"/>
    <s v="가온1팀"/>
    <s v="임명산"/>
    <s v="한화손보"/>
    <x v="0"/>
    <x v="0"/>
    <n v="51000"/>
    <s v="정상"/>
    <d v="2019-02-28T00:00:00"/>
    <d v="2019-02-28T00:00:00"/>
    <s v="LA20198216531000"/>
    <x v="5"/>
    <d v="2019-02-28T00:00:00"/>
    <x v="0"/>
    <x v="9"/>
    <x v="0"/>
  </r>
  <r>
    <s v="엠피가온"/>
    <s v="MP가온"/>
    <s v="가온1팀"/>
    <s v="임명산"/>
    <s v="흥국화재"/>
    <x v="0"/>
    <x v="0"/>
    <n v="47100"/>
    <s v="정상"/>
    <d v="2019-02-28T00:00:00"/>
    <d v="2019-02-28T00:00:00"/>
    <n v="41934860340000"/>
    <x v="5"/>
    <d v="2019-02-28T00:00:00"/>
    <x v="0"/>
    <x v="9"/>
    <x v="0"/>
  </r>
  <r>
    <s v="엠피가온"/>
    <s v="MP가온"/>
    <s v="가온1팀"/>
    <s v="임명산"/>
    <s v="한화손보"/>
    <x v="0"/>
    <x v="0"/>
    <n v="44000"/>
    <s v="정상"/>
    <d v="2019-02-28T00:00:00"/>
    <d v="2019-02-28T00:00:00"/>
    <s v="LA20198221184000"/>
    <x v="5"/>
    <d v="2019-02-28T00:00:00"/>
    <x v="0"/>
    <x v="9"/>
    <x v="0"/>
  </r>
  <r>
    <s v="엠피가온"/>
    <s v="MP가온"/>
    <s v="가온1팀"/>
    <s v="임명산"/>
    <s v="흥국화재"/>
    <x v="0"/>
    <x v="0"/>
    <n v="24000"/>
    <s v="정상"/>
    <d v="2019-02-28T00:00:00"/>
    <d v="2019-02-28T00:00:00"/>
    <n v="41934848650000"/>
    <x v="5"/>
    <d v="2019-02-28T00:00:00"/>
    <x v="0"/>
    <x v="9"/>
    <x v="0"/>
  </r>
  <r>
    <s v="엠피가온"/>
    <s v="MP가온"/>
    <s v="가온1팀"/>
    <s v="임명산"/>
    <s v="흥국화재"/>
    <x v="0"/>
    <x v="0"/>
    <n v="41000"/>
    <s v="정상"/>
    <d v="2019-02-28T00:00:00"/>
    <d v="2019-02-28T00:00:00"/>
    <n v="41934860580000"/>
    <x v="5"/>
    <d v="2019-02-28T00:00:00"/>
    <x v="0"/>
    <x v="9"/>
    <x v="0"/>
  </r>
  <r>
    <s v="엠피송내"/>
    <s v="MP송내"/>
    <s v="송내2팀"/>
    <s v="임서윤"/>
    <s v="한화손보"/>
    <x v="0"/>
    <x v="0"/>
    <n v="33100"/>
    <s v="정상"/>
    <d v="2019-02-28T00:00:00"/>
    <d v="2019-02-28T00:00:00"/>
    <s v="LA20198219040000"/>
    <x v="5"/>
    <d v="2019-02-28T00:00:00"/>
    <x v="0"/>
    <x v="2"/>
    <x v="0"/>
  </r>
  <r>
    <s v="엠피송내"/>
    <s v="MP송내"/>
    <s v="송내2팀"/>
    <s v="임서윤"/>
    <s v="한화손보"/>
    <x v="0"/>
    <x v="1"/>
    <n v="18844"/>
    <s v="정상"/>
    <d v="2019-02-28T00:00:00"/>
    <d v="2019-02-28T00:00:00"/>
    <s v="LA20198219042000"/>
    <x v="5"/>
    <d v="2019-02-28T00:00:00"/>
    <x v="0"/>
    <x v="2"/>
    <x v="0"/>
  </r>
  <r>
    <s v="엠피가온"/>
    <m/>
    <m/>
    <s v="임은숙"/>
    <s v="흥국화재"/>
    <x v="0"/>
    <x v="0"/>
    <n v="30000"/>
    <s v="정상"/>
    <d v="2019-02-28T00:00:00"/>
    <d v="2019-02-28T00:00:00"/>
    <n v="41934859740000"/>
    <x v="5"/>
    <d v="2019-02-28T00:00:00"/>
    <x v="0"/>
    <x v="9"/>
    <x v="0"/>
  </r>
  <r>
    <s v="엠피가온"/>
    <m/>
    <m/>
    <s v="임은숙"/>
    <s v="흥국화재"/>
    <x v="0"/>
    <x v="0"/>
    <n v="30000"/>
    <s v="정상"/>
    <d v="2019-02-28T00:00:00"/>
    <d v="2019-02-28T00:00:00"/>
    <n v="41934859940000"/>
    <x v="5"/>
    <d v="2019-02-28T00:00:00"/>
    <x v="0"/>
    <x v="9"/>
    <x v="0"/>
  </r>
  <r>
    <s v="엠피가온"/>
    <m/>
    <m/>
    <s v="임은숙"/>
    <s v="KB손보"/>
    <x v="0"/>
    <x v="0"/>
    <n v="20000"/>
    <s v="정상"/>
    <d v="2019-02-28T00:00:00"/>
    <d v="2019-02-28T00:00:00"/>
    <n v="20191043373"/>
    <x v="5"/>
    <d v="2019-02-28T00:00:00"/>
    <x v="0"/>
    <x v="9"/>
    <x v="0"/>
  </r>
  <r>
    <s v="엠피가온"/>
    <m/>
    <m/>
    <s v="임은숙"/>
    <s v="KB손보"/>
    <x v="0"/>
    <x v="0"/>
    <n v="20000"/>
    <s v="정상"/>
    <d v="2019-02-28T00:00:00"/>
    <d v="2019-02-28T00:00:00"/>
    <n v="20191043344"/>
    <x v="5"/>
    <d v="2019-02-28T00:00:00"/>
    <x v="0"/>
    <x v="9"/>
    <x v="0"/>
  </r>
  <r>
    <s v="엠피여주"/>
    <s v="MP여주"/>
    <m/>
    <s v="전석원"/>
    <s v="현대해상"/>
    <x v="0"/>
    <x v="0"/>
    <n v="50000"/>
    <s v="실효"/>
    <d v="2019-02-28T00:00:00"/>
    <d v="2019-08-31T00:00:00"/>
    <s v="L01907544702"/>
    <x v="5"/>
    <d v="2019-02-28T00:00:00"/>
    <x v="5"/>
    <x v="7"/>
    <x v="0"/>
  </r>
  <r>
    <s v="엠피여주"/>
    <s v="MP여주"/>
    <m/>
    <s v="전석원"/>
    <s v="DB손보"/>
    <x v="0"/>
    <x v="0"/>
    <n v="50000"/>
    <s v="실효"/>
    <d v="2019-02-28T00:00:00"/>
    <d v="2019-08-31T00:00:00"/>
    <n v="320190339937"/>
    <x v="5"/>
    <d v="2019-02-28T00:00:00"/>
    <x v="5"/>
    <x v="7"/>
    <x v="0"/>
  </r>
  <r>
    <s v="엠피여주"/>
    <s v="MP여주"/>
    <m/>
    <s v="전석원"/>
    <s v="KB손보"/>
    <x v="0"/>
    <x v="1"/>
    <n v="7664"/>
    <s v="정상"/>
    <d v="2019-02-28T00:00:00"/>
    <d v="2019-02-28T00:00:00"/>
    <n v="20191043552"/>
    <x v="5"/>
    <d v="2019-02-28T00:00:00"/>
    <x v="0"/>
    <x v="7"/>
    <x v="0"/>
  </r>
  <r>
    <s v="엠피여주"/>
    <s v="MP여주"/>
    <m/>
    <s v="전석원"/>
    <s v="KB손보"/>
    <x v="0"/>
    <x v="0"/>
    <n v="119000"/>
    <s v="정상"/>
    <d v="2019-02-28T00:00:00"/>
    <d v="2019-02-28T00:00:00"/>
    <n v="20191043768"/>
    <x v="5"/>
    <d v="2019-02-28T00:00:00"/>
    <x v="0"/>
    <x v="7"/>
    <x v="0"/>
  </r>
  <r>
    <s v="엠피여주"/>
    <s v="MP여주"/>
    <m/>
    <s v="전석원"/>
    <s v="현대해상"/>
    <x v="0"/>
    <x v="0"/>
    <n v="200000"/>
    <s v="실효"/>
    <d v="2019-02-28T00:00:00"/>
    <d v="2019-08-31T00:00:00"/>
    <s v="L01907570946"/>
    <x v="5"/>
    <d v="2019-02-28T00:00:00"/>
    <x v="5"/>
    <x v="7"/>
    <x v="0"/>
  </r>
  <r>
    <s v="엠피여주"/>
    <s v="MP여주"/>
    <m/>
    <s v="전석원"/>
    <s v="DB손보"/>
    <x v="0"/>
    <x v="0"/>
    <n v="114000"/>
    <s v="정상"/>
    <d v="2019-02-28T00:00:00"/>
    <d v="2019-02-28T00:00:00"/>
    <n v="320190335197"/>
    <x v="5"/>
    <d v="2019-02-28T00:00:00"/>
    <x v="0"/>
    <x v="7"/>
    <x v="0"/>
  </r>
  <r>
    <s v="엠피여주"/>
    <s v="MP여주"/>
    <m/>
    <s v="전석원"/>
    <s v="현대해상"/>
    <x v="0"/>
    <x v="0"/>
    <n v="70000"/>
    <s v="실효"/>
    <d v="2019-02-28T00:00:00"/>
    <d v="2019-08-31T00:00:00"/>
    <s v="L01907435651"/>
    <x v="5"/>
    <d v="2019-02-28T00:00:00"/>
    <x v="5"/>
    <x v="7"/>
    <x v="0"/>
  </r>
  <r>
    <s v="엠피여주"/>
    <s v="MP여주"/>
    <m/>
    <s v="전석원"/>
    <s v="현대해상"/>
    <x v="0"/>
    <x v="0"/>
    <n v="150000"/>
    <s v="실효"/>
    <d v="2019-02-28T00:00:00"/>
    <d v="2019-08-31T00:00:00"/>
    <s v="L01907553920"/>
    <x v="5"/>
    <d v="2019-02-28T00:00:00"/>
    <x v="5"/>
    <x v="7"/>
    <x v="0"/>
  </r>
  <r>
    <s v="엠피성공"/>
    <m/>
    <m/>
    <s v="전용순"/>
    <s v="농협손보"/>
    <x v="0"/>
    <x v="0"/>
    <n v="79497"/>
    <s v="정상"/>
    <d v="2019-02-28T00:00:00"/>
    <d v="2019-02-28T00:00:00"/>
    <n v="3190495804911"/>
    <x v="5"/>
    <d v="2019-02-28T00:00:00"/>
    <x v="0"/>
    <x v="5"/>
    <x v="0"/>
  </r>
  <r>
    <s v="엠피성공"/>
    <m/>
    <m/>
    <s v="전용순"/>
    <s v="농협손보"/>
    <x v="0"/>
    <x v="0"/>
    <n v="77500"/>
    <s v="정상"/>
    <d v="2019-02-28T00:00:00"/>
    <d v="2019-02-28T00:00:00"/>
    <n v="3190487711951"/>
    <x v="5"/>
    <d v="2019-02-28T00:00:00"/>
    <x v="0"/>
    <x v="5"/>
    <x v="0"/>
  </r>
  <r>
    <s v="엠피성공"/>
    <m/>
    <m/>
    <s v="전용순"/>
    <s v="흥국화재"/>
    <x v="0"/>
    <x v="0"/>
    <n v="30870"/>
    <s v="정상"/>
    <d v="2019-02-28T00:00:00"/>
    <d v="2019-02-28T00:00:00"/>
    <n v="41934840880000"/>
    <x v="5"/>
    <d v="2019-02-28T00:00:00"/>
    <x v="0"/>
    <x v="5"/>
    <x v="0"/>
  </r>
  <r>
    <s v="엠피성공"/>
    <m/>
    <m/>
    <s v="전용순"/>
    <s v="한화손보"/>
    <x v="0"/>
    <x v="0"/>
    <n v="106000"/>
    <s v="해지"/>
    <d v="2019-02-28T00:00:00"/>
    <d v="2019-10-07T00:00:00"/>
    <s v="LA20198208495000"/>
    <x v="5"/>
    <d v="2019-02-28T00:00:00"/>
    <x v="5"/>
    <x v="5"/>
    <x v="0"/>
  </r>
  <r>
    <s v="엠피송내"/>
    <s v="MP송내"/>
    <s v="송내1팀"/>
    <s v="정인란"/>
    <s v="흥국화재"/>
    <x v="0"/>
    <x v="0"/>
    <n v="10000"/>
    <s v="실효"/>
    <d v="2019-02-28T00:00:00"/>
    <d v="2019-10-31T00:00:00"/>
    <n v="41934863040000"/>
    <x v="5"/>
    <d v="2019-02-28T00:00:00"/>
    <x v="5"/>
    <x v="2"/>
    <x v="0"/>
  </r>
  <r>
    <s v="엠피송내"/>
    <s v="MP송내"/>
    <s v="송내1팀"/>
    <s v="정인란"/>
    <s v="흥국화재"/>
    <x v="0"/>
    <x v="0"/>
    <n v="44500"/>
    <s v="정상"/>
    <d v="2019-02-28T00:00:00"/>
    <d v="2019-02-28T00:00:00"/>
    <n v="41934855720000"/>
    <x v="5"/>
    <d v="2019-02-28T00:00:00"/>
    <x v="0"/>
    <x v="2"/>
    <x v="0"/>
  </r>
  <r>
    <s v="엠피송내"/>
    <s v="MP송내"/>
    <s v="송내1팀"/>
    <s v="정인란"/>
    <s v="롯데손보"/>
    <x v="0"/>
    <x v="0"/>
    <n v="78304"/>
    <s v="정상"/>
    <d v="2019-02-28T00:00:00"/>
    <d v="2019-02-28T00:00:00"/>
    <s v="227X20190103636"/>
    <x v="5"/>
    <d v="2019-02-28T00:00:00"/>
    <x v="0"/>
    <x v="2"/>
    <x v="0"/>
  </r>
  <r>
    <s v="엠피상동"/>
    <s v="MP상동"/>
    <s v="상동1팀"/>
    <s v="조성임"/>
    <s v="메리츠화재"/>
    <x v="0"/>
    <x v="0"/>
    <n v="23220"/>
    <s v="실효"/>
    <d v="2019-02-28T00:00:00"/>
    <d v="2019-12-31T00:00:00"/>
    <n v="6121311110"/>
    <x v="5"/>
    <d v="2019-02-28T00:00:00"/>
    <x v="5"/>
    <x v="1"/>
    <x v="0"/>
  </r>
  <r>
    <s v="엠피경기"/>
    <s v="MP경기"/>
    <s v="경기1팀"/>
    <s v="조정호"/>
    <s v="메리츠화재"/>
    <x v="0"/>
    <x v="0"/>
    <n v="25000"/>
    <s v="정상"/>
    <d v="2019-02-28T00:00:00"/>
    <d v="2019-02-28T00:00:00"/>
    <n v="61153220633"/>
    <x v="5"/>
    <d v="2019-02-28T00:00:00"/>
    <x v="0"/>
    <x v="18"/>
    <x v="0"/>
  </r>
  <r>
    <s v="엠피피스토스"/>
    <s v="MP피스토스"/>
    <s v="피스1팀"/>
    <s v="홍미숙"/>
    <s v="흥국화재"/>
    <x v="0"/>
    <x v="0"/>
    <n v="20000"/>
    <s v="실효"/>
    <d v="2019-02-28T00:00:00"/>
    <d v="2019-10-31T00:00:00"/>
    <n v="41934857670000"/>
    <x v="5"/>
    <d v="2019-02-28T00:00:00"/>
    <x v="5"/>
    <x v="3"/>
    <x v="0"/>
  </r>
  <r>
    <s v="엠피피스토스"/>
    <s v="MP피스토스"/>
    <s v="피스1팀"/>
    <s v="홍미숙"/>
    <s v="MG손보"/>
    <x v="0"/>
    <x v="0"/>
    <n v="33000"/>
    <s v="정상"/>
    <d v="2019-02-28T00:00:00"/>
    <d v="2019-12-13T00:00:00"/>
    <n v="20190097719"/>
    <x v="5"/>
    <d v="2019-02-28T00:00:00"/>
    <x v="5"/>
    <x v="3"/>
    <x v="0"/>
  </r>
  <r>
    <s v="엠피피스토스"/>
    <s v="MP피스토스"/>
    <s v="피스1팀"/>
    <s v="황지영"/>
    <s v="DB손보"/>
    <x v="0"/>
    <x v="0"/>
    <n v="98500"/>
    <s v="정상"/>
    <d v="2019-02-28T00:00:00"/>
    <d v="2019-02-28T00:00:00"/>
    <n v="320190343783"/>
    <x v="5"/>
    <d v="2019-02-28T00:00:00"/>
    <x v="0"/>
    <x v="3"/>
    <x v="0"/>
  </r>
  <r>
    <s v="엠피피스토스"/>
    <s v="MP피스토스"/>
    <s v="피스1팀"/>
    <s v="황지영"/>
    <s v="DB손보"/>
    <x v="0"/>
    <x v="1"/>
    <n v="12400"/>
    <s v="정상"/>
    <d v="2019-02-28T00:00:00"/>
    <d v="2019-02-28T00:00:00"/>
    <n v="320190343704"/>
    <x v="5"/>
    <d v="2019-02-28T00:00:00"/>
    <x v="0"/>
    <x v="3"/>
    <x v="0"/>
  </r>
  <r>
    <s v="엠피피스토스"/>
    <s v="MP피스토스"/>
    <s v="피스1팀"/>
    <s v="고경숙"/>
    <s v="롯데손보"/>
    <x v="0"/>
    <x v="0"/>
    <n v="97709"/>
    <s v="정상"/>
    <d v="2019-02-27T00:00:00"/>
    <d v="2019-02-27T00:00:00"/>
    <s v="228T20190036000"/>
    <x v="5"/>
    <d v="2019-02-28T00:00:00"/>
    <x v="0"/>
    <x v="3"/>
    <x v="0"/>
  </r>
  <r>
    <s v="엠피피스토스"/>
    <s v="MP피스토스"/>
    <s v="피스1팀"/>
    <s v="고경숙"/>
    <s v="MG손보"/>
    <x v="0"/>
    <x v="0"/>
    <n v="30000"/>
    <s v="정상"/>
    <d v="2019-02-27T00:00:00"/>
    <d v="2019-02-27T00:00:00"/>
    <n v="20190094998"/>
    <x v="5"/>
    <d v="2019-02-28T00:00:00"/>
    <x v="0"/>
    <x v="3"/>
    <x v="0"/>
  </r>
  <r>
    <s v="엠피메트로"/>
    <s v="씨티엠지점"/>
    <s v="씨티엠1팀"/>
    <s v="김대곤"/>
    <s v="흥국화재"/>
    <x v="0"/>
    <x v="0"/>
    <n v="50320"/>
    <s v="정상"/>
    <d v="2019-02-27T00:00:00"/>
    <d v="2019-02-27T00:00:00"/>
    <n v="41934828870000"/>
    <x v="5"/>
    <d v="2019-02-28T00:00:00"/>
    <x v="0"/>
    <x v="13"/>
    <x v="0"/>
  </r>
  <r>
    <s v="엠피메트로"/>
    <s v="씨티엠지점"/>
    <s v="씨티엠1팀"/>
    <s v="김대곤"/>
    <s v="메리츠화재"/>
    <x v="0"/>
    <x v="0"/>
    <n v="120780"/>
    <s v="정상"/>
    <d v="2019-02-27T00:00:00"/>
    <d v="2019-02-27T00:00:00"/>
    <n v="6120145959"/>
    <x v="5"/>
    <d v="2019-02-28T00:00:00"/>
    <x v="0"/>
    <x v="13"/>
    <x v="0"/>
  </r>
  <r>
    <s v="엠피메트로"/>
    <s v="씨티엠지점"/>
    <s v="씨티엠1팀"/>
    <s v="김대곤"/>
    <s v="메리츠화재"/>
    <x v="0"/>
    <x v="0"/>
    <n v="13600"/>
    <s v="정상"/>
    <d v="2019-02-27T00:00:00"/>
    <d v="2019-02-27T00:00:00"/>
    <n v="61153218934"/>
    <x v="5"/>
    <d v="2019-02-28T00:00:00"/>
    <x v="0"/>
    <x v="13"/>
    <x v="0"/>
  </r>
  <r>
    <s v="엠피송내"/>
    <s v="MP송내"/>
    <s v="송내2팀"/>
    <s v="김묘정"/>
    <s v="KB손보"/>
    <x v="0"/>
    <x v="0"/>
    <n v="47200"/>
    <s v="정상"/>
    <d v="2019-02-27T00:00:00"/>
    <d v="2019-02-27T00:00:00"/>
    <n v="20191001688"/>
    <x v="5"/>
    <d v="2019-02-28T00:00:00"/>
    <x v="0"/>
    <x v="2"/>
    <x v="0"/>
  </r>
  <r>
    <s v="엠피송내"/>
    <s v="MP송내"/>
    <s v="송내2팀"/>
    <s v="김묘정"/>
    <s v="흥국화재"/>
    <x v="0"/>
    <x v="0"/>
    <n v="69811"/>
    <s v="정상"/>
    <d v="2019-02-27T00:00:00"/>
    <d v="2019-02-27T00:00:00"/>
    <n v="41934830020000"/>
    <x v="5"/>
    <d v="2019-02-28T00:00:00"/>
    <x v="0"/>
    <x v="2"/>
    <x v="0"/>
  </r>
  <r>
    <s v="엠피피스토스"/>
    <s v="MP피스토스"/>
    <s v="피스1팀"/>
    <s v="김상천"/>
    <s v="한화손보"/>
    <x v="0"/>
    <x v="0"/>
    <n v="23750"/>
    <s v="정상"/>
    <d v="2019-02-27T00:00:00"/>
    <d v="2019-02-27T00:00:00"/>
    <s v="LA20198191367000"/>
    <x v="5"/>
    <d v="2019-02-28T00:00:00"/>
    <x v="0"/>
    <x v="3"/>
    <x v="0"/>
  </r>
  <r>
    <s v="엠피피스토스"/>
    <s v="MP피스토스"/>
    <s v="피스1팀"/>
    <s v="김선옥"/>
    <s v="메리츠화재"/>
    <x v="0"/>
    <x v="0"/>
    <n v="26000"/>
    <s v="정상"/>
    <d v="2019-02-27T00:00:00"/>
    <d v="2019-02-27T00:00:00"/>
    <n v="61153217956"/>
    <x v="5"/>
    <d v="2019-02-28T00:00:00"/>
    <x v="0"/>
    <x v="3"/>
    <x v="0"/>
  </r>
  <r>
    <s v="엠피피스토스"/>
    <s v="MP피스토스"/>
    <s v="피스1팀"/>
    <s v="김승희"/>
    <s v="메리츠화재"/>
    <x v="0"/>
    <x v="0"/>
    <n v="180000"/>
    <s v="정상"/>
    <d v="2019-02-27T00:00:00"/>
    <d v="2019-02-27T00:00:00"/>
    <n v="6120835273"/>
    <x v="5"/>
    <d v="2019-02-28T00:00:00"/>
    <x v="0"/>
    <x v="3"/>
    <x v="0"/>
  </r>
  <r>
    <s v="엠피송내"/>
    <s v="MP송내"/>
    <s v="송내2팀"/>
    <s v="김은숙1"/>
    <s v="흥국화재"/>
    <x v="0"/>
    <x v="0"/>
    <n v="82384"/>
    <s v="정상"/>
    <d v="2019-02-27T00:00:00"/>
    <d v="2019-02-27T00:00:00"/>
    <n v="41934832560000"/>
    <x v="5"/>
    <d v="2019-02-28T00:00:00"/>
    <x v="0"/>
    <x v="2"/>
    <x v="0"/>
  </r>
  <r>
    <s v="엠피경기"/>
    <s v="MP경기"/>
    <s v="경기1팀"/>
    <s v="김호자"/>
    <s v="삼성화재"/>
    <x v="0"/>
    <x v="0"/>
    <n v="100000"/>
    <s v="철회"/>
    <d v="2019-02-27T00:00:00"/>
    <d v="2019-03-18T00:00:00"/>
    <n v="51903884220000"/>
    <x v="5"/>
    <d v="2019-02-28T00:00:00"/>
    <x v="5"/>
    <x v="18"/>
    <x v="0"/>
  </r>
  <r>
    <s v="엠피경기"/>
    <s v="MP경기"/>
    <s v="경기1팀"/>
    <s v="김호자"/>
    <s v="삼성화재"/>
    <x v="0"/>
    <x v="0"/>
    <n v="70000"/>
    <s v="정상"/>
    <d v="2019-02-27T00:00:00"/>
    <d v="2019-02-27T00:00:00"/>
    <n v="51903887900000"/>
    <x v="5"/>
    <d v="2019-02-28T00:00:00"/>
    <x v="0"/>
    <x v="18"/>
    <x v="0"/>
  </r>
  <r>
    <s v="엠피가온"/>
    <s v="MP가온"/>
    <s v="가온1팀"/>
    <s v="노희경"/>
    <s v="한화손보"/>
    <x v="0"/>
    <x v="2"/>
    <n v="150000"/>
    <s v="정상"/>
    <d v="2019-02-27T00:00:00"/>
    <d v="2019-02-27T00:00:00"/>
    <s v="LA20198196490000"/>
    <x v="5"/>
    <d v="2019-02-28T00:00:00"/>
    <x v="0"/>
    <x v="9"/>
    <x v="0"/>
  </r>
  <r>
    <s v="엠피레전드"/>
    <s v="MP레전드"/>
    <s v="레전드1팀"/>
    <s v="박윤나"/>
    <s v="메리츠화재"/>
    <x v="0"/>
    <x v="0"/>
    <n v="35620"/>
    <s v="정상"/>
    <d v="2019-02-27T00:00:00"/>
    <d v="2019-02-27T00:00:00"/>
    <n v="61153216884"/>
    <x v="5"/>
    <d v="2019-02-28T00:00:00"/>
    <x v="0"/>
    <x v="11"/>
    <x v="0"/>
  </r>
  <r>
    <s v="엠피레전드"/>
    <s v="MP레전드"/>
    <s v="레전드1팀"/>
    <s v="박윤나"/>
    <s v="메리츠화재"/>
    <x v="0"/>
    <x v="0"/>
    <n v="15000"/>
    <s v="정상"/>
    <d v="2019-02-27T00:00:00"/>
    <d v="2019-02-27T00:00:00"/>
    <n v="61153218595"/>
    <x v="5"/>
    <d v="2019-02-28T00:00:00"/>
    <x v="0"/>
    <x v="11"/>
    <x v="0"/>
  </r>
  <r>
    <s v="엠피성공"/>
    <s v="MP성공"/>
    <s v="성공1팀"/>
    <s v="백혜경"/>
    <s v="KB손보"/>
    <x v="0"/>
    <x v="0"/>
    <n v="82000"/>
    <s v="정상"/>
    <d v="2019-02-27T00:00:00"/>
    <d v="2019-02-27T00:00:00"/>
    <n v="20191021698"/>
    <x v="5"/>
    <d v="2019-02-28T00:00:00"/>
    <x v="0"/>
    <x v="5"/>
    <x v="0"/>
  </r>
  <r>
    <s v="엠피레전드"/>
    <m/>
    <m/>
    <s v="신승휴"/>
    <s v="메리츠화재"/>
    <x v="0"/>
    <x v="0"/>
    <n v="110000"/>
    <s v="정상"/>
    <d v="2019-02-27T00:00:00"/>
    <d v="2019-02-27T00:00:00"/>
    <n v="6120835186"/>
    <x v="5"/>
    <d v="2019-02-28T00:00:00"/>
    <x v="0"/>
    <x v="11"/>
    <x v="0"/>
  </r>
  <r>
    <s v="엠피레전드"/>
    <m/>
    <m/>
    <s v="신승휴"/>
    <s v="메리츠화재"/>
    <x v="0"/>
    <x v="0"/>
    <n v="32000"/>
    <s v="정상"/>
    <d v="2019-02-27T00:00:00"/>
    <d v="2019-02-27T00:00:00"/>
    <n v="61153218614"/>
    <x v="5"/>
    <d v="2019-02-28T00:00:00"/>
    <x v="0"/>
    <x v="11"/>
    <x v="0"/>
  </r>
  <r>
    <s v="엠피성공"/>
    <s v="MP성공"/>
    <s v="성공1팀"/>
    <s v="심정임"/>
    <s v="KB손보"/>
    <x v="0"/>
    <x v="1"/>
    <n v="8780"/>
    <s v="정상"/>
    <d v="2019-02-27T00:00:00"/>
    <d v="2019-02-27T00:00:00"/>
    <n v="20190987437"/>
    <x v="5"/>
    <d v="2019-02-28T00:00:00"/>
    <x v="0"/>
    <x v="5"/>
    <x v="0"/>
  </r>
  <r>
    <s v="엠피송내"/>
    <s v="MP송내"/>
    <s v="송내1팀"/>
    <s v="윤상례"/>
    <s v="롯데손보"/>
    <x v="0"/>
    <x v="0"/>
    <n v="15966"/>
    <s v="정상"/>
    <d v="2019-02-27T00:00:00"/>
    <d v="2019-02-27T00:00:00"/>
    <s v="227X20190102548"/>
    <x v="5"/>
    <d v="2019-02-28T00:00:00"/>
    <x v="0"/>
    <x v="2"/>
    <x v="0"/>
  </r>
  <r>
    <s v="엠피송내"/>
    <s v="MP송내"/>
    <s v="송내1팀"/>
    <s v="윤상례"/>
    <s v="메리츠화재"/>
    <x v="0"/>
    <x v="0"/>
    <n v="32600"/>
    <s v="정상"/>
    <d v="2019-02-27T00:00:00"/>
    <d v="2019-02-27T00:00:00"/>
    <n v="6115025500"/>
    <x v="5"/>
    <d v="2019-02-28T00:00:00"/>
    <x v="0"/>
    <x v="2"/>
    <x v="0"/>
  </r>
  <r>
    <s v="엠피피스토스"/>
    <s v="MP피스토스"/>
    <s v="피스1팀"/>
    <s v="이복자"/>
    <s v="KB손보"/>
    <x v="0"/>
    <x v="0"/>
    <n v="62000"/>
    <s v="정상"/>
    <d v="2019-02-27T00:00:00"/>
    <d v="2019-02-27T00:00:00"/>
    <n v="20191004060"/>
    <x v="5"/>
    <d v="2019-02-28T00:00:00"/>
    <x v="0"/>
    <x v="3"/>
    <x v="0"/>
  </r>
  <r>
    <s v="엠피피스토스"/>
    <s v="MP피스토스"/>
    <s v="피스1팀"/>
    <s v="이복자"/>
    <s v="현대해상"/>
    <x v="0"/>
    <x v="0"/>
    <n v="30000"/>
    <s v="정상"/>
    <d v="2019-02-27T00:00:00"/>
    <d v="2019-02-27T00:00:00"/>
    <s v="L01907196413"/>
    <x v="5"/>
    <d v="2019-02-28T00:00:00"/>
    <x v="0"/>
    <x v="3"/>
    <x v="0"/>
  </r>
  <r>
    <s v="엠피여주"/>
    <s v="MP여주"/>
    <s v="여주1팀"/>
    <s v="이승원"/>
    <s v="메리츠화재"/>
    <x v="0"/>
    <x v="1"/>
    <n v="14580"/>
    <s v="정상"/>
    <d v="2019-02-27T00:00:00"/>
    <d v="2019-02-27T00:00:00"/>
    <n v="6122065454"/>
    <x v="5"/>
    <d v="2019-02-28T00:00:00"/>
    <x v="0"/>
    <x v="7"/>
    <x v="0"/>
  </r>
  <r>
    <s v="엠피여주"/>
    <s v="MP여주"/>
    <s v="여주1팀"/>
    <s v="이승원"/>
    <s v="메리츠화재"/>
    <x v="0"/>
    <x v="0"/>
    <n v="30000"/>
    <s v="정상"/>
    <d v="2019-02-27T00:00:00"/>
    <d v="2019-02-27T00:00:00"/>
    <n v="61153218685"/>
    <x v="5"/>
    <d v="2019-02-28T00:00:00"/>
    <x v="0"/>
    <x v="7"/>
    <x v="0"/>
  </r>
  <r>
    <s v="엠피피스토스"/>
    <s v="MP피스토스"/>
    <s v="피스1팀"/>
    <s v="이종순1"/>
    <s v="DB손보"/>
    <x v="0"/>
    <x v="0"/>
    <n v="102000"/>
    <s v="정상"/>
    <d v="2019-02-27T00:00:00"/>
    <d v="2019-02-27T00:00:00"/>
    <n v="320190329041"/>
    <x v="5"/>
    <d v="2019-02-28T00:00:00"/>
    <x v="0"/>
    <x v="3"/>
    <x v="0"/>
  </r>
  <r>
    <s v="엠피피스토스"/>
    <s v="MP피스토스"/>
    <s v="피스1팀"/>
    <s v="이종순1"/>
    <s v="롯데손보"/>
    <x v="0"/>
    <x v="0"/>
    <n v="96570"/>
    <s v="정상"/>
    <d v="2019-02-27T00:00:00"/>
    <d v="2019-02-27T00:00:00"/>
    <s v="227A20190006077"/>
    <x v="5"/>
    <d v="2019-02-28T00:00:00"/>
    <x v="0"/>
    <x v="3"/>
    <x v="0"/>
  </r>
  <r>
    <s v="엠피가온"/>
    <s v="MP가온"/>
    <s v="가온1팀"/>
    <s v="임명산"/>
    <s v="한화손보"/>
    <x v="0"/>
    <x v="0"/>
    <n v="82000"/>
    <s v="정상"/>
    <d v="2019-02-27T00:00:00"/>
    <d v="2019-02-27T00:00:00"/>
    <s v="LA20198196096000"/>
    <x v="5"/>
    <d v="2019-02-28T00:00:00"/>
    <x v="0"/>
    <x v="9"/>
    <x v="0"/>
  </r>
  <r>
    <s v="엠피가온"/>
    <s v="MP가온"/>
    <s v="가온1팀"/>
    <s v="임명산"/>
    <s v="한화손보"/>
    <x v="0"/>
    <x v="0"/>
    <n v="20000"/>
    <s v="정상"/>
    <d v="2019-02-27T00:00:00"/>
    <d v="2019-02-27T00:00:00"/>
    <s v="LA20198187558000"/>
    <x v="5"/>
    <d v="2019-02-28T00:00:00"/>
    <x v="0"/>
    <x v="9"/>
    <x v="0"/>
  </r>
  <r>
    <s v="엠피송내"/>
    <s v="MP송내"/>
    <s v="송내2팀"/>
    <s v="임서윤"/>
    <s v="흥국화재"/>
    <x v="0"/>
    <x v="1"/>
    <n v="11590"/>
    <s v="정상"/>
    <d v="2019-02-27T00:00:00"/>
    <d v="2019-02-27T00:00:00"/>
    <n v="41934833830000"/>
    <x v="5"/>
    <d v="2019-02-28T00:00:00"/>
    <x v="0"/>
    <x v="2"/>
    <x v="0"/>
  </r>
  <r>
    <s v="엠피송내"/>
    <s v="MP송내"/>
    <s v="송내2팀"/>
    <s v="임서윤"/>
    <s v="흥국화재"/>
    <x v="0"/>
    <x v="0"/>
    <n v="38652"/>
    <s v="정상"/>
    <d v="2019-02-27T00:00:00"/>
    <d v="2019-02-27T00:00:00"/>
    <n v="41934833790000"/>
    <x v="5"/>
    <d v="2019-02-28T00:00:00"/>
    <x v="0"/>
    <x v="2"/>
    <x v="0"/>
  </r>
  <r>
    <s v="엠피가온"/>
    <m/>
    <m/>
    <s v="임은숙"/>
    <s v="삼성화재"/>
    <x v="0"/>
    <x v="0"/>
    <n v="20000"/>
    <s v="정상"/>
    <d v="2019-02-27T00:00:00"/>
    <d v="2019-02-27T00:00:00"/>
    <n v="51903874070000"/>
    <x v="5"/>
    <d v="2019-02-28T00:00:00"/>
    <x v="0"/>
    <x v="9"/>
    <x v="0"/>
  </r>
  <r>
    <s v="엠피가온"/>
    <m/>
    <m/>
    <s v="임은숙"/>
    <s v="흥국화재"/>
    <x v="0"/>
    <x v="0"/>
    <n v="79020"/>
    <s v="정상"/>
    <d v="2019-02-27T00:00:00"/>
    <d v="2019-02-27T00:00:00"/>
    <n v="41934816740000"/>
    <x v="5"/>
    <d v="2019-02-28T00:00:00"/>
    <x v="0"/>
    <x v="9"/>
    <x v="0"/>
  </r>
  <r>
    <s v="엠피피스토스"/>
    <s v="MP피스토스"/>
    <s v="피스1팀"/>
    <s v="임이주"/>
    <s v="흥국화재"/>
    <x v="0"/>
    <x v="0"/>
    <n v="50123"/>
    <s v="정상"/>
    <d v="2019-02-27T00:00:00"/>
    <d v="2019-02-27T00:00:00"/>
    <n v="41934821980000"/>
    <x v="5"/>
    <d v="2019-02-28T00:00:00"/>
    <x v="0"/>
    <x v="3"/>
    <x v="0"/>
  </r>
  <r>
    <s v="엠피성공"/>
    <m/>
    <m/>
    <s v="전용순"/>
    <s v="한화손보"/>
    <x v="0"/>
    <x v="0"/>
    <n v="85000"/>
    <s v="정상"/>
    <d v="2019-02-27T00:00:00"/>
    <d v="2019-02-27T00:00:00"/>
    <s v="LA20198192005000"/>
    <x v="5"/>
    <d v="2019-02-28T00:00:00"/>
    <x v="0"/>
    <x v="5"/>
    <x v="0"/>
  </r>
  <r>
    <s v="엠피성공"/>
    <m/>
    <m/>
    <s v="전용순"/>
    <s v="한화손보"/>
    <x v="0"/>
    <x v="0"/>
    <n v="21000"/>
    <s v="정상"/>
    <d v="2019-02-27T00:00:00"/>
    <d v="2019-02-27T00:00:00"/>
    <s v="LA20198189611000"/>
    <x v="5"/>
    <d v="2019-02-28T00:00:00"/>
    <x v="0"/>
    <x v="5"/>
    <x v="0"/>
  </r>
  <r>
    <s v="엠피성공"/>
    <m/>
    <m/>
    <s v="전용순"/>
    <s v="한화손보"/>
    <x v="0"/>
    <x v="0"/>
    <n v="36000"/>
    <s v="정상"/>
    <d v="2019-02-27T00:00:00"/>
    <d v="2019-02-27T00:00:00"/>
    <s v="LA20198186120000"/>
    <x v="5"/>
    <d v="2019-02-28T00:00:00"/>
    <x v="0"/>
    <x v="5"/>
    <x v="0"/>
  </r>
  <r>
    <s v="엠피성공"/>
    <m/>
    <m/>
    <s v="전용순"/>
    <s v="메리츠화재"/>
    <x v="0"/>
    <x v="0"/>
    <n v="92970"/>
    <s v="정상"/>
    <d v="2019-02-27T00:00:00"/>
    <d v="2019-02-27T00:00:00"/>
    <n v="6123313104"/>
    <x v="5"/>
    <d v="2019-02-28T00:00:00"/>
    <x v="0"/>
    <x v="5"/>
    <x v="0"/>
  </r>
  <r>
    <s v="엠피성공"/>
    <m/>
    <m/>
    <s v="전용순"/>
    <s v="메리츠화재"/>
    <x v="0"/>
    <x v="0"/>
    <n v="123130"/>
    <s v="정상"/>
    <d v="2019-02-27T00:00:00"/>
    <d v="2019-02-27T00:00:00"/>
    <n v="6123313110"/>
    <x v="5"/>
    <d v="2019-02-28T00:00:00"/>
    <x v="0"/>
    <x v="5"/>
    <x v="0"/>
  </r>
  <r>
    <s v="엠피성공"/>
    <m/>
    <m/>
    <s v="전용순"/>
    <s v="농협손보"/>
    <x v="0"/>
    <x v="0"/>
    <n v="43016"/>
    <s v="철회"/>
    <d v="2019-02-27T00:00:00"/>
    <d v="2019-03-25T00:00:00"/>
    <n v="3190494284241"/>
    <x v="5"/>
    <d v="2019-02-28T00:00:00"/>
    <x v="5"/>
    <x v="5"/>
    <x v="0"/>
  </r>
  <r>
    <s v="엠피송내"/>
    <s v="MP송내"/>
    <s v="송내1팀"/>
    <s v="정인란"/>
    <s v="흥국화재"/>
    <x v="0"/>
    <x v="0"/>
    <n v="35500"/>
    <s v="정상"/>
    <d v="2019-02-27T00:00:00"/>
    <d v="2019-02-27T00:00:00"/>
    <n v="41934833720000"/>
    <x v="5"/>
    <d v="2019-02-28T00:00:00"/>
    <x v="0"/>
    <x v="2"/>
    <x v="0"/>
  </r>
  <r>
    <s v="엠피송내"/>
    <s v="MP송내"/>
    <s v="송내1팀"/>
    <s v="정인란"/>
    <s v="흥국화재"/>
    <x v="0"/>
    <x v="1"/>
    <n v="12427"/>
    <s v="정상"/>
    <d v="2019-02-27T00:00:00"/>
    <d v="2019-02-27T00:00:00"/>
    <n v="41934833640000"/>
    <x v="5"/>
    <d v="2019-02-28T00:00:00"/>
    <x v="0"/>
    <x v="2"/>
    <x v="0"/>
  </r>
  <r>
    <s v="엠피송내"/>
    <s v="MP송내"/>
    <s v="송내1팀"/>
    <s v="정인란"/>
    <s v="메리츠화재"/>
    <x v="0"/>
    <x v="0"/>
    <n v="22350"/>
    <s v="정상"/>
    <d v="2019-02-27T00:00:00"/>
    <d v="2019-02-27T00:00:00"/>
    <n v="6123313299"/>
    <x v="5"/>
    <d v="2019-02-28T00:00:00"/>
    <x v="0"/>
    <x v="2"/>
    <x v="0"/>
  </r>
  <r>
    <s v="엠피상동"/>
    <s v="MP상동"/>
    <s v="상동1팀"/>
    <s v="조성임"/>
    <s v="메리츠화재"/>
    <x v="0"/>
    <x v="1"/>
    <n v="9980"/>
    <s v="정상"/>
    <d v="2019-02-27T00:00:00"/>
    <d v="2019-02-27T00:00:00"/>
    <n v="6122064119"/>
    <x v="5"/>
    <d v="2019-02-28T00:00:00"/>
    <x v="0"/>
    <x v="1"/>
    <x v="0"/>
  </r>
  <r>
    <s v="엠피경기"/>
    <s v="MP경기"/>
    <s v="경기1팀"/>
    <s v="조정호"/>
    <s v="메리츠화재"/>
    <x v="0"/>
    <x v="0"/>
    <n v="55000"/>
    <s v="정상"/>
    <d v="2019-02-27T00:00:00"/>
    <d v="2019-02-27T00:00:00"/>
    <n v="6123218691"/>
    <x v="5"/>
    <d v="2019-02-28T00:00:00"/>
    <x v="0"/>
    <x v="18"/>
    <x v="0"/>
  </r>
  <r>
    <s v="엠피경기"/>
    <s v="MP경기"/>
    <s v="경기1팀"/>
    <s v="조정호"/>
    <s v="메리츠화재"/>
    <x v="0"/>
    <x v="0"/>
    <n v="120590"/>
    <s v="정상"/>
    <d v="2019-02-27T00:00:00"/>
    <d v="2019-02-27T00:00:00"/>
    <n v="6123313156"/>
    <x v="5"/>
    <d v="2019-02-28T00:00:00"/>
    <x v="0"/>
    <x v="18"/>
    <x v="0"/>
  </r>
  <r>
    <s v="엠피경기"/>
    <s v="MP경기"/>
    <s v="경기1팀"/>
    <s v="조정호"/>
    <s v="메리츠화재"/>
    <x v="0"/>
    <x v="1"/>
    <n v="9880"/>
    <s v="정상"/>
    <d v="2019-02-27T00:00:00"/>
    <d v="2019-02-27T00:00:00"/>
    <n v="6122065220"/>
    <x v="5"/>
    <d v="2019-02-28T00:00:00"/>
    <x v="0"/>
    <x v="18"/>
    <x v="0"/>
  </r>
  <r>
    <s v="엠피피스토스"/>
    <s v="MP피스토스"/>
    <s v="피스1팀"/>
    <s v="홍미숙"/>
    <s v="흥국화재"/>
    <x v="0"/>
    <x v="0"/>
    <n v="37700"/>
    <s v="정상"/>
    <d v="2019-02-27T00:00:00"/>
    <d v="2019-02-27T00:00:00"/>
    <n v="41934852030000"/>
    <x v="5"/>
    <d v="2019-02-28T00:00:00"/>
    <x v="0"/>
    <x v="3"/>
    <x v="0"/>
  </r>
  <r>
    <s v="엠피성공"/>
    <s v="MP성공"/>
    <s v="성공1팀"/>
    <s v="홍미정"/>
    <s v="삼성화재"/>
    <x v="0"/>
    <x v="2"/>
    <n v="30000"/>
    <s v="철회"/>
    <d v="2019-02-27T00:00:00"/>
    <d v="2019-03-18T00:00:00"/>
    <n v="51903828340000"/>
    <x v="5"/>
    <d v="2019-02-28T00:00:00"/>
    <x v="5"/>
    <x v="5"/>
    <x v="0"/>
  </r>
  <r>
    <s v="엠피피스토스"/>
    <s v="MP피스토스"/>
    <s v="피스1팀"/>
    <s v="황지영"/>
    <s v="흥국화재"/>
    <x v="0"/>
    <x v="0"/>
    <n v="34000"/>
    <s v="정상"/>
    <d v="2019-02-27T00:00:00"/>
    <d v="2019-02-27T00:00:00"/>
    <n v="41934824510000"/>
    <x v="5"/>
    <d v="2019-02-28T00:00:00"/>
    <x v="0"/>
    <x v="3"/>
    <x v="0"/>
  </r>
  <r>
    <s v="엠피피스토스"/>
    <s v="MP피스토스"/>
    <s v="피스1팀"/>
    <s v="황지영"/>
    <s v="DB손보"/>
    <x v="0"/>
    <x v="0"/>
    <n v="52000"/>
    <s v="정상"/>
    <d v="2019-02-27T00:00:00"/>
    <d v="2019-02-27T00:00:00"/>
    <n v="320190326358"/>
    <x v="5"/>
    <d v="2019-02-28T00:00:00"/>
    <x v="0"/>
    <x v="3"/>
    <x v="0"/>
  </r>
  <r>
    <s v="엠피피스토스"/>
    <s v="MP피스토스"/>
    <s v="피스1팀"/>
    <s v="황지영"/>
    <s v="흥국화재"/>
    <x v="0"/>
    <x v="1"/>
    <n v="34182"/>
    <s v="정상"/>
    <d v="2019-02-27T00:00:00"/>
    <d v="2019-02-27T00:00:00"/>
    <n v="41934824030000"/>
    <x v="5"/>
    <d v="2019-02-28T00:00:00"/>
    <x v="0"/>
    <x v="3"/>
    <x v="0"/>
  </r>
  <r>
    <s v="엠피피스토스"/>
    <s v="MP피스토스"/>
    <s v="피스1팀"/>
    <s v="황지영"/>
    <s v="흥국화재"/>
    <x v="0"/>
    <x v="0"/>
    <n v="36000"/>
    <s v="정상"/>
    <d v="2019-02-27T00:00:00"/>
    <d v="2019-02-27T00:00:00"/>
    <n v="41934824490000"/>
    <x v="5"/>
    <d v="2019-02-28T00:00:00"/>
    <x v="0"/>
    <x v="3"/>
    <x v="0"/>
  </r>
  <r>
    <s v="엠피피스토스"/>
    <s v="MP피스토스"/>
    <s v="피스1팀"/>
    <s v="황지영"/>
    <s v="메리츠화재"/>
    <x v="0"/>
    <x v="0"/>
    <n v="52000"/>
    <s v="정상"/>
    <d v="2019-02-27T00:00:00"/>
    <d v="2019-02-27T00:00:00"/>
    <n v="6115668410"/>
    <x v="5"/>
    <d v="2019-02-28T00:00:00"/>
    <x v="0"/>
    <x v="3"/>
    <x v="0"/>
  </r>
  <r>
    <s v="엠피피스토스"/>
    <s v="MP피스토스"/>
    <s v="피스1팀"/>
    <s v="고경숙"/>
    <s v="메리츠화재"/>
    <x v="0"/>
    <x v="0"/>
    <n v="63000"/>
    <s v="정상"/>
    <d v="2019-02-26T00:00:00"/>
    <d v="2019-02-26T00:00:00"/>
    <n v="6115025356"/>
    <x v="5"/>
    <d v="2019-02-28T00:00:00"/>
    <x v="0"/>
    <x v="3"/>
    <x v="0"/>
  </r>
  <r>
    <s v="엠피송내"/>
    <s v="MP송내"/>
    <s v="송내2팀"/>
    <s v="김묘정"/>
    <s v="흥국화재"/>
    <x v="0"/>
    <x v="1"/>
    <n v="33670"/>
    <s v="정상"/>
    <d v="2019-02-26T00:00:00"/>
    <d v="2019-02-26T00:00:00"/>
    <n v="41934798380000"/>
    <x v="5"/>
    <d v="2019-02-28T00:00:00"/>
    <x v="0"/>
    <x v="2"/>
    <x v="0"/>
  </r>
  <r>
    <s v="엠피송내"/>
    <s v="MP송내"/>
    <s v="송내2팀"/>
    <s v="김묘정"/>
    <s v="흥국화재"/>
    <x v="0"/>
    <x v="0"/>
    <n v="20000"/>
    <s v="정상"/>
    <d v="2019-02-26T00:00:00"/>
    <d v="2019-02-26T00:00:00"/>
    <n v="41934798920000"/>
    <x v="5"/>
    <d v="2019-02-28T00:00:00"/>
    <x v="0"/>
    <x v="2"/>
    <x v="0"/>
  </r>
  <r>
    <s v="엠피송내"/>
    <s v="MP송내"/>
    <s v="송내2팀"/>
    <s v="김묘정"/>
    <s v="흥국화재"/>
    <x v="0"/>
    <x v="0"/>
    <n v="50300"/>
    <s v="정상"/>
    <d v="2019-02-26T00:00:00"/>
    <d v="2019-02-26T00:00:00"/>
    <n v="41934809470000"/>
    <x v="5"/>
    <d v="2019-02-28T00:00:00"/>
    <x v="0"/>
    <x v="2"/>
    <x v="0"/>
  </r>
  <r>
    <s v="엠피송내"/>
    <s v="MP송내"/>
    <s v="송내2팀"/>
    <s v="김묘정"/>
    <s v="KB손보"/>
    <x v="0"/>
    <x v="0"/>
    <n v="38700"/>
    <s v="정상"/>
    <d v="2019-02-26T00:00:00"/>
    <d v="2019-02-26T00:00:00"/>
    <n v="20190951813"/>
    <x v="5"/>
    <d v="2019-02-28T00:00:00"/>
    <x v="0"/>
    <x v="2"/>
    <x v="0"/>
  </r>
  <r>
    <s v="엠피피스토스"/>
    <s v="MP피스토스"/>
    <s v="피스1팀"/>
    <s v="김상천"/>
    <s v="한화손보"/>
    <x v="0"/>
    <x v="0"/>
    <n v="20000"/>
    <s v="정상"/>
    <d v="2019-02-26T00:00:00"/>
    <d v="2019-02-26T00:00:00"/>
    <s v="LA20198172863000"/>
    <x v="5"/>
    <d v="2019-02-28T00:00:00"/>
    <x v="0"/>
    <x v="3"/>
    <x v="0"/>
  </r>
  <r>
    <s v="엠피피스토스"/>
    <s v="MP피스토스"/>
    <s v="피스1팀"/>
    <s v="김상천"/>
    <s v="한화손보"/>
    <x v="0"/>
    <x v="0"/>
    <n v="30000"/>
    <s v="정상"/>
    <d v="2019-02-26T00:00:00"/>
    <d v="2019-02-26T00:00:00"/>
    <s v="LA20198176436000"/>
    <x v="5"/>
    <d v="2019-02-28T00:00:00"/>
    <x v="0"/>
    <x v="3"/>
    <x v="0"/>
  </r>
  <r>
    <s v="엠피피스토스"/>
    <s v="MP피스토스"/>
    <s v="피스1팀"/>
    <s v="김상천"/>
    <s v="한화손보"/>
    <x v="0"/>
    <x v="0"/>
    <n v="20000"/>
    <s v="정상"/>
    <d v="2019-02-26T00:00:00"/>
    <d v="2019-02-26T00:00:00"/>
    <s v="LA20198174316000"/>
    <x v="5"/>
    <d v="2019-02-28T00:00:00"/>
    <x v="0"/>
    <x v="3"/>
    <x v="0"/>
  </r>
  <r>
    <s v="엠피메트로"/>
    <s v="씨티엠지점"/>
    <s v="씨티엠1팀"/>
    <s v="김혜은"/>
    <s v="흥국화재"/>
    <x v="0"/>
    <x v="0"/>
    <n v="33763"/>
    <s v="정상"/>
    <d v="2019-02-26T00:00:00"/>
    <d v="2019-02-26T00:00:00"/>
    <n v="41934806980000"/>
    <x v="5"/>
    <d v="2019-02-28T00:00:00"/>
    <x v="0"/>
    <x v="13"/>
    <x v="0"/>
  </r>
  <r>
    <s v="엠피경기"/>
    <s v="MP경기"/>
    <s v="경기1팀"/>
    <s v="김호자"/>
    <s v="메리츠화재"/>
    <x v="0"/>
    <x v="0"/>
    <n v="52320"/>
    <s v="실효"/>
    <d v="2019-02-26T00:00:00"/>
    <d v="2019-10-31T00:00:00"/>
    <n v="61214670"/>
    <x v="5"/>
    <d v="2019-02-28T00:00:00"/>
    <x v="5"/>
    <x v="18"/>
    <x v="0"/>
  </r>
  <r>
    <s v="엠피라온"/>
    <s v="MP라온"/>
    <s v="라온1팀"/>
    <s v="박종호"/>
    <s v="한화손보"/>
    <x v="0"/>
    <x v="0"/>
    <n v="35000"/>
    <s v="해지"/>
    <d v="2019-02-26T00:00:00"/>
    <d v="2019-11-28T00:00:00"/>
    <s v="LA20198177601000"/>
    <x v="5"/>
    <d v="2019-02-28T00:00:00"/>
    <x v="5"/>
    <x v="6"/>
    <x v="0"/>
  </r>
  <r>
    <s v="엠피라온"/>
    <s v="MP라온"/>
    <s v="라온1팀"/>
    <s v="박종호"/>
    <s v="한화손보"/>
    <x v="0"/>
    <x v="0"/>
    <n v="35000"/>
    <s v="정상"/>
    <d v="2019-02-26T00:00:00"/>
    <d v="2019-02-26T00:00:00"/>
    <s v="LA20198177701000"/>
    <x v="5"/>
    <d v="2019-02-28T00:00:00"/>
    <x v="0"/>
    <x v="6"/>
    <x v="0"/>
  </r>
  <r>
    <s v="엠피라온"/>
    <s v="MP라온"/>
    <s v="라온1팀"/>
    <s v="박종호"/>
    <s v="흥국화재"/>
    <x v="0"/>
    <x v="0"/>
    <n v="35000"/>
    <s v="정상"/>
    <d v="2019-02-26T00:00:00"/>
    <d v="2019-02-26T00:00:00"/>
    <n v="41934806710000"/>
    <x v="5"/>
    <d v="2019-02-28T00:00:00"/>
    <x v="0"/>
    <x v="6"/>
    <x v="0"/>
  </r>
  <r>
    <s v="엠피상동"/>
    <s v="MP상동"/>
    <s v="상동1팀"/>
    <s v="손명애"/>
    <s v="메리츠화재"/>
    <x v="0"/>
    <x v="0"/>
    <n v="65000"/>
    <s v="정상"/>
    <d v="2019-02-26T00:00:00"/>
    <d v="2019-02-26T00:00:00"/>
    <n v="6120834324"/>
    <x v="5"/>
    <d v="2019-02-28T00:00:00"/>
    <x v="0"/>
    <x v="1"/>
    <x v="0"/>
  </r>
  <r>
    <s v="엠피레전드"/>
    <m/>
    <m/>
    <s v="신승휴"/>
    <s v="메리츠화재"/>
    <x v="0"/>
    <x v="0"/>
    <n v="50000"/>
    <s v="정상"/>
    <d v="2019-02-26T00:00:00"/>
    <d v="2019-02-26T00:00:00"/>
    <n v="612314434"/>
    <x v="5"/>
    <d v="2019-02-28T00:00:00"/>
    <x v="0"/>
    <x v="11"/>
    <x v="0"/>
  </r>
  <r>
    <s v="엠피피스토스"/>
    <s v="MP피스토스"/>
    <s v="피스1팀"/>
    <s v="신현애"/>
    <s v="메리츠화재"/>
    <x v="0"/>
    <x v="0"/>
    <n v="15000"/>
    <s v="해지"/>
    <d v="2019-02-26T00:00:00"/>
    <d v="2019-10-02T00:00:00"/>
    <n v="6121722987"/>
    <x v="5"/>
    <d v="2019-02-28T00:00:00"/>
    <x v="5"/>
    <x v="3"/>
    <x v="0"/>
  </r>
  <r>
    <s v="엠피피스토스"/>
    <s v="MP피스토스"/>
    <s v="피스1팀"/>
    <s v="신현애"/>
    <s v="흥국화재"/>
    <x v="0"/>
    <x v="1"/>
    <n v="42897"/>
    <s v="실효"/>
    <d v="2019-02-26T00:00:00"/>
    <d v="2019-11-30T00:00:00"/>
    <n v="41934805120000"/>
    <x v="5"/>
    <d v="2019-02-28T00:00:00"/>
    <x v="5"/>
    <x v="3"/>
    <x v="0"/>
  </r>
  <r>
    <s v="엠피피스토스"/>
    <s v="MP피스토스"/>
    <s v="피스1팀"/>
    <s v="신현애"/>
    <s v="흥국화재"/>
    <x v="0"/>
    <x v="0"/>
    <n v="39000"/>
    <s v="실효"/>
    <d v="2019-02-26T00:00:00"/>
    <d v="2019-11-30T00:00:00"/>
    <n v="41934805090000"/>
    <x v="5"/>
    <d v="2019-02-28T00:00:00"/>
    <x v="5"/>
    <x v="3"/>
    <x v="0"/>
  </r>
  <r>
    <s v="엠피피스토스"/>
    <s v="MP피스토스"/>
    <s v="피스1팀"/>
    <s v="신현애"/>
    <s v="흥국화재"/>
    <x v="0"/>
    <x v="0"/>
    <n v="70000"/>
    <s v="실효"/>
    <d v="2019-02-26T00:00:00"/>
    <d v="2019-11-30T00:00:00"/>
    <n v="41934805110000"/>
    <x v="5"/>
    <d v="2019-02-28T00:00:00"/>
    <x v="5"/>
    <x v="3"/>
    <x v="0"/>
  </r>
  <r>
    <s v="엠피피스토스"/>
    <s v="MP피스토스"/>
    <s v="피스1팀"/>
    <s v="신현애"/>
    <s v="흥국화재"/>
    <x v="0"/>
    <x v="0"/>
    <n v="58597"/>
    <s v="정상"/>
    <d v="2019-02-26T00:00:00"/>
    <d v="2019-02-26T00:00:00"/>
    <n v="41934801610000"/>
    <x v="5"/>
    <d v="2019-02-28T00:00:00"/>
    <x v="0"/>
    <x v="3"/>
    <x v="0"/>
  </r>
  <r>
    <s v="엠피피스토스"/>
    <s v="MP피스토스"/>
    <s v="피스1팀"/>
    <s v="우월랑"/>
    <s v="메리츠화재"/>
    <x v="0"/>
    <x v="0"/>
    <n v="83000"/>
    <s v="정상"/>
    <d v="2019-02-26T00:00:00"/>
    <d v="2019-02-26T00:00:00"/>
    <n v="6123217911"/>
    <x v="5"/>
    <d v="2019-02-28T00:00:00"/>
    <x v="0"/>
    <x v="3"/>
    <x v="0"/>
  </r>
  <r>
    <s v="엠피피스토스"/>
    <s v="MP피스토스"/>
    <s v="피스1팀"/>
    <s v="우월랑"/>
    <s v="롯데손보"/>
    <x v="0"/>
    <x v="0"/>
    <n v="83863"/>
    <s v="정상"/>
    <d v="2019-02-26T00:00:00"/>
    <d v="2019-02-26T00:00:00"/>
    <s v="227X20190079204"/>
    <x v="5"/>
    <d v="2019-02-28T00:00:00"/>
    <x v="0"/>
    <x v="3"/>
    <x v="0"/>
  </r>
  <r>
    <s v="엠피송내"/>
    <s v="MP송내"/>
    <s v="송내1팀"/>
    <s v="윤상례"/>
    <s v="흥국화재"/>
    <x v="0"/>
    <x v="0"/>
    <n v="12000"/>
    <s v="정상"/>
    <d v="2019-02-26T00:00:00"/>
    <d v="2019-02-26T00:00:00"/>
    <n v="41934796740000"/>
    <x v="5"/>
    <d v="2019-02-28T00:00:00"/>
    <x v="0"/>
    <x v="2"/>
    <x v="0"/>
  </r>
  <r>
    <s v="엠피상동"/>
    <s v="MP상동"/>
    <s v="상동1팀"/>
    <s v="이상분"/>
    <s v="DB손보"/>
    <x v="0"/>
    <x v="0"/>
    <n v="15000"/>
    <s v="정상"/>
    <d v="2019-02-26T00:00:00"/>
    <d v="2019-02-26T00:00:00"/>
    <n v="320190321998"/>
    <x v="5"/>
    <d v="2019-02-28T00:00:00"/>
    <x v="0"/>
    <x v="1"/>
    <x v="0"/>
  </r>
  <r>
    <s v="엠피상동"/>
    <s v="MP상동"/>
    <s v="상동1팀"/>
    <s v="이상분"/>
    <s v="DB손보"/>
    <x v="0"/>
    <x v="0"/>
    <n v="15000"/>
    <s v="정상"/>
    <d v="2019-02-26T00:00:00"/>
    <d v="2019-02-26T00:00:00"/>
    <n v="320190321971"/>
    <x v="5"/>
    <d v="2019-02-28T00:00:00"/>
    <x v="0"/>
    <x v="1"/>
    <x v="0"/>
  </r>
  <r>
    <s v="엠피상동"/>
    <s v="MP상동"/>
    <s v="상동1팀"/>
    <s v="이상분"/>
    <s v="메리츠화재"/>
    <x v="0"/>
    <x v="1"/>
    <n v="6650"/>
    <s v="정상"/>
    <d v="2019-02-26T00:00:00"/>
    <d v="2019-02-26T00:00:00"/>
    <n v="6122062385"/>
    <x v="5"/>
    <d v="2019-02-28T00:00:00"/>
    <x v="0"/>
    <x v="1"/>
    <x v="0"/>
  </r>
  <r>
    <s v="엠피여주"/>
    <s v="MP여주"/>
    <s v="여주1팀"/>
    <s v="이춘삼"/>
    <s v="KB손보"/>
    <x v="0"/>
    <x v="1"/>
    <n v="58506"/>
    <s v="정상"/>
    <d v="2019-02-26T00:00:00"/>
    <d v="2019-02-26T00:00:00"/>
    <n v="20190962654"/>
    <x v="5"/>
    <d v="2019-02-28T00:00:00"/>
    <x v="0"/>
    <x v="7"/>
    <x v="0"/>
  </r>
  <r>
    <s v="엠피송내"/>
    <s v="MP송내"/>
    <s v="송내2팀"/>
    <s v="이현자"/>
    <s v="흥국화재"/>
    <x v="0"/>
    <x v="0"/>
    <n v="44000"/>
    <s v="반송"/>
    <d v="2019-02-26T00:00:00"/>
    <d v="2019-03-21T00:00:00"/>
    <n v="41934802160000"/>
    <x v="5"/>
    <d v="2019-02-28T00:00:00"/>
    <x v="5"/>
    <x v="2"/>
    <x v="0"/>
  </r>
  <r>
    <s v="엠피가온"/>
    <s v="MP가온"/>
    <s v="가온1팀"/>
    <s v="임명산"/>
    <s v="한화손보"/>
    <x v="0"/>
    <x v="0"/>
    <n v="20000"/>
    <s v="정상"/>
    <d v="2019-02-26T00:00:00"/>
    <d v="2019-02-26T00:00:00"/>
    <s v="LA20198172850000"/>
    <x v="5"/>
    <d v="2019-02-28T00:00:00"/>
    <x v="0"/>
    <x v="9"/>
    <x v="0"/>
  </r>
  <r>
    <s v="엠피여주"/>
    <s v="MP여주"/>
    <m/>
    <s v="전석원"/>
    <s v="현대해상"/>
    <x v="0"/>
    <x v="0"/>
    <n v="50000"/>
    <s v="실효"/>
    <d v="2019-02-26T00:00:00"/>
    <d v="2019-08-31T00:00:00"/>
    <s v="L01907173224"/>
    <x v="5"/>
    <d v="2019-02-28T00:00:00"/>
    <x v="5"/>
    <x v="7"/>
    <x v="0"/>
  </r>
  <r>
    <s v="엠피여주"/>
    <s v="MP여주"/>
    <m/>
    <s v="전석원"/>
    <s v="한화손보"/>
    <x v="0"/>
    <x v="0"/>
    <n v="50078"/>
    <s v="실효"/>
    <d v="2019-02-26T00:00:00"/>
    <d v="2019-08-31T00:00:00"/>
    <s v="LA20198175273000"/>
    <x v="5"/>
    <d v="2019-02-28T00:00:00"/>
    <x v="5"/>
    <x v="7"/>
    <x v="0"/>
  </r>
  <r>
    <s v="엠피성공"/>
    <m/>
    <m/>
    <s v="전용순"/>
    <s v="롯데손보"/>
    <x v="0"/>
    <x v="1"/>
    <n v="9573"/>
    <s v="정상"/>
    <d v="2019-02-26T00:00:00"/>
    <d v="2019-02-26T00:00:00"/>
    <s v="227N20190035799"/>
    <x v="5"/>
    <d v="2019-02-28T00:00:00"/>
    <x v="0"/>
    <x v="5"/>
    <x v="0"/>
  </r>
  <r>
    <s v="엠피성공"/>
    <m/>
    <m/>
    <s v="전용순"/>
    <s v="AIG손해보험"/>
    <x v="0"/>
    <x v="0"/>
    <n v="81580"/>
    <s v="정상"/>
    <d v="2019-02-26T00:00:00"/>
    <d v="2019-02-26T00:00:00"/>
    <n v="41940866750000"/>
    <x v="5"/>
    <d v="2019-02-28T00:00:00"/>
    <x v="0"/>
    <x v="5"/>
    <x v="0"/>
  </r>
  <r>
    <s v="엠피성공"/>
    <m/>
    <m/>
    <s v="전용순"/>
    <s v="롯데손보"/>
    <x v="0"/>
    <x v="0"/>
    <n v="46526"/>
    <s v="정상"/>
    <d v="2019-02-26T00:00:00"/>
    <d v="2019-02-26T00:00:00"/>
    <s v="227H20190084061"/>
    <x v="5"/>
    <d v="2019-02-28T00:00:00"/>
    <x v="0"/>
    <x v="5"/>
    <x v="0"/>
  </r>
  <r>
    <s v="엠피송내"/>
    <s v="MP송내"/>
    <s v="송내1팀"/>
    <s v="정인란"/>
    <s v="메리츠화재"/>
    <x v="0"/>
    <x v="0"/>
    <n v="46190"/>
    <s v="정상"/>
    <d v="2019-02-26T00:00:00"/>
    <d v="2019-02-26T00:00:00"/>
    <n v="612155642"/>
    <x v="5"/>
    <d v="2019-02-28T00:00:00"/>
    <x v="0"/>
    <x v="2"/>
    <x v="0"/>
  </r>
  <r>
    <s v="엠피상동"/>
    <s v="MP상동"/>
    <s v="상동1팀"/>
    <s v="조성임"/>
    <s v="메리츠화재"/>
    <x v="0"/>
    <x v="0"/>
    <n v="66890"/>
    <s v="정상"/>
    <d v="2019-02-26T00:00:00"/>
    <d v="2019-02-26T00:00:00"/>
    <n v="6123312277"/>
    <x v="5"/>
    <d v="2019-02-28T00:00:00"/>
    <x v="0"/>
    <x v="1"/>
    <x v="0"/>
  </r>
  <r>
    <s v="엠피성공"/>
    <s v="MP성공"/>
    <s v="성공1팀"/>
    <s v="최선희"/>
    <s v="흥국화재"/>
    <x v="0"/>
    <x v="0"/>
    <n v="155034"/>
    <s v="정상"/>
    <d v="2019-02-26T00:00:00"/>
    <d v="2019-02-26T00:00:00"/>
    <n v="41934798210000"/>
    <x v="5"/>
    <d v="2019-02-28T00:00:00"/>
    <x v="0"/>
    <x v="5"/>
    <x v="0"/>
  </r>
  <r>
    <s v="엠피성공"/>
    <s v="MP성공"/>
    <s v="성공1팀"/>
    <s v="최선희"/>
    <s v="한화손보"/>
    <x v="0"/>
    <x v="0"/>
    <n v="39200"/>
    <s v="실효"/>
    <d v="2019-02-26T00:00:00"/>
    <d v="2019-08-31T00:00:00"/>
    <s v="LA20198168714000"/>
    <x v="5"/>
    <d v="2019-02-28T00:00:00"/>
    <x v="5"/>
    <x v="5"/>
    <x v="0"/>
  </r>
  <r>
    <s v="엠피성공"/>
    <s v="MP성공"/>
    <s v="성공1팀"/>
    <s v="최선희"/>
    <s v="롯데손보"/>
    <x v="0"/>
    <x v="0"/>
    <n v="15000"/>
    <s v="정상"/>
    <d v="2019-02-26T00:00:00"/>
    <d v="2019-02-26T00:00:00"/>
    <s v="226E20190004117"/>
    <x v="5"/>
    <d v="2019-02-28T00:00:00"/>
    <x v="0"/>
    <x v="5"/>
    <x v="0"/>
  </r>
  <r>
    <s v="엠피피스토스"/>
    <m/>
    <m/>
    <s v="표계순"/>
    <s v="메리츠화재"/>
    <x v="0"/>
    <x v="0"/>
    <n v="31600"/>
    <s v="정상"/>
    <d v="2019-02-26T00:00:00"/>
    <d v="2019-02-26T00:00:00"/>
    <n v="6120834590"/>
    <x v="5"/>
    <d v="2019-02-28T00:00:00"/>
    <x v="0"/>
    <x v="3"/>
    <x v="0"/>
  </r>
  <r>
    <s v="엠피피스토스"/>
    <m/>
    <m/>
    <s v="표계순"/>
    <s v="메리츠화재"/>
    <x v="0"/>
    <x v="0"/>
    <n v="32000"/>
    <s v="정상"/>
    <d v="2019-02-26T00:00:00"/>
    <d v="2019-02-26T00:00:00"/>
    <n v="6120834585"/>
    <x v="5"/>
    <d v="2019-02-28T00:00:00"/>
    <x v="0"/>
    <x v="3"/>
    <x v="0"/>
  </r>
  <r>
    <s v="엠피피스토스"/>
    <s v="MP피스토스"/>
    <s v="피스1팀"/>
    <s v="홍미숙"/>
    <s v="농협손보"/>
    <x v="0"/>
    <x v="0"/>
    <n v="46623"/>
    <s v="철회"/>
    <d v="2019-02-26T00:00:00"/>
    <d v="2019-03-05T00:00:00"/>
    <n v="3190494344501"/>
    <x v="5"/>
    <d v="2019-02-28T00:00:00"/>
    <x v="5"/>
    <x v="3"/>
    <x v="0"/>
  </r>
  <r>
    <s v="엠피성공"/>
    <s v="MP성공"/>
    <s v="성공1팀"/>
    <s v="홍미정"/>
    <s v="흥국화재"/>
    <x v="0"/>
    <x v="0"/>
    <n v="85410"/>
    <s v="정상"/>
    <d v="2019-02-26T00:00:00"/>
    <d v="2019-02-26T00:00:00"/>
    <n v="41934799230000"/>
    <x v="5"/>
    <d v="2019-02-28T00:00:00"/>
    <x v="0"/>
    <x v="5"/>
    <x v="0"/>
  </r>
  <r>
    <s v="엠피피스토스"/>
    <s v="MP피스토스"/>
    <s v="피스1팀"/>
    <s v="고경숙"/>
    <s v="한화손보"/>
    <x v="0"/>
    <x v="0"/>
    <n v="31000"/>
    <s v="정상"/>
    <d v="2019-02-25T00:00:00"/>
    <d v="2019-02-25T00:00:00"/>
    <s v="LA20198156257000"/>
    <x v="5"/>
    <d v="2019-02-28T00:00:00"/>
    <x v="0"/>
    <x v="3"/>
    <x v="0"/>
  </r>
  <r>
    <s v="엠피피스토스"/>
    <s v="MP피스토스"/>
    <s v="피스1팀"/>
    <s v="고경숙"/>
    <s v="메리츠화재"/>
    <x v="0"/>
    <x v="0"/>
    <n v="30000"/>
    <s v="실효"/>
    <d v="2019-02-25T00:00:00"/>
    <d v="2019-06-30T00:00:00"/>
    <n v="6115667169"/>
    <x v="5"/>
    <d v="2019-02-28T00:00:00"/>
    <x v="5"/>
    <x v="3"/>
    <x v="0"/>
  </r>
  <r>
    <s v="엠피피스토스"/>
    <s v="MP피스토스"/>
    <s v="피스1팀"/>
    <s v="고경숙"/>
    <s v="MG손보"/>
    <x v="0"/>
    <x v="0"/>
    <n v="58034"/>
    <s v="정상"/>
    <d v="2019-02-25T00:00:00"/>
    <d v="2019-12-27T00:00:00"/>
    <n v="20190091742"/>
    <x v="5"/>
    <d v="2019-02-28T00:00:00"/>
    <x v="5"/>
    <x v="3"/>
    <x v="0"/>
  </r>
  <r>
    <s v="엠피송내"/>
    <s v="MP송내"/>
    <s v="송내2팀"/>
    <s v="김묘정"/>
    <s v="메리츠화재"/>
    <x v="0"/>
    <x v="0"/>
    <n v="33490"/>
    <s v="정상"/>
    <d v="2019-02-25T00:00:00"/>
    <d v="2019-02-25T00:00:00"/>
    <n v="6123312050"/>
    <x v="5"/>
    <d v="2019-02-28T00:00:00"/>
    <x v="0"/>
    <x v="2"/>
    <x v="0"/>
  </r>
  <r>
    <s v="엠피송내"/>
    <s v="MP송내"/>
    <s v="송내2팀"/>
    <s v="김묘정"/>
    <s v="메리츠화재"/>
    <x v="0"/>
    <x v="1"/>
    <n v="18410"/>
    <s v="정상"/>
    <d v="2019-02-25T00:00:00"/>
    <d v="2019-02-25T00:00:00"/>
    <n v="6122060527"/>
    <x v="5"/>
    <d v="2019-02-28T00:00:00"/>
    <x v="0"/>
    <x v="2"/>
    <x v="0"/>
  </r>
  <r>
    <s v="엠피송내"/>
    <s v="MP송내"/>
    <s v="송내2팀"/>
    <s v="김묘정"/>
    <s v="흥국화재"/>
    <x v="0"/>
    <x v="0"/>
    <n v="26000"/>
    <s v="정상"/>
    <d v="2019-02-25T00:00:00"/>
    <d v="2019-02-25T00:00:00"/>
    <n v="41934789170000"/>
    <x v="5"/>
    <d v="2019-02-28T00:00:00"/>
    <x v="0"/>
    <x v="2"/>
    <x v="0"/>
  </r>
  <r>
    <s v="엠피송내"/>
    <s v="MP송내"/>
    <s v="송내2팀"/>
    <s v="김묘정"/>
    <s v="메리츠화재"/>
    <x v="0"/>
    <x v="0"/>
    <n v="38850"/>
    <s v="정상"/>
    <d v="2019-02-25T00:00:00"/>
    <d v="2019-02-25T00:00:00"/>
    <n v="6115667236"/>
    <x v="5"/>
    <d v="2019-02-28T00:00:00"/>
    <x v="0"/>
    <x v="2"/>
    <x v="0"/>
  </r>
  <r>
    <s v="엠피송내"/>
    <s v="MP송내"/>
    <s v="송내2팀"/>
    <s v="김묘정"/>
    <s v="메리츠화재"/>
    <x v="0"/>
    <x v="0"/>
    <n v="30700"/>
    <s v="정상"/>
    <d v="2019-02-25T00:00:00"/>
    <d v="2019-02-25T00:00:00"/>
    <n v="6115667232"/>
    <x v="5"/>
    <d v="2019-02-28T00:00:00"/>
    <x v="0"/>
    <x v="2"/>
    <x v="0"/>
  </r>
  <r>
    <s v="엠피피스토스"/>
    <s v="MP피스토스"/>
    <s v="피스1팀"/>
    <s v="김상천"/>
    <s v="한화손보"/>
    <x v="0"/>
    <x v="0"/>
    <n v="39100"/>
    <s v="정상"/>
    <d v="2019-02-25T00:00:00"/>
    <d v="2019-02-25T00:00:00"/>
    <s v="LA20198148274000"/>
    <x v="5"/>
    <d v="2019-02-28T00:00:00"/>
    <x v="0"/>
    <x v="3"/>
    <x v="0"/>
  </r>
  <r>
    <s v="엠피피스토스"/>
    <s v="MP피스토스"/>
    <s v="피스1팀"/>
    <s v="김진이"/>
    <s v="한화손보"/>
    <x v="0"/>
    <x v="0"/>
    <n v="57420"/>
    <s v="정상"/>
    <d v="2019-02-25T00:00:00"/>
    <d v="2019-02-25T00:00:00"/>
    <s v="LA20198156301000"/>
    <x v="5"/>
    <d v="2019-02-28T00:00:00"/>
    <x v="0"/>
    <x v="3"/>
    <x v="0"/>
  </r>
  <r>
    <s v="엠피메트로"/>
    <s v="씨티엠지점"/>
    <s v="씨티엠1팀"/>
    <s v="김혜은"/>
    <s v="흥국화재"/>
    <x v="0"/>
    <x v="0"/>
    <n v="55413"/>
    <s v="정상"/>
    <d v="2019-02-25T00:00:00"/>
    <d v="2019-02-25T00:00:00"/>
    <n v="41934793340000"/>
    <x v="5"/>
    <d v="2019-02-28T00:00:00"/>
    <x v="0"/>
    <x v="13"/>
    <x v="0"/>
  </r>
  <r>
    <s v="엠피경기"/>
    <s v="MP경기"/>
    <s v="경기1팀"/>
    <s v="김호자"/>
    <s v="메리츠화재"/>
    <x v="0"/>
    <x v="0"/>
    <n v="61810"/>
    <s v="정상"/>
    <d v="2019-02-25T00:00:00"/>
    <d v="2019-02-25T00:00:00"/>
    <n v="6121310388"/>
    <x v="5"/>
    <d v="2019-02-28T00:00:00"/>
    <x v="0"/>
    <x v="18"/>
    <x v="0"/>
  </r>
  <r>
    <s v="엠피가온"/>
    <s v="MP가온"/>
    <s v="가온1팀"/>
    <s v="노희경"/>
    <s v="한화손보"/>
    <x v="0"/>
    <x v="0"/>
    <n v="59000"/>
    <s v="정상"/>
    <d v="2019-02-25T00:00:00"/>
    <d v="2019-02-25T00:00:00"/>
    <s v="LA20198148874000"/>
    <x v="5"/>
    <d v="2019-02-28T00:00:00"/>
    <x v="0"/>
    <x v="9"/>
    <x v="0"/>
  </r>
  <r>
    <s v="엠피가온"/>
    <s v="MP가온"/>
    <s v="가온1팀"/>
    <s v="노희경"/>
    <s v="한화손보"/>
    <x v="0"/>
    <x v="0"/>
    <n v="37000"/>
    <s v="정상"/>
    <d v="2019-02-25T00:00:00"/>
    <d v="2019-02-25T00:00:00"/>
    <s v="LA20198157624000"/>
    <x v="5"/>
    <d v="2019-02-28T00:00:00"/>
    <x v="0"/>
    <x v="9"/>
    <x v="0"/>
  </r>
  <r>
    <s v="엠피메트로"/>
    <m/>
    <m/>
    <s v="문홍주"/>
    <s v="메리츠화재"/>
    <x v="0"/>
    <x v="0"/>
    <n v="20000"/>
    <s v="정상"/>
    <d v="2019-02-25T00:00:00"/>
    <d v="2019-02-25T00:00:00"/>
    <n v="61153214179"/>
    <x v="5"/>
    <d v="2019-02-28T00:00:00"/>
    <x v="0"/>
    <x v="17"/>
    <x v="0"/>
  </r>
  <r>
    <s v="엠피라온"/>
    <s v="MP라온"/>
    <m/>
    <s v="박종철"/>
    <s v="한화손보"/>
    <x v="0"/>
    <x v="0"/>
    <n v="35000"/>
    <s v="정상"/>
    <d v="2019-02-25T00:00:00"/>
    <d v="2019-02-25T00:00:00"/>
    <s v="LA20198156773000"/>
    <x v="5"/>
    <d v="2019-02-28T00:00:00"/>
    <x v="0"/>
    <x v="6"/>
    <x v="0"/>
  </r>
  <r>
    <s v="엠피라온"/>
    <s v="MP라온"/>
    <m/>
    <s v="박종철"/>
    <s v="한화손보"/>
    <x v="0"/>
    <x v="0"/>
    <n v="35000"/>
    <s v="정상"/>
    <d v="2019-02-25T00:00:00"/>
    <d v="2019-02-25T00:00:00"/>
    <s v="LA20198156564000"/>
    <x v="5"/>
    <d v="2019-02-28T00:00:00"/>
    <x v="0"/>
    <x v="6"/>
    <x v="0"/>
  </r>
  <r>
    <s v="엠피아이리치"/>
    <s v="MP아이리치"/>
    <s v="아이리치1팀"/>
    <s v="방수연"/>
    <s v="AIG손해보험"/>
    <x v="0"/>
    <x v="0"/>
    <n v="7632"/>
    <s v="철회"/>
    <d v="2019-02-25T00:00:00"/>
    <d v="2019-03-06T00:00:00"/>
    <n v="41940854490000"/>
    <x v="5"/>
    <d v="2019-02-28T00:00:00"/>
    <x v="5"/>
    <x v="14"/>
    <x v="0"/>
  </r>
  <r>
    <s v="엠피레전드"/>
    <m/>
    <m/>
    <s v="신승휴"/>
    <s v="메리츠화재"/>
    <x v="0"/>
    <x v="0"/>
    <n v="34300"/>
    <s v="정상"/>
    <d v="2019-02-25T00:00:00"/>
    <d v="2019-02-25T00:00:00"/>
    <n v="61153212351"/>
    <x v="5"/>
    <d v="2019-02-28T00:00:00"/>
    <x v="0"/>
    <x v="11"/>
    <x v="0"/>
  </r>
  <r>
    <s v="엠피레전드"/>
    <m/>
    <m/>
    <s v="신승휴"/>
    <s v="롯데손보"/>
    <x v="0"/>
    <x v="0"/>
    <n v="157668"/>
    <s v="정상"/>
    <d v="2019-02-25T00:00:00"/>
    <d v="2019-02-25T00:00:00"/>
    <s v="227X20190088328"/>
    <x v="5"/>
    <d v="2019-02-28T00:00:00"/>
    <x v="0"/>
    <x v="11"/>
    <x v="0"/>
  </r>
  <r>
    <s v="엠피레전드"/>
    <m/>
    <m/>
    <s v="신승휴"/>
    <s v="롯데손보"/>
    <x v="0"/>
    <x v="1"/>
    <n v="6410"/>
    <s v="정상"/>
    <d v="2019-02-25T00:00:00"/>
    <d v="2019-02-25T00:00:00"/>
    <s v="227N20190033381"/>
    <x v="5"/>
    <d v="2019-02-28T00:00:00"/>
    <x v="0"/>
    <x v="11"/>
    <x v="0"/>
  </r>
  <r>
    <s v="엠피레전드"/>
    <m/>
    <m/>
    <s v="신승휴"/>
    <s v="메리츠화재"/>
    <x v="0"/>
    <x v="0"/>
    <n v="36100"/>
    <s v="실효"/>
    <d v="2019-02-25T00:00:00"/>
    <d v="2019-10-31T00:00:00"/>
    <n v="612314008"/>
    <x v="5"/>
    <d v="2019-02-28T00:00:00"/>
    <x v="5"/>
    <x v="11"/>
    <x v="0"/>
  </r>
  <r>
    <s v="엠피피스토스"/>
    <s v="MP피스토스"/>
    <s v="피스1팀"/>
    <s v="신현애"/>
    <s v="흥국화재"/>
    <x v="0"/>
    <x v="0"/>
    <n v="32904"/>
    <s v="실효"/>
    <d v="2019-02-25T00:00:00"/>
    <d v="2019-11-30T00:00:00"/>
    <n v="41934791700000"/>
    <x v="5"/>
    <d v="2019-02-28T00:00:00"/>
    <x v="5"/>
    <x v="3"/>
    <x v="0"/>
  </r>
  <r>
    <s v="엠피아이리치"/>
    <s v="MP아이리치"/>
    <s v="아이리치1팀"/>
    <s v="이미옥"/>
    <s v="메리츠화재"/>
    <x v="0"/>
    <x v="0"/>
    <n v="41410"/>
    <s v="철회"/>
    <d v="2019-02-25T00:00:00"/>
    <d v="2019-03-19T00:00:00"/>
    <n v="6123311923"/>
    <x v="5"/>
    <d v="2019-02-28T00:00:00"/>
    <x v="5"/>
    <x v="14"/>
    <x v="0"/>
  </r>
  <r>
    <s v="엠피상동"/>
    <s v="MP상동"/>
    <s v="상동1팀"/>
    <s v="이상분"/>
    <s v="DB손보"/>
    <x v="0"/>
    <x v="0"/>
    <n v="25300"/>
    <s v="정상"/>
    <d v="2019-02-25T00:00:00"/>
    <d v="2019-02-25T00:00:00"/>
    <n v="320190309819"/>
    <x v="5"/>
    <d v="2019-02-28T00:00:00"/>
    <x v="0"/>
    <x v="1"/>
    <x v="0"/>
  </r>
  <r>
    <s v="엠피상동"/>
    <s v="MP상동"/>
    <s v="상동1팀"/>
    <s v="이상분"/>
    <s v="DB손보"/>
    <x v="0"/>
    <x v="0"/>
    <n v="30000"/>
    <s v="정상"/>
    <d v="2019-02-25T00:00:00"/>
    <d v="2019-02-25T00:00:00"/>
    <n v="320190308991"/>
    <x v="5"/>
    <d v="2019-02-28T00:00:00"/>
    <x v="0"/>
    <x v="1"/>
    <x v="0"/>
  </r>
  <r>
    <s v="엠피상동"/>
    <s v="MP상동"/>
    <s v="상동1팀"/>
    <s v="이상분"/>
    <s v="DB손보"/>
    <x v="0"/>
    <x v="0"/>
    <n v="20000"/>
    <s v="정상"/>
    <d v="2019-02-25T00:00:00"/>
    <d v="2019-02-25T00:00:00"/>
    <n v="320190308295"/>
    <x v="5"/>
    <d v="2019-02-28T00:00:00"/>
    <x v="0"/>
    <x v="1"/>
    <x v="0"/>
  </r>
  <r>
    <s v="엠피상동"/>
    <s v="MP상동"/>
    <s v="상동1팀"/>
    <s v="임영신"/>
    <s v="메리츠화재"/>
    <x v="0"/>
    <x v="0"/>
    <n v="33000"/>
    <s v="정상"/>
    <d v="2019-02-25T00:00:00"/>
    <d v="2019-02-25T00:00:00"/>
    <n v="61153214112"/>
    <x v="5"/>
    <d v="2019-02-28T00:00:00"/>
    <x v="0"/>
    <x v="1"/>
    <x v="0"/>
  </r>
  <r>
    <s v="엠피상동"/>
    <s v="MP상동"/>
    <s v="상동1팀"/>
    <s v="임영신"/>
    <s v="메리츠화재"/>
    <x v="0"/>
    <x v="0"/>
    <n v="33000"/>
    <s v="정상"/>
    <d v="2019-02-25T00:00:00"/>
    <d v="2019-02-25T00:00:00"/>
    <n v="61153214025"/>
    <x v="5"/>
    <d v="2019-02-28T00:00:00"/>
    <x v="0"/>
    <x v="1"/>
    <x v="0"/>
  </r>
  <r>
    <s v="엠피가온"/>
    <m/>
    <m/>
    <s v="임은숙"/>
    <s v="삼성화재"/>
    <x v="0"/>
    <x v="0"/>
    <n v="20000"/>
    <s v="정상"/>
    <d v="2019-02-25T00:00:00"/>
    <d v="2019-02-25T00:00:00"/>
    <n v="51903673470000"/>
    <x v="5"/>
    <d v="2019-02-28T00:00:00"/>
    <x v="0"/>
    <x v="9"/>
    <x v="0"/>
  </r>
  <r>
    <s v="엠피가온"/>
    <m/>
    <m/>
    <s v="임은숙"/>
    <s v="KB손보"/>
    <x v="0"/>
    <x v="0"/>
    <n v="18000"/>
    <s v="정상"/>
    <d v="2019-02-25T00:00:00"/>
    <d v="2019-02-25T00:00:00"/>
    <n v="20190925157"/>
    <x v="5"/>
    <d v="2019-02-28T00:00:00"/>
    <x v="0"/>
    <x v="9"/>
    <x v="0"/>
  </r>
  <r>
    <s v="엠피가온"/>
    <m/>
    <m/>
    <s v="임은숙"/>
    <s v="메리츠화재"/>
    <x v="0"/>
    <x v="0"/>
    <n v="36000"/>
    <s v="정상"/>
    <d v="2019-02-25T00:00:00"/>
    <d v="2019-02-25T00:00:00"/>
    <n v="6120833265"/>
    <x v="5"/>
    <d v="2019-02-28T00:00:00"/>
    <x v="0"/>
    <x v="9"/>
    <x v="0"/>
  </r>
  <r>
    <s v="엠피가온"/>
    <m/>
    <m/>
    <s v="임은숙"/>
    <s v="KB손보"/>
    <x v="0"/>
    <x v="0"/>
    <n v="68000"/>
    <s v="정상"/>
    <d v="2019-02-25T00:00:00"/>
    <d v="2019-02-25T00:00:00"/>
    <n v="20190925154"/>
    <x v="5"/>
    <d v="2019-02-28T00:00:00"/>
    <x v="0"/>
    <x v="9"/>
    <x v="0"/>
  </r>
  <r>
    <s v="엠피가온"/>
    <m/>
    <m/>
    <s v="임은숙"/>
    <s v="삼성화재"/>
    <x v="0"/>
    <x v="0"/>
    <n v="20000"/>
    <s v="정상"/>
    <d v="2019-02-25T00:00:00"/>
    <d v="2019-02-25T00:00:00"/>
    <n v="51903718290000"/>
    <x v="5"/>
    <d v="2019-02-28T00:00:00"/>
    <x v="0"/>
    <x v="9"/>
    <x v="0"/>
  </r>
  <r>
    <s v="엠피가온"/>
    <m/>
    <m/>
    <s v="임은숙"/>
    <s v="흥국화재"/>
    <x v="0"/>
    <x v="0"/>
    <n v="60060"/>
    <s v="정상"/>
    <d v="2019-02-25T00:00:00"/>
    <d v="2019-02-25T00:00:00"/>
    <n v="41934792760000"/>
    <x v="5"/>
    <d v="2019-02-28T00:00:00"/>
    <x v="0"/>
    <x v="9"/>
    <x v="0"/>
  </r>
  <r>
    <s v="엠피가온"/>
    <m/>
    <m/>
    <s v="임은숙"/>
    <s v="흥국화재"/>
    <x v="0"/>
    <x v="0"/>
    <n v="138278"/>
    <s v="정상"/>
    <d v="2019-02-25T00:00:00"/>
    <d v="2019-02-25T00:00:00"/>
    <n v="41934792800000"/>
    <x v="5"/>
    <d v="2019-02-28T00:00:00"/>
    <x v="0"/>
    <x v="9"/>
    <x v="0"/>
  </r>
  <r>
    <s v="엠피가온"/>
    <m/>
    <m/>
    <s v="임은숙"/>
    <s v="KB손보"/>
    <x v="0"/>
    <x v="0"/>
    <n v="10000"/>
    <s v="정상"/>
    <d v="2019-02-25T00:00:00"/>
    <d v="2019-02-25T00:00:00"/>
    <n v="20190936269"/>
    <x v="5"/>
    <d v="2019-02-28T00:00:00"/>
    <x v="0"/>
    <x v="9"/>
    <x v="0"/>
  </r>
  <r>
    <s v="엠피가온"/>
    <m/>
    <m/>
    <s v="임은숙"/>
    <s v="KB손보"/>
    <x v="0"/>
    <x v="0"/>
    <n v="10400"/>
    <s v="정상"/>
    <d v="2019-02-25T00:00:00"/>
    <d v="2019-02-25T00:00:00"/>
    <n v="20190935128"/>
    <x v="5"/>
    <d v="2019-02-28T00:00:00"/>
    <x v="0"/>
    <x v="9"/>
    <x v="0"/>
  </r>
  <r>
    <s v="엠피성공"/>
    <m/>
    <m/>
    <s v="전용순"/>
    <s v="농협손보"/>
    <x v="0"/>
    <x v="0"/>
    <n v="59185"/>
    <s v="정상"/>
    <d v="2019-02-25T00:00:00"/>
    <d v="2019-02-25T00:00:00"/>
    <n v="3190494511831"/>
    <x v="5"/>
    <d v="2019-02-28T00:00:00"/>
    <x v="0"/>
    <x v="5"/>
    <x v="0"/>
  </r>
  <r>
    <s v="엠피성공"/>
    <m/>
    <m/>
    <s v="전용순"/>
    <s v="롯데손보"/>
    <x v="0"/>
    <x v="0"/>
    <n v="38538"/>
    <s v="정상"/>
    <d v="2019-02-25T00:00:00"/>
    <d v="2019-02-25T00:00:00"/>
    <s v="227X20190098066"/>
    <x v="5"/>
    <d v="2019-02-28T00:00:00"/>
    <x v="0"/>
    <x v="5"/>
    <x v="0"/>
  </r>
  <r>
    <s v="엠피경기"/>
    <s v="MP경기"/>
    <s v="경기1팀"/>
    <s v="조정호"/>
    <s v="한화손보"/>
    <x v="0"/>
    <x v="0"/>
    <n v="50000"/>
    <s v="정상"/>
    <d v="2019-02-25T00:00:00"/>
    <d v="2019-02-25T00:00:00"/>
    <s v="LA20198157472000"/>
    <x v="5"/>
    <d v="2019-02-28T00:00:00"/>
    <x v="0"/>
    <x v="18"/>
    <x v="0"/>
  </r>
  <r>
    <s v="엠피성공"/>
    <s v="MP성공"/>
    <s v="성공1팀"/>
    <s v="최선희"/>
    <s v="메리츠화재"/>
    <x v="0"/>
    <x v="0"/>
    <n v="31000"/>
    <s v="해지"/>
    <d v="2019-02-25T00:00:00"/>
    <d v="2019-08-21T00:00:00"/>
    <n v="61153213369"/>
    <x v="5"/>
    <d v="2019-02-28T00:00:00"/>
    <x v="5"/>
    <x v="5"/>
    <x v="0"/>
  </r>
  <r>
    <s v="엠피성공"/>
    <s v="MP성공"/>
    <s v="성공1팀"/>
    <s v="최선희"/>
    <s v="흥국화재"/>
    <x v="0"/>
    <x v="0"/>
    <n v="112537"/>
    <s v="정상"/>
    <d v="2019-02-25T00:00:00"/>
    <d v="2019-02-25T00:00:00"/>
    <n v="41934789220000"/>
    <x v="5"/>
    <d v="2019-02-28T00:00:00"/>
    <x v="0"/>
    <x v="5"/>
    <x v="0"/>
  </r>
  <r>
    <s v="엠피상동"/>
    <s v="MP상동"/>
    <s v="상동1팀"/>
    <s v="강미경"/>
    <s v="메리츠화재"/>
    <x v="0"/>
    <x v="1"/>
    <n v="24170"/>
    <s v="정상"/>
    <d v="2019-02-22T00:00:00"/>
    <d v="2019-02-22T00:00:00"/>
    <n v="6122059536"/>
    <x v="5"/>
    <d v="2019-02-28T00:00:00"/>
    <x v="0"/>
    <x v="1"/>
    <x v="0"/>
  </r>
  <r>
    <s v="엠피상동"/>
    <s v="MP상동"/>
    <s v="상동1팀"/>
    <s v="강미경"/>
    <s v="메리츠화재"/>
    <x v="0"/>
    <x v="0"/>
    <n v="98300"/>
    <s v="정상"/>
    <d v="2019-02-22T00:00:00"/>
    <d v="2019-02-22T00:00:00"/>
    <n v="6123216220"/>
    <x v="5"/>
    <d v="2019-02-28T00:00:00"/>
    <x v="0"/>
    <x v="1"/>
    <x v="0"/>
  </r>
  <r>
    <s v="엠피피스토스"/>
    <s v="MP피스토스"/>
    <s v="피스1팀"/>
    <s v="고경숙"/>
    <s v="DB손보"/>
    <x v="0"/>
    <x v="1"/>
    <n v="73920"/>
    <s v="정상"/>
    <d v="2019-02-22T00:00:00"/>
    <d v="2019-02-22T00:00:00"/>
    <n v="320190298105"/>
    <x v="5"/>
    <d v="2019-02-28T00:00:00"/>
    <x v="0"/>
    <x v="3"/>
    <x v="0"/>
  </r>
  <r>
    <s v="엠피피스토스"/>
    <s v="MP피스토스"/>
    <s v="피스1팀"/>
    <s v="고경숙"/>
    <s v="롯데손보"/>
    <x v="0"/>
    <x v="0"/>
    <n v="63097"/>
    <s v="정상"/>
    <d v="2019-02-22T00:00:00"/>
    <d v="2019-02-22T00:00:00"/>
    <s v="228T20190029968"/>
    <x v="5"/>
    <d v="2019-02-28T00:00:00"/>
    <x v="0"/>
    <x v="3"/>
    <x v="0"/>
  </r>
  <r>
    <s v="엠피상동"/>
    <s v="MP상동"/>
    <s v="상동1팀"/>
    <s v="고유미"/>
    <s v="한화손보"/>
    <x v="0"/>
    <x v="0"/>
    <n v="99000"/>
    <s v="정상"/>
    <d v="2019-02-22T00:00:00"/>
    <d v="2019-02-22T00:00:00"/>
    <s v="LA20198122889000"/>
    <x v="5"/>
    <d v="2019-02-28T00:00:00"/>
    <x v="0"/>
    <x v="1"/>
    <x v="0"/>
  </r>
  <r>
    <s v="엠피조은"/>
    <s v="MP조은"/>
    <s v="조은1팀"/>
    <s v="김경애"/>
    <s v="한화손보"/>
    <x v="0"/>
    <x v="0"/>
    <n v="30000"/>
    <s v="정상"/>
    <d v="2019-02-22T00:00:00"/>
    <d v="2019-02-22T00:00:00"/>
    <s v="LA20198118384000"/>
    <x v="5"/>
    <d v="2019-02-28T00:00:00"/>
    <x v="0"/>
    <x v="0"/>
    <x v="0"/>
  </r>
  <r>
    <s v="엠피송내"/>
    <s v="MP송내"/>
    <s v="송내2팀"/>
    <s v="김묘정"/>
    <s v="메리츠화재"/>
    <x v="0"/>
    <x v="0"/>
    <n v="25000"/>
    <s v="정상"/>
    <d v="2019-02-22T00:00:00"/>
    <d v="2019-02-22T00:00:00"/>
    <n v="61153209716"/>
    <x v="5"/>
    <d v="2019-02-28T00:00:00"/>
    <x v="0"/>
    <x v="2"/>
    <x v="0"/>
  </r>
  <r>
    <s v="엠피송내"/>
    <s v="MP송내"/>
    <s v="송내2팀"/>
    <s v="김묘정"/>
    <s v="메리츠화재"/>
    <x v="0"/>
    <x v="1"/>
    <n v="17960"/>
    <s v="정상"/>
    <d v="2019-02-22T00:00:00"/>
    <d v="2019-02-22T00:00:00"/>
    <n v="6122058721"/>
    <x v="5"/>
    <d v="2019-02-28T00:00:00"/>
    <x v="0"/>
    <x v="2"/>
    <x v="0"/>
  </r>
  <r>
    <s v="엠피송내"/>
    <s v="MP송내"/>
    <s v="송내2팀"/>
    <s v="김묘정"/>
    <s v="롯데손보"/>
    <x v="0"/>
    <x v="0"/>
    <n v="26418"/>
    <s v="정상"/>
    <d v="2019-02-22T00:00:00"/>
    <d v="2019-02-22T00:00:00"/>
    <s v="227H20190083376"/>
    <x v="5"/>
    <d v="2019-02-28T00:00:00"/>
    <x v="0"/>
    <x v="2"/>
    <x v="0"/>
  </r>
  <r>
    <s v="엠피조은"/>
    <s v="MP조은"/>
    <s v="조은1팀"/>
    <s v="김민화"/>
    <s v="메리츠화재"/>
    <x v="0"/>
    <x v="0"/>
    <n v="24540"/>
    <s v="정상"/>
    <d v="2019-02-22T00:00:00"/>
    <d v="2019-02-22T00:00:00"/>
    <n v="6120141146"/>
    <x v="5"/>
    <d v="2019-02-28T00:00:00"/>
    <x v="0"/>
    <x v="0"/>
    <x v="0"/>
  </r>
  <r>
    <s v="엠피조은"/>
    <s v="MP조은"/>
    <s v="조은1팀"/>
    <s v="김민화"/>
    <s v="메리츠화재"/>
    <x v="0"/>
    <x v="0"/>
    <n v="34050"/>
    <s v="정상"/>
    <d v="2019-02-22T00:00:00"/>
    <d v="2019-02-22T00:00:00"/>
    <n v="6120141271"/>
    <x v="5"/>
    <d v="2019-02-28T00:00:00"/>
    <x v="0"/>
    <x v="0"/>
    <x v="0"/>
  </r>
  <r>
    <s v="엠피조은"/>
    <s v="MP조은"/>
    <s v="조은1팀"/>
    <s v="김민화"/>
    <s v="메리츠화재"/>
    <x v="0"/>
    <x v="0"/>
    <n v="17000"/>
    <s v="정상"/>
    <d v="2019-02-22T00:00:00"/>
    <d v="2019-02-22T00:00:00"/>
    <n v="61153211706"/>
    <x v="5"/>
    <d v="2019-02-28T00:00:00"/>
    <x v="0"/>
    <x v="0"/>
    <x v="0"/>
  </r>
  <r>
    <s v="엠피조은"/>
    <s v="MP조은"/>
    <s v="조은1팀"/>
    <s v="김민화"/>
    <s v="메리츠화재"/>
    <x v="0"/>
    <x v="0"/>
    <n v="38340"/>
    <s v="실효"/>
    <d v="2019-02-22T00:00:00"/>
    <d v="2019-08-31T00:00:00"/>
    <n v="6120141157"/>
    <x v="5"/>
    <d v="2019-02-28T00:00:00"/>
    <x v="5"/>
    <x v="0"/>
    <x v="0"/>
  </r>
  <r>
    <s v="엠피라온"/>
    <s v="MP라온"/>
    <s v="라온1팀"/>
    <s v="김성만"/>
    <s v="한화손보"/>
    <x v="0"/>
    <x v="0"/>
    <n v="35000"/>
    <s v="정상"/>
    <d v="2019-02-22T00:00:00"/>
    <d v="2019-02-22T00:00:00"/>
    <s v="LA20198135712000"/>
    <x v="5"/>
    <d v="2019-02-28T00:00:00"/>
    <x v="0"/>
    <x v="6"/>
    <x v="0"/>
  </r>
  <r>
    <s v="엠피여주"/>
    <s v="MP여주"/>
    <s v="여주1팀"/>
    <s v="김양운"/>
    <s v="메리츠화재"/>
    <x v="0"/>
    <x v="0"/>
    <n v="35000"/>
    <s v="정상"/>
    <d v="2019-02-22T00:00:00"/>
    <d v="2019-02-22T00:00:00"/>
    <n v="612313860"/>
    <x v="5"/>
    <d v="2019-02-28T00:00:00"/>
    <x v="0"/>
    <x v="7"/>
    <x v="0"/>
  </r>
  <r>
    <s v="엠피여주"/>
    <s v="MP여주"/>
    <s v="여주1팀"/>
    <s v="김양운"/>
    <s v="메리츠화재"/>
    <x v="0"/>
    <x v="0"/>
    <n v="26000"/>
    <s v="정상"/>
    <d v="2019-02-22T00:00:00"/>
    <d v="2019-02-22T00:00:00"/>
    <n v="612313533"/>
    <x v="5"/>
    <d v="2019-02-28T00:00:00"/>
    <x v="0"/>
    <x v="7"/>
    <x v="0"/>
  </r>
  <r>
    <s v="엠피여주"/>
    <s v="MP여주"/>
    <s v="여주1팀"/>
    <s v="김양운"/>
    <s v="메리츠화재"/>
    <x v="0"/>
    <x v="1"/>
    <n v="10200"/>
    <s v="실효"/>
    <d v="2019-02-22T00:00:00"/>
    <d v="2019-10-31T00:00:00"/>
    <n v="6122059946"/>
    <x v="5"/>
    <d v="2019-02-28T00:00:00"/>
    <x v="5"/>
    <x v="7"/>
    <x v="0"/>
  </r>
  <r>
    <s v="엠피여주"/>
    <s v="MP여주"/>
    <s v="여주1팀"/>
    <s v="김양운"/>
    <s v="메리츠화재"/>
    <x v="0"/>
    <x v="1"/>
    <n v="12680"/>
    <s v="실효"/>
    <d v="2019-02-22T00:00:00"/>
    <d v="2019-12-31T00:00:00"/>
    <n v="6122059013"/>
    <x v="5"/>
    <d v="2019-02-28T00:00:00"/>
    <x v="5"/>
    <x v="7"/>
    <x v="0"/>
  </r>
  <r>
    <s v="엠피여주"/>
    <s v="MP여주"/>
    <s v="여주1팀"/>
    <s v="김양운"/>
    <s v="메리츠화재"/>
    <x v="0"/>
    <x v="0"/>
    <n v="33200"/>
    <s v="실효"/>
    <d v="2019-02-22T00:00:00"/>
    <d v="2019-12-31T00:00:00"/>
    <n v="612313564"/>
    <x v="5"/>
    <d v="2019-02-28T00:00:00"/>
    <x v="5"/>
    <x v="7"/>
    <x v="0"/>
  </r>
  <r>
    <s v="엠피여주"/>
    <s v="MP여주"/>
    <s v="여주1팀"/>
    <s v="김양운"/>
    <s v="메리츠화재"/>
    <x v="0"/>
    <x v="0"/>
    <n v="68000"/>
    <s v="정상"/>
    <d v="2019-02-22T00:00:00"/>
    <d v="2019-02-22T00:00:00"/>
    <n v="612313420"/>
    <x v="5"/>
    <d v="2019-02-28T00:00:00"/>
    <x v="0"/>
    <x v="7"/>
    <x v="0"/>
  </r>
  <r>
    <s v="엠피여주"/>
    <s v="MP여주"/>
    <s v="여주1팀"/>
    <s v="김양운"/>
    <s v="메리츠화재"/>
    <x v="0"/>
    <x v="0"/>
    <n v="20000"/>
    <s v="실효"/>
    <d v="2019-02-22T00:00:00"/>
    <d v="2019-12-31T00:00:00"/>
    <n v="612313474"/>
    <x v="5"/>
    <d v="2019-02-28T00:00:00"/>
    <x v="5"/>
    <x v="7"/>
    <x v="0"/>
  </r>
  <r>
    <s v="엠피상동"/>
    <s v="MP상동"/>
    <s v="상동1팀"/>
    <s v="김옥순"/>
    <s v="메리츠화재"/>
    <x v="0"/>
    <x v="0"/>
    <n v="80000"/>
    <s v="정상"/>
    <d v="2019-02-22T00:00:00"/>
    <d v="2019-02-22T00:00:00"/>
    <n v="6115024626"/>
    <x v="5"/>
    <d v="2019-02-28T00:00:00"/>
    <x v="0"/>
    <x v="1"/>
    <x v="0"/>
  </r>
  <r>
    <s v="엠피송내"/>
    <s v="MP송내"/>
    <s v="송내2팀"/>
    <s v="김은숙1"/>
    <s v="흥국화재"/>
    <x v="0"/>
    <x v="1"/>
    <n v="11853"/>
    <s v="정상"/>
    <d v="2019-02-22T00:00:00"/>
    <d v="2019-02-22T00:00:00"/>
    <n v="41934772790000"/>
    <x v="5"/>
    <d v="2019-02-28T00:00:00"/>
    <x v="0"/>
    <x v="2"/>
    <x v="0"/>
  </r>
  <r>
    <s v="엠피송내"/>
    <s v="MP송내"/>
    <s v="송내2팀"/>
    <s v="김은숙1"/>
    <s v="흥국화재"/>
    <x v="0"/>
    <x v="0"/>
    <n v="59005"/>
    <s v="정상"/>
    <d v="2019-02-22T00:00:00"/>
    <d v="2019-02-22T00:00:00"/>
    <n v="41934772860000"/>
    <x v="5"/>
    <d v="2019-02-28T00:00:00"/>
    <x v="0"/>
    <x v="2"/>
    <x v="0"/>
  </r>
  <r>
    <s v="엠피메트로"/>
    <s v="MP메트로"/>
    <s v="시흥1팀"/>
    <s v="김지연"/>
    <s v="DB손보"/>
    <x v="0"/>
    <x v="0"/>
    <n v="115000"/>
    <s v="정상"/>
    <d v="2019-02-22T00:00:00"/>
    <d v="2019-02-22T00:00:00"/>
    <n v="320190297545"/>
    <x v="5"/>
    <d v="2019-02-28T00:00:00"/>
    <x v="0"/>
    <x v="15"/>
    <x v="0"/>
  </r>
  <r>
    <s v="엠피메트로"/>
    <s v="MP메트로"/>
    <s v="시흥1팀"/>
    <s v="김지연"/>
    <s v="DB손보"/>
    <x v="0"/>
    <x v="1"/>
    <n v="11270"/>
    <s v="정상"/>
    <d v="2019-02-22T00:00:00"/>
    <d v="2019-02-22T00:00:00"/>
    <n v="320190297597"/>
    <x v="5"/>
    <d v="2019-02-28T00:00:00"/>
    <x v="0"/>
    <x v="15"/>
    <x v="0"/>
  </r>
  <r>
    <s v="엠피피스토스"/>
    <s v="MP피스토스"/>
    <s v="피스1팀"/>
    <s v="김진이"/>
    <s v="한화손보"/>
    <x v="0"/>
    <x v="0"/>
    <n v="57420"/>
    <s v="정상"/>
    <d v="2019-02-22T00:00:00"/>
    <d v="2019-02-22T00:00:00"/>
    <s v="LA20198135647000"/>
    <x v="5"/>
    <d v="2019-02-28T00:00:00"/>
    <x v="0"/>
    <x v="3"/>
    <x v="0"/>
  </r>
  <r>
    <s v="엠피피스토스"/>
    <s v="MP피스토스"/>
    <s v="피스1팀"/>
    <s v="김진이"/>
    <s v="AIG손해보험"/>
    <x v="0"/>
    <x v="0"/>
    <n v="17200"/>
    <s v="정상"/>
    <d v="2019-02-22T00:00:00"/>
    <d v="2019-02-22T00:00:00"/>
    <n v="41940837200000"/>
    <x v="5"/>
    <d v="2019-02-28T00:00:00"/>
    <x v="0"/>
    <x v="3"/>
    <x v="0"/>
  </r>
  <r>
    <s v="엠피피스토스"/>
    <s v="MP피스토스"/>
    <s v="피스1팀"/>
    <s v="김진이"/>
    <s v="롯데손보"/>
    <x v="0"/>
    <x v="0"/>
    <n v="30000"/>
    <s v="정상"/>
    <d v="2019-02-22T00:00:00"/>
    <d v="2019-02-22T00:00:00"/>
    <s v="232S20190045062"/>
    <x v="5"/>
    <d v="2019-02-28T00:00:00"/>
    <x v="0"/>
    <x v="3"/>
    <x v="0"/>
  </r>
  <r>
    <s v="엠피피스토스"/>
    <s v="MP피스토스"/>
    <s v="피스1팀"/>
    <s v="김진이"/>
    <s v="KB손보"/>
    <x v="0"/>
    <x v="1"/>
    <n v="31693"/>
    <s v="정상"/>
    <d v="2019-02-22T00:00:00"/>
    <d v="2019-02-22T00:00:00"/>
    <n v="20190899882"/>
    <x v="5"/>
    <d v="2019-02-28T00:00:00"/>
    <x v="0"/>
    <x v="3"/>
    <x v="0"/>
  </r>
  <r>
    <s v="엠피피스토스"/>
    <s v="MP피스토스"/>
    <s v="피스1팀"/>
    <s v="김진이"/>
    <s v="한화손보"/>
    <x v="0"/>
    <x v="0"/>
    <n v="30000"/>
    <s v="정상"/>
    <d v="2019-02-22T00:00:00"/>
    <d v="2019-02-22T00:00:00"/>
    <s v="LA20198135458000"/>
    <x v="5"/>
    <d v="2019-02-28T00:00:00"/>
    <x v="0"/>
    <x v="3"/>
    <x v="0"/>
  </r>
  <r>
    <s v="엠피피스토스"/>
    <s v="MP피스토스"/>
    <s v="피스1팀"/>
    <s v="김진이"/>
    <s v="한화손보"/>
    <x v="0"/>
    <x v="0"/>
    <n v="52470"/>
    <s v="정상"/>
    <d v="2019-02-22T00:00:00"/>
    <d v="2019-02-22T00:00:00"/>
    <s v="LA20198134541000"/>
    <x v="5"/>
    <d v="2019-02-28T00:00:00"/>
    <x v="0"/>
    <x v="3"/>
    <x v="0"/>
  </r>
  <r>
    <s v="엠피레전드"/>
    <s v="MP레전드"/>
    <s v="레전드1팀"/>
    <s v="박윤나"/>
    <s v="메리츠화재"/>
    <x v="0"/>
    <x v="0"/>
    <n v="35000"/>
    <s v="정상"/>
    <d v="2019-02-22T00:00:00"/>
    <d v="2019-02-22T00:00:00"/>
    <n v="61153210813"/>
    <x v="5"/>
    <d v="2019-02-28T00:00:00"/>
    <x v="0"/>
    <x v="11"/>
    <x v="0"/>
  </r>
  <r>
    <s v="엠피레전드"/>
    <s v="MP레전드"/>
    <s v="레전드1팀"/>
    <s v="박윤나"/>
    <s v="롯데손보"/>
    <x v="0"/>
    <x v="0"/>
    <n v="180126"/>
    <s v="정상"/>
    <d v="2019-02-22T00:00:00"/>
    <d v="2019-02-22T00:00:00"/>
    <s v="227X20190092436"/>
    <x v="5"/>
    <d v="2019-02-28T00:00:00"/>
    <x v="0"/>
    <x v="11"/>
    <x v="0"/>
  </r>
  <r>
    <s v="엠피레전드"/>
    <s v="MP레전드"/>
    <s v="레전드1팀"/>
    <s v="박윤나"/>
    <s v="메리츠화재"/>
    <x v="0"/>
    <x v="0"/>
    <n v="32000"/>
    <s v="정상"/>
    <d v="2019-02-22T00:00:00"/>
    <d v="2019-02-22T00:00:00"/>
    <n v="61153210800"/>
    <x v="5"/>
    <d v="2019-02-28T00:00:00"/>
    <x v="0"/>
    <x v="11"/>
    <x v="0"/>
  </r>
  <r>
    <s v="엠피라온"/>
    <s v="MP라온"/>
    <m/>
    <s v="박종철"/>
    <s v="한화손보"/>
    <x v="0"/>
    <x v="0"/>
    <n v="19600"/>
    <s v="정상"/>
    <d v="2019-02-22T00:00:00"/>
    <d v="2019-02-22T00:00:00"/>
    <s v="LA20198124771000"/>
    <x v="5"/>
    <d v="2019-02-28T00:00:00"/>
    <x v="0"/>
    <x v="6"/>
    <x v="0"/>
  </r>
  <r>
    <s v="엠피라온"/>
    <s v="MP라온"/>
    <s v="라온1팀"/>
    <s v="박종호"/>
    <s v="한화손보"/>
    <x v="0"/>
    <x v="0"/>
    <n v="35000"/>
    <s v="정상"/>
    <d v="2019-02-22T00:00:00"/>
    <d v="2019-02-22T00:00:00"/>
    <s v="LA20198134072000"/>
    <x v="5"/>
    <d v="2019-02-28T00:00:00"/>
    <x v="0"/>
    <x v="6"/>
    <x v="0"/>
  </r>
  <r>
    <s v="엠피아이리치"/>
    <s v="MP아이리치"/>
    <s v="아이리치1팀"/>
    <s v="방수연"/>
    <s v="흥국화재"/>
    <x v="0"/>
    <x v="0"/>
    <n v="107705"/>
    <s v="정상"/>
    <d v="2019-02-22T00:00:00"/>
    <d v="2019-02-22T00:00:00"/>
    <n v="41934763530000"/>
    <x v="5"/>
    <d v="2019-02-28T00:00:00"/>
    <x v="0"/>
    <x v="14"/>
    <x v="0"/>
  </r>
  <r>
    <s v="엠피아이리치"/>
    <s v="MP아이리치"/>
    <s v="아이리치1팀"/>
    <s v="방수연"/>
    <s v="메리츠화재"/>
    <x v="0"/>
    <x v="0"/>
    <n v="45030"/>
    <s v="정상"/>
    <d v="2019-02-22T00:00:00"/>
    <d v="2019-02-22T00:00:00"/>
    <n v="6115024532"/>
    <x v="5"/>
    <d v="2019-02-28T00:00:00"/>
    <x v="0"/>
    <x v="14"/>
    <x v="0"/>
  </r>
  <r>
    <s v="엠피아이리치"/>
    <s v="MP아이리치"/>
    <s v="아이리치1팀"/>
    <s v="방수연"/>
    <s v="메리츠화재"/>
    <x v="0"/>
    <x v="1"/>
    <n v="25730"/>
    <s v="정상"/>
    <d v="2019-02-22T00:00:00"/>
    <d v="2019-02-22T00:00:00"/>
    <n v="6122058866"/>
    <x v="5"/>
    <d v="2019-02-28T00:00:00"/>
    <x v="0"/>
    <x v="14"/>
    <x v="0"/>
  </r>
  <r>
    <s v="엠피아이리치"/>
    <s v="MP아이리치"/>
    <s v="아이리치1팀"/>
    <s v="방수연"/>
    <s v="메리츠화재"/>
    <x v="0"/>
    <x v="0"/>
    <n v="34040"/>
    <s v="정상"/>
    <d v="2019-02-22T00:00:00"/>
    <d v="2019-02-22T00:00:00"/>
    <n v="6120831763"/>
    <x v="5"/>
    <d v="2019-02-28T00:00:00"/>
    <x v="0"/>
    <x v="14"/>
    <x v="0"/>
  </r>
  <r>
    <s v="엠피피스토스"/>
    <s v="MP피스토스"/>
    <s v="피스1팀"/>
    <s v="변영미"/>
    <s v="흥국화재"/>
    <x v="0"/>
    <x v="1"/>
    <n v="39784"/>
    <s v="정상"/>
    <d v="2019-02-22T00:00:00"/>
    <d v="2019-02-22T00:00:00"/>
    <n v="41934764790000"/>
    <x v="5"/>
    <d v="2019-02-28T00:00:00"/>
    <x v="0"/>
    <x v="3"/>
    <x v="0"/>
  </r>
  <r>
    <s v="엠피피스토스"/>
    <s v="MP피스토스"/>
    <s v="피스1팀"/>
    <s v="변영미"/>
    <s v="흥국화재"/>
    <x v="0"/>
    <x v="0"/>
    <n v="66278"/>
    <s v="정상"/>
    <d v="2019-02-22T00:00:00"/>
    <d v="2019-02-22T00:00:00"/>
    <n v="41934764360000"/>
    <x v="5"/>
    <d v="2019-02-28T00:00:00"/>
    <x v="0"/>
    <x v="3"/>
    <x v="0"/>
  </r>
  <r>
    <s v="엠피가온"/>
    <s v="MP가온"/>
    <s v="가온1팀"/>
    <s v="송연희"/>
    <s v="흥국화재"/>
    <x v="0"/>
    <x v="0"/>
    <n v="38191"/>
    <s v="정상"/>
    <d v="2019-02-22T00:00:00"/>
    <d v="2019-02-22T00:00:00"/>
    <n v="41934769130000"/>
    <x v="5"/>
    <d v="2019-02-28T00:00:00"/>
    <x v="0"/>
    <x v="9"/>
    <x v="0"/>
  </r>
  <r>
    <s v="엠피가온"/>
    <s v="MP가온"/>
    <s v="가온1팀"/>
    <s v="송연희"/>
    <s v="흥국화재"/>
    <x v="0"/>
    <x v="0"/>
    <n v="64095"/>
    <s v="정상"/>
    <d v="2019-02-22T00:00:00"/>
    <d v="2019-02-22T00:00:00"/>
    <n v="41934766260000"/>
    <x v="5"/>
    <d v="2019-02-28T00:00:00"/>
    <x v="0"/>
    <x v="9"/>
    <x v="0"/>
  </r>
  <r>
    <s v="엠피가온"/>
    <s v="MP가온"/>
    <s v="가온1팀"/>
    <s v="송연희"/>
    <s v="한화손보"/>
    <x v="0"/>
    <x v="0"/>
    <n v="51500"/>
    <s v="정상"/>
    <d v="2019-02-22T00:00:00"/>
    <d v="2019-02-22T00:00:00"/>
    <s v="LA20198135966000"/>
    <x v="5"/>
    <d v="2019-02-28T00:00:00"/>
    <x v="0"/>
    <x v="9"/>
    <x v="0"/>
  </r>
  <r>
    <s v="엠피가온"/>
    <s v="MP가온"/>
    <s v="가온1팀"/>
    <s v="송연희"/>
    <s v="한화손보"/>
    <x v="0"/>
    <x v="0"/>
    <n v="33800"/>
    <s v="정상"/>
    <d v="2019-02-22T00:00:00"/>
    <d v="2019-02-22T00:00:00"/>
    <s v="LA20198126160000"/>
    <x v="5"/>
    <d v="2019-02-28T00:00:00"/>
    <x v="0"/>
    <x v="9"/>
    <x v="0"/>
  </r>
  <r>
    <s v="엠피가온"/>
    <s v="MP가온"/>
    <s v="가온1팀"/>
    <s v="송연희"/>
    <s v="한화손보"/>
    <x v="0"/>
    <x v="0"/>
    <n v="20000"/>
    <s v="실효"/>
    <d v="2019-02-22T00:00:00"/>
    <d v="2019-10-31T00:00:00"/>
    <s v="LA20198138662000"/>
    <x v="5"/>
    <d v="2019-02-28T00:00:00"/>
    <x v="5"/>
    <x v="9"/>
    <x v="0"/>
  </r>
  <r>
    <s v="엠피레전드"/>
    <m/>
    <m/>
    <s v="신승휴"/>
    <s v="흥국화재"/>
    <x v="0"/>
    <x v="0"/>
    <n v="204640"/>
    <s v="실효"/>
    <d v="2019-02-22T00:00:00"/>
    <d v="2019-10-31T00:00:00"/>
    <n v="41934773310000"/>
    <x v="5"/>
    <d v="2019-02-28T00:00:00"/>
    <x v="5"/>
    <x v="11"/>
    <x v="0"/>
  </r>
  <r>
    <s v="엠피레전드"/>
    <m/>
    <m/>
    <s v="신승휴"/>
    <s v="흥국화재"/>
    <x v="0"/>
    <x v="1"/>
    <n v="15977"/>
    <s v="정상"/>
    <d v="2019-02-22T00:00:00"/>
    <d v="2019-02-22T00:00:00"/>
    <n v="41934773230000"/>
    <x v="5"/>
    <d v="2019-02-28T00:00:00"/>
    <x v="0"/>
    <x v="11"/>
    <x v="0"/>
  </r>
  <r>
    <s v="엠피레전드"/>
    <m/>
    <m/>
    <s v="신승휴"/>
    <s v="메리츠화재"/>
    <x v="0"/>
    <x v="0"/>
    <n v="57400"/>
    <s v="실효"/>
    <d v="2019-02-22T00:00:00"/>
    <d v="2019-10-31T00:00:00"/>
    <n v="61153210850"/>
    <x v="5"/>
    <d v="2019-02-28T00:00:00"/>
    <x v="5"/>
    <x v="11"/>
    <x v="0"/>
  </r>
  <r>
    <s v="엠피레전드"/>
    <m/>
    <m/>
    <s v="신승휴"/>
    <s v="메리츠화재"/>
    <x v="0"/>
    <x v="2"/>
    <n v="36240"/>
    <s v="정상"/>
    <d v="2019-02-22T00:00:00"/>
    <d v="2019-02-22T00:00:00"/>
    <n v="612271648"/>
    <x v="5"/>
    <d v="2019-02-28T00:00:00"/>
    <x v="0"/>
    <x v="11"/>
    <x v="0"/>
  </r>
  <r>
    <s v="엠피조은"/>
    <s v="MP조은"/>
    <s v="조은1팀"/>
    <s v="신정자"/>
    <s v="롯데손보"/>
    <x v="0"/>
    <x v="0"/>
    <n v="24565"/>
    <s v="정상"/>
    <d v="2019-02-22T00:00:00"/>
    <d v="2019-02-22T00:00:00"/>
    <s v="226G20190026822"/>
    <x v="5"/>
    <d v="2019-02-28T00:00:00"/>
    <x v="0"/>
    <x v="0"/>
    <x v="0"/>
  </r>
  <r>
    <s v="엠피경기"/>
    <m/>
    <m/>
    <s v="유창백"/>
    <s v="삼성화재"/>
    <x v="0"/>
    <x v="0"/>
    <n v="50000"/>
    <s v="정상"/>
    <d v="2019-02-22T00:00:00"/>
    <d v="2019-02-22T00:00:00"/>
    <n v="51903537400000"/>
    <x v="5"/>
    <d v="2019-02-28T00:00:00"/>
    <x v="0"/>
    <x v="18"/>
    <x v="0"/>
  </r>
  <r>
    <s v="엠피송내"/>
    <s v="MP송내"/>
    <s v="송내1팀"/>
    <s v="윤상례"/>
    <s v="흥국화재"/>
    <x v="0"/>
    <x v="0"/>
    <n v="8000"/>
    <s v="해지"/>
    <d v="2019-02-22T00:00:00"/>
    <d v="2019-09-17T00:00:00"/>
    <n v="41934770750000"/>
    <x v="5"/>
    <d v="2019-02-28T00:00:00"/>
    <x v="5"/>
    <x v="2"/>
    <x v="0"/>
  </r>
  <r>
    <s v="엠피상동"/>
    <s v="MP상동"/>
    <s v="상동1팀"/>
    <s v="윤숙미"/>
    <s v="한화손보"/>
    <x v="0"/>
    <x v="0"/>
    <n v="20580"/>
    <s v="정상"/>
    <d v="2019-02-22T00:00:00"/>
    <d v="2019-02-22T00:00:00"/>
    <s v="LA20198118936000"/>
    <x v="5"/>
    <d v="2019-02-28T00:00:00"/>
    <x v="0"/>
    <x v="1"/>
    <x v="0"/>
  </r>
  <r>
    <s v="엠피상동"/>
    <s v="MP상동"/>
    <s v="상동1팀"/>
    <s v="윤숙미"/>
    <s v="한화손보"/>
    <x v="0"/>
    <x v="0"/>
    <n v="19600"/>
    <s v="정상"/>
    <d v="2019-02-22T00:00:00"/>
    <d v="2019-02-22T00:00:00"/>
    <s v="LA20198126890000"/>
    <x v="5"/>
    <d v="2019-02-28T00:00:00"/>
    <x v="0"/>
    <x v="1"/>
    <x v="0"/>
  </r>
  <r>
    <s v="엠피상동"/>
    <s v="MP상동"/>
    <s v="상동1팀"/>
    <s v="윤숙미"/>
    <s v="한화손보"/>
    <x v="0"/>
    <x v="0"/>
    <n v="20460"/>
    <s v="정상"/>
    <d v="2019-02-22T00:00:00"/>
    <d v="2019-02-22T00:00:00"/>
    <s v="LA20198122908000"/>
    <x v="5"/>
    <d v="2019-02-28T00:00:00"/>
    <x v="0"/>
    <x v="1"/>
    <x v="0"/>
  </r>
  <r>
    <s v="엠피레전드"/>
    <s v="MP레전드"/>
    <s v="레전드1팀"/>
    <s v="이광호"/>
    <s v="흥국화재"/>
    <x v="0"/>
    <x v="1"/>
    <n v="21992"/>
    <s v="정상"/>
    <d v="2019-02-22T00:00:00"/>
    <d v="2019-02-22T00:00:00"/>
    <n v="41934774910000"/>
    <x v="5"/>
    <d v="2019-02-28T00:00:00"/>
    <x v="0"/>
    <x v="11"/>
    <x v="0"/>
  </r>
  <r>
    <s v="엠피레전드"/>
    <s v="MP레전드"/>
    <s v="레전드1팀"/>
    <s v="이광호"/>
    <s v="흥국화재"/>
    <x v="0"/>
    <x v="0"/>
    <n v="111859"/>
    <s v="정상"/>
    <d v="2019-02-22T00:00:00"/>
    <d v="2019-02-22T00:00:00"/>
    <n v="41934774720000"/>
    <x v="5"/>
    <d v="2019-02-28T00:00:00"/>
    <x v="0"/>
    <x v="11"/>
    <x v="0"/>
  </r>
  <r>
    <s v="엠피레전드"/>
    <s v="MP레전드"/>
    <s v="레전드1팀"/>
    <s v="이광호"/>
    <s v="메리츠화재"/>
    <x v="0"/>
    <x v="0"/>
    <n v="30000"/>
    <s v="정상"/>
    <d v="2019-02-22T00:00:00"/>
    <d v="2019-02-22T00:00:00"/>
    <n v="6120831890"/>
    <x v="5"/>
    <d v="2019-02-28T00:00:00"/>
    <x v="0"/>
    <x v="11"/>
    <x v="0"/>
  </r>
  <r>
    <s v="엠피피스토스"/>
    <s v="MP피스토스"/>
    <s v="피스1팀"/>
    <s v="이미선2"/>
    <s v="삼성화재"/>
    <x v="0"/>
    <x v="2"/>
    <n v="50000"/>
    <s v="정상"/>
    <d v="2019-02-22T00:00:00"/>
    <d v="2019-02-22T00:00:00"/>
    <n v="51903598290000"/>
    <x v="5"/>
    <d v="2019-02-28T00:00:00"/>
    <x v="0"/>
    <x v="3"/>
    <x v="0"/>
  </r>
  <r>
    <s v="엠피피스토스"/>
    <s v="MP피스토스"/>
    <s v="피스1팀"/>
    <s v="이복자"/>
    <s v="MG손보"/>
    <x v="0"/>
    <x v="0"/>
    <n v="78295"/>
    <s v="정상"/>
    <d v="2019-02-22T00:00:00"/>
    <d v="2019-02-22T00:00:00"/>
    <n v="20190087867"/>
    <x v="5"/>
    <d v="2019-02-28T00:00:00"/>
    <x v="0"/>
    <x v="3"/>
    <x v="0"/>
  </r>
  <r>
    <s v="엠피피스토스"/>
    <s v="MP피스토스"/>
    <s v="피스1팀"/>
    <s v="이복자"/>
    <s v="롯데손보"/>
    <x v="0"/>
    <x v="0"/>
    <n v="38377"/>
    <s v="정상"/>
    <d v="2019-02-22T00:00:00"/>
    <d v="2019-02-22T00:00:00"/>
    <s v="227H20190067023"/>
    <x v="5"/>
    <d v="2019-02-28T00:00:00"/>
    <x v="0"/>
    <x v="3"/>
    <x v="0"/>
  </r>
  <r>
    <s v="엠피피스토스"/>
    <s v="MP피스토스"/>
    <s v="피스1팀"/>
    <s v="이복자"/>
    <s v="롯데손보"/>
    <x v="0"/>
    <x v="0"/>
    <n v="56523"/>
    <s v="정상"/>
    <d v="2019-02-22T00:00:00"/>
    <d v="2019-02-22T00:00:00"/>
    <s v="227X20190093548"/>
    <x v="5"/>
    <d v="2019-02-28T00:00:00"/>
    <x v="0"/>
    <x v="3"/>
    <x v="0"/>
  </r>
  <r>
    <s v="엠피피스토스"/>
    <s v="MP피스토스"/>
    <s v="피스1팀"/>
    <s v="이복자"/>
    <s v="롯데손보"/>
    <x v="0"/>
    <x v="0"/>
    <n v="51632"/>
    <s v="정상"/>
    <d v="2019-02-22T00:00:00"/>
    <d v="2019-02-22T00:00:00"/>
    <s v="227X20190079857"/>
    <x v="5"/>
    <d v="2019-02-28T00:00:00"/>
    <x v="0"/>
    <x v="3"/>
    <x v="0"/>
  </r>
  <r>
    <s v="엠피피스토스"/>
    <s v="MP피스토스"/>
    <s v="피스1팀"/>
    <s v="이복자"/>
    <s v="롯데손보"/>
    <x v="0"/>
    <x v="0"/>
    <n v="55386"/>
    <s v="정상"/>
    <d v="2019-02-22T00:00:00"/>
    <d v="2019-02-22T00:00:00"/>
    <s v="227X20190093616"/>
    <x v="5"/>
    <d v="2019-02-28T00:00:00"/>
    <x v="0"/>
    <x v="3"/>
    <x v="0"/>
  </r>
  <r>
    <s v="엠피상동"/>
    <s v="MP상동"/>
    <s v="상동1팀"/>
    <s v="이복종"/>
    <s v="메리츠화재"/>
    <x v="0"/>
    <x v="0"/>
    <n v="30000"/>
    <s v="정상"/>
    <d v="2019-02-22T00:00:00"/>
    <d v="2019-02-22T00:00:00"/>
    <n v="61153210150"/>
    <x v="5"/>
    <d v="2019-02-28T00:00:00"/>
    <x v="0"/>
    <x v="1"/>
    <x v="0"/>
  </r>
  <r>
    <s v="엠피상동"/>
    <s v="MP상동"/>
    <s v="상동1팀"/>
    <s v="이복종"/>
    <s v="메리츠화재"/>
    <x v="0"/>
    <x v="0"/>
    <n v="35000"/>
    <s v="정상"/>
    <d v="2019-02-22T00:00:00"/>
    <d v="2019-02-22T00:00:00"/>
    <n v="6123215992"/>
    <x v="5"/>
    <d v="2019-02-28T00:00:00"/>
    <x v="0"/>
    <x v="1"/>
    <x v="0"/>
  </r>
  <r>
    <s v="엠피송내"/>
    <m/>
    <m/>
    <s v="이선영"/>
    <s v="메리츠화재"/>
    <x v="0"/>
    <x v="0"/>
    <n v="20000"/>
    <s v="정상"/>
    <d v="2019-02-22T00:00:00"/>
    <d v="2019-02-22T00:00:00"/>
    <n v="6120142689"/>
    <x v="5"/>
    <d v="2019-02-28T00:00:00"/>
    <x v="0"/>
    <x v="2"/>
    <x v="0"/>
  </r>
  <r>
    <s v="엠피송내"/>
    <m/>
    <m/>
    <s v="이선영"/>
    <s v="롯데손보"/>
    <x v="0"/>
    <x v="0"/>
    <n v="42916"/>
    <s v="정상"/>
    <d v="2019-02-22T00:00:00"/>
    <d v="2019-02-22T00:00:00"/>
    <s v="227X20190093367"/>
    <x v="5"/>
    <d v="2019-02-28T00:00:00"/>
    <x v="0"/>
    <x v="2"/>
    <x v="0"/>
  </r>
  <r>
    <s v="엠피송내"/>
    <m/>
    <m/>
    <s v="이선영"/>
    <s v="롯데손보"/>
    <x v="0"/>
    <x v="0"/>
    <n v="50495"/>
    <s v="정상"/>
    <d v="2019-02-22T00:00:00"/>
    <d v="2019-02-22T00:00:00"/>
    <s v="227X20190092267"/>
    <x v="5"/>
    <d v="2019-02-28T00:00:00"/>
    <x v="0"/>
    <x v="2"/>
    <x v="0"/>
  </r>
  <r>
    <s v="엠피송내"/>
    <m/>
    <m/>
    <s v="이선영"/>
    <s v="롯데손보"/>
    <x v="0"/>
    <x v="0"/>
    <n v="50246"/>
    <s v="정상"/>
    <d v="2019-02-22T00:00:00"/>
    <d v="2019-02-22T00:00:00"/>
    <s v="227X20190092273"/>
    <x v="5"/>
    <d v="2019-02-28T00:00:00"/>
    <x v="0"/>
    <x v="2"/>
    <x v="0"/>
  </r>
  <r>
    <s v="엠피송내"/>
    <m/>
    <m/>
    <s v="이선영"/>
    <s v="롯데손보"/>
    <x v="0"/>
    <x v="0"/>
    <n v="14299"/>
    <s v="정상"/>
    <d v="2019-02-22T00:00:00"/>
    <d v="2019-02-22T00:00:00"/>
    <s v="228T20190035212"/>
    <x v="5"/>
    <d v="2019-02-28T00:00:00"/>
    <x v="0"/>
    <x v="2"/>
    <x v="0"/>
  </r>
  <r>
    <s v="엠피피스토스"/>
    <s v="MP피스토스"/>
    <s v="피스1팀"/>
    <s v="이종순1"/>
    <s v="DB손보"/>
    <x v="0"/>
    <x v="0"/>
    <n v="155000"/>
    <s v="정상"/>
    <d v="2019-02-22T00:00:00"/>
    <d v="2019-02-22T00:00:00"/>
    <n v="320190304384"/>
    <x v="5"/>
    <d v="2019-02-28T00:00:00"/>
    <x v="0"/>
    <x v="3"/>
    <x v="0"/>
  </r>
  <r>
    <s v="엠피피스토스"/>
    <s v="MP피스토스"/>
    <s v="피스1팀"/>
    <s v="이종순1"/>
    <s v="롯데손보"/>
    <x v="0"/>
    <x v="0"/>
    <n v="159380"/>
    <s v="정상"/>
    <d v="2019-02-22T00:00:00"/>
    <d v="2019-02-22T00:00:00"/>
    <s v="227E20190009132"/>
    <x v="5"/>
    <d v="2019-02-28T00:00:00"/>
    <x v="0"/>
    <x v="3"/>
    <x v="0"/>
  </r>
  <r>
    <s v="엠피송내"/>
    <s v="MP송내"/>
    <s v="송내2팀"/>
    <s v="이현자"/>
    <s v="흥국화재"/>
    <x v="0"/>
    <x v="1"/>
    <n v="42087"/>
    <s v="정상"/>
    <d v="2019-02-22T00:00:00"/>
    <d v="2019-02-22T00:00:00"/>
    <n v="41934772610000"/>
    <x v="5"/>
    <d v="2019-02-28T00:00:00"/>
    <x v="0"/>
    <x v="2"/>
    <x v="0"/>
  </r>
  <r>
    <s v="엠피송내"/>
    <s v="MP송내"/>
    <s v="송내2팀"/>
    <s v="이현자"/>
    <s v="흥국화재"/>
    <x v="0"/>
    <x v="0"/>
    <n v="17300"/>
    <s v="정상"/>
    <d v="2019-02-22T00:00:00"/>
    <d v="2019-02-22T00:00:00"/>
    <n v="41934772630000"/>
    <x v="5"/>
    <d v="2019-02-28T00:00:00"/>
    <x v="0"/>
    <x v="2"/>
    <x v="0"/>
  </r>
  <r>
    <s v="엠피송내"/>
    <s v="MP송내"/>
    <s v="송내2팀"/>
    <s v="이현자"/>
    <s v="흥국화재"/>
    <x v="0"/>
    <x v="0"/>
    <n v="47320"/>
    <s v="정상"/>
    <d v="2019-02-22T00:00:00"/>
    <d v="2019-02-22T00:00:00"/>
    <n v="41934772590000"/>
    <x v="5"/>
    <d v="2019-02-28T00:00:00"/>
    <x v="0"/>
    <x v="2"/>
    <x v="0"/>
  </r>
  <r>
    <s v="엠피상동"/>
    <s v="MP상동"/>
    <s v="상동1팀"/>
    <s v="이효순"/>
    <s v="메리츠화재"/>
    <x v="0"/>
    <x v="0"/>
    <n v="30000"/>
    <s v="정상"/>
    <d v="2019-02-22T00:00:00"/>
    <d v="2019-02-22T00:00:00"/>
    <n v="6115024873"/>
    <x v="5"/>
    <d v="2019-02-28T00:00:00"/>
    <x v="0"/>
    <x v="1"/>
    <x v="0"/>
  </r>
  <r>
    <s v="엠피가온"/>
    <s v="MP가온"/>
    <s v="가온1팀"/>
    <s v="임명산"/>
    <s v="한화손보"/>
    <x v="0"/>
    <x v="0"/>
    <n v="20000"/>
    <s v="정상"/>
    <d v="2019-02-22T00:00:00"/>
    <d v="2019-02-22T00:00:00"/>
    <s v="LA20198122229000"/>
    <x v="5"/>
    <d v="2019-02-28T00:00:00"/>
    <x v="0"/>
    <x v="9"/>
    <x v="0"/>
  </r>
  <r>
    <s v="엠피가온"/>
    <s v="MP가온"/>
    <s v="가온1팀"/>
    <s v="임명산"/>
    <s v="한화손보"/>
    <x v="0"/>
    <x v="0"/>
    <n v="19800"/>
    <s v="정상"/>
    <d v="2019-02-22T00:00:00"/>
    <d v="2019-02-22T00:00:00"/>
    <s v="LA20198138139000"/>
    <x v="5"/>
    <d v="2019-02-28T00:00:00"/>
    <x v="0"/>
    <x v="9"/>
    <x v="0"/>
  </r>
  <r>
    <s v="엠피가온"/>
    <s v="MP가온"/>
    <s v="가온1팀"/>
    <s v="임명산"/>
    <s v="한화손보"/>
    <x v="0"/>
    <x v="0"/>
    <n v="20000"/>
    <s v="정상"/>
    <d v="2019-02-22T00:00:00"/>
    <d v="2019-02-22T00:00:00"/>
    <s v="LA20198122170000"/>
    <x v="5"/>
    <d v="2019-02-28T00:00:00"/>
    <x v="0"/>
    <x v="9"/>
    <x v="0"/>
  </r>
  <r>
    <s v="엠피송내"/>
    <s v="MP송내"/>
    <s v="송내2팀"/>
    <s v="임서윤"/>
    <s v="삼성화재"/>
    <x v="0"/>
    <x v="2"/>
    <n v="13000"/>
    <s v="정상"/>
    <d v="2019-02-22T00:00:00"/>
    <d v="2019-02-22T00:00:00"/>
    <n v="51903541380000"/>
    <x v="5"/>
    <d v="2019-02-28T00:00:00"/>
    <x v="0"/>
    <x v="2"/>
    <x v="0"/>
  </r>
  <r>
    <s v="엠피송내"/>
    <s v="MP송내"/>
    <s v="송내2팀"/>
    <s v="임서윤"/>
    <s v="KB손보"/>
    <x v="0"/>
    <x v="2"/>
    <n v="20000"/>
    <s v="정상"/>
    <d v="2019-02-22T00:00:00"/>
    <d v="2019-02-22T00:00:00"/>
    <n v="20190910878"/>
    <x v="5"/>
    <d v="2019-02-28T00:00:00"/>
    <x v="0"/>
    <x v="2"/>
    <x v="0"/>
  </r>
  <r>
    <s v="엠피송내"/>
    <s v="MP송내"/>
    <s v="송내2팀"/>
    <s v="임서윤"/>
    <s v="흥국화재"/>
    <x v="0"/>
    <x v="0"/>
    <n v="33572"/>
    <s v="정상"/>
    <d v="2019-02-22T00:00:00"/>
    <d v="2019-02-22T00:00:00"/>
    <n v="41934770650000"/>
    <x v="5"/>
    <d v="2019-02-28T00:00:00"/>
    <x v="0"/>
    <x v="2"/>
    <x v="0"/>
  </r>
  <r>
    <s v="엠피여주"/>
    <s v="MP여주"/>
    <m/>
    <s v="전석원"/>
    <s v="DB손보"/>
    <x v="0"/>
    <x v="0"/>
    <n v="13360"/>
    <s v="정상"/>
    <d v="2019-02-22T00:00:00"/>
    <d v="2019-02-22T00:00:00"/>
    <n v="320190304444"/>
    <x v="5"/>
    <d v="2019-02-28T00:00:00"/>
    <x v="0"/>
    <x v="7"/>
    <x v="0"/>
  </r>
  <r>
    <s v="엠피성공"/>
    <m/>
    <m/>
    <s v="전용순"/>
    <s v="AIG손해보험"/>
    <x v="0"/>
    <x v="0"/>
    <n v="33361"/>
    <s v="정상"/>
    <d v="2019-02-22T00:00:00"/>
    <d v="2019-02-22T00:00:00"/>
    <n v="41940842590000"/>
    <x v="5"/>
    <d v="2019-02-28T00:00:00"/>
    <x v="0"/>
    <x v="5"/>
    <x v="0"/>
  </r>
  <r>
    <s v="엠피송내"/>
    <s v="MP송내"/>
    <s v="송내1팀"/>
    <s v="정인란"/>
    <s v="메리츠화재"/>
    <x v="0"/>
    <x v="0"/>
    <n v="37500"/>
    <s v="정상"/>
    <d v="2019-02-22T00:00:00"/>
    <d v="2019-02-22T00:00:00"/>
    <n v="6115024457"/>
    <x v="5"/>
    <d v="2019-02-28T00:00:00"/>
    <x v="0"/>
    <x v="2"/>
    <x v="0"/>
  </r>
  <r>
    <s v="엠피송내"/>
    <s v="MP송내"/>
    <s v="송내1팀"/>
    <s v="정인란"/>
    <s v="DB손보"/>
    <x v="0"/>
    <x v="0"/>
    <n v="103000"/>
    <s v="정상"/>
    <d v="2019-02-22T00:00:00"/>
    <d v="2019-02-22T00:00:00"/>
    <n v="320190299694"/>
    <x v="5"/>
    <d v="2019-02-28T00:00:00"/>
    <x v="0"/>
    <x v="2"/>
    <x v="0"/>
  </r>
  <r>
    <s v="엠피송내"/>
    <s v="MP송내"/>
    <s v="송내1팀"/>
    <s v="정인란"/>
    <s v="롯데손보"/>
    <x v="0"/>
    <x v="0"/>
    <n v="10053"/>
    <s v="실효"/>
    <d v="2019-02-22T00:00:00"/>
    <d v="2019-04-30T00:00:00"/>
    <s v="227X20190094992"/>
    <x v="5"/>
    <d v="2019-02-28T00:00:00"/>
    <x v="5"/>
    <x v="2"/>
    <x v="0"/>
  </r>
  <r>
    <s v="엠피송내"/>
    <s v="MP송내"/>
    <s v="송내1팀"/>
    <s v="정인란"/>
    <s v="메리츠화재"/>
    <x v="0"/>
    <x v="0"/>
    <n v="28000"/>
    <s v="정상"/>
    <d v="2019-02-22T00:00:00"/>
    <d v="2019-02-22T00:00:00"/>
    <n v="61153211174"/>
    <x v="5"/>
    <d v="2019-02-28T00:00:00"/>
    <x v="0"/>
    <x v="2"/>
    <x v="0"/>
  </r>
  <r>
    <s v="엠피조은"/>
    <m/>
    <m/>
    <s v="차은주"/>
    <s v="메리츠화재"/>
    <x v="0"/>
    <x v="0"/>
    <n v="68100"/>
    <s v="정상"/>
    <d v="2019-02-22T00:00:00"/>
    <d v="2019-02-22T00:00:00"/>
    <n v="6120139428"/>
    <x v="5"/>
    <d v="2019-02-28T00:00:00"/>
    <x v="0"/>
    <x v="0"/>
    <x v="0"/>
  </r>
  <r>
    <s v="엠피피스토스"/>
    <m/>
    <m/>
    <s v="표계순"/>
    <s v="AIG손해보험"/>
    <x v="0"/>
    <x v="0"/>
    <n v="16806"/>
    <s v="정상"/>
    <d v="2019-02-22T00:00:00"/>
    <d v="2019-02-22T00:00:00"/>
    <n v="41940844000000"/>
    <x v="5"/>
    <d v="2019-02-28T00:00:00"/>
    <x v="0"/>
    <x v="3"/>
    <x v="0"/>
  </r>
  <r>
    <s v="엠피피스토스"/>
    <m/>
    <m/>
    <s v="표계순"/>
    <s v="DB손보"/>
    <x v="0"/>
    <x v="0"/>
    <n v="51600"/>
    <s v="정상"/>
    <d v="2019-02-22T00:00:00"/>
    <d v="2019-02-22T00:00:00"/>
    <n v="320190304196"/>
    <x v="5"/>
    <d v="2019-02-28T00:00:00"/>
    <x v="0"/>
    <x v="3"/>
    <x v="0"/>
  </r>
  <r>
    <s v="엠피피스토스"/>
    <m/>
    <m/>
    <s v="표계순"/>
    <s v="DB손보"/>
    <x v="0"/>
    <x v="0"/>
    <n v="50050"/>
    <s v="정상"/>
    <d v="2019-02-22T00:00:00"/>
    <d v="2019-02-22T00:00:00"/>
    <n v="320190303192"/>
    <x v="5"/>
    <d v="2019-02-28T00:00:00"/>
    <x v="0"/>
    <x v="3"/>
    <x v="0"/>
  </r>
  <r>
    <s v="엠피피스토스"/>
    <m/>
    <m/>
    <s v="표계순"/>
    <s v="AIG손해보험"/>
    <x v="0"/>
    <x v="0"/>
    <n v="18962"/>
    <s v="정상"/>
    <d v="2019-02-22T00:00:00"/>
    <d v="2019-02-22T00:00:00"/>
    <n v="41940842680000"/>
    <x v="5"/>
    <d v="2019-02-28T00:00:00"/>
    <x v="0"/>
    <x v="3"/>
    <x v="0"/>
  </r>
  <r>
    <s v="엠피피스토스"/>
    <s v="MP피스토스"/>
    <s v="피스1팀"/>
    <s v="홍미숙"/>
    <s v="메리츠화재"/>
    <x v="0"/>
    <x v="1"/>
    <n v="65440"/>
    <s v="정상"/>
    <d v="2019-02-22T00:00:00"/>
    <d v="2019-02-22T00:00:00"/>
    <n v="612215161"/>
    <x v="5"/>
    <d v="2019-02-28T00:00:00"/>
    <x v="0"/>
    <x v="3"/>
    <x v="0"/>
  </r>
  <r>
    <s v="엠피피스토스"/>
    <s v="MP피스토스"/>
    <s v="피스1팀"/>
    <s v="홍미숙"/>
    <s v="흥국화재"/>
    <x v="0"/>
    <x v="0"/>
    <n v="41000"/>
    <s v="실효"/>
    <d v="2019-02-22T00:00:00"/>
    <d v="2019-05-31T00:00:00"/>
    <n v="41934851340000"/>
    <x v="5"/>
    <d v="2019-02-28T00:00:00"/>
    <x v="5"/>
    <x v="3"/>
    <x v="0"/>
  </r>
  <r>
    <s v="엠피피스토스"/>
    <s v="MP피스토스"/>
    <s v="피스1팀"/>
    <s v="홍미숙"/>
    <s v="흥국화재"/>
    <x v="0"/>
    <x v="0"/>
    <n v="29600"/>
    <s v="정상"/>
    <d v="2019-02-22T00:00:00"/>
    <d v="2019-02-22T00:00:00"/>
    <n v="41934852620000"/>
    <x v="5"/>
    <d v="2019-02-28T00:00:00"/>
    <x v="0"/>
    <x v="3"/>
    <x v="0"/>
  </r>
  <r>
    <s v="엠피피스토스"/>
    <s v="MP피스토스"/>
    <s v="피스1팀"/>
    <s v="홍미숙"/>
    <s v="메리츠화재"/>
    <x v="0"/>
    <x v="1"/>
    <n v="56460"/>
    <s v="정상"/>
    <d v="2019-02-22T00:00:00"/>
    <d v="2019-02-22T00:00:00"/>
    <n v="6122058607"/>
    <x v="5"/>
    <d v="2019-02-28T00:00:00"/>
    <x v="0"/>
    <x v="3"/>
    <x v="0"/>
  </r>
  <r>
    <s v="엠피상동"/>
    <s v="MP상동"/>
    <s v="상동1팀"/>
    <s v="강명희"/>
    <s v="메리츠화재"/>
    <x v="0"/>
    <x v="0"/>
    <n v="18000"/>
    <s v="정상"/>
    <d v="2019-02-21T00:00:00"/>
    <d v="2019-02-21T00:00:00"/>
    <n v="61153206451"/>
    <x v="5"/>
    <d v="2019-02-28T00:00:00"/>
    <x v="0"/>
    <x v="1"/>
    <x v="0"/>
  </r>
  <r>
    <s v="엠피상동"/>
    <s v="MP상동"/>
    <s v="상동1팀"/>
    <s v="강명희"/>
    <s v="메리츠화재"/>
    <x v="0"/>
    <x v="0"/>
    <n v="56340"/>
    <s v="정상"/>
    <d v="2019-02-21T00:00:00"/>
    <d v="2019-02-21T00:00:00"/>
    <n v="6120138283"/>
    <x v="5"/>
    <d v="2019-02-28T00:00:00"/>
    <x v="0"/>
    <x v="1"/>
    <x v="0"/>
  </r>
  <r>
    <s v="엠피조은"/>
    <s v="MP조은"/>
    <s v="조은1팀"/>
    <s v="김경애"/>
    <s v="흥국화재"/>
    <x v="0"/>
    <x v="0"/>
    <n v="50671"/>
    <s v="정상"/>
    <d v="2019-02-21T00:00:00"/>
    <d v="2019-02-21T00:00:00"/>
    <n v="41934739490000"/>
    <x v="5"/>
    <d v="2019-02-28T00:00:00"/>
    <x v="0"/>
    <x v="0"/>
    <x v="0"/>
  </r>
  <r>
    <s v="엠피메트로"/>
    <s v="씨티엠지점"/>
    <s v="씨티엠1팀"/>
    <s v="김대곤"/>
    <s v="흥국화재"/>
    <x v="0"/>
    <x v="0"/>
    <n v="58890"/>
    <s v="정상"/>
    <d v="2019-02-21T00:00:00"/>
    <d v="2019-02-21T00:00:00"/>
    <n v="41934744440000"/>
    <x v="5"/>
    <d v="2019-02-28T00:00:00"/>
    <x v="0"/>
    <x v="13"/>
    <x v="0"/>
  </r>
  <r>
    <s v="엠피송내"/>
    <s v="MP송내"/>
    <s v="송내2팀"/>
    <s v="김묘정"/>
    <s v="MG손보"/>
    <x v="0"/>
    <x v="0"/>
    <n v="68976"/>
    <s v="정상"/>
    <d v="2019-02-21T00:00:00"/>
    <d v="2019-02-21T00:00:00"/>
    <n v="20190086961"/>
    <x v="5"/>
    <d v="2019-02-28T00:00:00"/>
    <x v="0"/>
    <x v="2"/>
    <x v="0"/>
  </r>
  <r>
    <s v="엠피송내"/>
    <s v="MP송내"/>
    <s v="송내2팀"/>
    <s v="김묘정"/>
    <s v="흥국화재"/>
    <x v="0"/>
    <x v="0"/>
    <n v="42182"/>
    <s v="정상"/>
    <d v="2019-02-21T00:00:00"/>
    <d v="2019-02-21T00:00:00"/>
    <n v="41934739300000"/>
    <x v="5"/>
    <d v="2019-02-28T00:00:00"/>
    <x v="0"/>
    <x v="2"/>
    <x v="0"/>
  </r>
  <r>
    <s v="엠피라온"/>
    <s v="MP라온"/>
    <s v="라온1팀"/>
    <s v="김성만"/>
    <s v="한화손보"/>
    <x v="0"/>
    <x v="0"/>
    <n v="35000"/>
    <s v="정상"/>
    <d v="2019-02-21T00:00:00"/>
    <d v="2019-02-21T00:00:00"/>
    <s v="LA20198101659000"/>
    <x v="5"/>
    <d v="2019-02-28T00:00:00"/>
    <x v="0"/>
    <x v="6"/>
    <x v="0"/>
  </r>
  <r>
    <s v="엠피여주"/>
    <s v="MP여주"/>
    <s v="여주1팀"/>
    <s v="김양운"/>
    <s v="DB손보"/>
    <x v="0"/>
    <x v="0"/>
    <n v="105000"/>
    <s v="정상"/>
    <d v="2019-02-21T00:00:00"/>
    <d v="2019-02-21T00:00:00"/>
    <n v="320190286478"/>
    <x v="5"/>
    <d v="2019-02-28T00:00:00"/>
    <x v="0"/>
    <x v="7"/>
    <x v="0"/>
  </r>
  <r>
    <s v="엠피여주"/>
    <s v="MP여주"/>
    <s v="여주1팀"/>
    <s v="김양운"/>
    <s v="현대해상"/>
    <x v="0"/>
    <x v="0"/>
    <n v="50100"/>
    <s v="실효"/>
    <d v="2019-02-21T00:00:00"/>
    <d v="2019-06-30T00:00:00"/>
    <s v="L01906356806"/>
    <x v="5"/>
    <d v="2019-02-28T00:00:00"/>
    <x v="5"/>
    <x v="7"/>
    <x v="0"/>
  </r>
  <r>
    <s v="엠피아이리치"/>
    <s v="MP아이리치"/>
    <s v="아이리치1팀"/>
    <s v="김정희2"/>
    <s v="메리츠화재"/>
    <x v="0"/>
    <x v="0"/>
    <n v="30000"/>
    <s v="정상"/>
    <d v="2019-02-21T00:00:00"/>
    <d v="2019-02-21T00:00:00"/>
    <n v="61153207754"/>
    <x v="5"/>
    <d v="2019-02-28T00:00:00"/>
    <x v="0"/>
    <x v="14"/>
    <x v="0"/>
  </r>
  <r>
    <s v="엠피피스토스"/>
    <s v="MP피스토스"/>
    <s v="피스1팀"/>
    <s v="김진이"/>
    <s v="한화손보"/>
    <x v="0"/>
    <x v="0"/>
    <n v="50000"/>
    <s v="정상"/>
    <d v="2019-02-21T00:00:00"/>
    <d v="2019-02-21T00:00:00"/>
    <s v="LA20198111622000"/>
    <x v="5"/>
    <d v="2019-02-28T00:00:00"/>
    <x v="0"/>
    <x v="3"/>
    <x v="0"/>
  </r>
  <r>
    <s v="엠피피스토스"/>
    <s v="MP피스토스"/>
    <s v="피스1팀"/>
    <s v="김진이"/>
    <s v="한화손보"/>
    <x v="0"/>
    <x v="0"/>
    <n v="30000"/>
    <s v="정상"/>
    <d v="2019-02-21T00:00:00"/>
    <d v="2019-02-21T00:00:00"/>
    <s v="LA20198112141000"/>
    <x v="5"/>
    <d v="2019-02-28T00:00:00"/>
    <x v="0"/>
    <x v="3"/>
    <x v="0"/>
  </r>
  <r>
    <s v="엠피피스토스"/>
    <s v="MP피스토스"/>
    <s v="피스1팀"/>
    <s v="김현옥2"/>
    <s v="한화손보"/>
    <x v="0"/>
    <x v="0"/>
    <n v="19600"/>
    <s v="실효"/>
    <d v="2019-02-21T00:00:00"/>
    <d v="2019-10-31T00:00:00"/>
    <s v="LA20198110995000"/>
    <x v="5"/>
    <d v="2019-02-28T00:00:00"/>
    <x v="5"/>
    <x v="3"/>
    <x v="0"/>
  </r>
  <r>
    <s v="엠피피스토스"/>
    <s v="MP피스토스"/>
    <s v="피스1팀"/>
    <s v="김현옥2"/>
    <s v="한화손보"/>
    <x v="0"/>
    <x v="0"/>
    <n v="165000"/>
    <s v="실효"/>
    <d v="2019-02-21T00:00:00"/>
    <d v="2019-10-31T00:00:00"/>
    <s v="LA20198110952000"/>
    <x v="5"/>
    <d v="2019-02-28T00:00:00"/>
    <x v="5"/>
    <x v="3"/>
    <x v="0"/>
  </r>
  <r>
    <s v="엠피메트로"/>
    <s v="씨티엠지점"/>
    <s v="씨티엠1팀"/>
    <s v="김혜은"/>
    <s v="흥국화재"/>
    <x v="0"/>
    <x v="0"/>
    <n v="30456"/>
    <s v="정상"/>
    <d v="2019-02-21T00:00:00"/>
    <d v="2019-02-21T00:00:00"/>
    <n v="41934745290000"/>
    <x v="5"/>
    <d v="2019-02-28T00:00:00"/>
    <x v="0"/>
    <x v="13"/>
    <x v="0"/>
  </r>
  <r>
    <s v="엠피메트로"/>
    <s v="씨티엠지점"/>
    <s v="씨티엠1팀"/>
    <s v="김혜은"/>
    <s v="흥국화재"/>
    <x v="0"/>
    <x v="0"/>
    <n v="33216"/>
    <s v="정상"/>
    <d v="2019-02-21T00:00:00"/>
    <d v="2019-02-21T00:00:00"/>
    <n v="41934746000000"/>
    <x v="5"/>
    <d v="2019-02-28T00:00:00"/>
    <x v="0"/>
    <x v="13"/>
    <x v="0"/>
  </r>
  <r>
    <s v="엠피메트로"/>
    <m/>
    <m/>
    <s v="문홍주"/>
    <s v="한화손보"/>
    <x v="0"/>
    <x v="2"/>
    <n v="26200"/>
    <s v="정상"/>
    <d v="2019-02-21T00:00:00"/>
    <d v="2019-02-21T00:00:00"/>
    <s v="LA20198110161000"/>
    <x v="5"/>
    <d v="2019-02-28T00:00:00"/>
    <x v="0"/>
    <x v="17"/>
    <x v="0"/>
  </r>
  <r>
    <s v="엠피메트로"/>
    <m/>
    <m/>
    <s v="문홍주"/>
    <s v="메리츠화재"/>
    <x v="0"/>
    <x v="0"/>
    <n v="26200"/>
    <s v="정상"/>
    <d v="2019-02-21T00:00:00"/>
    <d v="2019-02-21T00:00:00"/>
    <n v="61153207178"/>
    <x v="5"/>
    <d v="2019-02-28T00:00:00"/>
    <x v="0"/>
    <x v="17"/>
    <x v="0"/>
  </r>
  <r>
    <s v="엠피라온"/>
    <s v="MP라온"/>
    <m/>
    <s v="박종철"/>
    <s v="한화손보"/>
    <x v="0"/>
    <x v="0"/>
    <n v="35000"/>
    <s v="실효"/>
    <d v="2019-02-21T00:00:00"/>
    <d v="2019-12-31T00:00:00"/>
    <s v="LA20198115157000"/>
    <x v="5"/>
    <d v="2019-02-28T00:00:00"/>
    <x v="5"/>
    <x v="6"/>
    <x v="0"/>
  </r>
  <r>
    <s v="엠피라온"/>
    <s v="MP라온"/>
    <m/>
    <s v="박종철"/>
    <s v="한화손보"/>
    <x v="0"/>
    <x v="0"/>
    <n v="40000"/>
    <s v="정상"/>
    <d v="2019-02-21T00:00:00"/>
    <d v="2019-02-21T00:00:00"/>
    <s v="LA20198112631000"/>
    <x v="5"/>
    <d v="2019-02-28T00:00:00"/>
    <x v="0"/>
    <x v="6"/>
    <x v="0"/>
  </r>
  <r>
    <s v="엠피라온"/>
    <s v="MP라온"/>
    <m/>
    <s v="박종철"/>
    <s v="현대해상"/>
    <x v="0"/>
    <x v="0"/>
    <n v="9800"/>
    <s v="정상"/>
    <d v="2019-02-21T00:00:00"/>
    <d v="2019-02-21T00:00:00"/>
    <s v="L01906000226"/>
    <x v="5"/>
    <d v="2019-02-28T00:00:00"/>
    <x v="0"/>
    <x v="6"/>
    <x v="0"/>
  </r>
  <r>
    <s v="엠피라온"/>
    <s v="MP라온"/>
    <m/>
    <s v="박종철"/>
    <s v="한화손보"/>
    <x v="0"/>
    <x v="0"/>
    <n v="35000"/>
    <s v="정상"/>
    <d v="2019-02-21T00:00:00"/>
    <d v="2019-02-21T00:00:00"/>
    <s v="LA20198103178000"/>
    <x v="5"/>
    <d v="2019-02-28T00:00:00"/>
    <x v="0"/>
    <x v="6"/>
    <x v="0"/>
  </r>
  <r>
    <s v="엠피라온"/>
    <s v="MP라온"/>
    <s v="라온1팀"/>
    <s v="박종호"/>
    <s v="한화손보"/>
    <x v="0"/>
    <x v="0"/>
    <n v="35000"/>
    <s v="정상"/>
    <d v="2019-02-21T00:00:00"/>
    <d v="2019-02-21T00:00:00"/>
    <s v="LA20198101699000"/>
    <x v="5"/>
    <d v="2019-02-28T00:00:00"/>
    <x v="0"/>
    <x v="6"/>
    <x v="0"/>
  </r>
  <r>
    <s v="엠피라온"/>
    <s v="MP라온"/>
    <s v="라온1팀"/>
    <s v="박종호"/>
    <s v="한화손보"/>
    <x v="0"/>
    <x v="0"/>
    <n v="35000"/>
    <s v="정상"/>
    <d v="2019-02-21T00:00:00"/>
    <d v="2019-02-21T00:00:00"/>
    <s v="LA20198111963000"/>
    <x v="5"/>
    <d v="2019-02-28T00:00:00"/>
    <x v="0"/>
    <x v="6"/>
    <x v="0"/>
  </r>
  <r>
    <s v="엠피라온"/>
    <s v="MP라온"/>
    <s v="라온1팀"/>
    <s v="박종호"/>
    <s v="한화손보"/>
    <x v="0"/>
    <x v="0"/>
    <n v="35000"/>
    <s v="정상"/>
    <d v="2019-02-21T00:00:00"/>
    <d v="2019-02-21T00:00:00"/>
    <s v="LA20198113033000"/>
    <x v="5"/>
    <d v="2019-02-28T00:00:00"/>
    <x v="0"/>
    <x v="6"/>
    <x v="0"/>
  </r>
  <r>
    <s v="엠피성공"/>
    <s v="MP성공"/>
    <s v="성공1팀"/>
    <s v="백혜경"/>
    <s v="흥국화재"/>
    <x v="0"/>
    <x v="0"/>
    <n v="33360"/>
    <s v="정상"/>
    <d v="2019-02-21T00:00:00"/>
    <d v="2019-02-21T00:00:00"/>
    <n v="41934738410000"/>
    <x v="5"/>
    <d v="2019-02-28T00:00:00"/>
    <x v="0"/>
    <x v="5"/>
    <x v="0"/>
  </r>
  <r>
    <s v="엠피성공"/>
    <s v="MP성공"/>
    <s v="성공1팀"/>
    <s v="백혜경"/>
    <s v="한화손보"/>
    <x v="0"/>
    <x v="0"/>
    <n v="40000"/>
    <s v="정상"/>
    <d v="2019-02-21T00:00:00"/>
    <d v="2019-02-21T00:00:00"/>
    <s v="LA20198103734000"/>
    <x v="5"/>
    <d v="2019-02-28T00:00:00"/>
    <x v="0"/>
    <x v="5"/>
    <x v="0"/>
  </r>
  <r>
    <s v="엠피상동"/>
    <s v="MP상동"/>
    <s v="상동1팀"/>
    <s v="손명애"/>
    <s v="메리츠화재"/>
    <x v="0"/>
    <x v="0"/>
    <n v="50000"/>
    <s v="정상"/>
    <d v="2019-02-21T00:00:00"/>
    <d v="2019-02-21T00:00:00"/>
    <n v="6115024126"/>
    <x v="5"/>
    <d v="2019-02-28T00:00:00"/>
    <x v="0"/>
    <x v="1"/>
    <x v="0"/>
  </r>
  <r>
    <s v="엠피피스토스"/>
    <s v="MP피스토스"/>
    <s v="피스1팀"/>
    <s v="신현애"/>
    <s v="메리츠화재"/>
    <x v="0"/>
    <x v="0"/>
    <n v="15000"/>
    <s v="해지"/>
    <d v="2019-02-21T00:00:00"/>
    <d v="2019-10-22T00:00:00"/>
    <n v="61153206790"/>
    <x v="5"/>
    <d v="2019-02-28T00:00:00"/>
    <x v="5"/>
    <x v="3"/>
    <x v="0"/>
  </r>
  <r>
    <s v="엠피피스토스"/>
    <s v="MP피스토스"/>
    <s v="피스1팀"/>
    <s v="오은정"/>
    <s v="AIG손해보험"/>
    <x v="0"/>
    <x v="0"/>
    <n v="22256"/>
    <s v="정상"/>
    <d v="2019-02-21T00:00:00"/>
    <d v="2019-02-21T00:00:00"/>
    <n v="41940827680000"/>
    <x v="5"/>
    <d v="2019-02-28T00:00:00"/>
    <x v="0"/>
    <x v="3"/>
    <x v="0"/>
  </r>
  <r>
    <s v="엠피피스토스"/>
    <s v="MP피스토스"/>
    <s v="피스1팀"/>
    <s v="오은정"/>
    <s v="DB손보"/>
    <x v="0"/>
    <x v="0"/>
    <n v="115000"/>
    <s v="정상"/>
    <d v="2019-02-21T00:00:00"/>
    <d v="2019-02-21T00:00:00"/>
    <n v="320190288956"/>
    <x v="5"/>
    <d v="2019-02-28T00:00:00"/>
    <x v="0"/>
    <x v="3"/>
    <x v="0"/>
  </r>
  <r>
    <s v="엠피피스토스"/>
    <s v="MP피스토스"/>
    <s v="피스1팀"/>
    <s v="오은정"/>
    <s v="메리츠화재"/>
    <x v="0"/>
    <x v="0"/>
    <n v="205000"/>
    <s v="정상"/>
    <d v="2019-02-21T00:00:00"/>
    <d v="2019-02-21T00:00:00"/>
    <n v="6115665674"/>
    <x v="5"/>
    <d v="2019-02-28T00:00:00"/>
    <x v="0"/>
    <x v="3"/>
    <x v="0"/>
  </r>
  <r>
    <s v="엠피피스토스"/>
    <s v="MP피스토스"/>
    <s v="피스1팀"/>
    <s v="우월랑"/>
    <s v="삼성화재"/>
    <x v="0"/>
    <x v="0"/>
    <n v="41358"/>
    <s v="정상"/>
    <d v="2019-02-21T00:00:00"/>
    <d v="2019-02-21T00:00:00"/>
    <n v="51903474330000"/>
    <x v="5"/>
    <d v="2019-02-28T00:00:00"/>
    <x v="0"/>
    <x v="3"/>
    <x v="0"/>
  </r>
  <r>
    <s v="엠피피스토스"/>
    <s v="MP피스토스"/>
    <s v="피스1팀"/>
    <s v="우월랑"/>
    <s v="삼성화재"/>
    <x v="0"/>
    <x v="0"/>
    <n v="20000"/>
    <s v="정상"/>
    <d v="2019-02-21T00:00:00"/>
    <d v="2019-02-21T00:00:00"/>
    <n v="51903488900000"/>
    <x v="5"/>
    <d v="2019-02-28T00:00:00"/>
    <x v="0"/>
    <x v="3"/>
    <x v="0"/>
  </r>
  <r>
    <s v="엠피송내"/>
    <s v="MP송내"/>
    <s v="송내1팀"/>
    <s v="윤상례"/>
    <s v="흥국화재"/>
    <x v="0"/>
    <x v="0"/>
    <n v="36250"/>
    <s v="정상"/>
    <d v="2019-02-21T00:00:00"/>
    <d v="2019-02-21T00:00:00"/>
    <n v="41934741080000"/>
    <x v="5"/>
    <d v="2019-02-28T00:00:00"/>
    <x v="0"/>
    <x v="2"/>
    <x v="0"/>
  </r>
  <r>
    <s v="엠피송내"/>
    <s v="MP송내"/>
    <s v="송내1팀"/>
    <s v="윤상례"/>
    <s v="흥국화재"/>
    <x v="0"/>
    <x v="1"/>
    <n v="8444"/>
    <s v="정상"/>
    <d v="2019-02-21T00:00:00"/>
    <d v="2019-02-21T00:00:00"/>
    <n v="41934741060000"/>
    <x v="5"/>
    <d v="2019-02-28T00:00:00"/>
    <x v="0"/>
    <x v="2"/>
    <x v="0"/>
  </r>
  <r>
    <s v="엠피상동"/>
    <s v="MP상동"/>
    <s v="상동1팀"/>
    <s v="이경옥"/>
    <s v="한화손보"/>
    <x v="0"/>
    <x v="0"/>
    <n v="50000"/>
    <s v="정상"/>
    <d v="2019-02-21T00:00:00"/>
    <d v="2019-02-21T00:00:00"/>
    <s v="LA20198105403000"/>
    <x v="5"/>
    <d v="2019-02-28T00:00:00"/>
    <x v="0"/>
    <x v="1"/>
    <x v="0"/>
  </r>
  <r>
    <s v="엠피상동"/>
    <s v="MP상동"/>
    <s v="상동1팀"/>
    <s v="이경옥"/>
    <s v="삼성화재"/>
    <x v="0"/>
    <x v="0"/>
    <n v="32000"/>
    <s v="정상"/>
    <d v="2019-02-21T00:00:00"/>
    <d v="2019-02-21T00:00:00"/>
    <n v="51903455420000"/>
    <x v="5"/>
    <d v="2019-02-28T00:00:00"/>
    <x v="0"/>
    <x v="1"/>
    <x v="0"/>
  </r>
  <r>
    <s v="엠피상동"/>
    <s v="MP상동"/>
    <s v="상동1팀"/>
    <s v="이경화2"/>
    <s v="KB손보"/>
    <x v="0"/>
    <x v="0"/>
    <n v="22000"/>
    <s v="정상"/>
    <d v="2019-02-21T00:00:00"/>
    <d v="2019-02-21T00:00:00"/>
    <n v="20190882235"/>
    <x v="5"/>
    <d v="2019-02-28T00:00:00"/>
    <x v="0"/>
    <x v="1"/>
    <x v="0"/>
  </r>
  <r>
    <s v="엠피상동"/>
    <s v="MP상동"/>
    <s v="상동1팀"/>
    <s v="이경화2"/>
    <s v="KB손보"/>
    <x v="0"/>
    <x v="0"/>
    <n v="23000"/>
    <s v="정상"/>
    <d v="2019-02-21T00:00:00"/>
    <d v="2019-02-21T00:00:00"/>
    <n v="20190882341"/>
    <x v="5"/>
    <d v="2019-02-28T00:00:00"/>
    <x v="0"/>
    <x v="1"/>
    <x v="0"/>
  </r>
  <r>
    <s v="엠피라온"/>
    <s v="MP라온"/>
    <s v="라온1팀"/>
    <s v="이동욱2"/>
    <s v="흥국화재"/>
    <x v="0"/>
    <x v="0"/>
    <n v="35000"/>
    <s v="정상"/>
    <d v="2019-02-21T00:00:00"/>
    <d v="2019-02-21T00:00:00"/>
    <n v="41934748840000"/>
    <x v="5"/>
    <d v="2019-02-28T00:00:00"/>
    <x v="0"/>
    <x v="6"/>
    <x v="0"/>
  </r>
  <r>
    <s v="엠피상동"/>
    <s v="MP상동"/>
    <s v="상동1팀"/>
    <s v="이병식"/>
    <s v="한화손보"/>
    <x v="0"/>
    <x v="0"/>
    <n v="30000"/>
    <s v="정상"/>
    <d v="2019-02-21T00:00:00"/>
    <d v="2019-02-21T00:00:00"/>
    <s v="LA20198105686000"/>
    <x v="5"/>
    <d v="2019-02-28T00:00:00"/>
    <x v="0"/>
    <x v="1"/>
    <x v="0"/>
  </r>
  <r>
    <s v="엠피피스토스"/>
    <s v="MP피스토스"/>
    <s v="피스1팀"/>
    <s v="이복자"/>
    <s v="KB손보"/>
    <x v="0"/>
    <x v="0"/>
    <n v="160731"/>
    <s v="정상"/>
    <d v="2019-02-21T00:00:00"/>
    <d v="2019-02-21T00:00:00"/>
    <n v="20190890036"/>
    <x v="5"/>
    <d v="2019-02-28T00:00:00"/>
    <x v="0"/>
    <x v="3"/>
    <x v="0"/>
  </r>
  <r>
    <s v="엠피피스토스"/>
    <s v="MP피스토스"/>
    <s v="피스1팀"/>
    <s v="이복자"/>
    <s v="한화손보"/>
    <x v="0"/>
    <x v="0"/>
    <n v="37000"/>
    <s v="정상"/>
    <d v="2019-02-21T00:00:00"/>
    <d v="2019-02-21T00:00:00"/>
    <s v="LA20198113250000"/>
    <x v="5"/>
    <d v="2019-02-28T00:00:00"/>
    <x v="0"/>
    <x v="3"/>
    <x v="0"/>
  </r>
  <r>
    <s v="엠피피스토스"/>
    <s v="MP피스토스"/>
    <s v="피스1팀"/>
    <s v="이복자"/>
    <s v="KB손보"/>
    <x v="0"/>
    <x v="0"/>
    <n v="143313"/>
    <s v="정상"/>
    <d v="2019-02-21T00:00:00"/>
    <d v="2019-02-21T00:00:00"/>
    <n v="20190881380"/>
    <x v="5"/>
    <d v="2019-02-28T00:00:00"/>
    <x v="0"/>
    <x v="3"/>
    <x v="0"/>
  </r>
  <r>
    <s v="엠피피스토스"/>
    <s v="MP피스토스"/>
    <s v="피스1팀"/>
    <s v="이복자"/>
    <s v="MG손보"/>
    <x v="0"/>
    <x v="0"/>
    <n v="77607"/>
    <s v="정상"/>
    <d v="2019-02-21T00:00:00"/>
    <d v="2019-02-21T00:00:00"/>
    <n v="20190086950"/>
    <x v="5"/>
    <d v="2019-02-28T00:00:00"/>
    <x v="0"/>
    <x v="3"/>
    <x v="0"/>
  </r>
  <r>
    <s v="엠피송내"/>
    <m/>
    <m/>
    <s v="이선영"/>
    <s v="흥국화재"/>
    <x v="0"/>
    <x v="0"/>
    <n v="72000"/>
    <s v="정상"/>
    <d v="2019-02-21T00:00:00"/>
    <d v="2019-02-21T00:00:00"/>
    <n v="41934740640000"/>
    <x v="5"/>
    <d v="2019-02-28T00:00:00"/>
    <x v="0"/>
    <x v="2"/>
    <x v="0"/>
  </r>
  <r>
    <s v="엠피송내"/>
    <m/>
    <m/>
    <s v="이선영"/>
    <s v="흥국화재"/>
    <x v="0"/>
    <x v="0"/>
    <n v="31900"/>
    <s v="정상"/>
    <d v="2019-02-21T00:00:00"/>
    <d v="2019-02-21T00:00:00"/>
    <n v="41934740630000"/>
    <x v="5"/>
    <d v="2019-02-28T00:00:00"/>
    <x v="0"/>
    <x v="2"/>
    <x v="0"/>
  </r>
  <r>
    <s v="엠피송내"/>
    <m/>
    <m/>
    <s v="이선영"/>
    <s v="DB손보"/>
    <x v="0"/>
    <x v="0"/>
    <n v="53000"/>
    <s v="정상"/>
    <d v="2019-02-21T00:00:00"/>
    <d v="2019-02-21T00:00:00"/>
    <n v="320190293265"/>
    <x v="5"/>
    <d v="2019-02-28T00:00:00"/>
    <x v="0"/>
    <x v="2"/>
    <x v="0"/>
  </r>
  <r>
    <s v="엠피조은"/>
    <m/>
    <m/>
    <s v="이선화2"/>
    <s v="KB손보"/>
    <x v="0"/>
    <x v="0"/>
    <n v="43000"/>
    <s v="정상"/>
    <d v="2019-02-21T00:00:00"/>
    <d v="2019-02-21T00:00:00"/>
    <n v="20190887767"/>
    <x v="5"/>
    <d v="2019-02-28T00:00:00"/>
    <x v="0"/>
    <x v="0"/>
    <x v="0"/>
  </r>
  <r>
    <s v="엠피조은"/>
    <m/>
    <m/>
    <s v="이선화2"/>
    <s v="흥국화재"/>
    <x v="0"/>
    <x v="0"/>
    <n v="57053"/>
    <s v="정상"/>
    <d v="2019-02-21T00:00:00"/>
    <d v="2019-02-21T00:00:00"/>
    <n v="41934749060000"/>
    <x v="5"/>
    <d v="2019-02-28T00:00:00"/>
    <x v="0"/>
    <x v="0"/>
    <x v="0"/>
  </r>
  <r>
    <s v="엠피라온"/>
    <s v="HL지점"/>
    <m/>
    <s v="이종선"/>
    <s v="흥국화재"/>
    <x v="0"/>
    <x v="0"/>
    <n v="39700"/>
    <s v="정상"/>
    <d v="2019-02-21T00:00:00"/>
    <d v="2019-02-21T00:00:00"/>
    <n v="41934746140000"/>
    <x v="5"/>
    <d v="2019-02-28T00:00:00"/>
    <x v="0"/>
    <x v="8"/>
    <x v="0"/>
  </r>
  <r>
    <s v="엠피송내"/>
    <s v="MP송내"/>
    <s v="송내2팀"/>
    <s v="이현자"/>
    <s v="흥국화재"/>
    <x v="0"/>
    <x v="0"/>
    <n v="44810"/>
    <s v="실효"/>
    <d v="2019-02-21T00:00:00"/>
    <d v="2019-11-30T00:00:00"/>
    <n v="41934753570000"/>
    <x v="5"/>
    <d v="2019-02-28T00:00:00"/>
    <x v="5"/>
    <x v="2"/>
    <x v="0"/>
  </r>
  <r>
    <s v="엠피송내"/>
    <s v="MP송내"/>
    <s v="송내2팀"/>
    <s v="이현자"/>
    <s v="흥국화재"/>
    <x v="0"/>
    <x v="0"/>
    <n v="25100"/>
    <s v="실효"/>
    <d v="2019-02-21T00:00:00"/>
    <d v="2019-11-30T00:00:00"/>
    <n v="41934753530000"/>
    <x v="5"/>
    <d v="2019-02-28T00:00:00"/>
    <x v="5"/>
    <x v="2"/>
    <x v="0"/>
  </r>
  <r>
    <s v="엠피가온"/>
    <s v="MP가온"/>
    <s v="가온1팀"/>
    <s v="임명산"/>
    <s v="한화손보"/>
    <x v="0"/>
    <x v="1"/>
    <n v="16202"/>
    <s v="정상"/>
    <d v="2019-02-21T00:00:00"/>
    <d v="2019-02-21T00:00:00"/>
    <s v="LA20198109733000"/>
    <x v="5"/>
    <d v="2019-02-28T00:00:00"/>
    <x v="0"/>
    <x v="9"/>
    <x v="0"/>
  </r>
  <r>
    <s v="엠피가온"/>
    <s v="MP가온"/>
    <s v="가온1팀"/>
    <s v="임명산"/>
    <s v="한화손보"/>
    <x v="0"/>
    <x v="0"/>
    <n v="64000"/>
    <s v="정상"/>
    <d v="2019-02-21T00:00:00"/>
    <d v="2019-02-21T00:00:00"/>
    <s v="LA20198111244000"/>
    <x v="5"/>
    <d v="2019-02-28T00:00:00"/>
    <x v="0"/>
    <x v="9"/>
    <x v="0"/>
  </r>
  <r>
    <s v="엠피가온"/>
    <s v="MP가온"/>
    <s v="가온1팀"/>
    <s v="임명산"/>
    <s v="한화손보"/>
    <x v="0"/>
    <x v="1"/>
    <n v="13207"/>
    <s v="정상"/>
    <d v="2019-02-21T00:00:00"/>
    <d v="2019-02-21T00:00:00"/>
    <s v="LA20198107851000"/>
    <x v="5"/>
    <d v="2019-02-28T00:00:00"/>
    <x v="0"/>
    <x v="9"/>
    <x v="0"/>
  </r>
  <r>
    <s v="엠피가온"/>
    <s v="MP가온"/>
    <s v="가온1팀"/>
    <s v="임명산"/>
    <s v="한화손보"/>
    <x v="0"/>
    <x v="1"/>
    <n v="4623"/>
    <s v="정상"/>
    <d v="2019-02-21T00:00:00"/>
    <d v="2019-02-21T00:00:00"/>
    <s v="LA20198110091000"/>
    <x v="5"/>
    <d v="2019-02-28T00:00:00"/>
    <x v="0"/>
    <x v="9"/>
    <x v="0"/>
  </r>
  <r>
    <s v="엠피가온"/>
    <s v="MP가온"/>
    <s v="가온1팀"/>
    <s v="임명산"/>
    <s v="흥국화재"/>
    <x v="0"/>
    <x v="0"/>
    <n v="63947"/>
    <s v="정상"/>
    <d v="2019-02-21T00:00:00"/>
    <d v="2019-02-21T00:00:00"/>
    <n v="41934743770000"/>
    <x v="5"/>
    <d v="2019-02-28T00:00:00"/>
    <x v="0"/>
    <x v="9"/>
    <x v="0"/>
  </r>
  <r>
    <s v="엠피가온"/>
    <s v="MP가온"/>
    <s v="가온1팀"/>
    <s v="임명산"/>
    <s v="흥국화재"/>
    <x v="0"/>
    <x v="0"/>
    <n v="67846"/>
    <s v="정상"/>
    <d v="2019-02-21T00:00:00"/>
    <d v="2019-02-21T00:00:00"/>
    <n v="41934744450000"/>
    <x v="5"/>
    <d v="2019-02-28T00:00:00"/>
    <x v="0"/>
    <x v="9"/>
    <x v="0"/>
  </r>
  <r>
    <s v="엠피가온"/>
    <s v="MP가온"/>
    <s v="가온1팀"/>
    <s v="임명산"/>
    <s v="한화손보"/>
    <x v="0"/>
    <x v="1"/>
    <n v="5227"/>
    <s v="정상"/>
    <d v="2019-02-21T00:00:00"/>
    <d v="2019-02-21T00:00:00"/>
    <s v="LA20198106756000"/>
    <x v="5"/>
    <d v="2019-02-28T00:00:00"/>
    <x v="0"/>
    <x v="9"/>
    <x v="0"/>
  </r>
  <r>
    <s v="엠피가온"/>
    <s v="MP가온"/>
    <s v="가온1팀"/>
    <s v="임명산"/>
    <s v="한화손보"/>
    <x v="0"/>
    <x v="1"/>
    <n v="14258"/>
    <s v="정상"/>
    <d v="2019-02-21T00:00:00"/>
    <d v="2019-02-21T00:00:00"/>
    <s v="LA20198109555000"/>
    <x v="5"/>
    <d v="2019-02-28T00:00:00"/>
    <x v="0"/>
    <x v="9"/>
    <x v="0"/>
  </r>
  <r>
    <s v="엠피송내"/>
    <s v="MP송내"/>
    <s v="송내2팀"/>
    <s v="임서윤"/>
    <s v="롯데손보"/>
    <x v="0"/>
    <x v="0"/>
    <n v="59688"/>
    <s v="정상"/>
    <d v="2019-02-21T00:00:00"/>
    <d v="2019-02-21T00:00:00"/>
    <s v="228T20190033119"/>
    <x v="5"/>
    <d v="2019-02-28T00:00:00"/>
    <x v="0"/>
    <x v="2"/>
    <x v="0"/>
  </r>
  <r>
    <s v="엠피여주"/>
    <s v="MP여주"/>
    <m/>
    <s v="전석원"/>
    <s v="DB손보"/>
    <x v="0"/>
    <x v="0"/>
    <n v="49500"/>
    <s v="실효"/>
    <d v="2019-02-21T00:00:00"/>
    <d v="2019-10-31T00:00:00"/>
    <n v="320190291619"/>
    <x v="5"/>
    <d v="2019-02-28T00:00:00"/>
    <x v="5"/>
    <x v="7"/>
    <x v="0"/>
  </r>
  <r>
    <s v="엠피상동"/>
    <s v="MP상동"/>
    <s v="상동1팀"/>
    <s v="조성임"/>
    <s v="KB손보"/>
    <x v="0"/>
    <x v="0"/>
    <n v="67000"/>
    <s v="정상"/>
    <d v="2019-02-21T00:00:00"/>
    <d v="2019-02-21T00:00:00"/>
    <n v="20190871058"/>
    <x v="5"/>
    <d v="2019-02-28T00:00:00"/>
    <x v="0"/>
    <x v="1"/>
    <x v="0"/>
  </r>
  <r>
    <s v="엠피성공"/>
    <s v="MP성공"/>
    <s v="성공1팀"/>
    <s v="최선희"/>
    <s v="흥국화재"/>
    <x v="0"/>
    <x v="0"/>
    <n v="178452"/>
    <s v="정상"/>
    <d v="2019-02-21T00:00:00"/>
    <d v="2019-02-21T00:00:00"/>
    <n v="41934740890000"/>
    <x v="5"/>
    <d v="2019-02-28T00:00:00"/>
    <x v="0"/>
    <x v="5"/>
    <x v="0"/>
  </r>
  <r>
    <s v="엠피성공"/>
    <s v="MP성공"/>
    <s v="성공1팀"/>
    <s v="최선희"/>
    <s v="메리츠화재"/>
    <x v="0"/>
    <x v="0"/>
    <n v="43000"/>
    <s v="실효"/>
    <d v="2019-02-21T00:00:00"/>
    <d v="2019-09-30T00:00:00"/>
    <n v="61153206490"/>
    <x v="5"/>
    <d v="2019-02-28T00:00:00"/>
    <x v="5"/>
    <x v="5"/>
    <x v="0"/>
  </r>
  <r>
    <s v="엠피성공"/>
    <s v="MP성공"/>
    <s v="성공1팀"/>
    <s v="최선희"/>
    <s v="KB손보"/>
    <x v="0"/>
    <x v="1"/>
    <n v="5387"/>
    <s v="정상"/>
    <d v="2019-02-21T00:00:00"/>
    <d v="2019-02-21T00:00:00"/>
    <n v="20190868852"/>
    <x v="5"/>
    <d v="2019-02-28T00:00:00"/>
    <x v="0"/>
    <x v="5"/>
    <x v="0"/>
  </r>
  <r>
    <s v="엠피성공"/>
    <s v="MP성공"/>
    <s v="성공1팀"/>
    <s v="최선희"/>
    <s v="KB손보"/>
    <x v="0"/>
    <x v="0"/>
    <n v="153005"/>
    <s v="정상"/>
    <d v="2019-02-21T00:00:00"/>
    <d v="2019-02-21T00:00:00"/>
    <n v="20190868859"/>
    <x v="5"/>
    <d v="2019-02-28T00:00:00"/>
    <x v="0"/>
    <x v="5"/>
    <x v="0"/>
  </r>
  <r>
    <s v="엠피성공"/>
    <s v="MP성공"/>
    <s v="성공1팀"/>
    <s v="최선희"/>
    <s v="KB손보"/>
    <x v="0"/>
    <x v="1"/>
    <n v="16155"/>
    <s v="정상"/>
    <d v="2019-02-21T00:00:00"/>
    <d v="2019-02-21T00:00:00"/>
    <n v="20190868861"/>
    <x v="5"/>
    <d v="2019-02-28T00:00:00"/>
    <x v="0"/>
    <x v="5"/>
    <x v="0"/>
  </r>
  <r>
    <s v="엠피성공"/>
    <s v="MP성공"/>
    <s v="성공1팀"/>
    <s v="최선희"/>
    <s v="KB손보"/>
    <x v="0"/>
    <x v="0"/>
    <n v="136559"/>
    <s v="정상"/>
    <d v="2019-02-21T00:00:00"/>
    <d v="2019-02-21T00:00:00"/>
    <n v="20190868851"/>
    <x v="5"/>
    <d v="2019-02-28T00:00:00"/>
    <x v="0"/>
    <x v="5"/>
    <x v="0"/>
  </r>
  <r>
    <s v="엠피피스토스"/>
    <s v="MP피스토스"/>
    <s v="피스1팀"/>
    <s v="홍미숙"/>
    <s v="흥국화재"/>
    <x v="0"/>
    <x v="0"/>
    <n v="84325"/>
    <s v="정상"/>
    <d v="2019-02-21T00:00:00"/>
    <d v="2019-02-21T00:00:00"/>
    <n v="41934802660000"/>
    <x v="5"/>
    <d v="2019-02-28T00:00:00"/>
    <x v="0"/>
    <x v="3"/>
    <x v="0"/>
  </r>
  <r>
    <s v="엠피성공"/>
    <s v="MP성공"/>
    <s v="성공1팀"/>
    <s v="홍미정"/>
    <s v="메리츠화재"/>
    <x v="0"/>
    <x v="0"/>
    <n v="31000"/>
    <s v="정상"/>
    <d v="2019-02-21T00:00:00"/>
    <d v="2019-02-21T00:00:00"/>
    <n v="61153207049"/>
    <x v="5"/>
    <d v="2019-02-28T00:00:00"/>
    <x v="0"/>
    <x v="5"/>
    <x v="0"/>
  </r>
  <r>
    <s v="엠피성공"/>
    <s v="MP성공"/>
    <s v="성공1팀"/>
    <s v="홍미정"/>
    <s v="메리츠화재"/>
    <x v="0"/>
    <x v="0"/>
    <n v="59200"/>
    <s v="정상"/>
    <d v="2019-02-21T00:00:00"/>
    <d v="2019-02-21T00:00:00"/>
    <n v="6120138581"/>
    <x v="5"/>
    <d v="2019-02-28T00:00:00"/>
    <x v="0"/>
    <x v="5"/>
    <x v="0"/>
  </r>
  <r>
    <s v="엠피성공"/>
    <s v="MP성공"/>
    <s v="성공1팀"/>
    <s v="홍미정"/>
    <s v="KB손보"/>
    <x v="0"/>
    <x v="0"/>
    <n v="55000"/>
    <s v="정상"/>
    <d v="2019-02-21T00:00:00"/>
    <d v="2019-02-21T00:00:00"/>
    <n v="20190877081"/>
    <x v="5"/>
    <d v="2019-02-28T00:00:00"/>
    <x v="0"/>
    <x v="5"/>
    <x v="0"/>
  </r>
  <r>
    <s v="엠피상동"/>
    <s v="MP상동"/>
    <s v="상동1팀"/>
    <s v="강미경"/>
    <s v="메리츠화재"/>
    <x v="0"/>
    <x v="0"/>
    <n v="41000"/>
    <s v="정상"/>
    <d v="2019-02-20T00:00:00"/>
    <d v="2019-02-20T00:00:00"/>
    <n v="6120137023"/>
    <x v="5"/>
    <d v="2019-02-28T00:00:00"/>
    <x v="0"/>
    <x v="1"/>
    <x v="0"/>
  </r>
  <r>
    <s v="엠피상동"/>
    <s v="MP상동"/>
    <s v="상동1팀"/>
    <s v="강미경"/>
    <s v="메리츠화재"/>
    <x v="0"/>
    <x v="0"/>
    <n v="40000"/>
    <s v="정상"/>
    <d v="2019-02-20T00:00:00"/>
    <d v="2019-02-20T00:00:00"/>
    <n v="6120829936"/>
    <x v="5"/>
    <d v="2019-02-28T00:00:00"/>
    <x v="0"/>
    <x v="1"/>
    <x v="0"/>
  </r>
  <r>
    <s v="엠피피스토스"/>
    <s v="MP피스토스"/>
    <s v="피스1팀"/>
    <s v="고경숙"/>
    <s v="현대해상"/>
    <x v="0"/>
    <x v="0"/>
    <n v="33000"/>
    <s v="정상"/>
    <d v="2019-02-20T00:00:00"/>
    <d v="2019-02-20T00:00:00"/>
    <s v="L01906484078"/>
    <x v="5"/>
    <d v="2019-02-28T00:00:00"/>
    <x v="0"/>
    <x v="3"/>
    <x v="0"/>
  </r>
  <r>
    <s v="엠피송내"/>
    <s v="MP송내"/>
    <s v="송내2팀"/>
    <s v="김묘정"/>
    <s v="흥국화재"/>
    <x v="0"/>
    <x v="0"/>
    <n v="30000"/>
    <s v="정상"/>
    <d v="2019-02-20T00:00:00"/>
    <d v="2019-02-20T00:00:00"/>
    <n v="41934733600000"/>
    <x v="5"/>
    <d v="2019-02-28T00:00:00"/>
    <x v="0"/>
    <x v="2"/>
    <x v="0"/>
  </r>
  <r>
    <s v="엠피송내"/>
    <s v="MP송내"/>
    <s v="송내2팀"/>
    <s v="김묘정"/>
    <s v="흥국화재"/>
    <x v="0"/>
    <x v="0"/>
    <n v="36500"/>
    <s v="정상"/>
    <d v="2019-02-20T00:00:00"/>
    <d v="2019-02-20T00:00:00"/>
    <n v="41934733670000"/>
    <x v="5"/>
    <d v="2019-02-28T00:00:00"/>
    <x v="0"/>
    <x v="2"/>
    <x v="0"/>
  </r>
  <r>
    <s v="엠피조은"/>
    <s v="MP조은"/>
    <s v="조은1팀"/>
    <s v="김민화"/>
    <s v="현대해상"/>
    <x v="0"/>
    <x v="0"/>
    <n v="29000"/>
    <s v="정상"/>
    <d v="2019-02-20T00:00:00"/>
    <d v="2019-02-20T00:00:00"/>
    <s v="L01906435549"/>
    <x v="5"/>
    <d v="2019-02-28T00:00:00"/>
    <x v="0"/>
    <x v="0"/>
    <x v="0"/>
  </r>
  <r>
    <s v="엠피라온"/>
    <s v="MP라온"/>
    <s v="라온1팀"/>
    <s v="김성만"/>
    <s v="한화손보"/>
    <x v="0"/>
    <x v="0"/>
    <n v="35000"/>
    <s v="정상"/>
    <d v="2019-02-20T00:00:00"/>
    <d v="2019-02-20T00:00:00"/>
    <s v="LA20198097769000"/>
    <x v="5"/>
    <d v="2019-02-28T00:00:00"/>
    <x v="0"/>
    <x v="6"/>
    <x v="0"/>
  </r>
  <r>
    <s v="엠피상동"/>
    <s v="MP상동"/>
    <s v="상동1팀"/>
    <s v="김순자"/>
    <s v="KB손보"/>
    <x v="0"/>
    <x v="0"/>
    <n v="40695"/>
    <s v="정상"/>
    <d v="2019-02-20T00:00:00"/>
    <d v="2019-02-20T00:00:00"/>
    <n v="20190859645"/>
    <x v="5"/>
    <d v="2019-02-28T00:00:00"/>
    <x v="0"/>
    <x v="1"/>
    <x v="0"/>
  </r>
  <r>
    <s v="엠피상동"/>
    <s v="MP상동"/>
    <s v="상동1팀"/>
    <s v="김순자"/>
    <s v="KB손보"/>
    <x v="0"/>
    <x v="0"/>
    <n v="61386"/>
    <s v="정상"/>
    <d v="2019-02-20T00:00:00"/>
    <d v="2019-02-20T00:00:00"/>
    <n v="20190860255"/>
    <x v="5"/>
    <d v="2019-02-28T00:00:00"/>
    <x v="0"/>
    <x v="1"/>
    <x v="0"/>
  </r>
  <r>
    <s v="엠피피스토스"/>
    <s v="MP피스토스"/>
    <s v="피스1팀"/>
    <s v="김진이"/>
    <s v="흥국화재"/>
    <x v="0"/>
    <x v="0"/>
    <n v="121640"/>
    <s v="정상"/>
    <d v="2019-02-20T00:00:00"/>
    <d v="2019-02-20T00:00:00"/>
    <n v="41934733590000"/>
    <x v="5"/>
    <d v="2019-02-28T00:00:00"/>
    <x v="0"/>
    <x v="3"/>
    <x v="0"/>
  </r>
  <r>
    <s v="엠피메트로"/>
    <m/>
    <m/>
    <s v="문홍주"/>
    <s v="농협손보"/>
    <x v="0"/>
    <x v="0"/>
    <n v="28800"/>
    <s v="정상"/>
    <d v="2019-02-20T00:00:00"/>
    <d v="2019-02-20T00:00:00"/>
    <n v="3190488280321"/>
    <x v="5"/>
    <d v="2019-02-28T00:00:00"/>
    <x v="0"/>
    <x v="17"/>
    <x v="0"/>
  </r>
  <r>
    <s v="엠피메트로"/>
    <m/>
    <m/>
    <s v="문홍주"/>
    <s v="흥국화재"/>
    <x v="0"/>
    <x v="1"/>
    <n v="12639"/>
    <s v="정상"/>
    <d v="2019-02-20T00:00:00"/>
    <d v="2019-02-20T00:00:00"/>
    <n v="41934725260000"/>
    <x v="5"/>
    <d v="2019-02-28T00:00:00"/>
    <x v="0"/>
    <x v="17"/>
    <x v="0"/>
  </r>
  <r>
    <s v="엠피라온"/>
    <s v="MP라온"/>
    <s v="라온1팀"/>
    <s v="박종호"/>
    <s v="흥국화재"/>
    <x v="0"/>
    <x v="0"/>
    <n v="35000"/>
    <s v="해지"/>
    <d v="2019-02-20T00:00:00"/>
    <d v="2019-08-08T00:00:00"/>
    <n v="41934731570000"/>
    <x v="5"/>
    <d v="2019-02-28T00:00:00"/>
    <x v="5"/>
    <x v="6"/>
    <x v="0"/>
  </r>
  <r>
    <s v="엠피상동"/>
    <s v="MP상동"/>
    <s v="상동1팀"/>
    <s v="손명애"/>
    <s v="흥국화재"/>
    <x v="0"/>
    <x v="0"/>
    <n v="30000"/>
    <s v="정상"/>
    <d v="2019-02-20T00:00:00"/>
    <d v="2019-02-20T00:00:00"/>
    <n v="41934730690000"/>
    <x v="5"/>
    <d v="2019-02-28T00:00:00"/>
    <x v="0"/>
    <x v="1"/>
    <x v="0"/>
  </r>
  <r>
    <s v="엠피프라임"/>
    <s v="MP프라임"/>
    <s v="프라임1팀"/>
    <s v="송승환"/>
    <s v="롯데손보"/>
    <x v="0"/>
    <x v="0"/>
    <n v="105492"/>
    <s v="정상"/>
    <d v="2019-02-20T00:00:00"/>
    <d v="2019-02-20T00:00:00"/>
    <s v="228T20190032184"/>
    <x v="5"/>
    <d v="2019-02-28T00:00:00"/>
    <x v="0"/>
    <x v="12"/>
    <x v="0"/>
  </r>
  <r>
    <s v="엠피레전드"/>
    <m/>
    <m/>
    <s v="신승휴"/>
    <s v="DB손보"/>
    <x v="0"/>
    <x v="0"/>
    <n v="201780"/>
    <s v="정상"/>
    <d v="2019-02-20T00:00:00"/>
    <d v="2019-02-20T00:00:00"/>
    <n v="320190281422"/>
    <x v="5"/>
    <d v="2019-02-28T00:00:00"/>
    <x v="0"/>
    <x v="11"/>
    <x v="0"/>
  </r>
  <r>
    <s v="엠피성공"/>
    <s v="MP성공"/>
    <s v="성공1팀"/>
    <s v="심정임"/>
    <s v="메리츠화재"/>
    <x v="0"/>
    <x v="0"/>
    <n v="38000"/>
    <s v="정상"/>
    <d v="2019-02-20T00:00:00"/>
    <d v="2019-02-20T00:00:00"/>
    <n v="61153205399"/>
    <x v="5"/>
    <d v="2019-02-28T00:00:00"/>
    <x v="0"/>
    <x v="5"/>
    <x v="0"/>
  </r>
  <r>
    <s v="엠피피스토스"/>
    <s v="MP피스토스"/>
    <s v="피스1팀"/>
    <s v="우월랑"/>
    <s v="메리츠화재"/>
    <x v="0"/>
    <x v="0"/>
    <n v="88240"/>
    <s v="철회"/>
    <d v="2019-02-20T00:00:00"/>
    <d v="2019-02-22T00:00:00"/>
    <n v="612339943"/>
    <x v="5"/>
    <d v="2019-02-28T00:00:00"/>
    <x v="1"/>
    <x v="3"/>
    <x v="0"/>
  </r>
  <r>
    <s v="엠피피스토스"/>
    <s v="MP피스토스"/>
    <s v="피스1팀"/>
    <s v="우월랑"/>
    <s v="메리츠화재"/>
    <x v="0"/>
    <x v="0"/>
    <n v="75000"/>
    <s v="정상"/>
    <d v="2019-02-20T00:00:00"/>
    <d v="2019-02-20T00:00:00"/>
    <n v="6120137398"/>
    <x v="5"/>
    <d v="2019-02-28T00:00:00"/>
    <x v="0"/>
    <x v="3"/>
    <x v="0"/>
  </r>
  <r>
    <s v="엠피라온"/>
    <s v="MP라온"/>
    <s v="라온1팀"/>
    <s v="윤태영"/>
    <s v="DB손보"/>
    <x v="0"/>
    <x v="0"/>
    <n v="32030"/>
    <s v="정상"/>
    <d v="2019-02-20T00:00:00"/>
    <d v="2019-02-20T00:00:00"/>
    <n v="320190277772"/>
    <x v="5"/>
    <d v="2019-02-28T00:00:00"/>
    <x v="0"/>
    <x v="6"/>
    <x v="0"/>
  </r>
  <r>
    <s v="엠피라온"/>
    <s v="MP라온"/>
    <s v="라온1팀"/>
    <s v="윤태진"/>
    <s v="한화손보"/>
    <x v="0"/>
    <x v="0"/>
    <n v="35000"/>
    <s v="정상"/>
    <d v="2019-02-20T00:00:00"/>
    <d v="2019-02-20T00:00:00"/>
    <s v="LA20198093810000"/>
    <x v="5"/>
    <d v="2019-02-28T00:00:00"/>
    <x v="0"/>
    <x v="6"/>
    <x v="0"/>
  </r>
  <r>
    <s v="엠피상동"/>
    <s v="MP상동"/>
    <s v="상동1팀"/>
    <s v="이경옥"/>
    <s v="한화손보"/>
    <x v="0"/>
    <x v="0"/>
    <n v="50000"/>
    <s v="정상"/>
    <d v="2019-02-20T00:00:00"/>
    <d v="2019-02-20T00:00:00"/>
    <s v="LA20198097656000"/>
    <x v="5"/>
    <d v="2019-02-28T00:00:00"/>
    <x v="0"/>
    <x v="1"/>
    <x v="0"/>
  </r>
  <r>
    <s v="엠피상동"/>
    <s v="MP상동"/>
    <s v="상동1팀"/>
    <s v="이경옥"/>
    <s v="삼성화재"/>
    <x v="0"/>
    <x v="0"/>
    <n v="22000"/>
    <s v="정상"/>
    <d v="2019-02-20T00:00:00"/>
    <d v="2019-02-20T00:00:00"/>
    <n v="51903419850000"/>
    <x v="5"/>
    <d v="2019-02-28T00:00:00"/>
    <x v="0"/>
    <x v="1"/>
    <x v="0"/>
  </r>
  <r>
    <s v="엠피상동"/>
    <s v="MP상동"/>
    <s v="상동1팀"/>
    <s v="이경화2"/>
    <s v="메리츠화재"/>
    <x v="0"/>
    <x v="0"/>
    <n v="21000"/>
    <s v="정상"/>
    <d v="2019-02-20T00:00:00"/>
    <d v="2019-02-20T00:00:00"/>
    <n v="61153205164"/>
    <x v="5"/>
    <d v="2019-02-28T00:00:00"/>
    <x v="0"/>
    <x v="1"/>
    <x v="0"/>
  </r>
  <r>
    <s v="엠피상동"/>
    <s v="MP상동"/>
    <s v="상동1팀"/>
    <s v="이경화2"/>
    <s v="KB손보"/>
    <x v="0"/>
    <x v="0"/>
    <n v="22000"/>
    <s v="정상"/>
    <d v="2019-02-20T00:00:00"/>
    <d v="2019-02-20T00:00:00"/>
    <n v="20190858729"/>
    <x v="5"/>
    <d v="2019-02-28T00:00:00"/>
    <x v="0"/>
    <x v="1"/>
    <x v="0"/>
  </r>
  <r>
    <s v="엠피상동"/>
    <s v="MP상동"/>
    <s v="상동1팀"/>
    <s v="이경화2"/>
    <s v="KB손보"/>
    <x v="0"/>
    <x v="0"/>
    <n v="56000"/>
    <s v="정상"/>
    <d v="2019-02-20T00:00:00"/>
    <d v="2019-02-20T00:00:00"/>
    <n v="20190859123"/>
    <x v="5"/>
    <d v="2019-02-28T00:00:0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chartFormat="1">
  <location ref="B5:O27" firstHeaderRow="1" firstDataRow="3" firstDataCol="1" rowPageCount="3" colPageCount="1"/>
  <pivotFields count="17"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axis="axisCol" showAll="0">
      <items count="17">
        <item x="11"/>
        <item m="1" x="15"/>
        <item x="5"/>
        <item x="0"/>
        <item x="13"/>
        <item x="10"/>
        <item x="1"/>
        <item x="6"/>
        <item x="14"/>
        <item x="8"/>
        <item x="9"/>
        <item x="2"/>
        <item x="12"/>
        <item x="3"/>
        <item x="4"/>
        <item x="7"/>
        <item t="default"/>
      </items>
    </pivotField>
    <pivotField dataField="1" showAll="0"/>
    <pivotField showAll="0"/>
    <pivotField numFmtId="14"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numFmtId="14" showAll="0"/>
    <pivotField axis="axisPage" multipleItemSelectionAllowed="1" showAll="0">
      <items count="7">
        <item h="1" x="2"/>
        <item h="1" x="3"/>
        <item x="0"/>
        <item x="5"/>
        <item h="1" x="1"/>
        <item h="1" x="4"/>
        <item t="default"/>
      </items>
    </pivotField>
    <pivotField axis="axisRow" showAll="0">
      <items count="20">
        <item x="8"/>
        <item x="13"/>
        <item x="9"/>
        <item x="18"/>
        <item x="6"/>
        <item x="11"/>
        <item x="17"/>
        <item x="16"/>
        <item x="1"/>
        <item x="5"/>
        <item x="2"/>
        <item x="15"/>
        <item x="14"/>
        <item x="7"/>
        <item x="10"/>
        <item x="0"/>
        <item x="12"/>
        <item x="3"/>
        <item x="4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2">
    <field x="5"/>
    <field x="6"/>
  </colFields>
  <colItems count="13">
    <i>
      <x/>
      <x v="3"/>
    </i>
    <i r="1">
      <x v="6"/>
    </i>
    <i r="1">
      <x v="11"/>
    </i>
    <i t="default">
      <x/>
    </i>
    <i>
      <x v="1"/>
      <x v="2"/>
    </i>
    <i r="1">
      <x v="3"/>
    </i>
    <i r="1">
      <x v="7"/>
    </i>
    <i r="1">
      <x v="9"/>
    </i>
    <i r="1">
      <x v="13"/>
    </i>
    <i r="1">
      <x v="14"/>
    </i>
    <i r="1">
      <x v="15"/>
    </i>
    <i t="default">
      <x v="1"/>
    </i>
    <i t="grand">
      <x/>
    </i>
  </colItems>
  <pageFields count="3">
    <pageField fld="16" item="0" hier="-1"/>
    <pageField fld="12" item="0" hier="-1"/>
    <pageField fld="14" hier="-1"/>
  </pageFields>
  <dataFields count="1">
    <dataField name="합계 : 초회보험료" fld="7" baseField="15" baseItem="0" numFmtId="178"/>
  </dataFields>
  <chartFormats count="12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2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7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13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14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3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6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6" count="1" selected="0">
            <x v="1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9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6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계약종류" sourceName="계약종류">
  <pivotTables>
    <pivotTable tabId="20" name="피벗 테이블1"/>
  </pivotTables>
  <data>
    <tabular pivotCacheId="1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상품종류" sourceName="상품종류">
  <pivotTables>
    <pivotTable tabId="20" name="피벗 테이블1"/>
  </pivotTables>
  <data>
    <tabular pivotCacheId="1">
      <items count="16">
        <i x="5" s="1"/>
        <i x="0" s="1"/>
        <i x="1" s="1"/>
        <i x="6" s="1"/>
        <i x="8" s="1"/>
        <i x="2" s="1"/>
        <i x="3" s="1"/>
        <i x="4" s="1"/>
        <i x="7" s="1"/>
        <i x="11" s="1" nd="1"/>
        <i x="15" s="1" nd="1"/>
        <i x="13" s="1" nd="1"/>
        <i x="10" s="1" nd="1"/>
        <i x="14" s="1" nd="1"/>
        <i x="9" s="1" nd="1"/>
        <i x="1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그룹화지점" sourceName="그룹화지점">
  <pivotTables>
    <pivotTable tabId="20" name="피벗 테이블1"/>
  </pivotTables>
  <data>
    <tabular pivotCacheId="1">
      <items count="19">
        <i x="8" s="1"/>
        <i x="13" s="1"/>
        <i x="9" s="1"/>
        <i x="18" s="1"/>
        <i x="6" s="1"/>
        <i x="11" s="1"/>
        <i x="17" s="1"/>
        <i x="16" s="1"/>
        <i x="1" s="1"/>
        <i x="5" s="1"/>
        <i x="2" s="1"/>
        <i x="15" s="1"/>
        <i x="14" s="1"/>
        <i x="7" s="1"/>
        <i x="10" s="1"/>
        <i x="0" s="1"/>
        <i x="12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계약종류" cache="슬라이서_계약종류" caption="계약종류" rowHeight="273050"/>
  <slicer name="상품종류" cache="슬라이서_상품종류" caption="상품종류" rowHeight="273050"/>
  <slicer name="그룹화지점" cache="슬라이서_그룹화지점" caption="그룹화지점" rowHeight="273050"/>
</slicer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8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245"/>
  <sheetViews>
    <sheetView tabSelected="1" topLeftCell="B1" zoomScale="95" zoomScaleNormal="95" workbookViewId="0">
      <pane xSplit="8" ySplit="6" topLeftCell="J7" activePane="bottomRight" state="frozen"/>
      <selection activeCell="B1" sqref="B1"/>
      <selection pane="topRight" activeCell="J1" sqref="J1"/>
      <selection pane="bottomLeft" activeCell="B7" sqref="B7"/>
      <selection pane="bottomRight" activeCell="C57" sqref="C57"/>
    </sheetView>
  </sheetViews>
  <sheetFormatPr defaultRowHeight="16.05" customHeight="1"/>
  <cols>
    <col min="1" max="1" width="4.69921875" hidden="1" customWidth="1"/>
    <col min="2" max="2" width="8.19921875" bestFit="1" customWidth="1"/>
    <col min="3" max="3" width="13.59765625" bestFit="1" customWidth="1"/>
    <col min="4" max="4" width="9.8984375" bestFit="1" customWidth="1"/>
    <col min="5" max="5" width="7.5" customWidth="1"/>
    <col min="6" max="6" width="8" customWidth="1"/>
    <col min="7" max="7" width="7.796875" customWidth="1"/>
    <col min="8" max="9" width="9" hidden="1" customWidth="1"/>
    <col min="10" max="11" width="7.796875" customWidth="1"/>
    <col min="12" max="13" width="9" hidden="1" customWidth="1"/>
    <col min="14" max="14" width="7.796875" customWidth="1"/>
    <col min="15" max="15" width="9" customWidth="1"/>
    <col min="16" max="17" width="9" hidden="1" customWidth="1"/>
    <col min="18" max="19" width="9" customWidth="1"/>
    <col min="20" max="21" width="9" hidden="1" customWidth="1"/>
    <col min="22" max="22" width="9.09765625" customWidth="1"/>
    <col min="23" max="23" width="9" customWidth="1"/>
    <col min="24" max="25" width="9" hidden="1" customWidth="1"/>
    <col min="26" max="26" width="10.296875" customWidth="1"/>
    <col min="27" max="27" width="9.09765625" customWidth="1"/>
    <col min="28" max="29" width="9" hidden="1" customWidth="1"/>
    <col min="30" max="30" width="9.09765625" customWidth="1"/>
    <col min="31" max="31" width="9.59765625" customWidth="1"/>
    <col min="32" max="32" width="9" hidden="1" customWidth="1"/>
  </cols>
  <sheetData>
    <row r="1" spans="1:31" s="26" customFormat="1" ht="26.25" customHeight="1" thickBot="1">
      <c r="A1"/>
      <c r="B1" s="30" t="s">
        <v>285</v>
      </c>
      <c r="C1" s="72">
        <f ca="1">TODAY()-1+환경!AB17</f>
        <v>44237</v>
      </c>
      <c r="D1"/>
      <c r="E1"/>
      <c r="F1"/>
      <c r="G1"/>
      <c r="H1"/>
      <c r="I1"/>
      <c r="J1"/>
      <c r="K1" s="1"/>
      <c r="L1"/>
      <c r="M1"/>
      <c r="N1"/>
    </row>
    <row r="2" spans="1:31" s="2" customFormat="1" ht="16.05" customHeight="1">
      <c r="B2" s="25" t="s">
        <v>378</v>
      </c>
      <c r="C2" s="73" t="str">
        <f ca="1">환경!E3&amp;"일"</f>
        <v>10일</v>
      </c>
      <c r="E2" s="138"/>
      <c r="F2" s="139" t="str">
        <f ca="1">MONTH(환경!B3)&amp;"月"</f>
        <v>2月</v>
      </c>
      <c r="G2" s="140"/>
      <c r="H2" s="149"/>
      <c r="I2" s="149"/>
      <c r="J2" s="143" t="str">
        <f ca="1">MONTH(환경!B4)&amp;"月"</f>
        <v>1月</v>
      </c>
      <c r="K2" s="144"/>
      <c r="L2" s="149"/>
      <c r="M2" s="149"/>
      <c r="N2" s="150" t="str">
        <f ca="1">MONTH(환경!B5)&amp;"月"</f>
        <v>12月</v>
      </c>
      <c r="O2" s="151"/>
      <c r="P2" s="152"/>
      <c r="Q2" s="149"/>
      <c r="R2" s="143" t="str">
        <f ca="1">MONTH(환경!B6)&amp;"月"</f>
        <v>11月</v>
      </c>
      <c r="S2" s="144"/>
      <c r="T2" s="149"/>
      <c r="U2" s="149"/>
      <c r="V2" s="150" t="str">
        <f ca="1">MONTH(환경!B7)&amp;"月"</f>
        <v>10月</v>
      </c>
      <c r="W2" s="149"/>
      <c r="X2" s="189" t="s">
        <v>377</v>
      </c>
      <c r="Y2" s="190"/>
      <c r="Z2" s="190"/>
      <c r="AA2" s="191"/>
      <c r="AB2" s="153"/>
      <c r="AC2" s="153"/>
      <c r="AD2" s="154" t="s">
        <v>527</v>
      </c>
      <c r="AE2" s="155"/>
    </row>
    <row r="3" spans="1:31" s="2" customFormat="1" ht="16.05" customHeight="1">
      <c r="C3" s="1"/>
      <c r="E3" s="141"/>
      <c r="F3" s="137" t="str">
        <f ca="1">환경!D3&amp;"中"&amp;환경!D3-환경!E3&amp;"日"</f>
        <v>18中8日</v>
      </c>
      <c r="G3" s="142"/>
      <c r="H3" s="33"/>
      <c r="I3" s="33"/>
      <c r="J3" s="145" t="str">
        <f ca="1">환경!D4&amp;"中"&amp;환경!D4-환경!E4&amp;"日"</f>
        <v>20中8日</v>
      </c>
      <c r="K3" s="146"/>
      <c r="L3" s="33"/>
      <c r="M3" s="33"/>
      <c r="N3" s="34" t="str">
        <f ca="1">환경!D5&amp;"中"&amp;환경!D5-환경!E5&amp;"日"</f>
        <v>22中8日</v>
      </c>
      <c r="O3" s="32"/>
      <c r="P3" s="31"/>
      <c r="Q3" s="33"/>
      <c r="R3" s="145" t="str">
        <f ca="1">환경!D6&amp;"中"&amp;환경!D6-환경!E6&amp;"日"</f>
        <v>21中8日</v>
      </c>
      <c r="S3" s="146"/>
      <c r="T3" s="33"/>
      <c r="U3" s="33"/>
      <c r="V3" s="34" t="str">
        <f ca="1">환경!D7&amp;"中"&amp;환경!D7-환경!E7&amp;"日"</f>
        <v>19中8日</v>
      </c>
      <c r="W3" s="33"/>
      <c r="X3" s="192" t="str">
        <f ca="1">환경!D3&amp;"中"&amp;환경!D3-환경!E3&amp;"日"</f>
        <v>18中8日</v>
      </c>
      <c r="Y3" s="193"/>
      <c r="Z3" s="193"/>
      <c r="AA3" s="194"/>
      <c r="AB3" s="156"/>
      <c r="AC3" s="156"/>
      <c r="AD3" s="125" t="str">
        <f ca="1">환경!D8&amp;"中"&amp;환경!D8-환경!E8&amp;"日"</f>
        <v>20中8日</v>
      </c>
      <c r="AE3" s="157"/>
    </row>
    <row r="4" spans="1:31" s="2" customFormat="1" ht="16.05" hidden="1" customHeight="1">
      <c r="E4" s="134"/>
      <c r="F4" s="135"/>
      <c r="G4" s="136"/>
      <c r="H4" s="51"/>
      <c r="I4" s="51"/>
      <c r="J4" s="147"/>
      <c r="K4" s="148"/>
      <c r="L4" s="51"/>
      <c r="M4" s="51"/>
      <c r="N4" s="51"/>
      <c r="O4" s="52"/>
      <c r="P4" s="50"/>
      <c r="Q4" s="51"/>
      <c r="R4" s="147"/>
      <c r="S4" s="148"/>
      <c r="T4" s="51"/>
      <c r="U4" s="51"/>
      <c r="V4" s="51"/>
      <c r="W4" s="51"/>
      <c r="X4" s="159"/>
      <c r="Y4" s="158"/>
      <c r="Z4" s="158"/>
      <c r="AA4" s="160"/>
      <c r="AB4" s="156"/>
      <c r="AC4" s="156"/>
      <c r="AD4" s="156"/>
      <c r="AE4" s="157"/>
    </row>
    <row r="5" spans="1:31" s="28" customFormat="1" ht="16.05" customHeight="1">
      <c r="A5" s="184" t="s">
        <v>216</v>
      </c>
      <c r="B5" s="184" t="s">
        <v>235</v>
      </c>
      <c r="C5" s="184" t="s">
        <v>3</v>
      </c>
      <c r="D5" s="184" t="s">
        <v>59</v>
      </c>
      <c r="E5" s="185" t="s">
        <v>55</v>
      </c>
      <c r="F5" s="185" t="s">
        <v>233</v>
      </c>
      <c r="G5" s="183" t="s">
        <v>207</v>
      </c>
      <c r="H5" s="184" t="s">
        <v>55</v>
      </c>
      <c r="I5" s="184" t="s">
        <v>233</v>
      </c>
      <c r="J5" s="184" t="s">
        <v>207</v>
      </c>
      <c r="K5" s="184" t="s">
        <v>290</v>
      </c>
      <c r="L5" s="184" t="s">
        <v>55</v>
      </c>
      <c r="M5" s="184" t="s">
        <v>233</v>
      </c>
      <c r="N5" s="184" t="s">
        <v>207</v>
      </c>
      <c r="O5" s="184" t="s">
        <v>290</v>
      </c>
      <c r="P5" s="184" t="s">
        <v>55</v>
      </c>
      <c r="Q5" s="184" t="s">
        <v>233</v>
      </c>
      <c r="R5" s="184" t="s">
        <v>207</v>
      </c>
      <c r="S5" s="184" t="s">
        <v>290</v>
      </c>
      <c r="T5" s="184" t="s">
        <v>55</v>
      </c>
      <c r="U5" s="184" t="s">
        <v>233</v>
      </c>
      <c r="V5" s="184" t="s">
        <v>207</v>
      </c>
      <c r="W5" s="184" t="s">
        <v>290</v>
      </c>
      <c r="X5" s="184" t="s">
        <v>55</v>
      </c>
      <c r="Y5" s="184" t="s">
        <v>233</v>
      </c>
      <c r="Z5" s="184" t="s">
        <v>207</v>
      </c>
      <c r="AA5" s="184" t="s">
        <v>290</v>
      </c>
      <c r="AB5" s="184" t="s">
        <v>55</v>
      </c>
      <c r="AC5" s="184" t="s">
        <v>233</v>
      </c>
      <c r="AD5" s="184" t="s">
        <v>207</v>
      </c>
      <c r="AE5" s="184" t="s">
        <v>290</v>
      </c>
    </row>
    <row r="6" spans="1:31" ht="16.05" hidden="1" customHeight="1">
      <c r="A6" s="171"/>
      <c r="B6" s="171"/>
      <c r="C6" s="171"/>
      <c r="D6" s="171"/>
      <c r="E6" s="172" t="s">
        <v>204</v>
      </c>
      <c r="F6" s="172" t="s">
        <v>204</v>
      </c>
      <c r="G6" s="173" t="s">
        <v>204</v>
      </c>
      <c r="H6" s="171" t="s">
        <v>234</v>
      </c>
      <c r="I6" s="171" t="s">
        <v>234</v>
      </c>
      <c r="J6" s="171" t="s">
        <v>234</v>
      </c>
      <c r="K6" s="171"/>
      <c r="L6" s="171" t="s">
        <v>237</v>
      </c>
      <c r="M6" s="171" t="s">
        <v>237</v>
      </c>
      <c r="N6" s="171" t="s">
        <v>237</v>
      </c>
      <c r="O6" s="171"/>
      <c r="P6" s="171" t="s">
        <v>286</v>
      </c>
      <c r="Q6" s="171" t="s">
        <v>286</v>
      </c>
      <c r="R6" s="171" t="s">
        <v>286</v>
      </c>
      <c r="S6" s="171"/>
      <c r="T6" s="171" t="s">
        <v>288</v>
      </c>
      <c r="U6" s="171" t="s">
        <v>288</v>
      </c>
      <c r="V6" s="171" t="s">
        <v>288</v>
      </c>
      <c r="W6" s="171"/>
      <c r="X6" s="171" t="s">
        <v>204</v>
      </c>
      <c r="Y6" s="171" t="s">
        <v>204</v>
      </c>
      <c r="Z6" s="171" t="s">
        <v>204</v>
      </c>
      <c r="AA6" s="171"/>
      <c r="AB6" s="171" t="s">
        <v>512</v>
      </c>
      <c r="AC6" s="171" t="s">
        <v>512</v>
      </c>
      <c r="AD6" s="171" t="s">
        <v>512</v>
      </c>
      <c r="AE6" s="171"/>
    </row>
    <row r="7" spans="1:31" ht="16.05" hidden="1" customHeight="1">
      <c r="A7" s="174">
        <v>1</v>
      </c>
      <c r="B7" s="174" t="s">
        <v>210</v>
      </c>
      <c r="C7" s="174" t="s">
        <v>8</v>
      </c>
      <c r="D7" s="174" t="s">
        <v>99</v>
      </c>
      <c r="E7" s="175">
        <v>0</v>
      </c>
      <c r="F7" s="175">
        <v>0</v>
      </c>
      <c r="G7" s="176">
        <v>0</v>
      </c>
      <c r="H7" s="174">
        <v>0</v>
      </c>
      <c r="I7" s="174">
        <v>0</v>
      </c>
      <c r="J7" s="174">
        <v>0</v>
      </c>
      <c r="K7" s="174">
        <v>0</v>
      </c>
      <c r="L7" s="174">
        <v>0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  <c r="R7" s="174">
        <v>0</v>
      </c>
      <c r="S7" s="174">
        <v>0</v>
      </c>
      <c r="T7" s="174">
        <v>0</v>
      </c>
      <c r="U7" s="174">
        <v>0</v>
      </c>
      <c r="V7" s="174">
        <v>0</v>
      </c>
      <c r="W7" s="174">
        <v>0</v>
      </c>
      <c r="X7" s="174">
        <v>0</v>
      </c>
      <c r="Y7" s="174">
        <v>0</v>
      </c>
      <c r="Z7" s="174">
        <v>0</v>
      </c>
      <c r="AA7" s="174">
        <v>0</v>
      </c>
      <c r="AB7" s="174">
        <v>0</v>
      </c>
      <c r="AC7" s="174">
        <v>0</v>
      </c>
      <c r="AD7" s="174">
        <v>0</v>
      </c>
      <c r="AE7" s="174">
        <v>0</v>
      </c>
    </row>
    <row r="8" spans="1:31" ht="16.05" hidden="1" customHeight="1">
      <c r="A8" s="174">
        <v>1</v>
      </c>
      <c r="B8" s="174" t="s">
        <v>210</v>
      </c>
      <c r="C8" s="174" t="s">
        <v>8</v>
      </c>
      <c r="D8" s="174" t="s">
        <v>104</v>
      </c>
      <c r="E8" s="175">
        <v>0</v>
      </c>
      <c r="F8" s="175">
        <v>0</v>
      </c>
      <c r="G8" s="176">
        <v>0</v>
      </c>
      <c r="H8" s="174">
        <v>0</v>
      </c>
      <c r="I8" s="174">
        <v>0</v>
      </c>
      <c r="J8" s="174">
        <v>0</v>
      </c>
      <c r="K8" s="174">
        <v>0</v>
      </c>
      <c r="L8" s="174">
        <v>0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  <c r="R8" s="174">
        <v>0</v>
      </c>
      <c r="S8" s="174">
        <v>0</v>
      </c>
      <c r="T8" s="174">
        <v>0</v>
      </c>
      <c r="U8" s="174">
        <v>0</v>
      </c>
      <c r="V8" s="174">
        <v>0</v>
      </c>
      <c r="W8" s="174">
        <v>0</v>
      </c>
      <c r="X8" s="174">
        <v>0</v>
      </c>
      <c r="Y8" s="174">
        <v>0</v>
      </c>
      <c r="Z8" s="174">
        <v>0</v>
      </c>
      <c r="AA8" s="174">
        <v>0</v>
      </c>
      <c r="AB8" s="174">
        <v>0</v>
      </c>
      <c r="AC8" s="174">
        <v>0</v>
      </c>
      <c r="AD8" s="174">
        <v>0</v>
      </c>
      <c r="AE8" s="174">
        <v>0</v>
      </c>
    </row>
    <row r="9" spans="1:31" ht="16.05" hidden="1" customHeight="1">
      <c r="A9" s="174">
        <v>1</v>
      </c>
      <c r="B9" s="174" t="s">
        <v>210</v>
      </c>
      <c r="C9" s="174" t="s">
        <v>8</v>
      </c>
      <c r="D9" s="174" t="s">
        <v>70</v>
      </c>
      <c r="E9" s="175">
        <v>0</v>
      </c>
      <c r="F9" s="175">
        <v>0</v>
      </c>
      <c r="G9" s="176">
        <v>0</v>
      </c>
      <c r="H9" s="174">
        <v>0</v>
      </c>
      <c r="I9" s="174">
        <v>0</v>
      </c>
      <c r="J9" s="174">
        <v>0</v>
      </c>
      <c r="K9" s="174">
        <v>0</v>
      </c>
      <c r="L9" s="174">
        <v>0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  <c r="R9" s="174">
        <v>0</v>
      </c>
      <c r="S9" s="174">
        <v>0</v>
      </c>
      <c r="T9" s="174">
        <v>0</v>
      </c>
      <c r="U9" s="174">
        <v>0</v>
      </c>
      <c r="V9" s="174">
        <v>0</v>
      </c>
      <c r="W9" s="174">
        <v>0</v>
      </c>
      <c r="X9" s="174">
        <v>0</v>
      </c>
      <c r="Y9" s="174">
        <v>0</v>
      </c>
      <c r="Z9" s="174">
        <v>0</v>
      </c>
      <c r="AA9" s="174">
        <v>0</v>
      </c>
      <c r="AB9" s="174">
        <v>0</v>
      </c>
      <c r="AC9" s="174">
        <v>0</v>
      </c>
      <c r="AD9" s="174">
        <v>0</v>
      </c>
      <c r="AE9" s="174">
        <v>0</v>
      </c>
    </row>
    <row r="10" spans="1:31" ht="16.05" hidden="1" customHeight="1">
      <c r="A10" s="174">
        <v>1</v>
      </c>
      <c r="B10" s="174" t="s">
        <v>210</v>
      </c>
      <c r="C10" s="174" t="s">
        <v>8</v>
      </c>
      <c r="D10" s="174" t="s">
        <v>161</v>
      </c>
      <c r="E10" s="175">
        <v>0</v>
      </c>
      <c r="F10" s="175">
        <v>0</v>
      </c>
      <c r="G10" s="176">
        <v>0</v>
      </c>
      <c r="H10" s="174">
        <v>0</v>
      </c>
      <c r="I10" s="174">
        <v>0</v>
      </c>
      <c r="J10" s="174">
        <v>0</v>
      </c>
      <c r="K10" s="174">
        <v>0</v>
      </c>
      <c r="L10" s="174">
        <v>0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  <c r="R10" s="174">
        <v>0</v>
      </c>
      <c r="S10" s="174">
        <v>0</v>
      </c>
      <c r="T10" s="174">
        <v>0</v>
      </c>
      <c r="U10" s="174">
        <v>0</v>
      </c>
      <c r="V10" s="174">
        <v>0</v>
      </c>
      <c r="W10" s="174">
        <v>0</v>
      </c>
      <c r="X10" s="174">
        <v>0</v>
      </c>
      <c r="Y10" s="174">
        <v>0</v>
      </c>
      <c r="Z10" s="174">
        <v>0</v>
      </c>
      <c r="AA10" s="174">
        <v>0</v>
      </c>
      <c r="AB10" s="174">
        <v>0</v>
      </c>
      <c r="AC10" s="174">
        <v>0</v>
      </c>
      <c r="AD10" s="174">
        <v>0</v>
      </c>
      <c r="AE10" s="174">
        <v>0</v>
      </c>
    </row>
    <row r="11" spans="1:31" ht="16.05" hidden="1" customHeight="1">
      <c r="A11" s="174">
        <v>1</v>
      </c>
      <c r="B11" s="174" t="s">
        <v>210</v>
      </c>
      <c r="C11" s="174" t="s">
        <v>8</v>
      </c>
      <c r="D11" s="174" t="s">
        <v>146</v>
      </c>
      <c r="E11" s="175">
        <v>0</v>
      </c>
      <c r="F11" s="175">
        <v>0</v>
      </c>
      <c r="G11" s="176">
        <v>0</v>
      </c>
      <c r="H11" s="174">
        <v>0</v>
      </c>
      <c r="I11" s="174">
        <v>0</v>
      </c>
      <c r="J11" s="174">
        <v>0</v>
      </c>
      <c r="K11" s="174">
        <v>0</v>
      </c>
      <c r="L11" s="174">
        <v>0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  <c r="R11" s="174">
        <v>0</v>
      </c>
      <c r="S11" s="174">
        <v>0</v>
      </c>
      <c r="T11" s="174">
        <v>0</v>
      </c>
      <c r="U11" s="174">
        <v>0</v>
      </c>
      <c r="V11" s="174">
        <v>0</v>
      </c>
      <c r="W11" s="174">
        <v>0</v>
      </c>
      <c r="X11" s="174">
        <v>0</v>
      </c>
      <c r="Y11" s="174">
        <v>0</v>
      </c>
      <c r="Z11" s="174">
        <v>0</v>
      </c>
      <c r="AA11" s="174">
        <v>0</v>
      </c>
      <c r="AB11" s="174">
        <v>0</v>
      </c>
      <c r="AC11" s="174">
        <v>0</v>
      </c>
      <c r="AD11" s="174">
        <v>0</v>
      </c>
      <c r="AE11" s="174">
        <v>0</v>
      </c>
    </row>
    <row r="12" spans="1:31" ht="16.05" hidden="1" customHeight="1">
      <c r="A12" s="174">
        <v>1</v>
      </c>
      <c r="B12" s="174" t="s">
        <v>210</v>
      </c>
      <c r="C12" s="174" t="s">
        <v>8</v>
      </c>
      <c r="D12" s="174" t="s">
        <v>76</v>
      </c>
      <c r="E12" s="175">
        <v>0</v>
      </c>
      <c r="F12" s="175">
        <v>0</v>
      </c>
      <c r="G12" s="176">
        <v>0</v>
      </c>
      <c r="H12" s="174">
        <v>0</v>
      </c>
      <c r="I12" s="174">
        <v>0</v>
      </c>
      <c r="J12" s="174">
        <v>0</v>
      </c>
      <c r="K12" s="174">
        <v>0</v>
      </c>
      <c r="L12" s="174">
        <v>0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  <c r="R12" s="174">
        <v>0</v>
      </c>
      <c r="S12" s="174">
        <v>0</v>
      </c>
      <c r="T12" s="174">
        <v>0</v>
      </c>
      <c r="U12" s="174">
        <v>0</v>
      </c>
      <c r="V12" s="174">
        <v>0</v>
      </c>
      <c r="W12" s="174">
        <v>0</v>
      </c>
      <c r="X12" s="174">
        <v>0</v>
      </c>
      <c r="Y12" s="174">
        <v>0</v>
      </c>
      <c r="Z12" s="174">
        <v>0</v>
      </c>
      <c r="AA12" s="174">
        <v>0</v>
      </c>
      <c r="AB12" s="174">
        <v>0</v>
      </c>
      <c r="AC12" s="174">
        <v>0</v>
      </c>
      <c r="AD12" s="174">
        <v>0</v>
      </c>
      <c r="AE12" s="174">
        <v>0</v>
      </c>
    </row>
    <row r="13" spans="1:31" s="2" customFormat="1" ht="16.05" customHeight="1">
      <c r="A13" s="174"/>
      <c r="B13" s="174" t="s">
        <v>210</v>
      </c>
      <c r="C13" s="174" t="s">
        <v>8</v>
      </c>
      <c r="D13" s="174" t="s">
        <v>277</v>
      </c>
      <c r="E13" s="175">
        <v>0</v>
      </c>
      <c r="F13" s="175">
        <v>0</v>
      </c>
      <c r="G13" s="176">
        <v>0</v>
      </c>
      <c r="H13" s="174">
        <v>0</v>
      </c>
      <c r="I13" s="174">
        <v>0</v>
      </c>
      <c r="J13" s="174">
        <v>0</v>
      </c>
      <c r="K13" s="174">
        <v>0</v>
      </c>
      <c r="L13" s="174">
        <v>0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  <c r="R13" s="174">
        <v>0</v>
      </c>
      <c r="S13" s="174">
        <v>0</v>
      </c>
      <c r="T13" s="174">
        <v>0</v>
      </c>
      <c r="U13" s="174">
        <v>0</v>
      </c>
      <c r="V13" s="174">
        <v>0</v>
      </c>
      <c r="W13" s="174">
        <v>0</v>
      </c>
      <c r="X13" s="174">
        <v>0</v>
      </c>
      <c r="Y13" s="174">
        <v>0</v>
      </c>
      <c r="Z13" s="174">
        <v>0</v>
      </c>
      <c r="AA13" s="174">
        <v>0</v>
      </c>
      <c r="AB13" s="174">
        <v>0</v>
      </c>
      <c r="AC13" s="174">
        <v>0</v>
      </c>
      <c r="AD13" s="174">
        <v>0</v>
      </c>
      <c r="AE13" s="174">
        <v>0</v>
      </c>
    </row>
    <row r="14" spans="1:31" ht="16.05" hidden="1" customHeight="1">
      <c r="A14" s="174">
        <v>2</v>
      </c>
      <c r="B14" s="174" t="s">
        <v>210</v>
      </c>
      <c r="C14" s="174" t="s">
        <v>280</v>
      </c>
      <c r="D14" s="174" t="s">
        <v>78</v>
      </c>
      <c r="E14" s="175">
        <v>0</v>
      </c>
      <c r="F14" s="175">
        <v>0</v>
      </c>
      <c r="G14" s="176">
        <v>0</v>
      </c>
      <c r="H14" s="174">
        <v>303807</v>
      </c>
      <c r="I14" s="174">
        <v>0</v>
      </c>
      <c r="J14" s="174">
        <v>303807</v>
      </c>
      <c r="K14" s="174">
        <v>-303807</v>
      </c>
      <c r="L14" s="174">
        <v>314578</v>
      </c>
      <c r="M14" s="174">
        <v>0</v>
      </c>
      <c r="N14" s="174">
        <v>314578</v>
      </c>
      <c r="O14" s="174">
        <v>-314578</v>
      </c>
      <c r="P14" s="174">
        <v>240722</v>
      </c>
      <c r="Q14" s="174">
        <v>0</v>
      </c>
      <c r="R14" s="174">
        <v>240722</v>
      </c>
      <c r="S14" s="174">
        <v>-240722</v>
      </c>
      <c r="T14" s="174">
        <v>524129</v>
      </c>
      <c r="U14" s="174">
        <v>0</v>
      </c>
      <c r="V14" s="174">
        <v>524129</v>
      </c>
      <c r="W14" s="174">
        <v>-524129</v>
      </c>
      <c r="X14" s="174">
        <v>30000</v>
      </c>
      <c r="Y14" s="174">
        <v>0</v>
      </c>
      <c r="Z14" s="174">
        <v>30000</v>
      </c>
      <c r="AA14" s="174">
        <v>-30000</v>
      </c>
      <c r="AB14" s="174">
        <v>0</v>
      </c>
      <c r="AC14" s="174">
        <v>0</v>
      </c>
      <c r="AD14" s="174">
        <v>0</v>
      </c>
      <c r="AE14" s="174">
        <v>0</v>
      </c>
    </row>
    <row r="15" spans="1:31" ht="16.05" hidden="1" customHeight="1">
      <c r="A15" s="174">
        <v>2</v>
      </c>
      <c r="B15" s="174" t="s">
        <v>210</v>
      </c>
      <c r="C15" s="174" t="s">
        <v>280</v>
      </c>
      <c r="D15" s="174" t="s">
        <v>62</v>
      </c>
      <c r="E15" s="175">
        <v>0</v>
      </c>
      <c r="F15" s="175">
        <v>0</v>
      </c>
      <c r="G15" s="176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  <c r="R15" s="174">
        <v>0</v>
      </c>
      <c r="S15" s="174">
        <v>0</v>
      </c>
      <c r="T15" s="174">
        <v>0</v>
      </c>
      <c r="U15" s="174">
        <v>0</v>
      </c>
      <c r="V15" s="174">
        <v>0</v>
      </c>
      <c r="W15" s="174">
        <v>0</v>
      </c>
      <c r="X15" s="174">
        <v>0</v>
      </c>
      <c r="Y15" s="174">
        <v>0</v>
      </c>
      <c r="Z15" s="174">
        <v>0</v>
      </c>
      <c r="AA15" s="174">
        <v>0</v>
      </c>
      <c r="AB15" s="174">
        <v>0</v>
      </c>
      <c r="AC15" s="174">
        <v>0</v>
      </c>
      <c r="AD15" s="174">
        <v>0</v>
      </c>
      <c r="AE15" s="174">
        <v>0</v>
      </c>
    </row>
    <row r="16" spans="1:31" s="2" customFormat="1" ht="16.05" customHeight="1">
      <c r="A16" s="174"/>
      <c r="B16" s="174" t="s">
        <v>210</v>
      </c>
      <c r="C16" s="174" t="s">
        <v>280</v>
      </c>
      <c r="D16" s="174" t="s">
        <v>277</v>
      </c>
      <c r="E16" s="175">
        <v>0</v>
      </c>
      <c r="F16" s="175">
        <v>0</v>
      </c>
      <c r="G16" s="176">
        <v>0</v>
      </c>
      <c r="H16" s="174">
        <v>303807</v>
      </c>
      <c r="I16" s="174">
        <v>0</v>
      </c>
      <c r="J16" s="174">
        <v>303807</v>
      </c>
      <c r="K16" s="174">
        <v>-303807</v>
      </c>
      <c r="L16" s="174">
        <v>314578</v>
      </c>
      <c r="M16" s="174">
        <v>0</v>
      </c>
      <c r="N16" s="174">
        <v>314578</v>
      </c>
      <c r="O16" s="174">
        <v>-314578</v>
      </c>
      <c r="P16" s="174">
        <v>240722</v>
      </c>
      <c r="Q16" s="174">
        <v>0</v>
      </c>
      <c r="R16" s="174">
        <v>240722</v>
      </c>
      <c r="S16" s="174">
        <v>-240722</v>
      </c>
      <c r="T16" s="174">
        <v>524129</v>
      </c>
      <c r="U16" s="174">
        <v>0</v>
      </c>
      <c r="V16" s="174">
        <v>524129</v>
      </c>
      <c r="W16" s="174">
        <v>-524129</v>
      </c>
      <c r="X16" s="174">
        <v>30000</v>
      </c>
      <c r="Y16" s="174">
        <v>0</v>
      </c>
      <c r="Z16" s="174">
        <v>30000</v>
      </c>
      <c r="AA16" s="174">
        <v>-30000</v>
      </c>
      <c r="AB16" s="174">
        <v>0</v>
      </c>
      <c r="AC16" s="174">
        <v>0</v>
      </c>
      <c r="AD16" s="174">
        <v>0</v>
      </c>
      <c r="AE16" s="174">
        <v>0</v>
      </c>
    </row>
    <row r="17" spans="1:31" ht="16.05" hidden="1" customHeight="1">
      <c r="A17" s="174">
        <v>4</v>
      </c>
      <c r="B17" s="174" t="s">
        <v>210</v>
      </c>
      <c r="C17" s="174" t="s">
        <v>13</v>
      </c>
      <c r="D17" s="174" t="s">
        <v>84</v>
      </c>
      <c r="E17" s="175">
        <v>612095</v>
      </c>
      <c r="F17" s="175">
        <v>117260</v>
      </c>
      <c r="G17" s="176">
        <v>729355</v>
      </c>
      <c r="H17" s="174">
        <v>367155</v>
      </c>
      <c r="I17" s="174">
        <v>59100</v>
      </c>
      <c r="J17" s="174">
        <v>426255</v>
      </c>
      <c r="K17" s="174">
        <v>303100</v>
      </c>
      <c r="L17" s="174">
        <v>763015</v>
      </c>
      <c r="M17" s="174">
        <v>225580</v>
      </c>
      <c r="N17" s="174">
        <v>988595</v>
      </c>
      <c r="O17" s="174">
        <v>-259240</v>
      </c>
      <c r="P17" s="174">
        <v>480143</v>
      </c>
      <c r="Q17" s="174">
        <v>51400</v>
      </c>
      <c r="R17" s="174">
        <v>531543</v>
      </c>
      <c r="S17" s="174">
        <v>197812</v>
      </c>
      <c r="T17" s="174">
        <v>217465</v>
      </c>
      <c r="U17" s="174">
        <v>0</v>
      </c>
      <c r="V17" s="174">
        <v>217465</v>
      </c>
      <c r="W17" s="174">
        <v>511890</v>
      </c>
      <c r="X17" s="174">
        <v>623879</v>
      </c>
      <c r="Y17" s="174">
        <v>60060</v>
      </c>
      <c r="Z17" s="174">
        <v>683939</v>
      </c>
      <c r="AA17" s="174">
        <v>45416</v>
      </c>
      <c r="AB17" s="174">
        <v>0</v>
      </c>
      <c r="AC17" s="174">
        <v>0</v>
      </c>
      <c r="AD17" s="174">
        <v>0</v>
      </c>
      <c r="AE17" s="174">
        <v>729355</v>
      </c>
    </row>
    <row r="18" spans="1:31" ht="16.05" hidden="1" customHeight="1">
      <c r="A18" s="174">
        <v>4</v>
      </c>
      <c r="B18" s="174" t="s">
        <v>210</v>
      </c>
      <c r="C18" s="174" t="s">
        <v>13</v>
      </c>
      <c r="D18" s="174" t="s">
        <v>1312</v>
      </c>
      <c r="E18" s="175">
        <v>0</v>
      </c>
      <c r="F18" s="175">
        <v>0</v>
      </c>
      <c r="G18" s="176">
        <v>0</v>
      </c>
      <c r="H18" s="174">
        <v>83360</v>
      </c>
      <c r="I18" s="174">
        <v>0</v>
      </c>
      <c r="J18" s="174">
        <v>83360</v>
      </c>
      <c r="K18" s="174">
        <v>-83360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  <c r="R18" s="174">
        <v>0</v>
      </c>
      <c r="S18" s="174">
        <v>0</v>
      </c>
      <c r="T18" s="174">
        <v>0</v>
      </c>
      <c r="U18" s="174">
        <v>0</v>
      </c>
      <c r="V18" s="174">
        <v>0</v>
      </c>
      <c r="W18" s="174">
        <v>0</v>
      </c>
      <c r="X18" s="174">
        <v>0</v>
      </c>
      <c r="Y18" s="174">
        <v>0</v>
      </c>
      <c r="Z18" s="174">
        <v>0</v>
      </c>
      <c r="AA18" s="174">
        <v>0</v>
      </c>
      <c r="AB18" s="174">
        <v>0</v>
      </c>
      <c r="AC18" s="174">
        <v>0</v>
      </c>
      <c r="AD18" s="174">
        <v>0</v>
      </c>
      <c r="AE18" s="174">
        <v>0</v>
      </c>
    </row>
    <row r="19" spans="1:31" ht="16.05" hidden="1" customHeight="1">
      <c r="A19" s="174">
        <v>4</v>
      </c>
      <c r="B19" s="174" t="s">
        <v>210</v>
      </c>
      <c r="C19" s="174" t="s">
        <v>13</v>
      </c>
      <c r="D19" s="174" t="s">
        <v>694</v>
      </c>
      <c r="E19" s="175">
        <v>20390</v>
      </c>
      <c r="F19" s="175">
        <v>0</v>
      </c>
      <c r="G19" s="176">
        <v>20390</v>
      </c>
      <c r="H19" s="174">
        <v>0</v>
      </c>
      <c r="I19" s="174">
        <v>0</v>
      </c>
      <c r="J19" s="174">
        <v>0</v>
      </c>
      <c r="K19" s="174">
        <v>20390</v>
      </c>
      <c r="L19" s="174">
        <v>0</v>
      </c>
      <c r="M19" s="174">
        <v>0</v>
      </c>
      <c r="N19" s="174">
        <v>0</v>
      </c>
      <c r="O19" s="174">
        <v>20390</v>
      </c>
      <c r="P19" s="174">
        <v>0</v>
      </c>
      <c r="Q19" s="174">
        <v>0</v>
      </c>
      <c r="R19" s="174">
        <v>0</v>
      </c>
      <c r="S19" s="174">
        <v>20390</v>
      </c>
      <c r="T19" s="174">
        <v>0</v>
      </c>
      <c r="U19" s="174">
        <v>0</v>
      </c>
      <c r="V19" s="174">
        <v>0</v>
      </c>
      <c r="W19" s="174">
        <v>20390</v>
      </c>
      <c r="X19" s="174">
        <v>20399</v>
      </c>
      <c r="Y19" s="174">
        <v>0</v>
      </c>
      <c r="Z19" s="174">
        <v>20399</v>
      </c>
      <c r="AA19" s="174">
        <v>-9</v>
      </c>
      <c r="AB19" s="174">
        <v>0</v>
      </c>
      <c r="AC19" s="174">
        <v>0</v>
      </c>
      <c r="AD19" s="174">
        <v>0</v>
      </c>
      <c r="AE19" s="174">
        <v>20390</v>
      </c>
    </row>
    <row r="20" spans="1:31" ht="16.05" hidden="1" customHeight="1">
      <c r="A20" s="174">
        <v>4</v>
      </c>
      <c r="B20" s="174" t="s">
        <v>210</v>
      </c>
      <c r="C20" s="174" t="s">
        <v>13</v>
      </c>
      <c r="D20" s="174" t="s">
        <v>117</v>
      </c>
      <c r="E20" s="175">
        <v>77820</v>
      </c>
      <c r="F20" s="175">
        <v>0</v>
      </c>
      <c r="G20" s="176">
        <v>77820</v>
      </c>
      <c r="H20" s="174">
        <v>0</v>
      </c>
      <c r="I20" s="174">
        <v>0</v>
      </c>
      <c r="J20" s="174">
        <v>0</v>
      </c>
      <c r="K20" s="174">
        <v>77820</v>
      </c>
      <c r="L20" s="174">
        <v>0</v>
      </c>
      <c r="M20" s="174">
        <v>0</v>
      </c>
      <c r="N20" s="174">
        <v>0</v>
      </c>
      <c r="O20" s="174">
        <v>77820</v>
      </c>
      <c r="P20" s="174">
        <v>0</v>
      </c>
      <c r="Q20" s="174">
        <v>0</v>
      </c>
      <c r="R20" s="174">
        <v>0</v>
      </c>
      <c r="S20" s="174">
        <v>77820</v>
      </c>
      <c r="T20" s="174">
        <v>0</v>
      </c>
      <c r="U20" s="174">
        <v>0</v>
      </c>
      <c r="V20" s="174">
        <v>0</v>
      </c>
      <c r="W20" s="174">
        <v>77820</v>
      </c>
      <c r="X20" s="174">
        <v>77820</v>
      </c>
      <c r="Y20" s="174">
        <v>0</v>
      </c>
      <c r="Z20" s="174">
        <v>77820</v>
      </c>
      <c r="AA20" s="174">
        <v>0</v>
      </c>
      <c r="AB20" s="174">
        <v>0</v>
      </c>
      <c r="AC20" s="174">
        <v>0</v>
      </c>
      <c r="AD20" s="174">
        <v>0</v>
      </c>
      <c r="AE20" s="174">
        <v>77820</v>
      </c>
    </row>
    <row r="21" spans="1:31" ht="16.05" hidden="1" customHeight="1">
      <c r="A21" s="174">
        <v>4</v>
      </c>
      <c r="B21" s="174" t="s">
        <v>210</v>
      </c>
      <c r="C21" s="174" t="s">
        <v>13</v>
      </c>
      <c r="D21" s="174" t="s">
        <v>514</v>
      </c>
      <c r="E21" s="175">
        <v>0</v>
      </c>
      <c r="F21" s="175">
        <v>0</v>
      </c>
      <c r="G21" s="176">
        <v>0</v>
      </c>
      <c r="H21" s="174">
        <v>0</v>
      </c>
      <c r="I21" s="174">
        <v>0</v>
      </c>
      <c r="J21" s="174">
        <v>0</v>
      </c>
      <c r="K21" s="174">
        <v>0</v>
      </c>
      <c r="L21" s="174">
        <v>0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  <c r="R21" s="174">
        <v>0</v>
      </c>
      <c r="S21" s="174">
        <v>0</v>
      </c>
      <c r="T21" s="174">
        <v>0</v>
      </c>
      <c r="U21" s="174">
        <v>0</v>
      </c>
      <c r="V21" s="174">
        <v>0</v>
      </c>
      <c r="W21" s="174">
        <v>0</v>
      </c>
      <c r="X21" s="174">
        <v>0</v>
      </c>
      <c r="Y21" s="174">
        <v>0</v>
      </c>
      <c r="Z21" s="174">
        <v>0</v>
      </c>
      <c r="AA21" s="174">
        <v>0</v>
      </c>
      <c r="AB21" s="174">
        <v>0</v>
      </c>
      <c r="AC21" s="174">
        <v>0</v>
      </c>
      <c r="AD21" s="174">
        <v>0</v>
      </c>
      <c r="AE21" s="174">
        <v>0</v>
      </c>
    </row>
    <row r="22" spans="1:31" ht="16.05" hidden="1" customHeight="1">
      <c r="A22" s="174">
        <v>4</v>
      </c>
      <c r="B22" s="174" t="s">
        <v>210</v>
      </c>
      <c r="C22" s="174" t="s">
        <v>13</v>
      </c>
      <c r="D22" s="174" t="s">
        <v>365</v>
      </c>
      <c r="E22" s="175">
        <v>0</v>
      </c>
      <c r="F22" s="175">
        <v>0</v>
      </c>
      <c r="G22" s="176">
        <v>0</v>
      </c>
      <c r="H22" s="174">
        <v>0</v>
      </c>
      <c r="I22" s="174">
        <v>0</v>
      </c>
      <c r="J22" s="174">
        <v>0</v>
      </c>
      <c r="K22" s="174">
        <v>0</v>
      </c>
      <c r="L22" s="174">
        <v>0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  <c r="R22" s="174">
        <v>0</v>
      </c>
      <c r="S22" s="174">
        <v>0</v>
      </c>
      <c r="T22" s="174">
        <v>0</v>
      </c>
      <c r="U22" s="174">
        <v>0</v>
      </c>
      <c r="V22" s="174">
        <v>0</v>
      </c>
      <c r="W22" s="174">
        <v>0</v>
      </c>
      <c r="X22" s="174">
        <v>0</v>
      </c>
      <c r="Y22" s="174">
        <v>0</v>
      </c>
      <c r="Z22" s="174">
        <v>0</v>
      </c>
      <c r="AA22" s="174">
        <v>0</v>
      </c>
      <c r="AB22" s="174">
        <v>0</v>
      </c>
      <c r="AC22" s="174">
        <v>0</v>
      </c>
      <c r="AD22" s="174">
        <v>0</v>
      </c>
      <c r="AE22" s="174">
        <v>0</v>
      </c>
    </row>
    <row r="23" spans="1:31" ht="16.05" hidden="1" customHeight="1">
      <c r="A23" s="174">
        <v>4</v>
      </c>
      <c r="B23" s="174" t="s">
        <v>210</v>
      </c>
      <c r="C23" s="174" t="s">
        <v>13</v>
      </c>
      <c r="D23" s="174" t="s">
        <v>108</v>
      </c>
      <c r="E23" s="175">
        <v>119901</v>
      </c>
      <c r="F23" s="175">
        <v>0</v>
      </c>
      <c r="G23" s="176">
        <v>119901</v>
      </c>
      <c r="H23" s="174">
        <v>0</v>
      </c>
      <c r="I23" s="174">
        <v>0</v>
      </c>
      <c r="J23" s="174">
        <v>0</v>
      </c>
      <c r="K23" s="174">
        <v>119901</v>
      </c>
      <c r="L23" s="174">
        <v>140632</v>
      </c>
      <c r="M23" s="174">
        <v>0</v>
      </c>
      <c r="N23" s="174">
        <v>140632</v>
      </c>
      <c r="O23" s="174">
        <v>-20731</v>
      </c>
      <c r="P23" s="174">
        <v>11500</v>
      </c>
      <c r="Q23" s="174">
        <v>0</v>
      </c>
      <c r="R23" s="174">
        <v>11500</v>
      </c>
      <c r="S23" s="174">
        <v>108401</v>
      </c>
      <c r="T23" s="174">
        <v>34443</v>
      </c>
      <c r="U23" s="174">
        <v>0</v>
      </c>
      <c r="V23" s="174">
        <v>34443</v>
      </c>
      <c r="W23" s="174">
        <v>85458</v>
      </c>
      <c r="X23" s="174">
        <v>119908</v>
      </c>
      <c r="Y23" s="174">
        <v>0</v>
      </c>
      <c r="Z23" s="174">
        <v>119908</v>
      </c>
      <c r="AA23" s="174">
        <v>-7</v>
      </c>
      <c r="AB23" s="174">
        <v>0</v>
      </c>
      <c r="AC23" s="174">
        <v>0</v>
      </c>
      <c r="AD23" s="174">
        <v>0</v>
      </c>
      <c r="AE23" s="174">
        <v>119901</v>
      </c>
    </row>
    <row r="24" spans="1:31" ht="16.05" hidden="1" customHeight="1">
      <c r="A24" s="174">
        <v>4</v>
      </c>
      <c r="B24" s="174" t="s">
        <v>210</v>
      </c>
      <c r="C24" s="174" t="s">
        <v>13</v>
      </c>
      <c r="D24" s="174" t="s">
        <v>153</v>
      </c>
      <c r="E24" s="175">
        <v>0</v>
      </c>
      <c r="F24" s="175">
        <v>0</v>
      </c>
      <c r="G24" s="176">
        <v>0</v>
      </c>
      <c r="H24" s="174">
        <v>0</v>
      </c>
      <c r="I24" s="174">
        <v>0</v>
      </c>
      <c r="J24" s="174">
        <v>0</v>
      </c>
      <c r="K24" s="174">
        <v>0</v>
      </c>
      <c r="L24" s="174">
        <v>85230</v>
      </c>
      <c r="M24" s="174">
        <v>0</v>
      </c>
      <c r="N24" s="174">
        <v>85230</v>
      </c>
      <c r="O24" s="174">
        <v>-85230</v>
      </c>
      <c r="P24" s="174">
        <v>20300</v>
      </c>
      <c r="Q24" s="174">
        <v>0</v>
      </c>
      <c r="R24" s="174">
        <v>20300</v>
      </c>
      <c r="S24" s="174">
        <v>-20300</v>
      </c>
      <c r="T24" s="174">
        <v>500000</v>
      </c>
      <c r="U24" s="174">
        <v>0</v>
      </c>
      <c r="V24" s="174">
        <v>500000</v>
      </c>
      <c r="W24" s="174">
        <v>-500000</v>
      </c>
      <c r="X24" s="174">
        <v>0</v>
      </c>
      <c r="Y24" s="174">
        <v>0</v>
      </c>
      <c r="Z24" s="174">
        <v>0</v>
      </c>
      <c r="AA24" s="174">
        <v>0</v>
      </c>
      <c r="AB24" s="174">
        <v>0</v>
      </c>
      <c r="AC24" s="174">
        <v>0</v>
      </c>
      <c r="AD24" s="174">
        <v>0</v>
      </c>
      <c r="AE24" s="174">
        <v>0</v>
      </c>
    </row>
    <row r="25" spans="1:31" s="2" customFormat="1" ht="16.05" customHeight="1">
      <c r="A25" s="174"/>
      <c r="B25" s="174" t="s">
        <v>210</v>
      </c>
      <c r="C25" s="174" t="s">
        <v>13</v>
      </c>
      <c r="D25" s="174" t="s">
        <v>277</v>
      </c>
      <c r="E25" s="175">
        <v>830206</v>
      </c>
      <c r="F25" s="175">
        <v>117260</v>
      </c>
      <c r="G25" s="176">
        <v>947466</v>
      </c>
      <c r="H25" s="174">
        <v>450515</v>
      </c>
      <c r="I25" s="174">
        <v>59100</v>
      </c>
      <c r="J25" s="174">
        <v>509615</v>
      </c>
      <c r="K25" s="174">
        <v>437851</v>
      </c>
      <c r="L25" s="174">
        <v>988877</v>
      </c>
      <c r="M25" s="174">
        <v>225580</v>
      </c>
      <c r="N25" s="174">
        <v>1214457</v>
      </c>
      <c r="O25" s="174">
        <v>-266991</v>
      </c>
      <c r="P25" s="174">
        <v>511943</v>
      </c>
      <c r="Q25" s="174">
        <v>51400</v>
      </c>
      <c r="R25" s="174">
        <v>563343</v>
      </c>
      <c r="S25" s="174">
        <v>384123</v>
      </c>
      <c r="T25" s="174">
        <v>751908</v>
      </c>
      <c r="U25" s="174">
        <v>0</v>
      </c>
      <c r="V25" s="174">
        <v>751908</v>
      </c>
      <c r="W25" s="174">
        <v>195558</v>
      </c>
      <c r="X25" s="174">
        <v>842006</v>
      </c>
      <c r="Y25" s="174">
        <v>60060</v>
      </c>
      <c r="Z25" s="174">
        <v>902066</v>
      </c>
      <c r="AA25" s="174">
        <v>45400</v>
      </c>
      <c r="AB25" s="174">
        <v>0</v>
      </c>
      <c r="AC25" s="174">
        <v>0</v>
      </c>
      <c r="AD25" s="174">
        <v>0</v>
      </c>
      <c r="AE25" s="174">
        <v>947466</v>
      </c>
    </row>
    <row r="26" spans="1:31" ht="16.05" hidden="1" customHeight="1">
      <c r="A26" s="174">
        <v>5</v>
      </c>
      <c r="B26" s="174" t="s">
        <v>210</v>
      </c>
      <c r="C26" s="174" t="s">
        <v>43</v>
      </c>
      <c r="D26" s="174" t="s">
        <v>102</v>
      </c>
      <c r="E26" s="175">
        <v>30943</v>
      </c>
      <c r="F26" s="175">
        <v>0</v>
      </c>
      <c r="G26" s="176">
        <v>30943</v>
      </c>
      <c r="H26" s="174">
        <v>25060</v>
      </c>
      <c r="I26" s="174">
        <v>0</v>
      </c>
      <c r="J26" s="174">
        <v>25060</v>
      </c>
      <c r="K26" s="174">
        <v>5883</v>
      </c>
      <c r="L26" s="174">
        <v>210510</v>
      </c>
      <c r="M26" s="174">
        <v>0</v>
      </c>
      <c r="N26" s="174">
        <v>210510</v>
      </c>
      <c r="O26" s="174">
        <v>-179567</v>
      </c>
      <c r="P26" s="174">
        <v>52190</v>
      </c>
      <c r="Q26" s="174">
        <v>0</v>
      </c>
      <c r="R26" s="174">
        <v>52190</v>
      </c>
      <c r="S26" s="174">
        <v>-21247</v>
      </c>
      <c r="T26" s="174">
        <v>11846</v>
      </c>
      <c r="U26" s="174">
        <v>70450</v>
      </c>
      <c r="V26" s="174">
        <v>82296</v>
      </c>
      <c r="W26" s="174">
        <v>-51353</v>
      </c>
      <c r="X26" s="174">
        <v>0</v>
      </c>
      <c r="Y26" s="174">
        <v>0</v>
      </c>
      <c r="Z26" s="174">
        <v>0</v>
      </c>
      <c r="AA26" s="174">
        <v>30943</v>
      </c>
      <c r="AB26" s="174">
        <v>0</v>
      </c>
      <c r="AC26" s="174">
        <v>0</v>
      </c>
      <c r="AD26" s="174">
        <v>0</v>
      </c>
      <c r="AE26" s="174">
        <v>30943</v>
      </c>
    </row>
    <row r="27" spans="1:31" ht="16.05" hidden="1" customHeight="1">
      <c r="A27" s="174">
        <v>5</v>
      </c>
      <c r="B27" s="174" t="s">
        <v>210</v>
      </c>
      <c r="C27" s="174" t="s">
        <v>43</v>
      </c>
      <c r="D27" s="174" t="s">
        <v>541</v>
      </c>
      <c r="E27" s="175">
        <v>0</v>
      </c>
      <c r="F27" s="175">
        <v>0</v>
      </c>
      <c r="G27" s="176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  <c r="R27" s="174">
        <v>0</v>
      </c>
      <c r="S27" s="174">
        <v>0</v>
      </c>
      <c r="T27" s="174">
        <v>0</v>
      </c>
      <c r="U27" s="174">
        <v>0</v>
      </c>
      <c r="V27" s="174">
        <v>0</v>
      </c>
      <c r="W27" s="174">
        <v>0</v>
      </c>
      <c r="X27" s="174">
        <v>0</v>
      </c>
      <c r="Y27" s="174">
        <v>0</v>
      </c>
      <c r="Z27" s="174">
        <v>0</v>
      </c>
      <c r="AA27" s="174">
        <v>0</v>
      </c>
      <c r="AB27" s="174">
        <v>0</v>
      </c>
      <c r="AC27" s="174">
        <v>0</v>
      </c>
      <c r="AD27" s="174">
        <v>0</v>
      </c>
      <c r="AE27" s="174">
        <v>0</v>
      </c>
    </row>
    <row r="28" spans="1:31" ht="16.05" hidden="1" customHeight="1">
      <c r="A28" s="174">
        <v>5</v>
      </c>
      <c r="B28" s="174" t="s">
        <v>210</v>
      </c>
      <c r="C28" s="174" t="s">
        <v>43</v>
      </c>
      <c r="D28" s="174" t="s">
        <v>193</v>
      </c>
      <c r="E28" s="175">
        <v>0</v>
      </c>
      <c r="F28" s="175">
        <v>0</v>
      </c>
      <c r="G28" s="176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  <c r="R28" s="174">
        <v>0</v>
      </c>
      <c r="S28" s="174">
        <v>0</v>
      </c>
      <c r="T28" s="174">
        <v>0</v>
      </c>
      <c r="U28" s="174">
        <v>0</v>
      </c>
      <c r="V28" s="174">
        <v>0</v>
      </c>
      <c r="W28" s="174">
        <v>0</v>
      </c>
      <c r="X28" s="174">
        <v>0</v>
      </c>
      <c r="Y28" s="174">
        <v>0</v>
      </c>
      <c r="Z28" s="174">
        <v>0</v>
      </c>
      <c r="AA28" s="174">
        <v>0</v>
      </c>
      <c r="AB28" s="174">
        <v>0</v>
      </c>
      <c r="AC28" s="174">
        <v>0</v>
      </c>
      <c r="AD28" s="174">
        <v>0</v>
      </c>
      <c r="AE28" s="174">
        <v>0</v>
      </c>
    </row>
    <row r="29" spans="1:31" ht="16.05" hidden="1" customHeight="1">
      <c r="A29" s="174">
        <v>5</v>
      </c>
      <c r="B29" s="174" t="s">
        <v>210</v>
      </c>
      <c r="C29" s="174" t="s">
        <v>43</v>
      </c>
      <c r="D29" s="174" t="s">
        <v>64</v>
      </c>
      <c r="E29" s="175">
        <v>97620</v>
      </c>
      <c r="F29" s="175">
        <v>0</v>
      </c>
      <c r="G29" s="176">
        <v>97620</v>
      </c>
      <c r="H29" s="174">
        <v>0</v>
      </c>
      <c r="I29" s="174">
        <v>0</v>
      </c>
      <c r="J29" s="174">
        <v>0</v>
      </c>
      <c r="K29" s="174">
        <v>97620</v>
      </c>
      <c r="L29" s="174">
        <v>0</v>
      </c>
      <c r="M29" s="174">
        <v>0</v>
      </c>
      <c r="N29" s="174">
        <v>0</v>
      </c>
      <c r="O29" s="174">
        <v>97620</v>
      </c>
      <c r="P29" s="174">
        <v>90204</v>
      </c>
      <c r="Q29" s="174">
        <v>0</v>
      </c>
      <c r="R29" s="174">
        <v>90204</v>
      </c>
      <c r="S29" s="174">
        <v>7416</v>
      </c>
      <c r="T29" s="174">
        <v>86450</v>
      </c>
      <c r="U29" s="174">
        <v>0</v>
      </c>
      <c r="V29" s="174">
        <v>86450</v>
      </c>
      <c r="W29" s="174">
        <v>11170</v>
      </c>
      <c r="X29" s="174">
        <v>0</v>
      </c>
      <c r="Y29" s="174">
        <v>0</v>
      </c>
      <c r="Z29" s="174">
        <v>0</v>
      </c>
      <c r="AA29" s="174">
        <v>97620</v>
      </c>
      <c r="AB29" s="174">
        <v>0</v>
      </c>
      <c r="AC29" s="174">
        <v>0</v>
      </c>
      <c r="AD29" s="174">
        <v>0</v>
      </c>
      <c r="AE29" s="174">
        <v>97620</v>
      </c>
    </row>
    <row r="30" spans="1:31" ht="16.05" hidden="1" customHeight="1">
      <c r="A30" s="174">
        <v>5</v>
      </c>
      <c r="B30" s="174" t="s">
        <v>210</v>
      </c>
      <c r="C30" s="174" t="s">
        <v>43</v>
      </c>
      <c r="D30" s="174" t="s">
        <v>179</v>
      </c>
      <c r="E30" s="175">
        <v>0</v>
      </c>
      <c r="F30" s="175">
        <v>0</v>
      </c>
      <c r="G30" s="176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  <c r="R30" s="174">
        <v>0</v>
      </c>
      <c r="S30" s="174">
        <v>0</v>
      </c>
      <c r="T30" s="174">
        <v>0</v>
      </c>
      <c r="U30" s="174">
        <v>0</v>
      </c>
      <c r="V30" s="174">
        <v>0</v>
      </c>
      <c r="W30" s="174">
        <v>0</v>
      </c>
      <c r="X30" s="174">
        <v>0</v>
      </c>
      <c r="Y30" s="174">
        <v>0</v>
      </c>
      <c r="Z30" s="174">
        <v>0</v>
      </c>
      <c r="AA30" s="174">
        <v>0</v>
      </c>
      <c r="AB30" s="174">
        <v>0</v>
      </c>
      <c r="AC30" s="174">
        <v>0</v>
      </c>
      <c r="AD30" s="174">
        <v>0</v>
      </c>
      <c r="AE30" s="174">
        <v>0</v>
      </c>
    </row>
    <row r="31" spans="1:31" s="2" customFormat="1" ht="16.05" customHeight="1">
      <c r="A31" s="174"/>
      <c r="B31" s="174" t="s">
        <v>210</v>
      </c>
      <c r="C31" s="174" t="s">
        <v>43</v>
      </c>
      <c r="D31" s="174" t="s">
        <v>277</v>
      </c>
      <c r="E31" s="175">
        <v>128563</v>
      </c>
      <c r="F31" s="175">
        <v>0</v>
      </c>
      <c r="G31" s="176">
        <v>128563</v>
      </c>
      <c r="H31" s="174">
        <v>25060</v>
      </c>
      <c r="I31" s="174">
        <v>0</v>
      </c>
      <c r="J31" s="174">
        <v>25060</v>
      </c>
      <c r="K31" s="174">
        <v>103503</v>
      </c>
      <c r="L31" s="174">
        <v>210510</v>
      </c>
      <c r="M31" s="174">
        <v>0</v>
      </c>
      <c r="N31" s="174">
        <v>210510</v>
      </c>
      <c r="O31" s="174">
        <v>-81947</v>
      </c>
      <c r="P31" s="174">
        <v>142394</v>
      </c>
      <c r="Q31" s="174">
        <v>0</v>
      </c>
      <c r="R31" s="174">
        <v>142394</v>
      </c>
      <c r="S31" s="174">
        <v>-13831</v>
      </c>
      <c r="T31" s="174">
        <v>98296</v>
      </c>
      <c r="U31" s="174">
        <v>70450</v>
      </c>
      <c r="V31" s="174">
        <v>168746</v>
      </c>
      <c r="W31" s="174">
        <v>-40183</v>
      </c>
      <c r="X31" s="174">
        <v>0</v>
      </c>
      <c r="Y31" s="174">
        <v>0</v>
      </c>
      <c r="Z31" s="174">
        <v>0</v>
      </c>
      <c r="AA31" s="174">
        <v>128563</v>
      </c>
      <c r="AB31" s="174">
        <v>0</v>
      </c>
      <c r="AC31" s="174">
        <v>0</v>
      </c>
      <c r="AD31" s="174">
        <v>0</v>
      </c>
      <c r="AE31" s="174">
        <v>128563</v>
      </c>
    </row>
    <row r="32" spans="1:31" ht="16.05" hidden="1" customHeight="1">
      <c r="A32" s="174">
        <v>6</v>
      </c>
      <c r="B32" s="174" t="s">
        <v>210</v>
      </c>
      <c r="C32" s="174" t="s">
        <v>22</v>
      </c>
      <c r="D32" s="174" t="s">
        <v>172</v>
      </c>
      <c r="E32" s="175">
        <v>0</v>
      </c>
      <c r="F32" s="175">
        <v>0</v>
      </c>
      <c r="G32" s="176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  <c r="R32" s="174">
        <v>0</v>
      </c>
      <c r="S32" s="174">
        <v>0</v>
      </c>
      <c r="T32" s="174">
        <v>0</v>
      </c>
      <c r="U32" s="174">
        <v>0</v>
      </c>
      <c r="V32" s="174">
        <v>0</v>
      </c>
      <c r="W32" s="174">
        <v>0</v>
      </c>
      <c r="X32" s="174">
        <v>0</v>
      </c>
      <c r="Y32" s="174">
        <v>0</v>
      </c>
      <c r="Z32" s="174">
        <v>0</v>
      </c>
      <c r="AA32" s="174">
        <v>0</v>
      </c>
      <c r="AB32" s="174">
        <v>0</v>
      </c>
      <c r="AC32" s="174">
        <v>0</v>
      </c>
      <c r="AD32" s="174">
        <v>0</v>
      </c>
      <c r="AE32" s="174">
        <v>0</v>
      </c>
    </row>
    <row r="33" spans="1:31" ht="16.05" hidden="1" customHeight="1">
      <c r="A33" s="174">
        <v>6</v>
      </c>
      <c r="B33" s="174" t="s">
        <v>210</v>
      </c>
      <c r="C33" s="174" t="s">
        <v>22</v>
      </c>
      <c r="D33" s="174" t="s">
        <v>693</v>
      </c>
      <c r="E33" s="175">
        <v>323668</v>
      </c>
      <c r="F33" s="175">
        <v>0</v>
      </c>
      <c r="G33" s="176">
        <v>323668</v>
      </c>
      <c r="H33" s="174">
        <v>75527</v>
      </c>
      <c r="I33" s="174">
        <v>0</v>
      </c>
      <c r="J33" s="174">
        <v>75527</v>
      </c>
      <c r="K33" s="174">
        <v>248141</v>
      </c>
      <c r="L33" s="174">
        <v>388250</v>
      </c>
      <c r="M33" s="174">
        <v>0</v>
      </c>
      <c r="N33" s="174">
        <v>388250</v>
      </c>
      <c r="O33" s="174">
        <v>-64582</v>
      </c>
      <c r="P33" s="174">
        <v>806807</v>
      </c>
      <c r="Q33" s="174">
        <v>0</v>
      </c>
      <c r="R33" s="174">
        <v>806807</v>
      </c>
      <c r="S33" s="174">
        <v>-483139</v>
      </c>
      <c r="T33" s="174">
        <v>0</v>
      </c>
      <c r="U33" s="174">
        <v>0</v>
      </c>
      <c r="V33" s="174">
        <v>0</v>
      </c>
      <c r="W33" s="174">
        <v>323668</v>
      </c>
      <c r="X33" s="174">
        <v>323668</v>
      </c>
      <c r="Y33" s="174">
        <v>0</v>
      </c>
      <c r="Z33" s="174">
        <v>323668</v>
      </c>
      <c r="AA33" s="174">
        <v>0</v>
      </c>
      <c r="AB33" s="174">
        <v>0</v>
      </c>
      <c r="AC33" s="174">
        <v>0</v>
      </c>
      <c r="AD33" s="174">
        <v>0</v>
      </c>
      <c r="AE33" s="174">
        <v>323668</v>
      </c>
    </row>
    <row r="34" spans="1:31" ht="16.05" hidden="1" customHeight="1">
      <c r="A34" s="174">
        <v>6</v>
      </c>
      <c r="B34" s="174" t="s">
        <v>210</v>
      </c>
      <c r="C34" s="174" t="s">
        <v>22</v>
      </c>
      <c r="D34" s="174" t="s">
        <v>687</v>
      </c>
      <c r="E34" s="175">
        <v>109310</v>
      </c>
      <c r="F34" s="175">
        <v>0</v>
      </c>
      <c r="G34" s="176">
        <v>109310</v>
      </c>
      <c r="H34" s="174">
        <v>74100</v>
      </c>
      <c r="I34" s="174">
        <v>0</v>
      </c>
      <c r="J34" s="174">
        <v>74100</v>
      </c>
      <c r="K34" s="174">
        <v>35210</v>
      </c>
      <c r="L34" s="174">
        <v>79156</v>
      </c>
      <c r="M34" s="174">
        <v>0</v>
      </c>
      <c r="N34" s="174">
        <v>79156</v>
      </c>
      <c r="O34" s="174">
        <v>30154</v>
      </c>
      <c r="P34" s="174">
        <v>0</v>
      </c>
      <c r="Q34" s="174">
        <v>0</v>
      </c>
      <c r="R34" s="174">
        <v>0</v>
      </c>
      <c r="S34" s="174">
        <v>109310</v>
      </c>
      <c r="T34" s="174">
        <v>0</v>
      </c>
      <c r="U34" s="174">
        <v>0</v>
      </c>
      <c r="V34" s="174">
        <v>0</v>
      </c>
      <c r="W34" s="174">
        <v>109310</v>
      </c>
      <c r="X34" s="174">
        <v>119310</v>
      </c>
      <c r="Y34" s="174">
        <v>0</v>
      </c>
      <c r="Z34" s="174">
        <v>119310</v>
      </c>
      <c r="AA34" s="174">
        <v>-10000</v>
      </c>
      <c r="AB34" s="174">
        <v>0</v>
      </c>
      <c r="AC34" s="174">
        <v>0</v>
      </c>
      <c r="AD34" s="174">
        <v>0</v>
      </c>
      <c r="AE34" s="174">
        <v>109310</v>
      </c>
    </row>
    <row r="35" spans="1:31" ht="16.05" hidden="1" customHeight="1">
      <c r="A35" s="174">
        <v>6</v>
      </c>
      <c r="B35" s="174" t="s">
        <v>210</v>
      </c>
      <c r="C35" s="174" t="s">
        <v>22</v>
      </c>
      <c r="D35" s="174" t="s">
        <v>434</v>
      </c>
      <c r="E35" s="175">
        <v>66028</v>
      </c>
      <c r="F35" s="175">
        <v>0</v>
      </c>
      <c r="G35" s="176">
        <v>66028</v>
      </c>
      <c r="H35" s="174">
        <v>0</v>
      </c>
      <c r="I35" s="174">
        <v>0</v>
      </c>
      <c r="J35" s="174">
        <v>0</v>
      </c>
      <c r="K35" s="174">
        <v>66028</v>
      </c>
      <c r="L35" s="174">
        <v>0</v>
      </c>
      <c r="M35" s="174">
        <v>0</v>
      </c>
      <c r="N35" s="174">
        <v>0</v>
      </c>
      <c r="O35" s="174">
        <v>66028</v>
      </c>
      <c r="P35" s="174">
        <v>63859</v>
      </c>
      <c r="Q35" s="174">
        <v>0</v>
      </c>
      <c r="R35" s="174">
        <v>63859</v>
      </c>
      <c r="S35" s="174">
        <v>2169</v>
      </c>
      <c r="T35" s="174">
        <v>212246</v>
      </c>
      <c r="U35" s="174">
        <v>0</v>
      </c>
      <c r="V35" s="174">
        <v>212246</v>
      </c>
      <c r="W35" s="174">
        <v>-146218</v>
      </c>
      <c r="X35" s="174">
        <v>66028</v>
      </c>
      <c r="Y35" s="174">
        <v>0</v>
      </c>
      <c r="Z35" s="174">
        <v>66028</v>
      </c>
      <c r="AA35" s="174">
        <v>0</v>
      </c>
      <c r="AB35" s="174">
        <v>0</v>
      </c>
      <c r="AC35" s="174">
        <v>0</v>
      </c>
      <c r="AD35" s="174">
        <v>0</v>
      </c>
      <c r="AE35" s="174">
        <v>66028</v>
      </c>
    </row>
    <row r="36" spans="1:31" ht="16.05" hidden="1" customHeight="1">
      <c r="A36" s="174">
        <v>6</v>
      </c>
      <c r="B36" s="174" t="s">
        <v>210</v>
      </c>
      <c r="C36" s="174" t="s">
        <v>22</v>
      </c>
      <c r="D36" s="174" t="s">
        <v>414</v>
      </c>
      <c r="E36" s="175">
        <v>0</v>
      </c>
      <c r="F36" s="175">
        <v>0</v>
      </c>
      <c r="G36" s="176">
        <v>0</v>
      </c>
      <c r="H36" s="174">
        <v>0</v>
      </c>
      <c r="I36" s="174">
        <v>0</v>
      </c>
      <c r="J36" s="174">
        <v>0</v>
      </c>
      <c r="K36" s="174">
        <v>0</v>
      </c>
      <c r="L36" s="174">
        <v>0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  <c r="R36" s="174">
        <v>0</v>
      </c>
      <c r="S36" s="174">
        <v>0</v>
      </c>
      <c r="T36" s="174">
        <v>0</v>
      </c>
      <c r="U36" s="174">
        <v>0</v>
      </c>
      <c r="V36" s="174">
        <v>0</v>
      </c>
      <c r="W36" s="174">
        <v>0</v>
      </c>
      <c r="X36" s="174">
        <v>0</v>
      </c>
      <c r="Y36" s="174">
        <v>0</v>
      </c>
      <c r="Z36" s="174">
        <v>0</v>
      </c>
      <c r="AA36" s="174">
        <v>0</v>
      </c>
      <c r="AB36" s="174">
        <v>0</v>
      </c>
      <c r="AC36" s="174">
        <v>0</v>
      </c>
      <c r="AD36" s="174">
        <v>0</v>
      </c>
      <c r="AE36" s="174">
        <v>0</v>
      </c>
    </row>
    <row r="37" spans="1:31" ht="16.05" hidden="1" customHeight="1">
      <c r="A37" s="174">
        <v>6</v>
      </c>
      <c r="B37" s="174" t="s">
        <v>210</v>
      </c>
      <c r="C37" s="174" t="s">
        <v>22</v>
      </c>
      <c r="D37" s="174" t="s">
        <v>71</v>
      </c>
      <c r="E37" s="175">
        <v>148644</v>
      </c>
      <c r="F37" s="175">
        <v>0</v>
      </c>
      <c r="G37" s="176">
        <v>148644</v>
      </c>
      <c r="H37" s="174">
        <v>43281</v>
      </c>
      <c r="I37" s="174">
        <v>0</v>
      </c>
      <c r="J37" s="174">
        <v>43281</v>
      </c>
      <c r="K37" s="174">
        <v>105363</v>
      </c>
      <c r="L37" s="174">
        <v>61000</v>
      </c>
      <c r="M37" s="174">
        <v>0</v>
      </c>
      <c r="N37" s="174">
        <v>61000</v>
      </c>
      <c r="O37" s="174">
        <v>87644</v>
      </c>
      <c r="P37" s="174">
        <v>0</v>
      </c>
      <c r="Q37" s="174">
        <v>0</v>
      </c>
      <c r="R37" s="174">
        <v>0</v>
      </c>
      <c r="S37" s="174">
        <v>148644</v>
      </c>
      <c r="T37" s="174">
        <v>0</v>
      </c>
      <c r="U37" s="174">
        <v>0</v>
      </c>
      <c r="V37" s="174">
        <v>0</v>
      </c>
      <c r="W37" s="174">
        <v>148644</v>
      </c>
      <c r="X37" s="174">
        <v>148644</v>
      </c>
      <c r="Y37" s="174">
        <v>0</v>
      </c>
      <c r="Z37" s="174">
        <v>148644</v>
      </c>
      <c r="AA37" s="174">
        <v>0</v>
      </c>
      <c r="AB37" s="174">
        <v>0</v>
      </c>
      <c r="AC37" s="174">
        <v>0</v>
      </c>
      <c r="AD37" s="174">
        <v>0</v>
      </c>
      <c r="AE37" s="174">
        <v>148644</v>
      </c>
    </row>
    <row r="38" spans="1:31" ht="16.05" hidden="1" customHeight="1">
      <c r="A38" s="174">
        <v>6</v>
      </c>
      <c r="B38" s="174" t="s">
        <v>210</v>
      </c>
      <c r="C38" s="174" t="s">
        <v>22</v>
      </c>
      <c r="D38" s="174" t="s">
        <v>72</v>
      </c>
      <c r="E38" s="175">
        <v>0</v>
      </c>
      <c r="F38" s="175">
        <v>0</v>
      </c>
      <c r="G38" s="176">
        <v>0</v>
      </c>
      <c r="H38" s="174">
        <v>0</v>
      </c>
      <c r="I38" s="174">
        <v>0</v>
      </c>
      <c r="J38" s="174">
        <v>0</v>
      </c>
      <c r="K38" s="174">
        <v>0</v>
      </c>
      <c r="L38" s="174">
        <v>0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  <c r="R38" s="174">
        <v>0</v>
      </c>
      <c r="S38" s="174">
        <v>0</v>
      </c>
      <c r="T38" s="174">
        <v>0</v>
      </c>
      <c r="U38" s="174">
        <v>0</v>
      </c>
      <c r="V38" s="174">
        <v>0</v>
      </c>
      <c r="W38" s="174">
        <v>0</v>
      </c>
      <c r="X38" s="174">
        <v>0</v>
      </c>
      <c r="Y38" s="174">
        <v>0</v>
      </c>
      <c r="Z38" s="174">
        <v>0</v>
      </c>
      <c r="AA38" s="174">
        <v>0</v>
      </c>
      <c r="AB38" s="174">
        <v>0</v>
      </c>
      <c r="AC38" s="174">
        <v>0</v>
      </c>
      <c r="AD38" s="174">
        <v>0</v>
      </c>
      <c r="AE38" s="174">
        <v>0</v>
      </c>
    </row>
    <row r="39" spans="1:31" ht="16.05" hidden="1" customHeight="1">
      <c r="A39" s="174">
        <v>6</v>
      </c>
      <c r="B39" s="174" t="s">
        <v>210</v>
      </c>
      <c r="C39" s="174" t="s">
        <v>22</v>
      </c>
      <c r="D39" s="174" t="s">
        <v>87</v>
      </c>
      <c r="E39" s="175">
        <v>71000</v>
      </c>
      <c r="F39" s="175">
        <v>0</v>
      </c>
      <c r="G39" s="176">
        <v>71000</v>
      </c>
      <c r="H39" s="174">
        <v>14000</v>
      </c>
      <c r="I39" s="174">
        <v>0</v>
      </c>
      <c r="J39" s="174">
        <v>14000</v>
      </c>
      <c r="K39" s="174">
        <v>57000</v>
      </c>
      <c r="L39" s="174">
        <v>50000</v>
      </c>
      <c r="M39" s="174">
        <v>0</v>
      </c>
      <c r="N39" s="174">
        <v>50000</v>
      </c>
      <c r="O39" s="174">
        <v>21000</v>
      </c>
      <c r="P39" s="174">
        <v>0</v>
      </c>
      <c r="Q39" s="174">
        <v>0</v>
      </c>
      <c r="R39" s="174">
        <v>0</v>
      </c>
      <c r="S39" s="174">
        <v>71000</v>
      </c>
      <c r="T39" s="174">
        <v>57000</v>
      </c>
      <c r="U39" s="174">
        <v>0</v>
      </c>
      <c r="V39" s="174">
        <v>57000</v>
      </c>
      <c r="W39" s="174">
        <v>14000</v>
      </c>
      <c r="X39" s="174">
        <v>71000</v>
      </c>
      <c r="Y39" s="174">
        <v>0</v>
      </c>
      <c r="Z39" s="174">
        <v>71000</v>
      </c>
      <c r="AA39" s="174">
        <v>0</v>
      </c>
      <c r="AB39" s="174">
        <v>0</v>
      </c>
      <c r="AC39" s="174">
        <v>0</v>
      </c>
      <c r="AD39" s="174">
        <v>0</v>
      </c>
      <c r="AE39" s="174">
        <v>71000</v>
      </c>
    </row>
    <row r="40" spans="1:31" ht="16.05" hidden="1" customHeight="1">
      <c r="A40" s="174">
        <v>6</v>
      </c>
      <c r="B40" s="174" t="s">
        <v>210</v>
      </c>
      <c r="C40" s="174" t="s">
        <v>22</v>
      </c>
      <c r="D40" s="174" t="s">
        <v>93</v>
      </c>
      <c r="E40" s="175">
        <v>182523</v>
      </c>
      <c r="F40" s="175">
        <v>390010</v>
      </c>
      <c r="G40" s="176">
        <v>572533</v>
      </c>
      <c r="H40" s="174">
        <v>70100</v>
      </c>
      <c r="I40" s="174">
        <v>0</v>
      </c>
      <c r="J40" s="174">
        <v>70100</v>
      </c>
      <c r="K40" s="174">
        <v>502433</v>
      </c>
      <c r="L40" s="174">
        <v>164680</v>
      </c>
      <c r="M40" s="174">
        <v>0</v>
      </c>
      <c r="N40" s="174">
        <v>164680</v>
      </c>
      <c r="O40" s="174">
        <v>407853</v>
      </c>
      <c r="P40" s="174">
        <v>263380</v>
      </c>
      <c r="Q40" s="174">
        <v>0</v>
      </c>
      <c r="R40" s="174">
        <v>263380</v>
      </c>
      <c r="S40" s="174">
        <v>309153</v>
      </c>
      <c r="T40" s="174">
        <v>301302</v>
      </c>
      <c r="U40" s="174">
        <v>0</v>
      </c>
      <c r="V40" s="174">
        <v>301302</v>
      </c>
      <c r="W40" s="174">
        <v>271231</v>
      </c>
      <c r="X40" s="174">
        <v>182267</v>
      </c>
      <c r="Y40" s="174">
        <v>390010</v>
      </c>
      <c r="Z40" s="174">
        <v>572277</v>
      </c>
      <c r="AA40" s="174">
        <v>256</v>
      </c>
      <c r="AB40" s="174">
        <v>0</v>
      </c>
      <c r="AC40" s="174">
        <v>0</v>
      </c>
      <c r="AD40" s="174">
        <v>0</v>
      </c>
      <c r="AE40" s="174">
        <v>572533</v>
      </c>
    </row>
    <row r="41" spans="1:31" ht="16.05" hidden="1" customHeight="1">
      <c r="A41" s="174">
        <v>6</v>
      </c>
      <c r="B41" s="174" t="s">
        <v>210</v>
      </c>
      <c r="C41" s="174" t="s">
        <v>22</v>
      </c>
      <c r="D41" s="174" t="s">
        <v>158</v>
      </c>
      <c r="E41" s="175">
        <v>0</v>
      </c>
      <c r="F41" s="175">
        <v>0</v>
      </c>
      <c r="G41" s="176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  <c r="R41" s="174">
        <v>0</v>
      </c>
      <c r="S41" s="174">
        <v>0</v>
      </c>
      <c r="T41" s="174">
        <v>0</v>
      </c>
      <c r="U41" s="174">
        <v>0</v>
      </c>
      <c r="V41" s="174">
        <v>0</v>
      </c>
      <c r="W41" s="174">
        <v>0</v>
      </c>
      <c r="X41" s="174">
        <v>0</v>
      </c>
      <c r="Y41" s="174">
        <v>0</v>
      </c>
      <c r="Z41" s="174">
        <v>0</v>
      </c>
      <c r="AA41" s="174">
        <v>0</v>
      </c>
      <c r="AB41" s="174">
        <v>0</v>
      </c>
      <c r="AC41" s="174">
        <v>0</v>
      </c>
      <c r="AD41" s="174">
        <v>0</v>
      </c>
      <c r="AE41" s="174">
        <v>0</v>
      </c>
    </row>
    <row r="42" spans="1:31" ht="16.05" hidden="1" customHeight="1">
      <c r="A42" s="174">
        <v>6</v>
      </c>
      <c r="B42" s="174" t="s">
        <v>210</v>
      </c>
      <c r="C42" s="174" t="s">
        <v>22</v>
      </c>
      <c r="D42" s="174" t="s">
        <v>136</v>
      </c>
      <c r="E42" s="175">
        <v>583115</v>
      </c>
      <c r="F42" s="175">
        <v>0</v>
      </c>
      <c r="G42" s="176">
        <v>583115</v>
      </c>
      <c r="H42" s="174">
        <v>15000</v>
      </c>
      <c r="I42" s="174">
        <v>0</v>
      </c>
      <c r="J42" s="174">
        <v>15000</v>
      </c>
      <c r="K42" s="174">
        <v>568115</v>
      </c>
      <c r="L42" s="174">
        <v>561796</v>
      </c>
      <c r="M42" s="174">
        <v>0</v>
      </c>
      <c r="N42" s="174">
        <v>561796</v>
      </c>
      <c r="O42" s="174">
        <v>21319</v>
      </c>
      <c r="P42" s="174">
        <v>224082</v>
      </c>
      <c r="Q42" s="174">
        <v>0</v>
      </c>
      <c r="R42" s="174">
        <v>224082</v>
      </c>
      <c r="S42" s="174">
        <v>359033</v>
      </c>
      <c r="T42" s="174">
        <v>212340</v>
      </c>
      <c r="U42" s="174">
        <v>0</v>
      </c>
      <c r="V42" s="174">
        <v>212340</v>
      </c>
      <c r="W42" s="174">
        <v>370775</v>
      </c>
      <c r="X42" s="174">
        <v>583115</v>
      </c>
      <c r="Y42" s="174">
        <v>0</v>
      </c>
      <c r="Z42" s="174">
        <v>583115</v>
      </c>
      <c r="AA42" s="174">
        <v>0</v>
      </c>
      <c r="AB42" s="174">
        <v>0</v>
      </c>
      <c r="AC42" s="174">
        <v>0</v>
      </c>
      <c r="AD42" s="174">
        <v>0</v>
      </c>
      <c r="AE42" s="174">
        <v>583115</v>
      </c>
    </row>
    <row r="43" spans="1:31" ht="16.05" hidden="1" customHeight="1">
      <c r="A43" s="174">
        <v>6</v>
      </c>
      <c r="B43" s="174" t="s">
        <v>210</v>
      </c>
      <c r="C43" s="174" t="s">
        <v>22</v>
      </c>
      <c r="D43" s="174" t="s">
        <v>81</v>
      </c>
      <c r="E43" s="175">
        <v>184400</v>
      </c>
      <c r="F43" s="175">
        <v>0</v>
      </c>
      <c r="G43" s="176">
        <v>184400</v>
      </c>
      <c r="H43" s="174">
        <v>301670</v>
      </c>
      <c r="I43" s="174">
        <v>0</v>
      </c>
      <c r="J43" s="174">
        <v>301670</v>
      </c>
      <c r="K43" s="174">
        <v>-117270</v>
      </c>
      <c r="L43" s="174">
        <v>659084</v>
      </c>
      <c r="M43" s="174">
        <v>0</v>
      </c>
      <c r="N43" s="174">
        <v>659084</v>
      </c>
      <c r="O43" s="174">
        <v>-474684</v>
      </c>
      <c r="P43" s="174">
        <v>309396</v>
      </c>
      <c r="Q43" s="174">
        <v>0</v>
      </c>
      <c r="R43" s="174">
        <v>309396</v>
      </c>
      <c r="S43" s="174">
        <v>-124996</v>
      </c>
      <c r="T43" s="174">
        <v>622935</v>
      </c>
      <c r="U43" s="174">
        <v>0</v>
      </c>
      <c r="V43" s="174">
        <v>622935</v>
      </c>
      <c r="W43" s="174">
        <v>-438535</v>
      </c>
      <c r="X43" s="174">
        <v>227880</v>
      </c>
      <c r="Y43" s="174">
        <v>0</v>
      </c>
      <c r="Z43" s="174">
        <v>227880</v>
      </c>
      <c r="AA43" s="174">
        <v>-43480</v>
      </c>
      <c r="AB43" s="174">
        <v>0</v>
      </c>
      <c r="AC43" s="174">
        <v>0</v>
      </c>
      <c r="AD43" s="174">
        <v>0</v>
      </c>
      <c r="AE43" s="174">
        <v>184400</v>
      </c>
    </row>
    <row r="44" spans="1:31" s="2" customFormat="1" ht="16.05" customHeight="1">
      <c r="A44" s="174"/>
      <c r="B44" s="174" t="s">
        <v>210</v>
      </c>
      <c r="C44" s="174" t="s">
        <v>22</v>
      </c>
      <c r="D44" s="174" t="s">
        <v>277</v>
      </c>
      <c r="E44" s="175">
        <v>1668688</v>
      </c>
      <c r="F44" s="175">
        <v>390010</v>
      </c>
      <c r="G44" s="176">
        <v>2058698</v>
      </c>
      <c r="H44" s="174">
        <v>593678</v>
      </c>
      <c r="I44" s="174">
        <v>0</v>
      </c>
      <c r="J44" s="174">
        <v>593678</v>
      </c>
      <c r="K44" s="174">
        <v>1465020</v>
      </c>
      <c r="L44" s="174">
        <v>1963966</v>
      </c>
      <c r="M44" s="174">
        <v>0</v>
      </c>
      <c r="N44" s="174">
        <v>1963966</v>
      </c>
      <c r="O44" s="174">
        <v>94732</v>
      </c>
      <c r="P44" s="174">
        <v>1667524</v>
      </c>
      <c r="Q44" s="174">
        <v>0</v>
      </c>
      <c r="R44" s="174">
        <v>1667524</v>
      </c>
      <c r="S44" s="174">
        <v>391174</v>
      </c>
      <c r="T44" s="174">
        <v>1405823</v>
      </c>
      <c r="U44" s="174">
        <v>0</v>
      </c>
      <c r="V44" s="174">
        <v>1405823</v>
      </c>
      <c r="W44" s="174">
        <v>652875</v>
      </c>
      <c r="X44" s="174">
        <v>1721912</v>
      </c>
      <c r="Y44" s="174">
        <v>390010</v>
      </c>
      <c r="Z44" s="174">
        <v>2111922</v>
      </c>
      <c r="AA44" s="174">
        <v>-53224</v>
      </c>
      <c r="AB44" s="174">
        <v>0</v>
      </c>
      <c r="AC44" s="174">
        <v>0</v>
      </c>
      <c r="AD44" s="174">
        <v>0</v>
      </c>
      <c r="AE44" s="174">
        <v>2058698</v>
      </c>
    </row>
    <row r="45" spans="1:31" ht="16.05" hidden="1" customHeight="1">
      <c r="A45" s="174">
        <v>7</v>
      </c>
      <c r="B45" s="174" t="s">
        <v>210</v>
      </c>
      <c r="C45" s="174" t="s">
        <v>28</v>
      </c>
      <c r="D45" s="174" t="s">
        <v>84</v>
      </c>
      <c r="E45" s="175">
        <v>0</v>
      </c>
      <c r="F45" s="175">
        <v>0</v>
      </c>
      <c r="G45" s="176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  <c r="R45" s="174">
        <v>0</v>
      </c>
      <c r="S45" s="174">
        <v>0</v>
      </c>
      <c r="T45" s="174">
        <v>0</v>
      </c>
      <c r="U45" s="174">
        <v>0</v>
      </c>
      <c r="V45" s="174">
        <v>0</v>
      </c>
      <c r="W45" s="174">
        <v>0</v>
      </c>
      <c r="X45" s="174">
        <v>0</v>
      </c>
      <c r="Y45" s="174">
        <v>0</v>
      </c>
      <c r="Z45" s="174">
        <v>0</v>
      </c>
      <c r="AA45" s="174">
        <v>0</v>
      </c>
      <c r="AB45" s="174">
        <v>0</v>
      </c>
      <c r="AC45" s="174">
        <v>0</v>
      </c>
      <c r="AD45" s="174">
        <v>0</v>
      </c>
      <c r="AE45" s="174">
        <v>0</v>
      </c>
    </row>
    <row r="46" spans="1:31" ht="16.05" hidden="1" customHeight="1">
      <c r="A46" s="174">
        <v>7</v>
      </c>
      <c r="B46" s="174" t="s">
        <v>210</v>
      </c>
      <c r="C46" s="174" t="s">
        <v>28</v>
      </c>
      <c r="D46" s="174" t="s">
        <v>584</v>
      </c>
      <c r="E46" s="175">
        <v>0</v>
      </c>
      <c r="F46" s="175">
        <v>0</v>
      </c>
      <c r="G46" s="176">
        <v>0</v>
      </c>
      <c r="H46" s="174">
        <v>0</v>
      </c>
      <c r="I46" s="174">
        <v>0</v>
      </c>
      <c r="J46" s="174">
        <v>0</v>
      </c>
      <c r="K46" s="174">
        <v>0</v>
      </c>
      <c r="L46" s="174">
        <v>0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  <c r="R46" s="174">
        <v>0</v>
      </c>
      <c r="S46" s="174">
        <v>0</v>
      </c>
      <c r="T46" s="174">
        <v>0</v>
      </c>
      <c r="U46" s="174">
        <v>0</v>
      </c>
      <c r="V46" s="174">
        <v>0</v>
      </c>
      <c r="W46" s="174">
        <v>0</v>
      </c>
      <c r="X46" s="174">
        <v>0</v>
      </c>
      <c r="Y46" s="174">
        <v>0</v>
      </c>
      <c r="Z46" s="174">
        <v>0</v>
      </c>
      <c r="AA46" s="174">
        <v>0</v>
      </c>
      <c r="AB46" s="174">
        <v>0</v>
      </c>
      <c r="AC46" s="174">
        <v>0</v>
      </c>
      <c r="AD46" s="174">
        <v>0</v>
      </c>
      <c r="AE46" s="174">
        <v>0</v>
      </c>
    </row>
    <row r="47" spans="1:31" ht="16.05" hidden="1" customHeight="1">
      <c r="A47" s="174">
        <v>7</v>
      </c>
      <c r="B47" s="174" t="s">
        <v>210</v>
      </c>
      <c r="C47" s="174" t="s">
        <v>28</v>
      </c>
      <c r="D47" s="174" t="s">
        <v>573</v>
      </c>
      <c r="E47" s="175">
        <v>0</v>
      </c>
      <c r="F47" s="175">
        <v>0</v>
      </c>
      <c r="G47" s="176">
        <v>0</v>
      </c>
      <c r="H47" s="174">
        <v>0</v>
      </c>
      <c r="I47" s="174">
        <v>0</v>
      </c>
      <c r="J47" s="174">
        <v>0</v>
      </c>
      <c r="K47" s="174">
        <v>0</v>
      </c>
      <c r="L47" s="174">
        <v>0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174">
        <v>0</v>
      </c>
      <c r="AB47" s="174">
        <v>0</v>
      </c>
      <c r="AC47" s="174">
        <v>0</v>
      </c>
      <c r="AD47" s="174">
        <v>0</v>
      </c>
      <c r="AE47" s="174">
        <v>0</v>
      </c>
    </row>
    <row r="48" spans="1:31" ht="16.05" hidden="1" customHeight="1">
      <c r="A48" s="174">
        <v>7</v>
      </c>
      <c r="B48" s="174" t="s">
        <v>210</v>
      </c>
      <c r="C48" s="174" t="s">
        <v>28</v>
      </c>
      <c r="D48" s="174" t="s">
        <v>518</v>
      </c>
      <c r="E48" s="175">
        <v>0</v>
      </c>
      <c r="F48" s="175">
        <v>0</v>
      </c>
      <c r="G48" s="176">
        <v>0</v>
      </c>
      <c r="H48" s="174">
        <v>0</v>
      </c>
      <c r="I48" s="174">
        <v>0</v>
      </c>
      <c r="J48" s="174">
        <v>0</v>
      </c>
      <c r="K48" s="174">
        <v>0</v>
      </c>
      <c r="L48" s="174">
        <v>0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  <c r="R48" s="174">
        <v>0</v>
      </c>
      <c r="S48" s="174">
        <v>0</v>
      </c>
      <c r="T48" s="174">
        <v>0</v>
      </c>
      <c r="U48" s="174">
        <v>0</v>
      </c>
      <c r="V48" s="174">
        <v>0</v>
      </c>
      <c r="W48" s="174">
        <v>0</v>
      </c>
      <c r="X48" s="174">
        <v>0</v>
      </c>
      <c r="Y48" s="174">
        <v>0</v>
      </c>
      <c r="Z48" s="174">
        <v>0</v>
      </c>
      <c r="AA48" s="174">
        <v>0</v>
      </c>
      <c r="AB48" s="174">
        <v>0</v>
      </c>
      <c r="AC48" s="174">
        <v>0</v>
      </c>
      <c r="AD48" s="174">
        <v>0</v>
      </c>
      <c r="AE48" s="174">
        <v>0</v>
      </c>
    </row>
    <row r="49" spans="1:31" ht="16.05" hidden="1" customHeight="1">
      <c r="A49" s="174">
        <v>7</v>
      </c>
      <c r="B49" s="174" t="s">
        <v>210</v>
      </c>
      <c r="C49" s="174" t="s">
        <v>28</v>
      </c>
      <c r="D49" s="174" t="s">
        <v>115</v>
      </c>
      <c r="E49" s="175">
        <v>137300</v>
      </c>
      <c r="F49" s="175">
        <v>0</v>
      </c>
      <c r="G49" s="176">
        <v>137300</v>
      </c>
      <c r="H49" s="174">
        <v>0</v>
      </c>
      <c r="I49" s="174">
        <v>0</v>
      </c>
      <c r="J49" s="174">
        <v>0</v>
      </c>
      <c r="K49" s="174">
        <v>137300</v>
      </c>
      <c r="L49" s="174">
        <v>65820</v>
      </c>
      <c r="M49" s="174">
        <v>0</v>
      </c>
      <c r="N49" s="174">
        <v>65820</v>
      </c>
      <c r="O49" s="174">
        <v>71480</v>
      </c>
      <c r="P49" s="174">
        <v>0</v>
      </c>
      <c r="Q49" s="174">
        <v>0</v>
      </c>
      <c r="R49" s="174">
        <v>0</v>
      </c>
      <c r="S49" s="174">
        <v>137300</v>
      </c>
      <c r="T49" s="174">
        <v>0</v>
      </c>
      <c r="U49" s="174">
        <v>0</v>
      </c>
      <c r="V49" s="174">
        <v>0</v>
      </c>
      <c r="W49" s="174">
        <v>137300</v>
      </c>
      <c r="X49" s="174">
        <v>137300</v>
      </c>
      <c r="Y49" s="174">
        <v>0</v>
      </c>
      <c r="Z49" s="174">
        <v>137300</v>
      </c>
      <c r="AA49" s="174">
        <v>0</v>
      </c>
      <c r="AB49" s="174">
        <v>0</v>
      </c>
      <c r="AC49" s="174">
        <v>0</v>
      </c>
      <c r="AD49" s="174">
        <v>0</v>
      </c>
      <c r="AE49" s="174">
        <v>137300</v>
      </c>
    </row>
    <row r="50" spans="1:31" ht="16.05" hidden="1" customHeight="1">
      <c r="A50" s="174">
        <v>7</v>
      </c>
      <c r="B50" s="174" t="s">
        <v>210</v>
      </c>
      <c r="C50" s="174" t="s">
        <v>28</v>
      </c>
      <c r="D50" s="174" t="s">
        <v>90</v>
      </c>
      <c r="E50" s="175">
        <v>27480</v>
      </c>
      <c r="F50" s="175">
        <v>0</v>
      </c>
      <c r="G50" s="176">
        <v>27480</v>
      </c>
      <c r="H50" s="174">
        <v>236971</v>
      </c>
      <c r="I50" s="174">
        <v>0</v>
      </c>
      <c r="J50" s="174">
        <v>236971</v>
      </c>
      <c r="K50" s="174">
        <v>-209491</v>
      </c>
      <c r="L50" s="174">
        <v>201000</v>
      </c>
      <c r="M50" s="174">
        <v>0</v>
      </c>
      <c r="N50" s="174">
        <v>201000</v>
      </c>
      <c r="O50" s="174">
        <v>-173520</v>
      </c>
      <c r="P50" s="174">
        <v>205000</v>
      </c>
      <c r="Q50" s="174">
        <v>0</v>
      </c>
      <c r="R50" s="174">
        <v>205000</v>
      </c>
      <c r="S50" s="174">
        <v>-177520</v>
      </c>
      <c r="T50" s="174">
        <v>0</v>
      </c>
      <c r="U50" s="174">
        <v>0</v>
      </c>
      <c r="V50" s="174">
        <v>0</v>
      </c>
      <c r="W50" s="174">
        <v>27480</v>
      </c>
      <c r="X50" s="174">
        <v>27480</v>
      </c>
      <c r="Y50" s="174">
        <v>0</v>
      </c>
      <c r="Z50" s="174">
        <v>27480</v>
      </c>
      <c r="AA50" s="174">
        <v>0</v>
      </c>
      <c r="AB50" s="174">
        <v>0</v>
      </c>
      <c r="AC50" s="174">
        <v>0</v>
      </c>
      <c r="AD50" s="174">
        <v>0</v>
      </c>
      <c r="AE50" s="174">
        <v>27480</v>
      </c>
    </row>
    <row r="51" spans="1:31" ht="16.05" hidden="1" customHeight="1">
      <c r="A51" s="174">
        <v>7</v>
      </c>
      <c r="B51" s="174" t="s">
        <v>210</v>
      </c>
      <c r="C51" s="174" t="s">
        <v>28</v>
      </c>
      <c r="D51" s="174" t="s">
        <v>124</v>
      </c>
      <c r="E51" s="175">
        <v>109050</v>
      </c>
      <c r="F51" s="175">
        <v>0</v>
      </c>
      <c r="G51" s="176">
        <v>109050</v>
      </c>
      <c r="H51" s="174">
        <v>361273</v>
      </c>
      <c r="I51" s="174">
        <v>300000</v>
      </c>
      <c r="J51" s="174">
        <v>661273</v>
      </c>
      <c r="K51" s="174">
        <v>-552223</v>
      </c>
      <c r="L51" s="174">
        <v>200240</v>
      </c>
      <c r="M51" s="174">
        <v>26300</v>
      </c>
      <c r="N51" s="174">
        <v>226540</v>
      </c>
      <c r="O51" s="174">
        <v>-117490</v>
      </c>
      <c r="P51" s="174">
        <v>142030</v>
      </c>
      <c r="Q51" s="174">
        <v>0</v>
      </c>
      <c r="R51" s="174">
        <v>142030</v>
      </c>
      <c r="S51" s="174">
        <v>-32980</v>
      </c>
      <c r="T51" s="174">
        <v>0</v>
      </c>
      <c r="U51" s="174">
        <v>134540</v>
      </c>
      <c r="V51" s="174">
        <v>134540</v>
      </c>
      <c r="W51" s="174">
        <v>-25490</v>
      </c>
      <c r="X51" s="174">
        <v>129050</v>
      </c>
      <c r="Y51" s="174">
        <v>0</v>
      </c>
      <c r="Z51" s="174">
        <v>129050</v>
      </c>
      <c r="AA51" s="174">
        <v>-20000</v>
      </c>
      <c r="AB51" s="174">
        <v>0</v>
      </c>
      <c r="AC51" s="174">
        <v>0</v>
      </c>
      <c r="AD51" s="174">
        <v>0</v>
      </c>
      <c r="AE51" s="174">
        <v>109050</v>
      </c>
    </row>
    <row r="52" spans="1:31" ht="16.05" hidden="1" customHeight="1">
      <c r="A52" s="174">
        <v>7</v>
      </c>
      <c r="B52" s="174" t="s">
        <v>210</v>
      </c>
      <c r="C52" s="174" t="s">
        <v>28</v>
      </c>
      <c r="D52" s="174" t="s">
        <v>129</v>
      </c>
      <c r="E52" s="175">
        <v>27000</v>
      </c>
      <c r="F52" s="175">
        <v>0</v>
      </c>
      <c r="G52" s="176">
        <v>27000</v>
      </c>
      <c r="H52" s="174">
        <v>259100</v>
      </c>
      <c r="I52" s="174">
        <v>0</v>
      </c>
      <c r="J52" s="174">
        <v>259100</v>
      </c>
      <c r="K52" s="174">
        <v>-232100</v>
      </c>
      <c r="L52" s="174">
        <v>485367</v>
      </c>
      <c r="M52" s="174">
        <v>0</v>
      </c>
      <c r="N52" s="174">
        <v>485367</v>
      </c>
      <c r="O52" s="174">
        <v>-458367</v>
      </c>
      <c r="P52" s="174">
        <v>279280</v>
      </c>
      <c r="Q52" s="174">
        <v>0</v>
      </c>
      <c r="R52" s="174">
        <v>279280</v>
      </c>
      <c r="S52" s="174">
        <v>-252280</v>
      </c>
      <c r="T52" s="174">
        <v>208723</v>
      </c>
      <c r="U52" s="174">
        <v>0</v>
      </c>
      <c r="V52" s="174">
        <v>208723</v>
      </c>
      <c r="W52" s="174">
        <v>-181723</v>
      </c>
      <c r="X52" s="174">
        <v>50030</v>
      </c>
      <c r="Y52" s="174">
        <v>0</v>
      </c>
      <c r="Z52" s="174">
        <v>50030</v>
      </c>
      <c r="AA52" s="174">
        <v>-23030</v>
      </c>
      <c r="AB52" s="174">
        <v>0</v>
      </c>
      <c r="AC52" s="174">
        <v>0</v>
      </c>
      <c r="AD52" s="174">
        <v>0</v>
      </c>
      <c r="AE52" s="174">
        <v>27000</v>
      </c>
    </row>
    <row r="53" spans="1:31" ht="16.05" hidden="1" customHeight="1">
      <c r="A53" s="174">
        <v>7</v>
      </c>
      <c r="B53" s="174" t="s">
        <v>210</v>
      </c>
      <c r="C53" s="174" t="s">
        <v>28</v>
      </c>
      <c r="D53" s="174" t="s">
        <v>132</v>
      </c>
      <c r="E53" s="175">
        <v>202690</v>
      </c>
      <c r="F53" s="175">
        <v>0</v>
      </c>
      <c r="G53" s="176">
        <v>202690</v>
      </c>
      <c r="H53" s="174">
        <v>334563</v>
      </c>
      <c r="I53" s="174">
        <v>0</v>
      </c>
      <c r="J53" s="174">
        <v>334563</v>
      </c>
      <c r="K53" s="174">
        <v>-131873</v>
      </c>
      <c r="L53" s="174">
        <v>293048</v>
      </c>
      <c r="M53" s="174">
        <v>0</v>
      </c>
      <c r="N53" s="174">
        <v>293048</v>
      </c>
      <c r="O53" s="174">
        <v>-90358</v>
      </c>
      <c r="P53" s="174">
        <v>332510</v>
      </c>
      <c r="Q53" s="174">
        <v>0</v>
      </c>
      <c r="R53" s="174">
        <v>332510</v>
      </c>
      <c r="S53" s="174">
        <v>-129820</v>
      </c>
      <c r="T53" s="174">
        <v>144340</v>
      </c>
      <c r="U53" s="174">
        <v>0</v>
      </c>
      <c r="V53" s="174">
        <v>144340</v>
      </c>
      <c r="W53" s="174">
        <v>58350</v>
      </c>
      <c r="X53" s="174">
        <v>202690</v>
      </c>
      <c r="Y53" s="174">
        <v>0</v>
      </c>
      <c r="Z53" s="174">
        <v>202690</v>
      </c>
      <c r="AA53" s="174">
        <v>0</v>
      </c>
      <c r="AB53" s="174">
        <v>0</v>
      </c>
      <c r="AC53" s="174">
        <v>0</v>
      </c>
      <c r="AD53" s="174">
        <v>0</v>
      </c>
      <c r="AE53" s="174">
        <v>202690</v>
      </c>
    </row>
    <row r="54" spans="1:31" ht="16.05" hidden="1" customHeight="1">
      <c r="A54" s="174">
        <v>7</v>
      </c>
      <c r="B54" s="174" t="s">
        <v>210</v>
      </c>
      <c r="C54" s="174" t="s">
        <v>28</v>
      </c>
      <c r="D54" s="174" t="s">
        <v>177</v>
      </c>
      <c r="E54" s="175">
        <v>25600</v>
      </c>
      <c r="F54" s="175">
        <v>0</v>
      </c>
      <c r="G54" s="176">
        <v>25600</v>
      </c>
      <c r="H54" s="174">
        <v>56000</v>
      </c>
      <c r="I54" s="174">
        <v>0</v>
      </c>
      <c r="J54" s="174">
        <v>56000</v>
      </c>
      <c r="K54" s="174">
        <v>-30400</v>
      </c>
      <c r="L54" s="174">
        <v>212200</v>
      </c>
      <c r="M54" s="174">
        <v>0</v>
      </c>
      <c r="N54" s="174">
        <v>212200</v>
      </c>
      <c r="O54" s="174">
        <v>-186600</v>
      </c>
      <c r="P54" s="174">
        <v>301000</v>
      </c>
      <c r="Q54" s="174">
        <v>0</v>
      </c>
      <c r="R54" s="174">
        <v>301000</v>
      </c>
      <c r="S54" s="174">
        <v>-275400</v>
      </c>
      <c r="T54" s="174">
        <v>326200</v>
      </c>
      <c r="U54" s="174">
        <v>0</v>
      </c>
      <c r="V54" s="174">
        <v>326200</v>
      </c>
      <c r="W54" s="174">
        <v>-300600</v>
      </c>
      <c r="X54" s="174">
        <v>67060</v>
      </c>
      <c r="Y54" s="174">
        <v>0</v>
      </c>
      <c r="Z54" s="174">
        <v>67060</v>
      </c>
      <c r="AA54" s="174">
        <v>-41460</v>
      </c>
      <c r="AB54" s="174">
        <v>0</v>
      </c>
      <c r="AC54" s="174">
        <v>0</v>
      </c>
      <c r="AD54" s="174">
        <v>0</v>
      </c>
      <c r="AE54" s="174">
        <v>25600</v>
      </c>
    </row>
    <row r="55" spans="1:31" ht="16.05" hidden="1" customHeight="1">
      <c r="A55" s="174">
        <v>7</v>
      </c>
      <c r="B55" s="174" t="s">
        <v>210</v>
      </c>
      <c r="C55" s="174" t="s">
        <v>28</v>
      </c>
      <c r="D55" s="174" t="s">
        <v>133</v>
      </c>
      <c r="E55" s="175">
        <v>85588</v>
      </c>
      <c r="F55" s="175">
        <v>0</v>
      </c>
      <c r="G55" s="176">
        <v>85588</v>
      </c>
      <c r="H55" s="174">
        <v>237017</v>
      </c>
      <c r="I55" s="174">
        <v>0</v>
      </c>
      <c r="J55" s="174">
        <v>237017</v>
      </c>
      <c r="K55" s="174">
        <v>-151429</v>
      </c>
      <c r="L55" s="174">
        <v>210000</v>
      </c>
      <c r="M55" s="174">
        <v>0</v>
      </c>
      <c r="N55" s="174">
        <v>210000</v>
      </c>
      <c r="O55" s="174">
        <v>-124412</v>
      </c>
      <c r="P55" s="174">
        <v>110564</v>
      </c>
      <c r="Q55" s="174">
        <v>0</v>
      </c>
      <c r="R55" s="174">
        <v>110564</v>
      </c>
      <c r="S55" s="174">
        <v>-24976</v>
      </c>
      <c r="T55" s="174">
        <v>36455</v>
      </c>
      <c r="U55" s="174">
        <v>0</v>
      </c>
      <c r="V55" s="174">
        <v>36455</v>
      </c>
      <c r="W55" s="174">
        <v>49133</v>
      </c>
      <c r="X55" s="174">
        <v>85588</v>
      </c>
      <c r="Y55" s="174">
        <v>0</v>
      </c>
      <c r="Z55" s="174">
        <v>85588</v>
      </c>
      <c r="AA55" s="174">
        <v>0</v>
      </c>
      <c r="AB55" s="174">
        <v>0</v>
      </c>
      <c r="AC55" s="174">
        <v>0</v>
      </c>
      <c r="AD55" s="174">
        <v>0</v>
      </c>
      <c r="AE55" s="174">
        <v>85588</v>
      </c>
    </row>
    <row r="56" spans="1:31" ht="16.05" hidden="1" customHeight="1">
      <c r="A56" s="174">
        <v>7</v>
      </c>
      <c r="B56" s="174" t="s">
        <v>210</v>
      </c>
      <c r="C56" s="174" t="s">
        <v>28</v>
      </c>
      <c r="D56" s="174" t="s">
        <v>94</v>
      </c>
      <c r="E56" s="175">
        <v>336331</v>
      </c>
      <c r="F56" s="175">
        <v>64455</v>
      </c>
      <c r="G56" s="176">
        <v>400786</v>
      </c>
      <c r="H56" s="174">
        <v>203050</v>
      </c>
      <c r="I56" s="174">
        <v>0</v>
      </c>
      <c r="J56" s="174">
        <v>203050</v>
      </c>
      <c r="K56" s="174">
        <v>197736</v>
      </c>
      <c r="L56" s="174">
        <v>72890</v>
      </c>
      <c r="M56" s="174">
        <v>0</v>
      </c>
      <c r="N56" s="174">
        <v>72890</v>
      </c>
      <c r="O56" s="174">
        <v>327896</v>
      </c>
      <c r="P56" s="174">
        <v>400880</v>
      </c>
      <c r="Q56" s="174">
        <v>0</v>
      </c>
      <c r="R56" s="174">
        <v>400880</v>
      </c>
      <c r="S56" s="174">
        <v>-94</v>
      </c>
      <c r="T56" s="174">
        <v>205248</v>
      </c>
      <c r="U56" s="174">
        <v>68100</v>
      </c>
      <c r="V56" s="174">
        <v>273348</v>
      </c>
      <c r="W56" s="174">
        <v>127438</v>
      </c>
      <c r="X56" s="174">
        <v>359211</v>
      </c>
      <c r="Y56" s="174">
        <v>64455</v>
      </c>
      <c r="Z56" s="174">
        <v>423666</v>
      </c>
      <c r="AA56" s="174">
        <v>-22880</v>
      </c>
      <c r="AB56" s="174">
        <v>0</v>
      </c>
      <c r="AC56" s="174">
        <v>0</v>
      </c>
      <c r="AD56" s="174">
        <v>0</v>
      </c>
      <c r="AE56" s="174">
        <v>400786</v>
      </c>
    </row>
    <row r="57" spans="1:31" s="2" customFormat="1" ht="16.05" customHeight="1">
      <c r="A57" s="174"/>
      <c r="B57" s="174" t="s">
        <v>210</v>
      </c>
      <c r="C57" s="174" t="s">
        <v>28</v>
      </c>
      <c r="D57" s="174" t="s">
        <v>277</v>
      </c>
      <c r="E57" s="175">
        <v>951039</v>
      </c>
      <c r="F57" s="175">
        <v>64455</v>
      </c>
      <c r="G57" s="176">
        <v>1015494</v>
      </c>
      <c r="H57" s="174">
        <v>1687974</v>
      </c>
      <c r="I57" s="174">
        <v>300000</v>
      </c>
      <c r="J57" s="174">
        <v>1987974</v>
      </c>
      <c r="K57" s="174">
        <v>-972480</v>
      </c>
      <c r="L57" s="174">
        <v>1740565</v>
      </c>
      <c r="M57" s="174">
        <v>26300</v>
      </c>
      <c r="N57" s="174">
        <v>1766865</v>
      </c>
      <c r="O57" s="174">
        <v>-751371</v>
      </c>
      <c r="P57" s="174">
        <v>1771264</v>
      </c>
      <c r="Q57" s="174">
        <v>0</v>
      </c>
      <c r="R57" s="174">
        <v>1771264</v>
      </c>
      <c r="S57" s="174">
        <v>-755770</v>
      </c>
      <c r="T57" s="174">
        <v>920966</v>
      </c>
      <c r="U57" s="174">
        <v>202640</v>
      </c>
      <c r="V57" s="174">
        <v>1123606</v>
      </c>
      <c r="W57" s="174">
        <v>-108112</v>
      </c>
      <c r="X57" s="174">
        <v>1058409</v>
      </c>
      <c r="Y57" s="174">
        <v>64455</v>
      </c>
      <c r="Z57" s="174">
        <v>1122864</v>
      </c>
      <c r="AA57" s="174">
        <v>-107370</v>
      </c>
      <c r="AB57" s="174">
        <v>0</v>
      </c>
      <c r="AC57" s="174">
        <v>0</v>
      </c>
      <c r="AD57" s="174">
        <v>0</v>
      </c>
      <c r="AE57" s="174">
        <v>1015494</v>
      </c>
    </row>
    <row r="58" spans="1:31" ht="16.05" hidden="1" customHeight="1">
      <c r="A58" s="174">
        <v>8</v>
      </c>
      <c r="B58" s="174" t="s">
        <v>210</v>
      </c>
      <c r="C58" s="174" t="s">
        <v>6</v>
      </c>
      <c r="D58" s="174" t="s">
        <v>122</v>
      </c>
      <c r="E58" s="175">
        <v>402927</v>
      </c>
      <c r="F58" s="175">
        <v>120495</v>
      </c>
      <c r="G58" s="176">
        <v>523422</v>
      </c>
      <c r="H58" s="174">
        <v>0</v>
      </c>
      <c r="I58" s="174">
        <v>0</v>
      </c>
      <c r="J58" s="174">
        <v>0</v>
      </c>
      <c r="K58" s="174">
        <v>523422</v>
      </c>
      <c r="L58" s="174">
        <v>265551</v>
      </c>
      <c r="M58" s="174">
        <v>87500</v>
      </c>
      <c r="N58" s="174">
        <v>353051</v>
      </c>
      <c r="O58" s="174">
        <v>170371</v>
      </c>
      <c r="P58" s="174">
        <v>413167</v>
      </c>
      <c r="Q58" s="174">
        <v>335440</v>
      </c>
      <c r="R58" s="174">
        <v>748607</v>
      </c>
      <c r="S58" s="174">
        <v>-225185</v>
      </c>
      <c r="T58" s="174">
        <v>444531</v>
      </c>
      <c r="U58" s="174">
        <v>0</v>
      </c>
      <c r="V58" s="174">
        <v>444531</v>
      </c>
      <c r="W58" s="174">
        <v>78891</v>
      </c>
      <c r="X58" s="174">
        <v>532712</v>
      </c>
      <c r="Y58" s="174">
        <v>120495</v>
      </c>
      <c r="Z58" s="174">
        <v>653207</v>
      </c>
      <c r="AA58" s="174">
        <v>-129785</v>
      </c>
      <c r="AB58" s="174">
        <v>0</v>
      </c>
      <c r="AC58" s="174">
        <v>0</v>
      </c>
      <c r="AD58" s="174">
        <v>0</v>
      </c>
      <c r="AE58" s="174">
        <v>523422</v>
      </c>
    </row>
    <row r="59" spans="1:31" ht="16.05" hidden="1" customHeight="1">
      <c r="A59" s="174">
        <v>8</v>
      </c>
      <c r="B59" s="174" t="s">
        <v>210</v>
      </c>
      <c r="C59" s="174" t="s">
        <v>6</v>
      </c>
      <c r="D59" s="174" t="s">
        <v>1414</v>
      </c>
      <c r="E59" s="175">
        <v>0</v>
      </c>
      <c r="F59" s="175">
        <v>0</v>
      </c>
      <c r="G59" s="176">
        <v>0</v>
      </c>
      <c r="H59" s="174">
        <v>0</v>
      </c>
      <c r="I59" s="174">
        <v>0</v>
      </c>
      <c r="J59" s="174">
        <v>0</v>
      </c>
      <c r="K59" s="174">
        <v>0</v>
      </c>
      <c r="L59" s="174">
        <v>0</v>
      </c>
      <c r="M59" s="174">
        <v>0</v>
      </c>
      <c r="N59" s="174">
        <v>0</v>
      </c>
      <c r="O59" s="174">
        <v>0</v>
      </c>
      <c r="P59" s="174">
        <v>13017</v>
      </c>
      <c r="Q59" s="174">
        <v>0</v>
      </c>
      <c r="R59" s="174">
        <v>13017</v>
      </c>
      <c r="S59" s="174">
        <v>-13017</v>
      </c>
      <c r="T59" s="174">
        <v>0</v>
      </c>
      <c r="U59" s="174">
        <v>0</v>
      </c>
      <c r="V59" s="174">
        <v>0</v>
      </c>
      <c r="W59" s="174">
        <v>0</v>
      </c>
      <c r="X59" s="174">
        <v>0</v>
      </c>
      <c r="Y59" s="174">
        <v>0</v>
      </c>
      <c r="Z59" s="174">
        <v>0</v>
      </c>
      <c r="AA59" s="174">
        <v>0</v>
      </c>
      <c r="AB59" s="174">
        <v>0</v>
      </c>
      <c r="AC59" s="174">
        <v>0</v>
      </c>
      <c r="AD59" s="174">
        <v>0</v>
      </c>
      <c r="AE59" s="174">
        <v>0</v>
      </c>
    </row>
    <row r="60" spans="1:31" ht="16.05" hidden="1" customHeight="1">
      <c r="A60" s="174">
        <v>8</v>
      </c>
      <c r="B60" s="174" t="s">
        <v>210</v>
      </c>
      <c r="C60" s="174" t="s">
        <v>6</v>
      </c>
      <c r="D60" s="174" t="s">
        <v>688</v>
      </c>
      <c r="E60" s="175">
        <v>0</v>
      </c>
      <c r="F60" s="175">
        <v>0</v>
      </c>
      <c r="G60" s="176">
        <v>0</v>
      </c>
      <c r="H60" s="174">
        <v>0</v>
      </c>
      <c r="I60" s="174">
        <v>0</v>
      </c>
      <c r="J60" s="174">
        <v>0</v>
      </c>
      <c r="K60" s="174">
        <v>0</v>
      </c>
      <c r="L60" s="174">
        <v>55867</v>
      </c>
      <c r="M60" s="174">
        <v>0</v>
      </c>
      <c r="N60" s="174">
        <v>55867</v>
      </c>
      <c r="O60" s="174">
        <v>-55867</v>
      </c>
      <c r="P60" s="174">
        <v>0</v>
      </c>
      <c r="Q60" s="174">
        <v>0</v>
      </c>
      <c r="R60" s="174">
        <v>0</v>
      </c>
      <c r="S60" s="174">
        <v>0</v>
      </c>
      <c r="T60" s="174">
        <v>0</v>
      </c>
      <c r="U60" s="174">
        <v>0</v>
      </c>
      <c r="V60" s="174">
        <v>0</v>
      </c>
      <c r="W60" s="174">
        <v>0</v>
      </c>
      <c r="X60" s="174">
        <v>0</v>
      </c>
      <c r="Y60" s="174">
        <v>0</v>
      </c>
      <c r="Z60" s="174">
        <v>0</v>
      </c>
      <c r="AA60" s="174">
        <v>0</v>
      </c>
      <c r="AB60" s="174">
        <v>0</v>
      </c>
      <c r="AC60" s="174">
        <v>0</v>
      </c>
      <c r="AD60" s="174">
        <v>0</v>
      </c>
      <c r="AE60" s="174">
        <v>0</v>
      </c>
    </row>
    <row r="61" spans="1:31" ht="16.05" hidden="1" customHeight="1">
      <c r="A61" s="174">
        <v>8</v>
      </c>
      <c r="B61" s="174" t="s">
        <v>210</v>
      </c>
      <c r="C61" s="174" t="s">
        <v>6</v>
      </c>
      <c r="D61" s="174" t="s">
        <v>644</v>
      </c>
      <c r="E61" s="175">
        <v>327561</v>
      </c>
      <c r="F61" s="175">
        <v>45323</v>
      </c>
      <c r="G61" s="176">
        <v>372884</v>
      </c>
      <c r="H61" s="174">
        <v>290819</v>
      </c>
      <c r="I61" s="174">
        <v>187670</v>
      </c>
      <c r="J61" s="174">
        <v>478489</v>
      </c>
      <c r="K61" s="174">
        <v>-105605</v>
      </c>
      <c r="L61" s="174">
        <v>757593</v>
      </c>
      <c r="M61" s="174">
        <v>31860</v>
      </c>
      <c r="N61" s="174">
        <v>789453</v>
      </c>
      <c r="O61" s="174">
        <v>-416569</v>
      </c>
      <c r="P61" s="174">
        <v>1019292</v>
      </c>
      <c r="Q61" s="174">
        <v>0</v>
      </c>
      <c r="R61" s="174">
        <v>1019292</v>
      </c>
      <c r="S61" s="174">
        <v>-646408</v>
      </c>
      <c r="T61" s="174">
        <v>576429</v>
      </c>
      <c r="U61" s="174">
        <v>101925</v>
      </c>
      <c r="V61" s="174">
        <v>678354</v>
      </c>
      <c r="W61" s="174">
        <v>-305470</v>
      </c>
      <c r="X61" s="174">
        <v>327561</v>
      </c>
      <c r="Y61" s="174">
        <v>45323</v>
      </c>
      <c r="Z61" s="174">
        <v>372884</v>
      </c>
      <c r="AA61" s="174">
        <v>0</v>
      </c>
      <c r="AB61" s="174">
        <v>0</v>
      </c>
      <c r="AC61" s="174">
        <v>0</v>
      </c>
      <c r="AD61" s="174">
        <v>0</v>
      </c>
      <c r="AE61" s="174">
        <v>372884</v>
      </c>
    </row>
    <row r="62" spans="1:31" ht="16.05" hidden="1" customHeight="1">
      <c r="A62" s="174">
        <v>8</v>
      </c>
      <c r="B62" s="174" t="s">
        <v>210</v>
      </c>
      <c r="C62" s="174" t="s">
        <v>6</v>
      </c>
      <c r="D62" s="174" t="s">
        <v>639</v>
      </c>
      <c r="E62" s="175">
        <v>79980</v>
      </c>
      <c r="F62" s="175">
        <v>0</v>
      </c>
      <c r="G62" s="176">
        <v>79980</v>
      </c>
      <c r="H62" s="174">
        <v>150000</v>
      </c>
      <c r="I62" s="174">
        <v>222915</v>
      </c>
      <c r="J62" s="174">
        <v>372915</v>
      </c>
      <c r="K62" s="174">
        <v>-292935</v>
      </c>
      <c r="L62" s="174">
        <v>459047</v>
      </c>
      <c r="M62" s="174">
        <v>0</v>
      </c>
      <c r="N62" s="174">
        <v>459047</v>
      </c>
      <c r="O62" s="174">
        <v>-379067</v>
      </c>
      <c r="P62" s="174">
        <v>168458</v>
      </c>
      <c r="Q62" s="174">
        <v>0</v>
      </c>
      <c r="R62" s="174">
        <v>168458</v>
      </c>
      <c r="S62" s="174">
        <v>-88478</v>
      </c>
      <c r="T62" s="174">
        <v>201500</v>
      </c>
      <c r="U62" s="174">
        <v>0</v>
      </c>
      <c r="V62" s="174">
        <v>201500</v>
      </c>
      <c r="W62" s="174">
        <v>-121520</v>
      </c>
      <c r="X62" s="174">
        <v>177960</v>
      </c>
      <c r="Y62" s="174">
        <v>0</v>
      </c>
      <c r="Z62" s="174">
        <v>177960</v>
      </c>
      <c r="AA62" s="174">
        <v>-97980</v>
      </c>
      <c r="AB62" s="174">
        <v>0</v>
      </c>
      <c r="AC62" s="174">
        <v>0</v>
      </c>
      <c r="AD62" s="174">
        <v>0</v>
      </c>
      <c r="AE62" s="174">
        <v>79980</v>
      </c>
    </row>
    <row r="63" spans="1:31" ht="16.05" hidden="1" customHeight="1">
      <c r="A63" s="174">
        <v>8</v>
      </c>
      <c r="B63" s="174" t="s">
        <v>210</v>
      </c>
      <c r="C63" s="174" t="s">
        <v>6</v>
      </c>
      <c r="D63" s="174" t="s">
        <v>590</v>
      </c>
      <c r="E63" s="175">
        <v>0</v>
      </c>
      <c r="F63" s="175">
        <v>0</v>
      </c>
      <c r="G63" s="176">
        <v>0</v>
      </c>
      <c r="H63" s="174">
        <v>0</v>
      </c>
      <c r="I63" s="174">
        <v>0</v>
      </c>
      <c r="J63" s="174">
        <v>0</v>
      </c>
      <c r="K63" s="174">
        <v>0</v>
      </c>
      <c r="L63" s="174">
        <v>134297</v>
      </c>
      <c r="M63" s="174">
        <v>0</v>
      </c>
      <c r="N63" s="174">
        <v>134297</v>
      </c>
      <c r="O63" s="174">
        <v>-134297</v>
      </c>
      <c r="P63" s="174">
        <v>0</v>
      </c>
      <c r="Q63" s="174">
        <v>0</v>
      </c>
      <c r="R63" s="174">
        <v>0</v>
      </c>
      <c r="S63" s="174">
        <v>0</v>
      </c>
      <c r="T63" s="174">
        <v>0</v>
      </c>
      <c r="U63" s="174">
        <v>0</v>
      </c>
      <c r="V63" s="174">
        <v>0</v>
      </c>
      <c r="W63" s="174">
        <v>0</v>
      </c>
      <c r="X63" s="174">
        <v>0</v>
      </c>
      <c r="Y63" s="174">
        <v>0</v>
      </c>
      <c r="Z63" s="174">
        <v>0</v>
      </c>
      <c r="AA63" s="174">
        <v>0</v>
      </c>
      <c r="AB63" s="174">
        <v>0</v>
      </c>
      <c r="AC63" s="174">
        <v>0</v>
      </c>
      <c r="AD63" s="174">
        <v>0</v>
      </c>
      <c r="AE63" s="174">
        <v>0</v>
      </c>
    </row>
    <row r="64" spans="1:31" ht="16.05" hidden="1" customHeight="1">
      <c r="A64" s="174">
        <v>8</v>
      </c>
      <c r="B64" s="174" t="s">
        <v>210</v>
      </c>
      <c r="C64" s="174" t="s">
        <v>6</v>
      </c>
      <c r="D64" s="174" t="s">
        <v>545</v>
      </c>
      <c r="E64" s="175">
        <v>0</v>
      </c>
      <c r="F64" s="175">
        <v>0</v>
      </c>
      <c r="G64" s="176">
        <v>0</v>
      </c>
      <c r="H64" s="174">
        <v>0</v>
      </c>
      <c r="I64" s="174">
        <v>0</v>
      </c>
      <c r="J64" s="174">
        <v>0</v>
      </c>
      <c r="K64" s="174">
        <v>0</v>
      </c>
      <c r="L64" s="174">
        <v>0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  <c r="R64" s="174">
        <v>0</v>
      </c>
      <c r="S64" s="174">
        <v>0</v>
      </c>
      <c r="T64" s="174">
        <v>0</v>
      </c>
      <c r="U64" s="174">
        <v>0</v>
      </c>
      <c r="V64" s="174">
        <v>0</v>
      </c>
      <c r="W64" s="174">
        <v>0</v>
      </c>
      <c r="X64" s="174">
        <v>0</v>
      </c>
      <c r="Y64" s="174">
        <v>0</v>
      </c>
      <c r="Z64" s="174">
        <v>0</v>
      </c>
      <c r="AA64" s="174">
        <v>0</v>
      </c>
      <c r="AB64" s="174">
        <v>0</v>
      </c>
      <c r="AC64" s="174">
        <v>0</v>
      </c>
      <c r="AD64" s="174">
        <v>0</v>
      </c>
      <c r="AE64" s="174">
        <v>0</v>
      </c>
    </row>
    <row r="65" spans="1:31" ht="16.05" hidden="1" customHeight="1">
      <c r="A65" s="174">
        <v>8</v>
      </c>
      <c r="B65" s="174" t="s">
        <v>210</v>
      </c>
      <c r="C65" s="174" t="s">
        <v>6</v>
      </c>
      <c r="D65" s="174" t="s">
        <v>517</v>
      </c>
      <c r="E65" s="175">
        <v>0</v>
      </c>
      <c r="F65" s="175">
        <v>0</v>
      </c>
      <c r="G65" s="176">
        <v>0</v>
      </c>
      <c r="H65" s="174">
        <v>0</v>
      </c>
      <c r="I65" s="174">
        <v>0</v>
      </c>
      <c r="J65" s="174">
        <v>0</v>
      </c>
      <c r="K65" s="174">
        <v>0</v>
      </c>
      <c r="L65" s="174">
        <v>0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  <c r="R65" s="174">
        <v>0</v>
      </c>
      <c r="S65" s="174">
        <v>0</v>
      </c>
      <c r="T65" s="174">
        <v>0</v>
      </c>
      <c r="U65" s="174">
        <v>0</v>
      </c>
      <c r="V65" s="174">
        <v>0</v>
      </c>
      <c r="W65" s="174">
        <v>0</v>
      </c>
      <c r="X65" s="174">
        <v>0</v>
      </c>
      <c r="Y65" s="174">
        <v>0</v>
      </c>
      <c r="Z65" s="174">
        <v>0</v>
      </c>
      <c r="AA65" s="174">
        <v>0</v>
      </c>
      <c r="AB65" s="174">
        <v>0</v>
      </c>
      <c r="AC65" s="174">
        <v>0</v>
      </c>
      <c r="AD65" s="174">
        <v>0</v>
      </c>
      <c r="AE65" s="174">
        <v>0</v>
      </c>
    </row>
    <row r="66" spans="1:31" ht="16.05" hidden="1" customHeight="1">
      <c r="A66" s="174">
        <v>8</v>
      </c>
      <c r="B66" s="174" t="s">
        <v>210</v>
      </c>
      <c r="C66" s="174" t="s">
        <v>6</v>
      </c>
      <c r="D66" s="174" t="s">
        <v>451</v>
      </c>
      <c r="E66" s="175">
        <v>0</v>
      </c>
      <c r="F66" s="175">
        <v>0</v>
      </c>
      <c r="G66" s="176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  <c r="R66" s="174">
        <v>0</v>
      </c>
      <c r="S66" s="174">
        <v>0</v>
      </c>
      <c r="T66" s="174">
        <v>0</v>
      </c>
      <c r="U66" s="174">
        <v>0</v>
      </c>
      <c r="V66" s="174">
        <v>0</v>
      </c>
      <c r="W66" s="174">
        <v>0</v>
      </c>
      <c r="X66" s="174">
        <v>0</v>
      </c>
      <c r="Y66" s="174">
        <v>0</v>
      </c>
      <c r="Z66" s="174">
        <v>0</v>
      </c>
      <c r="AA66" s="174">
        <v>0</v>
      </c>
      <c r="AB66" s="174">
        <v>0</v>
      </c>
      <c r="AC66" s="174">
        <v>0</v>
      </c>
      <c r="AD66" s="174">
        <v>0</v>
      </c>
      <c r="AE66" s="174">
        <v>0</v>
      </c>
    </row>
    <row r="67" spans="1:31" ht="16.05" hidden="1" customHeight="1">
      <c r="A67" s="174">
        <v>8</v>
      </c>
      <c r="B67" s="174" t="s">
        <v>210</v>
      </c>
      <c r="C67" s="174" t="s">
        <v>6</v>
      </c>
      <c r="D67" s="174" t="s">
        <v>60</v>
      </c>
      <c r="E67" s="175">
        <v>207726</v>
      </c>
      <c r="F67" s="175">
        <v>68000</v>
      </c>
      <c r="G67" s="176">
        <v>275726</v>
      </c>
      <c r="H67" s="174">
        <v>60000</v>
      </c>
      <c r="I67" s="174">
        <v>0</v>
      </c>
      <c r="J67" s="174">
        <v>60000</v>
      </c>
      <c r="K67" s="174">
        <v>215726</v>
      </c>
      <c r="L67" s="174">
        <v>581995</v>
      </c>
      <c r="M67" s="174">
        <v>0</v>
      </c>
      <c r="N67" s="174">
        <v>581995</v>
      </c>
      <c r="O67" s="174">
        <v>-306269</v>
      </c>
      <c r="P67" s="174">
        <v>446767</v>
      </c>
      <c r="Q67" s="174">
        <v>0</v>
      </c>
      <c r="R67" s="174">
        <v>446767</v>
      </c>
      <c r="S67" s="174">
        <v>-171041</v>
      </c>
      <c r="T67" s="174">
        <v>259445</v>
      </c>
      <c r="U67" s="174">
        <v>0</v>
      </c>
      <c r="V67" s="174">
        <v>259445</v>
      </c>
      <c r="W67" s="174">
        <v>16281</v>
      </c>
      <c r="X67" s="174">
        <v>460926</v>
      </c>
      <c r="Y67" s="174">
        <v>68000</v>
      </c>
      <c r="Z67" s="174">
        <v>528926</v>
      </c>
      <c r="AA67" s="174">
        <v>-253200</v>
      </c>
      <c r="AB67" s="174">
        <v>0</v>
      </c>
      <c r="AC67" s="174">
        <v>0</v>
      </c>
      <c r="AD67" s="174">
        <v>0</v>
      </c>
      <c r="AE67" s="174">
        <v>275726</v>
      </c>
    </row>
    <row r="68" spans="1:31" ht="16.05" hidden="1" customHeight="1">
      <c r="A68" s="174">
        <v>8</v>
      </c>
      <c r="B68" s="174" t="s">
        <v>210</v>
      </c>
      <c r="C68" s="174" t="s">
        <v>6</v>
      </c>
      <c r="D68" s="174" t="s">
        <v>88</v>
      </c>
      <c r="E68" s="175">
        <v>0</v>
      </c>
      <c r="F68" s="175">
        <v>0</v>
      </c>
      <c r="G68" s="176">
        <v>0</v>
      </c>
      <c r="H68" s="174">
        <v>0</v>
      </c>
      <c r="I68" s="174">
        <v>58785</v>
      </c>
      <c r="J68" s="174">
        <v>58785</v>
      </c>
      <c r="K68" s="174">
        <v>-58785</v>
      </c>
      <c r="L68" s="174">
        <v>0</v>
      </c>
      <c r="M68" s="174">
        <v>0</v>
      </c>
      <c r="N68" s="174">
        <v>0</v>
      </c>
      <c r="O68" s="174">
        <v>0</v>
      </c>
      <c r="P68" s="174">
        <v>83000</v>
      </c>
      <c r="Q68" s="174">
        <v>0</v>
      </c>
      <c r="R68" s="174">
        <v>83000</v>
      </c>
      <c r="S68" s="174">
        <v>-83000</v>
      </c>
      <c r="T68" s="174">
        <v>0</v>
      </c>
      <c r="U68" s="174">
        <v>0</v>
      </c>
      <c r="V68" s="174">
        <v>0</v>
      </c>
      <c r="W68" s="174">
        <v>0</v>
      </c>
      <c r="X68" s="174">
        <v>0</v>
      </c>
      <c r="Y68" s="174">
        <v>0</v>
      </c>
      <c r="Z68" s="174">
        <v>0</v>
      </c>
      <c r="AA68" s="174">
        <v>0</v>
      </c>
      <c r="AB68" s="174">
        <v>0</v>
      </c>
      <c r="AC68" s="174">
        <v>0</v>
      </c>
      <c r="AD68" s="174">
        <v>0</v>
      </c>
      <c r="AE68" s="174">
        <v>0</v>
      </c>
    </row>
    <row r="69" spans="1:31" ht="16.05" hidden="1" customHeight="1">
      <c r="A69" s="174">
        <v>8</v>
      </c>
      <c r="B69" s="174" t="s">
        <v>210</v>
      </c>
      <c r="C69" s="174" t="s">
        <v>6</v>
      </c>
      <c r="D69" s="174" t="s">
        <v>157</v>
      </c>
      <c r="E69" s="175">
        <v>245841</v>
      </c>
      <c r="F69" s="175">
        <v>0</v>
      </c>
      <c r="G69" s="176">
        <v>245841</v>
      </c>
      <c r="H69" s="174">
        <v>9653</v>
      </c>
      <c r="I69" s="174">
        <v>0</v>
      </c>
      <c r="J69" s="174">
        <v>9653</v>
      </c>
      <c r="K69" s="174">
        <v>236188</v>
      </c>
      <c r="L69" s="174">
        <v>349301</v>
      </c>
      <c r="M69" s="174">
        <v>0</v>
      </c>
      <c r="N69" s="174">
        <v>349301</v>
      </c>
      <c r="O69" s="174">
        <v>-103460</v>
      </c>
      <c r="P69" s="174">
        <v>220911</v>
      </c>
      <c r="Q69" s="174">
        <v>0</v>
      </c>
      <c r="R69" s="174">
        <v>220911</v>
      </c>
      <c r="S69" s="174">
        <v>24930</v>
      </c>
      <c r="T69" s="174">
        <v>659925</v>
      </c>
      <c r="U69" s="174">
        <v>0</v>
      </c>
      <c r="V69" s="174">
        <v>659925</v>
      </c>
      <c r="W69" s="174">
        <v>-414084</v>
      </c>
      <c r="X69" s="174">
        <v>245841</v>
      </c>
      <c r="Y69" s="174">
        <v>0</v>
      </c>
      <c r="Z69" s="174">
        <v>245841</v>
      </c>
      <c r="AA69" s="174">
        <v>0</v>
      </c>
      <c r="AB69" s="174">
        <v>0</v>
      </c>
      <c r="AC69" s="174">
        <v>0</v>
      </c>
      <c r="AD69" s="174">
        <v>0</v>
      </c>
      <c r="AE69" s="174">
        <v>245841</v>
      </c>
    </row>
    <row r="70" spans="1:31" s="2" customFormat="1" ht="16.05" customHeight="1">
      <c r="A70" s="174"/>
      <c r="B70" s="174" t="s">
        <v>210</v>
      </c>
      <c r="C70" s="174" t="s">
        <v>6</v>
      </c>
      <c r="D70" s="174" t="s">
        <v>277</v>
      </c>
      <c r="E70" s="175">
        <v>1264035</v>
      </c>
      <c r="F70" s="175">
        <v>233818</v>
      </c>
      <c r="G70" s="176">
        <v>1497853</v>
      </c>
      <c r="H70" s="174">
        <v>510472</v>
      </c>
      <c r="I70" s="174">
        <v>469370</v>
      </c>
      <c r="J70" s="174">
        <v>979842</v>
      </c>
      <c r="K70" s="174">
        <v>518011</v>
      </c>
      <c r="L70" s="174">
        <v>2603651</v>
      </c>
      <c r="M70" s="174">
        <v>119360</v>
      </c>
      <c r="N70" s="174">
        <v>2723011</v>
      </c>
      <c r="O70" s="174">
        <v>-1225158</v>
      </c>
      <c r="P70" s="174">
        <v>2364612</v>
      </c>
      <c r="Q70" s="174">
        <v>335440</v>
      </c>
      <c r="R70" s="174">
        <v>2700052</v>
      </c>
      <c r="S70" s="174">
        <v>-1202199</v>
      </c>
      <c r="T70" s="174">
        <v>2141830</v>
      </c>
      <c r="U70" s="174">
        <v>101925</v>
      </c>
      <c r="V70" s="174">
        <v>2243755</v>
      </c>
      <c r="W70" s="174">
        <v>-745902</v>
      </c>
      <c r="X70" s="174">
        <v>1745000</v>
      </c>
      <c r="Y70" s="174">
        <v>233818</v>
      </c>
      <c r="Z70" s="174">
        <v>1978818</v>
      </c>
      <c r="AA70" s="174">
        <v>-480965</v>
      </c>
      <c r="AB70" s="174">
        <v>0</v>
      </c>
      <c r="AC70" s="174">
        <v>0</v>
      </c>
      <c r="AD70" s="174">
        <v>0</v>
      </c>
      <c r="AE70" s="174">
        <v>1497853</v>
      </c>
    </row>
    <row r="71" spans="1:31" ht="16.05" hidden="1" customHeight="1">
      <c r="A71" s="174">
        <v>9</v>
      </c>
      <c r="B71" s="174" t="s">
        <v>210</v>
      </c>
      <c r="C71" s="174" t="s">
        <v>34</v>
      </c>
      <c r="D71" s="174" t="s">
        <v>101</v>
      </c>
      <c r="E71" s="175">
        <v>0</v>
      </c>
      <c r="F71" s="175">
        <v>0</v>
      </c>
      <c r="G71" s="176">
        <v>0</v>
      </c>
      <c r="H71" s="174">
        <v>0</v>
      </c>
      <c r="I71" s="174">
        <v>0</v>
      </c>
      <c r="J71" s="174">
        <v>0</v>
      </c>
      <c r="K71" s="174">
        <v>0</v>
      </c>
      <c r="L71" s="174">
        <v>0</v>
      </c>
      <c r="M71" s="174">
        <v>0</v>
      </c>
      <c r="N71" s="174">
        <v>0</v>
      </c>
      <c r="O71" s="174">
        <v>0</v>
      </c>
      <c r="P71" s="174">
        <v>0</v>
      </c>
      <c r="Q71" s="174">
        <v>0</v>
      </c>
      <c r="R71" s="174">
        <v>0</v>
      </c>
      <c r="S71" s="174">
        <v>0</v>
      </c>
      <c r="T71" s="174">
        <v>0</v>
      </c>
      <c r="U71" s="174">
        <v>0</v>
      </c>
      <c r="V71" s="174">
        <v>0</v>
      </c>
      <c r="W71" s="174">
        <v>0</v>
      </c>
      <c r="X71" s="174">
        <v>0</v>
      </c>
      <c r="Y71" s="174">
        <v>0</v>
      </c>
      <c r="Z71" s="174">
        <v>0</v>
      </c>
      <c r="AA71" s="174">
        <v>0</v>
      </c>
      <c r="AB71" s="174">
        <v>0</v>
      </c>
      <c r="AC71" s="174">
        <v>0</v>
      </c>
      <c r="AD71" s="174">
        <v>0</v>
      </c>
      <c r="AE71" s="174">
        <v>0</v>
      </c>
    </row>
    <row r="72" spans="1:31" ht="16.05" hidden="1" customHeight="1">
      <c r="A72" s="174">
        <v>9</v>
      </c>
      <c r="B72" s="174" t="s">
        <v>210</v>
      </c>
      <c r="C72" s="174" t="s">
        <v>34</v>
      </c>
      <c r="D72" s="174" t="s">
        <v>656</v>
      </c>
      <c r="E72" s="175">
        <v>344740</v>
      </c>
      <c r="F72" s="175">
        <v>77800</v>
      </c>
      <c r="G72" s="176">
        <v>422540</v>
      </c>
      <c r="H72" s="174">
        <v>165367</v>
      </c>
      <c r="I72" s="174">
        <v>36540</v>
      </c>
      <c r="J72" s="174">
        <v>201907</v>
      </c>
      <c r="K72" s="174">
        <v>220633</v>
      </c>
      <c r="L72" s="174">
        <v>50364</v>
      </c>
      <c r="M72" s="174">
        <v>207200</v>
      </c>
      <c r="N72" s="174">
        <v>257564</v>
      </c>
      <c r="O72" s="174">
        <v>164976</v>
      </c>
      <c r="P72" s="174">
        <v>308394</v>
      </c>
      <c r="Q72" s="174">
        <v>0</v>
      </c>
      <c r="R72" s="174">
        <v>308394</v>
      </c>
      <c r="S72" s="174">
        <v>114146</v>
      </c>
      <c r="T72" s="174">
        <v>100326</v>
      </c>
      <c r="U72" s="174">
        <v>0</v>
      </c>
      <c r="V72" s="174">
        <v>100326</v>
      </c>
      <c r="W72" s="174">
        <v>322214</v>
      </c>
      <c r="X72" s="174">
        <v>246143</v>
      </c>
      <c r="Y72" s="174">
        <v>77800</v>
      </c>
      <c r="Z72" s="174">
        <v>323943</v>
      </c>
      <c r="AA72" s="174">
        <v>98597</v>
      </c>
      <c r="AB72" s="174">
        <v>0</v>
      </c>
      <c r="AC72" s="174">
        <v>0</v>
      </c>
      <c r="AD72" s="174">
        <v>0</v>
      </c>
      <c r="AE72" s="174">
        <v>422540</v>
      </c>
    </row>
    <row r="73" spans="1:31" ht="16.05" hidden="1" customHeight="1">
      <c r="A73" s="174">
        <v>9</v>
      </c>
      <c r="B73" s="174" t="s">
        <v>210</v>
      </c>
      <c r="C73" s="174" t="s">
        <v>34</v>
      </c>
      <c r="D73" s="174" t="s">
        <v>536</v>
      </c>
      <c r="E73" s="175">
        <v>0</v>
      </c>
      <c r="F73" s="175">
        <v>0</v>
      </c>
      <c r="G73" s="176">
        <v>0</v>
      </c>
      <c r="H73" s="174">
        <v>0</v>
      </c>
      <c r="I73" s="174">
        <v>0</v>
      </c>
      <c r="J73" s="174">
        <v>0</v>
      </c>
      <c r="K73" s="174">
        <v>0</v>
      </c>
      <c r="L73" s="174">
        <v>0</v>
      </c>
      <c r="M73" s="174">
        <v>0</v>
      </c>
      <c r="N73" s="174">
        <v>0</v>
      </c>
      <c r="O73" s="174">
        <v>0</v>
      </c>
      <c r="P73" s="174">
        <v>0</v>
      </c>
      <c r="Q73" s="174">
        <v>0</v>
      </c>
      <c r="R73" s="174">
        <v>0</v>
      </c>
      <c r="S73" s="174">
        <v>0</v>
      </c>
      <c r="T73" s="174">
        <v>0</v>
      </c>
      <c r="U73" s="174">
        <v>0</v>
      </c>
      <c r="V73" s="174">
        <v>0</v>
      </c>
      <c r="W73" s="174">
        <v>0</v>
      </c>
      <c r="X73" s="174">
        <v>0</v>
      </c>
      <c r="Y73" s="174">
        <v>0</v>
      </c>
      <c r="Z73" s="174">
        <v>0</v>
      </c>
      <c r="AA73" s="174">
        <v>0</v>
      </c>
      <c r="AB73" s="174">
        <v>0</v>
      </c>
      <c r="AC73" s="174">
        <v>0</v>
      </c>
      <c r="AD73" s="174">
        <v>0</v>
      </c>
      <c r="AE73" s="174">
        <v>0</v>
      </c>
    </row>
    <row r="74" spans="1:31" ht="16.05" hidden="1" customHeight="1">
      <c r="A74" s="174">
        <v>9</v>
      </c>
      <c r="B74" s="174" t="s">
        <v>210</v>
      </c>
      <c r="C74" s="174" t="s">
        <v>34</v>
      </c>
      <c r="D74" s="174" t="s">
        <v>535</v>
      </c>
      <c r="E74" s="175">
        <v>0</v>
      </c>
      <c r="F74" s="175">
        <v>0</v>
      </c>
      <c r="G74" s="176">
        <v>0</v>
      </c>
      <c r="H74" s="174">
        <v>0</v>
      </c>
      <c r="I74" s="174">
        <v>0</v>
      </c>
      <c r="J74" s="174">
        <v>0</v>
      </c>
      <c r="K74" s="174">
        <v>0</v>
      </c>
      <c r="L74" s="174">
        <v>0</v>
      </c>
      <c r="M74" s="174">
        <v>0</v>
      </c>
      <c r="N74" s="174">
        <v>0</v>
      </c>
      <c r="O74" s="174">
        <v>0</v>
      </c>
      <c r="P74" s="174">
        <v>0</v>
      </c>
      <c r="Q74" s="174">
        <v>0</v>
      </c>
      <c r="R74" s="174">
        <v>0</v>
      </c>
      <c r="S74" s="174">
        <v>0</v>
      </c>
      <c r="T74" s="174">
        <v>0</v>
      </c>
      <c r="U74" s="174">
        <v>0</v>
      </c>
      <c r="V74" s="174">
        <v>0</v>
      </c>
      <c r="W74" s="174">
        <v>0</v>
      </c>
      <c r="X74" s="174">
        <v>0</v>
      </c>
      <c r="Y74" s="174">
        <v>0</v>
      </c>
      <c r="Z74" s="174">
        <v>0</v>
      </c>
      <c r="AA74" s="174">
        <v>0</v>
      </c>
      <c r="AB74" s="174">
        <v>0</v>
      </c>
      <c r="AC74" s="174">
        <v>0</v>
      </c>
      <c r="AD74" s="174">
        <v>0</v>
      </c>
      <c r="AE74" s="174">
        <v>0</v>
      </c>
    </row>
    <row r="75" spans="1:31" ht="16.05" hidden="1" customHeight="1">
      <c r="A75" s="174">
        <v>9</v>
      </c>
      <c r="B75" s="174" t="s">
        <v>210</v>
      </c>
      <c r="C75" s="174" t="s">
        <v>34</v>
      </c>
      <c r="D75" s="174" t="s">
        <v>504</v>
      </c>
      <c r="E75" s="175">
        <v>0</v>
      </c>
      <c r="F75" s="175">
        <v>0</v>
      </c>
      <c r="G75" s="176">
        <v>0</v>
      </c>
      <c r="H75" s="174">
        <v>0</v>
      </c>
      <c r="I75" s="174">
        <v>0</v>
      </c>
      <c r="J75" s="174">
        <v>0</v>
      </c>
      <c r="K75" s="174">
        <v>0</v>
      </c>
      <c r="L75" s="174">
        <v>0</v>
      </c>
      <c r="M75" s="174">
        <v>0</v>
      </c>
      <c r="N75" s="174">
        <v>0</v>
      </c>
      <c r="O75" s="174">
        <v>0</v>
      </c>
      <c r="P75" s="174">
        <v>0</v>
      </c>
      <c r="Q75" s="174">
        <v>0</v>
      </c>
      <c r="R75" s="174">
        <v>0</v>
      </c>
      <c r="S75" s="174">
        <v>0</v>
      </c>
      <c r="T75" s="174">
        <v>0</v>
      </c>
      <c r="U75" s="174">
        <v>0</v>
      </c>
      <c r="V75" s="174">
        <v>0</v>
      </c>
      <c r="W75" s="174">
        <v>0</v>
      </c>
      <c r="X75" s="174">
        <v>0</v>
      </c>
      <c r="Y75" s="174">
        <v>0</v>
      </c>
      <c r="Z75" s="174">
        <v>0</v>
      </c>
      <c r="AA75" s="174">
        <v>0</v>
      </c>
      <c r="AB75" s="174">
        <v>0</v>
      </c>
      <c r="AC75" s="174">
        <v>0</v>
      </c>
      <c r="AD75" s="174">
        <v>0</v>
      </c>
      <c r="AE75" s="174">
        <v>0</v>
      </c>
    </row>
    <row r="76" spans="1:31" ht="16.05" hidden="1" customHeight="1">
      <c r="A76" s="174">
        <v>9</v>
      </c>
      <c r="B76" s="174" t="s">
        <v>210</v>
      </c>
      <c r="C76" s="174" t="s">
        <v>34</v>
      </c>
      <c r="D76" s="174" t="s">
        <v>167</v>
      </c>
      <c r="E76" s="175">
        <v>0</v>
      </c>
      <c r="F76" s="175">
        <v>0</v>
      </c>
      <c r="G76" s="176">
        <v>0</v>
      </c>
      <c r="H76" s="174">
        <v>0</v>
      </c>
      <c r="I76" s="174">
        <v>0</v>
      </c>
      <c r="J76" s="174">
        <v>0</v>
      </c>
      <c r="K76" s="174">
        <v>0</v>
      </c>
      <c r="L76" s="174">
        <v>0</v>
      </c>
      <c r="M76" s="174">
        <v>0</v>
      </c>
      <c r="N76" s="174">
        <v>0</v>
      </c>
      <c r="O76" s="174">
        <v>0</v>
      </c>
      <c r="P76" s="174">
        <v>0</v>
      </c>
      <c r="Q76" s="174">
        <v>0</v>
      </c>
      <c r="R76" s="174">
        <v>0</v>
      </c>
      <c r="S76" s="174">
        <v>0</v>
      </c>
      <c r="T76" s="174">
        <v>0</v>
      </c>
      <c r="U76" s="174">
        <v>0</v>
      </c>
      <c r="V76" s="174">
        <v>0</v>
      </c>
      <c r="W76" s="174">
        <v>0</v>
      </c>
      <c r="X76" s="174">
        <v>0</v>
      </c>
      <c r="Y76" s="174">
        <v>0</v>
      </c>
      <c r="Z76" s="174">
        <v>0</v>
      </c>
      <c r="AA76" s="174">
        <v>0</v>
      </c>
      <c r="AB76" s="174">
        <v>0</v>
      </c>
      <c r="AC76" s="174">
        <v>0</v>
      </c>
      <c r="AD76" s="174">
        <v>0</v>
      </c>
      <c r="AE76" s="174">
        <v>0</v>
      </c>
    </row>
    <row r="77" spans="1:31" ht="16.05" hidden="1" customHeight="1">
      <c r="A77" s="174">
        <v>9</v>
      </c>
      <c r="B77" s="174" t="s">
        <v>210</v>
      </c>
      <c r="C77" s="174" t="s">
        <v>34</v>
      </c>
      <c r="D77" s="174" t="s">
        <v>92</v>
      </c>
      <c r="E77" s="175">
        <v>100000</v>
      </c>
      <c r="F77" s="175">
        <v>0</v>
      </c>
      <c r="G77" s="176">
        <v>100000</v>
      </c>
      <c r="H77" s="174">
        <v>50004</v>
      </c>
      <c r="I77" s="174">
        <v>0</v>
      </c>
      <c r="J77" s="174">
        <v>50004</v>
      </c>
      <c r="K77" s="174">
        <v>49996</v>
      </c>
      <c r="L77" s="174">
        <v>122002</v>
      </c>
      <c r="M77" s="174">
        <v>0</v>
      </c>
      <c r="N77" s="174">
        <v>122002</v>
      </c>
      <c r="O77" s="174">
        <v>-22002</v>
      </c>
      <c r="P77" s="174">
        <v>141000</v>
      </c>
      <c r="Q77" s="174">
        <v>0</v>
      </c>
      <c r="R77" s="174">
        <v>141000</v>
      </c>
      <c r="S77" s="174">
        <v>-41000</v>
      </c>
      <c r="T77" s="174">
        <v>0</v>
      </c>
      <c r="U77" s="174">
        <v>0</v>
      </c>
      <c r="V77" s="174">
        <v>0</v>
      </c>
      <c r="W77" s="174">
        <v>100000</v>
      </c>
      <c r="X77" s="174">
        <v>100000</v>
      </c>
      <c r="Y77" s="174">
        <v>0</v>
      </c>
      <c r="Z77" s="174">
        <v>100000</v>
      </c>
      <c r="AA77" s="174">
        <v>0</v>
      </c>
      <c r="AB77" s="174">
        <v>0</v>
      </c>
      <c r="AC77" s="174">
        <v>0</v>
      </c>
      <c r="AD77" s="174">
        <v>0</v>
      </c>
      <c r="AE77" s="174">
        <v>100000</v>
      </c>
    </row>
    <row r="78" spans="1:31" ht="16.05" hidden="1" customHeight="1">
      <c r="A78" s="174">
        <v>9</v>
      </c>
      <c r="B78" s="174" t="s">
        <v>210</v>
      </c>
      <c r="C78" s="174" t="s">
        <v>34</v>
      </c>
      <c r="D78" s="174" t="s">
        <v>169</v>
      </c>
      <c r="E78" s="175">
        <v>0</v>
      </c>
      <c r="F78" s="175">
        <v>0</v>
      </c>
      <c r="G78" s="176">
        <v>0</v>
      </c>
      <c r="H78" s="174">
        <v>0</v>
      </c>
      <c r="I78" s="174">
        <v>0</v>
      </c>
      <c r="J78" s="174">
        <v>0</v>
      </c>
      <c r="K78" s="174">
        <v>0</v>
      </c>
      <c r="L78" s="174">
        <v>0</v>
      </c>
      <c r="M78" s="174">
        <v>0</v>
      </c>
      <c r="N78" s="174">
        <v>0</v>
      </c>
      <c r="O78" s="174">
        <v>0</v>
      </c>
      <c r="P78" s="174">
        <v>0</v>
      </c>
      <c r="Q78" s="174">
        <v>0</v>
      </c>
      <c r="R78" s="174">
        <v>0</v>
      </c>
      <c r="S78" s="174">
        <v>0</v>
      </c>
      <c r="T78" s="174">
        <v>0</v>
      </c>
      <c r="U78" s="174">
        <v>0</v>
      </c>
      <c r="V78" s="174">
        <v>0</v>
      </c>
      <c r="W78" s="174">
        <v>0</v>
      </c>
      <c r="X78" s="174">
        <v>0</v>
      </c>
      <c r="Y78" s="174">
        <v>0</v>
      </c>
      <c r="Z78" s="174">
        <v>0</v>
      </c>
      <c r="AA78" s="174">
        <v>0</v>
      </c>
      <c r="AB78" s="174">
        <v>0</v>
      </c>
      <c r="AC78" s="174">
        <v>0</v>
      </c>
      <c r="AD78" s="174">
        <v>0</v>
      </c>
      <c r="AE78" s="174">
        <v>0</v>
      </c>
    </row>
    <row r="79" spans="1:31" ht="16.05" hidden="1" customHeight="1">
      <c r="A79" s="174">
        <v>9</v>
      </c>
      <c r="B79" s="174" t="s">
        <v>210</v>
      </c>
      <c r="C79" s="174" t="s">
        <v>34</v>
      </c>
      <c r="D79" s="174" t="s">
        <v>197</v>
      </c>
      <c r="E79" s="175">
        <v>0</v>
      </c>
      <c r="F79" s="175">
        <v>0</v>
      </c>
      <c r="G79" s="176">
        <v>0</v>
      </c>
      <c r="H79" s="174">
        <v>0</v>
      </c>
      <c r="I79" s="174">
        <v>0</v>
      </c>
      <c r="J79" s="174">
        <v>0</v>
      </c>
      <c r="K79" s="174">
        <v>0</v>
      </c>
      <c r="L79" s="174">
        <v>0</v>
      </c>
      <c r="M79" s="174">
        <v>0</v>
      </c>
      <c r="N79" s="174">
        <v>0</v>
      </c>
      <c r="O79" s="174">
        <v>0</v>
      </c>
      <c r="P79" s="174">
        <v>0</v>
      </c>
      <c r="Q79" s="174">
        <v>0</v>
      </c>
      <c r="R79" s="174">
        <v>0</v>
      </c>
      <c r="S79" s="174">
        <v>0</v>
      </c>
      <c r="T79" s="174">
        <v>0</v>
      </c>
      <c r="U79" s="174">
        <v>0</v>
      </c>
      <c r="V79" s="174">
        <v>0</v>
      </c>
      <c r="W79" s="174">
        <v>0</v>
      </c>
      <c r="X79" s="174">
        <v>0</v>
      </c>
      <c r="Y79" s="174">
        <v>0</v>
      </c>
      <c r="Z79" s="174">
        <v>0</v>
      </c>
      <c r="AA79" s="174">
        <v>0</v>
      </c>
      <c r="AB79" s="174">
        <v>0</v>
      </c>
      <c r="AC79" s="174">
        <v>0</v>
      </c>
      <c r="AD79" s="174">
        <v>0</v>
      </c>
      <c r="AE79" s="174">
        <v>0</v>
      </c>
    </row>
    <row r="80" spans="1:31" ht="16.05" hidden="1" customHeight="1">
      <c r="A80" s="174">
        <v>9</v>
      </c>
      <c r="B80" s="174" t="s">
        <v>210</v>
      </c>
      <c r="C80" s="174" t="s">
        <v>34</v>
      </c>
      <c r="D80" s="174" t="s">
        <v>202</v>
      </c>
      <c r="E80" s="175">
        <v>0</v>
      </c>
      <c r="F80" s="175">
        <v>0</v>
      </c>
      <c r="G80" s="176">
        <v>0</v>
      </c>
      <c r="H80" s="174">
        <v>0</v>
      </c>
      <c r="I80" s="174">
        <v>0</v>
      </c>
      <c r="J80" s="174">
        <v>0</v>
      </c>
      <c r="K80" s="174">
        <v>0</v>
      </c>
      <c r="L80" s="174">
        <v>0</v>
      </c>
      <c r="M80" s="174">
        <v>0</v>
      </c>
      <c r="N80" s="174">
        <v>0</v>
      </c>
      <c r="O80" s="174">
        <v>0</v>
      </c>
      <c r="P80" s="174">
        <v>0</v>
      </c>
      <c r="Q80" s="174">
        <v>0</v>
      </c>
      <c r="R80" s="174">
        <v>0</v>
      </c>
      <c r="S80" s="174">
        <v>0</v>
      </c>
      <c r="T80" s="174">
        <v>0</v>
      </c>
      <c r="U80" s="174">
        <v>0</v>
      </c>
      <c r="V80" s="174">
        <v>0</v>
      </c>
      <c r="W80" s="174">
        <v>0</v>
      </c>
      <c r="X80" s="174">
        <v>0</v>
      </c>
      <c r="Y80" s="174">
        <v>0</v>
      </c>
      <c r="Z80" s="174">
        <v>0</v>
      </c>
      <c r="AA80" s="174">
        <v>0</v>
      </c>
      <c r="AB80" s="174">
        <v>0</v>
      </c>
      <c r="AC80" s="174">
        <v>0</v>
      </c>
      <c r="AD80" s="174">
        <v>0</v>
      </c>
      <c r="AE80" s="174">
        <v>0</v>
      </c>
    </row>
    <row r="81" spans="1:31" s="2" customFormat="1" ht="16.05" customHeight="1">
      <c r="A81" s="174"/>
      <c r="B81" s="174" t="s">
        <v>210</v>
      </c>
      <c r="C81" s="174" t="s">
        <v>34</v>
      </c>
      <c r="D81" s="174" t="s">
        <v>277</v>
      </c>
      <c r="E81" s="175">
        <v>444740</v>
      </c>
      <c r="F81" s="175">
        <v>77800</v>
      </c>
      <c r="G81" s="176">
        <v>522540</v>
      </c>
      <c r="H81" s="174">
        <v>215371</v>
      </c>
      <c r="I81" s="174">
        <v>36540</v>
      </c>
      <c r="J81" s="174">
        <v>251911</v>
      </c>
      <c r="K81" s="174">
        <v>270629</v>
      </c>
      <c r="L81" s="174">
        <v>172366</v>
      </c>
      <c r="M81" s="174">
        <v>207200</v>
      </c>
      <c r="N81" s="174">
        <v>379566</v>
      </c>
      <c r="O81" s="174">
        <v>142974</v>
      </c>
      <c r="P81" s="174">
        <v>449394</v>
      </c>
      <c r="Q81" s="174">
        <v>0</v>
      </c>
      <c r="R81" s="174">
        <v>449394</v>
      </c>
      <c r="S81" s="174">
        <v>73146</v>
      </c>
      <c r="T81" s="174">
        <v>100326</v>
      </c>
      <c r="U81" s="174">
        <v>0</v>
      </c>
      <c r="V81" s="174">
        <v>100326</v>
      </c>
      <c r="W81" s="174">
        <v>422214</v>
      </c>
      <c r="X81" s="174">
        <v>346143</v>
      </c>
      <c r="Y81" s="174">
        <v>77800</v>
      </c>
      <c r="Z81" s="174">
        <v>423943</v>
      </c>
      <c r="AA81" s="174">
        <v>98597</v>
      </c>
      <c r="AB81" s="174">
        <v>0</v>
      </c>
      <c r="AC81" s="174">
        <v>0</v>
      </c>
      <c r="AD81" s="174">
        <v>0</v>
      </c>
      <c r="AE81" s="174">
        <v>522540</v>
      </c>
    </row>
    <row r="82" spans="1:31" ht="16.05" hidden="1" customHeight="1">
      <c r="A82" s="174">
        <v>10</v>
      </c>
      <c r="B82" s="174" t="s">
        <v>210</v>
      </c>
      <c r="C82" s="174" t="s">
        <v>31</v>
      </c>
      <c r="D82" s="174" t="s">
        <v>195</v>
      </c>
      <c r="E82" s="175">
        <v>0</v>
      </c>
      <c r="F82" s="175">
        <v>0</v>
      </c>
      <c r="G82" s="176">
        <v>0</v>
      </c>
      <c r="H82" s="174">
        <v>0</v>
      </c>
      <c r="I82" s="174">
        <v>0</v>
      </c>
      <c r="J82" s="174">
        <v>0</v>
      </c>
      <c r="K82" s="174">
        <v>0</v>
      </c>
      <c r="L82" s="174">
        <v>0</v>
      </c>
      <c r="M82" s="174">
        <v>0</v>
      </c>
      <c r="N82" s="174">
        <v>0</v>
      </c>
      <c r="O82" s="174">
        <v>0</v>
      </c>
      <c r="P82" s="174">
        <v>0</v>
      </c>
      <c r="Q82" s="174">
        <v>0</v>
      </c>
      <c r="R82" s="174">
        <v>0</v>
      </c>
      <c r="S82" s="174">
        <v>0</v>
      </c>
      <c r="T82" s="174">
        <v>0</v>
      </c>
      <c r="U82" s="174">
        <v>0</v>
      </c>
      <c r="V82" s="174">
        <v>0</v>
      </c>
      <c r="W82" s="174">
        <v>0</v>
      </c>
      <c r="X82" s="174">
        <v>0</v>
      </c>
      <c r="Y82" s="174">
        <v>0</v>
      </c>
      <c r="Z82" s="174">
        <v>0</v>
      </c>
      <c r="AA82" s="174">
        <v>0</v>
      </c>
      <c r="AB82" s="174">
        <v>0</v>
      </c>
      <c r="AC82" s="174">
        <v>0</v>
      </c>
      <c r="AD82" s="174">
        <v>0</v>
      </c>
      <c r="AE82" s="174">
        <v>0</v>
      </c>
    </row>
    <row r="83" spans="1:31" ht="16.05" hidden="1" customHeight="1">
      <c r="A83" s="174">
        <v>10</v>
      </c>
      <c r="B83" s="174" t="s">
        <v>210</v>
      </c>
      <c r="C83" s="174" t="s">
        <v>31</v>
      </c>
      <c r="D83" s="174" t="s">
        <v>658</v>
      </c>
      <c r="E83" s="175">
        <v>0</v>
      </c>
      <c r="F83" s="175">
        <v>0</v>
      </c>
      <c r="G83" s="176">
        <v>0</v>
      </c>
      <c r="H83" s="174">
        <v>0</v>
      </c>
      <c r="I83" s="174">
        <v>0</v>
      </c>
      <c r="J83" s="174">
        <v>0</v>
      </c>
      <c r="K83" s="174">
        <v>0</v>
      </c>
      <c r="L83" s="174">
        <v>0</v>
      </c>
      <c r="M83" s="174">
        <v>0</v>
      </c>
      <c r="N83" s="174">
        <v>0</v>
      </c>
      <c r="O83" s="174">
        <v>0</v>
      </c>
      <c r="P83" s="174">
        <v>0</v>
      </c>
      <c r="Q83" s="174">
        <v>0</v>
      </c>
      <c r="R83" s="174">
        <v>0</v>
      </c>
      <c r="S83" s="174">
        <v>0</v>
      </c>
      <c r="T83" s="174">
        <v>0</v>
      </c>
      <c r="U83" s="174">
        <v>0</v>
      </c>
      <c r="V83" s="174">
        <v>0</v>
      </c>
      <c r="W83" s="174">
        <v>0</v>
      </c>
      <c r="X83" s="174">
        <v>0</v>
      </c>
      <c r="Y83" s="174">
        <v>0</v>
      </c>
      <c r="Z83" s="174">
        <v>0</v>
      </c>
      <c r="AA83" s="174">
        <v>0</v>
      </c>
      <c r="AB83" s="174">
        <v>0</v>
      </c>
      <c r="AC83" s="174">
        <v>0</v>
      </c>
      <c r="AD83" s="174">
        <v>0</v>
      </c>
      <c r="AE83" s="174">
        <v>0</v>
      </c>
    </row>
    <row r="84" spans="1:31" ht="16.05" hidden="1" customHeight="1">
      <c r="A84" s="174">
        <v>10</v>
      </c>
      <c r="B84" s="174" t="s">
        <v>210</v>
      </c>
      <c r="C84" s="174" t="s">
        <v>31</v>
      </c>
      <c r="D84" s="174" t="s">
        <v>118</v>
      </c>
      <c r="E84" s="175">
        <v>0</v>
      </c>
      <c r="F84" s="175">
        <v>0</v>
      </c>
      <c r="G84" s="176">
        <v>0</v>
      </c>
      <c r="H84" s="174">
        <v>0</v>
      </c>
      <c r="I84" s="174">
        <v>0</v>
      </c>
      <c r="J84" s="174">
        <v>0</v>
      </c>
      <c r="K84" s="174">
        <v>0</v>
      </c>
      <c r="L84" s="174">
        <v>0</v>
      </c>
      <c r="M84" s="174">
        <v>0</v>
      </c>
      <c r="N84" s="174">
        <v>0</v>
      </c>
      <c r="O84" s="174">
        <v>0</v>
      </c>
      <c r="P84" s="174">
        <v>0</v>
      </c>
      <c r="Q84" s="174">
        <v>0</v>
      </c>
      <c r="R84" s="174">
        <v>0</v>
      </c>
      <c r="S84" s="174">
        <v>0</v>
      </c>
      <c r="T84" s="174">
        <v>0</v>
      </c>
      <c r="U84" s="174">
        <v>0</v>
      </c>
      <c r="V84" s="174">
        <v>0</v>
      </c>
      <c r="W84" s="174">
        <v>0</v>
      </c>
      <c r="X84" s="174">
        <v>0</v>
      </c>
      <c r="Y84" s="174">
        <v>0</v>
      </c>
      <c r="Z84" s="174">
        <v>0</v>
      </c>
      <c r="AA84" s="174">
        <v>0</v>
      </c>
      <c r="AB84" s="174">
        <v>0</v>
      </c>
      <c r="AC84" s="174">
        <v>0</v>
      </c>
      <c r="AD84" s="174">
        <v>0</v>
      </c>
      <c r="AE84" s="174">
        <v>0</v>
      </c>
    </row>
    <row r="85" spans="1:31" ht="16.05" hidden="1" customHeight="1">
      <c r="A85" s="174">
        <v>10</v>
      </c>
      <c r="B85" s="174" t="s">
        <v>210</v>
      </c>
      <c r="C85" s="174" t="s">
        <v>31</v>
      </c>
      <c r="D85" s="174" t="s">
        <v>86</v>
      </c>
      <c r="E85" s="175">
        <v>115023</v>
      </c>
      <c r="F85" s="175">
        <v>47000</v>
      </c>
      <c r="G85" s="176">
        <v>162023</v>
      </c>
      <c r="H85" s="174">
        <v>52100</v>
      </c>
      <c r="I85" s="174">
        <v>0</v>
      </c>
      <c r="J85" s="174">
        <v>52100</v>
      </c>
      <c r="K85" s="174">
        <v>109923</v>
      </c>
      <c r="L85" s="174">
        <v>371807</v>
      </c>
      <c r="M85" s="174">
        <v>84850</v>
      </c>
      <c r="N85" s="174">
        <v>456657</v>
      </c>
      <c r="O85" s="174">
        <v>-294634</v>
      </c>
      <c r="P85" s="174">
        <v>0</v>
      </c>
      <c r="Q85" s="174">
        <v>0</v>
      </c>
      <c r="R85" s="174">
        <v>0</v>
      </c>
      <c r="S85" s="174">
        <v>162023</v>
      </c>
      <c r="T85" s="174">
        <v>224829</v>
      </c>
      <c r="U85" s="174">
        <v>0</v>
      </c>
      <c r="V85" s="174">
        <v>224829</v>
      </c>
      <c r="W85" s="174">
        <v>-62806</v>
      </c>
      <c r="X85" s="174">
        <v>115273</v>
      </c>
      <c r="Y85" s="174">
        <v>47000</v>
      </c>
      <c r="Z85" s="174">
        <v>162273</v>
      </c>
      <c r="AA85" s="174">
        <v>-250</v>
      </c>
      <c r="AB85" s="174">
        <v>0</v>
      </c>
      <c r="AC85" s="174">
        <v>0</v>
      </c>
      <c r="AD85" s="174">
        <v>0</v>
      </c>
      <c r="AE85" s="174">
        <v>162023</v>
      </c>
    </row>
    <row r="86" spans="1:31" ht="16.05" hidden="1" customHeight="1">
      <c r="A86" s="174">
        <v>10</v>
      </c>
      <c r="B86" s="174" t="s">
        <v>210</v>
      </c>
      <c r="C86" s="174" t="s">
        <v>31</v>
      </c>
      <c r="D86" s="174" t="s">
        <v>186</v>
      </c>
      <c r="E86" s="175">
        <v>0</v>
      </c>
      <c r="F86" s="175">
        <v>0</v>
      </c>
      <c r="G86" s="176">
        <v>0</v>
      </c>
      <c r="H86" s="174">
        <v>0</v>
      </c>
      <c r="I86" s="174">
        <v>0</v>
      </c>
      <c r="J86" s="174">
        <v>0</v>
      </c>
      <c r="K86" s="174">
        <v>0</v>
      </c>
      <c r="L86" s="174">
        <v>0</v>
      </c>
      <c r="M86" s="174">
        <v>0</v>
      </c>
      <c r="N86" s="174">
        <v>0</v>
      </c>
      <c r="O86" s="174">
        <v>0</v>
      </c>
      <c r="P86" s="174">
        <v>0</v>
      </c>
      <c r="Q86" s="174">
        <v>0</v>
      </c>
      <c r="R86" s="174">
        <v>0</v>
      </c>
      <c r="S86" s="174">
        <v>0</v>
      </c>
      <c r="T86" s="174">
        <v>30000</v>
      </c>
      <c r="U86" s="174">
        <v>0</v>
      </c>
      <c r="V86" s="174">
        <v>30000</v>
      </c>
      <c r="W86" s="174">
        <v>-30000</v>
      </c>
      <c r="X86" s="174">
        <v>0</v>
      </c>
      <c r="Y86" s="174">
        <v>0</v>
      </c>
      <c r="Z86" s="174">
        <v>0</v>
      </c>
      <c r="AA86" s="174">
        <v>0</v>
      </c>
      <c r="AB86" s="174">
        <v>0</v>
      </c>
      <c r="AC86" s="174">
        <v>0</v>
      </c>
      <c r="AD86" s="174">
        <v>0</v>
      </c>
      <c r="AE86" s="174">
        <v>0</v>
      </c>
    </row>
    <row r="87" spans="1:31" ht="16.05" hidden="1" customHeight="1">
      <c r="A87" s="174">
        <v>10</v>
      </c>
      <c r="B87" s="174" t="s">
        <v>210</v>
      </c>
      <c r="C87" s="174" t="s">
        <v>31</v>
      </c>
      <c r="D87" s="174" t="s">
        <v>125</v>
      </c>
      <c r="E87" s="175">
        <v>34200</v>
      </c>
      <c r="F87" s="175">
        <v>0</v>
      </c>
      <c r="G87" s="176">
        <v>34200</v>
      </c>
      <c r="H87" s="174">
        <v>0</v>
      </c>
      <c r="I87" s="174">
        <v>0</v>
      </c>
      <c r="J87" s="174">
        <v>0</v>
      </c>
      <c r="K87" s="174">
        <v>34200</v>
      </c>
      <c r="L87" s="174">
        <v>0</v>
      </c>
      <c r="M87" s="174">
        <v>0</v>
      </c>
      <c r="N87" s="174">
        <v>0</v>
      </c>
      <c r="O87" s="174">
        <v>34200</v>
      </c>
      <c r="P87" s="174">
        <v>124600</v>
      </c>
      <c r="Q87" s="174">
        <v>0</v>
      </c>
      <c r="R87" s="174">
        <v>124600</v>
      </c>
      <c r="S87" s="174">
        <v>-90400</v>
      </c>
      <c r="T87" s="174">
        <v>0</v>
      </c>
      <c r="U87" s="174">
        <v>0</v>
      </c>
      <c r="V87" s="174">
        <v>0</v>
      </c>
      <c r="W87" s="174">
        <v>34200</v>
      </c>
      <c r="X87" s="174">
        <v>34200</v>
      </c>
      <c r="Y87" s="174">
        <v>0</v>
      </c>
      <c r="Z87" s="174">
        <v>34200</v>
      </c>
      <c r="AA87" s="174">
        <v>0</v>
      </c>
      <c r="AB87" s="174">
        <v>0</v>
      </c>
      <c r="AC87" s="174">
        <v>0</v>
      </c>
      <c r="AD87" s="174">
        <v>0</v>
      </c>
      <c r="AE87" s="174">
        <v>34200</v>
      </c>
    </row>
    <row r="88" spans="1:31" ht="16.05" hidden="1" customHeight="1">
      <c r="A88" s="174">
        <v>10</v>
      </c>
      <c r="B88" s="174" t="s">
        <v>210</v>
      </c>
      <c r="C88" s="174" t="s">
        <v>31</v>
      </c>
      <c r="D88" s="174" t="s">
        <v>171</v>
      </c>
      <c r="E88" s="175">
        <v>0</v>
      </c>
      <c r="F88" s="175">
        <v>0</v>
      </c>
      <c r="G88" s="176">
        <v>0</v>
      </c>
      <c r="H88" s="174">
        <v>0</v>
      </c>
      <c r="I88" s="174">
        <v>0</v>
      </c>
      <c r="J88" s="174">
        <v>0</v>
      </c>
      <c r="K88" s="174">
        <v>0</v>
      </c>
      <c r="L88" s="174">
        <v>0</v>
      </c>
      <c r="M88" s="174">
        <v>0</v>
      </c>
      <c r="N88" s="174">
        <v>0</v>
      </c>
      <c r="O88" s="174">
        <v>0</v>
      </c>
      <c r="P88" s="174">
        <v>0</v>
      </c>
      <c r="Q88" s="174">
        <v>0</v>
      </c>
      <c r="R88" s="174">
        <v>0</v>
      </c>
      <c r="S88" s="174">
        <v>0</v>
      </c>
      <c r="T88" s="174">
        <v>0</v>
      </c>
      <c r="U88" s="174">
        <v>0</v>
      </c>
      <c r="V88" s="174">
        <v>0</v>
      </c>
      <c r="W88" s="174">
        <v>0</v>
      </c>
      <c r="X88" s="174">
        <v>0</v>
      </c>
      <c r="Y88" s="174">
        <v>0</v>
      </c>
      <c r="Z88" s="174">
        <v>0</v>
      </c>
      <c r="AA88" s="174">
        <v>0</v>
      </c>
      <c r="AB88" s="174">
        <v>0</v>
      </c>
      <c r="AC88" s="174">
        <v>0</v>
      </c>
      <c r="AD88" s="174">
        <v>0</v>
      </c>
      <c r="AE88" s="174">
        <v>0</v>
      </c>
    </row>
    <row r="89" spans="1:31" ht="16.05" hidden="1" customHeight="1">
      <c r="A89" s="174">
        <v>10</v>
      </c>
      <c r="B89" s="174" t="s">
        <v>210</v>
      </c>
      <c r="C89" s="174" t="s">
        <v>31</v>
      </c>
      <c r="D89" s="174" t="s">
        <v>192</v>
      </c>
      <c r="E89" s="175">
        <v>0</v>
      </c>
      <c r="F89" s="175">
        <v>0</v>
      </c>
      <c r="G89" s="176">
        <v>0</v>
      </c>
      <c r="H89" s="174">
        <v>0</v>
      </c>
      <c r="I89" s="174">
        <v>0</v>
      </c>
      <c r="J89" s="174">
        <v>0</v>
      </c>
      <c r="K89" s="174">
        <v>0</v>
      </c>
      <c r="L89" s="174">
        <v>0</v>
      </c>
      <c r="M89" s="174">
        <v>0</v>
      </c>
      <c r="N89" s="174">
        <v>0</v>
      </c>
      <c r="O89" s="174">
        <v>0</v>
      </c>
      <c r="P89" s="174">
        <v>0</v>
      </c>
      <c r="Q89" s="174">
        <v>0</v>
      </c>
      <c r="R89" s="174">
        <v>0</v>
      </c>
      <c r="S89" s="174">
        <v>0</v>
      </c>
      <c r="T89" s="174">
        <v>0</v>
      </c>
      <c r="U89" s="174">
        <v>0</v>
      </c>
      <c r="V89" s="174">
        <v>0</v>
      </c>
      <c r="W89" s="174">
        <v>0</v>
      </c>
      <c r="X89" s="174">
        <v>0</v>
      </c>
      <c r="Y89" s="174">
        <v>0</v>
      </c>
      <c r="Z89" s="174">
        <v>0</v>
      </c>
      <c r="AA89" s="174">
        <v>0</v>
      </c>
      <c r="AB89" s="174">
        <v>0</v>
      </c>
      <c r="AC89" s="174">
        <v>0</v>
      </c>
      <c r="AD89" s="174">
        <v>0</v>
      </c>
      <c r="AE89" s="174">
        <v>0</v>
      </c>
    </row>
    <row r="90" spans="1:31" ht="16.05" hidden="1" customHeight="1">
      <c r="A90" s="174">
        <v>10</v>
      </c>
      <c r="B90" s="174" t="s">
        <v>210</v>
      </c>
      <c r="C90" s="174" t="s">
        <v>31</v>
      </c>
      <c r="D90" s="174" t="s">
        <v>188</v>
      </c>
      <c r="E90" s="175">
        <v>0</v>
      </c>
      <c r="F90" s="175">
        <v>0</v>
      </c>
      <c r="G90" s="176">
        <v>0</v>
      </c>
      <c r="H90" s="174">
        <v>0</v>
      </c>
      <c r="I90" s="174">
        <v>0</v>
      </c>
      <c r="J90" s="174">
        <v>0</v>
      </c>
      <c r="K90" s="174">
        <v>0</v>
      </c>
      <c r="L90" s="174">
        <v>0</v>
      </c>
      <c r="M90" s="174">
        <v>0</v>
      </c>
      <c r="N90" s="174">
        <v>0</v>
      </c>
      <c r="O90" s="174">
        <v>0</v>
      </c>
      <c r="P90" s="174">
        <v>0</v>
      </c>
      <c r="Q90" s="174">
        <v>0</v>
      </c>
      <c r="R90" s="174">
        <v>0</v>
      </c>
      <c r="S90" s="174">
        <v>0</v>
      </c>
      <c r="T90" s="174">
        <v>0</v>
      </c>
      <c r="U90" s="174">
        <v>0</v>
      </c>
      <c r="V90" s="174">
        <v>0</v>
      </c>
      <c r="W90" s="174">
        <v>0</v>
      </c>
      <c r="X90" s="174">
        <v>0</v>
      </c>
      <c r="Y90" s="174">
        <v>0</v>
      </c>
      <c r="Z90" s="174">
        <v>0</v>
      </c>
      <c r="AA90" s="174">
        <v>0</v>
      </c>
      <c r="AB90" s="174">
        <v>0</v>
      </c>
      <c r="AC90" s="174">
        <v>0</v>
      </c>
      <c r="AD90" s="174">
        <v>0</v>
      </c>
      <c r="AE90" s="174">
        <v>0</v>
      </c>
    </row>
    <row r="91" spans="1:31" ht="16.05" hidden="1" customHeight="1">
      <c r="A91" s="174">
        <v>10</v>
      </c>
      <c r="B91" s="174" t="s">
        <v>210</v>
      </c>
      <c r="C91" s="174" t="s">
        <v>31</v>
      </c>
      <c r="D91" s="174" t="s">
        <v>185</v>
      </c>
      <c r="E91" s="175">
        <v>52476</v>
      </c>
      <c r="F91" s="175">
        <v>0</v>
      </c>
      <c r="G91" s="176">
        <v>52476</v>
      </c>
      <c r="H91" s="174">
        <v>33840</v>
      </c>
      <c r="I91" s="174">
        <v>0</v>
      </c>
      <c r="J91" s="174">
        <v>33840</v>
      </c>
      <c r="K91" s="174">
        <v>18636</v>
      </c>
      <c r="L91" s="174">
        <v>0</v>
      </c>
      <c r="M91" s="174">
        <v>0</v>
      </c>
      <c r="N91" s="174">
        <v>0</v>
      </c>
      <c r="O91" s="174">
        <v>52476</v>
      </c>
      <c r="P91" s="174">
        <v>0</v>
      </c>
      <c r="Q91" s="174">
        <v>0</v>
      </c>
      <c r="R91" s="174">
        <v>0</v>
      </c>
      <c r="S91" s="174">
        <v>52476</v>
      </c>
      <c r="T91" s="174">
        <v>0</v>
      </c>
      <c r="U91" s="174">
        <v>0</v>
      </c>
      <c r="V91" s="174">
        <v>0</v>
      </c>
      <c r="W91" s="174">
        <v>52476</v>
      </c>
      <c r="X91" s="174">
        <v>52476</v>
      </c>
      <c r="Y91" s="174">
        <v>0</v>
      </c>
      <c r="Z91" s="174">
        <v>52476</v>
      </c>
      <c r="AA91" s="174">
        <v>0</v>
      </c>
      <c r="AB91" s="174">
        <v>0</v>
      </c>
      <c r="AC91" s="174">
        <v>0</v>
      </c>
      <c r="AD91" s="174">
        <v>0</v>
      </c>
      <c r="AE91" s="174">
        <v>52476</v>
      </c>
    </row>
    <row r="92" spans="1:31" s="2" customFormat="1" ht="16.05" customHeight="1">
      <c r="A92" s="174"/>
      <c r="B92" s="174" t="s">
        <v>210</v>
      </c>
      <c r="C92" s="174" t="s">
        <v>31</v>
      </c>
      <c r="D92" s="174" t="s">
        <v>277</v>
      </c>
      <c r="E92" s="175">
        <v>201699</v>
      </c>
      <c r="F92" s="175">
        <v>47000</v>
      </c>
      <c r="G92" s="176">
        <v>248699</v>
      </c>
      <c r="H92" s="174">
        <v>85940</v>
      </c>
      <c r="I92" s="174">
        <v>0</v>
      </c>
      <c r="J92" s="174">
        <v>85940</v>
      </c>
      <c r="K92" s="174">
        <v>162759</v>
      </c>
      <c r="L92" s="174">
        <v>371807</v>
      </c>
      <c r="M92" s="174">
        <v>84850</v>
      </c>
      <c r="N92" s="174">
        <v>456657</v>
      </c>
      <c r="O92" s="174">
        <v>-207958</v>
      </c>
      <c r="P92" s="174">
        <v>124600</v>
      </c>
      <c r="Q92" s="174">
        <v>0</v>
      </c>
      <c r="R92" s="174">
        <v>124600</v>
      </c>
      <c r="S92" s="174">
        <v>124099</v>
      </c>
      <c r="T92" s="174">
        <v>254829</v>
      </c>
      <c r="U92" s="174">
        <v>0</v>
      </c>
      <c r="V92" s="174">
        <v>254829</v>
      </c>
      <c r="W92" s="174">
        <v>-6130</v>
      </c>
      <c r="X92" s="174">
        <v>201949</v>
      </c>
      <c r="Y92" s="174">
        <v>47000</v>
      </c>
      <c r="Z92" s="174">
        <v>248949</v>
      </c>
      <c r="AA92" s="174">
        <v>-250</v>
      </c>
      <c r="AB92" s="174">
        <v>0</v>
      </c>
      <c r="AC92" s="174">
        <v>0</v>
      </c>
      <c r="AD92" s="174">
        <v>0</v>
      </c>
      <c r="AE92" s="174">
        <v>248699</v>
      </c>
    </row>
    <row r="93" spans="1:31" s="2" customFormat="1" ht="16.05" customHeight="1">
      <c r="A93" s="178"/>
      <c r="B93" s="178" t="s">
        <v>210</v>
      </c>
      <c r="C93" s="178"/>
      <c r="D93" s="178" t="s">
        <v>277</v>
      </c>
      <c r="E93" s="177">
        <v>5488970</v>
      </c>
      <c r="F93" s="177">
        <v>930343</v>
      </c>
      <c r="G93" s="177">
        <v>6419313</v>
      </c>
      <c r="H93" s="178">
        <v>3872817</v>
      </c>
      <c r="I93" s="178">
        <v>865010</v>
      </c>
      <c r="J93" s="178">
        <v>4737827</v>
      </c>
      <c r="K93" s="178">
        <v>1681486</v>
      </c>
      <c r="L93" s="178">
        <v>8366320</v>
      </c>
      <c r="M93" s="178">
        <v>663290</v>
      </c>
      <c r="N93" s="178">
        <v>9029610</v>
      </c>
      <c r="O93" s="178">
        <v>-2610297</v>
      </c>
      <c r="P93" s="178">
        <v>7272453</v>
      </c>
      <c r="Q93" s="178">
        <v>386840</v>
      </c>
      <c r="R93" s="178">
        <v>7659293</v>
      </c>
      <c r="S93" s="178">
        <v>-1239980</v>
      </c>
      <c r="T93" s="178">
        <v>6198107</v>
      </c>
      <c r="U93" s="178">
        <v>375015</v>
      </c>
      <c r="V93" s="178">
        <v>6573122</v>
      </c>
      <c r="W93" s="178">
        <v>-153809</v>
      </c>
      <c r="X93" s="178">
        <v>5945419</v>
      </c>
      <c r="Y93" s="178">
        <v>873143</v>
      </c>
      <c r="Z93" s="178">
        <v>6818562</v>
      </c>
      <c r="AA93" s="178">
        <v>-399249</v>
      </c>
      <c r="AB93" s="178">
        <v>0</v>
      </c>
      <c r="AC93" s="178">
        <v>0</v>
      </c>
      <c r="AD93" s="178">
        <v>0</v>
      </c>
      <c r="AE93" s="178">
        <v>6419313</v>
      </c>
    </row>
    <row r="94" spans="1:31" s="2" customFormat="1" ht="16.05" customHeight="1">
      <c r="A94" s="178"/>
      <c r="B94" s="180"/>
      <c r="C94" s="180" t="s">
        <v>295</v>
      </c>
      <c r="D94" s="180" t="s">
        <v>277</v>
      </c>
      <c r="E94" s="182">
        <v>0.3674</v>
      </c>
      <c r="F94" s="182">
        <v>8.0199999999999994E-2</v>
      </c>
      <c r="G94" s="182">
        <v>0.24179999999999999</v>
      </c>
      <c r="H94" s="181">
        <v>0.31940000000000002</v>
      </c>
      <c r="I94" s="181">
        <v>0.28310000000000002</v>
      </c>
      <c r="J94" s="181">
        <v>0.31209999999999999</v>
      </c>
      <c r="K94" s="181"/>
      <c r="L94" s="181">
        <v>0.3458</v>
      </c>
      <c r="M94" s="181">
        <v>0.17369999999999999</v>
      </c>
      <c r="N94" s="181">
        <v>0.32229999999999998</v>
      </c>
      <c r="O94" s="181"/>
      <c r="P94" s="181">
        <v>0.3387</v>
      </c>
      <c r="Q94" s="181">
        <v>7.9799999999999996E-2</v>
      </c>
      <c r="R94" s="181">
        <v>0.29099999999999998</v>
      </c>
      <c r="S94" s="181"/>
      <c r="T94" s="181">
        <v>0.28710000000000002</v>
      </c>
      <c r="U94" s="181">
        <v>3.7199999999999997E-2</v>
      </c>
      <c r="V94" s="181">
        <v>0.20749999999999999</v>
      </c>
      <c r="W94" s="181"/>
      <c r="X94" s="181">
        <v>0.36309999999999998</v>
      </c>
      <c r="Y94" s="181">
        <v>7.2099999999999997E-2</v>
      </c>
      <c r="Z94" s="181">
        <v>0.23930000000000001</v>
      </c>
      <c r="AA94" s="181"/>
      <c r="AB94" s="180"/>
      <c r="AC94" s="180"/>
      <c r="AD94" s="180"/>
      <c r="AE94" s="181"/>
    </row>
    <row r="95" spans="1:31" ht="16.05" hidden="1" customHeight="1">
      <c r="A95" s="174">
        <v>1</v>
      </c>
      <c r="B95" s="174" t="s">
        <v>209</v>
      </c>
      <c r="C95" s="174" t="s">
        <v>25</v>
      </c>
      <c r="D95" s="174" t="s">
        <v>82</v>
      </c>
      <c r="E95" s="175">
        <v>0</v>
      </c>
      <c r="F95" s="175">
        <v>0</v>
      </c>
      <c r="G95" s="176">
        <v>0</v>
      </c>
      <c r="H95" s="174">
        <v>30000</v>
      </c>
      <c r="I95" s="174">
        <v>0</v>
      </c>
      <c r="J95" s="174">
        <v>30000</v>
      </c>
      <c r="K95" s="174">
        <v>-30000</v>
      </c>
      <c r="L95" s="174">
        <v>0</v>
      </c>
      <c r="M95" s="174">
        <v>0</v>
      </c>
      <c r="N95" s="174">
        <v>0</v>
      </c>
      <c r="O95" s="174">
        <v>0</v>
      </c>
      <c r="P95" s="174">
        <v>294890</v>
      </c>
      <c r="Q95" s="174">
        <v>0</v>
      </c>
      <c r="R95" s="174">
        <v>294890</v>
      </c>
      <c r="S95" s="174">
        <v>-294890</v>
      </c>
      <c r="T95" s="174">
        <v>112000</v>
      </c>
      <c r="U95" s="174">
        <v>0</v>
      </c>
      <c r="V95" s="174">
        <v>112000</v>
      </c>
      <c r="W95" s="174">
        <v>-112000</v>
      </c>
      <c r="X95" s="174">
        <v>0</v>
      </c>
      <c r="Y95" s="174">
        <v>0</v>
      </c>
      <c r="Z95" s="174">
        <v>0</v>
      </c>
      <c r="AA95" s="174">
        <v>0</v>
      </c>
      <c r="AB95" s="174">
        <v>0</v>
      </c>
      <c r="AC95" s="174">
        <v>0</v>
      </c>
      <c r="AD95" s="174">
        <v>0</v>
      </c>
      <c r="AE95" s="174">
        <v>0</v>
      </c>
    </row>
    <row r="96" spans="1:31" ht="16.05" hidden="1" customHeight="1">
      <c r="A96" s="174">
        <v>1</v>
      </c>
      <c r="B96" s="174" t="s">
        <v>209</v>
      </c>
      <c r="C96" s="174" t="s">
        <v>25</v>
      </c>
      <c r="D96" s="174" t="s">
        <v>698</v>
      </c>
      <c r="E96" s="175">
        <v>38000</v>
      </c>
      <c r="F96" s="175">
        <v>0</v>
      </c>
      <c r="G96" s="176">
        <v>38000</v>
      </c>
      <c r="H96" s="174">
        <v>45000</v>
      </c>
      <c r="I96" s="174">
        <v>0</v>
      </c>
      <c r="J96" s="174">
        <v>45000</v>
      </c>
      <c r="K96" s="174">
        <v>-7000</v>
      </c>
      <c r="L96" s="174">
        <v>933781</v>
      </c>
      <c r="M96" s="174">
        <v>300000</v>
      </c>
      <c r="N96" s="174">
        <v>1233781</v>
      </c>
      <c r="O96" s="174">
        <v>-1195781</v>
      </c>
      <c r="P96" s="174">
        <v>539101</v>
      </c>
      <c r="Q96" s="174">
        <v>0</v>
      </c>
      <c r="R96" s="174">
        <v>539101</v>
      </c>
      <c r="S96" s="174">
        <v>-501101</v>
      </c>
      <c r="T96" s="174">
        <v>0</v>
      </c>
      <c r="U96" s="174">
        <v>0</v>
      </c>
      <c r="V96" s="174">
        <v>0</v>
      </c>
      <c r="W96" s="174">
        <v>38000</v>
      </c>
      <c r="X96" s="174">
        <v>98000</v>
      </c>
      <c r="Y96" s="174">
        <v>500250</v>
      </c>
      <c r="Z96" s="174">
        <v>598250</v>
      </c>
      <c r="AA96" s="174">
        <v>-560250</v>
      </c>
      <c r="AB96" s="174">
        <v>0</v>
      </c>
      <c r="AC96" s="174">
        <v>0</v>
      </c>
      <c r="AD96" s="174">
        <v>0</v>
      </c>
      <c r="AE96" s="174">
        <v>38000</v>
      </c>
    </row>
    <row r="97" spans="1:31" ht="16.05" hidden="1" customHeight="1">
      <c r="A97" s="174">
        <v>1</v>
      </c>
      <c r="B97" s="174" t="s">
        <v>209</v>
      </c>
      <c r="C97" s="174" t="s">
        <v>25</v>
      </c>
      <c r="D97" s="174" t="s">
        <v>697</v>
      </c>
      <c r="E97" s="175">
        <v>60008</v>
      </c>
      <c r="F97" s="175">
        <v>0</v>
      </c>
      <c r="G97" s="176">
        <v>60008</v>
      </c>
      <c r="H97" s="174">
        <v>40000</v>
      </c>
      <c r="I97" s="174">
        <v>0</v>
      </c>
      <c r="J97" s="174">
        <v>40000</v>
      </c>
      <c r="K97" s="174">
        <v>20008</v>
      </c>
      <c r="L97" s="174">
        <v>0</v>
      </c>
      <c r="M97" s="174">
        <v>200113</v>
      </c>
      <c r="N97" s="174">
        <v>200113</v>
      </c>
      <c r="O97" s="174">
        <v>-140105</v>
      </c>
      <c r="P97" s="174">
        <v>525697</v>
      </c>
      <c r="Q97" s="174">
        <v>41340</v>
      </c>
      <c r="R97" s="174">
        <v>567037</v>
      </c>
      <c r="S97" s="174">
        <v>-507029</v>
      </c>
      <c r="T97" s="174">
        <v>0</v>
      </c>
      <c r="U97" s="174">
        <v>0</v>
      </c>
      <c r="V97" s="174">
        <v>0</v>
      </c>
      <c r="W97" s="174">
        <v>60008</v>
      </c>
      <c r="X97" s="174">
        <v>60008</v>
      </c>
      <c r="Y97" s="174">
        <v>0</v>
      </c>
      <c r="Z97" s="174">
        <v>60008</v>
      </c>
      <c r="AA97" s="174">
        <v>0</v>
      </c>
      <c r="AB97" s="174">
        <v>0</v>
      </c>
      <c r="AC97" s="174">
        <v>0</v>
      </c>
      <c r="AD97" s="174">
        <v>0</v>
      </c>
      <c r="AE97" s="174">
        <v>60008</v>
      </c>
    </row>
    <row r="98" spans="1:31" ht="16.05" hidden="1" customHeight="1">
      <c r="A98" s="174">
        <v>1</v>
      </c>
      <c r="B98" s="174" t="s">
        <v>209</v>
      </c>
      <c r="C98" s="174" t="s">
        <v>25</v>
      </c>
      <c r="D98" s="174" t="s">
        <v>692</v>
      </c>
      <c r="E98" s="175">
        <v>77573</v>
      </c>
      <c r="F98" s="175">
        <v>0</v>
      </c>
      <c r="G98" s="176">
        <v>77573</v>
      </c>
      <c r="H98" s="174">
        <v>106158</v>
      </c>
      <c r="I98" s="174">
        <v>0</v>
      </c>
      <c r="J98" s="174">
        <v>106158</v>
      </c>
      <c r="K98" s="174">
        <v>-28585</v>
      </c>
      <c r="L98" s="174">
        <v>200000</v>
      </c>
      <c r="M98" s="174">
        <v>40354</v>
      </c>
      <c r="N98" s="174">
        <v>240354</v>
      </c>
      <c r="O98" s="174">
        <v>-162781</v>
      </c>
      <c r="P98" s="174">
        <v>239700</v>
      </c>
      <c r="Q98" s="174">
        <v>0</v>
      </c>
      <c r="R98" s="174">
        <v>239700</v>
      </c>
      <c r="S98" s="174">
        <v>-162127</v>
      </c>
      <c r="T98" s="174">
        <v>0</v>
      </c>
      <c r="U98" s="174">
        <v>0</v>
      </c>
      <c r="V98" s="174">
        <v>0</v>
      </c>
      <c r="W98" s="174">
        <v>77573</v>
      </c>
      <c r="X98" s="174">
        <v>97973</v>
      </c>
      <c r="Y98" s="174">
        <v>0</v>
      </c>
      <c r="Z98" s="174">
        <v>97973</v>
      </c>
      <c r="AA98" s="174">
        <v>-20400</v>
      </c>
      <c r="AB98" s="174">
        <v>0</v>
      </c>
      <c r="AC98" s="174">
        <v>0</v>
      </c>
      <c r="AD98" s="174">
        <v>0</v>
      </c>
      <c r="AE98" s="174">
        <v>77573</v>
      </c>
    </row>
    <row r="99" spans="1:31" ht="16.05" hidden="1" customHeight="1">
      <c r="A99" s="174">
        <v>1</v>
      </c>
      <c r="B99" s="174" t="s">
        <v>209</v>
      </c>
      <c r="C99" s="174" t="s">
        <v>25</v>
      </c>
      <c r="D99" s="174" t="s">
        <v>691</v>
      </c>
      <c r="E99" s="175">
        <v>20000</v>
      </c>
      <c r="F99" s="175">
        <v>300800</v>
      </c>
      <c r="G99" s="176">
        <v>320800</v>
      </c>
      <c r="H99" s="174">
        <v>70153</v>
      </c>
      <c r="I99" s="174">
        <v>159480</v>
      </c>
      <c r="J99" s="174">
        <v>229633</v>
      </c>
      <c r="K99" s="174">
        <v>91167</v>
      </c>
      <c r="L99" s="174">
        <v>415750</v>
      </c>
      <c r="M99" s="174">
        <v>442486</v>
      </c>
      <c r="N99" s="174">
        <v>858236</v>
      </c>
      <c r="O99" s="174">
        <v>-537436</v>
      </c>
      <c r="P99" s="174">
        <v>0</v>
      </c>
      <c r="Q99" s="174">
        <v>0</v>
      </c>
      <c r="R99" s="174">
        <v>0</v>
      </c>
      <c r="S99" s="174">
        <v>320800</v>
      </c>
      <c r="T99" s="174">
        <v>0</v>
      </c>
      <c r="U99" s="174">
        <v>0</v>
      </c>
      <c r="V99" s="174">
        <v>0</v>
      </c>
      <c r="W99" s="174">
        <v>320800</v>
      </c>
      <c r="X99" s="174">
        <v>20000</v>
      </c>
      <c r="Y99" s="174">
        <v>300000</v>
      </c>
      <c r="Z99" s="174">
        <v>320000</v>
      </c>
      <c r="AA99" s="174">
        <v>800</v>
      </c>
      <c r="AB99" s="174">
        <v>0</v>
      </c>
      <c r="AC99" s="174">
        <v>0</v>
      </c>
      <c r="AD99" s="174">
        <v>0</v>
      </c>
      <c r="AE99" s="174">
        <v>320800</v>
      </c>
    </row>
    <row r="100" spans="1:31" ht="16.05" hidden="1" customHeight="1">
      <c r="A100" s="174">
        <v>1</v>
      </c>
      <c r="B100" s="174" t="s">
        <v>209</v>
      </c>
      <c r="C100" s="174" t="s">
        <v>25</v>
      </c>
      <c r="D100" s="174" t="s">
        <v>666</v>
      </c>
      <c r="E100" s="175">
        <v>0</v>
      </c>
      <c r="F100" s="175">
        <v>0</v>
      </c>
      <c r="G100" s="176">
        <v>0</v>
      </c>
      <c r="H100" s="174">
        <v>0</v>
      </c>
      <c r="I100" s="174">
        <v>0</v>
      </c>
      <c r="J100" s="174">
        <v>0</v>
      </c>
      <c r="K100" s="174">
        <v>0</v>
      </c>
      <c r="L100" s="174">
        <v>0</v>
      </c>
      <c r="M100" s="174">
        <v>0</v>
      </c>
      <c r="N100" s="174">
        <v>0</v>
      </c>
      <c r="O100" s="174">
        <v>0</v>
      </c>
      <c r="P100" s="174">
        <v>0</v>
      </c>
      <c r="Q100" s="174">
        <v>206884</v>
      </c>
      <c r="R100" s="174">
        <v>206884</v>
      </c>
      <c r="S100" s="174">
        <v>-206884</v>
      </c>
      <c r="T100" s="174">
        <v>0</v>
      </c>
      <c r="U100" s="174">
        <v>80620</v>
      </c>
      <c r="V100" s="174">
        <v>80620</v>
      </c>
      <c r="W100" s="174">
        <v>-80620</v>
      </c>
      <c r="X100" s="174">
        <v>0</v>
      </c>
      <c r="Y100" s="174">
        <v>0</v>
      </c>
      <c r="Z100" s="174">
        <v>0</v>
      </c>
      <c r="AA100" s="174">
        <v>0</v>
      </c>
      <c r="AB100" s="174">
        <v>0</v>
      </c>
      <c r="AC100" s="174">
        <v>0</v>
      </c>
      <c r="AD100" s="174">
        <v>0</v>
      </c>
      <c r="AE100" s="174">
        <v>0</v>
      </c>
    </row>
    <row r="101" spans="1:31" ht="16.05" hidden="1" customHeight="1">
      <c r="A101" s="174">
        <v>1</v>
      </c>
      <c r="B101" s="174" t="s">
        <v>209</v>
      </c>
      <c r="C101" s="174" t="s">
        <v>25</v>
      </c>
      <c r="D101" s="174" t="s">
        <v>652</v>
      </c>
      <c r="E101" s="175">
        <v>0</v>
      </c>
      <c r="F101" s="175">
        <v>0</v>
      </c>
      <c r="G101" s="176">
        <v>0</v>
      </c>
      <c r="H101" s="174">
        <v>0</v>
      </c>
      <c r="I101" s="174">
        <v>0</v>
      </c>
      <c r="J101" s="174">
        <v>0</v>
      </c>
      <c r="K101" s="174">
        <v>0</v>
      </c>
      <c r="L101" s="174">
        <v>77000</v>
      </c>
      <c r="M101" s="174">
        <v>457419</v>
      </c>
      <c r="N101" s="174">
        <v>534419</v>
      </c>
      <c r="O101" s="174">
        <v>-534419</v>
      </c>
      <c r="P101" s="174">
        <v>368366</v>
      </c>
      <c r="Q101" s="174">
        <v>254588</v>
      </c>
      <c r="R101" s="174">
        <v>622954</v>
      </c>
      <c r="S101" s="174">
        <v>-622954</v>
      </c>
      <c r="T101" s="174">
        <v>0</v>
      </c>
      <c r="U101" s="174">
        <v>0</v>
      </c>
      <c r="V101" s="174">
        <v>0</v>
      </c>
      <c r="W101" s="174">
        <v>0</v>
      </c>
      <c r="X101" s="174">
        <v>0</v>
      </c>
      <c r="Y101" s="174">
        <v>0</v>
      </c>
      <c r="Z101" s="174">
        <v>0</v>
      </c>
      <c r="AA101" s="174">
        <v>0</v>
      </c>
      <c r="AB101" s="174">
        <v>0</v>
      </c>
      <c r="AC101" s="174">
        <v>0</v>
      </c>
      <c r="AD101" s="174">
        <v>0</v>
      </c>
      <c r="AE101" s="174">
        <v>0</v>
      </c>
    </row>
    <row r="102" spans="1:31" ht="16.05" hidden="1" customHeight="1">
      <c r="A102" s="174">
        <v>1</v>
      </c>
      <c r="B102" s="174" t="s">
        <v>209</v>
      </c>
      <c r="C102" s="174" t="s">
        <v>25</v>
      </c>
      <c r="D102" s="174" t="s">
        <v>604</v>
      </c>
      <c r="E102" s="175">
        <v>0</v>
      </c>
      <c r="F102" s="175">
        <v>0</v>
      </c>
      <c r="G102" s="176">
        <v>0</v>
      </c>
      <c r="H102" s="174">
        <v>0</v>
      </c>
      <c r="I102" s="174">
        <v>0</v>
      </c>
      <c r="J102" s="174">
        <v>0</v>
      </c>
      <c r="K102" s="174">
        <v>0</v>
      </c>
      <c r="L102" s="174">
        <v>0</v>
      </c>
      <c r="M102" s="174">
        <v>0</v>
      </c>
      <c r="N102" s="174">
        <v>0</v>
      </c>
      <c r="O102" s="174">
        <v>0</v>
      </c>
      <c r="P102" s="174">
        <v>0</v>
      </c>
      <c r="Q102" s="174">
        <v>0</v>
      </c>
      <c r="R102" s="174">
        <v>0</v>
      </c>
      <c r="S102" s="174">
        <v>0</v>
      </c>
      <c r="T102" s="174">
        <v>0</v>
      </c>
      <c r="U102" s="174">
        <v>0</v>
      </c>
      <c r="V102" s="174">
        <v>0</v>
      </c>
      <c r="W102" s="174">
        <v>0</v>
      </c>
      <c r="X102" s="174">
        <v>0</v>
      </c>
      <c r="Y102" s="174">
        <v>0</v>
      </c>
      <c r="Z102" s="174">
        <v>0</v>
      </c>
      <c r="AA102" s="174">
        <v>0</v>
      </c>
      <c r="AB102" s="174">
        <v>0</v>
      </c>
      <c r="AC102" s="174">
        <v>0</v>
      </c>
      <c r="AD102" s="174">
        <v>0</v>
      </c>
      <c r="AE102" s="174">
        <v>0</v>
      </c>
    </row>
    <row r="103" spans="1:31" ht="16.05" hidden="1" customHeight="1">
      <c r="A103" s="174">
        <v>1</v>
      </c>
      <c r="B103" s="174" t="s">
        <v>209</v>
      </c>
      <c r="C103" s="174" t="s">
        <v>25</v>
      </c>
      <c r="D103" s="174" t="s">
        <v>572</v>
      </c>
      <c r="E103" s="175">
        <v>246330</v>
      </c>
      <c r="F103" s="175">
        <v>0</v>
      </c>
      <c r="G103" s="176">
        <v>246330</v>
      </c>
      <c r="H103" s="174">
        <v>200000</v>
      </c>
      <c r="I103" s="174">
        <v>0</v>
      </c>
      <c r="J103" s="174">
        <v>200000</v>
      </c>
      <c r="K103" s="174">
        <v>46330</v>
      </c>
      <c r="L103" s="174">
        <v>358211</v>
      </c>
      <c r="M103" s="174">
        <v>0</v>
      </c>
      <c r="N103" s="174">
        <v>358211</v>
      </c>
      <c r="O103" s="174">
        <v>-111881</v>
      </c>
      <c r="P103" s="174">
        <v>101000</v>
      </c>
      <c r="Q103" s="174">
        <v>0</v>
      </c>
      <c r="R103" s="174">
        <v>101000</v>
      </c>
      <c r="S103" s="174">
        <v>145330</v>
      </c>
      <c r="T103" s="174">
        <v>169008</v>
      </c>
      <c r="U103" s="174">
        <v>0</v>
      </c>
      <c r="V103" s="174">
        <v>169008</v>
      </c>
      <c r="W103" s="174">
        <v>77322</v>
      </c>
      <c r="X103" s="174">
        <v>246330</v>
      </c>
      <c r="Y103" s="174">
        <v>0</v>
      </c>
      <c r="Z103" s="174">
        <v>246330</v>
      </c>
      <c r="AA103" s="174">
        <v>0</v>
      </c>
      <c r="AB103" s="174">
        <v>0</v>
      </c>
      <c r="AC103" s="174">
        <v>0</v>
      </c>
      <c r="AD103" s="174">
        <v>0</v>
      </c>
      <c r="AE103" s="174">
        <v>246330</v>
      </c>
    </row>
    <row r="104" spans="1:31" ht="16.05" hidden="1" customHeight="1">
      <c r="A104" s="174">
        <v>1</v>
      </c>
      <c r="B104" s="174" t="s">
        <v>209</v>
      </c>
      <c r="C104" s="174" t="s">
        <v>25</v>
      </c>
      <c r="D104" s="174" t="s">
        <v>437</v>
      </c>
      <c r="E104" s="175">
        <v>0</v>
      </c>
      <c r="F104" s="175">
        <v>0</v>
      </c>
      <c r="G104" s="176">
        <v>0</v>
      </c>
      <c r="H104" s="174">
        <v>0</v>
      </c>
      <c r="I104" s="174">
        <v>0</v>
      </c>
      <c r="J104" s="174">
        <v>0</v>
      </c>
      <c r="K104" s="174">
        <v>0</v>
      </c>
      <c r="L104" s="174">
        <v>0</v>
      </c>
      <c r="M104" s="174">
        <v>0</v>
      </c>
      <c r="N104" s="174">
        <v>0</v>
      </c>
      <c r="O104" s="174">
        <v>0</v>
      </c>
      <c r="P104" s="174">
        <v>0</v>
      </c>
      <c r="Q104" s="174">
        <v>0</v>
      </c>
      <c r="R104" s="174">
        <v>0</v>
      </c>
      <c r="S104" s="174">
        <v>0</v>
      </c>
      <c r="T104" s="174">
        <v>0</v>
      </c>
      <c r="U104" s="174">
        <v>0</v>
      </c>
      <c r="V104" s="174">
        <v>0</v>
      </c>
      <c r="W104" s="174">
        <v>0</v>
      </c>
      <c r="X104" s="174">
        <v>0</v>
      </c>
      <c r="Y104" s="174">
        <v>0</v>
      </c>
      <c r="Z104" s="174">
        <v>0</v>
      </c>
      <c r="AA104" s="174">
        <v>0</v>
      </c>
      <c r="AB104" s="174">
        <v>0</v>
      </c>
      <c r="AC104" s="174">
        <v>0</v>
      </c>
      <c r="AD104" s="174">
        <v>0</v>
      </c>
      <c r="AE104" s="174">
        <v>0</v>
      </c>
    </row>
    <row r="105" spans="1:31" ht="16.05" hidden="1" customHeight="1">
      <c r="A105" s="174">
        <v>1</v>
      </c>
      <c r="B105" s="174" t="s">
        <v>209</v>
      </c>
      <c r="C105" s="174" t="s">
        <v>25</v>
      </c>
      <c r="D105" s="174" t="s">
        <v>435</v>
      </c>
      <c r="E105" s="175">
        <v>0</v>
      </c>
      <c r="F105" s="175">
        <v>0</v>
      </c>
      <c r="G105" s="176">
        <v>0</v>
      </c>
      <c r="H105" s="174">
        <v>0</v>
      </c>
      <c r="I105" s="174">
        <v>0</v>
      </c>
      <c r="J105" s="174">
        <v>0</v>
      </c>
      <c r="K105" s="174">
        <v>0</v>
      </c>
      <c r="L105" s="174">
        <v>0</v>
      </c>
      <c r="M105" s="174">
        <v>0</v>
      </c>
      <c r="N105" s="174">
        <v>0</v>
      </c>
      <c r="O105" s="174">
        <v>0</v>
      </c>
      <c r="P105" s="174">
        <v>0</v>
      </c>
      <c r="Q105" s="174">
        <v>0</v>
      </c>
      <c r="R105" s="174">
        <v>0</v>
      </c>
      <c r="S105" s="174">
        <v>0</v>
      </c>
      <c r="T105" s="174">
        <v>0</v>
      </c>
      <c r="U105" s="174">
        <v>0</v>
      </c>
      <c r="V105" s="174">
        <v>0</v>
      </c>
      <c r="W105" s="174">
        <v>0</v>
      </c>
      <c r="X105" s="174">
        <v>0</v>
      </c>
      <c r="Y105" s="174">
        <v>0</v>
      </c>
      <c r="Z105" s="174">
        <v>0</v>
      </c>
      <c r="AA105" s="174">
        <v>0</v>
      </c>
      <c r="AB105" s="174">
        <v>0</v>
      </c>
      <c r="AC105" s="174">
        <v>0</v>
      </c>
      <c r="AD105" s="174">
        <v>0</v>
      </c>
      <c r="AE105" s="174">
        <v>0</v>
      </c>
    </row>
    <row r="106" spans="1:31" ht="16.05" hidden="1" customHeight="1">
      <c r="A106" s="174">
        <v>1</v>
      </c>
      <c r="B106" s="174" t="s">
        <v>209</v>
      </c>
      <c r="C106" s="174" t="s">
        <v>25</v>
      </c>
      <c r="D106" s="174" t="s">
        <v>138</v>
      </c>
      <c r="E106" s="175">
        <v>0</v>
      </c>
      <c r="F106" s="175">
        <v>0</v>
      </c>
      <c r="G106" s="176">
        <v>0</v>
      </c>
      <c r="H106" s="174">
        <v>0</v>
      </c>
      <c r="I106" s="174">
        <v>0</v>
      </c>
      <c r="J106" s="174">
        <v>0</v>
      </c>
      <c r="K106" s="174">
        <v>0</v>
      </c>
      <c r="L106" s="174">
        <v>0</v>
      </c>
      <c r="M106" s="174">
        <v>0</v>
      </c>
      <c r="N106" s="174">
        <v>0</v>
      </c>
      <c r="O106" s="174">
        <v>0</v>
      </c>
      <c r="P106" s="174">
        <v>41640</v>
      </c>
      <c r="Q106" s="174">
        <v>189770</v>
      </c>
      <c r="R106" s="174">
        <v>231410</v>
      </c>
      <c r="S106" s="174">
        <v>-231410</v>
      </c>
      <c r="T106" s="174">
        <v>167000</v>
      </c>
      <c r="U106" s="174">
        <v>0</v>
      </c>
      <c r="V106" s="174">
        <v>167000</v>
      </c>
      <c r="W106" s="174">
        <v>-167000</v>
      </c>
      <c r="X106" s="174">
        <v>0</v>
      </c>
      <c r="Y106" s="174">
        <v>0</v>
      </c>
      <c r="Z106" s="174">
        <v>0</v>
      </c>
      <c r="AA106" s="174">
        <v>0</v>
      </c>
      <c r="AB106" s="174">
        <v>0</v>
      </c>
      <c r="AC106" s="174">
        <v>0</v>
      </c>
      <c r="AD106" s="174">
        <v>0</v>
      </c>
      <c r="AE106" s="174">
        <v>0</v>
      </c>
    </row>
    <row r="107" spans="1:31" ht="16.05" hidden="1" customHeight="1">
      <c r="A107" s="174">
        <v>1</v>
      </c>
      <c r="B107" s="174" t="s">
        <v>209</v>
      </c>
      <c r="C107" s="174" t="s">
        <v>25</v>
      </c>
      <c r="D107" s="174" t="s">
        <v>97</v>
      </c>
      <c r="E107" s="175">
        <v>77527</v>
      </c>
      <c r="F107" s="175">
        <v>0</v>
      </c>
      <c r="G107" s="176">
        <v>77527</v>
      </c>
      <c r="H107" s="174">
        <v>0</v>
      </c>
      <c r="I107" s="174">
        <v>0</v>
      </c>
      <c r="J107" s="174">
        <v>0</v>
      </c>
      <c r="K107" s="174">
        <v>77527</v>
      </c>
      <c r="L107" s="174">
        <v>0</v>
      </c>
      <c r="M107" s="174">
        <v>0</v>
      </c>
      <c r="N107" s="174">
        <v>0</v>
      </c>
      <c r="O107" s="174">
        <v>77527</v>
      </c>
      <c r="P107" s="174">
        <v>296190</v>
      </c>
      <c r="Q107" s="174">
        <v>0</v>
      </c>
      <c r="R107" s="174">
        <v>296190</v>
      </c>
      <c r="S107" s="174">
        <v>-218663</v>
      </c>
      <c r="T107" s="174">
        <v>292000</v>
      </c>
      <c r="U107" s="174">
        <v>0</v>
      </c>
      <c r="V107" s="174">
        <v>292000</v>
      </c>
      <c r="W107" s="174">
        <v>-214473</v>
      </c>
      <c r="X107" s="174">
        <v>77527</v>
      </c>
      <c r="Y107" s="174">
        <v>0</v>
      </c>
      <c r="Z107" s="174">
        <v>77527</v>
      </c>
      <c r="AA107" s="174">
        <v>0</v>
      </c>
      <c r="AB107" s="174">
        <v>0</v>
      </c>
      <c r="AC107" s="174">
        <v>0</v>
      </c>
      <c r="AD107" s="174">
        <v>0</v>
      </c>
      <c r="AE107" s="174">
        <v>77527</v>
      </c>
    </row>
    <row r="108" spans="1:31" ht="16.05" hidden="1" customHeight="1">
      <c r="A108" s="174">
        <v>1</v>
      </c>
      <c r="B108" s="174" t="s">
        <v>209</v>
      </c>
      <c r="C108" s="174" t="s">
        <v>25</v>
      </c>
      <c r="D108" s="174" t="s">
        <v>83</v>
      </c>
      <c r="E108" s="175">
        <v>132970</v>
      </c>
      <c r="F108" s="175">
        <v>0</v>
      </c>
      <c r="G108" s="176">
        <v>132970</v>
      </c>
      <c r="H108" s="174">
        <v>138580</v>
      </c>
      <c r="I108" s="174">
        <v>0</v>
      </c>
      <c r="J108" s="174">
        <v>138580</v>
      </c>
      <c r="K108" s="174">
        <v>-5610</v>
      </c>
      <c r="L108" s="174">
        <v>123607</v>
      </c>
      <c r="M108" s="174">
        <v>0</v>
      </c>
      <c r="N108" s="174">
        <v>123607</v>
      </c>
      <c r="O108" s="174">
        <v>9363</v>
      </c>
      <c r="P108" s="174">
        <v>170000</v>
      </c>
      <c r="Q108" s="174">
        <v>0</v>
      </c>
      <c r="R108" s="174">
        <v>170000</v>
      </c>
      <c r="S108" s="174">
        <v>-37030</v>
      </c>
      <c r="T108" s="174">
        <v>270680</v>
      </c>
      <c r="U108" s="174">
        <v>0</v>
      </c>
      <c r="V108" s="174">
        <v>270680</v>
      </c>
      <c r="W108" s="174">
        <v>-137710</v>
      </c>
      <c r="X108" s="174">
        <v>132970</v>
      </c>
      <c r="Y108" s="174">
        <v>0</v>
      </c>
      <c r="Z108" s="174">
        <v>132970</v>
      </c>
      <c r="AA108" s="174">
        <v>0</v>
      </c>
      <c r="AB108" s="174">
        <v>0</v>
      </c>
      <c r="AC108" s="174">
        <v>0</v>
      </c>
      <c r="AD108" s="174">
        <v>0</v>
      </c>
      <c r="AE108" s="174">
        <v>132970</v>
      </c>
    </row>
    <row r="109" spans="1:31" ht="16.05" hidden="1" customHeight="1">
      <c r="A109" s="174">
        <v>1</v>
      </c>
      <c r="B109" s="174" t="s">
        <v>209</v>
      </c>
      <c r="C109" s="174" t="s">
        <v>25</v>
      </c>
      <c r="D109" s="174" t="s">
        <v>113</v>
      </c>
      <c r="E109" s="175">
        <v>186070</v>
      </c>
      <c r="F109" s="175">
        <v>0</v>
      </c>
      <c r="G109" s="176">
        <v>186070</v>
      </c>
      <c r="H109" s="174">
        <v>129425</v>
      </c>
      <c r="I109" s="174">
        <v>0</v>
      </c>
      <c r="J109" s="174">
        <v>129425</v>
      </c>
      <c r="K109" s="174">
        <v>56645</v>
      </c>
      <c r="L109" s="174">
        <v>164300</v>
      </c>
      <c r="M109" s="174">
        <v>72411</v>
      </c>
      <c r="N109" s="174">
        <v>236711</v>
      </c>
      <c r="O109" s="174">
        <v>-50641</v>
      </c>
      <c r="P109" s="174">
        <v>125900</v>
      </c>
      <c r="Q109" s="174">
        <v>0</v>
      </c>
      <c r="R109" s="174">
        <v>125900</v>
      </c>
      <c r="S109" s="174">
        <v>60170</v>
      </c>
      <c r="T109" s="174">
        <v>195424</v>
      </c>
      <c r="U109" s="174">
        <v>0</v>
      </c>
      <c r="V109" s="174">
        <v>195424</v>
      </c>
      <c r="W109" s="174">
        <v>-9354</v>
      </c>
      <c r="X109" s="174">
        <v>186070</v>
      </c>
      <c r="Y109" s="174">
        <v>0</v>
      </c>
      <c r="Z109" s="174">
        <v>186070</v>
      </c>
      <c r="AA109" s="174">
        <v>0</v>
      </c>
      <c r="AB109" s="174">
        <v>0</v>
      </c>
      <c r="AC109" s="174">
        <v>0</v>
      </c>
      <c r="AD109" s="174">
        <v>0</v>
      </c>
      <c r="AE109" s="174">
        <v>186070</v>
      </c>
    </row>
    <row r="110" spans="1:31" ht="16.05" hidden="1" customHeight="1">
      <c r="A110" s="174">
        <v>1</v>
      </c>
      <c r="B110" s="174" t="s">
        <v>209</v>
      </c>
      <c r="C110" s="174" t="s">
        <v>25</v>
      </c>
      <c r="D110" s="174" t="s">
        <v>100</v>
      </c>
      <c r="E110" s="175">
        <v>148790</v>
      </c>
      <c r="F110" s="175">
        <v>0</v>
      </c>
      <c r="G110" s="176">
        <v>148790</v>
      </c>
      <c r="H110" s="174">
        <v>91579</v>
      </c>
      <c r="I110" s="174">
        <v>0</v>
      </c>
      <c r="J110" s="174">
        <v>91579</v>
      </c>
      <c r="K110" s="174">
        <v>57211</v>
      </c>
      <c r="L110" s="174">
        <v>60333</v>
      </c>
      <c r="M110" s="174">
        <v>0</v>
      </c>
      <c r="N110" s="174">
        <v>60333</v>
      </c>
      <c r="O110" s="174">
        <v>88457</v>
      </c>
      <c r="P110" s="174">
        <v>215000</v>
      </c>
      <c r="Q110" s="174">
        <v>0</v>
      </c>
      <c r="R110" s="174">
        <v>215000</v>
      </c>
      <c r="S110" s="174">
        <v>-66210</v>
      </c>
      <c r="T110" s="174">
        <v>280162</v>
      </c>
      <c r="U110" s="174">
        <v>199200</v>
      </c>
      <c r="V110" s="174">
        <v>479362</v>
      </c>
      <c r="W110" s="174">
        <v>-330572</v>
      </c>
      <c r="X110" s="174">
        <v>148790</v>
      </c>
      <c r="Y110" s="174">
        <v>0</v>
      </c>
      <c r="Z110" s="174">
        <v>148790</v>
      </c>
      <c r="AA110" s="174">
        <v>0</v>
      </c>
      <c r="AB110" s="174">
        <v>0</v>
      </c>
      <c r="AC110" s="174">
        <v>0</v>
      </c>
      <c r="AD110" s="174">
        <v>0</v>
      </c>
      <c r="AE110" s="174">
        <v>148790</v>
      </c>
    </row>
    <row r="111" spans="1:31" ht="16.05" hidden="1" customHeight="1">
      <c r="A111" s="174">
        <v>1</v>
      </c>
      <c r="B111" s="174" t="s">
        <v>209</v>
      </c>
      <c r="C111" s="174" t="s">
        <v>25</v>
      </c>
      <c r="D111" s="174" t="s">
        <v>112</v>
      </c>
      <c r="E111" s="175">
        <v>212487</v>
      </c>
      <c r="F111" s="175">
        <v>0</v>
      </c>
      <c r="G111" s="176">
        <v>212487</v>
      </c>
      <c r="H111" s="174">
        <v>0</v>
      </c>
      <c r="I111" s="174">
        <v>0</v>
      </c>
      <c r="J111" s="174">
        <v>0</v>
      </c>
      <c r="K111" s="174">
        <v>212487</v>
      </c>
      <c r="L111" s="174">
        <v>288200</v>
      </c>
      <c r="M111" s="174">
        <v>46960</v>
      </c>
      <c r="N111" s="174">
        <v>335160</v>
      </c>
      <c r="O111" s="174">
        <v>-122673</v>
      </c>
      <c r="P111" s="174">
        <v>102200</v>
      </c>
      <c r="Q111" s="174">
        <v>56140</v>
      </c>
      <c r="R111" s="174">
        <v>158340</v>
      </c>
      <c r="S111" s="174">
        <v>54147</v>
      </c>
      <c r="T111" s="174">
        <v>305000</v>
      </c>
      <c r="U111" s="174">
        <v>0</v>
      </c>
      <c r="V111" s="174">
        <v>305000</v>
      </c>
      <c r="W111" s="174">
        <v>-92513</v>
      </c>
      <c r="X111" s="174">
        <v>212487</v>
      </c>
      <c r="Y111" s="174">
        <v>0</v>
      </c>
      <c r="Z111" s="174">
        <v>212487</v>
      </c>
      <c r="AA111" s="174">
        <v>0</v>
      </c>
      <c r="AB111" s="174">
        <v>0</v>
      </c>
      <c r="AC111" s="174">
        <v>0</v>
      </c>
      <c r="AD111" s="174">
        <v>0</v>
      </c>
      <c r="AE111" s="174">
        <v>212487</v>
      </c>
    </row>
    <row r="112" spans="1:31" ht="16.05" hidden="1" customHeight="1">
      <c r="A112" s="174">
        <v>1</v>
      </c>
      <c r="B112" s="174" t="s">
        <v>209</v>
      </c>
      <c r="C112" s="174" t="s">
        <v>25</v>
      </c>
      <c r="D112" s="174" t="s">
        <v>175</v>
      </c>
      <c r="E112" s="175">
        <v>0</v>
      </c>
      <c r="F112" s="175">
        <v>0</v>
      </c>
      <c r="G112" s="176">
        <v>0</v>
      </c>
      <c r="H112" s="174">
        <v>0</v>
      </c>
      <c r="I112" s="174">
        <v>0</v>
      </c>
      <c r="J112" s="174">
        <v>0</v>
      </c>
      <c r="K112" s="174">
        <v>0</v>
      </c>
      <c r="L112" s="174">
        <v>303882</v>
      </c>
      <c r="M112" s="174">
        <v>0</v>
      </c>
      <c r="N112" s="174">
        <v>303882</v>
      </c>
      <c r="O112" s="174">
        <v>-303882</v>
      </c>
      <c r="P112" s="174">
        <v>0</v>
      </c>
      <c r="Q112" s="174">
        <v>0</v>
      </c>
      <c r="R112" s="174">
        <v>0</v>
      </c>
      <c r="S112" s="174">
        <v>0</v>
      </c>
      <c r="T112" s="174">
        <v>300145</v>
      </c>
      <c r="U112" s="174">
        <v>0</v>
      </c>
      <c r="V112" s="174">
        <v>300145</v>
      </c>
      <c r="W112" s="174">
        <v>-300145</v>
      </c>
      <c r="X112" s="174">
        <v>0</v>
      </c>
      <c r="Y112" s="174">
        <v>0</v>
      </c>
      <c r="Z112" s="174">
        <v>0</v>
      </c>
      <c r="AA112" s="174">
        <v>0</v>
      </c>
      <c r="AB112" s="174">
        <v>0</v>
      </c>
      <c r="AC112" s="174">
        <v>0</v>
      </c>
      <c r="AD112" s="174">
        <v>0</v>
      </c>
      <c r="AE112" s="174">
        <v>0</v>
      </c>
    </row>
    <row r="113" spans="1:31" ht="16.05" hidden="1" customHeight="1">
      <c r="A113" s="174">
        <v>1</v>
      </c>
      <c r="B113" s="174" t="s">
        <v>209</v>
      </c>
      <c r="C113" s="174" t="s">
        <v>25</v>
      </c>
      <c r="D113" s="174" t="s">
        <v>159</v>
      </c>
      <c r="E113" s="175">
        <v>66300</v>
      </c>
      <c r="F113" s="175">
        <v>406950</v>
      </c>
      <c r="G113" s="176">
        <v>473250</v>
      </c>
      <c r="H113" s="174">
        <v>72902</v>
      </c>
      <c r="I113" s="174">
        <v>33400</v>
      </c>
      <c r="J113" s="174">
        <v>106302</v>
      </c>
      <c r="K113" s="174">
        <v>366948</v>
      </c>
      <c r="L113" s="174">
        <v>419000</v>
      </c>
      <c r="M113" s="174">
        <v>0</v>
      </c>
      <c r="N113" s="174">
        <v>419000</v>
      </c>
      <c r="O113" s="174">
        <v>54250</v>
      </c>
      <c r="P113" s="174">
        <v>365360</v>
      </c>
      <c r="Q113" s="174">
        <v>0</v>
      </c>
      <c r="R113" s="174">
        <v>365360</v>
      </c>
      <c r="S113" s="174">
        <v>107890</v>
      </c>
      <c r="T113" s="174">
        <v>47620</v>
      </c>
      <c r="U113" s="174">
        <v>107825</v>
      </c>
      <c r="V113" s="174">
        <v>155445</v>
      </c>
      <c r="W113" s="174">
        <v>317805</v>
      </c>
      <c r="X113" s="174">
        <v>66300</v>
      </c>
      <c r="Y113" s="174">
        <v>432300</v>
      </c>
      <c r="Z113" s="174">
        <v>498600</v>
      </c>
      <c r="AA113" s="174">
        <v>-25350</v>
      </c>
      <c r="AB113" s="174">
        <v>0</v>
      </c>
      <c r="AC113" s="174">
        <v>0</v>
      </c>
      <c r="AD113" s="174">
        <v>0</v>
      </c>
      <c r="AE113" s="174">
        <v>473250</v>
      </c>
    </row>
    <row r="114" spans="1:31" ht="16.05" hidden="1" customHeight="1">
      <c r="A114" s="174">
        <v>1</v>
      </c>
      <c r="B114" s="174" t="s">
        <v>209</v>
      </c>
      <c r="C114" s="174" t="s">
        <v>25</v>
      </c>
      <c r="D114" s="174" t="s">
        <v>120</v>
      </c>
      <c r="E114" s="175">
        <v>274190</v>
      </c>
      <c r="F114" s="175">
        <v>488880</v>
      </c>
      <c r="G114" s="176">
        <v>763070</v>
      </c>
      <c r="H114" s="174">
        <v>138602</v>
      </c>
      <c r="I114" s="174">
        <v>0</v>
      </c>
      <c r="J114" s="174">
        <v>138602</v>
      </c>
      <c r="K114" s="174">
        <v>624468</v>
      </c>
      <c r="L114" s="174">
        <v>150081</v>
      </c>
      <c r="M114" s="174">
        <v>159609</v>
      </c>
      <c r="N114" s="174">
        <v>309690</v>
      </c>
      <c r="O114" s="174">
        <v>453380</v>
      </c>
      <c r="P114" s="174">
        <v>458300</v>
      </c>
      <c r="Q114" s="174">
        <v>100795</v>
      </c>
      <c r="R114" s="174">
        <v>559095</v>
      </c>
      <c r="S114" s="174">
        <v>203975</v>
      </c>
      <c r="T114" s="174">
        <v>364710</v>
      </c>
      <c r="U114" s="174">
        <v>130940</v>
      </c>
      <c r="V114" s="174">
        <v>495650</v>
      </c>
      <c r="W114" s="174">
        <v>267420</v>
      </c>
      <c r="X114" s="174">
        <v>274190</v>
      </c>
      <c r="Y114" s="174">
        <v>488880</v>
      </c>
      <c r="Z114" s="174">
        <v>763070</v>
      </c>
      <c r="AA114" s="174">
        <v>0</v>
      </c>
      <c r="AB114" s="174">
        <v>0</v>
      </c>
      <c r="AC114" s="174">
        <v>0</v>
      </c>
      <c r="AD114" s="174">
        <v>0</v>
      </c>
      <c r="AE114" s="174">
        <v>763070</v>
      </c>
    </row>
    <row r="115" spans="1:31" ht="16.05" hidden="1" customHeight="1">
      <c r="A115" s="174">
        <v>1</v>
      </c>
      <c r="B115" s="174" t="s">
        <v>209</v>
      </c>
      <c r="C115" s="174" t="s">
        <v>25</v>
      </c>
      <c r="D115" s="174" t="s">
        <v>163</v>
      </c>
      <c r="E115" s="175">
        <v>18810</v>
      </c>
      <c r="F115" s="175">
        <v>0</v>
      </c>
      <c r="G115" s="176">
        <v>18810</v>
      </c>
      <c r="H115" s="174">
        <v>73000</v>
      </c>
      <c r="I115" s="174">
        <v>0</v>
      </c>
      <c r="J115" s="174">
        <v>73000</v>
      </c>
      <c r="K115" s="174">
        <v>-54190</v>
      </c>
      <c r="L115" s="174">
        <v>118400</v>
      </c>
      <c r="M115" s="174">
        <v>0</v>
      </c>
      <c r="N115" s="174">
        <v>118400</v>
      </c>
      <c r="O115" s="174">
        <v>-99590</v>
      </c>
      <c r="P115" s="174">
        <v>0</v>
      </c>
      <c r="Q115" s="174">
        <v>0</v>
      </c>
      <c r="R115" s="174">
        <v>0</v>
      </c>
      <c r="S115" s="174">
        <v>18810</v>
      </c>
      <c r="T115" s="174">
        <v>130894</v>
      </c>
      <c r="U115" s="174">
        <v>0</v>
      </c>
      <c r="V115" s="174">
        <v>130894</v>
      </c>
      <c r="W115" s="174">
        <v>-112084</v>
      </c>
      <c r="X115" s="174">
        <v>55810</v>
      </c>
      <c r="Y115" s="174">
        <v>0</v>
      </c>
      <c r="Z115" s="174">
        <v>55810</v>
      </c>
      <c r="AA115" s="174">
        <v>-37000</v>
      </c>
      <c r="AB115" s="174">
        <v>0</v>
      </c>
      <c r="AC115" s="174">
        <v>0</v>
      </c>
      <c r="AD115" s="174">
        <v>0</v>
      </c>
      <c r="AE115" s="174">
        <v>18810</v>
      </c>
    </row>
    <row r="116" spans="1:31" ht="16.05" hidden="1" customHeight="1">
      <c r="A116" s="174">
        <v>1</v>
      </c>
      <c r="B116" s="174" t="s">
        <v>209</v>
      </c>
      <c r="C116" s="174" t="s">
        <v>25</v>
      </c>
      <c r="D116" s="174" t="s">
        <v>155</v>
      </c>
      <c r="E116" s="175">
        <v>121151</v>
      </c>
      <c r="F116" s="175">
        <v>0</v>
      </c>
      <c r="G116" s="176">
        <v>121151</v>
      </c>
      <c r="H116" s="174">
        <v>104000</v>
      </c>
      <c r="I116" s="174">
        <v>0</v>
      </c>
      <c r="J116" s="174">
        <v>104000</v>
      </c>
      <c r="K116" s="174">
        <v>17151</v>
      </c>
      <c r="L116" s="174">
        <v>485805</v>
      </c>
      <c r="M116" s="174">
        <v>0</v>
      </c>
      <c r="N116" s="174">
        <v>485805</v>
      </c>
      <c r="O116" s="174">
        <v>-364654</v>
      </c>
      <c r="P116" s="174">
        <v>175776</v>
      </c>
      <c r="Q116" s="174">
        <v>0</v>
      </c>
      <c r="R116" s="174">
        <v>175776</v>
      </c>
      <c r="S116" s="174">
        <v>-54625</v>
      </c>
      <c r="T116" s="174">
        <v>168789</v>
      </c>
      <c r="U116" s="174">
        <v>0</v>
      </c>
      <c r="V116" s="174">
        <v>168789</v>
      </c>
      <c r="W116" s="174">
        <v>-47638</v>
      </c>
      <c r="X116" s="174">
        <v>121151</v>
      </c>
      <c r="Y116" s="174">
        <v>0</v>
      </c>
      <c r="Z116" s="174">
        <v>121151</v>
      </c>
      <c r="AA116" s="174">
        <v>0</v>
      </c>
      <c r="AB116" s="174">
        <v>0</v>
      </c>
      <c r="AC116" s="174">
        <v>0</v>
      </c>
      <c r="AD116" s="174">
        <v>0</v>
      </c>
      <c r="AE116" s="174">
        <v>121151</v>
      </c>
    </row>
    <row r="117" spans="1:31" ht="16.05" hidden="1" customHeight="1">
      <c r="A117" s="174">
        <v>1</v>
      </c>
      <c r="B117" s="174" t="s">
        <v>209</v>
      </c>
      <c r="C117" s="174" t="s">
        <v>25</v>
      </c>
      <c r="D117" s="174" t="s">
        <v>151</v>
      </c>
      <c r="E117" s="175">
        <v>300000</v>
      </c>
      <c r="F117" s="175">
        <v>5000000</v>
      </c>
      <c r="G117" s="176">
        <v>5300000</v>
      </c>
      <c r="H117" s="174">
        <v>177000</v>
      </c>
      <c r="I117" s="174">
        <v>0</v>
      </c>
      <c r="J117" s="174">
        <v>177000</v>
      </c>
      <c r="K117" s="174">
        <v>5123000</v>
      </c>
      <c r="L117" s="174">
        <v>561140</v>
      </c>
      <c r="M117" s="174">
        <v>0</v>
      </c>
      <c r="N117" s="174">
        <v>561140</v>
      </c>
      <c r="O117" s="174">
        <v>4738860</v>
      </c>
      <c r="P117" s="174">
        <v>603500</v>
      </c>
      <c r="Q117" s="174">
        <v>442800</v>
      </c>
      <c r="R117" s="174">
        <v>1046300</v>
      </c>
      <c r="S117" s="174">
        <v>4253700</v>
      </c>
      <c r="T117" s="174">
        <v>1136639</v>
      </c>
      <c r="U117" s="174">
        <v>1513000</v>
      </c>
      <c r="V117" s="174">
        <v>2649639</v>
      </c>
      <c r="W117" s="174">
        <v>2650361</v>
      </c>
      <c r="X117" s="174">
        <v>300000</v>
      </c>
      <c r="Y117" s="174">
        <v>5000000</v>
      </c>
      <c r="Z117" s="174">
        <v>5300000</v>
      </c>
      <c r="AA117" s="174">
        <v>0</v>
      </c>
      <c r="AB117" s="174">
        <v>0</v>
      </c>
      <c r="AC117" s="174">
        <v>0</v>
      </c>
      <c r="AD117" s="174">
        <v>0</v>
      </c>
      <c r="AE117" s="174">
        <v>5300000</v>
      </c>
    </row>
    <row r="118" spans="1:31" ht="16.05" hidden="1" customHeight="1">
      <c r="A118" s="174">
        <v>1</v>
      </c>
      <c r="B118" s="174" t="s">
        <v>209</v>
      </c>
      <c r="C118" s="174" t="s">
        <v>25</v>
      </c>
      <c r="D118" s="174" t="s">
        <v>174</v>
      </c>
      <c r="E118" s="175">
        <v>346330</v>
      </c>
      <c r="F118" s="175">
        <v>0</v>
      </c>
      <c r="G118" s="176">
        <v>346330</v>
      </c>
      <c r="H118" s="174">
        <v>514990</v>
      </c>
      <c r="I118" s="174">
        <v>1051300</v>
      </c>
      <c r="J118" s="174">
        <v>1566290</v>
      </c>
      <c r="K118" s="174">
        <v>-1219960</v>
      </c>
      <c r="L118" s="174">
        <v>305520</v>
      </c>
      <c r="M118" s="174">
        <v>0</v>
      </c>
      <c r="N118" s="174">
        <v>305520</v>
      </c>
      <c r="O118" s="174">
        <v>40810</v>
      </c>
      <c r="P118" s="174">
        <v>420000</v>
      </c>
      <c r="Q118" s="174">
        <v>262720</v>
      </c>
      <c r="R118" s="174">
        <v>682720</v>
      </c>
      <c r="S118" s="174">
        <v>-336390</v>
      </c>
      <c r="T118" s="174">
        <v>406930</v>
      </c>
      <c r="U118" s="174">
        <v>500000</v>
      </c>
      <c r="V118" s="174">
        <v>906930</v>
      </c>
      <c r="W118" s="174">
        <v>-560600</v>
      </c>
      <c r="X118" s="174">
        <v>396860</v>
      </c>
      <c r="Y118" s="174">
        <v>0</v>
      </c>
      <c r="Z118" s="174">
        <v>396860</v>
      </c>
      <c r="AA118" s="174">
        <v>-50530</v>
      </c>
      <c r="AB118" s="174">
        <v>0</v>
      </c>
      <c r="AC118" s="174">
        <v>0</v>
      </c>
      <c r="AD118" s="174">
        <v>0</v>
      </c>
      <c r="AE118" s="174">
        <v>346330</v>
      </c>
    </row>
    <row r="119" spans="1:31" ht="16.05" hidden="1" customHeight="1">
      <c r="A119" s="174">
        <v>1</v>
      </c>
      <c r="B119" s="174" t="s">
        <v>209</v>
      </c>
      <c r="C119" s="174" t="s">
        <v>25</v>
      </c>
      <c r="D119" s="174" t="s">
        <v>152</v>
      </c>
      <c r="E119" s="175">
        <v>100000</v>
      </c>
      <c r="F119" s="175">
        <v>0</v>
      </c>
      <c r="G119" s="176">
        <v>100000</v>
      </c>
      <c r="H119" s="174">
        <v>0</v>
      </c>
      <c r="I119" s="174">
        <v>0</v>
      </c>
      <c r="J119" s="174">
        <v>0</v>
      </c>
      <c r="K119" s="174">
        <v>100000</v>
      </c>
      <c r="L119" s="174">
        <v>212947</v>
      </c>
      <c r="M119" s="174">
        <v>503000</v>
      </c>
      <c r="N119" s="174">
        <v>715947</v>
      </c>
      <c r="O119" s="174">
        <v>-615947</v>
      </c>
      <c r="P119" s="174">
        <v>288420</v>
      </c>
      <c r="Q119" s="174">
        <v>0</v>
      </c>
      <c r="R119" s="174">
        <v>288420</v>
      </c>
      <c r="S119" s="174">
        <v>-188420</v>
      </c>
      <c r="T119" s="174">
        <v>724650</v>
      </c>
      <c r="U119" s="174">
        <v>600000</v>
      </c>
      <c r="V119" s="174">
        <v>1324650</v>
      </c>
      <c r="W119" s="174">
        <v>-1224650</v>
      </c>
      <c r="X119" s="174">
        <v>100000</v>
      </c>
      <c r="Y119" s="174">
        <v>0</v>
      </c>
      <c r="Z119" s="174">
        <v>100000</v>
      </c>
      <c r="AA119" s="174">
        <v>0</v>
      </c>
      <c r="AB119" s="174">
        <v>0</v>
      </c>
      <c r="AC119" s="174">
        <v>0</v>
      </c>
      <c r="AD119" s="174">
        <v>0</v>
      </c>
      <c r="AE119" s="174">
        <v>100000</v>
      </c>
    </row>
    <row r="120" spans="1:31" ht="16.05" hidden="1" customHeight="1">
      <c r="A120" s="174">
        <v>1</v>
      </c>
      <c r="B120" s="174" t="s">
        <v>209</v>
      </c>
      <c r="C120" s="174" t="s">
        <v>25</v>
      </c>
      <c r="D120" s="174" t="s">
        <v>126</v>
      </c>
      <c r="E120" s="175">
        <v>311498</v>
      </c>
      <c r="F120" s="175">
        <v>0</v>
      </c>
      <c r="G120" s="176">
        <v>311498</v>
      </c>
      <c r="H120" s="174">
        <v>0</v>
      </c>
      <c r="I120" s="174">
        <v>0</v>
      </c>
      <c r="J120" s="174">
        <v>0</v>
      </c>
      <c r="K120" s="174">
        <v>311498</v>
      </c>
      <c r="L120" s="174">
        <v>65000</v>
      </c>
      <c r="M120" s="174">
        <v>207650</v>
      </c>
      <c r="N120" s="174">
        <v>272650</v>
      </c>
      <c r="O120" s="174">
        <v>38848</v>
      </c>
      <c r="P120" s="174">
        <v>457789</v>
      </c>
      <c r="Q120" s="174">
        <v>555045</v>
      </c>
      <c r="R120" s="174">
        <v>1012834</v>
      </c>
      <c r="S120" s="174">
        <v>-701336</v>
      </c>
      <c r="T120" s="174">
        <v>250121</v>
      </c>
      <c r="U120" s="174">
        <v>0</v>
      </c>
      <c r="V120" s="174">
        <v>250121</v>
      </c>
      <c r="W120" s="174">
        <v>61377</v>
      </c>
      <c r="X120" s="174">
        <v>311497</v>
      </c>
      <c r="Y120" s="174">
        <v>0</v>
      </c>
      <c r="Z120" s="174">
        <v>311497</v>
      </c>
      <c r="AA120" s="174">
        <v>1</v>
      </c>
      <c r="AB120" s="174">
        <v>0</v>
      </c>
      <c r="AC120" s="174">
        <v>0</v>
      </c>
      <c r="AD120" s="174">
        <v>0</v>
      </c>
      <c r="AE120" s="174">
        <v>311498</v>
      </c>
    </row>
    <row r="121" spans="1:31" ht="16.05" hidden="1" customHeight="1">
      <c r="A121" s="174">
        <v>1</v>
      </c>
      <c r="B121" s="174" t="s">
        <v>209</v>
      </c>
      <c r="C121" s="174" t="s">
        <v>25</v>
      </c>
      <c r="D121" s="174" t="s">
        <v>127</v>
      </c>
      <c r="E121" s="175">
        <v>30000</v>
      </c>
      <c r="F121" s="175">
        <v>0</v>
      </c>
      <c r="G121" s="176">
        <v>30000</v>
      </c>
      <c r="H121" s="174">
        <v>222860</v>
      </c>
      <c r="I121" s="174">
        <v>260021</v>
      </c>
      <c r="J121" s="174">
        <v>482881</v>
      </c>
      <c r="K121" s="174">
        <v>-452881</v>
      </c>
      <c r="L121" s="174">
        <v>339000</v>
      </c>
      <c r="M121" s="174">
        <v>0</v>
      </c>
      <c r="N121" s="174">
        <v>339000</v>
      </c>
      <c r="O121" s="174">
        <v>-309000</v>
      </c>
      <c r="P121" s="174">
        <v>170000</v>
      </c>
      <c r="Q121" s="174">
        <v>0</v>
      </c>
      <c r="R121" s="174">
        <v>170000</v>
      </c>
      <c r="S121" s="174">
        <v>-140000</v>
      </c>
      <c r="T121" s="174">
        <v>204805</v>
      </c>
      <c r="U121" s="174">
        <v>111380</v>
      </c>
      <c r="V121" s="174">
        <v>316185</v>
      </c>
      <c r="W121" s="174">
        <v>-286185</v>
      </c>
      <c r="X121" s="174">
        <v>30000</v>
      </c>
      <c r="Y121" s="174">
        <v>0</v>
      </c>
      <c r="Z121" s="174">
        <v>30000</v>
      </c>
      <c r="AA121" s="174">
        <v>0</v>
      </c>
      <c r="AB121" s="174">
        <v>0</v>
      </c>
      <c r="AC121" s="174">
        <v>0</v>
      </c>
      <c r="AD121" s="174">
        <v>0</v>
      </c>
      <c r="AE121" s="174">
        <v>30000</v>
      </c>
    </row>
    <row r="122" spans="1:31" ht="16.05" hidden="1" customHeight="1">
      <c r="A122" s="174">
        <v>1</v>
      </c>
      <c r="B122" s="174" t="s">
        <v>209</v>
      </c>
      <c r="C122" s="174" t="s">
        <v>25</v>
      </c>
      <c r="D122" s="174" t="s">
        <v>105</v>
      </c>
      <c r="E122" s="175">
        <v>30000</v>
      </c>
      <c r="F122" s="175">
        <v>0</v>
      </c>
      <c r="G122" s="176">
        <v>30000</v>
      </c>
      <c r="H122" s="174">
        <v>0</v>
      </c>
      <c r="I122" s="174">
        <v>0</v>
      </c>
      <c r="J122" s="174">
        <v>0</v>
      </c>
      <c r="K122" s="174">
        <v>30000</v>
      </c>
      <c r="L122" s="174">
        <v>335320</v>
      </c>
      <c r="M122" s="174">
        <v>0</v>
      </c>
      <c r="N122" s="174">
        <v>335320</v>
      </c>
      <c r="O122" s="174">
        <v>-305320</v>
      </c>
      <c r="P122" s="174">
        <v>144214</v>
      </c>
      <c r="Q122" s="174">
        <v>116800</v>
      </c>
      <c r="R122" s="174">
        <v>261014</v>
      </c>
      <c r="S122" s="174">
        <v>-231014</v>
      </c>
      <c r="T122" s="174">
        <v>256499</v>
      </c>
      <c r="U122" s="174">
        <v>0</v>
      </c>
      <c r="V122" s="174">
        <v>256499</v>
      </c>
      <c r="W122" s="174">
        <v>-226499</v>
      </c>
      <c r="X122" s="174">
        <v>57000</v>
      </c>
      <c r="Y122" s="174">
        <v>0</v>
      </c>
      <c r="Z122" s="174">
        <v>57000</v>
      </c>
      <c r="AA122" s="174">
        <v>-27000</v>
      </c>
      <c r="AB122" s="174">
        <v>0</v>
      </c>
      <c r="AC122" s="174">
        <v>0</v>
      </c>
      <c r="AD122" s="174">
        <v>0</v>
      </c>
      <c r="AE122" s="174">
        <v>30000</v>
      </c>
    </row>
    <row r="123" spans="1:31" ht="16.05" hidden="1" customHeight="1">
      <c r="A123" s="174">
        <v>1</v>
      </c>
      <c r="B123" s="174" t="s">
        <v>209</v>
      </c>
      <c r="C123" s="174" t="s">
        <v>25</v>
      </c>
      <c r="D123" s="174" t="s">
        <v>91</v>
      </c>
      <c r="E123" s="175">
        <v>66500</v>
      </c>
      <c r="F123" s="175">
        <v>0</v>
      </c>
      <c r="G123" s="176">
        <v>66500</v>
      </c>
      <c r="H123" s="174">
        <v>50000</v>
      </c>
      <c r="I123" s="174">
        <v>0</v>
      </c>
      <c r="J123" s="174">
        <v>50000</v>
      </c>
      <c r="K123" s="174">
        <v>16500</v>
      </c>
      <c r="L123" s="174">
        <v>382000</v>
      </c>
      <c r="M123" s="174">
        <v>0</v>
      </c>
      <c r="N123" s="174">
        <v>382000</v>
      </c>
      <c r="O123" s="174">
        <v>-315500</v>
      </c>
      <c r="P123" s="174">
        <v>66000</v>
      </c>
      <c r="Q123" s="174">
        <v>269858</v>
      </c>
      <c r="R123" s="174">
        <v>335858</v>
      </c>
      <c r="S123" s="174">
        <v>-269358</v>
      </c>
      <c r="T123" s="174">
        <v>30000</v>
      </c>
      <c r="U123" s="174">
        <v>3129099</v>
      </c>
      <c r="V123" s="174">
        <v>3159099</v>
      </c>
      <c r="W123" s="174">
        <v>-3092599</v>
      </c>
      <c r="X123" s="174">
        <v>66500</v>
      </c>
      <c r="Y123" s="174">
        <v>0</v>
      </c>
      <c r="Z123" s="174">
        <v>66500</v>
      </c>
      <c r="AA123" s="174">
        <v>0</v>
      </c>
      <c r="AB123" s="174">
        <v>0</v>
      </c>
      <c r="AC123" s="174">
        <v>0</v>
      </c>
      <c r="AD123" s="174">
        <v>0</v>
      </c>
      <c r="AE123" s="174">
        <v>66500</v>
      </c>
    </row>
    <row r="124" spans="1:31" ht="16.05" hidden="1" customHeight="1">
      <c r="A124" s="174">
        <v>1</v>
      </c>
      <c r="B124" s="174" t="s">
        <v>209</v>
      </c>
      <c r="C124" s="174" t="s">
        <v>25</v>
      </c>
      <c r="D124" s="174" t="s">
        <v>164</v>
      </c>
      <c r="E124" s="175">
        <v>0</v>
      </c>
      <c r="F124" s="175">
        <v>119029</v>
      </c>
      <c r="G124" s="176">
        <v>119029</v>
      </c>
      <c r="H124" s="174">
        <v>455000</v>
      </c>
      <c r="I124" s="174">
        <v>0</v>
      </c>
      <c r="J124" s="174">
        <v>455000</v>
      </c>
      <c r="K124" s="174">
        <v>-335971</v>
      </c>
      <c r="L124" s="174">
        <v>79000</v>
      </c>
      <c r="M124" s="174">
        <v>0</v>
      </c>
      <c r="N124" s="174">
        <v>79000</v>
      </c>
      <c r="O124" s="174">
        <v>40029</v>
      </c>
      <c r="P124" s="174">
        <v>0</v>
      </c>
      <c r="Q124" s="174">
        <v>0</v>
      </c>
      <c r="R124" s="174">
        <v>0</v>
      </c>
      <c r="S124" s="174">
        <v>119029</v>
      </c>
      <c r="T124" s="174">
        <v>0</v>
      </c>
      <c r="U124" s="174">
        <v>0</v>
      </c>
      <c r="V124" s="174">
        <v>0</v>
      </c>
      <c r="W124" s="174">
        <v>119029</v>
      </c>
      <c r="X124" s="174">
        <v>0</v>
      </c>
      <c r="Y124" s="174">
        <v>119029</v>
      </c>
      <c r="Z124" s="174">
        <v>119029</v>
      </c>
      <c r="AA124" s="174">
        <v>0</v>
      </c>
      <c r="AB124" s="174">
        <v>0</v>
      </c>
      <c r="AC124" s="174">
        <v>0</v>
      </c>
      <c r="AD124" s="174">
        <v>0</v>
      </c>
      <c r="AE124" s="174">
        <v>119029</v>
      </c>
    </row>
    <row r="125" spans="1:31" ht="16.05" hidden="1" customHeight="1">
      <c r="A125" s="174">
        <v>1</v>
      </c>
      <c r="B125" s="174" t="s">
        <v>209</v>
      </c>
      <c r="C125" s="174" t="s">
        <v>25</v>
      </c>
      <c r="D125" s="174" t="s">
        <v>189</v>
      </c>
      <c r="E125" s="175">
        <v>0</v>
      </c>
      <c r="F125" s="175">
        <v>404250</v>
      </c>
      <c r="G125" s="176">
        <v>404250</v>
      </c>
      <c r="H125" s="174">
        <v>164930</v>
      </c>
      <c r="I125" s="174">
        <v>0</v>
      </c>
      <c r="J125" s="174">
        <v>164930</v>
      </c>
      <c r="K125" s="174">
        <v>239320</v>
      </c>
      <c r="L125" s="174">
        <v>209781</v>
      </c>
      <c r="M125" s="174">
        <v>0</v>
      </c>
      <c r="N125" s="174">
        <v>209781</v>
      </c>
      <c r="O125" s="174">
        <v>194469</v>
      </c>
      <c r="P125" s="174">
        <v>113000</v>
      </c>
      <c r="Q125" s="174">
        <v>0</v>
      </c>
      <c r="R125" s="174">
        <v>113000</v>
      </c>
      <c r="S125" s="174">
        <v>291250</v>
      </c>
      <c r="T125" s="174">
        <v>107880</v>
      </c>
      <c r="U125" s="174">
        <v>0</v>
      </c>
      <c r="V125" s="174">
        <v>107880</v>
      </c>
      <c r="W125" s="174">
        <v>296370</v>
      </c>
      <c r="X125" s="174">
        <v>0</v>
      </c>
      <c r="Y125" s="174">
        <v>404250</v>
      </c>
      <c r="Z125" s="174">
        <v>404250</v>
      </c>
      <c r="AA125" s="174">
        <v>0</v>
      </c>
      <c r="AB125" s="174">
        <v>0</v>
      </c>
      <c r="AC125" s="174">
        <v>0</v>
      </c>
      <c r="AD125" s="174">
        <v>0</v>
      </c>
      <c r="AE125" s="174">
        <v>404250</v>
      </c>
    </row>
    <row r="126" spans="1:31" ht="16.05" hidden="1" customHeight="1">
      <c r="A126" s="174">
        <v>1</v>
      </c>
      <c r="B126" s="174" t="s">
        <v>209</v>
      </c>
      <c r="C126" s="174" t="s">
        <v>25</v>
      </c>
      <c r="D126" s="174" t="s">
        <v>187</v>
      </c>
      <c r="E126" s="175">
        <v>0</v>
      </c>
      <c r="F126" s="175">
        <v>0</v>
      </c>
      <c r="G126" s="176">
        <v>0</v>
      </c>
      <c r="H126" s="174">
        <v>0</v>
      </c>
      <c r="I126" s="174">
        <v>0</v>
      </c>
      <c r="J126" s="174">
        <v>0</v>
      </c>
      <c r="K126" s="174">
        <v>0</v>
      </c>
      <c r="L126" s="174">
        <v>0</v>
      </c>
      <c r="M126" s="174">
        <v>0</v>
      </c>
      <c r="N126" s="174">
        <v>0</v>
      </c>
      <c r="O126" s="174">
        <v>0</v>
      </c>
      <c r="P126" s="174">
        <v>0</v>
      </c>
      <c r="Q126" s="174">
        <v>0</v>
      </c>
      <c r="R126" s="174">
        <v>0</v>
      </c>
      <c r="S126" s="174">
        <v>0</v>
      </c>
      <c r="T126" s="174">
        <v>0</v>
      </c>
      <c r="U126" s="174">
        <v>0</v>
      </c>
      <c r="V126" s="174">
        <v>0</v>
      </c>
      <c r="W126" s="174">
        <v>0</v>
      </c>
      <c r="X126" s="174">
        <v>0</v>
      </c>
      <c r="Y126" s="174">
        <v>0</v>
      </c>
      <c r="Z126" s="174">
        <v>0</v>
      </c>
      <c r="AA126" s="174">
        <v>0</v>
      </c>
      <c r="AB126" s="174">
        <v>0</v>
      </c>
      <c r="AC126" s="174">
        <v>0</v>
      </c>
      <c r="AD126" s="174">
        <v>0</v>
      </c>
      <c r="AE126" s="174">
        <v>0</v>
      </c>
    </row>
    <row r="127" spans="1:31" ht="16.05" hidden="1" customHeight="1">
      <c r="A127" s="174">
        <v>1</v>
      </c>
      <c r="B127" s="174" t="s">
        <v>209</v>
      </c>
      <c r="C127" s="174" t="s">
        <v>25</v>
      </c>
      <c r="D127" s="174" t="s">
        <v>107</v>
      </c>
      <c r="E127" s="175">
        <v>60000</v>
      </c>
      <c r="F127" s="175">
        <v>0</v>
      </c>
      <c r="G127" s="176">
        <v>60000</v>
      </c>
      <c r="H127" s="174">
        <v>59000</v>
      </c>
      <c r="I127" s="174">
        <v>0</v>
      </c>
      <c r="J127" s="174">
        <v>59000</v>
      </c>
      <c r="K127" s="174">
        <v>1000</v>
      </c>
      <c r="L127" s="174">
        <v>89850</v>
      </c>
      <c r="M127" s="174">
        <v>0</v>
      </c>
      <c r="N127" s="174">
        <v>89850</v>
      </c>
      <c r="O127" s="174">
        <v>-29850</v>
      </c>
      <c r="P127" s="174">
        <v>230000</v>
      </c>
      <c r="Q127" s="174">
        <v>0</v>
      </c>
      <c r="R127" s="174">
        <v>230000</v>
      </c>
      <c r="S127" s="174">
        <v>-170000</v>
      </c>
      <c r="T127" s="174">
        <v>25383</v>
      </c>
      <c r="U127" s="174">
        <v>0</v>
      </c>
      <c r="V127" s="174">
        <v>25383</v>
      </c>
      <c r="W127" s="174">
        <v>34617</v>
      </c>
      <c r="X127" s="174">
        <v>60000</v>
      </c>
      <c r="Y127" s="174">
        <v>0</v>
      </c>
      <c r="Z127" s="174">
        <v>60000</v>
      </c>
      <c r="AA127" s="174">
        <v>0</v>
      </c>
      <c r="AB127" s="174">
        <v>0</v>
      </c>
      <c r="AC127" s="174">
        <v>0</v>
      </c>
      <c r="AD127" s="174">
        <v>0</v>
      </c>
      <c r="AE127" s="174">
        <v>60000</v>
      </c>
    </row>
    <row r="128" spans="1:31" ht="16.05" hidden="1" customHeight="1">
      <c r="A128" s="174">
        <v>1</v>
      </c>
      <c r="B128" s="174" t="s">
        <v>209</v>
      </c>
      <c r="C128" s="174" t="s">
        <v>25</v>
      </c>
      <c r="D128" s="174" t="s">
        <v>79</v>
      </c>
      <c r="E128" s="175">
        <v>39110</v>
      </c>
      <c r="F128" s="175">
        <v>0</v>
      </c>
      <c r="G128" s="176">
        <v>39110</v>
      </c>
      <c r="H128" s="174">
        <v>23874</v>
      </c>
      <c r="I128" s="174">
        <v>0</v>
      </c>
      <c r="J128" s="174">
        <v>23874</v>
      </c>
      <c r="K128" s="174">
        <v>15236</v>
      </c>
      <c r="L128" s="174">
        <v>0</v>
      </c>
      <c r="M128" s="174">
        <v>0</v>
      </c>
      <c r="N128" s="174">
        <v>0</v>
      </c>
      <c r="O128" s="174">
        <v>39110</v>
      </c>
      <c r="P128" s="174">
        <v>0</v>
      </c>
      <c r="Q128" s="174">
        <v>0</v>
      </c>
      <c r="R128" s="174">
        <v>0</v>
      </c>
      <c r="S128" s="174">
        <v>39110</v>
      </c>
      <c r="T128" s="174">
        <v>214580</v>
      </c>
      <c r="U128" s="174">
        <v>0</v>
      </c>
      <c r="V128" s="174">
        <v>214580</v>
      </c>
      <c r="W128" s="174">
        <v>-175470</v>
      </c>
      <c r="X128" s="174">
        <v>40110</v>
      </c>
      <c r="Y128" s="174">
        <v>0</v>
      </c>
      <c r="Z128" s="174">
        <v>40110</v>
      </c>
      <c r="AA128" s="174">
        <v>-1000</v>
      </c>
      <c r="AB128" s="174">
        <v>0</v>
      </c>
      <c r="AC128" s="174">
        <v>0</v>
      </c>
      <c r="AD128" s="174">
        <v>0</v>
      </c>
      <c r="AE128" s="174">
        <v>39110</v>
      </c>
    </row>
    <row r="129" spans="1:31" ht="16.05" hidden="1" customHeight="1">
      <c r="A129" s="174">
        <v>1</v>
      </c>
      <c r="B129" s="174" t="s">
        <v>209</v>
      </c>
      <c r="C129" s="174" t="s">
        <v>25</v>
      </c>
      <c r="D129" s="174" t="s">
        <v>134</v>
      </c>
      <c r="E129" s="175">
        <v>107860</v>
      </c>
      <c r="F129" s="175">
        <v>627977</v>
      </c>
      <c r="G129" s="176">
        <v>735837</v>
      </c>
      <c r="H129" s="174">
        <v>0</v>
      </c>
      <c r="I129" s="174">
        <v>0</v>
      </c>
      <c r="J129" s="174">
        <v>0</v>
      </c>
      <c r="K129" s="174">
        <v>735837</v>
      </c>
      <c r="L129" s="174">
        <v>545074</v>
      </c>
      <c r="M129" s="174">
        <v>102090</v>
      </c>
      <c r="N129" s="174">
        <v>647164</v>
      </c>
      <c r="O129" s="174">
        <v>88673</v>
      </c>
      <c r="P129" s="174">
        <v>705000</v>
      </c>
      <c r="Q129" s="174">
        <v>242400</v>
      </c>
      <c r="R129" s="174">
        <v>947400</v>
      </c>
      <c r="S129" s="174">
        <v>-211563</v>
      </c>
      <c r="T129" s="174">
        <v>414340</v>
      </c>
      <c r="U129" s="174">
        <v>300000</v>
      </c>
      <c r="V129" s="174">
        <v>714340</v>
      </c>
      <c r="W129" s="174">
        <v>21497</v>
      </c>
      <c r="X129" s="174">
        <v>107860</v>
      </c>
      <c r="Y129" s="174">
        <v>670677</v>
      </c>
      <c r="Z129" s="174">
        <v>778537</v>
      </c>
      <c r="AA129" s="174">
        <v>-42700</v>
      </c>
      <c r="AB129" s="174">
        <v>0</v>
      </c>
      <c r="AC129" s="174">
        <v>0</v>
      </c>
      <c r="AD129" s="174">
        <v>0</v>
      </c>
      <c r="AE129" s="174">
        <v>735837</v>
      </c>
    </row>
    <row r="130" spans="1:31" ht="16.05" hidden="1" customHeight="1">
      <c r="A130" s="174">
        <v>1</v>
      </c>
      <c r="B130" s="174" t="s">
        <v>209</v>
      </c>
      <c r="C130" s="174" t="s">
        <v>25</v>
      </c>
      <c r="D130" s="174" t="s">
        <v>156</v>
      </c>
      <c r="E130" s="175">
        <v>178000</v>
      </c>
      <c r="F130" s="175">
        <v>137750</v>
      </c>
      <c r="G130" s="176">
        <v>315750</v>
      </c>
      <c r="H130" s="174">
        <v>210478</v>
      </c>
      <c r="I130" s="174">
        <v>0</v>
      </c>
      <c r="J130" s="174">
        <v>210478</v>
      </c>
      <c r="K130" s="174">
        <v>105272</v>
      </c>
      <c r="L130" s="174">
        <v>501620</v>
      </c>
      <c r="M130" s="174">
        <v>0</v>
      </c>
      <c r="N130" s="174">
        <v>501620</v>
      </c>
      <c r="O130" s="174">
        <v>-185870</v>
      </c>
      <c r="P130" s="174">
        <v>714240</v>
      </c>
      <c r="Q130" s="174">
        <v>0</v>
      </c>
      <c r="R130" s="174">
        <v>714240</v>
      </c>
      <c r="S130" s="174">
        <v>-398490</v>
      </c>
      <c r="T130" s="174">
        <v>564738</v>
      </c>
      <c r="U130" s="174">
        <v>0</v>
      </c>
      <c r="V130" s="174">
        <v>564738</v>
      </c>
      <c r="W130" s="174">
        <v>-248988</v>
      </c>
      <c r="X130" s="174">
        <v>178000</v>
      </c>
      <c r="Y130" s="174">
        <v>137750</v>
      </c>
      <c r="Z130" s="174">
        <v>315750</v>
      </c>
      <c r="AA130" s="174">
        <v>0</v>
      </c>
      <c r="AB130" s="174">
        <v>0</v>
      </c>
      <c r="AC130" s="174">
        <v>0</v>
      </c>
      <c r="AD130" s="174">
        <v>0</v>
      </c>
      <c r="AE130" s="174">
        <v>315750</v>
      </c>
    </row>
    <row r="131" spans="1:31" ht="16.05" hidden="1" customHeight="1">
      <c r="A131" s="174">
        <v>1</v>
      </c>
      <c r="B131" s="174" t="s">
        <v>209</v>
      </c>
      <c r="C131" s="174" t="s">
        <v>25</v>
      </c>
      <c r="D131" s="174" t="s">
        <v>143</v>
      </c>
      <c r="E131" s="175">
        <v>0</v>
      </c>
      <c r="F131" s="175">
        <v>0</v>
      </c>
      <c r="G131" s="176">
        <v>0</v>
      </c>
      <c r="H131" s="174">
        <v>0</v>
      </c>
      <c r="I131" s="174">
        <v>0</v>
      </c>
      <c r="J131" s="174">
        <v>0</v>
      </c>
      <c r="K131" s="174">
        <v>0</v>
      </c>
      <c r="L131" s="174">
        <v>0</v>
      </c>
      <c r="M131" s="174">
        <v>0</v>
      </c>
      <c r="N131" s="174">
        <v>0</v>
      </c>
      <c r="O131" s="174">
        <v>0</v>
      </c>
      <c r="P131" s="174">
        <v>0</v>
      </c>
      <c r="Q131" s="174">
        <v>0</v>
      </c>
      <c r="R131" s="174">
        <v>0</v>
      </c>
      <c r="S131" s="174">
        <v>0</v>
      </c>
      <c r="T131" s="174">
        <v>0</v>
      </c>
      <c r="U131" s="174">
        <v>0</v>
      </c>
      <c r="V131" s="174">
        <v>0</v>
      </c>
      <c r="W131" s="174">
        <v>0</v>
      </c>
      <c r="X131" s="174">
        <v>0</v>
      </c>
      <c r="Y131" s="174">
        <v>0</v>
      </c>
      <c r="Z131" s="174">
        <v>0</v>
      </c>
      <c r="AA131" s="174">
        <v>0</v>
      </c>
      <c r="AB131" s="174">
        <v>0</v>
      </c>
      <c r="AC131" s="174">
        <v>0</v>
      </c>
      <c r="AD131" s="174">
        <v>0</v>
      </c>
      <c r="AE131" s="174">
        <v>0</v>
      </c>
    </row>
    <row r="132" spans="1:31" ht="16.05" hidden="1" customHeight="1">
      <c r="A132" s="174">
        <v>1</v>
      </c>
      <c r="B132" s="174" t="s">
        <v>209</v>
      </c>
      <c r="C132" s="174" t="s">
        <v>25</v>
      </c>
      <c r="D132" s="174" t="s">
        <v>160</v>
      </c>
      <c r="E132" s="175">
        <v>322469</v>
      </c>
      <c r="F132" s="175">
        <v>227790</v>
      </c>
      <c r="G132" s="176">
        <v>550259</v>
      </c>
      <c r="H132" s="174">
        <v>297302</v>
      </c>
      <c r="I132" s="174">
        <v>0</v>
      </c>
      <c r="J132" s="174">
        <v>297302</v>
      </c>
      <c r="K132" s="174">
        <v>252957</v>
      </c>
      <c r="L132" s="174">
        <v>136000</v>
      </c>
      <c r="M132" s="174">
        <v>165316</v>
      </c>
      <c r="N132" s="174">
        <v>301316</v>
      </c>
      <c r="O132" s="174">
        <v>248943</v>
      </c>
      <c r="P132" s="174">
        <v>149676</v>
      </c>
      <c r="Q132" s="174">
        <v>30350</v>
      </c>
      <c r="R132" s="174">
        <v>180026</v>
      </c>
      <c r="S132" s="174">
        <v>370233</v>
      </c>
      <c r="T132" s="174">
        <v>374129</v>
      </c>
      <c r="U132" s="174">
        <v>275681</v>
      </c>
      <c r="V132" s="174">
        <v>649810</v>
      </c>
      <c r="W132" s="174">
        <v>-99551</v>
      </c>
      <c r="X132" s="174">
        <v>322469</v>
      </c>
      <c r="Y132" s="174">
        <v>227790</v>
      </c>
      <c r="Z132" s="174">
        <v>550259</v>
      </c>
      <c r="AA132" s="174">
        <v>0</v>
      </c>
      <c r="AB132" s="174">
        <v>0</v>
      </c>
      <c r="AC132" s="174">
        <v>0</v>
      </c>
      <c r="AD132" s="174">
        <v>0</v>
      </c>
      <c r="AE132" s="174">
        <v>550259</v>
      </c>
    </row>
    <row r="133" spans="1:31" s="2" customFormat="1" ht="16.05" customHeight="1">
      <c r="A133" s="174"/>
      <c r="B133" s="174" t="s">
        <v>209</v>
      </c>
      <c r="C133" s="174" t="s">
        <v>25</v>
      </c>
      <c r="D133" s="174" t="s">
        <v>277</v>
      </c>
      <c r="E133" s="175">
        <v>3571973</v>
      </c>
      <c r="F133" s="175">
        <v>7713426</v>
      </c>
      <c r="G133" s="176">
        <v>11285399</v>
      </c>
      <c r="H133" s="174">
        <v>3414833</v>
      </c>
      <c r="I133" s="174">
        <v>1504201</v>
      </c>
      <c r="J133" s="174">
        <v>4919034</v>
      </c>
      <c r="K133" s="174">
        <v>6366365</v>
      </c>
      <c r="L133" s="174">
        <v>7860602</v>
      </c>
      <c r="M133" s="174">
        <v>2697408</v>
      </c>
      <c r="N133" s="174">
        <v>10558010</v>
      </c>
      <c r="O133" s="174">
        <v>727389</v>
      </c>
      <c r="P133" s="174">
        <v>8080959</v>
      </c>
      <c r="Q133" s="174">
        <v>2769490</v>
      </c>
      <c r="R133" s="174">
        <v>10850449</v>
      </c>
      <c r="S133" s="174">
        <v>434950</v>
      </c>
      <c r="T133" s="174">
        <v>7514126</v>
      </c>
      <c r="U133" s="174">
        <v>6947745</v>
      </c>
      <c r="V133" s="174">
        <v>14461871</v>
      </c>
      <c r="W133" s="174">
        <v>-3176472</v>
      </c>
      <c r="X133" s="174">
        <v>3767902</v>
      </c>
      <c r="Y133" s="174">
        <v>8280926</v>
      </c>
      <c r="Z133" s="174">
        <v>12048828</v>
      </c>
      <c r="AA133" s="174">
        <v>-763429</v>
      </c>
      <c r="AB133" s="174">
        <v>0</v>
      </c>
      <c r="AC133" s="174">
        <v>0</v>
      </c>
      <c r="AD133" s="174">
        <v>0</v>
      </c>
      <c r="AE133" s="174">
        <v>11285399</v>
      </c>
    </row>
    <row r="134" spans="1:31" ht="16.05" hidden="1" customHeight="1">
      <c r="A134" s="174">
        <v>2</v>
      </c>
      <c r="B134" s="174" t="s">
        <v>209</v>
      </c>
      <c r="C134" s="174" t="s">
        <v>10</v>
      </c>
      <c r="D134" s="174" t="s">
        <v>63</v>
      </c>
      <c r="E134" s="175">
        <v>149000</v>
      </c>
      <c r="F134" s="175">
        <v>35250</v>
      </c>
      <c r="G134" s="176">
        <v>184250</v>
      </c>
      <c r="H134" s="174">
        <v>25000</v>
      </c>
      <c r="I134" s="174">
        <v>0</v>
      </c>
      <c r="J134" s="174">
        <v>25000</v>
      </c>
      <c r="K134" s="174">
        <v>159250</v>
      </c>
      <c r="L134" s="174">
        <v>352819</v>
      </c>
      <c r="M134" s="174">
        <v>0</v>
      </c>
      <c r="N134" s="174">
        <v>352819</v>
      </c>
      <c r="O134" s="174">
        <v>-168569</v>
      </c>
      <c r="P134" s="174">
        <v>181500</v>
      </c>
      <c r="Q134" s="174">
        <v>30930</v>
      </c>
      <c r="R134" s="174">
        <v>212430</v>
      </c>
      <c r="S134" s="174">
        <v>-28180</v>
      </c>
      <c r="T134" s="174">
        <v>500965</v>
      </c>
      <c r="U134" s="174">
        <v>40800</v>
      </c>
      <c r="V134" s="174">
        <v>541765</v>
      </c>
      <c r="W134" s="174">
        <v>-357515</v>
      </c>
      <c r="X134" s="174">
        <v>149000</v>
      </c>
      <c r="Y134" s="174">
        <v>35250</v>
      </c>
      <c r="Z134" s="174">
        <v>184250</v>
      </c>
      <c r="AA134" s="174">
        <v>0</v>
      </c>
      <c r="AB134" s="174">
        <v>0</v>
      </c>
      <c r="AC134" s="174">
        <v>0</v>
      </c>
      <c r="AD134" s="174">
        <v>0</v>
      </c>
      <c r="AE134" s="174">
        <v>184250</v>
      </c>
    </row>
    <row r="135" spans="1:31" ht="16.05" hidden="1" customHeight="1">
      <c r="A135" s="174">
        <v>2</v>
      </c>
      <c r="B135" s="174" t="s">
        <v>209</v>
      </c>
      <c r="C135" s="174" t="s">
        <v>10</v>
      </c>
      <c r="D135" s="174" t="s">
        <v>696</v>
      </c>
      <c r="E135" s="175">
        <v>0</v>
      </c>
      <c r="F135" s="175">
        <v>0</v>
      </c>
      <c r="G135" s="176">
        <v>0</v>
      </c>
      <c r="H135" s="174">
        <v>10000</v>
      </c>
      <c r="I135" s="174">
        <v>0</v>
      </c>
      <c r="J135" s="174">
        <v>10000</v>
      </c>
      <c r="K135" s="174">
        <v>-10000</v>
      </c>
      <c r="L135" s="174">
        <v>174000</v>
      </c>
      <c r="M135" s="174">
        <v>0</v>
      </c>
      <c r="N135" s="174">
        <v>174000</v>
      </c>
      <c r="O135" s="174">
        <v>-174000</v>
      </c>
      <c r="P135" s="174">
        <v>20000</v>
      </c>
      <c r="Q135" s="174">
        <v>0</v>
      </c>
      <c r="R135" s="174">
        <v>20000</v>
      </c>
      <c r="S135" s="174">
        <v>-20000</v>
      </c>
      <c r="T135" s="174">
        <v>0</v>
      </c>
      <c r="U135" s="174">
        <v>0</v>
      </c>
      <c r="V135" s="174">
        <v>0</v>
      </c>
      <c r="W135" s="174">
        <v>0</v>
      </c>
      <c r="X135" s="174">
        <v>0</v>
      </c>
      <c r="Y135" s="174">
        <v>0</v>
      </c>
      <c r="Z135" s="174">
        <v>0</v>
      </c>
      <c r="AA135" s="174">
        <v>0</v>
      </c>
      <c r="AB135" s="174">
        <v>0</v>
      </c>
      <c r="AC135" s="174">
        <v>0</v>
      </c>
      <c r="AD135" s="174">
        <v>0</v>
      </c>
      <c r="AE135" s="174">
        <v>0</v>
      </c>
    </row>
    <row r="136" spans="1:31" ht="16.05" hidden="1" customHeight="1">
      <c r="A136" s="174">
        <v>2</v>
      </c>
      <c r="B136" s="174" t="s">
        <v>209</v>
      </c>
      <c r="C136" s="174" t="s">
        <v>10</v>
      </c>
      <c r="D136" s="174" t="s">
        <v>646</v>
      </c>
      <c r="E136" s="175">
        <v>0</v>
      </c>
      <c r="F136" s="175">
        <v>0</v>
      </c>
      <c r="G136" s="176">
        <v>0</v>
      </c>
      <c r="H136" s="174">
        <v>169750</v>
      </c>
      <c r="I136" s="174">
        <v>0</v>
      </c>
      <c r="J136" s="174">
        <v>169750</v>
      </c>
      <c r="K136" s="174">
        <v>-169750</v>
      </c>
      <c r="L136" s="174">
        <v>118822</v>
      </c>
      <c r="M136" s="174">
        <v>0</v>
      </c>
      <c r="N136" s="174">
        <v>118822</v>
      </c>
      <c r="O136" s="174">
        <v>-118822</v>
      </c>
      <c r="P136" s="174">
        <v>0</v>
      </c>
      <c r="Q136" s="174">
        <v>0</v>
      </c>
      <c r="R136" s="174">
        <v>0</v>
      </c>
      <c r="S136" s="174">
        <v>0</v>
      </c>
      <c r="T136" s="174">
        <v>0</v>
      </c>
      <c r="U136" s="174">
        <v>0</v>
      </c>
      <c r="V136" s="174">
        <v>0</v>
      </c>
      <c r="W136" s="174">
        <v>0</v>
      </c>
      <c r="X136" s="174">
        <v>0</v>
      </c>
      <c r="Y136" s="174">
        <v>0</v>
      </c>
      <c r="Z136" s="174">
        <v>0</v>
      </c>
      <c r="AA136" s="174">
        <v>0</v>
      </c>
      <c r="AB136" s="174">
        <v>0</v>
      </c>
      <c r="AC136" s="174">
        <v>0</v>
      </c>
      <c r="AD136" s="174">
        <v>0</v>
      </c>
      <c r="AE136" s="174">
        <v>0</v>
      </c>
    </row>
    <row r="137" spans="1:31" ht="16.05" hidden="1" customHeight="1">
      <c r="A137" s="174">
        <v>2</v>
      </c>
      <c r="B137" s="174" t="s">
        <v>209</v>
      </c>
      <c r="C137" s="174" t="s">
        <v>10</v>
      </c>
      <c r="D137" s="174" t="s">
        <v>641</v>
      </c>
      <c r="E137" s="175">
        <v>0</v>
      </c>
      <c r="F137" s="175">
        <v>0</v>
      </c>
      <c r="G137" s="176">
        <v>0</v>
      </c>
      <c r="H137" s="174">
        <v>38000</v>
      </c>
      <c r="I137" s="174">
        <v>0</v>
      </c>
      <c r="J137" s="174">
        <v>38000</v>
      </c>
      <c r="K137" s="174">
        <v>-38000</v>
      </c>
      <c r="L137" s="174">
        <v>0</v>
      </c>
      <c r="M137" s="174">
        <v>0</v>
      </c>
      <c r="N137" s="174">
        <v>0</v>
      </c>
      <c r="O137" s="174">
        <v>0</v>
      </c>
      <c r="P137" s="174">
        <v>0</v>
      </c>
      <c r="Q137" s="174">
        <v>0</v>
      </c>
      <c r="R137" s="174">
        <v>0</v>
      </c>
      <c r="S137" s="174">
        <v>0</v>
      </c>
      <c r="T137" s="174">
        <v>30000</v>
      </c>
      <c r="U137" s="174">
        <v>0</v>
      </c>
      <c r="V137" s="174">
        <v>30000</v>
      </c>
      <c r="W137" s="174">
        <v>-30000</v>
      </c>
      <c r="X137" s="174">
        <v>0</v>
      </c>
      <c r="Y137" s="174">
        <v>0</v>
      </c>
      <c r="Z137" s="174">
        <v>0</v>
      </c>
      <c r="AA137" s="174">
        <v>0</v>
      </c>
      <c r="AB137" s="174">
        <v>0</v>
      </c>
      <c r="AC137" s="174">
        <v>0</v>
      </c>
      <c r="AD137" s="174">
        <v>0</v>
      </c>
      <c r="AE137" s="174">
        <v>0</v>
      </c>
    </row>
    <row r="138" spans="1:31" ht="16.05" hidden="1" customHeight="1">
      <c r="A138" s="174">
        <v>2</v>
      </c>
      <c r="B138" s="174" t="s">
        <v>209</v>
      </c>
      <c r="C138" s="174" t="s">
        <v>10</v>
      </c>
      <c r="D138" s="174" t="s">
        <v>629</v>
      </c>
      <c r="E138" s="175">
        <v>0</v>
      </c>
      <c r="F138" s="175">
        <v>0</v>
      </c>
      <c r="G138" s="176">
        <v>0</v>
      </c>
      <c r="H138" s="174">
        <v>0</v>
      </c>
      <c r="I138" s="174">
        <v>0</v>
      </c>
      <c r="J138" s="174">
        <v>0</v>
      </c>
      <c r="K138" s="174">
        <v>0</v>
      </c>
      <c r="L138" s="174">
        <v>7920</v>
      </c>
      <c r="M138" s="174">
        <v>0</v>
      </c>
      <c r="N138" s="174">
        <v>7920</v>
      </c>
      <c r="O138" s="174">
        <v>-7920</v>
      </c>
      <c r="P138" s="174">
        <v>0</v>
      </c>
      <c r="Q138" s="174">
        <v>0</v>
      </c>
      <c r="R138" s="174">
        <v>0</v>
      </c>
      <c r="S138" s="174">
        <v>0</v>
      </c>
      <c r="T138" s="174">
        <v>0</v>
      </c>
      <c r="U138" s="174">
        <v>0</v>
      </c>
      <c r="V138" s="174">
        <v>0</v>
      </c>
      <c r="W138" s="174">
        <v>0</v>
      </c>
      <c r="X138" s="174">
        <v>0</v>
      </c>
      <c r="Y138" s="174">
        <v>0</v>
      </c>
      <c r="Z138" s="174">
        <v>0</v>
      </c>
      <c r="AA138" s="174">
        <v>0</v>
      </c>
      <c r="AB138" s="174">
        <v>0</v>
      </c>
      <c r="AC138" s="174">
        <v>0</v>
      </c>
      <c r="AD138" s="174">
        <v>0</v>
      </c>
      <c r="AE138" s="174">
        <v>0</v>
      </c>
    </row>
    <row r="139" spans="1:31" ht="16.05" hidden="1" customHeight="1">
      <c r="A139" s="174">
        <v>2</v>
      </c>
      <c r="B139" s="174" t="s">
        <v>209</v>
      </c>
      <c r="C139" s="174" t="s">
        <v>10</v>
      </c>
      <c r="D139" s="174" t="s">
        <v>596</v>
      </c>
      <c r="E139" s="175">
        <v>0</v>
      </c>
      <c r="F139" s="175">
        <v>0</v>
      </c>
      <c r="G139" s="176">
        <v>0</v>
      </c>
      <c r="H139" s="174">
        <v>0</v>
      </c>
      <c r="I139" s="174">
        <v>0</v>
      </c>
      <c r="J139" s="174">
        <v>0</v>
      </c>
      <c r="K139" s="174">
        <v>0</v>
      </c>
      <c r="L139" s="174">
        <v>0</v>
      </c>
      <c r="M139" s="174">
        <v>0</v>
      </c>
      <c r="N139" s="174">
        <v>0</v>
      </c>
      <c r="O139" s="174">
        <v>0</v>
      </c>
      <c r="P139" s="174">
        <v>0</v>
      </c>
      <c r="Q139" s="174">
        <v>0</v>
      </c>
      <c r="R139" s="174">
        <v>0</v>
      </c>
      <c r="S139" s="174">
        <v>0</v>
      </c>
      <c r="T139" s="174">
        <v>0</v>
      </c>
      <c r="U139" s="174">
        <v>0</v>
      </c>
      <c r="V139" s="174">
        <v>0</v>
      </c>
      <c r="W139" s="174">
        <v>0</v>
      </c>
      <c r="X139" s="174">
        <v>0</v>
      </c>
      <c r="Y139" s="174">
        <v>0</v>
      </c>
      <c r="Z139" s="174">
        <v>0</v>
      </c>
      <c r="AA139" s="174">
        <v>0</v>
      </c>
      <c r="AB139" s="174">
        <v>0</v>
      </c>
      <c r="AC139" s="174">
        <v>0</v>
      </c>
      <c r="AD139" s="174">
        <v>0</v>
      </c>
      <c r="AE139" s="174">
        <v>0</v>
      </c>
    </row>
    <row r="140" spans="1:31" ht="16.05" hidden="1" customHeight="1">
      <c r="A140" s="174">
        <v>2</v>
      </c>
      <c r="B140" s="174" t="s">
        <v>209</v>
      </c>
      <c r="C140" s="174" t="s">
        <v>10</v>
      </c>
      <c r="D140" s="174" t="s">
        <v>588</v>
      </c>
      <c r="E140" s="175">
        <v>0</v>
      </c>
      <c r="F140" s="175">
        <v>0</v>
      </c>
      <c r="G140" s="176">
        <v>0</v>
      </c>
      <c r="H140" s="174">
        <v>0</v>
      </c>
      <c r="I140" s="174">
        <v>0</v>
      </c>
      <c r="J140" s="174">
        <v>0</v>
      </c>
      <c r="K140" s="174">
        <v>0</v>
      </c>
      <c r="L140" s="174">
        <v>0</v>
      </c>
      <c r="M140" s="174">
        <v>0</v>
      </c>
      <c r="N140" s="174">
        <v>0</v>
      </c>
      <c r="O140" s="174">
        <v>0</v>
      </c>
      <c r="P140" s="174">
        <v>0</v>
      </c>
      <c r="Q140" s="174">
        <v>0</v>
      </c>
      <c r="R140" s="174">
        <v>0</v>
      </c>
      <c r="S140" s="174">
        <v>0</v>
      </c>
      <c r="T140" s="174">
        <v>0</v>
      </c>
      <c r="U140" s="174">
        <v>0</v>
      </c>
      <c r="V140" s="174">
        <v>0</v>
      </c>
      <c r="W140" s="174">
        <v>0</v>
      </c>
      <c r="X140" s="174">
        <v>0</v>
      </c>
      <c r="Y140" s="174">
        <v>0</v>
      </c>
      <c r="Z140" s="174">
        <v>0</v>
      </c>
      <c r="AA140" s="174">
        <v>0</v>
      </c>
      <c r="AB140" s="174">
        <v>0</v>
      </c>
      <c r="AC140" s="174">
        <v>0</v>
      </c>
      <c r="AD140" s="174">
        <v>0</v>
      </c>
      <c r="AE140" s="174">
        <v>0</v>
      </c>
    </row>
    <row r="141" spans="1:31" ht="16.05" hidden="1" customHeight="1">
      <c r="A141" s="174">
        <v>2</v>
      </c>
      <c r="B141" s="174" t="s">
        <v>209</v>
      </c>
      <c r="C141" s="174" t="s">
        <v>10</v>
      </c>
      <c r="D141" s="174" t="s">
        <v>544</v>
      </c>
      <c r="E141" s="175">
        <v>0</v>
      </c>
      <c r="F141" s="175">
        <v>0</v>
      </c>
      <c r="G141" s="176">
        <v>0</v>
      </c>
      <c r="H141" s="174">
        <v>0</v>
      </c>
      <c r="I141" s="174">
        <v>0</v>
      </c>
      <c r="J141" s="174">
        <v>0</v>
      </c>
      <c r="K141" s="174">
        <v>0</v>
      </c>
      <c r="L141" s="174">
        <v>0</v>
      </c>
      <c r="M141" s="174">
        <v>0</v>
      </c>
      <c r="N141" s="174">
        <v>0</v>
      </c>
      <c r="O141" s="174">
        <v>0</v>
      </c>
      <c r="P141" s="174">
        <v>0</v>
      </c>
      <c r="Q141" s="174">
        <v>0</v>
      </c>
      <c r="R141" s="174">
        <v>0</v>
      </c>
      <c r="S141" s="174">
        <v>0</v>
      </c>
      <c r="T141" s="174">
        <v>0</v>
      </c>
      <c r="U141" s="174">
        <v>0</v>
      </c>
      <c r="V141" s="174">
        <v>0</v>
      </c>
      <c r="W141" s="174">
        <v>0</v>
      </c>
      <c r="X141" s="174">
        <v>0</v>
      </c>
      <c r="Y141" s="174">
        <v>0</v>
      </c>
      <c r="Z141" s="174">
        <v>0</v>
      </c>
      <c r="AA141" s="174">
        <v>0</v>
      </c>
      <c r="AB141" s="174">
        <v>0</v>
      </c>
      <c r="AC141" s="174">
        <v>0</v>
      </c>
      <c r="AD141" s="174">
        <v>0</v>
      </c>
      <c r="AE141" s="174">
        <v>0</v>
      </c>
    </row>
    <row r="142" spans="1:31" ht="16.05" hidden="1" customHeight="1">
      <c r="A142" s="174">
        <v>2</v>
      </c>
      <c r="B142" s="174" t="s">
        <v>209</v>
      </c>
      <c r="C142" s="174" t="s">
        <v>10</v>
      </c>
      <c r="D142" s="174" t="s">
        <v>542</v>
      </c>
      <c r="E142" s="175">
        <v>0</v>
      </c>
      <c r="F142" s="175">
        <v>0</v>
      </c>
      <c r="G142" s="176">
        <v>0</v>
      </c>
      <c r="H142" s="174">
        <v>0</v>
      </c>
      <c r="I142" s="174">
        <v>0</v>
      </c>
      <c r="J142" s="174">
        <v>0</v>
      </c>
      <c r="K142" s="174">
        <v>0</v>
      </c>
      <c r="L142" s="174">
        <v>0</v>
      </c>
      <c r="M142" s="174">
        <v>0</v>
      </c>
      <c r="N142" s="174">
        <v>0</v>
      </c>
      <c r="O142" s="174">
        <v>0</v>
      </c>
      <c r="P142" s="174">
        <v>0</v>
      </c>
      <c r="Q142" s="174">
        <v>0</v>
      </c>
      <c r="R142" s="174">
        <v>0</v>
      </c>
      <c r="S142" s="174">
        <v>0</v>
      </c>
      <c r="T142" s="174">
        <v>0</v>
      </c>
      <c r="U142" s="174">
        <v>0</v>
      </c>
      <c r="V142" s="174">
        <v>0</v>
      </c>
      <c r="W142" s="174">
        <v>0</v>
      </c>
      <c r="X142" s="174">
        <v>0</v>
      </c>
      <c r="Y142" s="174">
        <v>0</v>
      </c>
      <c r="Z142" s="174">
        <v>0</v>
      </c>
      <c r="AA142" s="174">
        <v>0</v>
      </c>
      <c r="AB142" s="174">
        <v>0</v>
      </c>
      <c r="AC142" s="174">
        <v>0</v>
      </c>
      <c r="AD142" s="174">
        <v>0</v>
      </c>
      <c r="AE142" s="174">
        <v>0</v>
      </c>
    </row>
    <row r="143" spans="1:31" ht="16.05" hidden="1" customHeight="1">
      <c r="A143" s="174">
        <v>2</v>
      </c>
      <c r="B143" s="174" t="s">
        <v>209</v>
      </c>
      <c r="C143" s="174" t="s">
        <v>10</v>
      </c>
      <c r="D143" s="174" t="s">
        <v>515</v>
      </c>
      <c r="E143" s="175">
        <v>0</v>
      </c>
      <c r="F143" s="175">
        <v>0</v>
      </c>
      <c r="G143" s="176">
        <v>0</v>
      </c>
      <c r="H143" s="174">
        <v>0</v>
      </c>
      <c r="I143" s="174">
        <v>0</v>
      </c>
      <c r="J143" s="174">
        <v>0</v>
      </c>
      <c r="K143" s="174">
        <v>0</v>
      </c>
      <c r="L143" s="174">
        <v>0</v>
      </c>
      <c r="M143" s="174">
        <v>0</v>
      </c>
      <c r="N143" s="174">
        <v>0</v>
      </c>
      <c r="O143" s="174">
        <v>0</v>
      </c>
      <c r="P143" s="174">
        <v>0</v>
      </c>
      <c r="Q143" s="174">
        <v>0</v>
      </c>
      <c r="R143" s="174">
        <v>0</v>
      </c>
      <c r="S143" s="174">
        <v>0</v>
      </c>
      <c r="T143" s="174">
        <v>0</v>
      </c>
      <c r="U143" s="174">
        <v>0</v>
      </c>
      <c r="V143" s="174">
        <v>0</v>
      </c>
      <c r="W143" s="174">
        <v>0</v>
      </c>
      <c r="X143" s="174">
        <v>0</v>
      </c>
      <c r="Y143" s="174">
        <v>0</v>
      </c>
      <c r="Z143" s="174">
        <v>0</v>
      </c>
      <c r="AA143" s="174">
        <v>0</v>
      </c>
      <c r="AB143" s="174">
        <v>0</v>
      </c>
      <c r="AC143" s="174">
        <v>0</v>
      </c>
      <c r="AD143" s="174">
        <v>0</v>
      </c>
      <c r="AE143" s="174">
        <v>0</v>
      </c>
    </row>
    <row r="144" spans="1:31" ht="16.05" hidden="1" customHeight="1">
      <c r="A144" s="174">
        <v>2</v>
      </c>
      <c r="B144" s="174" t="s">
        <v>209</v>
      </c>
      <c r="C144" s="174" t="s">
        <v>10</v>
      </c>
      <c r="D144" s="174" t="s">
        <v>498</v>
      </c>
      <c r="E144" s="175">
        <v>0</v>
      </c>
      <c r="F144" s="175">
        <v>0</v>
      </c>
      <c r="G144" s="176">
        <v>0</v>
      </c>
      <c r="H144" s="174">
        <v>0</v>
      </c>
      <c r="I144" s="174">
        <v>0</v>
      </c>
      <c r="J144" s="174">
        <v>0</v>
      </c>
      <c r="K144" s="174">
        <v>0</v>
      </c>
      <c r="L144" s="174">
        <v>0</v>
      </c>
      <c r="M144" s="174">
        <v>0</v>
      </c>
      <c r="N144" s="174">
        <v>0</v>
      </c>
      <c r="O144" s="174">
        <v>0</v>
      </c>
      <c r="P144" s="174">
        <v>0</v>
      </c>
      <c r="Q144" s="174">
        <v>0</v>
      </c>
      <c r="R144" s="174">
        <v>0</v>
      </c>
      <c r="S144" s="174">
        <v>0</v>
      </c>
      <c r="T144" s="174">
        <v>0</v>
      </c>
      <c r="U144" s="174">
        <v>0</v>
      </c>
      <c r="V144" s="174">
        <v>0</v>
      </c>
      <c r="W144" s="174">
        <v>0</v>
      </c>
      <c r="X144" s="174">
        <v>0</v>
      </c>
      <c r="Y144" s="174">
        <v>0</v>
      </c>
      <c r="Z144" s="174">
        <v>0</v>
      </c>
      <c r="AA144" s="174">
        <v>0</v>
      </c>
      <c r="AB144" s="174">
        <v>0</v>
      </c>
      <c r="AC144" s="174">
        <v>0</v>
      </c>
      <c r="AD144" s="174">
        <v>0</v>
      </c>
      <c r="AE144" s="174">
        <v>0</v>
      </c>
    </row>
    <row r="145" spans="1:31" ht="16.05" hidden="1" customHeight="1">
      <c r="A145" s="174">
        <v>2</v>
      </c>
      <c r="B145" s="174" t="s">
        <v>209</v>
      </c>
      <c r="C145" s="174" t="s">
        <v>10</v>
      </c>
      <c r="D145" s="174" t="s">
        <v>382</v>
      </c>
      <c r="E145" s="175">
        <v>0</v>
      </c>
      <c r="F145" s="175">
        <v>0</v>
      </c>
      <c r="G145" s="176">
        <v>0</v>
      </c>
      <c r="H145" s="174">
        <v>0</v>
      </c>
      <c r="I145" s="174">
        <v>0</v>
      </c>
      <c r="J145" s="174">
        <v>0</v>
      </c>
      <c r="K145" s="174">
        <v>0</v>
      </c>
      <c r="L145" s="174">
        <v>0</v>
      </c>
      <c r="M145" s="174">
        <v>0</v>
      </c>
      <c r="N145" s="174">
        <v>0</v>
      </c>
      <c r="O145" s="174">
        <v>0</v>
      </c>
      <c r="P145" s="174">
        <v>0</v>
      </c>
      <c r="Q145" s="174">
        <v>0</v>
      </c>
      <c r="R145" s="174">
        <v>0</v>
      </c>
      <c r="S145" s="174">
        <v>0</v>
      </c>
      <c r="T145" s="174">
        <v>0</v>
      </c>
      <c r="U145" s="174">
        <v>0</v>
      </c>
      <c r="V145" s="174">
        <v>0</v>
      </c>
      <c r="W145" s="174">
        <v>0</v>
      </c>
      <c r="X145" s="174">
        <v>0</v>
      </c>
      <c r="Y145" s="174">
        <v>0</v>
      </c>
      <c r="Z145" s="174">
        <v>0</v>
      </c>
      <c r="AA145" s="174">
        <v>0</v>
      </c>
      <c r="AB145" s="174">
        <v>0</v>
      </c>
      <c r="AC145" s="174">
        <v>0</v>
      </c>
      <c r="AD145" s="174">
        <v>0</v>
      </c>
      <c r="AE145" s="174">
        <v>0</v>
      </c>
    </row>
    <row r="146" spans="1:31" ht="16.05" hidden="1" customHeight="1">
      <c r="A146" s="174">
        <v>2</v>
      </c>
      <c r="B146" s="174" t="s">
        <v>209</v>
      </c>
      <c r="C146" s="174" t="s">
        <v>10</v>
      </c>
      <c r="D146" s="174" t="s">
        <v>66</v>
      </c>
      <c r="E146" s="175">
        <v>179561</v>
      </c>
      <c r="F146" s="175">
        <v>0</v>
      </c>
      <c r="G146" s="176">
        <v>179561</v>
      </c>
      <c r="H146" s="174">
        <v>70000</v>
      </c>
      <c r="I146" s="174">
        <v>0</v>
      </c>
      <c r="J146" s="174">
        <v>70000</v>
      </c>
      <c r="K146" s="174">
        <v>109561</v>
      </c>
      <c r="L146" s="174">
        <v>0</v>
      </c>
      <c r="M146" s="174">
        <v>0</v>
      </c>
      <c r="N146" s="174">
        <v>0</v>
      </c>
      <c r="O146" s="174">
        <v>179561</v>
      </c>
      <c r="P146" s="174">
        <v>0</v>
      </c>
      <c r="Q146" s="174">
        <v>0</v>
      </c>
      <c r="R146" s="174">
        <v>0</v>
      </c>
      <c r="S146" s="174">
        <v>179561</v>
      </c>
      <c r="T146" s="174">
        <v>0</v>
      </c>
      <c r="U146" s="174">
        <v>0</v>
      </c>
      <c r="V146" s="174">
        <v>0</v>
      </c>
      <c r="W146" s="174">
        <v>179561</v>
      </c>
      <c r="X146" s="174">
        <v>258713</v>
      </c>
      <c r="Y146" s="174">
        <v>0</v>
      </c>
      <c r="Z146" s="174">
        <v>258713</v>
      </c>
      <c r="AA146" s="174">
        <v>-79152</v>
      </c>
      <c r="AB146" s="174">
        <v>0</v>
      </c>
      <c r="AC146" s="174">
        <v>0</v>
      </c>
      <c r="AD146" s="174">
        <v>0</v>
      </c>
      <c r="AE146" s="174">
        <v>179561</v>
      </c>
    </row>
    <row r="147" spans="1:31" ht="16.05" hidden="1" customHeight="1">
      <c r="A147" s="174">
        <v>2</v>
      </c>
      <c r="B147" s="174" t="s">
        <v>209</v>
      </c>
      <c r="C147" s="174" t="s">
        <v>10</v>
      </c>
      <c r="D147" s="174" t="s">
        <v>145</v>
      </c>
      <c r="E147" s="175">
        <v>253805</v>
      </c>
      <c r="F147" s="175">
        <v>265000</v>
      </c>
      <c r="G147" s="176">
        <v>518805</v>
      </c>
      <c r="H147" s="174">
        <v>136570</v>
      </c>
      <c r="I147" s="174">
        <v>0</v>
      </c>
      <c r="J147" s="174">
        <v>136570</v>
      </c>
      <c r="K147" s="174">
        <v>382235</v>
      </c>
      <c r="L147" s="174">
        <v>22000</v>
      </c>
      <c r="M147" s="174">
        <v>0</v>
      </c>
      <c r="N147" s="174">
        <v>22000</v>
      </c>
      <c r="O147" s="174">
        <v>496805</v>
      </c>
      <c r="P147" s="174">
        <v>80650</v>
      </c>
      <c r="Q147" s="174">
        <v>75700</v>
      </c>
      <c r="R147" s="174">
        <v>156350</v>
      </c>
      <c r="S147" s="174">
        <v>362455</v>
      </c>
      <c r="T147" s="174">
        <v>0</v>
      </c>
      <c r="U147" s="174">
        <v>0</v>
      </c>
      <c r="V147" s="174">
        <v>0</v>
      </c>
      <c r="W147" s="174">
        <v>518805</v>
      </c>
      <c r="X147" s="174">
        <v>253805</v>
      </c>
      <c r="Y147" s="174">
        <v>265000</v>
      </c>
      <c r="Z147" s="174">
        <v>518805</v>
      </c>
      <c r="AA147" s="174">
        <v>0</v>
      </c>
      <c r="AB147" s="174">
        <v>0</v>
      </c>
      <c r="AC147" s="174">
        <v>0</v>
      </c>
      <c r="AD147" s="174">
        <v>0</v>
      </c>
      <c r="AE147" s="174">
        <v>518805</v>
      </c>
    </row>
    <row r="148" spans="1:31" ht="16.05" hidden="1" customHeight="1">
      <c r="A148" s="174">
        <v>2</v>
      </c>
      <c r="B148" s="174" t="s">
        <v>209</v>
      </c>
      <c r="C148" s="174" t="s">
        <v>10</v>
      </c>
      <c r="D148" s="174" t="s">
        <v>154</v>
      </c>
      <c r="E148" s="175">
        <v>321776</v>
      </c>
      <c r="F148" s="175">
        <v>43940</v>
      </c>
      <c r="G148" s="176">
        <v>365716</v>
      </c>
      <c r="H148" s="174">
        <v>104930</v>
      </c>
      <c r="I148" s="174">
        <v>0</v>
      </c>
      <c r="J148" s="174">
        <v>104930</v>
      </c>
      <c r="K148" s="174">
        <v>260786</v>
      </c>
      <c r="L148" s="174">
        <v>328870</v>
      </c>
      <c r="M148" s="174">
        <v>48450</v>
      </c>
      <c r="N148" s="174">
        <v>377320</v>
      </c>
      <c r="O148" s="174">
        <v>-11604</v>
      </c>
      <c r="P148" s="174">
        <v>426680</v>
      </c>
      <c r="Q148" s="174">
        <v>115330</v>
      </c>
      <c r="R148" s="174">
        <v>542010</v>
      </c>
      <c r="S148" s="174">
        <v>-176294</v>
      </c>
      <c r="T148" s="174">
        <v>434550</v>
      </c>
      <c r="U148" s="174">
        <v>117550</v>
      </c>
      <c r="V148" s="174">
        <v>552100</v>
      </c>
      <c r="W148" s="174">
        <v>-186384</v>
      </c>
      <c r="X148" s="174">
        <v>321776</v>
      </c>
      <c r="Y148" s="174">
        <v>43940</v>
      </c>
      <c r="Z148" s="174">
        <v>365716</v>
      </c>
      <c r="AA148" s="174">
        <v>0</v>
      </c>
      <c r="AB148" s="174">
        <v>0</v>
      </c>
      <c r="AC148" s="174">
        <v>0</v>
      </c>
      <c r="AD148" s="174">
        <v>0</v>
      </c>
      <c r="AE148" s="174">
        <v>365716</v>
      </c>
    </row>
    <row r="149" spans="1:31" ht="16.05" hidden="1" customHeight="1">
      <c r="A149" s="174">
        <v>2</v>
      </c>
      <c r="B149" s="174" t="s">
        <v>209</v>
      </c>
      <c r="C149" s="174" t="s">
        <v>10</v>
      </c>
      <c r="D149" s="174" t="s">
        <v>85</v>
      </c>
      <c r="E149" s="175">
        <v>343295</v>
      </c>
      <c r="F149" s="175">
        <v>0</v>
      </c>
      <c r="G149" s="176">
        <v>343295</v>
      </c>
      <c r="H149" s="174">
        <v>205300</v>
      </c>
      <c r="I149" s="174">
        <v>0</v>
      </c>
      <c r="J149" s="174">
        <v>205300</v>
      </c>
      <c r="K149" s="174">
        <v>137995</v>
      </c>
      <c r="L149" s="174">
        <v>539811</v>
      </c>
      <c r="M149" s="174">
        <v>0</v>
      </c>
      <c r="N149" s="174">
        <v>539811</v>
      </c>
      <c r="O149" s="174">
        <v>-196516</v>
      </c>
      <c r="P149" s="174">
        <v>641267</v>
      </c>
      <c r="Q149" s="174">
        <v>0</v>
      </c>
      <c r="R149" s="174">
        <v>641267</v>
      </c>
      <c r="S149" s="174">
        <v>-297972</v>
      </c>
      <c r="T149" s="174">
        <v>213640</v>
      </c>
      <c r="U149" s="174">
        <v>0</v>
      </c>
      <c r="V149" s="174">
        <v>213640</v>
      </c>
      <c r="W149" s="174">
        <v>129655</v>
      </c>
      <c r="X149" s="174">
        <v>506655</v>
      </c>
      <c r="Y149" s="174">
        <v>0</v>
      </c>
      <c r="Z149" s="174">
        <v>506655</v>
      </c>
      <c r="AA149" s="174">
        <v>-163360</v>
      </c>
      <c r="AB149" s="174">
        <v>0</v>
      </c>
      <c r="AC149" s="174">
        <v>0</v>
      </c>
      <c r="AD149" s="174">
        <v>0</v>
      </c>
      <c r="AE149" s="174">
        <v>343295</v>
      </c>
    </row>
    <row r="150" spans="1:31" ht="16.05" hidden="1" customHeight="1">
      <c r="A150" s="174">
        <v>2</v>
      </c>
      <c r="B150" s="174" t="s">
        <v>209</v>
      </c>
      <c r="C150" s="174" t="s">
        <v>10</v>
      </c>
      <c r="D150" s="174" t="s">
        <v>184</v>
      </c>
      <c r="E150" s="175">
        <v>0</v>
      </c>
      <c r="F150" s="175">
        <v>0</v>
      </c>
      <c r="G150" s="176">
        <v>0</v>
      </c>
      <c r="H150" s="174">
        <v>0</v>
      </c>
      <c r="I150" s="174">
        <v>0</v>
      </c>
      <c r="J150" s="174">
        <v>0</v>
      </c>
      <c r="K150" s="174">
        <v>0</v>
      </c>
      <c r="L150" s="174">
        <v>0</v>
      </c>
      <c r="M150" s="174">
        <v>0</v>
      </c>
      <c r="N150" s="174">
        <v>0</v>
      </c>
      <c r="O150" s="174">
        <v>0</v>
      </c>
      <c r="P150" s="174">
        <v>0</v>
      </c>
      <c r="Q150" s="174">
        <v>0</v>
      </c>
      <c r="R150" s="174">
        <v>0</v>
      </c>
      <c r="S150" s="174">
        <v>0</v>
      </c>
      <c r="T150" s="174">
        <v>0</v>
      </c>
      <c r="U150" s="174">
        <v>0</v>
      </c>
      <c r="V150" s="174">
        <v>0</v>
      </c>
      <c r="W150" s="174">
        <v>0</v>
      </c>
      <c r="X150" s="174">
        <v>0</v>
      </c>
      <c r="Y150" s="174">
        <v>0</v>
      </c>
      <c r="Z150" s="174">
        <v>0</v>
      </c>
      <c r="AA150" s="174">
        <v>0</v>
      </c>
      <c r="AB150" s="174">
        <v>0</v>
      </c>
      <c r="AC150" s="174">
        <v>0</v>
      </c>
      <c r="AD150" s="174">
        <v>0</v>
      </c>
      <c r="AE150" s="174">
        <v>0</v>
      </c>
    </row>
    <row r="151" spans="1:31" ht="16.05" hidden="1" customHeight="1">
      <c r="A151" s="174">
        <v>2</v>
      </c>
      <c r="B151" s="174" t="s">
        <v>209</v>
      </c>
      <c r="C151" s="174" t="s">
        <v>10</v>
      </c>
      <c r="D151" s="174" t="s">
        <v>139</v>
      </c>
      <c r="E151" s="175">
        <v>0</v>
      </c>
      <c r="F151" s="175">
        <v>0</v>
      </c>
      <c r="G151" s="176">
        <v>0</v>
      </c>
      <c r="H151" s="174">
        <v>0</v>
      </c>
      <c r="I151" s="174">
        <v>0</v>
      </c>
      <c r="J151" s="174">
        <v>0</v>
      </c>
      <c r="K151" s="174">
        <v>0</v>
      </c>
      <c r="L151" s="174">
        <v>0</v>
      </c>
      <c r="M151" s="174">
        <v>0</v>
      </c>
      <c r="N151" s="174">
        <v>0</v>
      </c>
      <c r="O151" s="174">
        <v>0</v>
      </c>
      <c r="P151" s="174">
        <v>0</v>
      </c>
      <c r="Q151" s="174">
        <v>0</v>
      </c>
      <c r="R151" s="174">
        <v>0</v>
      </c>
      <c r="S151" s="174">
        <v>0</v>
      </c>
      <c r="T151" s="174">
        <v>0</v>
      </c>
      <c r="U151" s="174">
        <v>0</v>
      </c>
      <c r="V151" s="174">
        <v>0</v>
      </c>
      <c r="W151" s="174">
        <v>0</v>
      </c>
      <c r="X151" s="174">
        <v>0</v>
      </c>
      <c r="Y151" s="174">
        <v>0</v>
      </c>
      <c r="Z151" s="174">
        <v>0</v>
      </c>
      <c r="AA151" s="174">
        <v>0</v>
      </c>
      <c r="AB151" s="174">
        <v>0</v>
      </c>
      <c r="AC151" s="174">
        <v>0</v>
      </c>
      <c r="AD151" s="174">
        <v>0</v>
      </c>
      <c r="AE151" s="174">
        <v>0</v>
      </c>
    </row>
    <row r="152" spans="1:31" ht="16.05" hidden="1" customHeight="1">
      <c r="A152" s="174">
        <v>2</v>
      </c>
      <c r="B152" s="174" t="s">
        <v>209</v>
      </c>
      <c r="C152" s="174" t="s">
        <v>10</v>
      </c>
      <c r="D152" s="174" t="s">
        <v>147</v>
      </c>
      <c r="E152" s="175">
        <v>48100</v>
      </c>
      <c r="F152" s="175">
        <v>0</v>
      </c>
      <c r="G152" s="176">
        <v>48100</v>
      </c>
      <c r="H152" s="174">
        <v>55000</v>
      </c>
      <c r="I152" s="174">
        <v>0</v>
      </c>
      <c r="J152" s="174">
        <v>55000</v>
      </c>
      <c r="K152" s="174">
        <v>-6900</v>
      </c>
      <c r="L152" s="174">
        <v>0</v>
      </c>
      <c r="M152" s="174">
        <v>0</v>
      </c>
      <c r="N152" s="174">
        <v>0</v>
      </c>
      <c r="O152" s="174">
        <v>48100</v>
      </c>
      <c r="P152" s="174">
        <v>10000</v>
      </c>
      <c r="Q152" s="174">
        <v>0</v>
      </c>
      <c r="R152" s="174">
        <v>10000</v>
      </c>
      <c r="S152" s="174">
        <v>38100</v>
      </c>
      <c r="T152" s="174">
        <v>192960</v>
      </c>
      <c r="U152" s="174">
        <v>0</v>
      </c>
      <c r="V152" s="174">
        <v>192960</v>
      </c>
      <c r="W152" s="174">
        <v>-144860</v>
      </c>
      <c r="X152" s="174">
        <v>48100</v>
      </c>
      <c r="Y152" s="174">
        <v>0</v>
      </c>
      <c r="Z152" s="174">
        <v>48100</v>
      </c>
      <c r="AA152" s="174">
        <v>0</v>
      </c>
      <c r="AB152" s="174">
        <v>0</v>
      </c>
      <c r="AC152" s="174">
        <v>0</v>
      </c>
      <c r="AD152" s="174">
        <v>0</v>
      </c>
      <c r="AE152" s="174">
        <v>48100</v>
      </c>
    </row>
    <row r="153" spans="1:31" ht="16.05" hidden="1" customHeight="1">
      <c r="A153" s="174">
        <v>2</v>
      </c>
      <c r="B153" s="174" t="s">
        <v>209</v>
      </c>
      <c r="C153" s="174" t="s">
        <v>10</v>
      </c>
      <c r="D153" s="174" t="s">
        <v>73</v>
      </c>
      <c r="E153" s="175">
        <v>262570</v>
      </c>
      <c r="F153" s="175">
        <v>0</v>
      </c>
      <c r="G153" s="176">
        <v>262570</v>
      </c>
      <c r="H153" s="174">
        <v>45000</v>
      </c>
      <c r="I153" s="174">
        <v>0</v>
      </c>
      <c r="J153" s="174">
        <v>45000</v>
      </c>
      <c r="K153" s="174">
        <v>217570</v>
      </c>
      <c r="L153" s="174">
        <v>379689</v>
      </c>
      <c r="M153" s="174">
        <v>71300</v>
      </c>
      <c r="N153" s="174">
        <v>450989</v>
      </c>
      <c r="O153" s="174">
        <v>-188419</v>
      </c>
      <c r="P153" s="174">
        <v>0</v>
      </c>
      <c r="Q153" s="174">
        <v>0</v>
      </c>
      <c r="R153" s="174">
        <v>0</v>
      </c>
      <c r="S153" s="174">
        <v>262570</v>
      </c>
      <c r="T153" s="174">
        <v>164930</v>
      </c>
      <c r="U153" s="174">
        <v>50140</v>
      </c>
      <c r="V153" s="174">
        <v>215070</v>
      </c>
      <c r="W153" s="174">
        <v>47500</v>
      </c>
      <c r="X153" s="174">
        <v>262570</v>
      </c>
      <c r="Y153" s="174">
        <v>0</v>
      </c>
      <c r="Z153" s="174">
        <v>262570</v>
      </c>
      <c r="AA153" s="174">
        <v>0</v>
      </c>
      <c r="AB153" s="174">
        <v>0</v>
      </c>
      <c r="AC153" s="174">
        <v>0</v>
      </c>
      <c r="AD153" s="174">
        <v>0</v>
      </c>
      <c r="AE153" s="174">
        <v>262570</v>
      </c>
    </row>
    <row r="154" spans="1:31" ht="16.05" hidden="1" customHeight="1">
      <c r="A154" s="174">
        <v>2</v>
      </c>
      <c r="B154" s="174" t="s">
        <v>209</v>
      </c>
      <c r="C154" s="174" t="s">
        <v>10</v>
      </c>
      <c r="D154" s="174" t="s">
        <v>141</v>
      </c>
      <c r="E154" s="175">
        <v>84625</v>
      </c>
      <c r="F154" s="175">
        <v>0</v>
      </c>
      <c r="G154" s="176">
        <v>84625</v>
      </c>
      <c r="H154" s="174">
        <v>0</v>
      </c>
      <c r="I154" s="174">
        <v>0</v>
      </c>
      <c r="J154" s="174">
        <v>0</v>
      </c>
      <c r="K154" s="174">
        <v>84625</v>
      </c>
      <c r="L154" s="174">
        <v>30000</v>
      </c>
      <c r="M154" s="174">
        <v>0</v>
      </c>
      <c r="N154" s="174">
        <v>30000</v>
      </c>
      <c r="O154" s="174">
        <v>54625</v>
      </c>
      <c r="P154" s="174">
        <v>100000</v>
      </c>
      <c r="Q154" s="174">
        <v>0</v>
      </c>
      <c r="R154" s="174">
        <v>100000</v>
      </c>
      <c r="S154" s="174">
        <v>-15375</v>
      </c>
      <c r="T154" s="174">
        <v>83000</v>
      </c>
      <c r="U154" s="174">
        <v>0</v>
      </c>
      <c r="V154" s="174">
        <v>83000</v>
      </c>
      <c r="W154" s="174">
        <v>1625</v>
      </c>
      <c r="X154" s="174">
        <v>84625</v>
      </c>
      <c r="Y154" s="174">
        <v>0</v>
      </c>
      <c r="Z154" s="174">
        <v>84625</v>
      </c>
      <c r="AA154" s="174">
        <v>0</v>
      </c>
      <c r="AB154" s="174">
        <v>0</v>
      </c>
      <c r="AC154" s="174">
        <v>0</v>
      </c>
      <c r="AD154" s="174">
        <v>0</v>
      </c>
      <c r="AE154" s="174">
        <v>84625</v>
      </c>
    </row>
    <row r="155" spans="1:31" ht="16.05" hidden="1" customHeight="1">
      <c r="A155" s="174">
        <v>2</v>
      </c>
      <c r="B155" s="174" t="s">
        <v>209</v>
      </c>
      <c r="C155" s="174" t="s">
        <v>10</v>
      </c>
      <c r="D155" s="174" t="s">
        <v>168</v>
      </c>
      <c r="E155" s="175">
        <v>532010</v>
      </c>
      <c r="F155" s="175">
        <v>39250</v>
      </c>
      <c r="G155" s="176">
        <v>571260</v>
      </c>
      <c r="H155" s="174">
        <v>530580</v>
      </c>
      <c r="I155" s="174">
        <v>38000</v>
      </c>
      <c r="J155" s="174">
        <v>568580</v>
      </c>
      <c r="K155" s="174">
        <v>2680</v>
      </c>
      <c r="L155" s="174">
        <v>947536</v>
      </c>
      <c r="M155" s="174">
        <v>0</v>
      </c>
      <c r="N155" s="174">
        <v>947536</v>
      </c>
      <c r="O155" s="174">
        <v>-376276</v>
      </c>
      <c r="P155" s="174">
        <v>423303</v>
      </c>
      <c r="Q155" s="174">
        <v>86300</v>
      </c>
      <c r="R155" s="174">
        <v>509603</v>
      </c>
      <c r="S155" s="174">
        <v>61657</v>
      </c>
      <c r="T155" s="174">
        <v>426331</v>
      </c>
      <c r="U155" s="174">
        <v>94450</v>
      </c>
      <c r="V155" s="174">
        <v>520781</v>
      </c>
      <c r="W155" s="174">
        <v>50479</v>
      </c>
      <c r="X155" s="174">
        <v>532010</v>
      </c>
      <c r="Y155" s="174">
        <v>39250</v>
      </c>
      <c r="Z155" s="174">
        <v>571260</v>
      </c>
      <c r="AA155" s="174">
        <v>0</v>
      </c>
      <c r="AB155" s="174">
        <v>0</v>
      </c>
      <c r="AC155" s="174">
        <v>0</v>
      </c>
      <c r="AD155" s="174">
        <v>0</v>
      </c>
      <c r="AE155" s="174">
        <v>571260</v>
      </c>
    </row>
    <row r="156" spans="1:31" ht="16.05" hidden="1" customHeight="1">
      <c r="A156" s="174">
        <v>2</v>
      </c>
      <c r="B156" s="174" t="s">
        <v>209</v>
      </c>
      <c r="C156" s="174" t="s">
        <v>10</v>
      </c>
      <c r="D156" s="174" t="s">
        <v>89</v>
      </c>
      <c r="E156" s="175">
        <v>0</v>
      </c>
      <c r="F156" s="175">
        <v>0</v>
      </c>
      <c r="G156" s="176">
        <v>0</v>
      </c>
      <c r="H156" s="174">
        <v>60710</v>
      </c>
      <c r="I156" s="174">
        <v>0</v>
      </c>
      <c r="J156" s="174">
        <v>60710</v>
      </c>
      <c r="K156" s="174">
        <v>-60710</v>
      </c>
      <c r="L156" s="174">
        <v>0</v>
      </c>
      <c r="M156" s="174">
        <v>0</v>
      </c>
      <c r="N156" s="174">
        <v>0</v>
      </c>
      <c r="O156" s="174">
        <v>0</v>
      </c>
      <c r="P156" s="174">
        <v>0</v>
      </c>
      <c r="Q156" s="174">
        <v>0</v>
      </c>
      <c r="R156" s="174">
        <v>0</v>
      </c>
      <c r="S156" s="174">
        <v>0</v>
      </c>
      <c r="T156" s="174">
        <v>0</v>
      </c>
      <c r="U156" s="174">
        <v>0</v>
      </c>
      <c r="V156" s="174">
        <v>0</v>
      </c>
      <c r="W156" s="174">
        <v>0</v>
      </c>
      <c r="X156" s="174">
        <v>0</v>
      </c>
      <c r="Y156" s="174">
        <v>0</v>
      </c>
      <c r="Z156" s="174">
        <v>0</v>
      </c>
      <c r="AA156" s="174">
        <v>0</v>
      </c>
      <c r="AB156" s="174">
        <v>0</v>
      </c>
      <c r="AC156" s="174">
        <v>0</v>
      </c>
      <c r="AD156" s="174">
        <v>0</v>
      </c>
      <c r="AE156" s="174">
        <v>0</v>
      </c>
    </row>
    <row r="157" spans="1:31" ht="16.05" hidden="1" customHeight="1">
      <c r="A157" s="174">
        <v>2</v>
      </c>
      <c r="B157" s="174" t="s">
        <v>209</v>
      </c>
      <c r="C157" s="174" t="s">
        <v>10</v>
      </c>
      <c r="D157" s="174" t="s">
        <v>77</v>
      </c>
      <c r="E157" s="175">
        <v>314204</v>
      </c>
      <c r="F157" s="175">
        <v>0</v>
      </c>
      <c r="G157" s="176">
        <v>314204</v>
      </c>
      <c r="H157" s="174">
        <v>301000</v>
      </c>
      <c r="I157" s="174">
        <v>18400</v>
      </c>
      <c r="J157" s="174">
        <v>319400</v>
      </c>
      <c r="K157" s="174">
        <v>-5196</v>
      </c>
      <c r="L157" s="174">
        <v>430730</v>
      </c>
      <c r="M157" s="174">
        <v>0</v>
      </c>
      <c r="N157" s="174">
        <v>430730</v>
      </c>
      <c r="O157" s="174">
        <v>-116526</v>
      </c>
      <c r="P157" s="174">
        <v>0</v>
      </c>
      <c r="Q157" s="174">
        <v>0</v>
      </c>
      <c r="R157" s="174">
        <v>0</v>
      </c>
      <c r="S157" s="174">
        <v>314204</v>
      </c>
      <c r="T157" s="174">
        <v>314596</v>
      </c>
      <c r="U157" s="174">
        <v>46450</v>
      </c>
      <c r="V157" s="174">
        <v>361046</v>
      </c>
      <c r="W157" s="174">
        <v>-46842</v>
      </c>
      <c r="X157" s="174">
        <v>328250</v>
      </c>
      <c r="Y157" s="174">
        <v>0</v>
      </c>
      <c r="Z157" s="174">
        <v>328250</v>
      </c>
      <c r="AA157" s="174">
        <v>-14046</v>
      </c>
      <c r="AB157" s="174">
        <v>0</v>
      </c>
      <c r="AC157" s="174">
        <v>0</v>
      </c>
      <c r="AD157" s="174">
        <v>0</v>
      </c>
      <c r="AE157" s="174">
        <v>314204</v>
      </c>
    </row>
    <row r="158" spans="1:31" ht="16.05" hidden="1" customHeight="1">
      <c r="A158" s="174">
        <v>2</v>
      </c>
      <c r="B158" s="174" t="s">
        <v>209</v>
      </c>
      <c r="C158" s="174" t="s">
        <v>10</v>
      </c>
      <c r="D158" s="174" t="s">
        <v>128</v>
      </c>
      <c r="E158" s="175">
        <v>0</v>
      </c>
      <c r="F158" s="175">
        <v>0</v>
      </c>
      <c r="G158" s="176">
        <v>0</v>
      </c>
      <c r="H158" s="174">
        <v>0</v>
      </c>
      <c r="I158" s="174">
        <v>0</v>
      </c>
      <c r="J158" s="174">
        <v>0</v>
      </c>
      <c r="K158" s="174">
        <v>0</v>
      </c>
      <c r="L158" s="174">
        <v>190000</v>
      </c>
      <c r="M158" s="174">
        <v>39850</v>
      </c>
      <c r="N158" s="174">
        <v>229850</v>
      </c>
      <c r="O158" s="174">
        <v>-229850</v>
      </c>
      <c r="P158" s="174">
        <v>0</v>
      </c>
      <c r="Q158" s="174">
        <v>0</v>
      </c>
      <c r="R158" s="174">
        <v>0</v>
      </c>
      <c r="S158" s="174">
        <v>0</v>
      </c>
      <c r="T158" s="174">
        <v>130000</v>
      </c>
      <c r="U158" s="174">
        <v>46050</v>
      </c>
      <c r="V158" s="174">
        <v>176050</v>
      </c>
      <c r="W158" s="174">
        <v>-176050</v>
      </c>
      <c r="X158" s="174">
        <v>0</v>
      </c>
      <c r="Y158" s="174">
        <v>0</v>
      </c>
      <c r="Z158" s="174">
        <v>0</v>
      </c>
      <c r="AA158" s="174">
        <v>0</v>
      </c>
      <c r="AB158" s="174">
        <v>0</v>
      </c>
      <c r="AC158" s="174">
        <v>0</v>
      </c>
      <c r="AD158" s="174">
        <v>0</v>
      </c>
      <c r="AE158" s="174">
        <v>0</v>
      </c>
    </row>
    <row r="159" spans="1:31" ht="16.05" hidden="1" customHeight="1">
      <c r="A159" s="174">
        <v>2</v>
      </c>
      <c r="B159" s="174" t="s">
        <v>209</v>
      </c>
      <c r="C159" s="174" t="s">
        <v>10</v>
      </c>
      <c r="D159" s="174" t="s">
        <v>196</v>
      </c>
      <c r="E159" s="175">
        <v>30000</v>
      </c>
      <c r="F159" s="175">
        <v>0</v>
      </c>
      <c r="G159" s="176">
        <v>30000</v>
      </c>
      <c r="H159" s="174">
        <v>30000</v>
      </c>
      <c r="I159" s="174">
        <v>0</v>
      </c>
      <c r="J159" s="174">
        <v>30000</v>
      </c>
      <c r="K159" s="174">
        <v>0</v>
      </c>
      <c r="L159" s="174">
        <v>0</v>
      </c>
      <c r="M159" s="174">
        <v>0</v>
      </c>
      <c r="N159" s="174">
        <v>0</v>
      </c>
      <c r="O159" s="174">
        <v>30000</v>
      </c>
      <c r="P159" s="174">
        <v>0</v>
      </c>
      <c r="Q159" s="174">
        <v>0</v>
      </c>
      <c r="R159" s="174">
        <v>0</v>
      </c>
      <c r="S159" s="174">
        <v>30000</v>
      </c>
      <c r="T159" s="174">
        <v>0</v>
      </c>
      <c r="U159" s="174">
        <v>0</v>
      </c>
      <c r="V159" s="174">
        <v>0</v>
      </c>
      <c r="W159" s="174">
        <v>30000</v>
      </c>
      <c r="X159" s="174">
        <v>30000</v>
      </c>
      <c r="Y159" s="174">
        <v>0</v>
      </c>
      <c r="Z159" s="174">
        <v>30000</v>
      </c>
      <c r="AA159" s="174">
        <v>0</v>
      </c>
      <c r="AB159" s="174">
        <v>0</v>
      </c>
      <c r="AC159" s="174">
        <v>0</v>
      </c>
      <c r="AD159" s="174">
        <v>0</v>
      </c>
      <c r="AE159" s="174">
        <v>30000</v>
      </c>
    </row>
    <row r="160" spans="1:31" ht="16.05" hidden="1" customHeight="1">
      <c r="A160" s="174">
        <v>2</v>
      </c>
      <c r="B160" s="174" t="s">
        <v>209</v>
      </c>
      <c r="C160" s="174" t="s">
        <v>10</v>
      </c>
      <c r="D160" s="174" t="s">
        <v>142</v>
      </c>
      <c r="E160" s="175">
        <v>208980</v>
      </c>
      <c r="F160" s="175">
        <v>0</v>
      </c>
      <c r="G160" s="176">
        <v>208980</v>
      </c>
      <c r="H160" s="174">
        <v>0</v>
      </c>
      <c r="I160" s="174">
        <v>0</v>
      </c>
      <c r="J160" s="174">
        <v>0</v>
      </c>
      <c r="K160" s="174">
        <v>208980</v>
      </c>
      <c r="L160" s="174">
        <v>85000</v>
      </c>
      <c r="M160" s="174">
        <v>0</v>
      </c>
      <c r="N160" s="174">
        <v>85000</v>
      </c>
      <c r="O160" s="174">
        <v>123980</v>
      </c>
      <c r="P160" s="174">
        <v>0</v>
      </c>
      <c r="Q160" s="174">
        <v>0</v>
      </c>
      <c r="R160" s="174">
        <v>0</v>
      </c>
      <c r="S160" s="174">
        <v>208980</v>
      </c>
      <c r="T160" s="174">
        <v>30800</v>
      </c>
      <c r="U160" s="174">
        <v>0</v>
      </c>
      <c r="V160" s="174">
        <v>30800</v>
      </c>
      <c r="W160" s="174">
        <v>178180</v>
      </c>
      <c r="X160" s="174">
        <v>208980</v>
      </c>
      <c r="Y160" s="174">
        <v>0</v>
      </c>
      <c r="Z160" s="174">
        <v>208980</v>
      </c>
      <c r="AA160" s="174">
        <v>0</v>
      </c>
      <c r="AB160" s="174">
        <v>0</v>
      </c>
      <c r="AC160" s="174">
        <v>0</v>
      </c>
      <c r="AD160" s="174">
        <v>0</v>
      </c>
      <c r="AE160" s="174">
        <v>208980</v>
      </c>
    </row>
    <row r="161" spans="1:31" ht="16.05" hidden="1" customHeight="1">
      <c r="A161" s="174">
        <v>2</v>
      </c>
      <c r="B161" s="174" t="s">
        <v>209</v>
      </c>
      <c r="C161" s="174" t="s">
        <v>10</v>
      </c>
      <c r="D161" s="174" t="s">
        <v>137</v>
      </c>
      <c r="E161" s="175">
        <v>76281</v>
      </c>
      <c r="F161" s="175">
        <v>0</v>
      </c>
      <c r="G161" s="176">
        <v>76281</v>
      </c>
      <c r="H161" s="174">
        <v>115810</v>
      </c>
      <c r="I161" s="174">
        <v>0</v>
      </c>
      <c r="J161" s="174">
        <v>115810</v>
      </c>
      <c r="K161" s="174">
        <v>-39529</v>
      </c>
      <c r="L161" s="174">
        <v>102200</v>
      </c>
      <c r="M161" s="174">
        <v>0</v>
      </c>
      <c r="N161" s="174">
        <v>102200</v>
      </c>
      <c r="O161" s="174">
        <v>-25919</v>
      </c>
      <c r="P161" s="174">
        <v>0</v>
      </c>
      <c r="Q161" s="174">
        <v>0</v>
      </c>
      <c r="R161" s="174">
        <v>0</v>
      </c>
      <c r="S161" s="174">
        <v>76281</v>
      </c>
      <c r="T161" s="174">
        <v>0</v>
      </c>
      <c r="U161" s="174">
        <v>0</v>
      </c>
      <c r="V161" s="174">
        <v>0</v>
      </c>
      <c r="W161" s="174">
        <v>76281</v>
      </c>
      <c r="X161" s="174">
        <v>76281</v>
      </c>
      <c r="Y161" s="174">
        <v>0</v>
      </c>
      <c r="Z161" s="174">
        <v>76281</v>
      </c>
      <c r="AA161" s="174">
        <v>0</v>
      </c>
      <c r="AB161" s="174">
        <v>0</v>
      </c>
      <c r="AC161" s="174">
        <v>0</v>
      </c>
      <c r="AD161" s="174">
        <v>0</v>
      </c>
      <c r="AE161" s="174">
        <v>76281</v>
      </c>
    </row>
    <row r="162" spans="1:31" ht="16.05" hidden="1" customHeight="1">
      <c r="A162" s="174">
        <v>2</v>
      </c>
      <c r="B162" s="174" t="s">
        <v>209</v>
      </c>
      <c r="C162" s="174" t="s">
        <v>10</v>
      </c>
      <c r="D162" s="174" t="s">
        <v>144</v>
      </c>
      <c r="E162" s="175">
        <v>351627</v>
      </c>
      <c r="F162" s="175">
        <v>48900</v>
      </c>
      <c r="G162" s="176">
        <v>400527</v>
      </c>
      <c r="H162" s="174">
        <v>332904</v>
      </c>
      <c r="I162" s="174">
        <v>0</v>
      </c>
      <c r="J162" s="174">
        <v>332904</v>
      </c>
      <c r="K162" s="174">
        <v>67623</v>
      </c>
      <c r="L162" s="174">
        <v>284721</v>
      </c>
      <c r="M162" s="174">
        <v>0</v>
      </c>
      <c r="N162" s="174">
        <v>284721</v>
      </c>
      <c r="O162" s="174">
        <v>115806</v>
      </c>
      <c r="P162" s="174">
        <v>916844</v>
      </c>
      <c r="Q162" s="174">
        <v>0</v>
      </c>
      <c r="R162" s="174">
        <v>916844</v>
      </c>
      <c r="S162" s="174">
        <v>-516317</v>
      </c>
      <c r="T162" s="174">
        <v>396780</v>
      </c>
      <c r="U162" s="174">
        <v>0</v>
      </c>
      <c r="V162" s="174">
        <v>396780</v>
      </c>
      <c r="W162" s="174">
        <v>3747</v>
      </c>
      <c r="X162" s="174">
        <v>426837</v>
      </c>
      <c r="Y162" s="174">
        <v>48900</v>
      </c>
      <c r="Z162" s="174">
        <v>475737</v>
      </c>
      <c r="AA162" s="174">
        <v>-75210</v>
      </c>
      <c r="AB162" s="174">
        <v>0</v>
      </c>
      <c r="AC162" s="174">
        <v>0</v>
      </c>
      <c r="AD162" s="174">
        <v>0</v>
      </c>
      <c r="AE162" s="174">
        <v>400527</v>
      </c>
    </row>
    <row r="163" spans="1:31" ht="16.05" hidden="1" customHeight="1">
      <c r="A163" s="174">
        <v>2</v>
      </c>
      <c r="B163" s="174" t="s">
        <v>209</v>
      </c>
      <c r="C163" s="174" t="s">
        <v>10</v>
      </c>
      <c r="D163" s="174" t="s">
        <v>111</v>
      </c>
      <c r="E163" s="175">
        <v>0</v>
      </c>
      <c r="F163" s="175">
        <v>0</v>
      </c>
      <c r="G163" s="176">
        <v>0</v>
      </c>
      <c r="H163" s="174">
        <v>0</v>
      </c>
      <c r="I163" s="174">
        <v>0</v>
      </c>
      <c r="J163" s="174">
        <v>0</v>
      </c>
      <c r="K163" s="174">
        <v>0</v>
      </c>
      <c r="L163" s="174">
        <v>0</v>
      </c>
      <c r="M163" s="174">
        <v>0</v>
      </c>
      <c r="N163" s="174">
        <v>0</v>
      </c>
      <c r="O163" s="174">
        <v>0</v>
      </c>
      <c r="P163" s="174">
        <v>0</v>
      </c>
      <c r="Q163" s="174">
        <v>0</v>
      </c>
      <c r="R163" s="174">
        <v>0</v>
      </c>
      <c r="S163" s="174">
        <v>0</v>
      </c>
      <c r="T163" s="174">
        <v>0</v>
      </c>
      <c r="U163" s="174">
        <v>0</v>
      </c>
      <c r="V163" s="174">
        <v>0</v>
      </c>
      <c r="W163" s="174">
        <v>0</v>
      </c>
      <c r="X163" s="174">
        <v>0</v>
      </c>
      <c r="Y163" s="174">
        <v>0</v>
      </c>
      <c r="Z163" s="174">
        <v>0</v>
      </c>
      <c r="AA163" s="174">
        <v>0</v>
      </c>
      <c r="AB163" s="174">
        <v>0</v>
      </c>
      <c r="AC163" s="174">
        <v>0</v>
      </c>
      <c r="AD163" s="174">
        <v>0</v>
      </c>
      <c r="AE163" s="174">
        <v>0</v>
      </c>
    </row>
    <row r="164" spans="1:31" s="2" customFormat="1" ht="16.05" customHeight="1">
      <c r="A164" s="174"/>
      <c r="B164" s="174" t="s">
        <v>209</v>
      </c>
      <c r="C164" s="174" t="s">
        <v>10</v>
      </c>
      <c r="D164" s="174" t="s">
        <v>277</v>
      </c>
      <c r="E164" s="175">
        <v>3155834</v>
      </c>
      <c r="F164" s="175">
        <v>432340</v>
      </c>
      <c r="G164" s="176">
        <v>3588174</v>
      </c>
      <c r="H164" s="174">
        <v>2230554</v>
      </c>
      <c r="I164" s="174">
        <v>56400</v>
      </c>
      <c r="J164" s="174">
        <v>2286954</v>
      </c>
      <c r="K164" s="174">
        <v>1301220</v>
      </c>
      <c r="L164" s="174">
        <v>3994118</v>
      </c>
      <c r="M164" s="174">
        <v>159600</v>
      </c>
      <c r="N164" s="174">
        <v>4153718</v>
      </c>
      <c r="O164" s="174">
        <v>-565544</v>
      </c>
      <c r="P164" s="174">
        <v>2800244</v>
      </c>
      <c r="Q164" s="174">
        <v>308260</v>
      </c>
      <c r="R164" s="174">
        <v>3108504</v>
      </c>
      <c r="S164" s="174">
        <v>479670</v>
      </c>
      <c r="T164" s="174">
        <v>2918552</v>
      </c>
      <c r="U164" s="174">
        <v>395440</v>
      </c>
      <c r="V164" s="174">
        <v>3313992</v>
      </c>
      <c r="W164" s="174">
        <v>274182</v>
      </c>
      <c r="X164" s="174">
        <v>3487602</v>
      </c>
      <c r="Y164" s="174">
        <v>432340</v>
      </c>
      <c r="Z164" s="174">
        <v>3919942</v>
      </c>
      <c r="AA164" s="174">
        <v>-331768</v>
      </c>
      <c r="AB164" s="174">
        <v>0</v>
      </c>
      <c r="AC164" s="174">
        <v>0</v>
      </c>
      <c r="AD164" s="174">
        <v>0</v>
      </c>
      <c r="AE164" s="174">
        <v>3588174</v>
      </c>
    </row>
    <row r="165" spans="1:31" ht="16.05" hidden="1" customHeight="1">
      <c r="A165" s="174">
        <v>3</v>
      </c>
      <c r="B165" s="174" t="s">
        <v>209</v>
      </c>
      <c r="C165" s="174" t="s">
        <v>198</v>
      </c>
      <c r="D165" s="174" t="s">
        <v>199</v>
      </c>
      <c r="E165" s="175">
        <v>0</v>
      </c>
      <c r="F165" s="175">
        <v>0</v>
      </c>
      <c r="G165" s="176">
        <v>0</v>
      </c>
      <c r="H165" s="174">
        <v>0</v>
      </c>
      <c r="I165" s="174">
        <v>0</v>
      </c>
      <c r="J165" s="174">
        <v>0</v>
      </c>
      <c r="K165" s="174">
        <v>0</v>
      </c>
      <c r="L165" s="174">
        <v>0</v>
      </c>
      <c r="M165" s="174">
        <v>0</v>
      </c>
      <c r="N165" s="174">
        <v>0</v>
      </c>
      <c r="O165" s="174">
        <v>0</v>
      </c>
      <c r="P165" s="174">
        <v>0</v>
      </c>
      <c r="Q165" s="174">
        <v>0</v>
      </c>
      <c r="R165" s="174">
        <v>0</v>
      </c>
      <c r="S165" s="174">
        <v>0</v>
      </c>
      <c r="T165" s="174">
        <v>0</v>
      </c>
      <c r="U165" s="174">
        <v>0</v>
      </c>
      <c r="V165" s="174">
        <v>0</v>
      </c>
      <c r="W165" s="174">
        <v>0</v>
      </c>
      <c r="X165" s="174">
        <v>0</v>
      </c>
      <c r="Y165" s="174">
        <v>0</v>
      </c>
      <c r="Z165" s="174">
        <v>0</v>
      </c>
      <c r="AA165" s="174">
        <v>0</v>
      </c>
      <c r="AB165" s="174">
        <v>0</v>
      </c>
      <c r="AC165" s="174">
        <v>0</v>
      </c>
      <c r="AD165" s="174">
        <v>0</v>
      </c>
      <c r="AE165" s="174">
        <v>0</v>
      </c>
    </row>
    <row r="166" spans="1:31" s="2" customFormat="1" ht="16.05" customHeight="1">
      <c r="A166" s="174"/>
      <c r="B166" s="174" t="s">
        <v>209</v>
      </c>
      <c r="C166" s="174" t="s">
        <v>198</v>
      </c>
      <c r="D166" s="174" t="s">
        <v>277</v>
      </c>
      <c r="E166" s="175">
        <v>0</v>
      </c>
      <c r="F166" s="175">
        <v>0</v>
      </c>
      <c r="G166" s="176">
        <v>0</v>
      </c>
      <c r="H166" s="174">
        <v>0</v>
      </c>
      <c r="I166" s="174">
        <v>0</v>
      </c>
      <c r="J166" s="174">
        <v>0</v>
      </c>
      <c r="K166" s="174">
        <v>0</v>
      </c>
      <c r="L166" s="174">
        <v>0</v>
      </c>
      <c r="M166" s="174">
        <v>0</v>
      </c>
      <c r="N166" s="174">
        <v>0</v>
      </c>
      <c r="O166" s="174">
        <v>0</v>
      </c>
      <c r="P166" s="174">
        <v>0</v>
      </c>
      <c r="Q166" s="174">
        <v>0</v>
      </c>
      <c r="R166" s="174">
        <v>0</v>
      </c>
      <c r="S166" s="174">
        <v>0</v>
      </c>
      <c r="T166" s="174">
        <v>0</v>
      </c>
      <c r="U166" s="174">
        <v>0</v>
      </c>
      <c r="V166" s="174">
        <v>0</v>
      </c>
      <c r="W166" s="174">
        <v>0</v>
      </c>
      <c r="X166" s="174">
        <v>0</v>
      </c>
      <c r="Y166" s="174">
        <v>0</v>
      </c>
      <c r="Z166" s="174">
        <v>0</v>
      </c>
      <c r="AA166" s="174">
        <v>0</v>
      </c>
      <c r="AB166" s="174">
        <v>0</v>
      </c>
      <c r="AC166" s="174">
        <v>0</v>
      </c>
      <c r="AD166" s="174">
        <v>0</v>
      </c>
      <c r="AE166" s="174">
        <v>0</v>
      </c>
    </row>
    <row r="167" spans="1:31" ht="16.05" hidden="1" customHeight="1">
      <c r="A167" s="174">
        <v>4</v>
      </c>
      <c r="B167" s="174" t="s">
        <v>209</v>
      </c>
      <c r="C167" s="174" t="s">
        <v>53</v>
      </c>
      <c r="D167" s="174" t="s">
        <v>68</v>
      </c>
      <c r="E167" s="175">
        <v>0</v>
      </c>
      <c r="F167" s="175">
        <v>0</v>
      </c>
      <c r="G167" s="176">
        <v>0</v>
      </c>
      <c r="H167" s="174">
        <v>0</v>
      </c>
      <c r="I167" s="174">
        <v>0</v>
      </c>
      <c r="J167" s="174">
        <v>0</v>
      </c>
      <c r="K167" s="174">
        <v>0</v>
      </c>
      <c r="L167" s="174">
        <v>20551</v>
      </c>
      <c r="M167" s="174">
        <v>0</v>
      </c>
      <c r="N167" s="174">
        <v>20551</v>
      </c>
      <c r="O167" s="174">
        <v>-20551</v>
      </c>
      <c r="P167" s="174">
        <v>0</v>
      </c>
      <c r="Q167" s="174">
        <v>0</v>
      </c>
      <c r="R167" s="174">
        <v>0</v>
      </c>
      <c r="S167" s="174">
        <v>0</v>
      </c>
      <c r="T167" s="174">
        <v>65494</v>
      </c>
      <c r="U167" s="174">
        <v>0</v>
      </c>
      <c r="V167" s="174">
        <v>65494</v>
      </c>
      <c r="W167" s="174">
        <v>-65494</v>
      </c>
      <c r="X167" s="174">
        <v>0</v>
      </c>
      <c r="Y167" s="174">
        <v>0</v>
      </c>
      <c r="Z167" s="174">
        <v>0</v>
      </c>
      <c r="AA167" s="174">
        <v>0</v>
      </c>
      <c r="AB167" s="174">
        <v>0</v>
      </c>
      <c r="AC167" s="174">
        <v>0</v>
      </c>
      <c r="AD167" s="174">
        <v>0</v>
      </c>
      <c r="AE167" s="174">
        <v>0</v>
      </c>
    </row>
    <row r="168" spans="1:31" ht="16.05" hidden="1" customHeight="1">
      <c r="A168" s="174">
        <v>4</v>
      </c>
      <c r="B168" s="174" t="s">
        <v>209</v>
      </c>
      <c r="C168" s="174" t="s">
        <v>53</v>
      </c>
      <c r="D168" s="174" t="s">
        <v>121</v>
      </c>
      <c r="E168" s="175">
        <v>0</v>
      </c>
      <c r="F168" s="175">
        <v>0</v>
      </c>
      <c r="G168" s="176">
        <v>0</v>
      </c>
      <c r="H168" s="174">
        <v>0</v>
      </c>
      <c r="I168" s="174">
        <v>0</v>
      </c>
      <c r="J168" s="174">
        <v>0</v>
      </c>
      <c r="K168" s="174">
        <v>0</v>
      </c>
      <c r="L168" s="174">
        <v>0</v>
      </c>
      <c r="M168" s="174">
        <v>0</v>
      </c>
      <c r="N168" s="174">
        <v>0</v>
      </c>
      <c r="O168" s="174">
        <v>0</v>
      </c>
      <c r="P168" s="174">
        <v>0</v>
      </c>
      <c r="Q168" s="174">
        <v>0</v>
      </c>
      <c r="R168" s="174">
        <v>0</v>
      </c>
      <c r="S168" s="174">
        <v>0</v>
      </c>
      <c r="T168" s="174">
        <v>0</v>
      </c>
      <c r="U168" s="174">
        <v>0</v>
      </c>
      <c r="V168" s="174">
        <v>0</v>
      </c>
      <c r="W168" s="174">
        <v>0</v>
      </c>
      <c r="X168" s="174">
        <v>0</v>
      </c>
      <c r="Y168" s="174">
        <v>0</v>
      </c>
      <c r="Z168" s="174">
        <v>0</v>
      </c>
      <c r="AA168" s="174">
        <v>0</v>
      </c>
      <c r="AB168" s="174">
        <v>0</v>
      </c>
      <c r="AC168" s="174">
        <v>0</v>
      </c>
      <c r="AD168" s="174">
        <v>0</v>
      </c>
      <c r="AE168" s="174">
        <v>0</v>
      </c>
    </row>
    <row r="169" spans="1:31" s="2" customFormat="1" ht="16.05" customHeight="1">
      <c r="A169" s="174"/>
      <c r="B169" s="174" t="s">
        <v>209</v>
      </c>
      <c r="C169" s="174" t="s">
        <v>53</v>
      </c>
      <c r="D169" s="174" t="s">
        <v>277</v>
      </c>
      <c r="E169" s="175">
        <v>0</v>
      </c>
      <c r="F169" s="175">
        <v>0</v>
      </c>
      <c r="G169" s="176">
        <v>0</v>
      </c>
      <c r="H169" s="174">
        <v>0</v>
      </c>
      <c r="I169" s="174">
        <v>0</v>
      </c>
      <c r="J169" s="174">
        <v>0</v>
      </c>
      <c r="K169" s="174">
        <v>0</v>
      </c>
      <c r="L169" s="174">
        <v>20551</v>
      </c>
      <c r="M169" s="174">
        <v>0</v>
      </c>
      <c r="N169" s="174">
        <v>20551</v>
      </c>
      <c r="O169" s="174">
        <v>-20551</v>
      </c>
      <c r="P169" s="174">
        <v>0</v>
      </c>
      <c r="Q169" s="174">
        <v>0</v>
      </c>
      <c r="R169" s="174">
        <v>0</v>
      </c>
      <c r="S169" s="174">
        <v>0</v>
      </c>
      <c r="T169" s="174">
        <v>65494</v>
      </c>
      <c r="U169" s="174">
        <v>0</v>
      </c>
      <c r="V169" s="174">
        <v>65494</v>
      </c>
      <c r="W169" s="174">
        <v>-65494</v>
      </c>
      <c r="X169" s="174">
        <v>0</v>
      </c>
      <c r="Y169" s="174">
        <v>0</v>
      </c>
      <c r="Z169" s="174">
        <v>0</v>
      </c>
      <c r="AA169" s="174">
        <v>0</v>
      </c>
      <c r="AB169" s="174">
        <v>0</v>
      </c>
      <c r="AC169" s="174">
        <v>0</v>
      </c>
      <c r="AD169" s="174">
        <v>0</v>
      </c>
      <c r="AE169" s="174">
        <v>0</v>
      </c>
    </row>
    <row r="170" spans="1:31" ht="16.05" hidden="1" customHeight="1">
      <c r="A170" s="174">
        <v>5</v>
      </c>
      <c r="B170" s="174" t="s">
        <v>209</v>
      </c>
      <c r="C170" s="174" t="s">
        <v>40</v>
      </c>
      <c r="D170" s="174" t="s">
        <v>173</v>
      </c>
      <c r="E170" s="175">
        <v>20000</v>
      </c>
      <c r="F170" s="175">
        <v>0</v>
      </c>
      <c r="G170" s="176">
        <v>20000</v>
      </c>
      <c r="H170" s="174">
        <v>0</v>
      </c>
      <c r="I170" s="174">
        <v>0</v>
      </c>
      <c r="J170" s="174">
        <v>0</v>
      </c>
      <c r="K170" s="174">
        <v>20000</v>
      </c>
      <c r="L170" s="174">
        <v>123700</v>
      </c>
      <c r="M170" s="174">
        <v>0</v>
      </c>
      <c r="N170" s="174">
        <v>123700</v>
      </c>
      <c r="O170" s="174">
        <v>-103700</v>
      </c>
      <c r="P170" s="174">
        <v>0</v>
      </c>
      <c r="Q170" s="174">
        <v>0</v>
      </c>
      <c r="R170" s="174">
        <v>0</v>
      </c>
      <c r="S170" s="174">
        <v>20000</v>
      </c>
      <c r="T170" s="174">
        <v>60400</v>
      </c>
      <c r="U170" s="174">
        <v>0</v>
      </c>
      <c r="V170" s="174">
        <v>60400</v>
      </c>
      <c r="W170" s="174">
        <v>-40400</v>
      </c>
      <c r="X170" s="174">
        <v>20000</v>
      </c>
      <c r="Y170" s="174">
        <v>0</v>
      </c>
      <c r="Z170" s="174">
        <v>20000</v>
      </c>
      <c r="AA170" s="174">
        <v>0</v>
      </c>
      <c r="AB170" s="174">
        <v>0</v>
      </c>
      <c r="AC170" s="174">
        <v>0</v>
      </c>
      <c r="AD170" s="174">
        <v>0</v>
      </c>
      <c r="AE170" s="174">
        <v>20000</v>
      </c>
    </row>
    <row r="171" spans="1:31" ht="16.05" hidden="1" customHeight="1">
      <c r="A171" s="174">
        <v>5</v>
      </c>
      <c r="B171" s="174" t="s">
        <v>209</v>
      </c>
      <c r="C171" s="174" t="s">
        <v>40</v>
      </c>
      <c r="D171" s="174" t="s">
        <v>635</v>
      </c>
      <c r="E171" s="175">
        <v>0</v>
      </c>
      <c r="F171" s="175">
        <v>0</v>
      </c>
      <c r="G171" s="176">
        <v>0</v>
      </c>
      <c r="H171" s="174">
        <v>0</v>
      </c>
      <c r="I171" s="174">
        <v>0</v>
      </c>
      <c r="J171" s="174">
        <v>0</v>
      </c>
      <c r="K171" s="174">
        <v>0</v>
      </c>
      <c r="L171" s="174">
        <v>0</v>
      </c>
      <c r="M171" s="174">
        <v>0</v>
      </c>
      <c r="N171" s="174">
        <v>0</v>
      </c>
      <c r="O171" s="174">
        <v>0</v>
      </c>
      <c r="P171" s="174">
        <v>0</v>
      </c>
      <c r="Q171" s="174">
        <v>0</v>
      </c>
      <c r="R171" s="174">
        <v>0</v>
      </c>
      <c r="S171" s="174">
        <v>0</v>
      </c>
      <c r="T171" s="174">
        <v>0</v>
      </c>
      <c r="U171" s="174">
        <v>0</v>
      </c>
      <c r="V171" s="174">
        <v>0</v>
      </c>
      <c r="W171" s="174">
        <v>0</v>
      </c>
      <c r="X171" s="174">
        <v>0</v>
      </c>
      <c r="Y171" s="174">
        <v>0</v>
      </c>
      <c r="Z171" s="174">
        <v>0</v>
      </c>
      <c r="AA171" s="174">
        <v>0</v>
      </c>
      <c r="AB171" s="174">
        <v>0</v>
      </c>
      <c r="AC171" s="174">
        <v>0</v>
      </c>
      <c r="AD171" s="174">
        <v>0</v>
      </c>
      <c r="AE171" s="174">
        <v>0</v>
      </c>
    </row>
    <row r="172" spans="1:31" ht="16.05" hidden="1" customHeight="1">
      <c r="A172" s="174">
        <v>5</v>
      </c>
      <c r="B172" s="174" t="s">
        <v>209</v>
      </c>
      <c r="C172" s="174" t="s">
        <v>40</v>
      </c>
      <c r="D172" s="174" t="s">
        <v>628</v>
      </c>
      <c r="E172" s="175">
        <v>0</v>
      </c>
      <c r="F172" s="175">
        <v>0</v>
      </c>
      <c r="G172" s="176">
        <v>0</v>
      </c>
      <c r="H172" s="174">
        <v>0</v>
      </c>
      <c r="I172" s="174">
        <v>0</v>
      </c>
      <c r="J172" s="174">
        <v>0</v>
      </c>
      <c r="K172" s="174">
        <v>0</v>
      </c>
      <c r="L172" s="174">
        <v>0</v>
      </c>
      <c r="M172" s="174">
        <v>0</v>
      </c>
      <c r="N172" s="174">
        <v>0</v>
      </c>
      <c r="O172" s="174">
        <v>0</v>
      </c>
      <c r="P172" s="174">
        <v>0</v>
      </c>
      <c r="Q172" s="174">
        <v>0</v>
      </c>
      <c r="R172" s="174">
        <v>0</v>
      </c>
      <c r="S172" s="174">
        <v>0</v>
      </c>
      <c r="T172" s="174">
        <v>31000</v>
      </c>
      <c r="U172" s="174">
        <v>0</v>
      </c>
      <c r="V172" s="174">
        <v>31000</v>
      </c>
      <c r="W172" s="174">
        <v>-31000</v>
      </c>
      <c r="X172" s="174">
        <v>0</v>
      </c>
      <c r="Y172" s="174">
        <v>0</v>
      </c>
      <c r="Z172" s="174">
        <v>0</v>
      </c>
      <c r="AA172" s="174">
        <v>0</v>
      </c>
      <c r="AB172" s="174">
        <v>0</v>
      </c>
      <c r="AC172" s="174">
        <v>0</v>
      </c>
      <c r="AD172" s="174">
        <v>0</v>
      </c>
      <c r="AE172" s="174">
        <v>0</v>
      </c>
    </row>
    <row r="173" spans="1:31" ht="16.05" hidden="1" customHeight="1">
      <c r="A173" s="174">
        <v>5</v>
      </c>
      <c r="B173" s="174" t="s">
        <v>209</v>
      </c>
      <c r="C173" s="174" t="s">
        <v>40</v>
      </c>
      <c r="D173" s="174" t="s">
        <v>606</v>
      </c>
      <c r="E173" s="175">
        <v>0</v>
      </c>
      <c r="F173" s="175">
        <v>0</v>
      </c>
      <c r="G173" s="176">
        <v>0</v>
      </c>
      <c r="H173" s="174">
        <v>0</v>
      </c>
      <c r="I173" s="174">
        <v>0</v>
      </c>
      <c r="J173" s="174">
        <v>0</v>
      </c>
      <c r="K173" s="174">
        <v>0</v>
      </c>
      <c r="L173" s="174">
        <v>0</v>
      </c>
      <c r="M173" s="174">
        <v>0</v>
      </c>
      <c r="N173" s="174">
        <v>0</v>
      </c>
      <c r="O173" s="174">
        <v>0</v>
      </c>
      <c r="P173" s="174">
        <v>50000</v>
      </c>
      <c r="Q173" s="174">
        <v>0</v>
      </c>
      <c r="R173" s="174">
        <v>50000</v>
      </c>
      <c r="S173" s="174">
        <v>-50000</v>
      </c>
      <c r="T173" s="174">
        <v>0</v>
      </c>
      <c r="U173" s="174">
        <v>0</v>
      </c>
      <c r="V173" s="174">
        <v>0</v>
      </c>
      <c r="W173" s="174">
        <v>0</v>
      </c>
      <c r="X173" s="174">
        <v>0</v>
      </c>
      <c r="Y173" s="174">
        <v>0</v>
      </c>
      <c r="Z173" s="174">
        <v>0</v>
      </c>
      <c r="AA173" s="174">
        <v>0</v>
      </c>
      <c r="AB173" s="174">
        <v>0</v>
      </c>
      <c r="AC173" s="174">
        <v>0</v>
      </c>
      <c r="AD173" s="174">
        <v>0</v>
      </c>
      <c r="AE173" s="174">
        <v>0</v>
      </c>
    </row>
    <row r="174" spans="1:31" ht="16.05" hidden="1" customHeight="1">
      <c r="A174" s="174">
        <v>5</v>
      </c>
      <c r="B174" s="174" t="s">
        <v>209</v>
      </c>
      <c r="C174" s="174" t="s">
        <v>40</v>
      </c>
      <c r="D174" s="174" t="s">
        <v>605</v>
      </c>
      <c r="E174" s="175">
        <v>0</v>
      </c>
      <c r="F174" s="175">
        <v>0</v>
      </c>
      <c r="G174" s="176">
        <v>0</v>
      </c>
      <c r="H174" s="174">
        <v>0</v>
      </c>
      <c r="I174" s="174">
        <v>0</v>
      </c>
      <c r="J174" s="174">
        <v>0</v>
      </c>
      <c r="K174" s="174">
        <v>0</v>
      </c>
      <c r="L174" s="174">
        <v>0</v>
      </c>
      <c r="M174" s="174">
        <v>0</v>
      </c>
      <c r="N174" s="174">
        <v>0</v>
      </c>
      <c r="O174" s="174">
        <v>0</v>
      </c>
      <c r="P174" s="174">
        <v>0</v>
      </c>
      <c r="Q174" s="174">
        <v>0</v>
      </c>
      <c r="R174" s="174">
        <v>0</v>
      </c>
      <c r="S174" s="174">
        <v>0</v>
      </c>
      <c r="T174" s="174">
        <v>0</v>
      </c>
      <c r="U174" s="174">
        <v>0</v>
      </c>
      <c r="V174" s="174">
        <v>0</v>
      </c>
      <c r="W174" s="174">
        <v>0</v>
      </c>
      <c r="X174" s="174">
        <v>0</v>
      </c>
      <c r="Y174" s="174">
        <v>0</v>
      </c>
      <c r="Z174" s="174">
        <v>0</v>
      </c>
      <c r="AA174" s="174">
        <v>0</v>
      </c>
      <c r="AB174" s="174">
        <v>0</v>
      </c>
      <c r="AC174" s="174">
        <v>0</v>
      </c>
      <c r="AD174" s="174">
        <v>0</v>
      </c>
      <c r="AE174" s="174">
        <v>0</v>
      </c>
    </row>
    <row r="175" spans="1:31" ht="16.05" hidden="1" customHeight="1">
      <c r="A175" s="174">
        <v>5</v>
      </c>
      <c r="B175" s="174" t="s">
        <v>209</v>
      </c>
      <c r="C175" s="174" t="s">
        <v>40</v>
      </c>
      <c r="D175" s="174" t="s">
        <v>499</v>
      </c>
      <c r="E175" s="175">
        <v>0</v>
      </c>
      <c r="F175" s="175">
        <v>0</v>
      </c>
      <c r="G175" s="176">
        <v>0</v>
      </c>
      <c r="H175" s="174">
        <v>0</v>
      </c>
      <c r="I175" s="174">
        <v>0</v>
      </c>
      <c r="J175" s="174">
        <v>0</v>
      </c>
      <c r="K175" s="174">
        <v>0</v>
      </c>
      <c r="L175" s="174">
        <v>0</v>
      </c>
      <c r="M175" s="174">
        <v>0</v>
      </c>
      <c r="N175" s="174">
        <v>0</v>
      </c>
      <c r="O175" s="174">
        <v>0</v>
      </c>
      <c r="P175" s="174">
        <v>0</v>
      </c>
      <c r="Q175" s="174">
        <v>0</v>
      </c>
      <c r="R175" s="174">
        <v>0</v>
      </c>
      <c r="S175" s="174">
        <v>0</v>
      </c>
      <c r="T175" s="174">
        <v>169600</v>
      </c>
      <c r="U175" s="174">
        <v>0</v>
      </c>
      <c r="V175" s="174">
        <v>169600</v>
      </c>
      <c r="W175" s="174">
        <v>-169600</v>
      </c>
      <c r="X175" s="174">
        <v>0</v>
      </c>
      <c r="Y175" s="174">
        <v>0</v>
      </c>
      <c r="Z175" s="174">
        <v>0</v>
      </c>
      <c r="AA175" s="174">
        <v>0</v>
      </c>
      <c r="AB175" s="174">
        <v>0</v>
      </c>
      <c r="AC175" s="174">
        <v>0</v>
      </c>
      <c r="AD175" s="174">
        <v>0</v>
      </c>
      <c r="AE175" s="174">
        <v>0</v>
      </c>
    </row>
    <row r="176" spans="1:31" ht="16.05" hidden="1" customHeight="1">
      <c r="A176" s="174">
        <v>5</v>
      </c>
      <c r="B176" s="174" t="s">
        <v>209</v>
      </c>
      <c r="C176" s="174" t="s">
        <v>40</v>
      </c>
      <c r="D176" s="174" t="s">
        <v>436</v>
      </c>
      <c r="E176" s="175">
        <v>0</v>
      </c>
      <c r="F176" s="175">
        <v>0</v>
      </c>
      <c r="G176" s="176">
        <v>0</v>
      </c>
      <c r="H176" s="174">
        <v>0</v>
      </c>
      <c r="I176" s="174">
        <v>0</v>
      </c>
      <c r="J176" s="174">
        <v>0</v>
      </c>
      <c r="K176" s="174">
        <v>0</v>
      </c>
      <c r="L176" s="174">
        <v>0</v>
      </c>
      <c r="M176" s="174">
        <v>0</v>
      </c>
      <c r="N176" s="174">
        <v>0</v>
      </c>
      <c r="O176" s="174">
        <v>0</v>
      </c>
      <c r="P176" s="174">
        <v>0</v>
      </c>
      <c r="Q176" s="174">
        <v>0</v>
      </c>
      <c r="R176" s="174">
        <v>0</v>
      </c>
      <c r="S176" s="174">
        <v>0</v>
      </c>
      <c r="T176" s="174">
        <v>0</v>
      </c>
      <c r="U176" s="174">
        <v>0</v>
      </c>
      <c r="V176" s="174">
        <v>0</v>
      </c>
      <c r="W176" s="174">
        <v>0</v>
      </c>
      <c r="X176" s="174">
        <v>0</v>
      </c>
      <c r="Y176" s="174">
        <v>0</v>
      </c>
      <c r="Z176" s="174">
        <v>0</v>
      </c>
      <c r="AA176" s="174">
        <v>0</v>
      </c>
      <c r="AB176" s="174">
        <v>0</v>
      </c>
      <c r="AC176" s="174">
        <v>0</v>
      </c>
      <c r="AD176" s="174">
        <v>0</v>
      </c>
      <c r="AE176" s="174">
        <v>0</v>
      </c>
    </row>
    <row r="177" spans="1:31" ht="16.05" hidden="1" customHeight="1">
      <c r="A177" s="174">
        <v>5</v>
      </c>
      <c r="B177" s="174" t="s">
        <v>209</v>
      </c>
      <c r="C177" s="174" t="s">
        <v>40</v>
      </c>
      <c r="D177" s="174" t="s">
        <v>116</v>
      </c>
      <c r="E177" s="175">
        <v>132400</v>
      </c>
      <c r="F177" s="175">
        <v>54725</v>
      </c>
      <c r="G177" s="176">
        <v>187125</v>
      </c>
      <c r="H177" s="174">
        <v>0</v>
      </c>
      <c r="I177" s="174">
        <v>0</v>
      </c>
      <c r="J177" s="174">
        <v>0</v>
      </c>
      <c r="K177" s="174">
        <v>187125</v>
      </c>
      <c r="L177" s="174">
        <v>0</v>
      </c>
      <c r="M177" s="174">
        <v>0</v>
      </c>
      <c r="N177" s="174">
        <v>0</v>
      </c>
      <c r="O177" s="174">
        <v>187125</v>
      </c>
      <c r="P177" s="174">
        <v>0</v>
      </c>
      <c r="Q177" s="174">
        <v>0</v>
      </c>
      <c r="R177" s="174">
        <v>0</v>
      </c>
      <c r="S177" s="174">
        <v>187125</v>
      </c>
      <c r="T177" s="174">
        <v>0</v>
      </c>
      <c r="U177" s="174">
        <v>0</v>
      </c>
      <c r="V177" s="174">
        <v>0</v>
      </c>
      <c r="W177" s="174">
        <v>187125</v>
      </c>
      <c r="X177" s="174">
        <v>132400</v>
      </c>
      <c r="Y177" s="174">
        <v>54725</v>
      </c>
      <c r="Z177" s="174">
        <v>187125</v>
      </c>
      <c r="AA177" s="174">
        <v>0</v>
      </c>
      <c r="AB177" s="174">
        <v>0</v>
      </c>
      <c r="AC177" s="174">
        <v>0</v>
      </c>
      <c r="AD177" s="174">
        <v>0</v>
      </c>
      <c r="AE177" s="174">
        <v>187125</v>
      </c>
    </row>
    <row r="178" spans="1:31" ht="16.05" hidden="1" customHeight="1">
      <c r="A178" s="174">
        <v>5</v>
      </c>
      <c r="B178" s="174" t="s">
        <v>209</v>
      </c>
      <c r="C178" s="174" t="s">
        <v>40</v>
      </c>
      <c r="D178" s="174" t="s">
        <v>130</v>
      </c>
      <c r="E178" s="175">
        <v>0</v>
      </c>
      <c r="F178" s="175">
        <v>0</v>
      </c>
      <c r="G178" s="176">
        <v>0</v>
      </c>
      <c r="H178" s="174">
        <v>0</v>
      </c>
      <c r="I178" s="174">
        <v>0</v>
      </c>
      <c r="J178" s="174">
        <v>0</v>
      </c>
      <c r="K178" s="174">
        <v>0</v>
      </c>
      <c r="L178" s="174">
        <v>0</v>
      </c>
      <c r="M178" s="174">
        <v>0</v>
      </c>
      <c r="N178" s="174">
        <v>0</v>
      </c>
      <c r="O178" s="174">
        <v>0</v>
      </c>
      <c r="P178" s="174">
        <v>0</v>
      </c>
      <c r="Q178" s="174">
        <v>0</v>
      </c>
      <c r="R178" s="174">
        <v>0</v>
      </c>
      <c r="S178" s="174">
        <v>0</v>
      </c>
      <c r="T178" s="174">
        <v>0</v>
      </c>
      <c r="U178" s="174">
        <v>0</v>
      </c>
      <c r="V178" s="174">
        <v>0</v>
      </c>
      <c r="W178" s="174">
        <v>0</v>
      </c>
      <c r="X178" s="174">
        <v>0</v>
      </c>
      <c r="Y178" s="174">
        <v>0</v>
      </c>
      <c r="Z178" s="174">
        <v>0</v>
      </c>
      <c r="AA178" s="174">
        <v>0</v>
      </c>
      <c r="AB178" s="174">
        <v>0</v>
      </c>
      <c r="AC178" s="174">
        <v>0</v>
      </c>
      <c r="AD178" s="174">
        <v>0</v>
      </c>
      <c r="AE178" s="174">
        <v>0</v>
      </c>
    </row>
    <row r="179" spans="1:31" ht="16.05" hidden="1" customHeight="1">
      <c r="A179" s="174">
        <v>5</v>
      </c>
      <c r="B179" s="174" t="s">
        <v>209</v>
      </c>
      <c r="C179" s="174" t="s">
        <v>40</v>
      </c>
      <c r="D179" s="174" t="s">
        <v>98</v>
      </c>
      <c r="E179" s="175">
        <v>141000</v>
      </c>
      <c r="F179" s="175">
        <v>0</v>
      </c>
      <c r="G179" s="176">
        <v>141000</v>
      </c>
      <c r="H179" s="174">
        <v>131179</v>
      </c>
      <c r="I179" s="174">
        <v>0</v>
      </c>
      <c r="J179" s="174">
        <v>131179</v>
      </c>
      <c r="K179" s="174">
        <v>9821</v>
      </c>
      <c r="L179" s="174">
        <v>438418</v>
      </c>
      <c r="M179" s="174">
        <v>57908</v>
      </c>
      <c r="N179" s="174">
        <v>496326</v>
      </c>
      <c r="O179" s="174">
        <v>-355326</v>
      </c>
      <c r="P179" s="174">
        <v>127700</v>
      </c>
      <c r="Q179" s="174">
        <v>320462</v>
      </c>
      <c r="R179" s="174">
        <v>448162</v>
      </c>
      <c r="S179" s="174">
        <v>-307162</v>
      </c>
      <c r="T179" s="174">
        <v>249340</v>
      </c>
      <c r="U179" s="174">
        <v>140690</v>
      </c>
      <c r="V179" s="174">
        <v>390030</v>
      </c>
      <c r="W179" s="174">
        <v>-249030</v>
      </c>
      <c r="X179" s="174">
        <v>141000</v>
      </c>
      <c r="Y179" s="174">
        <v>0</v>
      </c>
      <c r="Z179" s="174">
        <v>141000</v>
      </c>
      <c r="AA179" s="174">
        <v>0</v>
      </c>
      <c r="AB179" s="174">
        <v>0</v>
      </c>
      <c r="AC179" s="174">
        <v>0</v>
      </c>
      <c r="AD179" s="174">
        <v>0</v>
      </c>
      <c r="AE179" s="174">
        <v>141000</v>
      </c>
    </row>
    <row r="180" spans="1:31" ht="16.05" hidden="1" customHeight="1">
      <c r="A180" s="174">
        <v>5</v>
      </c>
      <c r="B180" s="174" t="s">
        <v>209</v>
      </c>
      <c r="C180" s="174" t="s">
        <v>40</v>
      </c>
      <c r="D180" s="174" t="s">
        <v>114</v>
      </c>
      <c r="E180" s="175">
        <v>371940</v>
      </c>
      <c r="F180" s="175">
        <v>0</v>
      </c>
      <c r="G180" s="176">
        <v>371940</v>
      </c>
      <c r="H180" s="174">
        <v>586330</v>
      </c>
      <c r="I180" s="174">
        <v>0</v>
      </c>
      <c r="J180" s="174">
        <v>586330</v>
      </c>
      <c r="K180" s="174">
        <v>-214390</v>
      </c>
      <c r="L180" s="174">
        <v>739330</v>
      </c>
      <c r="M180" s="174">
        <v>0</v>
      </c>
      <c r="N180" s="174">
        <v>739330</v>
      </c>
      <c r="O180" s="174">
        <v>-367390</v>
      </c>
      <c r="P180" s="174">
        <v>688840</v>
      </c>
      <c r="Q180" s="174">
        <v>0</v>
      </c>
      <c r="R180" s="174">
        <v>688840</v>
      </c>
      <c r="S180" s="174">
        <v>-316900</v>
      </c>
      <c r="T180" s="174">
        <v>456018</v>
      </c>
      <c r="U180" s="174">
        <v>0</v>
      </c>
      <c r="V180" s="174">
        <v>456018</v>
      </c>
      <c r="W180" s="174">
        <v>-84078</v>
      </c>
      <c r="X180" s="174">
        <v>457260</v>
      </c>
      <c r="Y180" s="174">
        <v>0</v>
      </c>
      <c r="Z180" s="174">
        <v>457260</v>
      </c>
      <c r="AA180" s="174">
        <v>-85320</v>
      </c>
      <c r="AB180" s="174">
        <v>0</v>
      </c>
      <c r="AC180" s="174">
        <v>0</v>
      </c>
      <c r="AD180" s="174">
        <v>0</v>
      </c>
      <c r="AE180" s="174">
        <v>371940</v>
      </c>
    </row>
    <row r="181" spans="1:31" ht="16.05" hidden="1" customHeight="1">
      <c r="A181" s="174">
        <v>5</v>
      </c>
      <c r="B181" s="174" t="s">
        <v>209</v>
      </c>
      <c r="C181" s="174" t="s">
        <v>40</v>
      </c>
      <c r="D181" s="174" t="s">
        <v>103</v>
      </c>
      <c r="E181" s="175">
        <v>0</v>
      </c>
      <c r="F181" s="175">
        <v>0</v>
      </c>
      <c r="G181" s="176">
        <v>0</v>
      </c>
      <c r="H181" s="174">
        <v>0</v>
      </c>
      <c r="I181" s="174">
        <v>0</v>
      </c>
      <c r="J181" s="174">
        <v>0</v>
      </c>
      <c r="K181" s="174">
        <v>0</v>
      </c>
      <c r="L181" s="174">
        <v>44000</v>
      </c>
      <c r="M181" s="174">
        <v>0</v>
      </c>
      <c r="N181" s="174">
        <v>44000</v>
      </c>
      <c r="O181" s="174">
        <v>-44000</v>
      </c>
      <c r="P181" s="174">
        <v>0</v>
      </c>
      <c r="Q181" s="174">
        <v>0</v>
      </c>
      <c r="R181" s="174">
        <v>0</v>
      </c>
      <c r="S181" s="174">
        <v>0</v>
      </c>
      <c r="T181" s="174">
        <v>0</v>
      </c>
      <c r="U181" s="174">
        <v>0</v>
      </c>
      <c r="V181" s="174">
        <v>0</v>
      </c>
      <c r="W181" s="174">
        <v>0</v>
      </c>
      <c r="X181" s="174">
        <v>0</v>
      </c>
      <c r="Y181" s="174">
        <v>0</v>
      </c>
      <c r="Z181" s="174">
        <v>0</v>
      </c>
      <c r="AA181" s="174">
        <v>0</v>
      </c>
      <c r="AB181" s="174">
        <v>0</v>
      </c>
      <c r="AC181" s="174">
        <v>0</v>
      </c>
      <c r="AD181" s="174">
        <v>0</v>
      </c>
      <c r="AE181" s="174">
        <v>0</v>
      </c>
    </row>
    <row r="182" spans="1:31" ht="16.05" hidden="1" customHeight="1">
      <c r="A182" s="174">
        <v>5</v>
      </c>
      <c r="B182" s="174" t="s">
        <v>209</v>
      </c>
      <c r="C182" s="174" t="s">
        <v>40</v>
      </c>
      <c r="D182" s="174" t="s">
        <v>148</v>
      </c>
      <c r="E182" s="175">
        <v>81100</v>
      </c>
      <c r="F182" s="175">
        <v>0</v>
      </c>
      <c r="G182" s="176">
        <v>81100</v>
      </c>
      <c r="H182" s="174">
        <v>0</v>
      </c>
      <c r="I182" s="174">
        <v>217000</v>
      </c>
      <c r="J182" s="174">
        <v>217000</v>
      </c>
      <c r="K182" s="174">
        <v>-135900</v>
      </c>
      <c r="L182" s="174">
        <v>34200</v>
      </c>
      <c r="M182" s="174">
        <v>0</v>
      </c>
      <c r="N182" s="174">
        <v>34200</v>
      </c>
      <c r="O182" s="174">
        <v>46900</v>
      </c>
      <c r="P182" s="174">
        <v>52500</v>
      </c>
      <c r="Q182" s="174">
        <v>0</v>
      </c>
      <c r="R182" s="174">
        <v>52500</v>
      </c>
      <c r="S182" s="174">
        <v>28600</v>
      </c>
      <c r="T182" s="174">
        <v>12000</v>
      </c>
      <c r="U182" s="174">
        <v>100000</v>
      </c>
      <c r="V182" s="174">
        <v>112000</v>
      </c>
      <c r="W182" s="174">
        <v>-30900</v>
      </c>
      <c r="X182" s="174">
        <v>20000</v>
      </c>
      <c r="Y182" s="174">
        <v>0</v>
      </c>
      <c r="Z182" s="174">
        <v>20000</v>
      </c>
      <c r="AA182" s="174">
        <v>61100</v>
      </c>
      <c r="AB182" s="174">
        <v>0</v>
      </c>
      <c r="AC182" s="174">
        <v>0</v>
      </c>
      <c r="AD182" s="174">
        <v>0</v>
      </c>
      <c r="AE182" s="174">
        <v>81100</v>
      </c>
    </row>
    <row r="183" spans="1:31" ht="16.05" hidden="1" customHeight="1">
      <c r="A183" s="174">
        <v>5</v>
      </c>
      <c r="B183" s="174" t="s">
        <v>209</v>
      </c>
      <c r="C183" s="174" t="s">
        <v>40</v>
      </c>
      <c r="D183" s="174" t="s">
        <v>200</v>
      </c>
      <c r="E183" s="175">
        <v>0</v>
      </c>
      <c r="F183" s="175">
        <v>0</v>
      </c>
      <c r="G183" s="176">
        <v>0</v>
      </c>
      <c r="H183" s="174">
        <v>0</v>
      </c>
      <c r="I183" s="174">
        <v>0</v>
      </c>
      <c r="J183" s="174">
        <v>0</v>
      </c>
      <c r="K183" s="174">
        <v>0</v>
      </c>
      <c r="L183" s="174">
        <v>0</v>
      </c>
      <c r="M183" s="174">
        <v>0</v>
      </c>
      <c r="N183" s="174">
        <v>0</v>
      </c>
      <c r="O183" s="174">
        <v>0</v>
      </c>
      <c r="P183" s="174">
        <v>0</v>
      </c>
      <c r="Q183" s="174">
        <v>0</v>
      </c>
      <c r="R183" s="174">
        <v>0</v>
      </c>
      <c r="S183" s="174">
        <v>0</v>
      </c>
      <c r="T183" s="174">
        <v>0</v>
      </c>
      <c r="U183" s="174">
        <v>0</v>
      </c>
      <c r="V183" s="174">
        <v>0</v>
      </c>
      <c r="W183" s="174">
        <v>0</v>
      </c>
      <c r="X183" s="174">
        <v>0</v>
      </c>
      <c r="Y183" s="174">
        <v>0</v>
      </c>
      <c r="Z183" s="174">
        <v>0</v>
      </c>
      <c r="AA183" s="174">
        <v>0</v>
      </c>
      <c r="AB183" s="174">
        <v>0</v>
      </c>
      <c r="AC183" s="174">
        <v>0</v>
      </c>
      <c r="AD183" s="174">
        <v>0</v>
      </c>
      <c r="AE183" s="174">
        <v>0</v>
      </c>
    </row>
    <row r="184" spans="1:31" ht="16.05" hidden="1" customHeight="1">
      <c r="A184" s="174">
        <v>5</v>
      </c>
      <c r="B184" s="174" t="s">
        <v>209</v>
      </c>
      <c r="C184" s="174" t="s">
        <v>40</v>
      </c>
      <c r="D184" s="174" t="s">
        <v>176</v>
      </c>
      <c r="E184" s="175">
        <v>0</v>
      </c>
      <c r="F184" s="175">
        <v>0</v>
      </c>
      <c r="G184" s="176">
        <v>0</v>
      </c>
      <c r="H184" s="174">
        <v>0</v>
      </c>
      <c r="I184" s="174">
        <v>0</v>
      </c>
      <c r="J184" s="174">
        <v>0</v>
      </c>
      <c r="K184" s="174">
        <v>0</v>
      </c>
      <c r="L184" s="174">
        <v>0</v>
      </c>
      <c r="M184" s="174">
        <v>0</v>
      </c>
      <c r="N184" s="174">
        <v>0</v>
      </c>
      <c r="O184" s="174">
        <v>0</v>
      </c>
      <c r="P184" s="174">
        <v>0</v>
      </c>
      <c r="Q184" s="174">
        <v>0</v>
      </c>
      <c r="R184" s="174">
        <v>0</v>
      </c>
      <c r="S184" s="174">
        <v>0</v>
      </c>
      <c r="T184" s="174">
        <v>0</v>
      </c>
      <c r="U184" s="174">
        <v>0</v>
      </c>
      <c r="V184" s="174">
        <v>0</v>
      </c>
      <c r="W184" s="174">
        <v>0</v>
      </c>
      <c r="X184" s="174">
        <v>0</v>
      </c>
      <c r="Y184" s="174">
        <v>0</v>
      </c>
      <c r="Z184" s="174">
        <v>0</v>
      </c>
      <c r="AA184" s="174">
        <v>0</v>
      </c>
      <c r="AB184" s="174">
        <v>0</v>
      </c>
      <c r="AC184" s="174">
        <v>0</v>
      </c>
      <c r="AD184" s="174">
        <v>0</v>
      </c>
      <c r="AE184" s="174">
        <v>0</v>
      </c>
    </row>
    <row r="185" spans="1:31" ht="16.05" hidden="1" customHeight="1">
      <c r="A185" s="174">
        <v>5</v>
      </c>
      <c r="B185" s="174" t="s">
        <v>209</v>
      </c>
      <c r="C185" s="174" t="s">
        <v>40</v>
      </c>
      <c r="D185" s="174" t="s">
        <v>106</v>
      </c>
      <c r="E185" s="175">
        <v>0</v>
      </c>
      <c r="F185" s="175">
        <v>0</v>
      </c>
      <c r="G185" s="176">
        <v>0</v>
      </c>
      <c r="H185" s="174">
        <v>0</v>
      </c>
      <c r="I185" s="174">
        <v>0</v>
      </c>
      <c r="J185" s="174">
        <v>0</v>
      </c>
      <c r="K185" s="174">
        <v>0</v>
      </c>
      <c r="L185" s="174">
        <v>194200</v>
      </c>
      <c r="M185" s="174">
        <v>0</v>
      </c>
      <c r="N185" s="174">
        <v>194200</v>
      </c>
      <c r="O185" s="174">
        <v>-194200</v>
      </c>
      <c r="P185" s="174">
        <v>250023</v>
      </c>
      <c r="Q185" s="174">
        <v>1006260</v>
      </c>
      <c r="R185" s="174">
        <v>1256283</v>
      </c>
      <c r="S185" s="174">
        <v>-1256283</v>
      </c>
      <c r="T185" s="174">
        <v>158000</v>
      </c>
      <c r="U185" s="174">
        <v>0</v>
      </c>
      <c r="V185" s="174">
        <v>158000</v>
      </c>
      <c r="W185" s="174">
        <v>-158000</v>
      </c>
      <c r="X185" s="174">
        <v>0</v>
      </c>
      <c r="Y185" s="174">
        <v>0</v>
      </c>
      <c r="Z185" s="174">
        <v>0</v>
      </c>
      <c r="AA185" s="174">
        <v>0</v>
      </c>
      <c r="AB185" s="174">
        <v>0</v>
      </c>
      <c r="AC185" s="174">
        <v>0</v>
      </c>
      <c r="AD185" s="174">
        <v>0</v>
      </c>
      <c r="AE185" s="174">
        <v>0</v>
      </c>
    </row>
    <row r="186" spans="1:31" ht="16.05" hidden="1" customHeight="1">
      <c r="A186" s="174">
        <v>5</v>
      </c>
      <c r="B186" s="174" t="s">
        <v>209</v>
      </c>
      <c r="C186" s="174" t="s">
        <v>40</v>
      </c>
      <c r="D186" s="174" t="s">
        <v>131</v>
      </c>
      <c r="E186" s="175">
        <v>0</v>
      </c>
      <c r="F186" s="175">
        <v>0</v>
      </c>
      <c r="G186" s="176">
        <v>0</v>
      </c>
      <c r="H186" s="174">
        <v>0</v>
      </c>
      <c r="I186" s="174">
        <v>0</v>
      </c>
      <c r="J186" s="174">
        <v>0</v>
      </c>
      <c r="K186" s="174">
        <v>0</v>
      </c>
      <c r="L186" s="174">
        <v>0</v>
      </c>
      <c r="M186" s="174">
        <v>0</v>
      </c>
      <c r="N186" s="174">
        <v>0</v>
      </c>
      <c r="O186" s="174">
        <v>0</v>
      </c>
      <c r="P186" s="174">
        <v>0</v>
      </c>
      <c r="Q186" s="174">
        <v>0</v>
      </c>
      <c r="R186" s="174">
        <v>0</v>
      </c>
      <c r="S186" s="174">
        <v>0</v>
      </c>
      <c r="T186" s="174">
        <v>0</v>
      </c>
      <c r="U186" s="174">
        <v>0</v>
      </c>
      <c r="V186" s="174">
        <v>0</v>
      </c>
      <c r="W186" s="174">
        <v>0</v>
      </c>
      <c r="X186" s="174">
        <v>0</v>
      </c>
      <c r="Y186" s="174">
        <v>0</v>
      </c>
      <c r="Z186" s="174">
        <v>0</v>
      </c>
      <c r="AA186" s="174">
        <v>0</v>
      </c>
      <c r="AB186" s="174">
        <v>0</v>
      </c>
      <c r="AC186" s="174">
        <v>0</v>
      </c>
      <c r="AD186" s="174">
        <v>0</v>
      </c>
      <c r="AE186" s="174">
        <v>0</v>
      </c>
    </row>
    <row r="187" spans="1:31" ht="16.05" hidden="1" customHeight="1">
      <c r="A187" s="174">
        <v>5</v>
      </c>
      <c r="B187" s="174" t="s">
        <v>209</v>
      </c>
      <c r="C187" s="174" t="s">
        <v>40</v>
      </c>
      <c r="D187" s="174" t="s">
        <v>191</v>
      </c>
      <c r="E187" s="175">
        <v>0</v>
      </c>
      <c r="F187" s="175">
        <v>0</v>
      </c>
      <c r="G187" s="176">
        <v>0</v>
      </c>
      <c r="H187" s="174">
        <v>0</v>
      </c>
      <c r="I187" s="174">
        <v>0</v>
      </c>
      <c r="J187" s="174">
        <v>0</v>
      </c>
      <c r="K187" s="174">
        <v>0</v>
      </c>
      <c r="L187" s="174">
        <v>0</v>
      </c>
      <c r="M187" s="174">
        <v>0</v>
      </c>
      <c r="N187" s="174">
        <v>0</v>
      </c>
      <c r="O187" s="174">
        <v>0</v>
      </c>
      <c r="P187" s="174">
        <v>0</v>
      </c>
      <c r="Q187" s="174">
        <v>0</v>
      </c>
      <c r="R187" s="174">
        <v>0</v>
      </c>
      <c r="S187" s="174">
        <v>0</v>
      </c>
      <c r="T187" s="174">
        <v>0</v>
      </c>
      <c r="U187" s="174">
        <v>0</v>
      </c>
      <c r="V187" s="174">
        <v>0</v>
      </c>
      <c r="W187" s="174">
        <v>0</v>
      </c>
      <c r="X187" s="174">
        <v>0</v>
      </c>
      <c r="Y187" s="174">
        <v>0</v>
      </c>
      <c r="Z187" s="174">
        <v>0</v>
      </c>
      <c r="AA187" s="174">
        <v>0</v>
      </c>
      <c r="AB187" s="174">
        <v>0</v>
      </c>
      <c r="AC187" s="174">
        <v>0</v>
      </c>
      <c r="AD187" s="174">
        <v>0</v>
      </c>
      <c r="AE187" s="174">
        <v>0</v>
      </c>
    </row>
    <row r="188" spans="1:31" ht="16.05" hidden="1" customHeight="1">
      <c r="A188" s="174">
        <v>5</v>
      </c>
      <c r="B188" s="174" t="s">
        <v>209</v>
      </c>
      <c r="C188" s="174" t="s">
        <v>40</v>
      </c>
      <c r="D188" s="174" t="s">
        <v>194</v>
      </c>
      <c r="E188" s="175">
        <v>0</v>
      </c>
      <c r="F188" s="175">
        <v>0</v>
      </c>
      <c r="G188" s="176">
        <v>0</v>
      </c>
      <c r="H188" s="174">
        <v>0</v>
      </c>
      <c r="I188" s="174">
        <v>0</v>
      </c>
      <c r="J188" s="174">
        <v>0</v>
      </c>
      <c r="K188" s="174">
        <v>0</v>
      </c>
      <c r="L188" s="174">
        <v>0</v>
      </c>
      <c r="M188" s="174">
        <v>0</v>
      </c>
      <c r="N188" s="174">
        <v>0</v>
      </c>
      <c r="O188" s="174">
        <v>0</v>
      </c>
      <c r="P188" s="174">
        <v>0</v>
      </c>
      <c r="Q188" s="174">
        <v>0</v>
      </c>
      <c r="R188" s="174">
        <v>0</v>
      </c>
      <c r="S188" s="174">
        <v>0</v>
      </c>
      <c r="T188" s="174">
        <v>0</v>
      </c>
      <c r="U188" s="174">
        <v>0</v>
      </c>
      <c r="V188" s="174">
        <v>0</v>
      </c>
      <c r="W188" s="174">
        <v>0</v>
      </c>
      <c r="X188" s="174">
        <v>0</v>
      </c>
      <c r="Y188" s="174">
        <v>0</v>
      </c>
      <c r="Z188" s="174">
        <v>0</v>
      </c>
      <c r="AA188" s="174">
        <v>0</v>
      </c>
      <c r="AB188" s="174">
        <v>0</v>
      </c>
      <c r="AC188" s="174">
        <v>0</v>
      </c>
      <c r="AD188" s="174">
        <v>0</v>
      </c>
      <c r="AE188" s="174">
        <v>0</v>
      </c>
    </row>
    <row r="189" spans="1:31" ht="16.05" hidden="1" customHeight="1">
      <c r="A189" s="174">
        <v>5</v>
      </c>
      <c r="B189" s="174" t="s">
        <v>209</v>
      </c>
      <c r="C189" s="174" t="s">
        <v>40</v>
      </c>
      <c r="D189" s="174" t="s">
        <v>182</v>
      </c>
      <c r="E189" s="175">
        <v>38000</v>
      </c>
      <c r="F189" s="175">
        <v>0</v>
      </c>
      <c r="G189" s="176">
        <v>38000</v>
      </c>
      <c r="H189" s="174">
        <v>0</v>
      </c>
      <c r="I189" s="174">
        <v>0</v>
      </c>
      <c r="J189" s="174">
        <v>0</v>
      </c>
      <c r="K189" s="174">
        <v>38000</v>
      </c>
      <c r="L189" s="174">
        <v>0</v>
      </c>
      <c r="M189" s="174">
        <v>0</v>
      </c>
      <c r="N189" s="174">
        <v>0</v>
      </c>
      <c r="O189" s="174">
        <v>38000</v>
      </c>
      <c r="P189" s="174">
        <v>149500</v>
      </c>
      <c r="Q189" s="174">
        <v>0</v>
      </c>
      <c r="R189" s="174">
        <v>149500</v>
      </c>
      <c r="S189" s="174">
        <v>-111500</v>
      </c>
      <c r="T189" s="174">
        <v>17204</v>
      </c>
      <c r="U189" s="174">
        <v>0</v>
      </c>
      <c r="V189" s="174">
        <v>17204</v>
      </c>
      <c r="W189" s="174">
        <v>20796</v>
      </c>
      <c r="X189" s="174">
        <v>38000</v>
      </c>
      <c r="Y189" s="174">
        <v>0</v>
      </c>
      <c r="Z189" s="174">
        <v>38000</v>
      </c>
      <c r="AA189" s="174">
        <v>0</v>
      </c>
      <c r="AB189" s="174">
        <v>0</v>
      </c>
      <c r="AC189" s="174">
        <v>0</v>
      </c>
      <c r="AD189" s="174">
        <v>0</v>
      </c>
      <c r="AE189" s="174">
        <v>38000</v>
      </c>
    </row>
    <row r="190" spans="1:31" ht="16.05" hidden="1" customHeight="1">
      <c r="A190" s="174">
        <v>5</v>
      </c>
      <c r="B190" s="174" t="s">
        <v>209</v>
      </c>
      <c r="C190" s="174" t="s">
        <v>40</v>
      </c>
      <c r="D190" s="174" t="s">
        <v>135</v>
      </c>
      <c r="E190" s="175">
        <v>0</v>
      </c>
      <c r="F190" s="175">
        <v>0</v>
      </c>
      <c r="G190" s="176">
        <v>0</v>
      </c>
      <c r="H190" s="174">
        <v>152799</v>
      </c>
      <c r="I190" s="174">
        <v>0</v>
      </c>
      <c r="J190" s="174">
        <v>152799</v>
      </c>
      <c r="K190" s="174">
        <v>-152799</v>
      </c>
      <c r="L190" s="174">
        <v>78193</v>
      </c>
      <c r="M190" s="174">
        <v>0</v>
      </c>
      <c r="N190" s="174">
        <v>78193</v>
      </c>
      <c r="O190" s="174">
        <v>-78193</v>
      </c>
      <c r="P190" s="174">
        <v>139983</v>
      </c>
      <c r="Q190" s="174">
        <v>0</v>
      </c>
      <c r="R190" s="174">
        <v>139983</v>
      </c>
      <c r="S190" s="174">
        <v>-139983</v>
      </c>
      <c r="T190" s="174">
        <v>588760</v>
      </c>
      <c r="U190" s="174">
        <v>0</v>
      </c>
      <c r="V190" s="174">
        <v>588760</v>
      </c>
      <c r="W190" s="174">
        <v>-588760</v>
      </c>
      <c r="X190" s="174">
        <v>0</v>
      </c>
      <c r="Y190" s="174">
        <v>0</v>
      </c>
      <c r="Z190" s="174">
        <v>0</v>
      </c>
      <c r="AA190" s="174">
        <v>0</v>
      </c>
      <c r="AB190" s="174">
        <v>0</v>
      </c>
      <c r="AC190" s="174">
        <v>0</v>
      </c>
      <c r="AD190" s="174">
        <v>0</v>
      </c>
      <c r="AE190" s="174">
        <v>0</v>
      </c>
    </row>
    <row r="191" spans="1:31" s="2" customFormat="1" ht="16.05" customHeight="1">
      <c r="A191" s="174"/>
      <c r="B191" s="174" t="s">
        <v>209</v>
      </c>
      <c r="C191" s="174" t="s">
        <v>40</v>
      </c>
      <c r="D191" s="174" t="s">
        <v>277</v>
      </c>
      <c r="E191" s="175">
        <v>784440</v>
      </c>
      <c r="F191" s="175">
        <v>54725</v>
      </c>
      <c r="G191" s="176">
        <v>839165</v>
      </c>
      <c r="H191" s="174">
        <v>870308</v>
      </c>
      <c r="I191" s="174">
        <v>217000</v>
      </c>
      <c r="J191" s="174">
        <v>1087308</v>
      </c>
      <c r="K191" s="174">
        <v>-248143</v>
      </c>
      <c r="L191" s="174">
        <v>1652041</v>
      </c>
      <c r="M191" s="174">
        <v>57908</v>
      </c>
      <c r="N191" s="174">
        <v>1709949</v>
      </c>
      <c r="O191" s="174">
        <v>-870784</v>
      </c>
      <c r="P191" s="174">
        <v>1458546</v>
      </c>
      <c r="Q191" s="174">
        <v>1326722</v>
      </c>
      <c r="R191" s="174">
        <v>2785268</v>
      </c>
      <c r="S191" s="174">
        <v>-1946103</v>
      </c>
      <c r="T191" s="174">
        <v>1742322</v>
      </c>
      <c r="U191" s="174">
        <v>240690</v>
      </c>
      <c r="V191" s="174">
        <v>1983012</v>
      </c>
      <c r="W191" s="174">
        <v>-1143847</v>
      </c>
      <c r="X191" s="174">
        <v>808660</v>
      </c>
      <c r="Y191" s="174">
        <v>54725</v>
      </c>
      <c r="Z191" s="174">
        <v>863385</v>
      </c>
      <c r="AA191" s="174">
        <v>-24220</v>
      </c>
      <c r="AB191" s="174">
        <v>0</v>
      </c>
      <c r="AC191" s="174">
        <v>0</v>
      </c>
      <c r="AD191" s="174">
        <v>0</v>
      </c>
      <c r="AE191" s="174">
        <v>839165</v>
      </c>
    </row>
    <row r="192" spans="1:31" ht="16.05" hidden="1" customHeight="1">
      <c r="A192" s="174">
        <v>6</v>
      </c>
      <c r="B192" s="174" t="s">
        <v>209</v>
      </c>
      <c r="C192" s="174" t="s">
        <v>18</v>
      </c>
      <c r="D192" s="174" t="s">
        <v>69</v>
      </c>
      <c r="E192" s="175">
        <v>48320</v>
      </c>
      <c r="F192" s="175">
        <v>0</v>
      </c>
      <c r="G192" s="176">
        <v>48320</v>
      </c>
      <c r="H192" s="174">
        <v>0</v>
      </c>
      <c r="I192" s="174">
        <v>0</v>
      </c>
      <c r="J192" s="174">
        <v>0</v>
      </c>
      <c r="K192" s="174">
        <v>48320</v>
      </c>
      <c r="L192" s="174">
        <v>0</v>
      </c>
      <c r="M192" s="174">
        <v>0</v>
      </c>
      <c r="N192" s="174">
        <v>0</v>
      </c>
      <c r="O192" s="174">
        <v>48320</v>
      </c>
      <c r="P192" s="174">
        <v>0</v>
      </c>
      <c r="Q192" s="174">
        <v>0</v>
      </c>
      <c r="R192" s="174">
        <v>0</v>
      </c>
      <c r="S192" s="174">
        <v>48320</v>
      </c>
      <c r="T192" s="174">
        <v>0</v>
      </c>
      <c r="U192" s="174">
        <v>0</v>
      </c>
      <c r="V192" s="174">
        <v>0</v>
      </c>
      <c r="W192" s="174">
        <v>48320</v>
      </c>
      <c r="X192" s="174">
        <v>0</v>
      </c>
      <c r="Y192" s="174">
        <v>0</v>
      </c>
      <c r="Z192" s="174">
        <v>0</v>
      </c>
      <c r="AA192" s="174">
        <v>48320</v>
      </c>
      <c r="AB192" s="174">
        <v>0</v>
      </c>
      <c r="AC192" s="174">
        <v>0</v>
      </c>
      <c r="AD192" s="174">
        <v>0</v>
      </c>
      <c r="AE192" s="174">
        <v>48320</v>
      </c>
    </row>
    <row r="193" spans="1:31" ht="16.05" hidden="1" customHeight="1">
      <c r="A193" s="174">
        <v>6</v>
      </c>
      <c r="B193" s="174" t="s">
        <v>209</v>
      </c>
      <c r="C193" s="174" t="s">
        <v>18</v>
      </c>
      <c r="D193" s="174" t="s">
        <v>695</v>
      </c>
      <c r="E193" s="175">
        <v>26000</v>
      </c>
      <c r="F193" s="175">
        <v>0</v>
      </c>
      <c r="G193" s="176">
        <v>26000</v>
      </c>
      <c r="H193" s="174">
        <v>128000</v>
      </c>
      <c r="I193" s="174">
        <v>0</v>
      </c>
      <c r="J193" s="174">
        <v>128000</v>
      </c>
      <c r="K193" s="174">
        <v>-102000</v>
      </c>
      <c r="L193" s="174">
        <v>0</v>
      </c>
      <c r="M193" s="174">
        <v>0</v>
      </c>
      <c r="N193" s="174">
        <v>0</v>
      </c>
      <c r="O193" s="174">
        <v>26000</v>
      </c>
      <c r="P193" s="174">
        <v>0</v>
      </c>
      <c r="Q193" s="174">
        <v>0</v>
      </c>
      <c r="R193" s="174">
        <v>0</v>
      </c>
      <c r="S193" s="174">
        <v>26000</v>
      </c>
      <c r="T193" s="174">
        <v>0</v>
      </c>
      <c r="U193" s="174">
        <v>0</v>
      </c>
      <c r="V193" s="174">
        <v>0</v>
      </c>
      <c r="W193" s="174">
        <v>26000</v>
      </c>
      <c r="X193" s="174">
        <v>26000</v>
      </c>
      <c r="Y193" s="174">
        <v>0</v>
      </c>
      <c r="Z193" s="174">
        <v>26000</v>
      </c>
      <c r="AA193" s="174">
        <v>0</v>
      </c>
      <c r="AB193" s="174">
        <v>0</v>
      </c>
      <c r="AC193" s="174">
        <v>0</v>
      </c>
      <c r="AD193" s="174">
        <v>0</v>
      </c>
      <c r="AE193" s="174">
        <v>26000</v>
      </c>
    </row>
    <row r="194" spans="1:31" ht="16.05" hidden="1" customHeight="1">
      <c r="A194" s="174">
        <v>6</v>
      </c>
      <c r="B194" s="174" t="s">
        <v>209</v>
      </c>
      <c r="C194" s="174" t="s">
        <v>18</v>
      </c>
      <c r="D194" s="174" t="s">
        <v>662</v>
      </c>
      <c r="E194" s="175">
        <v>135250</v>
      </c>
      <c r="F194" s="175">
        <v>0</v>
      </c>
      <c r="G194" s="176">
        <v>135250</v>
      </c>
      <c r="H194" s="174">
        <v>91544</v>
      </c>
      <c r="I194" s="174">
        <v>0</v>
      </c>
      <c r="J194" s="174">
        <v>91544</v>
      </c>
      <c r="K194" s="174">
        <v>43706</v>
      </c>
      <c r="L194" s="174">
        <v>0</v>
      </c>
      <c r="M194" s="174">
        <v>0</v>
      </c>
      <c r="N194" s="174">
        <v>0</v>
      </c>
      <c r="O194" s="174">
        <v>135250</v>
      </c>
      <c r="P194" s="174">
        <v>569153</v>
      </c>
      <c r="Q194" s="174">
        <v>0</v>
      </c>
      <c r="R194" s="174">
        <v>569153</v>
      </c>
      <c r="S194" s="174">
        <v>-433903</v>
      </c>
      <c r="T194" s="174">
        <v>558546</v>
      </c>
      <c r="U194" s="174">
        <v>0</v>
      </c>
      <c r="V194" s="174">
        <v>558546</v>
      </c>
      <c r="W194" s="174">
        <v>-423296</v>
      </c>
      <c r="X194" s="174">
        <v>135250</v>
      </c>
      <c r="Y194" s="174">
        <v>0</v>
      </c>
      <c r="Z194" s="174">
        <v>135250</v>
      </c>
      <c r="AA194" s="174">
        <v>0</v>
      </c>
      <c r="AB194" s="174">
        <v>0</v>
      </c>
      <c r="AC194" s="174">
        <v>0</v>
      </c>
      <c r="AD194" s="174">
        <v>0</v>
      </c>
      <c r="AE194" s="174">
        <v>135250</v>
      </c>
    </row>
    <row r="195" spans="1:31" ht="16.05" hidden="1" customHeight="1">
      <c r="A195" s="174">
        <v>6</v>
      </c>
      <c r="B195" s="174" t="s">
        <v>209</v>
      </c>
      <c r="C195" s="174" t="s">
        <v>18</v>
      </c>
      <c r="D195" s="174" t="s">
        <v>582</v>
      </c>
      <c r="E195" s="175">
        <v>0</v>
      </c>
      <c r="F195" s="175">
        <v>0</v>
      </c>
      <c r="G195" s="176">
        <v>0</v>
      </c>
      <c r="H195" s="174">
        <v>0</v>
      </c>
      <c r="I195" s="174">
        <v>0</v>
      </c>
      <c r="J195" s="174">
        <v>0</v>
      </c>
      <c r="K195" s="174">
        <v>0</v>
      </c>
      <c r="L195" s="174">
        <v>0</v>
      </c>
      <c r="M195" s="174">
        <v>0</v>
      </c>
      <c r="N195" s="174">
        <v>0</v>
      </c>
      <c r="O195" s="174">
        <v>0</v>
      </c>
      <c r="P195" s="174">
        <v>0</v>
      </c>
      <c r="Q195" s="174">
        <v>0</v>
      </c>
      <c r="R195" s="174">
        <v>0</v>
      </c>
      <c r="S195" s="174">
        <v>0</v>
      </c>
      <c r="T195" s="174">
        <v>0</v>
      </c>
      <c r="U195" s="174">
        <v>0</v>
      </c>
      <c r="V195" s="174">
        <v>0</v>
      </c>
      <c r="W195" s="174">
        <v>0</v>
      </c>
      <c r="X195" s="174">
        <v>0</v>
      </c>
      <c r="Y195" s="174">
        <v>0</v>
      </c>
      <c r="Z195" s="174">
        <v>0</v>
      </c>
      <c r="AA195" s="174">
        <v>0</v>
      </c>
      <c r="AB195" s="174">
        <v>0</v>
      </c>
      <c r="AC195" s="174">
        <v>0</v>
      </c>
      <c r="AD195" s="174">
        <v>0</v>
      </c>
      <c r="AE195" s="174">
        <v>0</v>
      </c>
    </row>
    <row r="196" spans="1:31" ht="16.05" hidden="1" customHeight="1">
      <c r="A196" s="174">
        <v>6</v>
      </c>
      <c r="B196" s="174" t="s">
        <v>209</v>
      </c>
      <c r="C196" s="174" t="s">
        <v>18</v>
      </c>
      <c r="D196" s="174" t="s">
        <v>364</v>
      </c>
      <c r="E196" s="175">
        <v>0</v>
      </c>
      <c r="F196" s="175">
        <v>0</v>
      </c>
      <c r="G196" s="176">
        <v>0</v>
      </c>
      <c r="H196" s="174">
        <v>0</v>
      </c>
      <c r="I196" s="174">
        <v>0</v>
      </c>
      <c r="J196" s="174">
        <v>0</v>
      </c>
      <c r="K196" s="174">
        <v>0</v>
      </c>
      <c r="L196" s="174">
        <v>0</v>
      </c>
      <c r="M196" s="174">
        <v>0</v>
      </c>
      <c r="N196" s="174">
        <v>0</v>
      </c>
      <c r="O196" s="174">
        <v>0</v>
      </c>
      <c r="P196" s="174">
        <v>0</v>
      </c>
      <c r="Q196" s="174">
        <v>0</v>
      </c>
      <c r="R196" s="174">
        <v>0</v>
      </c>
      <c r="S196" s="174">
        <v>0</v>
      </c>
      <c r="T196" s="174">
        <v>0</v>
      </c>
      <c r="U196" s="174">
        <v>0</v>
      </c>
      <c r="V196" s="174">
        <v>0</v>
      </c>
      <c r="W196" s="174">
        <v>0</v>
      </c>
      <c r="X196" s="174">
        <v>349489</v>
      </c>
      <c r="Y196" s="174">
        <v>0</v>
      </c>
      <c r="Z196" s="174">
        <v>349489</v>
      </c>
      <c r="AA196" s="174">
        <v>-349489</v>
      </c>
      <c r="AB196" s="174">
        <v>0</v>
      </c>
      <c r="AC196" s="174">
        <v>0</v>
      </c>
      <c r="AD196" s="174">
        <v>0</v>
      </c>
      <c r="AE196" s="174">
        <v>0</v>
      </c>
    </row>
    <row r="197" spans="1:31" ht="16.05" hidden="1" customHeight="1">
      <c r="A197" s="174">
        <v>6</v>
      </c>
      <c r="B197" s="174" t="s">
        <v>209</v>
      </c>
      <c r="C197" s="174" t="s">
        <v>18</v>
      </c>
      <c r="D197" s="174" t="s">
        <v>363</v>
      </c>
      <c r="E197" s="175">
        <v>0</v>
      </c>
      <c r="F197" s="175">
        <v>0</v>
      </c>
      <c r="G197" s="176">
        <v>0</v>
      </c>
      <c r="H197" s="174">
        <v>0</v>
      </c>
      <c r="I197" s="174">
        <v>0</v>
      </c>
      <c r="J197" s="174">
        <v>0</v>
      </c>
      <c r="K197" s="174">
        <v>0</v>
      </c>
      <c r="L197" s="174">
        <v>0</v>
      </c>
      <c r="M197" s="174">
        <v>0</v>
      </c>
      <c r="N197" s="174">
        <v>0</v>
      </c>
      <c r="O197" s="174">
        <v>0</v>
      </c>
      <c r="P197" s="174">
        <v>0</v>
      </c>
      <c r="Q197" s="174">
        <v>0</v>
      </c>
      <c r="R197" s="174">
        <v>0</v>
      </c>
      <c r="S197" s="174">
        <v>0</v>
      </c>
      <c r="T197" s="174">
        <v>0</v>
      </c>
      <c r="U197" s="174">
        <v>0</v>
      </c>
      <c r="V197" s="174">
        <v>0</v>
      </c>
      <c r="W197" s="174">
        <v>0</v>
      </c>
      <c r="X197" s="174">
        <v>85650</v>
      </c>
      <c r="Y197" s="174">
        <v>0</v>
      </c>
      <c r="Z197" s="174">
        <v>85650</v>
      </c>
      <c r="AA197" s="174">
        <v>-85650</v>
      </c>
      <c r="AB197" s="174">
        <v>0</v>
      </c>
      <c r="AC197" s="174">
        <v>0</v>
      </c>
      <c r="AD197" s="174">
        <v>0</v>
      </c>
      <c r="AE197" s="174">
        <v>0</v>
      </c>
    </row>
    <row r="198" spans="1:31" ht="16.05" hidden="1" customHeight="1">
      <c r="A198" s="174">
        <v>6</v>
      </c>
      <c r="B198" s="174" t="s">
        <v>209</v>
      </c>
      <c r="C198" s="174" t="s">
        <v>18</v>
      </c>
      <c r="D198" s="174" t="s">
        <v>362</v>
      </c>
      <c r="E198" s="175">
        <v>0</v>
      </c>
      <c r="F198" s="175">
        <v>0</v>
      </c>
      <c r="G198" s="176">
        <v>0</v>
      </c>
      <c r="H198" s="174">
        <v>0</v>
      </c>
      <c r="I198" s="174">
        <v>0</v>
      </c>
      <c r="J198" s="174">
        <v>0</v>
      </c>
      <c r="K198" s="174">
        <v>0</v>
      </c>
      <c r="L198" s="174">
        <v>0</v>
      </c>
      <c r="M198" s="174">
        <v>0</v>
      </c>
      <c r="N198" s="174">
        <v>0</v>
      </c>
      <c r="O198" s="174">
        <v>0</v>
      </c>
      <c r="P198" s="174">
        <v>0</v>
      </c>
      <c r="Q198" s="174">
        <v>0</v>
      </c>
      <c r="R198" s="174">
        <v>0</v>
      </c>
      <c r="S198" s="174">
        <v>0</v>
      </c>
      <c r="T198" s="174">
        <v>0</v>
      </c>
      <c r="U198" s="174">
        <v>0</v>
      </c>
      <c r="V198" s="174">
        <v>0</v>
      </c>
      <c r="W198" s="174">
        <v>0</v>
      </c>
      <c r="X198" s="174">
        <v>329587</v>
      </c>
      <c r="Y198" s="174">
        <v>0</v>
      </c>
      <c r="Z198" s="174">
        <v>329587</v>
      </c>
      <c r="AA198" s="174">
        <v>-329587</v>
      </c>
      <c r="AB198" s="174">
        <v>0</v>
      </c>
      <c r="AC198" s="174">
        <v>0</v>
      </c>
      <c r="AD198" s="174">
        <v>0</v>
      </c>
      <c r="AE198" s="174">
        <v>0</v>
      </c>
    </row>
    <row r="199" spans="1:31" ht="16.05" hidden="1" customHeight="1">
      <c r="A199" s="174">
        <v>6</v>
      </c>
      <c r="B199" s="174" t="s">
        <v>209</v>
      </c>
      <c r="C199" s="174" t="s">
        <v>18</v>
      </c>
      <c r="D199" s="174" t="s">
        <v>361</v>
      </c>
      <c r="E199" s="175">
        <v>0</v>
      </c>
      <c r="F199" s="175">
        <v>0</v>
      </c>
      <c r="G199" s="176">
        <v>0</v>
      </c>
      <c r="H199" s="174">
        <v>0</v>
      </c>
      <c r="I199" s="174">
        <v>0</v>
      </c>
      <c r="J199" s="174">
        <v>0</v>
      </c>
      <c r="K199" s="174">
        <v>0</v>
      </c>
      <c r="L199" s="174">
        <v>0</v>
      </c>
      <c r="M199" s="174">
        <v>0</v>
      </c>
      <c r="N199" s="174">
        <v>0</v>
      </c>
      <c r="O199" s="174">
        <v>0</v>
      </c>
      <c r="P199" s="174">
        <v>0</v>
      </c>
      <c r="Q199" s="174">
        <v>0</v>
      </c>
      <c r="R199" s="174">
        <v>0</v>
      </c>
      <c r="S199" s="174">
        <v>0</v>
      </c>
      <c r="T199" s="174">
        <v>0</v>
      </c>
      <c r="U199" s="174">
        <v>0</v>
      </c>
      <c r="V199" s="174">
        <v>0</v>
      </c>
      <c r="W199" s="174">
        <v>0</v>
      </c>
      <c r="X199" s="174">
        <v>427993</v>
      </c>
      <c r="Y199" s="174">
        <v>510329</v>
      </c>
      <c r="Z199" s="174">
        <v>938322</v>
      </c>
      <c r="AA199" s="174">
        <v>-938322</v>
      </c>
      <c r="AB199" s="174">
        <v>0</v>
      </c>
      <c r="AC199" s="174">
        <v>0</v>
      </c>
      <c r="AD199" s="174">
        <v>0</v>
      </c>
      <c r="AE199" s="174">
        <v>0</v>
      </c>
    </row>
    <row r="200" spans="1:31" ht="16.05" hidden="1" customHeight="1">
      <c r="A200" s="174">
        <v>6</v>
      </c>
      <c r="B200" s="174" t="s">
        <v>209</v>
      </c>
      <c r="C200" s="174" t="s">
        <v>18</v>
      </c>
      <c r="D200" s="174" t="s">
        <v>360</v>
      </c>
      <c r="E200" s="175">
        <v>0</v>
      </c>
      <c r="F200" s="175">
        <v>0</v>
      </c>
      <c r="G200" s="176">
        <v>0</v>
      </c>
      <c r="H200" s="174">
        <v>0</v>
      </c>
      <c r="I200" s="174">
        <v>0</v>
      </c>
      <c r="J200" s="174">
        <v>0</v>
      </c>
      <c r="K200" s="174">
        <v>0</v>
      </c>
      <c r="L200" s="174">
        <v>0</v>
      </c>
      <c r="M200" s="174">
        <v>0</v>
      </c>
      <c r="N200" s="174">
        <v>0</v>
      </c>
      <c r="O200" s="174">
        <v>0</v>
      </c>
      <c r="P200" s="174">
        <v>0</v>
      </c>
      <c r="Q200" s="174">
        <v>0</v>
      </c>
      <c r="R200" s="174">
        <v>0</v>
      </c>
      <c r="S200" s="174">
        <v>0</v>
      </c>
      <c r="T200" s="174">
        <v>0</v>
      </c>
      <c r="U200" s="174">
        <v>0</v>
      </c>
      <c r="V200" s="174">
        <v>0</v>
      </c>
      <c r="W200" s="174">
        <v>0</v>
      </c>
      <c r="X200" s="174">
        <v>48320</v>
      </c>
      <c r="Y200" s="174">
        <v>0</v>
      </c>
      <c r="Z200" s="174">
        <v>48320</v>
      </c>
      <c r="AA200" s="174">
        <v>-48320</v>
      </c>
      <c r="AB200" s="174">
        <v>0</v>
      </c>
      <c r="AC200" s="174">
        <v>0</v>
      </c>
      <c r="AD200" s="174">
        <v>0</v>
      </c>
      <c r="AE200" s="174">
        <v>0</v>
      </c>
    </row>
    <row r="201" spans="1:31" ht="16.05" hidden="1" customHeight="1">
      <c r="A201" s="174">
        <v>6</v>
      </c>
      <c r="B201" s="174" t="s">
        <v>209</v>
      </c>
      <c r="C201" s="174" t="s">
        <v>18</v>
      </c>
      <c r="D201" s="174" t="s">
        <v>292</v>
      </c>
      <c r="E201" s="175">
        <v>0</v>
      </c>
      <c r="F201" s="175">
        <v>0</v>
      </c>
      <c r="G201" s="176">
        <v>0</v>
      </c>
      <c r="H201" s="174">
        <v>0</v>
      </c>
      <c r="I201" s="174">
        <v>0</v>
      </c>
      <c r="J201" s="174">
        <v>0</v>
      </c>
      <c r="K201" s="174">
        <v>0</v>
      </c>
      <c r="L201" s="174">
        <v>0</v>
      </c>
      <c r="M201" s="174">
        <v>0</v>
      </c>
      <c r="N201" s="174">
        <v>0</v>
      </c>
      <c r="O201" s="174">
        <v>0</v>
      </c>
      <c r="P201" s="174">
        <v>0</v>
      </c>
      <c r="Q201" s="174">
        <v>0</v>
      </c>
      <c r="R201" s="174">
        <v>0</v>
      </c>
      <c r="S201" s="174">
        <v>0</v>
      </c>
      <c r="T201" s="174">
        <v>158981</v>
      </c>
      <c r="U201" s="174">
        <v>0</v>
      </c>
      <c r="V201" s="174">
        <v>158981</v>
      </c>
      <c r="W201" s="174">
        <v>-158981</v>
      </c>
      <c r="X201" s="174">
        <v>0</v>
      </c>
      <c r="Y201" s="174">
        <v>0</v>
      </c>
      <c r="Z201" s="174">
        <v>0</v>
      </c>
      <c r="AA201" s="174">
        <v>0</v>
      </c>
      <c r="AB201" s="174">
        <v>0</v>
      </c>
      <c r="AC201" s="174">
        <v>0</v>
      </c>
      <c r="AD201" s="174">
        <v>0</v>
      </c>
      <c r="AE201" s="174">
        <v>0</v>
      </c>
    </row>
    <row r="202" spans="1:31" ht="16.05" hidden="1" customHeight="1">
      <c r="A202" s="174">
        <v>6</v>
      </c>
      <c r="B202" s="174" t="s">
        <v>209</v>
      </c>
      <c r="C202" s="174" t="s">
        <v>18</v>
      </c>
      <c r="D202" s="174" t="s">
        <v>149</v>
      </c>
      <c r="E202" s="175">
        <v>182489</v>
      </c>
      <c r="F202" s="175">
        <v>0</v>
      </c>
      <c r="G202" s="176">
        <v>182489</v>
      </c>
      <c r="H202" s="174">
        <v>152020</v>
      </c>
      <c r="I202" s="174">
        <v>0</v>
      </c>
      <c r="J202" s="174">
        <v>152020</v>
      </c>
      <c r="K202" s="174">
        <v>30469</v>
      </c>
      <c r="L202" s="174">
        <v>37500</v>
      </c>
      <c r="M202" s="174">
        <v>0</v>
      </c>
      <c r="N202" s="174">
        <v>37500</v>
      </c>
      <c r="O202" s="174">
        <v>144989</v>
      </c>
      <c r="P202" s="174">
        <v>0</v>
      </c>
      <c r="Q202" s="174">
        <v>0</v>
      </c>
      <c r="R202" s="174">
        <v>0</v>
      </c>
      <c r="S202" s="174">
        <v>182489</v>
      </c>
      <c r="T202" s="174">
        <v>72583</v>
      </c>
      <c r="U202" s="174">
        <v>0</v>
      </c>
      <c r="V202" s="174">
        <v>72583</v>
      </c>
      <c r="W202" s="174">
        <v>109906</v>
      </c>
      <c r="X202" s="174">
        <v>0</v>
      </c>
      <c r="Y202" s="174">
        <v>0</v>
      </c>
      <c r="Z202" s="174">
        <v>0</v>
      </c>
      <c r="AA202" s="174">
        <v>182489</v>
      </c>
      <c r="AB202" s="174">
        <v>0</v>
      </c>
      <c r="AC202" s="174">
        <v>0</v>
      </c>
      <c r="AD202" s="174">
        <v>0</v>
      </c>
      <c r="AE202" s="174">
        <v>182489</v>
      </c>
    </row>
    <row r="203" spans="1:31" ht="16.05" hidden="1" customHeight="1">
      <c r="A203" s="174">
        <v>6</v>
      </c>
      <c r="B203" s="174" t="s">
        <v>209</v>
      </c>
      <c r="C203" s="174" t="s">
        <v>18</v>
      </c>
      <c r="D203" s="174" t="s">
        <v>150</v>
      </c>
      <c r="E203" s="175">
        <v>34250</v>
      </c>
      <c r="F203" s="175">
        <v>0</v>
      </c>
      <c r="G203" s="176">
        <v>34250</v>
      </c>
      <c r="H203" s="174">
        <v>0</v>
      </c>
      <c r="I203" s="174">
        <v>0</v>
      </c>
      <c r="J203" s="174">
        <v>0</v>
      </c>
      <c r="K203" s="174">
        <v>34250</v>
      </c>
      <c r="L203" s="174">
        <v>30000</v>
      </c>
      <c r="M203" s="174">
        <v>0</v>
      </c>
      <c r="N203" s="174">
        <v>30000</v>
      </c>
      <c r="O203" s="174">
        <v>4250</v>
      </c>
      <c r="P203" s="174">
        <v>30000</v>
      </c>
      <c r="Q203" s="174">
        <v>0</v>
      </c>
      <c r="R203" s="174">
        <v>30000</v>
      </c>
      <c r="S203" s="174">
        <v>4250</v>
      </c>
      <c r="T203" s="174">
        <v>0</v>
      </c>
      <c r="U203" s="174">
        <v>0</v>
      </c>
      <c r="V203" s="174">
        <v>0</v>
      </c>
      <c r="W203" s="174">
        <v>34250</v>
      </c>
      <c r="X203" s="174">
        <v>0</v>
      </c>
      <c r="Y203" s="174">
        <v>0</v>
      </c>
      <c r="Z203" s="174">
        <v>0</v>
      </c>
      <c r="AA203" s="174">
        <v>34250</v>
      </c>
      <c r="AB203" s="174">
        <v>0</v>
      </c>
      <c r="AC203" s="174">
        <v>0</v>
      </c>
      <c r="AD203" s="174">
        <v>0</v>
      </c>
      <c r="AE203" s="174">
        <v>34250</v>
      </c>
    </row>
    <row r="204" spans="1:31" ht="16.05" hidden="1" customHeight="1">
      <c r="A204" s="174">
        <v>6</v>
      </c>
      <c r="B204" s="174" t="s">
        <v>209</v>
      </c>
      <c r="C204" s="174" t="s">
        <v>18</v>
      </c>
      <c r="D204" s="174" t="s">
        <v>109</v>
      </c>
      <c r="E204" s="175">
        <v>162105</v>
      </c>
      <c r="F204" s="175">
        <v>0</v>
      </c>
      <c r="G204" s="176">
        <v>162105</v>
      </c>
      <c r="H204" s="174">
        <v>253796</v>
      </c>
      <c r="I204" s="174">
        <v>0</v>
      </c>
      <c r="J204" s="174">
        <v>253796</v>
      </c>
      <c r="K204" s="174">
        <v>-91691</v>
      </c>
      <c r="L204" s="174">
        <v>109461</v>
      </c>
      <c r="M204" s="174">
        <v>0</v>
      </c>
      <c r="N204" s="174">
        <v>109461</v>
      </c>
      <c r="O204" s="174">
        <v>52644</v>
      </c>
      <c r="P204" s="174">
        <v>348049</v>
      </c>
      <c r="Q204" s="174">
        <v>0</v>
      </c>
      <c r="R204" s="174">
        <v>348049</v>
      </c>
      <c r="S204" s="174">
        <v>-185944</v>
      </c>
      <c r="T204" s="174">
        <v>482254</v>
      </c>
      <c r="U204" s="174">
        <v>0</v>
      </c>
      <c r="V204" s="174">
        <v>482254</v>
      </c>
      <c r="W204" s="174">
        <v>-320149</v>
      </c>
      <c r="X204" s="174">
        <v>0</v>
      </c>
      <c r="Y204" s="174">
        <v>0</v>
      </c>
      <c r="Z204" s="174">
        <v>0</v>
      </c>
      <c r="AA204" s="174">
        <v>162105</v>
      </c>
      <c r="AB204" s="174">
        <v>0</v>
      </c>
      <c r="AC204" s="174">
        <v>0</v>
      </c>
      <c r="AD204" s="174">
        <v>0</v>
      </c>
      <c r="AE204" s="174">
        <v>162105</v>
      </c>
    </row>
    <row r="205" spans="1:31" ht="16.05" hidden="1" customHeight="1">
      <c r="A205" s="174">
        <v>6</v>
      </c>
      <c r="B205" s="174" t="s">
        <v>209</v>
      </c>
      <c r="C205" s="174" t="s">
        <v>18</v>
      </c>
      <c r="D205" s="174" t="s">
        <v>80</v>
      </c>
      <c r="E205" s="175">
        <v>427993</v>
      </c>
      <c r="F205" s="175">
        <v>510329</v>
      </c>
      <c r="G205" s="176">
        <v>938322</v>
      </c>
      <c r="H205" s="174">
        <v>69256</v>
      </c>
      <c r="I205" s="174">
        <v>0</v>
      </c>
      <c r="J205" s="174">
        <v>69256</v>
      </c>
      <c r="K205" s="174">
        <v>869066</v>
      </c>
      <c r="L205" s="174">
        <v>387213</v>
      </c>
      <c r="M205" s="174">
        <v>0</v>
      </c>
      <c r="N205" s="174">
        <v>387213</v>
      </c>
      <c r="O205" s="174">
        <v>551109</v>
      </c>
      <c r="P205" s="174">
        <v>53000</v>
      </c>
      <c r="Q205" s="174">
        <v>0</v>
      </c>
      <c r="R205" s="174">
        <v>53000</v>
      </c>
      <c r="S205" s="174">
        <v>885322</v>
      </c>
      <c r="T205" s="174">
        <v>0</v>
      </c>
      <c r="U205" s="174">
        <v>0</v>
      </c>
      <c r="V205" s="174">
        <v>0</v>
      </c>
      <c r="W205" s="174">
        <v>938322</v>
      </c>
      <c r="X205" s="174">
        <v>0</v>
      </c>
      <c r="Y205" s="174">
        <v>0</v>
      </c>
      <c r="Z205" s="174">
        <v>0</v>
      </c>
      <c r="AA205" s="174">
        <v>938322</v>
      </c>
      <c r="AB205" s="174">
        <v>0</v>
      </c>
      <c r="AC205" s="174">
        <v>0</v>
      </c>
      <c r="AD205" s="174">
        <v>0</v>
      </c>
      <c r="AE205" s="174">
        <v>938322</v>
      </c>
    </row>
    <row r="206" spans="1:31" ht="16.05" hidden="1" customHeight="1">
      <c r="A206" s="174">
        <v>6</v>
      </c>
      <c r="B206" s="174" t="s">
        <v>209</v>
      </c>
      <c r="C206" s="174" t="s">
        <v>18</v>
      </c>
      <c r="D206" s="174" t="s">
        <v>183</v>
      </c>
      <c r="E206" s="175">
        <v>0</v>
      </c>
      <c r="F206" s="175">
        <v>0</v>
      </c>
      <c r="G206" s="176">
        <v>0</v>
      </c>
      <c r="H206" s="174">
        <v>0</v>
      </c>
      <c r="I206" s="174">
        <v>0</v>
      </c>
      <c r="J206" s="174">
        <v>0</v>
      </c>
      <c r="K206" s="174">
        <v>0</v>
      </c>
      <c r="L206" s="174">
        <v>0</v>
      </c>
      <c r="M206" s="174">
        <v>0</v>
      </c>
      <c r="N206" s="174">
        <v>0</v>
      </c>
      <c r="O206" s="174">
        <v>0</v>
      </c>
      <c r="P206" s="174">
        <v>0</v>
      </c>
      <c r="Q206" s="174">
        <v>0</v>
      </c>
      <c r="R206" s="174">
        <v>0</v>
      </c>
      <c r="S206" s="174">
        <v>0</v>
      </c>
      <c r="T206" s="174">
        <v>0</v>
      </c>
      <c r="U206" s="174">
        <v>0</v>
      </c>
      <c r="V206" s="174">
        <v>0</v>
      </c>
      <c r="W206" s="174">
        <v>0</v>
      </c>
      <c r="X206" s="174">
        <v>0</v>
      </c>
      <c r="Y206" s="174">
        <v>0</v>
      </c>
      <c r="Z206" s="174">
        <v>0</v>
      </c>
      <c r="AA206" s="174">
        <v>0</v>
      </c>
      <c r="AB206" s="174">
        <v>0</v>
      </c>
      <c r="AC206" s="174">
        <v>0</v>
      </c>
      <c r="AD206" s="174">
        <v>0</v>
      </c>
      <c r="AE206" s="174">
        <v>0</v>
      </c>
    </row>
    <row r="207" spans="1:31" s="2" customFormat="1" ht="16.05" customHeight="1">
      <c r="A207" s="174"/>
      <c r="B207" s="174" t="s">
        <v>209</v>
      </c>
      <c r="C207" s="174" t="s">
        <v>18</v>
      </c>
      <c r="D207" s="174" t="s">
        <v>277</v>
      </c>
      <c r="E207" s="175">
        <v>1016407</v>
      </c>
      <c r="F207" s="175">
        <v>510329</v>
      </c>
      <c r="G207" s="176">
        <v>1526736</v>
      </c>
      <c r="H207" s="174">
        <v>694616</v>
      </c>
      <c r="I207" s="174">
        <v>0</v>
      </c>
      <c r="J207" s="174">
        <v>694616</v>
      </c>
      <c r="K207" s="174">
        <v>832120</v>
      </c>
      <c r="L207" s="174">
        <v>564174</v>
      </c>
      <c r="M207" s="174">
        <v>0</v>
      </c>
      <c r="N207" s="174">
        <v>564174</v>
      </c>
      <c r="O207" s="174">
        <v>962562</v>
      </c>
      <c r="P207" s="174">
        <v>1000202</v>
      </c>
      <c r="Q207" s="174">
        <v>0</v>
      </c>
      <c r="R207" s="174">
        <v>1000202</v>
      </c>
      <c r="S207" s="174">
        <v>526534</v>
      </c>
      <c r="T207" s="174">
        <v>1272364</v>
      </c>
      <c r="U207" s="174">
        <v>0</v>
      </c>
      <c r="V207" s="174">
        <v>1272364</v>
      </c>
      <c r="W207" s="174">
        <v>254372</v>
      </c>
      <c r="X207" s="174">
        <v>1402289</v>
      </c>
      <c r="Y207" s="174">
        <v>510329</v>
      </c>
      <c r="Z207" s="174">
        <v>1912618</v>
      </c>
      <c r="AA207" s="174">
        <v>-385882</v>
      </c>
      <c r="AB207" s="174">
        <v>0</v>
      </c>
      <c r="AC207" s="174">
        <v>0</v>
      </c>
      <c r="AD207" s="174">
        <v>0</v>
      </c>
      <c r="AE207" s="174">
        <v>1526736</v>
      </c>
    </row>
    <row r="208" spans="1:31" ht="16.05" hidden="1" customHeight="1">
      <c r="A208" s="174">
        <v>7</v>
      </c>
      <c r="B208" s="174" t="s">
        <v>209</v>
      </c>
      <c r="C208" s="174" t="s">
        <v>46</v>
      </c>
      <c r="D208" s="174" t="s">
        <v>162</v>
      </c>
      <c r="E208" s="175">
        <v>62670</v>
      </c>
      <c r="F208" s="175">
        <v>903000</v>
      </c>
      <c r="G208" s="176">
        <v>965670</v>
      </c>
      <c r="H208" s="174">
        <v>83950</v>
      </c>
      <c r="I208" s="174">
        <v>0</v>
      </c>
      <c r="J208" s="174">
        <v>83950</v>
      </c>
      <c r="K208" s="174">
        <v>881720</v>
      </c>
      <c r="L208" s="174">
        <v>64730</v>
      </c>
      <c r="M208" s="174">
        <v>0</v>
      </c>
      <c r="N208" s="174">
        <v>64730</v>
      </c>
      <c r="O208" s="174">
        <v>900940</v>
      </c>
      <c r="P208" s="174">
        <v>0</v>
      </c>
      <c r="Q208" s="174">
        <v>0</v>
      </c>
      <c r="R208" s="174">
        <v>0</v>
      </c>
      <c r="S208" s="174">
        <v>965670</v>
      </c>
      <c r="T208" s="174">
        <v>0</v>
      </c>
      <c r="U208" s="174">
        <v>32250</v>
      </c>
      <c r="V208" s="174">
        <v>32250</v>
      </c>
      <c r="W208" s="174">
        <v>933420</v>
      </c>
      <c r="X208" s="174">
        <v>62670</v>
      </c>
      <c r="Y208" s="174">
        <v>903000</v>
      </c>
      <c r="Z208" s="174">
        <v>965670</v>
      </c>
      <c r="AA208" s="174">
        <v>0</v>
      </c>
      <c r="AB208" s="174">
        <v>0</v>
      </c>
      <c r="AC208" s="174">
        <v>0</v>
      </c>
      <c r="AD208" s="174">
        <v>0</v>
      </c>
      <c r="AE208" s="174">
        <v>965670</v>
      </c>
    </row>
    <row r="209" spans="1:31" ht="16.05" hidden="1" customHeight="1">
      <c r="A209" s="174">
        <v>7</v>
      </c>
      <c r="B209" s="174" t="s">
        <v>209</v>
      </c>
      <c r="C209" s="174" t="s">
        <v>46</v>
      </c>
      <c r="D209" s="174" t="s">
        <v>543</v>
      </c>
      <c r="E209" s="175">
        <v>0</v>
      </c>
      <c r="F209" s="175">
        <v>0</v>
      </c>
      <c r="G209" s="176">
        <v>0</v>
      </c>
      <c r="H209" s="174">
        <v>0</v>
      </c>
      <c r="I209" s="174">
        <v>0</v>
      </c>
      <c r="J209" s="174">
        <v>0</v>
      </c>
      <c r="K209" s="174">
        <v>0</v>
      </c>
      <c r="L209" s="174">
        <v>0</v>
      </c>
      <c r="M209" s="174">
        <v>0</v>
      </c>
      <c r="N209" s="174">
        <v>0</v>
      </c>
      <c r="O209" s="174">
        <v>0</v>
      </c>
      <c r="P209" s="174">
        <v>0</v>
      </c>
      <c r="Q209" s="174">
        <v>0</v>
      </c>
      <c r="R209" s="174">
        <v>0</v>
      </c>
      <c r="S209" s="174">
        <v>0</v>
      </c>
      <c r="T209" s="174">
        <v>0</v>
      </c>
      <c r="U209" s="174">
        <v>0</v>
      </c>
      <c r="V209" s="174">
        <v>0</v>
      </c>
      <c r="W209" s="174">
        <v>0</v>
      </c>
      <c r="X209" s="174">
        <v>0</v>
      </c>
      <c r="Y209" s="174">
        <v>0</v>
      </c>
      <c r="Z209" s="174">
        <v>0</v>
      </c>
      <c r="AA209" s="174">
        <v>0</v>
      </c>
      <c r="AB209" s="174">
        <v>0</v>
      </c>
      <c r="AC209" s="174">
        <v>0</v>
      </c>
      <c r="AD209" s="174">
        <v>0</v>
      </c>
      <c r="AE209" s="174">
        <v>0</v>
      </c>
    </row>
    <row r="210" spans="1:31" ht="16.05" hidden="1" customHeight="1">
      <c r="A210" s="174">
        <v>7</v>
      </c>
      <c r="B210" s="174" t="s">
        <v>209</v>
      </c>
      <c r="C210" s="174" t="s">
        <v>46</v>
      </c>
      <c r="D210" s="174" t="s">
        <v>110</v>
      </c>
      <c r="E210" s="175">
        <v>302600</v>
      </c>
      <c r="F210" s="175">
        <v>0</v>
      </c>
      <c r="G210" s="176">
        <v>302600</v>
      </c>
      <c r="H210" s="174">
        <v>216000</v>
      </c>
      <c r="I210" s="174">
        <v>0</v>
      </c>
      <c r="J210" s="174">
        <v>216000</v>
      </c>
      <c r="K210" s="174">
        <v>86600</v>
      </c>
      <c r="L210" s="174">
        <v>0</v>
      </c>
      <c r="M210" s="174">
        <v>241000</v>
      </c>
      <c r="N210" s="174">
        <v>241000</v>
      </c>
      <c r="O210" s="174">
        <v>61600</v>
      </c>
      <c r="P210" s="174">
        <v>168135</v>
      </c>
      <c r="Q210" s="174">
        <v>0</v>
      </c>
      <c r="R210" s="174">
        <v>168135</v>
      </c>
      <c r="S210" s="174">
        <v>134465</v>
      </c>
      <c r="T210" s="174">
        <v>89139</v>
      </c>
      <c r="U210" s="174">
        <v>224600</v>
      </c>
      <c r="V210" s="174">
        <v>313739</v>
      </c>
      <c r="W210" s="174">
        <v>-11139</v>
      </c>
      <c r="X210" s="174">
        <v>302600</v>
      </c>
      <c r="Y210" s="174">
        <v>0</v>
      </c>
      <c r="Z210" s="174">
        <v>302600</v>
      </c>
      <c r="AA210" s="174">
        <v>0</v>
      </c>
      <c r="AB210" s="174">
        <v>0</v>
      </c>
      <c r="AC210" s="174">
        <v>0</v>
      </c>
      <c r="AD210" s="174">
        <v>0</v>
      </c>
      <c r="AE210" s="174">
        <v>302600</v>
      </c>
    </row>
    <row r="211" spans="1:31" s="2" customFormat="1" ht="16.05" customHeight="1">
      <c r="A211" s="174"/>
      <c r="B211" s="174" t="s">
        <v>209</v>
      </c>
      <c r="C211" s="174" t="s">
        <v>46</v>
      </c>
      <c r="D211" s="174" t="s">
        <v>277</v>
      </c>
      <c r="E211" s="175">
        <v>365270</v>
      </c>
      <c r="F211" s="175">
        <v>903000</v>
      </c>
      <c r="G211" s="176">
        <v>1268270</v>
      </c>
      <c r="H211" s="174">
        <v>299950</v>
      </c>
      <c r="I211" s="174">
        <v>0</v>
      </c>
      <c r="J211" s="174">
        <v>299950</v>
      </c>
      <c r="K211" s="174">
        <v>968320</v>
      </c>
      <c r="L211" s="174">
        <v>64730</v>
      </c>
      <c r="M211" s="174">
        <v>241000</v>
      </c>
      <c r="N211" s="174">
        <v>305730</v>
      </c>
      <c r="O211" s="174">
        <v>962540</v>
      </c>
      <c r="P211" s="174">
        <v>168135</v>
      </c>
      <c r="Q211" s="174">
        <v>0</v>
      </c>
      <c r="R211" s="174">
        <v>168135</v>
      </c>
      <c r="S211" s="174">
        <v>1100135</v>
      </c>
      <c r="T211" s="174">
        <v>89139</v>
      </c>
      <c r="U211" s="174">
        <v>256850</v>
      </c>
      <c r="V211" s="174">
        <v>345989</v>
      </c>
      <c r="W211" s="174">
        <v>922281</v>
      </c>
      <c r="X211" s="174">
        <v>365270</v>
      </c>
      <c r="Y211" s="174">
        <v>903000</v>
      </c>
      <c r="Z211" s="174">
        <v>1268270</v>
      </c>
      <c r="AA211" s="174">
        <v>0</v>
      </c>
      <c r="AB211" s="174">
        <v>0</v>
      </c>
      <c r="AC211" s="174">
        <v>0</v>
      </c>
      <c r="AD211" s="174">
        <v>0</v>
      </c>
      <c r="AE211" s="174">
        <v>1268270</v>
      </c>
    </row>
    <row r="212" spans="1:31" ht="16.05" hidden="1" customHeight="1">
      <c r="A212" s="174">
        <v>8</v>
      </c>
      <c r="B212" s="174" t="s">
        <v>209</v>
      </c>
      <c r="C212" s="174" t="s">
        <v>208</v>
      </c>
      <c r="D212" s="174" t="s">
        <v>65</v>
      </c>
      <c r="E212" s="175">
        <v>199072</v>
      </c>
      <c r="F212" s="175">
        <v>0</v>
      </c>
      <c r="G212" s="176">
        <v>199072</v>
      </c>
      <c r="H212" s="174">
        <v>474165</v>
      </c>
      <c r="I212" s="174">
        <v>0</v>
      </c>
      <c r="J212" s="174">
        <v>474165</v>
      </c>
      <c r="K212" s="174">
        <v>-275093</v>
      </c>
      <c r="L212" s="174">
        <v>104788</v>
      </c>
      <c r="M212" s="174">
        <v>0</v>
      </c>
      <c r="N212" s="174">
        <v>104788</v>
      </c>
      <c r="O212" s="174">
        <v>94284</v>
      </c>
      <c r="P212" s="174">
        <v>221455</v>
      </c>
      <c r="Q212" s="174">
        <v>0</v>
      </c>
      <c r="R212" s="174">
        <v>221455</v>
      </c>
      <c r="S212" s="174">
        <v>-22383</v>
      </c>
      <c r="T212" s="174">
        <v>698833</v>
      </c>
      <c r="U212" s="174">
        <v>0</v>
      </c>
      <c r="V212" s="174">
        <v>698833</v>
      </c>
      <c r="W212" s="174">
        <v>-499761</v>
      </c>
      <c r="X212" s="174">
        <v>240905</v>
      </c>
      <c r="Y212" s="174">
        <v>0</v>
      </c>
      <c r="Z212" s="174">
        <v>240905</v>
      </c>
      <c r="AA212" s="174">
        <v>-41833</v>
      </c>
      <c r="AB212" s="174">
        <v>0</v>
      </c>
      <c r="AC212" s="174">
        <v>0</v>
      </c>
      <c r="AD212" s="174">
        <v>0</v>
      </c>
      <c r="AE212" s="174">
        <v>199072</v>
      </c>
    </row>
    <row r="213" spans="1:31" ht="16.05" hidden="1" customHeight="1">
      <c r="A213" s="174">
        <v>8</v>
      </c>
      <c r="B213" s="174" t="s">
        <v>209</v>
      </c>
      <c r="C213" s="174" t="s">
        <v>208</v>
      </c>
      <c r="D213" s="174" t="s">
        <v>516</v>
      </c>
      <c r="E213" s="175">
        <v>0</v>
      </c>
      <c r="F213" s="175">
        <v>0</v>
      </c>
      <c r="G213" s="176">
        <v>0</v>
      </c>
      <c r="H213" s="174">
        <v>0</v>
      </c>
      <c r="I213" s="174">
        <v>0</v>
      </c>
      <c r="J213" s="174">
        <v>0</v>
      </c>
      <c r="K213" s="174">
        <v>0</v>
      </c>
      <c r="L213" s="174">
        <v>0</v>
      </c>
      <c r="M213" s="174">
        <v>0</v>
      </c>
      <c r="N213" s="174">
        <v>0</v>
      </c>
      <c r="O213" s="174">
        <v>0</v>
      </c>
      <c r="P213" s="174">
        <v>0</v>
      </c>
      <c r="Q213" s="174">
        <v>0</v>
      </c>
      <c r="R213" s="174">
        <v>0</v>
      </c>
      <c r="S213" s="174">
        <v>0</v>
      </c>
      <c r="T213" s="174">
        <v>0</v>
      </c>
      <c r="U213" s="174">
        <v>0</v>
      </c>
      <c r="V213" s="174">
        <v>0</v>
      </c>
      <c r="W213" s="174">
        <v>0</v>
      </c>
      <c r="X213" s="174">
        <v>0</v>
      </c>
      <c r="Y213" s="174">
        <v>0</v>
      </c>
      <c r="Z213" s="174">
        <v>0</v>
      </c>
      <c r="AA213" s="174">
        <v>0</v>
      </c>
      <c r="AB213" s="174">
        <v>0</v>
      </c>
      <c r="AC213" s="174">
        <v>0</v>
      </c>
      <c r="AD213" s="174">
        <v>0</v>
      </c>
      <c r="AE213" s="174">
        <v>0</v>
      </c>
    </row>
    <row r="214" spans="1:31" ht="16.05" hidden="1" customHeight="1">
      <c r="A214" s="174">
        <v>8</v>
      </c>
      <c r="B214" s="174" t="s">
        <v>209</v>
      </c>
      <c r="C214" s="174" t="s">
        <v>208</v>
      </c>
      <c r="D214" s="174" t="s">
        <v>119</v>
      </c>
      <c r="E214" s="175">
        <v>31844</v>
      </c>
      <c r="F214" s="175">
        <v>0</v>
      </c>
      <c r="G214" s="176">
        <v>31844</v>
      </c>
      <c r="H214" s="174">
        <v>0</v>
      </c>
      <c r="I214" s="174">
        <v>0</v>
      </c>
      <c r="J214" s="174">
        <v>0</v>
      </c>
      <c r="K214" s="174">
        <v>31844</v>
      </c>
      <c r="L214" s="174">
        <v>0</v>
      </c>
      <c r="M214" s="174">
        <v>0</v>
      </c>
      <c r="N214" s="174">
        <v>0</v>
      </c>
      <c r="O214" s="174">
        <v>31844</v>
      </c>
      <c r="P214" s="174">
        <v>0</v>
      </c>
      <c r="Q214" s="174">
        <v>0</v>
      </c>
      <c r="R214" s="174">
        <v>0</v>
      </c>
      <c r="S214" s="174">
        <v>31844</v>
      </c>
      <c r="T214" s="174">
        <v>0</v>
      </c>
      <c r="U214" s="174">
        <v>0</v>
      </c>
      <c r="V214" s="174">
        <v>0</v>
      </c>
      <c r="W214" s="174">
        <v>31844</v>
      </c>
      <c r="X214" s="174">
        <v>31844</v>
      </c>
      <c r="Y214" s="174">
        <v>0</v>
      </c>
      <c r="Z214" s="174">
        <v>31844</v>
      </c>
      <c r="AA214" s="174">
        <v>0</v>
      </c>
      <c r="AB214" s="174">
        <v>0</v>
      </c>
      <c r="AC214" s="174">
        <v>0</v>
      </c>
      <c r="AD214" s="174">
        <v>0</v>
      </c>
      <c r="AE214" s="174">
        <v>31844</v>
      </c>
    </row>
    <row r="215" spans="1:31" s="2" customFormat="1" ht="16.05" customHeight="1">
      <c r="A215" s="174"/>
      <c r="B215" s="174" t="s">
        <v>209</v>
      </c>
      <c r="C215" s="174" t="s">
        <v>208</v>
      </c>
      <c r="D215" s="174" t="s">
        <v>277</v>
      </c>
      <c r="E215" s="175">
        <v>230916</v>
      </c>
      <c r="F215" s="175">
        <v>0</v>
      </c>
      <c r="G215" s="176">
        <v>230916</v>
      </c>
      <c r="H215" s="174">
        <v>474165</v>
      </c>
      <c r="I215" s="174">
        <v>0</v>
      </c>
      <c r="J215" s="174">
        <v>474165</v>
      </c>
      <c r="K215" s="174">
        <v>-243249</v>
      </c>
      <c r="L215" s="174">
        <v>104788</v>
      </c>
      <c r="M215" s="174">
        <v>0</v>
      </c>
      <c r="N215" s="174">
        <v>104788</v>
      </c>
      <c r="O215" s="174">
        <v>126128</v>
      </c>
      <c r="P215" s="174">
        <v>221455</v>
      </c>
      <c r="Q215" s="174">
        <v>0</v>
      </c>
      <c r="R215" s="174">
        <v>221455</v>
      </c>
      <c r="S215" s="174">
        <v>9461</v>
      </c>
      <c r="T215" s="174">
        <v>698833</v>
      </c>
      <c r="U215" s="174">
        <v>0</v>
      </c>
      <c r="V215" s="174">
        <v>698833</v>
      </c>
      <c r="W215" s="174">
        <v>-467917</v>
      </c>
      <c r="X215" s="174">
        <v>272749</v>
      </c>
      <c r="Y215" s="174">
        <v>0</v>
      </c>
      <c r="Z215" s="174">
        <v>272749</v>
      </c>
      <c r="AA215" s="174">
        <v>-41833</v>
      </c>
      <c r="AB215" s="174">
        <v>0</v>
      </c>
      <c r="AC215" s="174">
        <v>0</v>
      </c>
      <c r="AD215" s="174">
        <v>0</v>
      </c>
      <c r="AE215" s="174">
        <v>230916</v>
      </c>
    </row>
    <row r="216" spans="1:31" ht="16.05" hidden="1" customHeight="1">
      <c r="A216" s="174">
        <v>9</v>
      </c>
      <c r="B216" s="174" t="s">
        <v>209</v>
      </c>
      <c r="C216" s="174" t="s">
        <v>37</v>
      </c>
      <c r="D216" s="174" t="s">
        <v>165</v>
      </c>
      <c r="E216" s="175">
        <v>0</v>
      </c>
      <c r="F216" s="175">
        <v>0</v>
      </c>
      <c r="G216" s="176">
        <v>0</v>
      </c>
      <c r="H216" s="174">
        <v>0</v>
      </c>
      <c r="I216" s="174">
        <v>0</v>
      </c>
      <c r="J216" s="174">
        <v>0</v>
      </c>
      <c r="K216" s="174">
        <v>0</v>
      </c>
      <c r="L216" s="174">
        <v>0</v>
      </c>
      <c r="M216" s="174">
        <v>0</v>
      </c>
      <c r="N216" s="174">
        <v>0</v>
      </c>
      <c r="O216" s="174">
        <v>0</v>
      </c>
      <c r="P216" s="174">
        <v>0</v>
      </c>
      <c r="Q216" s="174">
        <v>0</v>
      </c>
      <c r="R216" s="174">
        <v>0</v>
      </c>
      <c r="S216" s="174">
        <v>0</v>
      </c>
      <c r="T216" s="174">
        <v>0</v>
      </c>
      <c r="U216" s="174">
        <v>0</v>
      </c>
      <c r="V216" s="174">
        <v>0</v>
      </c>
      <c r="W216" s="174">
        <v>0</v>
      </c>
      <c r="X216" s="174">
        <v>0</v>
      </c>
      <c r="Y216" s="174">
        <v>0</v>
      </c>
      <c r="Z216" s="174">
        <v>0</v>
      </c>
      <c r="AA216" s="174">
        <v>0</v>
      </c>
      <c r="AB216" s="174">
        <v>0</v>
      </c>
      <c r="AC216" s="174">
        <v>0</v>
      </c>
      <c r="AD216" s="174">
        <v>0</v>
      </c>
      <c r="AE216" s="174">
        <v>0</v>
      </c>
    </row>
    <row r="217" spans="1:31" ht="16.05" hidden="1" customHeight="1">
      <c r="A217" s="174">
        <v>9</v>
      </c>
      <c r="B217" s="174" t="s">
        <v>209</v>
      </c>
      <c r="C217" s="174" t="s">
        <v>37</v>
      </c>
      <c r="D217" s="174" t="s">
        <v>583</v>
      </c>
      <c r="E217" s="175">
        <v>0</v>
      </c>
      <c r="F217" s="175">
        <v>0</v>
      </c>
      <c r="G217" s="176">
        <v>0</v>
      </c>
      <c r="H217" s="174">
        <v>0</v>
      </c>
      <c r="I217" s="174">
        <v>0</v>
      </c>
      <c r="J217" s="174">
        <v>0</v>
      </c>
      <c r="K217" s="174">
        <v>0</v>
      </c>
      <c r="L217" s="174">
        <v>0</v>
      </c>
      <c r="M217" s="174">
        <v>0</v>
      </c>
      <c r="N217" s="174">
        <v>0</v>
      </c>
      <c r="O217" s="174">
        <v>0</v>
      </c>
      <c r="P217" s="174">
        <v>0</v>
      </c>
      <c r="Q217" s="174">
        <v>0</v>
      </c>
      <c r="R217" s="174">
        <v>0</v>
      </c>
      <c r="S217" s="174">
        <v>0</v>
      </c>
      <c r="T217" s="174">
        <v>0</v>
      </c>
      <c r="U217" s="174">
        <v>0</v>
      </c>
      <c r="V217" s="174">
        <v>0</v>
      </c>
      <c r="W217" s="174">
        <v>0</v>
      </c>
      <c r="X217" s="174">
        <v>0</v>
      </c>
      <c r="Y217" s="174">
        <v>0</v>
      </c>
      <c r="Z217" s="174">
        <v>0</v>
      </c>
      <c r="AA217" s="174">
        <v>0</v>
      </c>
      <c r="AB217" s="174">
        <v>0</v>
      </c>
      <c r="AC217" s="174">
        <v>0</v>
      </c>
      <c r="AD217" s="174">
        <v>0</v>
      </c>
      <c r="AE217" s="174">
        <v>0</v>
      </c>
    </row>
    <row r="218" spans="1:31" ht="16.05" hidden="1" customHeight="1">
      <c r="A218" s="174">
        <v>9</v>
      </c>
      <c r="B218" s="174" t="s">
        <v>209</v>
      </c>
      <c r="C218" s="174" t="s">
        <v>37</v>
      </c>
      <c r="D218" s="174" t="s">
        <v>379</v>
      </c>
      <c r="E218" s="175">
        <v>0</v>
      </c>
      <c r="F218" s="175">
        <v>0</v>
      </c>
      <c r="G218" s="176">
        <v>0</v>
      </c>
      <c r="H218" s="174">
        <v>0</v>
      </c>
      <c r="I218" s="174">
        <v>0</v>
      </c>
      <c r="J218" s="174">
        <v>0</v>
      </c>
      <c r="K218" s="174">
        <v>0</v>
      </c>
      <c r="L218" s="174">
        <v>232500</v>
      </c>
      <c r="M218" s="174">
        <v>0</v>
      </c>
      <c r="N218" s="174">
        <v>232500</v>
      </c>
      <c r="O218" s="174">
        <v>-232500</v>
      </c>
      <c r="P218" s="174">
        <v>0</v>
      </c>
      <c r="Q218" s="174">
        <v>0</v>
      </c>
      <c r="R218" s="174">
        <v>0</v>
      </c>
      <c r="S218" s="174">
        <v>0</v>
      </c>
      <c r="T218" s="174">
        <v>0</v>
      </c>
      <c r="U218" s="174">
        <v>0</v>
      </c>
      <c r="V218" s="174">
        <v>0</v>
      </c>
      <c r="W218" s="174">
        <v>0</v>
      </c>
      <c r="X218" s="174">
        <v>0</v>
      </c>
      <c r="Y218" s="174">
        <v>0</v>
      </c>
      <c r="Z218" s="174">
        <v>0</v>
      </c>
      <c r="AA218" s="174">
        <v>0</v>
      </c>
      <c r="AB218" s="174">
        <v>0</v>
      </c>
      <c r="AC218" s="174">
        <v>0</v>
      </c>
      <c r="AD218" s="174">
        <v>0</v>
      </c>
      <c r="AE218" s="174">
        <v>0</v>
      </c>
    </row>
    <row r="219" spans="1:31" ht="16.05" hidden="1" customHeight="1">
      <c r="A219" s="174">
        <v>9</v>
      </c>
      <c r="B219" s="174" t="s">
        <v>209</v>
      </c>
      <c r="C219" s="174" t="s">
        <v>37</v>
      </c>
      <c r="D219" s="174" t="s">
        <v>166</v>
      </c>
      <c r="E219" s="175">
        <v>0</v>
      </c>
      <c r="F219" s="175">
        <v>0</v>
      </c>
      <c r="G219" s="176">
        <v>0</v>
      </c>
      <c r="H219" s="174">
        <v>0</v>
      </c>
      <c r="I219" s="174">
        <v>0</v>
      </c>
      <c r="J219" s="174">
        <v>0</v>
      </c>
      <c r="K219" s="174">
        <v>0</v>
      </c>
      <c r="L219" s="174">
        <v>189000</v>
      </c>
      <c r="M219" s="174">
        <v>0</v>
      </c>
      <c r="N219" s="174">
        <v>189000</v>
      </c>
      <c r="O219" s="174">
        <v>-189000</v>
      </c>
      <c r="P219" s="174">
        <v>0</v>
      </c>
      <c r="Q219" s="174">
        <v>0</v>
      </c>
      <c r="R219" s="174">
        <v>0</v>
      </c>
      <c r="S219" s="174">
        <v>0</v>
      </c>
      <c r="T219" s="174">
        <v>0</v>
      </c>
      <c r="U219" s="174">
        <v>0</v>
      </c>
      <c r="V219" s="174">
        <v>0</v>
      </c>
      <c r="W219" s="174">
        <v>0</v>
      </c>
      <c r="X219" s="174">
        <v>0</v>
      </c>
      <c r="Y219" s="174">
        <v>0</v>
      </c>
      <c r="Z219" s="174">
        <v>0</v>
      </c>
      <c r="AA219" s="174">
        <v>0</v>
      </c>
      <c r="AB219" s="174">
        <v>0</v>
      </c>
      <c r="AC219" s="174">
        <v>0</v>
      </c>
      <c r="AD219" s="174">
        <v>0</v>
      </c>
      <c r="AE219" s="174">
        <v>0</v>
      </c>
    </row>
    <row r="220" spans="1:31" ht="16.05" hidden="1" customHeight="1">
      <c r="A220" s="174">
        <v>9</v>
      </c>
      <c r="B220" s="174" t="s">
        <v>209</v>
      </c>
      <c r="C220" s="174" t="s">
        <v>37</v>
      </c>
      <c r="D220" s="174" t="s">
        <v>96</v>
      </c>
      <c r="E220" s="175">
        <v>0</v>
      </c>
      <c r="F220" s="175">
        <v>0</v>
      </c>
      <c r="G220" s="176">
        <v>0</v>
      </c>
      <c r="H220" s="174">
        <v>15000</v>
      </c>
      <c r="I220" s="174">
        <v>0</v>
      </c>
      <c r="J220" s="174">
        <v>15000</v>
      </c>
      <c r="K220" s="174">
        <v>-15000</v>
      </c>
      <c r="L220" s="174">
        <v>0</v>
      </c>
      <c r="M220" s="174">
        <v>0</v>
      </c>
      <c r="N220" s="174">
        <v>0</v>
      </c>
      <c r="O220" s="174">
        <v>0</v>
      </c>
      <c r="P220" s="174">
        <v>0</v>
      </c>
      <c r="Q220" s="174">
        <v>0</v>
      </c>
      <c r="R220" s="174">
        <v>0</v>
      </c>
      <c r="S220" s="174">
        <v>0</v>
      </c>
      <c r="T220" s="174">
        <v>0</v>
      </c>
      <c r="U220" s="174">
        <v>0</v>
      </c>
      <c r="V220" s="174">
        <v>0</v>
      </c>
      <c r="W220" s="174">
        <v>0</v>
      </c>
      <c r="X220" s="174">
        <v>0</v>
      </c>
      <c r="Y220" s="174">
        <v>0</v>
      </c>
      <c r="Z220" s="174">
        <v>0</v>
      </c>
      <c r="AA220" s="174">
        <v>0</v>
      </c>
      <c r="AB220" s="174">
        <v>0</v>
      </c>
      <c r="AC220" s="174">
        <v>0</v>
      </c>
      <c r="AD220" s="174">
        <v>0</v>
      </c>
      <c r="AE220" s="174">
        <v>0</v>
      </c>
    </row>
    <row r="221" spans="1:31" ht="16.05" hidden="1" customHeight="1">
      <c r="A221" s="174">
        <v>9</v>
      </c>
      <c r="B221" s="174" t="s">
        <v>209</v>
      </c>
      <c r="C221" s="174" t="s">
        <v>37</v>
      </c>
      <c r="D221" s="174" t="s">
        <v>140</v>
      </c>
      <c r="E221" s="175">
        <v>0</v>
      </c>
      <c r="F221" s="175">
        <v>0</v>
      </c>
      <c r="G221" s="176">
        <v>0</v>
      </c>
      <c r="H221" s="174">
        <v>0</v>
      </c>
      <c r="I221" s="174">
        <v>0</v>
      </c>
      <c r="J221" s="174">
        <v>0</v>
      </c>
      <c r="K221" s="174">
        <v>0</v>
      </c>
      <c r="L221" s="174">
        <v>0</v>
      </c>
      <c r="M221" s="174">
        <v>0</v>
      </c>
      <c r="N221" s="174">
        <v>0</v>
      </c>
      <c r="O221" s="174">
        <v>0</v>
      </c>
      <c r="P221" s="174">
        <v>0</v>
      </c>
      <c r="Q221" s="174">
        <v>0</v>
      </c>
      <c r="R221" s="174">
        <v>0</v>
      </c>
      <c r="S221" s="174">
        <v>0</v>
      </c>
      <c r="T221" s="174">
        <v>52477</v>
      </c>
      <c r="U221" s="174">
        <v>1500000</v>
      </c>
      <c r="V221" s="174">
        <v>1552477</v>
      </c>
      <c r="W221" s="174">
        <v>-1552477</v>
      </c>
      <c r="X221" s="174">
        <v>0</v>
      </c>
      <c r="Y221" s="174">
        <v>0</v>
      </c>
      <c r="Z221" s="174">
        <v>0</v>
      </c>
      <c r="AA221" s="174">
        <v>0</v>
      </c>
      <c r="AB221" s="174">
        <v>0</v>
      </c>
      <c r="AC221" s="174">
        <v>0</v>
      </c>
      <c r="AD221" s="174">
        <v>0</v>
      </c>
      <c r="AE221" s="174">
        <v>0</v>
      </c>
    </row>
    <row r="222" spans="1:31" ht="16.05" hidden="1" customHeight="1">
      <c r="A222" s="174">
        <v>9</v>
      </c>
      <c r="B222" s="174" t="s">
        <v>209</v>
      </c>
      <c r="C222" s="174" t="s">
        <v>37</v>
      </c>
      <c r="D222" s="174" t="s">
        <v>123</v>
      </c>
      <c r="E222" s="175">
        <v>0</v>
      </c>
      <c r="F222" s="175">
        <v>0</v>
      </c>
      <c r="G222" s="176">
        <v>0</v>
      </c>
      <c r="H222" s="174">
        <v>0</v>
      </c>
      <c r="I222" s="174">
        <v>46600</v>
      </c>
      <c r="J222" s="174">
        <v>46600</v>
      </c>
      <c r="K222" s="174">
        <v>-46600</v>
      </c>
      <c r="L222" s="174">
        <v>0</v>
      </c>
      <c r="M222" s="174">
        <v>0</v>
      </c>
      <c r="N222" s="174">
        <v>0</v>
      </c>
      <c r="O222" s="174">
        <v>0</v>
      </c>
      <c r="P222" s="174">
        <v>0</v>
      </c>
      <c r="Q222" s="174">
        <v>0</v>
      </c>
      <c r="R222" s="174">
        <v>0</v>
      </c>
      <c r="S222" s="174">
        <v>0</v>
      </c>
      <c r="T222" s="174">
        <v>0</v>
      </c>
      <c r="U222" s="174">
        <v>66550</v>
      </c>
      <c r="V222" s="174">
        <v>66550</v>
      </c>
      <c r="W222" s="174">
        <v>-66550</v>
      </c>
      <c r="X222" s="174">
        <v>0</v>
      </c>
      <c r="Y222" s="174">
        <v>0</v>
      </c>
      <c r="Z222" s="174">
        <v>0</v>
      </c>
      <c r="AA222" s="174">
        <v>0</v>
      </c>
      <c r="AB222" s="174">
        <v>0</v>
      </c>
      <c r="AC222" s="174">
        <v>0</v>
      </c>
      <c r="AD222" s="174">
        <v>0</v>
      </c>
      <c r="AE222" s="174">
        <v>0</v>
      </c>
    </row>
    <row r="223" spans="1:31" ht="16.05" hidden="1" customHeight="1">
      <c r="A223" s="174">
        <v>9</v>
      </c>
      <c r="B223" s="174" t="s">
        <v>209</v>
      </c>
      <c r="C223" s="174" t="s">
        <v>37</v>
      </c>
      <c r="D223" s="174" t="s">
        <v>170</v>
      </c>
      <c r="E223" s="175">
        <v>0</v>
      </c>
      <c r="F223" s="175">
        <v>0</v>
      </c>
      <c r="G223" s="176">
        <v>0</v>
      </c>
      <c r="H223" s="174">
        <v>0</v>
      </c>
      <c r="I223" s="174">
        <v>0</v>
      </c>
      <c r="J223" s="174">
        <v>0</v>
      </c>
      <c r="K223" s="174">
        <v>0</v>
      </c>
      <c r="L223" s="174">
        <v>0</v>
      </c>
      <c r="M223" s="174">
        <v>0</v>
      </c>
      <c r="N223" s="174">
        <v>0</v>
      </c>
      <c r="O223" s="174">
        <v>0</v>
      </c>
      <c r="P223" s="174">
        <v>0</v>
      </c>
      <c r="Q223" s="174">
        <v>0</v>
      </c>
      <c r="R223" s="174">
        <v>0</v>
      </c>
      <c r="S223" s="174">
        <v>0</v>
      </c>
      <c r="T223" s="174">
        <v>0</v>
      </c>
      <c r="U223" s="174">
        <v>0</v>
      </c>
      <c r="V223" s="174">
        <v>0</v>
      </c>
      <c r="W223" s="174">
        <v>0</v>
      </c>
      <c r="X223" s="174">
        <v>0</v>
      </c>
      <c r="Y223" s="174">
        <v>0</v>
      </c>
      <c r="Z223" s="174">
        <v>0</v>
      </c>
      <c r="AA223" s="174">
        <v>0</v>
      </c>
      <c r="AB223" s="174">
        <v>0</v>
      </c>
      <c r="AC223" s="174">
        <v>0</v>
      </c>
      <c r="AD223" s="174">
        <v>0</v>
      </c>
      <c r="AE223" s="174">
        <v>0</v>
      </c>
    </row>
    <row r="224" spans="1:31" ht="16.05" hidden="1" customHeight="1">
      <c r="A224" s="174">
        <v>9</v>
      </c>
      <c r="B224" s="174" t="s">
        <v>209</v>
      </c>
      <c r="C224" s="174" t="s">
        <v>37</v>
      </c>
      <c r="D224" s="174" t="s">
        <v>178</v>
      </c>
      <c r="E224" s="175">
        <v>0</v>
      </c>
      <c r="F224" s="175">
        <v>0</v>
      </c>
      <c r="G224" s="176">
        <v>0</v>
      </c>
      <c r="H224" s="174">
        <v>150000</v>
      </c>
      <c r="I224" s="174">
        <v>0</v>
      </c>
      <c r="J224" s="174">
        <v>150000</v>
      </c>
      <c r="K224" s="174">
        <v>-150000</v>
      </c>
      <c r="L224" s="174">
        <v>0</v>
      </c>
      <c r="M224" s="174">
        <v>0</v>
      </c>
      <c r="N224" s="174">
        <v>0</v>
      </c>
      <c r="O224" s="174">
        <v>0</v>
      </c>
      <c r="P224" s="174">
        <v>0</v>
      </c>
      <c r="Q224" s="174">
        <v>0</v>
      </c>
      <c r="R224" s="174">
        <v>0</v>
      </c>
      <c r="S224" s="174">
        <v>0</v>
      </c>
      <c r="T224" s="174">
        <v>0</v>
      </c>
      <c r="U224" s="174">
        <v>0</v>
      </c>
      <c r="V224" s="174">
        <v>0</v>
      </c>
      <c r="W224" s="174">
        <v>0</v>
      </c>
      <c r="X224" s="174">
        <v>0</v>
      </c>
      <c r="Y224" s="174">
        <v>0</v>
      </c>
      <c r="Z224" s="174">
        <v>0</v>
      </c>
      <c r="AA224" s="174">
        <v>0</v>
      </c>
      <c r="AB224" s="174">
        <v>0</v>
      </c>
      <c r="AC224" s="174">
        <v>0</v>
      </c>
      <c r="AD224" s="174">
        <v>0</v>
      </c>
      <c r="AE224" s="174">
        <v>0</v>
      </c>
    </row>
    <row r="225" spans="1:31" ht="16.05" hidden="1" customHeight="1">
      <c r="A225" s="174">
        <v>9</v>
      </c>
      <c r="B225" s="174" t="s">
        <v>209</v>
      </c>
      <c r="C225" s="174" t="s">
        <v>37</v>
      </c>
      <c r="D225" s="174" t="s">
        <v>95</v>
      </c>
      <c r="E225" s="175">
        <v>26857</v>
      </c>
      <c r="F225" s="175">
        <v>0</v>
      </c>
      <c r="G225" s="176">
        <v>26857</v>
      </c>
      <c r="H225" s="174">
        <v>0</v>
      </c>
      <c r="I225" s="174">
        <v>0</v>
      </c>
      <c r="J225" s="174">
        <v>0</v>
      </c>
      <c r="K225" s="174">
        <v>26857</v>
      </c>
      <c r="L225" s="174">
        <v>115000</v>
      </c>
      <c r="M225" s="174">
        <v>0</v>
      </c>
      <c r="N225" s="174">
        <v>115000</v>
      </c>
      <c r="O225" s="174">
        <v>-88143</v>
      </c>
      <c r="P225" s="174">
        <v>0</v>
      </c>
      <c r="Q225" s="174">
        <v>0</v>
      </c>
      <c r="R225" s="174">
        <v>0</v>
      </c>
      <c r="S225" s="174">
        <v>26857</v>
      </c>
      <c r="T225" s="174">
        <v>0</v>
      </c>
      <c r="U225" s="174">
        <v>0</v>
      </c>
      <c r="V225" s="174">
        <v>0</v>
      </c>
      <c r="W225" s="174">
        <v>26857</v>
      </c>
      <c r="X225" s="174">
        <v>26857</v>
      </c>
      <c r="Y225" s="174">
        <v>0</v>
      </c>
      <c r="Z225" s="174">
        <v>26857</v>
      </c>
      <c r="AA225" s="174">
        <v>0</v>
      </c>
      <c r="AB225" s="174">
        <v>0</v>
      </c>
      <c r="AC225" s="174">
        <v>0</v>
      </c>
      <c r="AD225" s="174">
        <v>0</v>
      </c>
      <c r="AE225" s="174">
        <v>26857</v>
      </c>
    </row>
    <row r="226" spans="1:31" ht="16.05" hidden="1" customHeight="1">
      <c r="A226" s="174">
        <v>9</v>
      </c>
      <c r="B226" s="174" t="s">
        <v>209</v>
      </c>
      <c r="C226" s="174" t="s">
        <v>37</v>
      </c>
      <c r="D226" s="174" t="s">
        <v>201</v>
      </c>
      <c r="E226" s="175">
        <v>0</v>
      </c>
      <c r="F226" s="175">
        <v>0</v>
      </c>
      <c r="G226" s="176">
        <v>0</v>
      </c>
      <c r="H226" s="174">
        <v>0</v>
      </c>
      <c r="I226" s="174">
        <v>0</v>
      </c>
      <c r="J226" s="174">
        <v>0</v>
      </c>
      <c r="K226" s="174">
        <v>0</v>
      </c>
      <c r="L226" s="174">
        <v>0</v>
      </c>
      <c r="M226" s="174">
        <v>0</v>
      </c>
      <c r="N226" s="174">
        <v>0</v>
      </c>
      <c r="O226" s="174">
        <v>0</v>
      </c>
      <c r="P226" s="174">
        <v>0</v>
      </c>
      <c r="Q226" s="174">
        <v>0</v>
      </c>
      <c r="R226" s="174">
        <v>0</v>
      </c>
      <c r="S226" s="174">
        <v>0</v>
      </c>
      <c r="T226" s="174">
        <v>0</v>
      </c>
      <c r="U226" s="174">
        <v>0</v>
      </c>
      <c r="V226" s="174">
        <v>0</v>
      </c>
      <c r="W226" s="174">
        <v>0</v>
      </c>
      <c r="X226" s="174">
        <v>0</v>
      </c>
      <c r="Y226" s="174">
        <v>0</v>
      </c>
      <c r="Z226" s="174">
        <v>0</v>
      </c>
      <c r="AA226" s="174">
        <v>0</v>
      </c>
      <c r="AB226" s="174">
        <v>0</v>
      </c>
      <c r="AC226" s="174">
        <v>0</v>
      </c>
      <c r="AD226" s="174">
        <v>0</v>
      </c>
      <c r="AE226" s="174">
        <v>0</v>
      </c>
    </row>
    <row r="227" spans="1:31" s="2" customFormat="1" ht="16.05" customHeight="1">
      <c r="A227" s="174"/>
      <c r="B227" s="174" t="s">
        <v>209</v>
      </c>
      <c r="C227" s="174" t="s">
        <v>37</v>
      </c>
      <c r="D227" s="174" t="s">
        <v>277</v>
      </c>
      <c r="E227" s="175">
        <v>26857</v>
      </c>
      <c r="F227" s="175">
        <v>0</v>
      </c>
      <c r="G227" s="176">
        <v>26857</v>
      </c>
      <c r="H227" s="174">
        <v>165000</v>
      </c>
      <c r="I227" s="174">
        <v>46600</v>
      </c>
      <c r="J227" s="174">
        <v>211600</v>
      </c>
      <c r="K227" s="174">
        <v>-184743</v>
      </c>
      <c r="L227" s="174">
        <v>536500</v>
      </c>
      <c r="M227" s="174">
        <v>0</v>
      </c>
      <c r="N227" s="174">
        <v>536500</v>
      </c>
      <c r="O227" s="174">
        <v>-509643</v>
      </c>
      <c r="P227" s="174">
        <v>0</v>
      </c>
      <c r="Q227" s="174">
        <v>0</v>
      </c>
      <c r="R227" s="174">
        <v>0</v>
      </c>
      <c r="S227" s="174">
        <v>26857</v>
      </c>
      <c r="T227" s="174">
        <v>52477</v>
      </c>
      <c r="U227" s="174">
        <v>1566550</v>
      </c>
      <c r="V227" s="174">
        <v>1619027</v>
      </c>
      <c r="W227" s="174">
        <v>-1592170</v>
      </c>
      <c r="X227" s="174">
        <v>26857</v>
      </c>
      <c r="Y227" s="174">
        <v>0</v>
      </c>
      <c r="Z227" s="174">
        <v>26857</v>
      </c>
      <c r="AA227" s="174">
        <v>0</v>
      </c>
      <c r="AB227" s="174">
        <v>0</v>
      </c>
      <c r="AC227" s="174">
        <v>0</v>
      </c>
      <c r="AD227" s="174">
        <v>0</v>
      </c>
      <c r="AE227" s="174">
        <v>26857</v>
      </c>
    </row>
    <row r="228" spans="1:31" ht="16.05" hidden="1" customHeight="1">
      <c r="A228" s="174">
        <v>10</v>
      </c>
      <c r="B228" s="174" t="s">
        <v>209</v>
      </c>
      <c r="C228" s="174" t="s">
        <v>594</v>
      </c>
      <c r="D228" s="174" t="s">
        <v>67</v>
      </c>
      <c r="E228" s="175">
        <v>0</v>
      </c>
      <c r="F228" s="175">
        <v>0</v>
      </c>
      <c r="G228" s="176">
        <v>0</v>
      </c>
      <c r="H228" s="174">
        <v>13211</v>
      </c>
      <c r="I228" s="174">
        <v>365958</v>
      </c>
      <c r="J228" s="174">
        <v>379169</v>
      </c>
      <c r="K228" s="174">
        <v>-379169</v>
      </c>
      <c r="L228" s="174">
        <v>30400</v>
      </c>
      <c r="M228" s="174">
        <v>0</v>
      </c>
      <c r="N228" s="174">
        <v>30400</v>
      </c>
      <c r="O228" s="174">
        <v>-30400</v>
      </c>
      <c r="P228" s="174">
        <v>28951</v>
      </c>
      <c r="Q228" s="174">
        <v>0</v>
      </c>
      <c r="R228" s="174">
        <v>28951</v>
      </c>
      <c r="S228" s="174">
        <v>-28951</v>
      </c>
      <c r="T228" s="174">
        <v>223250</v>
      </c>
      <c r="U228" s="174">
        <v>98666</v>
      </c>
      <c r="V228" s="174">
        <v>321916</v>
      </c>
      <c r="W228" s="174">
        <v>-321916</v>
      </c>
      <c r="X228" s="174">
        <v>0</v>
      </c>
      <c r="Y228" s="174">
        <v>0</v>
      </c>
      <c r="Z228" s="174">
        <v>0</v>
      </c>
      <c r="AA228" s="174">
        <v>0</v>
      </c>
      <c r="AB228" s="174">
        <v>0</v>
      </c>
      <c r="AC228" s="174">
        <v>0</v>
      </c>
      <c r="AD228" s="174">
        <v>0</v>
      </c>
      <c r="AE228" s="174">
        <v>0</v>
      </c>
    </row>
    <row r="229" spans="1:31" ht="16.05" hidden="1" customHeight="1">
      <c r="A229" s="174">
        <v>10</v>
      </c>
      <c r="B229" s="174" t="s">
        <v>209</v>
      </c>
      <c r="C229" s="174" t="s">
        <v>594</v>
      </c>
      <c r="D229" s="174" t="s">
        <v>690</v>
      </c>
      <c r="E229" s="175">
        <v>64000</v>
      </c>
      <c r="F229" s="175">
        <v>0</v>
      </c>
      <c r="G229" s="176">
        <v>64000</v>
      </c>
      <c r="H229" s="174">
        <v>0</v>
      </c>
      <c r="I229" s="174">
        <v>0</v>
      </c>
      <c r="J229" s="174">
        <v>0</v>
      </c>
      <c r="K229" s="174">
        <v>64000</v>
      </c>
      <c r="L229" s="174">
        <v>0</v>
      </c>
      <c r="M229" s="174">
        <v>0</v>
      </c>
      <c r="N229" s="174">
        <v>0</v>
      </c>
      <c r="O229" s="174">
        <v>64000</v>
      </c>
      <c r="P229" s="174">
        <v>161860</v>
      </c>
      <c r="Q229" s="174">
        <v>22900</v>
      </c>
      <c r="R229" s="174">
        <v>184760</v>
      </c>
      <c r="S229" s="174">
        <v>-120760</v>
      </c>
      <c r="T229" s="174">
        <v>0</v>
      </c>
      <c r="U229" s="174">
        <v>0</v>
      </c>
      <c r="V229" s="174">
        <v>0</v>
      </c>
      <c r="W229" s="174">
        <v>64000</v>
      </c>
      <c r="X229" s="174">
        <v>64000</v>
      </c>
      <c r="Y229" s="174">
        <v>0</v>
      </c>
      <c r="Z229" s="174">
        <v>64000</v>
      </c>
      <c r="AA229" s="174">
        <v>0</v>
      </c>
      <c r="AB229" s="174">
        <v>0</v>
      </c>
      <c r="AC229" s="174">
        <v>0</v>
      </c>
      <c r="AD229" s="174">
        <v>0</v>
      </c>
      <c r="AE229" s="174">
        <v>64000</v>
      </c>
    </row>
    <row r="230" spans="1:31" ht="16.05" hidden="1" customHeight="1">
      <c r="A230" s="174">
        <v>10</v>
      </c>
      <c r="B230" s="174" t="s">
        <v>209</v>
      </c>
      <c r="C230" s="174" t="s">
        <v>594</v>
      </c>
      <c r="D230" s="174" t="s">
        <v>651</v>
      </c>
      <c r="E230" s="175">
        <v>0</v>
      </c>
      <c r="F230" s="175">
        <v>0</v>
      </c>
      <c r="G230" s="176">
        <v>0</v>
      </c>
      <c r="H230" s="174">
        <v>0</v>
      </c>
      <c r="I230" s="174">
        <v>0</v>
      </c>
      <c r="J230" s="174">
        <v>0</v>
      </c>
      <c r="K230" s="174">
        <v>0</v>
      </c>
      <c r="L230" s="174">
        <v>0</v>
      </c>
      <c r="M230" s="174">
        <v>0</v>
      </c>
      <c r="N230" s="174">
        <v>0</v>
      </c>
      <c r="O230" s="174">
        <v>0</v>
      </c>
      <c r="P230" s="174">
        <v>0</v>
      </c>
      <c r="Q230" s="174">
        <v>0</v>
      </c>
      <c r="R230" s="174">
        <v>0</v>
      </c>
      <c r="S230" s="174">
        <v>0</v>
      </c>
      <c r="T230" s="174">
        <v>0</v>
      </c>
      <c r="U230" s="174">
        <v>0</v>
      </c>
      <c r="V230" s="174">
        <v>0</v>
      </c>
      <c r="W230" s="174">
        <v>0</v>
      </c>
      <c r="X230" s="174">
        <v>0</v>
      </c>
      <c r="Y230" s="174">
        <v>0</v>
      </c>
      <c r="Z230" s="174">
        <v>0</v>
      </c>
      <c r="AA230" s="174">
        <v>0</v>
      </c>
      <c r="AB230" s="174">
        <v>0</v>
      </c>
      <c r="AC230" s="174">
        <v>0</v>
      </c>
      <c r="AD230" s="174">
        <v>0</v>
      </c>
      <c r="AE230" s="174">
        <v>0</v>
      </c>
    </row>
    <row r="231" spans="1:31" ht="16.05" hidden="1" customHeight="1">
      <c r="A231" s="174">
        <v>10</v>
      </c>
      <c r="B231" s="174" t="s">
        <v>209</v>
      </c>
      <c r="C231" s="174" t="s">
        <v>594</v>
      </c>
      <c r="D231" s="174" t="s">
        <v>637</v>
      </c>
      <c r="E231" s="175">
        <v>0</v>
      </c>
      <c r="F231" s="175">
        <v>0</v>
      </c>
      <c r="G231" s="176">
        <v>0</v>
      </c>
      <c r="H231" s="174">
        <v>0</v>
      </c>
      <c r="I231" s="174">
        <v>0</v>
      </c>
      <c r="J231" s="174">
        <v>0</v>
      </c>
      <c r="K231" s="174">
        <v>0</v>
      </c>
      <c r="L231" s="174">
        <v>0</v>
      </c>
      <c r="M231" s="174">
        <v>0</v>
      </c>
      <c r="N231" s="174">
        <v>0</v>
      </c>
      <c r="O231" s="174">
        <v>0</v>
      </c>
      <c r="P231" s="174">
        <v>0</v>
      </c>
      <c r="Q231" s="174">
        <v>0</v>
      </c>
      <c r="R231" s="174">
        <v>0</v>
      </c>
      <c r="S231" s="174">
        <v>0</v>
      </c>
      <c r="T231" s="174">
        <v>0</v>
      </c>
      <c r="U231" s="174">
        <v>0</v>
      </c>
      <c r="V231" s="174">
        <v>0</v>
      </c>
      <c r="W231" s="174">
        <v>0</v>
      </c>
      <c r="X231" s="174">
        <v>0</v>
      </c>
      <c r="Y231" s="174">
        <v>0</v>
      </c>
      <c r="Z231" s="174">
        <v>0</v>
      </c>
      <c r="AA231" s="174">
        <v>0</v>
      </c>
      <c r="AB231" s="174">
        <v>0</v>
      </c>
      <c r="AC231" s="174">
        <v>0</v>
      </c>
      <c r="AD231" s="174">
        <v>0</v>
      </c>
      <c r="AE231" s="174">
        <v>0</v>
      </c>
    </row>
    <row r="232" spans="1:31" ht="16.05" hidden="1" customHeight="1">
      <c r="A232" s="174">
        <v>10</v>
      </c>
      <c r="B232" s="174" t="s">
        <v>209</v>
      </c>
      <c r="C232" s="174" t="s">
        <v>594</v>
      </c>
      <c r="D232" s="174" t="s">
        <v>592</v>
      </c>
      <c r="E232" s="175">
        <v>0</v>
      </c>
      <c r="F232" s="175">
        <v>0</v>
      </c>
      <c r="G232" s="176">
        <v>0</v>
      </c>
      <c r="H232" s="174">
        <v>57700</v>
      </c>
      <c r="I232" s="174">
        <v>0</v>
      </c>
      <c r="J232" s="174">
        <v>57700</v>
      </c>
      <c r="K232" s="174">
        <v>-57700</v>
      </c>
      <c r="L232" s="174">
        <v>0</v>
      </c>
      <c r="M232" s="174">
        <v>0</v>
      </c>
      <c r="N232" s="174">
        <v>0</v>
      </c>
      <c r="O232" s="174">
        <v>0</v>
      </c>
      <c r="P232" s="174">
        <v>37525</v>
      </c>
      <c r="Q232" s="174">
        <v>0</v>
      </c>
      <c r="R232" s="174">
        <v>37525</v>
      </c>
      <c r="S232" s="174">
        <v>-37525</v>
      </c>
      <c r="T232" s="174">
        <v>0</v>
      </c>
      <c r="U232" s="174">
        <v>0</v>
      </c>
      <c r="V232" s="174">
        <v>0</v>
      </c>
      <c r="W232" s="174">
        <v>0</v>
      </c>
      <c r="X232" s="174">
        <v>0</v>
      </c>
      <c r="Y232" s="174">
        <v>0</v>
      </c>
      <c r="Z232" s="174">
        <v>0</v>
      </c>
      <c r="AA232" s="174">
        <v>0</v>
      </c>
      <c r="AB232" s="174">
        <v>0</v>
      </c>
      <c r="AC232" s="174">
        <v>0</v>
      </c>
      <c r="AD232" s="174">
        <v>0</v>
      </c>
      <c r="AE232" s="174">
        <v>0</v>
      </c>
    </row>
    <row r="233" spans="1:31" ht="16.05" hidden="1" customHeight="1">
      <c r="A233" s="174">
        <v>10</v>
      </c>
      <c r="B233" s="174" t="s">
        <v>209</v>
      </c>
      <c r="C233" s="174" t="s">
        <v>594</v>
      </c>
      <c r="D233" s="174" t="s">
        <v>561</v>
      </c>
      <c r="E233" s="175">
        <v>0</v>
      </c>
      <c r="F233" s="175">
        <v>0</v>
      </c>
      <c r="G233" s="176">
        <v>0</v>
      </c>
      <c r="H233" s="174">
        <v>0</v>
      </c>
      <c r="I233" s="174">
        <v>0</v>
      </c>
      <c r="J233" s="174">
        <v>0</v>
      </c>
      <c r="K233" s="174">
        <v>0</v>
      </c>
      <c r="L233" s="174">
        <v>951091</v>
      </c>
      <c r="M233" s="174">
        <v>0</v>
      </c>
      <c r="N233" s="174">
        <v>951091</v>
      </c>
      <c r="O233" s="174">
        <v>-951091</v>
      </c>
      <c r="P233" s="174">
        <v>239596</v>
      </c>
      <c r="Q233" s="174">
        <v>35511</v>
      </c>
      <c r="R233" s="174">
        <v>275107</v>
      </c>
      <c r="S233" s="174">
        <v>-275107</v>
      </c>
      <c r="T233" s="174">
        <v>683165</v>
      </c>
      <c r="U233" s="174">
        <v>0</v>
      </c>
      <c r="V233" s="174">
        <v>683165</v>
      </c>
      <c r="W233" s="174">
        <v>-683165</v>
      </c>
      <c r="X233" s="174">
        <v>0</v>
      </c>
      <c r="Y233" s="174">
        <v>0</v>
      </c>
      <c r="Z233" s="174">
        <v>0</v>
      </c>
      <c r="AA233" s="174">
        <v>0</v>
      </c>
      <c r="AB233" s="174">
        <v>0</v>
      </c>
      <c r="AC233" s="174">
        <v>0</v>
      </c>
      <c r="AD233" s="174">
        <v>0</v>
      </c>
      <c r="AE233" s="174">
        <v>0</v>
      </c>
    </row>
    <row r="234" spans="1:31" ht="16.05" hidden="1" customHeight="1">
      <c r="A234" s="174">
        <v>10</v>
      </c>
      <c r="B234" s="174" t="s">
        <v>209</v>
      </c>
      <c r="C234" s="174" t="s">
        <v>594</v>
      </c>
      <c r="D234" s="174" t="s">
        <v>497</v>
      </c>
      <c r="E234" s="175">
        <v>20000</v>
      </c>
      <c r="F234" s="175">
        <v>52100</v>
      </c>
      <c r="G234" s="176">
        <v>72100</v>
      </c>
      <c r="H234" s="174">
        <v>0</v>
      </c>
      <c r="I234" s="174">
        <v>0</v>
      </c>
      <c r="J234" s="174">
        <v>0</v>
      </c>
      <c r="K234" s="174">
        <v>72100</v>
      </c>
      <c r="L234" s="174">
        <v>0</v>
      </c>
      <c r="M234" s="174">
        <v>0</v>
      </c>
      <c r="N234" s="174">
        <v>0</v>
      </c>
      <c r="O234" s="174">
        <v>72100</v>
      </c>
      <c r="P234" s="174">
        <v>0</v>
      </c>
      <c r="Q234" s="174">
        <v>0</v>
      </c>
      <c r="R234" s="174">
        <v>0</v>
      </c>
      <c r="S234" s="174">
        <v>72100</v>
      </c>
      <c r="T234" s="174">
        <v>133570</v>
      </c>
      <c r="U234" s="174">
        <v>201600</v>
      </c>
      <c r="V234" s="174">
        <v>335170</v>
      </c>
      <c r="W234" s="174">
        <v>-263070</v>
      </c>
      <c r="X234" s="174">
        <v>20000</v>
      </c>
      <c r="Y234" s="174">
        <v>52100</v>
      </c>
      <c r="Z234" s="174">
        <v>72100</v>
      </c>
      <c r="AA234" s="174">
        <v>0</v>
      </c>
      <c r="AB234" s="174">
        <v>0</v>
      </c>
      <c r="AC234" s="174">
        <v>0</v>
      </c>
      <c r="AD234" s="174">
        <v>0</v>
      </c>
      <c r="AE234" s="174">
        <v>72100</v>
      </c>
    </row>
    <row r="235" spans="1:31" ht="16.05" hidden="1" customHeight="1">
      <c r="A235" s="174">
        <v>10</v>
      </c>
      <c r="B235" s="174" t="s">
        <v>209</v>
      </c>
      <c r="C235" s="174" t="s">
        <v>594</v>
      </c>
      <c r="D235" s="174" t="s">
        <v>74</v>
      </c>
      <c r="E235" s="175">
        <v>0</v>
      </c>
      <c r="F235" s="175">
        <v>0</v>
      </c>
      <c r="G235" s="176">
        <v>0</v>
      </c>
      <c r="H235" s="174">
        <v>0</v>
      </c>
      <c r="I235" s="174">
        <v>0</v>
      </c>
      <c r="J235" s="174">
        <v>0</v>
      </c>
      <c r="K235" s="174">
        <v>0</v>
      </c>
      <c r="L235" s="174">
        <v>0</v>
      </c>
      <c r="M235" s="174">
        <v>0</v>
      </c>
      <c r="N235" s="174">
        <v>0</v>
      </c>
      <c r="O235" s="174">
        <v>0</v>
      </c>
      <c r="P235" s="174">
        <v>0</v>
      </c>
      <c r="Q235" s="174">
        <v>0</v>
      </c>
      <c r="R235" s="174">
        <v>0</v>
      </c>
      <c r="S235" s="174">
        <v>0</v>
      </c>
      <c r="T235" s="174">
        <v>0</v>
      </c>
      <c r="U235" s="174">
        <v>0</v>
      </c>
      <c r="V235" s="174">
        <v>0</v>
      </c>
      <c r="W235" s="174">
        <v>0</v>
      </c>
      <c r="X235" s="174">
        <v>0</v>
      </c>
      <c r="Y235" s="174">
        <v>0</v>
      </c>
      <c r="Z235" s="174">
        <v>0</v>
      </c>
      <c r="AA235" s="174">
        <v>0</v>
      </c>
      <c r="AB235" s="174">
        <v>0</v>
      </c>
      <c r="AC235" s="174">
        <v>0</v>
      </c>
      <c r="AD235" s="174">
        <v>0</v>
      </c>
      <c r="AE235" s="174">
        <v>0</v>
      </c>
    </row>
    <row r="236" spans="1:31" ht="16.05" hidden="1" customHeight="1">
      <c r="A236" s="174">
        <v>10</v>
      </c>
      <c r="B236" s="174" t="s">
        <v>209</v>
      </c>
      <c r="C236" s="174" t="s">
        <v>594</v>
      </c>
      <c r="D236" s="174" t="s">
        <v>75</v>
      </c>
      <c r="E236" s="175">
        <v>0</v>
      </c>
      <c r="F236" s="175">
        <v>0</v>
      </c>
      <c r="G236" s="176">
        <v>0</v>
      </c>
      <c r="H236" s="174">
        <v>0</v>
      </c>
      <c r="I236" s="174">
        <v>0</v>
      </c>
      <c r="J236" s="174">
        <v>0</v>
      </c>
      <c r="K236" s="174">
        <v>0</v>
      </c>
      <c r="L236" s="174">
        <v>0</v>
      </c>
      <c r="M236" s="174">
        <v>0</v>
      </c>
      <c r="N236" s="174">
        <v>0</v>
      </c>
      <c r="O236" s="174">
        <v>0</v>
      </c>
      <c r="P236" s="174">
        <v>0</v>
      </c>
      <c r="Q236" s="174">
        <v>0</v>
      </c>
      <c r="R236" s="174">
        <v>0</v>
      </c>
      <c r="S236" s="174">
        <v>0</v>
      </c>
      <c r="T236" s="174">
        <v>0</v>
      </c>
      <c r="U236" s="174">
        <v>0</v>
      </c>
      <c r="V236" s="174">
        <v>0</v>
      </c>
      <c r="W236" s="174">
        <v>0</v>
      </c>
      <c r="X236" s="174">
        <v>0</v>
      </c>
      <c r="Y236" s="174">
        <v>0</v>
      </c>
      <c r="Z236" s="174">
        <v>0</v>
      </c>
      <c r="AA236" s="174">
        <v>0</v>
      </c>
      <c r="AB236" s="174">
        <v>0</v>
      </c>
      <c r="AC236" s="174">
        <v>0</v>
      </c>
      <c r="AD236" s="174">
        <v>0</v>
      </c>
      <c r="AE236" s="174">
        <v>0</v>
      </c>
    </row>
    <row r="237" spans="1:31" ht="16.05" hidden="1" customHeight="1">
      <c r="A237" s="174">
        <v>10</v>
      </c>
      <c r="B237" s="174" t="s">
        <v>209</v>
      </c>
      <c r="C237" s="174" t="s">
        <v>594</v>
      </c>
      <c r="D237" s="174" t="s">
        <v>190</v>
      </c>
      <c r="E237" s="175">
        <v>0</v>
      </c>
      <c r="F237" s="175">
        <v>0</v>
      </c>
      <c r="G237" s="176">
        <v>0</v>
      </c>
      <c r="H237" s="174">
        <v>0</v>
      </c>
      <c r="I237" s="174">
        <v>0</v>
      </c>
      <c r="J237" s="174">
        <v>0</v>
      </c>
      <c r="K237" s="174">
        <v>0</v>
      </c>
      <c r="L237" s="174">
        <v>49930</v>
      </c>
      <c r="M237" s="174">
        <v>0</v>
      </c>
      <c r="N237" s="174">
        <v>49930</v>
      </c>
      <c r="O237" s="174">
        <v>-49930</v>
      </c>
      <c r="P237" s="174">
        <v>0</v>
      </c>
      <c r="Q237" s="174">
        <v>0</v>
      </c>
      <c r="R237" s="174">
        <v>0</v>
      </c>
      <c r="S237" s="174">
        <v>0</v>
      </c>
      <c r="T237" s="174">
        <v>0</v>
      </c>
      <c r="U237" s="174">
        <v>0</v>
      </c>
      <c r="V237" s="174">
        <v>0</v>
      </c>
      <c r="W237" s="174">
        <v>0</v>
      </c>
      <c r="X237" s="174">
        <v>0</v>
      </c>
      <c r="Y237" s="174">
        <v>0</v>
      </c>
      <c r="Z237" s="174">
        <v>0</v>
      </c>
      <c r="AA237" s="174">
        <v>0</v>
      </c>
      <c r="AB237" s="174">
        <v>0</v>
      </c>
      <c r="AC237" s="174">
        <v>0</v>
      </c>
      <c r="AD237" s="174">
        <v>0</v>
      </c>
      <c r="AE237" s="174">
        <v>0</v>
      </c>
    </row>
    <row r="238" spans="1:31" ht="16.05" hidden="1" customHeight="1">
      <c r="A238" s="174">
        <v>10</v>
      </c>
      <c r="B238" s="174" t="s">
        <v>209</v>
      </c>
      <c r="C238" s="174" t="s">
        <v>594</v>
      </c>
      <c r="D238" s="174" t="s">
        <v>180</v>
      </c>
      <c r="E238" s="175">
        <v>214224</v>
      </c>
      <c r="F238" s="175">
        <v>1010186</v>
      </c>
      <c r="G238" s="176">
        <v>1224410</v>
      </c>
      <c r="H238" s="174">
        <v>32193</v>
      </c>
      <c r="I238" s="174">
        <v>0</v>
      </c>
      <c r="J238" s="174">
        <v>32193</v>
      </c>
      <c r="K238" s="174">
        <v>1192217</v>
      </c>
      <c r="L238" s="174">
        <v>0</v>
      </c>
      <c r="M238" s="174">
        <v>0</v>
      </c>
      <c r="N238" s="174">
        <v>0</v>
      </c>
      <c r="O238" s="174">
        <v>1224410</v>
      </c>
      <c r="P238" s="174">
        <v>0</v>
      </c>
      <c r="Q238" s="174">
        <v>0</v>
      </c>
      <c r="R238" s="174">
        <v>0</v>
      </c>
      <c r="S238" s="174">
        <v>1224410</v>
      </c>
      <c r="T238" s="174">
        <v>0</v>
      </c>
      <c r="U238" s="174">
        <v>0</v>
      </c>
      <c r="V238" s="174">
        <v>0</v>
      </c>
      <c r="W238" s="174">
        <v>1224410</v>
      </c>
      <c r="X238" s="174">
        <v>214224</v>
      </c>
      <c r="Y238" s="174">
        <v>1010186</v>
      </c>
      <c r="Z238" s="174">
        <v>1224410</v>
      </c>
      <c r="AA238" s="174">
        <v>0</v>
      </c>
      <c r="AB238" s="174">
        <v>0</v>
      </c>
      <c r="AC238" s="174">
        <v>0</v>
      </c>
      <c r="AD238" s="174">
        <v>0</v>
      </c>
      <c r="AE238" s="174">
        <v>1224410</v>
      </c>
    </row>
    <row r="239" spans="1:31" s="2" customFormat="1" ht="16.05" customHeight="1">
      <c r="A239" s="174"/>
      <c r="B239" s="174" t="s">
        <v>209</v>
      </c>
      <c r="C239" s="174" t="s">
        <v>594</v>
      </c>
      <c r="D239" s="174" t="s">
        <v>277</v>
      </c>
      <c r="E239" s="175">
        <v>298224</v>
      </c>
      <c r="F239" s="175">
        <v>1062286</v>
      </c>
      <c r="G239" s="176">
        <v>1360510</v>
      </c>
      <c r="H239" s="174">
        <v>103104</v>
      </c>
      <c r="I239" s="174">
        <v>365958</v>
      </c>
      <c r="J239" s="174">
        <v>469062</v>
      </c>
      <c r="K239" s="174">
        <v>891448</v>
      </c>
      <c r="L239" s="174">
        <v>1031421</v>
      </c>
      <c r="M239" s="174">
        <v>0</v>
      </c>
      <c r="N239" s="174">
        <v>1031421</v>
      </c>
      <c r="O239" s="174">
        <v>329089</v>
      </c>
      <c r="P239" s="174">
        <v>467932</v>
      </c>
      <c r="Q239" s="174">
        <v>58411</v>
      </c>
      <c r="R239" s="174">
        <v>526343</v>
      </c>
      <c r="S239" s="174">
        <v>834167</v>
      </c>
      <c r="T239" s="174">
        <v>1039985</v>
      </c>
      <c r="U239" s="174">
        <v>300266</v>
      </c>
      <c r="V239" s="174">
        <v>1340251</v>
      </c>
      <c r="W239" s="174">
        <v>20259</v>
      </c>
      <c r="X239" s="174">
        <v>298224</v>
      </c>
      <c r="Y239" s="174">
        <v>1062286</v>
      </c>
      <c r="Z239" s="174">
        <v>1360510</v>
      </c>
      <c r="AA239" s="174">
        <v>0</v>
      </c>
      <c r="AB239" s="174">
        <v>0</v>
      </c>
      <c r="AC239" s="174">
        <v>0</v>
      </c>
      <c r="AD239" s="174">
        <v>0</v>
      </c>
      <c r="AE239" s="174">
        <v>1360510</v>
      </c>
    </row>
    <row r="240" spans="1:31" s="2" customFormat="1" ht="16.05" customHeight="1">
      <c r="A240" s="178"/>
      <c r="B240" s="178" t="s">
        <v>209</v>
      </c>
      <c r="C240" s="178"/>
      <c r="D240" s="178" t="s">
        <v>277</v>
      </c>
      <c r="E240" s="178">
        <v>9449921</v>
      </c>
      <c r="F240" s="178">
        <v>10676106</v>
      </c>
      <c r="G240" s="178">
        <v>20126027</v>
      </c>
      <c r="H240" s="178">
        <v>8252530</v>
      </c>
      <c r="I240" s="178">
        <v>2190159</v>
      </c>
      <c r="J240" s="178">
        <v>10442689</v>
      </c>
      <c r="K240" s="178">
        <v>9683338</v>
      </c>
      <c r="L240" s="178">
        <v>15828925</v>
      </c>
      <c r="M240" s="178">
        <v>3155916</v>
      </c>
      <c r="N240" s="178">
        <v>18984841</v>
      </c>
      <c r="O240" s="178">
        <v>1141186</v>
      </c>
      <c r="P240" s="178">
        <v>14197473</v>
      </c>
      <c r="Q240" s="178">
        <v>4462883</v>
      </c>
      <c r="R240" s="178">
        <v>18660356</v>
      </c>
      <c r="S240" s="178">
        <v>1465671</v>
      </c>
      <c r="T240" s="178">
        <v>15393292</v>
      </c>
      <c r="U240" s="178">
        <v>9707541</v>
      </c>
      <c r="V240" s="178">
        <v>25100833</v>
      </c>
      <c r="W240" s="178">
        <v>-4974806</v>
      </c>
      <c r="X240" s="178">
        <v>10429553</v>
      </c>
      <c r="Y240" s="178">
        <v>11243606</v>
      </c>
      <c r="Z240" s="178">
        <v>21673159</v>
      </c>
      <c r="AA240" s="178">
        <v>-1547132</v>
      </c>
      <c r="AB240" s="178">
        <v>0</v>
      </c>
      <c r="AC240" s="178">
        <v>0</v>
      </c>
      <c r="AD240" s="178">
        <v>0</v>
      </c>
      <c r="AE240" s="178">
        <v>20126027</v>
      </c>
    </row>
    <row r="241" spans="1:31" s="2" customFormat="1" ht="16.05" customHeight="1">
      <c r="A241" s="178"/>
      <c r="B241" s="180"/>
      <c r="C241" s="180" t="s">
        <v>295</v>
      </c>
      <c r="D241" s="180" t="s">
        <v>277</v>
      </c>
      <c r="E241" s="181">
        <v>0.63260000000000005</v>
      </c>
      <c r="F241" s="181">
        <v>0.91979999999999995</v>
      </c>
      <c r="G241" s="181">
        <v>0.75819999999999999</v>
      </c>
      <c r="H241" s="181">
        <v>0.68059999999999998</v>
      </c>
      <c r="I241" s="181">
        <v>0.71689999999999998</v>
      </c>
      <c r="J241" s="181">
        <v>0.68789999999999996</v>
      </c>
      <c r="K241" s="181"/>
      <c r="L241" s="181">
        <v>0.6542</v>
      </c>
      <c r="M241" s="181">
        <v>0.82630000000000003</v>
      </c>
      <c r="N241" s="181">
        <v>0.67769999999999997</v>
      </c>
      <c r="O241" s="181"/>
      <c r="P241" s="181">
        <v>0.6613</v>
      </c>
      <c r="Q241" s="181">
        <v>0.92020000000000002</v>
      </c>
      <c r="R241" s="181">
        <v>0.70899999999999996</v>
      </c>
      <c r="S241" s="181"/>
      <c r="T241" s="181">
        <v>0.71289999999999998</v>
      </c>
      <c r="U241" s="181">
        <v>0.96279999999999999</v>
      </c>
      <c r="V241" s="181">
        <v>0.79249999999999998</v>
      </c>
      <c r="W241" s="181"/>
      <c r="X241" s="181">
        <v>0.63690000000000002</v>
      </c>
      <c r="Y241" s="181">
        <v>0.92789999999999995</v>
      </c>
      <c r="Z241" s="181">
        <v>0.76070000000000004</v>
      </c>
      <c r="AA241" s="181"/>
      <c r="AB241" s="180"/>
      <c r="AC241" s="180"/>
      <c r="AD241" s="180"/>
      <c r="AE241" s="181"/>
    </row>
    <row r="242" spans="1:31" ht="16.05" customHeight="1">
      <c r="A242" s="179"/>
      <c r="B242" s="179" t="s">
        <v>278</v>
      </c>
      <c r="C242" s="179"/>
      <c r="D242" s="179" t="s">
        <v>277</v>
      </c>
      <c r="E242" s="179">
        <v>14938891</v>
      </c>
      <c r="F242" s="179">
        <v>11606449</v>
      </c>
      <c r="G242" s="179">
        <v>26545340</v>
      </c>
      <c r="H242" s="179">
        <v>12125347</v>
      </c>
      <c r="I242" s="179">
        <v>3055169</v>
      </c>
      <c r="J242" s="179">
        <v>15180516</v>
      </c>
      <c r="K242" s="179">
        <v>11364824</v>
      </c>
      <c r="L242" s="179">
        <v>24195245</v>
      </c>
      <c r="M242" s="179">
        <v>3819206</v>
      </c>
      <c r="N242" s="179">
        <v>28014451</v>
      </c>
      <c r="O242" s="179">
        <v>-1469111</v>
      </c>
      <c r="P242" s="179">
        <v>21469926</v>
      </c>
      <c r="Q242" s="179">
        <v>4849723</v>
      </c>
      <c r="R242" s="179">
        <v>26319649</v>
      </c>
      <c r="S242" s="179">
        <v>225691</v>
      </c>
      <c r="T242" s="179">
        <v>21591399</v>
      </c>
      <c r="U242" s="179">
        <v>10082556</v>
      </c>
      <c r="V242" s="179">
        <v>31673955</v>
      </c>
      <c r="W242" s="179">
        <v>-5128615</v>
      </c>
      <c r="X242" s="179">
        <v>16374972</v>
      </c>
      <c r="Y242" s="179">
        <v>12116749</v>
      </c>
      <c r="Z242" s="179">
        <v>28491721</v>
      </c>
      <c r="AA242" s="179">
        <v>-1946381</v>
      </c>
      <c r="AB242" s="179">
        <v>0</v>
      </c>
      <c r="AC242" s="179">
        <v>0</v>
      </c>
      <c r="AD242" s="179">
        <v>0</v>
      </c>
      <c r="AE242" s="179">
        <v>26545340</v>
      </c>
    </row>
    <row r="243" spans="1:31" s="59" customFormat="1" ht="16.05" customHeight="1">
      <c r="B243" s="59" t="s">
        <v>566</v>
      </c>
      <c r="C243" s="59" t="s">
        <v>567</v>
      </c>
      <c r="D243" s="59" t="s">
        <v>568</v>
      </c>
      <c r="F243" s="128" t="s">
        <v>569</v>
      </c>
      <c r="G243" s="97">
        <v>45287354</v>
      </c>
      <c r="J243" s="59">
        <v>49382264</v>
      </c>
      <c r="N243" s="59">
        <v>77066624</v>
      </c>
      <c r="R243" s="59">
        <v>68083784</v>
      </c>
      <c r="V243" s="59">
        <v>64368752</v>
      </c>
      <c r="AD243" s="59">
        <v>79676903</v>
      </c>
    </row>
    <row r="244" spans="1:31" s="59" customFormat="1" ht="16.05" customHeight="1">
      <c r="F244" s="128" t="s">
        <v>570</v>
      </c>
      <c r="G244" s="97">
        <v>26545340</v>
      </c>
    </row>
    <row r="245" spans="1:31" s="59" customFormat="1" ht="16.05" customHeight="1">
      <c r="D245" s="59" t="s">
        <v>571</v>
      </c>
      <c r="G245" s="59">
        <v>46118814.5</v>
      </c>
    </row>
  </sheetData>
  <sortState ref="A7:AE219">
    <sortCondition descending="1" ref="B11"/>
    <sortCondition ref="A11"/>
  </sortState>
  <mergeCells count="2">
    <mergeCell ref="X2:AA2"/>
    <mergeCell ref="X3:AA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27" r:id="rId4" name="Menu">
          <controlPr defaultSize="0" autoLine="0" r:id="rId5">
            <anchor moveWithCells="1">
              <from>
                <xdr:col>4</xdr:col>
                <xdr:colOff>129540</xdr:colOff>
                <xdr:row>0</xdr:row>
                <xdr:rowOff>30480</xdr:rowOff>
              </from>
              <to>
                <xdr:col>6</xdr:col>
                <xdr:colOff>121920</xdr:colOff>
                <xdr:row>0</xdr:row>
                <xdr:rowOff>320040</xdr:rowOff>
              </to>
            </anchor>
          </controlPr>
        </control>
      </mc:Choice>
      <mc:Fallback>
        <control shapeId="26627" r:id="rId4" name="Menu"/>
      </mc:Fallback>
    </mc:AlternateContent>
    <mc:AlternateContent xmlns:mc="http://schemas.openxmlformats.org/markup-compatibility/2006">
      <mc:Choice Requires="x14">
        <control shapeId="26628" r:id="rId6" name="Spinner 4">
          <controlPr defaultSize="0" autoPict="0" macro="[0]!Date_change">
            <anchor moveWithCells="1" sizeWithCells="1">
              <from>
                <xdr:col>3</xdr:col>
                <xdr:colOff>0</xdr:colOff>
                <xdr:row>0</xdr:row>
                <xdr:rowOff>22860</xdr:rowOff>
              </from>
              <to>
                <xdr:col>3</xdr:col>
                <xdr:colOff>0</xdr:colOff>
                <xdr:row>0</xdr:row>
                <xdr:rowOff>320040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8"/>
  <sheetViews>
    <sheetView zoomScale="90" zoomScaleNormal="90" workbookViewId="0">
      <selection activeCell="A19" sqref="A19"/>
    </sheetView>
  </sheetViews>
  <sheetFormatPr defaultColWidth="9" defaultRowHeight="17.399999999999999"/>
  <cols>
    <col min="1" max="1" width="9" style="12"/>
    <col min="2" max="2" width="11.09765625" style="12" bestFit="1" customWidth="1"/>
    <col min="3" max="4" width="10.5" style="12" customWidth="1"/>
    <col min="5" max="5" width="10.296875" style="12" customWidth="1"/>
    <col min="6" max="6" width="11.69921875" style="12" bestFit="1" customWidth="1"/>
    <col min="7" max="8" width="11.09765625" style="12" bestFit="1" customWidth="1"/>
    <col min="9" max="9" width="10.796875" style="12" bestFit="1" customWidth="1"/>
    <col min="10" max="10" width="11.5" style="12" customWidth="1"/>
    <col min="11" max="11" width="15.09765625" style="12" customWidth="1"/>
    <col min="12" max="12" width="11.59765625" style="12" customWidth="1"/>
    <col min="13" max="14" width="9" style="12"/>
    <col min="15" max="15" width="5.796875" style="12" customWidth="1"/>
    <col min="16" max="16" width="9" style="12"/>
    <col min="17" max="17" width="11.19921875" style="12" customWidth="1"/>
    <col min="18" max="19" width="2.796875" style="12" customWidth="1"/>
    <col min="20" max="20" width="11.69921875" style="12" customWidth="1"/>
    <col min="21" max="21" width="9" style="12"/>
    <col min="22" max="22" width="4.5" style="12" bestFit="1" customWidth="1"/>
    <col min="23" max="24" width="9" style="12"/>
    <col min="25" max="25" width="9.69921875" style="12" customWidth="1"/>
    <col min="26" max="31" width="9" style="12"/>
    <col min="32" max="33" width="11.09765625" style="12" bestFit="1" customWidth="1"/>
    <col min="34" max="34" width="13.69921875" style="12" customWidth="1"/>
    <col min="35" max="35" width="13.69921875" style="12" bestFit="1" customWidth="1"/>
    <col min="36" max="36" width="11.09765625" style="12" bestFit="1" customWidth="1"/>
    <col min="37" max="37" width="9" style="12"/>
    <col min="38" max="38" width="11.09765625" style="12" bestFit="1" customWidth="1"/>
    <col min="39" max="39" width="11.19921875" style="12" bestFit="1" customWidth="1"/>
    <col min="40" max="41" width="56.59765625" style="12" bestFit="1" customWidth="1"/>
    <col min="42" max="16384" width="9" style="12"/>
  </cols>
  <sheetData>
    <row r="1" spans="1:47" ht="26.4">
      <c r="A1" s="42" t="s">
        <v>304</v>
      </c>
      <c r="B1" s="53"/>
      <c r="C1" s="21"/>
      <c r="D1" s="21"/>
      <c r="E1" s="43"/>
      <c r="G1" s="21"/>
      <c r="H1" s="21"/>
      <c r="I1" s="21" t="str">
        <f ca="1">IF(J1/D3&gt;=75%,"잔여","경과")</f>
        <v>경과</v>
      </c>
      <c r="J1" s="54">
        <f ca="1">NETWORKDAYS(DATE(YEAR($B3),MONTH($B3),DAY(1)),B3,$F3:$J3)</f>
        <v>8</v>
      </c>
      <c r="P1" s="13" t="s">
        <v>357</v>
      </c>
      <c r="T1" s="13" t="s">
        <v>306</v>
      </c>
      <c r="X1" s="12" t="s">
        <v>356</v>
      </c>
      <c r="AE1" s="12" t="s">
        <v>301</v>
      </c>
    </row>
    <row r="2" spans="1:47">
      <c r="A2" s="24"/>
      <c r="B2" s="24" t="s">
        <v>539</v>
      </c>
      <c r="C2" s="24" t="s">
        <v>238</v>
      </c>
      <c r="D2" s="24" t="s">
        <v>239</v>
      </c>
      <c r="E2" s="24" t="s">
        <v>528</v>
      </c>
      <c r="F2" s="195" t="s">
        <v>240</v>
      </c>
      <c r="G2" s="195"/>
      <c r="H2" s="195"/>
      <c r="I2" s="195"/>
      <c r="J2" s="195"/>
      <c r="K2" s="14"/>
      <c r="L2" s="14"/>
      <c r="M2" s="14"/>
      <c r="N2" s="14"/>
      <c r="O2" s="14"/>
      <c r="P2" s="15" t="s">
        <v>3</v>
      </c>
      <c r="Q2" s="16" t="s">
        <v>214</v>
      </c>
      <c r="T2" s="10" t="s">
        <v>213</v>
      </c>
      <c r="U2" s="10" t="s">
        <v>215</v>
      </c>
      <c r="V2" s="10" t="s">
        <v>216</v>
      </c>
      <c r="X2" s="15" t="s">
        <v>3</v>
      </c>
      <c r="Y2" s="16" t="s">
        <v>214</v>
      </c>
      <c r="AE2" s="22" t="s">
        <v>246</v>
      </c>
      <c r="AF2" s="22" t="s">
        <v>247</v>
      </c>
      <c r="AG2" s="22" t="s">
        <v>248</v>
      </c>
      <c r="AH2" s="22" t="s">
        <v>249</v>
      </c>
      <c r="AI2" s="22" t="s">
        <v>250</v>
      </c>
      <c r="AJ2" s="22" t="s">
        <v>251</v>
      </c>
      <c r="AK2" s="22" t="s">
        <v>252</v>
      </c>
      <c r="AL2" s="22" t="s">
        <v>253</v>
      </c>
      <c r="AM2" s="39"/>
      <c r="AN2" s="39"/>
      <c r="AO2" s="39"/>
    </row>
    <row r="3" spans="1:47">
      <c r="A3" s="60" t="s">
        <v>241</v>
      </c>
      <c r="B3" s="44">
        <f ca="1">조회!C1</f>
        <v>44237</v>
      </c>
      <c r="C3" s="45">
        <f ca="1">DATE(YEAR($B3),MONTH($B3)+1,DAY(0))</f>
        <v>44255</v>
      </c>
      <c r="D3" s="36">
        <f t="shared" ref="D3" ca="1" si="0">NETWORKDAYS(DATE(YEAR($B3),MONTH($B3),DAY(1)),C3,$F3:$J3)</f>
        <v>18</v>
      </c>
      <c r="E3" s="36">
        <f t="shared" ref="E3" ca="1" si="1">D3-$J$1</f>
        <v>10</v>
      </c>
      <c r="F3" s="63" t="str">
        <f t="shared" ref="F3:J3" si="2">AF21</f>
        <v>2021-02-11</v>
      </c>
      <c r="G3" s="63" t="str">
        <f t="shared" si="2"/>
        <v>2021-02-12</v>
      </c>
      <c r="H3" s="63">
        <f t="shared" si="2"/>
        <v>0</v>
      </c>
      <c r="I3" s="63">
        <f t="shared" si="2"/>
        <v>0</v>
      </c>
      <c r="J3" s="63">
        <f t="shared" si="2"/>
        <v>0</v>
      </c>
      <c r="K3" s="14"/>
      <c r="L3" s="14"/>
      <c r="M3" s="14"/>
      <c r="N3" s="14"/>
      <c r="O3" s="14"/>
      <c r="P3" s="17"/>
      <c r="Q3" s="18"/>
      <c r="T3" s="84" t="s">
        <v>279</v>
      </c>
      <c r="U3" s="84" t="s">
        <v>210</v>
      </c>
      <c r="V3" s="84">
        <v>1</v>
      </c>
      <c r="X3" s="47" t="s">
        <v>324</v>
      </c>
      <c r="Y3" s="47" t="s">
        <v>279</v>
      </c>
      <c r="AE3" t="s">
        <v>345</v>
      </c>
      <c r="AF3" t="s">
        <v>204</v>
      </c>
      <c r="AG3" t="s">
        <v>55</v>
      </c>
      <c r="AH3" t="s">
        <v>6863</v>
      </c>
      <c r="AI3" t="s">
        <v>1008</v>
      </c>
      <c r="AJ3" t="s">
        <v>359</v>
      </c>
      <c r="AK3" t="s">
        <v>372</v>
      </c>
      <c r="AL3" s="1">
        <v>44255</v>
      </c>
      <c r="AM3" s="39">
        <f ca="1">IF(AND(AI3&lt;&gt;"",AN3&lt;&gt;AO3),1,0)</f>
        <v>0</v>
      </c>
      <c r="AN3" s="39" t="str">
        <f>AE3&amp;AF3&amp;AG3&amp;AH3&amp;AI3&amp;AJ3&amp;AK3&amp;AL3</f>
        <v>AM+0장기d:\글로벌\실적분석\곰스_2102.xlsxundefined장기조건44255</v>
      </c>
      <c r="AO3" s="39" t="str">
        <f t="shared" ref="AO3:AO16" ca="1" si="3">A14&amp;B14&amp;C14&amp;D14&amp;E14&amp;F14&amp;G14&amp;H14</f>
        <v>AM+0장기d:\글로벌\실적분석\곰스_2102.xlsxundefined장기조건44255</v>
      </c>
    </row>
    <row r="4" spans="1:47">
      <c r="A4" s="60" t="s">
        <v>242</v>
      </c>
      <c r="B4" s="45">
        <f ca="1">WORKDAY(DATE(YEAR($C4),MONTH($C4),DAY(1))-1,IF($I$1="경과",$J$1,D4-$E$3),F4:J4)</f>
        <v>44209</v>
      </c>
      <c r="C4" s="45">
        <f ca="1">DATE(YEAR($C3),MONTH($C3-1),DAY(0))</f>
        <v>44227</v>
      </c>
      <c r="D4" s="36">
        <f ca="1">NETWORKDAYS(DATE(YEAR($C4),MONTH($C4),DAY(1)),C4,$F4:$J4)</f>
        <v>20</v>
      </c>
      <c r="E4" s="36">
        <f ca="1">IF($I$1="경과",D4-$J$1,$E$3)</f>
        <v>12</v>
      </c>
      <c r="F4" s="63" t="str">
        <f t="shared" ref="F4:F8" si="4">AF22</f>
        <v>2021-01-05</v>
      </c>
      <c r="G4" s="63">
        <f t="shared" ref="G4:G8" si="5">AG22</f>
        <v>0</v>
      </c>
      <c r="H4" s="63">
        <f t="shared" ref="H4:H8" si="6">AH22</f>
        <v>0</v>
      </c>
      <c r="I4" s="63">
        <f t="shared" ref="I4:I8" si="7">AI22</f>
        <v>0</v>
      </c>
      <c r="J4" s="63">
        <f t="shared" ref="J4:J8" si="8">AJ22</f>
        <v>0</v>
      </c>
      <c r="K4" s="14"/>
      <c r="L4" s="14"/>
      <c r="M4" s="14"/>
      <c r="N4" s="14"/>
      <c r="O4" s="14"/>
      <c r="P4" s="17"/>
      <c r="Q4" s="18"/>
      <c r="T4" s="85" t="s">
        <v>281</v>
      </c>
      <c r="U4" s="84" t="s">
        <v>210</v>
      </c>
      <c r="V4" s="84">
        <v>2</v>
      </c>
      <c r="X4" s="47" t="s">
        <v>9</v>
      </c>
      <c r="Y4" s="47" t="s">
        <v>227</v>
      </c>
      <c r="AE4" t="s">
        <v>345</v>
      </c>
      <c r="AF4" t="s">
        <v>204</v>
      </c>
      <c r="AG4" t="s">
        <v>233</v>
      </c>
      <c r="AH4" t="s">
        <v>6863</v>
      </c>
      <c r="AI4" t="s">
        <v>1008</v>
      </c>
      <c r="AJ4" t="s">
        <v>359</v>
      </c>
      <c r="AK4" t="s">
        <v>373</v>
      </c>
      <c r="AL4" s="1">
        <v>44255</v>
      </c>
      <c r="AM4" s="39">
        <f t="shared" ref="AM4:AM12" ca="1" si="9">IF(AND(AI4&lt;&gt;"",AN4&lt;&gt;AO4),1,0)</f>
        <v>0</v>
      </c>
      <c r="AN4" s="39" t="str">
        <f t="shared" ref="AN4:AN12" si="10">AE4&amp;AF4&amp;AG4&amp;AH4&amp;AI4&amp;AJ4&amp;AK4&amp;AL4</f>
        <v>AM+0생보d:\글로벌\실적분석\곰스_2102.xlsxundefined생보조건44255</v>
      </c>
      <c r="AO4" s="39" t="str">
        <f t="shared" ca="1" si="3"/>
        <v>AM+0생보d:\글로벌\실적분석\곰스_2102.xlsxundefined생보조건44255</v>
      </c>
    </row>
    <row r="5" spans="1:47">
      <c r="A5" s="60" t="s">
        <v>303</v>
      </c>
      <c r="B5" s="45">
        <f ca="1">WORKDAY(DATE(YEAR($C5),MONTH($C5),DAY(1))-1,IF($I$1="경과",$J$1,D5-$E$3),F5:J5)</f>
        <v>44175</v>
      </c>
      <c r="C5" s="45">
        <f ca="1">DATE(YEAR($C4),MONTH($C4-1),DAY(0))</f>
        <v>44196</v>
      </c>
      <c r="D5" s="36">
        <f ca="1">NETWORKDAYS(DATE(YEAR($C5),MONTH($C5),DAY(1)),C5,$F5:$J5)</f>
        <v>22</v>
      </c>
      <c r="E5" s="36">
        <f t="shared" ref="E5:E8" ca="1" si="11">IF($I$1="경과",D5-$J$1,$E$3)</f>
        <v>14</v>
      </c>
      <c r="F5" s="63" t="str">
        <f t="shared" si="4"/>
        <v>2020-12-25</v>
      </c>
      <c r="G5" s="63">
        <f t="shared" si="5"/>
        <v>0</v>
      </c>
      <c r="H5" s="63">
        <f t="shared" si="6"/>
        <v>0</v>
      </c>
      <c r="I5" s="63">
        <f t="shared" si="7"/>
        <v>0</v>
      </c>
      <c r="J5" s="63">
        <f t="shared" si="8"/>
        <v>0</v>
      </c>
      <c r="K5" s="14"/>
      <c r="L5" s="14"/>
      <c r="M5" s="14"/>
      <c r="N5" s="14"/>
      <c r="O5" s="14"/>
      <c r="T5" s="84" t="s">
        <v>225</v>
      </c>
      <c r="U5" s="84" t="s">
        <v>210</v>
      </c>
      <c r="V5" s="84">
        <v>4</v>
      </c>
      <c r="X5" s="47" t="s">
        <v>329</v>
      </c>
      <c r="Y5" s="47" t="s">
        <v>13</v>
      </c>
      <c r="AE5" t="s">
        <v>336</v>
      </c>
      <c r="AF5" t="s">
        <v>204</v>
      </c>
      <c r="AG5" t="s">
        <v>55</v>
      </c>
      <c r="AH5" t="s">
        <v>6863</v>
      </c>
      <c r="AI5" t="s">
        <v>1009</v>
      </c>
      <c r="AJ5" t="s">
        <v>1010</v>
      </c>
      <c r="AK5" t="s">
        <v>338</v>
      </c>
      <c r="AL5" s="1">
        <v>44255</v>
      </c>
      <c r="AM5" s="39">
        <f t="shared" ca="1" si="9"/>
        <v>0</v>
      </c>
      <c r="AN5" s="39" t="str">
        <f t="shared" si="10"/>
        <v>BM+0장기d:\글로벌\실적분석\장기_2102.xls장기_2102IBSS조건44255</v>
      </c>
      <c r="AO5" s="39" t="str">
        <f t="shared" ca="1" si="3"/>
        <v>BM+0장기d:\글로벌\실적분석\장기_2102.xls장기_2102IBSS조건44255</v>
      </c>
    </row>
    <row r="6" spans="1:47">
      <c r="A6" s="60" t="s">
        <v>243</v>
      </c>
      <c r="B6" s="45">
        <f ca="1">WORKDAY(DATE(YEAR($C6),MONTH($C6),DAY(1))-1,IF($I$1="경과",$J$1,D6-$E$3),F6:J6)</f>
        <v>44146</v>
      </c>
      <c r="C6" s="45">
        <f ca="1">DATE(YEAR($C5),MONTH($C5-1),DAY(0))</f>
        <v>44165</v>
      </c>
      <c r="D6" s="36">
        <f t="shared" ref="D6:D7" ca="1" si="12">NETWORKDAYS(DATE(YEAR($C6),MONTH($C6),DAY(1)),C6,$F6:$J6)</f>
        <v>21</v>
      </c>
      <c r="E6" s="36">
        <f t="shared" ca="1" si="11"/>
        <v>13</v>
      </c>
      <c r="F6" s="63">
        <f t="shared" si="4"/>
        <v>0</v>
      </c>
      <c r="G6" s="63">
        <f t="shared" si="5"/>
        <v>0</v>
      </c>
      <c r="H6" s="63">
        <f t="shared" si="6"/>
        <v>0</v>
      </c>
      <c r="I6" s="63">
        <f t="shared" si="7"/>
        <v>0</v>
      </c>
      <c r="J6" s="63">
        <f t="shared" si="8"/>
        <v>0</v>
      </c>
      <c r="K6" s="14"/>
      <c r="L6" s="14"/>
      <c r="M6" s="14"/>
      <c r="N6" s="14"/>
      <c r="O6" s="14"/>
      <c r="P6" s="13" t="s">
        <v>276</v>
      </c>
      <c r="T6" s="84" t="s">
        <v>43</v>
      </c>
      <c r="U6" s="84" t="s">
        <v>210</v>
      </c>
      <c r="V6" s="84">
        <v>5</v>
      </c>
      <c r="X6" s="47" t="s">
        <v>330</v>
      </c>
      <c r="Y6" s="47" t="s">
        <v>43</v>
      </c>
      <c r="AE6" t="s">
        <v>336</v>
      </c>
      <c r="AF6" t="s">
        <v>204</v>
      </c>
      <c r="AG6" t="s">
        <v>233</v>
      </c>
      <c r="AH6" t="s">
        <v>6863</v>
      </c>
      <c r="AI6" t="s">
        <v>1011</v>
      </c>
      <c r="AJ6" t="s">
        <v>1012</v>
      </c>
      <c r="AK6" t="s">
        <v>338</v>
      </c>
      <c r="AL6" s="1">
        <v>44255</v>
      </c>
      <c r="AM6" s="39">
        <f t="shared" ca="1" si="9"/>
        <v>0</v>
      </c>
      <c r="AN6" s="39" t="str">
        <f t="shared" si="10"/>
        <v>BM+0생보d:\글로벌\실적분석\생명_2102.xls생명_2102IBSS조건44255</v>
      </c>
      <c r="AO6" s="39" t="str">
        <f t="shared" ca="1" si="3"/>
        <v>BM+0생보d:\글로벌\실적분석\생명_2102.xls생명_2102IBSS조건44255</v>
      </c>
    </row>
    <row r="7" spans="1:47">
      <c r="A7" s="60" t="s">
        <v>244</v>
      </c>
      <c r="B7" s="45">
        <f ca="1">WORKDAY(DATE(YEAR($C7),MONTH($C7),DAY(1))-1,IF($I$1="경과",$J$1,D7-$E$3),F7:J7)</f>
        <v>44119</v>
      </c>
      <c r="C7" s="45">
        <f ca="1">DATE(YEAR($C6),MONTH($C6-1),DAY(0))</f>
        <v>44135</v>
      </c>
      <c r="D7" s="36">
        <f t="shared" ca="1" si="12"/>
        <v>19</v>
      </c>
      <c r="E7" s="36">
        <f t="shared" ca="1" si="11"/>
        <v>11</v>
      </c>
      <c r="F7" s="63" t="str">
        <f t="shared" si="4"/>
        <v>2020-10-01</v>
      </c>
      <c r="G7" s="63" t="str">
        <f t="shared" si="5"/>
        <v>2020-10-02</v>
      </c>
      <c r="H7" s="63" t="str">
        <f t="shared" si="6"/>
        <v>2020-10-09</v>
      </c>
      <c r="I7" s="63">
        <f t="shared" si="7"/>
        <v>0</v>
      </c>
      <c r="J7" s="63">
        <f t="shared" si="8"/>
        <v>0</v>
      </c>
      <c r="K7" s="14"/>
      <c r="L7" s="14"/>
      <c r="M7" s="14"/>
      <c r="N7" s="14"/>
      <c r="O7" s="14"/>
      <c r="P7" s="15" t="s">
        <v>5</v>
      </c>
      <c r="Q7" s="16" t="s">
        <v>214</v>
      </c>
      <c r="T7" s="84" t="s">
        <v>22</v>
      </c>
      <c r="U7" s="84" t="s">
        <v>210</v>
      </c>
      <c r="V7" s="84">
        <v>6</v>
      </c>
      <c r="X7" s="47" t="s">
        <v>323</v>
      </c>
      <c r="Y7" s="47" t="s">
        <v>22</v>
      </c>
      <c r="AE7" t="s">
        <v>345</v>
      </c>
      <c r="AF7" t="s">
        <v>234</v>
      </c>
      <c r="AG7" t="s">
        <v>55</v>
      </c>
      <c r="AH7" t="s">
        <v>6863</v>
      </c>
      <c r="AI7" t="s">
        <v>1013</v>
      </c>
      <c r="AJ7" t="s">
        <v>359</v>
      </c>
      <c r="AK7" t="s">
        <v>372</v>
      </c>
      <c r="AL7" s="1">
        <v>44227</v>
      </c>
      <c r="AM7" s="39">
        <f t="shared" ca="1" si="9"/>
        <v>0</v>
      </c>
      <c r="AN7" s="39" t="str">
        <f t="shared" si="10"/>
        <v>AM-1장기d:\글로벌\실적분석\곰스_2101.xlsxundefined장기조건44227</v>
      </c>
      <c r="AO7" s="39" t="str">
        <f t="shared" ca="1" si="3"/>
        <v>AM-1장기d:\글로벌\실적분석\곰스_2101.xlsxundefined장기조건44227</v>
      </c>
    </row>
    <row r="8" spans="1:47">
      <c r="A8" s="60" t="s">
        <v>513</v>
      </c>
      <c r="B8" s="45">
        <f ca="1">WORKDAY(DATE(YEAR($C8),MONTH($C8),DAY(1))-1,IF($I$1="경과",$J$1,D8-$E$3),F8:J8)</f>
        <v>43873</v>
      </c>
      <c r="C8" s="45">
        <f ca="1">EDATE(C3,-12)</f>
        <v>43889</v>
      </c>
      <c r="D8" s="36">
        <f ca="1">NETWORKDAYS(DATE(YEAR($C8),MONTH($C8),DAY(1)),C8,$F8:$J8)</f>
        <v>20</v>
      </c>
      <c r="E8" s="36">
        <f t="shared" ca="1" si="11"/>
        <v>12</v>
      </c>
      <c r="F8" s="63">
        <f t="shared" si="4"/>
        <v>0</v>
      </c>
      <c r="G8" s="63">
        <f t="shared" si="5"/>
        <v>0</v>
      </c>
      <c r="H8" s="63">
        <f t="shared" si="6"/>
        <v>0</v>
      </c>
      <c r="I8" s="63">
        <f t="shared" si="7"/>
        <v>0</v>
      </c>
      <c r="J8" s="63">
        <f t="shared" si="8"/>
        <v>0</v>
      </c>
      <c r="K8" s="14"/>
      <c r="P8" s="19" t="s">
        <v>21</v>
      </c>
      <c r="Q8" s="19" t="s">
        <v>282</v>
      </c>
      <c r="T8" s="84" t="s">
        <v>28</v>
      </c>
      <c r="U8" s="84" t="s">
        <v>210</v>
      </c>
      <c r="V8" s="84">
        <v>7</v>
      </c>
      <c r="X8" s="47" t="s">
        <v>326</v>
      </c>
      <c r="Y8" s="47" t="s">
        <v>28</v>
      </c>
      <c r="AE8" t="s">
        <v>345</v>
      </c>
      <c r="AF8" t="s">
        <v>234</v>
      </c>
      <c r="AG8" t="s">
        <v>233</v>
      </c>
      <c r="AH8" t="s">
        <v>6863</v>
      </c>
      <c r="AI8" t="s">
        <v>1013</v>
      </c>
      <c r="AJ8" t="s">
        <v>359</v>
      </c>
      <c r="AK8" t="s">
        <v>373</v>
      </c>
      <c r="AL8" s="1">
        <v>44227</v>
      </c>
      <c r="AM8" s="39">
        <f t="shared" ca="1" si="9"/>
        <v>0</v>
      </c>
      <c r="AN8" s="39" t="str">
        <f t="shared" si="10"/>
        <v>AM-1생보d:\글로벌\실적분석\곰스_2101.xlsxundefined생보조건44227</v>
      </c>
      <c r="AO8" s="39" t="str">
        <f t="shared" ca="1" si="3"/>
        <v>AM-1생보d:\글로벌\실적분석\곰스_2101.xlsxundefined생보조건44227</v>
      </c>
    </row>
    <row r="9" spans="1:47">
      <c r="B9" s="20"/>
      <c r="C9" s="20"/>
      <c r="E9" s="20"/>
      <c r="P9" s="19" t="s">
        <v>17</v>
      </c>
      <c r="Q9" s="19" t="s">
        <v>211</v>
      </c>
      <c r="T9" s="84" t="s">
        <v>6</v>
      </c>
      <c r="U9" s="84" t="s">
        <v>210</v>
      </c>
      <c r="V9" s="84">
        <v>8</v>
      </c>
      <c r="X9" s="47" t="s">
        <v>327</v>
      </c>
      <c r="Y9" s="47" t="s">
        <v>6</v>
      </c>
      <c r="AE9" t="s">
        <v>345</v>
      </c>
      <c r="AF9" t="s">
        <v>237</v>
      </c>
      <c r="AG9" t="s">
        <v>55</v>
      </c>
      <c r="AH9" t="s">
        <v>6863</v>
      </c>
      <c r="AI9" t="s">
        <v>1014</v>
      </c>
      <c r="AJ9" t="s">
        <v>359</v>
      </c>
      <c r="AK9" t="s">
        <v>372</v>
      </c>
      <c r="AL9" s="1">
        <v>44196</v>
      </c>
      <c r="AM9" s="39">
        <f t="shared" ca="1" si="9"/>
        <v>0</v>
      </c>
      <c r="AN9" s="39" t="str">
        <f t="shared" si="10"/>
        <v>AM-2장기d:\글로벌\실적분석\곰스_2012.xlsxundefined장기조건44196</v>
      </c>
      <c r="AO9" s="39" t="str">
        <f t="shared" ca="1" si="3"/>
        <v>AM-2장기d:\글로벌\실적분석\곰스_2012.xlsxundefined장기조건44196</v>
      </c>
    </row>
    <row r="10" spans="1:47">
      <c r="B10" s="129"/>
      <c r="D10" s="20"/>
      <c r="E10" s="129"/>
      <c r="P10" s="19" t="s">
        <v>15</v>
      </c>
      <c r="Q10" s="19" t="s">
        <v>212</v>
      </c>
      <c r="T10" s="84" t="s">
        <v>34</v>
      </c>
      <c r="U10" s="84" t="s">
        <v>210</v>
      </c>
      <c r="V10" s="84">
        <v>9</v>
      </c>
      <c r="X10" s="47" t="s">
        <v>325</v>
      </c>
      <c r="Y10" s="47" t="s">
        <v>34</v>
      </c>
      <c r="AE10" t="s">
        <v>345</v>
      </c>
      <c r="AF10" t="s">
        <v>237</v>
      </c>
      <c r="AG10" t="s">
        <v>233</v>
      </c>
      <c r="AH10" t="s">
        <v>6863</v>
      </c>
      <c r="AI10" t="s">
        <v>1014</v>
      </c>
      <c r="AJ10" t="s">
        <v>359</v>
      </c>
      <c r="AK10" t="s">
        <v>373</v>
      </c>
      <c r="AL10" s="1">
        <v>44196</v>
      </c>
      <c r="AM10" s="39">
        <f t="shared" ca="1" si="9"/>
        <v>0</v>
      </c>
      <c r="AN10" s="39" t="str">
        <f t="shared" si="10"/>
        <v>AM-2생보d:\글로벌\실적분석\곰스_2012.xlsxundefined생보조건44196</v>
      </c>
      <c r="AO10" s="39" t="str">
        <f t="shared" ca="1" si="3"/>
        <v>AM-2생보d:\글로벌\실적분석\곰스_2012.xlsxundefined생보조건44196</v>
      </c>
    </row>
    <row r="11" spans="1:47" ht="26.4">
      <c r="C11" s="20"/>
      <c r="D11" s="20"/>
      <c r="K11" s="8" t="s">
        <v>333</v>
      </c>
      <c r="L11" s="21"/>
      <c r="M11" s="21"/>
      <c r="N11" s="21"/>
      <c r="P11" s="19" t="s">
        <v>486</v>
      </c>
      <c r="Q11" s="19" t="s">
        <v>624</v>
      </c>
      <c r="T11" s="84" t="s">
        <v>31</v>
      </c>
      <c r="U11" s="84" t="s">
        <v>210</v>
      </c>
      <c r="V11" s="84">
        <v>10</v>
      </c>
      <c r="X11" s="47" t="s">
        <v>328</v>
      </c>
      <c r="Y11" s="47" t="s">
        <v>31</v>
      </c>
      <c r="AE11" t="s">
        <v>345</v>
      </c>
      <c r="AF11" t="s">
        <v>286</v>
      </c>
      <c r="AG11" t="s">
        <v>55</v>
      </c>
      <c r="AH11" t="s">
        <v>6863</v>
      </c>
      <c r="AI11" t="s">
        <v>1015</v>
      </c>
      <c r="AJ11" t="s">
        <v>359</v>
      </c>
      <c r="AK11" t="s">
        <v>372</v>
      </c>
      <c r="AL11" s="1">
        <v>44165</v>
      </c>
      <c r="AM11" s="39">
        <f t="shared" ca="1" si="9"/>
        <v>0</v>
      </c>
      <c r="AN11" s="39" t="str">
        <f t="shared" si="10"/>
        <v>AM-3장기d:\글로벌\실적분석\곰스_2011.xlsxundefined장기조건44165</v>
      </c>
      <c r="AO11" s="39" t="str">
        <f t="shared" ca="1" si="3"/>
        <v>AM-3장기d:\글로벌\실적분석\곰스_2011.xlsxundefined장기조건44165</v>
      </c>
    </row>
    <row r="12" spans="1:47" ht="26.4">
      <c r="A12" s="3" t="s">
        <v>245</v>
      </c>
      <c r="E12" s="43" t="s">
        <v>305</v>
      </c>
      <c r="K12" s="22" t="s">
        <v>274</v>
      </c>
      <c r="L12" s="22" t="s">
        <v>275</v>
      </c>
      <c r="M12" s="22" t="s">
        <v>271</v>
      </c>
      <c r="N12" s="9" t="s">
        <v>270</v>
      </c>
      <c r="P12" s="19" t="s">
        <v>485</v>
      </c>
      <c r="Q12" s="19" t="s">
        <v>625</v>
      </c>
      <c r="T12" s="84" t="s">
        <v>25</v>
      </c>
      <c r="U12" s="84" t="s">
        <v>209</v>
      </c>
      <c r="V12" s="84">
        <v>1</v>
      </c>
      <c r="X12" s="47" t="s">
        <v>322</v>
      </c>
      <c r="Y12" s="47" t="s">
        <v>10</v>
      </c>
      <c r="AE12" t="s">
        <v>345</v>
      </c>
      <c r="AF12" t="s">
        <v>286</v>
      </c>
      <c r="AG12" t="s">
        <v>233</v>
      </c>
      <c r="AH12" t="s">
        <v>6863</v>
      </c>
      <c r="AI12" t="s">
        <v>1015</v>
      </c>
      <c r="AJ12" t="s">
        <v>359</v>
      </c>
      <c r="AK12" t="s">
        <v>373</v>
      </c>
      <c r="AL12" s="1">
        <v>44165</v>
      </c>
      <c r="AM12" s="39">
        <f t="shared" ca="1" si="9"/>
        <v>0</v>
      </c>
      <c r="AN12" s="39" t="str">
        <f t="shared" si="10"/>
        <v>AM-3생보d:\글로벌\실적분석\곰스_2011.xlsxundefined생보조건44165</v>
      </c>
      <c r="AO12" s="39" t="str">
        <f t="shared" ca="1" si="3"/>
        <v>AM-3생보d:\글로벌\실적분석\곰스_2011.xlsxundefined생보조건44165</v>
      </c>
    </row>
    <row r="13" spans="1:47" s="56" customFormat="1">
      <c r="A13" s="11" t="s">
        <v>387</v>
      </c>
      <c r="B13" s="11" t="s">
        <v>247</v>
      </c>
      <c r="C13" s="11" t="s">
        <v>248</v>
      </c>
      <c r="D13" s="11" t="s">
        <v>447</v>
      </c>
      <c r="E13" s="11" t="s">
        <v>448</v>
      </c>
      <c r="F13" s="11" t="s">
        <v>449</v>
      </c>
      <c r="G13" s="11" t="s">
        <v>252</v>
      </c>
      <c r="H13" s="11" t="s">
        <v>253</v>
      </c>
      <c r="I13" s="12"/>
      <c r="J13" s="12"/>
      <c r="K13" s="55" t="s">
        <v>255</v>
      </c>
      <c r="L13" s="55" t="s">
        <v>256</v>
      </c>
      <c r="M13" s="55" t="s">
        <v>266</v>
      </c>
      <c r="N13" s="55" t="s">
        <v>272</v>
      </c>
      <c r="P13" s="12"/>
      <c r="Q13" s="12"/>
      <c r="R13" s="12"/>
      <c r="S13" s="12"/>
      <c r="T13" s="86" t="s">
        <v>10</v>
      </c>
      <c r="U13" s="86" t="s">
        <v>209</v>
      </c>
      <c r="V13" s="86">
        <v>2</v>
      </c>
      <c r="X13" s="58" t="s">
        <v>331</v>
      </c>
      <c r="Y13" s="58" t="s">
        <v>332</v>
      </c>
      <c r="AE13" t="s">
        <v>345</v>
      </c>
      <c r="AF13" t="s">
        <v>288</v>
      </c>
      <c r="AG13" t="s">
        <v>55</v>
      </c>
      <c r="AH13" t="s">
        <v>6863</v>
      </c>
      <c r="AI13" t="s">
        <v>1016</v>
      </c>
      <c r="AJ13" t="s">
        <v>359</v>
      </c>
      <c r="AK13" t="s">
        <v>372</v>
      </c>
      <c r="AL13" s="1">
        <v>44135</v>
      </c>
      <c r="AM13" s="39">
        <f ca="1">IF(AND(AI13&lt;&gt;"",AN13&lt;&gt;AO13),1,0)</f>
        <v>0</v>
      </c>
      <c r="AN13" s="39" t="str">
        <f>AE13&amp;AF13&amp;AG13&amp;AH13&amp;AI13&amp;AJ13&amp;AK13&amp;AL13</f>
        <v>AM-4장기d:\글로벌\실적분석\곰스_2010.xlsxundefined장기조건44135</v>
      </c>
      <c r="AO13" s="39" t="str">
        <f t="shared" ca="1" si="3"/>
        <v>AM-4장기d:\글로벌\실적분석\곰스_2010.xlsxundefined장기조건44135</v>
      </c>
      <c r="AP13" s="12"/>
      <c r="AQ13" s="12"/>
      <c r="AR13" s="12"/>
      <c r="AS13" s="12"/>
      <c r="AT13" s="12"/>
      <c r="AU13" s="12"/>
    </row>
    <row r="14" spans="1:47">
      <c r="A14" s="55" t="s">
        <v>254</v>
      </c>
      <c r="B14" s="55" t="s">
        <v>54</v>
      </c>
      <c r="C14" s="55" t="s">
        <v>352</v>
      </c>
      <c r="D14" s="55" t="s">
        <v>6863</v>
      </c>
      <c r="E14" s="55" t="s">
        <v>685</v>
      </c>
      <c r="F14" s="55" t="s">
        <v>446</v>
      </c>
      <c r="G14" s="55" t="s">
        <v>57</v>
      </c>
      <c r="H14" s="211">
        <f t="shared" ref="H14:H27" ca="1" si="13">VLOOKUP(B14,$A$3:$C$8,3,0)</f>
        <v>44255</v>
      </c>
      <c r="I14" s="56"/>
      <c r="J14" s="56"/>
      <c r="K14" s="22" t="s">
        <v>257</v>
      </c>
      <c r="L14" s="22" t="s">
        <v>258</v>
      </c>
      <c r="M14" s="22" t="s">
        <v>267</v>
      </c>
      <c r="N14" s="9" t="s">
        <v>273</v>
      </c>
      <c r="P14" s="57" t="s">
        <v>218</v>
      </c>
      <c r="Q14" s="56"/>
      <c r="R14" s="56"/>
      <c r="S14" s="56"/>
      <c r="T14" s="84" t="s">
        <v>198</v>
      </c>
      <c r="U14" s="84" t="s">
        <v>209</v>
      </c>
      <c r="V14" s="84">
        <v>3</v>
      </c>
      <c r="X14" s="47" t="s">
        <v>321</v>
      </c>
      <c r="Y14" s="47" t="s">
        <v>46</v>
      </c>
      <c r="AE14" t="s">
        <v>345</v>
      </c>
      <c r="AF14" t="s">
        <v>288</v>
      </c>
      <c r="AG14" t="s">
        <v>233</v>
      </c>
      <c r="AH14" t="s">
        <v>6863</v>
      </c>
      <c r="AI14" t="s">
        <v>1016</v>
      </c>
      <c r="AJ14" t="s">
        <v>359</v>
      </c>
      <c r="AK14" t="s">
        <v>373</v>
      </c>
      <c r="AL14" s="1">
        <v>44135</v>
      </c>
      <c r="AM14" s="39">
        <f ca="1">IF(AND(AI14&lt;&gt;"",AN14&lt;&gt;AO14),1,0)</f>
        <v>0</v>
      </c>
      <c r="AN14" s="39" t="str">
        <f>AE14&amp;AF14&amp;AG14&amp;AH14&amp;AI14&amp;AJ14&amp;AK14&amp;AL14</f>
        <v>AM-4생보d:\글로벌\실적분석\곰스_2010.xlsxundefined생보조건44135</v>
      </c>
      <c r="AO14" s="39" t="str">
        <f t="shared" ca="1" si="3"/>
        <v>AM-4생보d:\글로벌\실적분석\곰스_2010.xlsxundefined생보조건44135</v>
      </c>
    </row>
    <row r="15" spans="1:47">
      <c r="A15" s="55" t="s">
        <v>254</v>
      </c>
      <c r="B15" s="55" t="s">
        <v>54</v>
      </c>
      <c r="C15" s="55" t="s">
        <v>0</v>
      </c>
      <c r="D15" s="55" t="s">
        <v>6863</v>
      </c>
      <c r="E15" s="55" t="s">
        <v>686</v>
      </c>
      <c r="F15" s="55" t="s">
        <v>446</v>
      </c>
      <c r="G15" s="55" t="s">
        <v>58</v>
      </c>
      <c r="H15" s="211">
        <f t="shared" ca="1" si="13"/>
        <v>44255</v>
      </c>
      <c r="K15" s="22" t="s">
        <v>259</v>
      </c>
      <c r="L15" s="22" t="s">
        <v>260</v>
      </c>
      <c r="M15" s="22" t="s">
        <v>268</v>
      </c>
      <c r="N15" s="9" t="s">
        <v>273</v>
      </c>
      <c r="P15" s="15" t="s">
        <v>4</v>
      </c>
      <c r="Q15" s="16" t="s">
        <v>214</v>
      </c>
      <c r="T15" s="84" t="s">
        <v>53</v>
      </c>
      <c r="U15" s="84" t="s">
        <v>209</v>
      </c>
      <c r="V15" s="84">
        <v>4</v>
      </c>
      <c r="X15" s="47" t="s">
        <v>14</v>
      </c>
      <c r="Y15" s="47" t="s">
        <v>208</v>
      </c>
      <c r="AE15" s="41" t="s">
        <v>345</v>
      </c>
      <c r="AF15" s="39" t="s">
        <v>512</v>
      </c>
      <c r="AG15" s="39" t="s">
        <v>55</v>
      </c>
      <c r="AH15" s="39" t="s">
        <v>6863</v>
      </c>
      <c r="AI15" s="39" t="s">
        <v>540</v>
      </c>
      <c r="AJ15" s="39" t="s">
        <v>359</v>
      </c>
      <c r="AK15" s="12" t="s">
        <v>372</v>
      </c>
      <c r="AL15" s="120">
        <v>43889</v>
      </c>
      <c r="AM15" s="39">
        <f ca="1">IF(AND(AI15&lt;&gt;"",AN15&lt;&gt;AO15),1,0)</f>
        <v>0</v>
      </c>
      <c r="AN15" s="39" t="str">
        <f>AE15&amp;AF15&amp;AG15&amp;AH15&amp;AI15&amp;AJ15&amp;AK15&amp;AL15</f>
        <v>AY-1장기d:\글로벌\실적분석\곰스_2002.xlsxundefined장기조건43889</v>
      </c>
      <c r="AO15" s="39" t="str">
        <f t="shared" ca="1" si="3"/>
        <v>AY-1장기d:\글로벌\실적분석\곰스_2002.xlsxundefined장기조건43889</v>
      </c>
    </row>
    <row r="16" spans="1:47">
      <c r="A16" s="55" t="s">
        <v>337</v>
      </c>
      <c r="B16" s="55" t="s">
        <v>54</v>
      </c>
      <c r="C16" s="55" t="s">
        <v>352</v>
      </c>
      <c r="D16" s="55" t="s">
        <v>6863</v>
      </c>
      <c r="E16" s="55" t="s">
        <v>679</v>
      </c>
      <c r="F16" s="55" t="s">
        <v>681</v>
      </c>
      <c r="G16" s="55" t="s">
        <v>339</v>
      </c>
      <c r="H16" s="211">
        <f t="shared" ca="1" si="13"/>
        <v>44255</v>
      </c>
      <c r="K16" s="22" t="s">
        <v>181</v>
      </c>
      <c r="L16" s="22" t="s">
        <v>261</v>
      </c>
      <c r="M16" s="22" t="s">
        <v>269</v>
      </c>
      <c r="N16" s="9" t="s">
        <v>273</v>
      </c>
      <c r="P16" s="19" t="s">
        <v>219</v>
      </c>
      <c r="Q16" s="19" t="s">
        <v>225</v>
      </c>
      <c r="T16" s="84" t="s">
        <v>40</v>
      </c>
      <c r="U16" s="84" t="s">
        <v>209</v>
      </c>
      <c r="V16" s="84">
        <v>5</v>
      </c>
      <c r="X16" s="47" t="s">
        <v>320</v>
      </c>
      <c r="Y16" s="47" t="s">
        <v>37</v>
      </c>
      <c r="AB16" s="70"/>
      <c r="AE16" s="12" t="s">
        <v>345</v>
      </c>
      <c r="AF16" s="12" t="s">
        <v>512</v>
      </c>
      <c r="AG16" s="12" t="s">
        <v>233</v>
      </c>
      <c r="AH16" s="12" t="s">
        <v>6863</v>
      </c>
      <c r="AI16" s="12" t="s">
        <v>540</v>
      </c>
      <c r="AJ16" s="12" t="s">
        <v>359</v>
      </c>
      <c r="AK16" s="12" t="s">
        <v>373</v>
      </c>
      <c r="AL16" s="20">
        <v>43889</v>
      </c>
      <c r="AM16" s="39">
        <f ca="1">IF(AND(AI16&lt;&gt;"",AN16&lt;&gt;AO16),1,0)</f>
        <v>0</v>
      </c>
      <c r="AN16" s="39" t="str">
        <f>AE16&amp;AF16&amp;AG16&amp;AH16&amp;AI16&amp;AJ16&amp;AK16&amp;AL16</f>
        <v>AY-1생보d:\글로벌\실적분석\곰스_2002.xlsxundefined생보조건43889</v>
      </c>
      <c r="AO16" s="39" t="str">
        <f t="shared" ca="1" si="3"/>
        <v>AY-1생보d:\글로벌\실적분석\곰스_2002.xlsxundefined생보조건43889</v>
      </c>
    </row>
    <row r="17" spans="1:39">
      <c r="A17" s="55" t="s">
        <v>337</v>
      </c>
      <c r="B17" s="55" t="s">
        <v>54</v>
      </c>
      <c r="C17" s="55" t="s">
        <v>0</v>
      </c>
      <c r="D17" s="55" t="s">
        <v>6863</v>
      </c>
      <c r="E17" s="55" t="s">
        <v>680</v>
      </c>
      <c r="F17" s="55" t="s">
        <v>682</v>
      </c>
      <c r="G17" s="55" t="s">
        <v>339</v>
      </c>
      <c r="H17" s="211">
        <f t="shared" ca="1" si="13"/>
        <v>44255</v>
      </c>
      <c r="K17" s="49" t="s">
        <v>455</v>
      </c>
      <c r="L17" s="49" t="s">
        <v>616</v>
      </c>
      <c r="M17" s="49"/>
      <c r="N17" s="102"/>
      <c r="P17" s="116" t="s">
        <v>487</v>
      </c>
      <c r="Q17" s="116" t="s">
        <v>625</v>
      </c>
      <c r="T17" s="84" t="s">
        <v>18</v>
      </c>
      <c r="U17" s="84" t="s">
        <v>209</v>
      </c>
      <c r="V17" s="84">
        <v>6</v>
      </c>
      <c r="X17" s="47" t="s">
        <v>627</v>
      </c>
      <c r="Y17" s="47" t="s">
        <v>594</v>
      </c>
      <c r="AB17" s="35">
        <f>AB18-1000</f>
        <v>0</v>
      </c>
      <c r="AC17" s="26"/>
      <c r="AE17" s="69">
        <v>1499</v>
      </c>
      <c r="AM17" s="40">
        <f ca="1">SUM(AM3:AM16)</f>
        <v>0</v>
      </c>
    </row>
    <row r="18" spans="1:39">
      <c r="A18" s="55" t="s">
        <v>254</v>
      </c>
      <c r="B18" s="55" t="s">
        <v>1</v>
      </c>
      <c r="C18" s="55" t="s">
        <v>352</v>
      </c>
      <c r="D18" s="55" t="s">
        <v>6863</v>
      </c>
      <c r="E18" s="55" t="s">
        <v>675</v>
      </c>
      <c r="F18" s="55" t="s">
        <v>446</v>
      </c>
      <c r="G18" s="55" t="s">
        <v>57</v>
      </c>
      <c r="H18" s="211">
        <f t="shared" ca="1" si="13"/>
        <v>44227</v>
      </c>
      <c r="K18" s="22" t="s">
        <v>50</v>
      </c>
      <c r="L18" s="22" t="s">
        <v>617</v>
      </c>
      <c r="M18" s="22"/>
      <c r="N18" s="22"/>
      <c r="P18" s="19" t="s">
        <v>226</v>
      </c>
      <c r="Q18" s="19" t="s">
        <v>227</v>
      </c>
      <c r="T18" s="84" t="s">
        <v>46</v>
      </c>
      <c r="U18" s="84" t="s">
        <v>209</v>
      </c>
      <c r="V18" s="84">
        <v>7</v>
      </c>
      <c r="X18" s="47"/>
      <c r="Y18" s="47"/>
      <c r="AB18" s="71">
        <v>1000</v>
      </c>
      <c r="AK18" s="38" t="s">
        <v>302</v>
      </c>
      <c r="AM18" s="41">
        <v>44237</v>
      </c>
    </row>
    <row r="19" spans="1:39">
      <c r="A19" s="55" t="s">
        <v>254</v>
      </c>
      <c r="B19" s="55" t="s">
        <v>1</v>
      </c>
      <c r="C19" s="55" t="s">
        <v>0</v>
      </c>
      <c r="D19" s="55" t="s">
        <v>6863</v>
      </c>
      <c r="E19" s="55" t="s">
        <v>675</v>
      </c>
      <c r="F19" s="55" t="s">
        <v>446</v>
      </c>
      <c r="G19" s="55" t="s">
        <v>58</v>
      </c>
      <c r="H19" s="211">
        <f t="shared" ca="1" si="13"/>
        <v>44227</v>
      </c>
      <c r="K19" s="49" t="s">
        <v>425</v>
      </c>
      <c r="L19" s="49" t="s">
        <v>618</v>
      </c>
      <c r="M19" s="49"/>
      <c r="N19" s="49"/>
      <c r="P19" s="19" t="s">
        <v>228</v>
      </c>
      <c r="Q19" s="19" t="s">
        <v>282</v>
      </c>
      <c r="T19" s="84" t="s">
        <v>208</v>
      </c>
      <c r="U19" s="84" t="s">
        <v>209</v>
      </c>
      <c r="V19" s="84">
        <v>8</v>
      </c>
      <c r="X19" s="47"/>
      <c r="Y19" s="47"/>
      <c r="AL19" s="12" t="s">
        <v>445</v>
      </c>
      <c r="AM19" s="41">
        <f>WORKDAY(AM18,-2,F3:J3)</f>
        <v>44235</v>
      </c>
    </row>
    <row r="20" spans="1:39">
      <c r="A20" s="55" t="s">
        <v>254</v>
      </c>
      <c r="B20" s="55" t="s">
        <v>2</v>
      </c>
      <c r="C20" s="55" t="s">
        <v>352</v>
      </c>
      <c r="D20" s="55" t="s">
        <v>6863</v>
      </c>
      <c r="E20" s="55" t="s">
        <v>674</v>
      </c>
      <c r="F20" s="55" t="s">
        <v>446</v>
      </c>
      <c r="G20" s="55" t="s">
        <v>57</v>
      </c>
      <c r="H20" s="211">
        <f t="shared" ca="1" si="13"/>
        <v>44196</v>
      </c>
      <c r="K20" s="22" t="s">
        <v>262</v>
      </c>
      <c r="L20" s="22" t="s">
        <v>619</v>
      </c>
      <c r="M20" s="22"/>
      <c r="N20" s="22"/>
      <c r="P20" s="19" t="s">
        <v>14</v>
      </c>
      <c r="Q20" s="19" t="s">
        <v>212</v>
      </c>
      <c r="T20" s="84" t="s">
        <v>37</v>
      </c>
      <c r="U20" s="84" t="s">
        <v>209</v>
      </c>
      <c r="V20" s="84">
        <v>9</v>
      </c>
      <c r="X20" s="47"/>
      <c r="Y20" s="47"/>
      <c r="AD20" s="12" t="s">
        <v>444</v>
      </c>
      <c r="AE20" s="61" t="s">
        <v>393</v>
      </c>
      <c r="AF20" s="61" t="s">
        <v>388</v>
      </c>
      <c r="AG20" s="61" t="s">
        <v>389</v>
      </c>
      <c r="AH20" s="61" t="s">
        <v>390</v>
      </c>
      <c r="AI20" s="61" t="s">
        <v>391</v>
      </c>
      <c r="AJ20" s="61" t="s">
        <v>392</v>
      </c>
    </row>
    <row r="21" spans="1:39">
      <c r="A21" s="55" t="s">
        <v>254</v>
      </c>
      <c r="B21" s="55" t="s">
        <v>2</v>
      </c>
      <c r="C21" s="55" t="s">
        <v>0</v>
      </c>
      <c r="D21" s="55" t="s">
        <v>6863</v>
      </c>
      <c r="E21" s="55" t="s">
        <v>674</v>
      </c>
      <c r="F21" s="55" t="s">
        <v>446</v>
      </c>
      <c r="G21" s="55" t="s">
        <v>58</v>
      </c>
      <c r="H21" s="211">
        <f t="shared" ca="1" si="13"/>
        <v>44196</v>
      </c>
      <c r="K21" s="22" t="s">
        <v>263</v>
      </c>
      <c r="L21" s="22" t="s">
        <v>620</v>
      </c>
      <c r="M21" s="22"/>
      <c r="N21" s="22"/>
      <c r="T21" s="84" t="s">
        <v>625</v>
      </c>
      <c r="U21" s="84" t="s">
        <v>209</v>
      </c>
      <c r="V21" s="84">
        <v>10</v>
      </c>
      <c r="X21" s="47"/>
      <c r="Y21" s="47"/>
      <c r="AD21" s="12" t="str">
        <f t="shared" ref="AD21:AD26" si="14">A3</f>
        <v>M+0</v>
      </c>
      <c r="AE21" s="23" t="str">
        <f t="shared" ref="AE21:AE26" ca="1" si="15">YEAR(B3)&amp;"년"&amp;MONTH(B3)&amp;"월"</f>
        <v>2021년2월</v>
      </c>
      <c r="AF21" s="64" t="s">
        <v>683</v>
      </c>
      <c r="AG21" s="64" t="s">
        <v>684</v>
      </c>
      <c r="AH21" s="64"/>
      <c r="AI21" s="64"/>
      <c r="AJ21" s="64"/>
    </row>
    <row r="22" spans="1:39">
      <c r="A22" s="55" t="s">
        <v>254</v>
      </c>
      <c r="B22" s="55" t="s">
        <v>243</v>
      </c>
      <c r="C22" s="55" t="s">
        <v>352</v>
      </c>
      <c r="D22" s="55" t="s">
        <v>6863</v>
      </c>
      <c r="E22" s="55" t="s">
        <v>671</v>
      </c>
      <c r="F22" s="55" t="s">
        <v>446</v>
      </c>
      <c r="G22" s="55" t="s">
        <v>57</v>
      </c>
      <c r="H22" s="211">
        <f t="shared" ca="1" si="13"/>
        <v>44165</v>
      </c>
      <c r="K22" s="22" t="s">
        <v>264</v>
      </c>
      <c r="L22" s="22" t="s">
        <v>621</v>
      </c>
      <c r="M22" s="22"/>
      <c r="N22" s="22"/>
      <c r="P22" s="13" t="s">
        <v>229</v>
      </c>
      <c r="T22" s="23"/>
      <c r="U22" s="23"/>
      <c r="V22" s="23"/>
      <c r="AD22" s="12" t="str">
        <f t="shared" si="14"/>
        <v>M-1</v>
      </c>
      <c r="AE22" s="23" t="str">
        <f t="shared" ca="1" si="15"/>
        <v>2021년1월</v>
      </c>
      <c r="AF22" s="64" t="s">
        <v>676</v>
      </c>
      <c r="AG22" s="64"/>
      <c r="AH22" s="64"/>
      <c r="AI22" s="64"/>
      <c r="AJ22" s="64"/>
    </row>
    <row r="23" spans="1:39" ht="31.2">
      <c r="A23" s="55" t="s">
        <v>254</v>
      </c>
      <c r="B23" s="55" t="s">
        <v>243</v>
      </c>
      <c r="C23" s="55" t="s">
        <v>0</v>
      </c>
      <c r="D23" s="55" t="s">
        <v>6863</v>
      </c>
      <c r="E23" s="55" t="s">
        <v>671</v>
      </c>
      <c r="F23" s="55" t="s">
        <v>446</v>
      </c>
      <c r="G23" s="55" t="s">
        <v>58</v>
      </c>
      <c r="H23" s="211">
        <f t="shared" ca="1" si="13"/>
        <v>44165</v>
      </c>
      <c r="K23" s="22" t="s">
        <v>265</v>
      </c>
      <c r="L23" s="22" t="s">
        <v>622</v>
      </c>
      <c r="M23" s="22"/>
      <c r="N23" s="22"/>
      <c r="P23" s="15" t="s">
        <v>181</v>
      </c>
      <c r="Q23" s="16" t="s">
        <v>214</v>
      </c>
      <c r="T23" s="23"/>
      <c r="U23" s="23"/>
      <c r="V23" s="23"/>
      <c r="X23" s="12" t="s">
        <v>358</v>
      </c>
      <c r="AD23" s="12" t="str">
        <f t="shared" si="14"/>
        <v>M-2</v>
      </c>
      <c r="AE23" s="23" t="str">
        <f t="shared" ca="1" si="15"/>
        <v>2020년12월</v>
      </c>
      <c r="AF23" s="64" t="s">
        <v>672</v>
      </c>
      <c r="AG23" s="64"/>
      <c r="AH23" s="64"/>
      <c r="AI23" s="64"/>
      <c r="AJ23" s="64"/>
    </row>
    <row r="24" spans="1:39">
      <c r="A24" s="55" t="s">
        <v>254</v>
      </c>
      <c r="B24" s="55" t="s">
        <v>244</v>
      </c>
      <c r="C24" s="55" t="s">
        <v>56</v>
      </c>
      <c r="D24" s="55" t="s">
        <v>6863</v>
      </c>
      <c r="E24" s="55" t="s">
        <v>673</v>
      </c>
      <c r="F24" s="55" t="s">
        <v>446</v>
      </c>
      <c r="G24" s="55" t="s">
        <v>57</v>
      </c>
      <c r="H24" s="211">
        <f t="shared" ca="1" si="13"/>
        <v>44135</v>
      </c>
      <c r="K24" s="22" t="s">
        <v>374</v>
      </c>
      <c r="L24" s="22" t="s">
        <v>623</v>
      </c>
      <c r="M24" s="22"/>
      <c r="N24" s="22"/>
      <c r="P24" s="19" t="s">
        <v>230</v>
      </c>
      <c r="Q24" s="19" t="s">
        <v>225</v>
      </c>
      <c r="T24" s="23"/>
      <c r="U24" s="23"/>
      <c r="V24" s="23"/>
      <c r="X24" s="47" t="s">
        <v>25</v>
      </c>
      <c r="Y24" s="47"/>
      <c r="AD24" s="12" t="str">
        <f t="shared" si="14"/>
        <v>M-3</v>
      </c>
      <c r="AE24" s="23" t="str">
        <f t="shared" ca="1" si="15"/>
        <v>2020년11월</v>
      </c>
      <c r="AF24" s="64"/>
      <c r="AG24" s="64"/>
      <c r="AH24" s="64"/>
      <c r="AI24" s="64"/>
      <c r="AJ24" s="64"/>
    </row>
    <row r="25" spans="1:39">
      <c r="A25" s="55" t="s">
        <v>254</v>
      </c>
      <c r="B25" s="55" t="s">
        <v>244</v>
      </c>
      <c r="C25" s="55" t="s">
        <v>0</v>
      </c>
      <c r="D25" s="55" t="s">
        <v>6863</v>
      </c>
      <c r="E25" s="55" t="s">
        <v>673</v>
      </c>
      <c r="F25" s="55" t="s">
        <v>446</v>
      </c>
      <c r="G25" s="55" t="s">
        <v>58</v>
      </c>
      <c r="H25" s="211">
        <f t="shared" ca="1" si="13"/>
        <v>44135</v>
      </c>
      <c r="P25" s="116" t="s">
        <v>520</v>
      </c>
      <c r="Q25" s="19" t="s">
        <v>225</v>
      </c>
      <c r="T25" s="23"/>
      <c r="U25" s="23"/>
      <c r="V25" s="23"/>
      <c r="X25" s="47" t="s">
        <v>53</v>
      </c>
      <c r="Y25" s="47"/>
      <c r="AD25" s="12" t="str">
        <f t="shared" si="14"/>
        <v>M-4</v>
      </c>
      <c r="AE25" s="23" t="str">
        <f t="shared" ca="1" si="15"/>
        <v>2020년10월</v>
      </c>
      <c r="AF25" s="64" t="s">
        <v>668</v>
      </c>
      <c r="AG25" s="64" t="s">
        <v>669</v>
      </c>
      <c r="AH25" s="64" t="s">
        <v>670</v>
      </c>
      <c r="AI25" s="64"/>
      <c r="AJ25" s="64"/>
    </row>
    <row r="26" spans="1:39">
      <c r="A26" s="55" t="s">
        <v>254</v>
      </c>
      <c r="B26" s="212" t="s">
        <v>513</v>
      </c>
      <c r="C26" s="55" t="s">
        <v>352</v>
      </c>
      <c r="D26" s="55" t="s">
        <v>6863</v>
      </c>
      <c r="E26" s="55" t="s">
        <v>677</v>
      </c>
      <c r="F26" s="55" t="s">
        <v>446</v>
      </c>
      <c r="G26" s="55" t="s">
        <v>57</v>
      </c>
      <c r="H26" s="211">
        <f t="shared" ca="1" si="13"/>
        <v>43889</v>
      </c>
      <c r="P26" s="19" t="s">
        <v>231</v>
      </c>
      <c r="Q26" s="19" t="s">
        <v>225</v>
      </c>
      <c r="X26" s="47" t="s">
        <v>40</v>
      </c>
      <c r="Y26" s="47"/>
      <c r="AD26" s="12" t="str">
        <f t="shared" si="14"/>
        <v>Y-1</v>
      </c>
      <c r="AE26" s="23" t="str">
        <f t="shared" ca="1" si="15"/>
        <v>2020년2월</v>
      </c>
      <c r="AF26" s="64"/>
      <c r="AG26" s="64"/>
      <c r="AH26" s="64"/>
      <c r="AI26" s="64"/>
      <c r="AJ26" s="64"/>
    </row>
    <row r="27" spans="1:39">
      <c r="A27" s="55" t="s">
        <v>346</v>
      </c>
      <c r="B27" s="212" t="s">
        <v>513</v>
      </c>
      <c r="C27" s="55" t="s">
        <v>0</v>
      </c>
      <c r="D27" s="55" t="s">
        <v>6863</v>
      </c>
      <c r="E27" s="55" t="s">
        <v>678</v>
      </c>
      <c r="F27" s="55" t="s">
        <v>446</v>
      </c>
      <c r="G27" s="55" t="s">
        <v>58</v>
      </c>
      <c r="H27" s="211">
        <f t="shared" ca="1" si="13"/>
        <v>43889</v>
      </c>
      <c r="K27" s="3" t="s">
        <v>334</v>
      </c>
      <c r="P27" s="213" t="s">
        <v>1866</v>
      </c>
      <c r="Q27" s="213" t="s">
        <v>225</v>
      </c>
      <c r="T27" s="12" t="str">
        <f>VLOOKUP(T20,T3:V21,2,0)</f>
        <v>자율</v>
      </c>
      <c r="X27" s="47" t="s">
        <v>18</v>
      </c>
      <c r="Y27" s="47"/>
    </row>
    <row r="28" spans="1:39">
      <c r="K28" s="22" t="s">
        <v>387</v>
      </c>
      <c r="L28" s="22" t="s">
        <v>220</v>
      </c>
      <c r="M28" s="22" t="s">
        <v>221</v>
      </c>
      <c r="N28" s="9" t="s">
        <v>223</v>
      </c>
      <c r="P28" s="213" t="s">
        <v>1867</v>
      </c>
      <c r="Q28" s="213" t="s">
        <v>225</v>
      </c>
      <c r="X28" s="47" t="s">
        <v>52</v>
      </c>
      <c r="Y28" s="47"/>
      <c r="AF28" s="62">
        <v>43741</v>
      </c>
      <c r="AG28" s="62">
        <v>43747</v>
      </c>
    </row>
    <row r="29" spans="1:39">
      <c r="K29" s="22" t="s">
        <v>354</v>
      </c>
      <c r="L29" s="22" t="str">
        <f>M13</f>
        <v>지점변환</v>
      </c>
      <c r="M29" s="22" t="str">
        <f>CHOOSE(MATCH(L29,M$13:M15,0),"A","B","C","D","E")</f>
        <v>A</v>
      </c>
      <c r="N29" s="22" t="s">
        <v>222</v>
      </c>
      <c r="AF29" s="62">
        <v>43720</v>
      </c>
      <c r="AG29" s="62">
        <v>43721</v>
      </c>
    </row>
    <row r="30" spans="1:39">
      <c r="K30" s="22" t="s">
        <v>354</v>
      </c>
      <c r="L30" s="22" t="str">
        <f>M14</f>
        <v>직할변환</v>
      </c>
      <c r="M30" s="22" t="str">
        <f>CHOOSE(MATCH(L30,M$13:M16,0),"A","B","C","D","E")</f>
        <v>B</v>
      </c>
      <c r="N30" s="22" t="s">
        <v>224</v>
      </c>
      <c r="AF30" s="62">
        <v>43692</v>
      </c>
      <c r="AG30" s="63"/>
    </row>
    <row r="31" spans="1:39">
      <c r="K31" s="22" t="s">
        <v>354</v>
      </c>
      <c r="L31" s="22" t="str">
        <f>M15</f>
        <v>팀변환</v>
      </c>
      <c r="M31" s="22" t="str">
        <f>CHOOSE(MATCH(L31,M$13:M18,0),"A","B","C","D","E")</f>
        <v>C</v>
      </c>
      <c r="N31" s="22" t="s">
        <v>224</v>
      </c>
      <c r="P31" s="12" t="s">
        <v>522</v>
      </c>
    </row>
    <row r="32" spans="1:39">
      <c r="K32" s="22" t="s">
        <v>354</v>
      </c>
      <c r="L32" s="22" t="str">
        <f>M16</f>
        <v>사원변환</v>
      </c>
      <c r="M32" s="22" t="str">
        <f>CHOOSE(MATCH(L32,M$13:M20,0),"A","B","C","D","E")</f>
        <v>D</v>
      </c>
      <c r="N32" s="22" t="s">
        <v>224</v>
      </c>
      <c r="P32" s="16" t="s">
        <v>255</v>
      </c>
      <c r="Q32" s="16" t="s">
        <v>521</v>
      </c>
      <c r="X32" s="12" t="s">
        <v>598</v>
      </c>
      <c r="AE32" s="12" t="s">
        <v>510</v>
      </c>
    </row>
    <row r="33" spans="2:52">
      <c r="K33" s="22" t="s">
        <v>355</v>
      </c>
      <c r="L33" s="22" t="str">
        <f>M42</f>
        <v>IBSS변환</v>
      </c>
      <c r="M33" s="22" t="s">
        <v>354</v>
      </c>
      <c r="N33" s="22" t="s">
        <v>224</v>
      </c>
      <c r="P33" s="19" t="s">
        <v>487</v>
      </c>
      <c r="Q33" s="23" t="s">
        <v>337</v>
      </c>
      <c r="X33" s="12" t="s">
        <v>598</v>
      </c>
      <c r="AD33" s="98"/>
      <c r="AE33" s="98" t="s">
        <v>5</v>
      </c>
      <c r="AF33" s="98" t="s">
        <v>503</v>
      </c>
      <c r="AG33" s="98" t="s">
        <v>428</v>
      </c>
      <c r="AH33" s="100" t="s">
        <v>506</v>
      </c>
      <c r="AI33" s="98" t="s">
        <v>508</v>
      </c>
      <c r="AJ33" s="98" t="s">
        <v>507</v>
      </c>
      <c r="AK33" s="98" t="s">
        <v>430</v>
      </c>
      <c r="AL33" s="98" t="s">
        <v>246</v>
      </c>
      <c r="AM33" s="98" t="s">
        <v>509</v>
      </c>
      <c r="AO33" s="98"/>
      <c r="AU33" s="2"/>
      <c r="AV33" s="2"/>
      <c r="AW33" s="2"/>
      <c r="AX33" s="2"/>
      <c r="AY33" s="2"/>
      <c r="AZ33" s="2" t="s">
        <v>232</v>
      </c>
    </row>
    <row r="34" spans="2:52">
      <c r="X34" s="12" t="s">
        <v>599</v>
      </c>
    </row>
    <row r="35" spans="2:52">
      <c r="K35" s="3" t="s">
        <v>335</v>
      </c>
      <c r="X35" s="12" t="s">
        <v>600</v>
      </c>
    </row>
    <row r="36" spans="2:52">
      <c r="K36" s="48" t="s">
        <v>57</v>
      </c>
      <c r="L36" s="48" t="s">
        <v>58</v>
      </c>
      <c r="N36" s="48" t="s">
        <v>340</v>
      </c>
      <c r="X36" s="12" t="s">
        <v>576</v>
      </c>
    </row>
    <row r="37" spans="2:52">
      <c r="K37" s="10" t="s">
        <v>50</v>
      </c>
      <c r="L37" s="10" t="s">
        <v>50</v>
      </c>
      <c r="N37" s="10" t="s">
        <v>341</v>
      </c>
      <c r="X37" s="12" t="s">
        <v>576</v>
      </c>
    </row>
    <row r="38" spans="2:52">
      <c r="B38" s="12" t="s">
        <v>300</v>
      </c>
      <c r="K38" s="10" t="s">
        <v>56</v>
      </c>
      <c r="L38" s="10" t="s">
        <v>0</v>
      </c>
      <c r="N38" s="10" t="s">
        <v>342</v>
      </c>
      <c r="P38" s="48" t="s">
        <v>426</v>
      </c>
      <c r="X38" s="12" t="s">
        <v>540</v>
      </c>
    </row>
    <row r="39" spans="2:52">
      <c r="B39" s="23" t="s">
        <v>296</v>
      </c>
      <c r="C39" s="23" t="s">
        <v>297</v>
      </c>
      <c r="D39" s="23" t="s">
        <v>298</v>
      </c>
      <c r="E39" s="23" t="s">
        <v>530</v>
      </c>
      <c r="F39" s="23" t="s">
        <v>299</v>
      </c>
      <c r="G39" s="87" t="s">
        <v>532</v>
      </c>
      <c r="H39" s="82" t="s">
        <v>533</v>
      </c>
      <c r="P39" s="81" t="s">
        <v>428</v>
      </c>
      <c r="Q39" s="81" t="s">
        <v>429</v>
      </c>
      <c r="R39" s="82" t="s">
        <v>427</v>
      </c>
      <c r="S39" s="87" t="s">
        <v>430</v>
      </c>
      <c r="T39" s="87" t="s">
        <v>431</v>
      </c>
      <c r="X39" s="12" t="s">
        <v>540</v>
      </c>
    </row>
    <row r="40" spans="2:52">
      <c r="B40" s="23" t="str">
        <f t="shared" ref="B40:B45" si="16">A3</f>
        <v>M+0</v>
      </c>
      <c r="C40" s="36">
        <f>SUMIFS(추출!H:H,추출!M:M,환경!B40,추출!O:O,"정상*",추출!Q:Q,"A")</f>
        <v>26828800</v>
      </c>
      <c r="D40" s="36">
        <f ca="1">SUM(집계!G:G)</f>
        <v>26545340</v>
      </c>
      <c r="E40" s="36">
        <f t="shared" ref="E40:E45" ca="1" si="17">C40-D40</f>
        <v>283460</v>
      </c>
      <c r="F40" s="37">
        <f ca="1">D40+AVERAGE(H48:H51)</f>
        <v>45287354</v>
      </c>
      <c r="G40" s="36">
        <f ca="1">SUM(집계!Z:Z)</f>
        <v>28491721</v>
      </c>
      <c r="H40" s="37">
        <f ca="1">D40+H52</f>
        <v>26545340</v>
      </c>
      <c r="K40" s="8" t="s">
        <v>353</v>
      </c>
      <c r="P40" s="23" t="s">
        <v>204</v>
      </c>
      <c r="Q40" s="23"/>
      <c r="R40" s="82" t="str">
        <f>IF(P40="","","A")</f>
        <v>A</v>
      </c>
      <c r="S40" s="12" t="s">
        <v>511</v>
      </c>
      <c r="T40" s="88" t="s">
        <v>534</v>
      </c>
      <c r="X40" s="12" t="s">
        <v>453</v>
      </c>
    </row>
    <row r="41" spans="2:52">
      <c r="B41" s="23" t="str">
        <f t="shared" si="16"/>
        <v>M-1</v>
      </c>
      <c r="C41" s="36">
        <f>SUMIFS(추출!H:H,추출!M:M,환경!B41,추출!O:O,"정상*",추출!Q:Q,"A")</f>
        <v>49382264</v>
      </c>
      <c r="D41" s="36">
        <f ca="1">SUM(집계!J:J)</f>
        <v>15180516</v>
      </c>
      <c r="E41" s="36">
        <f t="shared" ca="1" si="17"/>
        <v>34201748</v>
      </c>
      <c r="F41" s="23"/>
      <c r="K41" s="22" t="s">
        <v>221</v>
      </c>
      <c r="L41" s="22" t="s">
        <v>275</v>
      </c>
      <c r="M41" s="22" t="s">
        <v>271</v>
      </c>
      <c r="N41" s="9" t="s">
        <v>223</v>
      </c>
      <c r="P41" s="23"/>
      <c r="Q41" s="23"/>
      <c r="R41" s="82" t="str">
        <f>IF(P41="","","A")</f>
        <v/>
      </c>
      <c r="S41" s="12" t="s">
        <v>442</v>
      </c>
      <c r="T41" s="88" t="s">
        <v>443</v>
      </c>
      <c r="X41" s="12" t="s">
        <v>453</v>
      </c>
    </row>
    <row r="42" spans="2:52">
      <c r="B42" s="23" t="str">
        <f t="shared" si="16"/>
        <v>M-2</v>
      </c>
      <c r="C42" s="36">
        <f>SUMIFS(추출!H:H,추출!M:M,환경!B42,추출!O:O,"정상*",추출!Q:Q,"A")</f>
        <v>77066624</v>
      </c>
      <c r="D42" s="36">
        <f ca="1">SUM(집계!N:N)</f>
        <v>28014451</v>
      </c>
      <c r="E42" s="36">
        <f t="shared" ca="1" si="17"/>
        <v>49052173</v>
      </c>
      <c r="F42" s="23"/>
      <c r="K42" s="22" t="s">
        <v>255</v>
      </c>
      <c r="L42" s="22" t="s">
        <v>346</v>
      </c>
      <c r="M42" s="22" t="s">
        <v>344</v>
      </c>
      <c r="N42" s="9" t="s">
        <v>343</v>
      </c>
      <c r="P42" s="23"/>
      <c r="Q42" s="23"/>
      <c r="R42" s="82" t="str">
        <f>IF(P42="","","A")</f>
        <v/>
      </c>
      <c r="S42" s="12" t="s">
        <v>432</v>
      </c>
      <c r="T42" s="12" t="s">
        <v>433</v>
      </c>
      <c r="X42" s="12" t="s">
        <v>381</v>
      </c>
    </row>
    <row r="43" spans="2:52">
      <c r="B43" s="23" t="str">
        <f t="shared" si="16"/>
        <v>M-3</v>
      </c>
      <c r="C43" s="36">
        <f>SUMIFS(추출!H:H,추출!M:M,환경!B43,추출!O:O,"정상*",추출!Q:Q,"A")</f>
        <v>68083784</v>
      </c>
      <c r="D43" s="36">
        <f ca="1">SUM(집계!R:R)</f>
        <v>26319649</v>
      </c>
      <c r="E43" s="36">
        <f t="shared" ca="1" si="17"/>
        <v>41764135</v>
      </c>
      <c r="F43" s="23"/>
      <c r="K43" s="22" t="s">
        <v>257</v>
      </c>
      <c r="L43" s="22" t="s">
        <v>337</v>
      </c>
      <c r="M43" s="22"/>
      <c r="N43" s="9"/>
      <c r="P43" s="23"/>
      <c r="Q43" s="23"/>
      <c r="R43" s="82" t="str">
        <f>IF(P43="","","A")</f>
        <v/>
      </c>
      <c r="S43" s="12" t="s">
        <v>432</v>
      </c>
      <c r="T43" s="12" t="s">
        <v>433</v>
      </c>
      <c r="X43" s="12" t="s">
        <v>381</v>
      </c>
    </row>
    <row r="44" spans="2:52">
      <c r="B44" s="23" t="str">
        <f t="shared" si="16"/>
        <v>M-4</v>
      </c>
      <c r="C44" s="36">
        <f>SUMIFS(추출!H:H,추출!M:M,환경!B44,추출!O:O,"정상*",추출!Q:Q,"A")</f>
        <v>64368752</v>
      </c>
      <c r="D44" s="36">
        <f ca="1">SUM(집계!V:V)</f>
        <v>31673955</v>
      </c>
      <c r="E44" s="36">
        <f t="shared" ca="1" si="17"/>
        <v>32694797</v>
      </c>
      <c r="F44" s="23"/>
      <c r="K44" s="22" t="s">
        <v>259</v>
      </c>
      <c r="L44" s="22" t="s">
        <v>337</v>
      </c>
      <c r="M44" s="22"/>
      <c r="N44" s="9"/>
      <c r="P44" s="23"/>
      <c r="Q44" s="23"/>
      <c r="R44" s="82" t="str">
        <f>IF(P44="","","A")</f>
        <v/>
      </c>
      <c r="X44" s="12" t="s">
        <v>597</v>
      </c>
    </row>
    <row r="45" spans="2:52">
      <c r="B45" s="23" t="str">
        <f t="shared" si="16"/>
        <v>Y-1</v>
      </c>
      <c r="C45" s="36">
        <f>SUMIFS(추출!H:H,추출!M:M,환경!B45,추출!O:O,"정상*",추출!Q:Q,"A")</f>
        <v>79676903</v>
      </c>
      <c r="D45" s="36">
        <f ca="1">SUM(집계!AD:AD)</f>
        <v>0</v>
      </c>
      <c r="E45" s="36">
        <f t="shared" ca="1" si="17"/>
        <v>79676903</v>
      </c>
      <c r="F45" s="23"/>
      <c r="K45" s="22" t="s">
        <v>181</v>
      </c>
      <c r="L45" s="22" t="s">
        <v>347</v>
      </c>
      <c r="M45" s="22"/>
      <c r="N45" s="9"/>
      <c r="X45" s="12" t="s">
        <v>597</v>
      </c>
    </row>
    <row r="46" spans="2:52">
      <c r="E46" s="35"/>
      <c r="G46" s="12" t="s">
        <v>529</v>
      </c>
      <c r="H46" s="126" t="s">
        <v>531</v>
      </c>
      <c r="K46" s="49" t="s">
        <v>456</v>
      </c>
      <c r="L46" s="49" t="s">
        <v>457</v>
      </c>
      <c r="M46" s="49"/>
      <c r="N46" s="102"/>
    </row>
    <row r="47" spans="2:52">
      <c r="E47" s="35"/>
      <c r="G47" s="20">
        <f t="shared" ref="G47:G52" ca="1" si="18">C3-$E$3</f>
        <v>44245</v>
      </c>
      <c r="H47" s="127">
        <f ca="1">SUMIFS(추출!H:H,추출!Q:Q,"A",추출!M:M,환경!B40,추출!O:O,"정상*",추출!J:J,"&gt;"&amp;환경!G47)</f>
        <v>0</v>
      </c>
      <c r="K47" s="22" t="s">
        <v>50</v>
      </c>
      <c r="L47" s="22"/>
      <c r="M47" s="22"/>
      <c r="N47" s="22"/>
    </row>
    <row r="48" spans="2:52">
      <c r="E48" s="35"/>
      <c r="G48" s="20">
        <f t="shared" ca="1" si="18"/>
        <v>44217</v>
      </c>
      <c r="H48" s="127">
        <f ca="1">SUMIFS(추출!H:H,추출!Q:Q,"A",추출!M:M,환경!B41,추출!O:O,"정상*",추출!J:J,"&gt;"&amp;환경!G48)</f>
        <v>19365051</v>
      </c>
      <c r="K48" s="49" t="s">
        <v>425</v>
      </c>
      <c r="L48" s="49"/>
      <c r="M48" s="49"/>
      <c r="N48" s="49"/>
    </row>
    <row r="49" spans="7:14">
      <c r="G49" s="20">
        <f t="shared" ca="1" si="18"/>
        <v>44186</v>
      </c>
      <c r="H49" s="127">
        <f ca="1">SUMIFS(추출!H:H,추출!Q:Q,"A",추출!M:M,환경!B42,추출!O:O,"정상*",추출!J:J,"&gt;"&amp;환경!G49)</f>
        <v>21735687</v>
      </c>
      <c r="K49" s="22" t="s">
        <v>348</v>
      </c>
      <c r="L49" s="22" t="s">
        <v>349</v>
      </c>
      <c r="M49" s="22"/>
      <c r="N49" s="22"/>
    </row>
    <row r="50" spans="7:14">
      <c r="G50" s="20">
        <f t="shared" ca="1" si="18"/>
        <v>44155</v>
      </c>
      <c r="H50" s="127">
        <f ca="1">SUMIFS(추출!H:H,추출!Q:Q,"A",추출!M:M,환경!B43,추출!O:O,"정상*",추출!J:J,"&gt;"&amp;환경!G50)</f>
        <v>16217785</v>
      </c>
      <c r="K50" s="22" t="s">
        <v>263</v>
      </c>
      <c r="L50" s="22" t="s">
        <v>350</v>
      </c>
      <c r="M50" s="22"/>
      <c r="N50" s="22"/>
    </row>
    <row r="51" spans="7:14">
      <c r="G51" s="20">
        <f t="shared" ca="1" si="18"/>
        <v>44125</v>
      </c>
      <c r="H51" s="127">
        <f ca="1">SUMIFS(추출!H:H,추출!Q:Q,"A",추출!M:M,환경!B44,추출!O:O,"정상*",추출!J:J,"&gt;"&amp;환경!G51)</f>
        <v>17649533</v>
      </c>
      <c r="K51" s="22" t="s">
        <v>264</v>
      </c>
      <c r="L51" s="22" t="s">
        <v>351</v>
      </c>
      <c r="M51" s="22"/>
      <c r="N51" s="22"/>
    </row>
    <row r="52" spans="7:14">
      <c r="G52" s="20">
        <f t="shared" ca="1" si="18"/>
        <v>43879</v>
      </c>
      <c r="H52" s="127">
        <f ca="1">SUMIFS(추출!H:H,추출!Q:Q,"A",추출!M:M,환경!B45,추출!O:O,"정상*",추출!J:J,"&gt;"&amp;환경!G52)</f>
        <v>0</v>
      </c>
      <c r="K52" s="22" t="s">
        <v>265</v>
      </c>
      <c r="L52" s="22" t="s">
        <v>351</v>
      </c>
      <c r="M52" s="49"/>
      <c r="N52" s="49"/>
    </row>
    <row r="53" spans="7:14">
      <c r="K53" s="22" t="s">
        <v>374</v>
      </c>
      <c r="L53" s="22" t="s">
        <v>375</v>
      </c>
      <c r="M53" s="22"/>
      <c r="N53" s="22"/>
    </row>
    <row r="56" spans="7:14">
      <c r="K56" s="8" t="s">
        <v>563</v>
      </c>
      <c r="L56" s="21"/>
    </row>
    <row r="57" spans="7:14">
      <c r="K57" s="22" t="s">
        <v>221</v>
      </c>
      <c r="L57" s="22" t="s">
        <v>275</v>
      </c>
    </row>
    <row r="58" spans="7:14">
      <c r="K58" s="55" t="s">
        <v>564</v>
      </c>
      <c r="L58" s="55" t="s">
        <v>565</v>
      </c>
    </row>
  </sheetData>
  <sortState ref="A3:J8">
    <sortCondition descending="1" ref="B2"/>
    <sortCondition ref="C2"/>
  </sortState>
  <mergeCells count="1">
    <mergeCell ref="F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9206"/>
  <sheetViews>
    <sheetView zoomScale="80" zoomScaleNormal="80" workbookViewId="0">
      <selection activeCell="D1304" sqref="D1304"/>
    </sheetView>
  </sheetViews>
  <sheetFormatPr defaultColWidth="9" defaultRowHeight="17.399999999999999"/>
  <cols>
    <col min="1" max="1" width="9" style="2"/>
    <col min="2" max="2" width="15" style="2" customWidth="1"/>
    <col min="3" max="3" width="13.69921875" style="2" customWidth="1"/>
    <col min="4" max="9" width="9" style="2"/>
    <col min="10" max="10" width="13.5" style="1" customWidth="1"/>
    <col min="11" max="11" width="16.296875" style="2" bestFit="1" customWidth="1"/>
    <col min="12" max="12" width="16.296875" style="2" customWidth="1"/>
    <col min="13" max="13" width="9" style="2"/>
    <col min="14" max="14" width="12.296875" style="2" bestFit="1" customWidth="1"/>
    <col min="15" max="15" width="12.5" style="2" bestFit="1" customWidth="1"/>
    <col min="16" max="16384" width="9" style="2"/>
  </cols>
  <sheetData>
    <row r="1" spans="1:24">
      <c r="A1" t="s">
        <v>3</v>
      </c>
      <c r="B1" t="s">
        <v>4</v>
      </c>
      <c r="C1" t="s">
        <v>5</v>
      </c>
      <c r="D1" t="s">
        <v>59</v>
      </c>
      <c r="E1" t="s">
        <v>454</v>
      </c>
      <c r="F1" t="s">
        <v>49</v>
      </c>
      <c r="G1" t="s">
        <v>612</v>
      </c>
      <c r="H1" t="s">
        <v>613</v>
      </c>
      <c r="I1" t="s">
        <v>51</v>
      </c>
      <c r="J1" t="s">
        <v>614</v>
      </c>
      <c r="K1" t="s">
        <v>503</v>
      </c>
      <c r="L1" t="s">
        <v>611</v>
      </c>
      <c r="M1" t="s">
        <v>6858</v>
      </c>
      <c r="N1" s="1" t="s">
        <v>6859</v>
      </c>
      <c r="O1" t="s">
        <v>6820</v>
      </c>
      <c r="P1" t="s">
        <v>6860</v>
      </c>
      <c r="Q1" t="s">
        <v>6861</v>
      </c>
      <c r="R1"/>
      <c r="S1"/>
      <c r="T1"/>
      <c r="U1"/>
      <c r="V1"/>
      <c r="W1" t="s">
        <v>232</v>
      </c>
      <c r="X1" t="s">
        <v>610</v>
      </c>
    </row>
    <row r="2" spans="1:24">
      <c r="A2" t="s">
        <v>40</v>
      </c>
      <c r="B2" t="s">
        <v>41</v>
      </c>
      <c r="C2" t="s">
        <v>42</v>
      </c>
      <c r="D2" t="s">
        <v>114</v>
      </c>
      <c r="E2" t="s">
        <v>458</v>
      </c>
      <c r="F2" t="s">
        <v>55</v>
      </c>
      <c r="G2" t="s">
        <v>422</v>
      </c>
      <c r="H2">
        <v>10000</v>
      </c>
      <c r="I2" t="s">
        <v>61</v>
      </c>
      <c r="J2" s="1">
        <v>44237</v>
      </c>
      <c r="K2" s="1">
        <v>44237</v>
      </c>
      <c r="L2" t="s">
        <v>717</v>
      </c>
      <c r="M2" t="s">
        <v>204</v>
      </c>
      <c r="N2" s="1">
        <v>44255</v>
      </c>
      <c r="O2" t="str">
        <f t="shared" ref="O1:O64" si="0" xml:space="preserve"> IF(K2&gt;N2,W2,I2)</f>
        <v>정상</v>
      </c>
      <c r="P2" t="str">
        <f t="shared" ref="P1:P64" si="1">A2</f>
        <v>엠피조은</v>
      </c>
      <c r="Q2" t="s">
        <v>345</v>
      </c>
      <c r="R2"/>
      <c r="S2"/>
      <c r="T2"/>
      <c r="U2"/>
      <c r="V2"/>
      <c r="W2" t="s">
        <v>232</v>
      </c>
      <c r="X2" s="1">
        <v>65786</v>
      </c>
    </row>
    <row r="3" spans="1:24">
      <c r="A3" t="s">
        <v>40</v>
      </c>
      <c r="B3" t="s">
        <v>41</v>
      </c>
      <c r="C3" t="s">
        <v>42</v>
      </c>
      <c r="D3" t="s">
        <v>182</v>
      </c>
      <c r="E3" t="s">
        <v>458</v>
      </c>
      <c r="F3" t="s">
        <v>55</v>
      </c>
      <c r="G3" t="s">
        <v>422</v>
      </c>
      <c r="H3">
        <v>38000</v>
      </c>
      <c r="I3" t="s">
        <v>61</v>
      </c>
      <c r="J3" s="1">
        <v>44237</v>
      </c>
      <c r="K3" s="1">
        <v>44237</v>
      </c>
      <c r="L3" t="s">
        <v>718</v>
      </c>
      <c r="M3" t="s">
        <v>204</v>
      </c>
      <c r="N3" s="1">
        <v>44255</v>
      </c>
      <c r="O3" t="str">
        <f t="shared" si="0"/>
        <v>정상</v>
      </c>
      <c r="P3" t="str">
        <f t="shared" si="1"/>
        <v>엠피조은</v>
      </c>
      <c r="Q3" t="s">
        <v>345</v>
      </c>
      <c r="R3"/>
      <c r="S3"/>
      <c r="T3"/>
      <c r="U3"/>
      <c r="V3"/>
      <c r="W3" t="s">
        <v>232</v>
      </c>
      <c r="X3" s="1">
        <v>60308</v>
      </c>
    </row>
    <row r="4" spans="1:24">
      <c r="A4" t="s">
        <v>13</v>
      </c>
      <c r="B4" t="s">
        <v>14</v>
      </c>
      <c r="C4"/>
      <c r="D4" t="s">
        <v>119</v>
      </c>
      <c r="E4" t="s">
        <v>459</v>
      </c>
      <c r="F4" t="s">
        <v>55</v>
      </c>
      <c r="G4" t="s">
        <v>423</v>
      </c>
      <c r="H4">
        <v>31844</v>
      </c>
      <c r="I4" t="s">
        <v>61</v>
      </c>
      <c r="J4" s="1">
        <v>44236</v>
      </c>
      <c r="K4" s="1">
        <v>44236</v>
      </c>
      <c r="L4">
        <v>42142730860000</v>
      </c>
      <c r="M4" t="s">
        <v>204</v>
      </c>
      <c r="N4" s="1">
        <v>44255</v>
      </c>
      <c r="O4" t="str">
        <f t="shared" si="0"/>
        <v>정상</v>
      </c>
      <c r="P4" t="s">
        <v>988</v>
      </c>
      <c r="Q4" t="s">
        <v>345</v>
      </c>
      <c r="R4"/>
      <c r="S4"/>
      <c r="T4"/>
      <c r="U4"/>
      <c r="V4"/>
      <c r="W4" t="s">
        <v>232</v>
      </c>
      <c r="X4"/>
    </row>
    <row r="5" spans="1:24">
      <c r="A5" t="s">
        <v>18</v>
      </c>
      <c r="B5"/>
      <c r="C5"/>
      <c r="D5" t="s">
        <v>80</v>
      </c>
      <c r="E5" t="s">
        <v>459</v>
      </c>
      <c r="F5" t="s">
        <v>55</v>
      </c>
      <c r="G5" t="s">
        <v>422</v>
      </c>
      <c r="H5">
        <v>85241</v>
      </c>
      <c r="I5" t="s">
        <v>61</v>
      </c>
      <c r="J5" s="1">
        <v>44236</v>
      </c>
      <c r="K5" s="1">
        <v>44236</v>
      </c>
      <c r="L5">
        <v>42142730430000</v>
      </c>
      <c r="M5" t="s">
        <v>204</v>
      </c>
      <c r="N5" s="1">
        <v>44255</v>
      </c>
      <c r="O5" t="str">
        <f t="shared" si="0"/>
        <v>정상</v>
      </c>
      <c r="P5" t="str">
        <f t="shared" si="1"/>
        <v>엠피가온</v>
      </c>
      <c r="Q5" t="s">
        <v>345</v>
      </c>
      <c r="R5"/>
      <c r="S5"/>
      <c r="T5"/>
      <c r="U5"/>
      <c r="V5"/>
      <c r="W5" t="s">
        <v>232</v>
      </c>
      <c r="X5"/>
    </row>
    <row r="6" spans="1:24">
      <c r="A6" t="s">
        <v>22</v>
      </c>
      <c r="B6" t="s">
        <v>23</v>
      </c>
      <c r="C6" t="s">
        <v>24</v>
      </c>
      <c r="D6" t="s">
        <v>71</v>
      </c>
      <c r="E6" t="s">
        <v>459</v>
      </c>
      <c r="F6" t="s">
        <v>55</v>
      </c>
      <c r="G6" t="s">
        <v>422</v>
      </c>
      <c r="H6">
        <v>148644</v>
      </c>
      <c r="I6" t="s">
        <v>61</v>
      </c>
      <c r="J6" s="1">
        <v>44236</v>
      </c>
      <c r="K6" s="1">
        <v>44236</v>
      </c>
      <c r="L6">
        <v>42142735130000</v>
      </c>
      <c r="M6" t="s">
        <v>204</v>
      </c>
      <c r="N6" s="1">
        <v>44255</v>
      </c>
      <c r="O6" t="str">
        <f t="shared" si="0"/>
        <v>정상</v>
      </c>
      <c r="P6" t="str">
        <f t="shared" si="1"/>
        <v>엠피성공</v>
      </c>
      <c r="Q6" t="s">
        <v>345</v>
      </c>
      <c r="R6"/>
      <c r="S6"/>
      <c r="T6"/>
      <c r="U6"/>
      <c r="V6"/>
      <c r="W6" t="s">
        <v>232</v>
      </c>
      <c r="X6"/>
    </row>
    <row r="7" spans="1:24">
      <c r="A7" t="s">
        <v>22</v>
      </c>
      <c r="B7" t="s">
        <v>23</v>
      </c>
      <c r="C7" t="s">
        <v>24</v>
      </c>
      <c r="D7" t="s">
        <v>434</v>
      </c>
      <c r="E7" t="s">
        <v>459</v>
      </c>
      <c r="F7" t="s">
        <v>55</v>
      </c>
      <c r="G7" t="s">
        <v>422</v>
      </c>
      <c r="H7">
        <v>35983</v>
      </c>
      <c r="I7" t="s">
        <v>61</v>
      </c>
      <c r="J7" s="1">
        <v>44236</v>
      </c>
      <c r="K7" s="1">
        <v>44236</v>
      </c>
      <c r="L7">
        <v>42142734510000</v>
      </c>
      <c r="M7" t="s">
        <v>204</v>
      </c>
      <c r="N7" s="1">
        <v>44255</v>
      </c>
      <c r="O7" t="str">
        <f t="shared" si="0"/>
        <v>정상</v>
      </c>
      <c r="P7" t="str">
        <f t="shared" si="1"/>
        <v>엠피성공</v>
      </c>
      <c r="Q7" t="s">
        <v>345</v>
      </c>
      <c r="R7"/>
      <c r="S7"/>
      <c r="T7"/>
      <c r="U7"/>
      <c r="V7"/>
      <c r="W7" t="s">
        <v>232</v>
      </c>
      <c r="X7"/>
    </row>
    <row r="8" spans="1:24">
      <c r="A8" t="s">
        <v>18</v>
      </c>
      <c r="B8" t="s">
        <v>19</v>
      </c>
      <c r="C8" t="s">
        <v>20</v>
      </c>
      <c r="D8" t="s">
        <v>149</v>
      </c>
      <c r="E8" t="s">
        <v>459</v>
      </c>
      <c r="F8" t="s">
        <v>55</v>
      </c>
      <c r="G8" t="s">
        <v>422</v>
      </c>
      <c r="H8">
        <v>46179</v>
      </c>
      <c r="I8" t="s">
        <v>61</v>
      </c>
      <c r="J8" s="1">
        <v>44236</v>
      </c>
      <c r="K8" s="1">
        <v>44236</v>
      </c>
      <c r="L8">
        <v>42142733700000</v>
      </c>
      <c r="M8" t="s">
        <v>204</v>
      </c>
      <c r="N8" s="1">
        <v>44255</v>
      </c>
      <c r="O8" t="str">
        <f t="shared" si="0"/>
        <v>정상</v>
      </c>
      <c r="P8" t="str">
        <f t="shared" si="1"/>
        <v>엠피가온</v>
      </c>
      <c r="Q8" t="s">
        <v>345</v>
      </c>
      <c r="R8"/>
      <c r="S8"/>
      <c r="T8"/>
      <c r="U8"/>
      <c r="V8"/>
      <c r="W8" t="s">
        <v>232</v>
      </c>
      <c r="X8"/>
    </row>
    <row r="9" spans="1:24">
      <c r="A9" t="s">
        <v>22</v>
      </c>
      <c r="B9"/>
      <c r="C9"/>
      <c r="D9" t="s">
        <v>93</v>
      </c>
      <c r="E9" t="s">
        <v>459</v>
      </c>
      <c r="F9" t="s">
        <v>55</v>
      </c>
      <c r="G9" t="s">
        <v>422</v>
      </c>
      <c r="H9">
        <v>94000</v>
      </c>
      <c r="I9" t="s">
        <v>61</v>
      </c>
      <c r="J9" s="1">
        <v>44236</v>
      </c>
      <c r="K9" s="1">
        <v>44236</v>
      </c>
      <c r="L9">
        <v>42142737190000</v>
      </c>
      <c r="M9" t="s">
        <v>204</v>
      </c>
      <c r="N9" s="1">
        <v>44255</v>
      </c>
      <c r="O9" t="str">
        <f t="shared" si="0"/>
        <v>정상</v>
      </c>
      <c r="P9" t="str">
        <f t="shared" si="1"/>
        <v>엠피성공</v>
      </c>
      <c r="Q9" t="s">
        <v>345</v>
      </c>
      <c r="R9"/>
      <c r="S9"/>
      <c r="T9"/>
      <c r="U9"/>
      <c r="V9"/>
      <c r="W9" t="s">
        <v>232</v>
      </c>
      <c r="X9"/>
    </row>
    <row r="10" spans="1:24">
      <c r="A10" t="s">
        <v>43</v>
      </c>
      <c r="B10" t="s">
        <v>44</v>
      </c>
      <c r="C10" t="s">
        <v>45</v>
      </c>
      <c r="D10" t="s">
        <v>102</v>
      </c>
      <c r="E10" t="s">
        <v>459</v>
      </c>
      <c r="F10" t="s">
        <v>55</v>
      </c>
      <c r="G10" t="s">
        <v>423</v>
      </c>
      <c r="H10">
        <v>30943</v>
      </c>
      <c r="I10" t="s">
        <v>61</v>
      </c>
      <c r="J10" s="1">
        <v>44236</v>
      </c>
      <c r="K10" s="1">
        <v>44236</v>
      </c>
      <c r="L10">
        <v>42142729050000</v>
      </c>
      <c r="M10" t="s">
        <v>204</v>
      </c>
      <c r="N10" s="1">
        <v>44255</v>
      </c>
      <c r="O10" t="str">
        <f t="shared" si="0"/>
        <v>정상</v>
      </c>
      <c r="P10" t="str">
        <f t="shared" si="1"/>
        <v>엠피아이리치</v>
      </c>
      <c r="Q10" t="s">
        <v>345</v>
      </c>
      <c r="R10"/>
      <c r="S10"/>
      <c r="T10"/>
      <c r="U10"/>
      <c r="V10"/>
      <c r="W10" t="s">
        <v>232</v>
      </c>
      <c r="X10"/>
    </row>
    <row r="11" spans="1:24">
      <c r="A11" t="s">
        <v>615</v>
      </c>
      <c r="B11"/>
      <c r="C11"/>
      <c r="D11" t="s">
        <v>108</v>
      </c>
      <c r="E11" t="s">
        <v>459</v>
      </c>
      <c r="F11" t="s">
        <v>55</v>
      </c>
      <c r="G11" t="s">
        <v>422</v>
      </c>
      <c r="H11">
        <v>41601</v>
      </c>
      <c r="I11" t="s">
        <v>61</v>
      </c>
      <c r="J11" s="1">
        <v>44236</v>
      </c>
      <c r="K11" s="1">
        <v>44236</v>
      </c>
      <c r="L11">
        <v>42142734950000</v>
      </c>
      <c r="M11" t="s">
        <v>204</v>
      </c>
      <c r="N11" s="1">
        <v>44255</v>
      </c>
      <c r="O11" t="str">
        <f t="shared" si="0"/>
        <v>정상</v>
      </c>
      <c r="P11" t="s">
        <v>6836</v>
      </c>
      <c r="Q11" t="s">
        <v>345</v>
      </c>
      <c r="R11"/>
      <c r="S11"/>
      <c r="T11"/>
      <c r="U11"/>
      <c r="V11"/>
      <c r="W11" t="s">
        <v>232</v>
      </c>
      <c r="X11"/>
    </row>
    <row r="12" spans="1:24">
      <c r="A12" t="s">
        <v>25</v>
      </c>
      <c r="B12" t="s">
        <v>26</v>
      </c>
      <c r="C12" t="s">
        <v>27</v>
      </c>
      <c r="D12" t="s">
        <v>155</v>
      </c>
      <c r="E12" t="s">
        <v>470</v>
      </c>
      <c r="F12" t="s">
        <v>55</v>
      </c>
      <c r="G12" t="s">
        <v>422</v>
      </c>
      <c r="H12">
        <v>57625</v>
      </c>
      <c r="I12" t="s">
        <v>61</v>
      </c>
      <c r="J12" s="1">
        <v>44236</v>
      </c>
      <c r="K12" s="1">
        <v>44236</v>
      </c>
      <c r="L12">
        <v>42146084990000</v>
      </c>
      <c r="M12" t="s">
        <v>204</v>
      </c>
      <c r="N12" s="1">
        <v>44255</v>
      </c>
      <c r="O12" t="str">
        <f t="shared" si="0"/>
        <v>정상</v>
      </c>
      <c r="P12" t="str">
        <f t="shared" si="1"/>
        <v>엠피상동</v>
      </c>
      <c r="Q12" t="s">
        <v>345</v>
      </c>
      <c r="R12"/>
      <c r="S12"/>
      <c r="T12"/>
      <c r="U12"/>
      <c r="V12"/>
      <c r="W12" t="s">
        <v>232</v>
      </c>
      <c r="X12"/>
    </row>
    <row r="13" spans="1:24">
      <c r="A13" t="s">
        <v>28</v>
      </c>
      <c r="B13" t="s">
        <v>29</v>
      </c>
      <c r="C13" t="s">
        <v>33</v>
      </c>
      <c r="D13" t="s">
        <v>124</v>
      </c>
      <c r="E13" t="s">
        <v>463</v>
      </c>
      <c r="F13" t="s">
        <v>55</v>
      </c>
      <c r="G13" t="s">
        <v>424</v>
      </c>
      <c r="H13">
        <v>20000</v>
      </c>
      <c r="I13" t="s">
        <v>61</v>
      </c>
      <c r="J13" s="1">
        <v>44236</v>
      </c>
      <c r="K13" s="1">
        <v>44236</v>
      </c>
      <c r="L13">
        <v>52103372700000</v>
      </c>
      <c r="M13" t="s">
        <v>204</v>
      </c>
      <c r="N13" s="1">
        <v>44255</v>
      </c>
      <c r="O13" t="str">
        <f t="shared" si="0"/>
        <v>정상</v>
      </c>
      <c r="P13" t="str">
        <f t="shared" si="1"/>
        <v>엠피송내</v>
      </c>
      <c r="Q13" t="s">
        <v>345</v>
      </c>
      <c r="R13"/>
      <c r="S13"/>
      <c r="T13"/>
      <c r="U13"/>
      <c r="V13"/>
      <c r="W13" t="s">
        <v>232</v>
      </c>
      <c r="X13" s="1">
        <v>47888</v>
      </c>
    </row>
    <row r="14" spans="1:24">
      <c r="A14" t="s">
        <v>25</v>
      </c>
      <c r="B14" t="s">
        <v>26</v>
      </c>
      <c r="C14" t="s">
        <v>27</v>
      </c>
      <c r="D14" t="s">
        <v>155</v>
      </c>
      <c r="E14" t="s">
        <v>463</v>
      </c>
      <c r="F14" t="s">
        <v>55</v>
      </c>
      <c r="G14" t="s">
        <v>422</v>
      </c>
      <c r="H14">
        <v>63526</v>
      </c>
      <c r="I14" t="s">
        <v>61</v>
      </c>
      <c r="J14" s="1">
        <v>44236</v>
      </c>
      <c r="K14" s="1">
        <v>44236</v>
      </c>
      <c r="L14">
        <v>52103432050000</v>
      </c>
      <c r="M14" t="s">
        <v>204</v>
      </c>
      <c r="N14" s="1">
        <v>44255</v>
      </c>
      <c r="O14" t="str">
        <f t="shared" si="0"/>
        <v>정상</v>
      </c>
      <c r="P14" t="str">
        <f t="shared" si="1"/>
        <v>엠피상동</v>
      </c>
      <c r="Q14" t="s">
        <v>345</v>
      </c>
      <c r="R14"/>
      <c r="S14"/>
      <c r="T14"/>
      <c r="U14"/>
      <c r="V14"/>
      <c r="W14" t="s">
        <v>232</v>
      </c>
      <c r="X14" s="1">
        <v>51541</v>
      </c>
    </row>
    <row r="15" spans="1:24">
      <c r="A15" t="s">
        <v>6</v>
      </c>
      <c r="B15" t="s">
        <v>7</v>
      </c>
      <c r="C15"/>
      <c r="D15" t="s">
        <v>60</v>
      </c>
      <c r="E15" t="s">
        <v>463</v>
      </c>
      <c r="F15" t="s">
        <v>55</v>
      </c>
      <c r="G15" t="s">
        <v>422</v>
      </c>
      <c r="H15">
        <v>31246</v>
      </c>
      <c r="I15" t="s">
        <v>61</v>
      </c>
      <c r="J15" s="1">
        <v>44236</v>
      </c>
      <c r="K15" s="1">
        <v>44236</v>
      </c>
      <c r="L15">
        <v>52103381680000</v>
      </c>
      <c r="M15" t="s">
        <v>204</v>
      </c>
      <c r="N15" s="1">
        <v>44255</v>
      </c>
      <c r="O15" t="str">
        <f t="shared" si="0"/>
        <v>정상</v>
      </c>
      <c r="P15" t="str">
        <f t="shared" si="1"/>
        <v>엠피의정부</v>
      </c>
      <c r="Q15" t="s">
        <v>345</v>
      </c>
      <c r="R15"/>
      <c r="S15"/>
      <c r="T15"/>
      <c r="U15"/>
      <c r="V15"/>
      <c r="W15" t="s">
        <v>232</v>
      </c>
      <c r="X15" s="1">
        <v>51541</v>
      </c>
    </row>
    <row r="16" spans="1:24">
      <c r="A16" t="s">
        <v>22</v>
      </c>
      <c r="B16"/>
      <c r="C16"/>
      <c r="D16" t="s">
        <v>93</v>
      </c>
      <c r="E16" t="s">
        <v>463</v>
      </c>
      <c r="F16" t="s">
        <v>55</v>
      </c>
      <c r="G16" t="s">
        <v>422</v>
      </c>
      <c r="H16">
        <v>30991</v>
      </c>
      <c r="I16" t="s">
        <v>61</v>
      </c>
      <c r="J16" s="1">
        <v>44236</v>
      </c>
      <c r="K16" s="1">
        <v>44236</v>
      </c>
      <c r="L16">
        <v>52103452600000</v>
      </c>
      <c r="M16" t="s">
        <v>204</v>
      </c>
      <c r="N16" s="1">
        <v>44255</v>
      </c>
      <c r="O16" t="str">
        <f t="shared" si="0"/>
        <v>정상</v>
      </c>
      <c r="P16" t="str">
        <f t="shared" si="1"/>
        <v>엠피성공</v>
      </c>
      <c r="Q16" t="s">
        <v>345</v>
      </c>
      <c r="R16"/>
      <c r="S16"/>
      <c r="T16"/>
      <c r="U16"/>
      <c r="V16"/>
      <c r="W16" t="s">
        <v>232</v>
      </c>
      <c r="X16" s="1">
        <v>51541</v>
      </c>
    </row>
    <row r="17" spans="1:24">
      <c r="A17" t="s">
        <v>25</v>
      </c>
      <c r="B17" t="s">
        <v>26</v>
      </c>
      <c r="C17" t="s">
        <v>27</v>
      </c>
      <c r="D17" t="s">
        <v>127</v>
      </c>
      <c r="E17" t="s">
        <v>463</v>
      </c>
      <c r="F17" t="s">
        <v>55</v>
      </c>
      <c r="G17" t="s">
        <v>424</v>
      </c>
      <c r="H17">
        <v>30000</v>
      </c>
      <c r="I17" t="s">
        <v>61</v>
      </c>
      <c r="J17" s="1">
        <v>44236</v>
      </c>
      <c r="K17" s="1">
        <v>44236</v>
      </c>
      <c r="L17">
        <v>52103450920000</v>
      </c>
      <c r="M17" t="s">
        <v>204</v>
      </c>
      <c r="N17" s="1">
        <v>44255</v>
      </c>
      <c r="O17" t="str">
        <f t="shared" si="0"/>
        <v>정상</v>
      </c>
      <c r="P17" t="str">
        <f t="shared" si="1"/>
        <v>엠피상동</v>
      </c>
      <c r="Q17" t="s">
        <v>345</v>
      </c>
      <c r="R17"/>
      <c r="S17"/>
      <c r="T17"/>
      <c r="U17"/>
      <c r="V17"/>
      <c r="W17" t="s">
        <v>232</v>
      </c>
      <c r="X17" s="1">
        <v>46062</v>
      </c>
    </row>
    <row r="18" spans="1:24">
      <c r="A18" t="s">
        <v>22</v>
      </c>
      <c r="B18"/>
      <c r="C18"/>
      <c r="D18" t="s">
        <v>93</v>
      </c>
      <c r="E18" t="s">
        <v>463</v>
      </c>
      <c r="F18" t="s">
        <v>55</v>
      </c>
      <c r="G18" t="s">
        <v>423</v>
      </c>
      <c r="H18">
        <v>33935</v>
      </c>
      <c r="I18" t="s">
        <v>61</v>
      </c>
      <c r="J18" s="1">
        <v>44236</v>
      </c>
      <c r="K18" s="1">
        <v>44236</v>
      </c>
      <c r="L18">
        <v>52103452400000</v>
      </c>
      <c r="M18" t="s">
        <v>204</v>
      </c>
      <c r="N18" s="1">
        <v>44255</v>
      </c>
      <c r="O18" t="str">
        <f t="shared" si="0"/>
        <v>정상</v>
      </c>
      <c r="P18" t="str">
        <f t="shared" si="1"/>
        <v>엠피성공</v>
      </c>
      <c r="Q18" t="s">
        <v>345</v>
      </c>
      <c r="R18"/>
      <c r="S18"/>
      <c r="T18"/>
      <c r="U18"/>
      <c r="V18"/>
      <c r="W18" t="s">
        <v>232</v>
      </c>
      <c r="X18" s="1">
        <v>44601</v>
      </c>
    </row>
    <row r="19" spans="1:24">
      <c r="A19" t="s">
        <v>22</v>
      </c>
      <c r="B19" t="s">
        <v>23</v>
      </c>
      <c r="C19" t="s">
        <v>24</v>
      </c>
      <c r="D19" t="s">
        <v>87</v>
      </c>
      <c r="E19" t="s">
        <v>463</v>
      </c>
      <c r="F19" t="s">
        <v>55</v>
      </c>
      <c r="G19" t="s">
        <v>422</v>
      </c>
      <c r="H19">
        <v>12000</v>
      </c>
      <c r="I19" t="s">
        <v>61</v>
      </c>
      <c r="J19" s="1">
        <v>44236</v>
      </c>
      <c r="K19" s="1">
        <v>44236</v>
      </c>
      <c r="L19">
        <v>52103409800000</v>
      </c>
      <c r="M19" t="s">
        <v>204</v>
      </c>
      <c r="N19" s="1">
        <v>44255</v>
      </c>
      <c r="O19" t="str">
        <f t="shared" si="0"/>
        <v>정상</v>
      </c>
      <c r="P19" t="str">
        <f t="shared" si="1"/>
        <v>엠피성공</v>
      </c>
      <c r="Q19" t="s">
        <v>345</v>
      </c>
      <c r="R19"/>
      <c r="S19"/>
      <c r="T19"/>
      <c r="U19"/>
      <c r="V19"/>
      <c r="W19" t="s">
        <v>232</v>
      </c>
      <c r="X19" s="1">
        <v>51541</v>
      </c>
    </row>
    <row r="20" spans="1:24">
      <c r="A20" t="s">
        <v>25</v>
      </c>
      <c r="B20" t="s">
        <v>26</v>
      </c>
      <c r="C20" t="s">
        <v>27</v>
      </c>
      <c r="D20" t="s">
        <v>79</v>
      </c>
      <c r="E20" t="s">
        <v>465</v>
      </c>
      <c r="F20" t="s">
        <v>55</v>
      </c>
      <c r="G20" t="s">
        <v>422</v>
      </c>
      <c r="H20">
        <v>19000</v>
      </c>
      <c r="I20" t="s">
        <v>61</v>
      </c>
      <c r="J20" s="1">
        <v>44236</v>
      </c>
      <c r="K20" s="1">
        <v>44236</v>
      </c>
      <c r="L20" t="s">
        <v>720</v>
      </c>
      <c r="M20" t="s">
        <v>204</v>
      </c>
      <c r="N20" s="1">
        <v>44255</v>
      </c>
      <c r="O20" t="str">
        <f t="shared" si="0"/>
        <v>정상</v>
      </c>
      <c r="P20" t="str">
        <f t="shared" si="1"/>
        <v>엠피상동</v>
      </c>
      <c r="Q20" t="s">
        <v>345</v>
      </c>
      <c r="R20"/>
      <c r="S20"/>
      <c r="T20"/>
      <c r="U20"/>
      <c r="V20"/>
      <c r="W20" t="s">
        <v>232</v>
      </c>
      <c r="X20"/>
    </row>
    <row r="21" spans="1:24">
      <c r="A21" t="s">
        <v>25</v>
      </c>
      <c r="B21" t="s">
        <v>26</v>
      </c>
      <c r="C21" t="s">
        <v>27</v>
      </c>
      <c r="D21" t="s">
        <v>79</v>
      </c>
      <c r="E21" t="s">
        <v>465</v>
      </c>
      <c r="F21" t="s">
        <v>55</v>
      </c>
      <c r="G21" t="s">
        <v>422</v>
      </c>
      <c r="H21">
        <v>20110</v>
      </c>
      <c r="I21" t="s">
        <v>61</v>
      </c>
      <c r="J21" s="1">
        <v>44236</v>
      </c>
      <c r="K21" s="1">
        <v>44236</v>
      </c>
      <c r="L21" t="s">
        <v>727</v>
      </c>
      <c r="M21" t="s">
        <v>204</v>
      </c>
      <c r="N21" s="1">
        <v>44255</v>
      </c>
      <c r="O21" t="str">
        <f t="shared" si="0"/>
        <v>정상</v>
      </c>
      <c r="P21" t="str">
        <f t="shared" si="1"/>
        <v>엠피상동</v>
      </c>
      <c r="Q21" t="s">
        <v>345</v>
      </c>
      <c r="R21"/>
      <c r="S21"/>
      <c r="T21"/>
      <c r="U21"/>
      <c r="V21"/>
      <c r="W21" t="s">
        <v>232</v>
      </c>
      <c r="X21"/>
    </row>
    <row r="22" spans="1:24">
      <c r="A22" t="s">
        <v>25</v>
      </c>
      <c r="B22" t="s">
        <v>26</v>
      </c>
      <c r="C22" t="s">
        <v>27</v>
      </c>
      <c r="D22" t="s">
        <v>120</v>
      </c>
      <c r="E22" t="s">
        <v>465</v>
      </c>
      <c r="F22" t="s">
        <v>55</v>
      </c>
      <c r="G22" t="s">
        <v>422</v>
      </c>
      <c r="H22">
        <v>126000</v>
      </c>
      <c r="I22" t="s">
        <v>61</v>
      </c>
      <c r="J22" s="1">
        <v>44236</v>
      </c>
      <c r="K22" s="1">
        <v>44236</v>
      </c>
      <c r="L22" t="s">
        <v>725</v>
      </c>
      <c r="M22" t="s">
        <v>204</v>
      </c>
      <c r="N22" s="1">
        <v>44255</v>
      </c>
      <c r="O22" t="str">
        <f t="shared" si="0"/>
        <v>정상</v>
      </c>
      <c r="P22" t="str">
        <f t="shared" si="1"/>
        <v>엠피상동</v>
      </c>
      <c r="Q22" t="s">
        <v>345</v>
      </c>
      <c r="R22"/>
      <c r="S22"/>
      <c r="T22"/>
      <c r="U22"/>
      <c r="V22"/>
      <c r="W22" t="s">
        <v>232</v>
      </c>
      <c r="X22"/>
    </row>
    <row r="23" spans="1:24">
      <c r="A23" t="s">
        <v>25</v>
      </c>
      <c r="B23" t="s">
        <v>26</v>
      </c>
      <c r="C23" t="s">
        <v>27</v>
      </c>
      <c r="D23" t="s">
        <v>100</v>
      </c>
      <c r="E23" t="s">
        <v>465</v>
      </c>
      <c r="F23" t="s">
        <v>55</v>
      </c>
      <c r="G23" t="s">
        <v>422</v>
      </c>
      <c r="H23">
        <v>81590</v>
      </c>
      <c r="I23" t="s">
        <v>61</v>
      </c>
      <c r="J23" s="1">
        <v>44236</v>
      </c>
      <c r="K23" s="1">
        <v>44236</v>
      </c>
      <c r="L23" t="s">
        <v>733</v>
      </c>
      <c r="M23" t="s">
        <v>204</v>
      </c>
      <c r="N23" s="1">
        <v>44255</v>
      </c>
      <c r="O23" t="str">
        <f t="shared" si="0"/>
        <v>정상</v>
      </c>
      <c r="P23" t="str">
        <f t="shared" si="1"/>
        <v>엠피상동</v>
      </c>
      <c r="Q23" t="s">
        <v>345</v>
      </c>
      <c r="R23"/>
      <c r="S23"/>
      <c r="T23"/>
      <c r="U23"/>
      <c r="V23"/>
      <c r="W23" t="s">
        <v>232</v>
      </c>
      <c r="X23"/>
    </row>
    <row r="24" spans="1:24">
      <c r="A24" t="s">
        <v>25</v>
      </c>
      <c r="B24" t="s">
        <v>26</v>
      </c>
      <c r="C24" t="s">
        <v>27</v>
      </c>
      <c r="D24" t="s">
        <v>100</v>
      </c>
      <c r="E24" t="s">
        <v>465</v>
      </c>
      <c r="F24" t="s">
        <v>55</v>
      </c>
      <c r="G24" t="s">
        <v>422</v>
      </c>
      <c r="H24">
        <v>57200</v>
      </c>
      <c r="I24" t="s">
        <v>61</v>
      </c>
      <c r="J24" s="1">
        <v>44236</v>
      </c>
      <c r="K24" s="1">
        <v>44236</v>
      </c>
      <c r="L24" t="s">
        <v>734</v>
      </c>
      <c r="M24" t="s">
        <v>204</v>
      </c>
      <c r="N24" s="1">
        <v>44255</v>
      </c>
      <c r="O24" t="str">
        <f t="shared" si="0"/>
        <v>정상</v>
      </c>
      <c r="P24" t="str">
        <f t="shared" si="1"/>
        <v>엠피상동</v>
      </c>
      <c r="Q24" t="s">
        <v>345</v>
      </c>
      <c r="R24"/>
      <c r="S24"/>
      <c r="T24"/>
      <c r="U24"/>
      <c r="V24"/>
      <c r="W24" t="s">
        <v>232</v>
      </c>
      <c r="X24"/>
    </row>
    <row r="25" spans="1:24">
      <c r="A25" t="s">
        <v>28</v>
      </c>
      <c r="B25" t="s">
        <v>29</v>
      </c>
      <c r="C25" t="s">
        <v>33</v>
      </c>
      <c r="D25" t="s">
        <v>94</v>
      </c>
      <c r="E25" t="s">
        <v>465</v>
      </c>
      <c r="F25" t="s">
        <v>55</v>
      </c>
      <c r="G25" t="s">
        <v>422</v>
      </c>
      <c r="H25">
        <v>30900</v>
      </c>
      <c r="I25" t="s">
        <v>61</v>
      </c>
      <c r="J25" s="1">
        <v>44236</v>
      </c>
      <c r="K25" s="1">
        <v>44236</v>
      </c>
      <c r="L25" t="s">
        <v>739</v>
      </c>
      <c r="M25" t="s">
        <v>204</v>
      </c>
      <c r="N25" s="1">
        <v>44255</v>
      </c>
      <c r="O25" t="str">
        <f t="shared" si="0"/>
        <v>정상</v>
      </c>
      <c r="P25" t="str">
        <f t="shared" si="1"/>
        <v>엠피송내</v>
      </c>
      <c r="Q25" t="s">
        <v>345</v>
      </c>
      <c r="R25"/>
      <c r="S25"/>
      <c r="T25"/>
      <c r="U25"/>
      <c r="V25"/>
      <c r="W25" t="s">
        <v>232</v>
      </c>
      <c r="X25"/>
    </row>
    <row r="26" spans="1:24">
      <c r="A26" t="s">
        <v>28</v>
      </c>
      <c r="B26" t="s">
        <v>29</v>
      </c>
      <c r="C26" t="s">
        <v>33</v>
      </c>
      <c r="D26" t="s">
        <v>94</v>
      </c>
      <c r="E26" t="s">
        <v>465</v>
      </c>
      <c r="F26" t="s">
        <v>55</v>
      </c>
      <c r="G26" t="s">
        <v>422</v>
      </c>
      <c r="H26">
        <v>10000</v>
      </c>
      <c r="I26" t="s">
        <v>61</v>
      </c>
      <c r="J26" s="1">
        <v>44236</v>
      </c>
      <c r="K26" s="1">
        <v>44236</v>
      </c>
      <c r="L26" t="s">
        <v>741</v>
      </c>
      <c r="M26" t="s">
        <v>204</v>
      </c>
      <c r="N26" s="1">
        <v>44255</v>
      </c>
      <c r="O26" t="str">
        <f t="shared" si="0"/>
        <v>정상</v>
      </c>
      <c r="P26" t="str">
        <f t="shared" si="1"/>
        <v>엠피송내</v>
      </c>
      <c r="Q26" t="s">
        <v>345</v>
      </c>
      <c r="R26"/>
      <c r="S26"/>
      <c r="T26"/>
      <c r="U26"/>
      <c r="V26"/>
      <c r="W26" t="s">
        <v>232</v>
      </c>
      <c r="X26"/>
    </row>
    <row r="27" spans="1:24">
      <c r="A27" t="s">
        <v>6</v>
      </c>
      <c r="B27" t="s">
        <v>7</v>
      </c>
      <c r="C27"/>
      <c r="D27" t="s">
        <v>60</v>
      </c>
      <c r="E27" t="s">
        <v>465</v>
      </c>
      <c r="F27" t="s">
        <v>55</v>
      </c>
      <c r="G27" t="s">
        <v>422</v>
      </c>
      <c r="H27">
        <v>19600</v>
      </c>
      <c r="I27" t="s">
        <v>61</v>
      </c>
      <c r="J27" s="1">
        <v>44236</v>
      </c>
      <c r="K27" s="1">
        <v>44236</v>
      </c>
      <c r="L27" t="s">
        <v>742</v>
      </c>
      <c r="M27" t="s">
        <v>204</v>
      </c>
      <c r="N27" s="1">
        <v>44255</v>
      </c>
      <c r="O27" t="str">
        <f t="shared" si="0"/>
        <v>정상</v>
      </c>
      <c r="P27" t="str">
        <f t="shared" si="1"/>
        <v>엠피의정부</v>
      </c>
      <c r="Q27" t="s">
        <v>345</v>
      </c>
      <c r="R27"/>
      <c r="S27"/>
      <c r="T27"/>
      <c r="U27"/>
      <c r="V27"/>
      <c r="W27" t="s">
        <v>232</v>
      </c>
      <c r="X27"/>
    </row>
    <row r="28" spans="1:24">
      <c r="A28" t="s">
        <v>6</v>
      </c>
      <c r="B28" t="s">
        <v>7</v>
      </c>
      <c r="C28"/>
      <c r="D28" t="s">
        <v>60</v>
      </c>
      <c r="E28" t="s">
        <v>465</v>
      </c>
      <c r="F28" t="s">
        <v>55</v>
      </c>
      <c r="G28" t="s">
        <v>422</v>
      </c>
      <c r="H28">
        <v>30000</v>
      </c>
      <c r="I28" t="s">
        <v>61</v>
      </c>
      <c r="J28" s="1">
        <v>44236</v>
      </c>
      <c r="K28" s="1">
        <v>44236</v>
      </c>
      <c r="L28" t="s">
        <v>743</v>
      </c>
      <c r="M28" t="s">
        <v>204</v>
      </c>
      <c r="N28" s="1">
        <v>44255</v>
      </c>
      <c r="O28" t="str">
        <f t="shared" si="0"/>
        <v>정상</v>
      </c>
      <c r="P28" t="str">
        <f t="shared" si="1"/>
        <v>엠피의정부</v>
      </c>
      <c r="Q28" t="s">
        <v>345</v>
      </c>
      <c r="R28"/>
      <c r="S28"/>
      <c r="T28"/>
      <c r="U28"/>
      <c r="V28"/>
      <c r="W28" t="s">
        <v>232</v>
      </c>
      <c r="X28"/>
    </row>
    <row r="29" spans="1:24">
      <c r="A29" t="s">
        <v>46</v>
      </c>
      <c r="B29"/>
      <c r="C29"/>
      <c r="D29" t="s">
        <v>110</v>
      </c>
      <c r="E29" t="s">
        <v>465</v>
      </c>
      <c r="F29" t="s">
        <v>55</v>
      </c>
      <c r="G29" t="s">
        <v>422</v>
      </c>
      <c r="H29">
        <v>85000</v>
      </c>
      <c r="I29" t="s">
        <v>61</v>
      </c>
      <c r="J29" s="1">
        <v>44236</v>
      </c>
      <c r="K29" s="1">
        <v>44236</v>
      </c>
      <c r="L29" t="s">
        <v>719</v>
      </c>
      <c r="M29" t="s">
        <v>204</v>
      </c>
      <c r="N29" s="1">
        <v>44255</v>
      </c>
      <c r="O29" t="str">
        <f t="shared" si="0"/>
        <v>정상</v>
      </c>
      <c r="P29" t="str">
        <f t="shared" si="1"/>
        <v>엠피프라임</v>
      </c>
      <c r="Q29" t="s">
        <v>345</v>
      </c>
      <c r="R29"/>
      <c r="S29"/>
      <c r="T29"/>
      <c r="U29"/>
      <c r="V29"/>
      <c r="W29" t="s">
        <v>232</v>
      </c>
      <c r="X29"/>
    </row>
    <row r="30" spans="1:24">
      <c r="A30" t="s">
        <v>25</v>
      </c>
      <c r="B30" t="s">
        <v>26</v>
      </c>
      <c r="C30" t="s">
        <v>27</v>
      </c>
      <c r="D30" t="s">
        <v>134</v>
      </c>
      <c r="E30" t="s">
        <v>465</v>
      </c>
      <c r="F30" t="s">
        <v>55</v>
      </c>
      <c r="G30" t="s">
        <v>422</v>
      </c>
      <c r="H30">
        <v>24700</v>
      </c>
      <c r="I30" t="s">
        <v>61</v>
      </c>
      <c r="J30" s="1">
        <v>44236</v>
      </c>
      <c r="K30" s="1">
        <v>44236</v>
      </c>
      <c r="L30" t="s">
        <v>722</v>
      </c>
      <c r="M30" t="s">
        <v>204</v>
      </c>
      <c r="N30" s="1">
        <v>44255</v>
      </c>
      <c r="O30" t="str">
        <f t="shared" si="0"/>
        <v>정상</v>
      </c>
      <c r="P30" t="str">
        <f t="shared" si="1"/>
        <v>엠피상동</v>
      </c>
      <c r="Q30" t="s">
        <v>345</v>
      </c>
      <c r="R30"/>
      <c r="S30"/>
      <c r="T30"/>
      <c r="U30"/>
      <c r="V30"/>
      <c r="W30" t="s">
        <v>232</v>
      </c>
      <c r="X30"/>
    </row>
    <row r="31" spans="1:24">
      <c r="A31" t="s">
        <v>46</v>
      </c>
      <c r="B31"/>
      <c r="C31"/>
      <c r="D31" t="s">
        <v>162</v>
      </c>
      <c r="E31" t="s">
        <v>460</v>
      </c>
      <c r="F31" t="s">
        <v>55</v>
      </c>
      <c r="G31" t="s">
        <v>422</v>
      </c>
      <c r="H31">
        <v>20000</v>
      </c>
      <c r="I31" t="s">
        <v>61</v>
      </c>
      <c r="J31" s="1">
        <v>44236</v>
      </c>
      <c r="K31" s="1">
        <v>44236</v>
      </c>
      <c r="L31">
        <v>320210381587</v>
      </c>
      <c r="M31" t="s">
        <v>204</v>
      </c>
      <c r="N31" s="1">
        <v>44255</v>
      </c>
      <c r="O31" t="str">
        <f t="shared" si="0"/>
        <v>정상</v>
      </c>
      <c r="P31" t="str">
        <f t="shared" si="1"/>
        <v>엠피프라임</v>
      </c>
      <c r="Q31" t="s">
        <v>345</v>
      </c>
      <c r="R31"/>
      <c r="S31"/>
      <c r="T31"/>
      <c r="U31"/>
      <c r="V31"/>
      <c r="W31" t="s">
        <v>232</v>
      </c>
      <c r="X31" s="1">
        <v>51541</v>
      </c>
    </row>
    <row r="32" spans="1:24">
      <c r="A32" t="s">
        <v>46</v>
      </c>
      <c r="B32"/>
      <c r="C32"/>
      <c r="D32" t="s">
        <v>110</v>
      </c>
      <c r="E32" t="s">
        <v>460</v>
      </c>
      <c r="F32" t="s">
        <v>55</v>
      </c>
      <c r="G32" t="s">
        <v>422</v>
      </c>
      <c r="H32">
        <v>217600</v>
      </c>
      <c r="I32" t="s">
        <v>61</v>
      </c>
      <c r="J32" s="1">
        <v>44236</v>
      </c>
      <c r="K32" s="1">
        <v>44236</v>
      </c>
      <c r="L32">
        <v>320210374936</v>
      </c>
      <c r="M32" t="s">
        <v>204</v>
      </c>
      <c r="N32" s="1">
        <v>44255</v>
      </c>
      <c r="O32" t="str">
        <f t="shared" si="0"/>
        <v>정상</v>
      </c>
      <c r="P32" t="str">
        <f t="shared" si="1"/>
        <v>엠피프라임</v>
      </c>
      <c r="Q32" t="s">
        <v>345</v>
      </c>
      <c r="R32"/>
      <c r="S32"/>
      <c r="T32"/>
      <c r="U32"/>
      <c r="V32"/>
      <c r="W32" t="s">
        <v>232</v>
      </c>
      <c r="X32" s="1">
        <v>62498</v>
      </c>
    </row>
    <row r="33" spans="1:24">
      <c r="A33" t="s">
        <v>25</v>
      </c>
      <c r="B33" t="s">
        <v>26</v>
      </c>
      <c r="C33" t="s">
        <v>27</v>
      </c>
      <c r="D33" t="s">
        <v>83</v>
      </c>
      <c r="E33" t="s">
        <v>460</v>
      </c>
      <c r="F33" t="s">
        <v>55</v>
      </c>
      <c r="G33" t="s">
        <v>422</v>
      </c>
      <c r="H33">
        <v>40000</v>
      </c>
      <c r="I33" t="s">
        <v>61</v>
      </c>
      <c r="J33" s="1">
        <v>44236</v>
      </c>
      <c r="K33" s="1">
        <v>44236</v>
      </c>
      <c r="L33">
        <v>320210383993</v>
      </c>
      <c r="M33" t="s">
        <v>204</v>
      </c>
      <c r="N33" s="1">
        <v>44255</v>
      </c>
      <c r="O33" t="str">
        <f t="shared" si="0"/>
        <v>정상</v>
      </c>
      <c r="P33" t="str">
        <f t="shared" si="1"/>
        <v>엠피상동</v>
      </c>
      <c r="Q33" t="s">
        <v>345</v>
      </c>
      <c r="R33"/>
      <c r="S33"/>
      <c r="T33"/>
      <c r="U33"/>
      <c r="V33"/>
      <c r="W33" t="s">
        <v>232</v>
      </c>
      <c r="X33" s="1">
        <v>51541</v>
      </c>
    </row>
    <row r="34" spans="1:24">
      <c r="A34" t="s">
        <v>25</v>
      </c>
      <c r="B34" t="s">
        <v>26</v>
      </c>
      <c r="C34" t="s">
        <v>27</v>
      </c>
      <c r="D34" t="s">
        <v>83</v>
      </c>
      <c r="E34" t="s">
        <v>460</v>
      </c>
      <c r="F34" t="s">
        <v>55</v>
      </c>
      <c r="G34" t="s">
        <v>422</v>
      </c>
      <c r="H34">
        <v>69710</v>
      </c>
      <c r="I34" t="s">
        <v>61</v>
      </c>
      <c r="J34" s="1">
        <v>44236</v>
      </c>
      <c r="K34" s="1">
        <v>44236</v>
      </c>
      <c r="L34">
        <v>320210380135</v>
      </c>
      <c r="M34" t="s">
        <v>204</v>
      </c>
      <c r="N34" s="1">
        <v>44255</v>
      </c>
      <c r="O34" t="str">
        <f t="shared" si="0"/>
        <v>정상</v>
      </c>
      <c r="P34" t="str">
        <f t="shared" si="1"/>
        <v>엠피상동</v>
      </c>
      <c r="Q34" t="s">
        <v>345</v>
      </c>
      <c r="R34"/>
      <c r="S34"/>
      <c r="T34"/>
      <c r="U34"/>
      <c r="V34"/>
      <c r="W34" t="s">
        <v>232</v>
      </c>
      <c r="X34" s="1">
        <v>67246</v>
      </c>
    </row>
    <row r="35" spans="1:24">
      <c r="A35" t="s">
        <v>25</v>
      </c>
      <c r="B35" t="s">
        <v>26</v>
      </c>
      <c r="C35" t="s">
        <v>27</v>
      </c>
      <c r="D35" t="s">
        <v>83</v>
      </c>
      <c r="E35" t="s">
        <v>460</v>
      </c>
      <c r="F35" t="s">
        <v>55</v>
      </c>
      <c r="G35" t="s">
        <v>423</v>
      </c>
      <c r="H35">
        <v>8260</v>
      </c>
      <c r="I35" t="s">
        <v>61</v>
      </c>
      <c r="J35" s="1">
        <v>44236</v>
      </c>
      <c r="K35" s="1">
        <v>44236</v>
      </c>
      <c r="L35">
        <v>320210380039</v>
      </c>
      <c r="M35" t="s">
        <v>204</v>
      </c>
      <c r="N35" s="1">
        <v>44255</v>
      </c>
      <c r="O35" t="str">
        <f t="shared" si="0"/>
        <v>정상</v>
      </c>
      <c r="P35" t="str">
        <f t="shared" si="1"/>
        <v>엠피상동</v>
      </c>
      <c r="Q35" t="s">
        <v>345</v>
      </c>
      <c r="R35"/>
      <c r="S35"/>
      <c r="T35"/>
      <c r="U35"/>
      <c r="V35"/>
      <c r="W35" t="s">
        <v>232</v>
      </c>
      <c r="X35" s="1">
        <v>49714</v>
      </c>
    </row>
    <row r="36" spans="1:24">
      <c r="A36" t="s">
        <v>25</v>
      </c>
      <c r="B36" t="s">
        <v>26</v>
      </c>
      <c r="C36" t="s">
        <v>27</v>
      </c>
      <c r="D36" t="s">
        <v>83</v>
      </c>
      <c r="E36" t="s">
        <v>460</v>
      </c>
      <c r="F36" t="s">
        <v>55</v>
      </c>
      <c r="G36" t="s">
        <v>422</v>
      </c>
      <c r="H36">
        <v>15000</v>
      </c>
      <c r="I36" t="s">
        <v>61</v>
      </c>
      <c r="J36" s="1">
        <v>44236</v>
      </c>
      <c r="K36" s="1">
        <v>44236</v>
      </c>
      <c r="L36">
        <v>320210372497</v>
      </c>
      <c r="M36" t="s">
        <v>204</v>
      </c>
      <c r="N36" s="1">
        <v>44255</v>
      </c>
      <c r="O36" t="str">
        <f t="shared" si="0"/>
        <v>정상</v>
      </c>
      <c r="P36" t="str">
        <f t="shared" si="1"/>
        <v>엠피상동</v>
      </c>
      <c r="Q36" t="s">
        <v>345</v>
      </c>
      <c r="R36"/>
      <c r="S36"/>
      <c r="T36"/>
      <c r="U36"/>
      <c r="V36"/>
      <c r="W36" t="s">
        <v>232</v>
      </c>
      <c r="X36" s="1">
        <v>51541</v>
      </c>
    </row>
    <row r="37" spans="1:24">
      <c r="A37" t="s">
        <v>13</v>
      </c>
      <c r="B37" t="s">
        <v>16</v>
      </c>
      <c r="C37" t="s">
        <v>643</v>
      </c>
      <c r="D37" t="s">
        <v>84</v>
      </c>
      <c r="E37" t="s">
        <v>458</v>
      </c>
      <c r="F37" t="s">
        <v>55</v>
      </c>
      <c r="G37" t="s">
        <v>422</v>
      </c>
      <c r="H37">
        <v>44200</v>
      </c>
      <c r="I37" t="s">
        <v>61</v>
      </c>
      <c r="J37" s="1">
        <v>44236</v>
      </c>
      <c r="K37" s="1">
        <v>44236</v>
      </c>
      <c r="L37" t="s">
        <v>728</v>
      </c>
      <c r="M37" t="s">
        <v>204</v>
      </c>
      <c r="N37" s="1">
        <v>44255</v>
      </c>
      <c r="O37" t="str">
        <f t="shared" si="0"/>
        <v>정상</v>
      </c>
      <c r="P37" t="s">
        <v>6821</v>
      </c>
      <c r="Q37" t="s">
        <v>345</v>
      </c>
      <c r="R37"/>
      <c r="S37"/>
      <c r="T37"/>
      <c r="U37"/>
      <c r="V37"/>
      <c r="W37" t="s">
        <v>232</v>
      </c>
      <c r="X37" s="1">
        <v>55193</v>
      </c>
    </row>
    <row r="38" spans="1:24">
      <c r="A38" t="s">
        <v>40</v>
      </c>
      <c r="B38" t="s">
        <v>41</v>
      </c>
      <c r="C38" t="s">
        <v>42</v>
      </c>
      <c r="D38" t="s">
        <v>114</v>
      </c>
      <c r="E38" t="s">
        <v>458</v>
      </c>
      <c r="F38" t="s">
        <v>55</v>
      </c>
      <c r="G38" t="s">
        <v>422</v>
      </c>
      <c r="H38">
        <v>20340</v>
      </c>
      <c r="I38" t="s">
        <v>61</v>
      </c>
      <c r="J38" s="1">
        <v>44236</v>
      </c>
      <c r="K38" s="1">
        <v>44236</v>
      </c>
      <c r="L38" t="s">
        <v>735</v>
      </c>
      <c r="M38" t="s">
        <v>204</v>
      </c>
      <c r="N38" s="1">
        <v>44255</v>
      </c>
      <c r="O38" t="str">
        <f t="shared" si="0"/>
        <v>정상</v>
      </c>
      <c r="P38" t="str">
        <f t="shared" si="1"/>
        <v>엠피조은</v>
      </c>
      <c r="Q38" t="s">
        <v>345</v>
      </c>
      <c r="R38"/>
      <c r="S38"/>
      <c r="T38"/>
      <c r="U38"/>
      <c r="V38"/>
      <c r="W38" t="s">
        <v>232</v>
      </c>
      <c r="X38" s="1">
        <v>49714</v>
      </c>
    </row>
    <row r="39" spans="1:24">
      <c r="A39" t="s">
        <v>18</v>
      </c>
      <c r="B39" t="s">
        <v>19</v>
      </c>
      <c r="C39" t="s">
        <v>20</v>
      </c>
      <c r="D39" t="s">
        <v>109</v>
      </c>
      <c r="E39" t="s">
        <v>458</v>
      </c>
      <c r="F39" t="s">
        <v>55</v>
      </c>
      <c r="G39" t="s">
        <v>422</v>
      </c>
      <c r="H39">
        <v>50000</v>
      </c>
      <c r="I39" t="s">
        <v>61</v>
      </c>
      <c r="J39" s="1">
        <v>44236</v>
      </c>
      <c r="K39" s="1">
        <v>44236</v>
      </c>
      <c r="L39" t="s">
        <v>736</v>
      </c>
      <c r="M39" t="s">
        <v>204</v>
      </c>
      <c r="N39" s="1">
        <v>44255</v>
      </c>
      <c r="O39" t="str">
        <f t="shared" si="0"/>
        <v>정상</v>
      </c>
      <c r="P39" t="str">
        <f t="shared" si="1"/>
        <v>엠피가온</v>
      </c>
      <c r="Q39" t="s">
        <v>345</v>
      </c>
      <c r="R39"/>
      <c r="S39"/>
      <c r="T39"/>
      <c r="U39"/>
      <c r="V39"/>
      <c r="W39" t="s">
        <v>232</v>
      </c>
      <c r="X39" s="1">
        <v>51541</v>
      </c>
    </row>
    <row r="40" spans="1:24">
      <c r="A40" t="s">
        <v>25</v>
      </c>
      <c r="B40" t="s">
        <v>26</v>
      </c>
      <c r="C40" t="s">
        <v>27</v>
      </c>
      <c r="D40" t="s">
        <v>156</v>
      </c>
      <c r="E40" t="s">
        <v>458</v>
      </c>
      <c r="F40" t="s">
        <v>55</v>
      </c>
      <c r="G40" t="s">
        <v>422</v>
      </c>
      <c r="H40">
        <v>38000</v>
      </c>
      <c r="I40" t="s">
        <v>61</v>
      </c>
      <c r="J40" s="1">
        <v>44236</v>
      </c>
      <c r="K40" s="1">
        <v>44236</v>
      </c>
      <c r="L40" t="s">
        <v>724</v>
      </c>
      <c r="M40" t="s">
        <v>204</v>
      </c>
      <c r="N40" s="1">
        <v>44255</v>
      </c>
      <c r="O40" t="str">
        <f t="shared" si="0"/>
        <v>정상</v>
      </c>
      <c r="P40" t="str">
        <f t="shared" si="1"/>
        <v>엠피상동</v>
      </c>
      <c r="Q40" t="s">
        <v>345</v>
      </c>
      <c r="R40"/>
      <c r="S40"/>
      <c r="T40"/>
      <c r="U40"/>
      <c r="V40"/>
      <c r="W40" t="s">
        <v>232</v>
      </c>
      <c r="X40" s="1">
        <v>51541</v>
      </c>
    </row>
    <row r="41" spans="1:24">
      <c r="A41" t="s">
        <v>13</v>
      </c>
      <c r="B41" t="s">
        <v>16</v>
      </c>
      <c r="C41" t="s">
        <v>643</v>
      </c>
      <c r="D41" t="s">
        <v>84</v>
      </c>
      <c r="E41" t="s">
        <v>458</v>
      </c>
      <c r="F41" t="s">
        <v>55</v>
      </c>
      <c r="G41" t="s">
        <v>423</v>
      </c>
      <c r="H41">
        <v>7790</v>
      </c>
      <c r="I41" t="s">
        <v>61</v>
      </c>
      <c r="J41" s="1">
        <v>44236</v>
      </c>
      <c r="K41" s="1">
        <v>44236</v>
      </c>
      <c r="L41" t="s">
        <v>729</v>
      </c>
      <c r="M41" t="s">
        <v>204</v>
      </c>
      <c r="N41" s="1">
        <v>44255</v>
      </c>
      <c r="O41" t="str">
        <f t="shared" si="0"/>
        <v>정상</v>
      </c>
      <c r="P41" t="s">
        <v>6821</v>
      </c>
      <c r="Q41" t="s">
        <v>345</v>
      </c>
      <c r="R41"/>
      <c r="S41"/>
      <c r="T41"/>
      <c r="U41"/>
      <c r="V41"/>
      <c r="W41" t="s">
        <v>232</v>
      </c>
      <c r="X41" s="1">
        <v>49714</v>
      </c>
    </row>
    <row r="42" spans="1:24">
      <c r="A42" t="s">
        <v>25</v>
      </c>
      <c r="B42" t="s">
        <v>26</v>
      </c>
      <c r="C42" t="s">
        <v>27</v>
      </c>
      <c r="D42" t="s">
        <v>156</v>
      </c>
      <c r="E42" t="s">
        <v>458</v>
      </c>
      <c r="F42" t="s">
        <v>55</v>
      </c>
      <c r="G42" t="s">
        <v>422</v>
      </c>
      <c r="H42">
        <v>43000</v>
      </c>
      <c r="I42" t="s">
        <v>61</v>
      </c>
      <c r="J42" s="1">
        <v>44236</v>
      </c>
      <c r="K42" s="1">
        <v>44236</v>
      </c>
      <c r="L42" t="s">
        <v>737</v>
      </c>
      <c r="M42" t="s">
        <v>204</v>
      </c>
      <c r="N42" s="1">
        <v>44255</v>
      </c>
      <c r="O42" t="str">
        <f t="shared" si="0"/>
        <v>정상</v>
      </c>
      <c r="P42" t="str">
        <f t="shared" si="1"/>
        <v>엠피상동</v>
      </c>
      <c r="Q42" t="s">
        <v>345</v>
      </c>
      <c r="R42"/>
      <c r="S42"/>
      <c r="T42"/>
      <c r="U42"/>
      <c r="V42"/>
      <c r="W42" t="s">
        <v>232</v>
      </c>
      <c r="X42" s="1">
        <v>51541</v>
      </c>
    </row>
    <row r="43" spans="1:24">
      <c r="A43" t="s">
        <v>25</v>
      </c>
      <c r="B43" t="s">
        <v>26</v>
      </c>
      <c r="C43" t="s">
        <v>27</v>
      </c>
      <c r="D43" t="s">
        <v>156</v>
      </c>
      <c r="E43" t="s">
        <v>458</v>
      </c>
      <c r="F43" t="s">
        <v>55</v>
      </c>
      <c r="G43" t="s">
        <v>422</v>
      </c>
      <c r="H43">
        <v>97000</v>
      </c>
      <c r="I43" t="s">
        <v>61</v>
      </c>
      <c r="J43" s="1">
        <v>44236</v>
      </c>
      <c r="K43" s="1">
        <v>44236</v>
      </c>
      <c r="L43" t="s">
        <v>738</v>
      </c>
      <c r="M43" t="s">
        <v>204</v>
      </c>
      <c r="N43" s="1">
        <v>44255</v>
      </c>
      <c r="O43" t="str">
        <f t="shared" si="0"/>
        <v>정상</v>
      </c>
      <c r="P43" t="str">
        <f t="shared" si="1"/>
        <v>엠피상동</v>
      </c>
      <c r="Q43" t="s">
        <v>345</v>
      </c>
      <c r="R43"/>
      <c r="S43"/>
      <c r="T43"/>
      <c r="U43"/>
      <c r="V43"/>
      <c r="W43" t="s">
        <v>232</v>
      </c>
      <c r="X43" s="1">
        <v>51541</v>
      </c>
    </row>
    <row r="44" spans="1:24">
      <c r="A44" t="s">
        <v>25</v>
      </c>
      <c r="B44" t="s">
        <v>26</v>
      </c>
      <c r="C44" t="s">
        <v>27</v>
      </c>
      <c r="D44" t="s">
        <v>112</v>
      </c>
      <c r="E44" t="s">
        <v>458</v>
      </c>
      <c r="F44" t="s">
        <v>55</v>
      </c>
      <c r="G44" t="s">
        <v>422</v>
      </c>
      <c r="H44">
        <v>58480</v>
      </c>
      <c r="I44" t="s">
        <v>61</v>
      </c>
      <c r="J44" s="1">
        <v>44236</v>
      </c>
      <c r="K44" s="1">
        <v>44236</v>
      </c>
      <c r="L44" t="s">
        <v>732</v>
      </c>
      <c r="M44" t="s">
        <v>204</v>
      </c>
      <c r="N44" s="1">
        <v>44255</v>
      </c>
      <c r="O44" t="str">
        <f t="shared" si="0"/>
        <v>정상</v>
      </c>
      <c r="P44" t="str">
        <f t="shared" si="1"/>
        <v>엠피상동</v>
      </c>
      <c r="Q44" t="s">
        <v>345</v>
      </c>
      <c r="R44"/>
      <c r="S44"/>
      <c r="T44"/>
      <c r="U44"/>
      <c r="V44"/>
      <c r="W44" t="s">
        <v>232</v>
      </c>
      <c r="X44" s="1">
        <v>53002</v>
      </c>
    </row>
    <row r="45" spans="1:24">
      <c r="A45" t="s">
        <v>22</v>
      </c>
      <c r="B45" t="s">
        <v>23</v>
      </c>
      <c r="C45" t="s">
        <v>24</v>
      </c>
      <c r="D45" t="s">
        <v>687</v>
      </c>
      <c r="E45" t="s">
        <v>458</v>
      </c>
      <c r="F45" t="s">
        <v>55</v>
      </c>
      <c r="G45" t="s">
        <v>422</v>
      </c>
      <c r="H45">
        <v>53860</v>
      </c>
      <c r="I45" t="s">
        <v>61</v>
      </c>
      <c r="J45" s="1">
        <v>44236</v>
      </c>
      <c r="K45" s="1">
        <v>44236</v>
      </c>
      <c r="L45" t="s">
        <v>740</v>
      </c>
      <c r="M45" t="s">
        <v>204</v>
      </c>
      <c r="N45" s="1">
        <v>44255</v>
      </c>
      <c r="O45" t="str">
        <f t="shared" si="0"/>
        <v>정상</v>
      </c>
      <c r="P45" t="str">
        <f t="shared" si="1"/>
        <v>엠피성공</v>
      </c>
      <c r="Q45" t="s">
        <v>345</v>
      </c>
      <c r="R45"/>
      <c r="S45"/>
      <c r="T45"/>
      <c r="U45"/>
      <c r="V45"/>
      <c r="W45" t="s">
        <v>232</v>
      </c>
      <c r="X45" s="1">
        <v>55193</v>
      </c>
    </row>
    <row r="46" spans="1:24">
      <c r="A46" t="s">
        <v>18</v>
      </c>
      <c r="B46" t="s">
        <v>19</v>
      </c>
      <c r="C46" t="s">
        <v>20</v>
      </c>
      <c r="D46" t="s">
        <v>149</v>
      </c>
      <c r="E46" t="s">
        <v>458</v>
      </c>
      <c r="F46" t="s">
        <v>55</v>
      </c>
      <c r="G46" t="s">
        <v>422</v>
      </c>
      <c r="H46">
        <v>136310</v>
      </c>
      <c r="I46" t="s">
        <v>61</v>
      </c>
      <c r="J46" s="1">
        <v>44236</v>
      </c>
      <c r="K46" s="1">
        <v>44236</v>
      </c>
      <c r="L46" t="s">
        <v>730</v>
      </c>
      <c r="M46" t="s">
        <v>204</v>
      </c>
      <c r="N46" s="1">
        <v>44255</v>
      </c>
      <c r="O46" t="str">
        <f t="shared" si="0"/>
        <v>정상</v>
      </c>
      <c r="P46" t="str">
        <f t="shared" si="1"/>
        <v>엠피가온</v>
      </c>
      <c r="Q46" t="s">
        <v>345</v>
      </c>
      <c r="R46"/>
      <c r="S46"/>
      <c r="T46"/>
      <c r="U46"/>
      <c r="V46"/>
      <c r="W46" t="s">
        <v>232</v>
      </c>
      <c r="X46" s="1">
        <v>55193</v>
      </c>
    </row>
    <row r="47" spans="1:24">
      <c r="A47" t="s">
        <v>6</v>
      </c>
      <c r="B47" t="s">
        <v>7</v>
      </c>
      <c r="C47" t="s">
        <v>32</v>
      </c>
      <c r="D47" t="s">
        <v>157</v>
      </c>
      <c r="E47" t="s">
        <v>458</v>
      </c>
      <c r="F47" t="s">
        <v>55</v>
      </c>
      <c r="G47" t="s">
        <v>424</v>
      </c>
      <c r="H47">
        <v>35850</v>
      </c>
      <c r="I47" t="s">
        <v>61</v>
      </c>
      <c r="J47" s="1">
        <v>44236</v>
      </c>
      <c r="K47" s="1">
        <v>44236</v>
      </c>
      <c r="L47" t="s">
        <v>721</v>
      </c>
      <c r="M47" t="s">
        <v>204</v>
      </c>
      <c r="N47" s="1">
        <v>44255</v>
      </c>
      <c r="O47" t="str">
        <f t="shared" si="0"/>
        <v>정상</v>
      </c>
      <c r="P47" t="str">
        <f t="shared" si="1"/>
        <v>엠피의정부</v>
      </c>
      <c r="Q47" t="s">
        <v>345</v>
      </c>
      <c r="R47"/>
      <c r="S47"/>
      <c r="T47"/>
      <c r="U47"/>
      <c r="V47"/>
      <c r="W47" t="s">
        <v>232</v>
      </c>
      <c r="X47" s="1">
        <v>45331</v>
      </c>
    </row>
    <row r="48" spans="1:24">
      <c r="A48" t="s">
        <v>25</v>
      </c>
      <c r="B48" t="s">
        <v>26</v>
      </c>
      <c r="C48" t="s">
        <v>27</v>
      </c>
      <c r="D48" t="s">
        <v>100</v>
      </c>
      <c r="E48" t="s">
        <v>458</v>
      </c>
      <c r="F48" t="s">
        <v>55</v>
      </c>
      <c r="G48" t="s">
        <v>422</v>
      </c>
      <c r="H48">
        <v>5000</v>
      </c>
      <c r="I48" t="s">
        <v>61</v>
      </c>
      <c r="J48" s="1">
        <v>44236</v>
      </c>
      <c r="K48" s="1">
        <v>44236</v>
      </c>
      <c r="L48" t="s">
        <v>726</v>
      </c>
      <c r="M48" t="s">
        <v>204</v>
      </c>
      <c r="N48" s="1">
        <v>44255</v>
      </c>
      <c r="O48" t="str">
        <f t="shared" si="0"/>
        <v>정상</v>
      </c>
      <c r="P48" t="str">
        <f t="shared" si="1"/>
        <v>엠피상동</v>
      </c>
      <c r="Q48" t="s">
        <v>345</v>
      </c>
      <c r="R48"/>
      <c r="S48"/>
      <c r="T48"/>
      <c r="U48"/>
      <c r="V48"/>
      <c r="W48" t="s">
        <v>232</v>
      </c>
      <c r="X48" s="1">
        <v>51541</v>
      </c>
    </row>
    <row r="49" spans="1:24">
      <c r="A49" t="s">
        <v>13</v>
      </c>
      <c r="B49" t="s">
        <v>16</v>
      </c>
      <c r="C49" t="s">
        <v>643</v>
      </c>
      <c r="D49" t="s">
        <v>84</v>
      </c>
      <c r="E49" t="s">
        <v>462</v>
      </c>
      <c r="F49" t="s">
        <v>55</v>
      </c>
      <c r="G49" t="s">
        <v>422</v>
      </c>
      <c r="H49">
        <v>31093</v>
      </c>
      <c r="I49" t="s">
        <v>61</v>
      </c>
      <c r="J49" s="1">
        <v>44236</v>
      </c>
      <c r="K49" s="1">
        <v>44236</v>
      </c>
      <c r="L49">
        <v>20210729812</v>
      </c>
      <c r="M49" t="s">
        <v>204</v>
      </c>
      <c r="N49" s="1">
        <v>44255</v>
      </c>
      <c r="O49" t="str">
        <f t="shared" si="0"/>
        <v>정상</v>
      </c>
      <c r="P49" t="s">
        <v>6822</v>
      </c>
      <c r="Q49" t="s">
        <v>345</v>
      </c>
      <c r="R49"/>
      <c r="S49"/>
      <c r="T49"/>
      <c r="U49"/>
      <c r="V49"/>
      <c r="W49" t="s">
        <v>232</v>
      </c>
      <c r="X49"/>
    </row>
    <row r="50" spans="1:24">
      <c r="A50" t="s">
        <v>40</v>
      </c>
      <c r="B50" t="s">
        <v>41</v>
      </c>
      <c r="C50" t="s">
        <v>42</v>
      </c>
      <c r="D50" t="s">
        <v>173</v>
      </c>
      <c r="E50" t="s">
        <v>462</v>
      </c>
      <c r="F50" t="s">
        <v>55</v>
      </c>
      <c r="G50" t="s">
        <v>424</v>
      </c>
      <c r="H50">
        <v>20000</v>
      </c>
      <c r="I50" t="s">
        <v>61</v>
      </c>
      <c r="J50" s="1">
        <v>44236</v>
      </c>
      <c r="K50" s="1">
        <v>44236</v>
      </c>
      <c r="L50">
        <v>20210712276</v>
      </c>
      <c r="M50" t="s">
        <v>204</v>
      </c>
      <c r="N50" s="1">
        <v>44255</v>
      </c>
      <c r="O50" t="str">
        <f t="shared" si="0"/>
        <v>정상</v>
      </c>
      <c r="P50" t="str">
        <f t="shared" si="1"/>
        <v>엠피조은</v>
      </c>
      <c r="Q50" t="s">
        <v>345</v>
      </c>
      <c r="R50"/>
      <c r="S50"/>
      <c r="T50"/>
      <c r="U50"/>
      <c r="V50"/>
      <c r="W50" t="s">
        <v>232</v>
      </c>
      <c r="X50"/>
    </row>
    <row r="51" spans="1:24">
      <c r="A51" t="s">
        <v>13</v>
      </c>
      <c r="B51" t="s">
        <v>14</v>
      </c>
      <c r="C51" t="s">
        <v>15</v>
      </c>
      <c r="D51" t="s">
        <v>65</v>
      </c>
      <c r="E51" t="s">
        <v>462</v>
      </c>
      <c r="F51" t="s">
        <v>55</v>
      </c>
      <c r="G51" t="s">
        <v>422</v>
      </c>
      <c r="H51">
        <v>12000</v>
      </c>
      <c r="I51" t="s">
        <v>61</v>
      </c>
      <c r="J51" s="1">
        <v>44236</v>
      </c>
      <c r="K51" s="1">
        <v>44236</v>
      </c>
      <c r="L51">
        <v>20210724346</v>
      </c>
      <c r="M51" t="s">
        <v>204</v>
      </c>
      <c r="N51" s="1">
        <v>44255</v>
      </c>
      <c r="O51" t="str">
        <f t="shared" si="0"/>
        <v>정상</v>
      </c>
      <c r="P51" t="s">
        <v>6831</v>
      </c>
      <c r="Q51" t="s">
        <v>345</v>
      </c>
      <c r="R51"/>
      <c r="S51"/>
      <c r="T51"/>
      <c r="U51"/>
      <c r="V51"/>
      <c r="W51" t="s">
        <v>232</v>
      </c>
      <c r="X51"/>
    </row>
    <row r="52" spans="1:24">
      <c r="A52" t="s">
        <v>13</v>
      </c>
      <c r="B52" t="s">
        <v>16</v>
      </c>
      <c r="C52" t="s">
        <v>643</v>
      </c>
      <c r="D52" t="s">
        <v>84</v>
      </c>
      <c r="E52" t="s">
        <v>462</v>
      </c>
      <c r="F52" t="s">
        <v>55</v>
      </c>
      <c r="G52" t="s">
        <v>423</v>
      </c>
      <c r="H52">
        <v>22917</v>
      </c>
      <c r="I52" t="s">
        <v>61</v>
      </c>
      <c r="J52" s="1">
        <v>44236</v>
      </c>
      <c r="K52" s="1">
        <v>44236</v>
      </c>
      <c r="L52">
        <v>20210730116</v>
      </c>
      <c r="M52" t="s">
        <v>204</v>
      </c>
      <c r="N52" s="1">
        <v>44255</v>
      </c>
      <c r="O52" t="str">
        <f t="shared" si="0"/>
        <v>정상</v>
      </c>
      <c r="P52" t="s">
        <v>6821</v>
      </c>
      <c r="Q52" t="s">
        <v>345</v>
      </c>
      <c r="R52"/>
      <c r="S52"/>
      <c r="T52"/>
      <c r="U52"/>
      <c r="V52"/>
      <c r="W52" t="s">
        <v>232</v>
      </c>
      <c r="X52"/>
    </row>
    <row r="53" spans="1:24">
      <c r="A53" t="s">
        <v>6</v>
      </c>
      <c r="B53" t="s">
        <v>7</v>
      </c>
      <c r="C53"/>
      <c r="D53" t="s">
        <v>60</v>
      </c>
      <c r="E53" t="s">
        <v>463</v>
      </c>
      <c r="F53" t="s">
        <v>55</v>
      </c>
      <c r="G53" t="s">
        <v>422</v>
      </c>
      <c r="H53">
        <v>30000</v>
      </c>
      <c r="I53" t="s">
        <v>61</v>
      </c>
      <c r="J53" s="1">
        <v>44235</v>
      </c>
      <c r="K53" s="1">
        <v>44235</v>
      </c>
      <c r="L53">
        <v>52103262140000</v>
      </c>
      <c r="M53" t="s">
        <v>204</v>
      </c>
      <c r="N53" s="1">
        <v>44255</v>
      </c>
      <c r="O53" t="str">
        <f t="shared" si="0"/>
        <v>정상</v>
      </c>
      <c r="P53" t="str">
        <f t="shared" si="1"/>
        <v>엠피의정부</v>
      </c>
      <c r="Q53" t="s">
        <v>345</v>
      </c>
      <c r="R53"/>
      <c r="S53"/>
      <c r="T53"/>
      <c r="U53"/>
      <c r="V53"/>
      <c r="W53" t="s">
        <v>232</v>
      </c>
      <c r="X53" s="1">
        <v>51540</v>
      </c>
    </row>
    <row r="54" spans="1:24">
      <c r="A54" t="s">
        <v>25</v>
      </c>
      <c r="B54" t="s">
        <v>26</v>
      </c>
      <c r="C54" t="s">
        <v>27</v>
      </c>
      <c r="D54" t="s">
        <v>692</v>
      </c>
      <c r="E54" t="s">
        <v>463</v>
      </c>
      <c r="F54" t="s">
        <v>55</v>
      </c>
      <c r="G54" t="s">
        <v>422</v>
      </c>
      <c r="H54">
        <v>11349</v>
      </c>
      <c r="I54" t="s">
        <v>61</v>
      </c>
      <c r="J54" s="1">
        <v>44235</v>
      </c>
      <c r="K54" s="1">
        <v>44235</v>
      </c>
      <c r="L54">
        <v>52103256220000</v>
      </c>
      <c r="M54" t="s">
        <v>204</v>
      </c>
      <c r="N54" s="1">
        <v>44255</v>
      </c>
      <c r="O54" t="str">
        <f t="shared" si="0"/>
        <v>정상</v>
      </c>
      <c r="P54" t="str">
        <f t="shared" si="1"/>
        <v>엠피상동</v>
      </c>
      <c r="Q54" t="s">
        <v>345</v>
      </c>
      <c r="R54"/>
      <c r="S54"/>
      <c r="T54"/>
      <c r="U54"/>
      <c r="V54"/>
      <c r="W54" t="s">
        <v>232</v>
      </c>
      <c r="X54" s="1">
        <v>51540</v>
      </c>
    </row>
    <row r="55" spans="1:24">
      <c r="A55" t="s">
        <v>25</v>
      </c>
      <c r="B55" t="s">
        <v>26</v>
      </c>
      <c r="C55" t="s">
        <v>27</v>
      </c>
      <c r="D55" t="s">
        <v>692</v>
      </c>
      <c r="E55" t="s">
        <v>463</v>
      </c>
      <c r="F55" t="s">
        <v>55</v>
      </c>
      <c r="G55" t="s">
        <v>422</v>
      </c>
      <c r="H55">
        <v>11462</v>
      </c>
      <c r="I55" t="s">
        <v>61</v>
      </c>
      <c r="J55" s="1">
        <v>44235</v>
      </c>
      <c r="K55" s="1">
        <v>44235</v>
      </c>
      <c r="L55">
        <v>52103251840000</v>
      </c>
      <c r="M55" t="s">
        <v>204</v>
      </c>
      <c r="N55" s="1">
        <v>44255</v>
      </c>
      <c r="O55" t="str">
        <f t="shared" si="0"/>
        <v>정상</v>
      </c>
      <c r="P55" t="str">
        <f t="shared" si="1"/>
        <v>엠피상동</v>
      </c>
      <c r="Q55" t="s">
        <v>345</v>
      </c>
      <c r="R55"/>
      <c r="S55"/>
      <c r="T55"/>
      <c r="U55"/>
      <c r="V55"/>
      <c r="W55" t="s">
        <v>232</v>
      </c>
      <c r="X55" s="1">
        <v>51540</v>
      </c>
    </row>
    <row r="56" spans="1:24">
      <c r="A56" t="s">
        <v>25</v>
      </c>
      <c r="B56" t="s">
        <v>26</v>
      </c>
      <c r="C56" t="s">
        <v>27</v>
      </c>
      <c r="D56" t="s">
        <v>692</v>
      </c>
      <c r="E56" t="s">
        <v>463</v>
      </c>
      <c r="F56" t="s">
        <v>55</v>
      </c>
      <c r="G56" t="s">
        <v>422</v>
      </c>
      <c r="H56">
        <v>11803</v>
      </c>
      <c r="I56" t="s">
        <v>61</v>
      </c>
      <c r="J56" s="1">
        <v>44235</v>
      </c>
      <c r="K56" s="1">
        <v>44235</v>
      </c>
      <c r="L56">
        <v>52103255570000</v>
      </c>
      <c r="M56" t="s">
        <v>204</v>
      </c>
      <c r="N56" s="1">
        <v>44255</v>
      </c>
      <c r="O56" t="str">
        <f t="shared" si="0"/>
        <v>정상</v>
      </c>
      <c r="P56" t="str">
        <f t="shared" si="1"/>
        <v>엠피상동</v>
      </c>
      <c r="Q56" t="s">
        <v>345</v>
      </c>
      <c r="R56"/>
      <c r="S56"/>
      <c r="T56"/>
      <c r="U56"/>
      <c r="V56"/>
      <c r="W56" t="s">
        <v>232</v>
      </c>
      <c r="X56" s="1">
        <v>51540</v>
      </c>
    </row>
    <row r="57" spans="1:24">
      <c r="A57" t="s">
        <v>25</v>
      </c>
      <c r="B57" t="s">
        <v>26</v>
      </c>
      <c r="C57" t="s">
        <v>27</v>
      </c>
      <c r="D57" t="s">
        <v>692</v>
      </c>
      <c r="E57" t="s">
        <v>463</v>
      </c>
      <c r="F57" t="s">
        <v>55</v>
      </c>
      <c r="G57" t="s">
        <v>422</v>
      </c>
      <c r="H57">
        <v>13314</v>
      </c>
      <c r="I57" t="s">
        <v>61</v>
      </c>
      <c r="J57" s="1">
        <v>44235</v>
      </c>
      <c r="K57" s="1">
        <v>44235</v>
      </c>
      <c r="L57">
        <v>52103282040000</v>
      </c>
      <c r="M57" t="s">
        <v>204</v>
      </c>
      <c r="N57" s="1">
        <v>44255</v>
      </c>
      <c r="O57" t="str">
        <f t="shared" si="0"/>
        <v>정상</v>
      </c>
      <c r="P57" t="str">
        <f t="shared" si="1"/>
        <v>엠피상동</v>
      </c>
      <c r="Q57" t="s">
        <v>345</v>
      </c>
      <c r="R57"/>
      <c r="S57"/>
      <c r="T57"/>
      <c r="U57"/>
      <c r="V57"/>
      <c r="W57" t="s">
        <v>232</v>
      </c>
      <c r="X57" s="1">
        <v>51540</v>
      </c>
    </row>
    <row r="58" spans="1:24">
      <c r="A58" t="s">
        <v>6</v>
      </c>
      <c r="B58" t="s">
        <v>7</v>
      </c>
      <c r="C58" t="s">
        <v>32</v>
      </c>
      <c r="D58" t="s">
        <v>644</v>
      </c>
      <c r="E58" t="s">
        <v>465</v>
      </c>
      <c r="F58" t="s">
        <v>55</v>
      </c>
      <c r="G58" t="s">
        <v>422</v>
      </c>
      <c r="H58">
        <v>23910</v>
      </c>
      <c r="I58" t="s">
        <v>61</v>
      </c>
      <c r="J58" s="1">
        <v>44235</v>
      </c>
      <c r="K58" s="1">
        <v>44235</v>
      </c>
      <c r="L58" t="s">
        <v>760</v>
      </c>
      <c r="M58" t="s">
        <v>204</v>
      </c>
      <c r="N58" s="1">
        <v>44255</v>
      </c>
      <c r="O58" t="str">
        <f t="shared" si="0"/>
        <v>정상</v>
      </c>
      <c r="P58" t="str">
        <f t="shared" si="1"/>
        <v>엠피의정부</v>
      </c>
      <c r="Q58" t="s">
        <v>345</v>
      </c>
      <c r="R58"/>
      <c r="S58"/>
      <c r="T58"/>
      <c r="U58"/>
      <c r="V58"/>
      <c r="W58" t="s">
        <v>232</v>
      </c>
      <c r="X58"/>
    </row>
    <row r="59" spans="1:24">
      <c r="A59" t="s">
        <v>6</v>
      </c>
      <c r="B59" t="s">
        <v>7</v>
      </c>
      <c r="C59"/>
      <c r="D59" t="s">
        <v>60</v>
      </c>
      <c r="E59" t="s">
        <v>465</v>
      </c>
      <c r="F59" t="s">
        <v>55</v>
      </c>
      <c r="G59" t="s">
        <v>423</v>
      </c>
      <c r="H59">
        <v>13180</v>
      </c>
      <c r="I59" t="s">
        <v>61</v>
      </c>
      <c r="J59" s="1">
        <v>44235</v>
      </c>
      <c r="K59" s="1">
        <v>44235</v>
      </c>
      <c r="L59" t="s">
        <v>745</v>
      </c>
      <c r="M59" t="s">
        <v>204</v>
      </c>
      <c r="N59" s="1">
        <v>44255</v>
      </c>
      <c r="O59" t="str">
        <f t="shared" si="0"/>
        <v>정상</v>
      </c>
      <c r="P59" t="str">
        <f t="shared" si="1"/>
        <v>엠피의정부</v>
      </c>
      <c r="Q59" t="s">
        <v>345</v>
      </c>
      <c r="R59"/>
      <c r="S59"/>
      <c r="T59"/>
      <c r="U59"/>
      <c r="V59"/>
      <c r="W59" t="s">
        <v>232</v>
      </c>
      <c r="X59"/>
    </row>
    <row r="60" spans="1:24">
      <c r="A60" t="s">
        <v>6</v>
      </c>
      <c r="B60" t="s">
        <v>7</v>
      </c>
      <c r="C60"/>
      <c r="D60" t="s">
        <v>60</v>
      </c>
      <c r="E60" t="s">
        <v>465</v>
      </c>
      <c r="F60" t="s">
        <v>55</v>
      </c>
      <c r="G60" t="s">
        <v>422</v>
      </c>
      <c r="H60">
        <v>83700</v>
      </c>
      <c r="I60" t="s">
        <v>61</v>
      </c>
      <c r="J60" s="1">
        <v>44235</v>
      </c>
      <c r="K60" s="1">
        <v>44235</v>
      </c>
      <c r="L60" t="s">
        <v>748</v>
      </c>
      <c r="M60" t="s">
        <v>204</v>
      </c>
      <c r="N60" s="1">
        <v>44255</v>
      </c>
      <c r="O60" t="str">
        <f t="shared" si="0"/>
        <v>정상</v>
      </c>
      <c r="P60" t="str">
        <f t="shared" si="1"/>
        <v>엠피의정부</v>
      </c>
      <c r="Q60" t="s">
        <v>345</v>
      </c>
      <c r="R60"/>
      <c r="S60"/>
      <c r="T60"/>
      <c r="U60"/>
      <c r="V60"/>
      <c r="W60" t="s">
        <v>232</v>
      </c>
      <c r="X60"/>
    </row>
    <row r="61" spans="1:24">
      <c r="A61" t="s">
        <v>28</v>
      </c>
      <c r="B61" t="s">
        <v>29</v>
      </c>
      <c r="C61" t="s">
        <v>33</v>
      </c>
      <c r="D61" t="s">
        <v>177</v>
      </c>
      <c r="E61" t="s">
        <v>465</v>
      </c>
      <c r="F61" t="s">
        <v>55</v>
      </c>
      <c r="G61" t="s">
        <v>422</v>
      </c>
      <c r="H61">
        <v>25600</v>
      </c>
      <c r="I61" t="s">
        <v>61</v>
      </c>
      <c r="J61" s="1">
        <v>44235</v>
      </c>
      <c r="K61" s="1">
        <v>44235</v>
      </c>
      <c r="L61" t="s">
        <v>751</v>
      </c>
      <c r="M61" t="s">
        <v>204</v>
      </c>
      <c r="N61" s="1">
        <v>44255</v>
      </c>
      <c r="O61" t="str">
        <f t="shared" si="0"/>
        <v>정상</v>
      </c>
      <c r="P61" t="str">
        <f t="shared" si="1"/>
        <v>엠피송내</v>
      </c>
      <c r="Q61" t="s">
        <v>345</v>
      </c>
      <c r="R61"/>
      <c r="S61"/>
      <c r="T61"/>
      <c r="U61"/>
      <c r="V61"/>
      <c r="W61" t="s">
        <v>232</v>
      </c>
      <c r="X61"/>
    </row>
    <row r="62" spans="1:24">
      <c r="A62" t="s">
        <v>6</v>
      </c>
      <c r="B62" t="s">
        <v>7</v>
      </c>
      <c r="C62" t="s">
        <v>32</v>
      </c>
      <c r="D62" t="s">
        <v>644</v>
      </c>
      <c r="E62" t="s">
        <v>465</v>
      </c>
      <c r="F62" t="s">
        <v>55</v>
      </c>
      <c r="G62" t="s">
        <v>422</v>
      </c>
      <c r="H62">
        <v>31150</v>
      </c>
      <c r="I62" t="s">
        <v>61</v>
      </c>
      <c r="J62" s="1">
        <v>44235</v>
      </c>
      <c r="K62" s="1">
        <v>44235</v>
      </c>
      <c r="L62" t="s">
        <v>759</v>
      </c>
      <c r="M62" t="s">
        <v>204</v>
      </c>
      <c r="N62" s="1">
        <v>44255</v>
      </c>
      <c r="O62" t="str">
        <f t="shared" si="0"/>
        <v>정상</v>
      </c>
      <c r="P62" t="str">
        <f t="shared" si="1"/>
        <v>엠피의정부</v>
      </c>
      <c r="Q62" t="s">
        <v>345</v>
      </c>
      <c r="R62"/>
      <c r="S62"/>
      <c r="T62"/>
      <c r="U62"/>
      <c r="V62"/>
      <c r="W62" t="s">
        <v>232</v>
      </c>
      <c r="X62"/>
    </row>
    <row r="63" spans="1:24">
      <c r="A63" t="s">
        <v>13</v>
      </c>
      <c r="B63" t="s">
        <v>16</v>
      </c>
      <c r="C63" t="s">
        <v>643</v>
      </c>
      <c r="D63" t="s">
        <v>84</v>
      </c>
      <c r="E63" t="s">
        <v>458</v>
      </c>
      <c r="F63" t="s">
        <v>55</v>
      </c>
      <c r="G63" t="s">
        <v>422</v>
      </c>
      <c r="H63">
        <v>40580</v>
      </c>
      <c r="I63" t="s">
        <v>61</v>
      </c>
      <c r="J63" s="1">
        <v>44235</v>
      </c>
      <c r="K63" s="1">
        <v>44235</v>
      </c>
      <c r="L63" t="s">
        <v>1017</v>
      </c>
      <c r="M63" t="s">
        <v>204</v>
      </c>
      <c r="N63" s="1">
        <v>44255</v>
      </c>
      <c r="O63" t="str">
        <f t="shared" si="0"/>
        <v>정상</v>
      </c>
      <c r="P63" t="s">
        <v>6821</v>
      </c>
      <c r="Q63" t="s">
        <v>345</v>
      </c>
      <c r="R63"/>
      <c r="S63"/>
      <c r="T63"/>
      <c r="U63"/>
      <c r="V63"/>
      <c r="W63" t="s">
        <v>232</v>
      </c>
      <c r="X63" s="1">
        <v>51540</v>
      </c>
    </row>
    <row r="64" spans="1:24">
      <c r="A64" t="s">
        <v>13</v>
      </c>
      <c r="B64" t="s">
        <v>16</v>
      </c>
      <c r="C64" t="s">
        <v>643</v>
      </c>
      <c r="D64" t="s">
        <v>84</v>
      </c>
      <c r="E64" t="s">
        <v>458</v>
      </c>
      <c r="F64" t="s">
        <v>55</v>
      </c>
      <c r="G64" t="s">
        <v>422</v>
      </c>
      <c r="H64">
        <v>37890</v>
      </c>
      <c r="I64" t="s">
        <v>61</v>
      </c>
      <c r="J64" s="1">
        <v>44235</v>
      </c>
      <c r="K64" s="1">
        <v>44235</v>
      </c>
      <c r="L64" t="s">
        <v>1018</v>
      </c>
      <c r="M64" t="s">
        <v>204</v>
      </c>
      <c r="N64" s="1">
        <v>44255</v>
      </c>
      <c r="O64" t="str">
        <f t="shared" si="0"/>
        <v>정상</v>
      </c>
      <c r="P64" t="s">
        <v>6821</v>
      </c>
      <c r="Q64" t="s">
        <v>345</v>
      </c>
      <c r="R64"/>
      <c r="S64"/>
      <c r="T64"/>
      <c r="U64"/>
      <c r="V64"/>
      <c r="W64" t="s">
        <v>232</v>
      </c>
      <c r="X64" s="1">
        <v>61767</v>
      </c>
    </row>
    <row r="65" spans="1:24">
      <c r="A65" t="s">
        <v>10</v>
      </c>
      <c r="B65" t="s">
        <v>11</v>
      </c>
      <c r="C65" t="s">
        <v>650</v>
      </c>
      <c r="D65" t="s">
        <v>144</v>
      </c>
      <c r="E65" t="s">
        <v>458</v>
      </c>
      <c r="F65" t="s">
        <v>55</v>
      </c>
      <c r="G65" t="s">
        <v>422</v>
      </c>
      <c r="H65">
        <v>53400</v>
      </c>
      <c r="I65" t="s">
        <v>61</v>
      </c>
      <c r="J65" s="1">
        <v>44235</v>
      </c>
      <c r="K65" s="1">
        <v>44235</v>
      </c>
      <c r="L65" t="s">
        <v>752</v>
      </c>
      <c r="M65" t="s">
        <v>204</v>
      </c>
      <c r="N65" s="1">
        <v>44255</v>
      </c>
      <c r="O65" t="str">
        <f t="shared" ref="O65:O128" si="2" xml:space="preserve"> IF(K65&gt;N65,W65,I65)</f>
        <v>정상</v>
      </c>
      <c r="P65" t="str">
        <f t="shared" ref="P65:P128" si="3">A65</f>
        <v>엠피피스토스</v>
      </c>
      <c r="Q65" t="s">
        <v>345</v>
      </c>
      <c r="R65"/>
      <c r="S65"/>
      <c r="T65"/>
      <c r="U65"/>
      <c r="V65"/>
      <c r="W65" t="s">
        <v>232</v>
      </c>
      <c r="X65" s="1">
        <v>51540</v>
      </c>
    </row>
    <row r="66" spans="1:24">
      <c r="A66" t="s">
        <v>34</v>
      </c>
      <c r="B66" t="s">
        <v>689</v>
      </c>
      <c r="C66"/>
      <c r="D66" t="s">
        <v>656</v>
      </c>
      <c r="E66" t="s">
        <v>458</v>
      </c>
      <c r="F66" t="s">
        <v>55</v>
      </c>
      <c r="G66" t="s">
        <v>422</v>
      </c>
      <c r="H66">
        <v>98600</v>
      </c>
      <c r="I66" t="s">
        <v>61</v>
      </c>
      <c r="J66" s="1">
        <v>44235</v>
      </c>
      <c r="K66" s="1">
        <v>44235</v>
      </c>
      <c r="L66" t="s">
        <v>1019</v>
      </c>
      <c r="M66" t="s">
        <v>204</v>
      </c>
      <c r="N66" s="1">
        <v>44255</v>
      </c>
      <c r="O66" t="str">
        <f t="shared" si="2"/>
        <v>정상</v>
      </c>
      <c r="P66" t="str">
        <f t="shared" si="3"/>
        <v>엠피여주</v>
      </c>
      <c r="Q66" t="s">
        <v>345</v>
      </c>
      <c r="R66"/>
      <c r="S66"/>
      <c r="T66"/>
      <c r="U66"/>
      <c r="V66"/>
      <c r="W66" t="s">
        <v>232</v>
      </c>
      <c r="X66" s="1">
        <v>51540</v>
      </c>
    </row>
    <row r="67" spans="1:24">
      <c r="A67" t="s">
        <v>28</v>
      </c>
      <c r="B67" t="s">
        <v>29</v>
      </c>
      <c r="C67" t="s">
        <v>30</v>
      </c>
      <c r="D67" t="s">
        <v>132</v>
      </c>
      <c r="E67" t="s">
        <v>458</v>
      </c>
      <c r="F67" t="s">
        <v>55</v>
      </c>
      <c r="G67" t="s">
        <v>422</v>
      </c>
      <c r="H67">
        <v>202690</v>
      </c>
      <c r="I67" t="s">
        <v>61</v>
      </c>
      <c r="J67" s="1">
        <v>44235</v>
      </c>
      <c r="K67" s="1">
        <v>44235</v>
      </c>
      <c r="L67" t="s">
        <v>749</v>
      </c>
      <c r="M67" t="s">
        <v>204</v>
      </c>
      <c r="N67" s="1">
        <v>44255</v>
      </c>
      <c r="O67" t="str">
        <f t="shared" si="2"/>
        <v>정상</v>
      </c>
      <c r="P67" t="str">
        <f t="shared" si="3"/>
        <v>엠피송내</v>
      </c>
      <c r="Q67" t="s">
        <v>345</v>
      </c>
      <c r="R67"/>
      <c r="S67"/>
      <c r="T67"/>
      <c r="U67"/>
      <c r="V67"/>
      <c r="W67" t="s">
        <v>232</v>
      </c>
      <c r="X67" s="1">
        <v>51540</v>
      </c>
    </row>
    <row r="68" spans="1:24">
      <c r="A68" t="s">
        <v>18</v>
      </c>
      <c r="B68" t="s">
        <v>19</v>
      </c>
      <c r="C68" t="s">
        <v>20</v>
      </c>
      <c r="D68" t="s">
        <v>695</v>
      </c>
      <c r="E68" t="s">
        <v>458</v>
      </c>
      <c r="F68" t="s">
        <v>55</v>
      </c>
      <c r="G68" t="s">
        <v>422</v>
      </c>
      <c r="H68">
        <v>26000</v>
      </c>
      <c r="I68" t="s">
        <v>61</v>
      </c>
      <c r="J68" s="1">
        <v>44235</v>
      </c>
      <c r="K68" s="1">
        <v>44235</v>
      </c>
      <c r="L68" t="s">
        <v>754</v>
      </c>
      <c r="M68" t="s">
        <v>204</v>
      </c>
      <c r="N68" s="1">
        <v>44255</v>
      </c>
      <c r="O68" t="str">
        <f t="shared" si="2"/>
        <v>정상</v>
      </c>
      <c r="P68" t="str">
        <f t="shared" si="3"/>
        <v>엠피가온</v>
      </c>
      <c r="Q68" t="s">
        <v>345</v>
      </c>
      <c r="R68"/>
      <c r="S68"/>
      <c r="T68"/>
      <c r="U68"/>
      <c r="V68"/>
      <c r="W68" t="s">
        <v>232</v>
      </c>
      <c r="X68" s="1">
        <v>51540</v>
      </c>
    </row>
    <row r="69" spans="1:24">
      <c r="A69" t="s">
        <v>10</v>
      </c>
      <c r="B69" t="s">
        <v>11</v>
      </c>
      <c r="C69" t="s">
        <v>12</v>
      </c>
      <c r="D69" t="s">
        <v>142</v>
      </c>
      <c r="E69" t="s">
        <v>458</v>
      </c>
      <c r="F69" t="s">
        <v>55</v>
      </c>
      <c r="G69" t="s">
        <v>422</v>
      </c>
      <c r="H69">
        <v>108730</v>
      </c>
      <c r="I69" t="s">
        <v>61</v>
      </c>
      <c r="J69" s="1">
        <v>44235</v>
      </c>
      <c r="K69" s="1">
        <v>44235</v>
      </c>
      <c r="L69" t="s">
        <v>755</v>
      </c>
      <c r="M69" t="s">
        <v>204</v>
      </c>
      <c r="N69" s="1">
        <v>44255</v>
      </c>
      <c r="O69" t="str">
        <f t="shared" si="2"/>
        <v>정상</v>
      </c>
      <c r="P69" t="str">
        <f t="shared" si="3"/>
        <v>엠피피스토스</v>
      </c>
      <c r="Q69" t="s">
        <v>345</v>
      </c>
      <c r="R69"/>
      <c r="S69"/>
      <c r="T69"/>
      <c r="U69"/>
      <c r="V69"/>
      <c r="W69" t="s">
        <v>232</v>
      </c>
      <c r="X69" s="1">
        <v>51540</v>
      </c>
    </row>
    <row r="70" spans="1:24">
      <c r="A70" t="s">
        <v>10</v>
      </c>
      <c r="B70" t="s">
        <v>11</v>
      </c>
      <c r="C70" t="s">
        <v>12</v>
      </c>
      <c r="D70" t="s">
        <v>142</v>
      </c>
      <c r="E70" t="s">
        <v>458</v>
      </c>
      <c r="F70" t="s">
        <v>55</v>
      </c>
      <c r="G70" t="s">
        <v>422</v>
      </c>
      <c r="H70">
        <v>100250</v>
      </c>
      <c r="I70" t="s">
        <v>61</v>
      </c>
      <c r="J70" s="1">
        <v>44235</v>
      </c>
      <c r="K70" s="1">
        <v>44235</v>
      </c>
      <c r="L70" t="s">
        <v>757</v>
      </c>
      <c r="M70" t="s">
        <v>204</v>
      </c>
      <c r="N70" s="1">
        <v>44255</v>
      </c>
      <c r="O70" t="str">
        <f t="shared" si="2"/>
        <v>정상</v>
      </c>
      <c r="P70" t="str">
        <f t="shared" si="3"/>
        <v>엠피피스토스</v>
      </c>
      <c r="Q70" t="s">
        <v>345</v>
      </c>
      <c r="R70"/>
      <c r="S70"/>
      <c r="T70"/>
      <c r="U70"/>
      <c r="V70"/>
      <c r="W70" t="s">
        <v>232</v>
      </c>
      <c r="X70" s="1">
        <v>51540</v>
      </c>
    </row>
    <row r="71" spans="1:24">
      <c r="A71" t="s">
        <v>25</v>
      </c>
      <c r="B71" t="s">
        <v>26</v>
      </c>
      <c r="C71" t="s">
        <v>27</v>
      </c>
      <c r="D71" t="s">
        <v>572</v>
      </c>
      <c r="E71" t="s">
        <v>458</v>
      </c>
      <c r="F71" t="s">
        <v>55</v>
      </c>
      <c r="G71" t="s">
        <v>422</v>
      </c>
      <c r="H71">
        <v>126000</v>
      </c>
      <c r="I71" t="s">
        <v>61</v>
      </c>
      <c r="J71" s="1">
        <v>44235</v>
      </c>
      <c r="K71" s="1">
        <v>44235</v>
      </c>
      <c r="L71" t="s">
        <v>747</v>
      </c>
      <c r="M71" t="s">
        <v>204</v>
      </c>
      <c r="N71" s="1">
        <v>44255</v>
      </c>
      <c r="O71" t="str">
        <f t="shared" si="2"/>
        <v>정상</v>
      </c>
      <c r="P71" t="str">
        <f t="shared" si="3"/>
        <v>엠피상동</v>
      </c>
      <c r="Q71" t="s">
        <v>345</v>
      </c>
      <c r="R71"/>
      <c r="S71"/>
      <c r="T71"/>
      <c r="U71"/>
      <c r="V71"/>
      <c r="W71" t="s">
        <v>232</v>
      </c>
      <c r="X71" s="1">
        <v>72724</v>
      </c>
    </row>
    <row r="72" spans="1:24">
      <c r="A72" t="s">
        <v>25</v>
      </c>
      <c r="B72" t="s">
        <v>26</v>
      </c>
      <c r="C72" t="s">
        <v>27</v>
      </c>
      <c r="D72" t="s">
        <v>572</v>
      </c>
      <c r="E72" t="s">
        <v>458</v>
      </c>
      <c r="F72" t="s">
        <v>55</v>
      </c>
      <c r="G72" t="s">
        <v>423</v>
      </c>
      <c r="H72">
        <v>8330</v>
      </c>
      <c r="I72" t="s">
        <v>61</v>
      </c>
      <c r="J72" s="1">
        <v>44235</v>
      </c>
      <c r="K72" s="1">
        <v>44235</v>
      </c>
      <c r="L72" t="s">
        <v>746</v>
      </c>
      <c r="M72" t="s">
        <v>204</v>
      </c>
      <c r="N72" s="1">
        <v>44255</v>
      </c>
      <c r="O72" t="str">
        <f t="shared" si="2"/>
        <v>정상</v>
      </c>
      <c r="P72" t="str">
        <f t="shared" si="3"/>
        <v>엠피상동</v>
      </c>
      <c r="Q72" t="s">
        <v>345</v>
      </c>
      <c r="R72"/>
      <c r="S72"/>
      <c r="T72"/>
      <c r="U72"/>
      <c r="V72"/>
      <c r="W72" t="s">
        <v>232</v>
      </c>
      <c r="X72" s="1">
        <v>49713</v>
      </c>
    </row>
    <row r="73" spans="1:24">
      <c r="A73" t="s">
        <v>25</v>
      </c>
      <c r="B73" t="s">
        <v>26</v>
      </c>
      <c r="C73" t="s">
        <v>27</v>
      </c>
      <c r="D73" t="s">
        <v>112</v>
      </c>
      <c r="E73" t="s">
        <v>458</v>
      </c>
      <c r="F73" t="s">
        <v>55</v>
      </c>
      <c r="G73" t="s">
        <v>424</v>
      </c>
      <c r="H73">
        <v>43860</v>
      </c>
      <c r="I73" t="s">
        <v>61</v>
      </c>
      <c r="J73" s="1">
        <v>44235</v>
      </c>
      <c r="K73" s="1">
        <v>44235</v>
      </c>
      <c r="L73" t="s">
        <v>756</v>
      </c>
      <c r="M73" t="s">
        <v>204</v>
      </c>
      <c r="N73" s="1">
        <v>44255</v>
      </c>
      <c r="O73" t="str">
        <f t="shared" si="2"/>
        <v>정상</v>
      </c>
      <c r="P73" t="str">
        <f t="shared" si="3"/>
        <v>엠피상동</v>
      </c>
      <c r="Q73" t="s">
        <v>345</v>
      </c>
      <c r="R73"/>
      <c r="S73"/>
      <c r="T73"/>
      <c r="U73"/>
      <c r="V73"/>
      <c r="W73" t="s">
        <v>232</v>
      </c>
      <c r="X73" s="1">
        <v>45330</v>
      </c>
    </row>
    <row r="74" spans="1:24">
      <c r="A74" t="s">
        <v>25</v>
      </c>
      <c r="B74" t="s">
        <v>26</v>
      </c>
      <c r="C74" t="s">
        <v>27</v>
      </c>
      <c r="D74" t="s">
        <v>100</v>
      </c>
      <c r="E74" t="s">
        <v>458</v>
      </c>
      <c r="F74" t="s">
        <v>55</v>
      </c>
      <c r="G74" t="s">
        <v>422</v>
      </c>
      <c r="H74">
        <v>5000</v>
      </c>
      <c r="I74" t="s">
        <v>61</v>
      </c>
      <c r="J74" s="1">
        <v>44235</v>
      </c>
      <c r="K74" s="1">
        <v>44235</v>
      </c>
      <c r="L74" t="s">
        <v>758</v>
      </c>
      <c r="M74" t="s">
        <v>204</v>
      </c>
      <c r="N74" s="1">
        <v>44255</v>
      </c>
      <c r="O74" t="str">
        <f t="shared" si="2"/>
        <v>정상</v>
      </c>
      <c r="P74" t="str">
        <f t="shared" si="3"/>
        <v>엠피상동</v>
      </c>
      <c r="Q74" t="s">
        <v>345</v>
      </c>
      <c r="R74"/>
      <c r="S74"/>
      <c r="T74"/>
      <c r="U74"/>
      <c r="V74"/>
      <c r="W74" t="s">
        <v>232</v>
      </c>
      <c r="X74" s="1">
        <v>51540</v>
      </c>
    </row>
    <row r="75" spans="1:24">
      <c r="A75" t="s">
        <v>22</v>
      </c>
      <c r="B75" t="s">
        <v>23</v>
      </c>
      <c r="C75" t="s">
        <v>24</v>
      </c>
      <c r="D75" t="s">
        <v>136</v>
      </c>
      <c r="E75" t="s">
        <v>462</v>
      </c>
      <c r="F75" t="s">
        <v>55</v>
      </c>
      <c r="G75" t="s">
        <v>423</v>
      </c>
      <c r="H75">
        <v>6862</v>
      </c>
      <c r="I75" t="s">
        <v>61</v>
      </c>
      <c r="J75" s="1">
        <v>44235</v>
      </c>
      <c r="K75" s="1">
        <v>44235</v>
      </c>
      <c r="L75">
        <v>20210697680</v>
      </c>
      <c r="M75" t="s">
        <v>204</v>
      </c>
      <c r="N75" s="1">
        <v>44255</v>
      </c>
      <c r="O75" t="str">
        <f t="shared" si="2"/>
        <v>정상</v>
      </c>
      <c r="P75" t="str">
        <f t="shared" si="3"/>
        <v>엠피성공</v>
      </c>
      <c r="Q75" t="s">
        <v>345</v>
      </c>
      <c r="R75"/>
      <c r="S75"/>
      <c r="T75"/>
      <c r="U75"/>
      <c r="V75"/>
      <c r="W75" t="s">
        <v>232</v>
      </c>
      <c r="X75"/>
    </row>
    <row r="76" spans="1:24">
      <c r="A76" t="s">
        <v>18</v>
      </c>
      <c r="B76" t="s">
        <v>19</v>
      </c>
      <c r="C76" t="s">
        <v>20</v>
      </c>
      <c r="D76" t="s">
        <v>109</v>
      </c>
      <c r="E76" t="s">
        <v>461</v>
      </c>
      <c r="F76" t="s">
        <v>55</v>
      </c>
      <c r="G76" t="s">
        <v>422</v>
      </c>
      <c r="H76">
        <v>30500</v>
      </c>
      <c r="I76" t="s">
        <v>61</v>
      </c>
      <c r="J76" s="1">
        <v>44235</v>
      </c>
      <c r="K76" s="1">
        <v>44235</v>
      </c>
      <c r="L76" t="s">
        <v>753</v>
      </c>
      <c r="M76" t="s">
        <v>204</v>
      </c>
      <c r="N76" s="1">
        <v>44255</v>
      </c>
      <c r="O76" t="str">
        <f t="shared" si="2"/>
        <v>정상</v>
      </c>
      <c r="P76" t="str">
        <f t="shared" si="3"/>
        <v>엠피가온</v>
      </c>
      <c r="Q76" t="s">
        <v>345</v>
      </c>
      <c r="R76"/>
      <c r="S76"/>
      <c r="T76"/>
      <c r="U76"/>
      <c r="V76"/>
      <c r="W76" t="s">
        <v>232</v>
      </c>
      <c r="X76"/>
    </row>
    <row r="77" spans="1:24">
      <c r="A77" t="s">
        <v>25</v>
      </c>
      <c r="B77" t="s">
        <v>26</v>
      </c>
      <c r="C77" t="s">
        <v>27</v>
      </c>
      <c r="D77" t="s">
        <v>97</v>
      </c>
      <c r="E77" t="s">
        <v>461</v>
      </c>
      <c r="F77" t="s">
        <v>55</v>
      </c>
      <c r="G77" t="s">
        <v>422</v>
      </c>
      <c r="H77">
        <v>65527</v>
      </c>
      <c r="I77" t="s">
        <v>61</v>
      </c>
      <c r="J77" s="1">
        <v>44235</v>
      </c>
      <c r="K77" s="1">
        <v>44235</v>
      </c>
      <c r="L77" t="s">
        <v>744</v>
      </c>
      <c r="M77" t="s">
        <v>204</v>
      </c>
      <c r="N77" s="1">
        <v>44255</v>
      </c>
      <c r="O77" t="str">
        <f t="shared" si="2"/>
        <v>정상</v>
      </c>
      <c r="P77" t="str">
        <f t="shared" si="3"/>
        <v>엠피상동</v>
      </c>
      <c r="Q77" t="s">
        <v>345</v>
      </c>
      <c r="R77"/>
      <c r="S77"/>
      <c r="T77"/>
      <c r="U77"/>
      <c r="V77"/>
      <c r="W77" t="s">
        <v>232</v>
      </c>
      <c r="X77"/>
    </row>
    <row r="78" spans="1:24">
      <c r="A78" t="s">
        <v>28</v>
      </c>
      <c r="B78" t="s">
        <v>29</v>
      </c>
      <c r="C78" t="s">
        <v>33</v>
      </c>
      <c r="D78" t="s">
        <v>94</v>
      </c>
      <c r="E78" t="s">
        <v>461</v>
      </c>
      <c r="F78" t="s">
        <v>55</v>
      </c>
      <c r="G78" t="s">
        <v>422</v>
      </c>
      <c r="H78">
        <v>65700</v>
      </c>
      <c r="I78" t="s">
        <v>61</v>
      </c>
      <c r="J78" s="1">
        <v>44235</v>
      </c>
      <c r="K78" s="1">
        <v>44235</v>
      </c>
      <c r="L78" t="s">
        <v>750</v>
      </c>
      <c r="M78" t="s">
        <v>204</v>
      </c>
      <c r="N78" s="1">
        <v>44255</v>
      </c>
      <c r="O78" t="str">
        <f t="shared" si="2"/>
        <v>정상</v>
      </c>
      <c r="P78" t="str">
        <f t="shared" si="3"/>
        <v>엠피송내</v>
      </c>
      <c r="Q78" t="s">
        <v>345</v>
      </c>
      <c r="R78"/>
      <c r="S78"/>
      <c r="T78"/>
      <c r="U78"/>
      <c r="V78"/>
      <c r="W78" t="s">
        <v>232</v>
      </c>
      <c r="X78"/>
    </row>
    <row r="79" spans="1:24">
      <c r="A79" t="s">
        <v>43</v>
      </c>
      <c r="B79" t="s">
        <v>44</v>
      </c>
      <c r="C79" t="s">
        <v>45</v>
      </c>
      <c r="D79" t="s">
        <v>64</v>
      </c>
      <c r="E79" t="s">
        <v>460</v>
      </c>
      <c r="F79" t="s">
        <v>55</v>
      </c>
      <c r="G79" t="s">
        <v>422</v>
      </c>
      <c r="H79">
        <v>61330</v>
      </c>
      <c r="I79" t="s">
        <v>61</v>
      </c>
      <c r="J79" s="1">
        <v>44235</v>
      </c>
      <c r="K79" s="1">
        <v>44235</v>
      </c>
      <c r="L79">
        <v>320210363629</v>
      </c>
      <c r="M79" t="s">
        <v>204</v>
      </c>
      <c r="N79" s="1">
        <v>44255</v>
      </c>
      <c r="O79" t="str">
        <f t="shared" si="2"/>
        <v>정상</v>
      </c>
      <c r="P79" t="str">
        <f t="shared" si="3"/>
        <v>엠피아이리치</v>
      </c>
      <c r="Q79" t="s">
        <v>345</v>
      </c>
      <c r="R79"/>
      <c r="S79"/>
      <c r="T79"/>
      <c r="U79"/>
      <c r="V79"/>
      <c r="W79" t="s">
        <v>232</v>
      </c>
      <c r="X79" s="1">
        <v>59210</v>
      </c>
    </row>
    <row r="80" spans="1:24">
      <c r="A80" t="s">
        <v>10</v>
      </c>
      <c r="B80" t="s">
        <v>11</v>
      </c>
      <c r="C80" t="s">
        <v>12</v>
      </c>
      <c r="D80" t="s">
        <v>85</v>
      </c>
      <c r="E80" t="s">
        <v>460</v>
      </c>
      <c r="F80" t="s">
        <v>55</v>
      </c>
      <c r="G80" t="s">
        <v>423</v>
      </c>
      <c r="H80">
        <v>15550</v>
      </c>
      <c r="I80" t="s">
        <v>61</v>
      </c>
      <c r="J80" s="1">
        <v>44235</v>
      </c>
      <c r="K80" s="1">
        <v>44235</v>
      </c>
      <c r="L80">
        <v>320210362734</v>
      </c>
      <c r="M80" t="s">
        <v>204</v>
      </c>
      <c r="N80" s="1">
        <v>44255</v>
      </c>
      <c r="O80" t="str">
        <f t="shared" si="2"/>
        <v>정상</v>
      </c>
      <c r="P80" t="str">
        <f t="shared" si="3"/>
        <v>엠피피스토스</v>
      </c>
      <c r="Q80" t="s">
        <v>345</v>
      </c>
      <c r="R80"/>
      <c r="S80"/>
      <c r="T80"/>
      <c r="U80"/>
      <c r="V80"/>
      <c r="W80" t="s">
        <v>232</v>
      </c>
      <c r="X80" s="1">
        <v>49713</v>
      </c>
    </row>
    <row r="81" spans="1:24">
      <c r="A81" t="s">
        <v>43</v>
      </c>
      <c r="B81" t="s">
        <v>44</v>
      </c>
      <c r="C81" t="s">
        <v>45</v>
      </c>
      <c r="D81" t="s">
        <v>64</v>
      </c>
      <c r="E81" t="s">
        <v>470</v>
      </c>
      <c r="F81" t="s">
        <v>55</v>
      </c>
      <c r="G81" t="s">
        <v>422</v>
      </c>
      <c r="H81">
        <v>36290</v>
      </c>
      <c r="I81" t="s">
        <v>61</v>
      </c>
      <c r="J81" s="1">
        <v>44235</v>
      </c>
      <c r="K81" s="1">
        <v>44235</v>
      </c>
      <c r="L81">
        <v>42146068410000</v>
      </c>
      <c r="M81" t="s">
        <v>204</v>
      </c>
      <c r="N81" s="1">
        <v>44255</v>
      </c>
      <c r="O81" t="str">
        <f t="shared" si="2"/>
        <v>정상</v>
      </c>
      <c r="P81" t="str">
        <f t="shared" si="3"/>
        <v>엠피아이리치</v>
      </c>
      <c r="Q81" t="s">
        <v>345</v>
      </c>
      <c r="R81"/>
      <c r="S81"/>
      <c r="T81"/>
      <c r="U81"/>
      <c r="V81"/>
      <c r="W81" t="s">
        <v>232</v>
      </c>
      <c r="X81"/>
    </row>
    <row r="82" spans="1:24">
      <c r="A82" t="s">
        <v>18</v>
      </c>
      <c r="B82" t="s">
        <v>19</v>
      </c>
      <c r="C82" t="s">
        <v>20</v>
      </c>
      <c r="D82" t="s">
        <v>109</v>
      </c>
      <c r="E82" t="s">
        <v>470</v>
      </c>
      <c r="F82" t="s">
        <v>55</v>
      </c>
      <c r="G82" t="s">
        <v>422</v>
      </c>
      <c r="H82">
        <v>22716</v>
      </c>
      <c r="I82" t="s">
        <v>61</v>
      </c>
      <c r="J82" s="1">
        <v>44235</v>
      </c>
      <c r="K82" s="1">
        <v>44235</v>
      </c>
      <c r="L82">
        <v>42146066650000</v>
      </c>
      <c r="M82" t="s">
        <v>204</v>
      </c>
      <c r="N82" s="1">
        <v>44255</v>
      </c>
      <c r="O82" t="str">
        <f t="shared" si="2"/>
        <v>정상</v>
      </c>
      <c r="P82" t="str">
        <f t="shared" si="3"/>
        <v>엠피가온</v>
      </c>
      <c r="Q82" t="s">
        <v>345</v>
      </c>
      <c r="R82"/>
      <c r="S82"/>
      <c r="T82"/>
      <c r="U82"/>
      <c r="V82"/>
      <c r="W82" t="s">
        <v>232</v>
      </c>
      <c r="X82"/>
    </row>
    <row r="83" spans="1:24">
      <c r="A83" t="s">
        <v>18</v>
      </c>
      <c r="B83" t="s">
        <v>19</v>
      </c>
      <c r="C83" t="s">
        <v>20</v>
      </c>
      <c r="D83" t="s">
        <v>109</v>
      </c>
      <c r="E83" t="s">
        <v>459</v>
      </c>
      <c r="F83" t="s">
        <v>55</v>
      </c>
      <c r="G83" t="s">
        <v>422</v>
      </c>
      <c r="H83">
        <v>38889</v>
      </c>
      <c r="I83" t="s">
        <v>61</v>
      </c>
      <c r="J83" s="1">
        <v>44235</v>
      </c>
      <c r="K83" s="1">
        <v>44235</v>
      </c>
      <c r="L83">
        <v>42142717920000</v>
      </c>
      <c r="M83" t="s">
        <v>204</v>
      </c>
      <c r="N83" s="1">
        <v>44255</v>
      </c>
      <c r="O83" t="str">
        <f t="shared" si="2"/>
        <v>정상</v>
      </c>
      <c r="P83" t="str">
        <f t="shared" si="3"/>
        <v>엠피가온</v>
      </c>
      <c r="Q83" t="s">
        <v>345</v>
      </c>
      <c r="R83"/>
      <c r="S83"/>
      <c r="T83"/>
      <c r="U83"/>
      <c r="V83"/>
      <c r="W83" t="s">
        <v>232</v>
      </c>
      <c r="X83"/>
    </row>
    <row r="84" spans="1:24">
      <c r="A84" t="s">
        <v>13</v>
      </c>
      <c r="B84" t="s">
        <v>14</v>
      </c>
      <c r="C84" t="s">
        <v>15</v>
      </c>
      <c r="D84" t="s">
        <v>65</v>
      </c>
      <c r="E84" t="s">
        <v>459</v>
      </c>
      <c r="F84" t="s">
        <v>55</v>
      </c>
      <c r="G84" t="s">
        <v>422</v>
      </c>
      <c r="H84">
        <v>43404</v>
      </c>
      <c r="I84" t="s">
        <v>61</v>
      </c>
      <c r="J84" s="1">
        <v>44235</v>
      </c>
      <c r="K84" s="1">
        <v>44235</v>
      </c>
      <c r="L84">
        <v>42142724130000</v>
      </c>
      <c r="M84" t="s">
        <v>204</v>
      </c>
      <c r="N84" s="1">
        <v>44255</v>
      </c>
      <c r="O84" t="str">
        <f t="shared" si="2"/>
        <v>정상</v>
      </c>
      <c r="P84" t="s">
        <v>6831</v>
      </c>
      <c r="Q84" t="s">
        <v>345</v>
      </c>
      <c r="R84"/>
      <c r="S84"/>
      <c r="T84"/>
      <c r="U84"/>
      <c r="V84"/>
      <c r="W84" t="s">
        <v>232</v>
      </c>
      <c r="X84"/>
    </row>
    <row r="85" spans="1:24">
      <c r="A85" t="s">
        <v>28</v>
      </c>
      <c r="B85" t="s">
        <v>29</v>
      </c>
      <c r="C85" t="s">
        <v>33</v>
      </c>
      <c r="D85" t="s">
        <v>94</v>
      </c>
      <c r="E85" t="s">
        <v>465</v>
      </c>
      <c r="F85" t="s">
        <v>55</v>
      </c>
      <c r="G85" t="s">
        <v>422</v>
      </c>
      <c r="H85">
        <v>47000</v>
      </c>
      <c r="I85" t="s">
        <v>61</v>
      </c>
      <c r="J85" s="1">
        <v>44232</v>
      </c>
      <c r="K85" s="1">
        <v>44232</v>
      </c>
      <c r="L85" t="s">
        <v>761</v>
      </c>
      <c r="M85" t="s">
        <v>204</v>
      </c>
      <c r="N85" s="1">
        <v>44255</v>
      </c>
      <c r="O85" t="str">
        <f t="shared" si="2"/>
        <v>정상</v>
      </c>
      <c r="P85" t="str">
        <f t="shared" si="3"/>
        <v>엠피송내</v>
      </c>
      <c r="Q85" t="s">
        <v>345</v>
      </c>
      <c r="R85"/>
      <c r="S85"/>
      <c r="T85"/>
      <c r="U85"/>
      <c r="V85"/>
      <c r="W85" t="s">
        <v>232</v>
      </c>
      <c r="X85"/>
    </row>
    <row r="86" spans="1:24">
      <c r="A86" t="s">
        <v>40</v>
      </c>
      <c r="B86" t="s">
        <v>41</v>
      </c>
      <c r="C86" t="s">
        <v>42</v>
      </c>
      <c r="D86" t="s">
        <v>116</v>
      </c>
      <c r="E86" t="s">
        <v>462</v>
      </c>
      <c r="F86" t="s">
        <v>55</v>
      </c>
      <c r="G86" t="s">
        <v>422</v>
      </c>
      <c r="H86">
        <v>56700</v>
      </c>
      <c r="I86" t="s">
        <v>61</v>
      </c>
      <c r="J86" s="1">
        <v>44232</v>
      </c>
      <c r="K86" s="1">
        <v>44232</v>
      </c>
      <c r="L86">
        <v>20210655169</v>
      </c>
      <c r="M86" t="s">
        <v>204</v>
      </c>
      <c r="N86" s="1">
        <v>44255</v>
      </c>
      <c r="O86" t="str">
        <f t="shared" si="2"/>
        <v>정상</v>
      </c>
      <c r="P86" t="str">
        <f t="shared" si="3"/>
        <v>엠피조은</v>
      </c>
      <c r="Q86" t="s">
        <v>345</v>
      </c>
      <c r="R86"/>
      <c r="S86"/>
      <c r="T86"/>
      <c r="U86"/>
      <c r="V86"/>
      <c r="W86" t="s">
        <v>232</v>
      </c>
      <c r="X86"/>
    </row>
    <row r="87" spans="1:24">
      <c r="A87" t="s">
        <v>10</v>
      </c>
      <c r="B87" t="s">
        <v>11</v>
      </c>
      <c r="C87" t="s">
        <v>12</v>
      </c>
      <c r="D87" t="s">
        <v>196</v>
      </c>
      <c r="E87" t="s">
        <v>462</v>
      </c>
      <c r="F87" t="s">
        <v>55</v>
      </c>
      <c r="G87" t="s">
        <v>424</v>
      </c>
      <c r="H87">
        <v>30000</v>
      </c>
      <c r="I87" t="s">
        <v>61</v>
      </c>
      <c r="J87" s="1">
        <v>44232</v>
      </c>
      <c r="K87" s="1">
        <v>44232</v>
      </c>
      <c r="L87">
        <v>20210662377</v>
      </c>
      <c r="M87" t="s">
        <v>204</v>
      </c>
      <c r="N87" s="1">
        <v>44255</v>
      </c>
      <c r="O87" t="str">
        <f t="shared" si="2"/>
        <v>정상</v>
      </c>
      <c r="P87" t="str">
        <f t="shared" si="3"/>
        <v>엠피피스토스</v>
      </c>
      <c r="Q87" t="s">
        <v>345</v>
      </c>
      <c r="R87"/>
      <c r="S87"/>
      <c r="T87"/>
      <c r="U87"/>
      <c r="V87"/>
      <c r="W87" t="s">
        <v>232</v>
      </c>
      <c r="X87"/>
    </row>
    <row r="88" spans="1:24">
      <c r="A88" t="s">
        <v>28</v>
      </c>
      <c r="B88" t="s">
        <v>29</v>
      </c>
      <c r="C88" t="s">
        <v>30</v>
      </c>
      <c r="D88" t="s">
        <v>115</v>
      </c>
      <c r="E88" t="s">
        <v>462</v>
      </c>
      <c r="F88" t="s">
        <v>55</v>
      </c>
      <c r="G88" t="s">
        <v>422</v>
      </c>
      <c r="H88">
        <v>72000</v>
      </c>
      <c r="I88" t="s">
        <v>61</v>
      </c>
      <c r="J88" s="1">
        <v>44232</v>
      </c>
      <c r="K88" s="1">
        <v>44232</v>
      </c>
      <c r="L88">
        <v>20210678226</v>
      </c>
      <c r="M88" t="s">
        <v>204</v>
      </c>
      <c r="N88" s="1">
        <v>44255</v>
      </c>
      <c r="O88" t="str">
        <f t="shared" si="2"/>
        <v>정상</v>
      </c>
      <c r="P88" t="str">
        <f t="shared" si="3"/>
        <v>엠피송내</v>
      </c>
      <c r="Q88" t="s">
        <v>345</v>
      </c>
      <c r="R88"/>
      <c r="S88"/>
      <c r="T88"/>
      <c r="U88"/>
      <c r="V88"/>
      <c r="W88" t="s">
        <v>232</v>
      </c>
      <c r="X88"/>
    </row>
    <row r="89" spans="1:24">
      <c r="A89" t="s">
        <v>28</v>
      </c>
      <c r="B89" t="s">
        <v>29</v>
      </c>
      <c r="C89" t="s">
        <v>30</v>
      </c>
      <c r="D89" t="s">
        <v>115</v>
      </c>
      <c r="E89" t="s">
        <v>462</v>
      </c>
      <c r="F89" t="s">
        <v>55</v>
      </c>
      <c r="G89" t="s">
        <v>422</v>
      </c>
      <c r="H89">
        <v>65300</v>
      </c>
      <c r="I89" t="s">
        <v>61</v>
      </c>
      <c r="J89" s="1">
        <v>44232</v>
      </c>
      <c r="K89" s="1">
        <v>44232</v>
      </c>
      <c r="L89">
        <v>20210675559</v>
      </c>
      <c r="M89" t="s">
        <v>204</v>
      </c>
      <c r="N89" s="1">
        <v>44255</v>
      </c>
      <c r="O89" t="str">
        <f t="shared" si="2"/>
        <v>정상</v>
      </c>
      <c r="P89" t="str">
        <f t="shared" si="3"/>
        <v>엠피송내</v>
      </c>
      <c r="Q89" t="s">
        <v>345</v>
      </c>
      <c r="R89"/>
      <c r="S89"/>
      <c r="T89"/>
      <c r="U89"/>
      <c r="V89"/>
      <c r="W89" t="s">
        <v>232</v>
      </c>
      <c r="X89"/>
    </row>
    <row r="90" spans="1:24">
      <c r="A90" t="s">
        <v>6</v>
      </c>
      <c r="B90" t="s">
        <v>7</v>
      </c>
      <c r="C90" t="s">
        <v>32</v>
      </c>
      <c r="D90" t="s">
        <v>122</v>
      </c>
      <c r="E90" t="s">
        <v>462</v>
      </c>
      <c r="F90" t="s">
        <v>55</v>
      </c>
      <c r="G90" t="s">
        <v>422</v>
      </c>
      <c r="H90">
        <v>102956</v>
      </c>
      <c r="I90" t="s">
        <v>61</v>
      </c>
      <c r="J90" s="1">
        <v>44232</v>
      </c>
      <c r="K90" s="1">
        <v>44232</v>
      </c>
      <c r="L90">
        <v>20210665460</v>
      </c>
      <c r="M90" t="s">
        <v>204</v>
      </c>
      <c r="N90" s="1">
        <v>44255</v>
      </c>
      <c r="O90" t="str">
        <f t="shared" si="2"/>
        <v>정상</v>
      </c>
      <c r="P90" t="str">
        <f t="shared" si="3"/>
        <v>엠피의정부</v>
      </c>
      <c r="Q90" t="s">
        <v>345</v>
      </c>
      <c r="R90"/>
      <c r="S90"/>
      <c r="T90"/>
      <c r="U90"/>
      <c r="V90"/>
      <c r="W90" t="s">
        <v>232</v>
      </c>
      <c r="X90"/>
    </row>
    <row r="91" spans="1:24">
      <c r="A91" t="s">
        <v>6</v>
      </c>
      <c r="B91" t="s">
        <v>7</v>
      </c>
      <c r="C91" t="s">
        <v>32</v>
      </c>
      <c r="D91" t="s">
        <v>644</v>
      </c>
      <c r="E91" t="s">
        <v>462</v>
      </c>
      <c r="F91" t="s">
        <v>55</v>
      </c>
      <c r="G91" t="s">
        <v>422</v>
      </c>
      <c r="H91">
        <v>33165</v>
      </c>
      <c r="I91" t="s">
        <v>61</v>
      </c>
      <c r="J91" s="1">
        <v>44232</v>
      </c>
      <c r="K91" s="1">
        <v>44232</v>
      </c>
      <c r="L91">
        <v>20210652837</v>
      </c>
      <c r="M91" t="s">
        <v>204</v>
      </c>
      <c r="N91" s="1">
        <v>44255</v>
      </c>
      <c r="O91" t="str">
        <f t="shared" si="2"/>
        <v>정상</v>
      </c>
      <c r="P91" t="str">
        <f t="shared" si="3"/>
        <v>엠피의정부</v>
      </c>
      <c r="Q91" t="s">
        <v>345</v>
      </c>
      <c r="R91"/>
      <c r="S91"/>
      <c r="T91"/>
      <c r="U91"/>
      <c r="V91"/>
      <c r="W91" t="s">
        <v>232</v>
      </c>
      <c r="X91"/>
    </row>
    <row r="92" spans="1:24">
      <c r="A92" t="s">
        <v>10</v>
      </c>
      <c r="B92" t="s">
        <v>11</v>
      </c>
      <c r="C92" t="s">
        <v>12</v>
      </c>
      <c r="D92" t="s">
        <v>147</v>
      </c>
      <c r="E92" t="s">
        <v>462</v>
      </c>
      <c r="F92" t="s">
        <v>55</v>
      </c>
      <c r="G92" t="s">
        <v>422</v>
      </c>
      <c r="H92">
        <v>48100</v>
      </c>
      <c r="I92" t="s">
        <v>61</v>
      </c>
      <c r="J92" s="1">
        <v>44232</v>
      </c>
      <c r="K92" s="1">
        <v>44232</v>
      </c>
      <c r="L92">
        <v>20210676955</v>
      </c>
      <c r="M92" t="s">
        <v>204</v>
      </c>
      <c r="N92" s="1">
        <v>44255</v>
      </c>
      <c r="O92" t="str">
        <f t="shared" si="2"/>
        <v>정상</v>
      </c>
      <c r="P92" t="str">
        <f t="shared" si="3"/>
        <v>엠피피스토스</v>
      </c>
      <c r="Q92" t="s">
        <v>345</v>
      </c>
      <c r="R92"/>
      <c r="S92"/>
      <c r="T92"/>
      <c r="U92"/>
      <c r="V92"/>
      <c r="W92" t="s">
        <v>232</v>
      </c>
      <c r="X92"/>
    </row>
    <row r="93" spans="1:24">
      <c r="A93" t="s">
        <v>40</v>
      </c>
      <c r="B93" t="s">
        <v>41</v>
      </c>
      <c r="C93" t="s">
        <v>42</v>
      </c>
      <c r="D93" t="s">
        <v>98</v>
      </c>
      <c r="E93" t="s">
        <v>462</v>
      </c>
      <c r="F93" t="s">
        <v>55</v>
      </c>
      <c r="G93" t="s">
        <v>422</v>
      </c>
      <c r="H93">
        <v>141000</v>
      </c>
      <c r="I93" t="s">
        <v>61</v>
      </c>
      <c r="J93" s="1">
        <v>44232</v>
      </c>
      <c r="K93" s="1">
        <v>44232</v>
      </c>
      <c r="L93">
        <v>20210653599</v>
      </c>
      <c r="M93" t="s">
        <v>204</v>
      </c>
      <c r="N93" s="1">
        <v>44255</v>
      </c>
      <c r="O93" t="str">
        <f t="shared" si="2"/>
        <v>정상</v>
      </c>
      <c r="P93" t="str">
        <f t="shared" si="3"/>
        <v>엠피조은</v>
      </c>
      <c r="Q93" t="s">
        <v>345</v>
      </c>
      <c r="R93"/>
      <c r="S93"/>
      <c r="T93"/>
      <c r="U93"/>
      <c r="V93"/>
      <c r="W93" t="s">
        <v>232</v>
      </c>
      <c r="X93"/>
    </row>
    <row r="94" spans="1:24">
      <c r="A94" t="s">
        <v>10</v>
      </c>
      <c r="B94" t="s">
        <v>11</v>
      </c>
      <c r="C94" t="s">
        <v>12</v>
      </c>
      <c r="D94" t="s">
        <v>154</v>
      </c>
      <c r="E94" t="s">
        <v>462</v>
      </c>
      <c r="F94" t="s">
        <v>55</v>
      </c>
      <c r="G94" t="s">
        <v>422</v>
      </c>
      <c r="H94">
        <v>50000</v>
      </c>
      <c r="I94" t="s">
        <v>61</v>
      </c>
      <c r="J94" s="1">
        <v>44232</v>
      </c>
      <c r="K94" s="1">
        <v>44232</v>
      </c>
      <c r="L94">
        <v>20210656605</v>
      </c>
      <c r="M94" t="s">
        <v>204</v>
      </c>
      <c r="N94" s="1">
        <v>44255</v>
      </c>
      <c r="O94" t="str">
        <f t="shared" si="2"/>
        <v>정상</v>
      </c>
      <c r="P94" t="str">
        <f t="shared" si="3"/>
        <v>엠피피스토스</v>
      </c>
      <c r="Q94" t="s">
        <v>345</v>
      </c>
      <c r="R94"/>
      <c r="S94"/>
      <c r="T94"/>
      <c r="U94"/>
      <c r="V94"/>
      <c r="W94" t="s">
        <v>232</v>
      </c>
      <c r="X94"/>
    </row>
    <row r="95" spans="1:24">
      <c r="A95" t="s">
        <v>10</v>
      </c>
      <c r="B95" t="s">
        <v>11</v>
      </c>
      <c r="C95" t="s">
        <v>12</v>
      </c>
      <c r="D95" t="s">
        <v>66</v>
      </c>
      <c r="E95" t="s">
        <v>462</v>
      </c>
      <c r="F95" t="s">
        <v>55</v>
      </c>
      <c r="G95" t="s">
        <v>422</v>
      </c>
      <c r="H95">
        <v>59561</v>
      </c>
      <c r="I95" t="s">
        <v>61</v>
      </c>
      <c r="J95" s="1">
        <v>44232</v>
      </c>
      <c r="K95" s="1">
        <v>44232</v>
      </c>
      <c r="L95">
        <v>20210677638</v>
      </c>
      <c r="M95" t="s">
        <v>204</v>
      </c>
      <c r="N95" s="1">
        <v>44255</v>
      </c>
      <c r="O95" t="str">
        <f t="shared" si="2"/>
        <v>정상</v>
      </c>
      <c r="P95" t="str">
        <f t="shared" si="3"/>
        <v>엠피피스토스</v>
      </c>
      <c r="Q95" t="s">
        <v>345</v>
      </c>
      <c r="R95"/>
      <c r="S95"/>
      <c r="T95"/>
      <c r="U95"/>
      <c r="V95"/>
      <c r="W95" t="s">
        <v>232</v>
      </c>
      <c r="X95"/>
    </row>
    <row r="96" spans="1:24">
      <c r="A96" t="s">
        <v>10</v>
      </c>
      <c r="B96" t="s">
        <v>11</v>
      </c>
      <c r="C96" t="s">
        <v>12</v>
      </c>
      <c r="D96" t="s">
        <v>168</v>
      </c>
      <c r="E96" t="s">
        <v>462</v>
      </c>
      <c r="F96" t="s">
        <v>55</v>
      </c>
      <c r="G96" t="s">
        <v>422</v>
      </c>
      <c r="H96">
        <v>125000</v>
      </c>
      <c r="I96" t="s">
        <v>61</v>
      </c>
      <c r="J96" s="1">
        <v>44232</v>
      </c>
      <c r="K96" s="1">
        <v>44232</v>
      </c>
      <c r="L96">
        <v>20210658337</v>
      </c>
      <c r="M96" t="s">
        <v>204</v>
      </c>
      <c r="N96" s="1">
        <v>44255</v>
      </c>
      <c r="O96" t="str">
        <f t="shared" si="2"/>
        <v>정상</v>
      </c>
      <c r="P96" t="str">
        <f t="shared" si="3"/>
        <v>엠피피스토스</v>
      </c>
      <c r="Q96" t="s">
        <v>345</v>
      </c>
      <c r="R96"/>
      <c r="S96"/>
      <c r="T96"/>
      <c r="U96"/>
      <c r="V96"/>
      <c r="W96" t="s">
        <v>232</v>
      </c>
      <c r="X96"/>
    </row>
    <row r="97" spans="1:24">
      <c r="A97" t="s">
        <v>13</v>
      </c>
      <c r="B97" t="s">
        <v>16</v>
      </c>
      <c r="C97" t="s">
        <v>643</v>
      </c>
      <c r="D97" t="s">
        <v>84</v>
      </c>
      <c r="E97" t="s">
        <v>462</v>
      </c>
      <c r="F97" t="s">
        <v>55</v>
      </c>
      <c r="G97" t="s">
        <v>422</v>
      </c>
      <c r="H97">
        <v>28500</v>
      </c>
      <c r="I97" t="s">
        <v>61</v>
      </c>
      <c r="J97" s="1">
        <v>44232</v>
      </c>
      <c r="K97" s="1">
        <v>44232</v>
      </c>
      <c r="L97">
        <v>20210672432</v>
      </c>
      <c r="M97" t="s">
        <v>204</v>
      </c>
      <c r="N97" s="1">
        <v>44255</v>
      </c>
      <c r="O97" t="str">
        <f t="shared" si="2"/>
        <v>정상</v>
      </c>
      <c r="P97" t="s">
        <v>6821</v>
      </c>
      <c r="Q97" t="s">
        <v>345</v>
      </c>
      <c r="R97"/>
      <c r="S97"/>
      <c r="T97"/>
      <c r="U97"/>
      <c r="V97"/>
      <c r="W97" t="s">
        <v>232</v>
      </c>
      <c r="X97"/>
    </row>
    <row r="98" spans="1:24">
      <c r="A98" t="s">
        <v>25</v>
      </c>
      <c r="B98" t="s">
        <v>26</v>
      </c>
      <c r="C98" t="s">
        <v>27</v>
      </c>
      <c r="D98" t="s">
        <v>692</v>
      </c>
      <c r="E98" t="s">
        <v>463</v>
      </c>
      <c r="F98" t="s">
        <v>55</v>
      </c>
      <c r="G98" t="s">
        <v>422</v>
      </c>
      <c r="H98">
        <v>10045</v>
      </c>
      <c r="I98" t="s">
        <v>61</v>
      </c>
      <c r="J98" s="1">
        <v>44232</v>
      </c>
      <c r="K98" s="1">
        <v>44232</v>
      </c>
      <c r="L98">
        <v>52103101950000</v>
      </c>
      <c r="M98" t="s">
        <v>204</v>
      </c>
      <c r="N98" s="1">
        <v>44255</v>
      </c>
      <c r="O98" t="str">
        <f t="shared" si="2"/>
        <v>정상</v>
      </c>
      <c r="P98" t="str">
        <f t="shared" si="3"/>
        <v>엠피상동</v>
      </c>
      <c r="Q98" t="s">
        <v>345</v>
      </c>
      <c r="R98"/>
      <c r="S98"/>
      <c r="T98"/>
      <c r="U98"/>
      <c r="V98"/>
      <c r="W98" t="s">
        <v>232</v>
      </c>
      <c r="X98" s="1">
        <v>51537</v>
      </c>
    </row>
    <row r="99" spans="1:24">
      <c r="A99" t="s">
        <v>10</v>
      </c>
      <c r="B99" t="s">
        <v>11</v>
      </c>
      <c r="C99" t="s">
        <v>12</v>
      </c>
      <c r="D99" t="s">
        <v>85</v>
      </c>
      <c r="E99" t="s">
        <v>463</v>
      </c>
      <c r="F99" t="s">
        <v>55</v>
      </c>
      <c r="G99" t="s">
        <v>422</v>
      </c>
      <c r="H99">
        <v>18000</v>
      </c>
      <c r="I99" t="s">
        <v>61</v>
      </c>
      <c r="J99" s="1">
        <v>44232</v>
      </c>
      <c r="K99" s="1">
        <v>44232</v>
      </c>
      <c r="L99">
        <v>52103164550000</v>
      </c>
      <c r="M99" t="s">
        <v>204</v>
      </c>
      <c r="N99" s="1">
        <v>44255</v>
      </c>
      <c r="O99" t="str">
        <f t="shared" si="2"/>
        <v>정상</v>
      </c>
      <c r="P99" t="str">
        <f t="shared" si="3"/>
        <v>엠피피스토스</v>
      </c>
      <c r="Q99" t="s">
        <v>345</v>
      </c>
      <c r="R99"/>
      <c r="S99"/>
      <c r="T99"/>
      <c r="U99"/>
      <c r="V99"/>
      <c r="W99" t="s">
        <v>232</v>
      </c>
      <c r="X99" s="1">
        <v>51537</v>
      </c>
    </row>
    <row r="100" spans="1:24">
      <c r="A100" t="s">
        <v>13</v>
      </c>
      <c r="B100" t="s">
        <v>16</v>
      </c>
      <c r="C100" t="s">
        <v>643</v>
      </c>
      <c r="D100" t="s">
        <v>84</v>
      </c>
      <c r="E100" t="s">
        <v>463</v>
      </c>
      <c r="F100" t="s">
        <v>55</v>
      </c>
      <c r="G100" t="s">
        <v>422</v>
      </c>
      <c r="H100">
        <v>25000</v>
      </c>
      <c r="I100" t="s">
        <v>61</v>
      </c>
      <c r="J100" s="1">
        <v>44232</v>
      </c>
      <c r="K100" s="1">
        <v>44232</v>
      </c>
      <c r="L100">
        <v>52103160890000</v>
      </c>
      <c r="M100" t="s">
        <v>204</v>
      </c>
      <c r="N100" s="1">
        <v>44255</v>
      </c>
      <c r="O100" t="str">
        <f t="shared" si="2"/>
        <v>정상</v>
      </c>
      <c r="P100" t="s">
        <v>6821</v>
      </c>
      <c r="Q100" t="s">
        <v>345</v>
      </c>
      <c r="R100"/>
      <c r="S100"/>
      <c r="T100"/>
      <c r="U100"/>
      <c r="V100"/>
      <c r="W100" t="s">
        <v>232</v>
      </c>
      <c r="X100" s="1">
        <v>47884</v>
      </c>
    </row>
    <row r="101" spans="1:24">
      <c r="A101" t="s">
        <v>10</v>
      </c>
      <c r="B101" t="s">
        <v>11</v>
      </c>
      <c r="C101" t="s">
        <v>12</v>
      </c>
      <c r="D101" t="s">
        <v>154</v>
      </c>
      <c r="E101" t="s">
        <v>467</v>
      </c>
      <c r="F101" t="s">
        <v>55</v>
      </c>
      <c r="G101" t="s">
        <v>422</v>
      </c>
      <c r="H101">
        <v>52716</v>
      </c>
      <c r="I101" t="s">
        <v>61</v>
      </c>
      <c r="J101" s="1">
        <v>44232</v>
      </c>
      <c r="K101" s="1">
        <v>44232</v>
      </c>
      <c r="L101">
        <v>20210047908</v>
      </c>
      <c r="M101" t="s">
        <v>204</v>
      </c>
      <c r="N101" s="1">
        <v>44255</v>
      </c>
      <c r="O101" t="str">
        <f t="shared" si="2"/>
        <v>정상</v>
      </c>
      <c r="P101" t="str">
        <f t="shared" si="3"/>
        <v>엠피피스토스</v>
      </c>
      <c r="Q101" t="s">
        <v>345</v>
      </c>
      <c r="R101"/>
      <c r="S101"/>
      <c r="T101"/>
      <c r="U101"/>
      <c r="V101"/>
      <c r="W101" t="s">
        <v>232</v>
      </c>
      <c r="X101" s="1">
        <v>56285</v>
      </c>
    </row>
    <row r="102" spans="1:24">
      <c r="A102" t="s">
        <v>25</v>
      </c>
      <c r="B102" t="s">
        <v>26</v>
      </c>
      <c r="C102" t="s">
        <v>27</v>
      </c>
      <c r="D102" t="s">
        <v>113</v>
      </c>
      <c r="E102" t="s">
        <v>465</v>
      </c>
      <c r="F102" t="s">
        <v>55</v>
      </c>
      <c r="G102" t="s">
        <v>423</v>
      </c>
      <c r="H102">
        <v>23880</v>
      </c>
      <c r="I102" t="s">
        <v>61</v>
      </c>
      <c r="J102" s="1">
        <v>44232</v>
      </c>
      <c r="K102" s="1">
        <v>44232</v>
      </c>
      <c r="L102" t="s">
        <v>784</v>
      </c>
      <c r="M102" t="s">
        <v>204</v>
      </c>
      <c r="N102" s="1">
        <v>44255</v>
      </c>
      <c r="O102" t="str">
        <f t="shared" si="2"/>
        <v>정상</v>
      </c>
      <c r="P102" t="str">
        <f t="shared" si="3"/>
        <v>엠피상동</v>
      </c>
      <c r="Q102" t="s">
        <v>345</v>
      </c>
      <c r="R102"/>
      <c r="S102"/>
      <c r="T102"/>
      <c r="U102"/>
      <c r="V102"/>
      <c r="W102" t="s">
        <v>232</v>
      </c>
      <c r="X102"/>
    </row>
    <row r="103" spans="1:24">
      <c r="A103" t="s">
        <v>25</v>
      </c>
      <c r="B103" t="s">
        <v>26</v>
      </c>
      <c r="C103" t="s">
        <v>27</v>
      </c>
      <c r="D103" t="s">
        <v>113</v>
      </c>
      <c r="E103" t="s">
        <v>465</v>
      </c>
      <c r="F103" t="s">
        <v>55</v>
      </c>
      <c r="G103" t="s">
        <v>422</v>
      </c>
      <c r="H103">
        <v>110800</v>
      </c>
      <c r="I103" t="s">
        <v>61</v>
      </c>
      <c r="J103" s="1">
        <v>44232</v>
      </c>
      <c r="K103" s="1">
        <v>44232</v>
      </c>
      <c r="L103" t="s">
        <v>783</v>
      </c>
      <c r="M103" t="s">
        <v>204</v>
      </c>
      <c r="N103" s="1">
        <v>44255</v>
      </c>
      <c r="O103" t="str">
        <f t="shared" si="2"/>
        <v>정상</v>
      </c>
      <c r="P103" t="str">
        <f t="shared" si="3"/>
        <v>엠피상동</v>
      </c>
      <c r="Q103" t="s">
        <v>345</v>
      </c>
      <c r="R103"/>
      <c r="S103"/>
      <c r="T103"/>
      <c r="U103"/>
      <c r="V103"/>
      <c r="W103" t="s">
        <v>232</v>
      </c>
      <c r="X103"/>
    </row>
    <row r="104" spans="1:24">
      <c r="A104" t="s">
        <v>28</v>
      </c>
      <c r="B104" t="s">
        <v>29</v>
      </c>
      <c r="C104" t="s">
        <v>33</v>
      </c>
      <c r="D104" t="s">
        <v>90</v>
      </c>
      <c r="E104" t="s">
        <v>465</v>
      </c>
      <c r="F104" t="s">
        <v>55</v>
      </c>
      <c r="G104" t="s">
        <v>423</v>
      </c>
      <c r="H104">
        <v>9480</v>
      </c>
      <c r="I104" t="s">
        <v>61</v>
      </c>
      <c r="J104" s="1">
        <v>44232</v>
      </c>
      <c r="K104" s="1">
        <v>44232</v>
      </c>
      <c r="L104" t="s">
        <v>766</v>
      </c>
      <c r="M104" t="s">
        <v>204</v>
      </c>
      <c r="N104" s="1">
        <v>44255</v>
      </c>
      <c r="O104" t="str">
        <f t="shared" si="2"/>
        <v>정상</v>
      </c>
      <c r="P104" t="str">
        <f t="shared" si="3"/>
        <v>엠피송내</v>
      </c>
      <c r="Q104" t="s">
        <v>345</v>
      </c>
      <c r="R104"/>
      <c r="S104"/>
      <c r="T104"/>
      <c r="U104"/>
      <c r="V104"/>
      <c r="W104" t="s">
        <v>232</v>
      </c>
      <c r="X104"/>
    </row>
    <row r="105" spans="1:24">
      <c r="A105" t="s">
        <v>25</v>
      </c>
      <c r="B105" t="s">
        <v>26</v>
      </c>
      <c r="C105" t="s">
        <v>27</v>
      </c>
      <c r="D105" t="s">
        <v>160</v>
      </c>
      <c r="E105" t="s">
        <v>465</v>
      </c>
      <c r="F105" t="s">
        <v>55</v>
      </c>
      <c r="G105" t="s">
        <v>422</v>
      </c>
      <c r="H105">
        <v>110060</v>
      </c>
      <c r="I105" t="s">
        <v>61</v>
      </c>
      <c r="J105" s="1">
        <v>44232</v>
      </c>
      <c r="K105" s="1">
        <v>44232</v>
      </c>
      <c r="L105" t="s">
        <v>763</v>
      </c>
      <c r="M105" t="s">
        <v>204</v>
      </c>
      <c r="N105" s="1">
        <v>44255</v>
      </c>
      <c r="O105" t="str">
        <f t="shared" si="2"/>
        <v>정상</v>
      </c>
      <c r="P105" t="str">
        <f t="shared" si="3"/>
        <v>엠피상동</v>
      </c>
      <c r="Q105" t="s">
        <v>345</v>
      </c>
      <c r="R105"/>
      <c r="S105"/>
      <c r="T105"/>
      <c r="U105"/>
      <c r="V105"/>
      <c r="W105" t="s">
        <v>232</v>
      </c>
      <c r="X105"/>
    </row>
    <row r="106" spans="1:24">
      <c r="A106" t="s">
        <v>25</v>
      </c>
      <c r="B106" t="s">
        <v>26</v>
      </c>
      <c r="C106" t="s">
        <v>27</v>
      </c>
      <c r="D106" t="s">
        <v>691</v>
      </c>
      <c r="E106" t="s">
        <v>465</v>
      </c>
      <c r="F106" t="s">
        <v>55</v>
      </c>
      <c r="G106" t="s">
        <v>422</v>
      </c>
      <c r="H106">
        <v>20000</v>
      </c>
      <c r="I106" t="s">
        <v>61</v>
      </c>
      <c r="J106" s="1">
        <v>44232</v>
      </c>
      <c r="K106" s="1">
        <v>44232</v>
      </c>
      <c r="L106" t="s">
        <v>772</v>
      </c>
      <c r="M106" t="s">
        <v>204</v>
      </c>
      <c r="N106" s="1">
        <v>44255</v>
      </c>
      <c r="O106" t="str">
        <f t="shared" si="2"/>
        <v>정상</v>
      </c>
      <c r="P106" t="str">
        <f t="shared" si="3"/>
        <v>엠피상동</v>
      </c>
      <c r="Q106" t="s">
        <v>345</v>
      </c>
      <c r="R106"/>
      <c r="S106"/>
      <c r="T106"/>
      <c r="U106"/>
      <c r="V106"/>
      <c r="W106" t="s">
        <v>232</v>
      </c>
      <c r="X106"/>
    </row>
    <row r="107" spans="1:24">
      <c r="A107" t="s">
        <v>6</v>
      </c>
      <c r="B107" t="s">
        <v>7</v>
      </c>
      <c r="C107" t="s">
        <v>32</v>
      </c>
      <c r="D107" t="s">
        <v>644</v>
      </c>
      <c r="E107" t="s">
        <v>465</v>
      </c>
      <c r="F107" t="s">
        <v>55</v>
      </c>
      <c r="G107" t="s">
        <v>422</v>
      </c>
      <c r="H107">
        <v>26570</v>
      </c>
      <c r="I107" t="s">
        <v>61</v>
      </c>
      <c r="J107" s="1">
        <v>44232</v>
      </c>
      <c r="K107" s="1">
        <v>44232</v>
      </c>
      <c r="L107" t="s">
        <v>793</v>
      </c>
      <c r="M107" t="s">
        <v>204</v>
      </c>
      <c r="N107" s="1">
        <v>44255</v>
      </c>
      <c r="O107" t="str">
        <f t="shared" si="2"/>
        <v>정상</v>
      </c>
      <c r="P107" t="str">
        <f t="shared" si="3"/>
        <v>엠피의정부</v>
      </c>
      <c r="Q107" t="s">
        <v>345</v>
      </c>
      <c r="R107"/>
      <c r="S107"/>
      <c r="T107"/>
      <c r="U107"/>
      <c r="V107"/>
      <c r="W107" t="s">
        <v>232</v>
      </c>
      <c r="X107"/>
    </row>
    <row r="108" spans="1:24">
      <c r="A108" t="s">
        <v>25</v>
      </c>
      <c r="B108" t="s">
        <v>26</v>
      </c>
      <c r="C108" t="s">
        <v>27</v>
      </c>
      <c r="D108" t="s">
        <v>692</v>
      </c>
      <c r="E108" t="s">
        <v>465</v>
      </c>
      <c r="F108" t="s">
        <v>55</v>
      </c>
      <c r="G108" t="s">
        <v>422</v>
      </c>
      <c r="H108">
        <v>19600</v>
      </c>
      <c r="I108" t="s">
        <v>61</v>
      </c>
      <c r="J108" s="1">
        <v>44232</v>
      </c>
      <c r="K108" s="1">
        <v>44232</v>
      </c>
      <c r="L108" t="s">
        <v>785</v>
      </c>
      <c r="M108" t="s">
        <v>204</v>
      </c>
      <c r="N108" s="1">
        <v>44255</v>
      </c>
      <c r="O108" t="str">
        <f t="shared" si="2"/>
        <v>정상</v>
      </c>
      <c r="P108" t="str">
        <f t="shared" si="3"/>
        <v>엠피상동</v>
      </c>
      <c r="Q108" t="s">
        <v>345</v>
      </c>
      <c r="R108"/>
      <c r="S108"/>
      <c r="T108"/>
      <c r="U108"/>
      <c r="V108"/>
      <c r="W108" t="s">
        <v>232</v>
      </c>
      <c r="X108"/>
    </row>
    <row r="109" spans="1:24">
      <c r="A109" t="s">
        <v>28</v>
      </c>
      <c r="B109" t="s">
        <v>29</v>
      </c>
      <c r="C109" t="s">
        <v>33</v>
      </c>
      <c r="D109" t="s">
        <v>90</v>
      </c>
      <c r="E109" t="s">
        <v>465</v>
      </c>
      <c r="F109" t="s">
        <v>55</v>
      </c>
      <c r="G109" t="s">
        <v>422</v>
      </c>
      <c r="H109">
        <v>18000</v>
      </c>
      <c r="I109" t="s">
        <v>61</v>
      </c>
      <c r="J109" s="1">
        <v>44232</v>
      </c>
      <c r="K109" s="1">
        <v>44232</v>
      </c>
      <c r="L109" t="s">
        <v>767</v>
      </c>
      <c r="M109" t="s">
        <v>204</v>
      </c>
      <c r="N109" s="1">
        <v>44255</v>
      </c>
      <c r="O109" t="str">
        <f t="shared" si="2"/>
        <v>정상</v>
      </c>
      <c r="P109" t="str">
        <f t="shared" si="3"/>
        <v>엠피송내</v>
      </c>
      <c r="Q109" t="s">
        <v>345</v>
      </c>
      <c r="R109"/>
      <c r="S109"/>
      <c r="T109"/>
      <c r="U109"/>
      <c r="V109"/>
      <c r="W109" t="s">
        <v>232</v>
      </c>
      <c r="X109"/>
    </row>
    <row r="110" spans="1:24">
      <c r="A110" t="s">
        <v>28</v>
      </c>
      <c r="B110" t="s">
        <v>29</v>
      </c>
      <c r="C110" t="s">
        <v>33</v>
      </c>
      <c r="D110" t="s">
        <v>94</v>
      </c>
      <c r="E110" t="s">
        <v>465</v>
      </c>
      <c r="F110" t="s">
        <v>55</v>
      </c>
      <c r="G110" t="s">
        <v>422</v>
      </c>
      <c r="H110">
        <v>30800</v>
      </c>
      <c r="I110" t="s">
        <v>61</v>
      </c>
      <c r="J110" s="1">
        <v>44232</v>
      </c>
      <c r="K110" s="1">
        <v>44232</v>
      </c>
      <c r="L110" t="s">
        <v>765</v>
      </c>
      <c r="M110" t="s">
        <v>204</v>
      </c>
      <c r="N110" s="1">
        <v>44255</v>
      </c>
      <c r="O110" t="str">
        <f t="shared" si="2"/>
        <v>정상</v>
      </c>
      <c r="P110" t="str">
        <f t="shared" si="3"/>
        <v>엠피송내</v>
      </c>
      <c r="Q110" t="s">
        <v>345</v>
      </c>
      <c r="R110"/>
      <c r="S110"/>
      <c r="T110"/>
      <c r="U110"/>
      <c r="V110"/>
      <c r="W110" t="s">
        <v>232</v>
      </c>
      <c r="X110"/>
    </row>
    <row r="111" spans="1:24">
      <c r="A111" t="s">
        <v>28</v>
      </c>
      <c r="B111"/>
      <c r="C111"/>
      <c r="D111" t="s">
        <v>129</v>
      </c>
      <c r="E111" t="s">
        <v>465</v>
      </c>
      <c r="F111" t="s">
        <v>55</v>
      </c>
      <c r="G111" t="s">
        <v>422</v>
      </c>
      <c r="H111">
        <v>27000</v>
      </c>
      <c r="I111" t="s">
        <v>61</v>
      </c>
      <c r="J111" s="1">
        <v>44232</v>
      </c>
      <c r="K111" s="1">
        <v>44232</v>
      </c>
      <c r="L111" t="s">
        <v>771</v>
      </c>
      <c r="M111" t="s">
        <v>204</v>
      </c>
      <c r="N111" s="1">
        <v>44255</v>
      </c>
      <c r="O111" t="str">
        <f t="shared" si="2"/>
        <v>정상</v>
      </c>
      <c r="P111" t="str">
        <f t="shared" si="3"/>
        <v>엠피송내</v>
      </c>
      <c r="Q111" t="s">
        <v>345</v>
      </c>
      <c r="R111"/>
      <c r="S111"/>
      <c r="T111"/>
      <c r="U111"/>
      <c r="V111"/>
      <c r="W111" t="s">
        <v>232</v>
      </c>
      <c r="X111"/>
    </row>
    <row r="112" spans="1:24">
      <c r="A112" t="s">
        <v>22</v>
      </c>
      <c r="B112" t="s">
        <v>23</v>
      </c>
      <c r="C112" t="s">
        <v>24</v>
      </c>
      <c r="D112" t="s">
        <v>81</v>
      </c>
      <c r="E112" t="s">
        <v>465</v>
      </c>
      <c r="F112" t="s">
        <v>55</v>
      </c>
      <c r="G112" t="s">
        <v>422</v>
      </c>
      <c r="H112">
        <v>28400</v>
      </c>
      <c r="I112" t="s">
        <v>61</v>
      </c>
      <c r="J112" s="1">
        <v>44232</v>
      </c>
      <c r="K112" s="1">
        <v>44232</v>
      </c>
      <c r="L112" t="s">
        <v>789</v>
      </c>
      <c r="M112" t="s">
        <v>204</v>
      </c>
      <c r="N112" s="1">
        <v>44255</v>
      </c>
      <c r="O112" t="str">
        <f t="shared" si="2"/>
        <v>정상</v>
      </c>
      <c r="P112" t="str">
        <f t="shared" si="3"/>
        <v>엠피성공</v>
      </c>
      <c r="Q112" t="s">
        <v>345</v>
      </c>
      <c r="R112"/>
      <c r="S112"/>
      <c r="T112"/>
      <c r="U112"/>
      <c r="V112"/>
      <c r="W112" t="s">
        <v>232</v>
      </c>
      <c r="X112"/>
    </row>
    <row r="113" spans="1:24">
      <c r="A113" t="s">
        <v>10</v>
      </c>
      <c r="B113" t="s">
        <v>11</v>
      </c>
      <c r="C113" t="s">
        <v>12</v>
      </c>
      <c r="D113" t="s">
        <v>85</v>
      </c>
      <c r="E113" t="s">
        <v>465</v>
      </c>
      <c r="F113" t="s">
        <v>55</v>
      </c>
      <c r="G113" t="s">
        <v>422</v>
      </c>
      <c r="H113">
        <v>60620</v>
      </c>
      <c r="I113" t="s">
        <v>61</v>
      </c>
      <c r="J113" s="1">
        <v>44232</v>
      </c>
      <c r="K113" s="1">
        <v>44232</v>
      </c>
      <c r="L113" t="s">
        <v>782</v>
      </c>
      <c r="M113" t="s">
        <v>204</v>
      </c>
      <c r="N113" s="1">
        <v>44255</v>
      </c>
      <c r="O113" t="str">
        <f t="shared" si="2"/>
        <v>정상</v>
      </c>
      <c r="P113" t="str">
        <f t="shared" si="3"/>
        <v>엠피피스토스</v>
      </c>
      <c r="Q113" t="s">
        <v>345</v>
      </c>
      <c r="R113"/>
      <c r="S113"/>
      <c r="T113"/>
      <c r="U113"/>
      <c r="V113"/>
      <c r="W113" t="s">
        <v>232</v>
      </c>
      <c r="X113"/>
    </row>
    <row r="114" spans="1:24">
      <c r="A114" t="s">
        <v>10</v>
      </c>
      <c r="B114" t="s">
        <v>11</v>
      </c>
      <c r="C114" t="s">
        <v>12</v>
      </c>
      <c r="D114" t="s">
        <v>168</v>
      </c>
      <c r="E114" t="s">
        <v>465</v>
      </c>
      <c r="F114" t="s">
        <v>55</v>
      </c>
      <c r="G114" t="s">
        <v>422</v>
      </c>
      <c r="H114">
        <v>39900</v>
      </c>
      <c r="I114" t="s">
        <v>61</v>
      </c>
      <c r="J114" s="1">
        <v>44232</v>
      </c>
      <c r="K114" s="1">
        <v>44232</v>
      </c>
      <c r="L114" t="s">
        <v>794</v>
      </c>
      <c r="M114" t="s">
        <v>204</v>
      </c>
      <c r="N114" s="1">
        <v>44255</v>
      </c>
      <c r="O114" t="str">
        <f t="shared" si="2"/>
        <v>정상</v>
      </c>
      <c r="P114" t="str">
        <f t="shared" si="3"/>
        <v>엠피피스토스</v>
      </c>
      <c r="Q114" t="s">
        <v>345</v>
      </c>
      <c r="R114"/>
      <c r="S114"/>
      <c r="T114"/>
      <c r="U114"/>
      <c r="V114"/>
      <c r="W114" t="s">
        <v>232</v>
      </c>
      <c r="X114"/>
    </row>
    <row r="115" spans="1:24">
      <c r="A115" t="s">
        <v>10</v>
      </c>
      <c r="B115" t="s">
        <v>11</v>
      </c>
      <c r="C115" t="s">
        <v>12</v>
      </c>
      <c r="D115" t="s">
        <v>145</v>
      </c>
      <c r="E115" t="s">
        <v>465</v>
      </c>
      <c r="F115" t="s">
        <v>55</v>
      </c>
      <c r="G115" t="s">
        <v>422</v>
      </c>
      <c r="H115">
        <v>105200</v>
      </c>
      <c r="I115" t="s">
        <v>61</v>
      </c>
      <c r="J115" s="1">
        <v>44232</v>
      </c>
      <c r="K115" s="1">
        <v>44232</v>
      </c>
      <c r="L115" t="s">
        <v>780</v>
      </c>
      <c r="M115" t="s">
        <v>204</v>
      </c>
      <c r="N115" s="1">
        <v>44255</v>
      </c>
      <c r="O115" t="str">
        <f t="shared" si="2"/>
        <v>정상</v>
      </c>
      <c r="P115" t="str">
        <f t="shared" si="3"/>
        <v>엠피피스토스</v>
      </c>
      <c r="Q115" t="s">
        <v>345</v>
      </c>
      <c r="R115"/>
      <c r="S115"/>
      <c r="T115"/>
      <c r="U115"/>
      <c r="V115"/>
      <c r="W115" t="s">
        <v>232</v>
      </c>
      <c r="X115"/>
    </row>
    <row r="116" spans="1:24">
      <c r="A116" t="s">
        <v>594</v>
      </c>
      <c r="B116" t="s">
        <v>595</v>
      </c>
      <c r="C116"/>
      <c r="D116" t="s">
        <v>180</v>
      </c>
      <c r="E116" t="s">
        <v>466</v>
      </c>
      <c r="F116" t="s">
        <v>55</v>
      </c>
      <c r="G116" t="s">
        <v>422</v>
      </c>
      <c r="H116">
        <v>37956</v>
      </c>
      <c r="I116" t="s">
        <v>61</v>
      </c>
      <c r="J116" s="1">
        <v>44232</v>
      </c>
      <c r="K116" s="1">
        <v>44232</v>
      </c>
      <c r="L116">
        <v>3190813190461</v>
      </c>
      <c r="M116" t="s">
        <v>204</v>
      </c>
      <c r="N116" s="1">
        <v>44255</v>
      </c>
      <c r="O116" t="str">
        <f t="shared" si="2"/>
        <v>정상</v>
      </c>
      <c r="P116" t="str">
        <f t="shared" si="3"/>
        <v>엠피제이엔제이</v>
      </c>
      <c r="Q116" t="s">
        <v>345</v>
      </c>
      <c r="R116"/>
      <c r="S116"/>
      <c r="T116"/>
      <c r="U116"/>
      <c r="V116"/>
      <c r="W116" t="s">
        <v>232</v>
      </c>
      <c r="X116" s="1">
        <v>65051</v>
      </c>
    </row>
    <row r="117" spans="1:24">
      <c r="A117" t="s">
        <v>22</v>
      </c>
      <c r="B117"/>
      <c r="C117"/>
      <c r="D117" t="s">
        <v>93</v>
      </c>
      <c r="E117" t="s">
        <v>464</v>
      </c>
      <c r="F117" t="s">
        <v>55</v>
      </c>
      <c r="G117" t="s">
        <v>422</v>
      </c>
      <c r="H117">
        <v>23597</v>
      </c>
      <c r="I117" t="s">
        <v>61</v>
      </c>
      <c r="J117" s="1">
        <v>44232</v>
      </c>
      <c r="K117" s="1">
        <v>44232</v>
      </c>
      <c r="L117" t="s">
        <v>790</v>
      </c>
      <c r="M117" t="s">
        <v>204</v>
      </c>
      <c r="N117" s="1">
        <v>44255</v>
      </c>
      <c r="O117" t="str">
        <f t="shared" si="2"/>
        <v>정상</v>
      </c>
      <c r="P117" t="str">
        <f t="shared" si="3"/>
        <v>엠피성공</v>
      </c>
      <c r="Q117" t="s">
        <v>345</v>
      </c>
      <c r="R117"/>
      <c r="S117"/>
      <c r="T117"/>
      <c r="U117"/>
      <c r="V117"/>
      <c r="W117" t="s">
        <v>232</v>
      </c>
      <c r="X117" s="1">
        <v>51537</v>
      </c>
    </row>
    <row r="118" spans="1:24">
      <c r="A118" t="s">
        <v>10</v>
      </c>
      <c r="B118" t="s">
        <v>11</v>
      </c>
      <c r="C118" t="s">
        <v>12</v>
      </c>
      <c r="D118" t="s">
        <v>154</v>
      </c>
      <c r="E118" t="s">
        <v>464</v>
      </c>
      <c r="F118" t="s">
        <v>55</v>
      </c>
      <c r="G118" t="s">
        <v>422</v>
      </c>
      <c r="H118">
        <v>44200</v>
      </c>
      <c r="I118" t="s">
        <v>61</v>
      </c>
      <c r="J118" s="1">
        <v>44232</v>
      </c>
      <c r="K118" s="1">
        <v>44232</v>
      </c>
      <c r="L118" t="s">
        <v>795</v>
      </c>
      <c r="M118" t="s">
        <v>204</v>
      </c>
      <c r="N118" s="1">
        <v>44255</v>
      </c>
      <c r="O118" t="str">
        <f t="shared" si="2"/>
        <v>정상</v>
      </c>
      <c r="P118" t="str">
        <f t="shared" si="3"/>
        <v>엠피피스토스</v>
      </c>
      <c r="Q118" t="s">
        <v>345</v>
      </c>
      <c r="R118"/>
      <c r="S118"/>
      <c r="T118"/>
      <c r="U118"/>
      <c r="V118"/>
      <c r="W118" t="s">
        <v>232</v>
      </c>
      <c r="X118" s="1">
        <v>59937</v>
      </c>
    </row>
    <row r="119" spans="1:24">
      <c r="A119" t="s">
        <v>13</v>
      </c>
      <c r="B119" t="s">
        <v>16</v>
      </c>
      <c r="C119" t="s">
        <v>643</v>
      </c>
      <c r="D119" t="s">
        <v>84</v>
      </c>
      <c r="E119" t="s">
        <v>464</v>
      </c>
      <c r="F119" t="s">
        <v>55</v>
      </c>
      <c r="G119" t="s">
        <v>422</v>
      </c>
      <c r="H119">
        <v>195559</v>
      </c>
      <c r="I119" t="s">
        <v>61</v>
      </c>
      <c r="J119" s="1">
        <v>44232</v>
      </c>
      <c r="K119" s="1">
        <v>44232</v>
      </c>
      <c r="L119" t="s">
        <v>768</v>
      </c>
      <c r="M119" t="s">
        <v>204</v>
      </c>
      <c r="N119" s="1">
        <v>44255</v>
      </c>
      <c r="O119" t="str">
        <f t="shared" si="2"/>
        <v>정상</v>
      </c>
      <c r="P119" t="s">
        <v>6821</v>
      </c>
      <c r="Q119" t="s">
        <v>345</v>
      </c>
      <c r="R119"/>
      <c r="S119"/>
      <c r="T119"/>
      <c r="U119"/>
      <c r="V119"/>
      <c r="W119" t="s">
        <v>232</v>
      </c>
      <c r="X119" s="1">
        <v>57381</v>
      </c>
    </row>
    <row r="120" spans="1:24">
      <c r="A120" t="s">
        <v>10</v>
      </c>
      <c r="B120" t="s">
        <v>11</v>
      </c>
      <c r="C120" t="s">
        <v>12</v>
      </c>
      <c r="D120" t="s">
        <v>85</v>
      </c>
      <c r="E120" t="s">
        <v>464</v>
      </c>
      <c r="F120" t="s">
        <v>55</v>
      </c>
      <c r="G120" t="s">
        <v>422</v>
      </c>
      <c r="H120">
        <v>35835</v>
      </c>
      <c r="I120" t="s">
        <v>61</v>
      </c>
      <c r="J120" s="1">
        <v>44232</v>
      </c>
      <c r="K120" s="1">
        <v>44232</v>
      </c>
      <c r="L120" t="s">
        <v>773</v>
      </c>
      <c r="M120" t="s">
        <v>204</v>
      </c>
      <c r="N120" s="1">
        <v>44255</v>
      </c>
      <c r="O120" t="str">
        <f t="shared" si="2"/>
        <v>정상</v>
      </c>
      <c r="P120" t="str">
        <f t="shared" si="3"/>
        <v>엠피피스토스</v>
      </c>
      <c r="Q120" t="s">
        <v>345</v>
      </c>
      <c r="R120"/>
      <c r="S120"/>
      <c r="T120"/>
      <c r="U120"/>
      <c r="V120"/>
      <c r="W120" t="s">
        <v>232</v>
      </c>
      <c r="X120" s="1">
        <v>51537</v>
      </c>
    </row>
    <row r="121" spans="1:24">
      <c r="A121" t="s">
        <v>25</v>
      </c>
      <c r="B121" t="s">
        <v>26</v>
      </c>
      <c r="C121" t="s">
        <v>27</v>
      </c>
      <c r="D121" t="s">
        <v>91</v>
      </c>
      <c r="E121" t="s">
        <v>461</v>
      </c>
      <c r="F121" t="s">
        <v>55</v>
      </c>
      <c r="G121" t="s">
        <v>422</v>
      </c>
      <c r="H121">
        <v>43000</v>
      </c>
      <c r="I121" t="s">
        <v>61</v>
      </c>
      <c r="J121" s="1">
        <v>44232</v>
      </c>
      <c r="K121" s="1">
        <v>44232</v>
      </c>
      <c r="L121" t="s">
        <v>779</v>
      </c>
      <c r="M121" t="s">
        <v>204</v>
      </c>
      <c r="N121" s="1">
        <v>44255</v>
      </c>
      <c r="O121" t="str">
        <f t="shared" si="2"/>
        <v>정상</v>
      </c>
      <c r="P121" t="str">
        <f t="shared" si="3"/>
        <v>엠피상동</v>
      </c>
      <c r="Q121" t="s">
        <v>345</v>
      </c>
      <c r="R121"/>
      <c r="S121"/>
      <c r="T121"/>
      <c r="U121"/>
      <c r="V121"/>
      <c r="W121" t="s">
        <v>232</v>
      </c>
      <c r="X121"/>
    </row>
    <row r="122" spans="1:24">
      <c r="A122" t="s">
        <v>25</v>
      </c>
      <c r="B122" t="s">
        <v>26</v>
      </c>
      <c r="C122" t="s">
        <v>27</v>
      </c>
      <c r="D122" t="s">
        <v>120</v>
      </c>
      <c r="E122" t="s">
        <v>461</v>
      </c>
      <c r="F122" t="s">
        <v>55</v>
      </c>
      <c r="G122" t="s">
        <v>424</v>
      </c>
      <c r="H122">
        <v>30000</v>
      </c>
      <c r="I122" t="s">
        <v>61</v>
      </c>
      <c r="J122" s="1">
        <v>44232</v>
      </c>
      <c r="K122" s="1">
        <v>44232</v>
      </c>
      <c r="L122" t="s">
        <v>799</v>
      </c>
      <c r="M122" t="s">
        <v>204</v>
      </c>
      <c r="N122" s="1">
        <v>44255</v>
      </c>
      <c r="O122" t="str">
        <f t="shared" si="2"/>
        <v>정상</v>
      </c>
      <c r="P122" t="str">
        <f t="shared" si="3"/>
        <v>엠피상동</v>
      </c>
      <c r="Q122" t="s">
        <v>345</v>
      </c>
      <c r="R122"/>
      <c r="S122"/>
      <c r="T122"/>
      <c r="U122"/>
      <c r="V122"/>
      <c r="W122" t="s">
        <v>232</v>
      </c>
      <c r="X122"/>
    </row>
    <row r="123" spans="1:24">
      <c r="A123" t="s">
        <v>22</v>
      </c>
      <c r="B123" t="s">
        <v>23</v>
      </c>
      <c r="C123" t="s">
        <v>24</v>
      </c>
      <c r="D123" t="s">
        <v>81</v>
      </c>
      <c r="E123" t="s">
        <v>461</v>
      </c>
      <c r="F123" t="s">
        <v>55</v>
      </c>
      <c r="G123" t="s">
        <v>422</v>
      </c>
      <c r="H123">
        <v>30000</v>
      </c>
      <c r="I123" t="s">
        <v>61</v>
      </c>
      <c r="J123" s="1">
        <v>44232</v>
      </c>
      <c r="K123" s="1">
        <v>44232</v>
      </c>
      <c r="L123" t="s">
        <v>788</v>
      </c>
      <c r="M123" t="s">
        <v>204</v>
      </c>
      <c r="N123" s="1">
        <v>44255</v>
      </c>
      <c r="O123" t="str">
        <f t="shared" si="2"/>
        <v>정상</v>
      </c>
      <c r="P123" t="str">
        <f t="shared" si="3"/>
        <v>엠피성공</v>
      </c>
      <c r="Q123" t="s">
        <v>345</v>
      </c>
      <c r="R123"/>
      <c r="S123"/>
      <c r="T123"/>
      <c r="U123"/>
      <c r="V123"/>
      <c r="W123" t="s">
        <v>232</v>
      </c>
      <c r="X123"/>
    </row>
    <row r="124" spans="1:24">
      <c r="A124" t="s">
        <v>10</v>
      </c>
      <c r="B124" t="s">
        <v>11</v>
      </c>
      <c r="C124" t="s">
        <v>12</v>
      </c>
      <c r="D124" t="s">
        <v>168</v>
      </c>
      <c r="E124" t="s">
        <v>460</v>
      </c>
      <c r="F124" t="s">
        <v>55</v>
      </c>
      <c r="G124" t="s">
        <v>422</v>
      </c>
      <c r="H124">
        <v>57000</v>
      </c>
      <c r="I124" t="s">
        <v>61</v>
      </c>
      <c r="J124" s="1">
        <v>44232</v>
      </c>
      <c r="K124" s="1">
        <v>44232</v>
      </c>
      <c r="L124">
        <v>320210330689</v>
      </c>
      <c r="M124" t="s">
        <v>204</v>
      </c>
      <c r="N124" s="1">
        <v>44255</v>
      </c>
      <c r="O124" t="str">
        <f t="shared" si="2"/>
        <v>정상</v>
      </c>
      <c r="P124" t="str">
        <f t="shared" si="3"/>
        <v>엠피피스토스</v>
      </c>
      <c r="Q124" t="s">
        <v>345</v>
      </c>
      <c r="R124"/>
      <c r="S124"/>
      <c r="T124"/>
      <c r="U124"/>
      <c r="V124"/>
      <c r="W124" t="s">
        <v>232</v>
      </c>
      <c r="X124" s="1">
        <v>51537</v>
      </c>
    </row>
    <row r="125" spans="1:24">
      <c r="A125" t="s">
        <v>10</v>
      </c>
      <c r="B125" t="s">
        <v>11</v>
      </c>
      <c r="C125" t="s">
        <v>12</v>
      </c>
      <c r="D125" t="s">
        <v>85</v>
      </c>
      <c r="E125" t="s">
        <v>460</v>
      </c>
      <c r="F125" t="s">
        <v>55</v>
      </c>
      <c r="G125" t="s">
        <v>422</v>
      </c>
      <c r="H125">
        <v>89180</v>
      </c>
      <c r="I125" t="s">
        <v>61</v>
      </c>
      <c r="J125" s="1">
        <v>44232</v>
      </c>
      <c r="K125" s="1">
        <v>44232</v>
      </c>
      <c r="L125">
        <v>320210349320</v>
      </c>
      <c r="M125" t="s">
        <v>204</v>
      </c>
      <c r="N125" s="1">
        <v>44255</v>
      </c>
      <c r="O125" t="str">
        <f t="shared" si="2"/>
        <v>정상</v>
      </c>
      <c r="P125" t="str">
        <f t="shared" si="3"/>
        <v>엠피피스토스</v>
      </c>
      <c r="Q125" t="s">
        <v>345</v>
      </c>
      <c r="R125"/>
      <c r="S125"/>
      <c r="T125"/>
      <c r="U125"/>
      <c r="V125"/>
      <c r="W125" t="s">
        <v>232</v>
      </c>
      <c r="X125" s="1">
        <v>62129</v>
      </c>
    </row>
    <row r="126" spans="1:24">
      <c r="A126" t="s">
        <v>10</v>
      </c>
      <c r="B126" t="s">
        <v>11</v>
      </c>
      <c r="C126" t="s">
        <v>12</v>
      </c>
      <c r="D126" t="s">
        <v>77</v>
      </c>
      <c r="E126" t="s">
        <v>460</v>
      </c>
      <c r="F126" t="s">
        <v>55</v>
      </c>
      <c r="G126" t="s">
        <v>422</v>
      </c>
      <c r="H126">
        <v>35250</v>
      </c>
      <c r="I126" t="s">
        <v>61</v>
      </c>
      <c r="J126" s="1">
        <v>44232</v>
      </c>
      <c r="K126" s="1">
        <v>44232</v>
      </c>
      <c r="L126">
        <v>320210345632</v>
      </c>
      <c r="M126" t="s">
        <v>204</v>
      </c>
      <c r="N126" s="1">
        <v>44255</v>
      </c>
      <c r="O126" t="str">
        <f t="shared" si="2"/>
        <v>정상</v>
      </c>
      <c r="P126" t="str">
        <f t="shared" si="3"/>
        <v>엠피피스토스</v>
      </c>
      <c r="Q126" t="s">
        <v>345</v>
      </c>
      <c r="R126"/>
      <c r="S126"/>
      <c r="T126"/>
      <c r="U126"/>
      <c r="V126"/>
      <c r="W126" t="s">
        <v>232</v>
      </c>
      <c r="X126" s="1">
        <v>51537</v>
      </c>
    </row>
    <row r="127" spans="1:24">
      <c r="A127" t="s">
        <v>25</v>
      </c>
      <c r="B127" t="s">
        <v>26</v>
      </c>
      <c r="C127" t="s">
        <v>27</v>
      </c>
      <c r="D127" t="s">
        <v>174</v>
      </c>
      <c r="E127" t="s">
        <v>458</v>
      </c>
      <c r="F127" t="s">
        <v>55</v>
      </c>
      <c r="G127" t="s">
        <v>422</v>
      </c>
      <c r="H127">
        <v>200000</v>
      </c>
      <c r="I127" t="s">
        <v>61</v>
      </c>
      <c r="J127" s="1">
        <v>44232</v>
      </c>
      <c r="K127" s="1">
        <v>44232</v>
      </c>
      <c r="L127" t="s">
        <v>792</v>
      </c>
      <c r="M127" t="s">
        <v>204</v>
      </c>
      <c r="N127" s="1">
        <v>44255</v>
      </c>
      <c r="O127" t="str">
        <f t="shared" si="2"/>
        <v>정상</v>
      </c>
      <c r="P127" t="str">
        <f t="shared" si="3"/>
        <v>엠피상동</v>
      </c>
      <c r="Q127" t="s">
        <v>345</v>
      </c>
      <c r="R127"/>
      <c r="S127"/>
      <c r="T127"/>
      <c r="U127"/>
      <c r="V127"/>
      <c r="W127" t="s">
        <v>232</v>
      </c>
      <c r="X127" s="1">
        <v>80968</v>
      </c>
    </row>
    <row r="128" spans="1:24">
      <c r="A128" t="s">
        <v>25</v>
      </c>
      <c r="B128" t="s">
        <v>26</v>
      </c>
      <c r="C128" t="s">
        <v>27</v>
      </c>
      <c r="D128" t="s">
        <v>113</v>
      </c>
      <c r="E128" t="s">
        <v>458</v>
      </c>
      <c r="F128" t="s">
        <v>55</v>
      </c>
      <c r="G128" t="s">
        <v>422</v>
      </c>
      <c r="H128">
        <v>13000</v>
      </c>
      <c r="I128" t="s">
        <v>61</v>
      </c>
      <c r="J128" s="1">
        <v>44232</v>
      </c>
      <c r="K128" s="1">
        <v>44232</v>
      </c>
      <c r="L128" t="s">
        <v>774</v>
      </c>
      <c r="M128" t="s">
        <v>204</v>
      </c>
      <c r="N128" s="1">
        <v>44255</v>
      </c>
      <c r="O128" t="str">
        <f t="shared" si="2"/>
        <v>정상</v>
      </c>
      <c r="P128" t="str">
        <f t="shared" si="3"/>
        <v>엠피상동</v>
      </c>
      <c r="Q128" t="s">
        <v>345</v>
      </c>
      <c r="R128"/>
      <c r="S128"/>
      <c r="T128"/>
      <c r="U128"/>
      <c r="V128"/>
      <c r="W128" t="s">
        <v>232</v>
      </c>
      <c r="X128" s="1">
        <v>47884</v>
      </c>
    </row>
    <row r="129" spans="1:24">
      <c r="A129" t="s">
        <v>25</v>
      </c>
      <c r="B129" t="s">
        <v>26</v>
      </c>
      <c r="C129" t="s">
        <v>27</v>
      </c>
      <c r="D129" t="s">
        <v>698</v>
      </c>
      <c r="E129" t="s">
        <v>458</v>
      </c>
      <c r="F129" t="s">
        <v>55</v>
      </c>
      <c r="G129" t="s">
        <v>422</v>
      </c>
      <c r="H129">
        <v>38000</v>
      </c>
      <c r="I129" t="s">
        <v>61</v>
      </c>
      <c r="J129" s="1">
        <v>44232</v>
      </c>
      <c r="K129" s="1">
        <v>44232</v>
      </c>
      <c r="L129" t="s">
        <v>777</v>
      </c>
      <c r="M129" t="s">
        <v>204</v>
      </c>
      <c r="N129" s="1">
        <v>44255</v>
      </c>
      <c r="O129" t="str">
        <f t="shared" ref="O129:O192" si="4" xml:space="preserve"> IF(K129&gt;N129,W129,I129)</f>
        <v>정상</v>
      </c>
      <c r="P129" t="str">
        <f t="shared" ref="P129:P192" si="5">A129</f>
        <v>엠피상동</v>
      </c>
      <c r="Q129" t="s">
        <v>345</v>
      </c>
      <c r="R129"/>
      <c r="S129"/>
      <c r="T129"/>
      <c r="U129"/>
      <c r="V129"/>
      <c r="W129" t="s">
        <v>232</v>
      </c>
      <c r="X129" s="1">
        <v>51537</v>
      </c>
    </row>
    <row r="130" spans="1:24">
      <c r="A130" t="s">
        <v>615</v>
      </c>
      <c r="B130"/>
      <c r="C130"/>
      <c r="D130" t="s">
        <v>108</v>
      </c>
      <c r="E130" t="s">
        <v>458</v>
      </c>
      <c r="F130" t="s">
        <v>55</v>
      </c>
      <c r="G130" t="s">
        <v>422</v>
      </c>
      <c r="H130">
        <v>29980</v>
      </c>
      <c r="I130" t="s">
        <v>61</v>
      </c>
      <c r="J130" s="1">
        <v>44232</v>
      </c>
      <c r="K130" s="1">
        <v>44232</v>
      </c>
      <c r="L130" t="s">
        <v>764</v>
      </c>
      <c r="M130" t="s">
        <v>204</v>
      </c>
      <c r="N130" s="1">
        <v>44255</v>
      </c>
      <c r="O130" t="str">
        <f t="shared" si="4"/>
        <v>정상</v>
      </c>
      <c r="P130" t="s">
        <v>6821</v>
      </c>
      <c r="Q130" t="s">
        <v>345</v>
      </c>
      <c r="R130"/>
      <c r="S130"/>
      <c r="T130"/>
      <c r="U130"/>
      <c r="V130"/>
      <c r="W130" t="s">
        <v>232</v>
      </c>
      <c r="X130" s="1">
        <v>59207</v>
      </c>
    </row>
    <row r="131" spans="1:24">
      <c r="A131" t="s">
        <v>615</v>
      </c>
      <c r="B131"/>
      <c r="C131"/>
      <c r="D131" t="s">
        <v>108</v>
      </c>
      <c r="E131" t="s">
        <v>458</v>
      </c>
      <c r="F131" t="s">
        <v>55</v>
      </c>
      <c r="G131" t="s">
        <v>422</v>
      </c>
      <c r="H131">
        <v>48320</v>
      </c>
      <c r="I131" t="s">
        <v>61</v>
      </c>
      <c r="J131" s="1">
        <v>44232</v>
      </c>
      <c r="K131" s="1">
        <v>44232</v>
      </c>
      <c r="L131" t="s">
        <v>786</v>
      </c>
      <c r="M131" t="s">
        <v>204</v>
      </c>
      <c r="N131" s="1">
        <v>44255</v>
      </c>
      <c r="O131" t="str">
        <f t="shared" si="4"/>
        <v>정상</v>
      </c>
      <c r="P131" t="s">
        <v>3887</v>
      </c>
      <c r="Q131" t="s">
        <v>345</v>
      </c>
      <c r="R131"/>
      <c r="S131"/>
      <c r="T131"/>
      <c r="U131"/>
      <c r="V131"/>
      <c r="W131" t="s">
        <v>232</v>
      </c>
      <c r="X131" s="1">
        <v>58111</v>
      </c>
    </row>
    <row r="132" spans="1:24">
      <c r="A132" t="s">
        <v>25</v>
      </c>
      <c r="B132" t="s">
        <v>26</v>
      </c>
      <c r="C132" t="s">
        <v>27</v>
      </c>
      <c r="D132" t="s">
        <v>174</v>
      </c>
      <c r="E132" t="s">
        <v>458</v>
      </c>
      <c r="F132" t="s">
        <v>55</v>
      </c>
      <c r="G132" t="s">
        <v>423</v>
      </c>
      <c r="H132">
        <v>14330</v>
      </c>
      <c r="I132" t="s">
        <v>61</v>
      </c>
      <c r="J132" s="1">
        <v>44232</v>
      </c>
      <c r="K132" s="1">
        <v>44232</v>
      </c>
      <c r="L132" t="s">
        <v>791</v>
      </c>
      <c r="M132" t="s">
        <v>204</v>
      </c>
      <c r="N132" s="1">
        <v>44255</v>
      </c>
      <c r="O132" t="str">
        <f t="shared" si="4"/>
        <v>정상</v>
      </c>
      <c r="P132" t="str">
        <f t="shared" si="5"/>
        <v>엠피상동</v>
      </c>
      <c r="Q132" t="s">
        <v>345</v>
      </c>
      <c r="R132"/>
      <c r="S132"/>
      <c r="T132"/>
      <c r="U132"/>
      <c r="V132"/>
      <c r="W132" t="s">
        <v>232</v>
      </c>
      <c r="X132" s="1">
        <v>49923</v>
      </c>
    </row>
    <row r="133" spans="1:24">
      <c r="A133" t="s">
        <v>615</v>
      </c>
      <c r="B133"/>
      <c r="C133"/>
      <c r="D133" t="s">
        <v>117</v>
      </c>
      <c r="E133" t="s">
        <v>458</v>
      </c>
      <c r="F133" t="s">
        <v>55</v>
      </c>
      <c r="G133" t="s">
        <v>422</v>
      </c>
      <c r="H133">
        <v>21440</v>
      </c>
      <c r="I133" t="s">
        <v>61</v>
      </c>
      <c r="J133" s="1">
        <v>44232</v>
      </c>
      <c r="K133" s="1">
        <v>44232</v>
      </c>
      <c r="L133" t="s">
        <v>778</v>
      </c>
      <c r="M133" t="s">
        <v>204</v>
      </c>
      <c r="N133" s="1">
        <v>44255</v>
      </c>
      <c r="O133" t="str">
        <f t="shared" si="4"/>
        <v>정상</v>
      </c>
      <c r="P133" t="s">
        <v>983</v>
      </c>
      <c r="Q133" t="s">
        <v>345</v>
      </c>
      <c r="R133"/>
      <c r="S133"/>
      <c r="T133"/>
      <c r="U133"/>
      <c r="V133"/>
      <c r="W133" t="s">
        <v>232</v>
      </c>
      <c r="X133" s="1">
        <v>60668</v>
      </c>
    </row>
    <row r="134" spans="1:24">
      <c r="A134" t="s">
        <v>615</v>
      </c>
      <c r="B134"/>
      <c r="C134"/>
      <c r="D134" t="s">
        <v>117</v>
      </c>
      <c r="E134" t="s">
        <v>458</v>
      </c>
      <c r="F134" t="s">
        <v>55</v>
      </c>
      <c r="G134" t="s">
        <v>422</v>
      </c>
      <c r="H134">
        <v>32590</v>
      </c>
      <c r="I134" t="s">
        <v>61</v>
      </c>
      <c r="J134" s="1">
        <v>44232</v>
      </c>
      <c r="K134" s="1">
        <v>44232</v>
      </c>
      <c r="L134" t="s">
        <v>762</v>
      </c>
      <c r="M134" t="s">
        <v>204</v>
      </c>
      <c r="N134" s="1">
        <v>44255</v>
      </c>
      <c r="O134" t="str">
        <f t="shared" si="4"/>
        <v>정상</v>
      </c>
      <c r="P134" t="s">
        <v>983</v>
      </c>
      <c r="Q134" t="s">
        <v>345</v>
      </c>
      <c r="R134"/>
      <c r="S134"/>
      <c r="T134"/>
      <c r="U134"/>
      <c r="V134"/>
      <c r="W134" t="s">
        <v>232</v>
      </c>
      <c r="X134" s="1">
        <v>58476</v>
      </c>
    </row>
    <row r="135" spans="1:24">
      <c r="A135" t="s">
        <v>10</v>
      </c>
      <c r="B135" t="s">
        <v>11</v>
      </c>
      <c r="C135" t="s">
        <v>12</v>
      </c>
      <c r="D135" t="s">
        <v>154</v>
      </c>
      <c r="E135" t="s">
        <v>458</v>
      </c>
      <c r="F135" t="s">
        <v>55</v>
      </c>
      <c r="G135" t="s">
        <v>422</v>
      </c>
      <c r="H135">
        <v>56300</v>
      </c>
      <c r="I135" t="s">
        <v>61</v>
      </c>
      <c r="J135" s="1">
        <v>44232</v>
      </c>
      <c r="K135" s="1">
        <v>44232</v>
      </c>
      <c r="L135" t="s">
        <v>797</v>
      </c>
      <c r="M135" t="s">
        <v>204</v>
      </c>
      <c r="N135" s="1">
        <v>44255</v>
      </c>
      <c r="O135" t="str">
        <f t="shared" si="4"/>
        <v>정상</v>
      </c>
      <c r="P135" t="str">
        <f t="shared" si="5"/>
        <v>엠피피스토스</v>
      </c>
      <c r="Q135" t="s">
        <v>345</v>
      </c>
      <c r="R135"/>
      <c r="S135"/>
      <c r="T135"/>
      <c r="U135"/>
      <c r="V135"/>
      <c r="W135" t="s">
        <v>232</v>
      </c>
      <c r="X135" s="1">
        <v>51537</v>
      </c>
    </row>
    <row r="136" spans="1:24">
      <c r="A136" t="s">
        <v>10</v>
      </c>
      <c r="B136" t="s">
        <v>11</v>
      </c>
      <c r="C136" t="s">
        <v>650</v>
      </c>
      <c r="D136" t="s">
        <v>144</v>
      </c>
      <c r="E136" t="s">
        <v>458</v>
      </c>
      <c r="F136" t="s">
        <v>55</v>
      </c>
      <c r="G136" t="s">
        <v>422</v>
      </c>
      <c r="H136">
        <v>54010</v>
      </c>
      <c r="I136" t="s">
        <v>61</v>
      </c>
      <c r="J136" s="1">
        <v>44232</v>
      </c>
      <c r="K136" s="1">
        <v>44232</v>
      </c>
      <c r="L136" t="s">
        <v>769</v>
      </c>
      <c r="M136" t="s">
        <v>204</v>
      </c>
      <c r="N136" s="1">
        <v>44255</v>
      </c>
      <c r="O136" t="str">
        <f t="shared" si="4"/>
        <v>정상</v>
      </c>
      <c r="P136" t="str">
        <f t="shared" si="5"/>
        <v>엠피피스토스</v>
      </c>
      <c r="Q136" t="s">
        <v>345</v>
      </c>
      <c r="R136"/>
      <c r="S136"/>
      <c r="T136"/>
      <c r="U136"/>
      <c r="V136"/>
      <c r="W136" t="s">
        <v>232</v>
      </c>
      <c r="X136" s="1">
        <v>55920</v>
      </c>
    </row>
    <row r="137" spans="1:24">
      <c r="A137" t="s">
        <v>10</v>
      </c>
      <c r="B137" t="s">
        <v>11</v>
      </c>
      <c r="C137" t="s">
        <v>12</v>
      </c>
      <c r="D137" t="s">
        <v>154</v>
      </c>
      <c r="E137" t="s">
        <v>458</v>
      </c>
      <c r="F137" t="s">
        <v>55</v>
      </c>
      <c r="G137" t="s">
        <v>422</v>
      </c>
      <c r="H137">
        <v>50000</v>
      </c>
      <c r="I137" t="s">
        <v>61</v>
      </c>
      <c r="J137" s="1">
        <v>44232</v>
      </c>
      <c r="K137" s="1">
        <v>44232</v>
      </c>
      <c r="L137" t="s">
        <v>775</v>
      </c>
      <c r="M137" t="s">
        <v>204</v>
      </c>
      <c r="N137" s="1">
        <v>44255</v>
      </c>
      <c r="O137" t="str">
        <f t="shared" si="4"/>
        <v>정상</v>
      </c>
      <c r="P137" t="str">
        <f t="shared" si="5"/>
        <v>엠피피스토스</v>
      </c>
      <c r="Q137" t="s">
        <v>345</v>
      </c>
      <c r="R137"/>
      <c r="S137"/>
      <c r="T137"/>
      <c r="U137"/>
      <c r="V137"/>
      <c r="W137" t="s">
        <v>232</v>
      </c>
      <c r="X137" s="1">
        <v>51537</v>
      </c>
    </row>
    <row r="138" spans="1:24">
      <c r="A138" t="s">
        <v>10</v>
      </c>
      <c r="B138" t="s">
        <v>11</v>
      </c>
      <c r="C138" t="s">
        <v>12</v>
      </c>
      <c r="D138" t="s">
        <v>168</v>
      </c>
      <c r="E138" t="s">
        <v>458</v>
      </c>
      <c r="F138" t="s">
        <v>55</v>
      </c>
      <c r="G138" t="s">
        <v>422</v>
      </c>
      <c r="H138">
        <v>26200</v>
      </c>
      <c r="I138" t="s">
        <v>61</v>
      </c>
      <c r="J138" s="1">
        <v>44232</v>
      </c>
      <c r="K138" s="1">
        <v>44232</v>
      </c>
      <c r="L138" t="s">
        <v>796</v>
      </c>
      <c r="M138" t="s">
        <v>204</v>
      </c>
      <c r="N138" s="1">
        <v>44255</v>
      </c>
      <c r="O138" t="str">
        <f t="shared" si="4"/>
        <v>정상</v>
      </c>
      <c r="P138" t="str">
        <f t="shared" si="5"/>
        <v>엠피피스토스</v>
      </c>
      <c r="Q138" t="s">
        <v>345</v>
      </c>
      <c r="R138"/>
      <c r="S138"/>
      <c r="T138"/>
      <c r="U138"/>
      <c r="V138"/>
      <c r="W138" t="s">
        <v>232</v>
      </c>
      <c r="X138" s="1">
        <v>53363</v>
      </c>
    </row>
    <row r="139" spans="1:24">
      <c r="A139" t="s">
        <v>10</v>
      </c>
      <c r="B139" t="s">
        <v>11</v>
      </c>
      <c r="C139" t="s">
        <v>12</v>
      </c>
      <c r="D139" t="s">
        <v>85</v>
      </c>
      <c r="E139" t="s">
        <v>458</v>
      </c>
      <c r="F139" t="s">
        <v>55</v>
      </c>
      <c r="G139" t="s">
        <v>422</v>
      </c>
      <c r="H139">
        <v>34290</v>
      </c>
      <c r="I139" t="s">
        <v>61</v>
      </c>
      <c r="J139" s="1">
        <v>44232</v>
      </c>
      <c r="K139" s="1">
        <v>44232</v>
      </c>
      <c r="L139" t="s">
        <v>770</v>
      </c>
      <c r="M139" t="s">
        <v>204</v>
      </c>
      <c r="N139" s="1">
        <v>44255</v>
      </c>
      <c r="O139" t="str">
        <f t="shared" si="4"/>
        <v>정상</v>
      </c>
      <c r="P139" t="str">
        <f t="shared" si="5"/>
        <v>엠피피스토스</v>
      </c>
      <c r="Q139" t="s">
        <v>345</v>
      </c>
      <c r="R139"/>
      <c r="S139"/>
      <c r="T139"/>
      <c r="U139"/>
      <c r="V139"/>
      <c r="W139" t="s">
        <v>232</v>
      </c>
      <c r="X139" s="1">
        <v>55554</v>
      </c>
    </row>
    <row r="140" spans="1:24">
      <c r="A140" t="s">
        <v>18</v>
      </c>
      <c r="B140" t="s">
        <v>19</v>
      </c>
      <c r="C140" t="s">
        <v>20</v>
      </c>
      <c r="D140" t="s">
        <v>69</v>
      </c>
      <c r="E140" t="s">
        <v>458</v>
      </c>
      <c r="F140" t="s">
        <v>55</v>
      </c>
      <c r="G140" t="s">
        <v>422</v>
      </c>
      <c r="H140">
        <v>48320</v>
      </c>
      <c r="I140" t="s">
        <v>61</v>
      </c>
      <c r="J140" s="1">
        <v>44232</v>
      </c>
      <c r="K140" s="1">
        <v>44232</v>
      </c>
      <c r="L140" t="s">
        <v>781</v>
      </c>
      <c r="M140" t="s">
        <v>204</v>
      </c>
      <c r="N140" s="1">
        <v>44255</v>
      </c>
      <c r="O140" t="str">
        <f t="shared" si="4"/>
        <v>정상</v>
      </c>
      <c r="P140" t="str">
        <f t="shared" si="5"/>
        <v>엠피가온</v>
      </c>
      <c r="Q140" t="s">
        <v>345</v>
      </c>
      <c r="R140"/>
      <c r="S140"/>
      <c r="T140"/>
      <c r="U140"/>
      <c r="V140"/>
      <c r="W140" t="s">
        <v>232</v>
      </c>
      <c r="X140" s="1">
        <v>58111</v>
      </c>
    </row>
    <row r="141" spans="1:24">
      <c r="A141" t="s">
        <v>40</v>
      </c>
      <c r="B141" t="s">
        <v>41</v>
      </c>
      <c r="C141" t="s">
        <v>42</v>
      </c>
      <c r="D141" t="s">
        <v>114</v>
      </c>
      <c r="E141" t="s">
        <v>458</v>
      </c>
      <c r="F141" t="s">
        <v>55</v>
      </c>
      <c r="G141" t="s">
        <v>422</v>
      </c>
      <c r="H141">
        <v>73760</v>
      </c>
      <c r="I141" t="s">
        <v>61</v>
      </c>
      <c r="J141" s="1">
        <v>44232</v>
      </c>
      <c r="K141" s="1">
        <v>44232</v>
      </c>
      <c r="L141" t="s">
        <v>776</v>
      </c>
      <c r="M141" t="s">
        <v>204</v>
      </c>
      <c r="N141" s="1">
        <v>44255</v>
      </c>
      <c r="O141" t="str">
        <f t="shared" si="4"/>
        <v>정상</v>
      </c>
      <c r="P141" t="str">
        <f t="shared" si="5"/>
        <v>엠피조은</v>
      </c>
      <c r="Q141" t="s">
        <v>345</v>
      </c>
      <c r="R141"/>
      <c r="S141"/>
      <c r="T141"/>
      <c r="U141"/>
      <c r="V141"/>
      <c r="W141" t="s">
        <v>232</v>
      </c>
      <c r="X141" s="1">
        <v>55189</v>
      </c>
    </row>
    <row r="142" spans="1:24">
      <c r="A142" t="s">
        <v>22</v>
      </c>
      <c r="B142" t="s">
        <v>23</v>
      </c>
      <c r="C142" t="s">
        <v>24</v>
      </c>
      <c r="D142" t="s">
        <v>693</v>
      </c>
      <c r="E142" t="s">
        <v>459</v>
      </c>
      <c r="F142" t="s">
        <v>55</v>
      </c>
      <c r="G142" t="s">
        <v>422</v>
      </c>
      <c r="H142">
        <v>29928</v>
      </c>
      <c r="I142" t="s">
        <v>61</v>
      </c>
      <c r="J142" s="1">
        <v>44232</v>
      </c>
      <c r="K142" s="1">
        <v>44232</v>
      </c>
      <c r="L142">
        <v>42142703370000</v>
      </c>
      <c r="M142" t="s">
        <v>204</v>
      </c>
      <c r="N142" s="1">
        <v>44255</v>
      </c>
      <c r="O142" t="str">
        <f t="shared" si="4"/>
        <v>정상</v>
      </c>
      <c r="P142" t="str">
        <f t="shared" si="5"/>
        <v>엠피성공</v>
      </c>
      <c r="Q142" t="s">
        <v>345</v>
      </c>
      <c r="R142"/>
      <c r="S142"/>
      <c r="T142"/>
      <c r="U142"/>
      <c r="V142"/>
      <c r="W142" t="s">
        <v>232</v>
      </c>
      <c r="X142"/>
    </row>
    <row r="143" spans="1:24">
      <c r="A143" t="s">
        <v>22</v>
      </c>
      <c r="B143" t="s">
        <v>23</v>
      </c>
      <c r="C143" t="s">
        <v>24</v>
      </c>
      <c r="D143" t="s">
        <v>693</v>
      </c>
      <c r="E143" t="s">
        <v>459</v>
      </c>
      <c r="F143" t="s">
        <v>55</v>
      </c>
      <c r="G143" t="s">
        <v>422</v>
      </c>
      <c r="H143">
        <v>61687</v>
      </c>
      <c r="I143" t="s">
        <v>61</v>
      </c>
      <c r="J143" s="1">
        <v>44232</v>
      </c>
      <c r="K143" s="1">
        <v>44232</v>
      </c>
      <c r="L143">
        <v>42142703810000</v>
      </c>
      <c r="M143" t="s">
        <v>204</v>
      </c>
      <c r="N143" s="1">
        <v>44255</v>
      </c>
      <c r="O143" t="str">
        <f t="shared" si="4"/>
        <v>정상</v>
      </c>
      <c r="P143" t="str">
        <f t="shared" si="5"/>
        <v>엠피성공</v>
      </c>
      <c r="Q143" t="s">
        <v>345</v>
      </c>
      <c r="R143"/>
      <c r="S143"/>
      <c r="T143"/>
      <c r="U143"/>
      <c r="V143"/>
      <c r="W143" t="s">
        <v>232</v>
      </c>
      <c r="X143"/>
    </row>
    <row r="144" spans="1:24">
      <c r="A144" t="s">
        <v>13</v>
      </c>
      <c r="B144" t="s">
        <v>16</v>
      </c>
      <c r="C144" t="s">
        <v>643</v>
      </c>
      <c r="D144" t="s">
        <v>84</v>
      </c>
      <c r="E144" t="s">
        <v>459</v>
      </c>
      <c r="F144" t="s">
        <v>55</v>
      </c>
      <c r="G144" t="s">
        <v>422</v>
      </c>
      <c r="H144">
        <v>22100</v>
      </c>
      <c r="I144" t="s">
        <v>61</v>
      </c>
      <c r="J144" s="1">
        <v>44232</v>
      </c>
      <c r="K144" s="1">
        <v>44232</v>
      </c>
      <c r="L144">
        <v>42142694660000</v>
      </c>
      <c r="M144" t="s">
        <v>204</v>
      </c>
      <c r="N144" s="1">
        <v>44255</v>
      </c>
      <c r="O144" t="str">
        <f t="shared" si="4"/>
        <v>정상</v>
      </c>
      <c r="P144" t="s">
        <v>6821</v>
      </c>
      <c r="Q144" t="s">
        <v>345</v>
      </c>
      <c r="R144"/>
      <c r="S144"/>
      <c r="T144"/>
      <c r="U144"/>
      <c r="V144"/>
      <c r="W144" t="s">
        <v>232</v>
      </c>
      <c r="X144"/>
    </row>
    <row r="145" spans="1:24">
      <c r="A145" t="s">
        <v>13</v>
      </c>
      <c r="B145" t="s">
        <v>14</v>
      </c>
      <c r="C145" t="s">
        <v>15</v>
      </c>
      <c r="D145" t="s">
        <v>65</v>
      </c>
      <c r="E145" t="s">
        <v>459</v>
      </c>
      <c r="F145" t="s">
        <v>55</v>
      </c>
      <c r="G145" t="s">
        <v>422</v>
      </c>
      <c r="H145">
        <v>114888</v>
      </c>
      <c r="I145" t="s">
        <v>61</v>
      </c>
      <c r="J145" s="1">
        <v>44232</v>
      </c>
      <c r="K145" s="1">
        <v>44232</v>
      </c>
      <c r="L145">
        <v>42142704250000</v>
      </c>
      <c r="M145" t="s">
        <v>204</v>
      </c>
      <c r="N145" s="1">
        <v>44255</v>
      </c>
      <c r="O145" t="str">
        <f t="shared" si="4"/>
        <v>정상</v>
      </c>
      <c r="P145" t="s">
        <v>6833</v>
      </c>
      <c r="Q145" t="s">
        <v>345</v>
      </c>
      <c r="R145"/>
      <c r="S145"/>
      <c r="T145"/>
      <c r="U145"/>
      <c r="V145"/>
      <c r="W145" t="s">
        <v>232</v>
      </c>
      <c r="X145"/>
    </row>
    <row r="146" spans="1:24">
      <c r="A146" t="s">
        <v>10</v>
      </c>
      <c r="B146"/>
      <c r="C146"/>
      <c r="D146" t="s">
        <v>137</v>
      </c>
      <c r="E146" t="s">
        <v>459</v>
      </c>
      <c r="F146" t="s">
        <v>55</v>
      </c>
      <c r="G146" t="s">
        <v>422</v>
      </c>
      <c r="H146">
        <v>68961</v>
      </c>
      <c r="I146" t="s">
        <v>61</v>
      </c>
      <c r="J146" s="1">
        <v>44232</v>
      </c>
      <c r="K146" s="1">
        <v>44232</v>
      </c>
      <c r="L146">
        <v>42142700200000</v>
      </c>
      <c r="M146" t="s">
        <v>204</v>
      </c>
      <c r="N146" s="1">
        <v>44255</v>
      </c>
      <c r="O146" t="str">
        <f t="shared" si="4"/>
        <v>정상</v>
      </c>
      <c r="P146" t="str">
        <f t="shared" si="5"/>
        <v>엠피피스토스</v>
      </c>
      <c r="Q146" t="s">
        <v>345</v>
      </c>
      <c r="R146"/>
      <c r="S146"/>
      <c r="T146"/>
      <c r="U146"/>
      <c r="V146"/>
      <c r="W146" t="s">
        <v>232</v>
      </c>
      <c r="X146"/>
    </row>
    <row r="147" spans="1:24">
      <c r="A147" t="s">
        <v>13</v>
      </c>
      <c r="B147" t="s">
        <v>16</v>
      </c>
      <c r="C147" t="s">
        <v>643</v>
      </c>
      <c r="D147" t="s">
        <v>84</v>
      </c>
      <c r="E147" t="s">
        <v>459</v>
      </c>
      <c r="F147" t="s">
        <v>55</v>
      </c>
      <c r="G147" t="s">
        <v>423</v>
      </c>
      <c r="H147">
        <v>24556</v>
      </c>
      <c r="I147" t="s">
        <v>61</v>
      </c>
      <c r="J147" s="1">
        <v>44232</v>
      </c>
      <c r="K147" s="1">
        <v>44232</v>
      </c>
      <c r="L147">
        <v>42142695510000</v>
      </c>
      <c r="M147" t="s">
        <v>204</v>
      </c>
      <c r="N147" s="1">
        <v>44255</v>
      </c>
      <c r="O147" t="str">
        <f t="shared" si="4"/>
        <v>정상</v>
      </c>
      <c r="P147" t="s">
        <v>6821</v>
      </c>
      <c r="Q147" t="s">
        <v>345</v>
      </c>
      <c r="R147"/>
      <c r="S147"/>
      <c r="T147"/>
      <c r="U147"/>
      <c r="V147"/>
      <c r="W147" t="s">
        <v>232</v>
      </c>
      <c r="X147"/>
    </row>
    <row r="148" spans="1:24">
      <c r="A148" t="s">
        <v>22</v>
      </c>
      <c r="B148" t="s">
        <v>23</v>
      </c>
      <c r="C148" t="s">
        <v>24</v>
      </c>
      <c r="D148" t="s">
        <v>693</v>
      </c>
      <c r="E148" t="s">
        <v>459</v>
      </c>
      <c r="F148" t="s">
        <v>55</v>
      </c>
      <c r="G148" t="s">
        <v>422</v>
      </c>
      <c r="H148">
        <v>109173</v>
      </c>
      <c r="I148" t="s">
        <v>61</v>
      </c>
      <c r="J148" s="1">
        <v>44232</v>
      </c>
      <c r="K148" s="1">
        <v>44232</v>
      </c>
      <c r="L148">
        <v>42142706350000</v>
      </c>
      <c r="M148" t="s">
        <v>204</v>
      </c>
      <c r="N148" s="1">
        <v>44255</v>
      </c>
      <c r="O148" t="str">
        <f t="shared" si="4"/>
        <v>정상</v>
      </c>
      <c r="P148" t="str">
        <f t="shared" si="5"/>
        <v>엠피성공</v>
      </c>
      <c r="Q148" t="s">
        <v>345</v>
      </c>
      <c r="R148"/>
      <c r="S148"/>
      <c r="T148"/>
      <c r="U148"/>
      <c r="V148"/>
      <c r="W148" t="s">
        <v>232</v>
      </c>
      <c r="X148"/>
    </row>
    <row r="149" spans="1:24">
      <c r="A149" t="s">
        <v>10</v>
      </c>
      <c r="B149"/>
      <c r="C149"/>
      <c r="D149" t="s">
        <v>137</v>
      </c>
      <c r="E149" t="s">
        <v>459</v>
      </c>
      <c r="F149" t="s">
        <v>55</v>
      </c>
      <c r="G149" t="s">
        <v>423</v>
      </c>
      <c r="H149">
        <v>7320</v>
      </c>
      <c r="I149" t="s">
        <v>61</v>
      </c>
      <c r="J149" s="1">
        <v>44232</v>
      </c>
      <c r="K149" s="1">
        <v>44232</v>
      </c>
      <c r="L149">
        <v>42142701780000</v>
      </c>
      <c r="M149" t="s">
        <v>204</v>
      </c>
      <c r="N149" s="1">
        <v>44255</v>
      </c>
      <c r="O149" t="str">
        <f t="shared" si="4"/>
        <v>정상</v>
      </c>
      <c r="P149" t="str">
        <f t="shared" si="5"/>
        <v>엠피피스토스</v>
      </c>
      <c r="Q149" t="s">
        <v>345</v>
      </c>
      <c r="R149"/>
      <c r="S149"/>
      <c r="T149"/>
      <c r="U149"/>
      <c r="V149"/>
      <c r="W149" t="s">
        <v>232</v>
      </c>
      <c r="X149"/>
    </row>
    <row r="150" spans="1:24">
      <c r="A150" t="s">
        <v>22</v>
      </c>
      <c r="B150" t="s">
        <v>23</v>
      </c>
      <c r="C150" t="s">
        <v>24</v>
      </c>
      <c r="D150" t="s">
        <v>136</v>
      </c>
      <c r="E150" t="s">
        <v>470</v>
      </c>
      <c r="F150" t="s">
        <v>55</v>
      </c>
      <c r="G150" t="s">
        <v>422</v>
      </c>
      <c r="H150">
        <v>44160</v>
      </c>
      <c r="I150" t="s">
        <v>61</v>
      </c>
      <c r="J150" s="1">
        <v>44232</v>
      </c>
      <c r="K150" s="1">
        <v>44232</v>
      </c>
      <c r="L150">
        <v>42146046050000</v>
      </c>
      <c r="M150" t="s">
        <v>204</v>
      </c>
      <c r="N150" s="1">
        <v>44255</v>
      </c>
      <c r="O150" t="str">
        <f t="shared" si="4"/>
        <v>정상</v>
      </c>
      <c r="P150" t="str">
        <f t="shared" si="5"/>
        <v>엠피성공</v>
      </c>
      <c r="Q150" t="s">
        <v>345</v>
      </c>
      <c r="R150"/>
      <c r="S150"/>
      <c r="T150"/>
      <c r="U150"/>
      <c r="V150"/>
      <c r="W150" t="s">
        <v>232</v>
      </c>
      <c r="X150"/>
    </row>
    <row r="151" spans="1:24">
      <c r="A151" t="s">
        <v>25</v>
      </c>
      <c r="B151" t="s">
        <v>26</v>
      </c>
      <c r="C151" t="s">
        <v>27</v>
      </c>
      <c r="D151" t="s">
        <v>112</v>
      </c>
      <c r="E151" t="s">
        <v>470</v>
      </c>
      <c r="F151" t="s">
        <v>55</v>
      </c>
      <c r="G151" t="s">
        <v>422</v>
      </c>
      <c r="H151">
        <v>53082</v>
      </c>
      <c r="I151" t="s">
        <v>61</v>
      </c>
      <c r="J151" s="1">
        <v>44232</v>
      </c>
      <c r="K151" s="1">
        <v>44232</v>
      </c>
      <c r="L151">
        <v>42146058050000</v>
      </c>
      <c r="M151" t="s">
        <v>204</v>
      </c>
      <c r="N151" s="1">
        <v>44255</v>
      </c>
      <c r="O151" t="str">
        <f t="shared" si="4"/>
        <v>정상</v>
      </c>
      <c r="P151" t="str">
        <f t="shared" si="5"/>
        <v>엠피상동</v>
      </c>
      <c r="Q151" t="s">
        <v>345</v>
      </c>
      <c r="R151"/>
      <c r="S151"/>
      <c r="T151"/>
      <c r="U151"/>
      <c r="V151"/>
      <c r="W151" t="s">
        <v>232</v>
      </c>
      <c r="X151"/>
    </row>
    <row r="152" spans="1:24">
      <c r="A152" t="s">
        <v>25</v>
      </c>
      <c r="B152" t="s">
        <v>26</v>
      </c>
      <c r="C152" t="s">
        <v>27</v>
      </c>
      <c r="D152" t="s">
        <v>112</v>
      </c>
      <c r="E152" t="s">
        <v>470</v>
      </c>
      <c r="F152" t="s">
        <v>55</v>
      </c>
      <c r="G152" t="s">
        <v>422</v>
      </c>
      <c r="H152">
        <v>57065</v>
      </c>
      <c r="I152" t="s">
        <v>61</v>
      </c>
      <c r="J152" s="1">
        <v>44232</v>
      </c>
      <c r="K152" s="1">
        <v>44232</v>
      </c>
      <c r="L152">
        <v>42146057090000</v>
      </c>
      <c r="M152" t="s">
        <v>204</v>
      </c>
      <c r="N152" s="1">
        <v>44255</v>
      </c>
      <c r="O152" t="str">
        <f t="shared" si="4"/>
        <v>정상</v>
      </c>
      <c r="P152" t="str">
        <f t="shared" si="5"/>
        <v>엠피상동</v>
      </c>
      <c r="Q152" t="s">
        <v>345</v>
      </c>
      <c r="R152"/>
      <c r="S152"/>
      <c r="T152"/>
      <c r="U152"/>
      <c r="V152"/>
      <c r="W152" t="s">
        <v>232</v>
      </c>
      <c r="X152"/>
    </row>
    <row r="153" spans="1:24">
      <c r="A153" t="s">
        <v>615</v>
      </c>
      <c r="B153"/>
      <c r="C153"/>
      <c r="D153" t="s">
        <v>694</v>
      </c>
      <c r="E153" t="s">
        <v>458</v>
      </c>
      <c r="F153" t="s">
        <v>55</v>
      </c>
      <c r="G153" t="s">
        <v>422</v>
      </c>
      <c r="H153">
        <v>20390</v>
      </c>
      <c r="I153" t="s">
        <v>61</v>
      </c>
      <c r="J153" s="1">
        <v>44232</v>
      </c>
      <c r="K153" s="1">
        <v>44232</v>
      </c>
      <c r="L153" t="s">
        <v>1020</v>
      </c>
      <c r="M153" t="s">
        <v>204</v>
      </c>
      <c r="N153" s="1">
        <v>44255</v>
      </c>
      <c r="O153" t="str">
        <f t="shared" si="4"/>
        <v>정상</v>
      </c>
      <c r="P153" t="s">
        <v>6821</v>
      </c>
      <c r="Q153" t="s">
        <v>345</v>
      </c>
      <c r="R153"/>
      <c r="S153"/>
      <c r="T153"/>
      <c r="U153"/>
      <c r="V153"/>
      <c r="W153" t="s">
        <v>232</v>
      </c>
      <c r="X153" s="1">
        <v>60303</v>
      </c>
    </row>
    <row r="154" spans="1:24">
      <c r="A154" t="s">
        <v>615</v>
      </c>
      <c r="B154"/>
      <c r="C154"/>
      <c r="D154" t="s">
        <v>117</v>
      </c>
      <c r="E154" t="s">
        <v>458</v>
      </c>
      <c r="F154" t="s">
        <v>55</v>
      </c>
      <c r="G154" t="s">
        <v>422</v>
      </c>
      <c r="H154">
        <v>23790</v>
      </c>
      <c r="I154" t="s">
        <v>61</v>
      </c>
      <c r="J154" s="1">
        <v>44232</v>
      </c>
      <c r="K154" s="1">
        <v>44232</v>
      </c>
      <c r="L154" t="s">
        <v>798</v>
      </c>
      <c r="M154" t="s">
        <v>204</v>
      </c>
      <c r="N154" s="1">
        <v>44255</v>
      </c>
      <c r="O154" t="str">
        <f t="shared" si="4"/>
        <v>정상</v>
      </c>
      <c r="P154" t="s">
        <v>6821</v>
      </c>
      <c r="Q154" t="s">
        <v>345</v>
      </c>
      <c r="R154"/>
      <c r="S154"/>
      <c r="T154"/>
      <c r="U154"/>
      <c r="V154"/>
      <c r="W154" t="s">
        <v>232</v>
      </c>
      <c r="X154" s="1">
        <v>58842</v>
      </c>
    </row>
    <row r="155" spans="1:24">
      <c r="A155" t="s">
        <v>6</v>
      </c>
      <c r="B155" t="s">
        <v>7</v>
      </c>
      <c r="C155" t="s">
        <v>32</v>
      </c>
      <c r="D155" t="s">
        <v>122</v>
      </c>
      <c r="E155" t="s">
        <v>465</v>
      </c>
      <c r="F155" t="s">
        <v>55</v>
      </c>
      <c r="G155" t="s">
        <v>422</v>
      </c>
      <c r="H155">
        <v>36260</v>
      </c>
      <c r="I155" t="s">
        <v>61</v>
      </c>
      <c r="J155" s="1">
        <v>44231</v>
      </c>
      <c r="K155" s="1">
        <v>44231</v>
      </c>
      <c r="L155" t="s">
        <v>802</v>
      </c>
      <c r="M155" t="s">
        <v>204</v>
      </c>
      <c r="N155" s="1">
        <v>44255</v>
      </c>
      <c r="O155" t="str">
        <f t="shared" si="4"/>
        <v>정상</v>
      </c>
      <c r="P155" t="str">
        <f t="shared" si="5"/>
        <v>엠피의정부</v>
      </c>
      <c r="Q155" t="s">
        <v>345</v>
      </c>
      <c r="R155"/>
      <c r="S155"/>
      <c r="T155"/>
      <c r="U155"/>
      <c r="V155"/>
      <c r="W155" t="s">
        <v>232</v>
      </c>
      <c r="X155"/>
    </row>
    <row r="156" spans="1:24">
      <c r="A156" t="s">
        <v>6</v>
      </c>
      <c r="B156" t="s">
        <v>7</v>
      </c>
      <c r="C156" t="s">
        <v>32</v>
      </c>
      <c r="D156" t="s">
        <v>122</v>
      </c>
      <c r="E156" t="s">
        <v>465</v>
      </c>
      <c r="F156" t="s">
        <v>55</v>
      </c>
      <c r="G156" t="s">
        <v>422</v>
      </c>
      <c r="H156">
        <v>20000</v>
      </c>
      <c r="I156" t="s">
        <v>61</v>
      </c>
      <c r="J156" s="1">
        <v>44231</v>
      </c>
      <c r="K156" s="1">
        <v>44231</v>
      </c>
      <c r="L156" t="s">
        <v>804</v>
      </c>
      <c r="M156" t="s">
        <v>204</v>
      </c>
      <c r="N156" s="1">
        <v>44255</v>
      </c>
      <c r="O156" t="str">
        <f t="shared" si="4"/>
        <v>정상</v>
      </c>
      <c r="P156" t="str">
        <f t="shared" si="5"/>
        <v>엠피의정부</v>
      </c>
      <c r="Q156" t="s">
        <v>345</v>
      </c>
      <c r="R156"/>
      <c r="S156"/>
      <c r="T156"/>
      <c r="U156"/>
      <c r="V156"/>
      <c r="W156" t="s">
        <v>232</v>
      </c>
      <c r="X156"/>
    </row>
    <row r="157" spans="1:24">
      <c r="A157" t="s">
        <v>25</v>
      </c>
      <c r="B157" t="s">
        <v>26</v>
      </c>
      <c r="C157" t="s">
        <v>27</v>
      </c>
      <c r="D157" t="s">
        <v>120</v>
      </c>
      <c r="E157" t="s">
        <v>465</v>
      </c>
      <c r="F157" t="s">
        <v>55</v>
      </c>
      <c r="G157" t="s">
        <v>423</v>
      </c>
      <c r="H157">
        <v>4190</v>
      </c>
      <c r="I157" t="s">
        <v>61</v>
      </c>
      <c r="J157" s="1">
        <v>44231</v>
      </c>
      <c r="K157" s="1">
        <v>44231</v>
      </c>
      <c r="L157" t="s">
        <v>812</v>
      </c>
      <c r="M157" t="s">
        <v>204</v>
      </c>
      <c r="N157" s="1">
        <v>44255</v>
      </c>
      <c r="O157" t="str">
        <f t="shared" si="4"/>
        <v>정상</v>
      </c>
      <c r="P157" t="str">
        <f t="shared" si="5"/>
        <v>엠피상동</v>
      </c>
      <c r="Q157" t="s">
        <v>345</v>
      </c>
      <c r="R157"/>
      <c r="S157"/>
      <c r="T157"/>
      <c r="U157"/>
      <c r="V157"/>
      <c r="W157" t="s">
        <v>232</v>
      </c>
      <c r="X157"/>
    </row>
    <row r="158" spans="1:24">
      <c r="A158" t="s">
        <v>25</v>
      </c>
      <c r="B158" t="s">
        <v>26</v>
      </c>
      <c r="C158" t="s">
        <v>27</v>
      </c>
      <c r="D158" t="s">
        <v>120</v>
      </c>
      <c r="E158" t="s">
        <v>465</v>
      </c>
      <c r="F158" t="s">
        <v>55</v>
      </c>
      <c r="G158" t="s">
        <v>422</v>
      </c>
      <c r="H158">
        <v>64000</v>
      </c>
      <c r="I158" t="s">
        <v>61</v>
      </c>
      <c r="J158" s="1">
        <v>44231</v>
      </c>
      <c r="K158" s="1">
        <v>44231</v>
      </c>
      <c r="L158" t="s">
        <v>813</v>
      </c>
      <c r="M158" t="s">
        <v>204</v>
      </c>
      <c r="N158" s="1">
        <v>44255</v>
      </c>
      <c r="O158" t="str">
        <f t="shared" si="4"/>
        <v>정상</v>
      </c>
      <c r="P158" t="str">
        <f t="shared" si="5"/>
        <v>엠피상동</v>
      </c>
      <c r="Q158" t="s">
        <v>345</v>
      </c>
      <c r="R158"/>
      <c r="S158"/>
      <c r="T158"/>
      <c r="U158"/>
      <c r="V158"/>
      <c r="W158" t="s">
        <v>232</v>
      </c>
      <c r="X158"/>
    </row>
    <row r="159" spans="1:24">
      <c r="A159" t="s">
        <v>6</v>
      </c>
      <c r="B159" t="s">
        <v>7</v>
      </c>
      <c r="C159" t="s">
        <v>32</v>
      </c>
      <c r="D159" t="s">
        <v>122</v>
      </c>
      <c r="E159" t="s">
        <v>465</v>
      </c>
      <c r="F159" t="s">
        <v>55</v>
      </c>
      <c r="G159" t="s">
        <v>422</v>
      </c>
      <c r="H159">
        <v>54550</v>
      </c>
      <c r="I159" t="s">
        <v>61</v>
      </c>
      <c r="J159" s="1">
        <v>44231</v>
      </c>
      <c r="K159" s="1">
        <v>44231</v>
      </c>
      <c r="L159" t="s">
        <v>803</v>
      </c>
      <c r="M159" t="s">
        <v>204</v>
      </c>
      <c r="N159" s="1">
        <v>44255</v>
      </c>
      <c r="O159" t="str">
        <f t="shared" si="4"/>
        <v>정상</v>
      </c>
      <c r="P159" t="str">
        <f t="shared" si="5"/>
        <v>엠피의정부</v>
      </c>
      <c r="Q159" t="s">
        <v>345</v>
      </c>
      <c r="R159"/>
      <c r="S159"/>
      <c r="T159"/>
      <c r="U159"/>
      <c r="V159"/>
      <c r="W159" t="s">
        <v>232</v>
      </c>
      <c r="X159"/>
    </row>
    <row r="160" spans="1:24">
      <c r="A160" t="s">
        <v>10</v>
      </c>
      <c r="B160" t="s">
        <v>11</v>
      </c>
      <c r="C160" t="s">
        <v>12</v>
      </c>
      <c r="D160" t="s">
        <v>168</v>
      </c>
      <c r="E160" t="s">
        <v>465</v>
      </c>
      <c r="F160" t="s">
        <v>55</v>
      </c>
      <c r="G160" t="s">
        <v>422</v>
      </c>
      <c r="H160">
        <v>15710</v>
      </c>
      <c r="I160" t="s">
        <v>61</v>
      </c>
      <c r="J160" s="1">
        <v>44231</v>
      </c>
      <c r="K160" s="1">
        <v>44231</v>
      </c>
      <c r="L160" t="s">
        <v>821</v>
      </c>
      <c r="M160" t="s">
        <v>204</v>
      </c>
      <c r="N160" s="1">
        <v>44255</v>
      </c>
      <c r="O160" t="str">
        <f t="shared" si="4"/>
        <v>정상</v>
      </c>
      <c r="P160" t="str">
        <f t="shared" si="5"/>
        <v>엠피피스토스</v>
      </c>
      <c r="Q160" t="s">
        <v>345</v>
      </c>
      <c r="R160"/>
      <c r="S160"/>
      <c r="T160"/>
      <c r="U160"/>
      <c r="V160"/>
      <c r="W160" t="s">
        <v>232</v>
      </c>
      <c r="X160"/>
    </row>
    <row r="161" spans="1:24">
      <c r="A161" t="s">
        <v>28</v>
      </c>
      <c r="B161" t="s">
        <v>29</v>
      </c>
      <c r="C161" t="s">
        <v>33</v>
      </c>
      <c r="D161" t="s">
        <v>124</v>
      </c>
      <c r="E161" t="s">
        <v>458</v>
      </c>
      <c r="F161" t="s">
        <v>55</v>
      </c>
      <c r="G161" t="s">
        <v>423</v>
      </c>
      <c r="H161">
        <v>12820</v>
      </c>
      <c r="I161" t="s">
        <v>61</v>
      </c>
      <c r="J161" s="1">
        <v>44231</v>
      </c>
      <c r="K161" s="1">
        <v>44231</v>
      </c>
      <c r="L161" t="s">
        <v>1021</v>
      </c>
      <c r="M161" t="s">
        <v>204</v>
      </c>
      <c r="N161" s="1">
        <v>44255</v>
      </c>
      <c r="O161" t="str">
        <f t="shared" si="4"/>
        <v>정상</v>
      </c>
      <c r="P161" t="str">
        <f t="shared" si="5"/>
        <v>엠피송내</v>
      </c>
      <c r="Q161" t="s">
        <v>345</v>
      </c>
      <c r="R161"/>
      <c r="S161"/>
      <c r="T161"/>
      <c r="U161"/>
      <c r="V161"/>
      <c r="W161" t="s">
        <v>232</v>
      </c>
      <c r="X161" s="1">
        <v>49709</v>
      </c>
    </row>
    <row r="162" spans="1:24">
      <c r="A162" t="s">
        <v>34</v>
      </c>
      <c r="B162" t="s">
        <v>689</v>
      </c>
      <c r="C162"/>
      <c r="D162" t="s">
        <v>656</v>
      </c>
      <c r="E162" t="s">
        <v>458</v>
      </c>
      <c r="F162" t="s">
        <v>55</v>
      </c>
      <c r="G162" t="s">
        <v>422</v>
      </c>
      <c r="H162">
        <v>226140</v>
      </c>
      <c r="I162" t="s">
        <v>61</v>
      </c>
      <c r="J162" s="1">
        <v>44231</v>
      </c>
      <c r="K162" s="1">
        <v>44231</v>
      </c>
      <c r="L162" t="s">
        <v>816</v>
      </c>
      <c r="M162" t="s">
        <v>204</v>
      </c>
      <c r="N162" s="1">
        <v>44255</v>
      </c>
      <c r="O162" t="str">
        <f t="shared" si="4"/>
        <v>정상</v>
      </c>
      <c r="P162" t="str">
        <f t="shared" si="5"/>
        <v>엠피여주</v>
      </c>
      <c r="Q162" t="s">
        <v>345</v>
      </c>
      <c r="R162"/>
      <c r="S162"/>
      <c r="T162"/>
      <c r="U162"/>
      <c r="V162"/>
      <c r="W162" t="s">
        <v>232</v>
      </c>
      <c r="X162" s="1">
        <v>66876</v>
      </c>
    </row>
    <row r="163" spans="1:24">
      <c r="A163" t="s">
        <v>22</v>
      </c>
      <c r="B163" t="s">
        <v>23</v>
      </c>
      <c r="C163" t="s">
        <v>24</v>
      </c>
      <c r="D163" t="s">
        <v>81</v>
      </c>
      <c r="E163" t="s">
        <v>458</v>
      </c>
      <c r="F163" t="s">
        <v>55</v>
      </c>
      <c r="G163" t="s">
        <v>422</v>
      </c>
      <c r="H163">
        <v>30000</v>
      </c>
      <c r="I163" t="s">
        <v>61</v>
      </c>
      <c r="J163" s="1">
        <v>44231</v>
      </c>
      <c r="K163" s="1">
        <v>44231</v>
      </c>
      <c r="L163" t="s">
        <v>817</v>
      </c>
      <c r="M163" t="s">
        <v>204</v>
      </c>
      <c r="N163" s="1">
        <v>44255</v>
      </c>
      <c r="O163" t="str">
        <f t="shared" si="4"/>
        <v>정상</v>
      </c>
      <c r="P163" t="str">
        <f t="shared" si="5"/>
        <v>엠피성공</v>
      </c>
      <c r="Q163" t="s">
        <v>345</v>
      </c>
      <c r="R163"/>
      <c r="S163"/>
      <c r="T163"/>
      <c r="U163"/>
      <c r="V163"/>
      <c r="W163" t="s">
        <v>232</v>
      </c>
      <c r="X163" s="1">
        <v>51536</v>
      </c>
    </row>
    <row r="164" spans="1:24">
      <c r="A164" t="s">
        <v>22</v>
      </c>
      <c r="B164" t="s">
        <v>23</v>
      </c>
      <c r="C164" t="s">
        <v>24</v>
      </c>
      <c r="D164" t="s">
        <v>693</v>
      </c>
      <c r="E164" t="s">
        <v>458</v>
      </c>
      <c r="F164" t="s">
        <v>55</v>
      </c>
      <c r="G164" t="s">
        <v>422</v>
      </c>
      <c r="H164">
        <v>40490</v>
      </c>
      <c r="I164" t="s">
        <v>61</v>
      </c>
      <c r="J164" s="1">
        <v>44231</v>
      </c>
      <c r="K164" s="1">
        <v>44231</v>
      </c>
      <c r="L164" t="s">
        <v>806</v>
      </c>
      <c r="M164" t="s">
        <v>204</v>
      </c>
      <c r="N164" s="1">
        <v>44255</v>
      </c>
      <c r="O164" t="str">
        <f t="shared" si="4"/>
        <v>정상</v>
      </c>
      <c r="P164" t="str">
        <f t="shared" si="5"/>
        <v>엠피성공</v>
      </c>
      <c r="Q164" t="s">
        <v>345</v>
      </c>
      <c r="R164"/>
      <c r="S164"/>
      <c r="T164"/>
      <c r="U164"/>
      <c r="V164"/>
      <c r="W164" t="s">
        <v>232</v>
      </c>
      <c r="X164" s="1">
        <v>55188</v>
      </c>
    </row>
    <row r="165" spans="1:24">
      <c r="A165" t="s">
        <v>10</v>
      </c>
      <c r="B165" t="s">
        <v>11</v>
      </c>
      <c r="C165" t="s">
        <v>12</v>
      </c>
      <c r="D165" t="s">
        <v>73</v>
      </c>
      <c r="E165" t="s">
        <v>458</v>
      </c>
      <c r="F165" t="s">
        <v>55</v>
      </c>
      <c r="G165" t="s">
        <v>422</v>
      </c>
      <c r="H165">
        <v>23570</v>
      </c>
      <c r="I165" t="s">
        <v>61</v>
      </c>
      <c r="J165" s="1">
        <v>44231</v>
      </c>
      <c r="K165" s="1">
        <v>44231</v>
      </c>
      <c r="L165" t="s">
        <v>810</v>
      </c>
      <c r="M165" t="s">
        <v>204</v>
      </c>
      <c r="N165" s="1">
        <v>44255</v>
      </c>
      <c r="O165" t="str">
        <f t="shared" si="4"/>
        <v>정상</v>
      </c>
      <c r="P165" t="str">
        <f t="shared" si="5"/>
        <v>엠피피스토스</v>
      </c>
      <c r="Q165" t="s">
        <v>345</v>
      </c>
      <c r="R165"/>
      <c r="S165"/>
      <c r="T165"/>
      <c r="U165"/>
      <c r="V165"/>
      <c r="W165" t="s">
        <v>232</v>
      </c>
      <c r="X165" s="1">
        <v>52631</v>
      </c>
    </row>
    <row r="166" spans="1:24">
      <c r="A166" t="s">
        <v>10</v>
      </c>
      <c r="B166" t="s">
        <v>11</v>
      </c>
      <c r="C166" t="s">
        <v>12</v>
      </c>
      <c r="D166" t="s">
        <v>73</v>
      </c>
      <c r="E166" t="s">
        <v>458</v>
      </c>
      <c r="F166" t="s">
        <v>55</v>
      </c>
      <c r="G166" t="s">
        <v>422</v>
      </c>
      <c r="H166">
        <v>102000</v>
      </c>
      <c r="I166" t="s">
        <v>61</v>
      </c>
      <c r="J166" s="1">
        <v>44231</v>
      </c>
      <c r="K166" s="1">
        <v>44231</v>
      </c>
      <c r="L166" t="s">
        <v>811</v>
      </c>
      <c r="M166" t="s">
        <v>204</v>
      </c>
      <c r="N166" s="1">
        <v>44255</v>
      </c>
      <c r="O166" t="str">
        <f t="shared" si="4"/>
        <v>정상</v>
      </c>
      <c r="P166" t="str">
        <f t="shared" si="5"/>
        <v>엠피피스토스</v>
      </c>
      <c r="Q166" t="s">
        <v>345</v>
      </c>
      <c r="R166"/>
      <c r="S166"/>
      <c r="T166"/>
      <c r="U166"/>
      <c r="V166"/>
      <c r="W166" t="s">
        <v>232</v>
      </c>
      <c r="X166" s="1">
        <v>55188</v>
      </c>
    </row>
    <row r="167" spans="1:24">
      <c r="A167" t="s">
        <v>18</v>
      </c>
      <c r="B167" t="s">
        <v>19</v>
      </c>
      <c r="C167" t="s">
        <v>20</v>
      </c>
      <c r="D167" t="s">
        <v>662</v>
      </c>
      <c r="E167" t="s">
        <v>458</v>
      </c>
      <c r="F167" t="s">
        <v>55</v>
      </c>
      <c r="G167" t="s">
        <v>422</v>
      </c>
      <c r="H167">
        <v>29950</v>
      </c>
      <c r="I167" t="s">
        <v>61</v>
      </c>
      <c r="J167" s="1">
        <v>44231</v>
      </c>
      <c r="K167" s="1">
        <v>44231</v>
      </c>
      <c r="L167" t="s">
        <v>820</v>
      </c>
      <c r="M167" t="s">
        <v>204</v>
      </c>
      <c r="N167" s="1">
        <v>44255</v>
      </c>
      <c r="O167" t="str">
        <f t="shared" si="4"/>
        <v>정상</v>
      </c>
      <c r="P167" t="str">
        <f t="shared" si="5"/>
        <v>엠피가온</v>
      </c>
      <c r="Q167" t="s">
        <v>345</v>
      </c>
      <c r="R167"/>
      <c r="S167"/>
      <c r="T167"/>
      <c r="U167"/>
      <c r="V167"/>
      <c r="W167" t="s">
        <v>232</v>
      </c>
      <c r="X167" s="1">
        <v>70894</v>
      </c>
    </row>
    <row r="168" spans="1:24">
      <c r="A168" t="s">
        <v>594</v>
      </c>
      <c r="B168" t="s">
        <v>595</v>
      </c>
      <c r="C168"/>
      <c r="D168" t="s">
        <v>180</v>
      </c>
      <c r="E168" t="s">
        <v>458</v>
      </c>
      <c r="F168" t="s">
        <v>55</v>
      </c>
      <c r="G168" t="s">
        <v>422</v>
      </c>
      <c r="H168">
        <v>33200</v>
      </c>
      <c r="I168" t="s">
        <v>61</v>
      </c>
      <c r="J168" s="1">
        <v>44231</v>
      </c>
      <c r="K168" s="1">
        <v>44231</v>
      </c>
      <c r="L168" t="s">
        <v>815</v>
      </c>
      <c r="M168" t="s">
        <v>204</v>
      </c>
      <c r="N168" s="1">
        <v>44255</v>
      </c>
      <c r="O168" t="str">
        <f t="shared" si="4"/>
        <v>정상</v>
      </c>
      <c r="P168" t="str">
        <f t="shared" si="5"/>
        <v>엠피제이엔제이</v>
      </c>
      <c r="Q168" t="s">
        <v>345</v>
      </c>
      <c r="R168"/>
      <c r="S168"/>
      <c r="T168"/>
      <c r="U168"/>
      <c r="V168"/>
      <c r="W168" t="s">
        <v>232</v>
      </c>
      <c r="X168" s="1">
        <v>53362</v>
      </c>
    </row>
    <row r="169" spans="1:24">
      <c r="A169" t="s">
        <v>28</v>
      </c>
      <c r="B169" t="s">
        <v>29</v>
      </c>
      <c r="C169" t="s">
        <v>33</v>
      </c>
      <c r="D169" t="s">
        <v>124</v>
      </c>
      <c r="E169" t="s">
        <v>458</v>
      </c>
      <c r="F169" t="s">
        <v>55</v>
      </c>
      <c r="G169" t="s">
        <v>422</v>
      </c>
      <c r="H169">
        <v>31290</v>
      </c>
      <c r="I169" t="s">
        <v>61</v>
      </c>
      <c r="J169" s="1">
        <v>44231</v>
      </c>
      <c r="K169" s="1">
        <v>44231</v>
      </c>
      <c r="L169" t="s">
        <v>801</v>
      </c>
      <c r="M169" t="s">
        <v>204</v>
      </c>
      <c r="N169" s="1">
        <v>44255</v>
      </c>
      <c r="O169" t="str">
        <f t="shared" si="4"/>
        <v>정상</v>
      </c>
      <c r="P169" t="str">
        <f t="shared" si="5"/>
        <v>엠피송내</v>
      </c>
      <c r="Q169" t="s">
        <v>345</v>
      </c>
      <c r="R169"/>
      <c r="S169"/>
      <c r="T169"/>
      <c r="U169"/>
      <c r="V169"/>
      <c r="W169" t="s">
        <v>232</v>
      </c>
      <c r="X169" s="1">
        <v>63954</v>
      </c>
    </row>
    <row r="170" spans="1:24">
      <c r="A170" t="s">
        <v>6</v>
      </c>
      <c r="B170" t="s">
        <v>7</v>
      </c>
      <c r="C170" t="s">
        <v>32</v>
      </c>
      <c r="D170" t="s">
        <v>122</v>
      </c>
      <c r="E170" t="s">
        <v>463</v>
      </c>
      <c r="F170" t="s">
        <v>55</v>
      </c>
      <c r="G170" t="s">
        <v>422</v>
      </c>
      <c r="H170">
        <v>10000</v>
      </c>
      <c r="I170" t="s">
        <v>61</v>
      </c>
      <c r="J170" s="1">
        <v>44231</v>
      </c>
      <c r="K170" s="1">
        <v>44231</v>
      </c>
      <c r="L170">
        <v>52103021070000</v>
      </c>
      <c r="M170" t="s">
        <v>204</v>
      </c>
      <c r="N170" s="1">
        <v>44255</v>
      </c>
      <c r="O170" t="str">
        <f t="shared" si="4"/>
        <v>정상</v>
      </c>
      <c r="P170" t="str">
        <f t="shared" si="5"/>
        <v>엠피의정부</v>
      </c>
      <c r="Q170" t="s">
        <v>345</v>
      </c>
      <c r="R170"/>
      <c r="S170"/>
      <c r="T170"/>
      <c r="U170"/>
      <c r="V170"/>
      <c r="W170" t="s">
        <v>232</v>
      </c>
      <c r="X170" s="1">
        <v>51536</v>
      </c>
    </row>
    <row r="171" spans="1:24">
      <c r="A171" t="s">
        <v>6</v>
      </c>
      <c r="B171" t="s">
        <v>7</v>
      </c>
      <c r="C171" t="s">
        <v>32</v>
      </c>
      <c r="D171" t="s">
        <v>122</v>
      </c>
      <c r="E171" t="s">
        <v>463</v>
      </c>
      <c r="F171" t="s">
        <v>55</v>
      </c>
      <c r="G171" t="s">
        <v>422</v>
      </c>
      <c r="H171">
        <v>10000</v>
      </c>
      <c r="I171" t="s">
        <v>61</v>
      </c>
      <c r="J171" s="1">
        <v>44231</v>
      </c>
      <c r="K171" s="1">
        <v>44231</v>
      </c>
      <c r="L171">
        <v>52102967360000</v>
      </c>
      <c r="M171" t="s">
        <v>204</v>
      </c>
      <c r="N171" s="1">
        <v>44255</v>
      </c>
      <c r="O171" t="str">
        <f t="shared" si="4"/>
        <v>정상</v>
      </c>
      <c r="P171" t="str">
        <f t="shared" si="5"/>
        <v>엠피의정부</v>
      </c>
      <c r="Q171" t="s">
        <v>345</v>
      </c>
      <c r="R171"/>
      <c r="S171"/>
      <c r="T171"/>
      <c r="U171"/>
      <c r="V171"/>
      <c r="W171" t="s">
        <v>232</v>
      </c>
      <c r="X171" s="1">
        <v>51536</v>
      </c>
    </row>
    <row r="172" spans="1:24">
      <c r="A172" t="s">
        <v>6</v>
      </c>
      <c r="B172" t="s">
        <v>7</v>
      </c>
      <c r="C172" t="s">
        <v>32</v>
      </c>
      <c r="D172" t="s">
        <v>157</v>
      </c>
      <c r="E172" t="s">
        <v>463</v>
      </c>
      <c r="F172" t="s">
        <v>55</v>
      </c>
      <c r="G172" t="s">
        <v>422</v>
      </c>
      <c r="H172">
        <v>20000</v>
      </c>
      <c r="I172" t="s">
        <v>61</v>
      </c>
      <c r="J172" s="1">
        <v>44231</v>
      </c>
      <c r="K172" s="1">
        <v>44231</v>
      </c>
      <c r="L172">
        <v>52102971640000</v>
      </c>
      <c r="M172" t="s">
        <v>204</v>
      </c>
      <c r="N172" s="1">
        <v>44255</v>
      </c>
      <c r="O172" t="str">
        <f t="shared" si="4"/>
        <v>정상</v>
      </c>
      <c r="P172" t="str">
        <f t="shared" si="5"/>
        <v>엠피의정부</v>
      </c>
      <c r="Q172" t="s">
        <v>345</v>
      </c>
      <c r="R172"/>
      <c r="S172"/>
      <c r="T172"/>
      <c r="U172"/>
      <c r="V172"/>
      <c r="W172" t="s">
        <v>232</v>
      </c>
      <c r="X172" s="1">
        <v>47883</v>
      </c>
    </row>
    <row r="173" spans="1:24">
      <c r="A173" t="s">
        <v>6</v>
      </c>
      <c r="B173" t="s">
        <v>7</v>
      </c>
      <c r="C173" t="s">
        <v>32</v>
      </c>
      <c r="D173" t="s">
        <v>639</v>
      </c>
      <c r="E173" t="s">
        <v>460</v>
      </c>
      <c r="F173" t="s">
        <v>55</v>
      </c>
      <c r="G173" t="s">
        <v>423</v>
      </c>
      <c r="H173">
        <v>22370</v>
      </c>
      <c r="I173" t="s">
        <v>61</v>
      </c>
      <c r="J173" s="1">
        <v>44231</v>
      </c>
      <c r="K173" s="1">
        <v>44231</v>
      </c>
      <c r="L173">
        <v>320210320664</v>
      </c>
      <c r="M173" t="s">
        <v>204</v>
      </c>
      <c r="N173" s="1">
        <v>44255</v>
      </c>
      <c r="O173" t="str">
        <f t="shared" si="4"/>
        <v>정상</v>
      </c>
      <c r="P173" t="str">
        <f t="shared" si="5"/>
        <v>엠피의정부</v>
      </c>
      <c r="Q173" t="s">
        <v>345</v>
      </c>
      <c r="R173"/>
      <c r="S173"/>
      <c r="T173"/>
      <c r="U173"/>
      <c r="V173"/>
      <c r="W173" t="s">
        <v>232</v>
      </c>
      <c r="X173" s="1">
        <v>49709</v>
      </c>
    </row>
    <row r="174" spans="1:24">
      <c r="A174" t="s">
        <v>6</v>
      </c>
      <c r="B174" t="s">
        <v>7</v>
      </c>
      <c r="C174" t="s">
        <v>32</v>
      </c>
      <c r="D174" t="s">
        <v>639</v>
      </c>
      <c r="E174" t="s">
        <v>460</v>
      </c>
      <c r="F174" t="s">
        <v>55</v>
      </c>
      <c r="G174" t="s">
        <v>422</v>
      </c>
      <c r="H174">
        <v>57610</v>
      </c>
      <c r="I174" t="s">
        <v>61</v>
      </c>
      <c r="J174" s="1">
        <v>44231</v>
      </c>
      <c r="K174" s="1">
        <v>44231</v>
      </c>
      <c r="L174">
        <v>320210319893</v>
      </c>
      <c r="M174" t="s">
        <v>204</v>
      </c>
      <c r="N174" s="1">
        <v>44255</v>
      </c>
      <c r="O174" t="str">
        <f t="shared" si="4"/>
        <v>정상</v>
      </c>
      <c r="P174" t="str">
        <f t="shared" si="5"/>
        <v>엠피의정부</v>
      </c>
      <c r="Q174" t="s">
        <v>345</v>
      </c>
      <c r="R174"/>
      <c r="S174"/>
      <c r="T174"/>
      <c r="U174"/>
      <c r="V174"/>
      <c r="W174" t="s">
        <v>232</v>
      </c>
      <c r="X174" s="1">
        <v>51536</v>
      </c>
    </row>
    <row r="175" spans="1:24">
      <c r="A175" t="s">
        <v>6</v>
      </c>
      <c r="B175" t="s">
        <v>7</v>
      </c>
      <c r="C175" t="s">
        <v>32</v>
      </c>
      <c r="D175" t="s">
        <v>122</v>
      </c>
      <c r="E175" t="s">
        <v>460</v>
      </c>
      <c r="F175" t="s">
        <v>55</v>
      </c>
      <c r="G175" t="s">
        <v>423</v>
      </c>
      <c r="H175">
        <v>16380</v>
      </c>
      <c r="I175" t="s">
        <v>61</v>
      </c>
      <c r="J175" s="1">
        <v>44231</v>
      </c>
      <c r="K175" s="1">
        <v>44231</v>
      </c>
      <c r="L175">
        <v>320210323916</v>
      </c>
      <c r="M175" t="s">
        <v>204</v>
      </c>
      <c r="N175" s="1">
        <v>44255</v>
      </c>
      <c r="O175" t="str">
        <f t="shared" si="4"/>
        <v>정상</v>
      </c>
      <c r="P175" t="str">
        <f t="shared" si="5"/>
        <v>엠피의정부</v>
      </c>
      <c r="Q175" t="s">
        <v>345</v>
      </c>
      <c r="R175"/>
      <c r="S175"/>
      <c r="T175"/>
      <c r="U175"/>
      <c r="V175"/>
      <c r="W175" t="s">
        <v>232</v>
      </c>
      <c r="X175" s="1">
        <v>49709</v>
      </c>
    </row>
    <row r="176" spans="1:24">
      <c r="A176" t="s">
        <v>40</v>
      </c>
      <c r="B176" t="s">
        <v>41</v>
      </c>
      <c r="C176" t="s">
        <v>42</v>
      </c>
      <c r="D176" t="s">
        <v>114</v>
      </c>
      <c r="E176" t="s">
        <v>460</v>
      </c>
      <c r="F176" t="s">
        <v>55</v>
      </c>
      <c r="G176" t="s">
        <v>422</v>
      </c>
      <c r="H176">
        <v>20000</v>
      </c>
      <c r="I176" t="s">
        <v>61</v>
      </c>
      <c r="J176" s="1">
        <v>44231</v>
      </c>
      <c r="K176" s="1">
        <v>44231</v>
      </c>
      <c r="L176">
        <v>320210321440</v>
      </c>
      <c r="M176" t="s">
        <v>204</v>
      </c>
      <c r="N176" s="1">
        <v>44255</v>
      </c>
      <c r="O176" t="str">
        <f t="shared" si="4"/>
        <v>정상</v>
      </c>
      <c r="P176" t="str">
        <f t="shared" si="5"/>
        <v>엠피조은</v>
      </c>
      <c r="Q176" t="s">
        <v>345</v>
      </c>
      <c r="R176"/>
      <c r="S176"/>
      <c r="T176"/>
      <c r="U176"/>
      <c r="V176"/>
      <c r="W176" t="s">
        <v>232</v>
      </c>
      <c r="X176" s="1">
        <v>51536</v>
      </c>
    </row>
    <row r="177" spans="1:24">
      <c r="A177" t="s">
        <v>46</v>
      </c>
      <c r="B177"/>
      <c r="C177"/>
      <c r="D177" t="s">
        <v>162</v>
      </c>
      <c r="E177" t="s">
        <v>460</v>
      </c>
      <c r="F177" t="s">
        <v>55</v>
      </c>
      <c r="G177" t="s">
        <v>422</v>
      </c>
      <c r="H177">
        <v>30000</v>
      </c>
      <c r="I177" t="s">
        <v>61</v>
      </c>
      <c r="J177" s="1">
        <v>44231</v>
      </c>
      <c r="K177" s="1">
        <v>44231</v>
      </c>
      <c r="L177">
        <v>320210321106</v>
      </c>
      <c r="M177" t="s">
        <v>204</v>
      </c>
      <c r="N177" s="1">
        <v>44255</v>
      </c>
      <c r="O177" t="str">
        <f t="shared" si="4"/>
        <v>정상</v>
      </c>
      <c r="P177" t="str">
        <f t="shared" si="5"/>
        <v>엠피프라임</v>
      </c>
      <c r="Q177" t="s">
        <v>345</v>
      </c>
      <c r="R177"/>
      <c r="S177"/>
      <c r="T177"/>
      <c r="U177"/>
      <c r="V177"/>
      <c r="W177" t="s">
        <v>232</v>
      </c>
      <c r="X177" s="1">
        <v>47883</v>
      </c>
    </row>
    <row r="178" spans="1:24">
      <c r="A178" t="s">
        <v>10</v>
      </c>
      <c r="B178" t="s">
        <v>11</v>
      </c>
      <c r="C178" t="s">
        <v>12</v>
      </c>
      <c r="D178" t="s">
        <v>73</v>
      </c>
      <c r="E178" t="s">
        <v>460</v>
      </c>
      <c r="F178" t="s">
        <v>55</v>
      </c>
      <c r="G178" t="s">
        <v>422</v>
      </c>
      <c r="H178">
        <v>20000</v>
      </c>
      <c r="I178" t="s">
        <v>61</v>
      </c>
      <c r="J178" s="1">
        <v>44231</v>
      </c>
      <c r="K178" s="1">
        <v>44231</v>
      </c>
      <c r="L178">
        <v>320210317012</v>
      </c>
      <c r="M178" t="s">
        <v>204</v>
      </c>
      <c r="N178" s="1">
        <v>44255</v>
      </c>
      <c r="O178" t="str">
        <f t="shared" si="4"/>
        <v>정상</v>
      </c>
      <c r="P178" t="str">
        <f t="shared" si="5"/>
        <v>엠피피스토스</v>
      </c>
      <c r="Q178" t="s">
        <v>345</v>
      </c>
      <c r="R178"/>
      <c r="S178"/>
      <c r="T178"/>
      <c r="U178"/>
      <c r="V178"/>
      <c r="W178" t="s">
        <v>232</v>
      </c>
      <c r="X178" s="1">
        <v>51536</v>
      </c>
    </row>
    <row r="179" spans="1:24">
      <c r="A179" t="s">
        <v>10</v>
      </c>
      <c r="B179" t="s">
        <v>11</v>
      </c>
      <c r="C179" t="s">
        <v>12</v>
      </c>
      <c r="D179" t="s">
        <v>77</v>
      </c>
      <c r="E179" t="s">
        <v>460</v>
      </c>
      <c r="F179" t="s">
        <v>55</v>
      </c>
      <c r="G179" t="s">
        <v>422</v>
      </c>
      <c r="H179">
        <v>143000</v>
      </c>
      <c r="I179" t="s">
        <v>61</v>
      </c>
      <c r="J179" s="1">
        <v>44231</v>
      </c>
      <c r="K179" s="1">
        <v>44231</v>
      </c>
      <c r="L179">
        <v>320210318743</v>
      </c>
      <c r="M179" t="s">
        <v>204</v>
      </c>
      <c r="N179" s="1">
        <v>44255</v>
      </c>
      <c r="O179" t="str">
        <f t="shared" si="4"/>
        <v>정상</v>
      </c>
      <c r="P179" t="str">
        <f t="shared" si="5"/>
        <v>엠피피스토스</v>
      </c>
      <c r="Q179" t="s">
        <v>345</v>
      </c>
      <c r="R179"/>
      <c r="S179"/>
      <c r="T179"/>
      <c r="U179"/>
      <c r="V179"/>
      <c r="W179" t="s">
        <v>232</v>
      </c>
      <c r="X179" s="1">
        <v>67607</v>
      </c>
    </row>
    <row r="180" spans="1:24">
      <c r="A180" t="s">
        <v>22</v>
      </c>
      <c r="B180" t="s">
        <v>23</v>
      </c>
      <c r="C180" t="s">
        <v>24</v>
      </c>
      <c r="D180" t="s">
        <v>136</v>
      </c>
      <c r="E180" t="s">
        <v>467</v>
      </c>
      <c r="F180" t="s">
        <v>55</v>
      </c>
      <c r="G180" t="s">
        <v>422</v>
      </c>
      <c r="H180">
        <v>36000</v>
      </c>
      <c r="I180" t="s">
        <v>61</v>
      </c>
      <c r="J180" s="1">
        <v>44231</v>
      </c>
      <c r="K180" s="1">
        <v>44231</v>
      </c>
      <c r="L180">
        <v>20210046879</v>
      </c>
      <c r="M180" t="s">
        <v>204</v>
      </c>
      <c r="N180" s="1">
        <v>44255</v>
      </c>
      <c r="O180" t="str">
        <f t="shared" si="4"/>
        <v>정상</v>
      </c>
      <c r="P180" t="str">
        <f t="shared" si="5"/>
        <v>엠피성공</v>
      </c>
      <c r="Q180" t="s">
        <v>345</v>
      </c>
      <c r="R180"/>
      <c r="S180"/>
      <c r="T180"/>
      <c r="U180"/>
      <c r="V180"/>
      <c r="W180" t="s">
        <v>232</v>
      </c>
      <c r="X180" s="1">
        <v>59206</v>
      </c>
    </row>
    <row r="181" spans="1:24">
      <c r="A181" t="s">
        <v>28</v>
      </c>
      <c r="B181" t="s">
        <v>29</v>
      </c>
      <c r="C181" t="s">
        <v>33</v>
      </c>
      <c r="D181" t="s">
        <v>124</v>
      </c>
      <c r="E181" t="s">
        <v>467</v>
      </c>
      <c r="F181" t="s">
        <v>55</v>
      </c>
      <c r="G181" t="s">
        <v>422</v>
      </c>
      <c r="H181">
        <v>44940</v>
      </c>
      <c r="I181" t="s">
        <v>61</v>
      </c>
      <c r="J181" s="1">
        <v>44231</v>
      </c>
      <c r="K181" s="1">
        <v>44231</v>
      </c>
      <c r="L181">
        <v>20210047127</v>
      </c>
      <c r="M181" t="s">
        <v>204</v>
      </c>
      <c r="N181" s="1">
        <v>44255</v>
      </c>
      <c r="O181" t="str">
        <f t="shared" si="4"/>
        <v>정상</v>
      </c>
      <c r="P181" t="str">
        <f t="shared" si="5"/>
        <v>엠피송내</v>
      </c>
      <c r="Q181" t="s">
        <v>345</v>
      </c>
      <c r="R181"/>
      <c r="S181"/>
      <c r="T181"/>
      <c r="U181"/>
      <c r="V181"/>
      <c r="W181" t="s">
        <v>232</v>
      </c>
      <c r="X181" s="1">
        <v>63954</v>
      </c>
    </row>
    <row r="182" spans="1:24">
      <c r="A182" t="s">
        <v>6</v>
      </c>
      <c r="B182" t="s">
        <v>7</v>
      </c>
      <c r="C182" t="s">
        <v>32</v>
      </c>
      <c r="D182" t="s">
        <v>157</v>
      </c>
      <c r="E182" t="s">
        <v>467</v>
      </c>
      <c r="F182" t="s">
        <v>55</v>
      </c>
      <c r="G182" t="s">
        <v>422</v>
      </c>
      <c r="H182">
        <v>52161</v>
      </c>
      <c r="I182" t="s">
        <v>61</v>
      </c>
      <c r="J182" s="1">
        <v>44231</v>
      </c>
      <c r="K182" s="1">
        <v>44231</v>
      </c>
      <c r="L182">
        <v>20210046765</v>
      </c>
      <c r="M182" t="s">
        <v>204</v>
      </c>
      <c r="N182" s="1">
        <v>44255</v>
      </c>
      <c r="O182" t="str">
        <f t="shared" si="4"/>
        <v>정상</v>
      </c>
      <c r="P182" t="str">
        <f t="shared" si="5"/>
        <v>엠피의정부</v>
      </c>
      <c r="Q182" t="s">
        <v>345</v>
      </c>
      <c r="R182"/>
      <c r="S182"/>
      <c r="T182"/>
      <c r="U182"/>
      <c r="V182"/>
      <c r="W182" t="s">
        <v>232</v>
      </c>
      <c r="X182" s="1">
        <v>69798</v>
      </c>
    </row>
    <row r="183" spans="1:24">
      <c r="A183" t="s">
        <v>25</v>
      </c>
      <c r="B183" t="s">
        <v>26</v>
      </c>
      <c r="C183" t="s">
        <v>27</v>
      </c>
      <c r="D183" t="s">
        <v>91</v>
      </c>
      <c r="E183" t="s">
        <v>461</v>
      </c>
      <c r="F183" t="s">
        <v>55</v>
      </c>
      <c r="G183" t="s">
        <v>422</v>
      </c>
      <c r="H183">
        <v>23500</v>
      </c>
      <c r="I183" t="s">
        <v>61</v>
      </c>
      <c r="J183" s="1">
        <v>44231</v>
      </c>
      <c r="K183" s="1">
        <v>44231</v>
      </c>
      <c r="L183" t="s">
        <v>807</v>
      </c>
      <c r="M183" t="s">
        <v>204</v>
      </c>
      <c r="N183" s="1">
        <v>44255</v>
      </c>
      <c r="O183" t="str">
        <f t="shared" si="4"/>
        <v>정상</v>
      </c>
      <c r="P183" t="str">
        <f t="shared" si="5"/>
        <v>엠피상동</v>
      </c>
      <c r="Q183" t="s">
        <v>345</v>
      </c>
      <c r="R183"/>
      <c r="S183"/>
      <c r="T183"/>
      <c r="U183"/>
      <c r="V183"/>
      <c r="W183" t="s">
        <v>232</v>
      </c>
      <c r="X183"/>
    </row>
    <row r="184" spans="1:24">
      <c r="A184" t="s">
        <v>25</v>
      </c>
      <c r="B184" t="s">
        <v>26</v>
      </c>
      <c r="C184" t="s">
        <v>27</v>
      </c>
      <c r="D184" t="s">
        <v>134</v>
      </c>
      <c r="E184" t="s">
        <v>461</v>
      </c>
      <c r="F184" t="s">
        <v>55</v>
      </c>
      <c r="G184" t="s">
        <v>422</v>
      </c>
      <c r="H184">
        <v>50000</v>
      </c>
      <c r="I184" t="s">
        <v>61</v>
      </c>
      <c r="J184" s="1">
        <v>44231</v>
      </c>
      <c r="K184" s="1">
        <v>44231</v>
      </c>
      <c r="L184" t="s">
        <v>809</v>
      </c>
      <c r="M184" t="s">
        <v>204</v>
      </c>
      <c r="N184" s="1">
        <v>44255</v>
      </c>
      <c r="O184" t="str">
        <f t="shared" si="4"/>
        <v>정상</v>
      </c>
      <c r="P184" t="str">
        <f t="shared" si="5"/>
        <v>엠피상동</v>
      </c>
      <c r="Q184" t="s">
        <v>345</v>
      </c>
      <c r="R184"/>
      <c r="S184"/>
      <c r="T184"/>
      <c r="U184"/>
      <c r="V184"/>
      <c r="W184" t="s">
        <v>232</v>
      </c>
      <c r="X184"/>
    </row>
    <row r="185" spans="1:24">
      <c r="A185" t="s">
        <v>18</v>
      </c>
      <c r="B185" t="s">
        <v>19</v>
      </c>
      <c r="C185" t="s">
        <v>20</v>
      </c>
      <c r="D185" t="s">
        <v>662</v>
      </c>
      <c r="E185" t="s">
        <v>461</v>
      </c>
      <c r="F185" t="s">
        <v>55</v>
      </c>
      <c r="G185" t="s">
        <v>422</v>
      </c>
      <c r="H185">
        <v>29729</v>
      </c>
      <c r="I185" t="s">
        <v>61</v>
      </c>
      <c r="J185" s="1">
        <v>44231</v>
      </c>
      <c r="K185" s="1">
        <v>44231</v>
      </c>
      <c r="L185" t="s">
        <v>818</v>
      </c>
      <c r="M185" t="s">
        <v>204</v>
      </c>
      <c r="N185" s="1">
        <v>44255</v>
      </c>
      <c r="O185" t="str">
        <f t="shared" si="4"/>
        <v>정상</v>
      </c>
      <c r="P185" t="str">
        <f t="shared" si="5"/>
        <v>엠피가온</v>
      </c>
      <c r="Q185" t="s">
        <v>345</v>
      </c>
      <c r="R185"/>
      <c r="S185"/>
      <c r="T185"/>
      <c r="U185"/>
      <c r="V185"/>
      <c r="W185" t="s">
        <v>232</v>
      </c>
      <c r="X185"/>
    </row>
    <row r="186" spans="1:24">
      <c r="A186" t="s">
        <v>25</v>
      </c>
      <c r="B186" t="s">
        <v>26</v>
      </c>
      <c r="C186" t="s">
        <v>27</v>
      </c>
      <c r="D186" t="s">
        <v>105</v>
      </c>
      <c r="E186" t="s">
        <v>461</v>
      </c>
      <c r="F186" t="s">
        <v>55</v>
      </c>
      <c r="G186" t="s">
        <v>422</v>
      </c>
      <c r="H186">
        <v>30000</v>
      </c>
      <c r="I186" t="s">
        <v>61</v>
      </c>
      <c r="J186" s="1">
        <v>44231</v>
      </c>
      <c r="K186" s="1">
        <v>44231</v>
      </c>
      <c r="L186" t="s">
        <v>819</v>
      </c>
      <c r="M186" t="s">
        <v>204</v>
      </c>
      <c r="N186" s="1">
        <v>44255</v>
      </c>
      <c r="O186" t="str">
        <f t="shared" si="4"/>
        <v>정상</v>
      </c>
      <c r="P186" t="str">
        <f t="shared" si="5"/>
        <v>엠피상동</v>
      </c>
      <c r="Q186" t="s">
        <v>345</v>
      </c>
      <c r="R186"/>
      <c r="S186"/>
      <c r="T186"/>
      <c r="U186"/>
      <c r="V186"/>
      <c r="W186" t="s">
        <v>232</v>
      </c>
      <c r="X186"/>
    </row>
    <row r="187" spans="1:24">
      <c r="A187" t="s">
        <v>594</v>
      </c>
      <c r="B187" t="s">
        <v>595</v>
      </c>
      <c r="C187"/>
      <c r="D187" t="s">
        <v>180</v>
      </c>
      <c r="E187" t="s">
        <v>464</v>
      </c>
      <c r="F187" t="s">
        <v>55</v>
      </c>
      <c r="G187" t="s">
        <v>422</v>
      </c>
      <c r="H187">
        <v>40540</v>
      </c>
      <c r="I187" t="s">
        <v>61</v>
      </c>
      <c r="J187" s="1">
        <v>44231</v>
      </c>
      <c r="K187" s="1">
        <v>44231</v>
      </c>
      <c r="L187" t="s">
        <v>814</v>
      </c>
      <c r="M187" t="s">
        <v>204</v>
      </c>
      <c r="N187" s="1">
        <v>44255</v>
      </c>
      <c r="O187" t="str">
        <f t="shared" si="4"/>
        <v>정상</v>
      </c>
      <c r="P187" t="str">
        <f t="shared" si="5"/>
        <v>엠피제이엔제이</v>
      </c>
      <c r="Q187" t="s">
        <v>345</v>
      </c>
      <c r="R187"/>
      <c r="S187"/>
      <c r="T187"/>
      <c r="U187"/>
      <c r="V187"/>
      <c r="W187" t="s">
        <v>232</v>
      </c>
      <c r="X187" s="1">
        <v>61397</v>
      </c>
    </row>
    <row r="188" spans="1:24">
      <c r="A188" t="s">
        <v>34</v>
      </c>
      <c r="B188" t="s">
        <v>689</v>
      </c>
      <c r="C188"/>
      <c r="D188" t="s">
        <v>656</v>
      </c>
      <c r="E188" t="s">
        <v>464</v>
      </c>
      <c r="F188" t="s">
        <v>55</v>
      </c>
      <c r="G188" t="s">
        <v>422</v>
      </c>
      <c r="H188">
        <v>20000</v>
      </c>
      <c r="I188" t="s">
        <v>61</v>
      </c>
      <c r="J188" s="1">
        <v>44231</v>
      </c>
      <c r="K188" s="1">
        <v>44231</v>
      </c>
      <c r="L188" t="s">
        <v>805</v>
      </c>
      <c r="M188" t="s">
        <v>204</v>
      </c>
      <c r="N188" s="1">
        <v>44255</v>
      </c>
      <c r="O188" t="str">
        <f t="shared" si="4"/>
        <v>정상</v>
      </c>
      <c r="P188" t="str">
        <f t="shared" si="5"/>
        <v>엠피여주</v>
      </c>
      <c r="Q188" t="s">
        <v>345</v>
      </c>
      <c r="R188"/>
      <c r="S188"/>
      <c r="T188"/>
      <c r="U188"/>
      <c r="V188"/>
      <c r="W188" t="s">
        <v>232</v>
      </c>
      <c r="X188" s="1">
        <v>51536</v>
      </c>
    </row>
    <row r="189" spans="1:24">
      <c r="A189" t="s">
        <v>22</v>
      </c>
      <c r="B189" t="s">
        <v>23</v>
      </c>
      <c r="C189" t="s">
        <v>24</v>
      </c>
      <c r="D189" t="s">
        <v>136</v>
      </c>
      <c r="E189" t="s">
        <v>464</v>
      </c>
      <c r="F189" t="s">
        <v>55</v>
      </c>
      <c r="G189" t="s">
        <v>422</v>
      </c>
      <c r="H189">
        <v>52373</v>
      </c>
      <c r="I189" t="s">
        <v>61</v>
      </c>
      <c r="J189" s="1">
        <v>44231</v>
      </c>
      <c r="K189" s="1">
        <v>44231</v>
      </c>
      <c r="L189" t="s">
        <v>808</v>
      </c>
      <c r="M189" t="s">
        <v>204</v>
      </c>
      <c r="N189" s="1">
        <v>44255</v>
      </c>
      <c r="O189" t="str">
        <f t="shared" si="4"/>
        <v>정상</v>
      </c>
      <c r="P189" t="str">
        <f t="shared" si="5"/>
        <v>엠피성공</v>
      </c>
      <c r="Q189" t="s">
        <v>345</v>
      </c>
      <c r="R189"/>
      <c r="S189"/>
      <c r="T189"/>
      <c r="U189"/>
      <c r="V189"/>
      <c r="W189" t="s">
        <v>232</v>
      </c>
      <c r="X189" s="1">
        <v>59206</v>
      </c>
    </row>
    <row r="190" spans="1:24">
      <c r="A190" t="s">
        <v>6</v>
      </c>
      <c r="B190" t="s">
        <v>7</v>
      </c>
      <c r="C190" t="s">
        <v>32</v>
      </c>
      <c r="D190" t="s">
        <v>644</v>
      </c>
      <c r="E190" t="s">
        <v>459</v>
      </c>
      <c r="F190" t="s">
        <v>55</v>
      </c>
      <c r="G190" t="s">
        <v>422</v>
      </c>
      <c r="H190">
        <v>50356</v>
      </c>
      <c r="I190" t="s">
        <v>61</v>
      </c>
      <c r="J190" s="1">
        <v>44231</v>
      </c>
      <c r="K190" s="1">
        <v>44231</v>
      </c>
      <c r="L190">
        <v>42142684350000</v>
      </c>
      <c r="M190" t="s">
        <v>204</v>
      </c>
      <c r="N190" s="1">
        <v>44255</v>
      </c>
      <c r="O190" t="str">
        <f t="shared" si="4"/>
        <v>정상</v>
      </c>
      <c r="P190" t="str">
        <f t="shared" si="5"/>
        <v>엠피의정부</v>
      </c>
      <c r="Q190" t="s">
        <v>345</v>
      </c>
      <c r="R190"/>
      <c r="S190"/>
      <c r="T190"/>
      <c r="U190"/>
      <c r="V190"/>
      <c r="W190" t="s">
        <v>232</v>
      </c>
      <c r="X190"/>
    </row>
    <row r="191" spans="1:24">
      <c r="A191" t="s">
        <v>6</v>
      </c>
      <c r="B191" t="s">
        <v>7</v>
      </c>
      <c r="C191" t="s">
        <v>32</v>
      </c>
      <c r="D191" t="s">
        <v>644</v>
      </c>
      <c r="E191" t="s">
        <v>459</v>
      </c>
      <c r="F191" t="s">
        <v>55</v>
      </c>
      <c r="G191" t="s">
        <v>423</v>
      </c>
      <c r="H191">
        <v>6504</v>
      </c>
      <c r="I191" t="s">
        <v>61</v>
      </c>
      <c r="J191" s="1">
        <v>44231</v>
      </c>
      <c r="K191" s="1">
        <v>44231</v>
      </c>
      <c r="L191">
        <v>42142684270000</v>
      </c>
      <c r="M191" t="s">
        <v>204</v>
      </c>
      <c r="N191" s="1">
        <v>44255</v>
      </c>
      <c r="O191" t="str">
        <f t="shared" si="4"/>
        <v>정상</v>
      </c>
      <c r="P191" t="str">
        <f t="shared" si="5"/>
        <v>엠피의정부</v>
      </c>
      <c r="Q191" t="s">
        <v>345</v>
      </c>
      <c r="R191"/>
      <c r="S191"/>
      <c r="T191"/>
      <c r="U191"/>
      <c r="V191"/>
      <c r="W191" t="s">
        <v>232</v>
      </c>
      <c r="X191"/>
    </row>
    <row r="192" spans="1:24">
      <c r="A192" t="s">
        <v>18</v>
      </c>
      <c r="B192" t="s">
        <v>19</v>
      </c>
      <c r="C192" t="s">
        <v>20</v>
      </c>
      <c r="D192" t="s">
        <v>662</v>
      </c>
      <c r="E192" t="s">
        <v>462</v>
      </c>
      <c r="F192" t="s">
        <v>55</v>
      </c>
      <c r="G192" t="s">
        <v>422</v>
      </c>
      <c r="H192">
        <v>10000</v>
      </c>
      <c r="I192" t="s">
        <v>61</v>
      </c>
      <c r="J192" s="1">
        <v>44231</v>
      </c>
      <c r="K192" s="1">
        <v>44231</v>
      </c>
      <c r="L192">
        <v>20210633105</v>
      </c>
      <c r="M192" t="s">
        <v>204</v>
      </c>
      <c r="N192" s="1">
        <v>44255</v>
      </c>
      <c r="O192" t="str">
        <f t="shared" si="4"/>
        <v>정상</v>
      </c>
      <c r="P192" t="str">
        <f t="shared" si="5"/>
        <v>엠피가온</v>
      </c>
      <c r="Q192" t="s">
        <v>345</v>
      </c>
      <c r="R192"/>
      <c r="S192"/>
      <c r="T192"/>
      <c r="U192"/>
      <c r="V192"/>
      <c r="W192" t="s">
        <v>232</v>
      </c>
      <c r="X192"/>
    </row>
    <row r="193" spans="1:24">
      <c r="A193" t="s">
        <v>37</v>
      </c>
      <c r="B193" t="s">
        <v>38</v>
      </c>
      <c r="C193" t="s">
        <v>39</v>
      </c>
      <c r="D193" t="s">
        <v>95</v>
      </c>
      <c r="E193" t="s">
        <v>462</v>
      </c>
      <c r="F193" t="s">
        <v>55</v>
      </c>
      <c r="G193" t="s">
        <v>424</v>
      </c>
      <c r="H193">
        <v>26857</v>
      </c>
      <c r="I193" t="s">
        <v>61</v>
      </c>
      <c r="J193" s="1">
        <v>44231</v>
      </c>
      <c r="K193" s="1">
        <v>44231</v>
      </c>
      <c r="L193">
        <v>20210640137</v>
      </c>
      <c r="M193" t="s">
        <v>204</v>
      </c>
      <c r="N193" s="1">
        <v>44255</v>
      </c>
      <c r="O193" t="str">
        <f t="shared" ref="O193:O256" si="6" xml:space="preserve"> IF(K193&gt;N193,W193,I193)</f>
        <v>정상</v>
      </c>
      <c r="P193" t="str">
        <f t="shared" ref="P193:P256" si="7">A193</f>
        <v>엠피경기</v>
      </c>
      <c r="Q193" t="s">
        <v>345</v>
      </c>
      <c r="R193"/>
      <c r="S193"/>
      <c r="T193"/>
      <c r="U193"/>
      <c r="V193"/>
      <c r="W193" t="s">
        <v>232</v>
      </c>
      <c r="X193" s="1">
        <v>45326</v>
      </c>
    </row>
    <row r="194" spans="1:24">
      <c r="A194" t="s">
        <v>40</v>
      </c>
      <c r="B194" t="s">
        <v>41</v>
      </c>
      <c r="C194" t="s">
        <v>42</v>
      </c>
      <c r="D194" t="s">
        <v>148</v>
      </c>
      <c r="E194" t="s">
        <v>462</v>
      </c>
      <c r="F194" t="s">
        <v>55</v>
      </c>
      <c r="G194" t="s">
        <v>424</v>
      </c>
      <c r="H194">
        <v>20000</v>
      </c>
      <c r="I194" t="s">
        <v>61</v>
      </c>
      <c r="J194" s="1">
        <v>44231</v>
      </c>
      <c r="K194" s="1">
        <v>44231</v>
      </c>
      <c r="L194">
        <v>20210635787</v>
      </c>
      <c r="M194" t="s">
        <v>204</v>
      </c>
      <c r="N194" s="1">
        <v>44255</v>
      </c>
      <c r="O194" t="str">
        <f t="shared" si="6"/>
        <v>정상</v>
      </c>
      <c r="P194" t="str">
        <f t="shared" si="7"/>
        <v>엠피조은</v>
      </c>
      <c r="Q194" t="s">
        <v>345</v>
      </c>
      <c r="R194"/>
      <c r="S194"/>
      <c r="T194"/>
      <c r="U194"/>
      <c r="V194"/>
      <c r="W194" t="s">
        <v>232</v>
      </c>
      <c r="X194"/>
    </row>
    <row r="195" spans="1:24">
      <c r="A195" t="s">
        <v>31</v>
      </c>
      <c r="B195" t="s">
        <v>47</v>
      </c>
      <c r="C195" t="s">
        <v>48</v>
      </c>
      <c r="D195" t="s">
        <v>185</v>
      </c>
      <c r="E195" t="s">
        <v>462</v>
      </c>
      <c r="F195" t="s">
        <v>55</v>
      </c>
      <c r="G195" t="s">
        <v>423</v>
      </c>
      <c r="H195">
        <v>9227</v>
      </c>
      <c r="I195" t="s">
        <v>61</v>
      </c>
      <c r="J195" s="1">
        <v>44231</v>
      </c>
      <c r="K195" s="1">
        <v>44231</v>
      </c>
      <c r="L195">
        <v>20210632695</v>
      </c>
      <c r="M195" t="s">
        <v>204</v>
      </c>
      <c r="N195" s="1">
        <v>44255</v>
      </c>
      <c r="O195" t="str">
        <f t="shared" si="6"/>
        <v>정상</v>
      </c>
      <c r="P195" t="str">
        <f t="shared" si="7"/>
        <v>엠피레전드</v>
      </c>
      <c r="Q195" t="s">
        <v>345</v>
      </c>
      <c r="R195"/>
      <c r="S195"/>
      <c r="T195"/>
      <c r="U195"/>
      <c r="V195"/>
      <c r="W195" t="s">
        <v>232</v>
      </c>
      <c r="X195"/>
    </row>
    <row r="196" spans="1:24">
      <c r="A196" t="s">
        <v>31</v>
      </c>
      <c r="B196" t="s">
        <v>47</v>
      </c>
      <c r="C196" t="s">
        <v>48</v>
      </c>
      <c r="D196" t="s">
        <v>185</v>
      </c>
      <c r="E196" t="s">
        <v>462</v>
      </c>
      <c r="F196" t="s">
        <v>55</v>
      </c>
      <c r="G196" t="s">
        <v>422</v>
      </c>
      <c r="H196">
        <v>43249</v>
      </c>
      <c r="I196" t="s">
        <v>61</v>
      </c>
      <c r="J196" s="1">
        <v>44231</v>
      </c>
      <c r="K196" s="1">
        <v>44231</v>
      </c>
      <c r="L196">
        <v>20210632711</v>
      </c>
      <c r="M196" t="s">
        <v>204</v>
      </c>
      <c r="N196" s="1">
        <v>44255</v>
      </c>
      <c r="O196" t="str">
        <f t="shared" si="6"/>
        <v>정상</v>
      </c>
      <c r="P196" t="str">
        <f t="shared" si="7"/>
        <v>엠피레전드</v>
      </c>
      <c r="Q196" t="s">
        <v>345</v>
      </c>
      <c r="R196"/>
      <c r="S196"/>
      <c r="T196"/>
      <c r="U196"/>
      <c r="V196"/>
      <c r="W196" t="s">
        <v>232</v>
      </c>
      <c r="X196"/>
    </row>
    <row r="197" spans="1:24">
      <c r="A197" t="s">
        <v>31</v>
      </c>
      <c r="B197"/>
      <c r="C197"/>
      <c r="D197" t="s">
        <v>86</v>
      </c>
      <c r="E197" t="s">
        <v>462</v>
      </c>
      <c r="F197" t="s">
        <v>55</v>
      </c>
      <c r="G197" t="s">
        <v>422</v>
      </c>
      <c r="H197">
        <v>15273</v>
      </c>
      <c r="I197" t="s">
        <v>61</v>
      </c>
      <c r="J197" s="1">
        <v>44231</v>
      </c>
      <c r="K197" s="1">
        <v>44231</v>
      </c>
      <c r="L197">
        <v>20210631373</v>
      </c>
      <c r="M197" t="s">
        <v>204</v>
      </c>
      <c r="N197" s="1">
        <v>44255</v>
      </c>
      <c r="O197" t="str">
        <f t="shared" si="6"/>
        <v>정상</v>
      </c>
      <c r="P197" t="str">
        <f t="shared" si="7"/>
        <v>엠피레전드</v>
      </c>
      <c r="Q197" t="s">
        <v>345</v>
      </c>
      <c r="R197"/>
      <c r="S197"/>
      <c r="T197"/>
      <c r="U197"/>
      <c r="V197"/>
      <c r="W197" t="s">
        <v>232</v>
      </c>
      <c r="X197"/>
    </row>
    <row r="198" spans="1:24">
      <c r="A198" t="s">
        <v>34</v>
      </c>
      <c r="B198" t="s">
        <v>35</v>
      </c>
      <c r="C198" t="s">
        <v>36</v>
      </c>
      <c r="D198" t="s">
        <v>92</v>
      </c>
      <c r="E198" t="s">
        <v>462</v>
      </c>
      <c r="F198" t="s">
        <v>55</v>
      </c>
      <c r="G198" t="s">
        <v>424</v>
      </c>
      <c r="H198">
        <v>100000</v>
      </c>
      <c r="I198" t="s">
        <v>61</v>
      </c>
      <c r="J198" s="1">
        <v>44231</v>
      </c>
      <c r="K198" s="1">
        <v>44231</v>
      </c>
      <c r="L198">
        <v>20210644876</v>
      </c>
      <c r="M198" t="s">
        <v>204</v>
      </c>
      <c r="N198" s="1">
        <v>44255</v>
      </c>
      <c r="O198" t="str">
        <f t="shared" si="6"/>
        <v>정상</v>
      </c>
      <c r="P198" t="str">
        <f t="shared" si="7"/>
        <v>엠피여주</v>
      </c>
      <c r="Q198" t="s">
        <v>345</v>
      </c>
      <c r="R198"/>
      <c r="S198"/>
      <c r="T198"/>
      <c r="U198"/>
      <c r="V198"/>
      <c r="W198" t="s">
        <v>232</v>
      </c>
      <c r="X198"/>
    </row>
    <row r="199" spans="1:24">
      <c r="A199" t="s">
        <v>10</v>
      </c>
      <c r="B199" t="s">
        <v>11</v>
      </c>
      <c r="C199" t="s">
        <v>650</v>
      </c>
      <c r="D199" t="s">
        <v>144</v>
      </c>
      <c r="E199" t="s">
        <v>660</v>
      </c>
      <c r="F199" t="s">
        <v>55</v>
      </c>
      <c r="G199" t="s">
        <v>422</v>
      </c>
      <c r="H199">
        <v>28578</v>
      </c>
      <c r="I199" t="s">
        <v>61</v>
      </c>
      <c r="J199" s="1">
        <v>44230</v>
      </c>
      <c r="K199" s="1">
        <v>44230</v>
      </c>
      <c r="L199" t="s">
        <v>839</v>
      </c>
      <c r="M199" t="s">
        <v>204</v>
      </c>
      <c r="N199" s="1">
        <v>44255</v>
      </c>
      <c r="O199" t="str">
        <f t="shared" si="6"/>
        <v>정상</v>
      </c>
      <c r="P199" t="str">
        <f t="shared" si="7"/>
        <v>엠피피스토스</v>
      </c>
      <c r="Q199" t="s">
        <v>345</v>
      </c>
      <c r="R199"/>
      <c r="S199"/>
      <c r="T199"/>
      <c r="U199"/>
      <c r="V199"/>
      <c r="W199" t="s">
        <v>232</v>
      </c>
      <c r="X199"/>
    </row>
    <row r="200" spans="1:24">
      <c r="A200" t="s">
        <v>28</v>
      </c>
      <c r="B200" t="s">
        <v>29</v>
      </c>
      <c r="C200" t="s">
        <v>33</v>
      </c>
      <c r="D200" t="s">
        <v>94</v>
      </c>
      <c r="E200" t="s">
        <v>465</v>
      </c>
      <c r="F200" t="s">
        <v>55</v>
      </c>
      <c r="G200" t="s">
        <v>422</v>
      </c>
      <c r="H200">
        <v>42000</v>
      </c>
      <c r="I200" t="s">
        <v>61</v>
      </c>
      <c r="J200" s="1">
        <v>44230</v>
      </c>
      <c r="K200" s="1">
        <v>44230</v>
      </c>
      <c r="L200" t="s">
        <v>822</v>
      </c>
      <c r="M200" t="s">
        <v>204</v>
      </c>
      <c r="N200" s="1">
        <v>44255</v>
      </c>
      <c r="O200" t="str">
        <f t="shared" si="6"/>
        <v>정상</v>
      </c>
      <c r="P200" t="str">
        <f t="shared" si="7"/>
        <v>엠피송내</v>
      </c>
      <c r="Q200" t="s">
        <v>345</v>
      </c>
      <c r="R200"/>
      <c r="S200"/>
      <c r="T200"/>
      <c r="U200"/>
      <c r="V200"/>
      <c r="W200" t="s">
        <v>232</v>
      </c>
      <c r="X200"/>
    </row>
    <row r="201" spans="1:24">
      <c r="A201" t="s">
        <v>25</v>
      </c>
      <c r="B201" t="s">
        <v>26</v>
      </c>
      <c r="C201" t="s">
        <v>27</v>
      </c>
      <c r="D201" t="s">
        <v>159</v>
      </c>
      <c r="E201" t="s">
        <v>458</v>
      </c>
      <c r="F201" t="s">
        <v>55</v>
      </c>
      <c r="G201" t="s">
        <v>422</v>
      </c>
      <c r="H201">
        <v>51300</v>
      </c>
      <c r="I201" t="s">
        <v>61</v>
      </c>
      <c r="J201" s="1">
        <v>44230</v>
      </c>
      <c r="K201" s="1">
        <v>44230</v>
      </c>
      <c r="L201" t="s">
        <v>837</v>
      </c>
      <c r="M201" t="s">
        <v>204</v>
      </c>
      <c r="N201" s="1">
        <v>44255</v>
      </c>
      <c r="O201" t="str">
        <f t="shared" si="6"/>
        <v>정상</v>
      </c>
      <c r="P201" t="str">
        <f t="shared" si="7"/>
        <v>엠피상동</v>
      </c>
      <c r="Q201" t="s">
        <v>345</v>
      </c>
      <c r="R201"/>
      <c r="S201"/>
      <c r="T201"/>
      <c r="U201"/>
      <c r="V201"/>
      <c r="W201" t="s">
        <v>232</v>
      </c>
      <c r="X201" s="1">
        <v>66875</v>
      </c>
    </row>
    <row r="202" spans="1:24">
      <c r="A202" t="s">
        <v>25</v>
      </c>
      <c r="B202" t="s">
        <v>26</v>
      </c>
      <c r="C202" t="s">
        <v>27</v>
      </c>
      <c r="D202" t="s">
        <v>159</v>
      </c>
      <c r="E202" t="s">
        <v>458</v>
      </c>
      <c r="F202" t="s">
        <v>55</v>
      </c>
      <c r="G202" t="s">
        <v>423</v>
      </c>
      <c r="H202">
        <v>15000</v>
      </c>
      <c r="I202" t="s">
        <v>61</v>
      </c>
      <c r="J202" s="1">
        <v>44230</v>
      </c>
      <c r="K202" s="1">
        <v>44230</v>
      </c>
      <c r="L202" t="s">
        <v>838</v>
      </c>
      <c r="M202" t="s">
        <v>204</v>
      </c>
      <c r="N202" s="1">
        <v>44255</v>
      </c>
      <c r="O202" t="str">
        <f t="shared" si="6"/>
        <v>정상</v>
      </c>
      <c r="P202" t="str">
        <f t="shared" si="7"/>
        <v>엠피상동</v>
      </c>
      <c r="Q202" t="s">
        <v>345</v>
      </c>
      <c r="R202"/>
      <c r="S202"/>
      <c r="T202"/>
      <c r="U202"/>
      <c r="V202"/>
      <c r="W202" t="s">
        <v>232</v>
      </c>
      <c r="X202" s="1">
        <v>49708</v>
      </c>
    </row>
    <row r="203" spans="1:24">
      <c r="A203" t="s">
        <v>25</v>
      </c>
      <c r="B203" t="s">
        <v>26</v>
      </c>
      <c r="C203" t="s">
        <v>27</v>
      </c>
      <c r="D203" t="s">
        <v>113</v>
      </c>
      <c r="E203" t="s">
        <v>458</v>
      </c>
      <c r="F203" t="s">
        <v>55</v>
      </c>
      <c r="G203" t="s">
        <v>422</v>
      </c>
      <c r="H203">
        <v>27000</v>
      </c>
      <c r="I203" t="s">
        <v>61</v>
      </c>
      <c r="J203" s="1">
        <v>44230</v>
      </c>
      <c r="K203" s="1">
        <v>44230</v>
      </c>
      <c r="L203" t="s">
        <v>833</v>
      </c>
      <c r="M203" t="s">
        <v>204</v>
      </c>
      <c r="N203" s="1">
        <v>44255</v>
      </c>
      <c r="O203" t="str">
        <f t="shared" si="6"/>
        <v>정상</v>
      </c>
      <c r="P203" t="str">
        <f t="shared" si="7"/>
        <v>엠피상동</v>
      </c>
      <c r="Q203" t="s">
        <v>345</v>
      </c>
      <c r="R203"/>
      <c r="S203"/>
      <c r="T203"/>
      <c r="U203"/>
      <c r="V203"/>
      <c r="W203" t="s">
        <v>232</v>
      </c>
      <c r="X203" s="1">
        <v>51535</v>
      </c>
    </row>
    <row r="204" spans="1:24">
      <c r="A204" t="s">
        <v>594</v>
      </c>
      <c r="B204" t="s">
        <v>595</v>
      </c>
      <c r="C204"/>
      <c r="D204" t="s">
        <v>180</v>
      </c>
      <c r="E204" t="s">
        <v>458</v>
      </c>
      <c r="F204" t="s">
        <v>55</v>
      </c>
      <c r="G204" t="s">
        <v>422</v>
      </c>
      <c r="H204">
        <v>52000</v>
      </c>
      <c r="I204" t="s">
        <v>61</v>
      </c>
      <c r="J204" s="1">
        <v>44230</v>
      </c>
      <c r="K204" s="1">
        <v>44230</v>
      </c>
      <c r="L204" t="s">
        <v>840</v>
      </c>
      <c r="M204" t="s">
        <v>204</v>
      </c>
      <c r="N204" s="1">
        <v>44255</v>
      </c>
      <c r="O204" t="str">
        <f t="shared" si="6"/>
        <v>정상</v>
      </c>
      <c r="P204" t="str">
        <f t="shared" si="7"/>
        <v>엠피제이엔제이</v>
      </c>
      <c r="Q204" t="s">
        <v>345</v>
      </c>
      <c r="R204"/>
      <c r="S204"/>
      <c r="T204"/>
      <c r="U204"/>
      <c r="V204"/>
      <c r="W204" t="s">
        <v>232</v>
      </c>
      <c r="X204" s="1">
        <v>55187</v>
      </c>
    </row>
    <row r="205" spans="1:24">
      <c r="A205" t="s">
        <v>18</v>
      </c>
      <c r="B205" t="s">
        <v>19</v>
      </c>
      <c r="C205" t="s">
        <v>20</v>
      </c>
      <c r="D205" t="s">
        <v>150</v>
      </c>
      <c r="E205" t="s">
        <v>458</v>
      </c>
      <c r="F205" t="s">
        <v>55</v>
      </c>
      <c r="G205" t="s">
        <v>422</v>
      </c>
      <c r="H205">
        <v>34250</v>
      </c>
      <c r="I205" t="s">
        <v>61</v>
      </c>
      <c r="J205" s="1">
        <v>44230</v>
      </c>
      <c r="K205" s="1">
        <v>44230</v>
      </c>
      <c r="L205" t="s">
        <v>835</v>
      </c>
      <c r="M205" t="s">
        <v>204</v>
      </c>
      <c r="N205" s="1">
        <v>44255</v>
      </c>
      <c r="O205" t="str">
        <f t="shared" si="6"/>
        <v>정상</v>
      </c>
      <c r="P205" t="str">
        <f t="shared" si="7"/>
        <v>엠피가온</v>
      </c>
      <c r="Q205" t="s">
        <v>345</v>
      </c>
      <c r="R205"/>
      <c r="S205"/>
      <c r="T205"/>
      <c r="U205"/>
      <c r="V205"/>
      <c r="W205" t="s">
        <v>232</v>
      </c>
      <c r="X205" s="1">
        <v>55187</v>
      </c>
    </row>
    <row r="206" spans="1:24">
      <c r="A206" t="s">
        <v>10</v>
      </c>
      <c r="B206" t="s">
        <v>11</v>
      </c>
      <c r="C206" t="s">
        <v>12</v>
      </c>
      <c r="D206" t="s">
        <v>73</v>
      </c>
      <c r="E206" t="s">
        <v>458</v>
      </c>
      <c r="F206" t="s">
        <v>55</v>
      </c>
      <c r="G206" t="s">
        <v>422</v>
      </c>
      <c r="H206">
        <v>117000</v>
      </c>
      <c r="I206" t="s">
        <v>61</v>
      </c>
      <c r="J206" s="1">
        <v>44230</v>
      </c>
      <c r="K206" s="1">
        <v>44230</v>
      </c>
      <c r="L206" t="s">
        <v>836</v>
      </c>
      <c r="M206" t="s">
        <v>204</v>
      </c>
      <c r="N206" s="1">
        <v>44255</v>
      </c>
      <c r="O206" t="str">
        <f t="shared" si="6"/>
        <v>정상</v>
      </c>
      <c r="P206" t="str">
        <f t="shared" si="7"/>
        <v>엠피피스토스</v>
      </c>
      <c r="Q206" t="s">
        <v>345</v>
      </c>
      <c r="R206"/>
      <c r="S206"/>
      <c r="T206"/>
      <c r="U206"/>
      <c r="V206"/>
      <c r="W206" t="s">
        <v>232</v>
      </c>
      <c r="X206" s="1">
        <v>55187</v>
      </c>
    </row>
    <row r="207" spans="1:24">
      <c r="A207" t="s">
        <v>10</v>
      </c>
      <c r="B207" t="s">
        <v>11</v>
      </c>
      <c r="C207" t="s">
        <v>12</v>
      </c>
      <c r="D207" t="s">
        <v>168</v>
      </c>
      <c r="E207" t="s">
        <v>458</v>
      </c>
      <c r="F207" t="s">
        <v>55</v>
      </c>
      <c r="G207" t="s">
        <v>422</v>
      </c>
      <c r="H207">
        <v>36000</v>
      </c>
      <c r="I207" t="s">
        <v>61</v>
      </c>
      <c r="J207" s="1">
        <v>44230</v>
      </c>
      <c r="K207" s="1">
        <v>44230</v>
      </c>
      <c r="L207" t="s">
        <v>832</v>
      </c>
      <c r="M207" t="s">
        <v>204</v>
      </c>
      <c r="N207" s="1">
        <v>44255</v>
      </c>
      <c r="O207" t="str">
        <f t="shared" si="6"/>
        <v>정상</v>
      </c>
      <c r="P207" t="str">
        <f t="shared" si="7"/>
        <v>엠피피스토스</v>
      </c>
      <c r="Q207" t="s">
        <v>345</v>
      </c>
      <c r="R207"/>
      <c r="S207"/>
      <c r="T207"/>
      <c r="U207"/>
      <c r="V207"/>
      <c r="W207" t="s">
        <v>232</v>
      </c>
      <c r="X207" s="1">
        <v>51535</v>
      </c>
    </row>
    <row r="208" spans="1:24">
      <c r="A208" t="s">
        <v>25</v>
      </c>
      <c r="B208" t="s">
        <v>26</v>
      </c>
      <c r="C208" t="s">
        <v>27</v>
      </c>
      <c r="D208" t="s">
        <v>572</v>
      </c>
      <c r="E208" t="s">
        <v>458</v>
      </c>
      <c r="F208" t="s">
        <v>55</v>
      </c>
      <c r="G208" t="s">
        <v>422</v>
      </c>
      <c r="H208">
        <v>112000</v>
      </c>
      <c r="I208" t="s">
        <v>61</v>
      </c>
      <c r="J208" s="1">
        <v>44230</v>
      </c>
      <c r="K208" s="1">
        <v>44230</v>
      </c>
      <c r="L208" t="s">
        <v>826</v>
      </c>
      <c r="M208" t="s">
        <v>204</v>
      </c>
      <c r="N208" s="1">
        <v>44255</v>
      </c>
      <c r="O208" t="str">
        <f t="shared" si="6"/>
        <v>정상</v>
      </c>
      <c r="P208" t="str">
        <f t="shared" si="7"/>
        <v>엠피상동</v>
      </c>
      <c r="Q208" t="s">
        <v>345</v>
      </c>
      <c r="R208"/>
      <c r="S208"/>
      <c r="T208"/>
      <c r="U208"/>
      <c r="V208"/>
      <c r="W208" t="s">
        <v>232</v>
      </c>
      <c r="X208" s="1">
        <v>67240</v>
      </c>
    </row>
    <row r="209" spans="1:24">
      <c r="A209" t="s">
        <v>25</v>
      </c>
      <c r="B209" t="s">
        <v>26</v>
      </c>
      <c r="C209" t="s">
        <v>27</v>
      </c>
      <c r="D209" t="s">
        <v>107</v>
      </c>
      <c r="E209" t="s">
        <v>458</v>
      </c>
      <c r="F209" t="s">
        <v>55</v>
      </c>
      <c r="G209" t="s">
        <v>422</v>
      </c>
      <c r="H209">
        <v>30000</v>
      </c>
      <c r="I209" t="s">
        <v>61</v>
      </c>
      <c r="J209" s="1">
        <v>44230</v>
      </c>
      <c r="K209" s="1">
        <v>44230</v>
      </c>
      <c r="L209" t="s">
        <v>831</v>
      </c>
      <c r="M209" t="s">
        <v>204</v>
      </c>
      <c r="N209" s="1">
        <v>44255</v>
      </c>
      <c r="O209" t="str">
        <f t="shared" si="6"/>
        <v>정상</v>
      </c>
      <c r="P209" t="str">
        <f t="shared" si="7"/>
        <v>엠피상동</v>
      </c>
      <c r="Q209" t="s">
        <v>345</v>
      </c>
      <c r="R209"/>
      <c r="S209"/>
      <c r="T209"/>
      <c r="U209"/>
      <c r="V209"/>
      <c r="W209" t="s">
        <v>232</v>
      </c>
      <c r="X209" s="1">
        <v>51535</v>
      </c>
    </row>
    <row r="210" spans="1:24">
      <c r="A210" t="s">
        <v>25</v>
      </c>
      <c r="B210" t="s">
        <v>26</v>
      </c>
      <c r="C210" t="s">
        <v>27</v>
      </c>
      <c r="D210" t="s">
        <v>174</v>
      </c>
      <c r="E210" t="s">
        <v>463</v>
      </c>
      <c r="F210" t="s">
        <v>55</v>
      </c>
      <c r="G210" t="s">
        <v>424</v>
      </c>
      <c r="H210">
        <v>30000</v>
      </c>
      <c r="I210" t="s">
        <v>61</v>
      </c>
      <c r="J210" s="1">
        <v>44230</v>
      </c>
      <c r="K210" s="1">
        <v>44230</v>
      </c>
      <c r="L210">
        <v>52102821180000</v>
      </c>
      <c r="M210" t="s">
        <v>204</v>
      </c>
      <c r="N210" s="1">
        <v>44255</v>
      </c>
      <c r="O210" t="str">
        <f t="shared" si="6"/>
        <v>정상</v>
      </c>
      <c r="P210" t="str">
        <f t="shared" si="7"/>
        <v>엠피상동</v>
      </c>
      <c r="Q210" t="s">
        <v>345</v>
      </c>
      <c r="R210"/>
      <c r="S210"/>
      <c r="T210"/>
      <c r="U210"/>
      <c r="V210"/>
      <c r="W210" t="s">
        <v>232</v>
      </c>
      <c r="X210" s="1">
        <v>46056</v>
      </c>
    </row>
    <row r="211" spans="1:24">
      <c r="A211" t="s">
        <v>40</v>
      </c>
      <c r="B211" t="s">
        <v>41</v>
      </c>
      <c r="C211" t="s">
        <v>42</v>
      </c>
      <c r="D211" t="s">
        <v>114</v>
      </c>
      <c r="E211" t="s">
        <v>460</v>
      </c>
      <c r="F211" t="s">
        <v>55</v>
      </c>
      <c r="G211" t="s">
        <v>422</v>
      </c>
      <c r="H211">
        <v>20000</v>
      </c>
      <c r="I211" t="s">
        <v>61</v>
      </c>
      <c r="J211" s="1">
        <v>44230</v>
      </c>
      <c r="K211" s="1">
        <v>44230</v>
      </c>
      <c r="L211">
        <v>320210306680</v>
      </c>
      <c r="M211" t="s">
        <v>204</v>
      </c>
      <c r="N211" s="1">
        <v>44255</v>
      </c>
      <c r="O211" t="str">
        <f t="shared" si="6"/>
        <v>정상</v>
      </c>
      <c r="P211" t="str">
        <f t="shared" si="7"/>
        <v>엠피조은</v>
      </c>
      <c r="Q211" t="s">
        <v>345</v>
      </c>
      <c r="R211"/>
      <c r="S211"/>
      <c r="T211"/>
      <c r="U211"/>
      <c r="V211"/>
      <c r="W211" t="s">
        <v>232</v>
      </c>
      <c r="X211" s="1">
        <v>51535</v>
      </c>
    </row>
    <row r="212" spans="1:24">
      <c r="A212" t="s">
        <v>10</v>
      </c>
      <c r="B212" t="s">
        <v>11</v>
      </c>
      <c r="C212" t="s">
        <v>12</v>
      </c>
      <c r="D212" t="s">
        <v>85</v>
      </c>
      <c r="E212" t="s">
        <v>460</v>
      </c>
      <c r="F212" t="s">
        <v>55</v>
      </c>
      <c r="G212" t="s">
        <v>422</v>
      </c>
      <c r="H212">
        <v>16100</v>
      </c>
      <c r="I212" t="s">
        <v>61</v>
      </c>
      <c r="J212" s="1">
        <v>44230</v>
      </c>
      <c r="K212" s="1">
        <v>44230</v>
      </c>
      <c r="L212">
        <v>320210305704</v>
      </c>
      <c r="M212" t="s">
        <v>204</v>
      </c>
      <c r="N212" s="1">
        <v>44255</v>
      </c>
      <c r="O212" t="str">
        <f t="shared" si="6"/>
        <v>정상</v>
      </c>
      <c r="P212" t="str">
        <f t="shared" si="7"/>
        <v>엠피피스토스</v>
      </c>
      <c r="Q212" t="s">
        <v>345</v>
      </c>
      <c r="R212"/>
      <c r="S212"/>
      <c r="T212"/>
      <c r="U212"/>
      <c r="V212"/>
      <c r="W212" t="s">
        <v>232</v>
      </c>
      <c r="X212" s="1">
        <v>51535</v>
      </c>
    </row>
    <row r="213" spans="1:24">
      <c r="A213" t="s">
        <v>10</v>
      </c>
      <c r="B213" t="s">
        <v>11</v>
      </c>
      <c r="C213" t="s">
        <v>12</v>
      </c>
      <c r="D213" t="s">
        <v>168</v>
      </c>
      <c r="E213" t="s">
        <v>460</v>
      </c>
      <c r="F213" t="s">
        <v>55</v>
      </c>
      <c r="G213" t="s">
        <v>422</v>
      </c>
      <c r="H213">
        <v>40000</v>
      </c>
      <c r="I213" t="s">
        <v>61</v>
      </c>
      <c r="J213" s="1">
        <v>44230</v>
      </c>
      <c r="K213" s="1">
        <v>44230</v>
      </c>
      <c r="L213">
        <v>320210306821</v>
      </c>
      <c r="M213" t="s">
        <v>204</v>
      </c>
      <c r="N213" s="1">
        <v>44255</v>
      </c>
      <c r="O213" t="str">
        <f t="shared" si="6"/>
        <v>정상</v>
      </c>
      <c r="P213" t="str">
        <f t="shared" si="7"/>
        <v>엠피피스토스</v>
      </c>
      <c r="Q213" t="s">
        <v>345</v>
      </c>
      <c r="R213"/>
      <c r="S213"/>
      <c r="T213"/>
      <c r="U213"/>
      <c r="V213"/>
      <c r="W213" t="s">
        <v>232</v>
      </c>
      <c r="X213" s="1">
        <v>51535</v>
      </c>
    </row>
    <row r="214" spans="1:24">
      <c r="A214" t="s">
        <v>10</v>
      </c>
      <c r="B214" t="s">
        <v>11</v>
      </c>
      <c r="C214" t="s">
        <v>12</v>
      </c>
      <c r="D214" t="s">
        <v>183</v>
      </c>
      <c r="E214" t="s">
        <v>460</v>
      </c>
      <c r="F214" t="s">
        <v>55</v>
      </c>
      <c r="G214" t="s">
        <v>422</v>
      </c>
      <c r="H214">
        <v>60000</v>
      </c>
      <c r="I214" t="s">
        <v>61</v>
      </c>
      <c r="J214" s="1">
        <v>44230</v>
      </c>
      <c r="K214" s="1">
        <v>44230</v>
      </c>
      <c r="L214">
        <v>320210303886</v>
      </c>
      <c r="M214" t="s">
        <v>204</v>
      </c>
      <c r="N214" s="1">
        <v>44255</v>
      </c>
      <c r="O214" t="str">
        <f t="shared" si="6"/>
        <v>정상</v>
      </c>
      <c r="P214" t="str">
        <f t="shared" si="7"/>
        <v>엠피피스토스</v>
      </c>
      <c r="Q214" t="s">
        <v>345</v>
      </c>
      <c r="R214"/>
      <c r="S214"/>
      <c r="T214"/>
      <c r="U214"/>
      <c r="V214"/>
      <c r="W214" t="s">
        <v>232</v>
      </c>
      <c r="X214" s="1">
        <v>59935</v>
      </c>
    </row>
    <row r="215" spans="1:24">
      <c r="A215" t="s">
        <v>46</v>
      </c>
      <c r="B215"/>
      <c r="C215"/>
      <c r="D215" t="s">
        <v>162</v>
      </c>
      <c r="E215" t="s">
        <v>460</v>
      </c>
      <c r="F215" t="s">
        <v>55</v>
      </c>
      <c r="G215" t="s">
        <v>422</v>
      </c>
      <c r="H215">
        <v>12670</v>
      </c>
      <c r="I215" t="s">
        <v>61</v>
      </c>
      <c r="J215" s="1">
        <v>44230</v>
      </c>
      <c r="K215" s="1">
        <v>44230</v>
      </c>
      <c r="L215">
        <v>320210308819</v>
      </c>
      <c r="M215" t="s">
        <v>204</v>
      </c>
      <c r="N215" s="1">
        <v>44255</v>
      </c>
      <c r="O215" t="str">
        <f t="shared" si="6"/>
        <v>정상</v>
      </c>
      <c r="P215" t="str">
        <f t="shared" si="7"/>
        <v>엠피프라임</v>
      </c>
      <c r="Q215" t="s">
        <v>345</v>
      </c>
      <c r="R215"/>
      <c r="S215"/>
      <c r="T215"/>
      <c r="U215"/>
      <c r="V215"/>
      <c r="W215" t="s">
        <v>232</v>
      </c>
      <c r="X215" s="1">
        <v>51535</v>
      </c>
    </row>
    <row r="216" spans="1:24">
      <c r="A216" t="s">
        <v>10</v>
      </c>
      <c r="B216" t="s">
        <v>11</v>
      </c>
      <c r="C216" t="s">
        <v>650</v>
      </c>
      <c r="D216" t="s">
        <v>144</v>
      </c>
      <c r="E216" t="s">
        <v>467</v>
      </c>
      <c r="F216" t="s">
        <v>55</v>
      </c>
      <c r="G216" t="s">
        <v>422</v>
      </c>
      <c r="H216">
        <v>43400</v>
      </c>
      <c r="I216" t="s">
        <v>61</v>
      </c>
      <c r="J216" s="1">
        <v>44230</v>
      </c>
      <c r="K216" s="1">
        <v>44230</v>
      </c>
      <c r="L216">
        <v>20210044667</v>
      </c>
      <c r="M216" t="s">
        <v>204</v>
      </c>
      <c r="N216" s="1">
        <v>44255</v>
      </c>
      <c r="O216" t="str">
        <f t="shared" si="6"/>
        <v>정상</v>
      </c>
      <c r="P216" t="str">
        <f t="shared" si="7"/>
        <v>엠피피스토스</v>
      </c>
      <c r="Q216" t="s">
        <v>345</v>
      </c>
      <c r="R216"/>
      <c r="S216"/>
      <c r="T216"/>
      <c r="U216"/>
      <c r="V216"/>
      <c r="W216" t="s">
        <v>232</v>
      </c>
      <c r="X216" s="1">
        <v>60666</v>
      </c>
    </row>
    <row r="217" spans="1:24">
      <c r="A217" t="s">
        <v>22</v>
      </c>
      <c r="B217" t="s">
        <v>23</v>
      </c>
      <c r="C217" t="s">
        <v>24</v>
      </c>
      <c r="D217" t="s">
        <v>136</v>
      </c>
      <c r="E217" t="s">
        <v>467</v>
      </c>
      <c r="F217" t="s">
        <v>55</v>
      </c>
      <c r="G217" t="s">
        <v>422</v>
      </c>
      <c r="H217">
        <v>60300</v>
      </c>
      <c r="I217" t="s">
        <v>61</v>
      </c>
      <c r="J217" s="1">
        <v>44230</v>
      </c>
      <c r="K217" s="1">
        <v>44230</v>
      </c>
      <c r="L217">
        <v>20210044221</v>
      </c>
      <c r="M217" t="s">
        <v>204</v>
      </c>
      <c r="N217" s="1">
        <v>44255</v>
      </c>
      <c r="O217" t="str">
        <f t="shared" si="6"/>
        <v>정상</v>
      </c>
      <c r="P217" t="str">
        <f t="shared" si="7"/>
        <v>엠피성공</v>
      </c>
      <c r="Q217" t="s">
        <v>345</v>
      </c>
      <c r="R217"/>
      <c r="S217"/>
      <c r="T217"/>
      <c r="U217"/>
      <c r="V217"/>
      <c r="W217" t="s">
        <v>232</v>
      </c>
      <c r="X217" s="1">
        <v>57013</v>
      </c>
    </row>
    <row r="218" spans="1:24">
      <c r="A218" t="s">
        <v>10</v>
      </c>
      <c r="B218" t="s">
        <v>11</v>
      </c>
      <c r="C218" t="s">
        <v>650</v>
      </c>
      <c r="D218" t="s">
        <v>144</v>
      </c>
      <c r="E218" t="s">
        <v>466</v>
      </c>
      <c r="F218" t="s">
        <v>55</v>
      </c>
      <c r="G218" t="s">
        <v>422</v>
      </c>
      <c r="H218">
        <v>20639</v>
      </c>
      <c r="I218" t="s">
        <v>61</v>
      </c>
      <c r="J218" s="1">
        <v>44230</v>
      </c>
      <c r="K218" s="1">
        <v>44230</v>
      </c>
      <c r="L218">
        <v>3190811603341</v>
      </c>
      <c r="M218" t="s">
        <v>204</v>
      </c>
      <c r="N218" s="1">
        <v>44255</v>
      </c>
      <c r="O218" t="str">
        <f t="shared" si="6"/>
        <v>정상</v>
      </c>
      <c r="P218" t="str">
        <f t="shared" si="7"/>
        <v>엠피피스토스</v>
      </c>
      <c r="Q218" t="s">
        <v>345</v>
      </c>
      <c r="R218"/>
      <c r="S218"/>
      <c r="T218"/>
      <c r="U218"/>
      <c r="V218"/>
      <c r="W218" t="s">
        <v>232</v>
      </c>
      <c r="X218" s="1">
        <v>67606</v>
      </c>
    </row>
    <row r="219" spans="1:24">
      <c r="A219" t="s">
        <v>22</v>
      </c>
      <c r="B219" t="s">
        <v>23</v>
      </c>
      <c r="C219" t="s">
        <v>24</v>
      </c>
      <c r="D219" t="s">
        <v>81</v>
      </c>
      <c r="E219" t="s">
        <v>461</v>
      </c>
      <c r="F219" t="s">
        <v>55</v>
      </c>
      <c r="G219" t="s">
        <v>424</v>
      </c>
      <c r="H219">
        <v>30000</v>
      </c>
      <c r="I219" t="s">
        <v>61</v>
      </c>
      <c r="J219" s="1">
        <v>44230</v>
      </c>
      <c r="K219" s="1">
        <v>44230</v>
      </c>
      <c r="L219" t="s">
        <v>1022</v>
      </c>
      <c r="M219" t="s">
        <v>204</v>
      </c>
      <c r="N219" s="1">
        <v>44255</v>
      </c>
      <c r="O219" t="str">
        <f t="shared" si="6"/>
        <v>정상</v>
      </c>
      <c r="P219" t="str">
        <f t="shared" si="7"/>
        <v>엠피성공</v>
      </c>
      <c r="Q219" t="s">
        <v>345</v>
      </c>
      <c r="R219"/>
      <c r="S219"/>
      <c r="T219"/>
      <c r="U219"/>
      <c r="V219"/>
      <c r="W219" t="s">
        <v>232</v>
      </c>
      <c r="X219"/>
    </row>
    <row r="220" spans="1:24">
      <c r="A220" t="s">
        <v>25</v>
      </c>
      <c r="B220" t="s">
        <v>26</v>
      </c>
      <c r="C220" t="s">
        <v>27</v>
      </c>
      <c r="D220" t="s">
        <v>107</v>
      </c>
      <c r="E220" t="s">
        <v>461</v>
      </c>
      <c r="F220" t="s">
        <v>55</v>
      </c>
      <c r="G220" t="s">
        <v>422</v>
      </c>
      <c r="H220">
        <v>30000</v>
      </c>
      <c r="I220" t="s">
        <v>61</v>
      </c>
      <c r="J220" s="1">
        <v>44230</v>
      </c>
      <c r="K220" s="1">
        <v>44230</v>
      </c>
      <c r="L220" t="s">
        <v>825</v>
      </c>
      <c r="M220" t="s">
        <v>204</v>
      </c>
      <c r="N220" s="1">
        <v>44255</v>
      </c>
      <c r="O220" t="str">
        <f t="shared" si="6"/>
        <v>정상</v>
      </c>
      <c r="P220" t="str">
        <f t="shared" si="7"/>
        <v>엠피상동</v>
      </c>
      <c r="Q220" t="s">
        <v>345</v>
      </c>
      <c r="R220"/>
      <c r="S220"/>
      <c r="T220"/>
      <c r="U220"/>
      <c r="V220"/>
      <c r="W220" t="s">
        <v>232</v>
      </c>
      <c r="X220"/>
    </row>
    <row r="221" spans="1:24">
      <c r="A221" t="s">
        <v>10</v>
      </c>
      <c r="B221" t="s">
        <v>11</v>
      </c>
      <c r="C221" t="s">
        <v>650</v>
      </c>
      <c r="D221" t="s">
        <v>144</v>
      </c>
      <c r="E221" t="s">
        <v>464</v>
      </c>
      <c r="F221" t="s">
        <v>55</v>
      </c>
      <c r="G221" t="s">
        <v>422</v>
      </c>
      <c r="H221">
        <v>105000</v>
      </c>
      <c r="I221" t="s">
        <v>61</v>
      </c>
      <c r="J221" s="1">
        <v>44230</v>
      </c>
      <c r="K221" s="1">
        <v>44230</v>
      </c>
      <c r="L221" t="s">
        <v>823</v>
      </c>
      <c r="M221" t="s">
        <v>204</v>
      </c>
      <c r="N221" s="1">
        <v>44255</v>
      </c>
      <c r="O221" t="str">
        <f t="shared" si="6"/>
        <v>정상</v>
      </c>
      <c r="P221" t="str">
        <f t="shared" si="7"/>
        <v>엠피피스토스</v>
      </c>
      <c r="Q221" t="s">
        <v>345</v>
      </c>
      <c r="R221"/>
      <c r="S221"/>
      <c r="T221"/>
      <c r="U221"/>
      <c r="V221"/>
      <c r="W221" t="s">
        <v>232</v>
      </c>
      <c r="X221" s="1">
        <v>68701</v>
      </c>
    </row>
    <row r="222" spans="1:24">
      <c r="A222" t="s">
        <v>22</v>
      </c>
      <c r="B222" t="s">
        <v>23</v>
      </c>
      <c r="C222" t="s">
        <v>24</v>
      </c>
      <c r="D222" t="s">
        <v>136</v>
      </c>
      <c r="E222" t="s">
        <v>464</v>
      </c>
      <c r="F222" t="s">
        <v>55</v>
      </c>
      <c r="G222" t="s">
        <v>422</v>
      </c>
      <c r="H222">
        <v>69588</v>
      </c>
      <c r="I222" t="s">
        <v>61</v>
      </c>
      <c r="J222" s="1">
        <v>44230</v>
      </c>
      <c r="K222" s="1">
        <v>44230</v>
      </c>
      <c r="L222" t="s">
        <v>828</v>
      </c>
      <c r="M222" t="s">
        <v>204</v>
      </c>
      <c r="N222" s="1">
        <v>44255</v>
      </c>
      <c r="O222" t="str">
        <f t="shared" si="6"/>
        <v>정상</v>
      </c>
      <c r="P222" t="str">
        <f t="shared" si="7"/>
        <v>엠피성공</v>
      </c>
      <c r="Q222" t="s">
        <v>345</v>
      </c>
      <c r="R222"/>
      <c r="S222"/>
      <c r="T222"/>
      <c r="U222"/>
      <c r="V222"/>
      <c r="W222" t="s">
        <v>232</v>
      </c>
      <c r="X222" s="1">
        <v>60666</v>
      </c>
    </row>
    <row r="223" spans="1:24">
      <c r="A223" t="s">
        <v>22</v>
      </c>
      <c r="B223" t="s">
        <v>23</v>
      </c>
      <c r="C223" t="s">
        <v>24</v>
      </c>
      <c r="D223" t="s">
        <v>136</v>
      </c>
      <c r="E223" t="s">
        <v>464</v>
      </c>
      <c r="F223" t="s">
        <v>55</v>
      </c>
      <c r="G223" t="s">
        <v>422</v>
      </c>
      <c r="H223">
        <v>172456</v>
      </c>
      <c r="I223" t="s">
        <v>61</v>
      </c>
      <c r="J223" s="1">
        <v>44230</v>
      </c>
      <c r="K223" s="1">
        <v>44230</v>
      </c>
      <c r="L223" t="s">
        <v>842</v>
      </c>
      <c r="M223" t="s">
        <v>204</v>
      </c>
      <c r="N223" s="1">
        <v>44255</v>
      </c>
      <c r="O223" t="str">
        <f t="shared" si="6"/>
        <v>정상</v>
      </c>
      <c r="P223" t="str">
        <f t="shared" si="7"/>
        <v>엠피성공</v>
      </c>
      <c r="Q223" t="s">
        <v>345</v>
      </c>
      <c r="R223"/>
      <c r="S223"/>
      <c r="T223"/>
      <c r="U223"/>
      <c r="V223"/>
      <c r="W223" t="s">
        <v>232</v>
      </c>
      <c r="X223" s="1">
        <v>71258</v>
      </c>
    </row>
    <row r="224" spans="1:24">
      <c r="A224" t="s">
        <v>22</v>
      </c>
      <c r="B224" t="s">
        <v>23</v>
      </c>
      <c r="C224" t="s">
        <v>24</v>
      </c>
      <c r="D224" t="s">
        <v>136</v>
      </c>
      <c r="E224" t="s">
        <v>464</v>
      </c>
      <c r="F224" t="s">
        <v>55</v>
      </c>
      <c r="G224" t="s">
        <v>422</v>
      </c>
      <c r="H224">
        <v>64000</v>
      </c>
      <c r="I224" t="s">
        <v>61</v>
      </c>
      <c r="J224" s="1">
        <v>44230</v>
      </c>
      <c r="K224" s="1">
        <v>44230</v>
      </c>
      <c r="L224" t="s">
        <v>844</v>
      </c>
      <c r="M224" t="s">
        <v>204</v>
      </c>
      <c r="N224" s="1">
        <v>44255</v>
      </c>
      <c r="O224" t="str">
        <f t="shared" si="6"/>
        <v>정상</v>
      </c>
      <c r="P224" t="str">
        <f t="shared" si="7"/>
        <v>엠피성공</v>
      </c>
      <c r="Q224" t="s">
        <v>345</v>
      </c>
      <c r="R224"/>
      <c r="S224"/>
      <c r="T224"/>
      <c r="U224"/>
      <c r="V224"/>
      <c r="W224" t="s">
        <v>232</v>
      </c>
      <c r="X224" s="1">
        <v>57013</v>
      </c>
    </row>
    <row r="225" spans="1:24">
      <c r="A225" t="s">
        <v>25</v>
      </c>
      <c r="B225" t="s">
        <v>26</v>
      </c>
      <c r="C225" t="s">
        <v>27</v>
      </c>
      <c r="D225" t="s">
        <v>134</v>
      </c>
      <c r="E225" t="s">
        <v>465</v>
      </c>
      <c r="F225" t="s">
        <v>55</v>
      </c>
      <c r="G225" t="s">
        <v>422</v>
      </c>
      <c r="H225">
        <v>19860</v>
      </c>
      <c r="I225" t="s">
        <v>61</v>
      </c>
      <c r="J225" s="1">
        <v>44230</v>
      </c>
      <c r="K225" s="1">
        <v>44230</v>
      </c>
      <c r="L225" t="s">
        <v>830</v>
      </c>
      <c r="M225" t="s">
        <v>204</v>
      </c>
      <c r="N225" s="1">
        <v>44255</v>
      </c>
      <c r="O225" t="str">
        <f t="shared" si="6"/>
        <v>정상</v>
      </c>
      <c r="P225" t="str">
        <f t="shared" si="7"/>
        <v>엠피상동</v>
      </c>
      <c r="Q225" t="s">
        <v>345</v>
      </c>
      <c r="R225"/>
      <c r="S225"/>
      <c r="T225"/>
      <c r="U225"/>
      <c r="V225"/>
      <c r="W225" t="s">
        <v>232</v>
      </c>
      <c r="X225"/>
    </row>
    <row r="226" spans="1:24">
      <c r="A226" t="s">
        <v>25</v>
      </c>
      <c r="B226" t="s">
        <v>26</v>
      </c>
      <c r="C226" t="s">
        <v>27</v>
      </c>
      <c r="D226" t="s">
        <v>163</v>
      </c>
      <c r="E226" t="s">
        <v>465</v>
      </c>
      <c r="F226" t="s">
        <v>55</v>
      </c>
      <c r="G226" t="s">
        <v>422</v>
      </c>
      <c r="H226">
        <v>18810</v>
      </c>
      <c r="I226" t="s">
        <v>61</v>
      </c>
      <c r="J226" s="1">
        <v>44230</v>
      </c>
      <c r="K226" s="1">
        <v>44230</v>
      </c>
      <c r="L226" t="s">
        <v>834</v>
      </c>
      <c r="M226" t="s">
        <v>204</v>
      </c>
      <c r="N226" s="1">
        <v>44255</v>
      </c>
      <c r="O226" t="str">
        <f t="shared" si="6"/>
        <v>정상</v>
      </c>
      <c r="P226" t="str">
        <f t="shared" si="7"/>
        <v>엠피상동</v>
      </c>
      <c r="Q226" t="s">
        <v>345</v>
      </c>
      <c r="R226"/>
      <c r="S226"/>
      <c r="T226"/>
      <c r="U226"/>
      <c r="V226"/>
      <c r="W226" t="s">
        <v>232</v>
      </c>
      <c r="X226"/>
    </row>
    <row r="227" spans="1:24">
      <c r="A227" t="s">
        <v>25</v>
      </c>
      <c r="B227" t="s">
        <v>26</v>
      </c>
      <c r="C227" t="s">
        <v>27</v>
      </c>
      <c r="D227" t="s">
        <v>160</v>
      </c>
      <c r="E227" t="s">
        <v>465</v>
      </c>
      <c r="F227" t="s">
        <v>55</v>
      </c>
      <c r="G227" t="s">
        <v>422</v>
      </c>
      <c r="H227">
        <v>35000</v>
      </c>
      <c r="I227" t="s">
        <v>61</v>
      </c>
      <c r="J227" s="1">
        <v>44230</v>
      </c>
      <c r="K227" s="1">
        <v>44230</v>
      </c>
      <c r="L227" t="s">
        <v>827</v>
      </c>
      <c r="M227" t="s">
        <v>204</v>
      </c>
      <c r="N227" s="1">
        <v>44255</v>
      </c>
      <c r="O227" t="str">
        <f t="shared" si="6"/>
        <v>정상</v>
      </c>
      <c r="P227" t="str">
        <f t="shared" si="7"/>
        <v>엠피상동</v>
      </c>
      <c r="Q227" t="s">
        <v>345</v>
      </c>
      <c r="R227"/>
      <c r="S227"/>
      <c r="T227"/>
      <c r="U227"/>
      <c r="V227"/>
      <c r="W227" t="s">
        <v>232</v>
      </c>
      <c r="X227"/>
    </row>
    <row r="228" spans="1:24">
      <c r="A228" t="s">
        <v>28</v>
      </c>
      <c r="B228" t="s">
        <v>29</v>
      </c>
      <c r="C228" t="s">
        <v>33</v>
      </c>
      <c r="D228" t="s">
        <v>94</v>
      </c>
      <c r="E228" t="s">
        <v>465</v>
      </c>
      <c r="F228" t="s">
        <v>55</v>
      </c>
      <c r="G228" t="s">
        <v>422</v>
      </c>
      <c r="H228">
        <v>37600</v>
      </c>
      <c r="I228" t="s">
        <v>61</v>
      </c>
      <c r="J228" s="1">
        <v>44230</v>
      </c>
      <c r="K228" s="1">
        <v>44230</v>
      </c>
      <c r="L228" t="s">
        <v>1023</v>
      </c>
      <c r="M228" t="s">
        <v>204</v>
      </c>
      <c r="N228" s="1">
        <v>44255</v>
      </c>
      <c r="O228" t="str">
        <f t="shared" si="6"/>
        <v>정상</v>
      </c>
      <c r="P228" t="str">
        <f t="shared" si="7"/>
        <v>엠피송내</v>
      </c>
      <c r="Q228" t="s">
        <v>345</v>
      </c>
      <c r="R228"/>
      <c r="S228"/>
      <c r="T228"/>
      <c r="U228"/>
      <c r="V228"/>
      <c r="W228" t="s">
        <v>232</v>
      </c>
      <c r="X228"/>
    </row>
    <row r="229" spans="1:24">
      <c r="A229" t="s">
        <v>28</v>
      </c>
      <c r="B229" t="s">
        <v>29</v>
      </c>
      <c r="C229" t="s">
        <v>33</v>
      </c>
      <c r="D229" t="s">
        <v>94</v>
      </c>
      <c r="E229" t="s">
        <v>459</v>
      </c>
      <c r="F229" t="s">
        <v>55</v>
      </c>
      <c r="G229" t="s">
        <v>422</v>
      </c>
      <c r="H229">
        <v>42521</v>
      </c>
      <c r="I229" t="s">
        <v>61</v>
      </c>
      <c r="J229" s="1">
        <v>44230</v>
      </c>
      <c r="K229" s="1">
        <v>44230</v>
      </c>
      <c r="L229">
        <v>42142675330000</v>
      </c>
      <c r="M229" t="s">
        <v>204</v>
      </c>
      <c r="N229" s="1">
        <v>44255</v>
      </c>
      <c r="O229" t="str">
        <f t="shared" si="6"/>
        <v>정상</v>
      </c>
      <c r="P229" t="str">
        <f t="shared" si="7"/>
        <v>엠피송내</v>
      </c>
      <c r="Q229" t="s">
        <v>345</v>
      </c>
      <c r="R229"/>
      <c r="S229"/>
      <c r="T229"/>
      <c r="U229"/>
      <c r="V229"/>
      <c r="W229" t="s">
        <v>232</v>
      </c>
      <c r="X229"/>
    </row>
    <row r="230" spans="1:24">
      <c r="A230" t="s">
        <v>18</v>
      </c>
      <c r="B230"/>
      <c r="C230"/>
      <c r="D230" t="s">
        <v>80</v>
      </c>
      <c r="E230" t="s">
        <v>459</v>
      </c>
      <c r="F230" t="s">
        <v>55</v>
      </c>
      <c r="G230" t="s">
        <v>423</v>
      </c>
      <c r="H230">
        <v>16698</v>
      </c>
      <c r="I230" t="s">
        <v>61</v>
      </c>
      <c r="J230" s="1">
        <v>44230</v>
      </c>
      <c r="K230" s="1">
        <v>44230</v>
      </c>
      <c r="L230">
        <v>42142666900000</v>
      </c>
      <c r="M230" t="s">
        <v>204</v>
      </c>
      <c r="N230" s="1">
        <v>44255</v>
      </c>
      <c r="O230" t="str">
        <f t="shared" si="6"/>
        <v>정상</v>
      </c>
      <c r="P230" t="str">
        <f t="shared" si="7"/>
        <v>엠피가온</v>
      </c>
      <c r="Q230" t="s">
        <v>345</v>
      </c>
      <c r="R230"/>
      <c r="S230"/>
      <c r="T230"/>
      <c r="U230"/>
      <c r="V230"/>
      <c r="W230" t="s">
        <v>232</v>
      </c>
      <c r="X230"/>
    </row>
    <row r="231" spans="1:24">
      <c r="A231" t="s">
        <v>18</v>
      </c>
      <c r="B231" t="s">
        <v>19</v>
      </c>
      <c r="C231" t="s">
        <v>20</v>
      </c>
      <c r="D231" t="s">
        <v>662</v>
      </c>
      <c r="E231" t="s">
        <v>459</v>
      </c>
      <c r="F231" t="s">
        <v>55</v>
      </c>
      <c r="G231" t="s">
        <v>422</v>
      </c>
      <c r="H231">
        <v>52939</v>
      </c>
      <c r="I231" t="s">
        <v>61</v>
      </c>
      <c r="J231" s="1">
        <v>44230</v>
      </c>
      <c r="K231" s="1">
        <v>44230</v>
      </c>
      <c r="L231">
        <v>42142677440000</v>
      </c>
      <c r="M231" t="s">
        <v>204</v>
      </c>
      <c r="N231" s="1">
        <v>44255</v>
      </c>
      <c r="O231" t="str">
        <f t="shared" si="6"/>
        <v>정상</v>
      </c>
      <c r="P231" t="str">
        <f t="shared" si="7"/>
        <v>엠피가온</v>
      </c>
      <c r="Q231" t="s">
        <v>345</v>
      </c>
      <c r="R231"/>
      <c r="S231"/>
      <c r="T231"/>
      <c r="U231"/>
      <c r="V231"/>
      <c r="W231" t="s">
        <v>232</v>
      </c>
      <c r="X231"/>
    </row>
    <row r="232" spans="1:24">
      <c r="A232" t="s">
        <v>18</v>
      </c>
      <c r="B232"/>
      <c r="C232"/>
      <c r="D232" t="s">
        <v>80</v>
      </c>
      <c r="E232" t="s">
        <v>459</v>
      </c>
      <c r="F232" t="s">
        <v>55</v>
      </c>
      <c r="G232" t="s">
        <v>422</v>
      </c>
      <c r="H232">
        <v>102278</v>
      </c>
      <c r="I232" t="s">
        <v>61</v>
      </c>
      <c r="J232" s="1">
        <v>44230</v>
      </c>
      <c r="K232" s="1">
        <v>44230</v>
      </c>
      <c r="L232">
        <v>42142666400000</v>
      </c>
      <c r="M232" t="s">
        <v>204</v>
      </c>
      <c r="N232" s="1">
        <v>44255</v>
      </c>
      <c r="O232" t="str">
        <f t="shared" si="6"/>
        <v>정상</v>
      </c>
      <c r="P232" t="str">
        <f t="shared" si="7"/>
        <v>엠피가온</v>
      </c>
      <c r="Q232" t="s">
        <v>345</v>
      </c>
      <c r="R232"/>
      <c r="S232"/>
      <c r="T232"/>
      <c r="U232"/>
      <c r="V232"/>
      <c r="W232" t="s">
        <v>232</v>
      </c>
      <c r="X232"/>
    </row>
    <row r="233" spans="1:24">
      <c r="A233" t="s">
        <v>18</v>
      </c>
      <c r="B233" t="s">
        <v>19</v>
      </c>
      <c r="C233" t="s">
        <v>20</v>
      </c>
      <c r="D233" t="s">
        <v>662</v>
      </c>
      <c r="E233" t="s">
        <v>459</v>
      </c>
      <c r="F233" t="s">
        <v>55</v>
      </c>
      <c r="G233" t="s">
        <v>423</v>
      </c>
      <c r="H233">
        <v>12632</v>
      </c>
      <c r="I233" t="s">
        <v>61</v>
      </c>
      <c r="J233" s="1">
        <v>44230</v>
      </c>
      <c r="K233" s="1">
        <v>44230</v>
      </c>
      <c r="L233">
        <v>42142674090000</v>
      </c>
      <c r="M233" t="s">
        <v>204</v>
      </c>
      <c r="N233" s="1">
        <v>44255</v>
      </c>
      <c r="O233" t="str">
        <f t="shared" si="6"/>
        <v>정상</v>
      </c>
      <c r="P233" t="str">
        <f t="shared" si="7"/>
        <v>엠피가온</v>
      </c>
      <c r="Q233" t="s">
        <v>345</v>
      </c>
      <c r="R233"/>
      <c r="S233"/>
      <c r="T233"/>
      <c r="U233"/>
      <c r="V233"/>
      <c r="W233" t="s">
        <v>232</v>
      </c>
      <c r="X233"/>
    </row>
    <row r="234" spans="1:24">
      <c r="A234" t="s">
        <v>25</v>
      </c>
      <c r="B234" t="s">
        <v>26</v>
      </c>
      <c r="C234" t="s">
        <v>27</v>
      </c>
      <c r="D234" t="s">
        <v>160</v>
      </c>
      <c r="E234" t="s">
        <v>470</v>
      </c>
      <c r="F234" t="s">
        <v>55</v>
      </c>
      <c r="G234" t="s">
        <v>422</v>
      </c>
      <c r="H234">
        <v>32971</v>
      </c>
      <c r="I234" t="s">
        <v>61</v>
      </c>
      <c r="J234" s="1">
        <v>44230</v>
      </c>
      <c r="K234" s="1">
        <v>44230</v>
      </c>
      <c r="L234">
        <v>42146025140000</v>
      </c>
      <c r="M234" t="s">
        <v>204</v>
      </c>
      <c r="N234" s="1">
        <v>44255</v>
      </c>
      <c r="O234" t="str">
        <f t="shared" si="6"/>
        <v>정상</v>
      </c>
      <c r="P234" t="str">
        <f t="shared" si="7"/>
        <v>엠피상동</v>
      </c>
      <c r="Q234" t="s">
        <v>345</v>
      </c>
      <c r="R234"/>
      <c r="S234"/>
      <c r="T234"/>
      <c r="U234"/>
      <c r="V234"/>
      <c r="W234" t="s">
        <v>232</v>
      </c>
      <c r="X234"/>
    </row>
    <row r="235" spans="1:24">
      <c r="A235" t="s">
        <v>25</v>
      </c>
      <c r="B235" t="s">
        <v>26</v>
      </c>
      <c r="C235" t="s">
        <v>27</v>
      </c>
      <c r="D235" t="s">
        <v>697</v>
      </c>
      <c r="E235" t="s">
        <v>470</v>
      </c>
      <c r="F235" t="s">
        <v>55</v>
      </c>
      <c r="G235" t="s">
        <v>422</v>
      </c>
      <c r="H235">
        <v>60008</v>
      </c>
      <c r="I235" t="s">
        <v>61</v>
      </c>
      <c r="J235" s="1">
        <v>44230</v>
      </c>
      <c r="K235" s="1">
        <v>44230</v>
      </c>
      <c r="L235">
        <v>42146025760000</v>
      </c>
      <c r="M235" t="s">
        <v>204</v>
      </c>
      <c r="N235" s="1">
        <v>44255</v>
      </c>
      <c r="O235" t="str">
        <f t="shared" si="6"/>
        <v>정상</v>
      </c>
      <c r="P235" t="str">
        <f t="shared" si="7"/>
        <v>엠피상동</v>
      </c>
      <c r="Q235" t="s">
        <v>345</v>
      </c>
      <c r="R235"/>
      <c r="S235"/>
      <c r="T235"/>
      <c r="U235"/>
      <c r="V235"/>
      <c r="W235" t="s">
        <v>232</v>
      </c>
      <c r="X235"/>
    </row>
    <row r="236" spans="1:24">
      <c r="A236" t="s">
        <v>25</v>
      </c>
      <c r="B236" t="s">
        <v>26</v>
      </c>
      <c r="C236" t="s">
        <v>27</v>
      </c>
      <c r="D236" t="s">
        <v>160</v>
      </c>
      <c r="E236" t="s">
        <v>470</v>
      </c>
      <c r="F236" t="s">
        <v>55</v>
      </c>
      <c r="G236" t="s">
        <v>422</v>
      </c>
      <c r="H236">
        <v>70438</v>
      </c>
      <c r="I236" t="s">
        <v>61</v>
      </c>
      <c r="J236" s="1">
        <v>44230</v>
      </c>
      <c r="K236" s="1">
        <v>44230</v>
      </c>
      <c r="L236">
        <v>42146025020000</v>
      </c>
      <c r="M236" t="s">
        <v>204</v>
      </c>
      <c r="N236" s="1">
        <v>44255</v>
      </c>
      <c r="O236" t="str">
        <f t="shared" si="6"/>
        <v>정상</v>
      </c>
      <c r="P236" t="str">
        <f t="shared" si="7"/>
        <v>엠피상동</v>
      </c>
      <c r="Q236" t="s">
        <v>345</v>
      </c>
      <c r="R236"/>
      <c r="S236"/>
      <c r="T236"/>
      <c r="U236"/>
      <c r="V236"/>
      <c r="W236" t="s">
        <v>232</v>
      </c>
      <c r="X236"/>
    </row>
    <row r="237" spans="1:24">
      <c r="A237" t="s">
        <v>594</v>
      </c>
      <c r="B237" t="s">
        <v>595</v>
      </c>
      <c r="C237"/>
      <c r="D237" t="s">
        <v>180</v>
      </c>
      <c r="E237" t="s">
        <v>470</v>
      </c>
      <c r="F237" t="s">
        <v>55</v>
      </c>
      <c r="G237" t="s">
        <v>422</v>
      </c>
      <c r="H237">
        <v>16592</v>
      </c>
      <c r="I237" t="s">
        <v>61</v>
      </c>
      <c r="J237" s="1">
        <v>44230</v>
      </c>
      <c r="K237" s="1">
        <v>44230</v>
      </c>
      <c r="L237">
        <v>42146018310000</v>
      </c>
      <c r="M237" t="s">
        <v>204</v>
      </c>
      <c r="N237" s="1">
        <v>44255</v>
      </c>
      <c r="O237" t="str">
        <f t="shared" si="6"/>
        <v>정상</v>
      </c>
      <c r="P237" t="str">
        <f t="shared" si="7"/>
        <v>엠피제이엔제이</v>
      </c>
      <c r="Q237" t="s">
        <v>345</v>
      </c>
      <c r="R237"/>
      <c r="S237"/>
      <c r="T237"/>
      <c r="U237"/>
      <c r="V237"/>
      <c r="W237" t="s">
        <v>232</v>
      </c>
      <c r="X237"/>
    </row>
    <row r="238" spans="1:24">
      <c r="A238" t="s">
        <v>10</v>
      </c>
      <c r="B238" t="s">
        <v>11</v>
      </c>
      <c r="C238" t="s">
        <v>12</v>
      </c>
      <c r="D238" t="s">
        <v>141</v>
      </c>
      <c r="E238" t="s">
        <v>462</v>
      </c>
      <c r="F238" t="s">
        <v>55</v>
      </c>
      <c r="G238" t="s">
        <v>422</v>
      </c>
      <c r="H238">
        <v>44625</v>
      </c>
      <c r="I238" t="s">
        <v>61</v>
      </c>
      <c r="J238" s="1">
        <v>44230</v>
      </c>
      <c r="K238" s="1">
        <v>44230</v>
      </c>
      <c r="L238">
        <v>20210615860</v>
      </c>
      <c r="M238" t="s">
        <v>204</v>
      </c>
      <c r="N238" s="1">
        <v>44255</v>
      </c>
      <c r="O238" t="str">
        <f t="shared" si="6"/>
        <v>정상</v>
      </c>
      <c r="P238" t="str">
        <f t="shared" si="7"/>
        <v>엠피피스토스</v>
      </c>
      <c r="Q238" t="s">
        <v>345</v>
      </c>
      <c r="R238"/>
      <c r="S238"/>
      <c r="T238"/>
      <c r="U238"/>
      <c r="V238"/>
      <c r="W238" t="s">
        <v>232</v>
      </c>
      <c r="X238"/>
    </row>
    <row r="239" spans="1:24">
      <c r="A239" t="s">
        <v>28</v>
      </c>
      <c r="B239" t="s">
        <v>29</v>
      </c>
      <c r="C239" t="s">
        <v>30</v>
      </c>
      <c r="D239" t="s">
        <v>133</v>
      </c>
      <c r="E239" t="s">
        <v>462</v>
      </c>
      <c r="F239" t="s">
        <v>55</v>
      </c>
      <c r="G239" t="s">
        <v>422</v>
      </c>
      <c r="H239">
        <v>47420</v>
      </c>
      <c r="I239" t="s">
        <v>61</v>
      </c>
      <c r="J239" s="1">
        <v>44230</v>
      </c>
      <c r="K239" s="1">
        <v>44230</v>
      </c>
      <c r="L239">
        <v>20210622324</v>
      </c>
      <c r="M239" t="s">
        <v>204</v>
      </c>
      <c r="N239" s="1">
        <v>44255</v>
      </c>
      <c r="O239" t="str">
        <f t="shared" si="6"/>
        <v>정상</v>
      </c>
      <c r="P239" t="str">
        <f t="shared" si="7"/>
        <v>엠피송내</v>
      </c>
      <c r="Q239" t="s">
        <v>345</v>
      </c>
      <c r="R239"/>
      <c r="S239"/>
      <c r="T239"/>
      <c r="U239"/>
      <c r="V239"/>
      <c r="W239" t="s">
        <v>232</v>
      </c>
      <c r="X239"/>
    </row>
    <row r="240" spans="1:24">
      <c r="A240" t="s">
        <v>28</v>
      </c>
      <c r="B240" t="s">
        <v>29</v>
      </c>
      <c r="C240" t="s">
        <v>30</v>
      </c>
      <c r="D240" t="s">
        <v>133</v>
      </c>
      <c r="E240" t="s">
        <v>462</v>
      </c>
      <c r="F240" t="s">
        <v>55</v>
      </c>
      <c r="G240" t="s">
        <v>423</v>
      </c>
      <c r="H240">
        <v>38168</v>
      </c>
      <c r="I240" t="s">
        <v>61</v>
      </c>
      <c r="J240" s="1">
        <v>44230</v>
      </c>
      <c r="K240" s="1">
        <v>44230</v>
      </c>
      <c r="L240">
        <v>20210620978</v>
      </c>
      <c r="M240" t="s">
        <v>204</v>
      </c>
      <c r="N240" s="1">
        <v>44255</v>
      </c>
      <c r="O240" t="str">
        <f t="shared" si="6"/>
        <v>정상</v>
      </c>
      <c r="P240" t="str">
        <f t="shared" si="7"/>
        <v>엠피송내</v>
      </c>
      <c r="Q240" t="s">
        <v>345</v>
      </c>
      <c r="R240"/>
      <c r="S240"/>
      <c r="T240"/>
      <c r="U240"/>
      <c r="V240"/>
      <c r="W240" t="s">
        <v>232</v>
      </c>
      <c r="X240"/>
    </row>
    <row r="241" spans="1:24">
      <c r="A241" t="s">
        <v>6</v>
      </c>
      <c r="B241" t="s">
        <v>7</v>
      </c>
      <c r="C241" t="s">
        <v>32</v>
      </c>
      <c r="D241" t="s">
        <v>122</v>
      </c>
      <c r="E241" t="s">
        <v>462</v>
      </c>
      <c r="F241" t="s">
        <v>55</v>
      </c>
      <c r="G241" t="s">
        <v>423</v>
      </c>
      <c r="H241">
        <v>13988</v>
      </c>
      <c r="I241" t="s">
        <v>61</v>
      </c>
      <c r="J241" s="1">
        <v>44230</v>
      </c>
      <c r="K241" s="1">
        <v>44230</v>
      </c>
      <c r="L241">
        <v>20210606991</v>
      </c>
      <c r="M241" t="s">
        <v>204</v>
      </c>
      <c r="N241" s="1">
        <v>44255</v>
      </c>
      <c r="O241" t="str">
        <f t="shared" si="6"/>
        <v>정상</v>
      </c>
      <c r="P241" t="str">
        <f t="shared" si="7"/>
        <v>엠피의정부</v>
      </c>
      <c r="Q241" t="s">
        <v>345</v>
      </c>
      <c r="R241"/>
      <c r="S241"/>
      <c r="T241"/>
      <c r="U241"/>
      <c r="V241"/>
      <c r="W241" t="s">
        <v>232</v>
      </c>
      <c r="X241"/>
    </row>
    <row r="242" spans="1:24">
      <c r="A242" t="s">
        <v>40</v>
      </c>
      <c r="B242" t="s">
        <v>41</v>
      </c>
      <c r="C242" t="s">
        <v>42</v>
      </c>
      <c r="D242" t="s">
        <v>116</v>
      </c>
      <c r="E242" t="s">
        <v>462</v>
      </c>
      <c r="F242" t="s">
        <v>55</v>
      </c>
      <c r="G242" t="s">
        <v>422</v>
      </c>
      <c r="H242">
        <v>27800</v>
      </c>
      <c r="I242" t="s">
        <v>61</v>
      </c>
      <c r="J242" s="1">
        <v>44230</v>
      </c>
      <c r="K242" s="1">
        <v>44230</v>
      </c>
      <c r="L242">
        <v>20210619429</v>
      </c>
      <c r="M242" t="s">
        <v>204</v>
      </c>
      <c r="N242" s="1">
        <v>44255</v>
      </c>
      <c r="O242" t="str">
        <f t="shared" si="6"/>
        <v>정상</v>
      </c>
      <c r="P242" t="str">
        <f t="shared" si="7"/>
        <v>엠피조은</v>
      </c>
      <c r="Q242" t="s">
        <v>345</v>
      </c>
      <c r="R242"/>
      <c r="S242"/>
      <c r="T242"/>
      <c r="U242"/>
      <c r="V242"/>
      <c r="W242" t="s">
        <v>232</v>
      </c>
      <c r="X242"/>
    </row>
    <row r="243" spans="1:24">
      <c r="A243" t="s">
        <v>40</v>
      </c>
      <c r="B243" t="s">
        <v>41</v>
      </c>
      <c r="C243" t="s">
        <v>42</v>
      </c>
      <c r="D243" t="s">
        <v>116</v>
      </c>
      <c r="E243" t="s">
        <v>462</v>
      </c>
      <c r="F243" t="s">
        <v>55</v>
      </c>
      <c r="G243" t="s">
        <v>422</v>
      </c>
      <c r="H243">
        <v>47900</v>
      </c>
      <c r="I243" t="s">
        <v>61</v>
      </c>
      <c r="J243" s="1">
        <v>44230</v>
      </c>
      <c r="K243" s="1">
        <v>44230</v>
      </c>
      <c r="L243">
        <v>20210618927</v>
      </c>
      <c r="M243" t="s">
        <v>204</v>
      </c>
      <c r="N243" s="1">
        <v>44255</v>
      </c>
      <c r="O243" t="str">
        <f t="shared" si="6"/>
        <v>정상</v>
      </c>
      <c r="P243" t="str">
        <f t="shared" si="7"/>
        <v>엠피조은</v>
      </c>
      <c r="Q243" t="s">
        <v>345</v>
      </c>
      <c r="R243"/>
      <c r="S243"/>
      <c r="T243"/>
      <c r="U243"/>
      <c r="V243"/>
      <c r="W243" t="s">
        <v>232</v>
      </c>
      <c r="X243"/>
    </row>
    <row r="244" spans="1:24">
      <c r="A244" t="s">
        <v>13</v>
      </c>
      <c r="B244" t="s">
        <v>16</v>
      </c>
      <c r="C244" t="s">
        <v>643</v>
      </c>
      <c r="D244" t="s">
        <v>84</v>
      </c>
      <c r="E244" t="s">
        <v>462</v>
      </c>
      <c r="F244" t="s">
        <v>55</v>
      </c>
      <c r="G244" t="s">
        <v>422</v>
      </c>
      <c r="H244">
        <v>28300</v>
      </c>
      <c r="I244" t="s">
        <v>61</v>
      </c>
      <c r="J244" s="1">
        <v>44230</v>
      </c>
      <c r="K244" s="1">
        <v>44230</v>
      </c>
      <c r="L244">
        <v>20210611913</v>
      </c>
      <c r="M244" t="s">
        <v>204</v>
      </c>
      <c r="N244" s="1">
        <v>44255</v>
      </c>
      <c r="O244" t="str">
        <f t="shared" si="6"/>
        <v>정상</v>
      </c>
      <c r="P244" t="s">
        <v>6821</v>
      </c>
      <c r="Q244" t="s">
        <v>345</v>
      </c>
      <c r="R244"/>
      <c r="S244"/>
      <c r="T244"/>
      <c r="U244"/>
      <c r="V244"/>
      <c r="W244" t="s">
        <v>232</v>
      </c>
      <c r="X244"/>
    </row>
    <row r="245" spans="1:24">
      <c r="A245" t="s">
        <v>13</v>
      </c>
      <c r="B245" t="s">
        <v>16</v>
      </c>
      <c r="C245" t="s">
        <v>643</v>
      </c>
      <c r="D245" t="s">
        <v>84</v>
      </c>
      <c r="E245" t="s">
        <v>462</v>
      </c>
      <c r="F245" t="s">
        <v>55</v>
      </c>
      <c r="G245" t="s">
        <v>422</v>
      </c>
      <c r="H245">
        <v>28600</v>
      </c>
      <c r="I245" t="s">
        <v>61</v>
      </c>
      <c r="J245" s="1">
        <v>44230</v>
      </c>
      <c r="K245" s="1">
        <v>44230</v>
      </c>
      <c r="L245">
        <v>20210620331</v>
      </c>
      <c r="M245" t="s">
        <v>204</v>
      </c>
      <c r="N245" s="1">
        <v>44255</v>
      </c>
      <c r="O245" t="str">
        <f t="shared" si="6"/>
        <v>정상</v>
      </c>
      <c r="P245" t="s">
        <v>6821</v>
      </c>
      <c r="Q245" t="s">
        <v>345</v>
      </c>
      <c r="R245"/>
      <c r="S245"/>
      <c r="T245"/>
      <c r="U245"/>
      <c r="V245"/>
      <c r="W245" t="s">
        <v>232</v>
      </c>
      <c r="X245"/>
    </row>
    <row r="246" spans="1:24">
      <c r="A246" t="s">
        <v>10</v>
      </c>
      <c r="B246" t="s">
        <v>11</v>
      </c>
      <c r="C246" t="s">
        <v>12</v>
      </c>
      <c r="D246" t="s">
        <v>141</v>
      </c>
      <c r="E246" t="s">
        <v>462</v>
      </c>
      <c r="F246" t="s">
        <v>55</v>
      </c>
      <c r="G246" t="s">
        <v>422</v>
      </c>
      <c r="H246">
        <v>40000</v>
      </c>
      <c r="I246" t="s">
        <v>61</v>
      </c>
      <c r="J246" s="1">
        <v>44230</v>
      </c>
      <c r="K246" s="1">
        <v>44230</v>
      </c>
      <c r="L246">
        <v>20210615776</v>
      </c>
      <c r="M246" t="s">
        <v>204</v>
      </c>
      <c r="N246" s="1">
        <v>44255</v>
      </c>
      <c r="O246" t="str">
        <f t="shared" si="6"/>
        <v>정상</v>
      </c>
      <c r="P246" t="str">
        <f t="shared" si="7"/>
        <v>엠피피스토스</v>
      </c>
      <c r="Q246" t="s">
        <v>345</v>
      </c>
      <c r="R246"/>
      <c r="S246"/>
      <c r="T246"/>
      <c r="U246"/>
      <c r="V246"/>
      <c r="W246" t="s">
        <v>232</v>
      </c>
      <c r="X246"/>
    </row>
    <row r="247" spans="1:24">
      <c r="A247" t="s">
        <v>25</v>
      </c>
      <c r="B247" t="s">
        <v>26</v>
      </c>
      <c r="C247" t="s">
        <v>27</v>
      </c>
      <c r="D247" t="s">
        <v>160</v>
      </c>
      <c r="E247" t="s">
        <v>462</v>
      </c>
      <c r="F247" t="s">
        <v>55</v>
      </c>
      <c r="G247" t="s">
        <v>422</v>
      </c>
      <c r="H247">
        <v>74000</v>
      </c>
      <c r="I247" t="s">
        <v>61</v>
      </c>
      <c r="J247" s="1">
        <v>44230</v>
      </c>
      <c r="K247" s="1">
        <v>44230</v>
      </c>
      <c r="L247">
        <v>20210616964</v>
      </c>
      <c r="M247" t="s">
        <v>204</v>
      </c>
      <c r="N247" s="1">
        <v>44255</v>
      </c>
      <c r="O247" t="str">
        <f t="shared" si="6"/>
        <v>정상</v>
      </c>
      <c r="P247" t="str">
        <f t="shared" si="7"/>
        <v>엠피상동</v>
      </c>
      <c r="Q247" t="s">
        <v>345</v>
      </c>
      <c r="R247"/>
      <c r="S247"/>
      <c r="T247"/>
      <c r="U247"/>
      <c r="V247"/>
      <c r="W247" t="s">
        <v>232</v>
      </c>
      <c r="X247"/>
    </row>
    <row r="248" spans="1:24">
      <c r="A248" t="s">
        <v>31</v>
      </c>
      <c r="B248"/>
      <c r="C248"/>
      <c r="D248" t="s">
        <v>86</v>
      </c>
      <c r="E248" t="s">
        <v>462</v>
      </c>
      <c r="F248" t="s">
        <v>55</v>
      </c>
      <c r="G248" t="s">
        <v>424</v>
      </c>
      <c r="H248">
        <v>49750</v>
      </c>
      <c r="I248" t="s">
        <v>61</v>
      </c>
      <c r="J248" s="1">
        <v>44230</v>
      </c>
      <c r="K248" s="1">
        <v>44230</v>
      </c>
      <c r="L248">
        <v>20210608412</v>
      </c>
      <c r="M248" t="s">
        <v>204</v>
      </c>
      <c r="N248" s="1">
        <v>44255</v>
      </c>
      <c r="O248" t="str">
        <f t="shared" si="6"/>
        <v>정상</v>
      </c>
      <c r="P248" t="str">
        <f t="shared" si="7"/>
        <v>엠피레전드</v>
      </c>
      <c r="Q248" t="s">
        <v>345</v>
      </c>
      <c r="R248"/>
      <c r="S248"/>
      <c r="T248"/>
      <c r="U248"/>
      <c r="V248"/>
      <c r="W248" t="s">
        <v>232</v>
      </c>
      <c r="X248"/>
    </row>
    <row r="249" spans="1:24">
      <c r="A249" t="s">
        <v>31</v>
      </c>
      <c r="B249"/>
      <c r="C249"/>
      <c r="D249" t="s">
        <v>86</v>
      </c>
      <c r="E249" t="s">
        <v>462</v>
      </c>
      <c r="F249" t="s">
        <v>55</v>
      </c>
      <c r="G249" t="s">
        <v>424</v>
      </c>
      <c r="H249">
        <v>50000</v>
      </c>
      <c r="I249" t="s">
        <v>61</v>
      </c>
      <c r="J249" s="1">
        <v>44230</v>
      </c>
      <c r="K249" s="1">
        <v>44230</v>
      </c>
      <c r="L249">
        <v>20210622658</v>
      </c>
      <c r="M249" t="s">
        <v>204</v>
      </c>
      <c r="N249" s="1">
        <v>44255</v>
      </c>
      <c r="O249" t="str">
        <f t="shared" si="6"/>
        <v>정상</v>
      </c>
      <c r="P249" t="str">
        <f t="shared" si="7"/>
        <v>엠피레전드</v>
      </c>
      <c r="Q249" t="s">
        <v>345</v>
      </c>
      <c r="R249"/>
      <c r="S249"/>
      <c r="T249"/>
      <c r="U249"/>
      <c r="V249"/>
      <c r="W249" t="s">
        <v>232</v>
      </c>
      <c r="X249"/>
    </row>
    <row r="250" spans="1:24">
      <c r="A250" t="s">
        <v>18</v>
      </c>
      <c r="B250" t="s">
        <v>19</v>
      </c>
      <c r="C250" t="s">
        <v>20</v>
      </c>
      <c r="D250" t="s">
        <v>109</v>
      </c>
      <c r="E250" t="s">
        <v>462</v>
      </c>
      <c r="F250" t="s">
        <v>55</v>
      </c>
      <c r="G250" t="s">
        <v>424</v>
      </c>
      <c r="H250">
        <v>20000</v>
      </c>
      <c r="I250" t="s">
        <v>61</v>
      </c>
      <c r="J250" s="1">
        <v>44230</v>
      </c>
      <c r="K250" s="1">
        <v>44230</v>
      </c>
      <c r="L250">
        <v>20210610029</v>
      </c>
      <c r="M250" t="s">
        <v>204</v>
      </c>
      <c r="N250" s="1">
        <v>44255</v>
      </c>
      <c r="O250" t="str">
        <f t="shared" si="6"/>
        <v>정상</v>
      </c>
      <c r="P250" t="str">
        <f t="shared" si="7"/>
        <v>엠피가온</v>
      </c>
      <c r="Q250" t="s">
        <v>345</v>
      </c>
      <c r="R250"/>
      <c r="S250"/>
      <c r="T250"/>
      <c r="U250"/>
      <c r="V250"/>
      <c r="W250" t="s">
        <v>232</v>
      </c>
      <c r="X250"/>
    </row>
    <row r="251" spans="1:24">
      <c r="A251" t="s">
        <v>40</v>
      </c>
      <c r="B251" t="s">
        <v>41</v>
      </c>
      <c r="C251" t="s">
        <v>42</v>
      </c>
      <c r="D251" t="s">
        <v>114</v>
      </c>
      <c r="E251" t="s">
        <v>460</v>
      </c>
      <c r="F251" t="s">
        <v>55</v>
      </c>
      <c r="G251" t="s">
        <v>422</v>
      </c>
      <c r="H251">
        <v>20000</v>
      </c>
      <c r="I251" t="s">
        <v>61</v>
      </c>
      <c r="J251" s="1">
        <v>44230</v>
      </c>
      <c r="K251" s="1">
        <v>44230</v>
      </c>
      <c r="L251">
        <v>320210296033</v>
      </c>
      <c r="M251" t="s">
        <v>204</v>
      </c>
      <c r="N251" s="1">
        <v>44255</v>
      </c>
      <c r="O251" t="str">
        <f t="shared" si="6"/>
        <v>정상</v>
      </c>
      <c r="P251" t="str">
        <f t="shared" si="7"/>
        <v>엠피조은</v>
      </c>
      <c r="Q251" t="s">
        <v>345</v>
      </c>
      <c r="R251"/>
      <c r="S251"/>
      <c r="T251"/>
      <c r="U251"/>
      <c r="V251"/>
      <c r="W251" t="s">
        <v>232</v>
      </c>
      <c r="X251" s="1">
        <v>51535</v>
      </c>
    </row>
    <row r="252" spans="1:24">
      <c r="A252" t="s">
        <v>40</v>
      </c>
      <c r="B252" t="s">
        <v>41</v>
      </c>
      <c r="C252" t="s">
        <v>42</v>
      </c>
      <c r="D252" t="s">
        <v>114</v>
      </c>
      <c r="E252" t="s">
        <v>460</v>
      </c>
      <c r="F252" t="s">
        <v>55</v>
      </c>
      <c r="G252" t="s">
        <v>422</v>
      </c>
      <c r="H252">
        <v>25000</v>
      </c>
      <c r="I252" t="s">
        <v>61</v>
      </c>
      <c r="J252" s="1">
        <v>44230</v>
      </c>
      <c r="K252" s="1">
        <v>44230</v>
      </c>
      <c r="L252">
        <v>320210296226</v>
      </c>
      <c r="M252" t="s">
        <v>204</v>
      </c>
      <c r="N252" s="1">
        <v>44255</v>
      </c>
      <c r="O252" t="str">
        <f t="shared" si="6"/>
        <v>정상</v>
      </c>
      <c r="P252" t="str">
        <f t="shared" si="7"/>
        <v>엠피조은</v>
      </c>
      <c r="Q252" t="s">
        <v>345</v>
      </c>
      <c r="R252"/>
      <c r="S252"/>
      <c r="T252"/>
      <c r="U252"/>
      <c r="V252"/>
      <c r="W252" t="s">
        <v>232</v>
      </c>
      <c r="X252" s="1">
        <v>51535</v>
      </c>
    </row>
    <row r="253" spans="1:24">
      <c r="A253" t="s">
        <v>22</v>
      </c>
      <c r="B253" t="s">
        <v>23</v>
      </c>
      <c r="C253" t="s">
        <v>24</v>
      </c>
      <c r="D253" t="s">
        <v>136</v>
      </c>
      <c r="E253" t="s">
        <v>464</v>
      </c>
      <c r="F253" t="s">
        <v>55</v>
      </c>
      <c r="G253" t="s">
        <v>422</v>
      </c>
      <c r="H253">
        <v>56766</v>
      </c>
      <c r="I253" t="s">
        <v>61</v>
      </c>
      <c r="J253" s="1">
        <v>44230</v>
      </c>
      <c r="K253" s="1">
        <v>44230</v>
      </c>
      <c r="L253" t="s">
        <v>843</v>
      </c>
      <c r="M253" t="s">
        <v>204</v>
      </c>
      <c r="N253" s="1">
        <v>44255</v>
      </c>
      <c r="O253" t="str">
        <f t="shared" si="6"/>
        <v>정상</v>
      </c>
      <c r="P253" t="str">
        <f t="shared" si="7"/>
        <v>엠피성공</v>
      </c>
      <c r="Q253" t="s">
        <v>345</v>
      </c>
      <c r="R253"/>
      <c r="S253"/>
      <c r="T253"/>
      <c r="U253"/>
      <c r="V253"/>
      <c r="W253" t="s">
        <v>232</v>
      </c>
      <c r="X253" s="1">
        <v>71258</v>
      </c>
    </row>
    <row r="254" spans="1:24">
      <c r="A254" t="s">
        <v>22</v>
      </c>
      <c r="B254" t="s">
        <v>23</v>
      </c>
      <c r="C254" t="s">
        <v>24</v>
      </c>
      <c r="D254" t="s">
        <v>136</v>
      </c>
      <c r="E254" t="s">
        <v>458</v>
      </c>
      <c r="F254" t="s">
        <v>55</v>
      </c>
      <c r="G254" t="s">
        <v>423</v>
      </c>
      <c r="H254">
        <v>20610</v>
      </c>
      <c r="I254" t="s">
        <v>61</v>
      </c>
      <c r="J254" s="1">
        <v>44230</v>
      </c>
      <c r="K254" s="1">
        <v>44230</v>
      </c>
      <c r="L254" t="s">
        <v>841</v>
      </c>
      <c r="M254" t="s">
        <v>204</v>
      </c>
      <c r="N254" s="1">
        <v>44255</v>
      </c>
      <c r="O254" t="str">
        <f t="shared" si="6"/>
        <v>정상</v>
      </c>
      <c r="P254" t="str">
        <f t="shared" si="7"/>
        <v>엠피성공</v>
      </c>
      <c r="Q254" t="s">
        <v>345</v>
      </c>
      <c r="R254"/>
      <c r="S254"/>
      <c r="T254"/>
      <c r="U254"/>
      <c r="V254"/>
      <c r="W254" t="s">
        <v>232</v>
      </c>
      <c r="X254" s="1">
        <v>45325</v>
      </c>
    </row>
    <row r="255" spans="1:24">
      <c r="A255" t="s">
        <v>28</v>
      </c>
      <c r="B255" t="s">
        <v>29</v>
      </c>
      <c r="C255" t="s">
        <v>33</v>
      </c>
      <c r="D255" t="s">
        <v>94</v>
      </c>
      <c r="E255" t="s">
        <v>465</v>
      </c>
      <c r="F255" t="s">
        <v>55</v>
      </c>
      <c r="G255" t="s">
        <v>422</v>
      </c>
      <c r="H255">
        <v>29810</v>
      </c>
      <c r="I255" t="s">
        <v>61</v>
      </c>
      <c r="J255" s="1">
        <v>44229</v>
      </c>
      <c r="K255" s="1">
        <v>44229</v>
      </c>
      <c r="L255" t="s">
        <v>849</v>
      </c>
      <c r="M255" t="s">
        <v>204</v>
      </c>
      <c r="N255" s="1">
        <v>44255</v>
      </c>
      <c r="O255" t="str">
        <f t="shared" si="6"/>
        <v>정상</v>
      </c>
      <c r="P255" t="str">
        <f t="shared" si="7"/>
        <v>엠피송내</v>
      </c>
      <c r="Q255" t="s">
        <v>345</v>
      </c>
      <c r="R255"/>
      <c r="S255"/>
      <c r="T255"/>
      <c r="U255"/>
      <c r="V255"/>
      <c r="W255" t="s">
        <v>232</v>
      </c>
      <c r="X255"/>
    </row>
    <row r="256" spans="1:24">
      <c r="A256" t="s">
        <v>25</v>
      </c>
      <c r="B256" t="s">
        <v>26</v>
      </c>
      <c r="C256" t="s">
        <v>27</v>
      </c>
      <c r="D256" t="s">
        <v>134</v>
      </c>
      <c r="E256" t="s">
        <v>465</v>
      </c>
      <c r="F256" t="s">
        <v>55</v>
      </c>
      <c r="G256" t="s">
        <v>422</v>
      </c>
      <c r="H256">
        <v>13300</v>
      </c>
      <c r="I256" t="s">
        <v>61</v>
      </c>
      <c r="J256" s="1">
        <v>44229</v>
      </c>
      <c r="K256" s="1">
        <v>44229</v>
      </c>
      <c r="L256" t="s">
        <v>854</v>
      </c>
      <c r="M256" t="s">
        <v>204</v>
      </c>
      <c r="N256" s="1">
        <v>44255</v>
      </c>
      <c r="O256" t="str">
        <f t="shared" si="6"/>
        <v>정상</v>
      </c>
      <c r="P256" t="str">
        <f t="shared" si="7"/>
        <v>엠피상동</v>
      </c>
      <c r="Q256" t="s">
        <v>345</v>
      </c>
      <c r="R256"/>
      <c r="S256"/>
      <c r="T256"/>
      <c r="U256"/>
      <c r="V256"/>
      <c r="W256" t="s">
        <v>232</v>
      </c>
      <c r="X256"/>
    </row>
    <row r="257" spans="1:24">
      <c r="A257" t="s">
        <v>594</v>
      </c>
      <c r="B257" t="s">
        <v>595</v>
      </c>
      <c r="C257" t="s">
        <v>450</v>
      </c>
      <c r="D257" t="s">
        <v>497</v>
      </c>
      <c r="E257" t="s">
        <v>465</v>
      </c>
      <c r="F257" t="s">
        <v>55</v>
      </c>
      <c r="G257" t="s">
        <v>422</v>
      </c>
      <c r="H257">
        <v>20000</v>
      </c>
      <c r="I257" t="s">
        <v>61</v>
      </c>
      <c r="J257" s="1">
        <v>44229</v>
      </c>
      <c r="K257" s="1">
        <v>44229</v>
      </c>
      <c r="L257" t="s">
        <v>860</v>
      </c>
      <c r="M257" t="s">
        <v>204</v>
      </c>
      <c r="N257" s="1">
        <v>44255</v>
      </c>
      <c r="O257" t="str">
        <f t="shared" ref="O257:O320" si="8" xml:space="preserve"> IF(K257&gt;N257,W257,I257)</f>
        <v>정상</v>
      </c>
      <c r="P257" t="s">
        <v>6823</v>
      </c>
      <c r="Q257" t="s">
        <v>345</v>
      </c>
      <c r="R257"/>
      <c r="S257"/>
      <c r="T257"/>
      <c r="U257"/>
      <c r="V257"/>
      <c r="W257" t="s">
        <v>232</v>
      </c>
      <c r="X257"/>
    </row>
    <row r="258" spans="1:24">
      <c r="A258" t="s">
        <v>10</v>
      </c>
      <c r="B258" t="s">
        <v>11</v>
      </c>
      <c r="C258" t="s">
        <v>12</v>
      </c>
      <c r="D258" t="s">
        <v>66</v>
      </c>
      <c r="E258" t="s">
        <v>465</v>
      </c>
      <c r="F258" t="s">
        <v>55</v>
      </c>
      <c r="G258" t="s">
        <v>424</v>
      </c>
      <c r="H258">
        <v>70000</v>
      </c>
      <c r="I258" t="s">
        <v>61</v>
      </c>
      <c r="J258" s="1">
        <v>44229</v>
      </c>
      <c r="K258" s="1">
        <v>44229</v>
      </c>
      <c r="L258" t="s">
        <v>858</v>
      </c>
      <c r="M258" t="s">
        <v>204</v>
      </c>
      <c r="N258" s="1">
        <v>44255</v>
      </c>
      <c r="O258" t="str">
        <f t="shared" si="8"/>
        <v>정상</v>
      </c>
      <c r="P258" t="str">
        <f t="shared" ref="P257:P320" si="9">A258</f>
        <v>엠피피스토스</v>
      </c>
      <c r="Q258" t="s">
        <v>345</v>
      </c>
      <c r="R258"/>
      <c r="S258"/>
      <c r="T258"/>
      <c r="U258"/>
      <c r="V258"/>
      <c r="W258" t="s">
        <v>232</v>
      </c>
      <c r="X258"/>
    </row>
    <row r="259" spans="1:24">
      <c r="A259" t="s">
        <v>22</v>
      </c>
      <c r="B259" t="s">
        <v>23</v>
      </c>
      <c r="C259" t="s">
        <v>24</v>
      </c>
      <c r="D259" t="s">
        <v>87</v>
      </c>
      <c r="E259" t="s">
        <v>465</v>
      </c>
      <c r="F259" t="s">
        <v>55</v>
      </c>
      <c r="G259" t="s">
        <v>422</v>
      </c>
      <c r="H259">
        <v>20000</v>
      </c>
      <c r="I259" t="s">
        <v>61</v>
      </c>
      <c r="J259" s="1">
        <v>44229</v>
      </c>
      <c r="K259" s="1">
        <v>44229</v>
      </c>
      <c r="L259" t="s">
        <v>865</v>
      </c>
      <c r="M259" t="s">
        <v>204</v>
      </c>
      <c r="N259" s="1">
        <v>44255</v>
      </c>
      <c r="O259" t="str">
        <f t="shared" si="8"/>
        <v>정상</v>
      </c>
      <c r="P259" t="str">
        <f t="shared" si="9"/>
        <v>엠피성공</v>
      </c>
      <c r="Q259" t="s">
        <v>345</v>
      </c>
      <c r="R259"/>
      <c r="S259"/>
      <c r="T259"/>
      <c r="U259"/>
      <c r="V259"/>
      <c r="W259" t="s">
        <v>232</v>
      </c>
      <c r="X259"/>
    </row>
    <row r="260" spans="1:24">
      <c r="A260" t="s">
        <v>10</v>
      </c>
      <c r="B260" t="s">
        <v>11</v>
      </c>
      <c r="C260" t="s">
        <v>12</v>
      </c>
      <c r="D260" t="s">
        <v>183</v>
      </c>
      <c r="E260" t="s">
        <v>462</v>
      </c>
      <c r="F260" t="s">
        <v>55</v>
      </c>
      <c r="G260" t="s">
        <v>422</v>
      </c>
      <c r="H260">
        <v>177660</v>
      </c>
      <c r="I260" t="s">
        <v>61</v>
      </c>
      <c r="J260" s="1">
        <v>44229</v>
      </c>
      <c r="K260" s="1">
        <v>44229</v>
      </c>
      <c r="L260">
        <v>20210595719</v>
      </c>
      <c r="M260" t="s">
        <v>204</v>
      </c>
      <c r="N260" s="1">
        <v>44255</v>
      </c>
      <c r="O260" t="str">
        <f t="shared" si="8"/>
        <v>정상</v>
      </c>
      <c r="P260" t="str">
        <f t="shared" si="9"/>
        <v>엠피피스토스</v>
      </c>
      <c r="Q260" t="s">
        <v>345</v>
      </c>
      <c r="R260"/>
      <c r="S260"/>
      <c r="T260"/>
      <c r="U260"/>
      <c r="V260"/>
      <c r="W260" t="s">
        <v>232</v>
      </c>
      <c r="X260"/>
    </row>
    <row r="261" spans="1:24">
      <c r="A261" t="s">
        <v>10</v>
      </c>
      <c r="B261" t="s">
        <v>11</v>
      </c>
      <c r="C261" t="s">
        <v>650</v>
      </c>
      <c r="D261" t="s">
        <v>63</v>
      </c>
      <c r="E261" t="s">
        <v>462</v>
      </c>
      <c r="F261" t="s">
        <v>55</v>
      </c>
      <c r="G261" t="s">
        <v>422</v>
      </c>
      <c r="H261">
        <v>30000</v>
      </c>
      <c r="I261" t="s">
        <v>61</v>
      </c>
      <c r="J261" s="1">
        <v>44229</v>
      </c>
      <c r="K261" s="1">
        <v>44229</v>
      </c>
      <c r="L261">
        <v>20210591873</v>
      </c>
      <c r="M261" t="s">
        <v>204</v>
      </c>
      <c r="N261" s="1">
        <v>44255</v>
      </c>
      <c r="O261" t="str">
        <f t="shared" si="8"/>
        <v>정상</v>
      </c>
      <c r="P261" t="str">
        <f t="shared" si="9"/>
        <v>엠피피스토스</v>
      </c>
      <c r="Q261" t="s">
        <v>345</v>
      </c>
      <c r="R261"/>
      <c r="S261"/>
      <c r="T261"/>
      <c r="U261"/>
      <c r="V261"/>
      <c r="W261" t="s">
        <v>232</v>
      </c>
      <c r="X261"/>
    </row>
    <row r="262" spans="1:24">
      <c r="A262" t="s">
        <v>22</v>
      </c>
      <c r="B262" t="s">
        <v>23</v>
      </c>
      <c r="C262" t="s">
        <v>24</v>
      </c>
      <c r="D262" t="s">
        <v>687</v>
      </c>
      <c r="E262" t="s">
        <v>462</v>
      </c>
      <c r="F262" t="s">
        <v>55</v>
      </c>
      <c r="G262" t="s">
        <v>422</v>
      </c>
      <c r="H262">
        <v>55450</v>
      </c>
      <c r="I262" t="s">
        <v>61</v>
      </c>
      <c r="J262" s="1">
        <v>44229</v>
      </c>
      <c r="K262" s="1">
        <v>44229</v>
      </c>
      <c r="L262">
        <v>20210597911</v>
      </c>
      <c r="M262" t="s">
        <v>204</v>
      </c>
      <c r="N262" s="1">
        <v>44255</v>
      </c>
      <c r="O262" t="str">
        <f t="shared" si="8"/>
        <v>정상</v>
      </c>
      <c r="P262" t="str">
        <f t="shared" si="9"/>
        <v>엠피성공</v>
      </c>
      <c r="Q262" t="s">
        <v>345</v>
      </c>
      <c r="R262"/>
      <c r="S262"/>
      <c r="T262"/>
      <c r="U262"/>
      <c r="V262"/>
      <c r="W262" t="s">
        <v>232</v>
      </c>
      <c r="X262"/>
    </row>
    <row r="263" spans="1:24">
      <c r="A263" t="s">
        <v>6</v>
      </c>
      <c r="B263" t="s">
        <v>7</v>
      </c>
      <c r="C263" t="s">
        <v>32</v>
      </c>
      <c r="D263" t="s">
        <v>122</v>
      </c>
      <c r="E263" t="s">
        <v>462</v>
      </c>
      <c r="F263" t="s">
        <v>55</v>
      </c>
      <c r="G263" t="s">
        <v>422</v>
      </c>
      <c r="H263">
        <v>20082</v>
      </c>
      <c r="I263" t="s">
        <v>61</v>
      </c>
      <c r="J263" s="1">
        <v>44229</v>
      </c>
      <c r="K263" s="1">
        <v>44229</v>
      </c>
      <c r="L263">
        <v>20210597850</v>
      </c>
      <c r="M263" t="s">
        <v>204</v>
      </c>
      <c r="N263" s="1">
        <v>44255</v>
      </c>
      <c r="O263" t="str">
        <f t="shared" si="8"/>
        <v>정상</v>
      </c>
      <c r="P263" t="str">
        <f t="shared" si="9"/>
        <v>엠피의정부</v>
      </c>
      <c r="Q263" t="s">
        <v>345</v>
      </c>
      <c r="R263"/>
      <c r="S263"/>
      <c r="T263"/>
      <c r="U263"/>
      <c r="V263"/>
      <c r="W263" t="s">
        <v>232</v>
      </c>
      <c r="X263"/>
    </row>
    <row r="264" spans="1:24">
      <c r="A264" t="s">
        <v>6</v>
      </c>
      <c r="B264" t="s">
        <v>7</v>
      </c>
      <c r="C264" t="s">
        <v>32</v>
      </c>
      <c r="D264" t="s">
        <v>122</v>
      </c>
      <c r="E264" t="s">
        <v>462</v>
      </c>
      <c r="F264" t="s">
        <v>55</v>
      </c>
      <c r="G264" t="s">
        <v>422</v>
      </c>
      <c r="H264">
        <v>12414</v>
      </c>
      <c r="I264" t="s">
        <v>61</v>
      </c>
      <c r="J264" s="1">
        <v>44229</v>
      </c>
      <c r="K264" s="1">
        <v>44229</v>
      </c>
      <c r="L264">
        <v>20210606691</v>
      </c>
      <c r="M264" t="s">
        <v>204</v>
      </c>
      <c r="N264" s="1">
        <v>44255</v>
      </c>
      <c r="O264" t="str">
        <f t="shared" si="8"/>
        <v>정상</v>
      </c>
      <c r="P264" t="str">
        <f t="shared" si="9"/>
        <v>엠피의정부</v>
      </c>
      <c r="Q264" t="s">
        <v>345</v>
      </c>
      <c r="R264"/>
      <c r="S264"/>
      <c r="T264"/>
      <c r="U264"/>
      <c r="V264"/>
      <c r="W264" t="s">
        <v>232</v>
      </c>
      <c r="X264"/>
    </row>
    <row r="265" spans="1:24">
      <c r="A265" t="s">
        <v>10</v>
      </c>
      <c r="B265" t="s">
        <v>11</v>
      </c>
      <c r="C265" t="s">
        <v>12</v>
      </c>
      <c r="D265" t="s">
        <v>183</v>
      </c>
      <c r="E265" t="s">
        <v>462</v>
      </c>
      <c r="F265" t="s">
        <v>55</v>
      </c>
      <c r="G265" t="s">
        <v>422</v>
      </c>
      <c r="H265">
        <v>15800</v>
      </c>
      <c r="I265" t="s">
        <v>61</v>
      </c>
      <c r="J265" s="1">
        <v>44229</v>
      </c>
      <c r="K265" s="1">
        <v>44229</v>
      </c>
      <c r="L265">
        <v>20210596093</v>
      </c>
      <c r="M265" t="s">
        <v>204</v>
      </c>
      <c r="N265" s="1">
        <v>44255</v>
      </c>
      <c r="O265" t="str">
        <f t="shared" si="8"/>
        <v>정상</v>
      </c>
      <c r="P265" t="str">
        <f t="shared" si="9"/>
        <v>엠피피스토스</v>
      </c>
      <c r="Q265" t="s">
        <v>345</v>
      </c>
      <c r="R265"/>
      <c r="S265"/>
      <c r="T265"/>
      <c r="U265"/>
      <c r="V265"/>
      <c r="W265" t="s">
        <v>232</v>
      </c>
      <c r="X265"/>
    </row>
    <row r="266" spans="1:24">
      <c r="A266" t="s">
        <v>13</v>
      </c>
      <c r="B266" t="s">
        <v>16</v>
      </c>
      <c r="C266" t="s">
        <v>643</v>
      </c>
      <c r="D266" t="s">
        <v>84</v>
      </c>
      <c r="E266" t="s">
        <v>462</v>
      </c>
      <c r="F266" t="s">
        <v>55</v>
      </c>
      <c r="G266" t="s">
        <v>422</v>
      </c>
      <c r="H266">
        <v>75010</v>
      </c>
      <c r="I266" t="s">
        <v>61</v>
      </c>
      <c r="J266" s="1">
        <v>44229</v>
      </c>
      <c r="K266" s="1">
        <v>44229</v>
      </c>
      <c r="L266">
        <v>20210589220</v>
      </c>
      <c r="M266" t="s">
        <v>204</v>
      </c>
      <c r="N266" s="1">
        <v>44255</v>
      </c>
      <c r="O266" t="str">
        <f t="shared" si="8"/>
        <v>정상</v>
      </c>
      <c r="P266" t="s">
        <v>6821</v>
      </c>
      <c r="Q266" t="s">
        <v>345</v>
      </c>
      <c r="R266"/>
      <c r="S266"/>
      <c r="T266"/>
      <c r="U266"/>
      <c r="V266"/>
      <c r="W266" t="s">
        <v>232</v>
      </c>
      <c r="X266"/>
    </row>
    <row r="267" spans="1:24">
      <c r="A267" t="s">
        <v>10</v>
      </c>
      <c r="B267" t="s">
        <v>11</v>
      </c>
      <c r="C267" t="s">
        <v>650</v>
      </c>
      <c r="D267" t="s">
        <v>63</v>
      </c>
      <c r="E267" t="s">
        <v>460</v>
      </c>
      <c r="F267" t="s">
        <v>55</v>
      </c>
      <c r="G267" t="s">
        <v>422</v>
      </c>
      <c r="H267">
        <v>51000</v>
      </c>
      <c r="I267" t="s">
        <v>61</v>
      </c>
      <c r="J267" s="1">
        <v>44229</v>
      </c>
      <c r="K267" s="1">
        <v>44229</v>
      </c>
      <c r="L267">
        <v>320210287329</v>
      </c>
      <c r="M267" t="s">
        <v>204</v>
      </c>
      <c r="N267" s="1">
        <v>44255</v>
      </c>
      <c r="O267" t="str">
        <f t="shared" si="8"/>
        <v>정상</v>
      </c>
      <c r="P267" t="str">
        <f t="shared" si="9"/>
        <v>엠피피스토스</v>
      </c>
      <c r="Q267" t="s">
        <v>345</v>
      </c>
      <c r="R267"/>
      <c r="S267"/>
      <c r="T267"/>
      <c r="U267"/>
      <c r="V267"/>
      <c r="W267" t="s">
        <v>232</v>
      </c>
      <c r="X267" s="1">
        <v>51534</v>
      </c>
    </row>
    <row r="268" spans="1:24">
      <c r="A268" t="s">
        <v>25</v>
      </c>
      <c r="B268" t="s">
        <v>26</v>
      </c>
      <c r="C268" t="s">
        <v>27</v>
      </c>
      <c r="D268" t="s">
        <v>152</v>
      </c>
      <c r="E268" t="s">
        <v>460</v>
      </c>
      <c r="F268" t="s">
        <v>55</v>
      </c>
      <c r="G268" t="s">
        <v>422</v>
      </c>
      <c r="H268">
        <v>100000</v>
      </c>
      <c r="I268" t="s">
        <v>61</v>
      </c>
      <c r="J268" s="1">
        <v>44229</v>
      </c>
      <c r="K268" s="1">
        <v>44229</v>
      </c>
      <c r="L268">
        <v>320210291325</v>
      </c>
      <c r="M268" t="s">
        <v>204</v>
      </c>
      <c r="N268" s="1">
        <v>44255</v>
      </c>
      <c r="O268" t="str">
        <f t="shared" si="8"/>
        <v>정상</v>
      </c>
      <c r="P268" t="str">
        <f t="shared" si="9"/>
        <v>엠피상동</v>
      </c>
      <c r="Q268" t="s">
        <v>345</v>
      </c>
      <c r="R268"/>
      <c r="S268"/>
      <c r="T268"/>
      <c r="U268"/>
      <c r="V268"/>
      <c r="W268" t="s">
        <v>232</v>
      </c>
      <c r="X268" s="1">
        <v>51534</v>
      </c>
    </row>
    <row r="269" spans="1:24">
      <c r="A269" t="s">
        <v>6</v>
      </c>
      <c r="B269" t="s">
        <v>7</v>
      </c>
      <c r="C269" t="s">
        <v>32</v>
      </c>
      <c r="D269" t="s">
        <v>122</v>
      </c>
      <c r="E269" t="s">
        <v>460</v>
      </c>
      <c r="F269" t="s">
        <v>55</v>
      </c>
      <c r="G269" t="s">
        <v>422</v>
      </c>
      <c r="H269">
        <v>68300</v>
      </c>
      <c r="I269" t="s">
        <v>61</v>
      </c>
      <c r="J269" s="1">
        <v>44229</v>
      </c>
      <c r="K269" s="1">
        <v>44229</v>
      </c>
      <c r="L269">
        <v>320210280574</v>
      </c>
      <c r="M269" t="s">
        <v>204</v>
      </c>
      <c r="N269" s="1">
        <v>44255</v>
      </c>
      <c r="O269" t="str">
        <f t="shared" si="8"/>
        <v>정상</v>
      </c>
      <c r="P269" t="str">
        <f t="shared" si="9"/>
        <v>엠피의정부</v>
      </c>
      <c r="Q269" t="s">
        <v>345</v>
      </c>
      <c r="R269"/>
      <c r="S269"/>
      <c r="T269"/>
      <c r="U269"/>
      <c r="V269"/>
      <c r="W269" t="s">
        <v>232</v>
      </c>
      <c r="X269" s="1">
        <v>55186</v>
      </c>
    </row>
    <row r="270" spans="1:24">
      <c r="A270" t="s">
        <v>10</v>
      </c>
      <c r="B270" t="s">
        <v>11</v>
      </c>
      <c r="C270" t="s">
        <v>650</v>
      </c>
      <c r="D270" t="s">
        <v>63</v>
      </c>
      <c r="E270" t="s">
        <v>460</v>
      </c>
      <c r="F270" t="s">
        <v>55</v>
      </c>
      <c r="G270" t="s">
        <v>422</v>
      </c>
      <c r="H270">
        <v>68000</v>
      </c>
      <c r="I270" t="s">
        <v>61</v>
      </c>
      <c r="J270" s="1">
        <v>44229</v>
      </c>
      <c r="K270" s="1">
        <v>44229</v>
      </c>
      <c r="L270">
        <v>320210284006</v>
      </c>
      <c r="M270" t="s">
        <v>204</v>
      </c>
      <c r="N270" s="1">
        <v>44255</v>
      </c>
      <c r="O270" t="str">
        <f t="shared" si="8"/>
        <v>정상</v>
      </c>
      <c r="P270" t="str">
        <f t="shared" si="9"/>
        <v>엠피피스토스</v>
      </c>
      <c r="Q270" t="s">
        <v>345</v>
      </c>
      <c r="R270"/>
      <c r="S270"/>
      <c r="T270"/>
      <c r="U270"/>
      <c r="V270"/>
      <c r="W270" t="s">
        <v>232</v>
      </c>
      <c r="X270" s="1">
        <v>51534</v>
      </c>
    </row>
    <row r="271" spans="1:24">
      <c r="A271" t="s">
        <v>40</v>
      </c>
      <c r="B271" t="s">
        <v>41</v>
      </c>
      <c r="C271" t="s">
        <v>42</v>
      </c>
      <c r="D271" t="s">
        <v>114</v>
      </c>
      <c r="E271" t="s">
        <v>460</v>
      </c>
      <c r="F271" t="s">
        <v>55</v>
      </c>
      <c r="G271" t="s">
        <v>422</v>
      </c>
      <c r="H271">
        <v>34840</v>
      </c>
      <c r="I271" t="s">
        <v>61</v>
      </c>
      <c r="J271" s="1">
        <v>44229</v>
      </c>
      <c r="K271" s="1">
        <v>44229</v>
      </c>
      <c r="L271">
        <v>320210293045</v>
      </c>
      <c r="M271" t="s">
        <v>204</v>
      </c>
      <c r="N271" s="1">
        <v>44255</v>
      </c>
      <c r="O271" t="str">
        <f t="shared" si="8"/>
        <v>정상</v>
      </c>
      <c r="P271" t="str">
        <f t="shared" si="9"/>
        <v>엠피조은</v>
      </c>
      <c r="Q271" t="s">
        <v>345</v>
      </c>
      <c r="R271"/>
      <c r="S271"/>
      <c r="T271"/>
      <c r="U271"/>
      <c r="V271"/>
      <c r="W271" t="s">
        <v>232</v>
      </c>
      <c r="X271" s="1">
        <v>51534</v>
      </c>
    </row>
    <row r="272" spans="1:24">
      <c r="A272" t="s">
        <v>22</v>
      </c>
      <c r="B272" t="s">
        <v>23</v>
      </c>
      <c r="C272" t="s">
        <v>24</v>
      </c>
      <c r="D272" t="s">
        <v>693</v>
      </c>
      <c r="E272" t="s">
        <v>460</v>
      </c>
      <c r="F272" t="s">
        <v>55</v>
      </c>
      <c r="G272" t="s">
        <v>422</v>
      </c>
      <c r="H272">
        <v>16260</v>
      </c>
      <c r="I272" t="s">
        <v>61</v>
      </c>
      <c r="J272" s="1">
        <v>44229</v>
      </c>
      <c r="K272" s="1">
        <v>44229</v>
      </c>
      <c r="L272">
        <v>320210287411</v>
      </c>
      <c r="M272" t="s">
        <v>204</v>
      </c>
      <c r="N272" s="1">
        <v>44255</v>
      </c>
      <c r="O272" t="str">
        <f t="shared" si="8"/>
        <v>정상</v>
      </c>
      <c r="P272" t="str">
        <f t="shared" si="9"/>
        <v>엠피성공</v>
      </c>
      <c r="Q272" t="s">
        <v>345</v>
      </c>
      <c r="R272"/>
      <c r="S272"/>
      <c r="T272"/>
      <c r="U272"/>
      <c r="V272"/>
      <c r="W272" t="s">
        <v>232</v>
      </c>
      <c r="X272" s="1">
        <v>51534</v>
      </c>
    </row>
    <row r="273" spans="1:24">
      <c r="A273" t="s">
        <v>10</v>
      </c>
      <c r="B273" t="s">
        <v>11</v>
      </c>
      <c r="C273" t="s">
        <v>12</v>
      </c>
      <c r="D273" t="s">
        <v>77</v>
      </c>
      <c r="E273" t="s">
        <v>463</v>
      </c>
      <c r="F273" t="s">
        <v>55</v>
      </c>
      <c r="G273" t="s">
        <v>422</v>
      </c>
      <c r="H273">
        <v>135954</v>
      </c>
      <c r="I273" t="s">
        <v>61</v>
      </c>
      <c r="J273" s="1">
        <v>44229</v>
      </c>
      <c r="K273" s="1">
        <v>44229</v>
      </c>
      <c r="L273">
        <v>52102696760000</v>
      </c>
      <c r="M273" t="s">
        <v>204</v>
      </c>
      <c r="N273" s="1">
        <v>44255</v>
      </c>
      <c r="O273" t="str">
        <f t="shared" si="8"/>
        <v>정상</v>
      </c>
      <c r="P273" t="str">
        <f t="shared" si="9"/>
        <v>엠피피스토스</v>
      </c>
      <c r="Q273" t="s">
        <v>345</v>
      </c>
      <c r="R273"/>
      <c r="S273"/>
      <c r="T273"/>
      <c r="U273"/>
      <c r="V273"/>
      <c r="W273" t="s">
        <v>232</v>
      </c>
      <c r="X273" s="1">
        <v>51534</v>
      </c>
    </row>
    <row r="274" spans="1:24">
      <c r="A274" t="s">
        <v>25</v>
      </c>
      <c r="B274" t="s">
        <v>26</v>
      </c>
      <c r="C274" t="s">
        <v>27</v>
      </c>
      <c r="D274" t="s">
        <v>151</v>
      </c>
      <c r="E274" t="s">
        <v>463</v>
      </c>
      <c r="F274" t="s">
        <v>55</v>
      </c>
      <c r="G274" t="s">
        <v>424</v>
      </c>
      <c r="H274">
        <v>200000</v>
      </c>
      <c r="I274" t="s">
        <v>61</v>
      </c>
      <c r="J274" s="1">
        <v>44229</v>
      </c>
      <c r="K274" s="1">
        <v>44229</v>
      </c>
      <c r="L274">
        <v>52102754720000</v>
      </c>
      <c r="M274" t="s">
        <v>204</v>
      </c>
      <c r="N274" s="1">
        <v>44255</v>
      </c>
      <c r="O274" t="str">
        <f t="shared" si="8"/>
        <v>정상</v>
      </c>
      <c r="P274" t="str">
        <f t="shared" si="9"/>
        <v>엠피상동</v>
      </c>
      <c r="Q274" t="s">
        <v>345</v>
      </c>
      <c r="R274"/>
      <c r="S274"/>
      <c r="T274"/>
      <c r="U274"/>
      <c r="V274"/>
      <c r="W274" t="s">
        <v>232</v>
      </c>
      <c r="X274" s="1">
        <v>46055</v>
      </c>
    </row>
    <row r="275" spans="1:24">
      <c r="A275" t="s">
        <v>22</v>
      </c>
      <c r="B275" t="s">
        <v>23</v>
      </c>
      <c r="C275" t="s">
        <v>24</v>
      </c>
      <c r="D275" t="s">
        <v>693</v>
      </c>
      <c r="E275" t="s">
        <v>467</v>
      </c>
      <c r="F275" t="s">
        <v>55</v>
      </c>
      <c r="G275" t="s">
        <v>422</v>
      </c>
      <c r="H275">
        <v>30390</v>
      </c>
      <c r="I275" t="s">
        <v>61</v>
      </c>
      <c r="J275" s="1">
        <v>44229</v>
      </c>
      <c r="K275" s="1">
        <v>44229</v>
      </c>
      <c r="L275">
        <v>20210043916</v>
      </c>
      <c r="M275" t="s">
        <v>204</v>
      </c>
      <c r="N275" s="1">
        <v>44255</v>
      </c>
      <c r="O275" t="str">
        <f t="shared" si="8"/>
        <v>정상</v>
      </c>
      <c r="P275" t="str">
        <f t="shared" si="9"/>
        <v>엠피성공</v>
      </c>
      <c r="Q275" t="s">
        <v>345</v>
      </c>
      <c r="R275"/>
      <c r="S275"/>
      <c r="T275"/>
      <c r="U275"/>
      <c r="V275"/>
      <c r="W275" t="s">
        <v>232</v>
      </c>
      <c r="X275" s="1">
        <v>72718</v>
      </c>
    </row>
    <row r="276" spans="1:24">
      <c r="A276" t="s">
        <v>25</v>
      </c>
      <c r="B276" t="s">
        <v>26</v>
      </c>
      <c r="C276" t="s">
        <v>27</v>
      </c>
      <c r="D276" t="s">
        <v>126</v>
      </c>
      <c r="E276" t="s">
        <v>459</v>
      </c>
      <c r="F276" t="s">
        <v>55</v>
      </c>
      <c r="G276" t="s">
        <v>422</v>
      </c>
      <c r="H276">
        <v>75969</v>
      </c>
      <c r="I276" t="s">
        <v>61</v>
      </c>
      <c r="J276" s="1">
        <v>44229</v>
      </c>
      <c r="K276" s="1">
        <v>44229</v>
      </c>
      <c r="L276">
        <v>42142659780000</v>
      </c>
      <c r="M276" t="s">
        <v>204</v>
      </c>
      <c r="N276" s="1">
        <v>44255</v>
      </c>
      <c r="O276" t="str">
        <f t="shared" si="8"/>
        <v>정상</v>
      </c>
      <c r="P276" t="str">
        <f t="shared" si="9"/>
        <v>엠피상동</v>
      </c>
      <c r="Q276" t="s">
        <v>345</v>
      </c>
      <c r="R276"/>
      <c r="S276"/>
      <c r="T276"/>
      <c r="U276"/>
      <c r="V276"/>
      <c r="W276" t="s">
        <v>232</v>
      </c>
      <c r="X276"/>
    </row>
    <row r="277" spans="1:24">
      <c r="A277" t="s">
        <v>18</v>
      </c>
      <c r="B277"/>
      <c r="C277"/>
      <c r="D277" t="s">
        <v>80</v>
      </c>
      <c r="E277" t="s">
        <v>459</v>
      </c>
      <c r="F277" t="s">
        <v>55</v>
      </c>
      <c r="G277" t="s">
        <v>422</v>
      </c>
      <c r="H277">
        <v>79726</v>
      </c>
      <c r="I277" t="s">
        <v>61</v>
      </c>
      <c r="J277" s="1">
        <v>44229</v>
      </c>
      <c r="K277" s="1">
        <v>44229</v>
      </c>
      <c r="L277">
        <v>42142655970000</v>
      </c>
      <c r="M277" t="s">
        <v>204</v>
      </c>
      <c r="N277" s="1">
        <v>44255</v>
      </c>
      <c r="O277" t="str">
        <f t="shared" si="8"/>
        <v>정상</v>
      </c>
      <c r="P277" t="str">
        <f t="shared" si="9"/>
        <v>엠피가온</v>
      </c>
      <c r="Q277" t="s">
        <v>345</v>
      </c>
      <c r="R277"/>
      <c r="S277"/>
      <c r="T277"/>
      <c r="U277"/>
      <c r="V277"/>
      <c r="W277" t="s">
        <v>232</v>
      </c>
      <c r="X277"/>
    </row>
    <row r="278" spans="1:24">
      <c r="A278" t="s">
        <v>18</v>
      </c>
      <c r="B278"/>
      <c r="C278"/>
      <c r="D278" t="s">
        <v>80</v>
      </c>
      <c r="E278" t="s">
        <v>459</v>
      </c>
      <c r="F278" t="s">
        <v>55</v>
      </c>
      <c r="G278" t="s">
        <v>422</v>
      </c>
      <c r="H278">
        <v>115947</v>
      </c>
      <c r="I278" t="s">
        <v>61</v>
      </c>
      <c r="J278" s="1">
        <v>44229</v>
      </c>
      <c r="K278" s="1">
        <v>44229</v>
      </c>
      <c r="L278">
        <v>42142658970000</v>
      </c>
      <c r="M278" t="s">
        <v>204</v>
      </c>
      <c r="N278" s="1">
        <v>44255</v>
      </c>
      <c r="O278" t="str">
        <f t="shared" si="8"/>
        <v>정상</v>
      </c>
      <c r="P278" t="str">
        <f t="shared" si="9"/>
        <v>엠피가온</v>
      </c>
      <c r="Q278" t="s">
        <v>345</v>
      </c>
      <c r="R278"/>
      <c r="S278"/>
      <c r="T278"/>
      <c r="U278"/>
      <c r="V278"/>
      <c r="W278" t="s">
        <v>232</v>
      </c>
      <c r="X278"/>
    </row>
    <row r="279" spans="1:24">
      <c r="A279" t="s">
        <v>18</v>
      </c>
      <c r="B279"/>
      <c r="C279"/>
      <c r="D279" t="s">
        <v>80</v>
      </c>
      <c r="E279" t="s">
        <v>459</v>
      </c>
      <c r="F279" t="s">
        <v>55</v>
      </c>
      <c r="G279" t="s">
        <v>423</v>
      </c>
      <c r="H279">
        <v>28103</v>
      </c>
      <c r="I279" t="s">
        <v>61</v>
      </c>
      <c r="J279" s="1">
        <v>44229</v>
      </c>
      <c r="K279" s="1">
        <v>44229</v>
      </c>
      <c r="L279">
        <v>42142658940000</v>
      </c>
      <c r="M279" t="s">
        <v>204</v>
      </c>
      <c r="N279" s="1">
        <v>44255</v>
      </c>
      <c r="O279" t="str">
        <f t="shared" si="8"/>
        <v>정상</v>
      </c>
      <c r="P279" t="str">
        <f t="shared" si="9"/>
        <v>엠피가온</v>
      </c>
      <c r="Q279" t="s">
        <v>345</v>
      </c>
      <c r="R279"/>
      <c r="S279"/>
      <c r="T279"/>
      <c r="U279"/>
      <c r="V279"/>
      <c r="W279" t="s">
        <v>232</v>
      </c>
      <c r="X279"/>
    </row>
    <row r="280" spans="1:24">
      <c r="A280" t="s">
        <v>6</v>
      </c>
      <c r="B280" t="s">
        <v>7</v>
      </c>
      <c r="C280" t="s">
        <v>32</v>
      </c>
      <c r="D280" t="s">
        <v>122</v>
      </c>
      <c r="E280" t="s">
        <v>459</v>
      </c>
      <c r="F280" t="s">
        <v>55</v>
      </c>
      <c r="G280" t="s">
        <v>423</v>
      </c>
      <c r="H280">
        <v>7997</v>
      </c>
      <c r="I280" t="s">
        <v>61</v>
      </c>
      <c r="J280" s="1">
        <v>44229</v>
      </c>
      <c r="K280" s="1">
        <v>44229</v>
      </c>
      <c r="L280">
        <v>42142654220000</v>
      </c>
      <c r="M280" t="s">
        <v>204</v>
      </c>
      <c r="N280" s="1">
        <v>44255</v>
      </c>
      <c r="O280" t="str">
        <f t="shared" si="8"/>
        <v>정상</v>
      </c>
      <c r="P280" t="str">
        <f t="shared" si="9"/>
        <v>엠피의정부</v>
      </c>
      <c r="Q280" t="s">
        <v>345</v>
      </c>
      <c r="R280"/>
      <c r="S280"/>
      <c r="T280"/>
      <c r="U280"/>
      <c r="V280"/>
      <c r="W280" t="s">
        <v>232</v>
      </c>
      <c r="X280"/>
    </row>
    <row r="281" spans="1:24">
      <c r="A281" t="s">
        <v>594</v>
      </c>
      <c r="B281" t="s">
        <v>595</v>
      </c>
      <c r="C281"/>
      <c r="D281" t="s">
        <v>180</v>
      </c>
      <c r="E281" t="s">
        <v>470</v>
      </c>
      <c r="F281" t="s">
        <v>55</v>
      </c>
      <c r="G281" t="s">
        <v>422</v>
      </c>
      <c r="H281">
        <v>16669</v>
      </c>
      <c r="I281" t="s">
        <v>61</v>
      </c>
      <c r="J281" s="1">
        <v>44229</v>
      </c>
      <c r="K281" s="1">
        <v>44229</v>
      </c>
      <c r="L281">
        <v>42146006580000</v>
      </c>
      <c r="M281" t="s">
        <v>204</v>
      </c>
      <c r="N281" s="1">
        <v>44255</v>
      </c>
      <c r="O281" t="str">
        <f t="shared" si="8"/>
        <v>정상</v>
      </c>
      <c r="P281" t="str">
        <f t="shared" si="9"/>
        <v>엠피제이엔제이</v>
      </c>
      <c r="Q281" t="s">
        <v>345</v>
      </c>
      <c r="R281"/>
      <c r="S281"/>
      <c r="T281"/>
      <c r="U281"/>
      <c r="V281"/>
      <c r="W281" t="s">
        <v>232</v>
      </c>
      <c r="X281"/>
    </row>
    <row r="282" spans="1:24">
      <c r="A282" t="s">
        <v>594</v>
      </c>
      <c r="B282" t="s">
        <v>595</v>
      </c>
      <c r="C282"/>
      <c r="D282" t="s">
        <v>180</v>
      </c>
      <c r="E282" t="s">
        <v>470</v>
      </c>
      <c r="F282" t="s">
        <v>55</v>
      </c>
      <c r="G282" t="s">
        <v>422</v>
      </c>
      <c r="H282">
        <v>17267</v>
      </c>
      <c r="I282" t="s">
        <v>61</v>
      </c>
      <c r="J282" s="1">
        <v>44229</v>
      </c>
      <c r="K282" s="1">
        <v>44229</v>
      </c>
      <c r="L282">
        <v>42146006600000</v>
      </c>
      <c r="M282" t="s">
        <v>204</v>
      </c>
      <c r="N282" s="1">
        <v>44255</v>
      </c>
      <c r="O282" t="str">
        <f t="shared" si="8"/>
        <v>정상</v>
      </c>
      <c r="P282" t="str">
        <f t="shared" si="9"/>
        <v>엠피제이엔제이</v>
      </c>
      <c r="Q282" t="s">
        <v>345</v>
      </c>
      <c r="R282"/>
      <c r="S282"/>
      <c r="T282"/>
      <c r="U282"/>
      <c r="V282"/>
      <c r="W282" t="s">
        <v>232</v>
      </c>
      <c r="X282"/>
    </row>
    <row r="283" spans="1:24">
      <c r="A283" t="s">
        <v>10</v>
      </c>
      <c r="B283" t="s">
        <v>11</v>
      </c>
      <c r="C283" t="s">
        <v>650</v>
      </c>
      <c r="D283" t="s">
        <v>144</v>
      </c>
      <c r="E283" t="s">
        <v>464</v>
      </c>
      <c r="F283" t="s">
        <v>55</v>
      </c>
      <c r="G283" t="s">
        <v>422</v>
      </c>
      <c r="H283">
        <v>46600</v>
      </c>
      <c r="I283" t="s">
        <v>61</v>
      </c>
      <c r="J283" s="1">
        <v>44229</v>
      </c>
      <c r="K283" s="1">
        <v>44229</v>
      </c>
      <c r="L283" t="s">
        <v>861</v>
      </c>
      <c r="M283" t="s">
        <v>204</v>
      </c>
      <c r="N283" s="1">
        <v>44255</v>
      </c>
      <c r="O283" t="str">
        <f t="shared" si="8"/>
        <v>정상</v>
      </c>
      <c r="P283" t="str">
        <f t="shared" si="9"/>
        <v>엠피피스토스</v>
      </c>
      <c r="Q283" t="s">
        <v>345</v>
      </c>
      <c r="R283"/>
      <c r="S283"/>
      <c r="T283"/>
      <c r="U283"/>
      <c r="V283"/>
      <c r="W283" t="s">
        <v>232</v>
      </c>
      <c r="X283" s="1">
        <v>51534</v>
      </c>
    </row>
    <row r="284" spans="1:24">
      <c r="A284" t="s">
        <v>25</v>
      </c>
      <c r="B284" t="s">
        <v>26</v>
      </c>
      <c r="C284" t="s">
        <v>27</v>
      </c>
      <c r="D284" t="s">
        <v>126</v>
      </c>
      <c r="E284" t="s">
        <v>461</v>
      </c>
      <c r="F284" t="s">
        <v>55</v>
      </c>
      <c r="G284" t="s">
        <v>422</v>
      </c>
      <c r="H284">
        <v>85529</v>
      </c>
      <c r="I284" t="s">
        <v>61</v>
      </c>
      <c r="J284" s="1">
        <v>44229</v>
      </c>
      <c r="K284" s="1">
        <v>44229</v>
      </c>
      <c r="L284" t="s">
        <v>863</v>
      </c>
      <c r="M284" t="s">
        <v>204</v>
      </c>
      <c r="N284" s="1">
        <v>44255</v>
      </c>
      <c r="O284" t="str">
        <f t="shared" si="8"/>
        <v>정상</v>
      </c>
      <c r="P284" t="str">
        <f t="shared" si="9"/>
        <v>엠피상동</v>
      </c>
      <c r="Q284" t="s">
        <v>345</v>
      </c>
      <c r="R284"/>
      <c r="S284"/>
      <c r="T284"/>
      <c r="U284"/>
      <c r="V284"/>
      <c r="W284" t="s">
        <v>232</v>
      </c>
      <c r="X284"/>
    </row>
    <row r="285" spans="1:24">
      <c r="A285" t="s">
        <v>10</v>
      </c>
      <c r="B285" t="s">
        <v>11</v>
      </c>
      <c r="C285" t="s">
        <v>12</v>
      </c>
      <c r="D285" t="s">
        <v>183</v>
      </c>
      <c r="E285" t="s">
        <v>461</v>
      </c>
      <c r="F285" t="s">
        <v>55</v>
      </c>
      <c r="G285" t="s">
        <v>422</v>
      </c>
      <c r="H285">
        <v>30000</v>
      </c>
      <c r="I285" t="s">
        <v>61</v>
      </c>
      <c r="J285" s="1">
        <v>44229</v>
      </c>
      <c r="K285" s="1">
        <v>44229</v>
      </c>
      <c r="L285" t="s">
        <v>856</v>
      </c>
      <c r="M285" t="s">
        <v>204</v>
      </c>
      <c r="N285" s="1">
        <v>44255</v>
      </c>
      <c r="O285" t="str">
        <f t="shared" si="8"/>
        <v>정상</v>
      </c>
      <c r="P285" t="str">
        <f t="shared" si="9"/>
        <v>엠피피스토스</v>
      </c>
      <c r="Q285" t="s">
        <v>345</v>
      </c>
      <c r="R285"/>
      <c r="S285"/>
      <c r="T285"/>
      <c r="U285"/>
      <c r="V285"/>
      <c r="W285" t="s">
        <v>232</v>
      </c>
      <c r="X285"/>
    </row>
    <row r="286" spans="1:24">
      <c r="A286" t="s">
        <v>6</v>
      </c>
      <c r="B286" t="s">
        <v>7</v>
      </c>
      <c r="C286" t="s">
        <v>32</v>
      </c>
      <c r="D286" t="s">
        <v>122</v>
      </c>
      <c r="E286" t="s">
        <v>461</v>
      </c>
      <c r="F286" t="s">
        <v>55</v>
      </c>
      <c r="G286" t="s">
        <v>422</v>
      </c>
      <c r="H286">
        <v>30000</v>
      </c>
      <c r="I286" t="s">
        <v>61</v>
      </c>
      <c r="J286" s="1">
        <v>44229</v>
      </c>
      <c r="K286" s="1">
        <v>44229</v>
      </c>
      <c r="L286" t="s">
        <v>845</v>
      </c>
      <c r="M286" t="s">
        <v>204</v>
      </c>
      <c r="N286" s="1">
        <v>44255</v>
      </c>
      <c r="O286" t="str">
        <f t="shared" si="8"/>
        <v>정상</v>
      </c>
      <c r="P286" t="str">
        <f t="shared" si="9"/>
        <v>엠피의정부</v>
      </c>
      <c r="Q286" t="s">
        <v>345</v>
      </c>
      <c r="R286"/>
      <c r="S286"/>
      <c r="T286"/>
      <c r="U286"/>
      <c r="V286"/>
      <c r="W286" t="s">
        <v>232</v>
      </c>
      <c r="X286"/>
    </row>
    <row r="287" spans="1:24">
      <c r="A287" t="s">
        <v>25</v>
      </c>
      <c r="B287" t="s">
        <v>26</v>
      </c>
      <c r="C287" t="s">
        <v>27</v>
      </c>
      <c r="D287" t="s">
        <v>126</v>
      </c>
      <c r="E287" t="s">
        <v>461</v>
      </c>
      <c r="F287" t="s">
        <v>55</v>
      </c>
      <c r="G287" t="s">
        <v>422</v>
      </c>
      <c r="H287">
        <v>50000</v>
      </c>
      <c r="I287" t="s">
        <v>61</v>
      </c>
      <c r="J287" s="1">
        <v>44229</v>
      </c>
      <c r="K287" s="1">
        <v>44229</v>
      </c>
      <c r="L287" t="s">
        <v>850</v>
      </c>
      <c r="M287" t="s">
        <v>204</v>
      </c>
      <c r="N287" s="1">
        <v>44255</v>
      </c>
      <c r="O287" t="str">
        <f t="shared" si="8"/>
        <v>정상</v>
      </c>
      <c r="P287" t="str">
        <f t="shared" si="9"/>
        <v>엠피상동</v>
      </c>
      <c r="Q287" t="s">
        <v>345</v>
      </c>
      <c r="R287"/>
      <c r="S287"/>
      <c r="T287"/>
      <c r="U287"/>
      <c r="V287"/>
      <c r="W287" t="s">
        <v>232</v>
      </c>
      <c r="X287"/>
    </row>
    <row r="288" spans="1:24">
      <c r="A288" t="s">
        <v>25</v>
      </c>
      <c r="B288" t="s">
        <v>26</v>
      </c>
      <c r="C288" t="s">
        <v>27</v>
      </c>
      <c r="D288" t="s">
        <v>126</v>
      </c>
      <c r="E288" t="s">
        <v>461</v>
      </c>
      <c r="F288" t="s">
        <v>55</v>
      </c>
      <c r="G288" t="s">
        <v>424</v>
      </c>
      <c r="H288">
        <v>50000</v>
      </c>
      <c r="I288" t="s">
        <v>61</v>
      </c>
      <c r="J288" s="1">
        <v>44229</v>
      </c>
      <c r="K288" s="1">
        <v>44229</v>
      </c>
      <c r="L288" t="s">
        <v>857</v>
      </c>
      <c r="M288" t="s">
        <v>204</v>
      </c>
      <c r="N288" s="1">
        <v>44255</v>
      </c>
      <c r="O288" t="str">
        <f t="shared" si="8"/>
        <v>정상</v>
      </c>
      <c r="P288" t="str">
        <f t="shared" si="9"/>
        <v>엠피상동</v>
      </c>
      <c r="Q288" t="s">
        <v>345</v>
      </c>
      <c r="R288"/>
      <c r="S288"/>
      <c r="T288"/>
      <c r="U288"/>
      <c r="V288"/>
      <c r="W288" t="s">
        <v>232</v>
      </c>
      <c r="X288"/>
    </row>
    <row r="289" spans="1:24">
      <c r="A289" t="s">
        <v>10</v>
      </c>
      <c r="B289" t="s">
        <v>11</v>
      </c>
      <c r="C289" t="s">
        <v>12</v>
      </c>
      <c r="D289" t="s">
        <v>85</v>
      </c>
      <c r="E289" t="s">
        <v>458</v>
      </c>
      <c r="F289" t="s">
        <v>55</v>
      </c>
      <c r="G289" t="s">
        <v>422</v>
      </c>
      <c r="H289">
        <v>22310</v>
      </c>
      <c r="I289" t="s">
        <v>61</v>
      </c>
      <c r="J289" s="1">
        <v>44229</v>
      </c>
      <c r="K289" s="1">
        <v>44229</v>
      </c>
      <c r="L289" t="s">
        <v>846</v>
      </c>
      <c r="M289" t="s">
        <v>204</v>
      </c>
      <c r="N289" s="1">
        <v>44255</v>
      </c>
      <c r="O289" t="str">
        <f t="shared" si="8"/>
        <v>정상</v>
      </c>
      <c r="P289" t="str">
        <f t="shared" si="9"/>
        <v>엠피피스토스</v>
      </c>
      <c r="Q289" t="s">
        <v>345</v>
      </c>
      <c r="R289"/>
      <c r="S289"/>
      <c r="T289"/>
      <c r="U289"/>
      <c r="V289"/>
      <c r="W289" t="s">
        <v>232</v>
      </c>
      <c r="X289" s="1">
        <v>76004</v>
      </c>
    </row>
    <row r="290" spans="1:24">
      <c r="A290" t="s">
        <v>10</v>
      </c>
      <c r="B290" t="s">
        <v>11</v>
      </c>
      <c r="C290" t="s">
        <v>12</v>
      </c>
      <c r="D290" t="s">
        <v>154</v>
      </c>
      <c r="E290" t="s">
        <v>458</v>
      </c>
      <c r="F290" t="s">
        <v>55</v>
      </c>
      <c r="G290" t="s">
        <v>422</v>
      </c>
      <c r="H290">
        <v>68560</v>
      </c>
      <c r="I290" t="s">
        <v>61</v>
      </c>
      <c r="J290" s="1">
        <v>44229</v>
      </c>
      <c r="K290" s="1">
        <v>44229</v>
      </c>
      <c r="L290" t="s">
        <v>866</v>
      </c>
      <c r="M290" t="s">
        <v>204</v>
      </c>
      <c r="N290" s="1">
        <v>44255</v>
      </c>
      <c r="O290" t="str">
        <f t="shared" si="8"/>
        <v>정상</v>
      </c>
      <c r="P290" t="str">
        <f t="shared" si="9"/>
        <v>엠피피스토스</v>
      </c>
      <c r="Q290" t="s">
        <v>345</v>
      </c>
      <c r="R290"/>
      <c r="S290"/>
      <c r="T290"/>
      <c r="U290"/>
      <c r="V290"/>
      <c r="W290" t="s">
        <v>232</v>
      </c>
      <c r="X290" s="1">
        <v>71622</v>
      </c>
    </row>
    <row r="291" spans="1:24">
      <c r="A291" t="s">
        <v>10</v>
      </c>
      <c r="B291" t="s">
        <v>11</v>
      </c>
      <c r="C291" t="s">
        <v>12</v>
      </c>
      <c r="D291" t="s">
        <v>85</v>
      </c>
      <c r="E291" t="s">
        <v>458</v>
      </c>
      <c r="F291" t="s">
        <v>55</v>
      </c>
      <c r="G291" t="s">
        <v>422</v>
      </c>
      <c r="H291">
        <v>20370</v>
      </c>
      <c r="I291" t="s">
        <v>61</v>
      </c>
      <c r="J291" s="1">
        <v>44229</v>
      </c>
      <c r="K291" s="1">
        <v>44229</v>
      </c>
      <c r="L291" t="s">
        <v>847</v>
      </c>
      <c r="M291" t="s">
        <v>204</v>
      </c>
      <c r="N291" s="1">
        <v>44255</v>
      </c>
      <c r="O291" t="str">
        <f t="shared" si="8"/>
        <v>정상</v>
      </c>
      <c r="P291" t="str">
        <f t="shared" si="9"/>
        <v>엠피피스토스</v>
      </c>
      <c r="Q291" t="s">
        <v>345</v>
      </c>
      <c r="R291"/>
      <c r="S291"/>
      <c r="T291"/>
      <c r="U291"/>
      <c r="V291"/>
      <c r="W291" t="s">
        <v>232</v>
      </c>
      <c r="X291" s="1">
        <v>76735</v>
      </c>
    </row>
    <row r="292" spans="1:24">
      <c r="A292" t="s">
        <v>25</v>
      </c>
      <c r="B292" t="s">
        <v>26</v>
      </c>
      <c r="C292" t="s">
        <v>27</v>
      </c>
      <c r="D292" t="s">
        <v>126</v>
      </c>
      <c r="E292" t="s">
        <v>458</v>
      </c>
      <c r="F292" t="s">
        <v>55</v>
      </c>
      <c r="G292" t="s">
        <v>422</v>
      </c>
      <c r="H292">
        <v>50000</v>
      </c>
      <c r="I292" t="s">
        <v>61</v>
      </c>
      <c r="J292" s="1">
        <v>44229</v>
      </c>
      <c r="K292" s="1">
        <v>44229</v>
      </c>
      <c r="L292" t="s">
        <v>859</v>
      </c>
      <c r="M292" t="s">
        <v>204</v>
      </c>
      <c r="N292" s="1">
        <v>44255</v>
      </c>
      <c r="O292" t="str">
        <f t="shared" si="8"/>
        <v>정상</v>
      </c>
      <c r="P292" t="str">
        <f t="shared" si="9"/>
        <v>엠피상동</v>
      </c>
      <c r="Q292" t="s">
        <v>345</v>
      </c>
      <c r="R292"/>
      <c r="S292"/>
      <c r="T292"/>
      <c r="U292"/>
      <c r="V292"/>
      <c r="W292" t="s">
        <v>232</v>
      </c>
      <c r="X292" s="1">
        <v>64317</v>
      </c>
    </row>
    <row r="293" spans="1:24">
      <c r="A293" t="s">
        <v>22</v>
      </c>
      <c r="B293" t="s">
        <v>23</v>
      </c>
      <c r="C293" t="s">
        <v>24</v>
      </c>
      <c r="D293" t="s">
        <v>81</v>
      </c>
      <c r="E293" t="s">
        <v>458</v>
      </c>
      <c r="F293" t="s">
        <v>55</v>
      </c>
      <c r="G293" t="s">
        <v>422</v>
      </c>
      <c r="H293">
        <v>30000</v>
      </c>
      <c r="I293" t="s">
        <v>61</v>
      </c>
      <c r="J293" s="1">
        <v>44229</v>
      </c>
      <c r="K293" s="1">
        <v>44229</v>
      </c>
      <c r="L293" t="s">
        <v>852</v>
      </c>
      <c r="M293" t="s">
        <v>204</v>
      </c>
      <c r="N293" s="1">
        <v>44255</v>
      </c>
      <c r="O293" t="str">
        <f t="shared" si="8"/>
        <v>정상</v>
      </c>
      <c r="P293" t="str">
        <f t="shared" si="9"/>
        <v>엠피성공</v>
      </c>
      <c r="Q293" t="s">
        <v>345</v>
      </c>
      <c r="R293"/>
      <c r="S293"/>
      <c r="T293"/>
      <c r="U293"/>
      <c r="V293"/>
      <c r="W293" t="s">
        <v>232</v>
      </c>
      <c r="X293" s="1">
        <v>51534</v>
      </c>
    </row>
    <row r="294" spans="1:24">
      <c r="A294" t="s">
        <v>22</v>
      </c>
      <c r="B294" t="s">
        <v>23</v>
      </c>
      <c r="C294" t="s">
        <v>24</v>
      </c>
      <c r="D294" t="s">
        <v>81</v>
      </c>
      <c r="E294" t="s">
        <v>458</v>
      </c>
      <c r="F294" t="s">
        <v>55</v>
      </c>
      <c r="G294" t="s">
        <v>422</v>
      </c>
      <c r="H294">
        <v>36000</v>
      </c>
      <c r="I294" t="s">
        <v>61</v>
      </c>
      <c r="J294" s="1">
        <v>44229</v>
      </c>
      <c r="K294" s="1">
        <v>44229</v>
      </c>
      <c r="L294" t="s">
        <v>851</v>
      </c>
      <c r="M294" t="s">
        <v>204</v>
      </c>
      <c r="N294" s="1">
        <v>44255</v>
      </c>
      <c r="O294" t="str">
        <f t="shared" si="8"/>
        <v>정상</v>
      </c>
      <c r="P294" t="str">
        <f t="shared" si="9"/>
        <v>엠피성공</v>
      </c>
      <c r="Q294" t="s">
        <v>345</v>
      </c>
      <c r="R294"/>
      <c r="S294"/>
      <c r="T294"/>
      <c r="U294"/>
      <c r="V294"/>
      <c r="W294" t="s">
        <v>232</v>
      </c>
      <c r="X294" s="1">
        <v>51534</v>
      </c>
    </row>
    <row r="295" spans="1:24">
      <c r="A295" t="s">
        <v>25</v>
      </c>
      <c r="B295" t="s">
        <v>26</v>
      </c>
      <c r="C295" t="s">
        <v>27</v>
      </c>
      <c r="D295" t="s">
        <v>97</v>
      </c>
      <c r="E295" t="s">
        <v>458</v>
      </c>
      <c r="F295" t="s">
        <v>55</v>
      </c>
      <c r="G295" t="s">
        <v>422</v>
      </c>
      <c r="H295">
        <v>12000</v>
      </c>
      <c r="I295" t="s">
        <v>61</v>
      </c>
      <c r="J295" s="1">
        <v>44229</v>
      </c>
      <c r="K295" s="1">
        <v>44229</v>
      </c>
      <c r="L295" t="s">
        <v>855</v>
      </c>
      <c r="M295" t="s">
        <v>204</v>
      </c>
      <c r="N295" s="1">
        <v>44255</v>
      </c>
      <c r="O295" t="str">
        <f t="shared" si="8"/>
        <v>정상</v>
      </c>
      <c r="P295" t="str">
        <f t="shared" si="9"/>
        <v>엠피상동</v>
      </c>
      <c r="Q295" t="s">
        <v>345</v>
      </c>
      <c r="R295"/>
      <c r="S295"/>
      <c r="T295"/>
      <c r="U295"/>
      <c r="V295"/>
      <c r="W295" t="s">
        <v>232</v>
      </c>
      <c r="X295" s="1">
        <v>51534</v>
      </c>
    </row>
    <row r="296" spans="1:24">
      <c r="A296" t="s">
        <v>22</v>
      </c>
      <c r="B296" t="s">
        <v>23</v>
      </c>
      <c r="C296" t="s">
        <v>24</v>
      </c>
      <c r="D296" t="s">
        <v>87</v>
      </c>
      <c r="E296" t="s">
        <v>458</v>
      </c>
      <c r="F296" t="s">
        <v>55</v>
      </c>
      <c r="G296" t="s">
        <v>422</v>
      </c>
      <c r="H296">
        <v>39000</v>
      </c>
      <c r="I296" t="s">
        <v>61</v>
      </c>
      <c r="J296" s="1">
        <v>44229</v>
      </c>
      <c r="K296" s="1">
        <v>44229</v>
      </c>
      <c r="L296" t="s">
        <v>862</v>
      </c>
      <c r="M296" t="s">
        <v>204</v>
      </c>
      <c r="N296" s="1">
        <v>44255</v>
      </c>
      <c r="O296" t="str">
        <f t="shared" si="8"/>
        <v>정상</v>
      </c>
      <c r="P296" t="str">
        <f t="shared" si="9"/>
        <v>엠피성공</v>
      </c>
      <c r="Q296" t="s">
        <v>345</v>
      </c>
      <c r="R296"/>
      <c r="S296"/>
      <c r="T296"/>
      <c r="U296"/>
      <c r="V296"/>
      <c r="W296" t="s">
        <v>232</v>
      </c>
      <c r="X296" s="1">
        <v>51534</v>
      </c>
    </row>
    <row r="297" spans="1:24">
      <c r="A297" t="s">
        <v>25</v>
      </c>
      <c r="B297" t="s">
        <v>26</v>
      </c>
      <c r="C297" t="s">
        <v>27</v>
      </c>
      <c r="D297" t="s">
        <v>113</v>
      </c>
      <c r="E297" t="s">
        <v>458</v>
      </c>
      <c r="F297" t="s">
        <v>55</v>
      </c>
      <c r="G297" t="s">
        <v>422</v>
      </c>
      <c r="H297">
        <v>11390</v>
      </c>
      <c r="I297" t="s">
        <v>61</v>
      </c>
      <c r="J297" s="1">
        <v>44229</v>
      </c>
      <c r="K297" s="1">
        <v>44229</v>
      </c>
      <c r="L297" t="s">
        <v>853</v>
      </c>
      <c r="M297" t="s">
        <v>204</v>
      </c>
      <c r="N297" s="1">
        <v>44255</v>
      </c>
      <c r="O297" t="str">
        <f t="shared" si="8"/>
        <v>정상</v>
      </c>
      <c r="P297" t="str">
        <f t="shared" si="9"/>
        <v>엠피상동</v>
      </c>
      <c r="Q297" t="s">
        <v>345</v>
      </c>
      <c r="R297"/>
      <c r="S297"/>
      <c r="T297"/>
      <c r="U297"/>
      <c r="V297"/>
      <c r="W297" t="s">
        <v>232</v>
      </c>
      <c r="X297" s="1">
        <v>47881</v>
      </c>
    </row>
    <row r="298" spans="1:24">
      <c r="A298" t="s">
        <v>10</v>
      </c>
      <c r="B298" t="s">
        <v>11</v>
      </c>
      <c r="C298" t="s">
        <v>12</v>
      </c>
      <c r="D298" t="s">
        <v>85</v>
      </c>
      <c r="E298" t="s">
        <v>458</v>
      </c>
      <c r="F298" t="s">
        <v>55</v>
      </c>
      <c r="G298" t="s">
        <v>422</v>
      </c>
      <c r="H298">
        <v>31040</v>
      </c>
      <c r="I298" t="s">
        <v>61</v>
      </c>
      <c r="J298" s="1">
        <v>44229</v>
      </c>
      <c r="K298" s="1">
        <v>44229</v>
      </c>
      <c r="L298" t="s">
        <v>848</v>
      </c>
      <c r="M298" t="s">
        <v>204</v>
      </c>
      <c r="N298" s="1">
        <v>44255</v>
      </c>
      <c r="O298" t="str">
        <f t="shared" si="8"/>
        <v>정상</v>
      </c>
      <c r="P298" t="str">
        <f t="shared" si="9"/>
        <v>엠피피스토스</v>
      </c>
      <c r="Q298" t="s">
        <v>345</v>
      </c>
      <c r="R298"/>
      <c r="S298"/>
      <c r="T298"/>
      <c r="U298"/>
      <c r="V298"/>
      <c r="W298" t="s">
        <v>232</v>
      </c>
      <c r="X298" s="1">
        <v>78196</v>
      </c>
    </row>
    <row r="299" spans="1:24">
      <c r="A299" t="s">
        <v>25</v>
      </c>
      <c r="B299" t="s">
        <v>26</v>
      </c>
      <c r="C299" t="s">
        <v>27</v>
      </c>
      <c r="D299" t="s">
        <v>174</v>
      </c>
      <c r="E299" t="s">
        <v>458</v>
      </c>
      <c r="F299" t="s">
        <v>55</v>
      </c>
      <c r="G299" t="s">
        <v>422</v>
      </c>
      <c r="H299">
        <v>102000</v>
      </c>
      <c r="I299" t="s">
        <v>61</v>
      </c>
      <c r="J299" s="1">
        <v>44229</v>
      </c>
      <c r="K299" s="1">
        <v>44229</v>
      </c>
      <c r="L299" t="s">
        <v>864</v>
      </c>
      <c r="M299" t="s">
        <v>204</v>
      </c>
      <c r="N299" s="1">
        <v>44255</v>
      </c>
      <c r="O299" t="str">
        <f t="shared" si="8"/>
        <v>정상</v>
      </c>
      <c r="P299" t="str">
        <f t="shared" si="9"/>
        <v>엠피상동</v>
      </c>
      <c r="Q299" t="s">
        <v>345</v>
      </c>
      <c r="R299"/>
      <c r="S299"/>
      <c r="T299"/>
      <c r="U299"/>
      <c r="V299"/>
      <c r="W299" t="s">
        <v>232</v>
      </c>
      <c r="X299" s="1">
        <v>73448</v>
      </c>
    </row>
    <row r="300" spans="1:24">
      <c r="A300" t="s">
        <v>13</v>
      </c>
      <c r="B300" t="s">
        <v>14</v>
      </c>
      <c r="C300" t="s">
        <v>15</v>
      </c>
      <c r="D300" t="s">
        <v>65</v>
      </c>
      <c r="E300" t="s">
        <v>462</v>
      </c>
      <c r="F300" t="s">
        <v>55</v>
      </c>
      <c r="G300" t="s">
        <v>422</v>
      </c>
      <c r="H300">
        <v>14040</v>
      </c>
      <c r="I300" t="s">
        <v>61</v>
      </c>
      <c r="J300" s="1">
        <v>44228</v>
      </c>
      <c r="K300" s="1">
        <v>44228</v>
      </c>
      <c r="L300">
        <v>20210558081</v>
      </c>
      <c r="M300" t="s">
        <v>204</v>
      </c>
      <c r="N300" s="1">
        <v>44255</v>
      </c>
      <c r="O300" t="str">
        <f t="shared" si="8"/>
        <v>정상</v>
      </c>
      <c r="P300" t="s">
        <v>6831</v>
      </c>
      <c r="Q300" t="s">
        <v>345</v>
      </c>
      <c r="R300"/>
      <c r="S300"/>
      <c r="T300"/>
      <c r="U300"/>
      <c r="V300"/>
      <c r="W300" t="s">
        <v>232</v>
      </c>
      <c r="X300"/>
    </row>
    <row r="301" spans="1:24">
      <c r="A301" t="s">
        <v>6</v>
      </c>
      <c r="B301" t="s">
        <v>7</v>
      </c>
      <c r="C301" t="s">
        <v>32</v>
      </c>
      <c r="D301" t="s">
        <v>157</v>
      </c>
      <c r="E301" t="s">
        <v>462</v>
      </c>
      <c r="F301" t="s">
        <v>55</v>
      </c>
      <c r="G301" t="s">
        <v>422</v>
      </c>
      <c r="H301">
        <v>32700</v>
      </c>
      <c r="I301" t="s">
        <v>61</v>
      </c>
      <c r="J301" s="1">
        <v>44228</v>
      </c>
      <c r="K301" s="1">
        <v>44228</v>
      </c>
      <c r="L301">
        <v>20210568001</v>
      </c>
      <c r="M301" t="s">
        <v>204</v>
      </c>
      <c r="N301" s="1">
        <v>44255</v>
      </c>
      <c r="O301" t="str">
        <f t="shared" si="8"/>
        <v>정상</v>
      </c>
      <c r="P301" t="str">
        <f t="shared" si="9"/>
        <v>엠피의정부</v>
      </c>
      <c r="Q301" t="s">
        <v>345</v>
      </c>
      <c r="R301"/>
      <c r="S301"/>
      <c r="T301"/>
      <c r="U301"/>
      <c r="V301"/>
      <c r="W301" t="s">
        <v>232</v>
      </c>
      <c r="X301"/>
    </row>
    <row r="302" spans="1:24">
      <c r="A302" t="s">
        <v>13</v>
      </c>
      <c r="B302" t="s">
        <v>14</v>
      </c>
      <c r="C302" t="s">
        <v>15</v>
      </c>
      <c r="D302" t="s">
        <v>65</v>
      </c>
      <c r="E302" t="s">
        <v>462</v>
      </c>
      <c r="F302" t="s">
        <v>55</v>
      </c>
      <c r="G302" t="s">
        <v>422</v>
      </c>
      <c r="H302">
        <v>14740</v>
      </c>
      <c r="I302" t="s">
        <v>61</v>
      </c>
      <c r="J302" s="1">
        <v>44228</v>
      </c>
      <c r="K302" s="1">
        <v>44228</v>
      </c>
      <c r="L302">
        <v>20210560010</v>
      </c>
      <c r="M302" t="s">
        <v>204</v>
      </c>
      <c r="N302" s="1">
        <v>44255</v>
      </c>
      <c r="O302" t="str">
        <f t="shared" si="8"/>
        <v>정상</v>
      </c>
      <c r="P302" t="s">
        <v>6831</v>
      </c>
      <c r="Q302" t="s">
        <v>345</v>
      </c>
      <c r="R302"/>
      <c r="S302"/>
      <c r="T302"/>
      <c r="U302"/>
      <c r="V302"/>
      <c r="W302" t="s">
        <v>232</v>
      </c>
      <c r="X302"/>
    </row>
    <row r="303" spans="1:24">
      <c r="A303" t="s">
        <v>6</v>
      </c>
      <c r="B303" t="s">
        <v>7</v>
      </c>
      <c r="C303" t="s">
        <v>32</v>
      </c>
      <c r="D303" t="s">
        <v>157</v>
      </c>
      <c r="E303" t="s">
        <v>462</v>
      </c>
      <c r="F303" t="s">
        <v>55</v>
      </c>
      <c r="G303" t="s">
        <v>422</v>
      </c>
      <c r="H303">
        <v>105130</v>
      </c>
      <c r="I303" t="s">
        <v>61</v>
      </c>
      <c r="J303" s="1">
        <v>44228</v>
      </c>
      <c r="K303" s="1">
        <v>44228</v>
      </c>
      <c r="L303">
        <v>20210568111</v>
      </c>
      <c r="M303" t="s">
        <v>204</v>
      </c>
      <c r="N303" s="1">
        <v>44255</v>
      </c>
      <c r="O303" t="str">
        <f t="shared" si="8"/>
        <v>정상</v>
      </c>
      <c r="P303" t="str">
        <f t="shared" si="9"/>
        <v>엠피의정부</v>
      </c>
      <c r="Q303" t="s">
        <v>345</v>
      </c>
      <c r="R303"/>
      <c r="S303"/>
      <c r="T303"/>
      <c r="U303"/>
      <c r="V303"/>
      <c r="W303" t="s">
        <v>232</v>
      </c>
      <c r="X303"/>
    </row>
    <row r="304" spans="1:24">
      <c r="A304" t="s">
        <v>10</v>
      </c>
      <c r="B304" t="s">
        <v>11</v>
      </c>
      <c r="C304" t="s">
        <v>12</v>
      </c>
      <c r="D304" t="s">
        <v>168</v>
      </c>
      <c r="E304" t="s">
        <v>462</v>
      </c>
      <c r="F304" t="s">
        <v>55</v>
      </c>
      <c r="G304" t="s">
        <v>422</v>
      </c>
      <c r="H304">
        <v>35000</v>
      </c>
      <c r="I304" t="s">
        <v>61</v>
      </c>
      <c r="J304" s="1">
        <v>44228</v>
      </c>
      <c r="K304" s="1">
        <v>44228</v>
      </c>
      <c r="L304">
        <v>20210563512</v>
      </c>
      <c r="M304" t="s">
        <v>204</v>
      </c>
      <c r="N304" s="1">
        <v>44255</v>
      </c>
      <c r="O304" t="str">
        <f t="shared" si="8"/>
        <v>정상</v>
      </c>
      <c r="P304" t="str">
        <f t="shared" si="9"/>
        <v>엠피피스토스</v>
      </c>
      <c r="Q304" t="s">
        <v>345</v>
      </c>
      <c r="R304"/>
      <c r="S304"/>
      <c r="T304"/>
      <c r="U304"/>
      <c r="V304"/>
      <c r="W304" t="s">
        <v>232</v>
      </c>
      <c r="X304"/>
    </row>
    <row r="305" spans="1:24">
      <c r="A305" t="s">
        <v>6</v>
      </c>
      <c r="B305" t="s">
        <v>7</v>
      </c>
      <c r="C305" t="s">
        <v>32</v>
      </c>
      <c r="D305" t="s">
        <v>644</v>
      </c>
      <c r="E305" t="s">
        <v>460</v>
      </c>
      <c r="F305" t="s">
        <v>55</v>
      </c>
      <c r="G305" t="s">
        <v>422</v>
      </c>
      <c r="H305">
        <v>118690</v>
      </c>
      <c r="I305" t="s">
        <v>61</v>
      </c>
      <c r="J305" s="1">
        <v>44228</v>
      </c>
      <c r="K305" s="1">
        <v>44228</v>
      </c>
      <c r="L305">
        <v>320210262078</v>
      </c>
      <c r="M305" t="s">
        <v>204</v>
      </c>
      <c r="N305" s="1">
        <v>44255</v>
      </c>
      <c r="O305" t="str">
        <f t="shared" si="8"/>
        <v>정상</v>
      </c>
      <c r="P305" t="str">
        <f t="shared" si="9"/>
        <v>엠피의정부</v>
      </c>
      <c r="Q305" t="s">
        <v>345</v>
      </c>
      <c r="R305"/>
      <c r="S305"/>
      <c r="T305"/>
      <c r="U305"/>
      <c r="V305"/>
      <c r="W305" t="s">
        <v>232</v>
      </c>
      <c r="X305" s="1">
        <v>55185</v>
      </c>
    </row>
    <row r="306" spans="1:24">
      <c r="A306" t="s">
        <v>594</v>
      </c>
      <c r="B306" t="s">
        <v>595</v>
      </c>
      <c r="C306" t="s">
        <v>450</v>
      </c>
      <c r="D306" t="s">
        <v>690</v>
      </c>
      <c r="E306" t="s">
        <v>460</v>
      </c>
      <c r="F306" t="s">
        <v>55</v>
      </c>
      <c r="G306" t="s">
        <v>422</v>
      </c>
      <c r="H306">
        <v>64000</v>
      </c>
      <c r="I306" t="s">
        <v>61</v>
      </c>
      <c r="J306" s="1">
        <v>44228</v>
      </c>
      <c r="K306" s="1">
        <v>44228</v>
      </c>
      <c r="L306">
        <v>320210270634</v>
      </c>
      <c r="M306" t="s">
        <v>204</v>
      </c>
      <c r="N306" s="1">
        <v>44255</v>
      </c>
      <c r="O306" t="str">
        <f t="shared" si="8"/>
        <v>정상</v>
      </c>
      <c r="P306" t="s">
        <v>6823</v>
      </c>
      <c r="Q306" t="s">
        <v>345</v>
      </c>
      <c r="R306"/>
      <c r="S306"/>
      <c r="T306"/>
      <c r="U306"/>
      <c r="V306"/>
      <c r="W306" t="s">
        <v>232</v>
      </c>
      <c r="X306" s="1">
        <v>55185</v>
      </c>
    </row>
    <row r="307" spans="1:24">
      <c r="A307" t="s">
        <v>31</v>
      </c>
      <c r="B307" t="s">
        <v>47</v>
      </c>
      <c r="C307" t="s">
        <v>48</v>
      </c>
      <c r="D307" t="s">
        <v>125</v>
      </c>
      <c r="E307" t="s">
        <v>460</v>
      </c>
      <c r="F307" t="s">
        <v>55</v>
      </c>
      <c r="G307" t="s">
        <v>422</v>
      </c>
      <c r="H307">
        <v>34200</v>
      </c>
      <c r="I307" t="s">
        <v>61</v>
      </c>
      <c r="J307" s="1">
        <v>44228</v>
      </c>
      <c r="K307" s="1">
        <v>44228</v>
      </c>
      <c r="L307">
        <v>320210274328</v>
      </c>
      <c r="M307" t="s">
        <v>204</v>
      </c>
      <c r="N307" s="1">
        <v>44255</v>
      </c>
      <c r="O307" t="str">
        <f t="shared" si="8"/>
        <v>정상</v>
      </c>
      <c r="P307" t="str">
        <f t="shared" si="9"/>
        <v>엠피레전드</v>
      </c>
      <c r="Q307" t="s">
        <v>345</v>
      </c>
      <c r="R307"/>
      <c r="S307"/>
      <c r="T307"/>
      <c r="U307"/>
      <c r="V307"/>
      <c r="W307" t="s">
        <v>232</v>
      </c>
      <c r="X307" s="1">
        <v>51533</v>
      </c>
    </row>
    <row r="308" spans="1:24">
      <c r="A308" t="s">
        <v>10</v>
      </c>
      <c r="B308" t="s">
        <v>11</v>
      </c>
      <c r="C308" t="s">
        <v>12</v>
      </c>
      <c r="D308" t="s">
        <v>66</v>
      </c>
      <c r="E308" t="s">
        <v>463</v>
      </c>
      <c r="F308" t="s">
        <v>55</v>
      </c>
      <c r="G308" t="s">
        <v>422</v>
      </c>
      <c r="H308">
        <v>50000</v>
      </c>
      <c r="I308" t="s">
        <v>61</v>
      </c>
      <c r="J308" s="1">
        <v>44228</v>
      </c>
      <c r="K308" s="1">
        <v>44228</v>
      </c>
      <c r="L308">
        <v>52102583290000</v>
      </c>
      <c r="M308" t="s">
        <v>204</v>
      </c>
      <c r="N308" s="1">
        <v>44255</v>
      </c>
      <c r="O308" t="str">
        <f t="shared" si="8"/>
        <v>정상</v>
      </c>
      <c r="P308" t="str">
        <f t="shared" si="9"/>
        <v>엠피피스토스</v>
      </c>
      <c r="Q308" t="s">
        <v>345</v>
      </c>
      <c r="R308"/>
      <c r="S308"/>
      <c r="T308"/>
      <c r="U308"/>
      <c r="V308"/>
      <c r="W308" t="s">
        <v>232</v>
      </c>
      <c r="X308" s="1">
        <v>51533</v>
      </c>
    </row>
    <row r="309" spans="1:24">
      <c r="A309" t="s">
        <v>10</v>
      </c>
      <c r="B309" t="s">
        <v>11</v>
      </c>
      <c r="C309" t="s">
        <v>12</v>
      </c>
      <c r="D309" t="s">
        <v>168</v>
      </c>
      <c r="E309" t="s">
        <v>467</v>
      </c>
      <c r="F309" t="s">
        <v>55</v>
      </c>
      <c r="G309" t="s">
        <v>422</v>
      </c>
      <c r="H309">
        <v>58000</v>
      </c>
      <c r="I309" t="s">
        <v>61</v>
      </c>
      <c r="J309" s="1">
        <v>44228</v>
      </c>
      <c r="K309" s="1">
        <v>44228</v>
      </c>
      <c r="L309">
        <v>20210041977</v>
      </c>
      <c r="M309" t="s">
        <v>204</v>
      </c>
      <c r="N309" s="1">
        <v>44255</v>
      </c>
      <c r="O309" t="str">
        <f t="shared" si="8"/>
        <v>정상</v>
      </c>
      <c r="P309" t="str">
        <f t="shared" si="9"/>
        <v>엠피피스토스</v>
      </c>
      <c r="Q309" t="s">
        <v>345</v>
      </c>
      <c r="R309"/>
      <c r="S309"/>
      <c r="T309"/>
      <c r="U309"/>
      <c r="V309"/>
      <c r="W309" t="s">
        <v>232</v>
      </c>
      <c r="X309" s="1">
        <v>58838</v>
      </c>
    </row>
    <row r="310" spans="1:24">
      <c r="A310" t="s">
        <v>22</v>
      </c>
      <c r="B310" t="s">
        <v>23</v>
      </c>
      <c r="C310" t="s">
        <v>24</v>
      </c>
      <c r="D310" t="s">
        <v>434</v>
      </c>
      <c r="E310" t="s">
        <v>459</v>
      </c>
      <c r="F310" t="s">
        <v>55</v>
      </c>
      <c r="G310" t="s">
        <v>422</v>
      </c>
      <c r="H310">
        <v>30045</v>
      </c>
      <c r="I310" t="s">
        <v>61</v>
      </c>
      <c r="J310" s="1">
        <v>44228</v>
      </c>
      <c r="K310" s="1">
        <v>44228</v>
      </c>
      <c r="L310">
        <v>42142644450000</v>
      </c>
      <c r="M310" t="s">
        <v>204</v>
      </c>
      <c r="N310" s="1">
        <v>44255</v>
      </c>
      <c r="O310" t="str">
        <f t="shared" si="8"/>
        <v>정상</v>
      </c>
      <c r="P310" t="str">
        <f t="shared" si="9"/>
        <v>엠피성공</v>
      </c>
      <c r="Q310" t="s">
        <v>345</v>
      </c>
      <c r="R310"/>
      <c r="S310"/>
      <c r="T310"/>
      <c r="U310"/>
      <c r="V310"/>
      <c r="W310" t="s">
        <v>232</v>
      </c>
      <c r="X310"/>
    </row>
    <row r="311" spans="1:24">
      <c r="A311" t="s">
        <v>10</v>
      </c>
      <c r="B311" t="s">
        <v>11</v>
      </c>
      <c r="C311" t="s">
        <v>12</v>
      </c>
      <c r="D311" t="s">
        <v>145</v>
      </c>
      <c r="E311" t="s">
        <v>464</v>
      </c>
      <c r="F311" t="s">
        <v>55</v>
      </c>
      <c r="G311" t="s">
        <v>422</v>
      </c>
      <c r="H311">
        <v>148605</v>
      </c>
      <c r="I311" t="s">
        <v>61</v>
      </c>
      <c r="J311" s="1">
        <v>44228</v>
      </c>
      <c r="K311" s="1">
        <v>44228</v>
      </c>
      <c r="L311" t="s">
        <v>874</v>
      </c>
      <c r="M311" t="s">
        <v>204</v>
      </c>
      <c r="N311" s="1">
        <v>44255</v>
      </c>
      <c r="O311" t="str">
        <f t="shared" si="8"/>
        <v>정상</v>
      </c>
      <c r="P311" t="str">
        <f t="shared" si="9"/>
        <v>엠피피스토스</v>
      </c>
      <c r="Q311" t="s">
        <v>345</v>
      </c>
      <c r="R311"/>
      <c r="S311"/>
      <c r="T311"/>
      <c r="U311"/>
      <c r="V311"/>
      <c r="W311" t="s">
        <v>232</v>
      </c>
      <c r="X311" s="1">
        <v>59933</v>
      </c>
    </row>
    <row r="312" spans="1:24">
      <c r="A312" t="s">
        <v>10</v>
      </c>
      <c r="B312" t="s">
        <v>11</v>
      </c>
      <c r="C312" t="s">
        <v>12</v>
      </c>
      <c r="D312" t="s">
        <v>168</v>
      </c>
      <c r="E312" t="s">
        <v>464</v>
      </c>
      <c r="F312" t="s">
        <v>55</v>
      </c>
      <c r="G312" t="s">
        <v>422</v>
      </c>
      <c r="H312">
        <v>63200</v>
      </c>
      <c r="I312" t="s">
        <v>61</v>
      </c>
      <c r="J312" s="1">
        <v>44228</v>
      </c>
      <c r="K312" s="1">
        <v>44228</v>
      </c>
      <c r="L312" t="s">
        <v>873</v>
      </c>
      <c r="M312" t="s">
        <v>204</v>
      </c>
      <c r="N312" s="1">
        <v>44255</v>
      </c>
      <c r="O312" t="str">
        <f t="shared" si="8"/>
        <v>정상</v>
      </c>
      <c r="P312" t="str">
        <f t="shared" si="9"/>
        <v>엠피피스토스</v>
      </c>
      <c r="Q312" t="s">
        <v>345</v>
      </c>
      <c r="R312"/>
      <c r="S312"/>
      <c r="T312"/>
      <c r="U312"/>
      <c r="V312"/>
      <c r="W312" t="s">
        <v>232</v>
      </c>
      <c r="X312" s="1">
        <v>58838</v>
      </c>
    </row>
    <row r="313" spans="1:24">
      <c r="A313" t="s">
        <v>6</v>
      </c>
      <c r="B313" t="s">
        <v>7</v>
      </c>
      <c r="C313" t="s">
        <v>32</v>
      </c>
      <c r="D313" t="s">
        <v>644</v>
      </c>
      <c r="E313" t="s">
        <v>464</v>
      </c>
      <c r="F313" t="s">
        <v>55</v>
      </c>
      <c r="G313" t="s">
        <v>422</v>
      </c>
      <c r="H313">
        <v>37216</v>
      </c>
      <c r="I313" t="s">
        <v>61</v>
      </c>
      <c r="J313" s="1">
        <v>44228</v>
      </c>
      <c r="K313" s="1">
        <v>44228</v>
      </c>
      <c r="L313" t="s">
        <v>869</v>
      </c>
      <c r="M313" t="s">
        <v>204</v>
      </c>
      <c r="N313" s="1">
        <v>44255</v>
      </c>
      <c r="O313" t="str">
        <f t="shared" si="8"/>
        <v>정상</v>
      </c>
      <c r="P313" t="str">
        <f t="shared" si="9"/>
        <v>엠피의정부</v>
      </c>
      <c r="Q313" t="s">
        <v>345</v>
      </c>
      <c r="R313"/>
      <c r="S313"/>
      <c r="T313"/>
      <c r="U313"/>
      <c r="V313"/>
      <c r="W313" t="s">
        <v>232</v>
      </c>
      <c r="X313" s="1">
        <v>51533</v>
      </c>
    </row>
    <row r="314" spans="1:24">
      <c r="A314" t="s">
        <v>25</v>
      </c>
      <c r="B314" t="s">
        <v>26</v>
      </c>
      <c r="C314" t="s">
        <v>27</v>
      </c>
      <c r="D314" t="s">
        <v>151</v>
      </c>
      <c r="E314" t="s">
        <v>461</v>
      </c>
      <c r="F314" t="s">
        <v>55</v>
      </c>
      <c r="G314" t="s">
        <v>422</v>
      </c>
      <c r="H314">
        <v>100000</v>
      </c>
      <c r="I314" t="s">
        <v>61</v>
      </c>
      <c r="J314" s="1">
        <v>44228</v>
      </c>
      <c r="K314" s="1">
        <v>44228</v>
      </c>
      <c r="L314" t="s">
        <v>871</v>
      </c>
      <c r="M314" t="s">
        <v>204</v>
      </c>
      <c r="N314" s="1">
        <v>44255</v>
      </c>
      <c r="O314" t="str">
        <f t="shared" si="8"/>
        <v>정상</v>
      </c>
      <c r="P314" t="str">
        <f t="shared" si="9"/>
        <v>엠피상동</v>
      </c>
      <c r="Q314" t="s">
        <v>345</v>
      </c>
      <c r="R314"/>
      <c r="S314"/>
      <c r="T314"/>
      <c r="U314"/>
      <c r="V314"/>
      <c r="W314" t="s">
        <v>232</v>
      </c>
      <c r="X314"/>
    </row>
    <row r="315" spans="1:24">
      <c r="A315" t="s">
        <v>40</v>
      </c>
      <c r="B315" t="s">
        <v>41</v>
      </c>
      <c r="C315" t="s">
        <v>42</v>
      </c>
      <c r="D315" t="s">
        <v>148</v>
      </c>
      <c r="E315" t="s">
        <v>458</v>
      </c>
      <c r="F315" t="s">
        <v>55</v>
      </c>
      <c r="G315" t="s">
        <v>422</v>
      </c>
      <c r="H315">
        <v>61100</v>
      </c>
      <c r="I315" t="s">
        <v>61</v>
      </c>
      <c r="J315" s="1">
        <v>44228</v>
      </c>
      <c r="K315" s="1">
        <v>44228</v>
      </c>
      <c r="L315" t="s">
        <v>868</v>
      </c>
      <c r="M315" t="s">
        <v>204</v>
      </c>
      <c r="N315" s="1">
        <v>44255</v>
      </c>
      <c r="O315" t="str">
        <f t="shared" si="8"/>
        <v>정상</v>
      </c>
      <c r="P315" t="str">
        <f t="shared" si="9"/>
        <v>엠피조은</v>
      </c>
      <c r="Q315" t="s">
        <v>345</v>
      </c>
      <c r="R315"/>
      <c r="S315"/>
      <c r="T315"/>
      <c r="U315"/>
      <c r="V315"/>
      <c r="W315" t="s">
        <v>232</v>
      </c>
      <c r="X315" s="1">
        <v>49706</v>
      </c>
    </row>
    <row r="316" spans="1:24">
      <c r="A316" t="s">
        <v>10</v>
      </c>
      <c r="B316" t="s">
        <v>11</v>
      </c>
      <c r="C316" t="s">
        <v>12</v>
      </c>
      <c r="D316" t="s">
        <v>168</v>
      </c>
      <c r="E316" t="s">
        <v>458</v>
      </c>
      <c r="F316" t="s">
        <v>55</v>
      </c>
      <c r="G316" t="s">
        <v>422</v>
      </c>
      <c r="H316">
        <v>36000</v>
      </c>
      <c r="I316" t="s">
        <v>61</v>
      </c>
      <c r="J316" s="1">
        <v>44228</v>
      </c>
      <c r="K316" s="1">
        <v>44228</v>
      </c>
      <c r="L316" t="s">
        <v>872</v>
      </c>
      <c r="M316" t="s">
        <v>204</v>
      </c>
      <c r="N316" s="1">
        <v>44255</v>
      </c>
      <c r="O316" t="str">
        <f t="shared" si="8"/>
        <v>정상</v>
      </c>
      <c r="P316" t="str">
        <f t="shared" si="9"/>
        <v>엠피피스토스</v>
      </c>
      <c r="Q316" t="s">
        <v>345</v>
      </c>
      <c r="R316"/>
      <c r="S316"/>
      <c r="T316"/>
      <c r="U316"/>
      <c r="V316"/>
      <c r="W316" t="s">
        <v>232</v>
      </c>
      <c r="X316" s="1">
        <v>51533</v>
      </c>
    </row>
    <row r="317" spans="1:24">
      <c r="A317" t="s">
        <v>40</v>
      </c>
      <c r="B317" t="s">
        <v>41</v>
      </c>
      <c r="C317" t="s">
        <v>42</v>
      </c>
      <c r="D317" t="s">
        <v>114</v>
      </c>
      <c r="E317" t="s">
        <v>458</v>
      </c>
      <c r="F317" t="s">
        <v>55</v>
      </c>
      <c r="G317" t="s">
        <v>422</v>
      </c>
      <c r="H317">
        <v>148000</v>
      </c>
      <c r="I317" t="s">
        <v>61</v>
      </c>
      <c r="J317" s="1">
        <v>44228</v>
      </c>
      <c r="K317" s="1">
        <v>44228</v>
      </c>
      <c r="L317" t="s">
        <v>867</v>
      </c>
      <c r="M317" t="s">
        <v>204</v>
      </c>
      <c r="N317" s="1">
        <v>44255</v>
      </c>
      <c r="O317" t="str">
        <f t="shared" si="8"/>
        <v>정상</v>
      </c>
      <c r="P317" t="str">
        <f t="shared" si="9"/>
        <v>엠피조은</v>
      </c>
      <c r="Q317" t="s">
        <v>345</v>
      </c>
      <c r="R317"/>
      <c r="S317"/>
      <c r="T317"/>
      <c r="U317"/>
      <c r="V317"/>
      <c r="W317" t="s">
        <v>232</v>
      </c>
      <c r="X317" s="1">
        <v>51533</v>
      </c>
    </row>
    <row r="318" spans="1:24">
      <c r="A318" t="s">
        <v>25</v>
      </c>
      <c r="B318" t="s">
        <v>26</v>
      </c>
      <c r="C318" t="s">
        <v>27</v>
      </c>
      <c r="D318" t="s">
        <v>120</v>
      </c>
      <c r="E318" t="s">
        <v>458</v>
      </c>
      <c r="F318" t="s">
        <v>55</v>
      </c>
      <c r="G318" t="s">
        <v>422</v>
      </c>
      <c r="H318">
        <v>20000</v>
      </c>
      <c r="I318" t="s">
        <v>61</v>
      </c>
      <c r="J318" s="1">
        <v>44228</v>
      </c>
      <c r="K318" s="1">
        <v>44228</v>
      </c>
      <c r="L318" t="s">
        <v>875</v>
      </c>
      <c r="M318" t="s">
        <v>204</v>
      </c>
      <c r="N318" s="1">
        <v>44255</v>
      </c>
      <c r="O318" t="str">
        <f t="shared" si="8"/>
        <v>정상</v>
      </c>
      <c r="P318" t="str">
        <f t="shared" si="9"/>
        <v>엠피상동</v>
      </c>
      <c r="Q318" t="s">
        <v>345</v>
      </c>
      <c r="R318"/>
      <c r="S318"/>
      <c r="T318"/>
      <c r="U318"/>
      <c r="V318"/>
      <c r="W318" t="s">
        <v>232</v>
      </c>
      <c r="X318" s="1">
        <v>55550</v>
      </c>
    </row>
    <row r="319" spans="1:24">
      <c r="A319" t="s">
        <v>25</v>
      </c>
      <c r="B319" t="s">
        <v>26</v>
      </c>
      <c r="C319" t="s">
        <v>27</v>
      </c>
      <c r="D319" t="s">
        <v>120</v>
      </c>
      <c r="E319" t="s">
        <v>458</v>
      </c>
      <c r="F319" t="s">
        <v>55</v>
      </c>
      <c r="G319" t="s">
        <v>422</v>
      </c>
      <c r="H319">
        <v>30000</v>
      </c>
      <c r="I319" t="s">
        <v>61</v>
      </c>
      <c r="J319" s="1">
        <v>44228</v>
      </c>
      <c r="K319" s="1">
        <v>44228</v>
      </c>
      <c r="L319" t="s">
        <v>876</v>
      </c>
      <c r="M319" t="s">
        <v>204</v>
      </c>
      <c r="N319" s="1">
        <v>44255</v>
      </c>
      <c r="O319" t="str">
        <f t="shared" si="8"/>
        <v>정상</v>
      </c>
      <c r="P319" t="str">
        <f t="shared" si="9"/>
        <v>엠피상동</v>
      </c>
      <c r="Q319" t="s">
        <v>345</v>
      </c>
      <c r="R319"/>
      <c r="S319"/>
      <c r="T319"/>
      <c r="U319"/>
      <c r="V319"/>
      <c r="W319" t="s">
        <v>232</v>
      </c>
      <c r="X319" s="1">
        <v>51533</v>
      </c>
    </row>
    <row r="320" spans="1:24">
      <c r="A320" t="s">
        <v>22</v>
      </c>
      <c r="B320" t="s">
        <v>23</v>
      </c>
      <c r="C320" t="s">
        <v>24</v>
      </c>
      <c r="D320" t="s">
        <v>693</v>
      </c>
      <c r="E320" t="s">
        <v>465</v>
      </c>
      <c r="F320" t="s">
        <v>55</v>
      </c>
      <c r="G320" t="s">
        <v>422</v>
      </c>
      <c r="H320">
        <v>35740</v>
      </c>
      <c r="I320" t="s">
        <v>61</v>
      </c>
      <c r="J320" s="1">
        <v>44228</v>
      </c>
      <c r="K320" s="1">
        <v>44228</v>
      </c>
      <c r="L320" t="s">
        <v>870</v>
      </c>
      <c r="M320" t="s">
        <v>204</v>
      </c>
      <c r="N320" s="1">
        <v>44255</v>
      </c>
      <c r="O320" t="str">
        <f t="shared" si="8"/>
        <v>정상</v>
      </c>
      <c r="P320" t="str">
        <f t="shared" si="9"/>
        <v>엠피성공</v>
      </c>
      <c r="Q320" t="s">
        <v>345</v>
      </c>
      <c r="R320"/>
      <c r="S320"/>
      <c r="T320"/>
      <c r="U320"/>
      <c r="V320"/>
      <c r="W320" t="s">
        <v>232</v>
      </c>
      <c r="X320"/>
    </row>
    <row r="321" spans="1:24">
      <c r="A321" t="s">
        <v>1868</v>
      </c>
      <c r="B321" t="s">
        <v>1881</v>
      </c>
      <c r="C321"/>
      <c r="D321" t="s">
        <v>1889</v>
      </c>
      <c r="E321" t="s">
        <v>1917</v>
      </c>
      <c r="F321" t="s">
        <v>1938</v>
      </c>
      <c r="G321" t="s">
        <v>1940</v>
      </c>
      <c r="H321">
        <v>68000</v>
      </c>
      <c r="I321" t="s">
        <v>1947</v>
      </c>
      <c r="J321" s="1">
        <v>44236</v>
      </c>
      <c r="K321" s="1">
        <v>44236</v>
      </c>
      <c r="L321">
        <v>3814736200005</v>
      </c>
      <c r="M321" t="s">
        <v>1948</v>
      </c>
      <c r="N321" s="1">
        <v>44255</v>
      </c>
      <c r="O321" t="str">
        <f t="shared" ref="O321:O363" si="10" xml:space="preserve"> IF(K321&gt;N321,W321,I321)</f>
        <v>정상</v>
      </c>
      <c r="P321" t="str">
        <f t="shared" ref="P321:P384" si="11">A321</f>
        <v>엠피의정부</v>
      </c>
      <c r="Q321" t="s">
        <v>1951</v>
      </c>
      <c r="R321"/>
      <c r="S321"/>
      <c r="T321"/>
      <c r="U321"/>
      <c r="V321"/>
      <c r="W321" t="s">
        <v>1957</v>
      </c>
      <c r="X321" s="1">
        <v>51541</v>
      </c>
    </row>
    <row r="322" spans="1:24">
      <c r="A322" t="s">
        <v>1869</v>
      </c>
      <c r="B322" t="s">
        <v>1882</v>
      </c>
      <c r="C322" t="s">
        <v>27</v>
      </c>
      <c r="D322" t="s">
        <v>1890</v>
      </c>
      <c r="E322" t="s">
        <v>1918</v>
      </c>
      <c r="F322" t="s">
        <v>1938</v>
      </c>
      <c r="G322" t="s">
        <v>1941</v>
      </c>
      <c r="H322">
        <v>357480</v>
      </c>
      <c r="I322" t="s">
        <v>1947</v>
      </c>
      <c r="J322" s="1">
        <v>44236</v>
      </c>
      <c r="K322" s="1">
        <v>44236</v>
      </c>
      <c r="L322">
        <v>12560891</v>
      </c>
      <c r="M322" t="s">
        <v>1948</v>
      </c>
      <c r="N322" s="1">
        <v>44255</v>
      </c>
      <c r="O322" t="str">
        <f t="shared" si="10"/>
        <v>정상</v>
      </c>
      <c r="P322" t="str">
        <f t="shared" si="11"/>
        <v>엠피상동</v>
      </c>
      <c r="Q322" t="s">
        <v>1952</v>
      </c>
      <c r="R322"/>
      <c r="S322"/>
      <c r="T322"/>
      <c r="U322"/>
      <c r="V322"/>
      <c r="W322" t="s">
        <v>1958</v>
      </c>
      <c r="X322"/>
    </row>
    <row r="323" spans="1:24">
      <c r="A323" t="s">
        <v>1870</v>
      </c>
      <c r="B323" t="s">
        <v>1882</v>
      </c>
      <c r="C323" t="s">
        <v>27</v>
      </c>
      <c r="D323" t="s">
        <v>1891</v>
      </c>
      <c r="E323" t="s">
        <v>1918</v>
      </c>
      <c r="F323" t="s">
        <v>1938</v>
      </c>
      <c r="G323" t="s">
        <v>1941</v>
      </c>
      <c r="H323">
        <v>109050</v>
      </c>
      <c r="I323" t="s">
        <v>1947</v>
      </c>
      <c r="J323" s="1">
        <v>44236</v>
      </c>
      <c r="K323" s="1">
        <v>44236</v>
      </c>
      <c r="L323">
        <v>12561100</v>
      </c>
      <c r="M323" t="s">
        <v>1949</v>
      </c>
      <c r="N323" s="1">
        <v>44255</v>
      </c>
      <c r="O323" t="str">
        <f t="shared" si="10"/>
        <v>정상</v>
      </c>
      <c r="P323" t="str">
        <f t="shared" si="11"/>
        <v>엠피상동</v>
      </c>
      <c r="Q323" t="s">
        <v>1953</v>
      </c>
      <c r="R323"/>
      <c r="S323"/>
      <c r="T323"/>
      <c r="U323"/>
      <c r="V323"/>
      <c r="W323" t="s">
        <v>1957</v>
      </c>
      <c r="X323"/>
    </row>
    <row r="324" spans="1:24">
      <c r="A324" t="s">
        <v>1871</v>
      </c>
      <c r="B324"/>
      <c r="C324"/>
      <c r="D324" t="s">
        <v>1892</v>
      </c>
      <c r="E324" t="s">
        <v>1919</v>
      </c>
      <c r="F324" t="s">
        <v>1938</v>
      </c>
      <c r="G324" t="s">
        <v>1942</v>
      </c>
      <c r="H324">
        <v>391000</v>
      </c>
      <c r="I324" t="s">
        <v>1947</v>
      </c>
      <c r="J324" s="1">
        <v>44236</v>
      </c>
      <c r="K324" s="1">
        <v>44236</v>
      </c>
      <c r="L324">
        <v>115834291</v>
      </c>
      <c r="M324" t="s">
        <v>1949</v>
      </c>
      <c r="N324" s="1">
        <v>44255</v>
      </c>
      <c r="O324" t="str">
        <f t="shared" si="10"/>
        <v>정상</v>
      </c>
      <c r="P324" t="str">
        <f t="shared" si="11"/>
        <v>엠피프라임</v>
      </c>
      <c r="Q324" t="s">
        <v>1954</v>
      </c>
      <c r="R324"/>
      <c r="S324"/>
      <c r="T324"/>
      <c r="U324"/>
      <c r="V324"/>
      <c r="W324" t="s">
        <v>1958</v>
      </c>
      <c r="X324"/>
    </row>
    <row r="325" spans="1:24">
      <c r="A325" t="s">
        <v>1872</v>
      </c>
      <c r="B325" t="s">
        <v>1883</v>
      </c>
      <c r="C325" t="s">
        <v>33</v>
      </c>
      <c r="D325" t="s">
        <v>1893</v>
      </c>
      <c r="E325" t="s">
        <v>1920</v>
      </c>
      <c r="F325" t="s">
        <v>1938</v>
      </c>
      <c r="G325" t="s">
        <v>1940</v>
      </c>
      <c r="H325">
        <v>64455</v>
      </c>
      <c r="I325" t="s">
        <v>1947</v>
      </c>
      <c r="J325" s="1">
        <v>44236</v>
      </c>
      <c r="K325" s="1">
        <v>44236</v>
      </c>
      <c r="L325">
        <v>115810403</v>
      </c>
      <c r="M325" t="s">
        <v>1949</v>
      </c>
      <c r="N325" s="1">
        <v>44255</v>
      </c>
      <c r="O325" t="str">
        <f t="shared" si="10"/>
        <v>정상</v>
      </c>
      <c r="P325" t="str">
        <f t="shared" si="11"/>
        <v>엠피송내</v>
      </c>
      <c r="Q325" t="s">
        <v>1955</v>
      </c>
      <c r="R325"/>
      <c r="S325"/>
      <c r="T325"/>
      <c r="U325"/>
      <c r="V325"/>
      <c r="W325" t="s">
        <v>1958</v>
      </c>
      <c r="X325"/>
    </row>
    <row r="326" spans="1:24">
      <c r="A326" t="s">
        <v>1873</v>
      </c>
      <c r="B326"/>
      <c r="C326"/>
      <c r="D326" t="s">
        <v>1894</v>
      </c>
      <c r="E326" t="s">
        <v>1921</v>
      </c>
      <c r="F326" t="s">
        <v>1938</v>
      </c>
      <c r="G326" t="s">
        <v>1943</v>
      </c>
      <c r="H326">
        <v>74050</v>
      </c>
      <c r="I326" t="s">
        <v>1947</v>
      </c>
      <c r="J326" s="1">
        <v>44235</v>
      </c>
      <c r="K326" s="1">
        <v>44235</v>
      </c>
      <c r="L326">
        <v>3016446020003</v>
      </c>
      <c r="M326" t="s">
        <v>1949</v>
      </c>
      <c r="N326" s="1">
        <v>44255</v>
      </c>
      <c r="O326" t="str">
        <f t="shared" si="10"/>
        <v>정상</v>
      </c>
      <c r="P326" t="str">
        <f t="shared" si="11"/>
        <v>엠피성공</v>
      </c>
      <c r="Q326" t="s">
        <v>1952</v>
      </c>
      <c r="R326"/>
      <c r="S326"/>
      <c r="T326"/>
      <c r="U326"/>
      <c r="V326"/>
      <c r="W326" t="s">
        <v>1958</v>
      </c>
      <c r="X326" s="1">
        <v>46061</v>
      </c>
    </row>
    <row r="327" spans="1:24">
      <c r="A327" t="s">
        <v>1874</v>
      </c>
      <c r="B327" t="s">
        <v>1884</v>
      </c>
      <c r="C327" t="s">
        <v>643</v>
      </c>
      <c r="D327" t="s">
        <v>1895</v>
      </c>
      <c r="E327" t="s">
        <v>1922</v>
      </c>
      <c r="F327" t="s">
        <v>1939</v>
      </c>
      <c r="G327" t="s">
        <v>1940</v>
      </c>
      <c r="H327">
        <v>57200</v>
      </c>
      <c r="I327" t="s">
        <v>1947</v>
      </c>
      <c r="J327" s="1">
        <v>44235</v>
      </c>
      <c r="K327" s="1">
        <v>44235</v>
      </c>
      <c r="L327">
        <v>3018387380001</v>
      </c>
      <c r="M327" t="s">
        <v>1949</v>
      </c>
      <c r="N327" s="1">
        <v>44255</v>
      </c>
      <c r="O327" t="str">
        <f t="shared" si="10"/>
        <v>정상</v>
      </c>
      <c r="P327" t="s">
        <v>6821</v>
      </c>
      <c r="Q327" t="s">
        <v>1952</v>
      </c>
      <c r="R327"/>
      <c r="S327"/>
      <c r="T327"/>
      <c r="U327"/>
      <c r="V327"/>
      <c r="W327" t="s">
        <v>1958</v>
      </c>
      <c r="X327" s="1">
        <v>46061</v>
      </c>
    </row>
    <row r="328" spans="1:24">
      <c r="A328" t="s">
        <v>1868</v>
      </c>
      <c r="B328" t="s">
        <v>1881</v>
      </c>
      <c r="C328" t="s">
        <v>32</v>
      </c>
      <c r="D328" t="s">
        <v>1896</v>
      </c>
      <c r="E328" t="s">
        <v>1923</v>
      </c>
      <c r="F328" t="s">
        <v>1938</v>
      </c>
      <c r="G328" t="s">
        <v>1944</v>
      </c>
      <c r="H328">
        <v>45323</v>
      </c>
      <c r="I328" t="s">
        <v>1947</v>
      </c>
      <c r="J328" s="1">
        <v>44235</v>
      </c>
      <c r="K328" s="1">
        <v>44235</v>
      </c>
      <c r="L328">
        <v>41000008201486</v>
      </c>
      <c r="M328" t="s">
        <v>1949</v>
      </c>
      <c r="N328" s="1">
        <v>44255</v>
      </c>
      <c r="O328" t="str">
        <f t="shared" si="10"/>
        <v>정상</v>
      </c>
      <c r="P328" t="str">
        <f t="shared" si="11"/>
        <v>엠피의정부</v>
      </c>
      <c r="Q328" t="s">
        <v>1953</v>
      </c>
      <c r="R328"/>
      <c r="S328"/>
      <c r="T328"/>
      <c r="U328"/>
      <c r="V328"/>
      <c r="W328" t="s">
        <v>1958</v>
      </c>
      <c r="X328"/>
    </row>
    <row r="329" spans="1:24">
      <c r="A329" t="s">
        <v>1869</v>
      </c>
      <c r="B329" t="s">
        <v>1882</v>
      </c>
      <c r="C329" t="s">
        <v>27</v>
      </c>
      <c r="D329" t="s">
        <v>1897</v>
      </c>
      <c r="E329" t="s">
        <v>1924</v>
      </c>
      <c r="F329" t="s">
        <v>1938</v>
      </c>
      <c r="G329" t="s">
        <v>1942</v>
      </c>
      <c r="H329">
        <v>169500</v>
      </c>
      <c r="I329" t="s">
        <v>1947</v>
      </c>
      <c r="J329" s="1">
        <v>44235</v>
      </c>
      <c r="K329" s="1">
        <v>44235</v>
      </c>
      <c r="L329">
        <v>12554804</v>
      </c>
      <c r="M329" t="s">
        <v>1950</v>
      </c>
      <c r="N329" s="1">
        <v>44255</v>
      </c>
      <c r="O329" t="str">
        <f t="shared" si="10"/>
        <v>정상</v>
      </c>
      <c r="P329" t="str">
        <f t="shared" si="11"/>
        <v>엠피상동</v>
      </c>
      <c r="Q329" t="s">
        <v>1953</v>
      </c>
      <c r="R329"/>
      <c r="S329"/>
      <c r="T329"/>
      <c r="U329"/>
      <c r="V329"/>
      <c r="W329" t="s">
        <v>1958</v>
      </c>
      <c r="X329"/>
    </row>
    <row r="330" spans="1:24">
      <c r="A330" t="s">
        <v>1869</v>
      </c>
      <c r="B330" t="s">
        <v>1882</v>
      </c>
      <c r="C330" t="s">
        <v>27</v>
      </c>
      <c r="D330" t="s">
        <v>1897</v>
      </c>
      <c r="E330" t="s">
        <v>1925</v>
      </c>
      <c r="F330" t="s">
        <v>1938</v>
      </c>
      <c r="G330" t="s">
        <v>1941</v>
      </c>
      <c r="H330">
        <v>68400</v>
      </c>
      <c r="I330" t="s">
        <v>1947</v>
      </c>
      <c r="J330" s="1">
        <v>44235</v>
      </c>
      <c r="K330" s="1">
        <v>44235</v>
      </c>
      <c r="L330">
        <v>12554604</v>
      </c>
      <c r="M330" t="s">
        <v>1949</v>
      </c>
      <c r="N330" s="1">
        <v>44255</v>
      </c>
      <c r="O330" t="str">
        <f t="shared" si="10"/>
        <v>정상</v>
      </c>
      <c r="P330" t="str">
        <f t="shared" si="11"/>
        <v>엠피상동</v>
      </c>
      <c r="Q330" t="s">
        <v>1956</v>
      </c>
      <c r="R330"/>
      <c r="S330"/>
      <c r="T330"/>
      <c r="U330"/>
      <c r="V330"/>
      <c r="W330" t="s">
        <v>1959</v>
      </c>
      <c r="X330"/>
    </row>
    <row r="331" spans="1:24">
      <c r="A331" t="s">
        <v>1875</v>
      </c>
      <c r="B331" t="s">
        <v>1885</v>
      </c>
      <c r="C331"/>
      <c r="D331" t="s">
        <v>1898</v>
      </c>
      <c r="E331" t="s">
        <v>1926</v>
      </c>
      <c r="F331" t="s">
        <v>1938</v>
      </c>
      <c r="G331" t="s">
        <v>1942</v>
      </c>
      <c r="H331">
        <v>1010186</v>
      </c>
      <c r="I331" t="s">
        <v>1947</v>
      </c>
      <c r="J331" s="1">
        <v>44235</v>
      </c>
      <c r="K331" s="1">
        <v>44235</v>
      </c>
      <c r="L331">
        <v>700073343</v>
      </c>
      <c r="M331" t="s">
        <v>1948</v>
      </c>
      <c r="N331" s="1">
        <v>44255</v>
      </c>
      <c r="O331" t="str">
        <f t="shared" si="10"/>
        <v>정상</v>
      </c>
      <c r="P331" t="str">
        <f t="shared" si="11"/>
        <v>엠피제이엔제이</v>
      </c>
      <c r="Q331" t="s">
        <v>1953</v>
      </c>
      <c r="R331"/>
      <c r="S331"/>
      <c r="T331"/>
      <c r="U331"/>
      <c r="V331"/>
      <c r="W331" t="s">
        <v>1958</v>
      </c>
      <c r="X331"/>
    </row>
    <row r="332" spans="1:24">
      <c r="A332" t="s">
        <v>1874</v>
      </c>
      <c r="B332" t="s">
        <v>1884</v>
      </c>
      <c r="C332" t="s">
        <v>643</v>
      </c>
      <c r="D332" t="s">
        <v>1895</v>
      </c>
      <c r="E332" t="s">
        <v>1927</v>
      </c>
      <c r="F332" t="s">
        <v>1938</v>
      </c>
      <c r="G332" t="s">
        <v>1940</v>
      </c>
      <c r="H332">
        <v>60060</v>
      </c>
      <c r="I332" t="s">
        <v>1947</v>
      </c>
      <c r="J332" s="1">
        <v>44232</v>
      </c>
      <c r="K332" s="1">
        <v>44232</v>
      </c>
      <c r="L332">
        <v>104903048</v>
      </c>
      <c r="M332" t="s">
        <v>1950</v>
      </c>
      <c r="N332" s="1">
        <v>44255</v>
      </c>
      <c r="O332" t="str">
        <f t="shared" si="10"/>
        <v>정상</v>
      </c>
      <c r="P332" t="s">
        <v>6821</v>
      </c>
      <c r="Q332" t="s">
        <v>1953</v>
      </c>
      <c r="R332"/>
      <c r="S332"/>
      <c r="T332"/>
      <c r="U332"/>
      <c r="V332"/>
      <c r="W332" t="s">
        <v>1958</v>
      </c>
      <c r="X332"/>
    </row>
    <row r="333" spans="1:24">
      <c r="A333" t="s">
        <v>1876</v>
      </c>
      <c r="B333"/>
      <c r="C333"/>
      <c r="D333" t="s">
        <v>1899</v>
      </c>
      <c r="E333" t="s">
        <v>1928</v>
      </c>
      <c r="F333" t="s">
        <v>1938</v>
      </c>
      <c r="G333" t="s">
        <v>1940</v>
      </c>
      <c r="H333">
        <v>47000</v>
      </c>
      <c r="I333" t="s">
        <v>1947</v>
      </c>
      <c r="J333" s="1">
        <v>44232</v>
      </c>
      <c r="K333" s="1">
        <v>44232</v>
      </c>
      <c r="L333">
        <v>132102500001</v>
      </c>
      <c r="M333" t="s">
        <v>1950</v>
      </c>
      <c r="N333" s="1">
        <v>44255</v>
      </c>
      <c r="O333" t="str">
        <f t="shared" si="10"/>
        <v>정상</v>
      </c>
      <c r="P333" t="str">
        <f t="shared" si="11"/>
        <v>엠피레전드</v>
      </c>
      <c r="Q333" t="s">
        <v>1955</v>
      </c>
      <c r="R333"/>
      <c r="S333"/>
      <c r="T333"/>
      <c r="U333"/>
      <c r="V333"/>
      <c r="W333" t="s">
        <v>1958</v>
      </c>
      <c r="X333" s="1">
        <v>47884</v>
      </c>
    </row>
    <row r="334" spans="1:24">
      <c r="A334" t="s">
        <v>1877</v>
      </c>
      <c r="B334" t="s">
        <v>1886</v>
      </c>
      <c r="C334" t="s">
        <v>12</v>
      </c>
      <c r="D334" t="s">
        <v>1900</v>
      </c>
      <c r="E334" t="s">
        <v>1922</v>
      </c>
      <c r="F334" t="s">
        <v>1938</v>
      </c>
      <c r="G334" t="s">
        <v>1942</v>
      </c>
      <c r="H334">
        <v>265000</v>
      </c>
      <c r="I334" t="s">
        <v>1947</v>
      </c>
      <c r="J334" s="1">
        <v>44232</v>
      </c>
      <c r="K334" s="1">
        <v>44232</v>
      </c>
      <c r="L334">
        <v>3018356210001</v>
      </c>
      <c r="M334" t="s">
        <v>1948</v>
      </c>
      <c r="N334" s="1">
        <v>44255</v>
      </c>
      <c r="O334" t="str">
        <f t="shared" si="10"/>
        <v>정상</v>
      </c>
      <c r="P334" t="str">
        <f t="shared" si="11"/>
        <v>엠피피스토스</v>
      </c>
      <c r="Q334" t="s">
        <v>1952</v>
      </c>
      <c r="R334"/>
      <c r="S334"/>
      <c r="T334"/>
      <c r="U334"/>
      <c r="V334"/>
      <c r="W334" t="s">
        <v>1958</v>
      </c>
      <c r="X334" s="1">
        <v>2958136</v>
      </c>
    </row>
    <row r="335" spans="1:24">
      <c r="A335" t="s">
        <v>990</v>
      </c>
      <c r="B335"/>
      <c r="C335"/>
      <c r="D335" t="s">
        <v>1894</v>
      </c>
      <c r="E335" t="s">
        <v>1922</v>
      </c>
      <c r="F335" t="s">
        <v>1938</v>
      </c>
      <c r="G335" t="s">
        <v>1940</v>
      </c>
      <c r="H335">
        <v>25400</v>
      </c>
      <c r="I335" t="s">
        <v>1947</v>
      </c>
      <c r="J335" s="1">
        <v>44232</v>
      </c>
      <c r="K335" s="1">
        <v>44232</v>
      </c>
      <c r="L335">
        <v>123248480002</v>
      </c>
      <c r="M335" t="s">
        <v>1948</v>
      </c>
      <c r="N335" s="1">
        <v>44255</v>
      </c>
      <c r="O335" t="str">
        <f t="shared" si="10"/>
        <v>정상</v>
      </c>
      <c r="P335" t="str">
        <f t="shared" si="11"/>
        <v>엠피성공</v>
      </c>
      <c r="Q335" t="s">
        <v>1952</v>
      </c>
      <c r="R335"/>
      <c r="S335"/>
      <c r="T335"/>
      <c r="U335"/>
      <c r="V335"/>
      <c r="W335" t="s">
        <v>1958</v>
      </c>
      <c r="X335" s="1">
        <v>47884</v>
      </c>
    </row>
    <row r="336" spans="1:24">
      <c r="A336" t="s">
        <v>1877</v>
      </c>
      <c r="B336" t="s">
        <v>1886</v>
      </c>
      <c r="C336" t="s">
        <v>12</v>
      </c>
      <c r="D336" t="s">
        <v>1901</v>
      </c>
      <c r="E336" t="s">
        <v>1928</v>
      </c>
      <c r="F336" t="s">
        <v>1938</v>
      </c>
      <c r="G336" t="s">
        <v>1943</v>
      </c>
      <c r="H336">
        <v>43940</v>
      </c>
      <c r="I336" t="s">
        <v>1947</v>
      </c>
      <c r="J336" s="1">
        <v>44232</v>
      </c>
      <c r="K336" s="1">
        <v>44232</v>
      </c>
      <c r="L336">
        <v>57599360001</v>
      </c>
      <c r="M336" t="s">
        <v>1949</v>
      </c>
      <c r="N336" s="1">
        <v>44255</v>
      </c>
      <c r="O336" t="str">
        <f t="shared" si="10"/>
        <v>정상</v>
      </c>
      <c r="P336" t="str">
        <f t="shared" si="11"/>
        <v>엠피피스토스</v>
      </c>
      <c r="Q336" t="s">
        <v>1952</v>
      </c>
      <c r="R336"/>
      <c r="S336"/>
      <c r="T336"/>
      <c r="U336"/>
      <c r="V336"/>
      <c r="W336" t="s">
        <v>1958</v>
      </c>
      <c r="X336" s="1">
        <v>51537</v>
      </c>
    </row>
    <row r="337" spans="1:24">
      <c r="A337" t="s">
        <v>1869</v>
      </c>
      <c r="B337" t="s">
        <v>1882</v>
      </c>
      <c r="C337" t="s">
        <v>27</v>
      </c>
      <c r="D337" t="s">
        <v>1902</v>
      </c>
      <c r="E337" t="s">
        <v>1929</v>
      </c>
      <c r="F337" t="s">
        <v>1938</v>
      </c>
      <c r="G337" t="s">
        <v>1942</v>
      </c>
      <c r="H337">
        <v>137750</v>
      </c>
      <c r="I337" t="s">
        <v>1947</v>
      </c>
      <c r="J337" s="1">
        <v>44232</v>
      </c>
      <c r="K337" s="1">
        <v>44232</v>
      </c>
      <c r="L337">
        <v>12559844</v>
      </c>
      <c r="M337" t="s">
        <v>1949</v>
      </c>
      <c r="N337" s="1">
        <v>44255</v>
      </c>
      <c r="O337" t="str">
        <f t="shared" si="10"/>
        <v>정상</v>
      </c>
      <c r="P337" t="str">
        <f t="shared" si="11"/>
        <v>엠피상동</v>
      </c>
      <c r="Q337" t="s">
        <v>1952</v>
      </c>
      <c r="R337"/>
      <c r="S337"/>
      <c r="T337"/>
      <c r="U337"/>
      <c r="V337"/>
      <c r="W337" t="s">
        <v>1958</v>
      </c>
      <c r="X337"/>
    </row>
    <row r="338" spans="1:24">
      <c r="A338" t="s">
        <v>1878</v>
      </c>
      <c r="B338"/>
      <c r="C338"/>
      <c r="D338" t="s">
        <v>1903</v>
      </c>
      <c r="E338" t="s">
        <v>1926</v>
      </c>
      <c r="F338" t="s">
        <v>1938</v>
      </c>
      <c r="G338" t="s">
        <v>1941</v>
      </c>
      <c r="H338">
        <v>510329</v>
      </c>
      <c r="I338" t="s">
        <v>1947</v>
      </c>
      <c r="J338" s="1">
        <v>44232</v>
      </c>
      <c r="K338" s="1">
        <v>44232</v>
      </c>
      <c r="L338">
        <v>700073314</v>
      </c>
      <c r="M338" t="s">
        <v>1949</v>
      </c>
      <c r="N338" s="1">
        <v>44255</v>
      </c>
      <c r="O338" t="str">
        <f t="shared" si="10"/>
        <v>정상</v>
      </c>
      <c r="P338" t="str">
        <f t="shared" si="11"/>
        <v>엠피가온</v>
      </c>
      <c r="Q338" t="s">
        <v>1952</v>
      </c>
      <c r="R338"/>
      <c r="S338"/>
      <c r="T338"/>
      <c r="U338"/>
      <c r="V338"/>
      <c r="W338" t="s">
        <v>1960</v>
      </c>
      <c r="X338"/>
    </row>
    <row r="339" spans="1:24">
      <c r="A339" t="s">
        <v>1871</v>
      </c>
      <c r="B339"/>
      <c r="C339"/>
      <c r="D339" t="s">
        <v>1892</v>
      </c>
      <c r="E339" t="s">
        <v>1920</v>
      </c>
      <c r="F339" t="s">
        <v>1938</v>
      </c>
      <c r="G339" t="s">
        <v>1942</v>
      </c>
      <c r="H339">
        <v>256000</v>
      </c>
      <c r="I339" t="s">
        <v>1947</v>
      </c>
      <c r="J339" s="1">
        <v>44232</v>
      </c>
      <c r="K339" s="1">
        <v>44232</v>
      </c>
      <c r="L339">
        <v>115826296</v>
      </c>
      <c r="M339" t="s">
        <v>1949</v>
      </c>
      <c r="N339" s="1">
        <v>44255</v>
      </c>
      <c r="O339" t="str">
        <f t="shared" si="10"/>
        <v>정상</v>
      </c>
      <c r="P339" t="str">
        <f t="shared" si="11"/>
        <v>엠피프라임</v>
      </c>
      <c r="Q339" t="s">
        <v>1954</v>
      </c>
      <c r="R339"/>
      <c r="S339"/>
      <c r="T339"/>
      <c r="U339"/>
      <c r="V339"/>
      <c r="W339" t="s">
        <v>1960</v>
      </c>
      <c r="X339"/>
    </row>
    <row r="340" spans="1:24">
      <c r="A340" t="s">
        <v>1871</v>
      </c>
      <c r="B340"/>
      <c r="C340"/>
      <c r="D340" t="s">
        <v>1892</v>
      </c>
      <c r="E340" t="s">
        <v>1920</v>
      </c>
      <c r="F340" t="s">
        <v>1938</v>
      </c>
      <c r="G340" t="s">
        <v>1942</v>
      </c>
      <c r="H340">
        <v>256000</v>
      </c>
      <c r="I340" t="s">
        <v>1947</v>
      </c>
      <c r="J340" s="1">
        <v>44232</v>
      </c>
      <c r="K340" s="1">
        <v>44232</v>
      </c>
      <c r="L340">
        <v>115826333</v>
      </c>
      <c r="M340" t="s">
        <v>1949</v>
      </c>
      <c r="N340" s="1">
        <v>44255</v>
      </c>
      <c r="O340" t="str">
        <f t="shared" si="10"/>
        <v>정상</v>
      </c>
      <c r="P340" t="str">
        <f t="shared" si="11"/>
        <v>엠피프라임</v>
      </c>
      <c r="Q340" t="s">
        <v>1953</v>
      </c>
      <c r="R340"/>
      <c r="S340"/>
      <c r="T340"/>
      <c r="U340"/>
      <c r="V340"/>
      <c r="W340" t="s">
        <v>1958</v>
      </c>
      <c r="X340"/>
    </row>
    <row r="341" spans="1:24">
      <c r="A341" t="s">
        <v>1877</v>
      </c>
      <c r="B341" t="s">
        <v>1886</v>
      </c>
      <c r="C341" t="s">
        <v>650</v>
      </c>
      <c r="D341" t="s">
        <v>1904</v>
      </c>
      <c r="E341" t="s">
        <v>1922</v>
      </c>
      <c r="F341" t="s">
        <v>1938</v>
      </c>
      <c r="G341" t="s">
        <v>1940</v>
      </c>
      <c r="H341">
        <v>48900</v>
      </c>
      <c r="I341" t="s">
        <v>1947</v>
      </c>
      <c r="J341" s="1">
        <v>44231</v>
      </c>
      <c r="K341" s="1">
        <v>44231</v>
      </c>
      <c r="L341">
        <v>83480670001</v>
      </c>
      <c r="M341" t="s">
        <v>1949</v>
      </c>
      <c r="N341" s="1">
        <v>44255</v>
      </c>
      <c r="O341" t="str">
        <f t="shared" si="10"/>
        <v>정상</v>
      </c>
      <c r="P341" t="str">
        <f t="shared" si="11"/>
        <v>엠피피스토스</v>
      </c>
      <c r="Q341" t="s">
        <v>1952</v>
      </c>
      <c r="R341"/>
      <c r="S341"/>
      <c r="T341"/>
      <c r="U341"/>
      <c r="V341"/>
      <c r="W341" t="s">
        <v>1958</v>
      </c>
      <c r="X341" s="1">
        <v>46057</v>
      </c>
    </row>
    <row r="342" spans="1:24">
      <c r="A342" t="s">
        <v>1879</v>
      </c>
      <c r="B342" t="s">
        <v>1887</v>
      </c>
      <c r="C342" t="s">
        <v>42</v>
      </c>
      <c r="D342" t="s">
        <v>1905</v>
      </c>
      <c r="E342" t="s">
        <v>1930</v>
      </c>
      <c r="F342" t="s">
        <v>1938</v>
      </c>
      <c r="G342" t="s">
        <v>1940</v>
      </c>
      <c r="H342">
        <v>54725</v>
      </c>
      <c r="I342" t="s">
        <v>1947</v>
      </c>
      <c r="J342" s="1">
        <v>44231</v>
      </c>
      <c r="K342" s="1">
        <v>44231</v>
      </c>
      <c r="L342">
        <v>9549636200005</v>
      </c>
      <c r="M342" t="s">
        <v>1948</v>
      </c>
      <c r="N342" s="1">
        <v>44255</v>
      </c>
      <c r="O342" t="str">
        <f t="shared" si="10"/>
        <v>정상</v>
      </c>
      <c r="P342" t="str">
        <f t="shared" si="11"/>
        <v>엠피조은</v>
      </c>
      <c r="Q342" t="s">
        <v>1953</v>
      </c>
      <c r="R342"/>
      <c r="S342"/>
      <c r="T342"/>
      <c r="U342"/>
      <c r="V342"/>
      <c r="W342" t="s">
        <v>1959</v>
      </c>
      <c r="X342" s="1">
        <v>52997</v>
      </c>
    </row>
    <row r="343" spans="1:24">
      <c r="A343" t="s">
        <v>1869</v>
      </c>
      <c r="B343" t="s">
        <v>1882</v>
      </c>
      <c r="C343" t="s">
        <v>27</v>
      </c>
      <c r="D343" t="s">
        <v>1906</v>
      </c>
      <c r="E343" t="s">
        <v>1918</v>
      </c>
      <c r="F343" t="s">
        <v>1939</v>
      </c>
      <c r="G343" t="s">
        <v>1942</v>
      </c>
      <c r="H343">
        <v>380800</v>
      </c>
      <c r="I343" t="s">
        <v>1947</v>
      </c>
      <c r="J343" s="1">
        <v>44231</v>
      </c>
      <c r="K343" s="1">
        <v>44231</v>
      </c>
      <c r="L343">
        <v>12558994</v>
      </c>
      <c r="M343" t="s">
        <v>1950</v>
      </c>
      <c r="N343" s="1">
        <v>44255</v>
      </c>
      <c r="O343" t="str">
        <f t="shared" si="10"/>
        <v>정상</v>
      </c>
      <c r="P343" t="str">
        <f t="shared" si="11"/>
        <v>엠피상동</v>
      </c>
      <c r="Q343" t="s">
        <v>1951</v>
      </c>
      <c r="R343"/>
      <c r="S343"/>
      <c r="T343"/>
      <c r="U343"/>
      <c r="V343"/>
      <c r="W343" t="s">
        <v>1958</v>
      </c>
      <c r="X343"/>
    </row>
    <row r="344" spans="1:24">
      <c r="A344" t="s">
        <v>1869</v>
      </c>
      <c r="B344" t="s">
        <v>1882</v>
      </c>
      <c r="C344" t="s">
        <v>27</v>
      </c>
      <c r="D344" t="s">
        <v>1907</v>
      </c>
      <c r="E344" t="s">
        <v>1924</v>
      </c>
      <c r="F344" t="s">
        <v>1938</v>
      </c>
      <c r="G344" t="s">
        <v>1942</v>
      </c>
      <c r="H344">
        <v>119000</v>
      </c>
      <c r="I344" t="s">
        <v>1947</v>
      </c>
      <c r="J344" s="1">
        <v>44231</v>
      </c>
      <c r="K344" s="1">
        <v>44231</v>
      </c>
      <c r="L344">
        <v>12559265</v>
      </c>
      <c r="M344" t="s">
        <v>1948</v>
      </c>
      <c r="N344" s="1">
        <v>44255</v>
      </c>
      <c r="O344" t="str">
        <f t="shared" si="10"/>
        <v>정상</v>
      </c>
      <c r="P344" t="str">
        <f t="shared" si="11"/>
        <v>엠피상동</v>
      </c>
      <c r="Q344" t="s">
        <v>1956</v>
      </c>
      <c r="R344"/>
      <c r="S344"/>
      <c r="T344"/>
      <c r="U344"/>
      <c r="V344"/>
      <c r="W344" t="s">
        <v>1958</v>
      </c>
      <c r="X344"/>
    </row>
    <row r="345" spans="1:24">
      <c r="A345" t="s">
        <v>1869</v>
      </c>
      <c r="B345" t="s">
        <v>1882</v>
      </c>
      <c r="C345" t="s">
        <v>27</v>
      </c>
      <c r="D345" t="s">
        <v>1907</v>
      </c>
      <c r="E345" t="s">
        <v>1929</v>
      </c>
      <c r="F345" t="s">
        <v>1938</v>
      </c>
      <c r="G345" t="s">
        <v>1941</v>
      </c>
      <c r="H345">
        <v>108790</v>
      </c>
      <c r="I345" t="s">
        <v>1947</v>
      </c>
      <c r="J345" s="1">
        <v>44231</v>
      </c>
      <c r="K345" s="1">
        <v>44231</v>
      </c>
      <c r="L345">
        <v>12558349</v>
      </c>
      <c r="M345" t="s">
        <v>1948</v>
      </c>
      <c r="N345" s="1">
        <v>44255</v>
      </c>
      <c r="O345" t="str">
        <f t="shared" si="10"/>
        <v>정상</v>
      </c>
      <c r="P345" t="str">
        <f t="shared" si="11"/>
        <v>엠피상동</v>
      </c>
      <c r="Q345" t="s">
        <v>1953</v>
      </c>
      <c r="R345"/>
      <c r="S345"/>
      <c r="T345"/>
      <c r="U345"/>
      <c r="V345"/>
      <c r="W345" t="s">
        <v>1958</v>
      </c>
      <c r="X345"/>
    </row>
    <row r="346" spans="1:24">
      <c r="A346" t="s">
        <v>1868</v>
      </c>
      <c r="B346" t="s">
        <v>1881</v>
      </c>
      <c r="C346" t="s">
        <v>32</v>
      </c>
      <c r="D346" t="s">
        <v>1908</v>
      </c>
      <c r="E346" t="s">
        <v>1931</v>
      </c>
      <c r="F346" t="s">
        <v>1938</v>
      </c>
      <c r="G346" t="s">
        <v>1943</v>
      </c>
      <c r="H346">
        <v>58840</v>
      </c>
      <c r="I346" t="s">
        <v>1947</v>
      </c>
      <c r="J346" s="1">
        <v>44230</v>
      </c>
      <c r="K346" s="1">
        <v>44230</v>
      </c>
      <c r="L346">
        <v>5145636200002</v>
      </c>
      <c r="M346" t="s">
        <v>1949</v>
      </c>
      <c r="N346" s="1">
        <v>44255</v>
      </c>
      <c r="O346" t="str">
        <f t="shared" si="10"/>
        <v>정상</v>
      </c>
      <c r="P346" t="str">
        <f t="shared" si="11"/>
        <v>엠피의정부</v>
      </c>
      <c r="Q346" t="s">
        <v>1952</v>
      </c>
      <c r="R346"/>
      <c r="S346"/>
      <c r="T346"/>
      <c r="U346"/>
      <c r="V346"/>
      <c r="W346" t="s">
        <v>1957</v>
      </c>
      <c r="X346" s="1">
        <v>54457</v>
      </c>
    </row>
    <row r="347" spans="1:24">
      <c r="A347" t="s">
        <v>1868</v>
      </c>
      <c r="B347" t="s">
        <v>1881</v>
      </c>
      <c r="C347" t="s">
        <v>32</v>
      </c>
      <c r="D347" t="s">
        <v>1908</v>
      </c>
      <c r="E347" t="s">
        <v>1930</v>
      </c>
      <c r="F347" t="s">
        <v>1938</v>
      </c>
      <c r="G347" t="s">
        <v>1943</v>
      </c>
      <c r="H347">
        <v>61655</v>
      </c>
      <c r="I347" t="s">
        <v>1947</v>
      </c>
      <c r="J347" s="1">
        <v>44230</v>
      </c>
      <c r="K347" s="1">
        <v>44230</v>
      </c>
      <c r="L347">
        <v>8245636200002</v>
      </c>
      <c r="M347" t="s">
        <v>1949</v>
      </c>
      <c r="N347" s="1">
        <v>44255</v>
      </c>
      <c r="O347" t="str">
        <f t="shared" si="10"/>
        <v>정상</v>
      </c>
      <c r="P347" t="str">
        <f t="shared" si="11"/>
        <v>엠피의정부</v>
      </c>
      <c r="Q347" t="s">
        <v>1955</v>
      </c>
      <c r="R347"/>
      <c r="S347"/>
      <c r="T347"/>
      <c r="U347"/>
      <c r="V347"/>
      <c r="W347" t="s">
        <v>1958</v>
      </c>
      <c r="X347" s="1">
        <v>54091</v>
      </c>
    </row>
    <row r="348" spans="1:24">
      <c r="A348" t="s">
        <v>1869</v>
      </c>
      <c r="B348" t="s">
        <v>1882</v>
      </c>
      <c r="C348" t="s">
        <v>27</v>
      </c>
      <c r="D348" t="s">
        <v>1891</v>
      </c>
      <c r="E348" t="s">
        <v>1918</v>
      </c>
      <c r="F348" t="s">
        <v>1939</v>
      </c>
      <c r="G348" t="s">
        <v>1942</v>
      </c>
      <c r="H348">
        <v>297900</v>
      </c>
      <c r="I348" t="s">
        <v>1947</v>
      </c>
      <c r="J348" s="1">
        <v>44230</v>
      </c>
      <c r="K348" s="1">
        <v>44230</v>
      </c>
      <c r="L348">
        <v>12557623</v>
      </c>
      <c r="M348" t="s">
        <v>1948</v>
      </c>
      <c r="N348" s="1">
        <v>44255</v>
      </c>
      <c r="O348" t="str">
        <f t="shared" si="10"/>
        <v>정상</v>
      </c>
      <c r="P348" t="str">
        <f t="shared" si="11"/>
        <v>엠피상동</v>
      </c>
      <c r="Q348" t="s">
        <v>1952</v>
      </c>
      <c r="R348"/>
      <c r="S348"/>
      <c r="T348"/>
      <c r="U348"/>
      <c r="V348"/>
      <c r="W348" t="s">
        <v>1958</v>
      </c>
      <c r="X348"/>
    </row>
    <row r="349" spans="1:24">
      <c r="A349" t="s">
        <v>1869</v>
      </c>
      <c r="B349" t="s">
        <v>1882</v>
      </c>
      <c r="C349" t="s">
        <v>27</v>
      </c>
      <c r="D349" t="s">
        <v>1906</v>
      </c>
      <c r="E349" t="s">
        <v>1924</v>
      </c>
      <c r="F349" t="s">
        <v>1938</v>
      </c>
      <c r="G349" t="s">
        <v>1941</v>
      </c>
      <c r="H349">
        <v>125800</v>
      </c>
      <c r="I349" t="s">
        <v>1947</v>
      </c>
      <c r="J349" s="1">
        <v>44230</v>
      </c>
      <c r="K349" s="1">
        <v>44230</v>
      </c>
      <c r="L349">
        <v>12557237</v>
      </c>
      <c r="M349" t="s">
        <v>1949</v>
      </c>
      <c r="N349" s="1">
        <v>44255</v>
      </c>
      <c r="O349" t="str">
        <f t="shared" si="10"/>
        <v>정상</v>
      </c>
      <c r="P349" t="str">
        <f t="shared" si="11"/>
        <v>엠피상동</v>
      </c>
      <c r="Q349" t="s">
        <v>1953</v>
      </c>
      <c r="R349"/>
      <c r="S349"/>
      <c r="T349"/>
      <c r="U349"/>
      <c r="V349"/>
      <c r="W349" t="s">
        <v>1958</v>
      </c>
      <c r="X349"/>
    </row>
    <row r="350" spans="1:24">
      <c r="A350" t="s">
        <v>1869</v>
      </c>
      <c r="B350" t="s">
        <v>1882</v>
      </c>
      <c r="C350" t="s">
        <v>27</v>
      </c>
      <c r="D350" t="s">
        <v>1890</v>
      </c>
      <c r="E350" t="s">
        <v>1929</v>
      </c>
      <c r="F350" t="s">
        <v>1938</v>
      </c>
      <c r="G350" t="s">
        <v>1942</v>
      </c>
      <c r="H350">
        <v>131400</v>
      </c>
      <c r="I350" t="s">
        <v>1947</v>
      </c>
      <c r="J350" s="1">
        <v>44230</v>
      </c>
      <c r="K350" s="1">
        <v>44230</v>
      </c>
      <c r="L350">
        <v>12558328</v>
      </c>
      <c r="M350" t="s">
        <v>1949</v>
      </c>
      <c r="N350" s="1">
        <v>44255</v>
      </c>
      <c r="O350" t="str">
        <f t="shared" si="10"/>
        <v>정상</v>
      </c>
      <c r="P350" t="str">
        <f t="shared" si="11"/>
        <v>엠피상동</v>
      </c>
      <c r="Q350" t="s">
        <v>1952</v>
      </c>
      <c r="R350"/>
      <c r="S350"/>
      <c r="T350"/>
      <c r="U350"/>
      <c r="V350"/>
      <c r="W350" t="s">
        <v>1960</v>
      </c>
      <c r="X350"/>
    </row>
    <row r="351" spans="1:24">
      <c r="A351" t="s">
        <v>1873</v>
      </c>
      <c r="B351"/>
      <c r="C351"/>
      <c r="D351" t="s">
        <v>1909</v>
      </c>
      <c r="E351" t="s">
        <v>1932</v>
      </c>
      <c r="F351" t="s">
        <v>1938</v>
      </c>
      <c r="G351" t="s">
        <v>1942</v>
      </c>
      <c r="H351">
        <v>145280</v>
      </c>
      <c r="I351" t="s">
        <v>1947</v>
      </c>
      <c r="J351" s="1">
        <v>44230</v>
      </c>
      <c r="K351" s="1">
        <v>44230</v>
      </c>
      <c r="L351">
        <v>700073245</v>
      </c>
      <c r="M351" t="s">
        <v>1949</v>
      </c>
      <c r="N351" s="1">
        <v>44255</v>
      </c>
      <c r="O351" t="str">
        <f t="shared" si="10"/>
        <v>정상</v>
      </c>
      <c r="P351" t="str">
        <f t="shared" si="11"/>
        <v>엠피성공</v>
      </c>
      <c r="Q351" t="s">
        <v>1954</v>
      </c>
      <c r="R351"/>
      <c r="S351"/>
      <c r="T351"/>
      <c r="U351"/>
      <c r="V351"/>
      <c r="W351" t="s">
        <v>1958</v>
      </c>
      <c r="X351"/>
    </row>
    <row r="352" spans="1:24">
      <c r="A352" t="s">
        <v>1873</v>
      </c>
      <c r="B352"/>
      <c r="C352"/>
      <c r="D352" t="s">
        <v>1894</v>
      </c>
      <c r="E352" t="s">
        <v>1926</v>
      </c>
      <c r="F352" t="s">
        <v>1938</v>
      </c>
      <c r="G352" t="s">
        <v>1945</v>
      </c>
      <c r="H352">
        <v>145280</v>
      </c>
      <c r="I352" t="s">
        <v>1947</v>
      </c>
      <c r="J352" s="1">
        <v>44230</v>
      </c>
      <c r="K352" s="1">
        <v>44230</v>
      </c>
      <c r="L352">
        <v>700073246</v>
      </c>
      <c r="M352" t="s">
        <v>1950</v>
      </c>
      <c r="N352" s="1">
        <v>44255</v>
      </c>
      <c r="O352" t="str">
        <f t="shared" si="10"/>
        <v>정상</v>
      </c>
      <c r="P352" t="str">
        <f t="shared" si="11"/>
        <v>엠피성공</v>
      </c>
      <c r="Q352" t="s">
        <v>1954</v>
      </c>
      <c r="R352"/>
      <c r="S352"/>
      <c r="T352"/>
      <c r="U352"/>
      <c r="V352"/>
      <c r="W352" t="s">
        <v>1959</v>
      </c>
      <c r="X352"/>
    </row>
    <row r="353" spans="1:24">
      <c r="A353" t="s">
        <v>1869</v>
      </c>
      <c r="B353" t="s">
        <v>1882</v>
      </c>
      <c r="C353" t="s">
        <v>27</v>
      </c>
      <c r="D353" t="s">
        <v>1906</v>
      </c>
      <c r="E353" t="s">
        <v>1933</v>
      </c>
      <c r="F353" t="s">
        <v>1938</v>
      </c>
      <c r="G353" t="s">
        <v>1943</v>
      </c>
      <c r="H353">
        <v>68701</v>
      </c>
      <c r="I353" t="s">
        <v>1947</v>
      </c>
      <c r="J353" s="1">
        <v>44229</v>
      </c>
      <c r="K353" s="1">
        <v>44229</v>
      </c>
      <c r="L353">
        <v>221020119213</v>
      </c>
      <c r="M353" t="s">
        <v>1948</v>
      </c>
      <c r="N353" s="1">
        <v>44255</v>
      </c>
      <c r="O353" t="str">
        <f t="shared" si="10"/>
        <v>정상</v>
      </c>
      <c r="P353" t="str">
        <f t="shared" si="11"/>
        <v>엠피상동</v>
      </c>
      <c r="Q353" t="s">
        <v>1954</v>
      </c>
      <c r="R353"/>
      <c r="S353"/>
      <c r="T353"/>
      <c r="U353"/>
      <c r="V353"/>
      <c r="W353" t="s">
        <v>1959</v>
      </c>
      <c r="X353" s="1">
        <v>2958465</v>
      </c>
    </row>
    <row r="354" spans="1:24">
      <c r="A354" t="s">
        <v>1869</v>
      </c>
      <c r="B354" t="s">
        <v>1882</v>
      </c>
      <c r="C354" t="s">
        <v>27</v>
      </c>
      <c r="D354" t="s">
        <v>1906</v>
      </c>
      <c r="E354" t="s">
        <v>1917</v>
      </c>
      <c r="F354" t="s">
        <v>1938</v>
      </c>
      <c r="G354" t="s">
        <v>1943</v>
      </c>
      <c r="H354">
        <v>52676</v>
      </c>
      <c r="I354" t="s">
        <v>1947</v>
      </c>
      <c r="J354" s="1">
        <v>44229</v>
      </c>
      <c r="K354" s="1">
        <v>44229</v>
      </c>
      <c r="L354">
        <v>1725636200006</v>
      </c>
      <c r="M354" t="s">
        <v>1949</v>
      </c>
      <c r="N354" s="1">
        <v>44255</v>
      </c>
      <c r="O354" t="str">
        <f t="shared" si="10"/>
        <v>정상</v>
      </c>
      <c r="P354" t="str">
        <f t="shared" si="11"/>
        <v>엠피상동</v>
      </c>
      <c r="Q354" t="s">
        <v>1956</v>
      </c>
      <c r="R354"/>
      <c r="S354"/>
      <c r="T354"/>
      <c r="U354"/>
      <c r="V354"/>
      <c r="W354" t="s">
        <v>1957</v>
      </c>
      <c r="X354" s="1">
        <v>53725</v>
      </c>
    </row>
    <row r="355" spans="1:24">
      <c r="A355" t="s">
        <v>1875</v>
      </c>
      <c r="B355" t="s">
        <v>1885</v>
      </c>
      <c r="C355" t="s">
        <v>450</v>
      </c>
      <c r="D355" t="s">
        <v>1910</v>
      </c>
      <c r="E355" t="s">
        <v>1934</v>
      </c>
      <c r="F355" t="s">
        <v>1938</v>
      </c>
      <c r="G355" t="s">
        <v>1943</v>
      </c>
      <c r="H355">
        <v>52100</v>
      </c>
      <c r="I355" t="s">
        <v>1947</v>
      </c>
      <c r="J355" s="1">
        <v>44229</v>
      </c>
      <c r="K355" s="1">
        <v>44229</v>
      </c>
      <c r="L355">
        <v>3018305160001</v>
      </c>
      <c r="M355" t="s">
        <v>1949</v>
      </c>
      <c r="N355" s="1">
        <v>44255</v>
      </c>
      <c r="O355" t="str">
        <f t="shared" si="10"/>
        <v>정상</v>
      </c>
      <c r="P355" t="s">
        <v>6834</v>
      </c>
      <c r="Q355" t="s">
        <v>1954</v>
      </c>
      <c r="R355"/>
      <c r="S355"/>
      <c r="T355"/>
      <c r="U355"/>
      <c r="V355"/>
      <c r="W355" t="s">
        <v>1958</v>
      </c>
      <c r="X355" s="1">
        <v>46055</v>
      </c>
    </row>
    <row r="356" spans="1:24">
      <c r="A356" t="s">
        <v>1877</v>
      </c>
      <c r="B356" t="s">
        <v>1886</v>
      </c>
      <c r="C356" t="s">
        <v>650</v>
      </c>
      <c r="D356" t="s">
        <v>1911</v>
      </c>
      <c r="E356" t="s">
        <v>1921</v>
      </c>
      <c r="F356" t="s">
        <v>1938</v>
      </c>
      <c r="G356" t="s">
        <v>1940</v>
      </c>
      <c r="H356">
        <v>35250</v>
      </c>
      <c r="I356" t="s">
        <v>1947</v>
      </c>
      <c r="J356" s="1">
        <v>44229</v>
      </c>
      <c r="K356" s="1">
        <v>44229</v>
      </c>
      <c r="L356">
        <v>65412100001</v>
      </c>
      <c r="M356" t="s">
        <v>1949</v>
      </c>
      <c r="N356" s="1">
        <v>44255</v>
      </c>
      <c r="O356" t="str">
        <f t="shared" si="10"/>
        <v>정상</v>
      </c>
      <c r="P356" t="str">
        <f t="shared" si="11"/>
        <v>엠피피스토스</v>
      </c>
      <c r="Q356" t="s">
        <v>1952</v>
      </c>
      <c r="R356"/>
      <c r="S356"/>
      <c r="T356"/>
      <c r="U356"/>
      <c r="V356"/>
      <c r="W356" t="s">
        <v>1957</v>
      </c>
      <c r="X356" s="1">
        <v>47881</v>
      </c>
    </row>
    <row r="357" spans="1:24">
      <c r="A357" t="s">
        <v>1869</v>
      </c>
      <c r="B357" t="s">
        <v>1882</v>
      </c>
      <c r="C357" t="s">
        <v>27</v>
      </c>
      <c r="D357" t="s">
        <v>1912</v>
      </c>
      <c r="E357" t="s">
        <v>1918</v>
      </c>
      <c r="F357" t="s">
        <v>1938</v>
      </c>
      <c r="G357" t="s">
        <v>1942</v>
      </c>
      <c r="H357">
        <v>300800</v>
      </c>
      <c r="I357" t="s">
        <v>1947</v>
      </c>
      <c r="J357" s="1">
        <v>44229</v>
      </c>
      <c r="K357" s="1">
        <v>44229</v>
      </c>
      <c r="L357">
        <v>12557625</v>
      </c>
      <c r="M357" t="s">
        <v>1949</v>
      </c>
      <c r="N357" s="1">
        <v>44255</v>
      </c>
      <c r="O357" t="str">
        <f t="shared" si="10"/>
        <v>정상</v>
      </c>
      <c r="P357" t="str">
        <f t="shared" si="11"/>
        <v>엠피상동</v>
      </c>
      <c r="Q357" t="s">
        <v>1954</v>
      </c>
      <c r="R357"/>
      <c r="S357"/>
      <c r="T357"/>
      <c r="U357"/>
      <c r="V357"/>
      <c r="W357" t="s">
        <v>1957</v>
      </c>
      <c r="X357"/>
    </row>
    <row r="358" spans="1:24">
      <c r="A358" t="s">
        <v>1869</v>
      </c>
      <c r="B358" t="s">
        <v>1882</v>
      </c>
      <c r="C358" t="s">
        <v>27</v>
      </c>
      <c r="D358" t="s">
        <v>1897</v>
      </c>
      <c r="E358" t="s">
        <v>1925</v>
      </c>
      <c r="F358" t="s">
        <v>1938</v>
      </c>
      <c r="G358" t="s">
        <v>1942</v>
      </c>
      <c r="H358">
        <v>166350</v>
      </c>
      <c r="I358" t="s">
        <v>1947</v>
      </c>
      <c r="J358" s="1">
        <v>44229</v>
      </c>
      <c r="K358" s="1">
        <v>44229</v>
      </c>
      <c r="L358">
        <v>12557725</v>
      </c>
      <c r="M358" t="s">
        <v>1949</v>
      </c>
      <c r="N358" s="1">
        <v>44255</v>
      </c>
      <c r="O358" t="str">
        <f t="shared" si="10"/>
        <v>정상</v>
      </c>
      <c r="P358" t="str">
        <f t="shared" si="11"/>
        <v>엠피상동</v>
      </c>
      <c r="Q358" t="s">
        <v>1954</v>
      </c>
      <c r="R358"/>
      <c r="S358"/>
      <c r="T358"/>
      <c r="U358"/>
      <c r="V358"/>
      <c r="W358" t="s">
        <v>1957</v>
      </c>
      <c r="X358"/>
    </row>
    <row r="359" spans="1:24">
      <c r="A359" t="s">
        <v>1869</v>
      </c>
      <c r="B359" t="s">
        <v>1882</v>
      </c>
      <c r="C359" t="s">
        <v>27</v>
      </c>
      <c r="D359" t="s">
        <v>1913</v>
      </c>
      <c r="E359" t="s">
        <v>1935</v>
      </c>
      <c r="F359" t="s">
        <v>1938</v>
      </c>
      <c r="G359" t="s">
        <v>1946</v>
      </c>
      <c r="H359">
        <v>5000000</v>
      </c>
      <c r="I359" t="s">
        <v>1947</v>
      </c>
      <c r="J359" s="1">
        <v>44228</v>
      </c>
      <c r="K359" s="1">
        <v>44228</v>
      </c>
      <c r="L359">
        <v>221020118864</v>
      </c>
      <c r="M359" t="s">
        <v>1949</v>
      </c>
      <c r="N359" s="1">
        <v>44255</v>
      </c>
      <c r="O359" t="str">
        <f t="shared" si="10"/>
        <v>정상</v>
      </c>
      <c r="P359" t="str">
        <f t="shared" si="11"/>
        <v>엠피상동</v>
      </c>
      <c r="Q359" t="s">
        <v>1953</v>
      </c>
      <c r="R359"/>
      <c r="S359"/>
      <c r="T359"/>
      <c r="U359"/>
      <c r="V359"/>
      <c r="W359" t="s">
        <v>1957</v>
      </c>
      <c r="X359" s="1">
        <v>2958465</v>
      </c>
    </row>
    <row r="360" spans="1:24">
      <c r="A360" t="s">
        <v>1869</v>
      </c>
      <c r="B360" t="s">
        <v>1882</v>
      </c>
      <c r="C360" t="s">
        <v>27</v>
      </c>
      <c r="D360" t="s">
        <v>1914</v>
      </c>
      <c r="E360" t="s">
        <v>1936</v>
      </c>
      <c r="F360" t="s">
        <v>1939</v>
      </c>
      <c r="G360" t="s">
        <v>1943</v>
      </c>
      <c r="H360">
        <v>119029</v>
      </c>
      <c r="I360" t="s">
        <v>1947</v>
      </c>
      <c r="J360" s="1">
        <v>44228</v>
      </c>
      <c r="K360" s="1">
        <v>44228</v>
      </c>
      <c r="L360">
        <v>6002517000024</v>
      </c>
      <c r="M360" t="s">
        <v>1949</v>
      </c>
      <c r="N360" s="1">
        <v>44255</v>
      </c>
      <c r="O360" t="str">
        <f t="shared" si="10"/>
        <v>정상</v>
      </c>
      <c r="P360" t="str">
        <f t="shared" si="11"/>
        <v>엠피상동</v>
      </c>
      <c r="Q360" t="s">
        <v>1953</v>
      </c>
      <c r="R360"/>
      <c r="S360"/>
      <c r="T360"/>
      <c r="U360"/>
      <c r="V360"/>
      <c r="W360" t="s">
        <v>1958</v>
      </c>
      <c r="X360" s="1">
        <v>70160</v>
      </c>
    </row>
    <row r="361" spans="1:24">
      <c r="A361" t="s">
        <v>1877</v>
      </c>
      <c r="B361" t="s">
        <v>1886</v>
      </c>
      <c r="C361" t="s">
        <v>12</v>
      </c>
      <c r="D361" t="s">
        <v>1915</v>
      </c>
      <c r="E361" t="s">
        <v>1922</v>
      </c>
      <c r="F361" t="s">
        <v>1938</v>
      </c>
      <c r="G361" t="s">
        <v>1943</v>
      </c>
      <c r="H361">
        <v>39250</v>
      </c>
      <c r="I361" t="s">
        <v>1947</v>
      </c>
      <c r="J361" s="1">
        <v>44228</v>
      </c>
      <c r="K361" s="1">
        <v>44228</v>
      </c>
      <c r="L361">
        <v>47500220001</v>
      </c>
      <c r="M361" t="s">
        <v>1949</v>
      </c>
      <c r="N361" s="1">
        <v>44255</v>
      </c>
      <c r="O361" t="str">
        <f t="shared" si="10"/>
        <v>정상</v>
      </c>
      <c r="P361" t="str">
        <f t="shared" si="11"/>
        <v>엠피피스토스</v>
      </c>
      <c r="Q361" t="s">
        <v>1954</v>
      </c>
      <c r="R361"/>
      <c r="S361"/>
      <c r="T361"/>
      <c r="U361"/>
      <c r="V361"/>
      <c r="W361" t="s">
        <v>1957</v>
      </c>
      <c r="X361" s="1">
        <v>51533</v>
      </c>
    </row>
    <row r="362" spans="1:24">
      <c r="A362" t="s">
        <v>1880</v>
      </c>
      <c r="B362" t="s">
        <v>1888</v>
      </c>
      <c r="C362"/>
      <c r="D362" t="s">
        <v>1916</v>
      </c>
      <c r="E362" t="s">
        <v>1937</v>
      </c>
      <c r="F362" t="s">
        <v>1938</v>
      </c>
      <c r="G362" t="s">
        <v>1943</v>
      </c>
      <c r="H362">
        <v>36480</v>
      </c>
      <c r="I362" t="s">
        <v>1947</v>
      </c>
      <c r="J362" s="1">
        <v>44228</v>
      </c>
      <c r="K362" s="1">
        <v>44228</v>
      </c>
      <c r="L362">
        <v>112454966</v>
      </c>
      <c r="M362" t="s">
        <v>1948</v>
      </c>
      <c r="N362" s="1">
        <v>44255</v>
      </c>
      <c r="O362" t="str">
        <f t="shared" si="10"/>
        <v>정상</v>
      </c>
      <c r="P362" t="str">
        <f t="shared" si="11"/>
        <v>엠피여주</v>
      </c>
      <c r="Q362" t="s">
        <v>1954</v>
      </c>
      <c r="R362"/>
      <c r="S362"/>
      <c r="T362"/>
      <c r="U362"/>
      <c r="V362"/>
      <c r="W362" t="s">
        <v>1960</v>
      </c>
      <c r="X362" s="1">
        <v>51533</v>
      </c>
    </row>
    <row r="363" spans="1:24">
      <c r="A363" t="s">
        <v>1880</v>
      </c>
      <c r="B363" t="s">
        <v>1888</v>
      </c>
      <c r="C363"/>
      <c r="D363" t="s">
        <v>1916</v>
      </c>
      <c r="E363" t="s">
        <v>1937</v>
      </c>
      <c r="F363" t="s">
        <v>1938</v>
      </c>
      <c r="G363" t="s">
        <v>1940</v>
      </c>
      <c r="H363">
        <v>41320</v>
      </c>
      <c r="I363" t="s">
        <v>1947</v>
      </c>
      <c r="J363" s="1">
        <v>44228</v>
      </c>
      <c r="K363" s="1">
        <v>44228</v>
      </c>
      <c r="L363">
        <v>112454932</v>
      </c>
      <c r="M363" t="s">
        <v>1949</v>
      </c>
      <c r="N363" s="1">
        <v>44255</v>
      </c>
      <c r="O363" t="str">
        <f t="shared" si="10"/>
        <v>정상</v>
      </c>
      <c r="P363" t="str">
        <f t="shared" si="11"/>
        <v>엠피여주</v>
      </c>
      <c r="Q363" t="s">
        <v>1954</v>
      </c>
      <c r="R363"/>
      <c r="S363"/>
      <c r="T363"/>
      <c r="U363"/>
      <c r="V363"/>
      <c r="W363" t="s">
        <v>1958</v>
      </c>
      <c r="X363" s="1">
        <v>51533</v>
      </c>
    </row>
    <row r="364" spans="1:24">
      <c r="A364" t="s">
        <v>1961</v>
      </c>
      <c r="B364" t="s">
        <v>1976</v>
      </c>
      <c r="C364" t="s">
        <v>1976</v>
      </c>
      <c r="D364" t="s">
        <v>1994</v>
      </c>
      <c r="E364" t="s">
        <v>2139</v>
      </c>
      <c r="F364" t="s">
        <v>2176</v>
      </c>
      <c r="G364" t="s">
        <v>2176</v>
      </c>
      <c r="H364">
        <v>60220</v>
      </c>
      <c r="I364" t="s">
        <v>2179</v>
      </c>
      <c r="J364" s="1">
        <v>44237</v>
      </c>
      <c r="K364" s="1">
        <v>44237</v>
      </c>
      <c r="L364">
        <v>320210398722</v>
      </c>
      <c r="M364" t="s">
        <v>2184</v>
      </c>
      <c r="N364" s="1">
        <v>44255</v>
      </c>
      <c r="O364" t="str">
        <f t="shared" ref="O364:O427" si="12" xml:space="preserve"> IF(K364&gt;N364,W364,I364)</f>
        <v>유지</v>
      </c>
      <c r="P364" t="s">
        <v>4917</v>
      </c>
      <c r="Q364" t="s">
        <v>2191</v>
      </c>
      <c r="R364"/>
      <c r="S364"/>
      <c r="T364"/>
      <c r="U364"/>
      <c r="V364"/>
      <c r="W364" t="s">
        <v>1958</v>
      </c>
      <c r="X364"/>
    </row>
    <row r="365" spans="1:24">
      <c r="A365" t="s">
        <v>1961</v>
      </c>
      <c r="B365" t="s">
        <v>1976</v>
      </c>
      <c r="C365" t="s">
        <v>1976</v>
      </c>
      <c r="D365" t="s">
        <v>1994</v>
      </c>
      <c r="E365" t="s">
        <v>2140</v>
      </c>
      <c r="F365" t="s">
        <v>2176</v>
      </c>
      <c r="G365" t="s">
        <v>2177</v>
      </c>
      <c r="H365">
        <v>72140</v>
      </c>
      <c r="I365" t="s">
        <v>2180</v>
      </c>
      <c r="J365" s="1">
        <v>44237</v>
      </c>
      <c r="K365" s="1">
        <v>44237</v>
      </c>
      <c r="L365" t="s">
        <v>699</v>
      </c>
      <c r="M365" t="s">
        <v>2185</v>
      </c>
      <c r="N365" s="1">
        <v>44255</v>
      </c>
      <c r="O365" t="str">
        <f t="shared" si="12"/>
        <v>유지</v>
      </c>
      <c r="P365" t="s">
        <v>4917</v>
      </c>
      <c r="Q365" t="s">
        <v>2191</v>
      </c>
      <c r="R365"/>
      <c r="S365"/>
      <c r="T365"/>
      <c r="U365"/>
      <c r="V365"/>
      <c r="W365" t="s">
        <v>1960</v>
      </c>
      <c r="X365"/>
    </row>
    <row r="366" spans="1:24">
      <c r="A366" t="s">
        <v>1962</v>
      </c>
      <c r="B366" t="s">
        <v>1977</v>
      </c>
      <c r="C366" t="s">
        <v>1977</v>
      </c>
      <c r="D366" t="s">
        <v>1995</v>
      </c>
      <c r="E366" t="s">
        <v>2141</v>
      </c>
      <c r="F366" t="s">
        <v>2176</v>
      </c>
      <c r="G366" t="s">
        <v>2177</v>
      </c>
      <c r="H366">
        <v>28965</v>
      </c>
      <c r="I366" t="s">
        <v>2181</v>
      </c>
      <c r="J366" s="1">
        <v>44237</v>
      </c>
      <c r="K366" s="1">
        <v>44237</v>
      </c>
      <c r="L366">
        <v>3190815296921</v>
      </c>
      <c r="M366" t="s">
        <v>2184</v>
      </c>
      <c r="N366" s="1">
        <v>44255</v>
      </c>
      <c r="O366" t="str">
        <f t="shared" si="12"/>
        <v>유지</v>
      </c>
      <c r="P366" t="s">
        <v>6845</v>
      </c>
      <c r="Q366" t="s">
        <v>2192</v>
      </c>
      <c r="R366"/>
      <c r="S366"/>
      <c r="T366"/>
      <c r="U366"/>
      <c r="V366"/>
      <c r="W366" t="s">
        <v>1958</v>
      </c>
      <c r="X366"/>
    </row>
    <row r="367" spans="1:24">
      <c r="A367" t="s">
        <v>1962</v>
      </c>
      <c r="B367" t="s">
        <v>1977</v>
      </c>
      <c r="C367" t="s">
        <v>1977</v>
      </c>
      <c r="D367" t="s">
        <v>1996</v>
      </c>
      <c r="E367" t="s">
        <v>2142</v>
      </c>
      <c r="F367" t="s">
        <v>2176</v>
      </c>
      <c r="G367" t="s">
        <v>2176</v>
      </c>
      <c r="H367">
        <v>8980</v>
      </c>
      <c r="I367" t="s">
        <v>2182</v>
      </c>
      <c r="J367" s="1">
        <v>44237</v>
      </c>
      <c r="K367" s="1">
        <v>44237</v>
      </c>
      <c r="L367">
        <v>42142751470000</v>
      </c>
      <c r="M367" t="s">
        <v>2186</v>
      </c>
      <c r="N367" s="1">
        <v>44255</v>
      </c>
      <c r="O367" t="str">
        <f t="shared" si="12"/>
        <v>유지</v>
      </c>
      <c r="P367" t="s">
        <v>6845</v>
      </c>
      <c r="Q367" t="s">
        <v>2191</v>
      </c>
      <c r="R367"/>
      <c r="S367"/>
      <c r="T367"/>
      <c r="U367"/>
      <c r="V367"/>
      <c r="W367" t="s">
        <v>1958</v>
      </c>
      <c r="X367"/>
    </row>
    <row r="368" spans="1:24">
      <c r="A368" t="s">
        <v>1962</v>
      </c>
      <c r="B368" t="s">
        <v>1977</v>
      </c>
      <c r="C368" t="s">
        <v>1977</v>
      </c>
      <c r="D368" t="s">
        <v>1997</v>
      </c>
      <c r="E368" t="s">
        <v>2143</v>
      </c>
      <c r="F368" t="s">
        <v>2176</v>
      </c>
      <c r="G368" t="s">
        <v>2177</v>
      </c>
      <c r="H368">
        <v>45000</v>
      </c>
      <c r="I368" t="s">
        <v>2182</v>
      </c>
      <c r="J368" s="1">
        <v>44237</v>
      </c>
      <c r="K368" s="1">
        <v>44237</v>
      </c>
      <c r="L368">
        <v>42142751490000</v>
      </c>
      <c r="M368" t="s">
        <v>2184</v>
      </c>
      <c r="N368" s="1">
        <v>44255</v>
      </c>
      <c r="O368" t="str">
        <f t="shared" si="12"/>
        <v>유지</v>
      </c>
      <c r="P368" t="s">
        <v>6845</v>
      </c>
      <c r="Q368" t="s">
        <v>2193</v>
      </c>
      <c r="R368"/>
      <c r="S368"/>
      <c r="T368"/>
      <c r="U368"/>
      <c r="V368"/>
      <c r="W368" t="s">
        <v>2200</v>
      </c>
      <c r="X368"/>
    </row>
    <row r="369" spans="1:24">
      <c r="A369" t="s">
        <v>1962</v>
      </c>
      <c r="B369" t="s">
        <v>1977</v>
      </c>
      <c r="C369" t="s">
        <v>1977</v>
      </c>
      <c r="D369" t="s">
        <v>1996</v>
      </c>
      <c r="E369" t="s">
        <v>2140</v>
      </c>
      <c r="F369" t="s">
        <v>2177</v>
      </c>
      <c r="G369" t="s">
        <v>2176</v>
      </c>
      <c r="H369">
        <v>44000</v>
      </c>
      <c r="I369" t="s">
        <v>2183</v>
      </c>
      <c r="J369" s="1">
        <v>44237</v>
      </c>
      <c r="K369" s="1">
        <v>44237</v>
      </c>
      <c r="L369" t="s">
        <v>700</v>
      </c>
      <c r="M369" t="s">
        <v>2186</v>
      </c>
      <c r="N369" s="1">
        <v>44255</v>
      </c>
      <c r="O369" t="str">
        <f t="shared" si="12"/>
        <v>유지</v>
      </c>
      <c r="P369" t="s">
        <v>992</v>
      </c>
      <c r="Q369" t="s">
        <v>2194</v>
      </c>
      <c r="R369"/>
      <c r="S369"/>
      <c r="T369"/>
      <c r="U369"/>
      <c r="V369"/>
      <c r="W369" t="s">
        <v>1958</v>
      </c>
      <c r="X369"/>
    </row>
    <row r="370" spans="1:24">
      <c r="A370" t="s">
        <v>1962</v>
      </c>
      <c r="B370" t="s">
        <v>1977</v>
      </c>
      <c r="C370" t="s">
        <v>1977</v>
      </c>
      <c r="D370" t="s">
        <v>1995</v>
      </c>
      <c r="E370" t="s">
        <v>2140</v>
      </c>
      <c r="F370" t="s">
        <v>2177</v>
      </c>
      <c r="G370" t="s">
        <v>2177</v>
      </c>
      <c r="H370">
        <v>32020</v>
      </c>
      <c r="I370" t="s">
        <v>2181</v>
      </c>
      <c r="J370" s="1">
        <v>44237</v>
      </c>
      <c r="K370" s="1">
        <v>44237</v>
      </c>
      <c r="L370" t="s">
        <v>701</v>
      </c>
      <c r="M370" t="s">
        <v>2185</v>
      </c>
      <c r="N370" s="1">
        <v>44255</v>
      </c>
      <c r="O370" t="str">
        <f t="shared" si="12"/>
        <v>유지</v>
      </c>
      <c r="P370" t="s">
        <v>6846</v>
      </c>
      <c r="Q370" t="s">
        <v>2191</v>
      </c>
      <c r="R370"/>
      <c r="S370"/>
      <c r="T370"/>
      <c r="U370"/>
      <c r="V370"/>
      <c r="W370" t="s">
        <v>1960</v>
      </c>
      <c r="X370"/>
    </row>
    <row r="371" spans="1:24">
      <c r="A371" t="s">
        <v>1962</v>
      </c>
      <c r="B371" t="s">
        <v>1977</v>
      </c>
      <c r="C371" t="s">
        <v>1977</v>
      </c>
      <c r="D371" t="s">
        <v>1995</v>
      </c>
      <c r="E371" t="s">
        <v>2144</v>
      </c>
      <c r="F371" t="s">
        <v>2176</v>
      </c>
      <c r="G371" t="s">
        <v>2176</v>
      </c>
      <c r="H371">
        <v>10000</v>
      </c>
      <c r="I371" t="s">
        <v>2181</v>
      </c>
      <c r="J371" s="1">
        <v>44237</v>
      </c>
      <c r="K371" s="1">
        <v>44237</v>
      </c>
      <c r="L371">
        <v>52103551290000</v>
      </c>
      <c r="M371" t="s">
        <v>2184</v>
      </c>
      <c r="N371" s="1">
        <v>44255</v>
      </c>
      <c r="O371" t="str">
        <f t="shared" si="12"/>
        <v>유지</v>
      </c>
      <c r="P371" t="s">
        <v>992</v>
      </c>
      <c r="Q371" t="s">
        <v>2195</v>
      </c>
      <c r="R371"/>
      <c r="S371"/>
      <c r="T371"/>
      <c r="U371"/>
      <c r="V371"/>
      <c r="W371" t="s">
        <v>1958</v>
      </c>
      <c r="X371"/>
    </row>
    <row r="372" spans="1:24">
      <c r="A372" t="s">
        <v>1962</v>
      </c>
      <c r="B372" t="s">
        <v>1977</v>
      </c>
      <c r="C372" t="s">
        <v>1977</v>
      </c>
      <c r="D372" t="s">
        <v>1998</v>
      </c>
      <c r="E372" t="s">
        <v>2144</v>
      </c>
      <c r="F372" t="s">
        <v>2176</v>
      </c>
      <c r="G372" t="s">
        <v>2177</v>
      </c>
      <c r="H372">
        <v>140000</v>
      </c>
      <c r="I372" t="s">
        <v>2181</v>
      </c>
      <c r="J372" s="1">
        <v>44237</v>
      </c>
      <c r="K372" s="1">
        <v>44237</v>
      </c>
      <c r="L372">
        <v>52103570570000</v>
      </c>
      <c r="M372" t="s">
        <v>2187</v>
      </c>
      <c r="N372" s="1">
        <v>44255</v>
      </c>
      <c r="O372" t="str">
        <f t="shared" si="12"/>
        <v>유지</v>
      </c>
      <c r="P372" t="s">
        <v>6847</v>
      </c>
      <c r="Q372" t="s">
        <v>2196</v>
      </c>
      <c r="R372"/>
      <c r="S372"/>
      <c r="T372"/>
      <c r="U372"/>
      <c r="V372"/>
      <c r="W372" t="s">
        <v>1958</v>
      </c>
      <c r="X372"/>
    </row>
    <row r="373" spans="1:24">
      <c r="A373" t="s">
        <v>1963</v>
      </c>
      <c r="B373" t="s">
        <v>1978</v>
      </c>
      <c r="C373" t="s">
        <v>1978</v>
      </c>
      <c r="D373" t="s">
        <v>1999</v>
      </c>
      <c r="E373" t="s">
        <v>2145</v>
      </c>
      <c r="F373" t="s">
        <v>2176</v>
      </c>
      <c r="G373" t="s">
        <v>2177</v>
      </c>
      <c r="H373">
        <v>7920</v>
      </c>
      <c r="I373" t="s">
        <v>2182</v>
      </c>
      <c r="J373" s="1">
        <v>44237</v>
      </c>
      <c r="K373" s="1">
        <v>44237</v>
      </c>
      <c r="L373">
        <v>42142744680000</v>
      </c>
      <c r="M373" t="s">
        <v>2184</v>
      </c>
      <c r="N373" s="1">
        <v>44255</v>
      </c>
      <c r="O373" t="str">
        <f t="shared" si="12"/>
        <v>유지</v>
      </c>
      <c r="P373" t="s">
        <v>6831</v>
      </c>
      <c r="Q373" t="s">
        <v>2196</v>
      </c>
      <c r="R373"/>
      <c r="S373"/>
      <c r="T373"/>
      <c r="U373"/>
      <c r="V373"/>
      <c r="W373" t="s">
        <v>1958</v>
      </c>
      <c r="X373"/>
    </row>
    <row r="374" spans="1:24">
      <c r="A374" t="s">
        <v>1963</v>
      </c>
      <c r="B374" t="s">
        <v>1978</v>
      </c>
      <c r="C374" t="s">
        <v>1978</v>
      </c>
      <c r="D374" t="s">
        <v>1999</v>
      </c>
      <c r="E374" t="s">
        <v>2143</v>
      </c>
      <c r="F374" t="s">
        <v>2177</v>
      </c>
      <c r="G374" t="s">
        <v>2176</v>
      </c>
      <c r="H374">
        <v>33913</v>
      </c>
      <c r="I374" t="s">
        <v>2182</v>
      </c>
      <c r="J374" s="1">
        <v>44237</v>
      </c>
      <c r="K374" s="1">
        <v>44237</v>
      </c>
      <c r="L374">
        <v>42142744740000</v>
      </c>
      <c r="M374" t="s">
        <v>2184</v>
      </c>
      <c r="N374" s="1">
        <v>44255</v>
      </c>
      <c r="O374" t="str">
        <f t="shared" si="12"/>
        <v>유지</v>
      </c>
      <c r="P374" t="s">
        <v>988</v>
      </c>
      <c r="Q374" t="s">
        <v>2195</v>
      </c>
      <c r="R374"/>
      <c r="S374"/>
      <c r="T374"/>
      <c r="U374"/>
      <c r="V374"/>
      <c r="W374" t="s">
        <v>1958</v>
      </c>
      <c r="X374"/>
    </row>
    <row r="375" spans="1:24">
      <c r="A375" t="s">
        <v>1964</v>
      </c>
      <c r="B375" t="s">
        <v>1979</v>
      </c>
      <c r="C375" t="s">
        <v>1979</v>
      </c>
      <c r="D375" t="s">
        <v>2000</v>
      </c>
      <c r="E375" t="s">
        <v>2146</v>
      </c>
      <c r="F375" t="s">
        <v>2177</v>
      </c>
      <c r="G375" t="s">
        <v>2177</v>
      </c>
      <c r="H375">
        <v>23030</v>
      </c>
      <c r="I375" t="s">
        <v>2182</v>
      </c>
      <c r="J375" s="1">
        <v>44237</v>
      </c>
      <c r="K375" s="1">
        <v>44237</v>
      </c>
      <c r="L375" t="s">
        <v>702</v>
      </c>
      <c r="M375" t="s">
        <v>2184</v>
      </c>
      <c r="N375" s="1">
        <v>44255</v>
      </c>
      <c r="O375" t="str">
        <f t="shared" si="12"/>
        <v>유지</v>
      </c>
      <c r="P375" t="s">
        <v>991</v>
      </c>
      <c r="Q375" t="s">
        <v>2191</v>
      </c>
      <c r="R375"/>
      <c r="S375"/>
      <c r="T375"/>
      <c r="U375"/>
      <c r="V375"/>
      <c r="W375" t="s">
        <v>1958</v>
      </c>
      <c r="X375"/>
    </row>
    <row r="376" spans="1:24">
      <c r="A376" t="s">
        <v>1965</v>
      </c>
      <c r="B376" t="s">
        <v>1980</v>
      </c>
      <c r="C376" t="s">
        <v>1980</v>
      </c>
      <c r="D376" t="s">
        <v>2001</v>
      </c>
      <c r="E376" t="s">
        <v>2147</v>
      </c>
      <c r="F376" t="s">
        <v>2177</v>
      </c>
      <c r="G376" t="s">
        <v>2177</v>
      </c>
      <c r="H376">
        <v>13382</v>
      </c>
      <c r="I376" t="s">
        <v>2182</v>
      </c>
      <c r="J376" s="1">
        <v>44237</v>
      </c>
      <c r="K376" s="1">
        <v>44237</v>
      </c>
      <c r="L376">
        <v>42146101040000</v>
      </c>
      <c r="M376" t="s">
        <v>2186</v>
      </c>
      <c r="N376" s="1">
        <v>44255</v>
      </c>
      <c r="O376" t="str">
        <f t="shared" si="12"/>
        <v>유지</v>
      </c>
      <c r="P376" t="str">
        <f t="shared" si="11"/>
        <v>엠피가온</v>
      </c>
      <c r="Q376" t="s">
        <v>2196</v>
      </c>
      <c r="R376"/>
      <c r="S376"/>
      <c r="T376"/>
      <c r="U376"/>
      <c r="V376"/>
      <c r="W376" t="s">
        <v>1958</v>
      </c>
      <c r="X376"/>
    </row>
    <row r="377" spans="1:24">
      <c r="A377" t="s">
        <v>1966</v>
      </c>
      <c r="B377" t="s">
        <v>1981</v>
      </c>
      <c r="C377" t="s">
        <v>1981</v>
      </c>
      <c r="D377" t="s">
        <v>2002</v>
      </c>
      <c r="E377" t="s">
        <v>2148</v>
      </c>
      <c r="F377" t="s">
        <v>2177</v>
      </c>
      <c r="G377" t="s">
        <v>2177</v>
      </c>
      <c r="H377">
        <v>43480</v>
      </c>
      <c r="I377" t="s">
        <v>2182</v>
      </c>
      <c r="J377" s="1">
        <v>44237</v>
      </c>
      <c r="K377" s="1">
        <v>44237</v>
      </c>
      <c r="L377">
        <v>42146100510000</v>
      </c>
      <c r="M377" t="s">
        <v>1948</v>
      </c>
      <c r="N377" s="1">
        <v>44255</v>
      </c>
      <c r="O377" t="str">
        <f t="shared" si="12"/>
        <v>유지</v>
      </c>
      <c r="P377" t="s">
        <v>6840</v>
      </c>
      <c r="Q377" t="s">
        <v>2196</v>
      </c>
      <c r="R377"/>
      <c r="S377"/>
      <c r="T377"/>
      <c r="U377"/>
      <c r="V377"/>
      <c r="W377" t="s">
        <v>1958</v>
      </c>
      <c r="X377"/>
    </row>
    <row r="378" spans="1:24">
      <c r="A378" t="s">
        <v>1966</v>
      </c>
      <c r="B378" t="s">
        <v>1981</v>
      </c>
      <c r="C378" t="s">
        <v>1981</v>
      </c>
      <c r="D378" t="s">
        <v>2003</v>
      </c>
      <c r="E378" t="s">
        <v>2149</v>
      </c>
      <c r="F378" t="s">
        <v>2177</v>
      </c>
      <c r="G378" t="s">
        <v>2176</v>
      </c>
      <c r="H378">
        <v>10000</v>
      </c>
      <c r="I378" t="s">
        <v>2181</v>
      </c>
      <c r="J378" s="1">
        <v>44237</v>
      </c>
      <c r="K378" s="1">
        <v>44237</v>
      </c>
      <c r="L378" t="s">
        <v>703</v>
      </c>
      <c r="M378" t="s">
        <v>2184</v>
      </c>
      <c r="N378" s="1">
        <v>44255</v>
      </c>
      <c r="O378" t="str">
        <f t="shared" si="12"/>
        <v>유지</v>
      </c>
      <c r="P378" t="s">
        <v>990</v>
      </c>
      <c r="Q378" t="s">
        <v>2197</v>
      </c>
      <c r="R378"/>
      <c r="S378"/>
      <c r="T378"/>
      <c r="U378"/>
      <c r="V378"/>
      <c r="W378" t="s">
        <v>1958</v>
      </c>
      <c r="X378"/>
    </row>
    <row r="379" spans="1:24">
      <c r="A379" t="s">
        <v>1964</v>
      </c>
      <c r="B379" t="s">
        <v>1979</v>
      </c>
      <c r="C379" t="s">
        <v>1979</v>
      </c>
      <c r="D379" t="s">
        <v>2004</v>
      </c>
      <c r="E379" t="s">
        <v>2144</v>
      </c>
      <c r="F379" t="s">
        <v>2176</v>
      </c>
      <c r="G379" t="s">
        <v>2176</v>
      </c>
      <c r="H379">
        <v>20000</v>
      </c>
      <c r="I379" t="s">
        <v>2179</v>
      </c>
      <c r="J379" s="1">
        <v>44237</v>
      </c>
      <c r="K379" s="1">
        <v>44237</v>
      </c>
      <c r="L379">
        <v>52103536970000</v>
      </c>
      <c r="M379" t="s">
        <v>2186</v>
      </c>
      <c r="N379" s="1">
        <v>44255</v>
      </c>
      <c r="O379" t="str">
        <f t="shared" si="12"/>
        <v>유지</v>
      </c>
      <c r="P379" t="s">
        <v>991</v>
      </c>
      <c r="Q379" t="s">
        <v>2197</v>
      </c>
      <c r="R379"/>
      <c r="S379"/>
      <c r="T379"/>
      <c r="U379"/>
      <c r="V379"/>
      <c r="W379" t="s">
        <v>1958</v>
      </c>
      <c r="X379"/>
    </row>
    <row r="380" spans="1:24">
      <c r="A380" t="s">
        <v>1964</v>
      </c>
      <c r="B380" t="s">
        <v>1979</v>
      </c>
      <c r="C380" t="s">
        <v>1979</v>
      </c>
      <c r="D380" t="s">
        <v>2005</v>
      </c>
      <c r="E380" t="s">
        <v>2150</v>
      </c>
      <c r="F380" t="s">
        <v>2176</v>
      </c>
      <c r="G380" t="s">
        <v>2177</v>
      </c>
      <c r="H380">
        <v>41460</v>
      </c>
      <c r="I380" t="s">
        <v>2182</v>
      </c>
      <c r="J380" s="1">
        <v>44237</v>
      </c>
      <c r="K380" s="1">
        <v>44237</v>
      </c>
      <c r="L380">
        <v>42146098770000</v>
      </c>
      <c r="M380" t="s">
        <v>2186</v>
      </c>
      <c r="N380" s="1">
        <v>44255</v>
      </c>
      <c r="O380" t="str">
        <f t="shared" si="12"/>
        <v>유지</v>
      </c>
      <c r="P380" t="s">
        <v>6842</v>
      </c>
      <c r="Q380" t="s">
        <v>2196</v>
      </c>
      <c r="R380"/>
      <c r="S380"/>
      <c r="T380"/>
      <c r="U380"/>
      <c r="V380"/>
      <c r="W380" t="s">
        <v>1960</v>
      </c>
      <c r="X380"/>
    </row>
    <row r="381" spans="1:24">
      <c r="A381" t="s">
        <v>1964</v>
      </c>
      <c r="B381" t="s">
        <v>1979</v>
      </c>
      <c r="C381" t="s">
        <v>1979</v>
      </c>
      <c r="D381" t="s">
        <v>2006</v>
      </c>
      <c r="E381" t="s">
        <v>2140</v>
      </c>
      <c r="F381" t="s">
        <v>2178</v>
      </c>
      <c r="G381" t="s">
        <v>2176</v>
      </c>
      <c r="H381">
        <v>22880</v>
      </c>
      <c r="I381" t="s">
        <v>2182</v>
      </c>
      <c r="J381" s="1">
        <v>44237</v>
      </c>
      <c r="K381" s="1">
        <v>44237</v>
      </c>
      <c r="L381" t="s">
        <v>704</v>
      </c>
      <c r="M381" t="s">
        <v>2184</v>
      </c>
      <c r="N381" s="1">
        <v>44255</v>
      </c>
      <c r="O381" t="str">
        <f t="shared" si="12"/>
        <v>유지</v>
      </c>
      <c r="P381" t="s">
        <v>991</v>
      </c>
      <c r="Q381" t="s">
        <v>2194</v>
      </c>
      <c r="R381"/>
      <c r="S381"/>
      <c r="T381"/>
      <c r="U381"/>
      <c r="V381"/>
      <c r="W381" t="s">
        <v>1958</v>
      </c>
      <c r="X381"/>
    </row>
    <row r="382" spans="1:24">
      <c r="A382" t="s">
        <v>1961</v>
      </c>
      <c r="B382" t="s">
        <v>1976</v>
      </c>
      <c r="C382" t="s">
        <v>1976</v>
      </c>
      <c r="D382" t="s">
        <v>2007</v>
      </c>
      <c r="E382" t="s">
        <v>2151</v>
      </c>
      <c r="F382" t="s">
        <v>2177</v>
      </c>
      <c r="G382" t="s">
        <v>2177</v>
      </c>
      <c r="H382">
        <v>58863</v>
      </c>
      <c r="I382" t="s">
        <v>2179</v>
      </c>
      <c r="J382" s="1">
        <v>44237</v>
      </c>
      <c r="K382" s="1">
        <v>44237</v>
      </c>
      <c r="L382">
        <v>52103547130000</v>
      </c>
      <c r="M382" t="s">
        <v>2186</v>
      </c>
      <c r="N382" s="1">
        <v>44255</v>
      </c>
      <c r="O382" t="str">
        <f t="shared" si="12"/>
        <v>유지</v>
      </c>
      <c r="P382" t="s">
        <v>4917</v>
      </c>
      <c r="Q382" t="s">
        <v>2195</v>
      </c>
      <c r="R382"/>
      <c r="S382"/>
      <c r="T382"/>
      <c r="U382"/>
      <c r="V382"/>
      <c r="W382" t="s">
        <v>1958</v>
      </c>
      <c r="X382"/>
    </row>
    <row r="383" spans="1:24">
      <c r="A383" t="s">
        <v>1961</v>
      </c>
      <c r="B383" t="s">
        <v>1976</v>
      </c>
      <c r="C383" t="s">
        <v>1976</v>
      </c>
      <c r="D383" t="s">
        <v>2007</v>
      </c>
      <c r="E383" t="s">
        <v>2152</v>
      </c>
      <c r="F383" t="s">
        <v>2176</v>
      </c>
      <c r="G383" t="s">
        <v>2176</v>
      </c>
      <c r="H383">
        <v>20289</v>
      </c>
      <c r="I383" t="s">
        <v>2179</v>
      </c>
      <c r="J383" s="1">
        <v>44237</v>
      </c>
      <c r="K383" s="1">
        <v>44237</v>
      </c>
      <c r="L383">
        <v>20210750260</v>
      </c>
      <c r="M383" t="s">
        <v>2184</v>
      </c>
      <c r="N383" s="1">
        <v>44255</v>
      </c>
      <c r="O383" t="str">
        <f t="shared" si="12"/>
        <v>유지</v>
      </c>
      <c r="P383" t="s">
        <v>4917</v>
      </c>
      <c r="Q383" t="s">
        <v>2196</v>
      </c>
      <c r="R383"/>
      <c r="S383"/>
      <c r="T383"/>
      <c r="U383"/>
      <c r="V383"/>
      <c r="W383" t="s">
        <v>1960</v>
      </c>
      <c r="X383"/>
    </row>
    <row r="384" spans="1:24">
      <c r="A384" t="s">
        <v>1962</v>
      </c>
      <c r="B384" t="s">
        <v>1977</v>
      </c>
      <c r="C384" t="s">
        <v>1977</v>
      </c>
      <c r="D384" t="s">
        <v>2008</v>
      </c>
      <c r="E384" t="s">
        <v>2151</v>
      </c>
      <c r="F384" t="s">
        <v>2177</v>
      </c>
      <c r="G384" t="s">
        <v>2177</v>
      </c>
      <c r="H384">
        <v>10500</v>
      </c>
      <c r="I384" t="s">
        <v>2182</v>
      </c>
      <c r="J384" s="1">
        <v>44237</v>
      </c>
      <c r="K384" s="1">
        <v>44237</v>
      </c>
      <c r="L384">
        <v>52103490740000</v>
      </c>
      <c r="M384" t="s">
        <v>2185</v>
      </c>
      <c r="N384" s="1">
        <v>44255</v>
      </c>
      <c r="O384" t="str">
        <f t="shared" si="12"/>
        <v>유지</v>
      </c>
      <c r="P384" t="s">
        <v>6845</v>
      </c>
      <c r="Q384" t="s">
        <v>2196</v>
      </c>
      <c r="R384"/>
      <c r="S384"/>
      <c r="T384"/>
      <c r="U384"/>
      <c r="V384"/>
      <c r="W384" t="s">
        <v>1958</v>
      </c>
      <c r="X384"/>
    </row>
    <row r="385" spans="1:24">
      <c r="A385" t="s">
        <v>1962</v>
      </c>
      <c r="B385" t="s">
        <v>1977</v>
      </c>
      <c r="C385" t="s">
        <v>1977</v>
      </c>
      <c r="D385" t="s">
        <v>1998</v>
      </c>
      <c r="E385" t="s">
        <v>2146</v>
      </c>
      <c r="F385" t="s">
        <v>2176</v>
      </c>
      <c r="G385" t="s">
        <v>2176</v>
      </c>
      <c r="H385">
        <v>78200</v>
      </c>
      <c r="I385" t="s">
        <v>2181</v>
      </c>
      <c r="J385" s="1">
        <v>44237</v>
      </c>
      <c r="K385" s="1">
        <v>44237</v>
      </c>
      <c r="L385" t="s">
        <v>705</v>
      </c>
      <c r="M385" t="s">
        <v>2188</v>
      </c>
      <c r="N385" s="1">
        <v>44255</v>
      </c>
      <c r="O385" t="str">
        <f t="shared" si="12"/>
        <v>유지</v>
      </c>
      <c r="P385" t="s">
        <v>992</v>
      </c>
      <c r="Q385" t="s">
        <v>2198</v>
      </c>
      <c r="R385"/>
      <c r="S385"/>
      <c r="T385"/>
      <c r="U385"/>
      <c r="V385"/>
      <c r="W385" t="s">
        <v>1958</v>
      </c>
      <c r="X385"/>
    </row>
    <row r="386" spans="1:24">
      <c r="A386" t="s">
        <v>1962</v>
      </c>
      <c r="B386" t="s">
        <v>1977</v>
      </c>
      <c r="C386" t="s">
        <v>1977</v>
      </c>
      <c r="D386" t="s">
        <v>2009</v>
      </c>
      <c r="E386" t="s">
        <v>2151</v>
      </c>
      <c r="F386" t="s">
        <v>2177</v>
      </c>
      <c r="G386" t="s">
        <v>2177</v>
      </c>
      <c r="H386">
        <v>35000</v>
      </c>
      <c r="I386" t="s">
        <v>2180</v>
      </c>
      <c r="J386" s="1">
        <v>44237</v>
      </c>
      <c r="K386" s="1">
        <v>44237</v>
      </c>
      <c r="L386">
        <v>52103517340000</v>
      </c>
      <c r="M386" t="s">
        <v>1948</v>
      </c>
      <c r="N386" s="1">
        <v>44255</v>
      </c>
      <c r="O386" t="str">
        <f t="shared" si="12"/>
        <v>유지</v>
      </c>
      <c r="P386" t="s">
        <v>6845</v>
      </c>
      <c r="Q386" t="s">
        <v>2196</v>
      </c>
      <c r="R386"/>
      <c r="S386"/>
      <c r="T386"/>
      <c r="U386"/>
      <c r="V386"/>
      <c r="W386" t="s">
        <v>1958</v>
      </c>
      <c r="X386"/>
    </row>
    <row r="387" spans="1:24">
      <c r="A387" t="s">
        <v>1962</v>
      </c>
      <c r="B387" t="s">
        <v>1977</v>
      </c>
      <c r="C387" t="s">
        <v>1977</v>
      </c>
      <c r="D387" t="s">
        <v>2008</v>
      </c>
      <c r="E387" t="s">
        <v>2153</v>
      </c>
      <c r="F387" t="s">
        <v>2176</v>
      </c>
      <c r="G387" t="s">
        <v>2176</v>
      </c>
      <c r="H387">
        <v>20000</v>
      </c>
      <c r="I387" t="s">
        <v>2182</v>
      </c>
      <c r="J387" s="1">
        <v>44237</v>
      </c>
      <c r="K387" s="1">
        <v>44237</v>
      </c>
      <c r="L387">
        <v>52103524720000</v>
      </c>
      <c r="M387" t="s">
        <v>2188</v>
      </c>
      <c r="N387" s="1">
        <v>44255</v>
      </c>
      <c r="O387" t="str">
        <f t="shared" si="12"/>
        <v>유지</v>
      </c>
      <c r="P387" t="s">
        <v>6845</v>
      </c>
      <c r="Q387" t="s">
        <v>2196</v>
      </c>
      <c r="R387"/>
      <c r="S387"/>
      <c r="T387"/>
      <c r="U387"/>
      <c r="V387"/>
      <c r="W387" t="s">
        <v>1958</v>
      </c>
      <c r="X387"/>
    </row>
    <row r="388" spans="1:24">
      <c r="A388" t="s">
        <v>1965</v>
      </c>
      <c r="B388" t="s">
        <v>1980</v>
      </c>
      <c r="C388" t="s">
        <v>1980</v>
      </c>
      <c r="D388" t="s">
        <v>2001</v>
      </c>
      <c r="E388" t="s">
        <v>2154</v>
      </c>
      <c r="F388" t="s">
        <v>2177</v>
      </c>
      <c r="G388" t="s">
        <v>2177</v>
      </c>
      <c r="H388">
        <v>67100</v>
      </c>
      <c r="I388" t="s">
        <v>2182</v>
      </c>
      <c r="J388" s="1">
        <v>44237</v>
      </c>
      <c r="K388" s="1">
        <v>44237</v>
      </c>
      <c r="L388" t="s">
        <v>706</v>
      </c>
      <c r="M388" t="s">
        <v>2186</v>
      </c>
      <c r="N388" s="1">
        <v>44255</v>
      </c>
      <c r="O388" t="str">
        <f t="shared" si="12"/>
        <v>유지</v>
      </c>
      <c r="P388" t="str">
        <f t="shared" ref="P385:P448" si="13">A388</f>
        <v>엠피가온</v>
      </c>
      <c r="Q388" t="s">
        <v>2193</v>
      </c>
      <c r="R388"/>
      <c r="S388"/>
      <c r="T388"/>
      <c r="U388"/>
      <c r="V388"/>
      <c r="W388" t="s">
        <v>1958</v>
      </c>
      <c r="X388"/>
    </row>
    <row r="389" spans="1:24">
      <c r="A389" t="s">
        <v>1962</v>
      </c>
      <c r="B389" t="s">
        <v>1977</v>
      </c>
      <c r="C389" t="s">
        <v>1977</v>
      </c>
      <c r="D389" t="s">
        <v>1995</v>
      </c>
      <c r="E389" t="s">
        <v>2155</v>
      </c>
      <c r="F389" t="s">
        <v>2176</v>
      </c>
      <c r="G389" t="s">
        <v>2177</v>
      </c>
      <c r="H389">
        <v>28300</v>
      </c>
      <c r="I389" t="s">
        <v>2179</v>
      </c>
      <c r="J389" s="1">
        <v>44237</v>
      </c>
      <c r="K389" s="1">
        <v>44237</v>
      </c>
      <c r="L389" t="s">
        <v>707</v>
      </c>
      <c r="M389" t="s">
        <v>2186</v>
      </c>
      <c r="N389" s="1">
        <v>44255</v>
      </c>
      <c r="O389" t="str">
        <f t="shared" si="12"/>
        <v>유지</v>
      </c>
      <c r="P389" t="s">
        <v>992</v>
      </c>
      <c r="Q389" t="s">
        <v>2196</v>
      </c>
      <c r="R389"/>
      <c r="S389"/>
      <c r="T389"/>
      <c r="U389"/>
      <c r="V389"/>
      <c r="W389" t="s">
        <v>1958</v>
      </c>
      <c r="X389"/>
    </row>
    <row r="390" spans="1:24">
      <c r="A390" t="s">
        <v>1965</v>
      </c>
      <c r="B390" t="s">
        <v>1980</v>
      </c>
      <c r="C390" t="s">
        <v>1980</v>
      </c>
      <c r="D390" t="s">
        <v>2010</v>
      </c>
      <c r="E390" t="s">
        <v>2156</v>
      </c>
      <c r="F390" t="s">
        <v>2177</v>
      </c>
      <c r="G390" t="s">
        <v>2177</v>
      </c>
      <c r="H390">
        <v>87000</v>
      </c>
      <c r="I390" t="s">
        <v>2182</v>
      </c>
      <c r="J390" s="1">
        <v>44237</v>
      </c>
      <c r="K390" s="1">
        <v>44237</v>
      </c>
      <c r="L390" t="s">
        <v>708</v>
      </c>
      <c r="M390" t="s">
        <v>2184</v>
      </c>
      <c r="N390" s="1">
        <v>44255</v>
      </c>
      <c r="O390" t="str">
        <f t="shared" si="12"/>
        <v>유지</v>
      </c>
      <c r="P390" t="str">
        <f t="shared" si="13"/>
        <v>엠피가온</v>
      </c>
      <c r="Q390" t="s">
        <v>2192</v>
      </c>
      <c r="R390"/>
      <c r="S390"/>
      <c r="T390"/>
      <c r="U390"/>
      <c r="V390"/>
      <c r="W390" t="s">
        <v>1958</v>
      </c>
      <c r="X390"/>
    </row>
    <row r="391" spans="1:24">
      <c r="A391" t="s">
        <v>1961</v>
      </c>
      <c r="B391" t="s">
        <v>1976</v>
      </c>
      <c r="C391" t="s">
        <v>1976</v>
      </c>
      <c r="D391" t="s">
        <v>1994</v>
      </c>
      <c r="E391" t="s">
        <v>2157</v>
      </c>
      <c r="F391" t="s">
        <v>2177</v>
      </c>
      <c r="G391" t="s">
        <v>2177</v>
      </c>
      <c r="H391">
        <v>31000</v>
      </c>
      <c r="I391" t="s">
        <v>2182</v>
      </c>
      <c r="J391" s="1">
        <v>44237</v>
      </c>
      <c r="K391" s="1">
        <v>44237</v>
      </c>
      <c r="L391" t="s">
        <v>709</v>
      </c>
      <c r="M391" t="s">
        <v>2189</v>
      </c>
      <c r="N391" s="1">
        <v>44255</v>
      </c>
      <c r="O391" t="str">
        <f t="shared" si="12"/>
        <v>유지</v>
      </c>
      <c r="P391" t="s">
        <v>995</v>
      </c>
      <c r="Q391" t="s">
        <v>2196</v>
      </c>
      <c r="R391"/>
      <c r="S391"/>
      <c r="T391"/>
      <c r="U391"/>
      <c r="V391"/>
      <c r="W391" t="s">
        <v>1958</v>
      </c>
      <c r="X391"/>
    </row>
    <row r="392" spans="1:24">
      <c r="A392" t="s">
        <v>1967</v>
      </c>
      <c r="B392" t="s">
        <v>1982</v>
      </c>
      <c r="C392" t="s">
        <v>1982</v>
      </c>
      <c r="D392" t="s">
        <v>2011</v>
      </c>
      <c r="E392" t="s">
        <v>2158</v>
      </c>
      <c r="F392" t="s">
        <v>2177</v>
      </c>
      <c r="G392" t="s">
        <v>2177</v>
      </c>
      <c r="H392">
        <v>30000</v>
      </c>
      <c r="I392" t="s">
        <v>2182</v>
      </c>
      <c r="J392" s="1">
        <v>44237</v>
      </c>
      <c r="K392" s="1">
        <v>44237</v>
      </c>
      <c r="L392" t="s">
        <v>710</v>
      </c>
      <c r="M392" t="s">
        <v>2184</v>
      </c>
      <c r="N392" s="1">
        <v>44255</v>
      </c>
      <c r="O392" t="str">
        <f t="shared" si="12"/>
        <v>유지</v>
      </c>
      <c r="P392" t="s">
        <v>6825</v>
      </c>
      <c r="Q392" t="s">
        <v>2197</v>
      </c>
      <c r="R392"/>
      <c r="S392"/>
      <c r="T392"/>
      <c r="U392"/>
      <c r="V392"/>
      <c r="W392" t="s">
        <v>1958</v>
      </c>
      <c r="X392"/>
    </row>
    <row r="393" spans="1:24">
      <c r="A393" t="s">
        <v>1968</v>
      </c>
      <c r="B393" t="s">
        <v>1983</v>
      </c>
      <c r="C393" t="s">
        <v>1983</v>
      </c>
      <c r="D393" t="s">
        <v>2012</v>
      </c>
      <c r="E393" t="s">
        <v>2143</v>
      </c>
      <c r="F393" t="s">
        <v>2177</v>
      </c>
      <c r="G393" t="s">
        <v>2176</v>
      </c>
      <c r="H393">
        <v>118854</v>
      </c>
      <c r="I393" t="s">
        <v>2181</v>
      </c>
      <c r="J393" s="1">
        <v>44237</v>
      </c>
      <c r="K393" s="1">
        <v>44237</v>
      </c>
      <c r="L393">
        <v>42142742110000</v>
      </c>
      <c r="M393" t="s">
        <v>2189</v>
      </c>
      <c r="N393" s="1">
        <v>44255</v>
      </c>
      <c r="O393" t="str">
        <f t="shared" si="12"/>
        <v>유지</v>
      </c>
      <c r="P393" t="s">
        <v>6821</v>
      </c>
      <c r="Q393" t="s">
        <v>2196</v>
      </c>
      <c r="R393"/>
      <c r="S393"/>
      <c r="T393"/>
      <c r="U393"/>
      <c r="V393"/>
      <c r="W393" t="s">
        <v>1958</v>
      </c>
      <c r="X393"/>
    </row>
    <row r="394" spans="1:24">
      <c r="A394" t="s">
        <v>1969</v>
      </c>
      <c r="B394" t="s">
        <v>1984</v>
      </c>
      <c r="C394" t="s">
        <v>1984</v>
      </c>
      <c r="D394" t="s">
        <v>2013</v>
      </c>
      <c r="E394" t="s">
        <v>2156</v>
      </c>
      <c r="F394" t="s">
        <v>2176</v>
      </c>
      <c r="G394" t="s">
        <v>2176</v>
      </c>
      <c r="H394">
        <v>50530</v>
      </c>
      <c r="I394" t="s">
        <v>2182</v>
      </c>
      <c r="J394" s="1">
        <v>44237</v>
      </c>
      <c r="K394" s="1">
        <v>44237</v>
      </c>
      <c r="L394" t="s">
        <v>711</v>
      </c>
      <c r="M394" t="s">
        <v>2187</v>
      </c>
      <c r="N394" s="1">
        <v>44255</v>
      </c>
      <c r="O394" t="str">
        <f t="shared" si="12"/>
        <v>유지</v>
      </c>
      <c r="P394" t="str">
        <f t="shared" si="13"/>
        <v>엠피상동</v>
      </c>
      <c r="Q394" t="s">
        <v>2196</v>
      </c>
      <c r="R394"/>
      <c r="S394"/>
      <c r="T394"/>
      <c r="U394"/>
      <c r="V394"/>
      <c r="W394" t="s">
        <v>1958</v>
      </c>
      <c r="X394"/>
    </row>
    <row r="395" spans="1:24">
      <c r="A395" t="s">
        <v>1969</v>
      </c>
      <c r="B395" t="s">
        <v>1984</v>
      </c>
      <c r="C395" t="s">
        <v>1984</v>
      </c>
      <c r="D395" t="s">
        <v>2014</v>
      </c>
      <c r="E395" t="s">
        <v>2156</v>
      </c>
      <c r="F395" t="s">
        <v>2177</v>
      </c>
      <c r="G395" t="s">
        <v>2177</v>
      </c>
      <c r="H395">
        <v>30000</v>
      </c>
      <c r="I395" t="s">
        <v>2182</v>
      </c>
      <c r="J395" s="1">
        <v>44237</v>
      </c>
      <c r="K395" s="1">
        <v>44237</v>
      </c>
      <c r="L395" t="s">
        <v>712</v>
      </c>
      <c r="M395" t="s">
        <v>2186</v>
      </c>
      <c r="N395" s="1">
        <v>44255</v>
      </c>
      <c r="O395" t="str">
        <f t="shared" si="12"/>
        <v>유지</v>
      </c>
      <c r="P395" t="str">
        <f t="shared" si="13"/>
        <v>엠피상동</v>
      </c>
      <c r="Q395" t="s">
        <v>2195</v>
      </c>
      <c r="R395"/>
      <c r="S395"/>
      <c r="T395"/>
      <c r="U395"/>
      <c r="V395"/>
      <c r="W395" t="s">
        <v>1958</v>
      </c>
      <c r="X395"/>
    </row>
    <row r="396" spans="1:24">
      <c r="A396" t="s">
        <v>1970</v>
      </c>
      <c r="B396" t="s">
        <v>1985</v>
      </c>
      <c r="C396" t="s">
        <v>1985</v>
      </c>
      <c r="D396" t="s">
        <v>2015</v>
      </c>
      <c r="E396" t="s">
        <v>2149</v>
      </c>
      <c r="F396" t="s">
        <v>2177</v>
      </c>
      <c r="G396" t="s">
        <v>2176</v>
      </c>
      <c r="H396">
        <v>24220</v>
      </c>
      <c r="I396" t="s">
        <v>2182</v>
      </c>
      <c r="J396" s="1">
        <v>44237</v>
      </c>
      <c r="K396" s="1">
        <v>44237</v>
      </c>
      <c r="L396" t="s">
        <v>713</v>
      </c>
      <c r="M396" t="s">
        <v>2188</v>
      </c>
      <c r="N396" s="1">
        <v>44255</v>
      </c>
      <c r="O396" t="str">
        <f t="shared" si="12"/>
        <v>유지</v>
      </c>
      <c r="P396" t="str">
        <f t="shared" si="13"/>
        <v>엠피조은</v>
      </c>
      <c r="Q396" t="s">
        <v>2191</v>
      </c>
      <c r="R396"/>
      <c r="S396"/>
      <c r="T396"/>
      <c r="U396"/>
      <c r="V396"/>
      <c r="W396" t="s">
        <v>1958</v>
      </c>
      <c r="X396"/>
    </row>
    <row r="397" spans="1:24">
      <c r="A397" t="s">
        <v>1965</v>
      </c>
      <c r="B397" t="s">
        <v>1980</v>
      </c>
      <c r="C397" t="s">
        <v>1980</v>
      </c>
      <c r="D397" t="s">
        <v>2016</v>
      </c>
      <c r="E397" t="s">
        <v>2154</v>
      </c>
      <c r="F397" t="s">
        <v>2176</v>
      </c>
      <c r="G397" t="s">
        <v>2176</v>
      </c>
      <c r="H397">
        <v>51400</v>
      </c>
      <c r="I397" t="s">
        <v>2181</v>
      </c>
      <c r="J397" s="1">
        <v>44237</v>
      </c>
      <c r="K397" s="1">
        <v>44237</v>
      </c>
      <c r="L397" t="s">
        <v>714</v>
      </c>
      <c r="M397" t="s">
        <v>2188</v>
      </c>
      <c r="N397" s="1">
        <v>44255</v>
      </c>
      <c r="O397" t="str">
        <f t="shared" si="12"/>
        <v>유지</v>
      </c>
      <c r="P397" t="str">
        <f t="shared" si="13"/>
        <v>엠피가온</v>
      </c>
      <c r="Q397" t="s">
        <v>2195</v>
      </c>
      <c r="R397"/>
      <c r="S397"/>
      <c r="T397"/>
      <c r="U397"/>
      <c r="V397"/>
      <c r="W397" t="s">
        <v>1960</v>
      </c>
      <c r="X397"/>
    </row>
    <row r="398" spans="1:24">
      <c r="A398" t="s">
        <v>1961</v>
      </c>
      <c r="B398" t="s">
        <v>1986</v>
      </c>
      <c r="C398" t="s">
        <v>1986</v>
      </c>
      <c r="D398" t="s">
        <v>2017</v>
      </c>
      <c r="E398" t="s">
        <v>2139</v>
      </c>
      <c r="F398" t="s">
        <v>2176</v>
      </c>
      <c r="G398" t="s">
        <v>2176</v>
      </c>
      <c r="H398">
        <v>36560</v>
      </c>
      <c r="I398" t="s">
        <v>2182</v>
      </c>
      <c r="J398" s="1">
        <v>44237</v>
      </c>
      <c r="K398" s="1">
        <v>44237</v>
      </c>
      <c r="L398">
        <v>320210387077</v>
      </c>
      <c r="M398" t="s">
        <v>2186</v>
      </c>
      <c r="N398" s="1">
        <v>44255</v>
      </c>
      <c r="O398" t="str">
        <f t="shared" si="12"/>
        <v>유지</v>
      </c>
      <c r="P398" t="s">
        <v>995</v>
      </c>
      <c r="Q398" t="s">
        <v>2195</v>
      </c>
      <c r="R398"/>
      <c r="S398"/>
      <c r="T398"/>
      <c r="U398"/>
      <c r="V398"/>
      <c r="W398" t="s">
        <v>1958</v>
      </c>
      <c r="X398"/>
    </row>
    <row r="399" spans="1:24">
      <c r="A399" t="s">
        <v>1969</v>
      </c>
      <c r="B399" t="s">
        <v>1984</v>
      </c>
      <c r="C399" t="s">
        <v>1984</v>
      </c>
      <c r="D399" t="s">
        <v>1006</v>
      </c>
      <c r="E399" t="s">
        <v>2156</v>
      </c>
      <c r="F399" t="s">
        <v>2177</v>
      </c>
      <c r="G399" t="s">
        <v>2177</v>
      </c>
      <c r="H399">
        <v>30000</v>
      </c>
      <c r="I399" t="s">
        <v>2182</v>
      </c>
      <c r="J399" s="1">
        <v>44237</v>
      </c>
      <c r="K399" s="1">
        <v>44237</v>
      </c>
      <c r="L399" t="s">
        <v>715</v>
      </c>
      <c r="M399" t="s">
        <v>2184</v>
      </c>
      <c r="N399" s="1">
        <v>44255</v>
      </c>
      <c r="O399" t="str">
        <f t="shared" si="12"/>
        <v>유지</v>
      </c>
      <c r="P399" t="str">
        <f t="shared" si="13"/>
        <v>엠피상동</v>
      </c>
      <c r="Q399" t="s">
        <v>2196</v>
      </c>
      <c r="R399"/>
      <c r="S399"/>
      <c r="T399"/>
      <c r="U399"/>
      <c r="V399"/>
      <c r="W399" t="s">
        <v>1958</v>
      </c>
      <c r="X399"/>
    </row>
    <row r="400" spans="1:24">
      <c r="A400" t="s">
        <v>1961</v>
      </c>
      <c r="B400" t="s">
        <v>1986</v>
      </c>
      <c r="C400" t="s">
        <v>1986</v>
      </c>
      <c r="D400" t="s">
        <v>2018</v>
      </c>
      <c r="E400" t="s">
        <v>2159</v>
      </c>
      <c r="F400" t="s">
        <v>2177</v>
      </c>
      <c r="G400" t="s">
        <v>2176</v>
      </c>
      <c r="H400">
        <v>12200</v>
      </c>
      <c r="I400" t="s">
        <v>2182</v>
      </c>
      <c r="J400" s="1">
        <v>44237</v>
      </c>
      <c r="K400" s="1">
        <v>44237</v>
      </c>
      <c r="L400">
        <v>320210386620</v>
      </c>
      <c r="M400" t="s">
        <v>2186</v>
      </c>
      <c r="N400" s="1">
        <v>44255</v>
      </c>
      <c r="O400" t="str">
        <f t="shared" si="12"/>
        <v>유지</v>
      </c>
      <c r="P400" t="s">
        <v>995</v>
      </c>
      <c r="Q400" t="s">
        <v>2193</v>
      </c>
      <c r="R400"/>
      <c r="S400"/>
      <c r="T400"/>
      <c r="U400"/>
      <c r="V400"/>
      <c r="W400" t="s">
        <v>1958</v>
      </c>
      <c r="X400"/>
    </row>
    <row r="401" spans="1:24">
      <c r="A401" t="s">
        <v>1969</v>
      </c>
      <c r="B401" t="s">
        <v>1984</v>
      </c>
      <c r="C401" t="s">
        <v>1984</v>
      </c>
      <c r="D401" t="s">
        <v>2019</v>
      </c>
      <c r="E401" t="s">
        <v>2160</v>
      </c>
      <c r="F401" t="s">
        <v>2177</v>
      </c>
      <c r="G401" t="s">
        <v>2176</v>
      </c>
      <c r="H401">
        <v>27000</v>
      </c>
      <c r="I401" t="s">
        <v>2182</v>
      </c>
      <c r="J401" s="1">
        <v>44237</v>
      </c>
      <c r="K401" s="1">
        <v>44237</v>
      </c>
      <c r="L401" t="s">
        <v>716</v>
      </c>
      <c r="M401" t="s">
        <v>2186</v>
      </c>
      <c r="N401" s="1">
        <v>44255</v>
      </c>
      <c r="O401" t="str">
        <f t="shared" si="12"/>
        <v>유지</v>
      </c>
      <c r="P401" t="str">
        <f t="shared" si="13"/>
        <v>엠피상동</v>
      </c>
      <c r="Q401" t="s">
        <v>2196</v>
      </c>
      <c r="R401"/>
      <c r="S401"/>
      <c r="T401"/>
      <c r="U401"/>
      <c r="V401"/>
      <c r="W401" t="s">
        <v>1958</v>
      </c>
      <c r="X401"/>
    </row>
    <row r="402" spans="1:24">
      <c r="A402" t="s">
        <v>1969</v>
      </c>
      <c r="B402" t="s">
        <v>1984</v>
      </c>
      <c r="C402" t="s">
        <v>1984</v>
      </c>
      <c r="D402" t="s">
        <v>1001</v>
      </c>
      <c r="E402" t="s">
        <v>2161</v>
      </c>
      <c r="F402" t="s">
        <v>2177</v>
      </c>
      <c r="G402" t="s">
        <v>2176</v>
      </c>
      <c r="H402">
        <v>20000</v>
      </c>
      <c r="I402" t="s">
        <v>2180</v>
      </c>
      <c r="J402" s="1">
        <v>44237</v>
      </c>
      <c r="K402" s="1">
        <v>44237</v>
      </c>
      <c r="L402">
        <v>20210739690</v>
      </c>
      <c r="M402" t="s">
        <v>2185</v>
      </c>
      <c r="N402" s="1">
        <v>44255</v>
      </c>
      <c r="O402" t="str">
        <f t="shared" si="12"/>
        <v>유지</v>
      </c>
      <c r="P402" t="str">
        <f t="shared" si="13"/>
        <v>엠피상동</v>
      </c>
      <c r="Q402" t="s">
        <v>2195</v>
      </c>
      <c r="R402"/>
      <c r="S402"/>
      <c r="T402"/>
      <c r="U402"/>
      <c r="V402"/>
      <c r="W402" t="s">
        <v>1958</v>
      </c>
      <c r="X402"/>
    </row>
    <row r="403" spans="1:24">
      <c r="A403" t="s">
        <v>1961</v>
      </c>
      <c r="B403" t="s">
        <v>1986</v>
      </c>
      <c r="C403" t="s">
        <v>1986</v>
      </c>
      <c r="D403" t="s">
        <v>2018</v>
      </c>
      <c r="E403" t="s">
        <v>2162</v>
      </c>
      <c r="F403" t="s">
        <v>2177</v>
      </c>
      <c r="G403" t="s">
        <v>2177</v>
      </c>
      <c r="H403">
        <v>26450</v>
      </c>
      <c r="I403" t="s">
        <v>2182</v>
      </c>
      <c r="J403" s="1">
        <v>44237</v>
      </c>
      <c r="K403" s="1">
        <v>44237</v>
      </c>
      <c r="L403">
        <v>320210384760</v>
      </c>
      <c r="M403" t="s">
        <v>2188</v>
      </c>
      <c r="N403" s="1">
        <v>44255</v>
      </c>
      <c r="O403" t="str">
        <f t="shared" si="12"/>
        <v>유지</v>
      </c>
      <c r="P403" t="s">
        <v>4917</v>
      </c>
      <c r="Q403" t="s">
        <v>2196</v>
      </c>
      <c r="R403"/>
      <c r="S403"/>
      <c r="T403"/>
      <c r="U403"/>
      <c r="V403"/>
      <c r="W403" t="s">
        <v>1958</v>
      </c>
      <c r="X403"/>
    </row>
    <row r="404" spans="1:24">
      <c r="A404" t="s">
        <v>1970</v>
      </c>
      <c r="B404" t="s">
        <v>1985</v>
      </c>
      <c r="C404" t="s">
        <v>1985</v>
      </c>
      <c r="D404" t="s">
        <v>2015</v>
      </c>
      <c r="E404" t="s">
        <v>2149</v>
      </c>
      <c r="F404" t="s">
        <v>2177</v>
      </c>
      <c r="G404" t="s">
        <v>2177</v>
      </c>
      <c r="H404">
        <v>10000</v>
      </c>
      <c r="I404" t="s">
        <v>2181</v>
      </c>
      <c r="J404" s="1">
        <v>44237</v>
      </c>
      <c r="K404" s="1">
        <v>44237</v>
      </c>
      <c r="L404" t="s">
        <v>717</v>
      </c>
      <c r="M404" t="s">
        <v>2184</v>
      </c>
      <c r="N404" s="1">
        <v>44255</v>
      </c>
      <c r="O404" t="str">
        <f t="shared" si="12"/>
        <v>유지</v>
      </c>
      <c r="P404" t="str">
        <f t="shared" si="13"/>
        <v>엠피조은</v>
      </c>
      <c r="Q404" t="s">
        <v>2196</v>
      </c>
      <c r="R404"/>
      <c r="S404"/>
      <c r="T404"/>
      <c r="U404"/>
      <c r="V404"/>
      <c r="W404" t="s">
        <v>1958</v>
      </c>
      <c r="X404"/>
    </row>
    <row r="405" spans="1:24">
      <c r="A405" t="s">
        <v>1970</v>
      </c>
      <c r="B405" t="s">
        <v>1985</v>
      </c>
      <c r="C405" t="s">
        <v>1985</v>
      </c>
      <c r="D405" t="s">
        <v>2020</v>
      </c>
      <c r="E405" t="s">
        <v>2156</v>
      </c>
      <c r="F405" t="s">
        <v>2176</v>
      </c>
      <c r="G405" t="s">
        <v>2176</v>
      </c>
      <c r="H405">
        <v>38000</v>
      </c>
      <c r="I405" t="s">
        <v>2182</v>
      </c>
      <c r="J405" s="1">
        <v>44237</v>
      </c>
      <c r="K405" s="1">
        <v>44237</v>
      </c>
      <c r="L405" t="s">
        <v>718</v>
      </c>
      <c r="M405" t="s">
        <v>2185</v>
      </c>
      <c r="N405" s="1">
        <v>44255</v>
      </c>
      <c r="O405" t="str">
        <f t="shared" si="12"/>
        <v>유지</v>
      </c>
      <c r="P405" t="str">
        <f t="shared" si="13"/>
        <v>엠피조은</v>
      </c>
      <c r="Q405" t="s">
        <v>2196</v>
      </c>
      <c r="R405"/>
      <c r="S405"/>
      <c r="T405"/>
      <c r="U405"/>
      <c r="V405"/>
      <c r="W405" t="s">
        <v>1958</v>
      </c>
      <c r="X405"/>
    </row>
    <row r="406" spans="1:24">
      <c r="A406" t="s">
        <v>1963</v>
      </c>
      <c r="B406" t="s">
        <v>1978</v>
      </c>
      <c r="C406" t="s">
        <v>1978</v>
      </c>
      <c r="D406" t="s">
        <v>1999</v>
      </c>
      <c r="E406" t="s">
        <v>2161</v>
      </c>
      <c r="F406" t="s">
        <v>2176</v>
      </c>
      <c r="G406" t="s">
        <v>2177</v>
      </c>
      <c r="H406">
        <v>12000</v>
      </c>
      <c r="I406" t="s">
        <v>2181</v>
      </c>
      <c r="J406" s="1">
        <v>44236</v>
      </c>
      <c r="K406" s="1">
        <v>44236</v>
      </c>
      <c r="L406">
        <v>20210724346</v>
      </c>
      <c r="M406" t="s">
        <v>2184</v>
      </c>
      <c r="N406" s="1">
        <v>44255</v>
      </c>
      <c r="O406" t="str">
        <f t="shared" si="12"/>
        <v>유지</v>
      </c>
      <c r="P406" t="s">
        <v>988</v>
      </c>
      <c r="Q406" t="s">
        <v>2196</v>
      </c>
      <c r="R406"/>
      <c r="S406"/>
      <c r="T406"/>
      <c r="U406"/>
      <c r="V406"/>
      <c r="W406" t="s">
        <v>1958</v>
      </c>
      <c r="X406"/>
    </row>
    <row r="407" spans="1:24">
      <c r="A407" t="s">
        <v>1963</v>
      </c>
      <c r="B407" t="s">
        <v>1978</v>
      </c>
      <c r="C407" t="s">
        <v>1978</v>
      </c>
      <c r="D407" t="s">
        <v>2021</v>
      </c>
      <c r="E407" t="s">
        <v>2145</v>
      </c>
      <c r="F407" t="s">
        <v>2177</v>
      </c>
      <c r="G407" t="s">
        <v>2177</v>
      </c>
      <c r="H407">
        <v>31844</v>
      </c>
      <c r="I407" t="s">
        <v>2179</v>
      </c>
      <c r="J407" s="1">
        <v>44236</v>
      </c>
      <c r="K407" s="1">
        <v>44236</v>
      </c>
      <c r="L407">
        <v>42142730860000</v>
      </c>
      <c r="M407" t="s">
        <v>2184</v>
      </c>
      <c r="N407" s="1">
        <v>44255</v>
      </c>
      <c r="O407" t="str">
        <f t="shared" si="12"/>
        <v>유지</v>
      </c>
      <c r="P407" t="s">
        <v>988</v>
      </c>
      <c r="Q407" t="s">
        <v>2196</v>
      </c>
      <c r="R407"/>
      <c r="S407"/>
      <c r="T407"/>
      <c r="U407"/>
      <c r="V407"/>
      <c r="W407" t="s">
        <v>1958</v>
      </c>
      <c r="X407"/>
    </row>
    <row r="408" spans="1:24">
      <c r="A408" t="s">
        <v>1971</v>
      </c>
      <c r="B408" t="s">
        <v>1987</v>
      </c>
      <c r="C408" t="s">
        <v>1987</v>
      </c>
      <c r="D408" t="s">
        <v>2022</v>
      </c>
      <c r="E408" t="s">
        <v>2146</v>
      </c>
      <c r="F408" t="s">
        <v>2176</v>
      </c>
      <c r="G408" t="s">
        <v>2176</v>
      </c>
      <c r="H408">
        <v>85000</v>
      </c>
      <c r="I408" t="s">
        <v>2179</v>
      </c>
      <c r="J408" s="1">
        <v>44236</v>
      </c>
      <c r="K408" s="1">
        <v>44236</v>
      </c>
      <c r="L408" t="s">
        <v>719</v>
      </c>
      <c r="M408" t="s">
        <v>2188</v>
      </c>
      <c r="N408" s="1">
        <v>44255</v>
      </c>
      <c r="O408" t="str">
        <f t="shared" si="12"/>
        <v>유지</v>
      </c>
      <c r="P408" t="s">
        <v>1864</v>
      </c>
      <c r="Q408" t="s">
        <v>2196</v>
      </c>
      <c r="R408"/>
      <c r="S408"/>
      <c r="T408"/>
      <c r="U408"/>
      <c r="V408"/>
      <c r="W408" t="s">
        <v>1958</v>
      </c>
      <c r="X408"/>
    </row>
    <row r="409" spans="1:24">
      <c r="A409" t="s">
        <v>1971</v>
      </c>
      <c r="B409" t="s">
        <v>1987</v>
      </c>
      <c r="C409" t="s">
        <v>1987</v>
      </c>
      <c r="D409" t="s">
        <v>2022</v>
      </c>
      <c r="E409" t="s">
        <v>2159</v>
      </c>
      <c r="F409" t="s">
        <v>2176</v>
      </c>
      <c r="G409" t="s">
        <v>2177</v>
      </c>
      <c r="H409">
        <v>217600</v>
      </c>
      <c r="I409" t="s">
        <v>2182</v>
      </c>
      <c r="J409" s="1">
        <v>44236</v>
      </c>
      <c r="K409" s="1">
        <v>44236</v>
      </c>
      <c r="L409">
        <v>320210374936</v>
      </c>
      <c r="M409" t="s">
        <v>2184</v>
      </c>
      <c r="N409" s="1">
        <v>44255</v>
      </c>
      <c r="O409" t="str">
        <f t="shared" si="12"/>
        <v>유지</v>
      </c>
      <c r="P409" t="s">
        <v>6856</v>
      </c>
      <c r="Q409" t="s">
        <v>2196</v>
      </c>
      <c r="R409"/>
      <c r="S409"/>
      <c r="T409"/>
      <c r="U409"/>
      <c r="V409"/>
      <c r="W409" t="s">
        <v>1960</v>
      </c>
      <c r="X409"/>
    </row>
    <row r="410" spans="1:24">
      <c r="A410" t="s">
        <v>1971</v>
      </c>
      <c r="B410" t="s">
        <v>1987</v>
      </c>
      <c r="C410" t="s">
        <v>1987</v>
      </c>
      <c r="D410" t="s">
        <v>2023</v>
      </c>
      <c r="E410" t="s">
        <v>2162</v>
      </c>
      <c r="F410" t="s">
        <v>2177</v>
      </c>
      <c r="G410" t="s">
        <v>2177</v>
      </c>
      <c r="H410">
        <v>20000</v>
      </c>
      <c r="I410" t="s">
        <v>2180</v>
      </c>
      <c r="J410" s="1">
        <v>44236</v>
      </c>
      <c r="K410" s="1">
        <v>44236</v>
      </c>
      <c r="L410">
        <v>320210381587</v>
      </c>
      <c r="M410" t="s">
        <v>2184</v>
      </c>
      <c r="N410" s="1">
        <v>44255</v>
      </c>
      <c r="O410" t="str">
        <f t="shared" si="12"/>
        <v>유지</v>
      </c>
      <c r="P410" t="s">
        <v>1864</v>
      </c>
      <c r="Q410" t="s">
        <v>2196</v>
      </c>
      <c r="R410"/>
      <c r="S410"/>
      <c r="T410"/>
      <c r="U410"/>
      <c r="V410"/>
      <c r="W410" t="s">
        <v>1958</v>
      </c>
      <c r="X410"/>
    </row>
    <row r="411" spans="1:24">
      <c r="A411" t="s">
        <v>1969</v>
      </c>
      <c r="B411" t="s">
        <v>1984</v>
      </c>
      <c r="C411" t="s">
        <v>1984</v>
      </c>
      <c r="D411" t="s">
        <v>2024</v>
      </c>
      <c r="E411" t="s">
        <v>2144</v>
      </c>
      <c r="F411" t="s">
        <v>2177</v>
      </c>
      <c r="G411" t="s">
        <v>2176</v>
      </c>
      <c r="H411">
        <v>30000</v>
      </c>
      <c r="I411" t="s">
        <v>2180</v>
      </c>
      <c r="J411" s="1">
        <v>44236</v>
      </c>
      <c r="K411" s="1">
        <v>44236</v>
      </c>
      <c r="L411">
        <v>52103450920000</v>
      </c>
      <c r="M411" t="s">
        <v>1948</v>
      </c>
      <c r="N411" s="1">
        <v>44255</v>
      </c>
      <c r="O411" t="str">
        <f t="shared" si="12"/>
        <v>유지</v>
      </c>
      <c r="P411" t="str">
        <f t="shared" si="13"/>
        <v>엠피상동</v>
      </c>
      <c r="Q411" t="s">
        <v>2196</v>
      </c>
      <c r="R411"/>
      <c r="S411"/>
      <c r="T411"/>
      <c r="U411"/>
      <c r="V411"/>
      <c r="W411" t="s">
        <v>1958</v>
      </c>
      <c r="X411"/>
    </row>
    <row r="412" spans="1:24">
      <c r="A412" t="s">
        <v>1969</v>
      </c>
      <c r="B412" t="s">
        <v>1984</v>
      </c>
      <c r="C412" t="s">
        <v>1984</v>
      </c>
      <c r="D412" t="s">
        <v>2025</v>
      </c>
      <c r="E412" t="s">
        <v>2155</v>
      </c>
      <c r="F412" t="s">
        <v>2176</v>
      </c>
      <c r="G412" t="s">
        <v>2176</v>
      </c>
      <c r="H412">
        <v>20000</v>
      </c>
      <c r="I412" t="s">
        <v>2182</v>
      </c>
      <c r="J412" s="1">
        <v>44236</v>
      </c>
      <c r="K412" s="1">
        <v>44236</v>
      </c>
      <c r="L412" t="s">
        <v>720</v>
      </c>
      <c r="M412" t="s">
        <v>2184</v>
      </c>
      <c r="N412" s="1">
        <v>44255</v>
      </c>
      <c r="O412" t="str">
        <f t="shared" si="12"/>
        <v>유지</v>
      </c>
      <c r="P412" t="str">
        <f t="shared" si="13"/>
        <v>엠피상동</v>
      </c>
      <c r="Q412" t="s">
        <v>2196</v>
      </c>
      <c r="R412"/>
      <c r="S412"/>
      <c r="T412"/>
      <c r="U412"/>
      <c r="V412"/>
      <c r="W412" t="s">
        <v>1960</v>
      </c>
      <c r="X412"/>
    </row>
    <row r="413" spans="1:24">
      <c r="A413" t="s">
        <v>1968</v>
      </c>
      <c r="B413" t="s">
        <v>1983</v>
      </c>
      <c r="C413" t="s">
        <v>1983</v>
      </c>
      <c r="D413" t="s">
        <v>2012</v>
      </c>
      <c r="E413" t="s">
        <v>2152</v>
      </c>
      <c r="F413" t="s">
        <v>2177</v>
      </c>
      <c r="G413" t="s">
        <v>2176</v>
      </c>
      <c r="H413">
        <v>22917</v>
      </c>
      <c r="I413" t="s">
        <v>2180</v>
      </c>
      <c r="J413" s="1">
        <v>44236</v>
      </c>
      <c r="K413" s="1">
        <v>44236</v>
      </c>
      <c r="L413">
        <v>20210730116</v>
      </c>
      <c r="M413" t="s">
        <v>2186</v>
      </c>
      <c r="N413" s="1">
        <v>44255</v>
      </c>
      <c r="O413" t="str">
        <f t="shared" si="12"/>
        <v>유지</v>
      </c>
      <c r="P413" t="s">
        <v>6821</v>
      </c>
      <c r="Q413" t="s">
        <v>2196</v>
      </c>
      <c r="R413"/>
      <c r="S413"/>
      <c r="T413"/>
      <c r="U413"/>
      <c r="V413"/>
      <c r="W413" t="s">
        <v>1958</v>
      </c>
      <c r="X413"/>
    </row>
    <row r="414" spans="1:24">
      <c r="A414" t="s">
        <v>1968</v>
      </c>
      <c r="B414" t="s">
        <v>1983</v>
      </c>
      <c r="C414" t="s">
        <v>1983</v>
      </c>
      <c r="D414" t="s">
        <v>2012</v>
      </c>
      <c r="E414" t="s">
        <v>2163</v>
      </c>
      <c r="F414" t="s">
        <v>2176</v>
      </c>
      <c r="G414" t="s">
        <v>2176</v>
      </c>
      <c r="H414">
        <v>31093</v>
      </c>
      <c r="I414" t="s">
        <v>2183</v>
      </c>
      <c r="J414" s="1">
        <v>44236</v>
      </c>
      <c r="K414" s="1">
        <v>44236</v>
      </c>
      <c r="L414">
        <v>20210729812</v>
      </c>
      <c r="M414" t="s">
        <v>2185</v>
      </c>
      <c r="N414" s="1">
        <v>44255</v>
      </c>
      <c r="O414" t="str">
        <f t="shared" si="12"/>
        <v>유지</v>
      </c>
      <c r="P414" t="s">
        <v>6821</v>
      </c>
      <c r="Q414" t="s">
        <v>2196</v>
      </c>
      <c r="R414"/>
      <c r="S414"/>
      <c r="T414"/>
      <c r="U414"/>
      <c r="V414"/>
      <c r="W414" t="s">
        <v>1958</v>
      </c>
      <c r="X414"/>
    </row>
    <row r="415" spans="1:24">
      <c r="A415" t="s">
        <v>1962</v>
      </c>
      <c r="B415" t="s">
        <v>1977</v>
      </c>
      <c r="C415" t="s">
        <v>1977</v>
      </c>
      <c r="D415" t="s">
        <v>2026</v>
      </c>
      <c r="E415" t="s">
        <v>2154</v>
      </c>
      <c r="F415" t="s">
        <v>2176</v>
      </c>
      <c r="G415" t="s">
        <v>2176</v>
      </c>
      <c r="H415">
        <v>35850</v>
      </c>
      <c r="I415" t="s">
        <v>2182</v>
      </c>
      <c r="J415" s="1">
        <v>44236</v>
      </c>
      <c r="K415" s="1">
        <v>44236</v>
      </c>
      <c r="L415" t="s">
        <v>721</v>
      </c>
      <c r="M415" t="s">
        <v>1948</v>
      </c>
      <c r="N415" s="1">
        <v>44255</v>
      </c>
      <c r="O415" t="str">
        <f t="shared" si="12"/>
        <v>유지</v>
      </c>
      <c r="P415" t="s">
        <v>6845</v>
      </c>
      <c r="Q415" t="s">
        <v>2196</v>
      </c>
      <c r="R415"/>
      <c r="S415"/>
      <c r="T415"/>
      <c r="U415"/>
      <c r="V415"/>
      <c r="W415" t="s">
        <v>1958</v>
      </c>
      <c r="X415"/>
    </row>
    <row r="416" spans="1:24">
      <c r="A416" t="s">
        <v>1969</v>
      </c>
      <c r="B416" t="s">
        <v>1984</v>
      </c>
      <c r="C416" t="s">
        <v>1984</v>
      </c>
      <c r="D416" t="s">
        <v>2027</v>
      </c>
      <c r="E416" t="s">
        <v>2155</v>
      </c>
      <c r="F416" t="s">
        <v>2176</v>
      </c>
      <c r="G416" t="s">
        <v>2177</v>
      </c>
      <c r="H416">
        <v>24700</v>
      </c>
      <c r="I416" t="s">
        <v>2181</v>
      </c>
      <c r="J416" s="1">
        <v>44236</v>
      </c>
      <c r="K416" s="1">
        <v>44236</v>
      </c>
      <c r="L416" t="s">
        <v>722</v>
      </c>
      <c r="M416" t="s">
        <v>1948</v>
      </c>
      <c r="N416" s="1">
        <v>44255</v>
      </c>
      <c r="O416" t="str">
        <f t="shared" si="12"/>
        <v>유지</v>
      </c>
      <c r="P416" t="str">
        <f t="shared" si="13"/>
        <v>엠피상동</v>
      </c>
      <c r="Q416" t="s">
        <v>2196</v>
      </c>
      <c r="R416"/>
      <c r="S416"/>
      <c r="T416"/>
      <c r="U416"/>
      <c r="V416"/>
      <c r="W416" t="s">
        <v>1960</v>
      </c>
      <c r="X416"/>
    </row>
    <row r="417" spans="1:24">
      <c r="A417" t="s">
        <v>1969</v>
      </c>
      <c r="B417" t="s">
        <v>1984</v>
      </c>
      <c r="C417" t="s">
        <v>1984</v>
      </c>
      <c r="D417" t="s">
        <v>2028</v>
      </c>
      <c r="E417" t="s">
        <v>2158</v>
      </c>
      <c r="F417" t="s">
        <v>2177</v>
      </c>
      <c r="G417" t="s">
        <v>2176</v>
      </c>
      <c r="H417">
        <v>37000</v>
      </c>
      <c r="I417" t="s">
        <v>2182</v>
      </c>
      <c r="J417" s="1">
        <v>44236</v>
      </c>
      <c r="K417" s="1">
        <v>44236</v>
      </c>
      <c r="L417" t="s">
        <v>723</v>
      </c>
      <c r="M417" t="s">
        <v>2184</v>
      </c>
      <c r="N417" s="1">
        <v>44255</v>
      </c>
      <c r="O417" t="str">
        <f t="shared" si="12"/>
        <v>유지</v>
      </c>
      <c r="P417" t="str">
        <f t="shared" si="13"/>
        <v>엠피상동</v>
      </c>
      <c r="Q417" t="s">
        <v>2196</v>
      </c>
      <c r="R417"/>
      <c r="S417"/>
      <c r="T417"/>
      <c r="U417"/>
      <c r="V417"/>
      <c r="W417" t="s">
        <v>1958</v>
      </c>
      <c r="X417"/>
    </row>
    <row r="418" spans="1:24">
      <c r="A418" t="s">
        <v>1966</v>
      </c>
      <c r="B418" t="s">
        <v>1981</v>
      </c>
      <c r="C418" t="s">
        <v>1981</v>
      </c>
      <c r="D418" t="s">
        <v>2029</v>
      </c>
      <c r="E418" t="s">
        <v>2153</v>
      </c>
      <c r="F418" t="s">
        <v>2177</v>
      </c>
      <c r="G418" t="s">
        <v>2176</v>
      </c>
      <c r="H418">
        <v>33935</v>
      </c>
      <c r="I418" t="s">
        <v>2182</v>
      </c>
      <c r="J418" s="1">
        <v>44236</v>
      </c>
      <c r="K418" s="1">
        <v>44236</v>
      </c>
      <c r="L418">
        <v>521034524000000</v>
      </c>
      <c r="M418" t="s">
        <v>2184</v>
      </c>
      <c r="N418" s="1">
        <v>44255</v>
      </c>
      <c r="O418" t="str">
        <f t="shared" si="12"/>
        <v>유지</v>
      </c>
      <c r="P418" t="s">
        <v>6840</v>
      </c>
      <c r="Q418" t="s">
        <v>2196</v>
      </c>
      <c r="R418"/>
      <c r="S418"/>
      <c r="T418"/>
      <c r="U418"/>
      <c r="V418"/>
      <c r="W418" t="s">
        <v>1958</v>
      </c>
      <c r="X418"/>
    </row>
    <row r="419" spans="1:24">
      <c r="A419" t="s">
        <v>1966</v>
      </c>
      <c r="B419" t="s">
        <v>1981</v>
      </c>
      <c r="C419" t="s">
        <v>1981</v>
      </c>
      <c r="D419" t="s">
        <v>2029</v>
      </c>
      <c r="E419" t="s">
        <v>2144</v>
      </c>
      <c r="F419" t="s">
        <v>2177</v>
      </c>
      <c r="G419" t="s">
        <v>2177</v>
      </c>
      <c r="H419">
        <v>30735</v>
      </c>
      <c r="I419" t="s">
        <v>2182</v>
      </c>
      <c r="J419" s="1">
        <v>44236</v>
      </c>
      <c r="K419" s="1">
        <v>44236</v>
      </c>
      <c r="L419">
        <v>52103452600000</v>
      </c>
      <c r="M419" t="s">
        <v>2184</v>
      </c>
      <c r="N419" s="1">
        <v>44255</v>
      </c>
      <c r="O419" t="str">
        <f t="shared" si="12"/>
        <v>유지</v>
      </c>
      <c r="P419" t="s">
        <v>6840</v>
      </c>
      <c r="Q419" t="s">
        <v>2196</v>
      </c>
      <c r="R419"/>
      <c r="S419"/>
      <c r="T419"/>
      <c r="U419"/>
      <c r="V419"/>
      <c r="W419" t="s">
        <v>1958</v>
      </c>
      <c r="X419"/>
    </row>
    <row r="420" spans="1:24">
      <c r="A420" t="s">
        <v>1966</v>
      </c>
      <c r="B420" t="s">
        <v>1981</v>
      </c>
      <c r="C420" t="s">
        <v>1981</v>
      </c>
      <c r="D420" t="s">
        <v>2029</v>
      </c>
      <c r="E420" t="s">
        <v>2143</v>
      </c>
      <c r="F420" t="s">
        <v>2177</v>
      </c>
      <c r="G420" t="s">
        <v>2176</v>
      </c>
      <c r="H420">
        <v>94000</v>
      </c>
      <c r="I420" t="s">
        <v>2182</v>
      </c>
      <c r="J420" s="1">
        <v>44236</v>
      </c>
      <c r="K420" s="1">
        <v>44236</v>
      </c>
      <c r="L420">
        <v>42142737190000</v>
      </c>
      <c r="M420" t="s">
        <v>2190</v>
      </c>
      <c r="N420" s="1">
        <v>44255</v>
      </c>
      <c r="O420" t="str">
        <f t="shared" si="12"/>
        <v>유지</v>
      </c>
      <c r="P420" t="s">
        <v>990</v>
      </c>
      <c r="Q420" t="s">
        <v>2196</v>
      </c>
      <c r="R420"/>
      <c r="S420"/>
      <c r="T420"/>
      <c r="U420"/>
      <c r="V420"/>
      <c r="W420" t="s">
        <v>1958</v>
      </c>
      <c r="X420"/>
    </row>
    <row r="421" spans="1:24">
      <c r="A421" t="s">
        <v>1969</v>
      </c>
      <c r="B421" t="s">
        <v>1984</v>
      </c>
      <c r="C421" t="s">
        <v>1984</v>
      </c>
      <c r="D421" t="s">
        <v>2030</v>
      </c>
      <c r="E421" t="s">
        <v>2156</v>
      </c>
      <c r="F421" t="s">
        <v>2176</v>
      </c>
      <c r="G421" t="s">
        <v>2176</v>
      </c>
      <c r="H421">
        <v>38000</v>
      </c>
      <c r="I421" t="s">
        <v>2179</v>
      </c>
      <c r="J421" s="1">
        <v>44236</v>
      </c>
      <c r="K421" s="1">
        <v>44236</v>
      </c>
      <c r="L421" t="s">
        <v>724</v>
      </c>
      <c r="M421" t="s">
        <v>2188</v>
      </c>
      <c r="N421" s="1">
        <v>44255</v>
      </c>
      <c r="O421" t="str">
        <f t="shared" si="12"/>
        <v>유지</v>
      </c>
      <c r="P421" t="str">
        <f t="shared" si="13"/>
        <v>엠피상동</v>
      </c>
      <c r="Q421" t="s">
        <v>2196</v>
      </c>
      <c r="R421"/>
      <c r="S421"/>
      <c r="T421"/>
      <c r="U421"/>
      <c r="V421"/>
      <c r="W421" t="s">
        <v>1958</v>
      </c>
      <c r="X421"/>
    </row>
    <row r="422" spans="1:24">
      <c r="A422" t="s">
        <v>1969</v>
      </c>
      <c r="B422" t="s">
        <v>1984</v>
      </c>
      <c r="C422" t="s">
        <v>1984</v>
      </c>
      <c r="D422" t="s">
        <v>2031</v>
      </c>
      <c r="E422" t="s">
        <v>2140</v>
      </c>
      <c r="F422" t="s">
        <v>2177</v>
      </c>
      <c r="G422" t="s">
        <v>2176</v>
      </c>
      <c r="H422">
        <v>126000</v>
      </c>
      <c r="I422" t="s">
        <v>2180</v>
      </c>
      <c r="J422" s="1">
        <v>44236</v>
      </c>
      <c r="K422" s="1">
        <v>44236</v>
      </c>
      <c r="L422" t="s">
        <v>725</v>
      </c>
      <c r="M422" t="s">
        <v>2185</v>
      </c>
      <c r="N422" s="1">
        <v>44255</v>
      </c>
      <c r="O422" t="str">
        <f t="shared" si="12"/>
        <v>유지</v>
      </c>
      <c r="P422" t="str">
        <f t="shared" si="13"/>
        <v>엠피상동</v>
      </c>
      <c r="Q422" t="s">
        <v>2196</v>
      </c>
      <c r="R422"/>
      <c r="S422"/>
      <c r="T422"/>
      <c r="U422"/>
      <c r="V422"/>
      <c r="W422" t="s">
        <v>1958</v>
      </c>
      <c r="X422"/>
    </row>
    <row r="423" spans="1:24">
      <c r="A423" t="s">
        <v>1969</v>
      </c>
      <c r="B423" t="s">
        <v>1984</v>
      </c>
      <c r="C423" t="s">
        <v>1984</v>
      </c>
      <c r="D423" t="s">
        <v>2032</v>
      </c>
      <c r="E423" t="s">
        <v>2156</v>
      </c>
      <c r="F423" t="s">
        <v>2176</v>
      </c>
      <c r="G423" t="s">
        <v>2177</v>
      </c>
      <c r="H423">
        <v>5000</v>
      </c>
      <c r="I423" t="s">
        <v>2180</v>
      </c>
      <c r="J423" s="1">
        <v>44236</v>
      </c>
      <c r="K423" s="1">
        <v>44236</v>
      </c>
      <c r="L423" t="s">
        <v>726</v>
      </c>
      <c r="M423" t="s">
        <v>1948</v>
      </c>
      <c r="N423" s="1">
        <v>44255</v>
      </c>
      <c r="O423" t="str">
        <f t="shared" si="12"/>
        <v>유지</v>
      </c>
      <c r="P423" t="str">
        <f t="shared" si="13"/>
        <v>엠피상동</v>
      </c>
      <c r="Q423" t="s">
        <v>2196</v>
      </c>
      <c r="R423"/>
      <c r="S423"/>
      <c r="T423"/>
      <c r="U423"/>
      <c r="V423"/>
      <c r="W423" t="s">
        <v>1958</v>
      </c>
      <c r="X423"/>
    </row>
    <row r="424" spans="1:24">
      <c r="A424" t="s">
        <v>1969</v>
      </c>
      <c r="B424" t="s">
        <v>1984</v>
      </c>
      <c r="C424" t="s">
        <v>1984</v>
      </c>
      <c r="D424" t="s">
        <v>2033</v>
      </c>
      <c r="E424" t="s">
        <v>2159</v>
      </c>
      <c r="F424" t="s">
        <v>2177</v>
      </c>
      <c r="G424" t="s">
        <v>2176</v>
      </c>
      <c r="H424">
        <v>69710</v>
      </c>
      <c r="I424" t="s">
        <v>2179</v>
      </c>
      <c r="J424" s="1">
        <v>44236</v>
      </c>
      <c r="K424" s="1">
        <v>44236</v>
      </c>
      <c r="L424">
        <v>320210380135</v>
      </c>
      <c r="M424" t="s">
        <v>2188</v>
      </c>
      <c r="N424" s="1">
        <v>44255</v>
      </c>
      <c r="O424" t="str">
        <f t="shared" si="12"/>
        <v>유지</v>
      </c>
      <c r="P424" t="str">
        <f t="shared" si="13"/>
        <v>엠피상동</v>
      </c>
      <c r="Q424" t="s">
        <v>2196</v>
      </c>
      <c r="R424"/>
      <c r="S424"/>
      <c r="T424"/>
      <c r="U424"/>
      <c r="V424"/>
      <c r="W424" t="s">
        <v>1958</v>
      </c>
      <c r="X424"/>
    </row>
    <row r="425" spans="1:24">
      <c r="A425" t="s">
        <v>1969</v>
      </c>
      <c r="B425" t="s">
        <v>1984</v>
      </c>
      <c r="C425" t="s">
        <v>1984</v>
      </c>
      <c r="D425" t="s">
        <v>2034</v>
      </c>
      <c r="E425" t="s">
        <v>2162</v>
      </c>
      <c r="F425" t="s">
        <v>2176</v>
      </c>
      <c r="G425" t="s">
        <v>2176</v>
      </c>
      <c r="H425">
        <v>8260</v>
      </c>
      <c r="I425" t="s">
        <v>2180</v>
      </c>
      <c r="J425" s="1">
        <v>44236</v>
      </c>
      <c r="K425" s="1">
        <v>44236</v>
      </c>
      <c r="L425">
        <v>320210380039</v>
      </c>
      <c r="M425" t="s">
        <v>1948</v>
      </c>
      <c r="N425" s="1">
        <v>44255</v>
      </c>
      <c r="O425" t="str">
        <f t="shared" si="12"/>
        <v>유지</v>
      </c>
      <c r="P425" t="str">
        <f t="shared" si="13"/>
        <v>엠피상동</v>
      </c>
      <c r="Q425" t="s">
        <v>2196</v>
      </c>
      <c r="R425"/>
      <c r="S425"/>
      <c r="T425"/>
      <c r="U425"/>
      <c r="V425"/>
      <c r="W425" t="s">
        <v>1958</v>
      </c>
      <c r="X425"/>
    </row>
    <row r="426" spans="1:24">
      <c r="A426" t="s">
        <v>1969</v>
      </c>
      <c r="B426" t="s">
        <v>1984</v>
      </c>
      <c r="C426" t="s">
        <v>1984</v>
      </c>
      <c r="D426" t="s">
        <v>2035</v>
      </c>
      <c r="E426" t="s">
        <v>2153</v>
      </c>
      <c r="F426" t="s">
        <v>2177</v>
      </c>
      <c r="G426" t="s">
        <v>2176</v>
      </c>
      <c r="H426">
        <v>63526</v>
      </c>
      <c r="I426" t="s">
        <v>2182</v>
      </c>
      <c r="J426" s="1">
        <v>44236</v>
      </c>
      <c r="K426" s="1">
        <v>44236</v>
      </c>
      <c r="L426">
        <v>52103432050000</v>
      </c>
      <c r="M426" t="s">
        <v>1948</v>
      </c>
      <c r="N426" s="1">
        <v>44255</v>
      </c>
      <c r="O426" t="str">
        <f t="shared" si="12"/>
        <v>유지</v>
      </c>
      <c r="P426" t="str">
        <f t="shared" si="13"/>
        <v>엠피상동</v>
      </c>
      <c r="Q426" t="s">
        <v>2196</v>
      </c>
      <c r="R426"/>
      <c r="S426"/>
      <c r="T426"/>
      <c r="U426"/>
      <c r="V426"/>
      <c r="W426" t="s">
        <v>1958</v>
      </c>
      <c r="X426"/>
    </row>
    <row r="427" spans="1:24">
      <c r="A427" t="s">
        <v>1969</v>
      </c>
      <c r="B427" t="s">
        <v>1984</v>
      </c>
      <c r="C427" t="s">
        <v>1984</v>
      </c>
      <c r="D427" t="s">
        <v>2025</v>
      </c>
      <c r="E427" t="s">
        <v>2140</v>
      </c>
      <c r="F427" t="s">
        <v>2178</v>
      </c>
      <c r="G427" t="s">
        <v>2177</v>
      </c>
      <c r="H427">
        <v>20110</v>
      </c>
      <c r="I427" t="s">
        <v>2182</v>
      </c>
      <c r="J427" s="1">
        <v>44236</v>
      </c>
      <c r="K427" s="1">
        <v>44236</v>
      </c>
      <c r="L427" t="s">
        <v>727</v>
      </c>
      <c r="M427" t="s">
        <v>2188</v>
      </c>
      <c r="N427" s="1">
        <v>44255</v>
      </c>
      <c r="O427" t="str">
        <f t="shared" si="12"/>
        <v>유지</v>
      </c>
      <c r="P427" t="str">
        <f t="shared" si="13"/>
        <v>엠피상동</v>
      </c>
      <c r="Q427" t="s">
        <v>2196</v>
      </c>
      <c r="R427"/>
      <c r="S427"/>
      <c r="T427"/>
      <c r="U427"/>
      <c r="V427"/>
      <c r="W427" t="s">
        <v>1958</v>
      </c>
      <c r="X427"/>
    </row>
    <row r="428" spans="1:24">
      <c r="A428" t="s">
        <v>1969</v>
      </c>
      <c r="B428" t="s">
        <v>1984</v>
      </c>
      <c r="C428" t="s">
        <v>1984</v>
      </c>
      <c r="D428" t="s">
        <v>2036</v>
      </c>
      <c r="E428" t="s">
        <v>2147</v>
      </c>
      <c r="F428" t="s">
        <v>2177</v>
      </c>
      <c r="G428" t="s">
        <v>2177</v>
      </c>
      <c r="H428">
        <v>57625</v>
      </c>
      <c r="I428" t="s">
        <v>2181</v>
      </c>
      <c r="J428" s="1">
        <v>44236</v>
      </c>
      <c r="K428" s="1">
        <v>44236</v>
      </c>
      <c r="L428">
        <v>421460284990000</v>
      </c>
      <c r="M428" t="s">
        <v>1948</v>
      </c>
      <c r="N428" s="1">
        <v>44255</v>
      </c>
      <c r="O428" t="str">
        <f t="shared" ref="O428:O491" si="14" xml:space="preserve"> IF(K428&gt;N428,W428,I428)</f>
        <v>유지</v>
      </c>
      <c r="P428" t="str">
        <f t="shared" si="13"/>
        <v>엠피상동</v>
      </c>
      <c r="Q428" t="s">
        <v>2196</v>
      </c>
      <c r="R428"/>
      <c r="S428"/>
      <c r="T428"/>
      <c r="U428"/>
      <c r="V428"/>
      <c r="W428" t="s">
        <v>1958</v>
      </c>
      <c r="X428"/>
    </row>
    <row r="429" spans="1:24">
      <c r="A429" t="s">
        <v>1968</v>
      </c>
      <c r="B429" t="s">
        <v>1983</v>
      </c>
      <c r="C429" t="s">
        <v>1983</v>
      </c>
      <c r="D429" t="s">
        <v>2012</v>
      </c>
      <c r="E429" t="s">
        <v>2156</v>
      </c>
      <c r="F429" t="s">
        <v>2176</v>
      </c>
      <c r="G429" t="s">
        <v>2176</v>
      </c>
      <c r="H429">
        <v>44200</v>
      </c>
      <c r="I429" t="s">
        <v>2181</v>
      </c>
      <c r="J429" s="1">
        <v>44236</v>
      </c>
      <c r="K429" s="1">
        <v>44236</v>
      </c>
      <c r="L429" t="s">
        <v>728</v>
      </c>
      <c r="M429" t="s">
        <v>2184</v>
      </c>
      <c r="N429" s="1">
        <v>44255</v>
      </c>
      <c r="O429" t="str">
        <f t="shared" si="14"/>
        <v>유지</v>
      </c>
      <c r="P429" t="s">
        <v>6821</v>
      </c>
      <c r="Q429" t="s">
        <v>2196</v>
      </c>
      <c r="R429"/>
      <c r="S429"/>
      <c r="T429"/>
      <c r="U429"/>
      <c r="V429"/>
      <c r="W429" t="s">
        <v>1958</v>
      </c>
      <c r="X429"/>
    </row>
    <row r="430" spans="1:24">
      <c r="A430" t="s">
        <v>1968</v>
      </c>
      <c r="B430" t="s">
        <v>1983</v>
      </c>
      <c r="C430" t="s">
        <v>1983</v>
      </c>
      <c r="D430" t="s">
        <v>2037</v>
      </c>
      <c r="E430" t="s">
        <v>2154</v>
      </c>
      <c r="F430" t="s">
        <v>2177</v>
      </c>
      <c r="G430" t="s">
        <v>2176</v>
      </c>
      <c r="H430">
        <v>7790</v>
      </c>
      <c r="I430" t="s">
        <v>2180</v>
      </c>
      <c r="J430" s="1">
        <v>44236</v>
      </c>
      <c r="K430" s="1">
        <v>44236</v>
      </c>
      <c r="L430" t="s">
        <v>729</v>
      </c>
      <c r="M430" t="s">
        <v>2189</v>
      </c>
      <c r="N430" s="1">
        <v>44255</v>
      </c>
      <c r="O430" t="str">
        <f t="shared" si="14"/>
        <v>유지</v>
      </c>
      <c r="P430" t="s">
        <v>6821</v>
      </c>
      <c r="Q430" t="s">
        <v>2196</v>
      </c>
      <c r="R430"/>
      <c r="S430"/>
      <c r="T430"/>
      <c r="U430"/>
      <c r="V430"/>
      <c r="W430" t="s">
        <v>1958</v>
      </c>
      <c r="X430"/>
    </row>
    <row r="431" spans="1:24">
      <c r="A431" t="s">
        <v>1968</v>
      </c>
      <c r="B431" t="s">
        <v>1983</v>
      </c>
      <c r="C431" t="s">
        <v>1983</v>
      </c>
      <c r="D431" t="s">
        <v>2038</v>
      </c>
      <c r="E431" t="s">
        <v>2143</v>
      </c>
      <c r="F431" t="s">
        <v>2176</v>
      </c>
      <c r="G431" t="s">
        <v>2177</v>
      </c>
      <c r="H431">
        <v>41601</v>
      </c>
      <c r="I431" t="s">
        <v>2182</v>
      </c>
      <c r="J431" s="1">
        <v>44236</v>
      </c>
      <c r="K431" s="1">
        <v>44236</v>
      </c>
      <c r="L431">
        <v>42142734950000</v>
      </c>
      <c r="M431" t="s">
        <v>2184</v>
      </c>
      <c r="N431" s="1">
        <v>44255</v>
      </c>
      <c r="O431" t="str">
        <f t="shared" si="14"/>
        <v>유지</v>
      </c>
      <c r="P431" t="s">
        <v>6821</v>
      </c>
      <c r="Q431" t="s">
        <v>2196</v>
      </c>
      <c r="R431"/>
      <c r="S431"/>
      <c r="T431"/>
      <c r="U431"/>
      <c r="V431"/>
      <c r="W431" t="s">
        <v>1960</v>
      </c>
      <c r="X431"/>
    </row>
    <row r="432" spans="1:24">
      <c r="A432" t="s">
        <v>1966</v>
      </c>
      <c r="B432" t="s">
        <v>1981</v>
      </c>
      <c r="C432" t="s">
        <v>1981</v>
      </c>
      <c r="D432" t="s">
        <v>2039</v>
      </c>
      <c r="E432" t="s">
        <v>2143</v>
      </c>
      <c r="F432" t="s">
        <v>2176</v>
      </c>
      <c r="G432" t="s">
        <v>2177</v>
      </c>
      <c r="H432">
        <v>148644</v>
      </c>
      <c r="I432" t="s">
        <v>2181</v>
      </c>
      <c r="J432" s="1">
        <v>44236</v>
      </c>
      <c r="K432" s="1">
        <v>44236</v>
      </c>
      <c r="L432">
        <v>42142735130000</v>
      </c>
      <c r="M432" t="s">
        <v>2184</v>
      </c>
      <c r="N432" s="1">
        <v>44255</v>
      </c>
      <c r="O432" t="str">
        <f t="shared" si="14"/>
        <v>유지</v>
      </c>
      <c r="P432" t="s">
        <v>6840</v>
      </c>
      <c r="Q432" t="s">
        <v>2196</v>
      </c>
      <c r="R432"/>
      <c r="S432"/>
      <c r="T432"/>
      <c r="U432"/>
      <c r="V432"/>
      <c r="W432" t="s">
        <v>1958</v>
      </c>
      <c r="X432"/>
    </row>
    <row r="433" spans="1:24">
      <c r="A433" t="s">
        <v>1965</v>
      </c>
      <c r="B433" t="s">
        <v>1980</v>
      </c>
      <c r="C433" t="s">
        <v>1980</v>
      </c>
      <c r="D433" t="s">
        <v>2040</v>
      </c>
      <c r="E433" t="s">
        <v>2154</v>
      </c>
      <c r="F433" t="s">
        <v>2177</v>
      </c>
      <c r="G433" t="s">
        <v>2177</v>
      </c>
      <c r="H433">
        <v>136310</v>
      </c>
      <c r="I433" t="s">
        <v>2182</v>
      </c>
      <c r="J433" s="1">
        <v>44236</v>
      </c>
      <c r="K433" s="1">
        <v>44236</v>
      </c>
      <c r="L433" t="s">
        <v>730</v>
      </c>
      <c r="M433" t="s">
        <v>2186</v>
      </c>
      <c r="N433" s="1">
        <v>44255</v>
      </c>
      <c r="O433" t="str">
        <f t="shared" si="14"/>
        <v>유지</v>
      </c>
      <c r="P433" t="str">
        <f t="shared" si="13"/>
        <v>엠피가온</v>
      </c>
      <c r="Q433" t="s">
        <v>2196</v>
      </c>
      <c r="R433"/>
      <c r="S433"/>
      <c r="T433"/>
      <c r="U433"/>
      <c r="V433"/>
      <c r="W433" t="s">
        <v>1958</v>
      </c>
      <c r="X433"/>
    </row>
    <row r="434" spans="1:24">
      <c r="A434" t="s">
        <v>1965</v>
      </c>
      <c r="B434" t="s">
        <v>1980</v>
      </c>
      <c r="C434" t="s">
        <v>1980</v>
      </c>
      <c r="D434" t="s">
        <v>2041</v>
      </c>
      <c r="E434" t="s">
        <v>2157</v>
      </c>
      <c r="F434" t="s">
        <v>2176</v>
      </c>
      <c r="G434" t="s">
        <v>2177</v>
      </c>
      <c r="H434">
        <v>167000</v>
      </c>
      <c r="I434" t="s">
        <v>2179</v>
      </c>
      <c r="J434" s="1">
        <v>44236</v>
      </c>
      <c r="K434" s="1">
        <v>44236</v>
      </c>
      <c r="L434" t="s">
        <v>731</v>
      </c>
      <c r="M434" t="s">
        <v>2186</v>
      </c>
      <c r="N434" s="1">
        <v>44255</v>
      </c>
      <c r="O434" t="str">
        <f t="shared" si="14"/>
        <v>유지</v>
      </c>
      <c r="P434" t="str">
        <f t="shared" si="13"/>
        <v>엠피가온</v>
      </c>
      <c r="Q434" t="s">
        <v>2196</v>
      </c>
      <c r="R434"/>
      <c r="S434"/>
      <c r="T434"/>
      <c r="U434"/>
      <c r="V434"/>
      <c r="W434" t="s">
        <v>2200</v>
      </c>
      <c r="X434"/>
    </row>
    <row r="435" spans="1:24">
      <c r="A435" t="s">
        <v>1969</v>
      </c>
      <c r="B435" t="s">
        <v>1984</v>
      </c>
      <c r="C435" t="s">
        <v>1984</v>
      </c>
      <c r="D435" t="s">
        <v>2042</v>
      </c>
      <c r="E435" t="s">
        <v>2156</v>
      </c>
      <c r="F435" t="s">
        <v>2177</v>
      </c>
      <c r="G435" t="s">
        <v>2177</v>
      </c>
      <c r="H435">
        <v>58480</v>
      </c>
      <c r="I435" t="s">
        <v>2183</v>
      </c>
      <c r="J435" s="1">
        <v>44236</v>
      </c>
      <c r="K435" s="1">
        <v>44236</v>
      </c>
      <c r="L435" t="s">
        <v>732</v>
      </c>
      <c r="M435" t="s">
        <v>2188</v>
      </c>
      <c r="N435" s="1">
        <v>44255</v>
      </c>
      <c r="O435" t="str">
        <f t="shared" si="14"/>
        <v>유지</v>
      </c>
      <c r="P435" t="str">
        <f t="shared" si="13"/>
        <v>엠피상동</v>
      </c>
      <c r="Q435" t="s">
        <v>2196</v>
      </c>
      <c r="R435"/>
      <c r="S435"/>
      <c r="T435"/>
      <c r="U435"/>
      <c r="V435"/>
      <c r="W435" t="s">
        <v>1960</v>
      </c>
      <c r="X435"/>
    </row>
    <row r="436" spans="1:24">
      <c r="A436" t="s">
        <v>1966</v>
      </c>
      <c r="B436" t="s">
        <v>1981</v>
      </c>
      <c r="C436" t="s">
        <v>1981</v>
      </c>
      <c r="D436" t="s">
        <v>2043</v>
      </c>
      <c r="E436" t="s">
        <v>2144</v>
      </c>
      <c r="F436" t="s">
        <v>2176</v>
      </c>
      <c r="G436" t="s">
        <v>2177</v>
      </c>
      <c r="H436">
        <v>12000</v>
      </c>
      <c r="I436" t="s">
        <v>2182</v>
      </c>
      <c r="J436" s="1">
        <v>44236</v>
      </c>
      <c r="K436" s="1">
        <v>44236</v>
      </c>
      <c r="L436">
        <v>52103409800000</v>
      </c>
      <c r="M436" t="s">
        <v>2187</v>
      </c>
      <c r="N436" s="1">
        <v>44255</v>
      </c>
      <c r="O436" t="str">
        <f t="shared" si="14"/>
        <v>유지</v>
      </c>
      <c r="P436" t="s">
        <v>6840</v>
      </c>
      <c r="Q436" t="s">
        <v>2196</v>
      </c>
      <c r="R436"/>
      <c r="S436"/>
      <c r="T436"/>
      <c r="U436"/>
      <c r="V436"/>
      <c r="W436" t="s">
        <v>1958</v>
      </c>
      <c r="X436"/>
    </row>
    <row r="437" spans="1:24">
      <c r="A437" t="s">
        <v>1969</v>
      </c>
      <c r="B437" t="s">
        <v>1984</v>
      </c>
      <c r="C437" t="s">
        <v>1984</v>
      </c>
      <c r="D437" t="s">
        <v>2044</v>
      </c>
      <c r="E437" t="s">
        <v>2146</v>
      </c>
      <c r="F437" t="s">
        <v>2177</v>
      </c>
      <c r="G437" t="s">
        <v>2176</v>
      </c>
      <c r="H437">
        <v>81590</v>
      </c>
      <c r="I437" t="s">
        <v>2180</v>
      </c>
      <c r="J437" s="1">
        <v>44236</v>
      </c>
      <c r="K437" s="1">
        <v>44236</v>
      </c>
      <c r="L437" t="s">
        <v>733</v>
      </c>
      <c r="M437" t="s">
        <v>1948</v>
      </c>
      <c r="N437" s="1">
        <v>44255</v>
      </c>
      <c r="O437" t="str">
        <f t="shared" si="14"/>
        <v>유지</v>
      </c>
      <c r="P437" t="str">
        <f t="shared" si="13"/>
        <v>엠피상동</v>
      </c>
      <c r="Q437" t="s">
        <v>2196</v>
      </c>
      <c r="R437"/>
      <c r="S437"/>
      <c r="T437"/>
      <c r="U437"/>
      <c r="V437"/>
      <c r="W437" t="s">
        <v>1958</v>
      </c>
      <c r="X437"/>
    </row>
    <row r="438" spans="1:24">
      <c r="A438" t="s">
        <v>1969</v>
      </c>
      <c r="B438" t="s">
        <v>1984</v>
      </c>
      <c r="C438" t="s">
        <v>1984</v>
      </c>
      <c r="D438" t="s">
        <v>2044</v>
      </c>
      <c r="E438" t="s">
        <v>2140</v>
      </c>
      <c r="F438" t="s">
        <v>2177</v>
      </c>
      <c r="G438" t="s">
        <v>2176</v>
      </c>
      <c r="H438">
        <v>57200</v>
      </c>
      <c r="I438" t="s">
        <v>2179</v>
      </c>
      <c r="J438" s="1">
        <v>44236</v>
      </c>
      <c r="K438" s="1">
        <v>44236</v>
      </c>
      <c r="L438" t="s">
        <v>734</v>
      </c>
      <c r="M438" t="s">
        <v>1948</v>
      </c>
      <c r="N438" s="1">
        <v>44255</v>
      </c>
      <c r="O438" t="str">
        <f t="shared" si="14"/>
        <v>유지</v>
      </c>
      <c r="P438" t="str">
        <f t="shared" si="13"/>
        <v>엠피상동</v>
      </c>
      <c r="Q438" t="s">
        <v>2196</v>
      </c>
      <c r="R438"/>
      <c r="S438"/>
      <c r="T438"/>
      <c r="U438"/>
      <c r="V438"/>
      <c r="W438" t="s">
        <v>1960</v>
      </c>
      <c r="X438"/>
    </row>
    <row r="439" spans="1:24">
      <c r="A439" t="s">
        <v>1966</v>
      </c>
      <c r="B439" t="s">
        <v>1981</v>
      </c>
      <c r="C439" t="s">
        <v>1981</v>
      </c>
      <c r="D439" t="s">
        <v>2045</v>
      </c>
      <c r="E439" t="s">
        <v>2143</v>
      </c>
      <c r="F439" t="s">
        <v>2176</v>
      </c>
      <c r="G439" t="s">
        <v>2177</v>
      </c>
      <c r="H439">
        <v>35983</v>
      </c>
      <c r="I439" t="s">
        <v>2182</v>
      </c>
      <c r="J439" s="1">
        <v>44236</v>
      </c>
      <c r="K439" s="1">
        <v>44236</v>
      </c>
      <c r="L439">
        <v>42142734510000</v>
      </c>
      <c r="M439" t="s">
        <v>1948</v>
      </c>
      <c r="N439" s="1">
        <v>44255</v>
      </c>
      <c r="O439" t="str">
        <f t="shared" si="14"/>
        <v>유지</v>
      </c>
      <c r="P439" t="s">
        <v>6840</v>
      </c>
      <c r="Q439" t="s">
        <v>2196</v>
      </c>
      <c r="R439"/>
      <c r="S439"/>
      <c r="T439"/>
      <c r="U439"/>
      <c r="V439"/>
      <c r="W439" t="s">
        <v>1958</v>
      </c>
      <c r="X439"/>
    </row>
    <row r="440" spans="1:24">
      <c r="A440" t="s">
        <v>1965</v>
      </c>
      <c r="B440" t="s">
        <v>1980</v>
      </c>
      <c r="C440" t="s">
        <v>1980</v>
      </c>
      <c r="D440" t="s">
        <v>2040</v>
      </c>
      <c r="E440" t="s">
        <v>2164</v>
      </c>
      <c r="F440" t="s">
        <v>2177</v>
      </c>
      <c r="G440" t="s">
        <v>2176</v>
      </c>
      <c r="H440">
        <v>46179</v>
      </c>
      <c r="I440" t="s">
        <v>2182</v>
      </c>
      <c r="J440" s="1">
        <v>44236</v>
      </c>
      <c r="K440" s="1">
        <v>44236</v>
      </c>
      <c r="L440">
        <v>42142733700000</v>
      </c>
      <c r="M440" t="s">
        <v>2186</v>
      </c>
      <c r="N440" s="1">
        <v>44255</v>
      </c>
      <c r="O440" t="str">
        <f t="shared" si="14"/>
        <v>유지</v>
      </c>
      <c r="P440" t="str">
        <f t="shared" si="13"/>
        <v>엠피가온</v>
      </c>
      <c r="Q440" t="s">
        <v>2196</v>
      </c>
      <c r="R440"/>
      <c r="S440"/>
      <c r="T440"/>
      <c r="U440"/>
      <c r="V440"/>
      <c r="W440" t="s">
        <v>1958</v>
      </c>
      <c r="X440"/>
    </row>
    <row r="441" spans="1:24">
      <c r="A441" t="s">
        <v>1970</v>
      </c>
      <c r="B441" t="s">
        <v>1985</v>
      </c>
      <c r="C441" t="s">
        <v>1985</v>
      </c>
      <c r="D441" t="s">
        <v>2046</v>
      </c>
      <c r="E441" t="s">
        <v>2149</v>
      </c>
      <c r="F441" t="s">
        <v>2177</v>
      </c>
      <c r="G441" t="s">
        <v>2176</v>
      </c>
      <c r="H441">
        <v>20340</v>
      </c>
      <c r="I441" t="s">
        <v>2182</v>
      </c>
      <c r="J441" s="1">
        <v>44236</v>
      </c>
      <c r="K441" s="1">
        <v>44236</v>
      </c>
      <c r="L441" t="s">
        <v>735</v>
      </c>
      <c r="M441" t="s">
        <v>2184</v>
      </c>
      <c r="N441" s="1">
        <v>44255</v>
      </c>
      <c r="O441" t="str">
        <f t="shared" si="14"/>
        <v>유지</v>
      </c>
      <c r="P441" t="str">
        <f t="shared" si="13"/>
        <v>엠피조은</v>
      </c>
      <c r="Q441" t="s">
        <v>2196</v>
      </c>
      <c r="R441"/>
      <c r="S441"/>
      <c r="T441"/>
      <c r="U441"/>
      <c r="V441"/>
      <c r="W441" t="s">
        <v>1958</v>
      </c>
      <c r="X441"/>
    </row>
    <row r="442" spans="1:24">
      <c r="A442" t="s">
        <v>1965</v>
      </c>
      <c r="B442" t="s">
        <v>1980</v>
      </c>
      <c r="C442" t="s">
        <v>1980</v>
      </c>
      <c r="D442" t="s">
        <v>2001</v>
      </c>
      <c r="E442" t="s">
        <v>2156</v>
      </c>
      <c r="F442" t="s">
        <v>2176</v>
      </c>
      <c r="G442" t="s">
        <v>2177</v>
      </c>
      <c r="H442">
        <v>50000</v>
      </c>
      <c r="I442" t="s">
        <v>2181</v>
      </c>
      <c r="J442" s="1">
        <v>44236</v>
      </c>
      <c r="K442" s="1">
        <v>44236</v>
      </c>
      <c r="L442" t="s">
        <v>736</v>
      </c>
      <c r="M442" t="s">
        <v>2184</v>
      </c>
      <c r="N442" s="1">
        <v>44255</v>
      </c>
      <c r="O442" t="str">
        <f t="shared" si="14"/>
        <v>유지</v>
      </c>
      <c r="P442" t="str">
        <f t="shared" si="13"/>
        <v>엠피가온</v>
      </c>
      <c r="Q442" t="s">
        <v>2196</v>
      </c>
      <c r="R442"/>
      <c r="S442"/>
      <c r="T442"/>
      <c r="U442"/>
      <c r="V442"/>
      <c r="W442" t="s">
        <v>1960</v>
      </c>
      <c r="X442"/>
    </row>
    <row r="443" spans="1:24">
      <c r="A443" t="s">
        <v>1969</v>
      </c>
      <c r="B443" t="s">
        <v>1984</v>
      </c>
      <c r="C443" t="s">
        <v>1984</v>
      </c>
      <c r="D443" t="s">
        <v>2030</v>
      </c>
      <c r="E443" t="s">
        <v>2149</v>
      </c>
      <c r="F443" t="s">
        <v>2176</v>
      </c>
      <c r="G443" t="s">
        <v>2177</v>
      </c>
      <c r="H443">
        <v>43000</v>
      </c>
      <c r="I443" t="s">
        <v>2182</v>
      </c>
      <c r="J443" s="1">
        <v>44236</v>
      </c>
      <c r="K443" s="1">
        <v>44236</v>
      </c>
      <c r="L443" t="s">
        <v>737</v>
      </c>
      <c r="M443" t="s">
        <v>2188</v>
      </c>
      <c r="N443" s="1">
        <v>44255</v>
      </c>
      <c r="O443" t="str">
        <f t="shared" si="14"/>
        <v>유지</v>
      </c>
      <c r="P443" t="str">
        <f t="shared" si="13"/>
        <v>엠피상동</v>
      </c>
      <c r="Q443" t="s">
        <v>2196</v>
      </c>
      <c r="R443"/>
      <c r="S443"/>
      <c r="T443"/>
      <c r="U443"/>
      <c r="V443"/>
      <c r="W443" t="s">
        <v>1958</v>
      </c>
      <c r="X443"/>
    </row>
    <row r="444" spans="1:24">
      <c r="A444" t="s">
        <v>1969</v>
      </c>
      <c r="B444" t="s">
        <v>1984</v>
      </c>
      <c r="C444" t="s">
        <v>1984</v>
      </c>
      <c r="D444" t="s">
        <v>2034</v>
      </c>
      <c r="E444" t="s">
        <v>2162</v>
      </c>
      <c r="F444" t="s">
        <v>2177</v>
      </c>
      <c r="G444" t="s">
        <v>2176</v>
      </c>
      <c r="H444">
        <v>40000</v>
      </c>
      <c r="I444" t="s">
        <v>2181</v>
      </c>
      <c r="J444" s="1">
        <v>44236</v>
      </c>
      <c r="K444" s="1">
        <v>44236</v>
      </c>
      <c r="L444">
        <v>320210383993</v>
      </c>
      <c r="M444" t="s">
        <v>2188</v>
      </c>
      <c r="N444" s="1">
        <v>44255</v>
      </c>
      <c r="O444" t="str">
        <f t="shared" si="14"/>
        <v>유지</v>
      </c>
      <c r="P444" t="str">
        <f t="shared" si="13"/>
        <v>엠피상동</v>
      </c>
      <c r="Q444" t="s">
        <v>2196</v>
      </c>
      <c r="R444"/>
      <c r="S444"/>
      <c r="T444"/>
      <c r="U444"/>
      <c r="V444"/>
      <c r="W444" t="s">
        <v>1958</v>
      </c>
      <c r="X444"/>
    </row>
    <row r="445" spans="1:24">
      <c r="A445" t="s">
        <v>1969</v>
      </c>
      <c r="B445" t="s">
        <v>1984</v>
      </c>
      <c r="C445" t="s">
        <v>1984</v>
      </c>
      <c r="D445" t="s">
        <v>2047</v>
      </c>
      <c r="E445" t="s">
        <v>2156</v>
      </c>
      <c r="F445" t="s">
        <v>2177</v>
      </c>
      <c r="G445" t="s">
        <v>2177</v>
      </c>
      <c r="H445">
        <v>97000</v>
      </c>
      <c r="I445" t="s">
        <v>2182</v>
      </c>
      <c r="J445" s="1">
        <v>44236</v>
      </c>
      <c r="K445" s="1">
        <v>44236</v>
      </c>
      <c r="L445" t="s">
        <v>738</v>
      </c>
      <c r="M445" t="s">
        <v>1948</v>
      </c>
      <c r="N445" s="1">
        <v>44255</v>
      </c>
      <c r="O445" t="str">
        <f t="shared" si="14"/>
        <v>유지</v>
      </c>
      <c r="P445" t="str">
        <f t="shared" si="13"/>
        <v>엠피상동</v>
      </c>
      <c r="Q445" t="s">
        <v>2196</v>
      </c>
      <c r="R445"/>
      <c r="S445"/>
      <c r="T445"/>
      <c r="U445"/>
      <c r="V445"/>
      <c r="W445" t="s">
        <v>1958</v>
      </c>
      <c r="X445"/>
    </row>
    <row r="446" spans="1:24">
      <c r="A446" t="s">
        <v>1964</v>
      </c>
      <c r="B446" t="s">
        <v>1979</v>
      </c>
      <c r="C446" t="s">
        <v>1979</v>
      </c>
      <c r="D446" t="s">
        <v>2048</v>
      </c>
      <c r="E446" t="s">
        <v>2155</v>
      </c>
      <c r="F446" t="s">
        <v>2176</v>
      </c>
      <c r="G446" t="s">
        <v>2176</v>
      </c>
      <c r="H446">
        <v>30900</v>
      </c>
      <c r="I446" t="s">
        <v>2182</v>
      </c>
      <c r="J446" s="1">
        <v>44236</v>
      </c>
      <c r="K446" s="1">
        <v>44236</v>
      </c>
      <c r="L446" t="s">
        <v>739</v>
      </c>
      <c r="M446" t="s">
        <v>1948</v>
      </c>
      <c r="N446" s="1">
        <v>44255</v>
      </c>
      <c r="O446" t="str">
        <f t="shared" si="14"/>
        <v>유지</v>
      </c>
      <c r="P446" t="s">
        <v>991</v>
      </c>
      <c r="Q446" t="s">
        <v>2196</v>
      </c>
      <c r="R446"/>
      <c r="S446"/>
      <c r="T446"/>
      <c r="U446"/>
      <c r="V446"/>
      <c r="W446" t="s">
        <v>1958</v>
      </c>
      <c r="X446"/>
    </row>
    <row r="447" spans="1:24">
      <c r="A447" t="s">
        <v>1969</v>
      </c>
      <c r="B447" t="s">
        <v>1984</v>
      </c>
      <c r="C447" t="s">
        <v>1984</v>
      </c>
      <c r="D447" t="s">
        <v>2034</v>
      </c>
      <c r="E447" t="s">
        <v>2162</v>
      </c>
      <c r="F447" t="s">
        <v>2177</v>
      </c>
      <c r="G447" t="s">
        <v>2176</v>
      </c>
      <c r="H447">
        <v>15000</v>
      </c>
      <c r="I447" t="s">
        <v>2180</v>
      </c>
      <c r="J447" s="1">
        <v>44236</v>
      </c>
      <c r="K447" s="1">
        <v>44236</v>
      </c>
      <c r="L447">
        <v>320210372497</v>
      </c>
      <c r="M447" t="s">
        <v>2186</v>
      </c>
      <c r="N447" s="1">
        <v>44255</v>
      </c>
      <c r="O447" t="str">
        <f t="shared" si="14"/>
        <v>유지</v>
      </c>
      <c r="P447" t="str">
        <f t="shared" si="13"/>
        <v>엠피상동</v>
      </c>
      <c r="Q447" t="s">
        <v>2196</v>
      </c>
      <c r="R447"/>
      <c r="S447"/>
      <c r="T447"/>
      <c r="U447"/>
      <c r="V447"/>
      <c r="W447" t="s">
        <v>1958</v>
      </c>
      <c r="X447"/>
    </row>
    <row r="448" spans="1:24">
      <c r="A448" t="s">
        <v>1970</v>
      </c>
      <c r="B448" t="s">
        <v>1985</v>
      </c>
      <c r="C448" t="s">
        <v>1985</v>
      </c>
      <c r="D448" t="s">
        <v>2049</v>
      </c>
      <c r="E448" t="s">
        <v>2152</v>
      </c>
      <c r="F448" t="s">
        <v>2176</v>
      </c>
      <c r="G448" t="s">
        <v>2176</v>
      </c>
      <c r="H448">
        <v>20000</v>
      </c>
      <c r="I448" t="s">
        <v>2182</v>
      </c>
      <c r="J448" s="1">
        <v>44236</v>
      </c>
      <c r="K448" s="1">
        <v>44236</v>
      </c>
      <c r="L448">
        <v>20210712276</v>
      </c>
      <c r="M448" t="s">
        <v>2188</v>
      </c>
      <c r="N448" s="1">
        <v>44255</v>
      </c>
      <c r="O448" t="str">
        <f t="shared" si="14"/>
        <v>유지</v>
      </c>
      <c r="P448" t="str">
        <f t="shared" si="13"/>
        <v>엠피조은</v>
      </c>
      <c r="Q448" t="s">
        <v>2196</v>
      </c>
      <c r="R448"/>
      <c r="S448"/>
      <c r="T448"/>
      <c r="U448"/>
      <c r="V448"/>
      <c r="W448" t="s">
        <v>1958</v>
      </c>
      <c r="X448"/>
    </row>
    <row r="449" spans="1:24">
      <c r="A449" t="s">
        <v>1965</v>
      </c>
      <c r="B449" t="s">
        <v>1980</v>
      </c>
      <c r="C449" t="s">
        <v>1980</v>
      </c>
      <c r="D449" t="s">
        <v>2050</v>
      </c>
      <c r="E449" t="s">
        <v>2145</v>
      </c>
      <c r="F449" t="s">
        <v>2176</v>
      </c>
      <c r="G449" t="s">
        <v>2177</v>
      </c>
      <c r="H449">
        <v>85241</v>
      </c>
      <c r="I449" t="s">
        <v>2182</v>
      </c>
      <c r="J449" s="1">
        <v>44236</v>
      </c>
      <c r="K449" s="1">
        <v>44236</v>
      </c>
      <c r="L449">
        <v>42142730430000</v>
      </c>
      <c r="M449" t="s">
        <v>2188</v>
      </c>
      <c r="N449" s="1">
        <v>44255</v>
      </c>
      <c r="O449" t="str">
        <f t="shared" si="14"/>
        <v>유지</v>
      </c>
      <c r="P449" t="str">
        <f t="shared" ref="P449:P512" si="15">A449</f>
        <v>엠피가온</v>
      </c>
      <c r="Q449" t="s">
        <v>2196</v>
      </c>
      <c r="R449"/>
      <c r="S449"/>
      <c r="T449"/>
      <c r="U449"/>
      <c r="V449"/>
      <c r="W449" t="s">
        <v>1960</v>
      </c>
      <c r="X449"/>
    </row>
    <row r="450" spans="1:24">
      <c r="A450" t="s">
        <v>1966</v>
      </c>
      <c r="B450" t="s">
        <v>1981</v>
      </c>
      <c r="C450" t="s">
        <v>1981</v>
      </c>
      <c r="D450" t="s">
        <v>2051</v>
      </c>
      <c r="E450" t="s">
        <v>2149</v>
      </c>
      <c r="F450" t="s">
        <v>2177</v>
      </c>
      <c r="G450" t="s">
        <v>2177</v>
      </c>
      <c r="H450">
        <v>53860</v>
      </c>
      <c r="I450" t="s">
        <v>2182</v>
      </c>
      <c r="J450" s="1">
        <v>44236</v>
      </c>
      <c r="K450" s="1">
        <v>44236</v>
      </c>
      <c r="L450" t="s">
        <v>740</v>
      </c>
      <c r="M450" t="s">
        <v>2188</v>
      </c>
      <c r="N450" s="1">
        <v>44255</v>
      </c>
      <c r="O450" t="str">
        <f t="shared" si="14"/>
        <v>유지</v>
      </c>
      <c r="P450" t="s">
        <v>6840</v>
      </c>
      <c r="Q450" t="s">
        <v>2196</v>
      </c>
      <c r="R450"/>
      <c r="S450"/>
      <c r="T450"/>
      <c r="U450"/>
      <c r="V450"/>
      <c r="W450" t="s">
        <v>1958</v>
      </c>
      <c r="X450"/>
    </row>
    <row r="451" spans="1:24">
      <c r="A451" t="s">
        <v>1964</v>
      </c>
      <c r="B451" t="s">
        <v>1979</v>
      </c>
      <c r="C451" t="s">
        <v>1979</v>
      </c>
      <c r="D451" t="s">
        <v>2052</v>
      </c>
      <c r="E451" t="s">
        <v>2151</v>
      </c>
      <c r="F451" t="s">
        <v>2177</v>
      </c>
      <c r="G451" t="s">
        <v>2177</v>
      </c>
      <c r="H451">
        <v>20000</v>
      </c>
      <c r="I451" t="s">
        <v>2181</v>
      </c>
      <c r="J451" s="1">
        <v>44236</v>
      </c>
      <c r="K451" s="1">
        <v>44236</v>
      </c>
      <c r="L451">
        <v>52103372700000</v>
      </c>
      <c r="M451" t="s">
        <v>2188</v>
      </c>
      <c r="N451" s="1">
        <v>44255</v>
      </c>
      <c r="O451" t="str">
        <f t="shared" si="14"/>
        <v>유지</v>
      </c>
      <c r="P451" t="s">
        <v>991</v>
      </c>
      <c r="Q451" t="s">
        <v>2193</v>
      </c>
      <c r="R451"/>
      <c r="S451"/>
      <c r="T451"/>
      <c r="U451"/>
      <c r="V451"/>
      <c r="W451" t="s">
        <v>1960</v>
      </c>
      <c r="X451"/>
    </row>
    <row r="452" spans="1:24">
      <c r="A452" t="s">
        <v>1964</v>
      </c>
      <c r="B452" t="s">
        <v>1979</v>
      </c>
      <c r="C452" t="s">
        <v>1979</v>
      </c>
      <c r="D452" t="s">
        <v>2006</v>
      </c>
      <c r="E452" t="s">
        <v>2140</v>
      </c>
      <c r="F452" t="s">
        <v>2176</v>
      </c>
      <c r="G452" t="s">
        <v>2177</v>
      </c>
      <c r="H452">
        <v>10000</v>
      </c>
      <c r="I452" t="s">
        <v>2182</v>
      </c>
      <c r="J452" s="1">
        <v>44236</v>
      </c>
      <c r="K452" s="1">
        <v>44236</v>
      </c>
      <c r="L452" t="s">
        <v>741</v>
      </c>
      <c r="M452" t="s">
        <v>2189</v>
      </c>
      <c r="N452" s="1">
        <v>44255</v>
      </c>
      <c r="O452" t="str">
        <f t="shared" si="14"/>
        <v>유지</v>
      </c>
      <c r="P452" t="s">
        <v>991</v>
      </c>
      <c r="Q452" t="s">
        <v>2196</v>
      </c>
      <c r="R452"/>
      <c r="S452"/>
      <c r="T452"/>
      <c r="U452"/>
      <c r="V452"/>
      <c r="W452" t="s">
        <v>1958</v>
      </c>
      <c r="X452"/>
    </row>
    <row r="453" spans="1:24">
      <c r="A453" t="s">
        <v>1962</v>
      </c>
      <c r="B453" t="s">
        <v>1977</v>
      </c>
      <c r="C453" t="s">
        <v>1977</v>
      </c>
      <c r="D453" t="s">
        <v>2009</v>
      </c>
      <c r="E453" t="s">
        <v>2146</v>
      </c>
      <c r="F453" t="s">
        <v>2176</v>
      </c>
      <c r="G453" t="s">
        <v>2176</v>
      </c>
      <c r="H453">
        <v>19600</v>
      </c>
      <c r="I453" t="s">
        <v>2179</v>
      </c>
      <c r="J453" s="1">
        <v>44236</v>
      </c>
      <c r="K453" s="1">
        <v>44236</v>
      </c>
      <c r="L453" t="s">
        <v>742</v>
      </c>
      <c r="M453" t="s">
        <v>2189</v>
      </c>
      <c r="N453" s="1">
        <v>44255</v>
      </c>
      <c r="O453" t="str">
        <f t="shared" si="14"/>
        <v>유지</v>
      </c>
      <c r="P453" t="s">
        <v>6845</v>
      </c>
      <c r="Q453" t="s">
        <v>2191</v>
      </c>
      <c r="R453"/>
      <c r="S453"/>
      <c r="T453"/>
      <c r="U453"/>
      <c r="V453"/>
      <c r="W453" t="s">
        <v>1958</v>
      </c>
      <c r="X453"/>
    </row>
    <row r="454" spans="1:24">
      <c r="A454" t="s">
        <v>1962</v>
      </c>
      <c r="B454" t="s">
        <v>1977</v>
      </c>
      <c r="C454" t="s">
        <v>1977</v>
      </c>
      <c r="D454" t="s">
        <v>1998</v>
      </c>
      <c r="E454" t="s">
        <v>2146</v>
      </c>
      <c r="F454" t="s">
        <v>2177</v>
      </c>
      <c r="G454" t="s">
        <v>2177</v>
      </c>
      <c r="H454">
        <v>30000</v>
      </c>
      <c r="I454" t="s">
        <v>2179</v>
      </c>
      <c r="J454" s="1">
        <v>44236</v>
      </c>
      <c r="K454" s="1">
        <v>44236</v>
      </c>
      <c r="L454" t="s">
        <v>743</v>
      </c>
      <c r="M454" t="s">
        <v>1948</v>
      </c>
      <c r="N454" s="1">
        <v>44255</v>
      </c>
      <c r="O454" t="str">
        <f t="shared" si="14"/>
        <v>유지</v>
      </c>
      <c r="P454" t="s">
        <v>992</v>
      </c>
      <c r="Q454" t="s">
        <v>2196</v>
      </c>
      <c r="R454"/>
      <c r="S454"/>
      <c r="T454"/>
      <c r="U454"/>
      <c r="V454"/>
      <c r="W454" t="s">
        <v>1958</v>
      </c>
      <c r="X454"/>
    </row>
    <row r="455" spans="1:24">
      <c r="A455" t="s">
        <v>1962</v>
      </c>
      <c r="B455" t="s">
        <v>1977</v>
      </c>
      <c r="C455" t="s">
        <v>1977</v>
      </c>
      <c r="D455" t="s">
        <v>1998</v>
      </c>
      <c r="E455" t="s">
        <v>2144</v>
      </c>
      <c r="F455" t="s">
        <v>2176</v>
      </c>
      <c r="G455" t="s">
        <v>2176</v>
      </c>
      <c r="H455">
        <v>31246</v>
      </c>
      <c r="I455" t="s">
        <v>2182</v>
      </c>
      <c r="J455" s="1">
        <v>44236</v>
      </c>
      <c r="K455" s="1">
        <v>44236</v>
      </c>
      <c r="L455">
        <v>52103381680000</v>
      </c>
      <c r="M455" t="s">
        <v>2184</v>
      </c>
      <c r="N455" s="1">
        <v>44255</v>
      </c>
      <c r="O455" t="str">
        <f t="shared" si="14"/>
        <v>유지</v>
      </c>
      <c r="P455" t="s">
        <v>6845</v>
      </c>
      <c r="Q455" t="s">
        <v>2196</v>
      </c>
      <c r="R455"/>
      <c r="S455"/>
      <c r="T455"/>
      <c r="U455"/>
      <c r="V455"/>
      <c r="W455" t="s">
        <v>1958</v>
      </c>
      <c r="X455"/>
    </row>
    <row r="456" spans="1:24">
      <c r="A456" t="s">
        <v>1969</v>
      </c>
      <c r="B456" t="s">
        <v>1984</v>
      </c>
      <c r="C456" t="s">
        <v>1984</v>
      </c>
      <c r="D456" t="s">
        <v>2053</v>
      </c>
      <c r="E456" t="s">
        <v>2160</v>
      </c>
      <c r="F456" t="s">
        <v>2176</v>
      </c>
      <c r="G456" t="s">
        <v>2177</v>
      </c>
      <c r="H456">
        <v>65527</v>
      </c>
      <c r="I456" t="s">
        <v>2182</v>
      </c>
      <c r="J456" s="1">
        <v>44236</v>
      </c>
      <c r="K456" s="1">
        <v>44236</v>
      </c>
      <c r="L456" t="s">
        <v>744</v>
      </c>
      <c r="M456" t="s">
        <v>2186</v>
      </c>
      <c r="N456" s="1">
        <v>44255</v>
      </c>
      <c r="O456" t="str">
        <f t="shared" si="14"/>
        <v>유지</v>
      </c>
      <c r="P456" t="str">
        <f t="shared" si="15"/>
        <v>엠피상동</v>
      </c>
      <c r="Q456" t="s">
        <v>2196</v>
      </c>
      <c r="R456"/>
      <c r="S456"/>
      <c r="T456"/>
      <c r="U456"/>
      <c r="V456"/>
      <c r="W456" t="s">
        <v>1958</v>
      </c>
      <c r="X456"/>
    </row>
    <row r="457" spans="1:24">
      <c r="A457" t="s">
        <v>1963</v>
      </c>
      <c r="B457" t="s">
        <v>1978</v>
      </c>
      <c r="C457" t="s">
        <v>1978</v>
      </c>
      <c r="D457" t="s">
        <v>1999</v>
      </c>
      <c r="E457" t="s">
        <v>2142</v>
      </c>
      <c r="F457" t="s">
        <v>2177</v>
      </c>
      <c r="G457" t="s">
        <v>2176</v>
      </c>
      <c r="H457">
        <v>43404</v>
      </c>
      <c r="I457" t="s">
        <v>2180</v>
      </c>
      <c r="J457" s="1">
        <v>44235</v>
      </c>
      <c r="K457" s="1">
        <v>44235</v>
      </c>
      <c r="L457">
        <v>42142724130000</v>
      </c>
      <c r="M457" t="s">
        <v>2184</v>
      </c>
      <c r="N457" s="1">
        <v>44255</v>
      </c>
      <c r="O457" t="str">
        <f t="shared" si="14"/>
        <v>유지</v>
      </c>
      <c r="P457" t="s">
        <v>6831</v>
      </c>
      <c r="Q457" t="s">
        <v>2196</v>
      </c>
      <c r="R457"/>
      <c r="S457"/>
      <c r="T457"/>
      <c r="U457"/>
      <c r="V457"/>
      <c r="W457" t="s">
        <v>1958</v>
      </c>
      <c r="X457"/>
    </row>
    <row r="458" spans="1:24">
      <c r="A458" t="s">
        <v>1962</v>
      </c>
      <c r="B458" t="s">
        <v>1977</v>
      </c>
      <c r="C458" t="s">
        <v>1977</v>
      </c>
      <c r="D458" t="s">
        <v>2009</v>
      </c>
      <c r="E458" t="s">
        <v>2140</v>
      </c>
      <c r="F458" t="s">
        <v>2177</v>
      </c>
      <c r="G458" t="s">
        <v>2177</v>
      </c>
      <c r="H458">
        <v>13180</v>
      </c>
      <c r="I458" t="s">
        <v>2182</v>
      </c>
      <c r="J458" s="1">
        <v>44235</v>
      </c>
      <c r="K458" s="1">
        <v>44235</v>
      </c>
      <c r="L458" t="s">
        <v>745</v>
      </c>
      <c r="M458" t="s">
        <v>2184</v>
      </c>
      <c r="N458" s="1">
        <v>44255</v>
      </c>
      <c r="O458" t="str">
        <f t="shared" si="14"/>
        <v>유지</v>
      </c>
      <c r="P458" t="s">
        <v>6845</v>
      </c>
      <c r="Q458" t="s">
        <v>2196</v>
      </c>
      <c r="R458"/>
      <c r="S458"/>
      <c r="T458"/>
      <c r="U458"/>
      <c r="V458"/>
      <c r="W458" t="s">
        <v>1958</v>
      </c>
      <c r="X458"/>
    </row>
    <row r="459" spans="1:24">
      <c r="A459" t="s">
        <v>1969</v>
      </c>
      <c r="B459" t="s">
        <v>1984</v>
      </c>
      <c r="C459" t="s">
        <v>1984</v>
      </c>
      <c r="D459" t="s">
        <v>2054</v>
      </c>
      <c r="E459" t="s">
        <v>2156</v>
      </c>
      <c r="F459" t="s">
        <v>2176</v>
      </c>
      <c r="G459" t="s">
        <v>2178</v>
      </c>
      <c r="H459">
        <v>8330</v>
      </c>
      <c r="I459" t="s">
        <v>2180</v>
      </c>
      <c r="J459" s="1">
        <v>44235</v>
      </c>
      <c r="K459" s="1">
        <v>44235</v>
      </c>
      <c r="L459" t="s">
        <v>746</v>
      </c>
      <c r="M459" t="s">
        <v>2189</v>
      </c>
      <c r="N459" s="1">
        <v>44255</v>
      </c>
      <c r="O459" t="str">
        <f t="shared" si="14"/>
        <v>유지</v>
      </c>
      <c r="P459" t="str">
        <f t="shared" si="15"/>
        <v>엠피상동</v>
      </c>
      <c r="Q459" t="s">
        <v>2196</v>
      </c>
      <c r="R459"/>
      <c r="S459"/>
      <c r="T459"/>
      <c r="U459"/>
      <c r="V459"/>
      <c r="W459" t="s">
        <v>1960</v>
      </c>
      <c r="X459"/>
    </row>
    <row r="460" spans="1:24">
      <c r="A460" t="s">
        <v>1969</v>
      </c>
      <c r="B460" t="s">
        <v>1984</v>
      </c>
      <c r="C460" t="s">
        <v>1984</v>
      </c>
      <c r="D460" t="s">
        <v>2054</v>
      </c>
      <c r="E460" t="s">
        <v>2156</v>
      </c>
      <c r="F460" t="s">
        <v>2176</v>
      </c>
      <c r="G460" t="s">
        <v>2177</v>
      </c>
      <c r="H460">
        <v>126000</v>
      </c>
      <c r="I460" t="s">
        <v>2182</v>
      </c>
      <c r="J460" s="1">
        <v>44235</v>
      </c>
      <c r="K460" s="1">
        <v>44235</v>
      </c>
      <c r="L460" t="s">
        <v>747</v>
      </c>
      <c r="M460" t="s">
        <v>2184</v>
      </c>
      <c r="N460" s="1">
        <v>44255</v>
      </c>
      <c r="O460" t="str">
        <f t="shared" si="14"/>
        <v>유지</v>
      </c>
      <c r="P460" t="str">
        <f t="shared" si="15"/>
        <v>엠피상동</v>
      </c>
      <c r="Q460" t="s">
        <v>2196</v>
      </c>
      <c r="R460"/>
      <c r="S460"/>
      <c r="T460"/>
      <c r="U460"/>
      <c r="V460"/>
      <c r="W460" t="s">
        <v>1958</v>
      </c>
      <c r="X460"/>
    </row>
    <row r="461" spans="1:24">
      <c r="A461" t="s">
        <v>1962</v>
      </c>
      <c r="B461" t="s">
        <v>1977</v>
      </c>
      <c r="C461" t="s">
        <v>1977</v>
      </c>
      <c r="D461" t="s">
        <v>1998</v>
      </c>
      <c r="E461" t="s">
        <v>2140</v>
      </c>
      <c r="F461" t="s">
        <v>2176</v>
      </c>
      <c r="G461" t="s">
        <v>2176</v>
      </c>
      <c r="H461">
        <v>83700</v>
      </c>
      <c r="I461" t="s">
        <v>2183</v>
      </c>
      <c r="J461" s="1">
        <v>44235</v>
      </c>
      <c r="K461" s="1">
        <v>44235</v>
      </c>
      <c r="L461" t="s">
        <v>748</v>
      </c>
      <c r="M461" t="s">
        <v>2185</v>
      </c>
      <c r="N461" s="1">
        <v>44255</v>
      </c>
      <c r="O461" t="str">
        <f t="shared" si="14"/>
        <v>유지</v>
      </c>
      <c r="P461" t="s">
        <v>6845</v>
      </c>
      <c r="Q461" t="s">
        <v>2199</v>
      </c>
      <c r="R461"/>
      <c r="S461"/>
      <c r="T461"/>
      <c r="U461"/>
      <c r="V461"/>
      <c r="W461" t="s">
        <v>1960</v>
      </c>
      <c r="X461"/>
    </row>
    <row r="462" spans="1:24">
      <c r="A462" t="s">
        <v>1964</v>
      </c>
      <c r="B462" t="s">
        <v>1988</v>
      </c>
      <c r="C462" t="s">
        <v>1988</v>
      </c>
      <c r="D462" t="s">
        <v>2055</v>
      </c>
      <c r="E462" t="s">
        <v>2156</v>
      </c>
      <c r="F462" t="s">
        <v>2176</v>
      </c>
      <c r="G462" t="s">
        <v>2177</v>
      </c>
      <c r="H462">
        <v>202690</v>
      </c>
      <c r="I462" t="s">
        <v>2182</v>
      </c>
      <c r="J462" s="1">
        <v>44235</v>
      </c>
      <c r="K462" s="1">
        <v>44235</v>
      </c>
      <c r="L462" t="s">
        <v>749</v>
      </c>
      <c r="M462" t="s">
        <v>2184</v>
      </c>
      <c r="N462" s="1">
        <v>44255</v>
      </c>
      <c r="O462" t="str">
        <f t="shared" si="14"/>
        <v>유지</v>
      </c>
      <c r="P462" t="s">
        <v>4918</v>
      </c>
      <c r="Q462" t="s">
        <v>2196</v>
      </c>
      <c r="R462"/>
      <c r="S462"/>
      <c r="T462"/>
      <c r="U462"/>
      <c r="V462"/>
      <c r="W462" t="s">
        <v>1958</v>
      </c>
      <c r="X462"/>
    </row>
    <row r="463" spans="1:24">
      <c r="A463" t="s">
        <v>1964</v>
      </c>
      <c r="B463" t="s">
        <v>1979</v>
      </c>
      <c r="C463" t="s">
        <v>1979</v>
      </c>
      <c r="D463" t="s">
        <v>2048</v>
      </c>
      <c r="E463" t="s">
        <v>2165</v>
      </c>
      <c r="F463" t="s">
        <v>2176</v>
      </c>
      <c r="G463" t="s">
        <v>2176</v>
      </c>
      <c r="H463">
        <v>65700</v>
      </c>
      <c r="I463" t="s">
        <v>2182</v>
      </c>
      <c r="J463" s="1">
        <v>44235</v>
      </c>
      <c r="K463" s="1">
        <v>44235</v>
      </c>
      <c r="L463" t="s">
        <v>750</v>
      </c>
      <c r="M463" t="s">
        <v>2186</v>
      </c>
      <c r="N463" s="1">
        <v>44255</v>
      </c>
      <c r="O463" t="str">
        <f t="shared" si="14"/>
        <v>유지</v>
      </c>
      <c r="P463" t="s">
        <v>991</v>
      </c>
      <c r="Q463" t="s">
        <v>2196</v>
      </c>
      <c r="R463"/>
      <c r="S463"/>
      <c r="T463"/>
      <c r="U463"/>
      <c r="V463"/>
      <c r="W463" t="s">
        <v>1958</v>
      </c>
      <c r="X463"/>
    </row>
    <row r="464" spans="1:24">
      <c r="A464" t="s">
        <v>1964</v>
      </c>
      <c r="B464" t="s">
        <v>1979</v>
      </c>
      <c r="C464" t="s">
        <v>1979</v>
      </c>
      <c r="D464" t="s">
        <v>2056</v>
      </c>
      <c r="E464" t="s">
        <v>2140</v>
      </c>
      <c r="F464" t="s">
        <v>2177</v>
      </c>
      <c r="G464" t="s">
        <v>2176</v>
      </c>
      <c r="H464">
        <v>25600</v>
      </c>
      <c r="I464" t="s">
        <v>2182</v>
      </c>
      <c r="J464" s="1">
        <v>44235</v>
      </c>
      <c r="K464" s="1">
        <v>44235</v>
      </c>
      <c r="L464" t="s">
        <v>751</v>
      </c>
      <c r="M464" t="s">
        <v>2184</v>
      </c>
      <c r="N464" s="1">
        <v>44255</v>
      </c>
      <c r="O464" t="str">
        <f t="shared" si="14"/>
        <v>유지</v>
      </c>
      <c r="P464" t="s">
        <v>6842</v>
      </c>
      <c r="Q464" t="s">
        <v>2196</v>
      </c>
      <c r="R464"/>
      <c r="S464"/>
      <c r="T464"/>
      <c r="U464"/>
      <c r="V464"/>
      <c r="W464" t="s">
        <v>1958</v>
      </c>
      <c r="X464"/>
    </row>
    <row r="465" spans="1:24">
      <c r="A465" t="s">
        <v>1961</v>
      </c>
      <c r="B465" t="s">
        <v>1986</v>
      </c>
      <c r="C465" t="s">
        <v>1986</v>
      </c>
      <c r="D465" t="s">
        <v>2018</v>
      </c>
      <c r="E465" t="s">
        <v>2156</v>
      </c>
      <c r="F465" t="s">
        <v>2176</v>
      </c>
      <c r="G465" t="s">
        <v>2177</v>
      </c>
      <c r="H465">
        <v>53400</v>
      </c>
      <c r="I465" t="s">
        <v>2179</v>
      </c>
      <c r="J465" s="1">
        <v>44235</v>
      </c>
      <c r="K465" s="1">
        <v>44235</v>
      </c>
      <c r="L465" t="s">
        <v>752</v>
      </c>
      <c r="M465" t="s">
        <v>2185</v>
      </c>
      <c r="N465" s="1">
        <v>44255</v>
      </c>
      <c r="O465" t="str">
        <f t="shared" si="14"/>
        <v>유지</v>
      </c>
      <c r="P465" t="s">
        <v>6852</v>
      </c>
      <c r="Q465" t="s">
        <v>2196</v>
      </c>
      <c r="R465"/>
      <c r="S465"/>
      <c r="T465"/>
      <c r="U465"/>
      <c r="V465"/>
      <c r="W465" t="s">
        <v>1958</v>
      </c>
      <c r="X465"/>
    </row>
    <row r="466" spans="1:24">
      <c r="A466" t="s">
        <v>1965</v>
      </c>
      <c r="B466" t="s">
        <v>1980</v>
      </c>
      <c r="C466" t="s">
        <v>1980</v>
      </c>
      <c r="D466" t="s">
        <v>2010</v>
      </c>
      <c r="E466" t="s">
        <v>2158</v>
      </c>
      <c r="F466" t="s">
        <v>2176</v>
      </c>
      <c r="G466" t="s">
        <v>2176</v>
      </c>
      <c r="H466">
        <v>30500</v>
      </c>
      <c r="I466" t="s">
        <v>2181</v>
      </c>
      <c r="J466" s="1">
        <v>44235</v>
      </c>
      <c r="K466" s="1">
        <v>44235</v>
      </c>
      <c r="L466" t="s">
        <v>753</v>
      </c>
      <c r="M466" t="s">
        <v>2186</v>
      </c>
      <c r="N466" s="1">
        <v>44255</v>
      </c>
      <c r="O466" t="str">
        <f t="shared" si="14"/>
        <v>유지</v>
      </c>
      <c r="P466" t="str">
        <f t="shared" si="15"/>
        <v>엠피가온</v>
      </c>
      <c r="Q466" t="s">
        <v>2196</v>
      </c>
      <c r="R466"/>
      <c r="S466"/>
      <c r="T466"/>
      <c r="U466"/>
      <c r="V466"/>
      <c r="W466" t="s">
        <v>1958</v>
      </c>
      <c r="X466"/>
    </row>
    <row r="467" spans="1:24">
      <c r="A467" t="s">
        <v>1965</v>
      </c>
      <c r="B467" t="s">
        <v>1980</v>
      </c>
      <c r="C467" t="s">
        <v>1980</v>
      </c>
      <c r="D467" t="s">
        <v>2057</v>
      </c>
      <c r="E467" t="s">
        <v>2156</v>
      </c>
      <c r="F467" t="s">
        <v>2177</v>
      </c>
      <c r="G467" t="s">
        <v>2177</v>
      </c>
      <c r="H467">
        <v>26000</v>
      </c>
      <c r="I467" t="s">
        <v>2182</v>
      </c>
      <c r="J467" s="1">
        <v>44235</v>
      </c>
      <c r="K467" s="1">
        <v>44235</v>
      </c>
      <c r="L467" t="s">
        <v>754</v>
      </c>
      <c r="M467" t="s">
        <v>2188</v>
      </c>
      <c r="N467" s="1">
        <v>44255</v>
      </c>
      <c r="O467" t="str">
        <f t="shared" si="14"/>
        <v>유지</v>
      </c>
      <c r="P467" t="str">
        <f t="shared" si="15"/>
        <v>엠피가온</v>
      </c>
      <c r="Q467" t="s">
        <v>2196</v>
      </c>
      <c r="R467"/>
      <c r="S467"/>
      <c r="T467"/>
      <c r="U467"/>
      <c r="V467"/>
      <c r="W467" t="s">
        <v>1958</v>
      </c>
      <c r="X467"/>
    </row>
    <row r="468" spans="1:24">
      <c r="A468" t="s">
        <v>1969</v>
      </c>
      <c r="B468" t="s">
        <v>1984</v>
      </c>
      <c r="C468" t="s">
        <v>1984</v>
      </c>
      <c r="D468" t="s">
        <v>1001</v>
      </c>
      <c r="E468" t="s">
        <v>2153</v>
      </c>
      <c r="F468" t="s">
        <v>2177</v>
      </c>
      <c r="G468" t="s">
        <v>2176</v>
      </c>
      <c r="H468">
        <v>13314</v>
      </c>
      <c r="I468" t="s">
        <v>2182</v>
      </c>
      <c r="J468" s="1">
        <v>44235</v>
      </c>
      <c r="K468" s="1">
        <v>44235</v>
      </c>
      <c r="L468">
        <v>52103282040000</v>
      </c>
      <c r="M468" t="s">
        <v>2184</v>
      </c>
      <c r="N468" s="1">
        <v>44255</v>
      </c>
      <c r="O468" t="str">
        <f t="shared" si="14"/>
        <v>유지</v>
      </c>
      <c r="P468" t="str">
        <f t="shared" si="15"/>
        <v>엠피상동</v>
      </c>
      <c r="Q468" t="s">
        <v>2196</v>
      </c>
      <c r="R468"/>
      <c r="S468"/>
      <c r="T468"/>
      <c r="U468"/>
      <c r="V468"/>
      <c r="W468" t="s">
        <v>1958</v>
      </c>
      <c r="X468"/>
    </row>
    <row r="469" spans="1:24">
      <c r="A469" t="s">
        <v>1961</v>
      </c>
      <c r="B469" t="s">
        <v>1976</v>
      </c>
      <c r="C469" t="s">
        <v>1976</v>
      </c>
      <c r="D469" t="s">
        <v>2058</v>
      </c>
      <c r="E469" t="s">
        <v>2154</v>
      </c>
      <c r="F469" t="s">
        <v>2176</v>
      </c>
      <c r="G469" t="s">
        <v>2177</v>
      </c>
      <c r="H469">
        <v>108730</v>
      </c>
      <c r="I469" t="s">
        <v>2179</v>
      </c>
      <c r="J469" s="1">
        <v>44235</v>
      </c>
      <c r="K469" s="1">
        <v>44235</v>
      </c>
      <c r="L469" t="s">
        <v>755</v>
      </c>
      <c r="M469" t="s">
        <v>2186</v>
      </c>
      <c r="N469" s="1">
        <v>44255</v>
      </c>
      <c r="O469" t="str">
        <f t="shared" si="14"/>
        <v>유지</v>
      </c>
      <c r="P469" t="s">
        <v>6853</v>
      </c>
      <c r="Q469" t="s">
        <v>2196</v>
      </c>
      <c r="R469"/>
      <c r="S469"/>
      <c r="T469"/>
      <c r="U469"/>
      <c r="V469"/>
      <c r="W469" t="s">
        <v>1958</v>
      </c>
      <c r="X469"/>
    </row>
    <row r="470" spans="1:24">
      <c r="A470" t="s">
        <v>1969</v>
      </c>
      <c r="B470" t="s">
        <v>1984</v>
      </c>
      <c r="C470" t="s">
        <v>1984</v>
      </c>
      <c r="D470" t="s">
        <v>2042</v>
      </c>
      <c r="E470" t="s">
        <v>2154</v>
      </c>
      <c r="F470" t="s">
        <v>2177</v>
      </c>
      <c r="G470" t="s">
        <v>2177</v>
      </c>
      <c r="H470">
        <v>43860</v>
      </c>
      <c r="I470" t="s">
        <v>2182</v>
      </c>
      <c r="J470" s="1">
        <v>44235</v>
      </c>
      <c r="K470" s="1">
        <v>44235</v>
      </c>
      <c r="L470" t="s">
        <v>756</v>
      </c>
      <c r="M470" t="s">
        <v>2187</v>
      </c>
      <c r="N470" s="1">
        <v>44255</v>
      </c>
      <c r="O470" t="str">
        <f t="shared" si="14"/>
        <v>유지</v>
      </c>
      <c r="P470" t="str">
        <f t="shared" si="15"/>
        <v>엠피상동</v>
      </c>
      <c r="Q470" t="s">
        <v>2196</v>
      </c>
      <c r="R470"/>
      <c r="S470"/>
      <c r="T470"/>
      <c r="U470"/>
      <c r="V470"/>
      <c r="W470" t="s">
        <v>1958</v>
      </c>
      <c r="X470"/>
    </row>
    <row r="471" spans="1:24">
      <c r="A471" t="s">
        <v>1961</v>
      </c>
      <c r="B471" t="s">
        <v>1976</v>
      </c>
      <c r="C471" t="s">
        <v>1976</v>
      </c>
      <c r="D471" t="s">
        <v>2058</v>
      </c>
      <c r="E471" t="s">
        <v>2149</v>
      </c>
      <c r="F471" t="s">
        <v>2177</v>
      </c>
      <c r="G471" t="s">
        <v>2176</v>
      </c>
      <c r="H471">
        <v>100250</v>
      </c>
      <c r="I471" t="s">
        <v>2181</v>
      </c>
      <c r="J471" s="1">
        <v>44235</v>
      </c>
      <c r="K471" s="1">
        <v>44235</v>
      </c>
      <c r="L471" t="s">
        <v>757</v>
      </c>
      <c r="M471" t="s">
        <v>2184</v>
      </c>
      <c r="N471" s="1">
        <v>44255</v>
      </c>
      <c r="O471" t="str">
        <f t="shared" si="14"/>
        <v>유지</v>
      </c>
      <c r="P471" t="s">
        <v>4917</v>
      </c>
      <c r="Q471" t="s">
        <v>2196</v>
      </c>
      <c r="R471"/>
      <c r="S471"/>
      <c r="T471"/>
      <c r="U471"/>
      <c r="V471"/>
      <c r="W471" t="s">
        <v>1958</v>
      </c>
      <c r="X471"/>
    </row>
    <row r="472" spans="1:24">
      <c r="A472" t="s">
        <v>1961</v>
      </c>
      <c r="B472" t="s">
        <v>1976</v>
      </c>
      <c r="C472" t="s">
        <v>1976</v>
      </c>
      <c r="D472" t="s">
        <v>2059</v>
      </c>
      <c r="E472" t="s">
        <v>2162</v>
      </c>
      <c r="F472" t="s">
        <v>2176</v>
      </c>
      <c r="G472" t="s">
        <v>2177</v>
      </c>
      <c r="H472">
        <v>15550</v>
      </c>
      <c r="I472" t="s">
        <v>2182</v>
      </c>
      <c r="J472" s="1">
        <v>44235</v>
      </c>
      <c r="K472" s="1">
        <v>44235</v>
      </c>
      <c r="L472">
        <v>320210362734</v>
      </c>
      <c r="M472" t="s">
        <v>2184</v>
      </c>
      <c r="N472" s="1">
        <v>44255</v>
      </c>
      <c r="O472" t="str">
        <f t="shared" si="14"/>
        <v>유지</v>
      </c>
      <c r="P472" t="s">
        <v>4917</v>
      </c>
      <c r="Q472" t="s">
        <v>2196</v>
      </c>
      <c r="R472"/>
      <c r="S472"/>
      <c r="T472"/>
      <c r="U472"/>
      <c r="V472"/>
      <c r="W472" t="s">
        <v>1958</v>
      </c>
      <c r="X472"/>
    </row>
    <row r="473" spans="1:24">
      <c r="A473" t="s">
        <v>1966</v>
      </c>
      <c r="B473" t="s">
        <v>1981</v>
      </c>
      <c r="C473" t="s">
        <v>1981</v>
      </c>
      <c r="D473" t="s">
        <v>2060</v>
      </c>
      <c r="E473" t="s">
        <v>2161</v>
      </c>
      <c r="F473" t="s">
        <v>2176</v>
      </c>
      <c r="G473" t="s">
        <v>2177</v>
      </c>
      <c r="H473">
        <v>6862</v>
      </c>
      <c r="I473" t="s">
        <v>2182</v>
      </c>
      <c r="J473" s="1">
        <v>44235</v>
      </c>
      <c r="K473" s="1">
        <v>44235</v>
      </c>
      <c r="L473">
        <v>20210697680</v>
      </c>
      <c r="M473" t="s">
        <v>2184</v>
      </c>
      <c r="N473" s="1">
        <v>44255</v>
      </c>
      <c r="O473" t="str">
        <f t="shared" si="14"/>
        <v>유지</v>
      </c>
      <c r="P473" t="s">
        <v>6841</v>
      </c>
      <c r="Q473" t="s">
        <v>2196</v>
      </c>
      <c r="R473"/>
      <c r="S473"/>
      <c r="T473"/>
      <c r="U473"/>
      <c r="V473"/>
      <c r="W473" t="s">
        <v>1960</v>
      </c>
      <c r="X473"/>
    </row>
    <row r="474" spans="1:24">
      <c r="A474" t="s">
        <v>1969</v>
      </c>
      <c r="B474" t="s">
        <v>1984</v>
      </c>
      <c r="C474" t="s">
        <v>1984</v>
      </c>
      <c r="D474" t="s">
        <v>2044</v>
      </c>
      <c r="E474" t="s">
        <v>2156</v>
      </c>
      <c r="F474" t="s">
        <v>2176</v>
      </c>
      <c r="G474" t="s">
        <v>2176</v>
      </c>
      <c r="H474">
        <v>5000</v>
      </c>
      <c r="I474" t="s">
        <v>2182</v>
      </c>
      <c r="J474" s="1">
        <v>44235</v>
      </c>
      <c r="K474" s="1">
        <v>44235</v>
      </c>
      <c r="L474" t="s">
        <v>758</v>
      </c>
      <c r="M474" t="s">
        <v>2188</v>
      </c>
      <c r="N474" s="1">
        <v>44255</v>
      </c>
      <c r="O474" t="str">
        <f t="shared" si="14"/>
        <v>유지</v>
      </c>
      <c r="P474" t="str">
        <f t="shared" si="15"/>
        <v>엠피상동</v>
      </c>
      <c r="Q474" t="s">
        <v>2196</v>
      </c>
      <c r="R474"/>
      <c r="S474"/>
      <c r="T474"/>
      <c r="U474"/>
      <c r="V474"/>
      <c r="W474" t="s">
        <v>1958</v>
      </c>
      <c r="X474"/>
    </row>
    <row r="475" spans="1:24">
      <c r="A475" t="s">
        <v>1965</v>
      </c>
      <c r="B475" t="s">
        <v>1980</v>
      </c>
      <c r="C475" t="s">
        <v>1980</v>
      </c>
      <c r="D475" t="s">
        <v>2010</v>
      </c>
      <c r="E475" t="s">
        <v>2147</v>
      </c>
      <c r="F475" t="s">
        <v>2176</v>
      </c>
      <c r="G475" t="s">
        <v>2176</v>
      </c>
      <c r="H475">
        <v>22716</v>
      </c>
      <c r="I475" t="s">
        <v>2183</v>
      </c>
      <c r="J475" s="1">
        <v>44235</v>
      </c>
      <c r="K475" s="1">
        <v>44235</v>
      </c>
      <c r="L475">
        <v>42146066650000</v>
      </c>
      <c r="M475" t="s">
        <v>2184</v>
      </c>
      <c r="N475" s="1">
        <v>44255</v>
      </c>
      <c r="O475" t="str">
        <f t="shared" si="14"/>
        <v>유지</v>
      </c>
      <c r="P475" t="str">
        <f t="shared" si="15"/>
        <v>엠피가온</v>
      </c>
      <c r="Q475" t="s">
        <v>2196</v>
      </c>
      <c r="R475"/>
      <c r="S475"/>
      <c r="T475"/>
      <c r="U475"/>
      <c r="V475"/>
      <c r="W475" t="s">
        <v>1958</v>
      </c>
      <c r="X475"/>
    </row>
    <row r="476" spans="1:24">
      <c r="A476" t="s">
        <v>1965</v>
      </c>
      <c r="B476" t="s">
        <v>1980</v>
      </c>
      <c r="C476" t="s">
        <v>1980</v>
      </c>
      <c r="D476" t="s">
        <v>2001</v>
      </c>
      <c r="E476" t="s">
        <v>2143</v>
      </c>
      <c r="F476" t="s">
        <v>2176</v>
      </c>
      <c r="G476" t="s">
        <v>2177</v>
      </c>
      <c r="H476">
        <v>38889</v>
      </c>
      <c r="I476" t="s">
        <v>2181</v>
      </c>
      <c r="J476" s="1">
        <v>44235</v>
      </c>
      <c r="K476" s="1">
        <v>44235</v>
      </c>
      <c r="L476">
        <v>42142717920000</v>
      </c>
      <c r="M476" t="s">
        <v>2186</v>
      </c>
      <c r="N476" s="1">
        <v>44255</v>
      </c>
      <c r="O476" t="str">
        <f t="shared" si="14"/>
        <v>유지</v>
      </c>
      <c r="P476" t="str">
        <f t="shared" si="15"/>
        <v>엠피가온</v>
      </c>
      <c r="Q476" t="s">
        <v>2196</v>
      </c>
      <c r="R476"/>
      <c r="S476"/>
      <c r="T476"/>
      <c r="U476"/>
      <c r="V476"/>
      <c r="W476" t="s">
        <v>1958</v>
      </c>
      <c r="X476"/>
    </row>
    <row r="477" spans="1:24">
      <c r="A477" t="s">
        <v>1969</v>
      </c>
      <c r="B477" t="s">
        <v>1984</v>
      </c>
      <c r="C477" t="s">
        <v>1984</v>
      </c>
      <c r="D477" t="s">
        <v>1001</v>
      </c>
      <c r="E477" t="s">
        <v>2144</v>
      </c>
      <c r="F477" t="s">
        <v>2176</v>
      </c>
      <c r="G477" t="s">
        <v>2177</v>
      </c>
      <c r="H477">
        <v>11803</v>
      </c>
      <c r="I477" t="s">
        <v>2181</v>
      </c>
      <c r="J477" s="1">
        <v>44235</v>
      </c>
      <c r="K477" s="1">
        <v>44235</v>
      </c>
      <c r="L477">
        <v>52103255570000</v>
      </c>
      <c r="M477" t="s">
        <v>2189</v>
      </c>
      <c r="N477" s="1">
        <v>44255</v>
      </c>
      <c r="O477" t="str">
        <f t="shared" si="14"/>
        <v>유지</v>
      </c>
      <c r="P477" t="str">
        <f t="shared" si="15"/>
        <v>엠피상동</v>
      </c>
      <c r="Q477" t="s">
        <v>2196</v>
      </c>
      <c r="R477"/>
      <c r="S477"/>
      <c r="T477"/>
      <c r="U477"/>
      <c r="V477"/>
      <c r="W477" t="s">
        <v>1958</v>
      </c>
      <c r="X477"/>
    </row>
    <row r="478" spans="1:24">
      <c r="A478" t="s">
        <v>1969</v>
      </c>
      <c r="B478" t="s">
        <v>1984</v>
      </c>
      <c r="C478" t="s">
        <v>1984</v>
      </c>
      <c r="D478" t="s">
        <v>1001</v>
      </c>
      <c r="E478" t="s">
        <v>2153</v>
      </c>
      <c r="F478" t="s">
        <v>2177</v>
      </c>
      <c r="G478" t="s">
        <v>2176</v>
      </c>
      <c r="H478">
        <v>11462</v>
      </c>
      <c r="I478" t="s">
        <v>2181</v>
      </c>
      <c r="J478" s="1">
        <v>44235</v>
      </c>
      <c r="K478" s="1">
        <v>44235</v>
      </c>
      <c r="L478">
        <v>52103251840000</v>
      </c>
      <c r="M478" t="s">
        <v>2188</v>
      </c>
      <c r="N478" s="1">
        <v>44255</v>
      </c>
      <c r="O478" t="str">
        <f t="shared" si="14"/>
        <v>유지</v>
      </c>
      <c r="P478" t="str">
        <f t="shared" si="15"/>
        <v>엠피상동</v>
      </c>
      <c r="Q478" t="s">
        <v>2196</v>
      </c>
      <c r="R478"/>
      <c r="S478"/>
      <c r="T478"/>
      <c r="U478"/>
      <c r="V478"/>
      <c r="W478" t="s">
        <v>1958</v>
      </c>
      <c r="X478"/>
    </row>
    <row r="479" spans="1:24">
      <c r="A479" t="s">
        <v>1969</v>
      </c>
      <c r="B479" t="s">
        <v>1984</v>
      </c>
      <c r="C479" t="s">
        <v>1984</v>
      </c>
      <c r="D479" t="s">
        <v>1001</v>
      </c>
      <c r="E479" t="s">
        <v>2144</v>
      </c>
      <c r="F479" t="s">
        <v>2177</v>
      </c>
      <c r="G479" t="s">
        <v>2177</v>
      </c>
      <c r="H479">
        <v>11349</v>
      </c>
      <c r="I479" t="s">
        <v>2182</v>
      </c>
      <c r="J479" s="1">
        <v>44235</v>
      </c>
      <c r="K479" s="1">
        <v>44235</v>
      </c>
      <c r="L479">
        <v>52103256220000</v>
      </c>
      <c r="M479" t="s">
        <v>2184</v>
      </c>
      <c r="N479" s="1">
        <v>44255</v>
      </c>
      <c r="O479" t="str">
        <f t="shared" si="14"/>
        <v>유지</v>
      </c>
      <c r="P479" t="str">
        <f t="shared" si="15"/>
        <v>엠피상동</v>
      </c>
      <c r="Q479" t="s">
        <v>2196</v>
      </c>
      <c r="R479"/>
      <c r="S479"/>
      <c r="T479"/>
      <c r="U479"/>
      <c r="V479"/>
      <c r="W479" t="s">
        <v>1958</v>
      </c>
      <c r="X479"/>
    </row>
    <row r="480" spans="1:24">
      <c r="A480" t="s">
        <v>1962</v>
      </c>
      <c r="B480" t="s">
        <v>1977</v>
      </c>
      <c r="C480" t="s">
        <v>1977</v>
      </c>
      <c r="D480" t="s">
        <v>1998</v>
      </c>
      <c r="E480" t="s">
        <v>2144</v>
      </c>
      <c r="F480" t="s">
        <v>2176</v>
      </c>
      <c r="G480" t="s">
        <v>2176</v>
      </c>
      <c r="H480">
        <v>30000</v>
      </c>
      <c r="I480" t="s">
        <v>2182</v>
      </c>
      <c r="J480" s="1">
        <v>44235</v>
      </c>
      <c r="K480" s="1">
        <v>44235</v>
      </c>
      <c r="L480">
        <v>52103262140000</v>
      </c>
      <c r="M480" t="s">
        <v>2184</v>
      </c>
      <c r="N480" s="1">
        <v>44255</v>
      </c>
      <c r="O480" t="str">
        <f t="shared" si="14"/>
        <v>유지</v>
      </c>
      <c r="P480" t="s">
        <v>6845</v>
      </c>
      <c r="Q480" t="s">
        <v>2195</v>
      </c>
      <c r="R480"/>
      <c r="S480"/>
      <c r="T480"/>
      <c r="U480"/>
      <c r="V480"/>
      <c r="W480" t="s">
        <v>1960</v>
      </c>
      <c r="X480"/>
    </row>
    <row r="481" spans="1:24">
      <c r="A481" t="s">
        <v>1962</v>
      </c>
      <c r="B481" t="s">
        <v>1977</v>
      </c>
      <c r="C481" t="s">
        <v>1977</v>
      </c>
      <c r="D481" t="s">
        <v>2061</v>
      </c>
      <c r="E481" t="s">
        <v>2140</v>
      </c>
      <c r="F481" t="s">
        <v>2176</v>
      </c>
      <c r="G481" t="s">
        <v>2176</v>
      </c>
      <c r="H481">
        <v>31150</v>
      </c>
      <c r="I481" t="s">
        <v>2182</v>
      </c>
      <c r="J481" s="1">
        <v>44235</v>
      </c>
      <c r="K481" s="1">
        <v>44235</v>
      </c>
      <c r="L481" t="s">
        <v>759</v>
      </c>
      <c r="M481" t="s">
        <v>2186</v>
      </c>
      <c r="N481" s="1">
        <v>44255</v>
      </c>
      <c r="O481" t="str">
        <f t="shared" si="14"/>
        <v>유지</v>
      </c>
      <c r="P481" t="s">
        <v>6845</v>
      </c>
      <c r="Q481" t="s">
        <v>2196</v>
      </c>
      <c r="R481"/>
      <c r="S481"/>
      <c r="T481"/>
      <c r="U481"/>
      <c r="V481"/>
      <c r="W481" t="s">
        <v>1958</v>
      </c>
      <c r="X481"/>
    </row>
    <row r="482" spans="1:24">
      <c r="A482" t="s">
        <v>1962</v>
      </c>
      <c r="B482" t="s">
        <v>1977</v>
      </c>
      <c r="C482" t="s">
        <v>1977</v>
      </c>
      <c r="D482" t="s">
        <v>2062</v>
      </c>
      <c r="E482" t="s">
        <v>2140</v>
      </c>
      <c r="F482" t="s">
        <v>2176</v>
      </c>
      <c r="G482" t="s">
        <v>2177</v>
      </c>
      <c r="H482">
        <v>23910</v>
      </c>
      <c r="I482" t="s">
        <v>2182</v>
      </c>
      <c r="J482" s="1">
        <v>44235</v>
      </c>
      <c r="K482" s="1">
        <v>44235</v>
      </c>
      <c r="L482" t="s">
        <v>760</v>
      </c>
      <c r="M482" t="s">
        <v>2190</v>
      </c>
      <c r="N482" s="1">
        <v>44255</v>
      </c>
      <c r="O482" t="str">
        <f t="shared" si="14"/>
        <v>유지</v>
      </c>
      <c r="P482" t="s">
        <v>6846</v>
      </c>
      <c r="Q482" t="s">
        <v>2196</v>
      </c>
      <c r="R482"/>
      <c r="S482"/>
      <c r="T482"/>
      <c r="U482"/>
      <c r="V482"/>
      <c r="W482" t="s">
        <v>1958</v>
      </c>
      <c r="X482"/>
    </row>
    <row r="483" spans="1:24">
      <c r="A483" t="s">
        <v>1963</v>
      </c>
      <c r="B483" t="s">
        <v>1978</v>
      </c>
      <c r="C483" t="s">
        <v>1978</v>
      </c>
      <c r="D483" t="s">
        <v>1999</v>
      </c>
      <c r="E483" t="s">
        <v>2142</v>
      </c>
      <c r="F483" t="s">
        <v>2177</v>
      </c>
      <c r="G483" t="s">
        <v>2177</v>
      </c>
      <c r="H483">
        <v>114888</v>
      </c>
      <c r="I483" t="s">
        <v>2182</v>
      </c>
      <c r="J483" s="1">
        <v>44232</v>
      </c>
      <c r="K483" s="1">
        <v>44232</v>
      </c>
      <c r="L483">
        <v>42142704250000</v>
      </c>
      <c r="M483" t="s">
        <v>1948</v>
      </c>
      <c r="N483" s="1">
        <v>44255</v>
      </c>
      <c r="O483" t="str">
        <f t="shared" si="14"/>
        <v>유지</v>
      </c>
      <c r="P483" t="s">
        <v>6831</v>
      </c>
      <c r="Q483" t="s">
        <v>2196</v>
      </c>
      <c r="R483"/>
      <c r="S483"/>
      <c r="T483"/>
      <c r="U483"/>
      <c r="V483"/>
      <c r="W483" t="s">
        <v>1958</v>
      </c>
      <c r="X483"/>
    </row>
    <row r="484" spans="1:24">
      <c r="A484" t="s">
        <v>1964</v>
      </c>
      <c r="B484" t="s">
        <v>1979</v>
      </c>
      <c r="C484" t="s">
        <v>1979</v>
      </c>
      <c r="D484" t="s">
        <v>2048</v>
      </c>
      <c r="E484" t="s">
        <v>2146</v>
      </c>
      <c r="F484" t="s">
        <v>2177</v>
      </c>
      <c r="G484" t="s">
        <v>2176</v>
      </c>
      <c r="H484">
        <v>47000</v>
      </c>
      <c r="I484" t="s">
        <v>2181</v>
      </c>
      <c r="J484" s="1">
        <v>44232</v>
      </c>
      <c r="K484" s="1">
        <v>44232</v>
      </c>
      <c r="L484" t="s">
        <v>761</v>
      </c>
      <c r="M484" t="s">
        <v>2184</v>
      </c>
      <c r="N484" s="1">
        <v>44255</v>
      </c>
      <c r="O484" t="str">
        <f t="shared" si="14"/>
        <v>유지</v>
      </c>
      <c r="P484" t="s">
        <v>991</v>
      </c>
      <c r="Q484" t="s">
        <v>2196</v>
      </c>
      <c r="R484"/>
      <c r="S484"/>
      <c r="T484"/>
      <c r="U484"/>
      <c r="V484"/>
      <c r="W484" t="s">
        <v>1958</v>
      </c>
      <c r="X484"/>
    </row>
    <row r="485" spans="1:24">
      <c r="A485" t="s">
        <v>1964</v>
      </c>
      <c r="B485" t="s">
        <v>1988</v>
      </c>
      <c r="C485" t="s">
        <v>1988</v>
      </c>
      <c r="D485" t="s">
        <v>2063</v>
      </c>
      <c r="E485" t="s">
        <v>2163</v>
      </c>
      <c r="F485" t="s">
        <v>2177</v>
      </c>
      <c r="G485" t="s">
        <v>2176</v>
      </c>
      <c r="H485">
        <v>72000</v>
      </c>
      <c r="I485" t="s">
        <v>2179</v>
      </c>
      <c r="J485" s="1">
        <v>44232</v>
      </c>
      <c r="K485" s="1">
        <v>44232</v>
      </c>
      <c r="L485">
        <v>20210678226</v>
      </c>
      <c r="M485" t="s">
        <v>2185</v>
      </c>
      <c r="N485" s="1">
        <v>44255</v>
      </c>
      <c r="O485" t="str">
        <f t="shared" si="14"/>
        <v>유지</v>
      </c>
      <c r="P485" t="s">
        <v>991</v>
      </c>
      <c r="Q485" t="s">
        <v>2196</v>
      </c>
      <c r="R485"/>
      <c r="S485"/>
      <c r="T485"/>
      <c r="U485"/>
      <c r="V485"/>
      <c r="W485" t="s">
        <v>1958</v>
      </c>
      <c r="X485"/>
    </row>
    <row r="486" spans="1:24">
      <c r="A486" t="s">
        <v>1961</v>
      </c>
      <c r="B486" t="s">
        <v>1976</v>
      </c>
      <c r="C486" t="s">
        <v>1976</v>
      </c>
      <c r="D486" t="s">
        <v>2007</v>
      </c>
      <c r="E486" t="s">
        <v>2163</v>
      </c>
      <c r="F486" t="s">
        <v>2177</v>
      </c>
      <c r="G486" t="s">
        <v>2177</v>
      </c>
      <c r="H486">
        <v>59561</v>
      </c>
      <c r="I486" t="s">
        <v>2182</v>
      </c>
      <c r="J486" s="1">
        <v>44232</v>
      </c>
      <c r="K486" s="1">
        <v>44232</v>
      </c>
      <c r="L486">
        <v>20210677638</v>
      </c>
      <c r="M486" t="s">
        <v>2186</v>
      </c>
      <c r="N486" s="1">
        <v>44255</v>
      </c>
      <c r="O486" t="str">
        <f t="shared" si="14"/>
        <v>유지</v>
      </c>
      <c r="P486" t="s">
        <v>995</v>
      </c>
      <c r="Q486" t="s">
        <v>2196</v>
      </c>
      <c r="R486"/>
      <c r="S486"/>
      <c r="T486"/>
      <c r="U486"/>
      <c r="V486"/>
      <c r="W486" t="s">
        <v>1958</v>
      </c>
      <c r="X486"/>
    </row>
    <row r="487" spans="1:24">
      <c r="A487" t="s">
        <v>1961</v>
      </c>
      <c r="B487" t="s">
        <v>1976</v>
      </c>
      <c r="C487" t="s">
        <v>1976</v>
      </c>
      <c r="D487" t="s">
        <v>2064</v>
      </c>
      <c r="E487" t="s">
        <v>2161</v>
      </c>
      <c r="F487" t="s">
        <v>2177</v>
      </c>
      <c r="G487" t="s">
        <v>2176</v>
      </c>
      <c r="H487">
        <v>48100</v>
      </c>
      <c r="I487" t="s">
        <v>2182</v>
      </c>
      <c r="J487" s="1">
        <v>44232</v>
      </c>
      <c r="K487" s="1">
        <v>44232</v>
      </c>
      <c r="L487">
        <v>20210676955</v>
      </c>
      <c r="M487" t="s">
        <v>2188</v>
      </c>
      <c r="N487" s="1">
        <v>44255</v>
      </c>
      <c r="O487" t="str">
        <f t="shared" si="14"/>
        <v>유지</v>
      </c>
      <c r="P487" t="s">
        <v>6854</v>
      </c>
      <c r="Q487" t="s">
        <v>2196</v>
      </c>
      <c r="R487"/>
      <c r="S487"/>
      <c r="T487"/>
      <c r="U487"/>
      <c r="V487"/>
      <c r="W487" t="s">
        <v>1960</v>
      </c>
      <c r="X487"/>
    </row>
    <row r="488" spans="1:24">
      <c r="A488" t="s">
        <v>1968</v>
      </c>
      <c r="B488" t="s">
        <v>1989</v>
      </c>
      <c r="C488" t="s">
        <v>1989</v>
      </c>
      <c r="D488" t="s">
        <v>2065</v>
      </c>
      <c r="E488" t="s">
        <v>2156</v>
      </c>
      <c r="F488" t="s">
        <v>2176</v>
      </c>
      <c r="G488" t="s">
        <v>2176</v>
      </c>
      <c r="H488">
        <v>32590</v>
      </c>
      <c r="I488" t="s">
        <v>2179</v>
      </c>
      <c r="J488" s="1">
        <v>44232</v>
      </c>
      <c r="K488" s="1">
        <v>44232</v>
      </c>
      <c r="L488" t="s">
        <v>762</v>
      </c>
      <c r="M488" t="s">
        <v>2184</v>
      </c>
      <c r="N488" s="1">
        <v>44255</v>
      </c>
      <c r="O488" t="str">
        <f t="shared" si="14"/>
        <v>유지</v>
      </c>
      <c r="P488" t="s">
        <v>6821</v>
      </c>
      <c r="Q488" t="s">
        <v>2196</v>
      </c>
      <c r="R488"/>
      <c r="S488"/>
      <c r="T488"/>
      <c r="U488"/>
      <c r="V488"/>
      <c r="W488" t="s">
        <v>1958</v>
      </c>
      <c r="X488"/>
    </row>
    <row r="489" spans="1:24">
      <c r="A489" t="s">
        <v>1969</v>
      </c>
      <c r="B489" t="s">
        <v>1984</v>
      </c>
      <c r="C489" t="s">
        <v>1984</v>
      </c>
      <c r="D489" t="s">
        <v>2066</v>
      </c>
      <c r="E489" t="s">
        <v>2146</v>
      </c>
      <c r="F489" t="s">
        <v>2176</v>
      </c>
      <c r="G489" t="s">
        <v>2177</v>
      </c>
      <c r="H489">
        <v>110060</v>
      </c>
      <c r="I489" t="s">
        <v>2179</v>
      </c>
      <c r="J489" s="1">
        <v>44232</v>
      </c>
      <c r="K489" s="1">
        <v>44232</v>
      </c>
      <c r="L489" t="s">
        <v>763</v>
      </c>
      <c r="M489" t="s">
        <v>1948</v>
      </c>
      <c r="N489" s="1">
        <v>44255</v>
      </c>
      <c r="O489" t="str">
        <f t="shared" si="14"/>
        <v>유지</v>
      </c>
      <c r="P489" t="str">
        <f t="shared" si="15"/>
        <v>엠피상동</v>
      </c>
      <c r="Q489" t="s">
        <v>2196</v>
      </c>
      <c r="R489"/>
      <c r="S489"/>
      <c r="T489"/>
      <c r="U489"/>
      <c r="V489"/>
      <c r="W489" t="s">
        <v>1960</v>
      </c>
      <c r="X489"/>
    </row>
    <row r="490" spans="1:24">
      <c r="A490" t="s">
        <v>1968</v>
      </c>
      <c r="B490" t="s">
        <v>1983</v>
      </c>
      <c r="C490" t="s">
        <v>1983</v>
      </c>
      <c r="D490" t="s">
        <v>2067</v>
      </c>
      <c r="E490" t="s">
        <v>2149</v>
      </c>
      <c r="F490" t="s">
        <v>2178</v>
      </c>
      <c r="G490" t="s">
        <v>2177</v>
      </c>
      <c r="H490">
        <v>29984</v>
      </c>
      <c r="I490" t="s">
        <v>2182</v>
      </c>
      <c r="J490" s="1">
        <v>44232</v>
      </c>
      <c r="K490" s="1">
        <v>44232</v>
      </c>
      <c r="L490" t="s">
        <v>764</v>
      </c>
      <c r="M490" t="s">
        <v>2189</v>
      </c>
      <c r="N490" s="1">
        <v>44255</v>
      </c>
      <c r="O490" t="str">
        <f t="shared" si="14"/>
        <v>유지</v>
      </c>
      <c r="P490" t="s">
        <v>6821</v>
      </c>
      <c r="Q490" t="s">
        <v>2196</v>
      </c>
      <c r="R490"/>
      <c r="S490"/>
      <c r="T490"/>
      <c r="U490"/>
      <c r="V490"/>
      <c r="W490" t="s">
        <v>1958</v>
      </c>
      <c r="X490"/>
    </row>
    <row r="491" spans="1:24">
      <c r="A491" t="s">
        <v>1961</v>
      </c>
      <c r="B491" t="s">
        <v>1976</v>
      </c>
      <c r="C491" t="s">
        <v>1976</v>
      </c>
      <c r="D491" t="s">
        <v>1994</v>
      </c>
      <c r="E491" t="s">
        <v>2162</v>
      </c>
      <c r="F491" t="s">
        <v>2177</v>
      </c>
      <c r="G491" t="s">
        <v>2176</v>
      </c>
      <c r="H491">
        <v>89180</v>
      </c>
      <c r="I491" t="s">
        <v>2181</v>
      </c>
      <c r="J491" s="1">
        <v>44232</v>
      </c>
      <c r="K491" s="1">
        <v>44232</v>
      </c>
      <c r="L491">
        <v>320210349320</v>
      </c>
      <c r="M491" t="s">
        <v>1948</v>
      </c>
      <c r="N491" s="1">
        <v>44255</v>
      </c>
      <c r="O491" t="str">
        <f t="shared" si="14"/>
        <v>유지</v>
      </c>
      <c r="P491" t="s">
        <v>995</v>
      </c>
      <c r="Q491" t="s">
        <v>2196</v>
      </c>
      <c r="R491"/>
      <c r="S491"/>
      <c r="T491"/>
      <c r="U491"/>
      <c r="V491"/>
      <c r="W491" t="s">
        <v>1958</v>
      </c>
      <c r="X491"/>
    </row>
    <row r="492" spans="1:24">
      <c r="A492" t="s">
        <v>1964</v>
      </c>
      <c r="B492" t="s">
        <v>1979</v>
      </c>
      <c r="C492" t="s">
        <v>1979</v>
      </c>
      <c r="D492" t="s">
        <v>2006</v>
      </c>
      <c r="E492" t="s">
        <v>2140</v>
      </c>
      <c r="F492" t="s">
        <v>2176</v>
      </c>
      <c r="G492" t="s">
        <v>2176</v>
      </c>
      <c r="H492">
        <v>30800</v>
      </c>
      <c r="I492" t="s">
        <v>2180</v>
      </c>
      <c r="J492" s="1">
        <v>44232</v>
      </c>
      <c r="K492" s="1">
        <v>44232</v>
      </c>
      <c r="L492" t="s">
        <v>765</v>
      </c>
      <c r="M492" t="s">
        <v>1948</v>
      </c>
      <c r="N492" s="1">
        <v>44255</v>
      </c>
      <c r="O492" t="str">
        <f t="shared" ref="O492:O555" si="16" xml:space="preserve"> IF(K492&gt;N492,W492,I492)</f>
        <v>유지</v>
      </c>
      <c r="P492" t="s">
        <v>6842</v>
      </c>
      <c r="Q492" t="s">
        <v>2196</v>
      </c>
      <c r="R492"/>
      <c r="S492"/>
      <c r="T492"/>
      <c r="U492"/>
      <c r="V492"/>
      <c r="W492" t="s">
        <v>1958</v>
      </c>
      <c r="X492"/>
    </row>
    <row r="493" spans="1:24">
      <c r="A493" t="s">
        <v>1964</v>
      </c>
      <c r="B493" t="s">
        <v>1979</v>
      </c>
      <c r="C493" t="s">
        <v>1979</v>
      </c>
      <c r="D493" t="s">
        <v>2068</v>
      </c>
      <c r="E493" t="s">
        <v>2140</v>
      </c>
      <c r="F493" t="s">
        <v>2177</v>
      </c>
      <c r="G493" t="s">
        <v>2176</v>
      </c>
      <c r="H493">
        <v>9480</v>
      </c>
      <c r="I493" t="s">
        <v>2182</v>
      </c>
      <c r="J493" s="1">
        <v>44232</v>
      </c>
      <c r="K493" s="1">
        <v>44232</v>
      </c>
      <c r="L493" t="s">
        <v>766</v>
      </c>
      <c r="M493" t="s">
        <v>2185</v>
      </c>
      <c r="N493" s="1">
        <v>44255</v>
      </c>
      <c r="O493" t="str">
        <f t="shared" si="16"/>
        <v>유지</v>
      </c>
      <c r="P493" t="s">
        <v>991</v>
      </c>
      <c r="Q493" t="s">
        <v>2196</v>
      </c>
      <c r="R493"/>
      <c r="S493"/>
      <c r="T493"/>
      <c r="U493"/>
      <c r="V493"/>
      <c r="W493" t="s">
        <v>1958</v>
      </c>
      <c r="X493"/>
    </row>
    <row r="494" spans="1:24">
      <c r="A494" t="s">
        <v>1964</v>
      </c>
      <c r="B494" t="s">
        <v>1979</v>
      </c>
      <c r="C494" t="s">
        <v>1979</v>
      </c>
      <c r="D494" t="s">
        <v>2069</v>
      </c>
      <c r="E494" t="s">
        <v>2140</v>
      </c>
      <c r="F494" t="s">
        <v>2176</v>
      </c>
      <c r="G494" t="s">
        <v>2176</v>
      </c>
      <c r="H494">
        <v>18000</v>
      </c>
      <c r="I494" t="s">
        <v>2182</v>
      </c>
      <c r="J494" s="1">
        <v>44232</v>
      </c>
      <c r="K494" s="1">
        <v>44232</v>
      </c>
      <c r="L494" t="s">
        <v>767</v>
      </c>
      <c r="M494" t="s">
        <v>2185</v>
      </c>
      <c r="N494" s="1">
        <v>44255</v>
      </c>
      <c r="O494" t="str">
        <f t="shared" si="16"/>
        <v>유지</v>
      </c>
      <c r="P494" t="s">
        <v>991</v>
      </c>
      <c r="Q494" t="s">
        <v>2196</v>
      </c>
      <c r="R494"/>
      <c r="S494"/>
      <c r="T494"/>
      <c r="U494"/>
      <c r="V494"/>
      <c r="W494" t="s">
        <v>1958</v>
      </c>
      <c r="X494"/>
    </row>
    <row r="495" spans="1:24">
      <c r="A495" t="s">
        <v>1964</v>
      </c>
      <c r="B495" t="s">
        <v>1988</v>
      </c>
      <c r="C495" t="s">
        <v>1988</v>
      </c>
      <c r="D495" t="s">
        <v>2070</v>
      </c>
      <c r="E495" t="s">
        <v>2161</v>
      </c>
      <c r="F495" t="s">
        <v>2177</v>
      </c>
      <c r="G495" t="s">
        <v>2176</v>
      </c>
      <c r="H495">
        <v>65300</v>
      </c>
      <c r="I495" t="s">
        <v>2179</v>
      </c>
      <c r="J495" s="1">
        <v>44232</v>
      </c>
      <c r="K495" s="1">
        <v>44232</v>
      </c>
      <c r="L495">
        <v>20210675559</v>
      </c>
      <c r="M495" t="s">
        <v>2186</v>
      </c>
      <c r="N495" s="1">
        <v>44255</v>
      </c>
      <c r="O495" t="str">
        <f t="shared" si="16"/>
        <v>유지</v>
      </c>
      <c r="P495" t="s">
        <v>991</v>
      </c>
      <c r="Q495" t="s">
        <v>2196</v>
      </c>
      <c r="R495"/>
      <c r="S495"/>
      <c r="T495"/>
      <c r="U495"/>
      <c r="V495"/>
      <c r="W495" t="s">
        <v>1958</v>
      </c>
      <c r="X495"/>
    </row>
    <row r="496" spans="1:24">
      <c r="A496" t="s">
        <v>1966</v>
      </c>
      <c r="B496" t="s">
        <v>1981</v>
      </c>
      <c r="C496" t="s">
        <v>1981</v>
      </c>
      <c r="D496" t="s">
        <v>1002</v>
      </c>
      <c r="E496" t="s">
        <v>2142</v>
      </c>
      <c r="F496" t="s">
        <v>2176</v>
      </c>
      <c r="G496" t="s">
        <v>2177</v>
      </c>
      <c r="H496">
        <v>109173</v>
      </c>
      <c r="I496" t="s">
        <v>2182</v>
      </c>
      <c r="J496" s="1">
        <v>44232</v>
      </c>
      <c r="K496" s="1">
        <v>44232</v>
      </c>
      <c r="L496">
        <v>42142706350000</v>
      </c>
      <c r="M496" t="s">
        <v>2186</v>
      </c>
      <c r="N496" s="1">
        <v>44255</v>
      </c>
      <c r="O496" t="str">
        <f t="shared" si="16"/>
        <v>유지</v>
      </c>
      <c r="P496" t="s">
        <v>6841</v>
      </c>
      <c r="Q496" t="s">
        <v>2196</v>
      </c>
      <c r="R496"/>
      <c r="S496"/>
      <c r="T496"/>
      <c r="U496"/>
      <c r="V496"/>
      <c r="W496" t="s">
        <v>1960</v>
      </c>
      <c r="X496"/>
    </row>
    <row r="497" spans="1:24">
      <c r="A497" t="s">
        <v>1968</v>
      </c>
      <c r="B497" t="s">
        <v>1983</v>
      </c>
      <c r="C497" t="s">
        <v>1983</v>
      </c>
      <c r="D497" t="s">
        <v>2012</v>
      </c>
      <c r="E497" t="s">
        <v>2166</v>
      </c>
      <c r="F497" t="s">
        <v>2177</v>
      </c>
      <c r="G497" t="s">
        <v>2176</v>
      </c>
      <c r="H497">
        <v>195559</v>
      </c>
      <c r="I497" t="s">
        <v>2180</v>
      </c>
      <c r="J497" s="1">
        <v>44232</v>
      </c>
      <c r="K497" s="1">
        <v>44232</v>
      </c>
      <c r="L497" t="s">
        <v>768</v>
      </c>
      <c r="M497" t="s">
        <v>1948</v>
      </c>
      <c r="N497" s="1">
        <v>44255</v>
      </c>
      <c r="O497" t="str">
        <f t="shared" si="16"/>
        <v>유지</v>
      </c>
      <c r="P497" t="s">
        <v>6821</v>
      </c>
      <c r="Q497" t="s">
        <v>2196</v>
      </c>
      <c r="R497"/>
      <c r="S497"/>
      <c r="T497"/>
      <c r="U497"/>
      <c r="V497"/>
      <c r="W497" t="s">
        <v>1958</v>
      </c>
      <c r="X497"/>
    </row>
    <row r="498" spans="1:24">
      <c r="A498" t="s">
        <v>1961</v>
      </c>
      <c r="B498" t="s">
        <v>1986</v>
      </c>
      <c r="C498" t="s">
        <v>1986</v>
      </c>
      <c r="D498" t="s">
        <v>2018</v>
      </c>
      <c r="E498" t="s">
        <v>2149</v>
      </c>
      <c r="F498" t="s">
        <v>2177</v>
      </c>
      <c r="G498" t="s">
        <v>2176</v>
      </c>
      <c r="H498">
        <v>54010</v>
      </c>
      <c r="I498" t="s">
        <v>2181</v>
      </c>
      <c r="J498" s="1">
        <v>44232</v>
      </c>
      <c r="K498" s="1">
        <v>44232</v>
      </c>
      <c r="L498" t="s">
        <v>769</v>
      </c>
      <c r="M498" t="s">
        <v>1948</v>
      </c>
      <c r="N498" s="1">
        <v>44255</v>
      </c>
      <c r="O498" t="str">
        <f t="shared" si="16"/>
        <v>유지</v>
      </c>
      <c r="P498" t="s">
        <v>995</v>
      </c>
      <c r="Q498" t="s">
        <v>2196</v>
      </c>
      <c r="R498"/>
      <c r="S498"/>
      <c r="T498"/>
      <c r="U498"/>
      <c r="V498"/>
      <c r="W498" t="s">
        <v>1958</v>
      </c>
      <c r="X498"/>
    </row>
    <row r="499" spans="1:24">
      <c r="A499" t="s">
        <v>1968</v>
      </c>
      <c r="B499" t="s">
        <v>1983</v>
      </c>
      <c r="C499" t="s">
        <v>1983</v>
      </c>
      <c r="D499" t="s">
        <v>2037</v>
      </c>
      <c r="E499" t="s">
        <v>2144</v>
      </c>
      <c r="F499" t="s">
        <v>2177</v>
      </c>
      <c r="G499" t="s">
        <v>2177</v>
      </c>
      <c r="H499">
        <v>25000</v>
      </c>
      <c r="I499" t="s">
        <v>2180</v>
      </c>
      <c r="J499" s="1">
        <v>44232</v>
      </c>
      <c r="K499" s="1">
        <v>44232</v>
      </c>
      <c r="L499">
        <v>52103160890000</v>
      </c>
      <c r="M499" t="s">
        <v>2185</v>
      </c>
      <c r="N499" s="1">
        <v>44255</v>
      </c>
      <c r="O499" t="str">
        <f t="shared" si="16"/>
        <v>유지</v>
      </c>
      <c r="P499" t="s">
        <v>6821</v>
      </c>
      <c r="Q499" t="s">
        <v>2196</v>
      </c>
      <c r="R499"/>
      <c r="S499"/>
      <c r="T499"/>
      <c r="U499"/>
      <c r="V499"/>
      <c r="W499" t="s">
        <v>1958</v>
      </c>
      <c r="X499"/>
    </row>
    <row r="500" spans="1:24">
      <c r="A500" t="s">
        <v>1961</v>
      </c>
      <c r="B500" t="s">
        <v>1976</v>
      </c>
      <c r="C500" t="s">
        <v>1976</v>
      </c>
      <c r="D500" t="s">
        <v>1994</v>
      </c>
      <c r="E500" t="s">
        <v>2154</v>
      </c>
      <c r="F500" t="s">
        <v>2177</v>
      </c>
      <c r="G500" t="s">
        <v>2177</v>
      </c>
      <c r="H500">
        <v>34290</v>
      </c>
      <c r="I500" t="s">
        <v>2182</v>
      </c>
      <c r="J500" s="1">
        <v>44232</v>
      </c>
      <c r="K500" s="1">
        <v>44232</v>
      </c>
      <c r="L500" t="s">
        <v>770</v>
      </c>
      <c r="M500" t="s">
        <v>2186</v>
      </c>
      <c r="N500" s="1">
        <v>44255</v>
      </c>
      <c r="O500" t="str">
        <f t="shared" si="16"/>
        <v>유지</v>
      </c>
      <c r="P500" t="s">
        <v>4917</v>
      </c>
      <c r="Q500" t="s">
        <v>2196</v>
      </c>
      <c r="R500"/>
      <c r="S500"/>
      <c r="T500"/>
      <c r="U500"/>
      <c r="V500"/>
      <c r="W500" t="s">
        <v>1958</v>
      </c>
      <c r="X500"/>
    </row>
    <row r="501" spans="1:24">
      <c r="A501" t="s">
        <v>1964</v>
      </c>
      <c r="B501" t="s">
        <v>1979</v>
      </c>
      <c r="C501" t="s">
        <v>1979</v>
      </c>
      <c r="D501" t="s">
        <v>2071</v>
      </c>
      <c r="E501" t="s">
        <v>2155</v>
      </c>
      <c r="F501" t="s">
        <v>2177</v>
      </c>
      <c r="G501" t="s">
        <v>2176</v>
      </c>
      <c r="H501">
        <v>27000</v>
      </c>
      <c r="I501" t="s">
        <v>2182</v>
      </c>
      <c r="J501" s="1">
        <v>44232</v>
      </c>
      <c r="K501" s="1">
        <v>44232</v>
      </c>
      <c r="L501" t="s">
        <v>771</v>
      </c>
      <c r="M501" t="s">
        <v>1948</v>
      </c>
      <c r="N501" s="1">
        <v>44255</v>
      </c>
      <c r="O501" t="str">
        <f t="shared" si="16"/>
        <v>유지</v>
      </c>
      <c r="P501" t="s">
        <v>991</v>
      </c>
      <c r="Q501" t="s">
        <v>2196</v>
      </c>
      <c r="R501"/>
      <c r="S501"/>
      <c r="T501"/>
      <c r="U501"/>
      <c r="V501"/>
      <c r="W501" t="s">
        <v>1958</v>
      </c>
      <c r="X501"/>
    </row>
    <row r="502" spans="1:24">
      <c r="A502" t="s">
        <v>1968</v>
      </c>
      <c r="B502" t="s">
        <v>1983</v>
      </c>
      <c r="C502" t="s">
        <v>1983</v>
      </c>
      <c r="D502" t="s">
        <v>2037</v>
      </c>
      <c r="E502" t="s">
        <v>2163</v>
      </c>
      <c r="F502" t="s">
        <v>2177</v>
      </c>
      <c r="G502" t="s">
        <v>2177</v>
      </c>
      <c r="H502">
        <v>28500</v>
      </c>
      <c r="I502" t="s">
        <v>2183</v>
      </c>
      <c r="J502" s="1">
        <v>44232</v>
      </c>
      <c r="K502" s="1">
        <v>44232</v>
      </c>
      <c r="L502">
        <v>20210672432</v>
      </c>
      <c r="M502" t="s">
        <v>2186</v>
      </c>
      <c r="N502" s="1">
        <v>44255</v>
      </c>
      <c r="O502" t="str">
        <f t="shared" si="16"/>
        <v>유지</v>
      </c>
      <c r="P502" t="s">
        <v>6821</v>
      </c>
      <c r="Q502" t="s">
        <v>2196</v>
      </c>
      <c r="R502"/>
      <c r="S502"/>
      <c r="T502"/>
      <c r="U502"/>
      <c r="V502"/>
      <c r="W502" t="s">
        <v>1958</v>
      </c>
      <c r="X502"/>
    </row>
    <row r="503" spans="1:24">
      <c r="A503" t="s">
        <v>1969</v>
      </c>
      <c r="B503" t="s">
        <v>1984</v>
      </c>
      <c r="C503" t="s">
        <v>1984</v>
      </c>
      <c r="D503" t="s">
        <v>2072</v>
      </c>
      <c r="E503" t="s">
        <v>2140</v>
      </c>
      <c r="F503" t="s">
        <v>2177</v>
      </c>
      <c r="G503" t="s">
        <v>2177</v>
      </c>
      <c r="H503">
        <v>20000</v>
      </c>
      <c r="I503" t="s">
        <v>2182</v>
      </c>
      <c r="J503" s="1">
        <v>44232</v>
      </c>
      <c r="K503" s="1">
        <v>44232</v>
      </c>
      <c r="L503" t="s">
        <v>772</v>
      </c>
      <c r="M503" t="s">
        <v>1948</v>
      </c>
      <c r="N503" s="1">
        <v>44255</v>
      </c>
      <c r="O503" t="str">
        <f t="shared" si="16"/>
        <v>유지</v>
      </c>
      <c r="P503" t="str">
        <f t="shared" si="15"/>
        <v>엠피상동</v>
      </c>
      <c r="Q503" t="s">
        <v>2196</v>
      </c>
      <c r="R503"/>
      <c r="S503"/>
      <c r="T503"/>
      <c r="U503"/>
      <c r="V503"/>
      <c r="W503" t="s">
        <v>1958</v>
      </c>
      <c r="X503"/>
    </row>
    <row r="504" spans="1:24">
      <c r="A504" t="s">
        <v>1961</v>
      </c>
      <c r="B504" t="s">
        <v>1976</v>
      </c>
      <c r="C504" t="s">
        <v>1976</v>
      </c>
      <c r="D504" t="s">
        <v>1994</v>
      </c>
      <c r="E504" t="s">
        <v>2166</v>
      </c>
      <c r="F504" t="s">
        <v>2176</v>
      </c>
      <c r="G504" t="s">
        <v>2176</v>
      </c>
      <c r="H504">
        <v>35835</v>
      </c>
      <c r="I504" t="s">
        <v>2182</v>
      </c>
      <c r="J504" s="1">
        <v>44232</v>
      </c>
      <c r="K504" s="1">
        <v>44232</v>
      </c>
      <c r="L504" t="s">
        <v>773</v>
      </c>
      <c r="M504" t="s">
        <v>1948</v>
      </c>
      <c r="N504" s="1">
        <v>44255</v>
      </c>
      <c r="O504" t="str">
        <f t="shared" si="16"/>
        <v>유지</v>
      </c>
      <c r="P504" t="s">
        <v>6854</v>
      </c>
      <c r="Q504" t="s">
        <v>2196</v>
      </c>
      <c r="R504"/>
      <c r="S504"/>
      <c r="T504"/>
      <c r="U504"/>
      <c r="V504"/>
      <c r="W504" t="s">
        <v>1958</v>
      </c>
      <c r="X504"/>
    </row>
    <row r="505" spans="1:24">
      <c r="A505" t="s">
        <v>1969</v>
      </c>
      <c r="B505" t="s">
        <v>1984</v>
      </c>
      <c r="C505" t="s">
        <v>1984</v>
      </c>
      <c r="D505" t="s">
        <v>2073</v>
      </c>
      <c r="E505" t="s">
        <v>2156</v>
      </c>
      <c r="F505" t="s">
        <v>2177</v>
      </c>
      <c r="G505" t="s">
        <v>2176</v>
      </c>
      <c r="H505">
        <v>13000</v>
      </c>
      <c r="I505" t="s">
        <v>2181</v>
      </c>
      <c r="J505" s="1">
        <v>44232</v>
      </c>
      <c r="K505" s="1">
        <v>44232</v>
      </c>
      <c r="L505" t="s">
        <v>774</v>
      </c>
      <c r="M505" t="s">
        <v>2188</v>
      </c>
      <c r="N505" s="1">
        <v>44255</v>
      </c>
      <c r="O505" t="str">
        <f t="shared" si="16"/>
        <v>유지</v>
      </c>
      <c r="P505" t="str">
        <f t="shared" si="15"/>
        <v>엠피상동</v>
      </c>
      <c r="Q505" t="s">
        <v>2196</v>
      </c>
      <c r="R505"/>
      <c r="S505"/>
      <c r="T505"/>
      <c r="U505"/>
      <c r="V505"/>
      <c r="W505" t="s">
        <v>1958</v>
      </c>
      <c r="X505"/>
    </row>
    <row r="506" spans="1:24">
      <c r="A506" t="s">
        <v>1969</v>
      </c>
      <c r="B506" t="s">
        <v>1984</v>
      </c>
      <c r="C506" t="s">
        <v>1984</v>
      </c>
      <c r="D506" t="s">
        <v>2042</v>
      </c>
      <c r="E506" t="s">
        <v>2147</v>
      </c>
      <c r="F506" t="s">
        <v>2176</v>
      </c>
      <c r="G506" t="s">
        <v>2176</v>
      </c>
      <c r="H506">
        <v>53082</v>
      </c>
      <c r="I506" t="s">
        <v>2182</v>
      </c>
      <c r="J506" s="1">
        <v>44232</v>
      </c>
      <c r="K506" s="1">
        <v>44232</v>
      </c>
      <c r="L506">
        <v>42146058050000</v>
      </c>
      <c r="M506" t="s">
        <v>2185</v>
      </c>
      <c r="N506" s="1">
        <v>44255</v>
      </c>
      <c r="O506" t="str">
        <f t="shared" si="16"/>
        <v>유지</v>
      </c>
      <c r="P506" t="str">
        <f t="shared" si="15"/>
        <v>엠피상동</v>
      </c>
      <c r="Q506" t="s">
        <v>2196</v>
      </c>
      <c r="R506"/>
      <c r="S506"/>
      <c r="T506"/>
      <c r="U506"/>
      <c r="V506"/>
      <c r="W506" t="s">
        <v>1960</v>
      </c>
      <c r="X506"/>
    </row>
    <row r="507" spans="1:24">
      <c r="A507" t="s">
        <v>1961</v>
      </c>
      <c r="B507" t="s">
        <v>1976</v>
      </c>
      <c r="C507" t="s">
        <v>1976</v>
      </c>
      <c r="D507" t="s">
        <v>2074</v>
      </c>
      <c r="E507" t="s">
        <v>2149</v>
      </c>
      <c r="F507" t="s">
        <v>2176</v>
      </c>
      <c r="G507" t="s">
        <v>2176</v>
      </c>
      <c r="H507">
        <v>50000</v>
      </c>
      <c r="I507" t="s">
        <v>2181</v>
      </c>
      <c r="J507" s="1">
        <v>44232</v>
      </c>
      <c r="K507" s="1">
        <v>44232</v>
      </c>
      <c r="L507" t="s">
        <v>775</v>
      </c>
      <c r="M507" t="s">
        <v>2186</v>
      </c>
      <c r="N507" s="1">
        <v>44255</v>
      </c>
      <c r="O507" t="str">
        <f t="shared" si="16"/>
        <v>유지</v>
      </c>
      <c r="P507" t="s">
        <v>4917</v>
      </c>
      <c r="Q507" t="s">
        <v>2196</v>
      </c>
      <c r="R507"/>
      <c r="S507"/>
      <c r="T507"/>
      <c r="U507"/>
      <c r="V507"/>
      <c r="W507" t="s">
        <v>1958</v>
      </c>
      <c r="X507"/>
    </row>
    <row r="508" spans="1:24">
      <c r="A508" t="s">
        <v>1970</v>
      </c>
      <c r="B508" t="s">
        <v>1985</v>
      </c>
      <c r="C508" t="s">
        <v>1985</v>
      </c>
      <c r="D508" t="s">
        <v>2046</v>
      </c>
      <c r="E508" t="s">
        <v>2156</v>
      </c>
      <c r="F508" t="s">
        <v>2177</v>
      </c>
      <c r="G508" t="s">
        <v>2176</v>
      </c>
      <c r="H508">
        <v>73760</v>
      </c>
      <c r="I508" t="s">
        <v>2179</v>
      </c>
      <c r="J508" s="1">
        <v>44232</v>
      </c>
      <c r="K508" s="1">
        <v>44232</v>
      </c>
      <c r="L508" t="s">
        <v>776</v>
      </c>
      <c r="M508" t="s">
        <v>2188</v>
      </c>
      <c r="N508" s="1">
        <v>44255</v>
      </c>
      <c r="O508" t="str">
        <f t="shared" si="16"/>
        <v>유지</v>
      </c>
      <c r="P508" t="str">
        <f t="shared" si="15"/>
        <v>엠피조은</v>
      </c>
      <c r="Q508" t="s">
        <v>2196</v>
      </c>
      <c r="R508"/>
      <c r="S508"/>
      <c r="T508"/>
      <c r="U508"/>
      <c r="V508"/>
      <c r="W508" t="s">
        <v>1958</v>
      </c>
      <c r="X508"/>
    </row>
    <row r="509" spans="1:24">
      <c r="A509" t="s">
        <v>1961</v>
      </c>
      <c r="B509" t="s">
        <v>1976</v>
      </c>
      <c r="C509" t="s">
        <v>1976</v>
      </c>
      <c r="D509" t="s">
        <v>2075</v>
      </c>
      <c r="E509" t="s">
        <v>2159</v>
      </c>
      <c r="F509" t="s">
        <v>2176</v>
      </c>
      <c r="G509" t="s">
        <v>2176</v>
      </c>
      <c r="H509">
        <v>35250</v>
      </c>
      <c r="I509" t="s">
        <v>2180</v>
      </c>
      <c r="J509" s="1">
        <v>44232</v>
      </c>
      <c r="K509" s="1">
        <v>44232</v>
      </c>
      <c r="L509">
        <v>320210345632</v>
      </c>
      <c r="M509" t="s">
        <v>2186</v>
      </c>
      <c r="N509" s="1">
        <v>44255</v>
      </c>
      <c r="O509" t="str">
        <f t="shared" si="16"/>
        <v>유지</v>
      </c>
      <c r="P509" t="s">
        <v>4917</v>
      </c>
      <c r="Q509" t="s">
        <v>2196</v>
      </c>
      <c r="R509"/>
      <c r="S509"/>
      <c r="T509"/>
      <c r="U509"/>
      <c r="V509"/>
      <c r="W509" t="s">
        <v>1958</v>
      </c>
      <c r="X509"/>
    </row>
    <row r="510" spans="1:24">
      <c r="A510" t="s">
        <v>1969</v>
      </c>
      <c r="B510" t="s">
        <v>1984</v>
      </c>
      <c r="C510" t="s">
        <v>1984</v>
      </c>
      <c r="D510" t="s">
        <v>1006</v>
      </c>
      <c r="E510" t="s">
        <v>2149</v>
      </c>
      <c r="F510" t="s">
        <v>2176</v>
      </c>
      <c r="G510" t="s">
        <v>2177</v>
      </c>
      <c r="H510">
        <v>38000</v>
      </c>
      <c r="I510" t="s">
        <v>2182</v>
      </c>
      <c r="J510" s="1">
        <v>44232</v>
      </c>
      <c r="K510" s="1">
        <v>44232</v>
      </c>
      <c r="L510" t="s">
        <v>777</v>
      </c>
      <c r="M510" t="s">
        <v>2188</v>
      </c>
      <c r="N510" s="1">
        <v>44255</v>
      </c>
      <c r="O510" t="str">
        <f t="shared" si="16"/>
        <v>유지</v>
      </c>
      <c r="P510" t="str">
        <f t="shared" si="15"/>
        <v>엠피상동</v>
      </c>
      <c r="Q510" t="s">
        <v>2196</v>
      </c>
      <c r="R510"/>
      <c r="S510"/>
      <c r="T510"/>
      <c r="U510"/>
      <c r="V510"/>
      <c r="W510" t="s">
        <v>1958</v>
      </c>
      <c r="X510"/>
    </row>
    <row r="511" spans="1:24">
      <c r="A511" t="s">
        <v>1969</v>
      </c>
      <c r="B511" t="s">
        <v>1984</v>
      </c>
      <c r="C511" t="s">
        <v>1984</v>
      </c>
      <c r="D511" t="s">
        <v>2042</v>
      </c>
      <c r="E511" t="s">
        <v>2150</v>
      </c>
      <c r="F511" t="s">
        <v>2177</v>
      </c>
      <c r="G511" t="s">
        <v>2177</v>
      </c>
      <c r="H511">
        <v>57065</v>
      </c>
      <c r="I511" t="s">
        <v>2180</v>
      </c>
      <c r="J511" s="1">
        <v>44232</v>
      </c>
      <c r="K511" s="1">
        <v>44232</v>
      </c>
      <c r="L511">
        <v>42146057090000</v>
      </c>
      <c r="M511" t="s">
        <v>2189</v>
      </c>
      <c r="N511" s="1">
        <v>44255</v>
      </c>
      <c r="O511" t="str">
        <f t="shared" si="16"/>
        <v>유지</v>
      </c>
      <c r="P511" t="str">
        <f t="shared" si="15"/>
        <v>엠피상동</v>
      </c>
      <c r="Q511" t="s">
        <v>2196</v>
      </c>
      <c r="R511"/>
      <c r="S511"/>
      <c r="T511"/>
      <c r="U511"/>
      <c r="V511"/>
      <c r="W511" t="s">
        <v>1960</v>
      </c>
      <c r="X511"/>
    </row>
    <row r="512" spans="1:24">
      <c r="A512" t="s">
        <v>1961</v>
      </c>
      <c r="B512" t="s">
        <v>1976</v>
      </c>
      <c r="C512" t="s">
        <v>1976</v>
      </c>
      <c r="D512" t="s">
        <v>1994</v>
      </c>
      <c r="E512" t="s">
        <v>2153</v>
      </c>
      <c r="F512" t="s">
        <v>2177</v>
      </c>
      <c r="G512" t="s">
        <v>2176</v>
      </c>
      <c r="H512">
        <v>18000</v>
      </c>
      <c r="I512" t="s">
        <v>2179</v>
      </c>
      <c r="J512" s="1">
        <v>44232</v>
      </c>
      <c r="K512" s="1">
        <v>44232</v>
      </c>
      <c r="L512">
        <v>52103164550000</v>
      </c>
      <c r="M512" t="s">
        <v>2187</v>
      </c>
      <c r="N512" s="1">
        <v>44255</v>
      </c>
      <c r="O512" t="str">
        <f t="shared" si="16"/>
        <v>유지</v>
      </c>
      <c r="P512" t="s">
        <v>4917</v>
      </c>
      <c r="Q512" t="s">
        <v>2196</v>
      </c>
      <c r="R512"/>
      <c r="S512"/>
      <c r="T512"/>
      <c r="U512"/>
      <c r="V512"/>
      <c r="W512" t="s">
        <v>1958</v>
      </c>
      <c r="X512"/>
    </row>
    <row r="513" spans="1:24">
      <c r="A513" t="s">
        <v>1968</v>
      </c>
      <c r="B513" t="s">
        <v>1989</v>
      </c>
      <c r="C513" t="s">
        <v>1989</v>
      </c>
      <c r="D513" t="s">
        <v>2065</v>
      </c>
      <c r="E513" t="s">
        <v>2167</v>
      </c>
      <c r="F513" t="s">
        <v>2177</v>
      </c>
      <c r="G513" t="s">
        <v>2176</v>
      </c>
      <c r="H513">
        <v>21440</v>
      </c>
      <c r="I513" t="s">
        <v>2179</v>
      </c>
      <c r="J513" s="1">
        <v>44232</v>
      </c>
      <c r="K513" s="1">
        <v>44232</v>
      </c>
      <c r="L513" t="s">
        <v>778</v>
      </c>
      <c r="M513" t="s">
        <v>2185</v>
      </c>
      <c r="N513" s="1">
        <v>44255</v>
      </c>
      <c r="O513" t="str">
        <f t="shared" si="16"/>
        <v>유지</v>
      </c>
      <c r="P513" t="s">
        <v>6821</v>
      </c>
      <c r="Q513" t="s">
        <v>2196</v>
      </c>
      <c r="R513"/>
      <c r="S513"/>
      <c r="T513"/>
      <c r="U513"/>
      <c r="V513"/>
      <c r="W513" t="s">
        <v>1958</v>
      </c>
      <c r="X513"/>
    </row>
    <row r="514" spans="1:24">
      <c r="A514" t="s">
        <v>1969</v>
      </c>
      <c r="B514" t="s">
        <v>1984</v>
      </c>
      <c r="C514" t="s">
        <v>1984</v>
      </c>
      <c r="D514" t="s">
        <v>2076</v>
      </c>
      <c r="E514" t="s">
        <v>2160</v>
      </c>
      <c r="F514" t="s">
        <v>2176</v>
      </c>
      <c r="G514" t="s">
        <v>2176</v>
      </c>
      <c r="H514">
        <v>43000</v>
      </c>
      <c r="I514" t="s">
        <v>2181</v>
      </c>
      <c r="J514" s="1">
        <v>44232</v>
      </c>
      <c r="K514" s="1">
        <v>44232</v>
      </c>
      <c r="L514" t="s">
        <v>779</v>
      </c>
      <c r="M514" t="s">
        <v>2184</v>
      </c>
      <c r="N514" s="1">
        <v>44255</v>
      </c>
      <c r="O514" t="str">
        <f t="shared" si="16"/>
        <v>유지</v>
      </c>
      <c r="P514" t="str">
        <f t="shared" ref="P513:P576" si="17">A514</f>
        <v>엠피상동</v>
      </c>
      <c r="Q514" t="s">
        <v>2196</v>
      </c>
      <c r="R514"/>
      <c r="S514"/>
      <c r="T514"/>
      <c r="U514"/>
      <c r="V514"/>
      <c r="W514" t="s">
        <v>1958</v>
      </c>
      <c r="X514"/>
    </row>
    <row r="515" spans="1:24">
      <c r="A515" t="s">
        <v>1961</v>
      </c>
      <c r="B515" t="s">
        <v>1976</v>
      </c>
      <c r="C515" t="s">
        <v>1976</v>
      </c>
      <c r="D515" t="s">
        <v>2077</v>
      </c>
      <c r="E515" t="s">
        <v>2140</v>
      </c>
      <c r="F515" t="s">
        <v>2177</v>
      </c>
      <c r="G515" t="s">
        <v>2177</v>
      </c>
      <c r="H515">
        <v>105200</v>
      </c>
      <c r="I515" t="s">
        <v>2179</v>
      </c>
      <c r="J515" s="1">
        <v>44232</v>
      </c>
      <c r="K515" s="1">
        <v>44232</v>
      </c>
      <c r="L515" t="s">
        <v>780</v>
      </c>
      <c r="M515" t="s">
        <v>1948</v>
      </c>
      <c r="N515" s="1">
        <v>44255</v>
      </c>
      <c r="O515" t="str">
        <f t="shared" si="16"/>
        <v>유지</v>
      </c>
      <c r="P515" t="s">
        <v>6854</v>
      </c>
      <c r="Q515" t="s">
        <v>2196</v>
      </c>
      <c r="R515"/>
      <c r="S515"/>
      <c r="T515"/>
      <c r="U515"/>
      <c r="V515"/>
      <c r="W515" t="s">
        <v>1958</v>
      </c>
      <c r="X515"/>
    </row>
    <row r="516" spans="1:24">
      <c r="A516" t="s">
        <v>1965</v>
      </c>
      <c r="B516" t="s">
        <v>1980</v>
      </c>
      <c r="C516" t="s">
        <v>1980</v>
      </c>
      <c r="D516" t="s">
        <v>2078</v>
      </c>
      <c r="E516" t="s">
        <v>2156</v>
      </c>
      <c r="F516" t="s">
        <v>2176</v>
      </c>
      <c r="G516" t="s">
        <v>2177</v>
      </c>
      <c r="H516">
        <v>48320</v>
      </c>
      <c r="I516" t="s">
        <v>2182</v>
      </c>
      <c r="J516" s="1">
        <v>44232</v>
      </c>
      <c r="K516" s="1">
        <v>44232</v>
      </c>
      <c r="L516" t="s">
        <v>781</v>
      </c>
      <c r="M516" t="s">
        <v>1948</v>
      </c>
      <c r="N516" s="1">
        <v>44255</v>
      </c>
      <c r="O516" t="str">
        <f t="shared" si="16"/>
        <v>유지</v>
      </c>
      <c r="P516" t="str">
        <f t="shared" si="17"/>
        <v>엠피가온</v>
      </c>
      <c r="Q516" t="s">
        <v>2196</v>
      </c>
      <c r="R516"/>
      <c r="S516"/>
      <c r="T516"/>
      <c r="U516"/>
      <c r="V516"/>
      <c r="W516" t="s">
        <v>1960</v>
      </c>
      <c r="X516"/>
    </row>
    <row r="517" spans="1:24">
      <c r="A517" t="s">
        <v>1966</v>
      </c>
      <c r="B517" t="s">
        <v>1981</v>
      </c>
      <c r="C517" t="s">
        <v>1981</v>
      </c>
      <c r="D517" t="s">
        <v>1002</v>
      </c>
      <c r="E517" t="s">
        <v>2142</v>
      </c>
      <c r="F517" t="s">
        <v>2176</v>
      </c>
      <c r="G517" t="s">
        <v>2177</v>
      </c>
      <c r="H517">
        <v>61687</v>
      </c>
      <c r="I517" t="s">
        <v>2182</v>
      </c>
      <c r="J517" s="1">
        <v>44232</v>
      </c>
      <c r="K517" s="1">
        <v>44232</v>
      </c>
      <c r="L517">
        <v>42142703810000</v>
      </c>
      <c r="M517" t="s">
        <v>2184</v>
      </c>
      <c r="N517" s="1">
        <v>44255</v>
      </c>
      <c r="O517" t="str">
        <f t="shared" si="16"/>
        <v>유지</v>
      </c>
      <c r="P517" t="s">
        <v>990</v>
      </c>
      <c r="Q517" t="s">
        <v>2196</v>
      </c>
      <c r="R517"/>
      <c r="S517"/>
      <c r="T517"/>
      <c r="U517"/>
      <c r="V517"/>
      <c r="W517" t="s">
        <v>1958</v>
      </c>
      <c r="X517"/>
    </row>
    <row r="518" spans="1:24">
      <c r="A518" t="s">
        <v>1966</v>
      </c>
      <c r="B518" t="s">
        <v>1981</v>
      </c>
      <c r="C518" t="s">
        <v>1981</v>
      </c>
      <c r="D518" t="s">
        <v>2079</v>
      </c>
      <c r="E518" t="s">
        <v>2142</v>
      </c>
      <c r="F518" t="s">
        <v>2176</v>
      </c>
      <c r="G518" t="s">
        <v>2177</v>
      </c>
      <c r="H518">
        <v>29928</v>
      </c>
      <c r="I518" t="s">
        <v>2183</v>
      </c>
      <c r="J518" s="1">
        <v>44232</v>
      </c>
      <c r="K518" s="1">
        <v>44232</v>
      </c>
      <c r="L518">
        <v>42142703370000</v>
      </c>
      <c r="M518" t="s">
        <v>2184</v>
      </c>
      <c r="N518" s="1">
        <v>44255</v>
      </c>
      <c r="O518" t="str">
        <f t="shared" si="16"/>
        <v>유지</v>
      </c>
      <c r="P518" t="s">
        <v>6840</v>
      </c>
      <c r="Q518" t="s">
        <v>2196</v>
      </c>
      <c r="R518"/>
      <c r="S518"/>
      <c r="T518"/>
      <c r="U518"/>
      <c r="V518"/>
      <c r="W518" t="s">
        <v>1958</v>
      </c>
      <c r="X518"/>
    </row>
    <row r="519" spans="1:24">
      <c r="A519" t="s">
        <v>1961</v>
      </c>
      <c r="B519" t="s">
        <v>1976</v>
      </c>
      <c r="C519" t="s">
        <v>1976</v>
      </c>
      <c r="D519" t="s">
        <v>1994</v>
      </c>
      <c r="E519" t="s">
        <v>2146</v>
      </c>
      <c r="F519" t="s">
        <v>2177</v>
      </c>
      <c r="G519" t="s">
        <v>2177</v>
      </c>
      <c r="H519">
        <v>60620</v>
      </c>
      <c r="I519" t="s">
        <v>2182</v>
      </c>
      <c r="J519" s="1">
        <v>44232</v>
      </c>
      <c r="K519" s="1">
        <v>44232</v>
      </c>
      <c r="L519" t="s">
        <v>782</v>
      </c>
      <c r="M519" t="s">
        <v>2184</v>
      </c>
      <c r="N519" s="1">
        <v>44255</v>
      </c>
      <c r="O519" t="str">
        <f t="shared" si="16"/>
        <v>유지</v>
      </c>
      <c r="P519" t="s">
        <v>995</v>
      </c>
      <c r="Q519" t="s">
        <v>2196</v>
      </c>
      <c r="R519"/>
      <c r="S519"/>
      <c r="T519"/>
      <c r="U519"/>
      <c r="V519"/>
      <c r="W519" t="s">
        <v>1958</v>
      </c>
      <c r="X519"/>
    </row>
    <row r="520" spans="1:24">
      <c r="A520" t="s">
        <v>1968</v>
      </c>
      <c r="B520" t="s">
        <v>1983</v>
      </c>
      <c r="C520" t="s">
        <v>1983</v>
      </c>
      <c r="D520" t="s">
        <v>2012</v>
      </c>
      <c r="E520" t="s">
        <v>2142</v>
      </c>
      <c r="F520" t="s">
        <v>2176</v>
      </c>
      <c r="G520" t="s">
        <v>2176</v>
      </c>
      <c r="H520">
        <v>24556</v>
      </c>
      <c r="I520" t="s">
        <v>2179</v>
      </c>
      <c r="J520" s="1">
        <v>44232</v>
      </c>
      <c r="K520" s="1">
        <v>44232</v>
      </c>
      <c r="L520">
        <v>42142695510000</v>
      </c>
      <c r="M520" t="s">
        <v>2190</v>
      </c>
      <c r="N520" s="1">
        <v>44255</v>
      </c>
      <c r="O520" t="str">
        <f t="shared" si="16"/>
        <v>유지</v>
      </c>
      <c r="P520" t="s">
        <v>6821</v>
      </c>
      <c r="Q520" t="s">
        <v>2196</v>
      </c>
      <c r="R520"/>
      <c r="S520"/>
      <c r="T520"/>
      <c r="U520"/>
      <c r="V520"/>
      <c r="W520" t="s">
        <v>1958</v>
      </c>
      <c r="X520"/>
    </row>
    <row r="521" spans="1:24">
      <c r="A521" t="s">
        <v>1969</v>
      </c>
      <c r="B521" t="s">
        <v>1984</v>
      </c>
      <c r="C521" t="s">
        <v>1984</v>
      </c>
      <c r="D521" t="s">
        <v>2073</v>
      </c>
      <c r="E521" t="s">
        <v>2140</v>
      </c>
      <c r="F521" t="s">
        <v>2176</v>
      </c>
      <c r="G521" t="s">
        <v>2176</v>
      </c>
      <c r="H521">
        <v>110800</v>
      </c>
      <c r="I521" t="s">
        <v>2182</v>
      </c>
      <c r="J521" s="1">
        <v>44232</v>
      </c>
      <c r="K521" s="1">
        <v>44232</v>
      </c>
      <c r="L521" t="s">
        <v>783</v>
      </c>
      <c r="M521" t="s">
        <v>2188</v>
      </c>
      <c r="N521" s="1">
        <v>44255</v>
      </c>
      <c r="O521" t="str">
        <f t="shared" si="16"/>
        <v>유지</v>
      </c>
      <c r="P521" t="str">
        <f t="shared" si="17"/>
        <v>엠피상동</v>
      </c>
      <c r="Q521" t="s">
        <v>2195</v>
      </c>
      <c r="R521"/>
      <c r="S521"/>
      <c r="T521"/>
      <c r="U521"/>
      <c r="V521"/>
      <c r="W521" t="s">
        <v>2200</v>
      </c>
      <c r="X521"/>
    </row>
    <row r="522" spans="1:24">
      <c r="A522" t="s">
        <v>1968</v>
      </c>
      <c r="B522" t="s">
        <v>1983</v>
      </c>
      <c r="C522" t="s">
        <v>1983</v>
      </c>
      <c r="D522" t="s">
        <v>2037</v>
      </c>
      <c r="E522" t="s">
        <v>2143</v>
      </c>
      <c r="F522" t="s">
        <v>2177</v>
      </c>
      <c r="G522" t="s">
        <v>2178</v>
      </c>
      <c r="H522">
        <v>22100</v>
      </c>
      <c r="I522" t="s">
        <v>2181</v>
      </c>
      <c r="J522" s="1">
        <v>44232</v>
      </c>
      <c r="K522" s="1">
        <v>44232</v>
      </c>
      <c r="L522">
        <v>42142694660000</v>
      </c>
      <c r="M522" t="s">
        <v>2185</v>
      </c>
      <c r="N522" s="1">
        <v>44255</v>
      </c>
      <c r="O522" t="str">
        <f t="shared" si="16"/>
        <v>유지</v>
      </c>
      <c r="P522" t="s">
        <v>983</v>
      </c>
      <c r="Q522" t="s">
        <v>2196</v>
      </c>
      <c r="R522"/>
      <c r="S522"/>
      <c r="T522"/>
      <c r="U522"/>
      <c r="V522"/>
      <c r="W522" t="s">
        <v>1958</v>
      </c>
      <c r="X522"/>
    </row>
    <row r="523" spans="1:24">
      <c r="A523" t="s">
        <v>1969</v>
      </c>
      <c r="B523" t="s">
        <v>1984</v>
      </c>
      <c r="C523" t="s">
        <v>1984</v>
      </c>
      <c r="D523" t="s">
        <v>2073</v>
      </c>
      <c r="E523" t="s">
        <v>2146</v>
      </c>
      <c r="F523" t="s">
        <v>2176</v>
      </c>
      <c r="G523" t="s">
        <v>2177</v>
      </c>
      <c r="H523">
        <v>23880</v>
      </c>
      <c r="I523" t="s">
        <v>2182</v>
      </c>
      <c r="J523" s="1">
        <v>44232</v>
      </c>
      <c r="K523" s="1">
        <v>44232</v>
      </c>
      <c r="L523" t="s">
        <v>784</v>
      </c>
      <c r="M523" t="s">
        <v>1948</v>
      </c>
      <c r="N523" s="1">
        <v>44255</v>
      </c>
      <c r="O523" t="str">
        <f t="shared" si="16"/>
        <v>유지</v>
      </c>
      <c r="P523" t="str">
        <f t="shared" si="17"/>
        <v>엠피상동</v>
      </c>
      <c r="Q523" t="s">
        <v>2196</v>
      </c>
      <c r="R523"/>
      <c r="S523"/>
      <c r="T523"/>
      <c r="U523"/>
      <c r="V523"/>
      <c r="W523" t="s">
        <v>1958</v>
      </c>
      <c r="X523"/>
    </row>
    <row r="524" spans="1:24">
      <c r="A524" t="s">
        <v>1962</v>
      </c>
      <c r="B524" t="s">
        <v>1977</v>
      </c>
      <c r="C524" t="s">
        <v>1977</v>
      </c>
      <c r="D524" t="s">
        <v>1995</v>
      </c>
      <c r="E524" t="s">
        <v>2161</v>
      </c>
      <c r="F524" t="s">
        <v>2177</v>
      </c>
      <c r="G524" t="s">
        <v>2176</v>
      </c>
      <c r="H524">
        <v>102956</v>
      </c>
      <c r="I524" t="s">
        <v>2182</v>
      </c>
      <c r="J524" s="1">
        <v>44232</v>
      </c>
      <c r="K524" s="1">
        <v>44232</v>
      </c>
      <c r="L524">
        <v>20210665460</v>
      </c>
      <c r="M524" t="s">
        <v>2188</v>
      </c>
      <c r="N524" s="1">
        <v>44255</v>
      </c>
      <c r="O524" t="str">
        <f t="shared" si="16"/>
        <v>유지</v>
      </c>
      <c r="P524" t="s">
        <v>6845</v>
      </c>
      <c r="Q524" t="s">
        <v>2196</v>
      </c>
      <c r="R524"/>
      <c r="S524"/>
      <c r="T524"/>
      <c r="U524"/>
      <c r="V524"/>
      <c r="W524" t="s">
        <v>1958</v>
      </c>
      <c r="X524"/>
    </row>
    <row r="525" spans="1:24">
      <c r="A525" t="s">
        <v>1969</v>
      </c>
      <c r="B525" t="s">
        <v>1984</v>
      </c>
      <c r="C525" t="s">
        <v>1984</v>
      </c>
      <c r="D525" t="s">
        <v>2080</v>
      </c>
      <c r="E525" t="s">
        <v>2140</v>
      </c>
      <c r="F525" t="s">
        <v>2177</v>
      </c>
      <c r="G525" t="s">
        <v>2177</v>
      </c>
      <c r="H525">
        <v>20000</v>
      </c>
      <c r="I525" t="s">
        <v>2182</v>
      </c>
      <c r="J525" s="1">
        <v>44232</v>
      </c>
      <c r="K525" s="1">
        <v>44232</v>
      </c>
      <c r="L525" t="s">
        <v>785</v>
      </c>
      <c r="M525" t="s">
        <v>1948</v>
      </c>
      <c r="N525" s="1">
        <v>44255</v>
      </c>
      <c r="O525" t="str">
        <f t="shared" si="16"/>
        <v>유지</v>
      </c>
      <c r="P525" t="str">
        <f t="shared" si="17"/>
        <v>엠피상동</v>
      </c>
      <c r="Q525" t="s">
        <v>2196</v>
      </c>
      <c r="R525"/>
      <c r="S525"/>
      <c r="T525"/>
      <c r="U525"/>
      <c r="V525"/>
      <c r="W525" t="s">
        <v>1958</v>
      </c>
      <c r="X525"/>
    </row>
    <row r="526" spans="1:24">
      <c r="A526" t="s">
        <v>1969</v>
      </c>
      <c r="B526" t="s">
        <v>1984</v>
      </c>
      <c r="C526" t="s">
        <v>1984</v>
      </c>
      <c r="D526" t="s">
        <v>2080</v>
      </c>
      <c r="E526" t="s">
        <v>2153</v>
      </c>
      <c r="F526" t="s">
        <v>2177</v>
      </c>
      <c r="G526" t="s">
        <v>2176</v>
      </c>
      <c r="H526">
        <v>10045</v>
      </c>
      <c r="I526" t="s">
        <v>2183</v>
      </c>
      <c r="J526" s="1">
        <v>44232</v>
      </c>
      <c r="K526" s="1">
        <v>44232</v>
      </c>
      <c r="L526">
        <v>52103101950000</v>
      </c>
      <c r="M526" t="s">
        <v>1948</v>
      </c>
      <c r="N526" s="1">
        <v>44255</v>
      </c>
      <c r="O526" t="str">
        <f t="shared" si="16"/>
        <v>유지</v>
      </c>
      <c r="P526" t="str">
        <f t="shared" si="17"/>
        <v>엠피상동</v>
      </c>
      <c r="Q526" t="s">
        <v>2196</v>
      </c>
      <c r="R526"/>
      <c r="S526"/>
      <c r="T526"/>
      <c r="U526"/>
      <c r="V526"/>
      <c r="W526" t="s">
        <v>1960</v>
      </c>
      <c r="X526"/>
    </row>
    <row r="527" spans="1:24">
      <c r="A527" t="s">
        <v>1968</v>
      </c>
      <c r="B527" t="s">
        <v>1983</v>
      </c>
      <c r="C527" t="s">
        <v>1983</v>
      </c>
      <c r="D527" t="s">
        <v>2038</v>
      </c>
      <c r="E527" t="s">
        <v>2156</v>
      </c>
      <c r="F527" t="s">
        <v>2176</v>
      </c>
      <c r="G527" t="s">
        <v>2177</v>
      </c>
      <c r="H527">
        <v>48323</v>
      </c>
      <c r="I527" t="s">
        <v>2181</v>
      </c>
      <c r="J527" s="1">
        <v>44232</v>
      </c>
      <c r="K527" s="1">
        <v>44232</v>
      </c>
      <c r="L527" t="s">
        <v>786</v>
      </c>
      <c r="M527" t="s">
        <v>2188</v>
      </c>
      <c r="N527" s="1">
        <v>44255</v>
      </c>
      <c r="O527" t="str">
        <f t="shared" si="16"/>
        <v>유지</v>
      </c>
      <c r="P527" t="s">
        <v>983</v>
      </c>
      <c r="Q527" t="s">
        <v>2196</v>
      </c>
      <c r="R527"/>
      <c r="S527"/>
      <c r="T527"/>
      <c r="U527"/>
      <c r="V527"/>
      <c r="W527" t="s">
        <v>1958</v>
      </c>
      <c r="X527"/>
    </row>
    <row r="528" spans="1:24">
      <c r="A528" t="s">
        <v>1968</v>
      </c>
      <c r="B528" t="s">
        <v>1983</v>
      </c>
      <c r="C528" t="s">
        <v>1983</v>
      </c>
      <c r="D528" t="s">
        <v>2081</v>
      </c>
      <c r="E528" t="s">
        <v>2156</v>
      </c>
      <c r="F528" t="s">
        <v>2177</v>
      </c>
      <c r="G528" t="s">
        <v>2176</v>
      </c>
      <c r="H528">
        <v>20399</v>
      </c>
      <c r="I528" t="s">
        <v>2181</v>
      </c>
      <c r="J528" s="1">
        <v>44232</v>
      </c>
      <c r="K528" s="1">
        <v>44232</v>
      </c>
      <c r="L528" t="s">
        <v>787</v>
      </c>
      <c r="M528" t="s">
        <v>1948</v>
      </c>
      <c r="N528" s="1">
        <v>44255</v>
      </c>
      <c r="O528" t="str">
        <f t="shared" si="16"/>
        <v>유지</v>
      </c>
      <c r="P528" t="s">
        <v>6821</v>
      </c>
      <c r="Q528" t="s">
        <v>2196</v>
      </c>
      <c r="R528"/>
      <c r="S528"/>
      <c r="T528"/>
      <c r="U528"/>
      <c r="V528"/>
      <c r="W528" t="s">
        <v>1958</v>
      </c>
      <c r="X528"/>
    </row>
    <row r="529" spans="1:24">
      <c r="A529" t="s">
        <v>1961</v>
      </c>
      <c r="B529" t="s">
        <v>1976</v>
      </c>
      <c r="C529" t="s">
        <v>1976</v>
      </c>
      <c r="D529" t="s">
        <v>2082</v>
      </c>
      <c r="E529" t="s">
        <v>2145</v>
      </c>
      <c r="F529" t="s">
        <v>2176</v>
      </c>
      <c r="G529" t="s">
        <v>2177</v>
      </c>
      <c r="H529">
        <v>7320</v>
      </c>
      <c r="I529" t="s">
        <v>2181</v>
      </c>
      <c r="J529" s="1">
        <v>44232</v>
      </c>
      <c r="K529" s="1">
        <v>44232</v>
      </c>
      <c r="L529">
        <v>42142701780000</v>
      </c>
      <c r="M529" t="s">
        <v>2184</v>
      </c>
      <c r="N529" s="1">
        <v>44255</v>
      </c>
      <c r="O529" t="str">
        <f t="shared" si="16"/>
        <v>유지</v>
      </c>
      <c r="P529" t="s">
        <v>6853</v>
      </c>
      <c r="Q529" t="s">
        <v>2196</v>
      </c>
      <c r="R529"/>
      <c r="S529"/>
      <c r="T529"/>
      <c r="U529"/>
      <c r="V529"/>
      <c r="W529" t="s">
        <v>1958</v>
      </c>
      <c r="X529"/>
    </row>
    <row r="530" spans="1:24">
      <c r="A530" t="s">
        <v>1966</v>
      </c>
      <c r="B530" t="s">
        <v>1981</v>
      </c>
      <c r="C530" t="s">
        <v>1981</v>
      </c>
      <c r="D530" t="s">
        <v>2002</v>
      </c>
      <c r="E530" t="s">
        <v>2158</v>
      </c>
      <c r="F530" t="s">
        <v>2176</v>
      </c>
      <c r="G530" t="s">
        <v>2177</v>
      </c>
      <c r="H530">
        <v>30000</v>
      </c>
      <c r="I530" t="s">
        <v>2182</v>
      </c>
      <c r="J530" s="1">
        <v>44232</v>
      </c>
      <c r="K530" s="1">
        <v>44232</v>
      </c>
      <c r="L530" t="s">
        <v>788</v>
      </c>
      <c r="M530" t="s">
        <v>2189</v>
      </c>
      <c r="N530" s="1">
        <v>44255</v>
      </c>
      <c r="O530" t="str">
        <f t="shared" si="16"/>
        <v>유지</v>
      </c>
      <c r="P530" t="s">
        <v>6840</v>
      </c>
      <c r="Q530" t="s">
        <v>2196</v>
      </c>
      <c r="R530"/>
      <c r="S530"/>
      <c r="T530"/>
      <c r="U530"/>
      <c r="V530"/>
      <c r="W530" t="s">
        <v>1958</v>
      </c>
      <c r="X530"/>
    </row>
    <row r="531" spans="1:24">
      <c r="A531" t="s">
        <v>1966</v>
      </c>
      <c r="B531" t="s">
        <v>1981</v>
      </c>
      <c r="C531" t="s">
        <v>1981</v>
      </c>
      <c r="D531" t="s">
        <v>2002</v>
      </c>
      <c r="E531" t="s">
        <v>2140</v>
      </c>
      <c r="F531" t="s">
        <v>2177</v>
      </c>
      <c r="G531" t="s">
        <v>2177</v>
      </c>
      <c r="H531">
        <v>28400</v>
      </c>
      <c r="I531" t="s">
        <v>2182</v>
      </c>
      <c r="J531" s="1">
        <v>44232</v>
      </c>
      <c r="K531" s="1">
        <v>44232</v>
      </c>
      <c r="L531" t="s">
        <v>789</v>
      </c>
      <c r="M531" t="s">
        <v>2184</v>
      </c>
      <c r="N531" s="1">
        <v>44255</v>
      </c>
      <c r="O531" t="str">
        <f t="shared" si="16"/>
        <v>유지</v>
      </c>
      <c r="P531" t="s">
        <v>6840</v>
      </c>
      <c r="Q531" t="s">
        <v>2196</v>
      </c>
      <c r="R531"/>
      <c r="S531"/>
      <c r="T531"/>
      <c r="U531"/>
      <c r="V531"/>
      <c r="W531" t="s">
        <v>1958</v>
      </c>
      <c r="X531"/>
    </row>
    <row r="532" spans="1:24">
      <c r="A532" t="s">
        <v>1966</v>
      </c>
      <c r="B532" t="s">
        <v>1981</v>
      </c>
      <c r="C532" t="s">
        <v>1981</v>
      </c>
      <c r="D532" t="s">
        <v>2029</v>
      </c>
      <c r="E532" t="s">
        <v>2157</v>
      </c>
      <c r="F532" t="s">
        <v>2176</v>
      </c>
      <c r="G532" t="s">
        <v>2177</v>
      </c>
      <c r="H532">
        <v>23597</v>
      </c>
      <c r="I532" t="s">
        <v>2182</v>
      </c>
      <c r="J532" s="1">
        <v>44232</v>
      </c>
      <c r="K532" s="1">
        <v>44232</v>
      </c>
      <c r="L532" t="s">
        <v>790</v>
      </c>
      <c r="M532" t="s">
        <v>2184</v>
      </c>
      <c r="N532" s="1">
        <v>44255</v>
      </c>
      <c r="O532" t="str">
        <f t="shared" si="16"/>
        <v>유지</v>
      </c>
      <c r="P532" t="s">
        <v>6840</v>
      </c>
      <c r="Q532" t="s">
        <v>2196</v>
      </c>
      <c r="R532"/>
      <c r="S532"/>
      <c r="T532"/>
      <c r="U532"/>
      <c r="V532"/>
      <c r="W532" t="s">
        <v>1958</v>
      </c>
      <c r="X532"/>
    </row>
    <row r="533" spans="1:24">
      <c r="A533" t="s">
        <v>1961</v>
      </c>
      <c r="B533" t="s">
        <v>1976</v>
      </c>
      <c r="C533" t="s">
        <v>1976</v>
      </c>
      <c r="D533" t="s">
        <v>2083</v>
      </c>
      <c r="E533" t="s">
        <v>2145</v>
      </c>
      <c r="F533" t="s">
        <v>2177</v>
      </c>
      <c r="G533" t="s">
        <v>2177</v>
      </c>
      <c r="H533">
        <v>68961</v>
      </c>
      <c r="I533" t="s">
        <v>2182</v>
      </c>
      <c r="J533" s="1">
        <v>44232</v>
      </c>
      <c r="K533" s="1">
        <v>44232</v>
      </c>
      <c r="L533">
        <v>42142700200000</v>
      </c>
      <c r="M533" t="s">
        <v>2186</v>
      </c>
      <c r="N533" s="1">
        <v>44255</v>
      </c>
      <c r="O533" t="str">
        <f t="shared" si="16"/>
        <v>유지</v>
      </c>
      <c r="P533" t="s">
        <v>995</v>
      </c>
      <c r="Q533" t="s">
        <v>2196</v>
      </c>
      <c r="R533"/>
      <c r="S533"/>
      <c r="T533"/>
      <c r="U533"/>
      <c r="V533"/>
      <c r="W533" t="s">
        <v>1958</v>
      </c>
      <c r="X533"/>
    </row>
    <row r="534" spans="1:24">
      <c r="A534" t="s">
        <v>1969</v>
      </c>
      <c r="B534" t="s">
        <v>1984</v>
      </c>
      <c r="C534" t="s">
        <v>1984</v>
      </c>
      <c r="D534" t="s">
        <v>2013</v>
      </c>
      <c r="E534" t="s">
        <v>2156</v>
      </c>
      <c r="F534" t="s">
        <v>2177</v>
      </c>
      <c r="G534" t="s">
        <v>2177</v>
      </c>
      <c r="H534">
        <v>14330</v>
      </c>
      <c r="I534" t="s">
        <v>2182</v>
      </c>
      <c r="J534" s="1">
        <v>44232</v>
      </c>
      <c r="K534" s="1">
        <v>44232</v>
      </c>
      <c r="L534" t="s">
        <v>791</v>
      </c>
      <c r="M534" t="s">
        <v>2186</v>
      </c>
      <c r="N534" s="1">
        <v>44255</v>
      </c>
      <c r="O534" t="str">
        <f t="shared" si="16"/>
        <v>유지</v>
      </c>
      <c r="P534" t="str">
        <f t="shared" si="17"/>
        <v>엠피상동</v>
      </c>
      <c r="Q534" t="s">
        <v>2196</v>
      </c>
      <c r="R534"/>
      <c r="S534"/>
      <c r="T534"/>
      <c r="U534"/>
      <c r="V534"/>
      <c r="W534" t="s">
        <v>1958</v>
      </c>
      <c r="X534"/>
    </row>
    <row r="535" spans="1:24">
      <c r="A535" t="s">
        <v>1969</v>
      </c>
      <c r="B535" t="s">
        <v>1984</v>
      </c>
      <c r="C535" t="s">
        <v>1984</v>
      </c>
      <c r="D535" t="s">
        <v>2084</v>
      </c>
      <c r="E535" t="s">
        <v>2156</v>
      </c>
      <c r="F535" t="s">
        <v>2177</v>
      </c>
      <c r="G535" t="s">
        <v>2177</v>
      </c>
      <c r="H535">
        <v>200000</v>
      </c>
      <c r="I535" t="s">
        <v>2181</v>
      </c>
      <c r="J535" s="1">
        <v>44232</v>
      </c>
      <c r="K535" s="1">
        <v>44232</v>
      </c>
      <c r="L535" t="s">
        <v>792</v>
      </c>
      <c r="M535" t="s">
        <v>2188</v>
      </c>
      <c r="N535" s="1">
        <v>44255</v>
      </c>
      <c r="O535" t="str">
        <f t="shared" si="16"/>
        <v>유지</v>
      </c>
      <c r="P535" t="str">
        <f t="shared" si="17"/>
        <v>엠피상동</v>
      </c>
      <c r="Q535" t="s">
        <v>2196</v>
      </c>
      <c r="R535"/>
      <c r="S535"/>
      <c r="T535"/>
      <c r="U535"/>
      <c r="V535"/>
      <c r="W535" t="s">
        <v>1958</v>
      </c>
      <c r="X535"/>
    </row>
    <row r="536" spans="1:24">
      <c r="A536" t="s">
        <v>1962</v>
      </c>
      <c r="B536" t="s">
        <v>1977</v>
      </c>
      <c r="C536" t="s">
        <v>1977</v>
      </c>
      <c r="D536" t="s">
        <v>2061</v>
      </c>
      <c r="E536" t="s">
        <v>2140</v>
      </c>
      <c r="F536" t="s">
        <v>2177</v>
      </c>
      <c r="G536" t="s">
        <v>2176</v>
      </c>
      <c r="H536">
        <v>26570</v>
      </c>
      <c r="I536" t="s">
        <v>2179</v>
      </c>
      <c r="J536" s="1">
        <v>44232</v>
      </c>
      <c r="K536" s="1">
        <v>44232</v>
      </c>
      <c r="L536" t="s">
        <v>793</v>
      </c>
      <c r="M536" t="s">
        <v>2187</v>
      </c>
      <c r="N536" s="1">
        <v>44255</v>
      </c>
      <c r="O536" t="str">
        <f t="shared" si="16"/>
        <v>유지</v>
      </c>
      <c r="P536" t="s">
        <v>6845</v>
      </c>
      <c r="Q536" t="s">
        <v>2196</v>
      </c>
      <c r="R536"/>
      <c r="S536"/>
      <c r="T536"/>
      <c r="U536"/>
      <c r="V536"/>
      <c r="W536" t="s">
        <v>1958</v>
      </c>
      <c r="X536"/>
    </row>
    <row r="537" spans="1:24">
      <c r="A537" t="s">
        <v>1962</v>
      </c>
      <c r="B537" t="s">
        <v>1977</v>
      </c>
      <c r="C537" t="s">
        <v>1977</v>
      </c>
      <c r="D537" t="s">
        <v>2062</v>
      </c>
      <c r="E537" t="s">
        <v>2163</v>
      </c>
      <c r="F537" t="s">
        <v>2178</v>
      </c>
      <c r="G537" t="s">
        <v>2177</v>
      </c>
      <c r="H537">
        <v>33165</v>
      </c>
      <c r="I537" t="s">
        <v>2182</v>
      </c>
      <c r="J537" s="1">
        <v>44232</v>
      </c>
      <c r="K537" s="1">
        <v>44232</v>
      </c>
      <c r="L537">
        <v>20210652837</v>
      </c>
      <c r="M537" t="s">
        <v>1948</v>
      </c>
      <c r="N537" s="1">
        <v>44255</v>
      </c>
      <c r="O537" t="str">
        <f t="shared" si="16"/>
        <v>유지</v>
      </c>
      <c r="P537" t="s">
        <v>6845</v>
      </c>
      <c r="Q537" t="s">
        <v>2196</v>
      </c>
      <c r="R537"/>
      <c r="S537"/>
      <c r="T537"/>
      <c r="U537"/>
      <c r="V537"/>
      <c r="W537" t="s">
        <v>1958</v>
      </c>
      <c r="X537"/>
    </row>
    <row r="538" spans="1:24">
      <c r="A538" t="s">
        <v>1961</v>
      </c>
      <c r="B538" t="s">
        <v>1976</v>
      </c>
      <c r="C538" t="s">
        <v>1976</v>
      </c>
      <c r="D538" t="s">
        <v>2085</v>
      </c>
      <c r="E538" t="s">
        <v>2161</v>
      </c>
      <c r="F538" t="s">
        <v>2177</v>
      </c>
      <c r="G538" t="s">
        <v>2176</v>
      </c>
      <c r="H538">
        <v>30000</v>
      </c>
      <c r="I538" t="s">
        <v>2182</v>
      </c>
      <c r="J538" s="1">
        <v>44232</v>
      </c>
      <c r="K538" s="1">
        <v>44232</v>
      </c>
      <c r="L538">
        <v>20210662377</v>
      </c>
      <c r="M538" t="s">
        <v>1948</v>
      </c>
      <c r="N538" s="1">
        <v>44255</v>
      </c>
      <c r="O538" t="str">
        <f t="shared" si="16"/>
        <v>유지</v>
      </c>
      <c r="P538" t="s">
        <v>4917</v>
      </c>
      <c r="Q538" t="s">
        <v>2196</v>
      </c>
      <c r="R538"/>
      <c r="S538"/>
      <c r="T538"/>
      <c r="U538"/>
      <c r="V538"/>
      <c r="W538" t="s">
        <v>1958</v>
      </c>
      <c r="X538"/>
    </row>
    <row r="539" spans="1:24">
      <c r="A539" t="s">
        <v>1961</v>
      </c>
      <c r="B539" t="s">
        <v>1976</v>
      </c>
      <c r="C539" t="s">
        <v>1976</v>
      </c>
      <c r="D539" t="s">
        <v>2086</v>
      </c>
      <c r="E539" t="s">
        <v>2168</v>
      </c>
      <c r="F539" t="s">
        <v>2176</v>
      </c>
      <c r="G539" t="s">
        <v>2176</v>
      </c>
      <c r="H539">
        <v>52716</v>
      </c>
      <c r="I539" t="s">
        <v>2179</v>
      </c>
      <c r="J539" s="1">
        <v>44232</v>
      </c>
      <c r="K539" s="1">
        <v>44232</v>
      </c>
      <c r="L539">
        <v>20210047908</v>
      </c>
      <c r="M539" t="s">
        <v>1948</v>
      </c>
      <c r="N539" s="1">
        <v>44255</v>
      </c>
      <c r="O539" t="str">
        <f t="shared" si="16"/>
        <v>유지</v>
      </c>
      <c r="P539" t="s">
        <v>6854</v>
      </c>
      <c r="Q539" t="s">
        <v>2196</v>
      </c>
      <c r="R539"/>
      <c r="S539"/>
      <c r="T539"/>
      <c r="U539"/>
      <c r="V539"/>
      <c r="W539" t="s">
        <v>1958</v>
      </c>
      <c r="X539"/>
    </row>
    <row r="540" spans="1:24">
      <c r="A540" t="s">
        <v>1961</v>
      </c>
      <c r="B540" t="s">
        <v>1976</v>
      </c>
      <c r="C540" t="s">
        <v>1976</v>
      </c>
      <c r="D540" t="s">
        <v>2087</v>
      </c>
      <c r="E540" t="s">
        <v>2152</v>
      </c>
      <c r="F540" t="s">
        <v>2177</v>
      </c>
      <c r="G540" t="s">
        <v>2177</v>
      </c>
      <c r="H540">
        <v>125000</v>
      </c>
      <c r="I540" t="s">
        <v>2179</v>
      </c>
      <c r="J540" s="1">
        <v>44232</v>
      </c>
      <c r="K540" s="1">
        <v>44232</v>
      </c>
      <c r="L540">
        <v>20210658337</v>
      </c>
      <c r="M540" t="s">
        <v>2186</v>
      </c>
      <c r="N540" s="1">
        <v>44255</v>
      </c>
      <c r="O540" t="str">
        <f t="shared" si="16"/>
        <v>유지</v>
      </c>
      <c r="P540" t="s">
        <v>995</v>
      </c>
      <c r="Q540" t="s">
        <v>2196</v>
      </c>
      <c r="R540"/>
      <c r="S540"/>
      <c r="T540"/>
      <c r="U540"/>
      <c r="V540"/>
      <c r="W540" t="s">
        <v>1958</v>
      </c>
      <c r="X540"/>
    </row>
    <row r="541" spans="1:24">
      <c r="A541" t="s">
        <v>1961</v>
      </c>
      <c r="B541" t="s">
        <v>1976</v>
      </c>
      <c r="C541" t="s">
        <v>1976</v>
      </c>
      <c r="D541" t="s">
        <v>2088</v>
      </c>
      <c r="E541" t="s">
        <v>2155</v>
      </c>
      <c r="F541" t="s">
        <v>2177</v>
      </c>
      <c r="G541" t="s">
        <v>2176</v>
      </c>
      <c r="H541">
        <v>39900</v>
      </c>
      <c r="I541" t="s">
        <v>2182</v>
      </c>
      <c r="J541" s="1">
        <v>44232</v>
      </c>
      <c r="K541" s="1">
        <v>44232</v>
      </c>
      <c r="L541" t="s">
        <v>794</v>
      </c>
      <c r="M541" t="s">
        <v>2184</v>
      </c>
      <c r="N541" s="1">
        <v>44255</v>
      </c>
      <c r="O541" t="str">
        <f t="shared" si="16"/>
        <v>유지</v>
      </c>
      <c r="P541" t="s">
        <v>4917</v>
      </c>
      <c r="Q541" t="s">
        <v>2196</v>
      </c>
      <c r="R541"/>
      <c r="S541"/>
      <c r="T541"/>
      <c r="U541"/>
      <c r="V541"/>
      <c r="W541" t="s">
        <v>1958</v>
      </c>
      <c r="X541"/>
    </row>
    <row r="542" spans="1:24">
      <c r="A542" t="s">
        <v>1961</v>
      </c>
      <c r="B542" t="s">
        <v>1976</v>
      </c>
      <c r="C542" t="s">
        <v>1976</v>
      </c>
      <c r="D542" t="s">
        <v>2086</v>
      </c>
      <c r="E542" t="s">
        <v>2166</v>
      </c>
      <c r="F542" t="s">
        <v>2177</v>
      </c>
      <c r="G542" t="s">
        <v>2176</v>
      </c>
      <c r="H542">
        <v>44200</v>
      </c>
      <c r="I542" t="s">
        <v>2181</v>
      </c>
      <c r="J542" s="1">
        <v>44232</v>
      </c>
      <c r="K542" s="1">
        <v>44232</v>
      </c>
      <c r="L542" t="s">
        <v>795</v>
      </c>
      <c r="M542" t="s">
        <v>2184</v>
      </c>
      <c r="N542" s="1">
        <v>44255</v>
      </c>
      <c r="O542" t="str">
        <f t="shared" si="16"/>
        <v>유지</v>
      </c>
      <c r="P542" t="s">
        <v>995</v>
      </c>
      <c r="Q542" t="s">
        <v>2196</v>
      </c>
      <c r="R542"/>
      <c r="S542"/>
      <c r="T542"/>
      <c r="U542"/>
      <c r="V542"/>
      <c r="W542" t="s">
        <v>1958</v>
      </c>
      <c r="X542"/>
    </row>
    <row r="543" spans="1:24">
      <c r="A543" t="s">
        <v>1961</v>
      </c>
      <c r="B543" t="s">
        <v>1976</v>
      </c>
      <c r="C543" t="s">
        <v>1976</v>
      </c>
      <c r="D543" t="s">
        <v>2074</v>
      </c>
      <c r="E543" t="s">
        <v>2161</v>
      </c>
      <c r="F543" t="s">
        <v>2177</v>
      </c>
      <c r="G543" t="s">
        <v>2177</v>
      </c>
      <c r="H543">
        <v>50000</v>
      </c>
      <c r="I543" t="s">
        <v>2180</v>
      </c>
      <c r="J543" s="1">
        <v>44232</v>
      </c>
      <c r="K543" s="1">
        <v>44232</v>
      </c>
      <c r="L543">
        <v>20210656605</v>
      </c>
      <c r="M543" t="s">
        <v>2188</v>
      </c>
      <c r="N543" s="1">
        <v>44255</v>
      </c>
      <c r="O543" t="str">
        <f t="shared" si="16"/>
        <v>유지</v>
      </c>
      <c r="P543" t="s">
        <v>4917</v>
      </c>
      <c r="Q543" t="s">
        <v>2196</v>
      </c>
      <c r="R543"/>
      <c r="S543"/>
      <c r="T543"/>
      <c r="U543"/>
      <c r="V543"/>
      <c r="W543" t="s">
        <v>1958</v>
      </c>
      <c r="X543"/>
    </row>
    <row r="544" spans="1:24">
      <c r="A544" t="s">
        <v>1961</v>
      </c>
      <c r="B544" t="s">
        <v>1976</v>
      </c>
      <c r="C544" t="s">
        <v>1976</v>
      </c>
      <c r="D544" t="s">
        <v>2088</v>
      </c>
      <c r="E544" t="s">
        <v>2156</v>
      </c>
      <c r="F544" t="s">
        <v>2177</v>
      </c>
      <c r="G544" t="s">
        <v>2177</v>
      </c>
      <c r="H544">
        <v>26200</v>
      </c>
      <c r="I544" t="s">
        <v>2182</v>
      </c>
      <c r="J544" s="1">
        <v>44232</v>
      </c>
      <c r="K544" s="1">
        <v>44232</v>
      </c>
      <c r="L544" t="s">
        <v>796</v>
      </c>
      <c r="M544" t="s">
        <v>2188</v>
      </c>
      <c r="N544" s="1">
        <v>44255</v>
      </c>
      <c r="O544" t="str">
        <f t="shared" si="16"/>
        <v>유지</v>
      </c>
      <c r="P544" t="s">
        <v>995</v>
      </c>
      <c r="Q544" t="s">
        <v>2196</v>
      </c>
      <c r="R544"/>
      <c r="S544"/>
      <c r="T544"/>
      <c r="U544"/>
      <c r="V544"/>
      <c r="W544" t="s">
        <v>1958</v>
      </c>
      <c r="X544"/>
    </row>
    <row r="545" spans="1:24">
      <c r="A545" t="s">
        <v>1961</v>
      </c>
      <c r="B545" t="s">
        <v>1976</v>
      </c>
      <c r="C545" t="s">
        <v>1976</v>
      </c>
      <c r="D545" t="s">
        <v>2087</v>
      </c>
      <c r="E545" t="s">
        <v>2162</v>
      </c>
      <c r="F545" t="s">
        <v>2176</v>
      </c>
      <c r="G545" t="s">
        <v>2177</v>
      </c>
      <c r="H545">
        <v>57000</v>
      </c>
      <c r="I545" t="s">
        <v>2182</v>
      </c>
      <c r="J545" s="1">
        <v>44232</v>
      </c>
      <c r="K545" s="1">
        <v>44232</v>
      </c>
      <c r="L545">
        <v>320210330689</v>
      </c>
      <c r="M545" t="s">
        <v>1948</v>
      </c>
      <c r="N545" s="1">
        <v>44255</v>
      </c>
      <c r="O545" t="str">
        <f t="shared" si="16"/>
        <v>유지</v>
      </c>
      <c r="P545" t="s">
        <v>6854</v>
      </c>
      <c r="Q545" t="s">
        <v>2196</v>
      </c>
      <c r="R545"/>
      <c r="S545"/>
      <c r="T545"/>
      <c r="U545"/>
      <c r="V545"/>
      <c r="W545" t="s">
        <v>1958</v>
      </c>
      <c r="X545"/>
    </row>
    <row r="546" spans="1:24">
      <c r="A546" t="s">
        <v>1961</v>
      </c>
      <c r="B546" t="s">
        <v>1976</v>
      </c>
      <c r="C546" t="s">
        <v>1976</v>
      </c>
      <c r="D546" t="s">
        <v>2086</v>
      </c>
      <c r="E546" t="s">
        <v>2156</v>
      </c>
      <c r="F546" t="s">
        <v>2177</v>
      </c>
      <c r="G546" t="s">
        <v>2176</v>
      </c>
      <c r="H546">
        <v>56300</v>
      </c>
      <c r="I546" t="s">
        <v>2179</v>
      </c>
      <c r="J546" s="1">
        <v>44232</v>
      </c>
      <c r="K546" s="1">
        <v>44232</v>
      </c>
      <c r="L546" t="s">
        <v>797</v>
      </c>
      <c r="M546" t="s">
        <v>1948</v>
      </c>
      <c r="N546" s="1">
        <v>44255</v>
      </c>
      <c r="O546" t="str">
        <f t="shared" si="16"/>
        <v>유지</v>
      </c>
      <c r="P546" t="s">
        <v>4917</v>
      </c>
      <c r="Q546" t="s">
        <v>2196</v>
      </c>
      <c r="R546"/>
      <c r="S546"/>
      <c r="T546"/>
      <c r="U546"/>
      <c r="V546"/>
      <c r="W546" t="s">
        <v>1958</v>
      </c>
      <c r="X546"/>
    </row>
    <row r="547" spans="1:24">
      <c r="A547" t="s">
        <v>1972</v>
      </c>
      <c r="B547" t="s">
        <v>1990</v>
      </c>
      <c r="C547" t="s">
        <v>1990</v>
      </c>
      <c r="D547" t="s">
        <v>2089</v>
      </c>
      <c r="E547" t="s">
        <v>2169</v>
      </c>
      <c r="F547" t="s">
        <v>2177</v>
      </c>
      <c r="G547" t="s">
        <v>2176</v>
      </c>
      <c r="H547">
        <v>37956</v>
      </c>
      <c r="I547" t="s">
        <v>2182</v>
      </c>
      <c r="J547" s="1">
        <v>44232</v>
      </c>
      <c r="K547" s="1">
        <v>44232</v>
      </c>
      <c r="L547">
        <v>3190813190461</v>
      </c>
      <c r="M547" t="s">
        <v>2186</v>
      </c>
      <c r="N547" s="1">
        <v>44255</v>
      </c>
      <c r="O547" t="str">
        <f t="shared" si="16"/>
        <v>유지</v>
      </c>
      <c r="P547" t="s">
        <v>6857</v>
      </c>
      <c r="Q547" t="s">
        <v>2196</v>
      </c>
      <c r="R547"/>
      <c r="S547"/>
      <c r="T547"/>
      <c r="U547"/>
      <c r="V547"/>
      <c r="W547" t="s">
        <v>1960</v>
      </c>
      <c r="X547"/>
    </row>
    <row r="548" spans="1:24">
      <c r="A548" t="s">
        <v>1970</v>
      </c>
      <c r="B548" t="s">
        <v>1985</v>
      </c>
      <c r="C548" t="s">
        <v>1985</v>
      </c>
      <c r="D548" t="s">
        <v>2090</v>
      </c>
      <c r="E548" t="s">
        <v>2161</v>
      </c>
      <c r="F548" t="s">
        <v>2176</v>
      </c>
      <c r="G548" t="s">
        <v>2176</v>
      </c>
      <c r="H548">
        <v>56700</v>
      </c>
      <c r="I548" t="s">
        <v>2180</v>
      </c>
      <c r="J548" s="1">
        <v>44232</v>
      </c>
      <c r="K548" s="1">
        <v>44232</v>
      </c>
      <c r="L548">
        <v>20210655169</v>
      </c>
      <c r="M548" t="s">
        <v>2188</v>
      </c>
      <c r="N548" s="1">
        <v>44255</v>
      </c>
      <c r="O548" t="str">
        <f t="shared" si="16"/>
        <v>유지</v>
      </c>
      <c r="P548" t="str">
        <f t="shared" si="17"/>
        <v>엠피조은</v>
      </c>
      <c r="Q548" t="s">
        <v>2196</v>
      </c>
      <c r="R548"/>
      <c r="S548"/>
      <c r="T548"/>
      <c r="U548"/>
      <c r="V548"/>
      <c r="W548" t="s">
        <v>1958</v>
      </c>
      <c r="X548"/>
    </row>
    <row r="549" spans="1:24">
      <c r="A549" t="s">
        <v>1968</v>
      </c>
      <c r="B549" t="s">
        <v>1989</v>
      </c>
      <c r="C549" t="s">
        <v>1989</v>
      </c>
      <c r="D549" t="s">
        <v>2091</v>
      </c>
      <c r="E549" t="s">
        <v>2149</v>
      </c>
      <c r="F549" t="s">
        <v>2176</v>
      </c>
      <c r="G549" t="s">
        <v>2177</v>
      </c>
      <c r="H549">
        <v>23790</v>
      </c>
      <c r="I549" t="s">
        <v>2181</v>
      </c>
      <c r="J549" s="1">
        <v>44232</v>
      </c>
      <c r="K549" s="1">
        <v>44232</v>
      </c>
      <c r="L549" t="s">
        <v>798</v>
      </c>
      <c r="M549" t="s">
        <v>2188</v>
      </c>
      <c r="N549" s="1">
        <v>44255</v>
      </c>
      <c r="O549" t="str">
        <f t="shared" si="16"/>
        <v>유지</v>
      </c>
      <c r="P549" t="s">
        <v>6821</v>
      </c>
      <c r="Q549" t="s">
        <v>2196</v>
      </c>
      <c r="R549"/>
      <c r="S549"/>
      <c r="T549"/>
      <c r="U549"/>
      <c r="V549"/>
      <c r="W549" t="s">
        <v>1958</v>
      </c>
      <c r="X549"/>
    </row>
    <row r="550" spans="1:24">
      <c r="A550" t="s">
        <v>1969</v>
      </c>
      <c r="B550" t="s">
        <v>1984</v>
      </c>
      <c r="C550" t="s">
        <v>1984</v>
      </c>
      <c r="D550" t="s">
        <v>2031</v>
      </c>
      <c r="E550" t="s">
        <v>2160</v>
      </c>
      <c r="F550" t="s">
        <v>2177</v>
      </c>
      <c r="G550" t="s">
        <v>2177</v>
      </c>
      <c r="H550">
        <v>30000</v>
      </c>
      <c r="I550" t="s">
        <v>2180</v>
      </c>
      <c r="J550" s="1">
        <v>44232</v>
      </c>
      <c r="K550" s="1">
        <v>44232</v>
      </c>
      <c r="L550" t="s">
        <v>799</v>
      </c>
      <c r="M550" t="s">
        <v>2188</v>
      </c>
      <c r="N550" s="1">
        <v>44255</v>
      </c>
      <c r="O550" t="str">
        <f t="shared" si="16"/>
        <v>유지</v>
      </c>
      <c r="P550" t="str">
        <f t="shared" si="17"/>
        <v>엠피상동</v>
      </c>
      <c r="Q550" t="s">
        <v>2196</v>
      </c>
      <c r="R550"/>
      <c r="S550"/>
      <c r="T550"/>
      <c r="U550"/>
      <c r="V550"/>
      <c r="W550" t="s">
        <v>1958</v>
      </c>
      <c r="X550"/>
    </row>
    <row r="551" spans="1:24">
      <c r="A551" t="s">
        <v>1970</v>
      </c>
      <c r="B551" t="s">
        <v>1985</v>
      </c>
      <c r="C551" t="s">
        <v>1985</v>
      </c>
      <c r="D551" t="s">
        <v>2092</v>
      </c>
      <c r="E551" t="s">
        <v>2161</v>
      </c>
      <c r="F551" t="s">
        <v>2176</v>
      </c>
      <c r="G551" t="s">
        <v>2177</v>
      </c>
      <c r="H551">
        <v>141000</v>
      </c>
      <c r="I551" t="s">
        <v>2182</v>
      </c>
      <c r="J551" s="1">
        <v>44232</v>
      </c>
      <c r="K551" s="1">
        <v>44232</v>
      </c>
      <c r="L551">
        <v>20210653599</v>
      </c>
      <c r="M551" t="s">
        <v>2188</v>
      </c>
      <c r="N551" s="1">
        <v>44255</v>
      </c>
      <c r="O551" t="str">
        <f t="shared" si="16"/>
        <v>유지</v>
      </c>
      <c r="P551" t="str">
        <f t="shared" si="17"/>
        <v>엠피조은</v>
      </c>
      <c r="Q551" t="s">
        <v>2196</v>
      </c>
      <c r="R551"/>
      <c r="S551"/>
      <c r="T551"/>
      <c r="U551"/>
      <c r="V551"/>
      <c r="W551" t="s">
        <v>1958</v>
      </c>
      <c r="X551"/>
    </row>
    <row r="552" spans="1:24">
      <c r="A552" t="s">
        <v>1966</v>
      </c>
      <c r="B552" t="s">
        <v>1981</v>
      </c>
      <c r="C552" t="s">
        <v>1981</v>
      </c>
      <c r="D552" t="s">
        <v>2093</v>
      </c>
      <c r="E552" t="s">
        <v>2147</v>
      </c>
      <c r="F552" t="s">
        <v>2176</v>
      </c>
      <c r="G552" t="s">
        <v>2177</v>
      </c>
      <c r="H552">
        <v>44160</v>
      </c>
      <c r="I552" t="s">
        <v>2182</v>
      </c>
      <c r="J552" s="1">
        <v>44232</v>
      </c>
      <c r="K552" s="1">
        <v>44232</v>
      </c>
      <c r="L552">
        <v>42146046050000</v>
      </c>
      <c r="M552" t="s">
        <v>2189</v>
      </c>
      <c r="N552" s="1">
        <v>44255</v>
      </c>
      <c r="O552" t="str">
        <f t="shared" si="16"/>
        <v>유지</v>
      </c>
      <c r="P552" t="s">
        <v>6840</v>
      </c>
      <c r="Q552" t="s">
        <v>2196</v>
      </c>
      <c r="R552"/>
      <c r="S552"/>
      <c r="T552"/>
      <c r="U552"/>
      <c r="V552"/>
      <c r="W552" t="s">
        <v>1960</v>
      </c>
      <c r="X552"/>
    </row>
    <row r="553" spans="1:24">
      <c r="A553" t="s">
        <v>1971</v>
      </c>
      <c r="B553" t="s">
        <v>1987</v>
      </c>
      <c r="C553" t="s">
        <v>1987</v>
      </c>
      <c r="D553" t="s">
        <v>2094</v>
      </c>
      <c r="E553" t="s">
        <v>2162</v>
      </c>
      <c r="F553" t="s">
        <v>2176</v>
      </c>
      <c r="G553" t="s">
        <v>2176</v>
      </c>
      <c r="H553">
        <v>30000</v>
      </c>
      <c r="I553" t="s">
        <v>2183</v>
      </c>
      <c r="J553" s="1">
        <v>44231</v>
      </c>
      <c r="K553" s="1">
        <v>44231</v>
      </c>
      <c r="L553">
        <v>320210321106</v>
      </c>
      <c r="M553" t="s">
        <v>2189</v>
      </c>
      <c r="N553" s="1">
        <v>44255</v>
      </c>
      <c r="O553" t="str">
        <f t="shared" si="16"/>
        <v>유지</v>
      </c>
      <c r="P553" t="s">
        <v>1864</v>
      </c>
      <c r="Q553" t="s">
        <v>2196</v>
      </c>
      <c r="R553"/>
      <c r="S553"/>
      <c r="T553"/>
      <c r="U553"/>
      <c r="V553"/>
      <c r="W553" t="s">
        <v>1958</v>
      </c>
      <c r="X553"/>
    </row>
    <row r="554" spans="1:24">
      <c r="A554" t="s">
        <v>1964</v>
      </c>
      <c r="B554" t="s">
        <v>1979</v>
      </c>
      <c r="C554" t="s">
        <v>1979</v>
      </c>
      <c r="D554" t="s">
        <v>2052</v>
      </c>
      <c r="E554" t="s">
        <v>2170</v>
      </c>
      <c r="F554" t="s">
        <v>2177</v>
      </c>
      <c r="G554" t="s">
        <v>2177</v>
      </c>
      <c r="H554">
        <v>44940</v>
      </c>
      <c r="I554" t="s">
        <v>2182</v>
      </c>
      <c r="J554" s="1">
        <v>44231</v>
      </c>
      <c r="K554" s="1">
        <v>44231</v>
      </c>
      <c r="L554">
        <v>20210047127</v>
      </c>
      <c r="M554" t="s">
        <v>1948</v>
      </c>
      <c r="N554" s="1">
        <v>44255</v>
      </c>
      <c r="O554" t="str">
        <f t="shared" si="16"/>
        <v>유지</v>
      </c>
      <c r="P554" t="s">
        <v>991</v>
      </c>
      <c r="Q554" t="s">
        <v>2196</v>
      </c>
      <c r="R554"/>
      <c r="S554"/>
      <c r="T554"/>
      <c r="U554"/>
      <c r="V554"/>
      <c r="W554" t="s">
        <v>2200</v>
      </c>
      <c r="X554"/>
    </row>
    <row r="555" spans="1:24">
      <c r="A555" t="s">
        <v>1964</v>
      </c>
      <c r="B555" t="s">
        <v>1979</v>
      </c>
      <c r="C555" t="s">
        <v>1979</v>
      </c>
      <c r="D555" t="s">
        <v>2052</v>
      </c>
      <c r="E555" t="s">
        <v>2156</v>
      </c>
      <c r="F555" t="s">
        <v>2176</v>
      </c>
      <c r="G555" t="s">
        <v>2176</v>
      </c>
      <c r="H555">
        <v>12820</v>
      </c>
      <c r="I555" t="s">
        <v>2182</v>
      </c>
      <c r="J555" s="1">
        <v>44231</v>
      </c>
      <c r="K555" s="1">
        <v>44231</v>
      </c>
      <c r="L555" t="s">
        <v>800</v>
      </c>
      <c r="M555" t="s">
        <v>2184</v>
      </c>
      <c r="N555" s="1">
        <v>44255</v>
      </c>
      <c r="O555" t="str">
        <f t="shared" si="16"/>
        <v>유지</v>
      </c>
      <c r="P555" t="s">
        <v>991</v>
      </c>
      <c r="Q555" t="s">
        <v>2196</v>
      </c>
      <c r="R555"/>
      <c r="S555"/>
      <c r="T555"/>
      <c r="U555"/>
      <c r="V555"/>
      <c r="W555" t="s">
        <v>1958</v>
      </c>
      <c r="X555"/>
    </row>
    <row r="556" spans="1:24">
      <c r="A556" t="s">
        <v>1964</v>
      </c>
      <c r="B556" t="s">
        <v>1979</v>
      </c>
      <c r="C556" t="s">
        <v>1979</v>
      </c>
      <c r="D556" t="s">
        <v>2052</v>
      </c>
      <c r="E556" t="s">
        <v>2156</v>
      </c>
      <c r="F556" t="s">
        <v>2176</v>
      </c>
      <c r="G556" t="s">
        <v>2177</v>
      </c>
      <c r="H556">
        <v>31290</v>
      </c>
      <c r="I556" t="s">
        <v>2181</v>
      </c>
      <c r="J556" s="1">
        <v>44231</v>
      </c>
      <c r="K556" s="1">
        <v>44231</v>
      </c>
      <c r="L556" t="s">
        <v>801</v>
      </c>
      <c r="M556" t="s">
        <v>2186</v>
      </c>
      <c r="N556" s="1">
        <v>44255</v>
      </c>
      <c r="O556" t="str">
        <f t="shared" ref="O556:O619" si="18" xml:space="preserve"> IF(K556&gt;N556,W556,I556)</f>
        <v>유지</v>
      </c>
      <c r="P556" t="s">
        <v>6843</v>
      </c>
      <c r="Q556" t="s">
        <v>2196</v>
      </c>
      <c r="R556"/>
      <c r="S556"/>
      <c r="T556"/>
      <c r="U556"/>
      <c r="V556"/>
      <c r="W556" t="s">
        <v>1958</v>
      </c>
      <c r="X556"/>
    </row>
    <row r="557" spans="1:24">
      <c r="A557" t="s">
        <v>1962</v>
      </c>
      <c r="B557" t="s">
        <v>1977</v>
      </c>
      <c r="C557" t="s">
        <v>1977</v>
      </c>
      <c r="D557" t="s">
        <v>1995</v>
      </c>
      <c r="E557" t="s">
        <v>2144</v>
      </c>
      <c r="F557" t="s">
        <v>2176</v>
      </c>
      <c r="G557" t="s">
        <v>2176</v>
      </c>
      <c r="H557">
        <v>10000</v>
      </c>
      <c r="I557" t="s">
        <v>2182</v>
      </c>
      <c r="J557" s="1">
        <v>44231</v>
      </c>
      <c r="K557" s="1">
        <v>44231</v>
      </c>
      <c r="L557">
        <v>52102967360000</v>
      </c>
      <c r="M557" t="s">
        <v>2184</v>
      </c>
      <c r="N557" s="1">
        <v>44255</v>
      </c>
      <c r="O557" t="str">
        <f t="shared" si="18"/>
        <v>유지</v>
      </c>
      <c r="P557" t="s">
        <v>6845</v>
      </c>
      <c r="Q557" t="s">
        <v>2196</v>
      </c>
      <c r="R557"/>
      <c r="S557"/>
      <c r="T557"/>
      <c r="U557"/>
      <c r="V557"/>
      <c r="W557" t="s">
        <v>1958</v>
      </c>
      <c r="X557"/>
    </row>
    <row r="558" spans="1:24">
      <c r="A558" t="s">
        <v>1962</v>
      </c>
      <c r="B558" t="s">
        <v>1977</v>
      </c>
      <c r="C558" t="s">
        <v>1977</v>
      </c>
      <c r="D558" t="s">
        <v>1995</v>
      </c>
      <c r="E558" t="s">
        <v>2140</v>
      </c>
      <c r="F558" t="s">
        <v>2176</v>
      </c>
      <c r="G558" t="s">
        <v>2177</v>
      </c>
      <c r="H558">
        <v>36260</v>
      </c>
      <c r="I558" t="s">
        <v>2181</v>
      </c>
      <c r="J558" s="1">
        <v>44231</v>
      </c>
      <c r="K558" s="1">
        <v>44231</v>
      </c>
      <c r="L558" t="s">
        <v>802</v>
      </c>
      <c r="M558" t="s">
        <v>2184</v>
      </c>
      <c r="N558" s="1">
        <v>44255</v>
      </c>
      <c r="O558" t="str">
        <f t="shared" si="18"/>
        <v>유지</v>
      </c>
      <c r="P558" t="s">
        <v>6845</v>
      </c>
      <c r="Q558" t="s">
        <v>2196</v>
      </c>
      <c r="R558"/>
      <c r="S558"/>
      <c r="T558"/>
      <c r="U558"/>
      <c r="V558"/>
      <c r="W558" t="s">
        <v>1958</v>
      </c>
      <c r="X558"/>
    </row>
    <row r="559" spans="1:24">
      <c r="A559" t="s">
        <v>1962</v>
      </c>
      <c r="B559" t="s">
        <v>1977</v>
      </c>
      <c r="C559" t="s">
        <v>1977</v>
      </c>
      <c r="D559" t="s">
        <v>2026</v>
      </c>
      <c r="E559" t="s">
        <v>2144</v>
      </c>
      <c r="F559" t="s">
        <v>2176</v>
      </c>
      <c r="G559" t="s">
        <v>2178</v>
      </c>
      <c r="H559">
        <v>20000</v>
      </c>
      <c r="I559" t="s">
        <v>2179</v>
      </c>
      <c r="J559" s="1">
        <v>44231</v>
      </c>
      <c r="K559" s="1">
        <v>44231</v>
      </c>
      <c r="L559">
        <v>52102971640000</v>
      </c>
      <c r="M559" t="s">
        <v>2189</v>
      </c>
      <c r="N559" s="1">
        <v>44255</v>
      </c>
      <c r="O559" t="str">
        <f t="shared" si="18"/>
        <v>유지</v>
      </c>
      <c r="P559" t="s">
        <v>992</v>
      </c>
      <c r="Q559" t="s">
        <v>2196</v>
      </c>
      <c r="R559"/>
      <c r="S559"/>
      <c r="T559"/>
      <c r="U559"/>
      <c r="V559"/>
      <c r="W559" t="s">
        <v>1958</v>
      </c>
      <c r="X559"/>
    </row>
    <row r="560" spans="1:24">
      <c r="A560" t="s">
        <v>1962</v>
      </c>
      <c r="B560" t="s">
        <v>1977</v>
      </c>
      <c r="C560" t="s">
        <v>1977</v>
      </c>
      <c r="D560" t="s">
        <v>2062</v>
      </c>
      <c r="E560" t="s">
        <v>2145</v>
      </c>
      <c r="F560" t="s">
        <v>2176</v>
      </c>
      <c r="G560" t="s">
        <v>2177</v>
      </c>
      <c r="H560">
        <v>6504</v>
      </c>
      <c r="I560" t="s">
        <v>2180</v>
      </c>
      <c r="J560" s="1">
        <v>44231</v>
      </c>
      <c r="K560" s="1">
        <v>44231</v>
      </c>
      <c r="L560">
        <v>42142684270000</v>
      </c>
      <c r="M560" t="s">
        <v>2184</v>
      </c>
      <c r="N560" s="1">
        <v>44255</v>
      </c>
      <c r="O560" t="str">
        <f t="shared" si="18"/>
        <v>유지</v>
      </c>
      <c r="P560" t="s">
        <v>6845</v>
      </c>
      <c r="Q560" t="s">
        <v>2196</v>
      </c>
      <c r="R560"/>
      <c r="S560"/>
      <c r="T560"/>
      <c r="U560"/>
      <c r="V560"/>
      <c r="W560" t="s">
        <v>1960</v>
      </c>
      <c r="X560"/>
    </row>
    <row r="561" spans="1:24">
      <c r="A561" t="s">
        <v>1962</v>
      </c>
      <c r="B561" t="s">
        <v>1977</v>
      </c>
      <c r="C561" t="s">
        <v>1977</v>
      </c>
      <c r="D561" t="s">
        <v>2061</v>
      </c>
      <c r="E561" t="s">
        <v>2143</v>
      </c>
      <c r="F561" t="s">
        <v>2177</v>
      </c>
      <c r="G561" t="s">
        <v>2176</v>
      </c>
      <c r="H561">
        <v>50356</v>
      </c>
      <c r="I561" t="s">
        <v>2182</v>
      </c>
      <c r="J561" s="1">
        <v>44231</v>
      </c>
      <c r="K561" s="1">
        <v>44231</v>
      </c>
      <c r="L561">
        <v>42142684350000</v>
      </c>
      <c r="M561" t="s">
        <v>2185</v>
      </c>
      <c r="N561" s="1">
        <v>44255</v>
      </c>
      <c r="O561" t="str">
        <f t="shared" si="18"/>
        <v>유지</v>
      </c>
      <c r="P561" t="s">
        <v>992</v>
      </c>
      <c r="Q561" t="s">
        <v>2196</v>
      </c>
      <c r="R561"/>
      <c r="S561"/>
      <c r="T561"/>
      <c r="U561"/>
      <c r="V561"/>
      <c r="W561" t="s">
        <v>1958</v>
      </c>
      <c r="X561"/>
    </row>
    <row r="562" spans="1:24">
      <c r="A562" t="s">
        <v>1962</v>
      </c>
      <c r="B562" t="s">
        <v>1977</v>
      </c>
      <c r="C562" t="s">
        <v>1977</v>
      </c>
      <c r="D562" t="s">
        <v>2095</v>
      </c>
      <c r="E562" t="s">
        <v>2170</v>
      </c>
      <c r="F562" t="s">
        <v>2176</v>
      </c>
      <c r="G562" t="s">
        <v>2177</v>
      </c>
      <c r="H562">
        <v>52161</v>
      </c>
      <c r="I562" t="s">
        <v>2180</v>
      </c>
      <c r="J562" s="1">
        <v>44231</v>
      </c>
      <c r="K562" s="1">
        <v>44231</v>
      </c>
      <c r="L562">
        <v>20210046765</v>
      </c>
      <c r="M562" t="s">
        <v>2184</v>
      </c>
      <c r="N562" s="1">
        <v>44255</v>
      </c>
      <c r="O562" t="str">
        <f t="shared" si="18"/>
        <v>유지</v>
      </c>
      <c r="P562" t="s">
        <v>6845</v>
      </c>
      <c r="Q562" t="s">
        <v>2196</v>
      </c>
      <c r="R562"/>
      <c r="S562"/>
      <c r="T562"/>
      <c r="U562"/>
      <c r="V562"/>
      <c r="W562" t="s">
        <v>1958</v>
      </c>
      <c r="X562"/>
    </row>
    <row r="563" spans="1:24">
      <c r="A563" t="s">
        <v>1962</v>
      </c>
      <c r="B563" t="s">
        <v>1977</v>
      </c>
      <c r="C563" t="s">
        <v>1977</v>
      </c>
      <c r="D563" t="s">
        <v>1997</v>
      </c>
      <c r="E563" t="s">
        <v>2162</v>
      </c>
      <c r="F563" t="s">
        <v>2177</v>
      </c>
      <c r="G563" t="s">
        <v>2176</v>
      </c>
      <c r="H563">
        <v>22370</v>
      </c>
      <c r="I563" t="s">
        <v>2179</v>
      </c>
      <c r="J563" s="1">
        <v>44231</v>
      </c>
      <c r="K563" s="1">
        <v>44231</v>
      </c>
      <c r="L563">
        <v>320210320664</v>
      </c>
      <c r="M563" t="s">
        <v>2186</v>
      </c>
      <c r="N563" s="1">
        <v>44255</v>
      </c>
      <c r="O563" t="str">
        <f t="shared" si="18"/>
        <v>유지</v>
      </c>
      <c r="P563" t="s">
        <v>992</v>
      </c>
      <c r="Q563" t="s">
        <v>2196</v>
      </c>
      <c r="R563"/>
      <c r="S563"/>
      <c r="T563"/>
      <c r="U563"/>
      <c r="V563"/>
      <c r="W563" t="s">
        <v>1960</v>
      </c>
      <c r="X563"/>
    </row>
    <row r="564" spans="1:24">
      <c r="A564" t="s">
        <v>1962</v>
      </c>
      <c r="B564" t="s">
        <v>1977</v>
      </c>
      <c r="C564" t="s">
        <v>1977</v>
      </c>
      <c r="D564" t="s">
        <v>1996</v>
      </c>
      <c r="E564" t="s">
        <v>2162</v>
      </c>
      <c r="F564" t="s">
        <v>2177</v>
      </c>
      <c r="G564" t="s">
        <v>2176</v>
      </c>
      <c r="H564">
        <v>57610</v>
      </c>
      <c r="I564" t="s">
        <v>2179</v>
      </c>
      <c r="J564" s="1">
        <v>44231</v>
      </c>
      <c r="K564" s="1">
        <v>44231</v>
      </c>
      <c r="L564">
        <v>320210319893</v>
      </c>
      <c r="M564" t="s">
        <v>2184</v>
      </c>
      <c r="N564" s="1">
        <v>44255</v>
      </c>
      <c r="O564" t="str">
        <f t="shared" si="18"/>
        <v>유지</v>
      </c>
      <c r="P564" t="s">
        <v>6845</v>
      </c>
      <c r="Q564" t="s">
        <v>2196</v>
      </c>
      <c r="R564"/>
      <c r="S564"/>
      <c r="T564"/>
      <c r="U564"/>
      <c r="V564"/>
      <c r="W564" t="s">
        <v>1958</v>
      </c>
      <c r="X564"/>
    </row>
    <row r="565" spans="1:24">
      <c r="A565" t="s">
        <v>1962</v>
      </c>
      <c r="B565" t="s">
        <v>1977</v>
      </c>
      <c r="C565" t="s">
        <v>1977</v>
      </c>
      <c r="D565" t="s">
        <v>1995</v>
      </c>
      <c r="E565" t="s">
        <v>2140</v>
      </c>
      <c r="F565" t="s">
        <v>2177</v>
      </c>
      <c r="G565" t="s">
        <v>2177</v>
      </c>
      <c r="H565">
        <v>54550</v>
      </c>
      <c r="I565" t="s">
        <v>2181</v>
      </c>
      <c r="J565" s="1">
        <v>44231</v>
      </c>
      <c r="K565" s="1">
        <v>44231</v>
      </c>
      <c r="L565" t="s">
        <v>803</v>
      </c>
      <c r="M565" t="s">
        <v>2185</v>
      </c>
      <c r="N565" s="1">
        <v>44255</v>
      </c>
      <c r="O565" t="str">
        <f t="shared" si="18"/>
        <v>유지</v>
      </c>
      <c r="P565" t="s">
        <v>992</v>
      </c>
      <c r="Q565" t="s">
        <v>2196</v>
      </c>
      <c r="R565"/>
      <c r="S565"/>
      <c r="T565"/>
      <c r="U565"/>
      <c r="V565"/>
      <c r="W565" t="s">
        <v>1958</v>
      </c>
      <c r="X565"/>
    </row>
    <row r="566" spans="1:24">
      <c r="A566" t="s">
        <v>1962</v>
      </c>
      <c r="B566" t="s">
        <v>1977</v>
      </c>
      <c r="C566" t="s">
        <v>1977</v>
      </c>
      <c r="D566" t="s">
        <v>2008</v>
      </c>
      <c r="E566" t="s">
        <v>2146</v>
      </c>
      <c r="F566" t="s">
        <v>2177</v>
      </c>
      <c r="G566" t="s">
        <v>2176</v>
      </c>
      <c r="H566">
        <v>20000</v>
      </c>
      <c r="I566" t="s">
        <v>2179</v>
      </c>
      <c r="J566" s="1">
        <v>44231</v>
      </c>
      <c r="K566" s="1">
        <v>44231</v>
      </c>
      <c r="L566" t="s">
        <v>804</v>
      </c>
      <c r="M566" t="s">
        <v>2186</v>
      </c>
      <c r="N566" s="1">
        <v>44255</v>
      </c>
      <c r="O566" t="str">
        <f t="shared" si="18"/>
        <v>유지</v>
      </c>
      <c r="P566" t="s">
        <v>6847</v>
      </c>
      <c r="Q566" t="s">
        <v>2196</v>
      </c>
      <c r="R566"/>
      <c r="S566"/>
      <c r="T566"/>
      <c r="U566"/>
      <c r="V566"/>
      <c r="W566" t="s">
        <v>1958</v>
      </c>
      <c r="X566"/>
    </row>
    <row r="567" spans="1:24">
      <c r="A567" t="s">
        <v>1962</v>
      </c>
      <c r="B567" t="s">
        <v>1977</v>
      </c>
      <c r="C567" t="s">
        <v>1977</v>
      </c>
      <c r="D567" t="s">
        <v>2008</v>
      </c>
      <c r="E567" t="s">
        <v>2159</v>
      </c>
      <c r="F567" t="s">
        <v>2176</v>
      </c>
      <c r="G567" t="s">
        <v>2177</v>
      </c>
      <c r="H567">
        <v>16380</v>
      </c>
      <c r="I567" t="s">
        <v>2182</v>
      </c>
      <c r="J567" s="1">
        <v>44231</v>
      </c>
      <c r="K567" s="1">
        <v>44231</v>
      </c>
      <c r="L567">
        <v>320210323916</v>
      </c>
      <c r="M567" t="s">
        <v>2188</v>
      </c>
      <c r="N567" s="1">
        <v>44255</v>
      </c>
      <c r="O567" t="str">
        <f t="shared" si="18"/>
        <v>유지</v>
      </c>
      <c r="P567" t="s">
        <v>6845</v>
      </c>
      <c r="Q567" t="s">
        <v>2196</v>
      </c>
      <c r="R567"/>
      <c r="S567"/>
      <c r="T567"/>
      <c r="U567"/>
      <c r="V567"/>
      <c r="W567" t="s">
        <v>1958</v>
      </c>
      <c r="X567"/>
    </row>
    <row r="568" spans="1:24">
      <c r="A568" t="s">
        <v>1962</v>
      </c>
      <c r="B568" t="s">
        <v>1977</v>
      </c>
      <c r="C568" t="s">
        <v>1977</v>
      </c>
      <c r="D568" t="s">
        <v>2008</v>
      </c>
      <c r="E568" t="s">
        <v>2151</v>
      </c>
      <c r="F568" t="s">
        <v>2177</v>
      </c>
      <c r="G568" t="s">
        <v>2176</v>
      </c>
      <c r="H568">
        <v>10000</v>
      </c>
      <c r="I568" t="s">
        <v>2182</v>
      </c>
      <c r="J568" s="1">
        <v>44231</v>
      </c>
      <c r="K568" s="1">
        <v>44231</v>
      </c>
      <c r="L568">
        <v>52103021070000</v>
      </c>
      <c r="M568" t="s">
        <v>2184</v>
      </c>
      <c r="N568" s="1">
        <v>44255</v>
      </c>
      <c r="O568" t="str">
        <f t="shared" si="18"/>
        <v>유지</v>
      </c>
      <c r="P568" t="s">
        <v>6845</v>
      </c>
      <c r="Q568" t="s">
        <v>2196</v>
      </c>
      <c r="R568"/>
      <c r="S568"/>
      <c r="T568"/>
      <c r="U568"/>
      <c r="V568"/>
      <c r="W568" t="s">
        <v>1958</v>
      </c>
      <c r="X568"/>
    </row>
    <row r="569" spans="1:24">
      <c r="A569" t="s">
        <v>1973</v>
      </c>
      <c r="B569" t="s">
        <v>1991</v>
      </c>
      <c r="C569" t="s">
        <v>1991</v>
      </c>
      <c r="D569" t="s">
        <v>2096</v>
      </c>
      <c r="E569" t="s">
        <v>2166</v>
      </c>
      <c r="F569" t="s">
        <v>2176</v>
      </c>
      <c r="G569" t="s">
        <v>2177</v>
      </c>
      <c r="H569">
        <v>20000</v>
      </c>
      <c r="I569" t="s">
        <v>2183</v>
      </c>
      <c r="J569" s="1">
        <v>44231</v>
      </c>
      <c r="K569" s="1">
        <v>44231</v>
      </c>
      <c r="L569" t="s">
        <v>805</v>
      </c>
      <c r="M569" t="s">
        <v>2186</v>
      </c>
      <c r="N569" s="1">
        <v>44255</v>
      </c>
      <c r="O569" t="str">
        <f t="shared" si="18"/>
        <v>유지</v>
      </c>
      <c r="P569" t="s">
        <v>993</v>
      </c>
      <c r="Q569" t="s">
        <v>2196</v>
      </c>
      <c r="R569"/>
      <c r="S569"/>
      <c r="T569"/>
      <c r="U569"/>
      <c r="V569"/>
      <c r="W569" t="s">
        <v>1958</v>
      </c>
      <c r="X569"/>
    </row>
    <row r="570" spans="1:24">
      <c r="A570" t="s">
        <v>1966</v>
      </c>
      <c r="B570" t="s">
        <v>1981</v>
      </c>
      <c r="C570" t="s">
        <v>1981</v>
      </c>
      <c r="D570" t="s">
        <v>2079</v>
      </c>
      <c r="E570" t="s">
        <v>2149</v>
      </c>
      <c r="F570" t="s">
        <v>2177</v>
      </c>
      <c r="G570" t="s">
        <v>2177</v>
      </c>
      <c r="H570">
        <v>40490</v>
      </c>
      <c r="I570" t="s">
        <v>2182</v>
      </c>
      <c r="J570" s="1">
        <v>44231</v>
      </c>
      <c r="K570" s="1">
        <v>44231</v>
      </c>
      <c r="L570" t="s">
        <v>806</v>
      </c>
      <c r="M570" t="s">
        <v>2187</v>
      </c>
      <c r="N570" s="1">
        <v>44255</v>
      </c>
      <c r="O570" t="str">
        <f t="shared" si="18"/>
        <v>유지</v>
      </c>
      <c r="P570" t="s">
        <v>6840</v>
      </c>
      <c r="Q570" t="s">
        <v>2196</v>
      </c>
      <c r="R570"/>
      <c r="S570"/>
      <c r="T570"/>
      <c r="U570"/>
      <c r="V570"/>
      <c r="W570" t="s">
        <v>1958</v>
      </c>
      <c r="X570"/>
    </row>
    <row r="571" spans="1:24">
      <c r="A571" t="s">
        <v>1969</v>
      </c>
      <c r="B571" t="s">
        <v>1984</v>
      </c>
      <c r="C571" t="s">
        <v>1984</v>
      </c>
      <c r="D571" t="s">
        <v>2076</v>
      </c>
      <c r="E571" t="s">
        <v>2158</v>
      </c>
      <c r="F571" t="s">
        <v>2177</v>
      </c>
      <c r="G571" t="s">
        <v>2176</v>
      </c>
      <c r="H571">
        <v>23500</v>
      </c>
      <c r="I571" t="s">
        <v>2182</v>
      </c>
      <c r="J571" s="1">
        <v>44231</v>
      </c>
      <c r="K571" s="1">
        <v>44231</v>
      </c>
      <c r="L571" t="s">
        <v>807</v>
      </c>
      <c r="M571" t="s">
        <v>2184</v>
      </c>
      <c r="N571" s="1">
        <v>44255</v>
      </c>
      <c r="O571" t="str">
        <f t="shared" si="18"/>
        <v>유지</v>
      </c>
      <c r="P571" t="str">
        <f t="shared" si="17"/>
        <v>엠피상동</v>
      </c>
      <c r="Q571" t="s">
        <v>2196</v>
      </c>
      <c r="R571"/>
      <c r="S571"/>
      <c r="T571"/>
      <c r="U571"/>
      <c r="V571"/>
      <c r="W571" t="s">
        <v>1958</v>
      </c>
      <c r="X571"/>
    </row>
    <row r="572" spans="1:24">
      <c r="A572" t="s">
        <v>1966</v>
      </c>
      <c r="B572" t="s">
        <v>1981</v>
      </c>
      <c r="C572" t="s">
        <v>1981</v>
      </c>
      <c r="D572" t="s">
        <v>2060</v>
      </c>
      <c r="E572" t="s">
        <v>2171</v>
      </c>
      <c r="F572" t="s">
        <v>2176</v>
      </c>
      <c r="G572" t="s">
        <v>2177</v>
      </c>
      <c r="H572">
        <v>36000</v>
      </c>
      <c r="I572" t="s">
        <v>2181</v>
      </c>
      <c r="J572" s="1">
        <v>44231</v>
      </c>
      <c r="K572" s="1">
        <v>44231</v>
      </c>
      <c r="L572">
        <v>20210046879</v>
      </c>
      <c r="M572" t="s">
        <v>2184</v>
      </c>
      <c r="N572" s="1">
        <v>44255</v>
      </c>
      <c r="O572" t="str">
        <f t="shared" si="18"/>
        <v>유지</v>
      </c>
      <c r="P572" t="s">
        <v>6840</v>
      </c>
      <c r="Q572" t="s">
        <v>2196</v>
      </c>
      <c r="R572"/>
      <c r="S572"/>
      <c r="T572"/>
      <c r="U572"/>
      <c r="V572"/>
      <c r="W572" t="s">
        <v>1958</v>
      </c>
      <c r="X572"/>
    </row>
    <row r="573" spans="1:24">
      <c r="A573" t="s">
        <v>1966</v>
      </c>
      <c r="B573" t="s">
        <v>1981</v>
      </c>
      <c r="C573" t="s">
        <v>1981</v>
      </c>
      <c r="D573" t="s">
        <v>2093</v>
      </c>
      <c r="E573" t="s">
        <v>2172</v>
      </c>
      <c r="F573" t="s">
        <v>2177</v>
      </c>
      <c r="G573" t="s">
        <v>2177</v>
      </c>
      <c r="H573">
        <v>52373</v>
      </c>
      <c r="I573" t="s">
        <v>2182</v>
      </c>
      <c r="J573" s="1">
        <v>44231</v>
      </c>
      <c r="K573" s="1">
        <v>44231</v>
      </c>
      <c r="L573" t="s">
        <v>808</v>
      </c>
      <c r="M573" t="s">
        <v>2184</v>
      </c>
      <c r="N573" s="1">
        <v>44255</v>
      </c>
      <c r="O573" t="str">
        <f t="shared" si="18"/>
        <v>유지</v>
      </c>
      <c r="P573" t="s">
        <v>6840</v>
      </c>
      <c r="Q573" t="s">
        <v>2196</v>
      </c>
      <c r="R573"/>
      <c r="S573"/>
      <c r="T573"/>
      <c r="U573"/>
      <c r="V573"/>
      <c r="W573" t="s">
        <v>1958</v>
      </c>
      <c r="X573"/>
    </row>
    <row r="574" spans="1:24">
      <c r="A574" t="s">
        <v>1969</v>
      </c>
      <c r="B574" t="s">
        <v>1984</v>
      </c>
      <c r="C574" t="s">
        <v>1984</v>
      </c>
      <c r="D574" t="s">
        <v>2027</v>
      </c>
      <c r="E574" t="s">
        <v>2158</v>
      </c>
      <c r="F574" t="s">
        <v>2176</v>
      </c>
      <c r="G574" t="s">
        <v>2176</v>
      </c>
      <c r="H574">
        <v>50000</v>
      </c>
      <c r="I574" t="s">
        <v>2182</v>
      </c>
      <c r="J574" s="1">
        <v>44231</v>
      </c>
      <c r="K574" s="1">
        <v>44231</v>
      </c>
      <c r="L574" t="s">
        <v>809</v>
      </c>
      <c r="M574" t="s">
        <v>2188</v>
      </c>
      <c r="N574" s="1">
        <v>44255</v>
      </c>
      <c r="O574" t="str">
        <f t="shared" si="18"/>
        <v>유지</v>
      </c>
      <c r="P574" t="str">
        <f t="shared" si="17"/>
        <v>엠피상동</v>
      </c>
      <c r="Q574" t="s">
        <v>2196</v>
      </c>
      <c r="R574"/>
      <c r="S574"/>
      <c r="T574"/>
      <c r="U574"/>
      <c r="V574"/>
      <c r="W574" t="s">
        <v>1958</v>
      </c>
      <c r="X574"/>
    </row>
    <row r="575" spans="1:24">
      <c r="A575" t="s">
        <v>1961</v>
      </c>
      <c r="B575" t="s">
        <v>1976</v>
      </c>
      <c r="C575" t="s">
        <v>1976</v>
      </c>
      <c r="D575" t="s">
        <v>2097</v>
      </c>
      <c r="E575" t="s">
        <v>2156</v>
      </c>
      <c r="F575" t="s">
        <v>2176</v>
      </c>
      <c r="G575" t="s">
        <v>2176</v>
      </c>
      <c r="H575">
        <v>23570</v>
      </c>
      <c r="I575" t="s">
        <v>2182</v>
      </c>
      <c r="J575" s="1">
        <v>44231</v>
      </c>
      <c r="K575" s="1">
        <v>44231</v>
      </c>
      <c r="L575" t="s">
        <v>810</v>
      </c>
      <c r="M575" t="s">
        <v>2184</v>
      </c>
      <c r="N575" s="1">
        <v>44255</v>
      </c>
      <c r="O575" t="str">
        <f t="shared" si="18"/>
        <v>유지</v>
      </c>
      <c r="P575" t="s">
        <v>4917</v>
      </c>
      <c r="Q575" t="s">
        <v>2196</v>
      </c>
      <c r="R575"/>
      <c r="S575"/>
      <c r="T575"/>
      <c r="U575"/>
      <c r="V575"/>
      <c r="W575" t="s">
        <v>1958</v>
      </c>
      <c r="X575"/>
    </row>
    <row r="576" spans="1:24">
      <c r="A576" t="s">
        <v>1961</v>
      </c>
      <c r="B576" t="s">
        <v>1976</v>
      </c>
      <c r="C576" t="s">
        <v>1976</v>
      </c>
      <c r="D576" t="s">
        <v>2097</v>
      </c>
      <c r="E576" t="s">
        <v>2154</v>
      </c>
      <c r="F576" t="s">
        <v>2176</v>
      </c>
      <c r="G576" t="s">
        <v>2177</v>
      </c>
      <c r="H576">
        <v>102000</v>
      </c>
      <c r="I576" t="s">
        <v>2181</v>
      </c>
      <c r="J576" s="1">
        <v>44231</v>
      </c>
      <c r="K576" s="1">
        <v>44231</v>
      </c>
      <c r="L576" t="s">
        <v>811</v>
      </c>
      <c r="M576" t="s">
        <v>2186</v>
      </c>
      <c r="N576" s="1">
        <v>44255</v>
      </c>
      <c r="O576" t="str">
        <f t="shared" si="18"/>
        <v>유지</v>
      </c>
      <c r="P576" t="s">
        <v>6854</v>
      </c>
      <c r="Q576" t="s">
        <v>2196</v>
      </c>
      <c r="R576"/>
      <c r="S576"/>
      <c r="T576"/>
      <c r="U576"/>
      <c r="V576"/>
      <c r="W576" t="s">
        <v>1958</v>
      </c>
      <c r="X576"/>
    </row>
    <row r="577" spans="1:24">
      <c r="A577" t="s">
        <v>1970</v>
      </c>
      <c r="B577" t="s">
        <v>1985</v>
      </c>
      <c r="C577" t="s">
        <v>1985</v>
      </c>
      <c r="D577" t="s">
        <v>2046</v>
      </c>
      <c r="E577" t="s">
        <v>2162</v>
      </c>
      <c r="F577" t="s">
        <v>2176</v>
      </c>
      <c r="G577" t="s">
        <v>2177</v>
      </c>
      <c r="H577">
        <v>20000</v>
      </c>
      <c r="I577" t="s">
        <v>2182</v>
      </c>
      <c r="J577" s="1">
        <v>44231</v>
      </c>
      <c r="K577" s="1">
        <v>44231</v>
      </c>
      <c r="L577">
        <v>320210321440</v>
      </c>
      <c r="M577" t="s">
        <v>2189</v>
      </c>
      <c r="N577" s="1">
        <v>44255</v>
      </c>
      <c r="O577" t="str">
        <f t="shared" si="18"/>
        <v>유지</v>
      </c>
      <c r="P577" t="str">
        <f t="shared" ref="P577:P640" si="19">A577</f>
        <v>엠피조은</v>
      </c>
      <c r="Q577" t="s">
        <v>2196</v>
      </c>
      <c r="R577"/>
      <c r="S577"/>
      <c r="T577"/>
      <c r="U577"/>
      <c r="V577"/>
      <c r="W577" t="s">
        <v>1960</v>
      </c>
      <c r="X577"/>
    </row>
    <row r="578" spans="1:24">
      <c r="A578" t="s">
        <v>1973</v>
      </c>
      <c r="B578" t="s">
        <v>1991</v>
      </c>
      <c r="C578" t="s">
        <v>1991</v>
      </c>
      <c r="D578" t="s">
        <v>2098</v>
      </c>
      <c r="E578" t="s">
        <v>2152</v>
      </c>
      <c r="F578" t="s">
        <v>2177</v>
      </c>
      <c r="G578" t="s">
        <v>2176</v>
      </c>
      <c r="H578">
        <v>100000</v>
      </c>
      <c r="I578" t="s">
        <v>2182</v>
      </c>
      <c r="J578" s="1">
        <v>44231</v>
      </c>
      <c r="K578" s="1">
        <v>44231</v>
      </c>
      <c r="L578">
        <v>20210644876</v>
      </c>
      <c r="M578" t="s">
        <v>2188</v>
      </c>
      <c r="N578" s="1">
        <v>44255</v>
      </c>
      <c r="O578" t="str">
        <f t="shared" si="18"/>
        <v>유지</v>
      </c>
      <c r="P578" t="s">
        <v>6848</v>
      </c>
      <c r="Q578" t="s">
        <v>2196</v>
      </c>
      <c r="R578"/>
      <c r="S578"/>
      <c r="T578"/>
      <c r="U578"/>
      <c r="V578"/>
      <c r="W578" t="s">
        <v>1958</v>
      </c>
      <c r="X578"/>
    </row>
    <row r="579" spans="1:24">
      <c r="A579" t="s">
        <v>1969</v>
      </c>
      <c r="B579" t="s">
        <v>1984</v>
      </c>
      <c r="C579" t="s">
        <v>1984</v>
      </c>
      <c r="D579" t="s">
        <v>2031</v>
      </c>
      <c r="E579" t="s">
        <v>2140</v>
      </c>
      <c r="F579" t="s">
        <v>2177</v>
      </c>
      <c r="G579" t="s">
        <v>2177</v>
      </c>
      <c r="H579">
        <v>4190</v>
      </c>
      <c r="I579" t="s">
        <v>2182</v>
      </c>
      <c r="J579" s="1">
        <v>44231</v>
      </c>
      <c r="K579" s="1">
        <v>44231</v>
      </c>
      <c r="L579" t="s">
        <v>812</v>
      </c>
      <c r="M579" t="s">
        <v>2184</v>
      </c>
      <c r="N579" s="1">
        <v>44255</v>
      </c>
      <c r="O579" t="str">
        <f t="shared" si="18"/>
        <v>유지</v>
      </c>
      <c r="P579" t="str">
        <f t="shared" si="19"/>
        <v>엠피상동</v>
      </c>
      <c r="Q579" t="s">
        <v>2199</v>
      </c>
      <c r="R579"/>
      <c r="S579"/>
      <c r="T579"/>
      <c r="U579"/>
      <c r="V579"/>
      <c r="W579" t="s">
        <v>1958</v>
      </c>
      <c r="X579"/>
    </row>
    <row r="580" spans="1:24">
      <c r="A580" t="s">
        <v>1969</v>
      </c>
      <c r="B580" t="s">
        <v>1984</v>
      </c>
      <c r="C580" t="s">
        <v>1984</v>
      </c>
      <c r="D580" t="s">
        <v>2031</v>
      </c>
      <c r="E580" t="s">
        <v>2155</v>
      </c>
      <c r="F580" t="s">
        <v>2177</v>
      </c>
      <c r="G580" t="s">
        <v>2176</v>
      </c>
      <c r="H580">
        <v>64000</v>
      </c>
      <c r="I580" t="s">
        <v>2182</v>
      </c>
      <c r="J580" s="1">
        <v>44231</v>
      </c>
      <c r="K580" s="1">
        <v>44231</v>
      </c>
      <c r="L580" t="s">
        <v>813</v>
      </c>
      <c r="M580" t="s">
        <v>2184</v>
      </c>
      <c r="N580" s="1">
        <v>44255</v>
      </c>
      <c r="O580" t="str">
        <f t="shared" si="18"/>
        <v>유지</v>
      </c>
      <c r="P580" t="str">
        <f t="shared" si="19"/>
        <v>엠피상동</v>
      </c>
      <c r="Q580" t="s">
        <v>2196</v>
      </c>
      <c r="R580"/>
      <c r="S580"/>
      <c r="T580"/>
      <c r="U580"/>
      <c r="V580"/>
      <c r="W580" t="s">
        <v>1958</v>
      </c>
      <c r="X580"/>
    </row>
    <row r="581" spans="1:24">
      <c r="A581" t="s">
        <v>1972</v>
      </c>
      <c r="B581" t="s">
        <v>1990</v>
      </c>
      <c r="C581" t="s">
        <v>1990</v>
      </c>
      <c r="D581" t="s">
        <v>2099</v>
      </c>
      <c r="E581" t="s">
        <v>2173</v>
      </c>
      <c r="F581" t="s">
        <v>2177</v>
      </c>
      <c r="G581" t="s">
        <v>2176</v>
      </c>
      <c r="H581">
        <v>40540</v>
      </c>
      <c r="I581" t="s">
        <v>2180</v>
      </c>
      <c r="J581" s="1">
        <v>44231</v>
      </c>
      <c r="K581" s="1">
        <v>44231</v>
      </c>
      <c r="L581" t="s">
        <v>814</v>
      </c>
      <c r="M581" t="s">
        <v>2186</v>
      </c>
      <c r="N581" s="1">
        <v>44255</v>
      </c>
      <c r="O581" t="str">
        <f t="shared" si="18"/>
        <v>유지</v>
      </c>
      <c r="P581" t="s">
        <v>984</v>
      </c>
      <c r="Q581" t="s">
        <v>2196</v>
      </c>
      <c r="R581"/>
      <c r="S581"/>
      <c r="T581"/>
      <c r="U581"/>
      <c r="V581"/>
      <c r="W581" t="s">
        <v>1958</v>
      </c>
      <c r="X581"/>
    </row>
    <row r="582" spans="1:24">
      <c r="A582" t="s">
        <v>1972</v>
      </c>
      <c r="B582" t="s">
        <v>1990</v>
      </c>
      <c r="C582" t="s">
        <v>1990</v>
      </c>
      <c r="D582" t="s">
        <v>2099</v>
      </c>
      <c r="E582" t="s">
        <v>2149</v>
      </c>
      <c r="F582" t="s">
        <v>2176</v>
      </c>
      <c r="G582" t="s">
        <v>2177</v>
      </c>
      <c r="H582">
        <v>33200</v>
      </c>
      <c r="I582" t="s">
        <v>2182</v>
      </c>
      <c r="J582" s="1">
        <v>44231</v>
      </c>
      <c r="K582" s="1">
        <v>44231</v>
      </c>
      <c r="L582" t="s">
        <v>815</v>
      </c>
      <c r="M582" t="s">
        <v>2190</v>
      </c>
      <c r="N582" s="1">
        <v>44255</v>
      </c>
      <c r="O582" t="str">
        <f t="shared" si="18"/>
        <v>유지</v>
      </c>
      <c r="P582" t="s">
        <v>984</v>
      </c>
      <c r="Q582" t="s">
        <v>2196</v>
      </c>
      <c r="R582"/>
      <c r="S582"/>
      <c r="T582"/>
      <c r="U582"/>
      <c r="V582"/>
      <c r="W582" t="s">
        <v>1958</v>
      </c>
      <c r="X582"/>
    </row>
    <row r="583" spans="1:24">
      <c r="A583" t="s">
        <v>1961</v>
      </c>
      <c r="B583" t="s">
        <v>1976</v>
      </c>
      <c r="C583" t="s">
        <v>1976</v>
      </c>
      <c r="D583" t="s">
        <v>2100</v>
      </c>
      <c r="E583" t="s">
        <v>2159</v>
      </c>
      <c r="F583" t="s">
        <v>2176</v>
      </c>
      <c r="G583" t="s">
        <v>2177</v>
      </c>
      <c r="H583">
        <v>143000</v>
      </c>
      <c r="I583" t="s">
        <v>2181</v>
      </c>
      <c r="J583" s="1">
        <v>44231</v>
      </c>
      <c r="K583" s="1">
        <v>44231</v>
      </c>
      <c r="L583">
        <v>320210318743</v>
      </c>
      <c r="M583" t="s">
        <v>1948</v>
      </c>
      <c r="N583" s="1">
        <v>44255</v>
      </c>
      <c r="O583" t="str">
        <f t="shared" si="18"/>
        <v>유지</v>
      </c>
      <c r="P583" t="s">
        <v>4917</v>
      </c>
      <c r="Q583" t="s">
        <v>2196</v>
      </c>
      <c r="R583"/>
      <c r="S583"/>
      <c r="T583"/>
      <c r="U583"/>
      <c r="V583"/>
      <c r="W583" t="s">
        <v>1958</v>
      </c>
      <c r="X583"/>
    </row>
    <row r="584" spans="1:24">
      <c r="A584" t="s">
        <v>1970</v>
      </c>
      <c r="B584" t="s">
        <v>1985</v>
      </c>
      <c r="C584" t="s">
        <v>1985</v>
      </c>
      <c r="D584" t="s">
        <v>2101</v>
      </c>
      <c r="E584" t="s">
        <v>2163</v>
      </c>
      <c r="F584" t="s">
        <v>2177</v>
      </c>
      <c r="G584" t="s">
        <v>2176</v>
      </c>
      <c r="H584">
        <v>20000</v>
      </c>
      <c r="I584" t="s">
        <v>2182</v>
      </c>
      <c r="J584" s="1">
        <v>44231</v>
      </c>
      <c r="K584" s="1">
        <v>44231</v>
      </c>
      <c r="L584">
        <v>20210635787</v>
      </c>
      <c r="M584" t="s">
        <v>2184</v>
      </c>
      <c r="N584" s="1">
        <v>44255</v>
      </c>
      <c r="O584" t="str">
        <f t="shared" si="18"/>
        <v>유지</v>
      </c>
      <c r="P584" t="str">
        <f t="shared" si="19"/>
        <v>엠피조은</v>
      </c>
      <c r="Q584" t="s">
        <v>2196</v>
      </c>
      <c r="R584"/>
      <c r="S584"/>
      <c r="T584"/>
      <c r="U584"/>
      <c r="V584"/>
      <c r="W584" t="s">
        <v>1958</v>
      </c>
      <c r="X584"/>
    </row>
    <row r="585" spans="1:24">
      <c r="A585" t="s">
        <v>1973</v>
      </c>
      <c r="B585" t="s">
        <v>1991</v>
      </c>
      <c r="C585" t="s">
        <v>1991</v>
      </c>
      <c r="D585" t="s">
        <v>2102</v>
      </c>
      <c r="E585" t="s">
        <v>2154</v>
      </c>
      <c r="F585" t="s">
        <v>2177</v>
      </c>
      <c r="G585" t="s">
        <v>2176</v>
      </c>
      <c r="H585">
        <v>226143</v>
      </c>
      <c r="I585" t="s">
        <v>2181</v>
      </c>
      <c r="J585" s="1">
        <v>44231</v>
      </c>
      <c r="K585" s="1">
        <v>44231</v>
      </c>
      <c r="L585" t="s">
        <v>816</v>
      </c>
      <c r="M585" t="s">
        <v>2185</v>
      </c>
      <c r="N585" s="1">
        <v>44255</v>
      </c>
      <c r="O585" t="str">
        <f t="shared" si="18"/>
        <v>유지</v>
      </c>
      <c r="P585" t="s">
        <v>6848</v>
      </c>
      <c r="Q585" t="s">
        <v>2196</v>
      </c>
      <c r="R585"/>
      <c r="S585"/>
      <c r="T585"/>
      <c r="U585"/>
      <c r="V585"/>
      <c r="W585" t="s">
        <v>1958</v>
      </c>
      <c r="X585"/>
    </row>
    <row r="586" spans="1:24">
      <c r="A586" t="s">
        <v>1974</v>
      </c>
      <c r="B586" t="s">
        <v>1992</v>
      </c>
      <c r="C586" t="s">
        <v>1992</v>
      </c>
      <c r="D586" t="s">
        <v>2103</v>
      </c>
      <c r="E586" t="s">
        <v>2163</v>
      </c>
      <c r="F586" t="s">
        <v>2176</v>
      </c>
      <c r="G586" t="s">
        <v>2177</v>
      </c>
      <c r="H586">
        <v>26857</v>
      </c>
      <c r="I586" t="s">
        <v>2179</v>
      </c>
      <c r="J586" s="1">
        <v>44231</v>
      </c>
      <c r="K586" s="1">
        <v>44231</v>
      </c>
      <c r="L586">
        <v>20210640137</v>
      </c>
      <c r="M586" t="s">
        <v>2186</v>
      </c>
      <c r="N586" s="1">
        <v>44255</v>
      </c>
      <c r="O586" t="str">
        <f t="shared" si="18"/>
        <v>유지</v>
      </c>
      <c r="P586" t="s">
        <v>996</v>
      </c>
      <c r="Q586" t="s">
        <v>2196</v>
      </c>
      <c r="R586"/>
      <c r="S586"/>
      <c r="T586"/>
      <c r="U586"/>
      <c r="V586"/>
      <c r="W586" t="s">
        <v>1958</v>
      </c>
      <c r="X586"/>
    </row>
    <row r="587" spans="1:24">
      <c r="A587" t="s">
        <v>1961</v>
      </c>
      <c r="B587" t="s">
        <v>1976</v>
      </c>
      <c r="C587" t="s">
        <v>1976</v>
      </c>
      <c r="D587" t="s">
        <v>2097</v>
      </c>
      <c r="E587" t="s">
        <v>2162</v>
      </c>
      <c r="F587" t="s">
        <v>2177</v>
      </c>
      <c r="G587" t="s">
        <v>2176</v>
      </c>
      <c r="H587">
        <v>20000</v>
      </c>
      <c r="I587" t="s">
        <v>2179</v>
      </c>
      <c r="J587" s="1">
        <v>44231</v>
      </c>
      <c r="K587" s="1">
        <v>44231</v>
      </c>
      <c r="L587">
        <v>320210317012</v>
      </c>
      <c r="M587" t="s">
        <v>2188</v>
      </c>
      <c r="N587" s="1">
        <v>44255</v>
      </c>
      <c r="O587" t="str">
        <f t="shared" si="18"/>
        <v>유지</v>
      </c>
      <c r="P587" t="s">
        <v>995</v>
      </c>
      <c r="Q587" t="s">
        <v>2196</v>
      </c>
      <c r="R587"/>
      <c r="S587"/>
      <c r="T587"/>
      <c r="U587"/>
      <c r="V587"/>
      <c r="W587" t="s">
        <v>1958</v>
      </c>
      <c r="X587"/>
    </row>
    <row r="588" spans="1:24">
      <c r="A588" t="s">
        <v>1966</v>
      </c>
      <c r="B588" t="s">
        <v>1981</v>
      </c>
      <c r="C588" t="s">
        <v>1981</v>
      </c>
      <c r="D588" t="s">
        <v>2104</v>
      </c>
      <c r="E588" t="s">
        <v>2156</v>
      </c>
      <c r="F588" t="s">
        <v>2176</v>
      </c>
      <c r="G588" t="s">
        <v>2176</v>
      </c>
      <c r="H588">
        <v>30000</v>
      </c>
      <c r="I588" t="s">
        <v>2182</v>
      </c>
      <c r="J588" s="1">
        <v>44231</v>
      </c>
      <c r="K588" s="1">
        <v>44231</v>
      </c>
      <c r="L588" t="s">
        <v>817</v>
      </c>
      <c r="M588" t="s">
        <v>2184</v>
      </c>
      <c r="N588" s="1">
        <v>44255</v>
      </c>
      <c r="O588" t="str">
        <f t="shared" si="18"/>
        <v>유지</v>
      </c>
      <c r="P588" t="s">
        <v>6840</v>
      </c>
      <c r="Q588" t="s">
        <v>2196</v>
      </c>
      <c r="R588"/>
      <c r="S588"/>
      <c r="T588"/>
      <c r="U588"/>
      <c r="V588"/>
      <c r="W588" t="s">
        <v>1958</v>
      </c>
      <c r="X588"/>
    </row>
    <row r="589" spans="1:24">
      <c r="A589" t="s">
        <v>1965</v>
      </c>
      <c r="B589" t="s">
        <v>1980</v>
      </c>
      <c r="C589" t="s">
        <v>1980</v>
      </c>
      <c r="D589" t="s">
        <v>2105</v>
      </c>
      <c r="E589" t="s">
        <v>2160</v>
      </c>
      <c r="F589" t="s">
        <v>2177</v>
      </c>
      <c r="G589" t="s">
        <v>2177</v>
      </c>
      <c r="H589">
        <v>29729</v>
      </c>
      <c r="I589" t="s">
        <v>2180</v>
      </c>
      <c r="J589" s="1">
        <v>44231</v>
      </c>
      <c r="K589" s="1">
        <v>44231</v>
      </c>
      <c r="L589" t="s">
        <v>818</v>
      </c>
      <c r="M589" t="s">
        <v>1948</v>
      </c>
      <c r="N589" s="1">
        <v>44255</v>
      </c>
      <c r="O589" t="str">
        <f t="shared" si="18"/>
        <v>유지</v>
      </c>
      <c r="P589" t="str">
        <f t="shared" si="19"/>
        <v>엠피가온</v>
      </c>
      <c r="Q589" t="s">
        <v>2196</v>
      </c>
      <c r="R589"/>
      <c r="S589"/>
      <c r="T589"/>
      <c r="U589"/>
      <c r="V589"/>
      <c r="W589" t="s">
        <v>1960</v>
      </c>
      <c r="X589"/>
    </row>
    <row r="590" spans="1:24">
      <c r="A590" t="s">
        <v>1969</v>
      </c>
      <c r="B590" t="s">
        <v>1984</v>
      </c>
      <c r="C590" t="s">
        <v>1984</v>
      </c>
      <c r="D590" t="s">
        <v>2106</v>
      </c>
      <c r="E590" t="s">
        <v>2158</v>
      </c>
      <c r="F590" t="s">
        <v>2176</v>
      </c>
      <c r="G590" t="s">
        <v>2177</v>
      </c>
      <c r="H590">
        <v>30000</v>
      </c>
      <c r="I590" t="s">
        <v>2180</v>
      </c>
      <c r="J590" s="1">
        <v>44231</v>
      </c>
      <c r="K590" s="1">
        <v>44231</v>
      </c>
      <c r="L590" t="s">
        <v>819</v>
      </c>
      <c r="M590" t="s">
        <v>2189</v>
      </c>
      <c r="N590" s="1">
        <v>44255</v>
      </c>
      <c r="O590" t="str">
        <f t="shared" si="18"/>
        <v>유지</v>
      </c>
      <c r="P590" t="str">
        <f t="shared" si="19"/>
        <v>엠피상동</v>
      </c>
      <c r="Q590" t="s">
        <v>2196</v>
      </c>
      <c r="R590"/>
      <c r="S590"/>
      <c r="T590"/>
      <c r="U590"/>
      <c r="V590"/>
      <c r="W590" t="s">
        <v>1958</v>
      </c>
      <c r="X590"/>
    </row>
    <row r="591" spans="1:24">
      <c r="A591" t="s">
        <v>1965</v>
      </c>
      <c r="B591" t="s">
        <v>1980</v>
      </c>
      <c r="C591" t="s">
        <v>1980</v>
      </c>
      <c r="D591" t="s">
        <v>2105</v>
      </c>
      <c r="E591" t="s">
        <v>2163</v>
      </c>
      <c r="F591" t="s">
        <v>2177</v>
      </c>
      <c r="G591" t="s">
        <v>2176</v>
      </c>
      <c r="H591">
        <v>10000</v>
      </c>
      <c r="I591" t="s">
        <v>2182</v>
      </c>
      <c r="J591" s="1">
        <v>44231</v>
      </c>
      <c r="K591" s="1">
        <v>44231</v>
      </c>
      <c r="L591">
        <v>20210633105</v>
      </c>
      <c r="M591" t="s">
        <v>1948</v>
      </c>
      <c r="N591" s="1">
        <v>44255</v>
      </c>
      <c r="O591" t="str">
        <f t="shared" si="18"/>
        <v>유지</v>
      </c>
      <c r="P591" t="str">
        <f t="shared" si="19"/>
        <v>엠피가온</v>
      </c>
      <c r="Q591" t="s">
        <v>2196</v>
      </c>
      <c r="R591"/>
      <c r="S591"/>
      <c r="T591"/>
      <c r="U591"/>
      <c r="V591"/>
      <c r="W591" t="s">
        <v>1958</v>
      </c>
      <c r="X591"/>
    </row>
    <row r="592" spans="1:24">
      <c r="A592" t="s">
        <v>1965</v>
      </c>
      <c r="B592" t="s">
        <v>1980</v>
      </c>
      <c r="C592" t="s">
        <v>1980</v>
      </c>
      <c r="D592" t="s">
        <v>2105</v>
      </c>
      <c r="E592" t="s">
        <v>2156</v>
      </c>
      <c r="F592" t="s">
        <v>2177</v>
      </c>
      <c r="G592" t="s">
        <v>2176</v>
      </c>
      <c r="H592">
        <v>29950</v>
      </c>
      <c r="I592" t="s">
        <v>2180</v>
      </c>
      <c r="J592" s="1">
        <v>44231</v>
      </c>
      <c r="K592" s="1">
        <v>44231</v>
      </c>
      <c r="L592" t="s">
        <v>820</v>
      </c>
      <c r="M592" t="s">
        <v>1948</v>
      </c>
      <c r="N592" s="1">
        <v>44255</v>
      </c>
      <c r="O592" t="str">
        <f t="shared" si="18"/>
        <v>유지</v>
      </c>
      <c r="P592" t="str">
        <f t="shared" si="19"/>
        <v>엠피가온</v>
      </c>
      <c r="Q592" t="s">
        <v>2196</v>
      </c>
      <c r="R592"/>
      <c r="S592"/>
      <c r="T592"/>
      <c r="U592"/>
      <c r="V592"/>
      <c r="W592" t="s">
        <v>1960</v>
      </c>
      <c r="X592"/>
    </row>
    <row r="593" spans="1:24">
      <c r="A593" t="s">
        <v>1975</v>
      </c>
      <c r="B593" t="s">
        <v>1993</v>
      </c>
      <c r="C593" t="s">
        <v>1993</v>
      </c>
      <c r="D593" t="s">
        <v>2107</v>
      </c>
      <c r="E593" t="s">
        <v>2161</v>
      </c>
      <c r="F593" t="s">
        <v>2176</v>
      </c>
      <c r="G593" t="s">
        <v>2176</v>
      </c>
      <c r="H593">
        <v>9227</v>
      </c>
      <c r="I593" t="s">
        <v>2183</v>
      </c>
      <c r="J593" s="1">
        <v>44231</v>
      </c>
      <c r="K593" s="1">
        <v>44231</v>
      </c>
      <c r="L593">
        <v>20210632695</v>
      </c>
      <c r="M593" t="s">
        <v>2185</v>
      </c>
      <c r="N593" s="1">
        <v>44255</v>
      </c>
      <c r="O593" t="str">
        <f t="shared" si="18"/>
        <v>유지</v>
      </c>
      <c r="P593" t="s">
        <v>994</v>
      </c>
      <c r="Q593" t="s">
        <v>2196</v>
      </c>
      <c r="R593"/>
      <c r="S593"/>
      <c r="T593"/>
      <c r="U593"/>
      <c r="V593"/>
      <c r="W593" t="s">
        <v>1958</v>
      </c>
      <c r="X593"/>
    </row>
    <row r="594" spans="1:24">
      <c r="A594" t="s">
        <v>1975</v>
      </c>
      <c r="B594" t="s">
        <v>1993</v>
      </c>
      <c r="C594" t="s">
        <v>1993</v>
      </c>
      <c r="D594" t="s">
        <v>2108</v>
      </c>
      <c r="E594" t="s">
        <v>2163</v>
      </c>
      <c r="F594" t="s">
        <v>2177</v>
      </c>
      <c r="G594" t="s">
        <v>2176</v>
      </c>
      <c r="H594">
        <v>43249</v>
      </c>
      <c r="I594" t="s">
        <v>2182</v>
      </c>
      <c r="J594" s="1">
        <v>44231</v>
      </c>
      <c r="K594" s="1">
        <v>44231</v>
      </c>
      <c r="L594">
        <v>20210632711</v>
      </c>
      <c r="M594" t="s">
        <v>2185</v>
      </c>
      <c r="N594" s="1">
        <v>44255</v>
      </c>
      <c r="O594" t="str">
        <f t="shared" si="18"/>
        <v>유지</v>
      </c>
      <c r="P594" t="s">
        <v>6849</v>
      </c>
      <c r="Q594" t="s">
        <v>2196</v>
      </c>
      <c r="R594"/>
      <c r="S594"/>
      <c r="T594"/>
      <c r="U594"/>
      <c r="V594"/>
      <c r="W594" t="s">
        <v>1958</v>
      </c>
      <c r="X594"/>
    </row>
    <row r="595" spans="1:24">
      <c r="A595" t="s">
        <v>1975</v>
      </c>
      <c r="B595" t="s">
        <v>1993</v>
      </c>
      <c r="C595" t="s">
        <v>1993</v>
      </c>
      <c r="D595" t="s">
        <v>2109</v>
      </c>
      <c r="E595" t="s">
        <v>2152</v>
      </c>
      <c r="F595" t="s">
        <v>2177</v>
      </c>
      <c r="G595" t="s">
        <v>2176</v>
      </c>
      <c r="H595">
        <v>15273</v>
      </c>
      <c r="I595" t="s">
        <v>2181</v>
      </c>
      <c r="J595" s="1">
        <v>44231</v>
      </c>
      <c r="K595" s="1">
        <v>44231</v>
      </c>
      <c r="L595">
        <v>20210631373</v>
      </c>
      <c r="M595" t="s">
        <v>2186</v>
      </c>
      <c r="N595" s="1">
        <v>44255</v>
      </c>
      <c r="O595" t="str">
        <f t="shared" si="18"/>
        <v>유지</v>
      </c>
      <c r="P595" t="s">
        <v>6849</v>
      </c>
      <c r="Q595" t="s">
        <v>2196</v>
      </c>
      <c r="R595"/>
      <c r="S595"/>
      <c r="T595"/>
      <c r="U595"/>
      <c r="V595"/>
      <c r="W595" t="s">
        <v>1958</v>
      </c>
      <c r="X595"/>
    </row>
    <row r="596" spans="1:24">
      <c r="A596" t="s">
        <v>1961</v>
      </c>
      <c r="B596" t="s">
        <v>1976</v>
      </c>
      <c r="C596" t="s">
        <v>1976</v>
      </c>
      <c r="D596" t="s">
        <v>2087</v>
      </c>
      <c r="E596" t="s">
        <v>2146</v>
      </c>
      <c r="F596" t="s">
        <v>2177</v>
      </c>
      <c r="G596" t="s">
        <v>2177</v>
      </c>
      <c r="H596">
        <v>15710</v>
      </c>
      <c r="I596" t="s">
        <v>2182</v>
      </c>
      <c r="J596" s="1">
        <v>44231</v>
      </c>
      <c r="K596" s="1">
        <v>44231</v>
      </c>
      <c r="L596" t="s">
        <v>821</v>
      </c>
      <c r="M596" t="s">
        <v>2186</v>
      </c>
      <c r="N596" s="1">
        <v>44255</v>
      </c>
      <c r="O596" t="str">
        <f t="shared" si="18"/>
        <v>유지</v>
      </c>
      <c r="P596" t="s">
        <v>6853</v>
      </c>
      <c r="Q596" t="s">
        <v>2196</v>
      </c>
      <c r="R596"/>
      <c r="S596"/>
      <c r="T596"/>
      <c r="U596"/>
      <c r="V596"/>
      <c r="W596" t="s">
        <v>1960</v>
      </c>
      <c r="X596"/>
    </row>
    <row r="597" spans="1:24">
      <c r="A597" t="s">
        <v>1971</v>
      </c>
      <c r="B597" t="s">
        <v>1987</v>
      </c>
      <c r="C597" t="s">
        <v>1987</v>
      </c>
      <c r="D597" t="s">
        <v>2094</v>
      </c>
      <c r="E597" t="s">
        <v>2162</v>
      </c>
      <c r="F597" t="s">
        <v>2176</v>
      </c>
      <c r="G597" t="s">
        <v>2176</v>
      </c>
      <c r="H597">
        <v>12670</v>
      </c>
      <c r="I597" t="s">
        <v>2182</v>
      </c>
      <c r="J597" s="1">
        <v>44230</v>
      </c>
      <c r="K597" s="1">
        <v>44230</v>
      </c>
      <c r="L597">
        <v>320210308819</v>
      </c>
      <c r="M597" t="s">
        <v>1948</v>
      </c>
      <c r="N597" s="1">
        <v>44255</v>
      </c>
      <c r="O597" t="str">
        <f t="shared" si="18"/>
        <v>유지</v>
      </c>
      <c r="P597" t="s">
        <v>6856</v>
      </c>
      <c r="Q597" t="s">
        <v>2196</v>
      </c>
      <c r="R597"/>
      <c r="S597"/>
      <c r="T597"/>
      <c r="U597"/>
      <c r="V597"/>
      <c r="W597" t="s">
        <v>1958</v>
      </c>
      <c r="X597"/>
    </row>
    <row r="598" spans="1:24">
      <c r="A598" t="s">
        <v>1964</v>
      </c>
      <c r="B598" t="s">
        <v>1979</v>
      </c>
      <c r="C598" t="s">
        <v>1979</v>
      </c>
      <c r="D598" t="s">
        <v>2006</v>
      </c>
      <c r="E598" t="s">
        <v>2155</v>
      </c>
      <c r="F598" t="s">
        <v>2176</v>
      </c>
      <c r="G598" t="s">
        <v>2176</v>
      </c>
      <c r="H598">
        <v>42000</v>
      </c>
      <c r="I598" t="s">
        <v>2182</v>
      </c>
      <c r="J598" s="1">
        <v>44230</v>
      </c>
      <c r="K598" s="1">
        <v>44230</v>
      </c>
      <c r="L598" t="s">
        <v>822</v>
      </c>
      <c r="M598" t="s">
        <v>1948</v>
      </c>
      <c r="N598" s="1">
        <v>44255</v>
      </c>
      <c r="O598" t="str">
        <f t="shared" si="18"/>
        <v>유지</v>
      </c>
      <c r="P598" t="s">
        <v>991</v>
      </c>
      <c r="Q598" t="s">
        <v>2196</v>
      </c>
      <c r="R598"/>
      <c r="S598"/>
      <c r="T598"/>
      <c r="U598"/>
      <c r="V598"/>
      <c r="W598" t="s">
        <v>1958</v>
      </c>
      <c r="X598"/>
    </row>
    <row r="599" spans="1:24">
      <c r="A599" t="s">
        <v>1965</v>
      </c>
      <c r="B599" t="s">
        <v>1980</v>
      </c>
      <c r="C599" t="s">
        <v>1980</v>
      </c>
      <c r="D599" t="s">
        <v>2105</v>
      </c>
      <c r="E599" t="s">
        <v>2145</v>
      </c>
      <c r="F599" t="s">
        <v>2177</v>
      </c>
      <c r="G599" t="s">
        <v>2177</v>
      </c>
      <c r="H599">
        <v>52939</v>
      </c>
      <c r="I599" t="s">
        <v>2182</v>
      </c>
      <c r="J599" s="1">
        <v>44230</v>
      </c>
      <c r="K599" s="1">
        <v>44230</v>
      </c>
      <c r="L599">
        <v>42142677440000</v>
      </c>
      <c r="M599" t="s">
        <v>2185</v>
      </c>
      <c r="N599" s="1">
        <v>44255</v>
      </c>
      <c r="O599" t="str">
        <f t="shared" si="18"/>
        <v>유지</v>
      </c>
      <c r="P599" t="str">
        <f t="shared" si="19"/>
        <v>엠피가온</v>
      </c>
      <c r="Q599" t="s">
        <v>2196</v>
      </c>
      <c r="R599"/>
      <c r="S599"/>
      <c r="T599"/>
      <c r="U599"/>
      <c r="V599"/>
      <c r="W599" t="s">
        <v>1958</v>
      </c>
      <c r="X599"/>
    </row>
    <row r="600" spans="1:24">
      <c r="A600" t="s">
        <v>1965</v>
      </c>
      <c r="B600" t="s">
        <v>1980</v>
      </c>
      <c r="C600" t="s">
        <v>1980</v>
      </c>
      <c r="D600" t="s">
        <v>2110</v>
      </c>
      <c r="E600" t="s">
        <v>2145</v>
      </c>
      <c r="F600" t="s">
        <v>2176</v>
      </c>
      <c r="G600" t="s">
        <v>2177</v>
      </c>
      <c r="H600">
        <v>12632</v>
      </c>
      <c r="I600" t="s">
        <v>2179</v>
      </c>
      <c r="J600" s="1">
        <v>44230</v>
      </c>
      <c r="K600" s="1">
        <v>44230</v>
      </c>
      <c r="L600">
        <v>42142674090000</v>
      </c>
      <c r="M600" t="s">
        <v>2186</v>
      </c>
      <c r="N600" s="1">
        <v>44255</v>
      </c>
      <c r="O600" t="str">
        <f t="shared" si="18"/>
        <v>유지</v>
      </c>
      <c r="P600" t="str">
        <f t="shared" si="19"/>
        <v>엠피가온</v>
      </c>
      <c r="Q600" t="s">
        <v>2196</v>
      </c>
      <c r="R600"/>
      <c r="S600"/>
      <c r="T600"/>
      <c r="U600"/>
      <c r="V600"/>
      <c r="W600" t="s">
        <v>1958</v>
      </c>
      <c r="X600"/>
    </row>
    <row r="601" spans="1:24">
      <c r="A601" t="s">
        <v>1961</v>
      </c>
      <c r="B601" t="s">
        <v>1986</v>
      </c>
      <c r="C601" t="s">
        <v>1986</v>
      </c>
      <c r="D601" t="s">
        <v>2017</v>
      </c>
      <c r="E601" t="s">
        <v>2157</v>
      </c>
      <c r="F601" t="s">
        <v>2177</v>
      </c>
      <c r="G601" t="s">
        <v>2176</v>
      </c>
      <c r="H601">
        <v>105000</v>
      </c>
      <c r="I601" t="s">
        <v>2180</v>
      </c>
      <c r="J601" s="1">
        <v>44230</v>
      </c>
      <c r="K601" s="1">
        <v>44230</v>
      </c>
      <c r="L601" t="s">
        <v>823</v>
      </c>
      <c r="M601" t="s">
        <v>1948</v>
      </c>
      <c r="N601" s="1">
        <v>44255</v>
      </c>
      <c r="O601" t="str">
        <f t="shared" si="18"/>
        <v>유지</v>
      </c>
      <c r="P601" t="s">
        <v>4917</v>
      </c>
      <c r="Q601" t="s">
        <v>2196</v>
      </c>
      <c r="R601"/>
      <c r="S601"/>
      <c r="T601"/>
      <c r="U601"/>
      <c r="V601"/>
      <c r="W601" t="s">
        <v>1958</v>
      </c>
      <c r="X601"/>
    </row>
    <row r="602" spans="1:24">
      <c r="A602" t="s">
        <v>1970</v>
      </c>
      <c r="B602" t="s">
        <v>1985</v>
      </c>
      <c r="C602" t="s">
        <v>1985</v>
      </c>
      <c r="D602" t="s">
        <v>2090</v>
      </c>
      <c r="E602" t="s">
        <v>2163</v>
      </c>
      <c r="F602" t="s">
        <v>2176</v>
      </c>
      <c r="G602" t="s">
        <v>2177</v>
      </c>
      <c r="H602">
        <v>47900</v>
      </c>
      <c r="I602" t="s">
        <v>2180</v>
      </c>
      <c r="J602" s="1">
        <v>44230</v>
      </c>
      <c r="K602" s="1">
        <v>44230</v>
      </c>
      <c r="L602">
        <v>20210618927</v>
      </c>
      <c r="M602" t="s">
        <v>2186</v>
      </c>
      <c r="N602" s="1">
        <v>44255</v>
      </c>
      <c r="O602" t="str">
        <f t="shared" si="18"/>
        <v>유지</v>
      </c>
      <c r="P602" t="str">
        <f t="shared" si="19"/>
        <v>엠피조은</v>
      </c>
      <c r="Q602" t="s">
        <v>2196</v>
      </c>
      <c r="R602"/>
      <c r="S602"/>
      <c r="T602"/>
      <c r="U602"/>
      <c r="V602"/>
      <c r="W602" t="s">
        <v>1958</v>
      </c>
      <c r="X602"/>
    </row>
    <row r="603" spans="1:24">
      <c r="A603" t="s">
        <v>1970</v>
      </c>
      <c r="B603" t="s">
        <v>1985</v>
      </c>
      <c r="C603" t="s">
        <v>1985</v>
      </c>
      <c r="D603" t="s">
        <v>2090</v>
      </c>
      <c r="E603" t="s">
        <v>2161</v>
      </c>
      <c r="F603" t="s">
        <v>2177</v>
      </c>
      <c r="G603" t="s">
        <v>2177</v>
      </c>
      <c r="H603">
        <v>27800</v>
      </c>
      <c r="I603" t="s">
        <v>2179</v>
      </c>
      <c r="J603" s="1">
        <v>44230</v>
      </c>
      <c r="K603" s="1">
        <v>44230</v>
      </c>
      <c r="L603">
        <v>20210619429</v>
      </c>
      <c r="M603" t="s">
        <v>1948</v>
      </c>
      <c r="N603" s="1">
        <v>44255</v>
      </c>
      <c r="O603" t="str">
        <f t="shared" si="18"/>
        <v>유지</v>
      </c>
      <c r="P603" t="str">
        <f t="shared" si="19"/>
        <v>엠피조은</v>
      </c>
      <c r="Q603" t="s">
        <v>2196</v>
      </c>
      <c r="R603"/>
      <c r="S603"/>
      <c r="T603"/>
      <c r="U603"/>
      <c r="V603"/>
      <c r="W603" t="s">
        <v>1958</v>
      </c>
      <c r="X603"/>
    </row>
    <row r="604" spans="1:24">
      <c r="A604" t="s">
        <v>1970</v>
      </c>
      <c r="B604" t="s">
        <v>1985</v>
      </c>
      <c r="C604" t="s">
        <v>1985</v>
      </c>
      <c r="D604" t="s">
        <v>2015</v>
      </c>
      <c r="E604" t="s">
        <v>2162</v>
      </c>
      <c r="F604" t="s">
        <v>2176</v>
      </c>
      <c r="G604" t="s">
        <v>2176</v>
      </c>
      <c r="H604">
        <v>20000</v>
      </c>
      <c r="I604" t="s">
        <v>2180</v>
      </c>
      <c r="J604" s="1">
        <v>44230</v>
      </c>
      <c r="K604" s="1">
        <v>44230</v>
      </c>
      <c r="L604">
        <v>320210306680</v>
      </c>
      <c r="M604" t="s">
        <v>1948</v>
      </c>
      <c r="N604" s="1">
        <v>44255</v>
      </c>
      <c r="O604" t="str">
        <f t="shared" si="18"/>
        <v>유지</v>
      </c>
      <c r="P604" t="str">
        <f t="shared" si="19"/>
        <v>엠피조은</v>
      </c>
      <c r="Q604" t="s">
        <v>2196</v>
      </c>
      <c r="R604"/>
      <c r="S604"/>
      <c r="T604"/>
      <c r="U604"/>
      <c r="V604"/>
      <c r="W604" t="s">
        <v>1958</v>
      </c>
      <c r="X604"/>
    </row>
    <row r="605" spans="1:24">
      <c r="A605" t="s">
        <v>1964</v>
      </c>
      <c r="B605" t="s">
        <v>1979</v>
      </c>
      <c r="C605" t="s">
        <v>1979</v>
      </c>
      <c r="D605" t="s">
        <v>2006</v>
      </c>
      <c r="E605" t="s">
        <v>2140</v>
      </c>
      <c r="F605" t="s">
        <v>2177</v>
      </c>
      <c r="G605" t="s">
        <v>2176</v>
      </c>
      <c r="H605">
        <v>37600</v>
      </c>
      <c r="I605" t="s">
        <v>2182</v>
      </c>
      <c r="J605" s="1">
        <v>44230</v>
      </c>
      <c r="K605" s="1">
        <v>44230</v>
      </c>
      <c r="L605" t="s">
        <v>824</v>
      </c>
      <c r="M605" t="s">
        <v>2188</v>
      </c>
      <c r="N605" s="1">
        <v>44255</v>
      </c>
      <c r="O605" t="str">
        <f t="shared" si="18"/>
        <v>유지</v>
      </c>
      <c r="P605" t="s">
        <v>6842</v>
      </c>
      <c r="Q605" t="s">
        <v>2196</v>
      </c>
      <c r="R605"/>
      <c r="S605"/>
      <c r="T605"/>
      <c r="U605"/>
      <c r="V605"/>
      <c r="W605" t="s">
        <v>1958</v>
      </c>
      <c r="X605"/>
    </row>
    <row r="606" spans="1:24">
      <c r="A606" t="s">
        <v>1961</v>
      </c>
      <c r="B606" t="s">
        <v>1986</v>
      </c>
      <c r="C606" t="s">
        <v>1986</v>
      </c>
      <c r="D606" t="s">
        <v>2018</v>
      </c>
      <c r="E606" t="s">
        <v>2168</v>
      </c>
      <c r="F606" t="s">
        <v>2176</v>
      </c>
      <c r="G606" t="s">
        <v>2176</v>
      </c>
      <c r="H606">
        <v>43400</v>
      </c>
      <c r="I606" t="s">
        <v>2182</v>
      </c>
      <c r="J606" s="1">
        <v>44230</v>
      </c>
      <c r="K606" s="1">
        <v>44230</v>
      </c>
      <c r="L606">
        <v>20210044667</v>
      </c>
      <c r="M606" t="s">
        <v>2185</v>
      </c>
      <c r="N606" s="1">
        <v>44255</v>
      </c>
      <c r="O606" t="str">
        <f t="shared" si="18"/>
        <v>유지</v>
      </c>
      <c r="P606" t="s">
        <v>995</v>
      </c>
      <c r="Q606" t="s">
        <v>2196</v>
      </c>
      <c r="R606"/>
      <c r="S606"/>
      <c r="T606"/>
      <c r="U606"/>
      <c r="V606"/>
      <c r="W606" t="s">
        <v>1958</v>
      </c>
      <c r="X606"/>
    </row>
    <row r="607" spans="1:24">
      <c r="A607" t="s">
        <v>1962</v>
      </c>
      <c r="B607" t="s">
        <v>1977</v>
      </c>
      <c r="C607" t="s">
        <v>1977</v>
      </c>
      <c r="D607" t="s">
        <v>2008</v>
      </c>
      <c r="E607" t="s">
        <v>2152</v>
      </c>
      <c r="F607" t="s">
        <v>2177</v>
      </c>
      <c r="G607" t="s">
        <v>2176</v>
      </c>
      <c r="H607">
        <v>13988</v>
      </c>
      <c r="I607" t="s">
        <v>2181</v>
      </c>
      <c r="J607" s="1">
        <v>44230</v>
      </c>
      <c r="K607" s="1">
        <v>44230</v>
      </c>
      <c r="L607">
        <v>20210606991</v>
      </c>
      <c r="M607" t="s">
        <v>2186</v>
      </c>
      <c r="N607" s="1">
        <v>44255</v>
      </c>
      <c r="O607" t="str">
        <f t="shared" si="18"/>
        <v>유지</v>
      </c>
      <c r="P607" t="s">
        <v>6845</v>
      </c>
      <c r="Q607" t="s">
        <v>2196</v>
      </c>
      <c r="R607"/>
      <c r="S607"/>
      <c r="T607"/>
      <c r="U607"/>
      <c r="V607"/>
      <c r="W607" t="s">
        <v>1958</v>
      </c>
      <c r="X607"/>
    </row>
    <row r="608" spans="1:24">
      <c r="A608" t="s">
        <v>1969</v>
      </c>
      <c r="B608" t="s">
        <v>1984</v>
      </c>
      <c r="C608" t="s">
        <v>1984</v>
      </c>
      <c r="D608" t="s">
        <v>2111</v>
      </c>
      <c r="E608" t="s">
        <v>2160</v>
      </c>
      <c r="F608" t="s">
        <v>2177</v>
      </c>
      <c r="G608" t="s">
        <v>2176</v>
      </c>
      <c r="H608">
        <v>30000</v>
      </c>
      <c r="I608" t="s">
        <v>2181</v>
      </c>
      <c r="J608" s="1">
        <v>44230</v>
      </c>
      <c r="K608" s="1">
        <v>44230</v>
      </c>
      <c r="L608" t="s">
        <v>825</v>
      </c>
      <c r="M608" t="s">
        <v>2188</v>
      </c>
      <c r="N608" s="1">
        <v>44255</v>
      </c>
      <c r="O608" t="str">
        <f t="shared" si="18"/>
        <v>유지</v>
      </c>
      <c r="P608" t="str">
        <f t="shared" si="19"/>
        <v>엠피상동</v>
      </c>
      <c r="Q608" t="s">
        <v>2196</v>
      </c>
      <c r="R608"/>
      <c r="S608"/>
      <c r="T608"/>
      <c r="U608"/>
      <c r="V608"/>
      <c r="W608" t="s">
        <v>1960</v>
      </c>
      <c r="X608"/>
    </row>
    <row r="609" spans="1:24">
      <c r="A609" t="s">
        <v>1961</v>
      </c>
      <c r="B609" t="s">
        <v>1976</v>
      </c>
      <c r="C609" t="s">
        <v>1976</v>
      </c>
      <c r="D609" t="s">
        <v>2088</v>
      </c>
      <c r="E609" t="s">
        <v>2162</v>
      </c>
      <c r="F609" t="s">
        <v>2177</v>
      </c>
      <c r="G609" t="s">
        <v>2176</v>
      </c>
      <c r="H609">
        <v>40000</v>
      </c>
      <c r="I609" t="s">
        <v>2180</v>
      </c>
      <c r="J609" s="1">
        <v>44230</v>
      </c>
      <c r="K609" s="1">
        <v>44230</v>
      </c>
      <c r="L609">
        <v>320210306821</v>
      </c>
      <c r="M609" t="s">
        <v>2186</v>
      </c>
      <c r="N609" s="1">
        <v>44255</v>
      </c>
      <c r="O609" t="str">
        <f t="shared" si="18"/>
        <v>유지</v>
      </c>
      <c r="P609" t="s">
        <v>995</v>
      </c>
      <c r="Q609" t="s">
        <v>2196</v>
      </c>
      <c r="R609"/>
      <c r="S609"/>
      <c r="T609"/>
      <c r="U609"/>
      <c r="V609"/>
      <c r="W609" t="s">
        <v>1958</v>
      </c>
      <c r="X609"/>
    </row>
    <row r="610" spans="1:24">
      <c r="A610" t="s">
        <v>1969</v>
      </c>
      <c r="B610" t="s">
        <v>1984</v>
      </c>
      <c r="C610" t="s">
        <v>1984</v>
      </c>
      <c r="D610" t="s">
        <v>2112</v>
      </c>
      <c r="E610" t="s">
        <v>2154</v>
      </c>
      <c r="F610" t="s">
        <v>2177</v>
      </c>
      <c r="G610" t="s">
        <v>2177</v>
      </c>
      <c r="H610">
        <v>112000</v>
      </c>
      <c r="I610" t="s">
        <v>2182</v>
      </c>
      <c r="J610" s="1">
        <v>44230</v>
      </c>
      <c r="K610" s="1">
        <v>44230</v>
      </c>
      <c r="L610" t="s">
        <v>826</v>
      </c>
      <c r="M610" t="s">
        <v>2188</v>
      </c>
      <c r="N610" s="1">
        <v>44255</v>
      </c>
      <c r="O610" t="str">
        <f t="shared" si="18"/>
        <v>유지</v>
      </c>
      <c r="P610" t="str">
        <f t="shared" si="19"/>
        <v>엠피상동</v>
      </c>
      <c r="Q610" t="s">
        <v>2196</v>
      </c>
      <c r="R610"/>
      <c r="S610"/>
      <c r="T610"/>
      <c r="U610"/>
      <c r="V610"/>
      <c r="W610" t="s">
        <v>1958</v>
      </c>
      <c r="X610"/>
    </row>
    <row r="611" spans="1:24">
      <c r="A611" t="s">
        <v>1964</v>
      </c>
      <c r="B611" t="s">
        <v>1988</v>
      </c>
      <c r="C611" t="s">
        <v>1988</v>
      </c>
      <c r="D611" t="s">
        <v>2113</v>
      </c>
      <c r="E611" t="s">
        <v>2152</v>
      </c>
      <c r="F611" t="s">
        <v>2177</v>
      </c>
      <c r="G611" t="s">
        <v>2177</v>
      </c>
      <c r="H611">
        <v>38168</v>
      </c>
      <c r="I611" t="s">
        <v>2181</v>
      </c>
      <c r="J611" s="1">
        <v>44230</v>
      </c>
      <c r="K611" s="1">
        <v>44230</v>
      </c>
      <c r="L611">
        <v>20210620978</v>
      </c>
      <c r="M611" t="s">
        <v>2189</v>
      </c>
      <c r="N611" s="1">
        <v>44255</v>
      </c>
      <c r="O611" t="str">
        <f t="shared" si="18"/>
        <v>유지</v>
      </c>
      <c r="P611" t="s">
        <v>6842</v>
      </c>
      <c r="Q611" t="s">
        <v>2196</v>
      </c>
      <c r="R611"/>
      <c r="S611"/>
      <c r="T611"/>
      <c r="U611"/>
      <c r="V611"/>
      <c r="W611" t="s">
        <v>1958</v>
      </c>
      <c r="X611"/>
    </row>
    <row r="612" spans="1:24">
      <c r="A612" t="s">
        <v>1964</v>
      </c>
      <c r="B612" t="s">
        <v>1988</v>
      </c>
      <c r="C612" t="s">
        <v>1988</v>
      </c>
      <c r="D612" t="s">
        <v>2113</v>
      </c>
      <c r="E612" t="s">
        <v>2163</v>
      </c>
      <c r="F612" t="s">
        <v>2176</v>
      </c>
      <c r="G612" t="s">
        <v>2176</v>
      </c>
      <c r="H612">
        <v>47420</v>
      </c>
      <c r="I612" t="s">
        <v>2182</v>
      </c>
      <c r="J612" s="1">
        <v>44230</v>
      </c>
      <c r="K612" s="1">
        <v>44230</v>
      </c>
      <c r="L612">
        <v>20210622324</v>
      </c>
      <c r="M612" t="s">
        <v>2187</v>
      </c>
      <c r="N612" s="1">
        <v>44255</v>
      </c>
      <c r="O612" t="str">
        <f t="shared" si="18"/>
        <v>유지</v>
      </c>
      <c r="P612" t="s">
        <v>991</v>
      </c>
      <c r="Q612" t="s">
        <v>2196</v>
      </c>
      <c r="R612"/>
      <c r="S612"/>
      <c r="T612"/>
      <c r="U612"/>
      <c r="V612"/>
      <c r="W612" t="s">
        <v>1958</v>
      </c>
      <c r="X612"/>
    </row>
    <row r="613" spans="1:24">
      <c r="A613" t="s">
        <v>1964</v>
      </c>
      <c r="B613" t="s">
        <v>1979</v>
      </c>
      <c r="C613" t="s">
        <v>1979</v>
      </c>
      <c r="D613" t="s">
        <v>2006</v>
      </c>
      <c r="E613" t="s">
        <v>2142</v>
      </c>
      <c r="F613" t="s">
        <v>2176</v>
      </c>
      <c r="G613" t="s">
        <v>2176</v>
      </c>
      <c r="H613">
        <v>42521</v>
      </c>
      <c r="I613" t="s">
        <v>2179</v>
      </c>
      <c r="J613" s="1">
        <v>44230</v>
      </c>
      <c r="K613" s="1">
        <v>44230</v>
      </c>
      <c r="L613">
        <v>42142675330000</v>
      </c>
      <c r="M613" t="s">
        <v>2185</v>
      </c>
      <c r="N613" s="1">
        <v>44255</v>
      </c>
      <c r="O613" t="str">
        <f t="shared" si="18"/>
        <v>유지</v>
      </c>
      <c r="P613" t="s">
        <v>6844</v>
      </c>
      <c r="Q613" t="s">
        <v>2196</v>
      </c>
      <c r="R613"/>
      <c r="S613"/>
      <c r="T613"/>
      <c r="U613"/>
      <c r="V613"/>
      <c r="W613" t="s">
        <v>1958</v>
      </c>
      <c r="X613"/>
    </row>
    <row r="614" spans="1:24">
      <c r="A614" t="s">
        <v>1961</v>
      </c>
      <c r="B614" t="s">
        <v>1976</v>
      </c>
      <c r="C614" t="s">
        <v>1976</v>
      </c>
      <c r="D614" t="s">
        <v>2059</v>
      </c>
      <c r="E614" t="s">
        <v>2159</v>
      </c>
      <c r="F614" t="s">
        <v>2177</v>
      </c>
      <c r="G614" t="s">
        <v>2176</v>
      </c>
      <c r="H614">
        <v>16100</v>
      </c>
      <c r="I614" t="s">
        <v>2183</v>
      </c>
      <c r="J614" s="1">
        <v>44230</v>
      </c>
      <c r="K614" s="1">
        <v>44230</v>
      </c>
      <c r="L614">
        <v>320210305704</v>
      </c>
      <c r="M614" t="s">
        <v>2184</v>
      </c>
      <c r="N614" s="1">
        <v>44255</v>
      </c>
      <c r="O614" t="str">
        <f t="shared" si="18"/>
        <v>유지</v>
      </c>
      <c r="P614" t="s">
        <v>995</v>
      </c>
      <c r="Q614" t="s">
        <v>2196</v>
      </c>
      <c r="R614"/>
      <c r="S614"/>
      <c r="T614"/>
      <c r="U614"/>
      <c r="V614"/>
      <c r="W614" t="s">
        <v>2200</v>
      </c>
      <c r="X614"/>
    </row>
    <row r="615" spans="1:24">
      <c r="A615" t="s">
        <v>1969</v>
      </c>
      <c r="B615" t="s">
        <v>1984</v>
      </c>
      <c r="C615" t="s">
        <v>1984</v>
      </c>
      <c r="D615" t="s">
        <v>2114</v>
      </c>
      <c r="E615" t="s">
        <v>2146</v>
      </c>
      <c r="F615" t="s">
        <v>2176</v>
      </c>
      <c r="G615" t="s">
        <v>2177</v>
      </c>
      <c r="H615">
        <v>35000</v>
      </c>
      <c r="I615" t="s">
        <v>2182</v>
      </c>
      <c r="J615" s="1">
        <v>44230</v>
      </c>
      <c r="K615" s="1">
        <v>44230</v>
      </c>
      <c r="L615" t="s">
        <v>827</v>
      </c>
      <c r="M615" t="s">
        <v>2188</v>
      </c>
      <c r="N615" s="1">
        <v>44255</v>
      </c>
      <c r="O615" t="str">
        <f t="shared" si="18"/>
        <v>유지</v>
      </c>
      <c r="P615" t="str">
        <f t="shared" si="19"/>
        <v>엠피상동</v>
      </c>
      <c r="Q615" t="s">
        <v>2196</v>
      </c>
      <c r="R615"/>
      <c r="S615"/>
      <c r="T615"/>
      <c r="U615"/>
      <c r="V615"/>
      <c r="W615" t="s">
        <v>1958</v>
      </c>
      <c r="X615"/>
    </row>
    <row r="616" spans="1:24">
      <c r="A616" t="s">
        <v>1966</v>
      </c>
      <c r="B616" t="s">
        <v>1981</v>
      </c>
      <c r="C616" t="s">
        <v>1981</v>
      </c>
      <c r="D616" t="s">
        <v>2060</v>
      </c>
      <c r="E616" t="s">
        <v>2166</v>
      </c>
      <c r="F616" t="s">
        <v>2176</v>
      </c>
      <c r="G616" t="s">
        <v>2177</v>
      </c>
      <c r="H616">
        <v>69588</v>
      </c>
      <c r="I616" t="s">
        <v>2180</v>
      </c>
      <c r="J616" s="1">
        <v>44230</v>
      </c>
      <c r="K616" s="1">
        <v>44230</v>
      </c>
      <c r="L616" t="s">
        <v>828</v>
      </c>
      <c r="M616" t="s">
        <v>2186</v>
      </c>
      <c r="N616" s="1">
        <v>44255</v>
      </c>
      <c r="O616" t="str">
        <f t="shared" si="18"/>
        <v>유지</v>
      </c>
      <c r="P616" t="s">
        <v>6840</v>
      </c>
      <c r="Q616" t="s">
        <v>2196</v>
      </c>
      <c r="R616"/>
      <c r="S616"/>
      <c r="T616"/>
      <c r="U616"/>
      <c r="V616"/>
      <c r="W616" t="s">
        <v>1958</v>
      </c>
      <c r="X616"/>
    </row>
    <row r="617" spans="1:24">
      <c r="A617" t="s">
        <v>1966</v>
      </c>
      <c r="B617" t="s">
        <v>1981</v>
      </c>
      <c r="C617" t="s">
        <v>1981</v>
      </c>
      <c r="D617" t="s">
        <v>2002</v>
      </c>
      <c r="E617" t="s">
        <v>2160</v>
      </c>
      <c r="F617" t="s">
        <v>2176</v>
      </c>
      <c r="G617" t="s">
        <v>2177</v>
      </c>
      <c r="H617">
        <v>30000</v>
      </c>
      <c r="I617" t="s">
        <v>2179</v>
      </c>
      <c r="J617" s="1">
        <v>44230</v>
      </c>
      <c r="K617" s="1">
        <v>44230</v>
      </c>
      <c r="L617" t="s">
        <v>829</v>
      </c>
      <c r="M617" t="s">
        <v>2186</v>
      </c>
      <c r="N617" s="1">
        <v>44255</v>
      </c>
      <c r="O617" t="str">
        <f t="shared" si="18"/>
        <v>유지</v>
      </c>
      <c r="P617" t="s">
        <v>6840</v>
      </c>
      <c r="Q617" t="s">
        <v>2196</v>
      </c>
      <c r="R617"/>
      <c r="S617"/>
      <c r="T617"/>
      <c r="U617"/>
      <c r="V617"/>
      <c r="W617" t="s">
        <v>1958</v>
      </c>
      <c r="X617"/>
    </row>
    <row r="618" spans="1:24">
      <c r="A618" t="s">
        <v>1975</v>
      </c>
      <c r="B618" t="s">
        <v>1993</v>
      </c>
      <c r="C618" t="s">
        <v>1993</v>
      </c>
      <c r="D618" t="s">
        <v>2109</v>
      </c>
      <c r="E618" t="s">
        <v>2163</v>
      </c>
      <c r="F618" t="s">
        <v>2177</v>
      </c>
      <c r="G618" t="s">
        <v>2177</v>
      </c>
      <c r="H618">
        <v>50000</v>
      </c>
      <c r="I618" t="s">
        <v>2182</v>
      </c>
      <c r="J618" s="1">
        <v>44230</v>
      </c>
      <c r="K618" s="1">
        <v>44230</v>
      </c>
      <c r="L618">
        <v>20210622658</v>
      </c>
      <c r="M618" t="s">
        <v>2184</v>
      </c>
      <c r="N618" s="1">
        <v>44255</v>
      </c>
      <c r="O618" t="str">
        <f t="shared" si="18"/>
        <v>유지</v>
      </c>
      <c r="P618" t="s">
        <v>994</v>
      </c>
      <c r="Q618" t="s">
        <v>2196</v>
      </c>
      <c r="R618"/>
      <c r="S618"/>
      <c r="T618"/>
      <c r="U618"/>
      <c r="V618"/>
      <c r="W618" t="s">
        <v>1958</v>
      </c>
      <c r="X618"/>
    </row>
    <row r="619" spans="1:24">
      <c r="A619" t="s">
        <v>1969</v>
      </c>
      <c r="B619" t="s">
        <v>1984</v>
      </c>
      <c r="C619" t="s">
        <v>1984</v>
      </c>
      <c r="D619" t="s">
        <v>2115</v>
      </c>
      <c r="E619" t="s">
        <v>2140</v>
      </c>
      <c r="F619" t="s">
        <v>2176</v>
      </c>
      <c r="G619" t="s">
        <v>2177</v>
      </c>
      <c r="H619">
        <v>19860</v>
      </c>
      <c r="I619" t="s">
        <v>2182</v>
      </c>
      <c r="J619" s="1">
        <v>44230</v>
      </c>
      <c r="K619" s="1">
        <v>44230</v>
      </c>
      <c r="L619" t="s">
        <v>830</v>
      </c>
      <c r="M619" t="s">
        <v>2189</v>
      </c>
      <c r="N619" s="1">
        <v>44255</v>
      </c>
      <c r="O619" t="str">
        <f t="shared" si="18"/>
        <v>유지</v>
      </c>
      <c r="P619" t="str">
        <f t="shared" si="19"/>
        <v>엠피상동</v>
      </c>
      <c r="Q619" t="s">
        <v>2196</v>
      </c>
      <c r="R619"/>
      <c r="S619"/>
      <c r="T619"/>
      <c r="U619"/>
      <c r="V619"/>
      <c r="W619" t="s">
        <v>1958</v>
      </c>
      <c r="X619"/>
    </row>
    <row r="620" spans="1:24">
      <c r="A620" t="s">
        <v>1969</v>
      </c>
      <c r="B620" t="s">
        <v>1984</v>
      </c>
      <c r="C620" t="s">
        <v>1984</v>
      </c>
      <c r="D620" t="s">
        <v>2116</v>
      </c>
      <c r="E620" t="s">
        <v>2147</v>
      </c>
      <c r="F620" t="s">
        <v>2176</v>
      </c>
      <c r="G620" t="s">
        <v>2176</v>
      </c>
      <c r="H620">
        <v>60008</v>
      </c>
      <c r="I620" t="s">
        <v>2182</v>
      </c>
      <c r="J620" s="1">
        <v>44230</v>
      </c>
      <c r="K620" s="1">
        <v>44230</v>
      </c>
      <c r="L620">
        <v>42146025760000</v>
      </c>
      <c r="M620" t="s">
        <v>2184</v>
      </c>
      <c r="N620" s="1">
        <v>44255</v>
      </c>
      <c r="O620" t="str">
        <f t="shared" ref="O620:O683" si="20" xml:space="preserve"> IF(K620&gt;N620,W620,I620)</f>
        <v>유지</v>
      </c>
      <c r="P620" t="str">
        <f t="shared" si="19"/>
        <v>엠피상동</v>
      </c>
      <c r="Q620" t="s">
        <v>2196</v>
      </c>
      <c r="R620"/>
      <c r="S620"/>
      <c r="T620"/>
      <c r="U620"/>
      <c r="V620"/>
      <c r="W620" t="s">
        <v>1960</v>
      </c>
      <c r="X620"/>
    </row>
    <row r="621" spans="1:24">
      <c r="A621" t="s">
        <v>1961</v>
      </c>
      <c r="B621" t="s">
        <v>1976</v>
      </c>
      <c r="C621" t="s">
        <v>1976</v>
      </c>
      <c r="D621" t="s">
        <v>2117</v>
      </c>
      <c r="E621" t="s">
        <v>2162</v>
      </c>
      <c r="F621" t="s">
        <v>2176</v>
      </c>
      <c r="G621" t="s">
        <v>2176</v>
      </c>
      <c r="H621">
        <v>60000</v>
      </c>
      <c r="I621" t="s">
        <v>2181</v>
      </c>
      <c r="J621" s="1">
        <v>44230</v>
      </c>
      <c r="K621" s="1">
        <v>44230</v>
      </c>
      <c r="L621">
        <v>320210303886</v>
      </c>
      <c r="M621" t="s">
        <v>2189</v>
      </c>
      <c r="N621" s="1">
        <v>44255</v>
      </c>
      <c r="O621" t="str">
        <f t="shared" si="20"/>
        <v>유지</v>
      </c>
      <c r="P621" t="s">
        <v>995</v>
      </c>
      <c r="Q621" t="s">
        <v>2196</v>
      </c>
      <c r="R621"/>
      <c r="S621"/>
      <c r="T621"/>
      <c r="U621"/>
      <c r="V621"/>
      <c r="W621" t="s">
        <v>1958</v>
      </c>
      <c r="X621"/>
    </row>
    <row r="622" spans="1:24">
      <c r="A622" t="s">
        <v>1969</v>
      </c>
      <c r="B622" t="s">
        <v>1984</v>
      </c>
      <c r="C622" t="s">
        <v>1984</v>
      </c>
      <c r="D622" t="s">
        <v>2114</v>
      </c>
      <c r="E622" t="s">
        <v>2150</v>
      </c>
      <c r="F622" t="s">
        <v>2177</v>
      </c>
      <c r="G622" t="s">
        <v>2178</v>
      </c>
      <c r="H622">
        <v>32971</v>
      </c>
      <c r="I622" t="s">
        <v>2182</v>
      </c>
      <c r="J622" s="1">
        <v>44230</v>
      </c>
      <c r="K622" s="1">
        <v>44230</v>
      </c>
      <c r="L622">
        <v>42146025140000</v>
      </c>
      <c r="M622" t="s">
        <v>2187</v>
      </c>
      <c r="N622" s="1">
        <v>44255</v>
      </c>
      <c r="O622" t="str">
        <f t="shared" si="20"/>
        <v>유지</v>
      </c>
      <c r="P622" t="str">
        <f t="shared" si="19"/>
        <v>엠피상동</v>
      </c>
      <c r="Q622" t="s">
        <v>2196</v>
      </c>
      <c r="R622"/>
      <c r="S622"/>
      <c r="T622"/>
      <c r="U622"/>
      <c r="V622"/>
      <c r="W622" t="s">
        <v>1958</v>
      </c>
      <c r="X622"/>
    </row>
    <row r="623" spans="1:24">
      <c r="A623" t="s">
        <v>1969</v>
      </c>
      <c r="B623" t="s">
        <v>1984</v>
      </c>
      <c r="C623" t="s">
        <v>1984</v>
      </c>
      <c r="D623" t="s">
        <v>2066</v>
      </c>
      <c r="E623" t="s">
        <v>2147</v>
      </c>
      <c r="F623" t="s">
        <v>2177</v>
      </c>
      <c r="G623" t="s">
        <v>2177</v>
      </c>
      <c r="H623">
        <v>70438</v>
      </c>
      <c r="I623" t="s">
        <v>2181</v>
      </c>
      <c r="J623" s="1">
        <v>44230</v>
      </c>
      <c r="K623" s="1">
        <v>44230</v>
      </c>
      <c r="L623">
        <v>42146025020000</v>
      </c>
      <c r="M623" t="s">
        <v>2186</v>
      </c>
      <c r="N623" s="1">
        <v>44255</v>
      </c>
      <c r="O623" t="str">
        <f t="shared" si="20"/>
        <v>유지</v>
      </c>
      <c r="P623" t="str">
        <f t="shared" si="19"/>
        <v>엠피상동</v>
      </c>
      <c r="Q623" t="s">
        <v>2196</v>
      </c>
      <c r="R623"/>
      <c r="S623"/>
      <c r="T623"/>
      <c r="U623"/>
      <c r="V623"/>
      <c r="W623" t="s">
        <v>1958</v>
      </c>
      <c r="X623"/>
    </row>
    <row r="624" spans="1:24">
      <c r="A624" t="s">
        <v>1969</v>
      </c>
      <c r="B624" t="s">
        <v>1984</v>
      </c>
      <c r="C624" t="s">
        <v>1984</v>
      </c>
      <c r="D624" t="s">
        <v>2111</v>
      </c>
      <c r="E624" t="s">
        <v>2149</v>
      </c>
      <c r="F624" t="s">
        <v>2176</v>
      </c>
      <c r="G624" t="s">
        <v>2176</v>
      </c>
      <c r="H624">
        <v>30000</v>
      </c>
      <c r="I624" t="s">
        <v>2182</v>
      </c>
      <c r="J624" s="1">
        <v>44230</v>
      </c>
      <c r="K624" s="1">
        <v>44230</v>
      </c>
      <c r="L624" t="s">
        <v>831</v>
      </c>
      <c r="M624" t="s">
        <v>2188</v>
      </c>
      <c r="N624" s="1">
        <v>44255</v>
      </c>
      <c r="O624" t="str">
        <f t="shared" si="20"/>
        <v>유지</v>
      </c>
      <c r="P624" t="str">
        <f t="shared" si="19"/>
        <v>엠피상동</v>
      </c>
      <c r="Q624" t="s">
        <v>2196</v>
      </c>
      <c r="R624"/>
      <c r="S624"/>
      <c r="T624"/>
      <c r="U624"/>
      <c r="V624"/>
      <c r="W624" t="s">
        <v>1958</v>
      </c>
      <c r="X624"/>
    </row>
    <row r="625" spans="1:24">
      <c r="A625" t="s">
        <v>1961</v>
      </c>
      <c r="B625" t="s">
        <v>1976</v>
      </c>
      <c r="C625" t="s">
        <v>1976</v>
      </c>
      <c r="D625" t="s">
        <v>2087</v>
      </c>
      <c r="E625" t="s">
        <v>2156</v>
      </c>
      <c r="F625" t="s">
        <v>2177</v>
      </c>
      <c r="G625" t="s">
        <v>2177</v>
      </c>
      <c r="H625">
        <v>36000</v>
      </c>
      <c r="I625" t="s">
        <v>2182</v>
      </c>
      <c r="J625" s="1">
        <v>44230</v>
      </c>
      <c r="K625" s="1">
        <v>44230</v>
      </c>
      <c r="L625" t="s">
        <v>832</v>
      </c>
      <c r="M625" t="s">
        <v>2188</v>
      </c>
      <c r="N625" s="1">
        <v>44255</v>
      </c>
      <c r="O625" t="str">
        <f t="shared" si="20"/>
        <v>유지</v>
      </c>
      <c r="P625" t="s">
        <v>4917</v>
      </c>
      <c r="Q625" t="s">
        <v>2196</v>
      </c>
      <c r="R625"/>
      <c r="S625"/>
      <c r="T625"/>
      <c r="U625"/>
      <c r="V625"/>
      <c r="W625" t="s">
        <v>1958</v>
      </c>
      <c r="X625"/>
    </row>
    <row r="626" spans="1:24">
      <c r="A626" t="s">
        <v>1969</v>
      </c>
      <c r="B626" t="s">
        <v>1984</v>
      </c>
      <c r="C626" t="s">
        <v>1984</v>
      </c>
      <c r="D626" t="s">
        <v>2013</v>
      </c>
      <c r="E626" t="s">
        <v>2151</v>
      </c>
      <c r="F626" t="s">
        <v>2177</v>
      </c>
      <c r="G626" t="s">
        <v>2176</v>
      </c>
      <c r="H626">
        <v>30000</v>
      </c>
      <c r="I626" t="s">
        <v>2180</v>
      </c>
      <c r="J626" s="1">
        <v>44230</v>
      </c>
      <c r="K626" s="1">
        <v>44230</v>
      </c>
      <c r="L626">
        <v>52102821180000</v>
      </c>
      <c r="M626" t="s">
        <v>2186</v>
      </c>
      <c r="N626" s="1">
        <v>44255</v>
      </c>
      <c r="O626" t="str">
        <f t="shared" si="20"/>
        <v>유지</v>
      </c>
      <c r="P626" t="str">
        <f t="shared" si="19"/>
        <v>엠피상동</v>
      </c>
      <c r="Q626" t="s">
        <v>2196</v>
      </c>
      <c r="R626"/>
      <c r="S626"/>
      <c r="T626"/>
      <c r="U626"/>
      <c r="V626"/>
      <c r="W626" t="s">
        <v>1958</v>
      </c>
      <c r="X626"/>
    </row>
    <row r="627" spans="1:24">
      <c r="A627" t="s">
        <v>1961</v>
      </c>
      <c r="B627" t="s">
        <v>1976</v>
      </c>
      <c r="C627" t="s">
        <v>1976</v>
      </c>
      <c r="D627" t="s">
        <v>2118</v>
      </c>
      <c r="E627" t="s">
        <v>2161</v>
      </c>
      <c r="F627" t="s">
        <v>2176</v>
      </c>
      <c r="G627" t="s">
        <v>2177</v>
      </c>
      <c r="H627">
        <v>40000</v>
      </c>
      <c r="I627" t="s">
        <v>2182</v>
      </c>
      <c r="J627" s="1">
        <v>44230</v>
      </c>
      <c r="K627" s="1">
        <v>44230</v>
      </c>
      <c r="L627">
        <v>20210615776</v>
      </c>
      <c r="M627" t="s">
        <v>2184</v>
      </c>
      <c r="N627" s="1">
        <v>44255</v>
      </c>
      <c r="O627" t="str">
        <f t="shared" si="20"/>
        <v>유지</v>
      </c>
      <c r="P627" t="s">
        <v>995</v>
      </c>
      <c r="Q627" t="s">
        <v>2196</v>
      </c>
      <c r="R627"/>
      <c r="S627"/>
      <c r="T627"/>
      <c r="U627"/>
      <c r="V627"/>
      <c r="W627" t="s">
        <v>1958</v>
      </c>
      <c r="X627"/>
    </row>
    <row r="628" spans="1:24">
      <c r="A628" t="s">
        <v>1961</v>
      </c>
      <c r="B628" t="s">
        <v>1976</v>
      </c>
      <c r="C628" t="s">
        <v>1976</v>
      </c>
      <c r="D628" t="s">
        <v>2118</v>
      </c>
      <c r="E628" t="s">
        <v>2161</v>
      </c>
      <c r="F628" t="s">
        <v>2177</v>
      </c>
      <c r="G628" t="s">
        <v>2176</v>
      </c>
      <c r="H628">
        <v>44625</v>
      </c>
      <c r="I628" t="s">
        <v>2182</v>
      </c>
      <c r="J628" s="1">
        <v>44230</v>
      </c>
      <c r="K628" s="1">
        <v>44230</v>
      </c>
      <c r="L628">
        <v>20210615860</v>
      </c>
      <c r="M628" t="s">
        <v>2186</v>
      </c>
      <c r="N628" s="1">
        <v>44255</v>
      </c>
      <c r="O628" t="str">
        <f t="shared" si="20"/>
        <v>유지</v>
      </c>
      <c r="P628" t="s">
        <v>995</v>
      </c>
      <c r="Q628" t="s">
        <v>2196</v>
      </c>
      <c r="R628"/>
      <c r="S628"/>
      <c r="T628"/>
      <c r="U628"/>
      <c r="V628"/>
      <c r="W628" t="s">
        <v>1958</v>
      </c>
      <c r="X628"/>
    </row>
    <row r="629" spans="1:24">
      <c r="A629" t="s">
        <v>1969</v>
      </c>
      <c r="B629" t="s">
        <v>1984</v>
      </c>
      <c r="C629" t="s">
        <v>1984</v>
      </c>
      <c r="D629" t="s">
        <v>2119</v>
      </c>
      <c r="E629" t="s">
        <v>2156</v>
      </c>
      <c r="F629" t="s">
        <v>2177</v>
      </c>
      <c r="G629" t="s">
        <v>2177</v>
      </c>
      <c r="H629">
        <v>27000</v>
      </c>
      <c r="I629" t="s">
        <v>2182</v>
      </c>
      <c r="J629" s="1">
        <v>44230</v>
      </c>
      <c r="K629" s="1">
        <v>44230</v>
      </c>
      <c r="L629" t="s">
        <v>833</v>
      </c>
      <c r="M629" t="s">
        <v>2186</v>
      </c>
      <c r="N629" s="1">
        <v>44255</v>
      </c>
      <c r="O629" t="str">
        <f t="shared" si="20"/>
        <v>유지</v>
      </c>
      <c r="P629" t="str">
        <f t="shared" si="19"/>
        <v>엠피상동</v>
      </c>
      <c r="Q629" t="s">
        <v>2196</v>
      </c>
      <c r="R629"/>
      <c r="S629"/>
      <c r="T629"/>
      <c r="U629"/>
      <c r="V629"/>
      <c r="W629" t="s">
        <v>1958</v>
      </c>
      <c r="X629"/>
    </row>
    <row r="630" spans="1:24">
      <c r="A630" t="s">
        <v>1969</v>
      </c>
      <c r="B630" t="s">
        <v>1984</v>
      </c>
      <c r="C630" t="s">
        <v>1984</v>
      </c>
      <c r="D630" t="s">
        <v>2028</v>
      </c>
      <c r="E630" t="s">
        <v>2140</v>
      </c>
      <c r="F630" t="s">
        <v>2176</v>
      </c>
      <c r="G630" t="s">
        <v>2177</v>
      </c>
      <c r="H630">
        <v>18810</v>
      </c>
      <c r="I630" t="s">
        <v>2181</v>
      </c>
      <c r="J630" s="1">
        <v>44230</v>
      </c>
      <c r="K630" s="1">
        <v>44230</v>
      </c>
      <c r="L630" t="s">
        <v>834</v>
      </c>
      <c r="M630" t="s">
        <v>2185</v>
      </c>
      <c r="N630" s="1">
        <v>44255</v>
      </c>
      <c r="O630" t="str">
        <f t="shared" si="20"/>
        <v>유지</v>
      </c>
      <c r="P630" t="str">
        <f t="shared" si="19"/>
        <v>엠피상동</v>
      </c>
      <c r="Q630" t="s">
        <v>2196</v>
      </c>
      <c r="R630"/>
      <c r="S630"/>
      <c r="T630"/>
      <c r="U630"/>
      <c r="V630"/>
      <c r="W630" t="s">
        <v>1958</v>
      </c>
      <c r="X630"/>
    </row>
    <row r="631" spans="1:24">
      <c r="A631" t="s">
        <v>1969</v>
      </c>
      <c r="B631" t="s">
        <v>1984</v>
      </c>
      <c r="C631" t="s">
        <v>1984</v>
      </c>
      <c r="D631" t="s">
        <v>2114</v>
      </c>
      <c r="E631" t="s">
        <v>2161</v>
      </c>
      <c r="F631" t="s">
        <v>2176</v>
      </c>
      <c r="G631" t="s">
        <v>2177</v>
      </c>
      <c r="H631">
        <v>74000</v>
      </c>
      <c r="I631" t="s">
        <v>2182</v>
      </c>
      <c r="J631" s="1">
        <v>44230</v>
      </c>
      <c r="K631" s="1">
        <v>44230</v>
      </c>
      <c r="L631">
        <v>20210616964</v>
      </c>
      <c r="M631" t="s">
        <v>2188</v>
      </c>
      <c r="N631" s="1">
        <v>44255</v>
      </c>
      <c r="O631" t="str">
        <f t="shared" si="20"/>
        <v>유지</v>
      </c>
      <c r="P631" t="str">
        <f t="shared" si="19"/>
        <v>엠피상동</v>
      </c>
      <c r="Q631" t="s">
        <v>2196</v>
      </c>
      <c r="R631"/>
      <c r="S631"/>
      <c r="T631"/>
      <c r="U631"/>
      <c r="V631"/>
      <c r="W631" t="s">
        <v>1958</v>
      </c>
      <c r="X631"/>
    </row>
    <row r="632" spans="1:24">
      <c r="A632" t="s">
        <v>1965</v>
      </c>
      <c r="B632" t="s">
        <v>1980</v>
      </c>
      <c r="C632" t="s">
        <v>1980</v>
      </c>
      <c r="D632" t="s">
        <v>2120</v>
      </c>
      <c r="E632" t="s">
        <v>2156</v>
      </c>
      <c r="F632" t="s">
        <v>2176</v>
      </c>
      <c r="G632" t="s">
        <v>2177</v>
      </c>
      <c r="H632">
        <v>34250</v>
      </c>
      <c r="I632" t="s">
        <v>2179</v>
      </c>
      <c r="J632" s="1">
        <v>44230</v>
      </c>
      <c r="K632" s="1">
        <v>44230</v>
      </c>
      <c r="L632" t="s">
        <v>835</v>
      </c>
      <c r="M632" t="s">
        <v>2184</v>
      </c>
      <c r="N632" s="1">
        <v>44255</v>
      </c>
      <c r="O632" t="str">
        <f t="shared" si="20"/>
        <v>유지</v>
      </c>
      <c r="P632" t="str">
        <f t="shared" si="19"/>
        <v>엠피가온</v>
      </c>
      <c r="Q632" t="s">
        <v>2196</v>
      </c>
      <c r="R632"/>
      <c r="S632"/>
      <c r="T632"/>
      <c r="U632"/>
      <c r="V632"/>
      <c r="W632" t="s">
        <v>1958</v>
      </c>
      <c r="X632"/>
    </row>
    <row r="633" spans="1:24">
      <c r="A633" t="s">
        <v>1961</v>
      </c>
      <c r="B633" t="s">
        <v>1986</v>
      </c>
      <c r="C633" t="s">
        <v>1986</v>
      </c>
      <c r="D633" t="s">
        <v>2018</v>
      </c>
      <c r="E633" t="s">
        <v>2169</v>
      </c>
      <c r="F633" t="s">
        <v>2176</v>
      </c>
      <c r="G633" t="s">
        <v>2177</v>
      </c>
      <c r="H633">
        <v>20639</v>
      </c>
      <c r="I633" t="s">
        <v>2179</v>
      </c>
      <c r="J633" s="1">
        <v>44230</v>
      </c>
      <c r="K633" s="1">
        <v>44230</v>
      </c>
      <c r="L633">
        <v>3190811603341</v>
      </c>
      <c r="M633" t="s">
        <v>2185</v>
      </c>
      <c r="N633" s="1">
        <v>44255</v>
      </c>
      <c r="O633" t="str">
        <f t="shared" si="20"/>
        <v>유지</v>
      </c>
      <c r="P633" t="s">
        <v>4917</v>
      </c>
      <c r="Q633" t="s">
        <v>2196</v>
      </c>
      <c r="R633"/>
      <c r="S633"/>
      <c r="T633"/>
      <c r="U633"/>
      <c r="V633"/>
      <c r="W633" t="s">
        <v>1958</v>
      </c>
      <c r="X633"/>
    </row>
    <row r="634" spans="1:24">
      <c r="A634" t="s">
        <v>1961</v>
      </c>
      <c r="B634" t="s">
        <v>1976</v>
      </c>
      <c r="C634" t="s">
        <v>1976</v>
      </c>
      <c r="D634" t="s">
        <v>2121</v>
      </c>
      <c r="E634" t="s">
        <v>2156</v>
      </c>
      <c r="F634" t="s">
        <v>2176</v>
      </c>
      <c r="G634" t="s">
        <v>2177</v>
      </c>
      <c r="H634">
        <v>117000</v>
      </c>
      <c r="I634" t="s">
        <v>2182</v>
      </c>
      <c r="J634" s="1">
        <v>44230</v>
      </c>
      <c r="K634" s="1">
        <v>44230</v>
      </c>
      <c r="L634" t="s">
        <v>836</v>
      </c>
      <c r="M634" t="s">
        <v>2184</v>
      </c>
      <c r="N634" s="1">
        <v>44255</v>
      </c>
      <c r="O634" t="str">
        <f t="shared" si="20"/>
        <v>유지</v>
      </c>
      <c r="P634" t="s">
        <v>995</v>
      </c>
      <c r="Q634" t="s">
        <v>2196</v>
      </c>
      <c r="R634"/>
      <c r="S634"/>
      <c r="T634"/>
      <c r="U634"/>
      <c r="V634"/>
      <c r="W634" t="s">
        <v>1958</v>
      </c>
      <c r="X634"/>
    </row>
    <row r="635" spans="1:24">
      <c r="A635" t="s">
        <v>1968</v>
      </c>
      <c r="B635" t="s">
        <v>1983</v>
      </c>
      <c r="C635" t="s">
        <v>1983</v>
      </c>
      <c r="D635" t="s">
        <v>2012</v>
      </c>
      <c r="E635" t="s">
        <v>2161</v>
      </c>
      <c r="F635" t="s">
        <v>2177</v>
      </c>
      <c r="G635" t="s">
        <v>2177</v>
      </c>
      <c r="H635">
        <v>28300</v>
      </c>
      <c r="I635" t="s">
        <v>2182</v>
      </c>
      <c r="J635" s="1">
        <v>44230</v>
      </c>
      <c r="K635" s="1">
        <v>44230</v>
      </c>
      <c r="L635">
        <v>20210611913</v>
      </c>
      <c r="M635" t="s">
        <v>2184</v>
      </c>
      <c r="N635" s="1">
        <v>44255</v>
      </c>
      <c r="O635" t="str">
        <f t="shared" si="20"/>
        <v>유지</v>
      </c>
      <c r="P635" t="s">
        <v>6821</v>
      </c>
      <c r="Q635" t="s">
        <v>2196</v>
      </c>
      <c r="R635"/>
      <c r="S635"/>
      <c r="T635"/>
      <c r="U635"/>
      <c r="V635"/>
      <c r="W635" t="s">
        <v>1958</v>
      </c>
      <c r="X635"/>
    </row>
    <row r="636" spans="1:24">
      <c r="A636" t="s">
        <v>1965</v>
      </c>
      <c r="B636" t="s">
        <v>1980</v>
      </c>
      <c r="C636" t="s">
        <v>1980</v>
      </c>
      <c r="D636" t="s">
        <v>2122</v>
      </c>
      <c r="E636" t="s">
        <v>2145</v>
      </c>
      <c r="F636" t="s">
        <v>2176</v>
      </c>
      <c r="G636" t="s">
        <v>2176</v>
      </c>
      <c r="H636">
        <v>102278</v>
      </c>
      <c r="I636" t="s">
        <v>2180</v>
      </c>
      <c r="J636" s="1">
        <v>44230</v>
      </c>
      <c r="K636" s="1">
        <v>44230</v>
      </c>
      <c r="L636">
        <v>42142666400000</v>
      </c>
      <c r="M636" t="s">
        <v>2188</v>
      </c>
      <c r="N636" s="1">
        <v>44255</v>
      </c>
      <c r="O636" t="str">
        <f t="shared" si="20"/>
        <v>유지</v>
      </c>
      <c r="P636" t="str">
        <f t="shared" si="19"/>
        <v>엠피가온</v>
      </c>
      <c r="Q636" t="s">
        <v>2196</v>
      </c>
      <c r="R636"/>
      <c r="S636"/>
      <c r="T636"/>
      <c r="U636"/>
      <c r="V636"/>
      <c r="W636" t="s">
        <v>1958</v>
      </c>
      <c r="X636"/>
    </row>
    <row r="637" spans="1:24">
      <c r="A637" t="s">
        <v>1965</v>
      </c>
      <c r="B637" t="s">
        <v>1980</v>
      </c>
      <c r="C637" t="s">
        <v>1980</v>
      </c>
      <c r="D637" t="s">
        <v>2122</v>
      </c>
      <c r="E637" t="s">
        <v>2142</v>
      </c>
      <c r="F637" t="s">
        <v>2177</v>
      </c>
      <c r="G637" t="s">
        <v>2177</v>
      </c>
      <c r="H637">
        <v>16698</v>
      </c>
      <c r="I637" t="s">
        <v>2182</v>
      </c>
      <c r="J637" s="1">
        <v>44230</v>
      </c>
      <c r="K637" s="1">
        <v>44230</v>
      </c>
      <c r="L637">
        <v>42142666900000</v>
      </c>
      <c r="M637" t="s">
        <v>2184</v>
      </c>
      <c r="N637" s="1">
        <v>44255</v>
      </c>
      <c r="O637" t="str">
        <f t="shared" si="20"/>
        <v>유지</v>
      </c>
      <c r="P637" t="str">
        <f t="shared" si="19"/>
        <v>엠피가온</v>
      </c>
      <c r="Q637" t="s">
        <v>2196</v>
      </c>
      <c r="R637"/>
      <c r="S637"/>
      <c r="T637"/>
      <c r="U637"/>
      <c r="V637"/>
      <c r="W637" t="s">
        <v>1958</v>
      </c>
      <c r="X637"/>
    </row>
    <row r="638" spans="1:24">
      <c r="A638" t="s">
        <v>1969</v>
      </c>
      <c r="B638" t="s">
        <v>1984</v>
      </c>
      <c r="C638" t="s">
        <v>1984</v>
      </c>
      <c r="D638" t="s">
        <v>2123</v>
      </c>
      <c r="E638" t="s">
        <v>2149</v>
      </c>
      <c r="F638" t="s">
        <v>2176</v>
      </c>
      <c r="G638" t="s">
        <v>2176</v>
      </c>
      <c r="H638">
        <v>51300</v>
      </c>
      <c r="I638" t="s">
        <v>2180</v>
      </c>
      <c r="J638" s="1">
        <v>44230</v>
      </c>
      <c r="K638" s="1">
        <v>44230</v>
      </c>
      <c r="L638" t="s">
        <v>837</v>
      </c>
      <c r="M638" t="s">
        <v>2184</v>
      </c>
      <c r="N638" s="1">
        <v>44255</v>
      </c>
      <c r="O638" t="str">
        <f t="shared" si="20"/>
        <v>유지</v>
      </c>
      <c r="P638" t="str">
        <f t="shared" si="19"/>
        <v>엠피상동</v>
      </c>
      <c r="Q638" t="s">
        <v>2196</v>
      </c>
      <c r="R638"/>
      <c r="S638"/>
      <c r="T638"/>
      <c r="U638"/>
      <c r="V638"/>
      <c r="W638" t="s">
        <v>1958</v>
      </c>
      <c r="X638"/>
    </row>
    <row r="639" spans="1:24">
      <c r="A639" t="s">
        <v>1969</v>
      </c>
      <c r="B639" t="s">
        <v>1984</v>
      </c>
      <c r="C639" t="s">
        <v>1984</v>
      </c>
      <c r="D639" t="s">
        <v>2124</v>
      </c>
      <c r="E639" t="s">
        <v>2156</v>
      </c>
      <c r="F639" t="s">
        <v>2177</v>
      </c>
      <c r="G639" t="s">
        <v>2176</v>
      </c>
      <c r="H639">
        <v>15000</v>
      </c>
      <c r="I639" t="s">
        <v>2182</v>
      </c>
      <c r="J639" s="1">
        <v>44230</v>
      </c>
      <c r="K639" s="1">
        <v>44230</v>
      </c>
      <c r="L639" t="s">
        <v>838</v>
      </c>
      <c r="M639" t="s">
        <v>1948</v>
      </c>
      <c r="N639" s="1">
        <v>44255</v>
      </c>
      <c r="O639" t="str">
        <f t="shared" si="20"/>
        <v>유지</v>
      </c>
      <c r="P639" t="str">
        <f t="shared" si="19"/>
        <v>엠피상동</v>
      </c>
      <c r="Q639" t="s">
        <v>2195</v>
      </c>
      <c r="R639"/>
      <c r="S639"/>
      <c r="T639"/>
      <c r="U639"/>
      <c r="V639"/>
      <c r="W639" t="s">
        <v>1958</v>
      </c>
      <c r="X639"/>
    </row>
    <row r="640" spans="1:24">
      <c r="A640" t="s">
        <v>1970</v>
      </c>
      <c r="B640" t="s">
        <v>1985</v>
      </c>
      <c r="C640" t="s">
        <v>1985</v>
      </c>
      <c r="D640" t="s">
        <v>2046</v>
      </c>
      <c r="E640" t="s">
        <v>2159</v>
      </c>
      <c r="F640" t="s">
        <v>2176</v>
      </c>
      <c r="G640" t="s">
        <v>2177</v>
      </c>
      <c r="H640">
        <v>25000</v>
      </c>
      <c r="I640" t="s">
        <v>2183</v>
      </c>
      <c r="J640" s="1">
        <v>44230</v>
      </c>
      <c r="K640" s="1">
        <v>44230</v>
      </c>
      <c r="L640">
        <v>320210296226</v>
      </c>
      <c r="M640" t="s">
        <v>2184</v>
      </c>
      <c r="N640" s="1">
        <v>44255</v>
      </c>
      <c r="O640" t="str">
        <f t="shared" si="20"/>
        <v>유지</v>
      </c>
      <c r="P640" t="str">
        <f t="shared" si="19"/>
        <v>엠피조은</v>
      </c>
      <c r="Q640" t="s">
        <v>2196</v>
      </c>
      <c r="R640"/>
      <c r="S640"/>
      <c r="T640"/>
      <c r="U640"/>
      <c r="V640"/>
      <c r="W640" t="s">
        <v>1958</v>
      </c>
      <c r="X640"/>
    </row>
    <row r="641" spans="1:24">
      <c r="A641" t="s">
        <v>1970</v>
      </c>
      <c r="B641" t="s">
        <v>1985</v>
      </c>
      <c r="C641" t="s">
        <v>1985</v>
      </c>
      <c r="D641" t="s">
        <v>2015</v>
      </c>
      <c r="E641" t="s">
        <v>2159</v>
      </c>
      <c r="F641" t="s">
        <v>2177</v>
      </c>
      <c r="G641" t="s">
        <v>2176</v>
      </c>
      <c r="H641">
        <v>20000</v>
      </c>
      <c r="I641" t="s">
        <v>2182</v>
      </c>
      <c r="J641" s="1">
        <v>44230</v>
      </c>
      <c r="K641" s="1">
        <v>44230</v>
      </c>
      <c r="L641">
        <v>320210296033</v>
      </c>
      <c r="M641" t="s">
        <v>2186</v>
      </c>
      <c r="N641" s="1">
        <v>44255</v>
      </c>
      <c r="O641" t="str">
        <f t="shared" si="20"/>
        <v>유지</v>
      </c>
      <c r="P641" t="str">
        <f t="shared" ref="P641:P704" si="21">A641</f>
        <v>엠피조은</v>
      </c>
      <c r="Q641" t="s">
        <v>2196</v>
      </c>
      <c r="R641"/>
      <c r="S641"/>
      <c r="T641"/>
      <c r="U641"/>
      <c r="V641"/>
      <c r="W641" t="s">
        <v>1958</v>
      </c>
      <c r="X641"/>
    </row>
    <row r="642" spans="1:24">
      <c r="A642" t="s">
        <v>1961</v>
      </c>
      <c r="B642" t="s">
        <v>1986</v>
      </c>
      <c r="C642" t="s">
        <v>1986</v>
      </c>
      <c r="D642" t="s">
        <v>2017</v>
      </c>
      <c r="E642" t="s">
        <v>2174</v>
      </c>
      <c r="F642" t="s">
        <v>2177</v>
      </c>
      <c r="G642" t="s">
        <v>2176</v>
      </c>
      <c r="H642">
        <v>28578</v>
      </c>
      <c r="I642" t="s">
        <v>2182</v>
      </c>
      <c r="J642" s="1">
        <v>44230</v>
      </c>
      <c r="K642" s="1">
        <v>44230</v>
      </c>
      <c r="L642" t="s">
        <v>839</v>
      </c>
      <c r="M642" t="s">
        <v>2185</v>
      </c>
      <c r="N642" s="1">
        <v>44255</v>
      </c>
      <c r="O642" t="str">
        <f t="shared" si="20"/>
        <v>유지</v>
      </c>
      <c r="P642" t="s">
        <v>995</v>
      </c>
      <c r="Q642" t="s">
        <v>2196</v>
      </c>
      <c r="R642"/>
      <c r="S642"/>
      <c r="T642"/>
      <c r="U642"/>
      <c r="V642"/>
      <c r="W642" t="s">
        <v>1958</v>
      </c>
      <c r="X642"/>
    </row>
    <row r="643" spans="1:24">
      <c r="A643" t="s">
        <v>1965</v>
      </c>
      <c r="B643" t="s">
        <v>1980</v>
      </c>
      <c r="C643" t="s">
        <v>1980</v>
      </c>
      <c r="D643" t="s">
        <v>2001</v>
      </c>
      <c r="E643" t="s">
        <v>2163</v>
      </c>
      <c r="F643" t="s">
        <v>2176</v>
      </c>
      <c r="G643" t="s">
        <v>2177</v>
      </c>
      <c r="H643">
        <v>20000</v>
      </c>
      <c r="I643" t="s">
        <v>2182</v>
      </c>
      <c r="J643" s="1">
        <v>44230</v>
      </c>
      <c r="K643" s="1">
        <v>44230</v>
      </c>
      <c r="L643">
        <v>20210610029</v>
      </c>
      <c r="M643" t="s">
        <v>1948</v>
      </c>
      <c r="N643" s="1">
        <v>44255</v>
      </c>
      <c r="O643" t="str">
        <f t="shared" si="20"/>
        <v>유지</v>
      </c>
      <c r="P643" t="str">
        <f t="shared" si="21"/>
        <v>엠피가온</v>
      </c>
      <c r="Q643" t="s">
        <v>2196</v>
      </c>
      <c r="R643"/>
      <c r="S643"/>
      <c r="T643"/>
      <c r="U643"/>
      <c r="V643"/>
      <c r="W643" t="s">
        <v>1958</v>
      </c>
      <c r="X643"/>
    </row>
    <row r="644" spans="1:24">
      <c r="A644" t="s">
        <v>1972</v>
      </c>
      <c r="B644" t="s">
        <v>1990</v>
      </c>
      <c r="C644" t="s">
        <v>1990</v>
      </c>
      <c r="D644" t="s">
        <v>2089</v>
      </c>
      <c r="E644" t="s">
        <v>2175</v>
      </c>
      <c r="F644" t="s">
        <v>2176</v>
      </c>
      <c r="G644" t="s">
        <v>2177</v>
      </c>
      <c r="H644">
        <v>16592</v>
      </c>
      <c r="I644" t="s">
        <v>2179</v>
      </c>
      <c r="J644" s="1">
        <v>44230</v>
      </c>
      <c r="K644" s="1">
        <v>44230</v>
      </c>
      <c r="L644">
        <v>42146018310000</v>
      </c>
      <c r="M644" t="s">
        <v>2186</v>
      </c>
      <c r="N644" s="1">
        <v>44255</v>
      </c>
      <c r="O644" t="str">
        <f t="shared" si="20"/>
        <v>유지</v>
      </c>
      <c r="P644" t="s">
        <v>6823</v>
      </c>
      <c r="Q644" t="s">
        <v>2196</v>
      </c>
      <c r="R644"/>
      <c r="S644"/>
      <c r="T644"/>
      <c r="U644"/>
      <c r="V644"/>
      <c r="W644" t="s">
        <v>1960</v>
      </c>
      <c r="X644"/>
    </row>
    <row r="645" spans="1:24">
      <c r="A645" t="s">
        <v>1972</v>
      </c>
      <c r="B645" t="s">
        <v>1990</v>
      </c>
      <c r="C645" t="s">
        <v>1990</v>
      </c>
      <c r="D645" t="s">
        <v>2089</v>
      </c>
      <c r="E645" t="s">
        <v>2156</v>
      </c>
      <c r="F645" t="s">
        <v>2177</v>
      </c>
      <c r="G645" t="s">
        <v>2177</v>
      </c>
      <c r="H645">
        <v>52000</v>
      </c>
      <c r="I645" t="s">
        <v>2181</v>
      </c>
      <c r="J645" s="1">
        <v>44230</v>
      </c>
      <c r="K645" s="1">
        <v>44230</v>
      </c>
      <c r="L645" t="s">
        <v>840</v>
      </c>
      <c r="M645" t="s">
        <v>2188</v>
      </c>
      <c r="N645" s="1">
        <v>44255</v>
      </c>
      <c r="O645" t="str">
        <f t="shared" si="20"/>
        <v>유지</v>
      </c>
      <c r="P645" t="s">
        <v>984</v>
      </c>
      <c r="Q645" t="s">
        <v>2196</v>
      </c>
      <c r="R645"/>
      <c r="S645"/>
      <c r="T645"/>
      <c r="U645"/>
      <c r="V645"/>
      <c r="W645" t="s">
        <v>1958</v>
      </c>
      <c r="X645"/>
    </row>
    <row r="646" spans="1:24">
      <c r="A646" t="s">
        <v>1975</v>
      </c>
      <c r="B646" t="s">
        <v>1993</v>
      </c>
      <c r="C646" t="s">
        <v>1993</v>
      </c>
      <c r="D646" t="s">
        <v>2109</v>
      </c>
      <c r="E646" t="s">
        <v>2161</v>
      </c>
      <c r="F646" t="s">
        <v>2177</v>
      </c>
      <c r="G646" t="s">
        <v>2176</v>
      </c>
      <c r="H646">
        <v>50000</v>
      </c>
      <c r="I646" t="s">
        <v>2182</v>
      </c>
      <c r="J646" s="1">
        <v>44230</v>
      </c>
      <c r="K646" s="1">
        <v>44230</v>
      </c>
      <c r="L646">
        <v>20210608412</v>
      </c>
      <c r="M646" t="s">
        <v>2188</v>
      </c>
      <c r="N646" s="1">
        <v>44255</v>
      </c>
      <c r="O646" t="str">
        <f t="shared" si="20"/>
        <v>유지</v>
      </c>
      <c r="P646" t="s">
        <v>6850</v>
      </c>
      <c r="Q646" t="s">
        <v>2196</v>
      </c>
      <c r="R646"/>
      <c r="S646"/>
      <c r="T646"/>
      <c r="U646"/>
      <c r="V646"/>
      <c r="W646" t="s">
        <v>1958</v>
      </c>
      <c r="X646"/>
    </row>
    <row r="647" spans="1:24">
      <c r="A647" t="s">
        <v>1966</v>
      </c>
      <c r="B647" t="s">
        <v>1981</v>
      </c>
      <c r="C647" t="s">
        <v>1981</v>
      </c>
      <c r="D647" t="s">
        <v>2093</v>
      </c>
      <c r="E647" t="s">
        <v>2149</v>
      </c>
      <c r="F647" t="s">
        <v>2176</v>
      </c>
      <c r="G647" t="s">
        <v>2177</v>
      </c>
      <c r="H647">
        <v>20610</v>
      </c>
      <c r="I647" t="s">
        <v>2180</v>
      </c>
      <c r="J647" s="1">
        <v>44230</v>
      </c>
      <c r="K647" s="1">
        <v>44230</v>
      </c>
      <c r="L647" t="s">
        <v>841</v>
      </c>
      <c r="M647" t="s">
        <v>2188</v>
      </c>
      <c r="N647" s="1">
        <v>44255</v>
      </c>
      <c r="O647" t="str">
        <f t="shared" si="20"/>
        <v>유지</v>
      </c>
      <c r="P647" t="s">
        <v>990</v>
      </c>
      <c r="Q647" t="s">
        <v>2196</v>
      </c>
      <c r="R647"/>
      <c r="S647"/>
      <c r="T647"/>
      <c r="U647"/>
      <c r="V647"/>
      <c r="W647" t="s">
        <v>1958</v>
      </c>
      <c r="X647"/>
    </row>
    <row r="648" spans="1:24">
      <c r="A648" t="s">
        <v>1966</v>
      </c>
      <c r="B648" t="s">
        <v>1981</v>
      </c>
      <c r="C648" t="s">
        <v>1981</v>
      </c>
      <c r="D648" t="s">
        <v>2093</v>
      </c>
      <c r="E648" t="s">
        <v>2157</v>
      </c>
      <c r="F648" t="s">
        <v>2177</v>
      </c>
      <c r="G648" t="s">
        <v>2176</v>
      </c>
      <c r="H648">
        <v>172456</v>
      </c>
      <c r="I648" t="s">
        <v>2181</v>
      </c>
      <c r="J648" s="1">
        <v>44230</v>
      </c>
      <c r="K648" s="1">
        <v>44230</v>
      </c>
      <c r="L648" t="s">
        <v>842</v>
      </c>
      <c r="M648" t="s">
        <v>2188</v>
      </c>
      <c r="N648" s="1">
        <v>44255</v>
      </c>
      <c r="O648" t="str">
        <f t="shared" si="20"/>
        <v>유지</v>
      </c>
      <c r="P648" t="s">
        <v>6840</v>
      </c>
      <c r="Q648" t="s">
        <v>2196</v>
      </c>
      <c r="R648"/>
      <c r="S648"/>
      <c r="T648"/>
      <c r="U648"/>
      <c r="V648"/>
      <c r="W648" t="s">
        <v>1958</v>
      </c>
      <c r="X648"/>
    </row>
    <row r="649" spans="1:24">
      <c r="A649" t="s">
        <v>1966</v>
      </c>
      <c r="B649" t="s">
        <v>1981</v>
      </c>
      <c r="C649" t="s">
        <v>1981</v>
      </c>
      <c r="D649" t="s">
        <v>2093</v>
      </c>
      <c r="E649" t="s">
        <v>2157</v>
      </c>
      <c r="F649" t="s">
        <v>2177</v>
      </c>
      <c r="G649" t="s">
        <v>2176</v>
      </c>
      <c r="H649">
        <v>56766</v>
      </c>
      <c r="I649" t="s">
        <v>2182</v>
      </c>
      <c r="J649" s="1">
        <v>44230</v>
      </c>
      <c r="K649" s="1">
        <v>44230</v>
      </c>
      <c r="L649" t="s">
        <v>843</v>
      </c>
      <c r="M649" t="s">
        <v>2189</v>
      </c>
      <c r="N649" s="1">
        <v>44255</v>
      </c>
      <c r="O649" t="str">
        <f t="shared" si="20"/>
        <v>유지</v>
      </c>
      <c r="P649" t="s">
        <v>6840</v>
      </c>
      <c r="Q649" t="s">
        <v>2196</v>
      </c>
      <c r="R649"/>
      <c r="S649"/>
      <c r="T649"/>
      <c r="U649"/>
      <c r="V649"/>
      <c r="W649" t="s">
        <v>1958</v>
      </c>
      <c r="X649"/>
    </row>
    <row r="650" spans="1:24">
      <c r="A650" t="s">
        <v>1966</v>
      </c>
      <c r="B650" t="s">
        <v>1981</v>
      </c>
      <c r="C650" t="s">
        <v>1981</v>
      </c>
      <c r="D650" t="s">
        <v>2060</v>
      </c>
      <c r="E650" t="s">
        <v>2171</v>
      </c>
      <c r="F650" t="s">
        <v>2177</v>
      </c>
      <c r="G650" t="s">
        <v>2176</v>
      </c>
      <c r="H650">
        <v>60300</v>
      </c>
      <c r="I650" t="s">
        <v>2181</v>
      </c>
      <c r="J650" s="1">
        <v>44230</v>
      </c>
      <c r="K650" s="1">
        <v>44230</v>
      </c>
      <c r="L650">
        <v>20210044221</v>
      </c>
      <c r="M650" t="s">
        <v>2189</v>
      </c>
      <c r="N650" s="1">
        <v>44255</v>
      </c>
      <c r="O650" t="str">
        <f t="shared" si="20"/>
        <v>유지</v>
      </c>
      <c r="P650" t="s">
        <v>6840</v>
      </c>
      <c r="Q650" t="s">
        <v>2196</v>
      </c>
      <c r="R650"/>
      <c r="S650"/>
      <c r="T650"/>
      <c r="U650"/>
      <c r="V650"/>
      <c r="W650" t="s">
        <v>1958</v>
      </c>
      <c r="X650"/>
    </row>
    <row r="651" spans="1:24">
      <c r="A651" t="s">
        <v>1966</v>
      </c>
      <c r="B651" t="s">
        <v>1981</v>
      </c>
      <c r="C651" t="s">
        <v>1981</v>
      </c>
      <c r="D651" t="s">
        <v>2060</v>
      </c>
      <c r="E651" t="s">
        <v>2157</v>
      </c>
      <c r="F651" t="s">
        <v>2177</v>
      </c>
      <c r="G651" t="s">
        <v>2177</v>
      </c>
      <c r="H651">
        <v>64000</v>
      </c>
      <c r="I651" t="s">
        <v>2182</v>
      </c>
      <c r="J651" s="1">
        <v>44230</v>
      </c>
      <c r="K651" s="1">
        <v>44230</v>
      </c>
      <c r="L651" t="s">
        <v>844</v>
      </c>
      <c r="M651" t="s">
        <v>1948</v>
      </c>
      <c r="N651" s="1">
        <v>44255</v>
      </c>
      <c r="O651" t="str">
        <f t="shared" si="20"/>
        <v>유지</v>
      </c>
      <c r="P651" t="s">
        <v>990</v>
      </c>
      <c r="Q651" t="s">
        <v>2196</v>
      </c>
      <c r="R651"/>
      <c r="S651"/>
      <c r="T651"/>
      <c r="U651"/>
      <c r="V651"/>
      <c r="W651" t="s">
        <v>1958</v>
      </c>
      <c r="X651"/>
    </row>
    <row r="652" spans="1:24">
      <c r="A652" t="s">
        <v>1968</v>
      </c>
      <c r="B652" t="s">
        <v>1983</v>
      </c>
      <c r="C652" t="s">
        <v>1983</v>
      </c>
      <c r="D652" t="s">
        <v>2037</v>
      </c>
      <c r="E652" t="s">
        <v>2163</v>
      </c>
      <c r="F652" t="s">
        <v>2177</v>
      </c>
      <c r="G652" t="s">
        <v>2176</v>
      </c>
      <c r="H652">
        <v>75010</v>
      </c>
      <c r="I652" t="s">
        <v>2181</v>
      </c>
      <c r="J652" s="1">
        <v>44229</v>
      </c>
      <c r="K652" s="1">
        <v>44229</v>
      </c>
      <c r="L652">
        <v>20210589220</v>
      </c>
      <c r="M652" t="s">
        <v>2184</v>
      </c>
      <c r="N652" s="1">
        <v>44255</v>
      </c>
      <c r="O652" t="str">
        <f t="shared" si="20"/>
        <v>유지</v>
      </c>
      <c r="P652" t="s">
        <v>6821</v>
      </c>
      <c r="Q652" t="s">
        <v>2196</v>
      </c>
      <c r="R652"/>
      <c r="S652"/>
      <c r="T652"/>
      <c r="U652"/>
      <c r="V652"/>
      <c r="W652" t="s">
        <v>1958</v>
      </c>
      <c r="X652"/>
    </row>
    <row r="653" spans="1:24">
      <c r="A653" t="s">
        <v>1962</v>
      </c>
      <c r="B653" t="s">
        <v>1977</v>
      </c>
      <c r="C653" t="s">
        <v>1977</v>
      </c>
      <c r="D653" t="s">
        <v>1995</v>
      </c>
      <c r="E653" t="s">
        <v>2162</v>
      </c>
      <c r="F653" t="s">
        <v>2176</v>
      </c>
      <c r="G653" t="s">
        <v>2176</v>
      </c>
      <c r="H653">
        <v>68300</v>
      </c>
      <c r="I653" t="s">
        <v>2182</v>
      </c>
      <c r="J653" s="1">
        <v>44229</v>
      </c>
      <c r="K653" s="1">
        <v>44229</v>
      </c>
      <c r="L653">
        <v>320210280574</v>
      </c>
      <c r="M653" t="s">
        <v>2186</v>
      </c>
      <c r="N653" s="1">
        <v>44255</v>
      </c>
      <c r="O653" t="str">
        <f t="shared" si="20"/>
        <v>유지</v>
      </c>
      <c r="P653" t="s">
        <v>992</v>
      </c>
      <c r="Q653" t="s">
        <v>2196</v>
      </c>
      <c r="R653"/>
      <c r="S653"/>
      <c r="T653"/>
      <c r="U653"/>
      <c r="V653"/>
      <c r="W653" t="s">
        <v>1958</v>
      </c>
      <c r="X653"/>
    </row>
    <row r="654" spans="1:24">
      <c r="A654" t="s">
        <v>1962</v>
      </c>
      <c r="B654" t="s">
        <v>1977</v>
      </c>
      <c r="C654" t="s">
        <v>1977</v>
      </c>
      <c r="D654" t="s">
        <v>1995</v>
      </c>
      <c r="E654" t="s">
        <v>2142</v>
      </c>
      <c r="F654" t="s">
        <v>2176</v>
      </c>
      <c r="G654" t="s">
        <v>2176</v>
      </c>
      <c r="H654">
        <v>7997</v>
      </c>
      <c r="I654" t="s">
        <v>2179</v>
      </c>
      <c r="J654" s="1">
        <v>44229</v>
      </c>
      <c r="K654" s="1">
        <v>44229</v>
      </c>
      <c r="L654">
        <v>42142654220000</v>
      </c>
      <c r="M654" t="s">
        <v>2184</v>
      </c>
      <c r="N654" s="1">
        <v>44255</v>
      </c>
      <c r="O654" t="str">
        <f t="shared" si="20"/>
        <v>유지</v>
      </c>
      <c r="P654" t="s">
        <v>6845</v>
      </c>
      <c r="Q654" t="s">
        <v>2196</v>
      </c>
      <c r="R654"/>
      <c r="S654"/>
      <c r="T654"/>
      <c r="U654"/>
      <c r="V654"/>
      <c r="W654" t="s">
        <v>1958</v>
      </c>
      <c r="X654"/>
    </row>
    <row r="655" spans="1:24">
      <c r="A655" t="s">
        <v>1962</v>
      </c>
      <c r="B655" t="s">
        <v>1977</v>
      </c>
      <c r="C655" t="s">
        <v>1977</v>
      </c>
      <c r="D655" t="s">
        <v>1995</v>
      </c>
      <c r="E655" t="s">
        <v>2160</v>
      </c>
      <c r="F655" t="s">
        <v>2177</v>
      </c>
      <c r="G655" t="s">
        <v>2177</v>
      </c>
      <c r="H655">
        <v>30000</v>
      </c>
      <c r="I655" t="s">
        <v>2182</v>
      </c>
      <c r="J655" s="1">
        <v>44229</v>
      </c>
      <c r="K655" s="1">
        <v>44229</v>
      </c>
      <c r="L655" t="s">
        <v>845</v>
      </c>
      <c r="M655" t="s">
        <v>2184</v>
      </c>
      <c r="N655" s="1">
        <v>44255</v>
      </c>
      <c r="O655" t="str">
        <f t="shared" si="20"/>
        <v>유지</v>
      </c>
      <c r="P655" t="s">
        <v>6845</v>
      </c>
      <c r="Q655" t="s">
        <v>2196</v>
      </c>
      <c r="R655"/>
      <c r="S655"/>
      <c r="T655"/>
      <c r="U655"/>
      <c r="V655"/>
      <c r="W655" t="s">
        <v>1958</v>
      </c>
      <c r="X655"/>
    </row>
    <row r="656" spans="1:24">
      <c r="A656" t="s">
        <v>1962</v>
      </c>
      <c r="B656" t="s">
        <v>1977</v>
      </c>
      <c r="C656" t="s">
        <v>1977</v>
      </c>
      <c r="D656" t="s">
        <v>2008</v>
      </c>
      <c r="E656" t="s">
        <v>2161</v>
      </c>
      <c r="F656" t="s">
        <v>2176</v>
      </c>
      <c r="G656" t="s">
        <v>2177</v>
      </c>
      <c r="H656">
        <v>12414</v>
      </c>
      <c r="I656" t="s">
        <v>2182</v>
      </c>
      <c r="J656" s="1">
        <v>44229</v>
      </c>
      <c r="K656" s="1">
        <v>44229</v>
      </c>
      <c r="L656">
        <v>20210606691</v>
      </c>
      <c r="M656" t="s">
        <v>2189</v>
      </c>
      <c r="N656" s="1">
        <v>44255</v>
      </c>
      <c r="O656" t="str">
        <f t="shared" si="20"/>
        <v>유지</v>
      </c>
      <c r="P656" t="s">
        <v>6845</v>
      </c>
      <c r="Q656" t="s">
        <v>2196</v>
      </c>
      <c r="R656"/>
      <c r="S656"/>
      <c r="T656"/>
      <c r="U656"/>
      <c r="V656"/>
      <c r="W656" t="s">
        <v>1958</v>
      </c>
      <c r="X656"/>
    </row>
    <row r="657" spans="1:24">
      <c r="A657" t="s">
        <v>1962</v>
      </c>
      <c r="B657" t="s">
        <v>1977</v>
      </c>
      <c r="C657" t="s">
        <v>1977</v>
      </c>
      <c r="D657" t="s">
        <v>2008</v>
      </c>
      <c r="E657" t="s">
        <v>2163</v>
      </c>
      <c r="F657" t="s">
        <v>2176</v>
      </c>
      <c r="G657" t="s">
        <v>2176</v>
      </c>
      <c r="H657">
        <v>20082</v>
      </c>
      <c r="I657" t="s">
        <v>2179</v>
      </c>
      <c r="J657" s="1">
        <v>44229</v>
      </c>
      <c r="K657" s="1">
        <v>44229</v>
      </c>
      <c r="L657">
        <v>20210597850</v>
      </c>
      <c r="M657" t="s">
        <v>2184</v>
      </c>
      <c r="N657" s="1">
        <v>44255</v>
      </c>
      <c r="O657" t="str">
        <f t="shared" si="20"/>
        <v>유지</v>
      </c>
      <c r="P657" t="s">
        <v>992</v>
      </c>
      <c r="Q657" t="s">
        <v>2196</v>
      </c>
      <c r="R657"/>
      <c r="S657"/>
      <c r="T657"/>
      <c r="U657"/>
      <c r="V657"/>
      <c r="W657" t="s">
        <v>1958</v>
      </c>
      <c r="X657"/>
    </row>
    <row r="658" spans="1:24">
      <c r="A658" t="s">
        <v>1970</v>
      </c>
      <c r="B658" t="s">
        <v>1985</v>
      </c>
      <c r="C658" t="s">
        <v>1985</v>
      </c>
      <c r="D658" t="s">
        <v>2046</v>
      </c>
      <c r="E658" t="s">
        <v>2162</v>
      </c>
      <c r="F658" t="s">
        <v>2177</v>
      </c>
      <c r="G658" t="s">
        <v>2176</v>
      </c>
      <c r="H658">
        <v>34840</v>
      </c>
      <c r="I658" t="s">
        <v>2179</v>
      </c>
      <c r="J658" s="1">
        <v>44229</v>
      </c>
      <c r="K658" s="1">
        <v>44229</v>
      </c>
      <c r="L658">
        <v>320210293045</v>
      </c>
      <c r="M658" t="s">
        <v>2185</v>
      </c>
      <c r="N658" s="1">
        <v>44255</v>
      </c>
      <c r="O658" t="str">
        <f t="shared" si="20"/>
        <v>유지</v>
      </c>
      <c r="P658" t="str">
        <f t="shared" si="21"/>
        <v>엠피조은</v>
      </c>
      <c r="Q658" t="s">
        <v>2196</v>
      </c>
      <c r="R658"/>
      <c r="S658"/>
      <c r="T658"/>
      <c r="U658"/>
      <c r="V658"/>
      <c r="W658" t="s">
        <v>1958</v>
      </c>
      <c r="X658"/>
    </row>
    <row r="659" spans="1:24">
      <c r="A659" t="s">
        <v>1961</v>
      </c>
      <c r="B659" t="s">
        <v>1976</v>
      </c>
      <c r="C659" t="s">
        <v>1976</v>
      </c>
      <c r="D659" t="s">
        <v>2059</v>
      </c>
      <c r="E659" t="s">
        <v>2156</v>
      </c>
      <c r="F659" t="s">
        <v>2177</v>
      </c>
      <c r="G659" t="s">
        <v>2177</v>
      </c>
      <c r="H659">
        <v>22310</v>
      </c>
      <c r="I659" t="s">
        <v>2180</v>
      </c>
      <c r="J659" s="1">
        <v>44229</v>
      </c>
      <c r="K659" s="1">
        <v>44229</v>
      </c>
      <c r="L659" t="s">
        <v>846</v>
      </c>
      <c r="M659" t="s">
        <v>2184</v>
      </c>
      <c r="N659" s="1">
        <v>44255</v>
      </c>
      <c r="O659" t="str">
        <f t="shared" si="20"/>
        <v>유지</v>
      </c>
      <c r="P659" t="s">
        <v>4917</v>
      </c>
      <c r="Q659" t="s">
        <v>2196</v>
      </c>
      <c r="R659"/>
      <c r="S659"/>
      <c r="T659"/>
      <c r="U659"/>
      <c r="V659"/>
      <c r="W659" t="s">
        <v>2200</v>
      </c>
      <c r="X659"/>
    </row>
    <row r="660" spans="1:24">
      <c r="A660" t="s">
        <v>1961</v>
      </c>
      <c r="B660" t="s">
        <v>1976</v>
      </c>
      <c r="C660" t="s">
        <v>1976</v>
      </c>
      <c r="D660" t="s">
        <v>2059</v>
      </c>
      <c r="E660" t="s">
        <v>2149</v>
      </c>
      <c r="F660" t="s">
        <v>2176</v>
      </c>
      <c r="G660" t="s">
        <v>2177</v>
      </c>
      <c r="H660">
        <v>20370</v>
      </c>
      <c r="I660" t="s">
        <v>2183</v>
      </c>
      <c r="J660" s="1">
        <v>44229</v>
      </c>
      <c r="K660" s="1">
        <v>44229</v>
      </c>
      <c r="L660" t="s">
        <v>847</v>
      </c>
      <c r="M660" t="s">
        <v>2186</v>
      </c>
      <c r="N660" s="1">
        <v>44255</v>
      </c>
      <c r="O660" t="str">
        <f t="shared" si="20"/>
        <v>유지</v>
      </c>
      <c r="P660" t="s">
        <v>995</v>
      </c>
      <c r="Q660" t="s">
        <v>2196</v>
      </c>
      <c r="R660"/>
      <c r="S660"/>
      <c r="T660"/>
      <c r="U660"/>
      <c r="V660"/>
      <c r="W660" t="s">
        <v>1958</v>
      </c>
      <c r="X660"/>
    </row>
    <row r="661" spans="1:24">
      <c r="A661" t="s">
        <v>1961</v>
      </c>
      <c r="B661" t="s">
        <v>1976</v>
      </c>
      <c r="C661" t="s">
        <v>1976</v>
      </c>
      <c r="D661" t="s">
        <v>1994</v>
      </c>
      <c r="E661" t="s">
        <v>2154</v>
      </c>
      <c r="F661" t="s">
        <v>2177</v>
      </c>
      <c r="G661" t="s">
        <v>2177</v>
      </c>
      <c r="H661">
        <v>31040</v>
      </c>
      <c r="I661" t="s">
        <v>2182</v>
      </c>
      <c r="J661" s="1">
        <v>44229</v>
      </c>
      <c r="K661" s="1">
        <v>44229</v>
      </c>
      <c r="L661" t="s">
        <v>848</v>
      </c>
      <c r="M661" t="s">
        <v>2184</v>
      </c>
      <c r="N661" s="1">
        <v>44255</v>
      </c>
      <c r="O661" t="str">
        <f t="shared" si="20"/>
        <v>유지</v>
      </c>
      <c r="P661" t="s">
        <v>6854</v>
      </c>
      <c r="Q661" t="s">
        <v>2196</v>
      </c>
      <c r="R661"/>
      <c r="S661"/>
      <c r="T661"/>
      <c r="U661"/>
      <c r="V661"/>
      <c r="W661" t="s">
        <v>1960</v>
      </c>
      <c r="X661"/>
    </row>
    <row r="662" spans="1:24">
      <c r="A662" t="s">
        <v>1966</v>
      </c>
      <c r="B662" t="s">
        <v>1981</v>
      </c>
      <c r="C662" t="s">
        <v>1981</v>
      </c>
      <c r="D662" t="s">
        <v>2003</v>
      </c>
      <c r="E662" t="s">
        <v>2161</v>
      </c>
      <c r="F662" t="s">
        <v>2176</v>
      </c>
      <c r="G662" t="s">
        <v>2177</v>
      </c>
      <c r="H662">
        <v>55450</v>
      </c>
      <c r="I662" t="s">
        <v>2181</v>
      </c>
      <c r="J662" s="1">
        <v>44229</v>
      </c>
      <c r="K662" s="1">
        <v>44229</v>
      </c>
      <c r="L662">
        <v>20210597911</v>
      </c>
      <c r="M662" t="s">
        <v>2185</v>
      </c>
      <c r="N662" s="1">
        <v>44255</v>
      </c>
      <c r="O662" t="str">
        <f t="shared" si="20"/>
        <v>유지</v>
      </c>
      <c r="P662" t="s">
        <v>990</v>
      </c>
      <c r="Q662" t="s">
        <v>2196</v>
      </c>
      <c r="R662"/>
      <c r="S662"/>
      <c r="T662"/>
      <c r="U662"/>
      <c r="V662"/>
      <c r="W662" t="s">
        <v>1958</v>
      </c>
      <c r="X662"/>
    </row>
    <row r="663" spans="1:24">
      <c r="A663" t="s">
        <v>1969</v>
      </c>
      <c r="B663" t="s">
        <v>1984</v>
      </c>
      <c r="C663" t="s">
        <v>1984</v>
      </c>
      <c r="D663" t="s">
        <v>2125</v>
      </c>
      <c r="E663" t="s">
        <v>2162</v>
      </c>
      <c r="F663" t="s">
        <v>2176</v>
      </c>
      <c r="G663" t="s">
        <v>2177</v>
      </c>
      <c r="H663">
        <v>100000</v>
      </c>
      <c r="I663" t="s">
        <v>2182</v>
      </c>
      <c r="J663" s="1">
        <v>44229</v>
      </c>
      <c r="K663" s="1">
        <v>44229</v>
      </c>
      <c r="L663">
        <v>320210291325</v>
      </c>
      <c r="M663" t="s">
        <v>2186</v>
      </c>
      <c r="N663" s="1">
        <v>44255</v>
      </c>
      <c r="O663" t="str">
        <f t="shared" si="20"/>
        <v>유지</v>
      </c>
      <c r="P663" t="str">
        <f t="shared" si="21"/>
        <v>엠피상동</v>
      </c>
      <c r="Q663" t="s">
        <v>2196</v>
      </c>
      <c r="R663"/>
      <c r="S663"/>
      <c r="T663"/>
      <c r="U663"/>
      <c r="V663"/>
      <c r="W663" t="s">
        <v>1958</v>
      </c>
      <c r="X663"/>
    </row>
    <row r="664" spans="1:24">
      <c r="A664" t="s">
        <v>1964</v>
      </c>
      <c r="B664" t="s">
        <v>1979</v>
      </c>
      <c r="C664" t="s">
        <v>1979</v>
      </c>
      <c r="D664" t="s">
        <v>2048</v>
      </c>
      <c r="E664" t="s">
        <v>2146</v>
      </c>
      <c r="F664" t="s">
        <v>2176</v>
      </c>
      <c r="G664" t="s">
        <v>2177</v>
      </c>
      <c r="H664">
        <v>29810</v>
      </c>
      <c r="I664" t="s">
        <v>2180</v>
      </c>
      <c r="J664" s="1">
        <v>44229</v>
      </c>
      <c r="K664" s="1">
        <v>44229</v>
      </c>
      <c r="L664" t="s">
        <v>849</v>
      </c>
      <c r="M664" t="s">
        <v>2188</v>
      </c>
      <c r="N664" s="1">
        <v>44255</v>
      </c>
      <c r="O664" t="str">
        <f t="shared" si="20"/>
        <v>유지</v>
      </c>
      <c r="P664" t="s">
        <v>991</v>
      </c>
      <c r="Q664" t="s">
        <v>2196</v>
      </c>
      <c r="R664"/>
      <c r="S664"/>
      <c r="T664"/>
      <c r="U664"/>
      <c r="V664"/>
      <c r="W664" t="s">
        <v>1958</v>
      </c>
      <c r="X664"/>
    </row>
    <row r="665" spans="1:24">
      <c r="A665" t="s">
        <v>1966</v>
      </c>
      <c r="B665" t="s">
        <v>1981</v>
      </c>
      <c r="C665" t="s">
        <v>1981</v>
      </c>
      <c r="D665" t="s">
        <v>1002</v>
      </c>
      <c r="E665" t="s">
        <v>2168</v>
      </c>
      <c r="F665" t="s">
        <v>2177</v>
      </c>
      <c r="G665" t="s">
        <v>2176</v>
      </c>
      <c r="H665">
        <v>30390</v>
      </c>
      <c r="I665" t="s">
        <v>2181</v>
      </c>
      <c r="J665" s="1">
        <v>44229</v>
      </c>
      <c r="K665" s="1">
        <v>44229</v>
      </c>
      <c r="L665">
        <v>20210043916</v>
      </c>
      <c r="M665" t="s">
        <v>2184</v>
      </c>
      <c r="N665" s="1">
        <v>44255</v>
      </c>
      <c r="O665" t="str">
        <f t="shared" si="20"/>
        <v>유지</v>
      </c>
      <c r="P665" t="s">
        <v>990</v>
      </c>
      <c r="Q665" t="s">
        <v>2196</v>
      </c>
      <c r="R665"/>
      <c r="S665"/>
      <c r="T665"/>
      <c r="U665"/>
      <c r="V665"/>
      <c r="W665" t="s">
        <v>1958</v>
      </c>
      <c r="X665"/>
    </row>
    <row r="666" spans="1:24">
      <c r="A666" t="s">
        <v>1969</v>
      </c>
      <c r="B666" t="s">
        <v>1984</v>
      </c>
      <c r="C666" t="s">
        <v>1984</v>
      </c>
      <c r="D666" t="s">
        <v>2126</v>
      </c>
      <c r="E666" t="s">
        <v>2160</v>
      </c>
      <c r="F666" t="s">
        <v>2177</v>
      </c>
      <c r="G666" t="s">
        <v>2176</v>
      </c>
      <c r="H666">
        <v>50000</v>
      </c>
      <c r="I666" t="s">
        <v>2182</v>
      </c>
      <c r="J666" s="1">
        <v>44229</v>
      </c>
      <c r="K666" s="1">
        <v>44229</v>
      </c>
      <c r="L666" t="s">
        <v>850</v>
      </c>
      <c r="M666" t="s">
        <v>2186</v>
      </c>
      <c r="N666" s="1">
        <v>44255</v>
      </c>
      <c r="O666" t="str">
        <f t="shared" si="20"/>
        <v>유지</v>
      </c>
      <c r="P666" t="str">
        <f t="shared" si="21"/>
        <v>엠피상동</v>
      </c>
      <c r="Q666" t="s">
        <v>2196</v>
      </c>
      <c r="R666"/>
      <c r="S666"/>
      <c r="T666"/>
      <c r="U666"/>
      <c r="V666"/>
      <c r="W666" t="s">
        <v>1958</v>
      </c>
      <c r="X666"/>
    </row>
    <row r="667" spans="1:24">
      <c r="A667" t="s">
        <v>1969</v>
      </c>
      <c r="B667" t="s">
        <v>1984</v>
      </c>
      <c r="C667" t="s">
        <v>1984</v>
      </c>
      <c r="D667" t="s">
        <v>2127</v>
      </c>
      <c r="E667" t="s">
        <v>2151</v>
      </c>
      <c r="F667" t="s">
        <v>2177</v>
      </c>
      <c r="G667" t="s">
        <v>2177</v>
      </c>
      <c r="H667">
        <v>200000</v>
      </c>
      <c r="I667" t="s">
        <v>2181</v>
      </c>
      <c r="J667" s="1">
        <v>44229</v>
      </c>
      <c r="K667" s="1">
        <v>44229</v>
      </c>
      <c r="L667">
        <v>52102754720000</v>
      </c>
      <c r="M667" t="s">
        <v>2187</v>
      </c>
      <c r="N667" s="1">
        <v>44255</v>
      </c>
      <c r="O667" t="str">
        <f t="shared" si="20"/>
        <v>유지</v>
      </c>
      <c r="P667" t="str">
        <f t="shared" si="21"/>
        <v>엠피상동</v>
      </c>
      <c r="Q667" t="s">
        <v>2196</v>
      </c>
      <c r="R667"/>
      <c r="S667"/>
      <c r="T667"/>
      <c r="U667"/>
      <c r="V667"/>
      <c r="W667" t="s">
        <v>1958</v>
      </c>
      <c r="X667"/>
    </row>
    <row r="668" spans="1:24">
      <c r="A668" t="s">
        <v>1966</v>
      </c>
      <c r="B668" t="s">
        <v>1981</v>
      </c>
      <c r="C668" t="s">
        <v>1981</v>
      </c>
      <c r="D668" t="s">
        <v>2002</v>
      </c>
      <c r="E668" t="s">
        <v>2154</v>
      </c>
      <c r="F668" t="s">
        <v>2177</v>
      </c>
      <c r="G668" t="s">
        <v>2176</v>
      </c>
      <c r="H668">
        <v>36000</v>
      </c>
      <c r="I668" t="s">
        <v>2180</v>
      </c>
      <c r="J668" s="1">
        <v>44229</v>
      </c>
      <c r="K668" s="1">
        <v>44229</v>
      </c>
      <c r="L668" t="s">
        <v>851</v>
      </c>
      <c r="M668" t="s">
        <v>2184</v>
      </c>
      <c r="N668" s="1">
        <v>44255</v>
      </c>
      <c r="O668" t="str">
        <f t="shared" si="20"/>
        <v>유지</v>
      </c>
      <c r="P668" t="s">
        <v>6840</v>
      </c>
      <c r="Q668" t="s">
        <v>2196</v>
      </c>
      <c r="R668"/>
      <c r="S668"/>
      <c r="T668"/>
      <c r="U668"/>
      <c r="V668"/>
      <c r="W668" t="s">
        <v>2200</v>
      </c>
      <c r="X668"/>
    </row>
    <row r="669" spans="1:24">
      <c r="A669" t="s">
        <v>1966</v>
      </c>
      <c r="B669" t="s">
        <v>1981</v>
      </c>
      <c r="C669" t="s">
        <v>1981</v>
      </c>
      <c r="D669" t="s">
        <v>2002</v>
      </c>
      <c r="E669" t="s">
        <v>2149</v>
      </c>
      <c r="F669" t="s">
        <v>2176</v>
      </c>
      <c r="G669" t="s">
        <v>2176</v>
      </c>
      <c r="H669">
        <v>30000</v>
      </c>
      <c r="I669" t="s">
        <v>2182</v>
      </c>
      <c r="J669" s="1">
        <v>44229</v>
      </c>
      <c r="K669" s="1">
        <v>44229</v>
      </c>
      <c r="L669" t="s">
        <v>852</v>
      </c>
      <c r="M669" t="s">
        <v>2184</v>
      </c>
      <c r="N669" s="1">
        <v>44255</v>
      </c>
      <c r="O669" t="str">
        <f t="shared" si="20"/>
        <v>유지</v>
      </c>
      <c r="P669" t="s">
        <v>990</v>
      </c>
      <c r="Q669" t="s">
        <v>2196</v>
      </c>
      <c r="R669"/>
      <c r="S669"/>
      <c r="T669"/>
      <c r="U669"/>
      <c r="V669"/>
      <c r="W669" t="s">
        <v>1958</v>
      </c>
      <c r="X669"/>
    </row>
    <row r="670" spans="1:24">
      <c r="A670" t="s">
        <v>1961</v>
      </c>
      <c r="B670" t="s">
        <v>1976</v>
      </c>
      <c r="C670" t="s">
        <v>1976</v>
      </c>
      <c r="D670" t="s">
        <v>2117</v>
      </c>
      <c r="E670" t="s">
        <v>2161</v>
      </c>
      <c r="F670" t="s">
        <v>2177</v>
      </c>
      <c r="G670" t="s">
        <v>2177</v>
      </c>
      <c r="H670">
        <v>15800</v>
      </c>
      <c r="I670" t="s">
        <v>2182</v>
      </c>
      <c r="J670" s="1">
        <v>44229</v>
      </c>
      <c r="K670" s="1">
        <v>44229</v>
      </c>
      <c r="L670">
        <v>20210596093</v>
      </c>
      <c r="M670" t="s">
        <v>2184</v>
      </c>
      <c r="N670" s="1">
        <v>44255</v>
      </c>
      <c r="O670" t="str">
        <f t="shared" si="20"/>
        <v>유지</v>
      </c>
      <c r="P670" t="s">
        <v>6854</v>
      </c>
      <c r="Q670" t="s">
        <v>2196</v>
      </c>
      <c r="R670"/>
      <c r="S670"/>
      <c r="T670"/>
      <c r="U670"/>
      <c r="V670"/>
      <c r="W670" t="s">
        <v>1958</v>
      </c>
      <c r="X670"/>
    </row>
    <row r="671" spans="1:24">
      <c r="A671" t="s">
        <v>1969</v>
      </c>
      <c r="B671" t="s">
        <v>1984</v>
      </c>
      <c r="C671" t="s">
        <v>1984</v>
      </c>
      <c r="D671" t="s">
        <v>2119</v>
      </c>
      <c r="E671" t="s">
        <v>2149</v>
      </c>
      <c r="F671" t="s">
        <v>2176</v>
      </c>
      <c r="G671" t="s">
        <v>2177</v>
      </c>
      <c r="H671">
        <v>11390</v>
      </c>
      <c r="I671" t="s">
        <v>2182</v>
      </c>
      <c r="J671" s="1">
        <v>44229</v>
      </c>
      <c r="K671" s="1">
        <v>44229</v>
      </c>
      <c r="L671" t="s">
        <v>853</v>
      </c>
      <c r="M671" t="s">
        <v>2188</v>
      </c>
      <c r="N671" s="1">
        <v>44255</v>
      </c>
      <c r="O671" t="str">
        <f t="shared" si="20"/>
        <v>유지</v>
      </c>
      <c r="P671" t="str">
        <f t="shared" si="21"/>
        <v>엠피상동</v>
      </c>
      <c r="Q671" t="s">
        <v>2196</v>
      </c>
      <c r="R671"/>
      <c r="S671"/>
      <c r="T671"/>
      <c r="U671"/>
      <c r="V671"/>
      <c r="W671" t="s">
        <v>1958</v>
      </c>
      <c r="X671"/>
    </row>
    <row r="672" spans="1:24">
      <c r="A672" t="s">
        <v>1961</v>
      </c>
      <c r="B672" t="s">
        <v>1976</v>
      </c>
      <c r="C672" t="s">
        <v>1976</v>
      </c>
      <c r="D672" t="s">
        <v>2117</v>
      </c>
      <c r="E672" t="s">
        <v>2161</v>
      </c>
      <c r="F672" t="s">
        <v>2177</v>
      </c>
      <c r="G672" t="s">
        <v>2176</v>
      </c>
      <c r="H672">
        <v>177660</v>
      </c>
      <c r="I672" t="s">
        <v>2182</v>
      </c>
      <c r="J672" s="1">
        <v>44229</v>
      </c>
      <c r="K672" s="1">
        <v>44229</v>
      </c>
      <c r="L672">
        <v>20210595719</v>
      </c>
      <c r="M672" t="s">
        <v>2184</v>
      </c>
      <c r="N672" s="1">
        <v>44255</v>
      </c>
      <c r="O672" t="str">
        <f t="shared" si="20"/>
        <v>유지</v>
      </c>
      <c r="P672" t="s">
        <v>4917</v>
      </c>
      <c r="Q672" t="s">
        <v>2196</v>
      </c>
      <c r="R672"/>
      <c r="S672"/>
      <c r="T672"/>
      <c r="U672"/>
      <c r="V672"/>
      <c r="W672" t="s">
        <v>1958</v>
      </c>
      <c r="X672"/>
    </row>
    <row r="673" spans="1:24">
      <c r="A673" t="s">
        <v>1969</v>
      </c>
      <c r="B673" t="s">
        <v>1984</v>
      </c>
      <c r="C673" t="s">
        <v>1984</v>
      </c>
      <c r="D673" t="s">
        <v>2115</v>
      </c>
      <c r="E673" t="s">
        <v>2140</v>
      </c>
      <c r="F673" t="s">
        <v>2176</v>
      </c>
      <c r="G673" t="s">
        <v>2177</v>
      </c>
      <c r="H673">
        <v>13300</v>
      </c>
      <c r="I673" t="s">
        <v>2181</v>
      </c>
      <c r="J673" s="1">
        <v>44229</v>
      </c>
      <c r="K673" s="1">
        <v>44229</v>
      </c>
      <c r="L673" t="s">
        <v>854</v>
      </c>
      <c r="M673" t="s">
        <v>2186</v>
      </c>
      <c r="N673" s="1">
        <v>44255</v>
      </c>
      <c r="O673" t="str">
        <f t="shared" si="20"/>
        <v>유지</v>
      </c>
      <c r="P673" t="str">
        <f t="shared" si="21"/>
        <v>엠피상동</v>
      </c>
      <c r="Q673" t="s">
        <v>2196</v>
      </c>
      <c r="R673"/>
      <c r="S673"/>
      <c r="T673"/>
      <c r="U673"/>
      <c r="V673"/>
      <c r="W673" t="s">
        <v>1958</v>
      </c>
      <c r="X673"/>
    </row>
    <row r="674" spans="1:24">
      <c r="A674" t="s">
        <v>1969</v>
      </c>
      <c r="B674" t="s">
        <v>1984</v>
      </c>
      <c r="C674" t="s">
        <v>1984</v>
      </c>
      <c r="D674" t="s">
        <v>2126</v>
      </c>
      <c r="E674" t="s">
        <v>2143</v>
      </c>
      <c r="F674" t="s">
        <v>2177</v>
      </c>
      <c r="G674" t="s">
        <v>2177</v>
      </c>
      <c r="H674">
        <v>75968</v>
      </c>
      <c r="I674" t="s">
        <v>2182</v>
      </c>
      <c r="J674" s="1">
        <v>44229</v>
      </c>
      <c r="K674" s="1">
        <v>44229</v>
      </c>
      <c r="L674">
        <v>42142659780000</v>
      </c>
      <c r="M674" t="s">
        <v>2189</v>
      </c>
      <c r="N674" s="1">
        <v>44255</v>
      </c>
      <c r="O674" t="str">
        <f t="shared" si="20"/>
        <v>유지</v>
      </c>
      <c r="P674" t="str">
        <f t="shared" si="21"/>
        <v>엠피상동</v>
      </c>
      <c r="Q674" t="s">
        <v>2196</v>
      </c>
      <c r="R674"/>
      <c r="S674"/>
      <c r="T674"/>
      <c r="U674"/>
      <c r="V674"/>
      <c r="W674" t="s">
        <v>1960</v>
      </c>
      <c r="X674"/>
    </row>
    <row r="675" spans="1:24">
      <c r="A675" t="s">
        <v>1961</v>
      </c>
      <c r="B675" t="s">
        <v>1986</v>
      </c>
      <c r="C675" t="s">
        <v>1986</v>
      </c>
      <c r="D675" t="s">
        <v>2128</v>
      </c>
      <c r="E675" t="s">
        <v>2161</v>
      </c>
      <c r="F675" t="s">
        <v>2178</v>
      </c>
      <c r="G675" t="s">
        <v>2176</v>
      </c>
      <c r="H675">
        <v>30000</v>
      </c>
      <c r="I675" t="s">
        <v>2182</v>
      </c>
      <c r="J675" s="1">
        <v>44229</v>
      </c>
      <c r="K675" s="1">
        <v>44229</v>
      </c>
      <c r="L675">
        <v>20210591873</v>
      </c>
      <c r="M675" t="s">
        <v>2188</v>
      </c>
      <c r="N675" s="1">
        <v>44255</v>
      </c>
      <c r="O675" t="str">
        <f t="shared" si="20"/>
        <v>유지</v>
      </c>
      <c r="P675" t="s">
        <v>6854</v>
      </c>
      <c r="Q675" t="s">
        <v>2196</v>
      </c>
      <c r="R675"/>
      <c r="S675"/>
      <c r="T675"/>
      <c r="U675"/>
      <c r="V675"/>
      <c r="W675" t="s">
        <v>1958</v>
      </c>
      <c r="X675"/>
    </row>
    <row r="676" spans="1:24">
      <c r="A676" t="s">
        <v>1961</v>
      </c>
      <c r="B676" t="s">
        <v>1986</v>
      </c>
      <c r="C676" t="s">
        <v>1986</v>
      </c>
      <c r="D676" t="s">
        <v>2128</v>
      </c>
      <c r="E676" t="s">
        <v>2159</v>
      </c>
      <c r="F676" t="s">
        <v>2177</v>
      </c>
      <c r="G676" t="s">
        <v>2176</v>
      </c>
      <c r="H676">
        <v>51000</v>
      </c>
      <c r="I676" t="s">
        <v>2182</v>
      </c>
      <c r="J676" s="1">
        <v>44229</v>
      </c>
      <c r="K676" s="1">
        <v>44229</v>
      </c>
      <c r="L676">
        <v>320210287329</v>
      </c>
      <c r="M676" t="s">
        <v>2184</v>
      </c>
      <c r="N676" s="1">
        <v>44255</v>
      </c>
      <c r="O676" t="str">
        <f t="shared" si="20"/>
        <v>유지</v>
      </c>
      <c r="P676" t="s">
        <v>4917</v>
      </c>
      <c r="Q676" t="s">
        <v>2196</v>
      </c>
      <c r="R676"/>
      <c r="S676"/>
      <c r="T676"/>
      <c r="U676"/>
      <c r="V676"/>
      <c r="W676" t="s">
        <v>1960</v>
      </c>
      <c r="X676"/>
    </row>
    <row r="677" spans="1:24">
      <c r="A677" t="s">
        <v>1966</v>
      </c>
      <c r="B677" t="s">
        <v>1981</v>
      </c>
      <c r="C677" t="s">
        <v>1981</v>
      </c>
      <c r="D677" t="s">
        <v>2079</v>
      </c>
      <c r="E677" t="s">
        <v>2139</v>
      </c>
      <c r="F677" t="s">
        <v>2176</v>
      </c>
      <c r="G677" t="s">
        <v>2176</v>
      </c>
      <c r="H677">
        <v>16260</v>
      </c>
      <c r="I677" t="s">
        <v>2180</v>
      </c>
      <c r="J677" s="1">
        <v>44229</v>
      </c>
      <c r="K677" s="1">
        <v>44229</v>
      </c>
      <c r="L677">
        <v>320210287411</v>
      </c>
      <c r="M677" t="s">
        <v>2184</v>
      </c>
      <c r="N677" s="1">
        <v>44255</v>
      </c>
      <c r="O677" t="str">
        <f t="shared" si="20"/>
        <v>유지</v>
      </c>
      <c r="P677" t="s">
        <v>990</v>
      </c>
      <c r="Q677" t="s">
        <v>2196</v>
      </c>
      <c r="R677"/>
      <c r="S677"/>
      <c r="T677"/>
      <c r="U677"/>
      <c r="V677"/>
      <c r="W677" t="s">
        <v>1958</v>
      </c>
      <c r="X677"/>
    </row>
    <row r="678" spans="1:24">
      <c r="A678" t="s">
        <v>1965</v>
      </c>
      <c r="B678" t="s">
        <v>1980</v>
      </c>
      <c r="C678" t="s">
        <v>1980</v>
      </c>
      <c r="D678" t="s">
        <v>2122</v>
      </c>
      <c r="E678" t="s">
        <v>2142</v>
      </c>
      <c r="F678" t="s">
        <v>2177</v>
      </c>
      <c r="G678" t="s">
        <v>2176</v>
      </c>
      <c r="H678">
        <v>115947</v>
      </c>
      <c r="I678" t="s">
        <v>2180</v>
      </c>
      <c r="J678" s="1">
        <v>44229</v>
      </c>
      <c r="K678" s="1">
        <v>44229</v>
      </c>
      <c r="L678">
        <v>42142658970000</v>
      </c>
      <c r="M678" t="s">
        <v>2186</v>
      </c>
      <c r="N678" s="1">
        <v>44255</v>
      </c>
      <c r="O678" t="str">
        <f t="shared" si="20"/>
        <v>유지</v>
      </c>
      <c r="P678" t="str">
        <f t="shared" si="21"/>
        <v>엠피가온</v>
      </c>
      <c r="Q678" t="s">
        <v>2196</v>
      </c>
      <c r="R678"/>
      <c r="S678"/>
      <c r="T678"/>
      <c r="U678"/>
      <c r="V678"/>
      <c r="W678" t="s">
        <v>1960</v>
      </c>
      <c r="X678"/>
    </row>
    <row r="679" spans="1:24">
      <c r="A679" t="s">
        <v>1965</v>
      </c>
      <c r="B679" t="s">
        <v>1980</v>
      </c>
      <c r="C679" t="s">
        <v>1980</v>
      </c>
      <c r="D679" t="s">
        <v>2050</v>
      </c>
      <c r="E679" t="s">
        <v>2143</v>
      </c>
      <c r="F679" t="s">
        <v>2176</v>
      </c>
      <c r="G679" t="s">
        <v>2176</v>
      </c>
      <c r="H679">
        <v>28103</v>
      </c>
      <c r="I679" t="s">
        <v>2183</v>
      </c>
      <c r="J679" s="1">
        <v>44229</v>
      </c>
      <c r="K679" s="1">
        <v>44229</v>
      </c>
      <c r="L679">
        <v>42142658940000</v>
      </c>
      <c r="M679" t="s">
        <v>2190</v>
      </c>
      <c r="N679" s="1">
        <v>44255</v>
      </c>
      <c r="O679" t="str">
        <f t="shared" si="20"/>
        <v>유지</v>
      </c>
      <c r="P679" t="str">
        <f t="shared" si="21"/>
        <v>엠피가온</v>
      </c>
      <c r="Q679" t="s">
        <v>2196</v>
      </c>
      <c r="R679"/>
      <c r="S679"/>
      <c r="T679"/>
      <c r="U679"/>
      <c r="V679"/>
      <c r="W679" t="s">
        <v>1958</v>
      </c>
      <c r="X679"/>
    </row>
    <row r="680" spans="1:24">
      <c r="A680" t="s">
        <v>1969</v>
      </c>
      <c r="B680" t="s">
        <v>1984</v>
      </c>
      <c r="C680" t="s">
        <v>1984</v>
      </c>
      <c r="D680" t="s">
        <v>2129</v>
      </c>
      <c r="E680" t="s">
        <v>2167</v>
      </c>
      <c r="F680" t="s">
        <v>2176</v>
      </c>
      <c r="G680" t="s">
        <v>2176</v>
      </c>
      <c r="H680">
        <v>12000</v>
      </c>
      <c r="I680" t="s">
        <v>2182</v>
      </c>
      <c r="J680" s="1">
        <v>44229</v>
      </c>
      <c r="K680" s="1">
        <v>44229</v>
      </c>
      <c r="L680" t="s">
        <v>855</v>
      </c>
      <c r="M680" t="s">
        <v>1948</v>
      </c>
      <c r="N680" s="1">
        <v>44255</v>
      </c>
      <c r="O680" t="str">
        <f t="shared" si="20"/>
        <v>유지</v>
      </c>
      <c r="P680" t="str">
        <f t="shared" si="21"/>
        <v>엠피상동</v>
      </c>
      <c r="Q680" t="s">
        <v>2196</v>
      </c>
      <c r="R680"/>
      <c r="S680"/>
      <c r="T680"/>
      <c r="U680"/>
      <c r="V680"/>
      <c r="W680" t="s">
        <v>1958</v>
      </c>
      <c r="X680"/>
    </row>
    <row r="681" spans="1:24">
      <c r="A681" t="s">
        <v>1961</v>
      </c>
      <c r="B681" t="s">
        <v>1976</v>
      </c>
      <c r="C681" t="s">
        <v>1976</v>
      </c>
      <c r="D681" t="s">
        <v>2130</v>
      </c>
      <c r="E681" t="s">
        <v>2160</v>
      </c>
      <c r="F681" t="s">
        <v>2177</v>
      </c>
      <c r="G681" t="s">
        <v>2177</v>
      </c>
      <c r="H681">
        <v>30000</v>
      </c>
      <c r="I681" t="s">
        <v>2182</v>
      </c>
      <c r="J681" s="1">
        <v>44229</v>
      </c>
      <c r="K681" s="1">
        <v>44229</v>
      </c>
      <c r="L681" t="s">
        <v>856</v>
      </c>
      <c r="M681" t="s">
        <v>2184</v>
      </c>
      <c r="N681" s="1">
        <v>44255</v>
      </c>
      <c r="O681" t="str">
        <f t="shared" si="20"/>
        <v>유지</v>
      </c>
      <c r="P681" t="s">
        <v>4917</v>
      </c>
      <c r="Q681" t="s">
        <v>2196</v>
      </c>
      <c r="R681"/>
      <c r="S681"/>
      <c r="T681"/>
      <c r="U681"/>
      <c r="V681"/>
      <c r="W681" t="s">
        <v>1958</v>
      </c>
      <c r="X681"/>
    </row>
    <row r="682" spans="1:24">
      <c r="A682" t="s">
        <v>1961</v>
      </c>
      <c r="B682" t="s">
        <v>1986</v>
      </c>
      <c r="C682" t="s">
        <v>1986</v>
      </c>
      <c r="D682" t="s">
        <v>2128</v>
      </c>
      <c r="E682" t="s">
        <v>2162</v>
      </c>
      <c r="F682" t="s">
        <v>2176</v>
      </c>
      <c r="G682" t="s">
        <v>2177</v>
      </c>
      <c r="H682">
        <v>68000</v>
      </c>
      <c r="I682" t="s">
        <v>2179</v>
      </c>
      <c r="J682" s="1">
        <v>44229</v>
      </c>
      <c r="K682" s="1">
        <v>44229</v>
      </c>
      <c r="L682">
        <v>320210284006</v>
      </c>
      <c r="M682" t="s">
        <v>2185</v>
      </c>
      <c r="N682" s="1">
        <v>44255</v>
      </c>
      <c r="O682" t="str">
        <f t="shared" si="20"/>
        <v>유지</v>
      </c>
      <c r="P682" t="s">
        <v>4917</v>
      </c>
      <c r="Q682" t="s">
        <v>2196</v>
      </c>
      <c r="R682"/>
      <c r="S682"/>
      <c r="T682"/>
      <c r="U682"/>
      <c r="V682"/>
      <c r="W682" t="s">
        <v>1958</v>
      </c>
      <c r="X682"/>
    </row>
    <row r="683" spans="1:24">
      <c r="A683" t="s">
        <v>1969</v>
      </c>
      <c r="B683" t="s">
        <v>1984</v>
      </c>
      <c r="C683" t="s">
        <v>1984</v>
      </c>
      <c r="D683" t="s">
        <v>2131</v>
      </c>
      <c r="E683" t="s">
        <v>2160</v>
      </c>
      <c r="F683" t="s">
        <v>2177</v>
      </c>
      <c r="G683" t="s">
        <v>2176</v>
      </c>
      <c r="H683">
        <v>50000</v>
      </c>
      <c r="I683" t="s">
        <v>2181</v>
      </c>
      <c r="J683" s="1">
        <v>44229</v>
      </c>
      <c r="K683" s="1">
        <v>44229</v>
      </c>
      <c r="L683" t="s">
        <v>857</v>
      </c>
      <c r="M683" t="s">
        <v>2186</v>
      </c>
      <c r="N683" s="1">
        <v>44255</v>
      </c>
      <c r="O683" t="str">
        <f t="shared" si="20"/>
        <v>유지</v>
      </c>
      <c r="P683" t="str">
        <f t="shared" si="21"/>
        <v>엠피상동</v>
      </c>
      <c r="Q683" t="s">
        <v>2196</v>
      </c>
      <c r="R683"/>
      <c r="S683"/>
      <c r="T683"/>
      <c r="U683"/>
      <c r="V683"/>
      <c r="W683" t="s">
        <v>1960</v>
      </c>
      <c r="X683"/>
    </row>
    <row r="684" spans="1:24">
      <c r="A684" t="s">
        <v>1961</v>
      </c>
      <c r="B684" t="s">
        <v>1976</v>
      </c>
      <c r="C684" t="s">
        <v>1976</v>
      </c>
      <c r="D684" t="s">
        <v>2075</v>
      </c>
      <c r="E684" t="s">
        <v>2151</v>
      </c>
      <c r="F684" t="s">
        <v>2176</v>
      </c>
      <c r="G684" t="s">
        <v>2176</v>
      </c>
      <c r="H684">
        <v>150000</v>
      </c>
      <c r="I684" t="s">
        <v>2182</v>
      </c>
      <c r="J684" s="1">
        <v>44229</v>
      </c>
      <c r="K684" s="1">
        <v>44229</v>
      </c>
      <c r="L684">
        <v>52102696760000</v>
      </c>
      <c r="M684" t="s">
        <v>2188</v>
      </c>
      <c r="N684" s="1">
        <v>44255</v>
      </c>
      <c r="O684" t="str">
        <f t="shared" ref="O684:O747" si="22" xml:space="preserve"> IF(K684&gt;N684,W684,I684)</f>
        <v>유지</v>
      </c>
      <c r="P684" t="s">
        <v>6854</v>
      </c>
      <c r="Q684" t="s">
        <v>2196</v>
      </c>
      <c r="R684"/>
      <c r="S684"/>
      <c r="T684"/>
      <c r="U684"/>
      <c r="V684"/>
      <c r="W684" t="s">
        <v>1958</v>
      </c>
      <c r="X684"/>
    </row>
    <row r="685" spans="1:24">
      <c r="A685" t="s">
        <v>1965</v>
      </c>
      <c r="B685" t="s">
        <v>1980</v>
      </c>
      <c r="C685" t="s">
        <v>1980</v>
      </c>
      <c r="D685" t="s">
        <v>2050</v>
      </c>
      <c r="E685" t="s">
        <v>2142</v>
      </c>
      <c r="F685" t="s">
        <v>2177</v>
      </c>
      <c r="G685" t="s">
        <v>2176</v>
      </c>
      <c r="H685">
        <v>79726</v>
      </c>
      <c r="I685" t="s">
        <v>2180</v>
      </c>
      <c r="J685" s="1">
        <v>44229</v>
      </c>
      <c r="K685" s="1">
        <v>44229</v>
      </c>
      <c r="L685">
        <v>42142655970000</v>
      </c>
      <c r="M685" t="s">
        <v>2184</v>
      </c>
      <c r="N685" s="1">
        <v>44255</v>
      </c>
      <c r="O685" t="str">
        <f t="shared" si="22"/>
        <v>유지</v>
      </c>
      <c r="P685" t="str">
        <f t="shared" si="21"/>
        <v>엠피가온</v>
      </c>
      <c r="Q685" t="s">
        <v>2196</v>
      </c>
      <c r="R685"/>
      <c r="S685"/>
      <c r="T685"/>
      <c r="U685"/>
      <c r="V685"/>
      <c r="W685" t="s">
        <v>1958</v>
      </c>
      <c r="X685"/>
    </row>
    <row r="686" spans="1:24">
      <c r="A686" t="s">
        <v>1961</v>
      </c>
      <c r="B686" t="s">
        <v>1976</v>
      </c>
      <c r="C686" t="s">
        <v>1976</v>
      </c>
      <c r="D686" t="s">
        <v>2132</v>
      </c>
      <c r="E686" t="s">
        <v>2146</v>
      </c>
      <c r="F686" t="s">
        <v>2177</v>
      </c>
      <c r="G686" t="s">
        <v>2177</v>
      </c>
      <c r="H686">
        <v>70000</v>
      </c>
      <c r="I686" t="s">
        <v>2181</v>
      </c>
      <c r="J686" s="1">
        <v>44229</v>
      </c>
      <c r="K686" s="1">
        <v>44229</v>
      </c>
      <c r="L686" t="s">
        <v>858</v>
      </c>
      <c r="M686" t="s">
        <v>1948</v>
      </c>
      <c r="N686" s="1">
        <v>44255</v>
      </c>
      <c r="O686" t="str">
        <f t="shared" si="22"/>
        <v>유지</v>
      </c>
      <c r="P686" t="s">
        <v>6854</v>
      </c>
      <c r="Q686" t="s">
        <v>2196</v>
      </c>
      <c r="R686"/>
      <c r="S686"/>
      <c r="T686"/>
      <c r="U686"/>
      <c r="V686"/>
      <c r="W686" t="s">
        <v>1958</v>
      </c>
      <c r="X686"/>
    </row>
    <row r="687" spans="1:24">
      <c r="A687" t="s">
        <v>1969</v>
      </c>
      <c r="B687" t="s">
        <v>1984</v>
      </c>
      <c r="C687" t="s">
        <v>1984</v>
      </c>
      <c r="D687" t="s">
        <v>2131</v>
      </c>
      <c r="E687" t="s">
        <v>2154</v>
      </c>
      <c r="F687" t="s">
        <v>2176</v>
      </c>
      <c r="G687" t="s">
        <v>2177</v>
      </c>
      <c r="H687">
        <v>50000</v>
      </c>
      <c r="I687" t="s">
        <v>2182</v>
      </c>
      <c r="J687" s="1">
        <v>44229</v>
      </c>
      <c r="K687" s="1">
        <v>44229</v>
      </c>
      <c r="L687" t="s">
        <v>859</v>
      </c>
      <c r="M687" t="s">
        <v>2189</v>
      </c>
      <c r="N687" s="1">
        <v>44255</v>
      </c>
      <c r="O687" t="str">
        <f t="shared" si="22"/>
        <v>유지</v>
      </c>
      <c r="P687" t="str">
        <f t="shared" si="21"/>
        <v>엠피상동</v>
      </c>
      <c r="Q687" t="s">
        <v>2196</v>
      </c>
      <c r="R687"/>
      <c r="S687"/>
      <c r="T687"/>
      <c r="U687"/>
      <c r="V687"/>
      <c r="W687" t="s">
        <v>1960</v>
      </c>
      <c r="X687"/>
    </row>
    <row r="688" spans="1:24">
      <c r="A688" t="s">
        <v>1972</v>
      </c>
      <c r="B688" t="s">
        <v>1990</v>
      </c>
      <c r="C688" t="s">
        <v>1990</v>
      </c>
      <c r="D688" t="s">
        <v>2133</v>
      </c>
      <c r="E688" t="s">
        <v>2140</v>
      </c>
      <c r="F688" t="s">
        <v>2177</v>
      </c>
      <c r="G688" t="s">
        <v>2177</v>
      </c>
      <c r="H688">
        <v>20000</v>
      </c>
      <c r="I688" t="s">
        <v>2179</v>
      </c>
      <c r="J688" s="1">
        <v>44229</v>
      </c>
      <c r="K688" s="1">
        <v>44229</v>
      </c>
      <c r="L688" t="s">
        <v>860</v>
      </c>
      <c r="M688" t="s">
        <v>1948</v>
      </c>
      <c r="N688" s="1">
        <v>44255</v>
      </c>
      <c r="O688" t="str">
        <f t="shared" si="22"/>
        <v>유지</v>
      </c>
      <c r="P688" t="s">
        <v>6857</v>
      </c>
      <c r="Q688" t="s">
        <v>2196</v>
      </c>
      <c r="R688"/>
      <c r="S688"/>
      <c r="T688"/>
      <c r="U688"/>
      <c r="V688"/>
      <c r="W688" t="s">
        <v>1958</v>
      </c>
      <c r="X688"/>
    </row>
    <row r="689" spans="1:24">
      <c r="A689" t="s">
        <v>1961</v>
      </c>
      <c r="B689" t="s">
        <v>1986</v>
      </c>
      <c r="C689" t="s">
        <v>1986</v>
      </c>
      <c r="D689" t="s">
        <v>2018</v>
      </c>
      <c r="E689" t="s">
        <v>2166</v>
      </c>
      <c r="F689" t="s">
        <v>2177</v>
      </c>
      <c r="G689" t="s">
        <v>2177</v>
      </c>
      <c r="H689">
        <v>46600</v>
      </c>
      <c r="I689" t="s">
        <v>2180</v>
      </c>
      <c r="J689" s="1">
        <v>44229</v>
      </c>
      <c r="K689" s="1">
        <v>44229</v>
      </c>
      <c r="L689" t="s">
        <v>861</v>
      </c>
      <c r="M689" t="s">
        <v>1948</v>
      </c>
      <c r="N689" s="1">
        <v>44255</v>
      </c>
      <c r="O689" t="str">
        <f t="shared" si="22"/>
        <v>유지</v>
      </c>
      <c r="P689" t="s">
        <v>995</v>
      </c>
      <c r="Q689" t="s">
        <v>2196</v>
      </c>
      <c r="R689"/>
      <c r="S689"/>
      <c r="T689"/>
      <c r="U689"/>
      <c r="V689"/>
      <c r="W689" t="s">
        <v>1958</v>
      </c>
      <c r="X689"/>
    </row>
    <row r="690" spans="1:24">
      <c r="A690" t="s">
        <v>1966</v>
      </c>
      <c r="B690" t="s">
        <v>1981</v>
      </c>
      <c r="C690" t="s">
        <v>1981</v>
      </c>
      <c r="D690" t="s">
        <v>2043</v>
      </c>
      <c r="E690" t="s">
        <v>2149</v>
      </c>
      <c r="F690" t="s">
        <v>2176</v>
      </c>
      <c r="G690" t="s">
        <v>2177</v>
      </c>
      <c r="H690">
        <v>39000</v>
      </c>
      <c r="I690" t="s">
        <v>2179</v>
      </c>
      <c r="J690" s="1">
        <v>44229</v>
      </c>
      <c r="K690" s="1">
        <v>44229</v>
      </c>
      <c r="L690" t="s">
        <v>862</v>
      </c>
      <c r="M690" t="s">
        <v>2185</v>
      </c>
      <c r="N690" s="1">
        <v>44255</v>
      </c>
      <c r="O690" t="str">
        <f t="shared" si="22"/>
        <v>유지</v>
      </c>
      <c r="P690" t="s">
        <v>990</v>
      </c>
      <c r="Q690" t="s">
        <v>2196</v>
      </c>
      <c r="R690"/>
      <c r="S690"/>
      <c r="T690"/>
      <c r="U690"/>
      <c r="V690"/>
      <c r="W690" t="s">
        <v>1958</v>
      </c>
      <c r="X690"/>
    </row>
    <row r="691" spans="1:24">
      <c r="A691" t="s">
        <v>1969</v>
      </c>
      <c r="B691" t="s">
        <v>1984</v>
      </c>
      <c r="C691" t="s">
        <v>1984</v>
      </c>
      <c r="D691" t="s">
        <v>2126</v>
      </c>
      <c r="E691" t="s">
        <v>2160</v>
      </c>
      <c r="F691" t="s">
        <v>2176</v>
      </c>
      <c r="G691" t="s">
        <v>2176</v>
      </c>
      <c r="H691">
        <v>85529</v>
      </c>
      <c r="I691" t="s">
        <v>2182</v>
      </c>
      <c r="J691" s="1">
        <v>44229</v>
      </c>
      <c r="K691" s="1">
        <v>44229</v>
      </c>
      <c r="L691" t="s">
        <v>863</v>
      </c>
      <c r="M691" t="s">
        <v>2185</v>
      </c>
      <c r="N691" s="1">
        <v>44255</v>
      </c>
      <c r="O691" t="str">
        <f t="shared" si="22"/>
        <v>유지</v>
      </c>
      <c r="P691" t="str">
        <f t="shared" si="21"/>
        <v>엠피상동</v>
      </c>
      <c r="Q691" t="s">
        <v>2196</v>
      </c>
      <c r="R691"/>
      <c r="S691"/>
      <c r="T691"/>
      <c r="U691"/>
      <c r="V691"/>
      <c r="W691" t="s">
        <v>1958</v>
      </c>
      <c r="X691"/>
    </row>
    <row r="692" spans="1:24">
      <c r="A692" t="s">
        <v>1969</v>
      </c>
      <c r="B692" t="s">
        <v>1984</v>
      </c>
      <c r="C692" t="s">
        <v>1984</v>
      </c>
      <c r="D692" t="s">
        <v>2013</v>
      </c>
      <c r="E692" t="s">
        <v>2156</v>
      </c>
      <c r="F692" t="s">
        <v>2177</v>
      </c>
      <c r="G692" t="s">
        <v>2176</v>
      </c>
      <c r="H692">
        <v>102000</v>
      </c>
      <c r="I692" t="s">
        <v>2181</v>
      </c>
      <c r="J692" s="1">
        <v>44229</v>
      </c>
      <c r="K692" s="1">
        <v>44229</v>
      </c>
      <c r="L692" t="s">
        <v>864</v>
      </c>
      <c r="M692" t="s">
        <v>2186</v>
      </c>
      <c r="N692" s="1">
        <v>44255</v>
      </c>
      <c r="O692" t="str">
        <f t="shared" si="22"/>
        <v>유지</v>
      </c>
      <c r="P692" t="str">
        <f t="shared" si="21"/>
        <v>엠피상동</v>
      </c>
      <c r="Q692" t="s">
        <v>2196</v>
      </c>
      <c r="R692"/>
      <c r="S692"/>
      <c r="T692"/>
      <c r="U692"/>
      <c r="V692"/>
      <c r="W692" t="s">
        <v>1958</v>
      </c>
      <c r="X692"/>
    </row>
    <row r="693" spans="1:24">
      <c r="A693" t="s">
        <v>1972</v>
      </c>
      <c r="B693" t="s">
        <v>1990</v>
      </c>
      <c r="C693" t="s">
        <v>1990</v>
      </c>
      <c r="D693" t="s">
        <v>2099</v>
      </c>
      <c r="E693" t="s">
        <v>2175</v>
      </c>
      <c r="F693" t="s">
        <v>2177</v>
      </c>
      <c r="G693" t="s">
        <v>2178</v>
      </c>
      <c r="H693">
        <v>16669</v>
      </c>
      <c r="I693" t="s">
        <v>2179</v>
      </c>
      <c r="J693" s="1">
        <v>44229</v>
      </c>
      <c r="K693" s="1">
        <v>44229</v>
      </c>
      <c r="L693">
        <v>42146006580000</v>
      </c>
      <c r="M693" t="s">
        <v>2186</v>
      </c>
      <c r="N693" s="1">
        <v>44255</v>
      </c>
      <c r="O693" t="str">
        <f t="shared" si="22"/>
        <v>유지</v>
      </c>
      <c r="P693" t="s">
        <v>984</v>
      </c>
      <c r="Q693" t="s">
        <v>2196</v>
      </c>
      <c r="R693"/>
      <c r="S693"/>
      <c r="T693"/>
      <c r="U693"/>
      <c r="V693"/>
      <c r="W693" t="s">
        <v>1958</v>
      </c>
      <c r="X693"/>
    </row>
    <row r="694" spans="1:24">
      <c r="A694" t="s">
        <v>1972</v>
      </c>
      <c r="B694" t="s">
        <v>1990</v>
      </c>
      <c r="C694" t="s">
        <v>1990</v>
      </c>
      <c r="D694" t="s">
        <v>2099</v>
      </c>
      <c r="E694" t="s">
        <v>2147</v>
      </c>
      <c r="F694" t="s">
        <v>2176</v>
      </c>
      <c r="G694" t="s">
        <v>2177</v>
      </c>
      <c r="H694">
        <v>17267</v>
      </c>
      <c r="I694" t="s">
        <v>2182</v>
      </c>
      <c r="J694" s="1">
        <v>44229</v>
      </c>
      <c r="K694" s="1">
        <v>44229</v>
      </c>
      <c r="L694">
        <v>42146006600000</v>
      </c>
      <c r="M694" t="s">
        <v>1948</v>
      </c>
      <c r="N694" s="1">
        <v>44255</v>
      </c>
      <c r="O694" t="str">
        <f t="shared" si="22"/>
        <v>유지</v>
      </c>
      <c r="P694" t="s">
        <v>984</v>
      </c>
      <c r="Q694" t="s">
        <v>2196</v>
      </c>
      <c r="R694"/>
      <c r="S694"/>
      <c r="T694"/>
      <c r="U694"/>
      <c r="V694"/>
      <c r="W694" t="s">
        <v>1960</v>
      </c>
      <c r="X694"/>
    </row>
    <row r="695" spans="1:24">
      <c r="A695" t="s">
        <v>1966</v>
      </c>
      <c r="B695" t="s">
        <v>1981</v>
      </c>
      <c r="C695" t="s">
        <v>1981</v>
      </c>
      <c r="D695" t="s">
        <v>2134</v>
      </c>
      <c r="E695" t="s">
        <v>2140</v>
      </c>
      <c r="F695" t="s">
        <v>2177</v>
      </c>
      <c r="G695" t="s">
        <v>2176</v>
      </c>
      <c r="H695">
        <v>20000</v>
      </c>
      <c r="I695" t="s">
        <v>2182</v>
      </c>
      <c r="J695" s="1">
        <v>44229</v>
      </c>
      <c r="K695" s="1">
        <v>44229</v>
      </c>
      <c r="L695" t="s">
        <v>865</v>
      </c>
      <c r="M695" t="s">
        <v>1948</v>
      </c>
      <c r="N695" s="1">
        <v>44255</v>
      </c>
      <c r="O695" t="str">
        <f t="shared" si="22"/>
        <v>유지</v>
      </c>
      <c r="P695" t="s">
        <v>990</v>
      </c>
      <c r="Q695" t="s">
        <v>2196</v>
      </c>
      <c r="R695"/>
      <c r="S695"/>
      <c r="T695"/>
      <c r="U695"/>
      <c r="V695"/>
      <c r="W695" t="s">
        <v>1958</v>
      </c>
      <c r="X695"/>
    </row>
    <row r="696" spans="1:24">
      <c r="A696" t="s">
        <v>1961</v>
      </c>
      <c r="B696" t="s">
        <v>1976</v>
      </c>
      <c r="C696" t="s">
        <v>1976</v>
      </c>
      <c r="D696" t="s">
        <v>2086</v>
      </c>
      <c r="E696" t="s">
        <v>2156</v>
      </c>
      <c r="F696" t="s">
        <v>2176</v>
      </c>
      <c r="G696" t="s">
        <v>2177</v>
      </c>
      <c r="H696">
        <v>68560</v>
      </c>
      <c r="I696" t="s">
        <v>2181</v>
      </c>
      <c r="J696" s="1">
        <v>44229</v>
      </c>
      <c r="K696" s="1">
        <v>44229</v>
      </c>
      <c r="L696" t="s">
        <v>866</v>
      </c>
      <c r="M696" t="s">
        <v>2185</v>
      </c>
      <c r="N696" s="1">
        <v>44255</v>
      </c>
      <c r="O696" t="str">
        <f t="shared" si="22"/>
        <v>유지</v>
      </c>
      <c r="P696" t="s">
        <v>995</v>
      </c>
      <c r="Q696" t="s">
        <v>2196</v>
      </c>
      <c r="R696"/>
      <c r="S696"/>
      <c r="T696"/>
      <c r="U696"/>
      <c r="V696"/>
      <c r="W696" t="s">
        <v>1960</v>
      </c>
      <c r="X696"/>
    </row>
    <row r="697" spans="1:24">
      <c r="A697" t="s">
        <v>1963</v>
      </c>
      <c r="B697" t="s">
        <v>1978</v>
      </c>
      <c r="C697" t="s">
        <v>1978</v>
      </c>
      <c r="D697" t="s">
        <v>2135</v>
      </c>
      <c r="E697" t="s">
        <v>2163</v>
      </c>
      <c r="F697" t="s">
        <v>2176</v>
      </c>
      <c r="G697" t="s">
        <v>2176</v>
      </c>
      <c r="H697">
        <v>14740</v>
      </c>
      <c r="I697" t="s">
        <v>2182</v>
      </c>
      <c r="J697" s="1">
        <v>44228</v>
      </c>
      <c r="K697" s="1">
        <v>44228</v>
      </c>
      <c r="L697">
        <v>20210560010</v>
      </c>
      <c r="M697" t="s">
        <v>2186</v>
      </c>
      <c r="N697" s="1">
        <v>44255</v>
      </c>
      <c r="O697" t="str">
        <f t="shared" si="22"/>
        <v>유지</v>
      </c>
      <c r="P697" t="s">
        <v>988</v>
      </c>
      <c r="Q697" t="s">
        <v>2196</v>
      </c>
      <c r="R697"/>
      <c r="S697"/>
      <c r="T697"/>
      <c r="U697"/>
      <c r="V697"/>
      <c r="W697" t="s">
        <v>1958</v>
      </c>
      <c r="X697"/>
    </row>
    <row r="698" spans="1:24">
      <c r="A698" t="s">
        <v>1963</v>
      </c>
      <c r="B698" t="s">
        <v>1978</v>
      </c>
      <c r="C698" t="s">
        <v>1978</v>
      </c>
      <c r="D698" t="s">
        <v>2135</v>
      </c>
      <c r="E698" t="s">
        <v>2161</v>
      </c>
      <c r="F698" t="s">
        <v>2177</v>
      </c>
      <c r="G698" t="s">
        <v>2177</v>
      </c>
      <c r="H698">
        <v>14040</v>
      </c>
      <c r="I698" t="s">
        <v>2182</v>
      </c>
      <c r="J698" s="1">
        <v>44228</v>
      </c>
      <c r="K698" s="1">
        <v>44228</v>
      </c>
      <c r="L698">
        <v>20210558081</v>
      </c>
      <c r="M698" t="s">
        <v>1948</v>
      </c>
      <c r="N698" s="1">
        <v>44255</v>
      </c>
      <c r="O698" t="str">
        <f t="shared" si="22"/>
        <v>유지</v>
      </c>
      <c r="P698" t="s">
        <v>6831</v>
      </c>
      <c r="Q698" t="s">
        <v>2196</v>
      </c>
      <c r="R698"/>
      <c r="S698"/>
      <c r="T698"/>
      <c r="U698"/>
      <c r="V698"/>
      <c r="W698" t="s">
        <v>1958</v>
      </c>
      <c r="X698"/>
    </row>
    <row r="699" spans="1:24">
      <c r="A699" t="s">
        <v>1970</v>
      </c>
      <c r="B699" t="s">
        <v>1985</v>
      </c>
      <c r="C699" t="s">
        <v>1985</v>
      </c>
      <c r="D699" t="s">
        <v>2015</v>
      </c>
      <c r="E699" t="s">
        <v>2156</v>
      </c>
      <c r="F699" t="s">
        <v>2177</v>
      </c>
      <c r="G699" t="s">
        <v>2176</v>
      </c>
      <c r="H699">
        <v>148000</v>
      </c>
      <c r="I699" t="s">
        <v>2179</v>
      </c>
      <c r="J699" s="1">
        <v>44228</v>
      </c>
      <c r="K699" s="1">
        <v>44228</v>
      </c>
      <c r="L699" t="s">
        <v>867</v>
      </c>
      <c r="M699" t="s">
        <v>2186</v>
      </c>
      <c r="N699" s="1">
        <v>44255</v>
      </c>
      <c r="O699" t="str">
        <f t="shared" si="22"/>
        <v>유지</v>
      </c>
      <c r="P699" t="str">
        <f t="shared" si="21"/>
        <v>엠피조은</v>
      </c>
      <c r="Q699" t="s">
        <v>2196</v>
      </c>
      <c r="R699"/>
      <c r="S699"/>
      <c r="T699"/>
      <c r="U699"/>
      <c r="V699"/>
      <c r="W699" t="s">
        <v>1958</v>
      </c>
      <c r="X699"/>
    </row>
    <row r="700" spans="1:24">
      <c r="A700" t="s">
        <v>1970</v>
      </c>
      <c r="B700" t="s">
        <v>1985</v>
      </c>
      <c r="C700" t="s">
        <v>1985</v>
      </c>
      <c r="D700" t="s">
        <v>2046</v>
      </c>
      <c r="E700" t="s">
        <v>2156</v>
      </c>
      <c r="F700" t="s">
        <v>2176</v>
      </c>
      <c r="G700" t="s">
        <v>2177</v>
      </c>
      <c r="H700">
        <v>61100</v>
      </c>
      <c r="I700" t="s">
        <v>2181</v>
      </c>
      <c r="J700" s="1">
        <v>44228</v>
      </c>
      <c r="K700" s="1">
        <v>44228</v>
      </c>
      <c r="L700" t="s">
        <v>868</v>
      </c>
      <c r="M700" t="s">
        <v>1948</v>
      </c>
      <c r="N700" s="1">
        <v>44255</v>
      </c>
      <c r="O700" t="str">
        <f t="shared" si="22"/>
        <v>유지</v>
      </c>
      <c r="P700" t="str">
        <f t="shared" si="21"/>
        <v>엠피조은</v>
      </c>
      <c r="Q700" t="s">
        <v>2196</v>
      </c>
      <c r="R700"/>
      <c r="S700"/>
      <c r="T700"/>
      <c r="U700"/>
      <c r="V700"/>
      <c r="W700" t="s">
        <v>1958</v>
      </c>
      <c r="X700"/>
    </row>
    <row r="701" spans="1:24">
      <c r="A701" t="s">
        <v>1962</v>
      </c>
      <c r="B701" t="s">
        <v>1977</v>
      </c>
      <c r="C701" t="s">
        <v>1977</v>
      </c>
      <c r="D701" t="s">
        <v>2062</v>
      </c>
      <c r="E701" t="s">
        <v>2157</v>
      </c>
      <c r="F701" t="s">
        <v>2176</v>
      </c>
      <c r="G701" t="s">
        <v>2177</v>
      </c>
      <c r="H701">
        <v>37216</v>
      </c>
      <c r="I701" t="s">
        <v>2182</v>
      </c>
      <c r="J701" s="1">
        <v>44228</v>
      </c>
      <c r="K701" s="1">
        <v>44228</v>
      </c>
      <c r="L701" t="s">
        <v>869</v>
      </c>
      <c r="M701" t="s">
        <v>1948</v>
      </c>
      <c r="N701" s="1">
        <v>44255</v>
      </c>
      <c r="O701" t="str">
        <f t="shared" si="22"/>
        <v>유지</v>
      </c>
      <c r="P701" t="s">
        <v>992</v>
      </c>
      <c r="Q701" t="s">
        <v>2196</v>
      </c>
      <c r="R701"/>
      <c r="S701"/>
      <c r="T701"/>
      <c r="U701"/>
      <c r="V701"/>
      <c r="W701" t="s">
        <v>1958</v>
      </c>
      <c r="X701"/>
    </row>
    <row r="702" spans="1:24">
      <c r="A702" t="s">
        <v>1962</v>
      </c>
      <c r="B702" t="s">
        <v>1977</v>
      </c>
      <c r="C702" t="s">
        <v>1977</v>
      </c>
      <c r="D702" t="s">
        <v>2026</v>
      </c>
      <c r="E702" t="s">
        <v>2161</v>
      </c>
      <c r="F702" t="s">
        <v>2177</v>
      </c>
      <c r="G702" t="s">
        <v>2177</v>
      </c>
      <c r="H702">
        <v>32700</v>
      </c>
      <c r="I702" t="s">
        <v>2181</v>
      </c>
      <c r="J702" s="1">
        <v>44228</v>
      </c>
      <c r="K702" s="1">
        <v>44228</v>
      </c>
      <c r="L702">
        <v>20210568001</v>
      </c>
      <c r="M702" t="s">
        <v>2188</v>
      </c>
      <c r="N702" s="1">
        <v>44255</v>
      </c>
      <c r="O702" t="str">
        <f t="shared" si="22"/>
        <v>유지</v>
      </c>
      <c r="P702" t="s">
        <v>6845</v>
      </c>
      <c r="Q702" t="s">
        <v>2196</v>
      </c>
      <c r="R702"/>
      <c r="S702"/>
      <c r="T702"/>
      <c r="U702"/>
      <c r="V702"/>
      <c r="W702" t="s">
        <v>1958</v>
      </c>
      <c r="X702"/>
    </row>
    <row r="703" spans="1:24">
      <c r="A703" t="s">
        <v>1962</v>
      </c>
      <c r="B703" t="s">
        <v>1977</v>
      </c>
      <c r="C703" t="s">
        <v>1977</v>
      </c>
      <c r="D703" t="s">
        <v>2095</v>
      </c>
      <c r="E703" t="s">
        <v>2161</v>
      </c>
      <c r="F703" t="s">
        <v>2176</v>
      </c>
      <c r="G703" t="s">
        <v>2177</v>
      </c>
      <c r="H703">
        <v>105130</v>
      </c>
      <c r="I703" t="s">
        <v>2181</v>
      </c>
      <c r="J703" s="1">
        <v>44228</v>
      </c>
      <c r="K703" s="1">
        <v>44228</v>
      </c>
      <c r="L703">
        <v>20210568111</v>
      </c>
      <c r="M703" t="s">
        <v>2185</v>
      </c>
      <c r="N703" s="1">
        <v>44255</v>
      </c>
      <c r="O703" t="str">
        <f t="shared" si="22"/>
        <v>유지</v>
      </c>
      <c r="P703" t="s">
        <v>992</v>
      </c>
      <c r="Q703" t="s">
        <v>2196</v>
      </c>
      <c r="R703"/>
      <c r="S703"/>
      <c r="T703"/>
      <c r="U703"/>
      <c r="V703"/>
      <c r="W703" t="s">
        <v>1958</v>
      </c>
      <c r="X703"/>
    </row>
    <row r="704" spans="1:24">
      <c r="A704" t="s">
        <v>1962</v>
      </c>
      <c r="B704" t="s">
        <v>1977</v>
      </c>
      <c r="C704" t="s">
        <v>1977</v>
      </c>
      <c r="D704" t="s">
        <v>2062</v>
      </c>
      <c r="E704" t="s">
        <v>2139</v>
      </c>
      <c r="F704" t="s">
        <v>2176</v>
      </c>
      <c r="G704" t="s">
        <v>2177</v>
      </c>
      <c r="H704">
        <v>118690</v>
      </c>
      <c r="I704" t="s">
        <v>2182</v>
      </c>
      <c r="J704" s="1">
        <v>44228</v>
      </c>
      <c r="K704" s="1">
        <v>44228</v>
      </c>
      <c r="L704">
        <v>320210262078</v>
      </c>
      <c r="M704" t="s">
        <v>2186</v>
      </c>
      <c r="N704" s="1">
        <v>44255</v>
      </c>
      <c r="O704" t="str">
        <f t="shared" si="22"/>
        <v>유지</v>
      </c>
      <c r="P704" t="s">
        <v>6845</v>
      </c>
      <c r="Q704" t="s">
        <v>2196</v>
      </c>
      <c r="R704"/>
      <c r="S704"/>
      <c r="T704"/>
      <c r="U704"/>
      <c r="V704"/>
      <c r="W704" t="s">
        <v>1960</v>
      </c>
      <c r="X704"/>
    </row>
    <row r="705" spans="1:24">
      <c r="A705" t="s">
        <v>1966</v>
      </c>
      <c r="B705" t="s">
        <v>1981</v>
      </c>
      <c r="C705" t="s">
        <v>1981</v>
      </c>
      <c r="D705" t="s">
        <v>1002</v>
      </c>
      <c r="E705" t="s">
        <v>2140</v>
      </c>
      <c r="F705" t="s">
        <v>2177</v>
      </c>
      <c r="G705" t="s">
        <v>2177</v>
      </c>
      <c r="H705">
        <v>35740</v>
      </c>
      <c r="I705" t="s">
        <v>2179</v>
      </c>
      <c r="J705" s="1">
        <v>44228</v>
      </c>
      <c r="K705" s="1">
        <v>44228</v>
      </c>
      <c r="L705" t="s">
        <v>870</v>
      </c>
      <c r="M705" t="s">
        <v>2188</v>
      </c>
      <c r="N705" s="1">
        <v>44255</v>
      </c>
      <c r="O705" t="str">
        <f t="shared" si="22"/>
        <v>유지</v>
      </c>
      <c r="P705" t="s">
        <v>6840</v>
      </c>
      <c r="Q705" t="s">
        <v>2196</v>
      </c>
      <c r="R705"/>
      <c r="S705"/>
      <c r="T705"/>
      <c r="U705"/>
      <c r="V705"/>
      <c r="W705" t="s">
        <v>1958</v>
      </c>
      <c r="X705"/>
    </row>
    <row r="706" spans="1:24">
      <c r="A706" t="s">
        <v>1969</v>
      </c>
      <c r="B706" t="s">
        <v>1984</v>
      </c>
      <c r="C706" t="s">
        <v>1984</v>
      </c>
      <c r="D706" t="s">
        <v>2127</v>
      </c>
      <c r="E706" t="s">
        <v>2158</v>
      </c>
      <c r="F706" t="s">
        <v>2177</v>
      </c>
      <c r="G706" t="s">
        <v>2177</v>
      </c>
      <c r="H706">
        <v>100000</v>
      </c>
      <c r="I706" t="s">
        <v>2181</v>
      </c>
      <c r="J706" s="1">
        <v>44228</v>
      </c>
      <c r="K706" s="1">
        <v>44228</v>
      </c>
      <c r="L706" t="s">
        <v>871</v>
      </c>
      <c r="M706" t="s">
        <v>2186</v>
      </c>
      <c r="N706" s="1">
        <v>44255</v>
      </c>
      <c r="O706" t="str">
        <f t="shared" si="22"/>
        <v>유지</v>
      </c>
      <c r="P706" t="str">
        <f t="shared" ref="P705:P768" si="23">A706</f>
        <v>엠피상동</v>
      </c>
      <c r="Q706" t="s">
        <v>2196</v>
      </c>
      <c r="R706"/>
      <c r="S706"/>
      <c r="T706"/>
      <c r="U706"/>
      <c r="V706"/>
      <c r="W706" t="s">
        <v>1960</v>
      </c>
      <c r="X706"/>
    </row>
    <row r="707" spans="1:24">
      <c r="A707" t="s">
        <v>1975</v>
      </c>
      <c r="B707" t="s">
        <v>1993</v>
      </c>
      <c r="C707" t="s">
        <v>1993</v>
      </c>
      <c r="D707" t="s">
        <v>2136</v>
      </c>
      <c r="E707" t="s">
        <v>2159</v>
      </c>
      <c r="F707" t="s">
        <v>2176</v>
      </c>
      <c r="G707" t="s">
        <v>2176</v>
      </c>
      <c r="H707">
        <v>34200</v>
      </c>
      <c r="I707" t="s">
        <v>2182</v>
      </c>
      <c r="J707" s="1">
        <v>44228</v>
      </c>
      <c r="K707" s="1">
        <v>44228</v>
      </c>
      <c r="L707">
        <v>320210274328</v>
      </c>
      <c r="M707" t="s">
        <v>2188</v>
      </c>
      <c r="N707" s="1">
        <v>44255</v>
      </c>
      <c r="O707" t="str">
        <f t="shared" si="22"/>
        <v>유지</v>
      </c>
      <c r="P707" t="s">
        <v>994</v>
      </c>
      <c r="Q707" t="s">
        <v>2196</v>
      </c>
      <c r="R707"/>
      <c r="S707"/>
      <c r="T707"/>
      <c r="U707"/>
      <c r="V707"/>
      <c r="W707" t="s">
        <v>1958</v>
      </c>
      <c r="X707"/>
    </row>
    <row r="708" spans="1:24">
      <c r="A708" t="s">
        <v>1961</v>
      </c>
      <c r="B708" t="s">
        <v>1976</v>
      </c>
      <c r="C708" t="s">
        <v>1976</v>
      </c>
      <c r="D708" t="s">
        <v>2088</v>
      </c>
      <c r="E708" t="s">
        <v>2154</v>
      </c>
      <c r="F708" t="s">
        <v>2176</v>
      </c>
      <c r="G708" t="s">
        <v>2177</v>
      </c>
      <c r="H708">
        <v>36000</v>
      </c>
      <c r="I708" t="s">
        <v>2182</v>
      </c>
      <c r="J708" s="1">
        <v>44228</v>
      </c>
      <c r="K708" s="1">
        <v>44228</v>
      </c>
      <c r="L708" t="s">
        <v>872</v>
      </c>
      <c r="M708" t="s">
        <v>2189</v>
      </c>
      <c r="N708" s="1">
        <v>44255</v>
      </c>
      <c r="O708" t="str">
        <f t="shared" si="22"/>
        <v>유지</v>
      </c>
      <c r="P708" t="s">
        <v>4917</v>
      </c>
      <c r="Q708" t="s">
        <v>2196</v>
      </c>
      <c r="R708"/>
      <c r="S708"/>
      <c r="T708"/>
      <c r="U708"/>
      <c r="V708"/>
      <c r="W708" t="s">
        <v>1958</v>
      </c>
      <c r="X708"/>
    </row>
    <row r="709" spans="1:24">
      <c r="A709" t="s">
        <v>1961</v>
      </c>
      <c r="B709" t="s">
        <v>1976</v>
      </c>
      <c r="C709" t="s">
        <v>1976</v>
      </c>
      <c r="D709" t="s">
        <v>2087</v>
      </c>
      <c r="E709" t="s">
        <v>2166</v>
      </c>
      <c r="F709" t="s">
        <v>2176</v>
      </c>
      <c r="G709" t="s">
        <v>2176</v>
      </c>
      <c r="H709">
        <v>63200</v>
      </c>
      <c r="I709" t="s">
        <v>2181</v>
      </c>
      <c r="J709" s="1">
        <v>44228</v>
      </c>
      <c r="K709" s="1">
        <v>44228</v>
      </c>
      <c r="L709" t="s">
        <v>873</v>
      </c>
      <c r="M709" t="s">
        <v>2187</v>
      </c>
      <c r="N709" s="1">
        <v>44255</v>
      </c>
      <c r="O709" t="str">
        <f t="shared" si="22"/>
        <v>유지</v>
      </c>
      <c r="P709" t="s">
        <v>995</v>
      </c>
      <c r="Q709" t="s">
        <v>2196</v>
      </c>
      <c r="R709"/>
      <c r="S709"/>
      <c r="T709"/>
      <c r="U709"/>
      <c r="V709"/>
      <c r="W709" t="s">
        <v>1958</v>
      </c>
      <c r="X709"/>
    </row>
    <row r="710" spans="1:24">
      <c r="A710" t="s">
        <v>1961</v>
      </c>
      <c r="B710" t="s">
        <v>1976</v>
      </c>
      <c r="C710" t="s">
        <v>1976</v>
      </c>
      <c r="D710" t="s">
        <v>2087</v>
      </c>
      <c r="E710" t="s">
        <v>2161</v>
      </c>
      <c r="F710" t="s">
        <v>2176</v>
      </c>
      <c r="G710" t="s">
        <v>2176</v>
      </c>
      <c r="H710">
        <v>35000</v>
      </c>
      <c r="I710" t="s">
        <v>2182</v>
      </c>
      <c r="J710" s="1">
        <v>44228</v>
      </c>
      <c r="K710" s="1">
        <v>44228</v>
      </c>
      <c r="L710">
        <v>20210563512</v>
      </c>
      <c r="M710" t="s">
        <v>2185</v>
      </c>
      <c r="N710" s="1">
        <v>44255</v>
      </c>
      <c r="O710" t="str">
        <f t="shared" si="22"/>
        <v>유지</v>
      </c>
      <c r="P710" t="s">
        <v>6854</v>
      </c>
      <c r="Q710" t="s">
        <v>2196</v>
      </c>
      <c r="R710"/>
      <c r="S710"/>
      <c r="T710"/>
      <c r="U710"/>
      <c r="V710"/>
      <c r="W710" t="s">
        <v>1958</v>
      </c>
      <c r="X710"/>
    </row>
    <row r="711" spans="1:24">
      <c r="A711" t="s">
        <v>1972</v>
      </c>
      <c r="B711" t="s">
        <v>1990</v>
      </c>
      <c r="C711" t="s">
        <v>1990</v>
      </c>
      <c r="D711" t="s">
        <v>2137</v>
      </c>
      <c r="E711" t="s">
        <v>2162</v>
      </c>
      <c r="F711" t="s">
        <v>2176</v>
      </c>
      <c r="G711" t="s">
        <v>2177</v>
      </c>
      <c r="H711">
        <v>64000</v>
      </c>
      <c r="I711" t="s">
        <v>2182</v>
      </c>
      <c r="J711" s="1">
        <v>44228</v>
      </c>
      <c r="K711" s="1">
        <v>44228</v>
      </c>
      <c r="L711">
        <v>320210270634</v>
      </c>
      <c r="M711" t="s">
        <v>2184</v>
      </c>
      <c r="N711" s="1">
        <v>44255</v>
      </c>
      <c r="O711" t="str">
        <f t="shared" si="22"/>
        <v>유지</v>
      </c>
      <c r="P711" t="s">
        <v>6857</v>
      </c>
      <c r="Q711" t="s">
        <v>2196</v>
      </c>
      <c r="R711"/>
      <c r="S711"/>
      <c r="T711"/>
      <c r="U711"/>
      <c r="V711"/>
      <c r="W711" t="s">
        <v>1958</v>
      </c>
      <c r="X711"/>
    </row>
    <row r="712" spans="1:24">
      <c r="A712" t="s">
        <v>1961</v>
      </c>
      <c r="B712" t="s">
        <v>1976</v>
      </c>
      <c r="C712" t="s">
        <v>1976</v>
      </c>
      <c r="D712" t="s">
        <v>2088</v>
      </c>
      <c r="E712" t="s">
        <v>2171</v>
      </c>
      <c r="F712" t="s">
        <v>2177</v>
      </c>
      <c r="G712" t="s">
        <v>2176</v>
      </c>
      <c r="H712">
        <v>58000</v>
      </c>
      <c r="I712" t="s">
        <v>2182</v>
      </c>
      <c r="J712" s="1">
        <v>44228</v>
      </c>
      <c r="K712" s="1">
        <v>44228</v>
      </c>
      <c r="L712">
        <v>20210041977</v>
      </c>
      <c r="M712" t="s">
        <v>2188</v>
      </c>
      <c r="N712" s="1">
        <v>44255</v>
      </c>
      <c r="O712" t="str">
        <f t="shared" si="22"/>
        <v>유지</v>
      </c>
      <c r="P712" t="s">
        <v>4917</v>
      </c>
      <c r="Q712" t="s">
        <v>2196</v>
      </c>
      <c r="R712"/>
      <c r="S712"/>
      <c r="T712"/>
      <c r="U712"/>
      <c r="V712"/>
      <c r="W712" t="s">
        <v>1958</v>
      </c>
      <c r="X712"/>
    </row>
    <row r="713" spans="1:24">
      <c r="A713" t="s">
        <v>1966</v>
      </c>
      <c r="B713" t="s">
        <v>1981</v>
      </c>
      <c r="C713" t="s">
        <v>1981</v>
      </c>
      <c r="D713" t="s">
        <v>2045</v>
      </c>
      <c r="E713" t="s">
        <v>2145</v>
      </c>
      <c r="F713" t="s">
        <v>2176</v>
      </c>
      <c r="G713" t="s">
        <v>2176</v>
      </c>
      <c r="H713">
        <v>30045</v>
      </c>
      <c r="I713" t="s">
        <v>2182</v>
      </c>
      <c r="J713" s="1">
        <v>44228</v>
      </c>
      <c r="K713" s="1">
        <v>44228</v>
      </c>
      <c r="L713">
        <v>42142644450000</v>
      </c>
      <c r="M713" t="s">
        <v>2186</v>
      </c>
      <c r="N713" s="1">
        <v>44255</v>
      </c>
      <c r="O713" t="str">
        <f t="shared" si="22"/>
        <v>유지</v>
      </c>
      <c r="P713" t="s">
        <v>6840</v>
      </c>
      <c r="Q713" t="s">
        <v>2196</v>
      </c>
      <c r="R713"/>
      <c r="S713"/>
      <c r="T713"/>
      <c r="U713"/>
      <c r="V713"/>
      <c r="W713" t="s">
        <v>1958</v>
      </c>
      <c r="X713"/>
    </row>
    <row r="714" spans="1:24">
      <c r="A714" t="s">
        <v>1961</v>
      </c>
      <c r="B714" t="s">
        <v>1976</v>
      </c>
      <c r="C714" t="s">
        <v>1976</v>
      </c>
      <c r="D714" t="s">
        <v>2138</v>
      </c>
      <c r="E714" t="s">
        <v>2166</v>
      </c>
      <c r="F714" t="s">
        <v>2176</v>
      </c>
      <c r="G714" t="s">
        <v>2177</v>
      </c>
      <c r="H714">
        <v>148605</v>
      </c>
      <c r="I714" t="s">
        <v>2182</v>
      </c>
      <c r="J714" s="1">
        <v>44228</v>
      </c>
      <c r="K714" s="1">
        <v>44228</v>
      </c>
      <c r="L714" t="s">
        <v>874</v>
      </c>
      <c r="M714" t="s">
        <v>2186</v>
      </c>
      <c r="N714" s="1">
        <v>44255</v>
      </c>
      <c r="O714" t="str">
        <f t="shared" si="22"/>
        <v>유지</v>
      </c>
      <c r="P714" t="s">
        <v>4917</v>
      </c>
      <c r="Q714" t="s">
        <v>2196</v>
      </c>
      <c r="R714"/>
      <c r="S714"/>
      <c r="T714"/>
      <c r="U714"/>
      <c r="V714"/>
      <c r="W714" t="s">
        <v>1958</v>
      </c>
      <c r="X714"/>
    </row>
    <row r="715" spans="1:24">
      <c r="A715" t="s">
        <v>1969</v>
      </c>
      <c r="B715" t="s">
        <v>1984</v>
      </c>
      <c r="C715" t="s">
        <v>1984</v>
      </c>
      <c r="D715" t="s">
        <v>2031</v>
      </c>
      <c r="E715" t="s">
        <v>2156</v>
      </c>
      <c r="F715" t="s">
        <v>2177</v>
      </c>
      <c r="G715" t="s">
        <v>2177</v>
      </c>
      <c r="H715">
        <v>20000</v>
      </c>
      <c r="I715" t="s">
        <v>2182</v>
      </c>
      <c r="J715" s="1">
        <v>44228</v>
      </c>
      <c r="K715" s="1">
        <v>44228</v>
      </c>
      <c r="L715" t="s">
        <v>875</v>
      </c>
      <c r="M715" t="s">
        <v>2184</v>
      </c>
      <c r="N715" s="1">
        <v>44255</v>
      </c>
      <c r="O715" t="str">
        <f t="shared" si="22"/>
        <v>유지</v>
      </c>
      <c r="P715" t="str">
        <f t="shared" si="23"/>
        <v>엠피상동</v>
      </c>
      <c r="Q715" t="s">
        <v>2196</v>
      </c>
      <c r="R715"/>
      <c r="S715"/>
      <c r="T715"/>
      <c r="U715"/>
      <c r="V715"/>
      <c r="W715" t="s">
        <v>1958</v>
      </c>
      <c r="X715"/>
    </row>
    <row r="716" spans="1:24">
      <c r="A716" t="s">
        <v>1969</v>
      </c>
      <c r="B716" t="s">
        <v>1984</v>
      </c>
      <c r="C716" t="s">
        <v>1984</v>
      </c>
      <c r="D716" t="s">
        <v>2031</v>
      </c>
      <c r="E716" t="s">
        <v>2149</v>
      </c>
      <c r="F716" t="s">
        <v>2177</v>
      </c>
      <c r="G716" t="s">
        <v>2177</v>
      </c>
      <c r="H716">
        <v>30000</v>
      </c>
      <c r="I716" t="s">
        <v>2182</v>
      </c>
      <c r="J716" s="1">
        <v>44228</v>
      </c>
      <c r="K716" s="1">
        <v>44228</v>
      </c>
      <c r="L716" t="s">
        <v>876</v>
      </c>
      <c r="M716" t="s">
        <v>2189</v>
      </c>
      <c r="N716" s="1">
        <v>44255</v>
      </c>
      <c r="O716" t="str">
        <f t="shared" si="22"/>
        <v>유지</v>
      </c>
      <c r="P716" t="str">
        <f t="shared" si="23"/>
        <v>엠피상동</v>
      </c>
      <c r="Q716" t="s">
        <v>2196</v>
      </c>
      <c r="R716"/>
      <c r="S716"/>
      <c r="T716"/>
      <c r="U716"/>
      <c r="V716"/>
      <c r="W716" t="s">
        <v>1958</v>
      </c>
      <c r="X716"/>
    </row>
    <row r="717" spans="1:24">
      <c r="A717" t="s">
        <v>1961</v>
      </c>
      <c r="B717" t="s">
        <v>1976</v>
      </c>
      <c r="C717" t="s">
        <v>1976</v>
      </c>
      <c r="D717" t="s">
        <v>2132</v>
      </c>
      <c r="E717" t="s">
        <v>2144</v>
      </c>
      <c r="F717" t="s">
        <v>2176</v>
      </c>
      <c r="G717" t="s">
        <v>2176</v>
      </c>
      <c r="H717">
        <v>50000</v>
      </c>
      <c r="I717" t="s">
        <v>2180</v>
      </c>
      <c r="J717" s="1">
        <v>44228</v>
      </c>
      <c r="K717" s="1">
        <v>44228</v>
      </c>
      <c r="L717">
        <v>52102583290000</v>
      </c>
      <c r="M717" t="s">
        <v>2184</v>
      </c>
      <c r="N717" s="1">
        <v>44255</v>
      </c>
      <c r="O717" t="str">
        <f t="shared" si="22"/>
        <v>유지</v>
      </c>
      <c r="P717" t="s">
        <v>6854</v>
      </c>
      <c r="Q717" t="s">
        <v>2196</v>
      </c>
      <c r="R717"/>
      <c r="S717"/>
      <c r="T717"/>
      <c r="U717"/>
      <c r="V717"/>
      <c r="W717" t="s">
        <v>1958</v>
      </c>
      <c r="X717"/>
    </row>
    <row r="718" spans="1:24">
      <c r="A718" t="s">
        <v>2201</v>
      </c>
      <c r="B718" t="s">
        <v>2216</v>
      </c>
      <c r="C718" t="s">
        <v>2216</v>
      </c>
      <c r="D718" t="s">
        <v>1006</v>
      </c>
      <c r="E718" t="s">
        <v>2259</v>
      </c>
      <c r="F718" t="s">
        <v>2282</v>
      </c>
      <c r="G718" t="s">
        <v>2282</v>
      </c>
      <c r="H718">
        <v>500250</v>
      </c>
      <c r="I718" t="s">
        <v>2295</v>
      </c>
      <c r="J718" s="1">
        <v>44237</v>
      </c>
      <c r="K718" s="1">
        <v>44237</v>
      </c>
      <c r="L718">
        <v>521020002299</v>
      </c>
      <c r="M718" t="s">
        <v>2184</v>
      </c>
      <c r="N718" s="1">
        <v>44255</v>
      </c>
      <c r="O718" t="str">
        <f t="shared" ref="O718:O762" si="24" xml:space="preserve"> IF(K718&gt;N718,W718,I718)</f>
        <v>유지</v>
      </c>
      <c r="P718" t="str">
        <f t="shared" si="23"/>
        <v>엠피상동</v>
      </c>
      <c r="Q718" t="s">
        <v>2191</v>
      </c>
      <c r="R718"/>
      <c r="S718"/>
      <c r="T718"/>
      <c r="U718"/>
      <c r="V718"/>
      <c r="W718" t="s">
        <v>2300</v>
      </c>
      <c r="X718"/>
    </row>
    <row r="719" spans="1:24">
      <c r="A719" t="s">
        <v>2201</v>
      </c>
      <c r="B719" t="s">
        <v>2217</v>
      </c>
      <c r="C719" t="s">
        <v>2235</v>
      </c>
      <c r="D719" t="s">
        <v>2027</v>
      </c>
      <c r="E719" t="s">
        <v>1928</v>
      </c>
      <c r="F719" t="s">
        <v>2282</v>
      </c>
      <c r="G719" t="s">
        <v>2285</v>
      </c>
      <c r="H719">
        <v>42700</v>
      </c>
      <c r="I719" t="s">
        <v>2295</v>
      </c>
      <c r="J719" s="1">
        <v>44237</v>
      </c>
      <c r="K719" s="1">
        <v>44237</v>
      </c>
      <c r="L719">
        <v>109903670001</v>
      </c>
      <c r="M719" t="s">
        <v>2184</v>
      </c>
      <c r="N719" s="1">
        <v>44255</v>
      </c>
      <c r="O719" t="str">
        <f t="shared" si="24"/>
        <v>유지</v>
      </c>
      <c r="P719" t="str">
        <f t="shared" si="23"/>
        <v>엠피상동</v>
      </c>
      <c r="Q719" t="s">
        <v>2191</v>
      </c>
      <c r="R719"/>
      <c r="S719"/>
      <c r="T719"/>
      <c r="U719"/>
      <c r="V719"/>
      <c r="W719" t="s">
        <v>1958</v>
      </c>
      <c r="X719"/>
    </row>
    <row r="720" spans="1:24">
      <c r="A720" t="s">
        <v>2202</v>
      </c>
      <c r="B720" t="s">
        <v>2218</v>
      </c>
      <c r="C720" t="s">
        <v>2218</v>
      </c>
      <c r="D720" t="s">
        <v>2094</v>
      </c>
      <c r="E720" t="s">
        <v>2260</v>
      </c>
      <c r="F720" t="s">
        <v>2283</v>
      </c>
      <c r="G720" t="s">
        <v>2291</v>
      </c>
      <c r="H720">
        <v>391000</v>
      </c>
      <c r="I720" t="s">
        <v>2295</v>
      </c>
      <c r="J720" s="1">
        <v>44236</v>
      </c>
      <c r="K720" s="1">
        <v>44236</v>
      </c>
      <c r="L720">
        <v>115834291</v>
      </c>
      <c r="M720" t="s">
        <v>1948</v>
      </c>
      <c r="N720" s="1">
        <v>44255</v>
      </c>
      <c r="O720" t="str">
        <f t="shared" si="24"/>
        <v>유지</v>
      </c>
      <c r="P720" t="s">
        <v>6855</v>
      </c>
      <c r="Q720" t="s">
        <v>2191</v>
      </c>
      <c r="R720"/>
      <c r="S720"/>
      <c r="T720"/>
      <c r="U720"/>
      <c r="V720"/>
      <c r="W720" t="s">
        <v>1958</v>
      </c>
      <c r="X720"/>
    </row>
    <row r="721" spans="1:24">
      <c r="A721" t="s">
        <v>2203</v>
      </c>
      <c r="B721" t="s">
        <v>2219</v>
      </c>
      <c r="C721" t="s">
        <v>2219</v>
      </c>
      <c r="D721" t="s">
        <v>2009</v>
      </c>
      <c r="E721" t="s">
        <v>2261</v>
      </c>
      <c r="F721" t="s">
        <v>2282</v>
      </c>
      <c r="G721" t="s">
        <v>2293</v>
      </c>
      <c r="H721">
        <v>68000</v>
      </c>
      <c r="I721" t="s">
        <v>2295</v>
      </c>
      <c r="J721" s="1">
        <v>44236</v>
      </c>
      <c r="K721" s="1">
        <v>44236</v>
      </c>
      <c r="L721">
        <v>3814736200005</v>
      </c>
      <c r="M721" t="s">
        <v>1948</v>
      </c>
      <c r="N721" s="1">
        <v>44255</v>
      </c>
      <c r="O721" t="str">
        <f t="shared" si="24"/>
        <v>유지</v>
      </c>
      <c r="P721" t="s">
        <v>992</v>
      </c>
      <c r="Q721" t="s">
        <v>2194</v>
      </c>
      <c r="R721"/>
      <c r="S721"/>
      <c r="T721"/>
      <c r="U721"/>
      <c r="V721"/>
      <c r="W721" t="s">
        <v>1958</v>
      </c>
      <c r="X721"/>
    </row>
    <row r="722" spans="1:24">
      <c r="A722" t="s">
        <v>1870</v>
      </c>
      <c r="B722" t="s">
        <v>2216</v>
      </c>
      <c r="C722" t="s">
        <v>2216</v>
      </c>
      <c r="D722" t="s">
        <v>2124</v>
      </c>
      <c r="E722" t="s">
        <v>1929</v>
      </c>
      <c r="F722" t="s">
        <v>2282</v>
      </c>
      <c r="G722" t="s">
        <v>2289</v>
      </c>
      <c r="H722">
        <v>109050</v>
      </c>
      <c r="I722" t="s">
        <v>2295</v>
      </c>
      <c r="J722" s="1">
        <v>44236</v>
      </c>
      <c r="K722" s="1">
        <v>44236</v>
      </c>
      <c r="L722">
        <v>12561100</v>
      </c>
      <c r="M722" t="s">
        <v>2297</v>
      </c>
      <c r="N722" s="1">
        <v>44255</v>
      </c>
      <c r="O722" t="str">
        <f t="shared" si="24"/>
        <v>유지</v>
      </c>
      <c r="P722" t="str">
        <f t="shared" si="23"/>
        <v>엠피상동</v>
      </c>
      <c r="Q722" t="s">
        <v>2191</v>
      </c>
      <c r="R722"/>
      <c r="S722"/>
      <c r="T722"/>
      <c r="U722"/>
      <c r="V722"/>
      <c r="W722" t="s">
        <v>1960</v>
      </c>
      <c r="X722"/>
    </row>
    <row r="723" spans="1:24">
      <c r="A723" t="s">
        <v>2201</v>
      </c>
      <c r="B723" t="s">
        <v>2216</v>
      </c>
      <c r="C723" t="s">
        <v>2216</v>
      </c>
      <c r="D723" t="s">
        <v>2031</v>
      </c>
      <c r="E723" t="s">
        <v>2262</v>
      </c>
      <c r="F723" t="s">
        <v>2284</v>
      </c>
      <c r="G723" t="s">
        <v>2293</v>
      </c>
      <c r="H723">
        <v>357480</v>
      </c>
      <c r="I723" t="s">
        <v>2295</v>
      </c>
      <c r="J723" s="1">
        <v>44236</v>
      </c>
      <c r="K723" s="1">
        <v>44236</v>
      </c>
      <c r="L723">
        <v>12560891</v>
      </c>
      <c r="M723" t="s">
        <v>2184</v>
      </c>
      <c r="N723" s="1">
        <v>44255</v>
      </c>
      <c r="O723" t="str">
        <f t="shared" si="24"/>
        <v>유지</v>
      </c>
      <c r="P723" t="str">
        <f t="shared" si="23"/>
        <v>엠피상동</v>
      </c>
      <c r="Q723" t="s">
        <v>2191</v>
      </c>
      <c r="R723"/>
      <c r="S723"/>
      <c r="T723"/>
      <c r="U723"/>
      <c r="V723"/>
      <c r="W723" t="s">
        <v>1958</v>
      </c>
      <c r="X723"/>
    </row>
    <row r="724" spans="1:24">
      <c r="A724" t="s">
        <v>2204</v>
      </c>
      <c r="B724" t="s">
        <v>2220</v>
      </c>
      <c r="C724" t="s">
        <v>2236</v>
      </c>
      <c r="D724" t="s">
        <v>2048</v>
      </c>
      <c r="E724" t="s">
        <v>2263</v>
      </c>
      <c r="F724" t="s">
        <v>2282</v>
      </c>
      <c r="G724" t="s">
        <v>2291</v>
      </c>
      <c r="H724">
        <v>64455</v>
      </c>
      <c r="I724" t="s">
        <v>2295</v>
      </c>
      <c r="J724" s="1">
        <v>44236</v>
      </c>
      <c r="K724" s="1">
        <v>44236</v>
      </c>
      <c r="L724">
        <v>115810403</v>
      </c>
      <c r="M724" t="s">
        <v>2184</v>
      </c>
      <c r="N724" s="1">
        <v>44255</v>
      </c>
      <c r="O724" t="str">
        <f t="shared" si="24"/>
        <v>유지</v>
      </c>
      <c r="P724" t="s">
        <v>991</v>
      </c>
      <c r="Q724" t="s">
        <v>2191</v>
      </c>
      <c r="R724"/>
      <c r="S724"/>
      <c r="T724"/>
      <c r="U724"/>
      <c r="V724"/>
      <c r="W724" t="s">
        <v>1960</v>
      </c>
      <c r="X724"/>
    </row>
    <row r="725" spans="1:24">
      <c r="A725" t="s">
        <v>2203</v>
      </c>
      <c r="B725" t="s">
        <v>2221</v>
      </c>
      <c r="C725" t="s">
        <v>2237</v>
      </c>
      <c r="D725" t="s">
        <v>2061</v>
      </c>
      <c r="E725" t="s">
        <v>1923</v>
      </c>
      <c r="F725" t="s">
        <v>2285</v>
      </c>
      <c r="G725" t="s">
        <v>2294</v>
      </c>
      <c r="H725">
        <v>45323</v>
      </c>
      <c r="I725" t="s">
        <v>2295</v>
      </c>
      <c r="J725" s="1">
        <v>44235</v>
      </c>
      <c r="K725" s="1">
        <v>44235</v>
      </c>
      <c r="L725">
        <v>41000008201486</v>
      </c>
      <c r="M725" t="s">
        <v>2298</v>
      </c>
      <c r="N725" s="1">
        <v>44255</v>
      </c>
      <c r="O725" t="str">
        <f t="shared" si="24"/>
        <v>유지</v>
      </c>
      <c r="P725" t="s">
        <v>6845</v>
      </c>
      <c r="Q725" t="s">
        <v>2191</v>
      </c>
      <c r="R725"/>
      <c r="S725"/>
      <c r="T725"/>
      <c r="U725"/>
      <c r="V725"/>
      <c r="W725" t="s">
        <v>1958</v>
      </c>
      <c r="X725"/>
    </row>
    <row r="726" spans="1:24">
      <c r="A726" t="s">
        <v>1870</v>
      </c>
      <c r="B726" t="s">
        <v>2217</v>
      </c>
      <c r="C726" t="s">
        <v>2216</v>
      </c>
      <c r="D726" t="s">
        <v>2244</v>
      </c>
      <c r="E726" t="s">
        <v>2264</v>
      </c>
      <c r="F726" t="s">
        <v>2282</v>
      </c>
      <c r="G726" t="s">
        <v>2282</v>
      </c>
      <c r="H726">
        <v>68400</v>
      </c>
      <c r="I726" t="s">
        <v>2295</v>
      </c>
      <c r="J726" s="1">
        <v>44235</v>
      </c>
      <c r="K726" s="1">
        <v>44235</v>
      </c>
      <c r="L726">
        <v>12554604</v>
      </c>
      <c r="M726" t="s">
        <v>1948</v>
      </c>
      <c r="N726" s="1">
        <v>44255</v>
      </c>
      <c r="O726" t="str">
        <f t="shared" si="24"/>
        <v>유지</v>
      </c>
      <c r="P726" t="str">
        <f t="shared" si="23"/>
        <v>엠피상동</v>
      </c>
      <c r="Q726" t="s">
        <v>2191</v>
      </c>
      <c r="R726"/>
      <c r="S726"/>
      <c r="T726"/>
      <c r="U726"/>
      <c r="V726"/>
      <c r="W726" t="s">
        <v>2301</v>
      </c>
      <c r="X726"/>
    </row>
    <row r="727" spans="1:24">
      <c r="A727" t="s">
        <v>1870</v>
      </c>
      <c r="B727" t="s">
        <v>2216</v>
      </c>
      <c r="C727" t="s">
        <v>2235</v>
      </c>
      <c r="D727" t="s">
        <v>2245</v>
      </c>
      <c r="E727" t="s">
        <v>2262</v>
      </c>
      <c r="F727" t="s">
        <v>2282</v>
      </c>
      <c r="G727" t="s">
        <v>2285</v>
      </c>
      <c r="H727">
        <v>169500</v>
      </c>
      <c r="I727" t="s">
        <v>2295</v>
      </c>
      <c r="J727" s="1">
        <v>44235</v>
      </c>
      <c r="K727" s="1">
        <v>44235</v>
      </c>
      <c r="L727">
        <v>12554804</v>
      </c>
      <c r="M727" t="s">
        <v>2184</v>
      </c>
      <c r="N727" s="1">
        <v>44255</v>
      </c>
      <c r="O727" t="str">
        <f t="shared" si="24"/>
        <v>유지</v>
      </c>
      <c r="P727" t="str">
        <f t="shared" si="23"/>
        <v>엠피상동</v>
      </c>
      <c r="Q727" t="s">
        <v>2194</v>
      </c>
      <c r="R727"/>
      <c r="S727"/>
      <c r="T727"/>
      <c r="U727"/>
      <c r="V727"/>
      <c r="W727" t="s">
        <v>2301</v>
      </c>
      <c r="X727"/>
    </row>
    <row r="728" spans="1:24">
      <c r="A728" t="s">
        <v>2205</v>
      </c>
      <c r="B728" t="s">
        <v>2222</v>
      </c>
      <c r="C728" t="s">
        <v>2222</v>
      </c>
      <c r="D728" t="s">
        <v>2246</v>
      </c>
      <c r="E728" t="s">
        <v>2265</v>
      </c>
      <c r="F728" t="s">
        <v>2282</v>
      </c>
      <c r="G728" t="s">
        <v>2284</v>
      </c>
      <c r="H728">
        <v>74050</v>
      </c>
      <c r="I728" t="s">
        <v>2295</v>
      </c>
      <c r="J728" s="1">
        <v>44235</v>
      </c>
      <c r="K728" s="1">
        <v>44235</v>
      </c>
      <c r="L728">
        <v>3016446020003</v>
      </c>
      <c r="M728" t="s">
        <v>1948</v>
      </c>
      <c r="N728" s="1">
        <v>44255</v>
      </c>
      <c r="O728" t="str">
        <f t="shared" si="24"/>
        <v>유지</v>
      </c>
      <c r="P728" t="s">
        <v>6840</v>
      </c>
      <c r="Q728" t="s">
        <v>2194</v>
      </c>
      <c r="R728"/>
      <c r="S728"/>
      <c r="T728"/>
      <c r="U728"/>
      <c r="V728"/>
      <c r="W728" t="s">
        <v>2301</v>
      </c>
      <c r="X728"/>
    </row>
    <row r="729" spans="1:24">
      <c r="A729" t="s">
        <v>2206</v>
      </c>
      <c r="B729" t="s">
        <v>2223</v>
      </c>
      <c r="C729" t="s">
        <v>2223</v>
      </c>
      <c r="D729" t="s">
        <v>2099</v>
      </c>
      <c r="E729" t="s">
        <v>2266</v>
      </c>
      <c r="F729" t="s">
        <v>2282</v>
      </c>
      <c r="G729" t="s">
        <v>2294</v>
      </c>
      <c r="H729">
        <v>1010186</v>
      </c>
      <c r="I729" t="s">
        <v>2295</v>
      </c>
      <c r="J729" s="1">
        <v>44235</v>
      </c>
      <c r="K729" s="1">
        <v>44235</v>
      </c>
      <c r="L729">
        <v>700073343</v>
      </c>
      <c r="M729" t="s">
        <v>2297</v>
      </c>
      <c r="N729" s="1">
        <v>44255</v>
      </c>
      <c r="O729" t="str">
        <f t="shared" si="24"/>
        <v>유지</v>
      </c>
      <c r="P729" t="s">
        <v>6823</v>
      </c>
      <c r="Q729" t="s">
        <v>2191</v>
      </c>
      <c r="R729"/>
      <c r="S729"/>
      <c r="T729"/>
      <c r="U729"/>
      <c r="V729"/>
      <c r="W729" t="s">
        <v>2300</v>
      </c>
      <c r="X729"/>
    </row>
    <row r="730" spans="1:24">
      <c r="A730" t="s">
        <v>2202</v>
      </c>
      <c r="B730" t="s">
        <v>2224</v>
      </c>
      <c r="C730" t="s">
        <v>2218</v>
      </c>
      <c r="D730" t="s">
        <v>2094</v>
      </c>
      <c r="E730" t="s">
        <v>2267</v>
      </c>
      <c r="F730" t="s">
        <v>2286</v>
      </c>
      <c r="G730" t="s">
        <v>2291</v>
      </c>
      <c r="H730">
        <v>256000</v>
      </c>
      <c r="I730" t="s">
        <v>2296</v>
      </c>
      <c r="J730" s="1">
        <v>44232</v>
      </c>
      <c r="K730" s="1">
        <v>44232</v>
      </c>
      <c r="L730">
        <v>115826296</v>
      </c>
      <c r="M730" t="s">
        <v>2184</v>
      </c>
      <c r="N730" s="1">
        <v>44255</v>
      </c>
      <c r="O730" t="str">
        <f t="shared" si="24"/>
        <v>유지</v>
      </c>
      <c r="P730" t="s">
        <v>6855</v>
      </c>
      <c r="Q730" t="s">
        <v>2196</v>
      </c>
      <c r="R730"/>
      <c r="S730"/>
      <c r="T730"/>
      <c r="U730"/>
      <c r="V730"/>
      <c r="W730" t="s">
        <v>2300</v>
      </c>
      <c r="X730"/>
    </row>
    <row r="731" spans="1:24">
      <c r="A731" t="s">
        <v>2202</v>
      </c>
      <c r="B731" t="s">
        <v>2218</v>
      </c>
      <c r="C731" t="s">
        <v>2238</v>
      </c>
      <c r="D731" t="s">
        <v>2094</v>
      </c>
      <c r="E731" t="s">
        <v>2267</v>
      </c>
      <c r="F731" t="s">
        <v>2285</v>
      </c>
      <c r="G731" t="s">
        <v>2285</v>
      </c>
      <c r="H731">
        <v>256000</v>
      </c>
      <c r="I731" t="s">
        <v>2296</v>
      </c>
      <c r="J731" s="1">
        <v>44232</v>
      </c>
      <c r="K731" s="1">
        <v>44232</v>
      </c>
      <c r="L731">
        <v>115826333</v>
      </c>
      <c r="M731" t="s">
        <v>1948</v>
      </c>
      <c r="N731" s="1">
        <v>44255</v>
      </c>
      <c r="O731" t="str">
        <f t="shared" si="24"/>
        <v>유지</v>
      </c>
      <c r="P731" t="s">
        <v>6856</v>
      </c>
      <c r="Q731" t="s">
        <v>2196</v>
      </c>
      <c r="R731"/>
      <c r="S731"/>
      <c r="T731"/>
      <c r="U731"/>
      <c r="V731"/>
      <c r="W731" t="s">
        <v>1958</v>
      </c>
      <c r="X731"/>
    </row>
    <row r="732" spans="1:24">
      <c r="A732" t="s">
        <v>1870</v>
      </c>
      <c r="B732" t="s">
        <v>2216</v>
      </c>
      <c r="C732" t="s">
        <v>2235</v>
      </c>
      <c r="D732" t="s">
        <v>2247</v>
      </c>
      <c r="E732" t="s">
        <v>1929</v>
      </c>
      <c r="F732" t="s">
        <v>2282</v>
      </c>
      <c r="G732" t="s">
        <v>2284</v>
      </c>
      <c r="H732">
        <v>137750</v>
      </c>
      <c r="I732" t="s">
        <v>2295</v>
      </c>
      <c r="J732" s="1">
        <v>44232</v>
      </c>
      <c r="K732" s="1">
        <v>44232</v>
      </c>
      <c r="L732">
        <v>12559844</v>
      </c>
      <c r="M732" t="s">
        <v>2184</v>
      </c>
      <c r="N732" s="1">
        <v>44255</v>
      </c>
      <c r="O732" t="str">
        <f t="shared" si="24"/>
        <v>유지</v>
      </c>
      <c r="P732" t="str">
        <f t="shared" si="23"/>
        <v>엠피상동</v>
      </c>
      <c r="Q732" t="s">
        <v>2191</v>
      </c>
      <c r="R732"/>
      <c r="S732"/>
      <c r="T732"/>
      <c r="U732"/>
      <c r="V732"/>
      <c r="W732" t="s">
        <v>1958</v>
      </c>
      <c r="X732"/>
    </row>
    <row r="733" spans="1:24">
      <c r="A733" t="s">
        <v>2207</v>
      </c>
      <c r="B733" t="s">
        <v>2225</v>
      </c>
      <c r="C733" t="s">
        <v>2225</v>
      </c>
      <c r="D733" t="s">
        <v>2248</v>
      </c>
      <c r="E733" t="s">
        <v>2268</v>
      </c>
      <c r="F733" t="s">
        <v>2287</v>
      </c>
      <c r="G733" t="s">
        <v>2285</v>
      </c>
      <c r="H733">
        <v>60060</v>
      </c>
      <c r="I733" t="s">
        <v>2295</v>
      </c>
      <c r="J733" s="1">
        <v>44232</v>
      </c>
      <c r="K733" s="1">
        <v>44232</v>
      </c>
      <c r="L733">
        <v>104903048</v>
      </c>
      <c r="M733" t="s">
        <v>2184</v>
      </c>
      <c r="N733" s="1">
        <v>44255</v>
      </c>
      <c r="O733" t="str">
        <f t="shared" si="24"/>
        <v>유지</v>
      </c>
      <c r="P733" t="s">
        <v>6821</v>
      </c>
      <c r="Q733" t="s">
        <v>2196</v>
      </c>
      <c r="R733"/>
      <c r="S733"/>
      <c r="T733"/>
      <c r="U733"/>
      <c r="V733"/>
      <c r="W733" t="s">
        <v>1958</v>
      </c>
      <c r="X733"/>
    </row>
    <row r="734" spans="1:24">
      <c r="A734" t="s">
        <v>2208</v>
      </c>
      <c r="B734" t="s">
        <v>2222</v>
      </c>
      <c r="C734" t="s">
        <v>2222</v>
      </c>
      <c r="D734" t="s">
        <v>2249</v>
      </c>
      <c r="E734" t="s">
        <v>1928</v>
      </c>
      <c r="F734" t="s">
        <v>2283</v>
      </c>
      <c r="G734" t="s">
        <v>2285</v>
      </c>
      <c r="H734">
        <v>25400</v>
      </c>
      <c r="I734" t="s">
        <v>2295</v>
      </c>
      <c r="J734" s="1">
        <v>44232</v>
      </c>
      <c r="K734" s="1">
        <v>44232</v>
      </c>
      <c r="L734">
        <v>123248480002</v>
      </c>
      <c r="M734" t="s">
        <v>2184</v>
      </c>
      <c r="N734" s="1">
        <v>44255</v>
      </c>
      <c r="O734" t="str">
        <f t="shared" si="24"/>
        <v>유지</v>
      </c>
      <c r="P734" t="s">
        <v>990</v>
      </c>
      <c r="Q734" t="s">
        <v>2191</v>
      </c>
      <c r="R734"/>
      <c r="S734"/>
      <c r="T734"/>
      <c r="U734"/>
      <c r="V734"/>
      <c r="W734" t="s">
        <v>1960</v>
      </c>
      <c r="X734"/>
    </row>
    <row r="735" spans="1:24">
      <c r="A735" t="s">
        <v>2201</v>
      </c>
      <c r="B735" t="s">
        <v>2217</v>
      </c>
      <c r="C735" t="s">
        <v>2235</v>
      </c>
      <c r="D735" t="s">
        <v>2124</v>
      </c>
      <c r="E735" t="s">
        <v>2269</v>
      </c>
      <c r="F735" t="s">
        <v>2283</v>
      </c>
      <c r="G735" t="s">
        <v>2282</v>
      </c>
      <c r="H735">
        <v>25350</v>
      </c>
      <c r="I735" t="s">
        <v>2295</v>
      </c>
      <c r="J735" s="1">
        <v>44232</v>
      </c>
      <c r="K735" s="1">
        <v>44232</v>
      </c>
      <c r="L735">
        <v>221020135347</v>
      </c>
      <c r="M735" t="s">
        <v>2184</v>
      </c>
      <c r="N735" s="1">
        <v>44255</v>
      </c>
      <c r="O735" t="str">
        <f t="shared" si="24"/>
        <v>유지</v>
      </c>
      <c r="P735" t="str">
        <f t="shared" si="23"/>
        <v>엠피상동</v>
      </c>
      <c r="Q735" t="s">
        <v>2191</v>
      </c>
      <c r="R735"/>
      <c r="S735"/>
      <c r="T735"/>
      <c r="U735"/>
      <c r="V735"/>
      <c r="W735" t="s">
        <v>1958</v>
      </c>
      <c r="X735"/>
    </row>
    <row r="736" spans="1:24">
      <c r="A736" t="s">
        <v>2209</v>
      </c>
      <c r="B736" t="s">
        <v>2226</v>
      </c>
      <c r="C736" t="s">
        <v>2239</v>
      </c>
      <c r="D736" t="s">
        <v>2250</v>
      </c>
      <c r="E736" t="s">
        <v>2270</v>
      </c>
      <c r="F736" t="s">
        <v>2282</v>
      </c>
      <c r="G736" t="s">
        <v>2282</v>
      </c>
      <c r="H736">
        <v>510329</v>
      </c>
      <c r="I736" t="s">
        <v>2295</v>
      </c>
      <c r="J736" s="1">
        <v>44232</v>
      </c>
      <c r="K736" s="1">
        <v>44232</v>
      </c>
      <c r="L736">
        <v>700073314</v>
      </c>
      <c r="M736" t="s">
        <v>1948</v>
      </c>
      <c r="N736" s="1">
        <v>44255</v>
      </c>
      <c r="O736" t="str">
        <f t="shared" si="24"/>
        <v>유지</v>
      </c>
      <c r="P736" t="str">
        <f t="shared" si="23"/>
        <v>엠피가온</v>
      </c>
      <c r="Q736" t="s">
        <v>2191</v>
      </c>
      <c r="R736"/>
      <c r="S736"/>
      <c r="T736"/>
      <c r="U736"/>
      <c r="V736"/>
      <c r="W736" t="s">
        <v>1958</v>
      </c>
      <c r="X736"/>
    </row>
    <row r="737" spans="1:24">
      <c r="A737" t="s">
        <v>2210</v>
      </c>
      <c r="B737" t="s">
        <v>2227</v>
      </c>
      <c r="C737" t="s">
        <v>2227</v>
      </c>
      <c r="D737" t="s">
        <v>2251</v>
      </c>
      <c r="E737" t="s">
        <v>1921</v>
      </c>
      <c r="F737" t="s">
        <v>2288</v>
      </c>
      <c r="G737" t="s">
        <v>2282</v>
      </c>
      <c r="H737">
        <v>265000</v>
      </c>
      <c r="I737" t="s">
        <v>2295</v>
      </c>
      <c r="J737" s="1">
        <v>44232</v>
      </c>
      <c r="K737" s="1">
        <v>44232</v>
      </c>
      <c r="L737">
        <v>3018356210001</v>
      </c>
      <c r="M737" t="s">
        <v>2184</v>
      </c>
      <c r="N737" s="1">
        <v>44255</v>
      </c>
      <c r="O737" t="str">
        <f t="shared" si="24"/>
        <v>유지</v>
      </c>
      <c r="P737" t="s">
        <v>4917</v>
      </c>
      <c r="Q737" t="s">
        <v>2193</v>
      </c>
      <c r="R737"/>
      <c r="S737"/>
      <c r="T737"/>
      <c r="U737"/>
      <c r="V737"/>
      <c r="W737" t="s">
        <v>1958</v>
      </c>
      <c r="X737"/>
    </row>
    <row r="738" spans="1:24">
      <c r="A738" t="s">
        <v>2211</v>
      </c>
      <c r="B738" t="s">
        <v>2228</v>
      </c>
      <c r="C738" t="s">
        <v>2240</v>
      </c>
      <c r="D738" t="s">
        <v>2109</v>
      </c>
      <c r="E738" t="s">
        <v>2265</v>
      </c>
      <c r="F738" t="s">
        <v>2286</v>
      </c>
      <c r="G738" t="s">
        <v>2285</v>
      </c>
      <c r="H738">
        <v>47000</v>
      </c>
      <c r="I738" t="s">
        <v>2295</v>
      </c>
      <c r="J738" s="1">
        <v>44232</v>
      </c>
      <c r="K738" s="1">
        <v>44232</v>
      </c>
      <c r="L738">
        <v>132102500001</v>
      </c>
      <c r="M738" t="s">
        <v>2184</v>
      </c>
      <c r="N738" s="1">
        <v>44255</v>
      </c>
      <c r="O738" t="str">
        <f t="shared" si="24"/>
        <v>유지</v>
      </c>
      <c r="P738" t="s">
        <v>6851</v>
      </c>
      <c r="Q738" t="s">
        <v>2196</v>
      </c>
      <c r="R738"/>
      <c r="S738"/>
      <c r="T738"/>
      <c r="U738"/>
      <c r="V738"/>
      <c r="W738" t="s">
        <v>1960</v>
      </c>
      <c r="X738"/>
    </row>
    <row r="739" spans="1:24">
      <c r="A739" t="s">
        <v>2212</v>
      </c>
      <c r="B739" t="s">
        <v>2227</v>
      </c>
      <c r="C739" t="s">
        <v>2227</v>
      </c>
      <c r="D739" t="s">
        <v>2086</v>
      </c>
      <c r="E739" t="s">
        <v>1921</v>
      </c>
      <c r="F739" t="s">
        <v>2282</v>
      </c>
      <c r="G739" t="s">
        <v>2282</v>
      </c>
      <c r="H739">
        <v>43940</v>
      </c>
      <c r="I739" t="s">
        <v>2295</v>
      </c>
      <c r="J739" s="1">
        <v>44232</v>
      </c>
      <c r="K739" s="1">
        <v>44232</v>
      </c>
      <c r="L739">
        <v>57599360001</v>
      </c>
      <c r="M739" t="s">
        <v>2298</v>
      </c>
      <c r="N739" s="1">
        <v>44255</v>
      </c>
      <c r="O739" t="str">
        <f t="shared" si="24"/>
        <v>유지</v>
      </c>
      <c r="P739" t="s">
        <v>4917</v>
      </c>
      <c r="Q739" t="s">
        <v>2196</v>
      </c>
      <c r="R739"/>
      <c r="S739"/>
      <c r="T739"/>
      <c r="U739"/>
      <c r="V739"/>
      <c r="W739" t="s">
        <v>1958</v>
      </c>
      <c r="X739"/>
    </row>
    <row r="740" spans="1:24">
      <c r="A740" t="s">
        <v>1870</v>
      </c>
      <c r="B740" t="s">
        <v>2216</v>
      </c>
      <c r="C740" t="s">
        <v>2235</v>
      </c>
      <c r="D740" t="s">
        <v>2252</v>
      </c>
      <c r="E740" t="s">
        <v>2271</v>
      </c>
      <c r="F740" t="s">
        <v>2283</v>
      </c>
      <c r="G740" t="s">
        <v>2285</v>
      </c>
      <c r="H740">
        <v>119000</v>
      </c>
      <c r="I740" t="s">
        <v>2295</v>
      </c>
      <c r="J740" s="1">
        <v>44231</v>
      </c>
      <c r="K740" s="1">
        <v>44231</v>
      </c>
      <c r="L740">
        <v>12559265</v>
      </c>
      <c r="M740" t="s">
        <v>2184</v>
      </c>
      <c r="N740" s="1">
        <v>44255</v>
      </c>
      <c r="O740" t="str">
        <f t="shared" si="24"/>
        <v>유지</v>
      </c>
      <c r="P740" t="str">
        <f t="shared" si="23"/>
        <v>엠피상동</v>
      </c>
      <c r="Q740" t="s">
        <v>2194</v>
      </c>
      <c r="R740"/>
      <c r="S740"/>
      <c r="T740"/>
      <c r="U740"/>
      <c r="V740"/>
      <c r="W740" t="s">
        <v>1958</v>
      </c>
      <c r="X740"/>
    </row>
    <row r="741" spans="1:24">
      <c r="A741" t="s">
        <v>1870</v>
      </c>
      <c r="B741" t="s">
        <v>2216</v>
      </c>
      <c r="C741" t="s">
        <v>2235</v>
      </c>
      <c r="D741" t="s">
        <v>2114</v>
      </c>
      <c r="E741" t="s">
        <v>1929</v>
      </c>
      <c r="F741" t="s">
        <v>2287</v>
      </c>
      <c r="G741" t="s">
        <v>2286</v>
      </c>
      <c r="H741">
        <v>108790</v>
      </c>
      <c r="I741" t="s">
        <v>2295</v>
      </c>
      <c r="J741" s="1">
        <v>44231</v>
      </c>
      <c r="K741" s="1">
        <v>44231</v>
      </c>
      <c r="L741">
        <v>12558349</v>
      </c>
      <c r="M741" t="s">
        <v>2184</v>
      </c>
      <c r="N741" s="1">
        <v>44255</v>
      </c>
      <c r="O741" t="str">
        <f t="shared" si="24"/>
        <v>유지</v>
      </c>
      <c r="P741" t="str">
        <f t="shared" si="23"/>
        <v>엠피상동</v>
      </c>
      <c r="Q741" t="s">
        <v>2191</v>
      </c>
      <c r="R741"/>
      <c r="S741"/>
      <c r="T741"/>
      <c r="U741"/>
      <c r="V741"/>
      <c r="W741" t="s">
        <v>1958</v>
      </c>
      <c r="X741"/>
    </row>
    <row r="742" spans="1:24">
      <c r="A742" t="s">
        <v>2213</v>
      </c>
      <c r="B742" t="s">
        <v>2229</v>
      </c>
      <c r="C742" t="s">
        <v>2241</v>
      </c>
      <c r="D742" t="s">
        <v>2090</v>
      </c>
      <c r="E742" t="s">
        <v>2272</v>
      </c>
      <c r="F742" t="s">
        <v>2282</v>
      </c>
      <c r="G742" t="s">
        <v>2282</v>
      </c>
      <c r="H742">
        <v>54725</v>
      </c>
      <c r="I742" t="s">
        <v>2295</v>
      </c>
      <c r="J742" s="1">
        <v>44231</v>
      </c>
      <c r="K742" s="1">
        <v>44231</v>
      </c>
      <c r="L742">
        <v>9549636200005</v>
      </c>
      <c r="M742" t="s">
        <v>2184</v>
      </c>
      <c r="N742" s="1">
        <v>44255</v>
      </c>
      <c r="O742" t="str">
        <f t="shared" si="24"/>
        <v>유지</v>
      </c>
      <c r="P742" t="str">
        <f t="shared" si="23"/>
        <v>엠피조은</v>
      </c>
      <c r="Q742" t="s">
        <v>2196</v>
      </c>
      <c r="R742"/>
      <c r="S742"/>
      <c r="T742"/>
      <c r="U742"/>
      <c r="V742"/>
      <c r="W742" t="s">
        <v>1958</v>
      </c>
      <c r="X742"/>
    </row>
    <row r="743" spans="1:24">
      <c r="A743" t="s">
        <v>2201</v>
      </c>
      <c r="B743" t="s">
        <v>2216</v>
      </c>
      <c r="C743" t="s">
        <v>2216</v>
      </c>
      <c r="D743" t="s">
        <v>2027</v>
      </c>
      <c r="E743" t="s">
        <v>1925</v>
      </c>
      <c r="F743" t="s">
        <v>2289</v>
      </c>
      <c r="G743" t="s">
        <v>2294</v>
      </c>
      <c r="H743">
        <v>380800</v>
      </c>
      <c r="I743" t="s">
        <v>2296</v>
      </c>
      <c r="J743" s="1">
        <v>44231</v>
      </c>
      <c r="K743" s="1">
        <v>44231</v>
      </c>
      <c r="L743">
        <v>12558994</v>
      </c>
      <c r="M743" t="s">
        <v>2184</v>
      </c>
      <c r="N743" s="1">
        <v>44255</v>
      </c>
      <c r="O743" t="str">
        <f t="shared" si="24"/>
        <v>유지</v>
      </c>
      <c r="P743" t="str">
        <f t="shared" si="23"/>
        <v>엠피상동</v>
      </c>
      <c r="Q743" t="s">
        <v>2193</v>
      </c>
      <c r="R743"/>
      <c r="S743"/>
      <c r="T743"/>
      <c r="U743"/>
      <c r="V743"/>
      <c r="W743" t="s">
        <v>1958</v>
      </c>
      <c r="X743"/>
    </row>
    <row r="744" spans="1:24">
      <c r="A744" t="s">
        <v>2210</v>
      </c>
      <c r="B744" t="s">
        <v>2230</v>
      </c>
      <c r="C744" t="s">
        <v>2230</v>
      </c>
      <c r="D744" t="s">
        <v>2018</v>
      </c>
      <c r="E744" t="s">
        <v>2265</v>
      </c>
      <c r="F744" t="s">
        <v>2283</v>
      </c>
      <c r="G744" t="s">
        <v>2283</v>
      </c>
      <c r="H744">
        <v>48900</v>
      </c>
      <c r="I744" t="s">
        <v>2296</v>
      </c>
      <c r="J744" s="1">
        <v>44231</v>
      </c>
      <c r="K744" s="1">
        <v>44231</v>
      </c>
      <c r="L744">
        <v>83480670001</v>
      </c>
      <c r="M744" t="s">
        <v>2298</v>
      </c>
      <c r="N744" s="1">
        <v>44255</v>
      </c>
      <c r="O744" t="str">
        <f t="shared" si="24"/>
        <v>유지</v>
      </c>
      <c r="P744" t="s">
        <v>4917</v>
      </c>
      <c r="Q744" t="s">
        <v>2196</v>
      </c>
      <c r="R744"/>
      <c r="S744"/>
      <c r="T744"/>
      <c r="U744"/>
      <c r="V744"/>
      <c r="W744" t="s">
        <v>1958</v>
      </c>
      <c r="X744"/>
    </row>
    <row r="745" spans="1:24">
      <c r="A745" t="s">
        <v>2214</v>
      </c>
      <c r="B745" t="s">
        <v>2221</v>
      </c>
      <c r="C745" t="s">
        <v>2219</v>
      </c>
      <c r="D745" t="s">
        <v>1995</v>
      </c>
      <c r="E745" t="s">
        <v>2273</v>
      </c>
      <c r="F745" t="s">
        <v>2282</v>
      </c>
      <c r="G745" t="s">
        <v>2282</v>
      </c>
      <c r="H745">
        <v>58840</v>
      </c>
      <c r="I745" t="s">
        <v>2295</v>
      </c>
      <c r="J745" s="1">
        <v>44230</v>
      </c>
      <c r="K745" s="1">
        <v>44230</v>
      </c>
      <c r="L745">
        <v>5145636200002</v>
      </c>
      <c r="M745" t="s">
        <v>2298</v>
      </c>
      <c r="N745" s="1">
        <v>44255</v>
      </c>
      <c r="O745" t="str">
        <f t="shared" si="24"/>
        <v>유지</v>
      </c>
      <c r="P745" t="s">
        <v>6845</v>
      </c>
      <c r="Q745" t="s">
        <v>2196</v>
      </c>
      <c r="R745"/>
      <c r="S745"/>
      <c r="T745"/>
      <c r="U745"/>
      <c r="V745"/>
      <c r="W745" t="s">
        <v>1958</v>
      </c>
      <c r="X745"/>
    </row>
    <row r="746" spans="1:24">
      <c r="A746" t="s">
        <v>2203</v>
      </c>
      <c r="B746" t="s">
        <v>2219</v>
      </c>
      <c r="C746" t="s">
        <v>2219</v>
      </c>
      <c r="D746" t="s">
        <v>1995</v>
      </c>
      <c r="E746" t="s">
        <v>1917</v>
      </c>
      <c r="F746" t="s">
        <v>2290</v>
      </c>
      <c r="G746" t="s">
        <v>2283</v>
      </c>
      <c r="H746">
        <v>61655</v>
      </c>
      <c r="I746" t="s">
        <v>2296</v>
      </c>
      <c r="J746" s="1">
        <v>44230</v>
      </c>
      <c r="K746" s="1">
        <v>44230</v>
      </c>
      <c r="L746">
        <v>8245636200002</v>
      </c>
      <c r="M746" t="s">
        <v>2184</v>
      </c>
      <c r="N746" s="1">
        <v>44255</v>
      </c>
      <c r="O746" t="str">
        <f t="shared" si="24"/>
        <v>유지</v>
      </c>
      <c r="P746" t="s">
        <v>6845</v>
      </c>
      <c r="Q746" t="s">
        <v>2196</v>
      </c>
      <c r="R746"/>
      <c r="S746"/>
      <c r="T746"/>
      <c r="U746"/>
      <c r="V746"/>
      <c r="W746" t="s">
        <v>1958</v>
      </c>
      <c r="X746"/>
    </row>
    <row r="747" spans="1:24">
      <c r="A747" t="s">
        <v>2201</v>
      </c>
      <c r="B747" t="s">
        <v>2216</v>
      </c>
      <c r="C747" t="s">
        <v>2216</v>
      </c>
      <c r="D747" t="s">
        <v>2253</v>
      </c>
      <c r="E747" t="s">
        <v>1929</v>
      </c>
      <c r="F747" t="s">
        <v>2282</v>
      </c>
      <c r="G747" t="s">
        <v>2282</v>
      </c>
      <c r="H747">
        <v>297900</v>
      </c>
      <c r="I747" t="s">
        <v>2295</v>
      </c>
      <c r="J747" s="1">
        <v>44230</v>
      </c>
      <c r="K747" s="1">
        <v>44230</v>
      </c>
      <c r="L747">
        <v>12557623</v>
      </c>
      <c r="M747" t="s">
        <v>2184</v>
      </c>
      <c r="N747" s="1">
        <v>44255</v>
      </c>
      <c r="O747" t="str">
        <f t="shared" si="24"/>
        <v>유지</v>
      </c>
      <c r="P747" t="str">
        <f t="shared" si="23"/>
        <v>엠피상동</v>
      </c>
      <c r="Q747" t="s">
        <v>2194</v>
      </c>
      <c r="R747"/>
      <c r="S747"/>
      <c r="T747"/>
      <c r="U747"/>
      <c r="V747"/>
      <c r="W747" t="s">
        <v>1960</v>
      </c>
      <c r="X747"/>
    </row>
    <row r="748" spans="1:24">
      <c r="A748" t="s">
        <v>2208</v>
      </c>
      <c r="B748" t="s">
        <v>2222</v>
      </c>
      <c r="C748" t="s">
        <v>2222</v>
      </c>
      <c r="D748" t="s">
        <v>2246</v>
      </c>
      <c r="E748" t="s">
        <v>2270</v>
      </c>
      <c r="F748" t="s">
        <v>2282</v>
      </c>
      <c r="G748" t="s">
        <v>2292</v>
      </c>
      <c r="H748">
        <v>145280</v>
      </c>
      <c r="I748" t="s">
        <v>2295</v>
      </c>
      <c r="J748" s="1">
        <v>44230</v>
      </c>
      <c r="K748" s="1">
        <v>44230</v>
      </c>
      <c r="L748">
        <v>700073246</v>
      </c>
      <c r="M748" t="s">
        <v>1948</v>
      </c>
      <c r="N748" s="1">
        <v>44255</v>
      </c>
      <c r="O748" t="str">
        <f t="shared" si="24"/>
        <v>유지</v>
      </c>
      <c r="P748" t="s">
        <v>6840</v>
      </c>
      <c r="Q748" t="s">
        <v>2194</v>
      </c>
      <c r="R748"/>
      <c r="S748"/>
      <c r="T748"/>
      <c r="U748"/>
      <c r="V748"/>
      <c r="W748" t="s">
        <v>1958</v>
      </c>
      <c r="X748"/>
    </row>
    <row r="749" spans="1:24">
      <c r="A749" t="s">
        <v>2205</v>
      </c>
      <c r="B749" t="s">
        <v>2222</v>
      </c>
      <c r="C749" t="s">
        <v>2242</v>
      </c>
      <c r="D749" t="s">
        <v>2246</v>
      </c>
      <c r="E749" t="s">
        <v>2270</v>
      </c>
      <c r="F749" t="s">
        <v>2282</v>
      </c>
      <c r="G749" t="s">
        <v>2284</v>
      </c>
      <c r="H749">
        <v>145280</v>
      </c>
      <c r="I749" t="s">
        <v>2296</v>
      </c>
      <c r="J749" s="1">
        <v>44230</v>
      </c>
      <c r="K749" s="1">
        <v>44230</v>
      </c>
      <c r="L749">
        <v>700073245</v>
      </c>
      <c r="M749" t="s">
        <v>2184</v>
      </c>
      <c r="N749" s="1">
        <v>44255</v>
      </c>
      <c r="O749" t="str">
        <f t="shared" si="24"/>
        <v>유지</v>
      </c>
      <c r="P749" t="s">
        <v>6840</v>
      </c>
      <c r="Q749" t="s">
        <v>2191</v>
      </c>
      <c r="R749"/>
      <c r="S749"/>
      <c r="T749"/>
      <c r="U749"/>
      <c r="V749"/>
      <c r="W749" t="s">
        <v>2301</v>
      </c>
      <c r="X749"/>
    </row>
    <row r="750" spans="1:24">
      <c r="A750" t="s">
        <v>2201</v>
      </c>
      <c r="B750" t="s">
        <v>2216</v>
      </c>
      <c r="C750" t="s">
        <v>2235</v>
      </c>
      <c r="D750" t="s">
        <v>2031</v>
      </c>
      <c r="E750" t="s">
        <v>2262</v>
      </c>
      <c r="F750" t="s">
        <v>2289</v>
      </c>
      <c r="G750" t="s">
        <v>2284</v>
      </c>
      <c r="H750">
        <v>131400</v>
      </c>
      <c r="I750" t="s">
        <v>2295</v>
      </c>
      <c r="J750" s="1">
        <v>44230</v>
      </c>
      <c r="K750" s="1">
        <v>44230</v>
      </c>
      <c r="L750">
        <v>12558328</v>
      </c>
      <c r="M750" t="s">
        <v>2184</v>
      </c>
      <c r="N750" s="1">
        <v>44255</v>
      </c>
      <c r="O750" t="str">
        <f t="shared" si="24"/>
        <v>유지</v>
      </c>
      <c r="P750" t="str">
        <f t="shared" si="23"/>
        <v>엠피상동</v>
      </c>
      <c r="Q750" t="s">
        <v>2191</v>
      </c>
      <c r="R750"/>
      <c r="S750"/>
      <c r="T750"/>
      <c r="U750"/>
      <c r="V750"/>
      <c r="W750" t="s">
        <v>2301</v>
      </c>
      <c r="X750"/>
    </row>
    <row r="751" spans="1:24">
      <c r="A751" t="s">
        <v>2201</v>
      </c>
      <c r="B751" t="s">
        <v>2216</v>
      </c>
      <c r="C751" t="s">
        <v>2216</v>
      </c>
      <c r="D751" t="s">
        <v>2254</v>
      </c>
      <c r="E751" t="s">
        <v>1925</v>
      </c>
      <c r="F751" t="s">
        <v>2283</v>
      </c>
      <c r="G751" t="s">
        <v>2282</v>
      </c>
      <c r="H751">
        <v>125800</v>
      </c>
      <c r="I751" t="s">
        <v>2295</v>
      </c>
      <c r="J751" s="1">
        <v>44230</v>
      </c>
      <c r="K751" s="1">
        <v>44230</v>
      </c>
      <c r="L751">
        <v>12557237</v>
      </c>
      <c r="M751" t="s">
        <v>1948</v>
      </c>
      <c r="N751" s="1">
        <v>44255</v>
      </c>
      <c r="O751" t="str">
        <f t="shared" si="24"/>
        <v>유지</v>
      </c>
      <c r="P751" t="str">
        <f t="shared" si="23"/>
        <v>엠피상동</v>
      </c>
      <c r="Q751" t="s">
        <v>2299</v>
      </c>
      <c r="R751"/>
      <c r="S751"/>
      <c r="T751"/>
      <c r="U751"/>
      <c r="V751"/>
      <c r="W751" t="s">
        <v>2300</v>
      </c>
      <c r="X751"/>
    </row>
    <row r="752" spans="1:24">
      <c r="A752" t="s">
        <v>2201</v>
      </c>
      <c r="B752" t="s">
        <v>2216</v>
      </c>
      <c r="C752" t="s">
        <v>2235</v>
      </c>
      <c r="D752" t="s">
        <v>2244</v>
      </c>
      <c r="E752" t="s">
        <v>2262</v>
      </c>
      <c r="F752" t="s">
        <v>2284</v>
      </c>
      <c r="G752" t="s">
        <v>2282</v>
      </c>
      <c r="H752">
        <v>166350</v>
      </c>
      <c r="I752" t="s">
        <v>2295</v>
      </c>
      <c r="J752" s="1">
        <v>44229</v>
      </c>
      <c r="K752" s="1">
        <v>44229</v>
      </c>
      <c r="L752">
        <v>12557725</v>
      </c>
      <c r="M752" t="s">
        <v>2184</v>
      </c>
      <c r="N752" s="1">
        <v>44255</v>
      </c>
      <c r="O752" t="str">
        <f t="shared" si="24"/>
        <v>유지</v>
      </c>
      <c r="P752" t="str">
        <f t="shared" si="23"/>
        <v>엠피상동</v>
      </c>
      <c r="Q752" t="s">
        <v>2196</v>
      </c>
      <c r="R752"/>
      <c r="S752"/>
      <c r="T752"/>
      <c r="U752"/>
      <c r="V752"/>
      <c r="W752" t="s">
        <v>1958</v>
      </c>
      <c r="X752"/>
    </row>
    <row r="753" spans="1:24">
      <c r="A753" t="s">
        <v>1870</v>
      </c>
      <c r="B753" t="s">
        <v>2217</v>
      </c>
      <c r="C753" t="s">
        <v>2216</v>
      </c>
      <c r="D753" t="s">
        <v>1000</v>
      </c>
      <c r="E753" t="s">
        <v>2274</v>
      </c>
      <c r="F753" t="s">
        <v>2282</v>
      </c>
      <c r="G753" t="s">
        <v>2282</v>
      </c>
      <c r="H753">
        <v>300000</v>
      </c>
      <c r="I753" t="s">
        <v>2296</v>
      </c>
      <c r="J753" s="1">
        <v>44229</v>
      </c>
      <c r="K753" s="1">
        <v>44229</v>
      </c>
      <c r="L753">
        <v>12557625</v>
      </c>
      <c r="M753" t="s">
        <v>2184</v>
      </c>
      <c r="N753" s="1">
        <v>44255</v>
      </c>
      <c r="O753" t="str">
        <f t="shared" si="24"/>
        <v>유지</v>
      </c>
      <c r="P753" t="str">
        <f t="shared" si="23"/>
        <v>엠피상동</v>
      </c>
      <c r="Q753" t="s">
        <v>2196</v>
      </c>
      <c r="R753"/>
      <c r="S753"/>
      <c r="T753"/>
      <c r="U753"/>
      <c r="V753"/>
      <c r="W753" t="s">
        <v>1958</v>
      </c>
      <c r="X753"/>
    </row>
    <row r="754" spans="1:24">
      <c r="A754" t="s">
        <v>2206</v>
      </c>
      <c r="B754" t="s">
        <v>2223</v>
      </c>
      <c r="C754" t="s">
        <v>2243</v>
      </c>
      <c r="D754" t="s">
        <v>2255</v>
      </c>
      <c r="E754" t="s">
        <v>2275</v>
      </c>
      <c r="F754" t="s">
        <v>2291</v>
      </c>
      <c r="G754" t="s">
        <v>2291</v>
      </c>
      <c r="H754">
        <v>52100</v>
      </c>
      <c r="I754" t="s">
        <v>2295</v>
      </c>
      <c r="J754" s="1">
        <v>44229</v>
      </c>
      <c r="K754" s="1">
        <v>44229</v>
      </c>
      <c r="L754">
        <v>3018305160001</v>
      </c>
      <c r="M754" t="s">
        <v>2184</v>
      </c>
      <c r="N754" s="1">
        <v>44255</v>
      </c>
      <c r="O754" t="str">
        <f t="shared" si="24"/>
        <v>유지</v>
      </c>
      <c r="P754" t="s">
        <v>6823</v>
      </c>
      <c r="Q754" t="s">
        <v>2196</v>
      </c>
      <c r="R754"/>
      <c r="S754"/>
      <c r="T754"/>
      <c r="U754"/>
      <c r="V754"/>
      <c r="W754" t="s">
        <v>1958</v>
      </c>
      <c r="X754"/>
    </row>
    <row r="755" spans="1:24">
      <c r="A755" t="s">
        <v>2201</v>
      </c>
      <c r="B755" t="s">
        <v>2216</v>
      </c>
      <c r="C755" t="s">
        <v>2235</v>
      </c>
      <c r="D755" t="s">
        <v>2027</v>
      </c>
      <c r="E755" t="s">
        <v>2276</v>
      </c>
      <c r="F755" t="s">
        <v>2283</v>
      </c>
      <c r="G755" t="s">
        <v>2286</v>
      </c>
      <c r="H755">
        <v>68701</v>
      </c>
      <c r="I755" t="s">
        <v>2295</v>
      </c>
      <c r="J755" s="1">
        <v>44229</v>
      </c>
      <c r="K755" s="1">
        <v>44229</v>
      </c>
      <c r="L755">
        <v>221020119213</v>
      </c>
      <c r="M755" t="s">
        <v>2184</v>
      </c>
      <c r="N755" s="1">
        <v>44255</v>
      </c>
      <c r="O755" t="str">
        <f t="shared" si="24"/>
        <v>유지</v>
      </c>
      <c r="P755" t="str">
        <f t="shared" si="23"/>
        <v>엠피상동</v>
      </c>
      <c r="Q755" t="s">
        <v>2196</v>
      </c>
      <c r="R755"/>
      <c r="S755"/>
      <c r="T755"/>
      <c r="U755"/>
      <c r="V755"/>
      <c r="W755" t="s">
        <v>2300</v>
      </c>
      <c r="X755"/>
    </row>
    <row r="756" spans="1:24">
      <c r="A756" t="s">
        <v>2210</v>
      </c>
      <c r="B756" t="s">
        <v>2231</v>
      </c>
      <c r="C756" t="s">
        <v>2230</v>
      </c>
      <c r="D756" t="s">
        <v>2256</v>
      </c>
      <c r="E756" t="s">
        <v>1928</v>
      </c>
      <c r="F756" t="s">
        <v>2282</v>
      </c>
      <c r="G756" t="s">
        <v>2282</v>
      </c>
      <c r="H756">
        <v>35250</v>
      </c>
      <c r="I756" t="s">
        <v>2295</v>
      </c>
      <c r="J756" s="1">
        <v>44229</v>
      </c>
      <c r="K756" s="1">
        <v>44229</v>
      </c>
      <c r="L756">
        <v>65412100001</v>
      </c>
      <c r="M756" t="s">
        <v>2184</v>
      </c>
      <c r="N756" s="1">
        <v>44255</v>
      </c>
      <c r="O756" t="str">
        <f t="shared" si="24"/>
        <v>유지</v>
      </c>
      <c r="P756" t="s">
        <v>4917</v>
      </c>
      <c r="Q756" t="s">
        <v>2196</v>
      </c>
      <c r="R756"/>
      <c r="S756"/>
      <c r="T756"/>
      <c r="U756"/>
      <c r="V756"/>
      <c r="W756" t="s">
        <v>1958</v>
      </c>
      <c r="X756"/>
    </row>
    <row r="757" spans="1:24">
      <c r="A757" t="s">
        <v>2201</v>
      </c>
      <c r="B757" t="s">
        <v>2217</v>
      </c>
      <c r="C757" t="s">
        <v>2216</v>
      </c>
      <c r="D757" t="s">
        <v>2254</v>
      </c>
      <c r="E757" t="s">
        <v>1917</v>
      </c>
      <c r="F757" t="s">
        <v>2282</v>
      </c>
      <c r="G757" t="s">
        <v>2283</v>
      </c>
      <c r="H757">
        <v>52676</v>
      </c>
      <c r="I757" t="s">
        <v>2295</v>
      </c>
      <c r="J757" s="1">
        <v>44229</v>
      </c>
      <c r="K757" s="1">
        <v>44229</v>
      </c>
      <c r="L757">
        <v>1725636200006</v>
      </c>
      <c r="M757" t="s">
        <v>2298</v>
      </c>
      <c r="N757" s="1">
        <v>44255</v>
      </c>
      <c r="O757" t="str">
        <f t="shared" si="24"/>
        <v>유지</v>
      </c>
      <c r="P757" t="str">
        <f t="shared" si="23"/>
        <v>엠피상동</v>
      </c>
      <c r="Q757" t="s">
        <v>2196</v>
      </c>
      <c r="R757"/>
      <c r="S757"/>
      <c r="T757"/>
      <c r="U757"/>
      <c r="V757"/>
      <c r="W757" t="s">
        <v>2301</v>
      </c>
      <c r="X757"/>
    </row>
    <row r="758" spans="1:24">
      <c r="A758" t="s">
        <v>1870</v>
      </c>
      <c r="B758" t="s">
        <v>2217</v>
      </c>
      <c r="C758" t="s">
        <v>2216</v>
      </c>
      <c r="D758" t="s">
        <v>2257</v>
      </c>
      <c r="E758" t="s">
        <v>2277</v>
      </c>
      <c r="F758" t="s">
        <v>2284</v>
      </c>
      <c r="G758" t="s">
        <v>2291</v>
      </c>
      <c r="H758">
        <v>5000000</v>
      </c>
      <c r="I758" t="s">
        <v>2295</v>
      </c>
      <c r="J758" s="1">
        <v>44228</v>
      </c>
      <c r="K758" s="1">
        <v>44228</v>
      </c>
      <c r="L758">
        <v>221020118864</v>
      </c>
      <c r="M758" t="s">
        <v>1948</v>
      </c>
      <c r="N758" s="1">
        <v>44255</v>
      </c>
      <c r="O758" t="str">
        <f t="shared" si="24"/>
        <v>유지</v>
      </c>
      <c r="P758" t="str">
        <f t="shared" si="23"/>
        <v>엠피상동</v>
      </c>
      <c r="Q758" t="s">
        <v>2194</v>
      </c>
      <c r="R758"/>
      <c r="S758"/>
      <c r="T758"/>
      <c r="U758"/>
      <c r="V758"/>
      <c r="W758" t="s">
        <v>1958</v>
      </c>
      <c r="X758"/>
    </row>
    <row r="759" spans="1:24">
      <c r="A759" t="s">
        <v>2215</v>
      </c>
      <c r="B759" t="s">
        <v>2232</v>
      </c>
      <c r="C759" t="s">
        <v>2233</v>
      </c>
      <c r="D759" t="s">
        <v>2096</v>
      </c>
      <c r="E759" t="s">
        <v>2278</v>
      </c>
      <c r="F759" t="s">
        <v>2287</v>
      </c>
      <c r="G759" t="s">
        <v>2287</v>
      </c>
      <c r="H759">
        <v>36480</v>
      </c>
      <c r="I759" t="s">
        <v>2295</v>
      </c>
      <c r="J759" s="1">
        <v>44228</v>
      </c>
      <c r="K759" s="1">
        <v>44228</v>
      </c>
      <c r="L759">
        <v>112454966</v>
      </c>
      <c r="M759" t="s">
        <v>2184</v>
      </c>
      <c r="N759" s="1">
        <v>44255</v>
      </c>
      <c r="O759" t="str">
        <f t="shared" si="24"/>
        <v>유지</v>
      </c>
      <c r="P759" t="s">
        <v>6848</v>
      </c>
      <c r="Q759" t="s">
        <v>2196</v>
      </c>
      <c r="R759"/>
      <c r="S759"/>
      <c r="T759"/>
      <c r="U759"/>
      <c r="V759"/>
      <c r="W759" t="s">
        <v>1958</v>
      </c>
      <c r="X759"/>
    </row>
    <row r="760" spans="1:24">
      <c r="A760" t="s">
        <v>2215</v>
      </c>
      <c r="B760" t="s">
        <v>2233</v>
      </c>
      <c r="C760" t="s">
        <v>2233</v>
      </c>
      <c r="D760" t="s">
        <v>2096</v>
      </c>
      <c r="E760" t="s">
        <v>2279</v>
      </c>
      <c r="F760" t="s">
        <v>2282</v>
      </c>
      <c r="G760" t="s">
        <v>2282</v>
      </c>
      <c r="H760">
        <v>41320</v>
      </c>
      <c r="I760" t="s">
        <v>2295</v>
      </c>
      <c r="J760" s="1">
        <v>44228</v>
      </c>
      <c r="K760" s="1">
        <v>44228</v>
      </c>
      <c r="L760">
        <v>112454932</v>
      </c>
      <c r="M760" t="s">
        <v>1948</v>
      </c>
      <c r="N760" s="1">
        <v>44255</v>
      </c>
      <c r="O760" t="str">
        <f t="shared" si="24"/>
        <v>유지</v>
      </c>
      <c r="P760" t="s">
        <v>993</v>
      </c>
      <c r="Q760" t="s">
        <v>2194</v>
      </c>
      <c r="R760"/>
      <c r="S760"/>
      <c r="T760"/>
      <c r="U760"/>
      <c r="V760"/>
      <c r="W760" t="s">
        <v>1960</v>
      </c>
      <c r="X760"/>
    </row>
    <row r="761" spans="1:24">
      <c r="A761" t="s">
        <v>2212</v>
      </c>
      <c r="B761" t="s">
        <v>2234</v>
      </c>
      <c r="C761" t="s">
        <v>2227</v>
      </c>
      <c r="D761" t="s">
        <v>2088</v>
      </c>
      <c r="E761" t="s">
        <v>2280</v>
      </c>
      <c r="F761" t="s">
        <v>2282</v>
      </c>
      <c r="G761" t="s">
        <v>2283</v>
      </c>
      <c r="H761">
        <v>39250</v>
      </c>
      <c r="I761" t="s">
        <v>2295</v>
      </c>
      <c r="J761" s="1">
        <v>44228</v>
      </c>
      <c r="K761" s="1">
        <v>44228</v>
      </c>
      <c r="L761">
        <v>47500220001</v>
      </c>
      <c r="M761" t="s">
        <v>2298</v>
      </c>
      <c r="N761" s="1">
        <v>44255</v>
      </c>
      <c r="O761" t="str">
        <f t="shared" si="24"/>
        <v>유지</v>
      </c>
      <c r="P761" t="s">
        <v>6854</v>
      </c>
      <c r="Q761" t="s">
        <v>2196</v>
      </c>
      <c r="R761"/>
      <c r="S761"/>
      <c r="T761"/>
      <c r="U761"/>
      <c r="V761"/>
      <c r="W761" t="s">
        <v>2301</v>
      </c>
      <c r="X761"/>
    </row>
    <row r="762" spans="1:24">
      <c r="A762" t="s">
        <v>2201</v>
      </c>
      <c r="B762" t="s">
        <v>2216</v>
      </c>
      <c r="C762" t="s">
        <v>2235</v>
      </c>
      <c r="D762" t="s">
        <v>2258</v>
      </c>
      <c r="E762" t="s">
        <v>2281</v>
      </c>
      <c r="F762" t="s">
        <v>2292</v>
      </c>
      <c r="G762" t="s">
        <v>2282</v>
      </c>
      <c r="H762">
        <v>119029</v>
      </c>
      <c r="I762" t="s">
        <v>2295</v>
      </c>
      <c r="J762" s="1">
        <v>44228</v>
      </c>
      <c r="K762" s="1">
        <v>44228</v>
      </c>
      <c r="L762">
        <v>6002517000024</v>
      </c>
      <c r="M762" t="s">
        <v>2184</v>
      </c>
      <c r="N762" s="1">
        <v>44255</v>
      </c>
      <c r="O762" t="str">
        <f t="shared" si="24"/>
        <v>유지</v>
      </c>
      <c r="P762" t="str">
        <f t="shared" si="23"/>
        <v>엠피상동</v>
      </c>
      <c r="Q762" t="s">
        <v>2196</v>
      </c>
      <c r="R762"/>
      <c r="S762"/>
      <c r="T762"/>
      <c r="U762"/>
      <c r="V762"/>
      <c r="W762" t="s">
        <v>1958</v>
      </c>
      <c r="X762"/>
    </row>
    <row r="763" spans="1:24">
      <c r="A763" t="s">
        <v>2302</v>
      </c>
      <c r="B763" t="s">
        <v>2317</v>
      </c>
      <c r="C763" t="s">
        <v>2333</v>
      </c>
      <c r="D763" t="s">
        <v>2369</v>
      </c>
      <c r="E763" t="s">
        <v>2497</v>
      </c>
      <c r="F763" t="s">
        <v>2651</v>
      </c>
      <c r="G763" t="s">
        <v>2653</v>
      </c>
      <c r="H763">
        <v>57000</v>
      </c>
      <c r="I763" t="s">
        <v>2656</v>
      </c>
      <c r="J763" s="1">
        <v>44225</v>
      </c>
      <c r="K763" s="1">
        <v>44225</v>
      </c>
      <c r="L763">
        <v>20210520585</v>
      </c>
      <c r="M763" t="s">
        <v>2662</v>
      </c>
      <c r="N763" s="1">
        <v>44227</v>
      </c>
      <c r="O763" t="str">
        <f t="shared" ref="O763:O826" si="25" xml:space="preserve"> IF(K763&gt;N763,W763,I763)</f>
        <v>정상</v>
      </c>
      <c r="P763" t="str">
        <f t="shared" si="23"/>
        <v>엠피송내</v>
      </c>
      <c r="Q763" t="s">
        <v>1956</v>
      </c>
      <c r="R763"/>
      <c r="S763"/>
      <c r="T763"/>
      <c r="U763"/>
      <c r="V763"/>
      <c r="W763" t="s">
        <v>1958</v>
      </c>
      <c r="X763"/>
    </row>
    <row r="764" spans="1:24">
      <c r="A764" t="s">
        <v>2303</v>
      </c>
      <c r="B764" t="s">
        <v>2318</v>
      </c>
      <c r="C764"/>
      <c r="D764" t="s">
        <v>2370</v>
      </c>
      <c r="E764" t="s">
        <v>2498</v>
      </c>
      <c r="F764" t="s">
        <v>2651</v>
      </c>
      <c r="G764" t="s">
        <v>2654</v>
      </c>
      <c r="H764">
        <v>20000</v>
      </c>
      <c r="I764" t="s">
        <v>2656</v>
      </c>
      <c r="J764" s="1">
        <v>44225</v>
      </c>
      <c r="K764" s="1">
        <v>44225</v>
      </c>
      <c r="L764">
        <v>20210528159</v>
      </c>
      <c r="M764" t="s">
        <v>2662</v>
      </c>
      <c r="N764" s="1">
        <v>44227</v>
      </c>
      <c r="O764" t="str">
        <f t="shared" si="25"/>
        <v>정상</v>
      </c>
      <c r="P764" t="str">
        <f t="shared" si="23"/>
        <v>엠피의정부</v>
      </c>
      <c r="Q764" t="s">
        <v>1956</v>
      </c>
      <c r="R764"/>
      <c r="S764"/>
      <c r="T764"/>
      <c r="U764"/>
      <c r="V764"/>
      <c r="W764" t="s">
        <v>1958</v>
      </c>
      <c r="X764"/>
    </row>
    <row r="765" spans="1:24">
      <c r="A765" t="s">
        <v>2303</v>
      </c>
      <c r="B765" t="s">
        <v>2318</v>
      </c>
      <c r="C765"/>
      <c r="D765" t="s">
        <v>2370</v>
      </c>
      <c r="E765" t="s">
        <v>2498</v>
      </c>
      <c r="F765" t="s">
        <v>2651</v>
      </c>
      <c r="G765" t="s">
        <v>2653</v>
      </c>
      <c r="H765">
        <v>77789</v>
      </c>
      <c r="I765" t="s">
        <v>2656</v>
      </c>
      <c r="J765" s="1">
        <v>44225</v>
      </c>
      <c r="K765" s="1">
        <v>44225</v>
      </c>
      <c r="L765">
        <v>20210523499</v>
      </c>
      <c r="M765" t="s">
        <v>2662</v>
      </c>
      <c r="N765" s="1">
        <v>44227</v>
      </c>
      <c r="O765" t="str">
        <f t="shared" si="25"/>
        <v>정상</v>
      </c>
      <c r="P765" t="str">
        <f t="shared" si="23"/>
        <v>엠피의정부</v>
      </c>
      <c r="Q765" t="s">
        <v>1956</v>
      </c>
      <c r="R765"/>
      <c r="S765"/>
      <c r="T765"/>
      <c r="U765"/>
      <c r="V765"/>
      <c r="W765" t="s">
        <v>1958</v>
      </c>
      <c r="X765"/>
    </row>
    <row r="766" spans="1:24">
      <c r="A766" t="s">
        <v>2304</v>
      </c>
      <c r="B766" t="s">
        <v>2319</v>
      </c>
      <c r="C766" t="s">
        <v>2239</v>
      </c>
      <c r="D766" t="s">
        <v>2371</v>
      </c>
      <c r="E766" t="s">
        <v>2499</v>
      </c>
      <c r="F766" t="s">
        <v>2651</v>
      </c>
      <c r="G766" t="s">
        <v>2653</v>
      </c>
      <c r="H766">
        <v>30300</v>
      </c>
      <c r="I766" t="s">
        <v>2656</v>
      </c>
      <c r="J766" s="1">
        <v>44225</v>
      </c>
      <c r="K766" s="1">
        <v>44225</v>
      </c>
      <c r="L766">
        <v>20210530705</v>
      </c>
      <c r="M766" t="s">
        <v>2662</v>
      </c>
      <c r="N766" s="1">
        <v>44227</v>
      </c>
      <c r="O766" t="str">
        <f t="shared" si="25"/>
        <v>정상</v>
      </c>
      <c r="P766" t="str">
        <f t="shared" si="23"/>
        <v>엠피가온</v>
      </c>
      <c r="Q766" t="s">
        <v>1951</v>
      </c>
      <c r="R766"/>
      <c r="S766"/>
      <c r="T766"/>
      <c r="U766"/>
      <c r="V766"/>
      <c r="W766" t="s">
        <v>1958</v>
      </c>
      <c r="X766"/>
    </row>
    <row r="767" spans="1:24">
      <c r="A767" t="s">
        <v>2305</v>
      </c>
      <c r="B767" t="s">
        <v>2320</v>
      </c>
      <c r="C767" t="s">
        <v>2334</v>
      </c>
      <c r="D767" t="s">
        <v>2372</v>
      </c>
      <c r="E767" t="s">
        <v>2152</v>
      </c>
      <c r="F767" t="s">
        <v>2651</v>
      </c>
      <c r="G767" t="s">
        <v>2653</v>
      </c>
      <c r="H767">
        <v>22155</v>
      </c>
      <c r="I767" t="s">
        <v>2656</v>
      </c>
      <c r="J767" s="1">
        <v>44225</v>
      </c>
      <c r="K767" s="1">
        <v>44225</v>
      </c>
      <c r="L767">
        <v>20210506224</v>
      </c>
      <c r="M767" t="s">
        <v>2662</v>
      </c>
      <c r="N767" s="1">
        <v>44227</v>
      </c>
      <c r="O767" t="str">
        <f t="shared" si="25"/>
        <v>정상</v>
      </c>
      <c r="P767" t="s">
        <v>6831</v>
      </c>
      <c r="Q767" t="s">
        <v>1956</v>
      </c>
      <c r="R767"/>
      <c r="S767"/>
      <c r="T767"/>
      <c r="U767"/>
      <c r="V767"/>
      <c r="W767" t="s">
        <v>1958</v>
      </c>
      <c r="X767"/>
    </row>
    <row r="768" spans="1:24">
      <c r="A768" t="s">
        <v>2306</v>
      </c>
      <c r="B768" t="s">
        <v>2321</v>
      </c>
      <c r="C768"/>
      <c r="D768" t="s">
        <v>2373</v>
      </c>
      <c r="E768" t="s">
        <v>2152</v>
      </c>
      <c r="F768" t="s">
        <v>2651</v>
      </c>
      <c r="G768" t="s">
        <v>2654</v>
      </c>
      <c r="H768">
        <v>50000</v>
      </c>
      <c r="I768" t="s">
        <v>2657</v>
      </c>
      <c r="J768" s="1">
        <v>44225</v>
      </c>
      <c r="K768" s="1">
        <v>44225</v>
      </c>
      <c r="L768">
        <v>20210525352</v>
      </c>
      <c r="M768" t="s">
        <v>2662</v>
      </c>
      <c r="N768" s="1">
        <v>44227</v>
      </c>
      <c r="O768" t="str">
        <f t="shared" si="25"/>
        <v>정상</v>
      </c>
      <c r="P768" t="str">
        <f t="shared" si="23"/>
        <v>엠피여주</v>
      </c>
      <c r="Q768" t="s">
        <v>1956</v>
      </c>
      <c r="R768"/>
      <c r="S768"/>
      <c r="T768"/>
      <c r="U768"/>
      <c r="V768"/>
      <c r="W768" t="s">
        <v>1958</v>
      </c>
      <c r="X768"/>
    </row>
    <row r="769" spans="1:24">
      <c r="A769" t="s">
        <v>2304</v>
      </c>
      <c r="B769" t="s">
        <v>2319</v>
      </c>
      <c r="C769" t="s">
        <v>2335</v>
      </c>
      <c r="D769" t="s">
        <v>2374</v>
      </c>
      <c r="E769" t="s">
        <v>2500</v>
      </c>
      <c r="F769" t="s">
        <v>2651</v>
      </c>
      <c r="G769" t="s">
        <v>2653</v>
      </c>
      <c r="H769">
        <v>15000</v>
      </c>
      <c r="I769" t="s">
        <v>2657</v>
      </c>
      <c r="J769" s="1">
        <v>44225</v>
      </c>
      <c r="K769" s="1">
        <v>44225</v>
      </c>
      <c r="L769">
        <v>20210521488</v>
      </c>
      <c r="M769" t="s">
        <v>2662</v>
      </c>
      <c r="N769" s="1">
        <v>44227</v>
      </c>
      <c r="O769" t="str">
        <f t="shared" si="25"/>
        <v>정상</v>
      </c>
      <c r="P769" t="str">
        <f t="shared" ref="P769:P832" si="26">A769</f>
        <v>엠피가온</v>
      </c>
      <c r="Q769" t="s">
        <v>1952</v>
      </c>
      <c r="R769"/>
      <c r="S769"/>
      <c r="T769"/>
      <c r="U769"/>
      <c r="V769"/>
      <c r="W769" t="s">
        <v>1960</v>
      </c>
      <c r="X769"/>
    </row>
    <row r="770" spans="1:24">
      <c r="A770" t="s">
        <v>2307</v>
      </c>
      <c r="B770"/>
      <c r="C770"/>
      <c r="D770" t="s">
        <v>2375</v>
      </c>
      <c r="E770" t="s">
        <v>2501</v>
      </c>
      <c r="F770" t="s">
        <v>2651</v>
      </c>
      <c r="G770" t="s">
        <v>2653</v>
      </c>
      <c r="H770">
        <v>157978</v>
      </c>
      <c r="I770" t="s">
        <v>2656</v>
      </c>
      <c r="J770" s="1">
        <v>44225</v>
      </c>
      <c r="K770" s="1">
        <v>44225</v>
      </c>
      <c r="L770">
        <v>20210518601</v>
      </c>
      <c r="M770" t="s">
        <v>2662</v>
      </c>
      <c r="N770" s="1">
        <v>44227</v>
      </c>
      <c r="O770" t="str">
        <f t="shared" si="25"/>
        <v>정상</v>
      </c>
      <c r="P770" t="str">
        <f t="shared" si="26"/>
        <v>엠피레전드</v>
      </c>
      <c r="Q770" t="s">
        <v>1956</v>
      </c>
      <c r="R770"/>
      <c r="S770"/>
      <c r="T770"/>
      <c r="U770"/>
      <c r="V770"/>
      <c r="W770" t="s">
        <v>1958</v>
      </c>
      <c r="X770"/>
    </row>
    <row r="771" spans="1:24">
      <c r="A771" t="s">
        <v>2308</v>
      </c>
      <c r="B771" t="s">
        <v>2322</v>
      </c>
      <c r="C771" t="s">
        <v>2336</v>
      </c>
      <c r="D771" t="s">
        <v>2376</v>
      </c>
      <c r="E771" t="s">
        <v>2502</v>
      </c>
      <c r="F771" t="s">
        <v>2651</v>
      </c>
      <c r="G771" t="s">
        <v>2653</v>
      </c>
      <c r="H771">
        <v>64700</v>
      </c>
      <c r="I771" t="s">
        <v>2658</v>
      </c>
      <c r="J771" s="1">
        <v>44225</v>
      </c>
      <c r="K771" s="1">
        <v>44225</v>
      </c>
      <c r="L771">
        <v>20210509248</v>
      </c>
      <c r="M771" t="s">
        <v>2662</v>
      </c>
      <c r="N771" s="1">
        <v>44227</v>
      </c>
      <c r="O771" t="str">
        <f t="shared" si="25"/>
        <v>정상</v>
      </c>
      <c r="P771" t="str">
        <f t="shared" si="26"/>
        <v>엠피상동</v>
      </c>
      <c r="Q771" t="s">
        <v>1956</v>
      </c>
      <c r="R771"/>
      <c r="S771"/>
      <c r="T771"/>
      <c r="U771"/>
      <c r="V771"/>
      <c r="W771" t="s">
        <v>1958</v>
      </c>
      <c r="X771"/>
    </row>
    <row r="772" spans="1:24">
      <c r="A772" t="s">
        <v>2309</v>
      </c>
      <c r="B772"/>
      <c r="C772"/>
      <c r="D772" t="s">
        <v>2377</v>
      </c>
      <c r="E772" t="s">
        <v>2503</v>
      </c>
      <c r="F772" t="s">
        <v>2651</v>
      </c>
      <c r="G772" t="s">
        <v>2653</v>
      </c>
      <c r="H772">
        <v>20940</v>
      </c>
      <c r="I772" t="s">
        <v>2657</v>
      </c>
      <c r="J772" s="1">
        <v>44225</v>
      </c>
      <c r="K772" s="1">
        <v>44225</v>
      </c>
      <c r="L772">
        <v>20210515215</v>
      </c>
      <c r="M772" t="s">
        <v>2663</v>
      </c>
      <c r="N772" s="1">
        <v>44227</v>
      </c>
      <c r="O772" t="str">
        <f t="shared" si="25"/>
        <v>정상</v>
      </c>
      <c r="P772" t="str">
        <f t="shared" si="26"/>
        <v>엠피성공</v>
      </c>
      <c r="Q772" t="s">
        <v>1956</v>
      </c>
      <c r="R772"/>
      <c r="S772"/>
      <c r="T772"/>
      <c r="U772"/>
      <c r="V772"/>
      <c r="W772" t="s">
        <v>1958</v>
      </c>
      <c r="X772"/>
    </row>
    <row r="773" spans="1:24">
      <c r="A773" t="s">
        <v>2303</v>
      </c>
      <c r="B773" t="s">
        <v>2318</v>
      </c>
      <c r="C773"/>
      <c r="D773" t="s">
        <v>2370</v>
      </c>
      <c r="E773" t="s">
        <v>2497</v>
      </c>
      <c r="F773" t="s">
        <v>2651</v>
      </c>
      <c r="G773" t="s">
        <v>2653</v>
      </c>
      <c r="H773">
        <v>39000</v>
      </c>
      <c r="I773" t="s">
        <v>2656</v>
      </c>
      <c r="J773" s="1">
        <v>44225</v>
      </c>
      <c r="K773" s="1">
        <v>44225</v>
      </c>
      <c r="L773">
        <v>20210516661</v>
      </c>
      <c r="M773" t="s">
        <v>2662</v>
      </c>
      <c r="N773" s="1">
        <v>44227</v>
      </c>
      <c r="O773" t="str">
        <f t="shared" si="25"/>
        <v>정상</v>
      </c>
      <c r="P773" t="str">
        <f t="shared" si="26"/>
        <v>엠피의정부</v>
      </c>
      <c r="Q773" t="s">
        <v>1954</v>
      </c>
      <c r="R773"/>
      <c r="S773"/>
      <c r="T773"/>
      <c r="U773"/>
      <c r="V773"/>
      <c r="W773" t="s">
        <v>1958</v>
      </c>
      <c r="X773"/>
    </row>
    <row r="774" spans="1:24">
      <c r="A774" t="s">
        <v>2306</v>
      </c>
      <c r="B774" t="s">
        <v>2321</v>
      </c>
      <c r="C774"/>
      <c r="D774" t="s">
        <v>2096</v>
      </c>
      <c r="E774" t="s">
        <v>2504</v>
      </c>
      <c r="F774" t="s">
        <v>2651</v>
      </c>
      <c r="G774" t="s">
        <v>2653</v>
      </c>
      <c r="H774">
        <v>70200</v>
      </c>
      <c r="I774" t="s">
        <v>2656</v>
      </c>
      <c r="J774" s="1">
        <v>44225</v>
      </c>
      <c r="K774" s="1">
        <v>44225</v>
      </c>
      <c r="L774">
        <v>320210235490</v>
      </c>
      <c r="M774" t="s">
        <v>2662</v>
      </c>
      <c r="N774" s="1">
        <v>44227</v>
      </c>
      <c r="O774" t="str">
        <f t="shared" si="25"/>
        <v>정상</v>
      </c>
      <c r="P774" t="str">
        <f t="shared" si="26"/>
        <v>엠피여주</v>
      </c>
      <c r="Q774" t="s">
        <v>1956</v>
      </c>
      <c r="R774"/>
      <c r="S774"/>
      <c r="T774"/>
      <c r="U774"/>
      <c r="V774"/>
      <c r="W774" t="s">
        <v>1958</v>
      </c>
      <c r="X774" s="1">
        <v>64313</v>
      </c>
    </row>
    <row r="775" spans="1:24">
      <c r="A775" t="s">
        <v>2310</v>
      </c>
      <c r="B775"/>
      <c r="C775"/>
      <c r="D775" t="s">
        <v>2378</v>
      </c>
      <c r="E775" t="s">
        <v>2505</v>
      </c>
      <c r="F775" t="s">
        <v>2651</v>
      </c>
      <c r="G775" t="s">
        <v>2653</v>
      </c>
      <c r="H775">
        <v>10890</v>
      </c>
      <c r="I775" t="s">
        <v>2656</v>
      </c>
      <c r="J775" s="1">
        <v>44225</v>
      </c>
      <c r="K775" s="1">
        <v>44225</v>
      </c>
      <c r="L775">
        <v>320210253378</v>
      </c>
      <c r="M775" t="s">
        <v>2662</v>
      </c>
      <c r="N775" s="1">
        <v>44227</v>
      </c>
      <c r="O775" t="str">
        <f t="shared" si="25"/>
        <v>정상</v>
      </c>
      <c r="P775" t="str">
        <f t="shared" si="26"/>
        <v>엠피프라임</v>
      </c>
      <c r="Q775" t="s">
        <v>1956</v>
      </c>
      <c r="R775"/>
      <c r="S775"/>
      <c r="T775"/>
      <c r="U775"/>
      <c r="V775"/>
      <c r="W775" t="s">
        <v>1958</v>
      </c>
      <c r="X775" s="1">
        <v>51530</v>
      </c>
    </row>
    <row r="776" spans="1:24">
      <c r="A776" t="s">
        <v>2303</v>
      </c>
      <c r="B776" t="s">
        <v>2318</v>
      </c>
      <c r="C776" t="s">
        <v>2337</v>
      </c>
      <c r="D776" t="s">
        <v>2379</v>
      </c>
      <c r="E776" t="s">
        <v>2506</v>
      </c>
      <c r="F776" t="s">
        <v>2652</v>
      </c>
      <c r="G776" t="s">
        <v>2653</v>
      </c>
      <c r="H776">
        <v>32000</v>
      </c>
      <c r="I776" t="s">
        <v>2657</v>
      </c>
      <c r="J776" s="1">
        <v>44225</v>
      </c>
      <c r="K776" s="1">
        <v>44225</v>
      </c>
      <c r="L776">
        <v>3190809323111</v>
      </c>
      <c r="M776" t="s">
        <v>2662</v>
      </c>
      <c r="N776" s="1">
        <v>44227</v>
      </c>
      <c r="O776" t="str">
        <f t="shared" si="25"/>
        <v>정상</v>
      </c>
      <c r="P776" t="str">
        <f t="shared" si="26"/>
        <v>엠피의정부</v>
      </c>
      <c r="Q776" t="s">
        <v>1956</v>
      </c>
      <c r="R776"/>
      <c r="S776"/>
      <c r="T776"/>
      <c r="U776"/>
      <c r="V776"/>
      <c r="W776" t="s">
        <v>1958</v>
      </c>
      <c r="X776" s="1">
        <v>65409</v>
      </c>
    </row>
    <row r="777" spans="1:24">
      <c r="A777" t="s">
        <v>992</v>
      </c>
      <c r="B777" t="s">
        <v>2318</v>
      </c>
      <c r="C777" t="s">
        <v>2337</v>
      </c>
      <c r="D777" t="s">
        <v>2379</v>
      </c>
      <c r="E777" t="s">
        <v>2507</v>
      </c>
      <c r="F777" t="s">
        <v>2651</v>
      </c>
      <c r="G777" t="s">
        <v>2653</v>
      </c>
      <c r="H777">
        <v>36300</v>
      </c>
      <c r="I777" t="s">
        <v>2656</v>
      </c>
      <c r="J777" s="1">
        <v>44225</v>
      </c>
      <c r="K777" s="1">
        <v>44225</v>
      </c>
      <c r="L777">
        <v>3190810637931</v>
      </c>
      <c r="M777" t="s">
        <v>2662</v>
      </c>
      <c r="N777" s="1">
        <v>44227</v>
      </c>
      <c r="O777" t="str">
        <f t="shared" si="25"/>
        <v>정상</v>
      </c>
      <c r="P777" t="str">
        <f t="shared" si="26"/>
        <v>엠피의정부</v>
      </c>
      <c r="Q777" t="s">
        <v>1956</v>
      </c>
      <c r="R777"/>
      <c r="S777"/>
      <c r="T777"/>
      <c r="U777"/>
      <c r="V777"/>
      <c r="W777" t="s">
        <v>1958</v>
      </c>
      <c r="X777" s="1">
        <v>62122</v>
      </c>
    </row>
    <row r="778" spans="1:24">
      <c r="A778" t="s">
        <v>2311</v>
      </c>
      <c r="B778" t="s">
        <v>2323</v>
      </c>
      <c r="C778" t="s">
        <v>2338</v>
      </c>
      <c r="D778" t="s">
        <v>2380</v>
      </c>
      <c r="E778" t="s">
        <v>2508</v>
      </c>
      <c r="F778" t="s">
        <v>2651</v>
      </c>
      <c r="G778" t="s">
        <v>2653</v>
      </c>
      <c r="H778">
        <v>40900</v>
      </c>
      <c r="I778" t="s">
        <v>2656</v>
      </c>
      <c r="J778" s="1">
        <v>44225</v>
      </c>
      <c r="K778" s="1">
        <v>44225</v>
      </c>
      <c r="L778" t="s">
        <v>1024</v>
      </c>
      <c r="M778" t="s">
        <v>2662</v>
      </c>
      <c r="N778" s="1">
        <v>44227</v>
      </c>
      <c r="O778" t="str">
        <f t="shared" si="25"/>
        <v>정상</v>
      </c>
      <c r="P778" t="str">
        <f t="shared" si="26"/>
        <v>엠피경기</v>
      </c>
      <c r="Q778" t="s">
        <v>1956</v>
      </c>
      <c r="R778"/>
      <c r="S778"/>
      <c r="T778"/>
      <c r="U778"/>
      <c r="V778"/>
      <c r="W778" t="s">
        <v>1958</v>
      </c>
      <c r="X778" s="1">
        <v>51530</v>
      </c>
    </row>
    <row r="779" spans="1:24">
      <c r="A779" t="s">
        <v>2302</v>
      </c>
      <c r="B779"/>
      <c r="C779"/>
      <c r="D779" t="s">
        <v>2381</v>
      </c>
      <c r="E779" t="s">
        <v>2509</v>
      </c>
      <c r="F779" t="s">
        <v>2651</v>
      </c>
      <c r="G779" t="s">
        <v>2653</v>
      </c>
      <c r="H779">
        <v>19850</v>
      </c>
      <c r="I779" t="s">
        <v>2656</v>
      </c>
      <c r="J779" s="1">
        <v>44225</v>
      </c>
      <c r="K779" s="1">
        <v>44225</v>
      </c>
      <c r="L779" t="s">
        <v>1025</v>
      </c>
      <c r="M779" t="s">
        <v>2662</v>
      </c>
      <c r="N779" s="1">
        <v>44227</v>
      </c>
      <c r="O779" t="str">
        <f t="shared" si="25"/>
        <v>정상</v>
      </c>
      <c r="P779" t="str">
        <f t="shared" si="26"/>
        <v>엠피송내</v>
      </c>
      <c r="Q779" t="s">
        <v>1956</v>
      </c>
      <c r="R779"/>
      <c r="S779"/>
      <c r="T779"/>
      <c r="U779"/>
      <c r="V779"/>
      <c r="W779" t="s">
        <v>1958</v>
      </c>
      <c r="X779"/>
    </row>
    <row r="780" spans="1:24">
      <c r="A780" t="s">
        <v>2308</v>
      </c>
      <c r="B780" t="s">
        <v>2322</v>
      </c>
      <c r="C780" t="s">
        <v>2339</v>
      </c>
      <c r="D780" t="s">
        <v>2382</v>
      </c>
      <c r="E780" t="s">
        <v>2153</v>
      </c>
      <c r="F780" t="s">
        <v>2651</v>
      </c>
      <c r="G780" t="s">
        <v>2653</v>
      </c>
      <c r="H780">
        <v>50000</v>
      </c>
      <c r="I780" t="s">
        <v>2656</v>
      </c>
      <c r="J780" s="1">
        <v>44225</v>
      </c>
      <c r="K780" s="1">
        <v>44225</v>
      </c>
      <c r="L780">
        <v>52102438180000</v>
      </c>
      <c r="M780" t="s">
        <v>2662</v>
      </c>
      <c r="N780" s="1">
        <v>44227</v>
      </c>
      <c r="O780" t="str">
        <f t="shared" si="25"/>
        <v>정상</v>
      </c>
      <c r="P780" t="str">
        <f t="shared" si="26"/>
        <v>엠피상동</v>
      </c>
      <c r="Q780" t="s">
        <v>1954</v>
      </c>
      <c r="R780"/>
      <c r="S780"/>
      <c r="T780"/>
      <c r="U780"/>
      <c r="V780"/>
      <c r="W780" t="s">
        <v>1958</v>
      </c>
      <c r="X780" s="1">
        <v>46051</v>
      </c>
    </row>
    <row r="781" spans="1:24">
      <c r="A781" t="s">
        <v>2311</v>
      </c>
      <c r="B781" t="s">
        <v>2323</v>
      </c>
      <c r="C781" t="s">
        <v>2340</v>
      </c>
      <c r="D781" t="s">
        <v>2383</v>
      </c>
      <c r="E781" t="s">
        <v>2510</v>
      </c>
      <c r="F781" t="s">
        <v>2651</v>
      </c>
      <c r="G781" t="s">
        <v>2653</v>
      </c>
      <c r="H781">
        <v>20000</v>
      </c>
      <c r="I781" t="s">
        <v>2656</v>
      </c>
      <c r="J781" s="1">
        <v>44225</v>
      </c>
      <c r="K781" s="1">
        <v>44225</v>
      </c>
      <c r="L781" t="s">
        <v>1026</v>
      </c>
      <c r="M781" t="s">
        <v>2662</v>
      </c>
      <c r="N781" s="1">
        <v>44227</v>
      </c>
      <c r="O781" t="str">
        <f t="shared" si="25"/>
        <v>정상</v>
      </c>
      <c r="P781" t="str">
        <f t="shared" si="26"/>
        <v>엠피경기</v>
      </c>
      <c r="Q781" t="s">
        <v>1956</v>
      </c>
      <c r="R781"/>
      <c r="S781"/>
      <c r="T781"/>
      <c r="U781"/>
      <c r="V781"/>
      <c r="W781" t="s">
        <v>1958</v>
      </c>
      <c r="X781" s="1">
        <v>51530</v>
      </c>
    </row>
    <row r="782" spans="1:24">
      <c r="A782" t="s">
        <v>2303</v>
      </c>
      <c r="B782" t="s">
        <v>2318</v>
      </c>
      <c r="C782" t="s">
        <v>2237</v>
      </c>
      <c r="D782" t="s">
        <v>2379</v>
      </c>
      <c r="E782" t="s">
        <v>2511</v>
      </c>
      <c r="F782" t="s">
        <v>2651</v>
      </c>
      <c r="G782" t="s">
        <v>2653</v>
      </c>
      <c r="H782">
        <v>25000</v>
      </c>
      <c r="I782" t="s">
        <v>2656</v>
      </c>
      <c r="J782" s="1">
        <v>44225</v>
      </c>
      <c r="K782" s="1">
        <v>44225</v>
      </c>
      <c r="L782" t="s">
        <v>1027</v>
      </c>
      <c r="M782" t="s">
        <v>2662</v>
      </c>
      <c r="N782" s="1">
        <v>44227</v>
      </c>
      <c r="O782" t="str">
        <f t="shared" si="25"/>
        <v>정상</v>
      </c>
      <c r="P782" t="str">
        <f t="shared" si="26"/>
        <v>엠피의정부</v>
      </c>
      <c r="Q782" t="s">
        <v>1956</v>
      </c>
      <c r="R782"/>
      <c r="S782"/>
      <c r="T782"/>
      <c r="U782"/>
      <c r="V782"/>
      <c r="W782" t="s">
        <v>1958</v>
      </c>
      <c r="X782"/>
    </row>
    <row r="783" spans="1:24">
      <c r="A783" t="s">
        <v>2311</v>
      </c>
      <c r="B783" t="s">
        <v>2323</v>
      </c>
      <c r="C783" t="s">
        <v>2338</v>
      </c>
      <c r="D783" t="s">
        <v>2384</v>
      </c>
      <c r="E783" t="s">
        <v>2512</v>
      </c>
      <c r="F783" t="s">
        <v>2651</v>
      </c>
      <c r="G783" t="s">
        <v>2653</v>
      </c>
      <c r="H783">
        <v>20000</v>
      </c>
      <c r="I783" t="s">
        <v>2657</v>
      </c>
      <c r="J783" s="1">
        <v>44225</v>
      </c>
      <c r="K783" s="1">
        <v>44225</v>
      </c>
      <c r="L783" t="s">
        <v>1028</v>
      </c>
      <c r="M783" t="s">
        <v>2662</v>
      </c>
      <c r="N783" s="1">
        <v>44227</v>
      </c>
      <c r="O783" t="str">
        <f t="shared" si="25"/>
        <v>정상</v>
      </c>
      <c r="P783" t="str">
        <f t="shared" si="26"/>
        <v>엠피경기</v>
      </c>
      <c r="Q783" t="s">
        <v>1956</v>
      </c>
      <c r="R783"/>
      <c r="S783"/>
      <c r="T783"/>
      <c r="U783"/>
      <c r="V783"/>
      <c r="W783" t="s">
        <v>1958</v>
      </c>
      <c r="X783" s="1">
        <v>51530</v>
      </c>
    </row>
    <row r="784" spans="1:24">
      <c r="A784" t="s">
        <v>2303</v>
      </c>
      <c r="B784" t="s">
        <v>2318</v>
      </c>
      <c r="C784" t="s">
        <v>2237</v>
      </c>
      <c r="D784" t="s">
        <v>2379</v>
      </c>
      <c r="E784" t="s">
        <v>2513</v>
      </c>
      <c r="F784" t="s">
        <v>2651</v>
      </c>
      <c r="G784" t="s">
        <v>2653</v>
      </c>
      <c r="H784">
        <v>69437</v>
      </c>
      <c r="I784" t="s">
        <v>2656</v>
      </c>
      <c r="J784" s="1">
        <v>44225</v>
      </c>
      <c r="K784" s="1">
        <v>44225</v>
      </c>
      <c r="L784" t="s">
        <v>1029</v>
      </c>
      <c r="M784" t="s">
        <v>2662</v>
      </c>
      <c r="N784" s="1">
        <v>44227</v>
      </c>
      <c r="O784" t="str">
        <f t="shared" si="25"/>
        <v>정상</v>
      </c>
      <c r="P784" t="str">
        <f t="shared" si="26"/>
        <v>엠피의정부</v>
      </c>
      <c r="Q784" t="s">
        <v>1956</v>
      </c>
      <c r="R784"/>
      <c r="S784"/>
      <c r="T784"/>
      <c r="U784"/>
      <c r="V784"/>
      <c r="W784" t="s">
        <v>1958</v>
      </c>
      <c r="X784"/>
    </row>
    <row r="785" spans="1:24">
      <c r="A785" t="s">
        <v>992</v>
      </c>
      <c r="B785" t="s">
        <v>2318</v>
      </c>
      <c r="C785" t="s">
        <v>2337</v>
      </c>
      <c r="D785" t="s">
        <v>2379</v>
      </c>
      <c r="E785" t="s">
        <v>2514</v>
      </c>
      <c r="F785" t="s">
        <v>2652</v>
      </c>
      <c r="G785" t="s">
        <v>2653</v>
      </c>
      <c r="H785">
        <v>61181</v>
      </c>
      <c r="I785" t="s">
        <v>2656</v>
      </c>
      <c r="J785" s="1">
        <v>44225</v>
      </c>
      <c r="K785" s="1">
        <v>44225</v>
      </c>
      <c r="L785" t="s">
        <v>1030</v>
      </c>
      <c r="M785" t="s">
        <v>2662</v>
      </c>
      <c r="N785" s="1">
        <v>44227</v>
      </c>
      <c r="O785" t="str">
        <f t="shared" si="25"/>
        <v>정상</v>
      </c>
      <c r="P785" t="str">
        <f t="shared" si="26"/>
        <v>엠피의정부</v>
      </c>
      <c r="Q785" t="s">
        <v>1956</v>
      </c>
      <c r="R785"/>
      <c r="S785"/>
      <c r="T785"/>
      <c r="U785"/>
      <c r="V785"/>
      <c r="W785" t="s">
        <v>1960</v>
      </c>
      <c r="X785" s="1">
        <v>70157</v>
      </c>
    </row>
    <row r="786" spans="1:24">
      <c r="A786" t="s">
        <v>2312</v>
      </c>
      <c r="B786" t="s">
        <v>2324</v>
      </c>
      <c r="C786" t="s">
        <v>2341</v>
      </c>
      <c r="D786" t="s">
        <v>2385</v>
      </c>
      <c r="E786" t="s">
        <v>2515</v>
      </c>
      <c r="F786" t="s">
        <v>2651</v>
      </c>
      <c r="G786" t="s">
        <v>2653</v>
      </c>
      <c r="H786">
        <v>127337</v>
      </c>
      <c r="I786" t="s">
        <v>2656</v>
      </c>
      <c r="J786" s="1">
        <v>44225</v>
      </c>
      <c r="K786" s="1">
        <v>44225</v>
      </c>
      <c r="L786" t="s">
        <v>1031</v>
      </c>
      <c r="M786" t="s">
        <v>2662</v>
      </c>
      <c r="N786" s="1">
        <v>44227</v>
      </c>
      <c r="O786" t="str">
        <f t="shared" si="25"/>
        <v>정상</v>
      </c>
      <c r="P786" t="str">
        <f t="shared" si="26"/>
        <v>엠피피스토스</v>
      </c>
      <c r="Q786" t="s">
        <v>1955</v>
      </c>
      <c r="R786"/>
      <c r="S786"/>
      <c r="T786"/>
      <c r="U786"/>
      <c r="V786"/>
      <c r="W786" t="s">
        <v>1958</v>
      </c>
      <c r="X786" s="1">
        <v>61026</v>
      </c>
    </row>
    <row r="787" spans="1:24">
      <c r="A787" t="s">
        <v>2312</v>
      </c>
      <c r="B787" t="s">
        <v>2324</v>
      </c>
      <c r="C787" t="s">
        <v>2342</v>
      </c>
      <c r="D787" t="s">
        <v>2386</v>
      </c>
      <c r="E787" t="s">
        <v>2516</v>
      </c>
      <c r="F787" t="s">
        <v>2651</v>
      </c>
      <c r="G787" t="s">
        <v>2653</v>
      </c>
      <c r="H787">
        <v>23000</v>
      </c>
      <c r="I787" t="s">
        <v>2656</v>
      </c>
      <c r="J787" s="1">
        <v>44225</v>
      </c>
      <c r="K787" s="1">
        <v>44225</v>
      </c>
      <c r="L787" t="s">
        <v>1032</v>
      </c>
      <c r="M787" t="s">
        <v>2662</v>
      </c>
      <c r="N787" s="1">
        <v>44227</v>
      </c>
      <c r="O787" t="str">
        <f t="shared" si="25"/>
        <v>정상</v>
      </c>
      <c r="P787" t="str">
        <f t="shared" si="26"/>
        <v>엠피피스토스</v>
      </c>
      <c r="Q787" t="s">
        <v>1956</v>
      </c>
      <c r="R787"/>
      <c r="S787"/>
      <c r="T787"/>
      <c r="U787"/>
      <c r="V787"/>
      <c r="W787" t="s">
        <v>1958</v>
      </c>
      <c r="X787" s="1">
        <v>51530</v>
      </c>
    </row>
    <row r="788" spans="1:24">
      <c r="A788" t="s">
        <v>2306</v>
      </c>
      <c r="B788" t="s">
        <v>2325</v>
      </c>
      <c r="C788" t="s">
        <v>2343</v>
      </c>
      <c r="D788" t="s">
        <v>2387</v>
      </c>
      <c r="E788" t="s">
        <v>2517</v>
      </c>
      <c r="F788" t="s">
        <v>2651</v>
      </c>
      <c r="G788" t="s">
        <v>2653</v>
      </c>
      <c r="H788">
        <v>128550</v>
      </c>
      <c r="I788" t="s">
        <v>2656</v>
      </c>
      <c r="J788" s="1">
        <v>44225</v>
      </c>
      <c r="K788" s="1">
        <v>44225</v>
      </c>
      <c r="L788">
        <v>42142619420000</v>
      </c>
      <c r="M788" t="s">
        <v>2662</v>
      </c>
      <c r="N788" s="1">
        <v>44227</v>
      </c>
      <c r="O788" t="str">
        <f t="shared" si="25"/>
        <v>정상</v>
      </c>
      <c r="P788" t="str">
        <f t="shared" si="26"/>
        <v>엠피여주</v>
      </c>
      <c r="Q788" t="s">
        <v>1952</v>
      </c>
      <c r="R788"/>
      <c r="S788"/>
      <c r="T788"/>
      <c r="U788"/>
      <c r="V788"/>
      <c r="W788" t="s">
        <v>1958</v>
      </c>
      <c r="X788"/>
    </row>
    <row r="789" spans="1:24">
      <c r="A789" t="s">
        <v>2308</v>
      </c>
      <c r="B789" t="s">
        <v>2322</v>
      </c>
      <c r="C789" t="s">
        <v>2339</v>
      </c>
      <c r="D789" t="s">
        <v>2388</v>
      </c>
      <c r="E789" t="s">
        <v>2518</v>
      </c>
      <c r="F789" t="s">
        <v>2651</v>
      </c>
      <c r="G789" t="s">
        <v>2653</v>
      </c>
      <c r="H789">
        <v>33422</v>
      </c>
      <c r="I789" t="s">
        <v>2656</v>
      </c>
      <c r="J789" s="1">
        <v>44225</v>
      </c>
      <c r="K789" s="1">
        <v>44225</v>
      </c>
      <c r="L789">
        <v>42145981800000</v>
      </c>
      <c r="M789" t="s">
        <v>2662</v>
      </c>
      <c r="N789" s="1">
        <v>44227</v>
      </c>
      <c r="O789" t="str">
        <f t="shared" si="25"/>
        <v>정상</v>
      </c>
      <c r="P789" t="str">
        <f t="shared" si="26"/>
        <v>엠피상동</v>
      </c>
      <c r="Q789" t="s">
        <v>1955</v>
      </c>
      <c r="R789"/>
      <c r="S789"/>
      <c r="T789"/>
      <c r="U789"/>
      <c r="V789"/>
      <c r="W789" t="s">
        <v>1958</v>
      </c>
      <c r="X789"/>
    </row>
    <row r="790" spans="1:24">
      <c r="A790" t="s">
        <v>2312</v>
      </c>
      <c r="B790" t="s">
        <v>2324</v>
      </c>
      <c r="C790" t="s">
        <v>2342</v>
      </c>
      <c r="D790" t="s">
        <v>2389</v>
      </c>
      <c r="E790" t="s">
        <v>2519</v>
      </c>
      <c r="F790" t="s">
        <v>2651</v>
      </c>
      <c r="G790" t="s">
        <v>2653</v>
      </c>
      <c r="H790">
        <v>100000</v>
      </c>
      <c r="I790" t="s">
        <v>2656</v>
      </c>
      <c r="J790" s="1">
        <v>44225</v>
      </c>
      <c r="K790" s="1">
        <v>44225</v>
      </c>
      <c r="L790" t="s">
        <v>1033</v>
      </c>
      <c r="M790" t="s">
        <v>2662</v>
      </c>
      <c r="N790" s="1">
        <v>44227</v>
      </c>
      <c r="O790" t="str">
        <f t="shared" si="25"/>
        <v>정상</v>
      </c>
      <c r="P790" t="str">
        <f t="shared" si="26"/>
        <v>엠피피스토스</v>
      </c>
      <c r="Q790" t="s">
        <v>1954</v>
      </c>
      <c r="R790"/>
      <c r="S790"/>
      <c r="T790"/>
      <c r="U790"/>
      <c r="V790"/>
      <c r="W790" t="s">
        <v>1958</v>
      </c>
      <c r="X790" s="1">
        <v>73444</v>
      </c>
    </row>
    <row r="791" spans="1:24">
      <c r="A791" t="s">
        <v>2304</v>
      </c>
      <c r="B791" t="s">
        <v>2319</v>
      </c>
      <c r="C791" t="s">
        <v>2335</v>
      </c>
      <c r="D791" t="s">
        <v>2374</v>
      </c>
      <c r="E791" t="s">
        <v>2520</v>
      </c>
      <c r="F791" t="s">
        <v>2651</v>
      </c>
      <c r="G791" t="s">
        <v>2653</v>
      </c>
      <c r="H791">
        <v>20050</v>
      </c>
      <c r="I791" t="s">
        <v>2656</v>
      </c>
      <c r="J791" s="1">
        <v>44225</v>
      </c>
      <c r="K791" s="1">
        <v>44225</v>
      </c>
      <c r="L791" t="s">
        <v>1034</v>
      </c>
      <c r="M791" t="s">
        <v>2662</v>
      </c>
      <c r="N791" s="1">
        <v>44227</v>
      </c>
      <c r="O791" t="str">
        <f t="shared" si="25"/>
        <v>정상</v>
      </c>
      <c r="P791" t="str">
        <f t="shared" si="26"/>
        <v>엠피가온</v>
      </c>
      <c r="Q791" t="s">
        <v>1954</v>
      </c>
      <c r="R791"/>
      <c r="S791"/>
      <c r="T791"/>
      <c r="U791"/>
      <c r="V791"/>
      <c r="W791" t="s">
        <v>1958</v>
      </c>
      <c r="X791" s="1">
        <v>69427</v>
      </c>
    </row>
    <row r="792" spans="1:24">
      <c r="A792" t="s">
        <v>2309</v>
      </c>
      <c r="B792" t="s">
        <v>2326</v>
      </c>
      <c r="C792" t="s">
        <v>2344</v>
      </c>
      <c r="D792" t="s">
        <v>2390</v>
      </c>
      <c r="E792" t="s">
        <v>2519</v>
      </c>
      <c r="F792" t="s">
        <v>2651</v>
      </c>
      <c r="G792" t="s">
        <v>2653</v>
      </c>
      <c r="H792">
        <v>82800</v>
      </c>
      <c r="I792" t="s">
        <v>2656</v>
      </c>
      <c r="J792" s="1">
        <v>44225</v>
      </c>
      <c r="K792" s="1">
        <v>44225</v>
      </c>
      <c r="L792" t="s">
        <v>1035</v>
      </c>
      <c r="M792" t="s">
        <v>2662</v>
      </c>
      <c r="N792" s="1">
        <v>44227</v>
      </c>
      <c r="O792" t="str">
        <f t="shared" si="25"/>
        <v>정상</v>
      </c>
      <c r="P792" t="str">
        <f t="shared" si="26"/>
        <v>엠피성공</v>
      </c>
      <c r="Q792" t="s">
        <v>1955</v>
      </c>
      <c r="R792"/>
      <c r="S792"/>
      <c r="T792"/>
      <c r="U792"/>
      <c r="V792"/>
      <c r="W792" t="s">
        <v>1958</v>
      </c>
      <c r="X792" s="1">
        <v>51530</v>
      </c>
    </row>
    <row r="793" spans="1:24">
      <c r="A793" t="s">
        <v>2313</v>
      </c>
      <c r="B793" t="s">
        <v>2327</v>
      </c>
      <c r="C793" t="s">
        <v>2345</v>
      </c>
      <c r="D793" t="s">
        <v>2391</v>
      </c>
      <c r="E793" t="s">
        <v>2521</v>
      </c>
      <c r="F793" t="s">
        <v>2651</v>
      </c>
      <c r="G793" t="s">
        <v>2653</v>
      </c>
      <c r="H793">
        <v>46000</v>
      </c>
      <c r="I793" t="s">
        <v>2658</v>
      </c>
      <c r="J793" s="1">
        <v>44225</v>
      </c>
      <c r="K793" s="1">
        <v>44225</v>
      </c>
      <c r="L793" t="s">
        <v>1036</v>
      </c>
      <c r="M793" t="s">
        <v>2662</v>
      </c>
      <c r="N793" s="1">
        <v>44227</v>
      </c>
      <c r="O793" t="str">
        <f t="shared" si="25"/>
        <v>정상</v>
      </c>
      <c r="P793" t="str">
        <f t="shared" si="26"/>
        <v>엠피조은</v>
      </c>
      <c r="Q793" t="s">
        <v>1955</v>
      </c>
      <c r="R793"/>
      <c r="S793"/>
      <c r="T793"/>
      <c r="U793"/>
      <c r="V793"/>
      <c r="W793" t="s">
        <v>1958</v>
      </c>
      <c r="X793" s="1">
        <v>55182</v>
      </c>
    </row>
    <row r="794" spans="1:24">
      <c r="A794" t="s">
        <v>2305</v>
      </c>
      <c r="B794" t="s">
        <v>2320</v>
      </c>
      <c r="C794" t="s">
        <v>2346</v>
      </c>
      <c r="D794" t="s">
        <v>2372</v>
      </c>
      <c r="E794" t="s">
        <v>2522</v>
      </c>
      <c r="F794" t="s">
        <v>2651</v>
      </c>
      <c r="G794" t="s">
        <v>2653</v>
      </c>
      <c r="H794">
        <v>100110</v>
      </c>
      <c r="I794" t="s">
        <v>2656</v>
      </c>
      <c r="J794" s="1">
        <v>44225</v>
      </c>
      <c r="K794" s="1">
        <v>44225</v>
      </c>
      <c r="L794" t="s">
        <v>1037</v>
      </c>
      <c r="M794" t="s">
        <v>2662</v>
      </c>
      <c r="N794" s="1">
        <v>44227</v>
      </c>
      <c r="O794" t="str">
        <f t="shared" si="25"/>
        <v>정상</v>
      </c>
      <c r="P794" t="s">
        <v>6831</v>
      </c>
      <c r="Q794" t="s">
        <v>1954</v>
      </c>
      <c r="R794"/>
      <c r="S794"/>
      <c r="T794"/>
      <c r="U794"/>
      <c r="V794"/>
      <c r="W794" t="s">
        <v>1958</v>
      </c>
      <c r="X794" s="1">
        <v>72349</v>
      </c>
    </row>
    <row r="795" spans="1:24">
      <c r="A795" t="s">
        <v>2305</v>
      </c>
      <c r="B795" t="s">
        <v>2328</v>
      </c>
      <c r="C795" t="s">
        <v>2347</v>
      </c>
      <c r="D795" t="s">
        <v>2392</v>
      </c>
      <c r="E795" t="s">
        <v>2519</v>
      </c>
      <c r="F795" t="s">
        <v>2651</v>
      </c>
      <c r="G795" t="s">
        <v>2653</v>
      </c>
      <c r="H795">
        <v>64550</v>
      </c>
      <c r="I795" t="s">
        <v>2656</v>
      </c>
      <c r="J795" s="1">
        <v>44225</v>
      </c>
      <c r="K795" s="1">
        <v>44225</v>
      </c>
      <c r="L795" t="s">
        <v>1038</v>
      </c>
      <c r="M795" t="s">
        <v>2662</v>
      </c>
      <c r="N795" s="1">
        <v>44227</v>
      </c>
      <c r="O795" t="str">
        <f t="shared" si="25"/>
        <v>정상</v>
      </c>
      <c r="P795" t="s">
        <v>6821</v>
      </c>
      <c r="Q795" t="s">
        <v>1952</v>
      </c>
      <c r="R795"/>
      <c r="S795"/>
      <c r="T795"/>
      <c r="U795"/>
      <c r="V795"/>
      <c r="W795" t="s">
        <v>1958</v>
      </c>
      <c r="X795" s="1">
        <v>63948</v>
      </c>
    </row>
    <row r="796" spans="1:24">
      <c r="A796" t="s">
        <v>2312</v>
      </c>
      <c r="B796" t="s">
        <v>2324</v>
      </c>
      <c r="C796" t="s">
        <v>2342</v>
      </c>
      <c r="D796" t="s">
        <v>2393</v>
      </c>
      <c r="E796" t="s">
        <v>2523</v>
      </c>
      <c r="F796" t="s">
        <v>2651</v>
      </c>
      <c r="G796" t="s">
        <v>2653</v>
      </c>
      <c r="H796">
        <v>38500</v>
      </c>
      <c r="I796" t="s">
        <v>2656</v>
      </c>
      <c r="J796" s="1">
        <v>44225</v>
      </c>
      <c r="K796" s="1">
        <v>44225</v>
      </c>
      <c r="L796" t="s">
        <v>1039</v>
      </c>
      <c r="M796" t="s">
        <v>2662</v>
      </c>
      <c r="N796" s="1">
        <v>44227</v>
      </c>
      <c r="O796" t="str">
        <f t="shared" si="25"/>
        <v>정상</v>
      </c>
      <c r="P796" t="str">
        <f t="shared" si="26"/>
        <v>엠피피스토스</v>
      </c>
      <c r="Q796" t="s">
        <v>1954</v>
      </c>
      <c r="R796"/>
      <c r="S796"/>
      <c r="T796"/>
      <c r="U796"/>
      <c r="V796"/>
      <c r="W796" t="s">
        <v>1958</v>
      </c>
      <c r="X796" s="1">
        <v>55182</v>
      </c>
    </row>
    <row r="797" spans="1:24">
      <c r="A797" t="s">
        <v>2312</v>
      </c>
      <c r="B797" t="s">
        <v>2324</v>
      </c>
      <c r="C797" t="s">
        <v>2342</v>
      </c>
      <c r="D797" t="s">
        <v>2393</v>
      </c>
      <c r="E797" t="s">
        <v>2523</v>
      </c>
      <c r="F797" t="s">
        <v>2651</v>
      </c>
      <c r="G797" t="s">
        <v>2653</v>
      </c>
      <c r="H797">
        <v>62700</v>
      </c>
      <c r="I797" t="s">
        <v>2657</v>
      </c>
      <c r="J797" s="1">
        <v>44225</v>
      </c>
      <c r="K797" s="1">
        <v>44225</v>
      </c>
      <c r="L797" t="s">
        <v>1040</v>
      </c>
      <c r="M797" t="s">
        <v>2662</v>
      </c>
      <c r="N797" s="1">
        <v>44227</v>
      </c>
      <c r="O797" t="str">
        <f t="shared" si="25"/>
        <v>정상</v>
      </c>
      <c r="P797" t="str">
        <f t="shared" si="26"/>
        <v>엠피피스토스</v>
      </c>
      <c r="Q797" t="s">
        <v>1954</v>
      </c>
      <c r="R797"/>
      <c r="S797"/>
      <c r="T797"/>
      <c r="U797"/>
      <c r="V797"/>
      <c r="W797" t="s">
        <v>1958</v>
      </c>
      <c r="X797" s="1">
        <v>70888</v>
      </c>
    </row>
    <row r="798" spans="1:24">
      <c r="A798" t="s">
        <v>2302</v>
      </c>
      <c r="B798" t="s">
        <v>2317</v>
      </c>
      <c r="C798" t="s">
        <v>2348</v>
      </c>
      <c r="D798" t="s">
        <v>2394</v>
      </c>
      <c r="E798" t="s">
        <v>2167</v>
      </c>
      <c r="F798" t="s">
        <v>2651</v>
      </c>
      <c r="G798" t="s">
        <v>2653</v>
      </c>
      <c r="H798">
        <v>49390</v>
      </c>
      <c r="I798" t="s">
        <v>2656</v>
      </c>
      <c r="J798" s="1">
        <v>44225</v>
      </c>
      <c r="K798" s="1">
        <v>44225</v>
      </c>
      <c r="L798" t="s">
        <v>1041</v>
      </c>
      <c r="M798" t="s">
        <v>2662</v>
      </c>
      <c r="N798" s="1">
        <v>44227</v>
      </c>
      <c r="O798" t="str">
        <f t="shared" si="25"/>
        <v>정상</v>
      </c>
      <c r="P798" t="str">
        <f t="shared" si="26"/>
        <v>엠피송내</v>
      </c>
      <c r="Q798" t="s">
        <v>1955</v>
      </c>
      <c r="R798"/>
      <c r="S798"/>
      <c r="T798"/>
      <c r="U798"/>
      <c r="V798"/>
      <c r="W798" t="s">
        <v>1958</v>
      </c>
      <c r="X798" s="1">
        <v>51530</v>
      </c>
    </row>
    <row r="799" spans="1:24">
      <c r="A799" t="s">
        <v>2306</v>
      </c>
      <c r="B799" t="s">
        <v>2321</v>
      </c>
      <c r="C799"/>
      <c r="D799" t="s">
        <v>2373</v>
      </c>
      <c r="E799" t="s">
        <v>2149</v>
      </c>
      <c r="F799" t="s">
        <v>2651</v>
      </c>
      <c r="G799" t="s">
        <v>2653</v>
      </c>
      <c r="H799">
        <v>60000</v>
      </c>
      <c r="I799" t="s">
        <v>2656</v>
      </c>
      <c r="J799" s="1">
        <v>44225</v>
      </c>
      <c r="K799" s="1">
        <v>44225</v>
      </c>
      <c r="L799" t="s">
        <v>1042</v>
      </c>
      <c r="M799" t="s">
        <v>2662</v>
      </c>
      <c r="N799" s="1">
        <v>44227</v>
      </c>
      <c r="O799" t="str">
        <f t="shared" si="25"/>
        <v>정상</v>
      </c>
      <c r="P799" t="str">
        <f t="shared" si="26"/>
        <v>엠피여주</v>
      </c>
      <c r="Q799" t="s">
        <v>1954</v>
      </c>
      <c r="R799"/>
      <c r="S799"/>
      <c r="T799"/>
      <c r="U799"/>
      <c r="V799"/>
      <c r="W799" t="s">
        <v>1958</v>
      </c>
      <c r="X799" s="1">
        <v>51530</v>
      </c>
    </row>
    <row r="800" spans="1:24">
      <c r="A800" t="s">
        <v>2303</v>
      </c>
      <c r="B800" t="s">
        <v>2318</v>
      </c>
      <c r="C800" t="s">
        <v>2337</v>
      </c>
      <c r="D800" t="s">
        <v>2379</v>
      </c>
      <c r="E800" t="s">
        <v>2519</v>
      </c>
      <c r="F800" t="s">
        <v>2651</v>
      </c>
      <c r="G800" t="s">
        <v>2653</v>
      </c>
      <c r="H800">
        <v>51440</v>
      </c>
      <c r="I800" t="s">
        <v>2656</v>
      </c>
      <c r="J800" s="1">
        <v>44225</v>
      </c>
      <c r="K800" s="1">
        <v>44225</v>
      </c>
      <c r="L800" t="s">
        <v>1043</v>
      </c>
      <c r="M800" t="s">
        <v>2662</v>
      </c>
      <c r="N800" s="1">
        <v>44227</v>
      </c>
      <c r="O800" t="str">
        <f t="shared" si="25"/>
        <v>정상</v>
      </c>
      <c r="P800" t="str">
        <f t="shared" si="26"/>
        <v>엠피의정부</v>
      </c>
      <c r="Q800" t="s">
        <v>1954</v>
      </c>
      <c r="R800"/>
      <c r="S800"/>
      <c r="T800"/>
      <c r="U800"/>
      <c r="V800"/>
      <c r="W800" t="s">
        <v>1958</v>
      </c>
      <c r="X800" s="1">
        <v>73079</v>
      </c>
    </row>
    <row r="801" spans="1:24">
      <c r="A801" t="s">
        <v>2312</v>
      </c>
      <c r="B801" t="s">
        <v>2324</v>
      </c>
      <c r="C801" t="s">
        <v>2349</v>
      </c>
      <c r="D801" t="s">
        <v>2395</v>
      </c>
      <c r="E801" t="s">
        <v>2524</v>
      </c>
      <c r="F801" t="s">
        <v>2651</v>
      </c>
      <c r="G801" t="s">
        <v>2653</v>
      </c>
      <c r="H801">
        <v>119535</v>
      </c>
      <c r="I801" t="s">
        <v>2657</v>
      </c>
      <c r="J801" s="1">
        <v>44224</v>
      </c>
      <c r="K801" s="1">
        <v>44224</v>
      </c>
      <c r="L801">
        <v>20210485298</v>
      </c>
      <c r="M801" t="s">
        <v>2662</v>
      </c>
      <c r="N801" s="1">
        <v>44227</v>
      </c>
      <c r="O801" t="str">
        <f t="shared" si="25"/>
        <v>정상</v>
      </c>
      <c r="P801" t="str">
        <f t="shared" si="26"/>
        <v>엠피피스토스</v>
      </c>
      <c r="Q801" t="s">
        <v>1954</v>
      </c>
      <c r="R801"/>
      <c r="S801"/>
      <c r="T801"/>
      <c r="U801"/>
      <c r="V801"/>
      <c r="W801" t="s">
        <v>1958</v>
      </c>
      <c r="X801"/>
    </row>
    <row r="802" spans="1:24">
      <c r="A802" t="s">
        <v>2309</v>
      </c>
      <c r="B802" t="s">
        <v>2326</v>
      </c>
      <c r="C802" t="s">
        <v>2344</v>
      </c>
      <c r="D802" t="s">
        <v>2396</v>
      </c>
      <c r="E802" t="s">
        <v>2525</v>
      </c>
      <c r="F802" t="s">
        <v>2651</v>
      </c>
      <c r="G802" t="s">
        <v>2655</v>
      </c>
      <c r="H802">
        <v>24212</v>
      </c>
      <c r="I802" t="s">
        <v>2656</v>
      </c>
      <c r="J802" s="1">
        <v>44224</v>
      </c>
      <c r="K802" s="1">
        <v>44224</v>
      </c>
      <c r="L802">
        <v>20210477716</v>
      </c>
      <c r="M802" t="s">
        <v>2662</v>
      </c>
      <c r="N802" s="1">
        <v>44227</v>
      </c>
      <c r="O802" t="str">
        <f t="shared" si="25"/>
        <v>정상</v>
      </c>
      <c r="P802" t="str">
        <f t="shared" si="26"/>
        <v>엠피성공</v>
      </c>
      <c r="Q802" t="s">
        <v>1954</v>
      </c>
      <c r="R802"/>
      <c r="S802"/>
      <c r="T802"/>
      <c r="U802"/>
      <c r="V802"/>
      <c r="W802" t="s">
        <v>1958</v>
      </c>
      <c r="X802"/>
    </row>
    <row r="803" spans="1:24">
      <c r="A803" t="s">
        <v>2304</v>
      </c>
      <c r="B803" t="s">
        <v>2319</v>
      </c>
      <c r="C803" t="s">
        <v>2335</v>
      </c>
      <c r="D803" t="s">
        <v>2371</v>
      </c>
      <c r="E803" t="s">
        <v>2526</v>
      </c>
      <c r="F803" t="s">
        <v>2651</v>
      </c>
      <c r="G803" t="s">
        <v>2653</v>
      </c>
      <c r="H803">
        <v>31400</v>
      </c>
      <c r="I803" t="s">
        <v>2656</v>
      </c>
      <c r="J803" s="1">
        <v>44224</v>
      </c>
      <c r="K803" s="1">
        <v>44224</v>
      </c>
      <c r="L803">
        <v>20210489561</v>
      </c>
      <c r="M803" t="s">
        <v>2662</v>
      </c>
      <c r="N803" s="1">
        <v>44227</v>
      </c>
      <c r="O803" t="str">
        <f t="shared" si="25"/>
        <v>정상</v>
      </c>
      <c r="P803" t="str">
        <f t="shared" si="26"/>
        <v>엠피가온</v>
      </c>
      <c r="Q803" t="s">
        <v>1954</v>
      </c>
      <c r="R803"/>
      <c r="S803"/>
      <c r="T803"/>
      <c r="U803"/>
      <c r="V803"/>
      <c r="W803" t="s">
        <v>1958</v>
      </c>
      <c r="X803"/>
    </row>
    <row r="804" spans="1:24">
      <c r="A804" t="s">
        <v>2304</v>
      </c>
      <c r="B804"/>
      <c r="C804"/>
      <c r="D804" t="s">
        <v>2397</v>
      </c>
      <c r="E804" t="s">
        <v>2527</v>
      </c>
      <c r="F804" t="s">
        <v>2651</v>
      </c>
      <c r="G804" t="s">
        <v>2653</v>
      </c>
      <c r="H804">
        <v>64100</v>
      </c>
      <c r="I804" t="s">
        <v>2657</v>
      </c>
      <c r="J804" s="1">
        <v>44224</v>
      </c>
      <c r="K804" s="1">
        <v>44224</v>
      </c>
      <c r="L804">
        <v>20210488235</v>
      </c>
      <c r="M804" t="s">
        <v>2662</v>
      </c>
      <c r="N804" s="1">
        <v>44227</v>
      </c>
      <c r="O804" t="str">
        <f t="shared" si="25"/>
        <v>정상</v>
      </c>
      <c r="P804" t="str">
        <f t="shared" si="26"/>
        <v>엠피가온</v>
      </c>
      <c r="Q804" t="s">
        <v>1954</v>
      </c>
      <c r="R804"/>
      <c r="S804"/>
      <c r="T804"/>
      <c r="U804"/>
      <c r="V804"/>
      <c r="W804" t="s">
        <v>1958</v>
      </c>
      <c r="X804"/>
    </row>
    <row r="805" spans="1:24">
      <c r="A805" t="s">
        <v>2304</v>
      </c>
      <c r="B805"/>
      <c r="C805"/>
      <c r="D805" t="s">
        <v>2397</v>
      </c>
      <c r="E805" t="s">
        <v>2503</v>
      </c>
      <c r="F805" t="s">
        <v>2651</v>
      </c>
      <c r="G805" t="s">
        <v>2653</v>
      </c>
      <c r="H805">
        <v>97100</v>
      </c>
      <c r="I805" t="s">
        <v>2657</v>
      </c>
      <c r="J805" s="1">
        <v>44224</v>
      </c>
      <c r="K805" s="1">
        <v>44224</v>
      </c>
      <c r="L805">
        <v>20210488348</v>
      </c>
      <c r="M805" t="s">
        <v>2662</v>
      </c>
      <c r="N805" s="1">
        <v>44227</v>
      </c>
      <c r="O805" t="str">
        <f t="shared" si="25"/>
        <v>정상</v>
      </c>
      <c r="P805" t="str">
        <f t="shared" si="26"/>
        <v>엠피가온</v>
      </c>
      <c r="Q805" t="s">
        <v>1954</v>
      </c>
      <c r="R805"/>
      <c r="S805"/>
      <c r="T805"/>
      <c r="U805"/>
      <c r="V805"/>
      <c r="W805" t="s">
        <v>1958</v>
      </c>
      <c r="X805"/>
    </row>
    <row r="806" spans="1:24">
      <c r="A806" t="s">
        <v>2306</v>
      </c>
      <c r="B806" t="s">
        <v>2325</v>
      </c>
      <c r="C806" t="s">
        <v>2343</v>
      </c>
      <c r="D806" t="s">
        <v>2387</v>
      </c>
      <c r="E806" t="s">
        <v>2528</v>
      </c>
      <c r="F806" t="s">
        <v>2651</v>
      </c>
      <c r="G806" t="s">
        <v>2653</v>
      </c>
      <c r="H806">
        <v>50000</v>
      </c>
      <c r="I806" t="s">
        <v>2656</v>
      </c>
      <c r="J806" s="1">
        <v>44224</v>
      </c>
      <c r="K806" s="1">
        <v>44224</v>
      </c>
      <c r="L806">
        <v>20210494443</v>
      </c>
      <c r="M806" t="s">
        <v>2662</v>
      </c>
      <c r="N806" s="1">
        <v>44227</v>
      </c>
      <c r="O806" t="str">
        <f t="shared" si="25"/>
        <v>정상</v>
      </c>
      <c r="P806" t="str">
        <f t="shared" si="26"/>
        <v>엠피여주</v>
      </c>
      <c r="Q806" t="s">
        <v>1954</v>
      </c>
      <c r="R806"/>
      <c r="S806"/>
      <c r="T806"/>
      <c r="U806"/>
      <c r="V806"/>
      <c r="W806" t="s">
        <v>1958</v>
      </c>
      <c r="X806"/>
    </row>
    <row r="807" spans="1:24">
      <c r="A807" t="s">
        <v>2306</v>
      </c>
      <c r="B807" t="s">
        <v>2325</v>
      </c>
      <c r="C807" t="s">
        <v>2350</v>
      </c>
      <c r="D807" t="s">
        <v>2387</v>
      </c>
      <c r="E807" t="s">
        <v>2499</v>
      </c>
      <c r="F807" t="s">
        <v>2651</v>
      </c>
      <c r="G807" t="s">
        <v>2653</v>
      </c>
      <c r="H807">
        <v>154134</v>
      </c>
      <c r="I807" t="s">
        <v>2656</v>
      </c>
      <c r="J807" s="1">
        <v>44224</v>
      </c>
      <c r="K807" s="1">
        <v>44224</v>
      </c>
      <c r="L807">
        <v>20210491118</v>
      </c>
      <c r="M807" t="s">
        <v>2662</v>
      </c>
      <c r="N807" s="1">
        <v>44227</v>
      </c>
      <c r="O807" t="str">
        <f t="shared" si="25"/>
        <v>정상</v>
      </c>
      <c r="P807" t="str">
        <f t="shared" si="26"/>
        <v>엠피여주</v>
      </c>
      <c r="Q807" t="s">
        <v>1954</v>
      </c>
      <c r="R807"/>
      <c r="S807"/>
      <c r="T807"/>
      <c r="U807"/>
      <c r="V807"/>
      <c r="W807" t="s">
        <v>1958</v>
      </c>
      <c r="X807"/>
    </row>
    <row r="808" spans="1:24">
      <c r="A808" t="s">
        <v>2303</v>
      </c>
      <c r="B808" t="s">
        <v>2318</v>
      </c>
      <c r="C808" t="s">
        <v>2337</v>
      </c>
      <c r="D808" t="s">
        <v>2398</v>
      </c>
      <c r="E808" t="s">
        <v>2524</v>
      </c>
      <c r="F808" t="s">
        <v>2651</v>
      </c>
      <c r="G808" t="s">
        <v>2653</v>
      </c>
      <c r="H808">
        <v>79866</v>
      </c>
      <c r="I808" t="s">
        <v>2656</v>
      </c>
      <c r="J808" s="1">
        <v>44224</v>
      </c>
      <c r="K808" s="1">
        <v>44224</v>
      </c>
      <c r="L808">
        <v>20210493370</v>
      </c>
      <c r="M808" t="s">
        <v>2662</v>
      </c>
      <c r="N808" s="1">
        <v>44227</v>
      </c>
      <c r="O808" t="str">
        <f t="shared" si="25"/>
        <v>정상</v>
      </c>
      <c r="P808" t="str">
        <f t="shared" si="26"/>
        <v>엠피의정부</v>
      </c>
      <c r="Q808" t="s">
        <v>1954</v>
      </c>
      <c r="R808"/>
      <c r="S808"/>
      <c r="T808"/>
      <c r="U808"/>
      <c r="V808"/>
      <c r="W808" t="s">
        <v>1958</v>
      </c>
      <c r="X808"/>
    </row>
    <row r="809" spans="1:24">
      <c r="A809" t="s">
        <v>2305</v>
      </c>
      <c r="B809" t="s">
        <v>2328</v>
      </c>
      <c r="C809" t="s">
        <v>2351</v>
      </c>
      <c r="D809" t="s">
        <v>2392</v>
      </c>
      <c r="E809" t="s">
        <v>2524</v>
      </c>
      <c r="F809" t="s">
        <v>2651</v>
      </c>
      <c r="G809" t="s">
        <v>2653</v>
      </c>
      <c r="H809">
        <v>20379</v>
      </c>
      <c r="I809" t="s">
        <v>2656</v>
      </c>
      <c r="J809" s="1">
        <v>44224</v>
      </c>
      <c r="K809" s="1">
        <v>44224</v>
      </c>
      <c r="L809">
        <v>20210488786</v>
      </c>
      <c r="M809" t="s">
        <v>2662</v>
      </c>
      <c r="N809" s="1">
        <v>44227</v>
      </c>
      <c r="O809" t="str">
        <f t="shared" si="25"/>
        <v>정상</v>
      </c>
      <c r="P809" t="s">
        <v>6821</v>
      </c>
      <c r="Q809" t="s">
        <v>1954</v>
      </c>
      <c r="R809"/>
      <c r="S809"/>
      <c r="T809"/>
      <c r="U809"/>
      <c r="V809"/>
      <c r="W809" t="s">
        <v>1958</v>
      </c>
      <c r="X809"/>
    </row>
    <row r="810" spans="1:24">
      <c r="A810" t="s">
        <v>2313</v>
      </c>
      <c r="B810"/>
      <c r="C810"/>
      <c r="D810" t="s">
        <v>2399</v>
      </c>
      <c r="E810" t="s">
        <v>2529</v>
      </c>
      <c r="F810" t="s">
        <v>2651</v>
      </c>
      <c r="G810" t="s">
        <v>2653</v>
      </c>
      <c r="H810">
        <v>75150</v>
      </c>
      <c r="I810" t="s">
        <v>2656</v>
      </c>
      <c r="J810" s="1">
        <v>44224</v>
      </c>
      <c r="K810" s="1">
        <v>44224</v>
      </c>
      <c r="L810">
        <v>20210476076</v>
      </c>
      <c r="M810" t="s">
        <v>2662</v>
      </c>
      <c r="N810" s="1">
        <v>44227</v>
      </c>
      <c r="O810" t="str">
        <f t="shared" si="25"/>
        <v>정상</v>
      </c>
      <c r="P810" t="str">
        <f t="shared" si="26"/>
        <v>엠피조은</v>
      </c>
      <c r="Q810" t="s">
        <v>1954</v>
      </c>
      <c r="R810"/>
      <c r="S810"/>
      <c r="T810"/>
      <c r="U810"/>
      <c r="V810"/>
      <c r="W810" t="s">
        <v>1958</v>
      </c>
      <c r="X810"/>
    </row>
    <row r="811" spans="1:24">
      <c r="A811" t="s">
        <v>2302</v>
      </c>
      <c r="B811" t="s">
        <v>2317</v>
      </c>
      <c r="C811" t="s">
        <v>2352</v>
      </c>
      <c r="D811" t="s">
        <v>2400</v>
      </c>
      <c r="E811" t="s">
        <v>2530</v>
      </c>
      <c r="F811" t="s">
        <v>2651</v>
      </c>
      <c r="G811" t="s">
        <v>2653</v>
      </c>
      <c r="H811">
        <v>13900</v>
      </c>
      <c r="I811" t="s">
        <v>2656</v>
      </c>
      <c r="J811" s="1">
        <v>44224</v>
      </c>
      <c r="K811" s="1">
        <v>44224</v>
      </c>
      <c r="L811" t="s">
        <v>1044</v>
      </c>
      <c r="M811" t="s">
        <v>2662</v>
      </c>
      <c r="N811" s="1">
        <v>44227</v>
      </c>
      <c r="O811" t="str">
        <f t="shared" si="25"/>
        <v>정상</v>
      </c>
      <c r="P811" t="str">
        <f t="shared" si="26"/>
        <v>엠피송내</v>
      </c>
      <c r="Q811" t="s">
        <v>1954</v>
      </c>
      <c r="R811"/>
      <c r="S811"/>
      <c r="T811"/>
      <c r="U811"/>
      <c r="V811"/>
      <c r="W811" t="s">
        <v>1958</v>
      </c>
      <c r="X811"/>
    </row>
    <row r="812" spans="1:24">
      <c r="A812" t="s">
        <v>2303</v>
      </c>
      <c r="B812" t="s">
        <v>2318</v>
      </c>
      <c r="C812" t="s">
        <v>2337</v>
      </c>
      <c r="D812" t="s">
        <v>2398</v>
      </c>
      <c r="E812" t="s">
        <v>2146</v>
      </c>
      <c r="F812" t="s">
        <v>2651</v>
      </c>
      <c r="G812" t="s">
        <v>2653</v>
      </c>
      <c r="H812">
        <v>15650</v>
      </c>
      <c r="I812" t="s">
        <v>2656</v>
      </c>
      <c r="J812" s="1">
        <v>44224</v>
      </c>
      <c r="K812" s="1">
        <v>44224</v>
      </c>
      <c r="L812" t="s">
        <v>1045</v>
      </c>
      <c r="M812" t="s">
        <v>2662</v>
      </c>
      <c r="N812" s="1">
        <v>44227</v>
      </c>
      <c r="O812" t="str">
        <f t="shared" si="25"/>
        <v>정상</v>
      </c>
      <c r="P812" t="str">
        <f t="shared" si="26"/>
        <v>엠피의정부</v>
      </c>
      <c r="Q812" t="s">
        <v>1954</v>
      </c>
      <c r="R812"/>
      <c r="S812"/>
      <c r="T812"/>
      <c r="U812"/>
      <c r="V812"/>
      <c r="W812" t="s">
        <v>1958</v>
      </c>
      <c r="X812"/>
    </row>
    <row r="813" spans="1:24">
      <c r="A813" t="s">
        <v>2303</v>
      </c>
      <c r="B813" t="s">
        <v>2318</v>
      </c>
      <c r="C813" t="s">
        <v>2337</v>
      </c>
      <c r="D813" t="s">
        <v>2398</v>
      </c>
      <c r="E813" t="s">
        <v>2531</v>
      </c>
      <c r="F813" t="s">
        <v>2651</v>
      </c>
      <c r="G813" t="s">
        <v>2653</v>
      </c>
      <c r="H813">
        <v>129710</v>
      </c>
      <c r="I813" t="s">
        <v>2656</v>
      </c>
      <c r="J813" s="1">
        <v>44224</v>
      </c>
      <c r="K813" s="1">
        <v>44224</v>
      </c>
      <c r="L813" t="s">
        <v>1046</v>
      </c>
      <c r="M813" t="s">
        <v>2662</v>
      </c>
      <c r="N813" s="1">
        <v>44227</v>
      </c>
      <c r="O813" t="str">
        <f t="shared" si="25"/>
        <v>정상</v>
      </c>
      <c r="P813" t="str">
        <f t="shared" si="26"/>
        <v>엠피의정부</v>
      </c>
      <c r="Q813" t="s">
        <v>1956</v>
      </c>
      <c r="R813"/>
      <c r="S813"/>
      <c r="T813"/>
      <c r="U813"/>
      <c r="V813"/>
      <c r="W813" t="s">
        <v>1958</v>
      </c>
      <c r="X813"/>
    </row>
    <row r="814" spans="1:24">
      <c r="A814" t="s">
        <v>2308</v>
      </c>
      <c r="B814" t="s">
        <v>2322</v>
      </c>
      <c r="C814" t="s">
        <v>2353</v>
      </c>
      <c r="D814" t="s">
        <v>2401</v>
      </c>
      <c r="E814" t="s">
        <v>2146</v>
      </c>
      <c r="F814" t="s">
        <v>2651</v>
      </c>
      <c r="G814" t="s">
        <v>2655</v>
      </c>
      <c r="H814">
        <v>13380</v>
      </c>
      <c r="I814" t="s">
        <v>2656</v>
      </c>
      <c r="J814" s="1">
        <v>44224</v>
      </c>
      <c r="K814" s="1">
        <v>44224</v>
      </c>
      <c r="L814" t="s">
        <v>1047</v>
      </c>
      <c r="M814" t="s">
        <v>2662</v>
      </c>
      <c r="N814" s="1">
        <v>44227</v>
      </c>
      <c r="O814" t="str">
        <f t="shared" si="25"/>
        <v>정상</v>
      </c>
      <c r="P814" t="str">
        <f t="shared" si="26"/>
        <v>엠피상동</v>
      </c>
      <c r="Q814" t="s">
        <v>1956</v>
      </c>
      <c r="R814"/>
      <c r="S814"/>
      <c r="T814"/>
      <c r="U814"/>
      <c r="V814"/>
      <c r="W814" t="s">
        <v>1958</v>
      </c>
      <c r="X814"/>
    </row>
    <row r="815" spans="1:24">
      <c r="A815" t="s">
        <v>2302</v>
      </c>
      <c r="B815" t="s">
        <v>2317</v>
      </c>
      <c r="C815" t="s">
        <v>2236</v>
      </c>
      <c r="D815" t="s">
        <v>2400</v>
      </c>
      <c r="E815" t="s">
        <v>2531</v>
      </c>
      <c r="F815" t="s">
        <v>2651</v>
      </c>
      <c r="G815" t="s">
        <v>2653</v>
      </c>
      <c r="H815">
        <v>30300</v>
      </c>
      <c r="I815" t="s">
        <v>2656</v>
      </c>
      <c r="J815" s="1">
        <v>44224</v>
      </c>
      <c r="K815" s="1">
        <v>44224</v>
      </c>
      <c r="L815" t="s">
        <v>1048</v>
      </c>
      <c r="M815" t="s">
        <v>2662</v>
      </c>
      <c r="N815" s="1">
        <v>44227</v>
      </c>
      <c r="O815" t="str">
        <f t="shared" si="25"/>
        <v>정상</v>
      </c>
      <c r="P815" t="str">
        <f t="shared" si="26"/>
        <v>엠피송내</v>
      </c>
      <c r="Q815" t="s">
        <v>1956</v>
      </c>
      <c r="R815"/>
      <c r="S815"/>
      <c r="T815"/>
      <c r="U815"/>
      <c r="V815"/>
      <c r="W815" t="s">
        <v>1958</v>
      </c>
      <c r="X815"/>
    </row>
    <row r="816" spans="1:24">
      <c r="A816" t="s">
        <v>2303</v>
      </c>
      <c r="B816" t="s">
        <v>2318</v>
      </c>
      <c r="C816" t="s">
        <v>2237</v>
      </c>
      <c r="D816" t="s">
        <v>2402</v>
      </c>
      <c r="E816" t="s">
        <v>2531</v>
      </c>
      <c r="F816" t="s">
        <v>2651</v>
      </c>
      <c r="G816" t="s">
        <v>2653</v>
      </c>
      <c r="H816">
        <v>42400</v>
      </c>
      <c r="I816" t="s">
        <v>2656</v>
      </c>
      <c r="J816" s="1">
        <v>44224</v>
      </c>
      <c r="K816" s="1">
        <v>44224</v>
      </c>
      <c r="L816" t="s">
        <v>1049</v>
      </c>
      <c r="M816" t="s">
        <v>2662</v>
      </c>
      <c r="N816" s="1">
        <v>44227</v>
      </c>
      <c r="O816" t="str">
        <f t="shared" si="25"/>
        <v>정상</v>
      </c>
      <c r="P816" t="str">
        <f t="shared" si="26"/>
        <v>엠피의정부</v>
      </c>
      <c r="Q816" t="s">
        <v>1956</v>
      </c>
      <c r="R816"/>
      <c r="S816"/>
      <c r="T816"/>
      <c r="U816"/>
      <c r="V816"/>
      <c r="W816" t="s">
        <v>1958</v>
      </c>
      <c r="X816"/>
    </row>
    <row r="817" spans="1:24">
      <c r="A817" t="s">
        <v>2308</v>
      </c>
      <c r="B817" t="s">
        <v>2322</v>
      </c>
      <c r="C817" t="s">
        <v>2353</v>
      </c>
      <c r="D817" t="s">
        <v>2403</v>
      </c>
      <c r="E817" t="s">
        <v>2532</v>
      </c>
      <c r="F817" t="s">
        <v>2651</v>
      </c>
      <c r="G817" t="s">
        <v>2653</v>
      </c>
      <c r="H817">
        <v>121010</v>
      </c>
      <c r="I817" t="s">
        <v>2656</v>
      </c>
      <c r="J817" s="1">
        <v>44224</v>
      </c>
      <c r="K817" s="1">
        <v>44224</v>
      </c>
      <c r="L817" t="s">
        <v>1050</v>
      </c>
      <c r="M817" t="s">
        <v>2662</v>
      </c>
      <c r="N817" s="1">
        <v>44227</v>
      </c>
      <c r="O817" t="str">
        <f t="shared" si="25"/>
        <v>정상</v>
      </c>
      <c r="P817" t="str">
        <f t="shared" si="26"/>
        <v>엠피상동</v>
      </c>
      <c r="Q817" t="s">
        <v>1956</v>
      </c>
      <c r="R817"/>
      <c r="S817"/>
      <c r="T817"/>
      <c r="U817"/>
      <c r="V817"/>
      <c r="W817" t="s">
        <v>1958</v>
      </c>
      <c r="X817"/>
    </row>
    <row r="818" spans="1:24">
      <c r="A818" t="s">
        <v>2311</v>
      </c>
      <c r="B818" t="s">
        <v>2323</v>
      </c>
      <c r="C818" t="s">
        <v>2340</v>
      </c>
      <c r="D818" t="s">
        <v>2404</v>
      </c>
      <c r="E818" t="s">
        <v>2509</v>
      </c>
      <c r="F818" t="s">
        <v>2651</v>
      </c>
      <c r="G818" t="s">
        <v>2653</v>
      </c>
      <c r="H818">
        <v>20000</v>
      </c>
      <c r="I818" t="s">
        <v>2656</v>
      </c>
      <c r="J818" s="1">
        <v>44224</v>
      </c>
      <c r="K818" s="1">
        <v>44224</v>
      </c>
      <c r="L818" t="s">
        <v>1051</v>
      </c>
      <c r="M818" t="s">
        <v>2662</v>
      </c>
      <c r="N818" s="1">
        <v>44227</v>
      </c>
      <c r="O818" t="str">
        <f t="shared" si="25"/>
        <v>정상</v>
      </c>
      <c r="P818" t="str">
        <f t="shared" si="26"/>
        <v>엠피경기</v>
      </c>
      <c r="Q818" t="s">
        <v>1954</v>
      </c>
      <c r="R818"/>
      <c r="S818"/>
      <c r="T818"/>
      <c r="U818"/>
      <c r="V818"/>
      <c r="W818" t="s">
        <v>1958</v>
      </c>
      <c r="X818" s="1">
        <v>51529</v>
      </c>
    </row>
    <row r="819" spans="1:24">
      <c r="A819" t="s">
        <v>2303</v>
      </c>
      <c r="B819" t="s">
        <v>2318</v>
      </c>
      <c r="C819" t="s">
        <v>2237</v>
      </c>
      <c r="D819" t="s">
        <v>2398</v>
      </c>
      <c r="E819" t="s">
        <v>2533</v>
      </c>
      <c r="F819" t="s">
        <v>2651</v>
      </c>
      <c r="G819" t="s">
        <v>2653</v>
      </c>
      <c r="H819">
        <v>10000</v>
      </c>
      <c r="I819" t="s">
        <v>2656</v>
      </c>
      <c r="J819" s="1">
        <v>44224</v>
      </c>
      <c r="K819" s="1">
        <v>44224</v>
      </c>
      <c r="L819">
        <v>52102339510000</v>
      </c>
      <c r="M819" t="s">
        <v>2662</v>
      </c>
      <c r="N819" s="1">
        <v>44227</v>
      </c>
      <c r="O819" t="str">
        <f t="shared" si="25"/>
        <v>정상</v>
      </c>
      <c r="P819" t="str">
        <f t="shared" si="26"/>
        <v>엠피의정부</v>
      </c>
      <c r="Q819" t="s">
        <v>1954</v>
      </c>
      <c r="R819"/>
      <c r="S819"/>
      <c r="T819"/>
      <c r="U819"/>
      <c r="V819"/>
      <c r="W819" t="s">
        <v>1958</v>
      </c>
      <c r="X819" s="1">
        <v>51529</v>
      </c>
    </row>
    <row r="820" spans="1:24">
      <c r="A820" t="s">
        <v>2304</v>
      </c>
      <c r="B820" t="s">
        <v>2319</v>
      </c>
      <c r="C820" t="s">
        <v>2335</v>
      </c>
      <c r="D820" t="s">
        <v>2405</v>
      </c>
      <c r="E820" t="s">
        <v>2534</v>
      </c>
      <c r="F820" t="s">
        <v>2651</v>
      </c>
      <c r="G820" t="s">
        <v>2653</v>
      </c>
      <c r="H820">
        <v>19958</v>
      </c>
      <c r="I820" t="s">
        <v>2656</v>
      </c>
      <c r="J820" s="1">
        <v>44224</v>
      </c>
      <c r="K820" s="1">
        <v>44224</v>
      </c>
      <c r="L820">
        <v>52102324030000</v>
      </c>
      <c r="M820" t="s">
        <v>2662</v>
      </c>
      <c r="N820" s="1">
        <v>44227</v>
      </c>
      <c r="O820" t="str">
        <f t="shared" si="25"/>
        <v>정상</v>
      </c>
      <c r="P820" t="str">
        <f t="shared" si="26"/>
        <v>엠피가온</v>
      </c>
      <c r="Q820" t="s">
        <v>1956</v>
      </c>
      <c r="R820"/>
      <c r="S820"/>
      <c r="T820"/>
      <c r="U820"/>
      <c r="V820"/>
      <c r="W820" t="s">
        <v>1958</v>
      </c>
      <c r="X820" s="1">
        <v>51529</v>
      </c>
    </row>
    <row r="821" spans="1:24">
      <c r="A821" t="s">
        <v>2304</v>
      </c>
      <c r="B821" t="s">
        <v>2319</v>
      </c>
      <c r="C821" t="s">
        <v>2335</v>
      </c>
      <c r="D821" t="s">
        <v>2405</v>
      </c>
      <c r="E821" t="s">
        <v>2535</v>
      </c>
      <c r="F821" t="s">
        <v>2651</v>
      </c>
      <c r="G821" t="s">
        <v>2653</v>
      </c>
      <c r="H821">
        <v>38969</v>
      </c>
      <c r="I821" t="s">
        <v>2656</v>
      </c>
      <c r="J821" s="1">
        <v>44224</v>
      </c>
      <c r="K821" s="1">
        <v>44224</v>
      </c>
      <c r="L821">
        <v>52102326370000</v>
      </c>
      <c r="M821" t="s">
        <v>2662</v>
      </c>
      <c r="N821" s="1">
        <v>44227</v>
      </c>
      <c r="O821" t="str">
        <f t="shared" si="25"/>
        <v>정상</v>
      </c>
      <c r="P821" t="str">
        <f t="shared" si="26"/>
        <v>엠피가온</v>
      </c>
      <c r="Q821" t="s">
        <v>1956</v>
      </c>
      <c r="R821"/>
      <c r="S821"/>
      <c r="T821"/>
      <c r="U821"/>
      <c r="V821"/>
      <c r="W821" t="s">
        <v>1958</v>
      </c>
      <c r="X821" s="1">
        <v>51529</v>
      </c>
    </row>
    <row r="822" spans="1:24">
      <c r="A822" t="s">
        <v>2308</v>
      </c>
      <c r="B822" t="s">
        <v>2322</v>
      </c>
      <c r="C822" t="s">
        <v>2339</v>
      </c>
      <c r="D822" t="s">
        <v>2406</v>
      </c>
      <c r="E822" t="s">
        <v>2536</v>
      </c>
      <c r="F822" t="s">
        <v>2651</v>
      </c>
      <c r="G822" t="s">
        <v>2653</v>
      </c>
      <c r="H822">
        <v>10000</v>
      </c>
      <c r="I822" t="s">
        <v>2656</v>
      </c>
      <c r="J822" s="1">
        <v>44224</v>
      </c>
      <c r="K822" s="1">
        <v>44224</v>
      </c>
      <c r="L822">
        <v>52102278020000</v>
      </c>
      <c r="M822" t="s">
        <v>2662</v>
      </c>
      <c r="N822" s="1">
        <v>44227</v>
      </c>
      <c r="O822" t="str">
        <f t="shared" si="25"/>
        <v>정상</v>
      </c>
      <c r="P822" t="str">
        <f t="shared" si="26"/>
        <v>엠피상동</v>
      </c>
      <c r="Q822" t="s">
        <v>1954</v>
      </c>
      <c r="R822"/>
      <c r="S822"/>
      <c r="T822"/>
      <c r="U822"/>
      <c r="V822"/>
      <c r="W822" t="s">
        <v>1958</v>
      </c>
      <c r="X822" s="1">
        <v>51529</v>
      </c>
    </row>
    <row r="823" spans="1:24">
      <c r="A823" t="s">
        <v>2304</v>
      </c>
      <c r="B823" t="s">
        <v>2319</v>
      </c>
      <c r="C823" t="s">
        <v>2335</v>
      </c>
      <c r="D823" t="s">
        <v>2374</v>
      </c>
      <c r="E823" t="s">
        <v>2537</v>
      </c>
      <c r="F823" t="s">
        <v>2651</v>
      </c>
      <c r="G823" t="s">
        <v>2653</v>
      </c>
      <c r="H823">
        <v>31000</v>
      </c>
      <c r="I823" t="s">
        <v>2656</v>
      </c>
      <c r="J823" s="1">
        <v>44224</v>
      </c>
      <c r="K823" s="1">
        <v>44224</v>
      </c>
      <c r="L823">
        <v>52102389060000</v>
      </c>
      <c r="M823" t="s">
        <v>2662</v>
      </c>
      <c r="N823" s="1">
        <v>44227</v>
      </c>
      <c r="O823" t="str">
        <f t="shared" si="25"/>
        <v>정상</v>
      </c>
      <c r="P823" t="str">
        <f t="shared" si="26"/>
        <v>엠피가온</v>
      </c>
      <c r="Q823" t="s">
        <v>1954</v>
      </c>
      <c r="R823"/>
      <c r="S823"/>
      <c r="T823"/>
      <c r="U823"/>
      <c r="V823"/>
      <c r="W823" t="s">
        <v>1958</v>
      </c>
      <c r="X823" s="1">
        <v>69426</v>
      </c>
    </row>
    <row r="824" spans="1:24">
      <c r="A824" t="s">
        <v>2308</v>
      </c>
      <c r="B824" t="s">
        <v>2322</v>
      </c>
      <c r="C824" t="s">
        <v>2353</v>
      </c>
      <c r="D824" t="s">
        <v>2382</v>
      </c>
      <c r="E824" t="s">
        <v>2538</v>
      </c>
      <c r="F824" t="s">
        <v>2651</v>
      </c>
      <c r="G824" t="s">
        <v>2653</v>
      </c>
      <c r="H824">
        <v>12574</v>
      </c>
      <c r="I824" t="s">
        <v>2656</v>
      </c>
      <c r="J824" s="1">
        <v>44224</v>
      </c>
      <c r="K824" s="1">
        <v>44224</v>
      </c>
      <c r="L824">
        <v>52102294490000</v>
      </c>
      <c r="M824" t="s">
        <v>2662</v>
      </c>
      <c r="N824" s="1">
        <v>44227</v>
      </c>
      <c r="O824" t="str">
        <f t="shared" si="25"/>
        <v>정상</v>
      </c>
      <c r="P824" t="str">
        <f t="shared" si="26"/>
        <v>엠피상동</v>
      </c>
      <c r="Q824" t="s">
        <v>1954</v>
      </c>
      <c r="R824"/>
      <c r="S824"/>
      <c r="T824"/>
      <c r="U824"/>
      <c r="V824"/>
      <c r="W824" t="s">
        <v>1960</v>
      </c>
      <c r="X824" s="1">
        <v>51529</v>
      </c>
    </row>
    <row r="825" spans="1:24">
      <c r="A825" t="s">
        <v>2311</v>
      </c>
      <c r="B825" t="s">
        <v>2323</v>
      </c>
      <c r="C825" t="s">
        <v>2340</v>
      </c>
      <c r="D825" t="s">
        <v>2383</v>
      </c>
      <c r="E825" t="s">
        <v>2539</v>
      </c>
      <c r="F825" t="s">
        <v>2651</v>
      </c>
      <c r="G825" t="s">
        <v>2653</v>
      </c>
      <c r="H825">
        <v>20000</v>
      </c>
      <c r="I825" t="s">
        <v>2656</v>
      </c>
      <c r="J825" s="1">
        <v>44224</v>
      </c>
      <c r="K825" s="1">
        <v>44224</v>
      </c>
      <c r="L825" t="s">
        <v>1052</v>
      </c>
      <c r="M825" t="s">
        <v>2662</v>
      </c>
      <c r="N825" s="1">
        <v>44227</v>
      </c>
      <c r="O825" t="str">
        <f t="shared" si="25"/>
        <v>정상</v>
      </c>
      <c r="P825" t="str">
        <f t="shared" si="26"/>
        <v>엠피경기</v>
      </c>
      <c r="Q825" t="s">
        <v>1956</v>
      </c>
      <c r="R825"/>
      <c r="S825"/>
      <c r="T825"/>
      <c r="U825"/>
      <c r="V825"/>
      <c r="W825" t="s">
        <v>1958</v>
      </c>
      <c r="X825" s="1">
        <v>51529</v>
      </c>
    </row>
    <row r="826" spans="1:24">
      <c r="A826" t="s">
        <v>2303</v>
      </c>
      <c r="B826" t="s">
        <v>2318</v>
      </c>
      <c r="C826" t="s">
        <v>2337</v>
      </c>
      <c r="D826" t="s">
        <v>2402</v>
      </c>
      <c r="E826" t="s">
        <v>2511</v>
      </c>
      <c r="F826" t="s">
        <v>2651</v>
      </c>
      <c r="G826" t="s">
        <v>2653</v>
      </c>
      <c r="H826">
        <v>20470</v>
      </c>
      <c r="I826" t="s">
        <v>2658</v>
      </c>
      <c r="J826" s="1">
        <v>44224</v>
      </c>
      <c r="K826" s="1">
        <v>44224</v>
      </c>
      <c r="L826" t="s">
        <v>1053</v>
      </c>
      <c r="M826" t="s">
        <v>2662</v>
      </c>
      <c r="N826" s="1">
        <v>44227</v>
      </c>
      <c r="O826" t="str">
        <f t="shared" si="25"/>
        <v>정상</v>
      </c>
      <c r="P826" t="str">
        <f t="shared" si="26"/>
        <v>엠피의정부</v>
      </c>
      <c r="Q826" t="s">
        <v>1954</v>
      </c>
      <c r="R826"/>
      <c r="S826"/>
      <c r="T826"/>
      <c r="U826"/>
      <c r="V826"/>
      <c r="W826" t="s">
        <v>1958</v>
      </c>
      <c r="X826"/>
    </row>
    <row r="827" spans="1:24">
      <c r="A827" t="s">
        <v>2311</v>
      </c>
      <c r="B827" t="s">
        <v>2323</v>
      </c>
      <c r="C827" t="s">
        <v>2338</v>
      </c>
      <c r="D827" t="s">
        <v>2383</v>
      </c>
      <c r="E827" t="s">
        <v>2540</v>
      </c>
      <c r="F827" t="s">
        <v>2651</v>
      </c>
      <c r="G827" t="s">
        <v>2653</v>
      </c>
      <c r="H827">
        <v>20000</v>
      </c>
      <c r="I827" t="s">
        <v>2656</v>
      </c>
      <c r="J827" s="1">
        <v>44224</v>
      </c>
      <c r="K827" s="1">
        <v>44224</v>
      </c>
      <c r="L827" t="s">
        <v>1054</v>
      </c>
      <c r="M827" t="s">
        <v>2662</v>
      </c>
      <c r="N827" s="1">
        <v>44227</v>
      </c>
      <c r="O827" t="str">
        <f t="shared" ref="O827:O890" si="27" xml:space="preserve"> IF(K827&gt;N827,W827,I827)</f>
        <v>정상</v>
      </c>
      <c r="P827" t="str">
        <f t="shared" si="26"/>
        <v>엠피경기</v>
      </c>
      <c r="Q827" t="s">
        <v>1954</v>
      </c>
      <c r="R827"/>
      <c r="S827"/>
      <c r="T827"/>
      <c r="U827"/>
      <c r="V827"/>
      <c r="W827" t="s">
        <v>1958</v>
      </c>
      <c r="X827" s="1">
        <v>51529</v>
      </c>
    </row>
    <row r="828" spans="1:24">
      <c r="A828" t="s">
        <v>2311</v>
      </c>
      <c r="B828" t="s">
        <v>2323</v>
      </c>
      <c r="C828" t="s">
        <v>2340</v>
      </c>
      <c r="D828" t="s">
        <v>2383</v>
      </c>
      <c r="E828" t="s">
        <v>2511</v>
      </c>
      <c r="F828" t="s">
        <v>2651</v>
      </c>
      <c r="G828" t="s">
        <v>2653</v>
      </c>
      <c r="H828">
        <v>20000</v>
      </c>
      <c r="I828" t="s">
        <v>2656</v>
      </c>
      <c r="J828" s="1">
        <v>44224</v>
      </c>
      <c r="K828" s="1">
        <v>44224</v>
      </c>
      <c r="L828" t="s">
        <v>1055</v>
      </c>
      <c r="M828" t="s">
        <v>2662</v>
      </c>
      <c r="N828" s="1">
        <v>44227</v>
      </c>
      <c r="O828" t="str">
        <f t="shared" si="27"/>
        <v>정상</v>
      </c>
      <c r="P828" t="str">
        <f t="shared" si="26"/>
        <v>엠피경기</v>
      </c>
      <c r="Q828" t="s">
        <v>1954</v>
      </c>
      <c r="R828"/>
      <c r="S828"/>
      <c r="T828"/>
      <c r="U828"/>
      <c r="V828"/>
      <c r="W828" t="s">
        <v>1958</v>
      </c>
      <c r="X828" s="1">
        <v>51529</v>
      </c>
    </row>
    <row r="829" spans="1:24">
      <c r="A829" t="s">
        <v>2311</v>
      </c>
      <c r="B829" t="s">
        <v>2323</v>
      </c>
      <c r="C829" t="s">
        <v>2338</v>
      </c>
      <c r="D829" t="s">
        <v>2383</v>
      </c>
      <c r="E829" t="s">
        <v>2541</v>
      </c>
      <c r="F829" t="s">
        <v>2651</v>
      </c>
      <c r="G829" t="s">
        <v>2653</v>
      </c>
      <c r="H829">
        <v>20000</v>
      </c>
      <c r="I829" t="s">
        <v>2656</v>
      </c>
      <c r="J829" s="1">
        <v>44224</v>
      </c>
      <c r="K829" s="1">
        <v>44224</v>
      </c>
      <c r="L829" t="s">
        <v>1056</v>
      </c>
      <c r="M829" t="s">
        <v>2662</v>
      </c>
      <c r="N829" s="1">
        <v>44227</v>
      </c>
      <c r="O829" t="str">
        <f t="shared" si="27"/>
        <v>정상</v>
      </c>
      <c r="P829" t="str">
        <f t="shared" si="26"/>
        <v>엠피경기</v>
      </c>
      <c r="Q829" t="s">
        <v>1954</v>
      </c>
      <c r="R829"/>
      <c r="S829"/>
      <c r="T829"/>
      <c r="U829"/>
      <c r="V829"/>
      <c r="W829" t="s">
        <v>2664</v>
      </c>
      <c r="X829" s="1">
        <v>51529</v>
      </c>
    </row>
    <row r="830" spans="1:24">
      <c r="A830" t="s">
        <v>2303</v>
      </c>
      <c r="B830" t="s">
        <v>2318</v>
      </c>
      <c r="C830" t="s">
        <v>2337</v>
      </c>
      <c r="D830" t="s">
        <v>2407</v>
      </c>
      <c r="E830" t="s">
        <v>2165</v>
      </c>
      <c r="F830" t="s">
        <v>2651</v>
      </c>
      <c r="G830" t="s">
        <v>2653</v>
      </c>
      <c r="H830">
        <v>71000</v>
      </c>
      <c r="I830" t="s">
        <v>2656</v>
      </c>
      <c r="J830" s="1">
        <v>44224</v>
      </c>
      <c r="K830" s="1">
        <v>44224</v>
      </c>
      <c r="L830" t="s">
        <v>1057</v>
      </c>
      <c r="M830" t="s">
        <v>2662</v>
      </c>
      <c r="N830" s="1">
        <v>44227</v>
      </c>
      <c r="O830" t="str">
        <f t="shared" si="27"/>
        <v>정상</v>
      </c>
      <c r="P830" t="str">
        <f t="shared" si="26"/>
        <v>엠피의정부</v>
      </c>
      <c r="Q830" t="s">
        <v>1954</v>
      </c>
      <c r="R830"/>
      <c r="S830"/>
      <c r="T830"/>
      <c r="U830"/>
      <c r="V830"/>
      <c r="W830" t="s">
        <v>1958</v>
      </c>
      <c r="X830"/>
    </row>
    <row r="831" spans="1:24">
      <c r="A831" t="s">
        <v>2304</v>
      </c>
      <c r="B831" t="s">
        <v>2319</v>
      </c>
      <c r="C831" t="s">
        <v>2335</v>
      </c>
      <c r="D831" t="s">
        <v>2374</v>
      </c>
      <c r="E831" t="s">
        <v>2512</v>
      </c>
      <c r="F831" t="s">
        <v>2651</v>
      </c>
      <c r="G831" t="s">
        <v>2653</v>
      </c>
      <c r="H831">
        <v>60006</v>
      </c>
      <c r="I831" t="s">
        <v>2656</v>
      </c>
      <c r="J831" s="1">
        <v>44224</v>
      </c>
      <c r="K831" s="1">
        <v>44224</v>
      </c>
      <c r="L831" t="s">
        <v>1058</v>
      </c>
      <c r="M831" t="s">
        <v>2662</v>
      </c>
      <c r="N831" s="1">
        <v>44227</v>
      </c>
      <c r="O831" t="str">
        <f t="shared" si="27"/>
        <v>정상</v>
      </c>
      <c r="P831" t="str">
        <f t="shared" si="26"/>
        <v>엠피가온</v>
      </c>
      <c r="Q831" t="s">
        <v>1954</v>
      </c>
      <c r="R831"/>
      <c r="S831"/>
      <c r="T831"/>
      <c r="U831"/>
      <c r="V831"/>
      <c r="W831" t="s">
        <v>1958</v>
      </c>
      <c r="X831"/>
    </row>
    <row r="832" spans="1:24">
      <c r="A832" t="s">
        <v>2314</v>
      </c>
      <c r="B832" t="s">
        <v>2329</v>
      </c>
      <c r="C832"/>
      <c r="D832" t="s">
        <v>2408</v>
      </c>
      <c r="E832" t="s">
        <v>2504</v>
      </c>
      <c r="F832" t="s">
        <v>2651</v>
      </c>
      <c r="G832" t="s">
        <v>2653</v>
      </c>
      <c r="H832">
        <v>64520</v>
      </c>
      <c r="I832" t="s">
        <v>2657</v>
      </c>
      <c r="J832" s="1">
        <v>44224</v>
      </c>
      <c r="K832" s="1">
        <v>44224</v>
      </c>
      <c r="L832">
        <v>320210225300</v>
      </c>
      <c r="M832" t="s">
        <v>2662</v>
      </c>
      <c r="N832" s="1">
        <v>44227</v>
      </c>
      <c r="O832" t="str">
        <f t="shared" si="27"/>
        <v>정상</v>
      </c>
      <c r="P832" t="str">
        <f t="shared" si="26"/>
        <v>엠피제이엔제이</v>
      </c>
      <c r="Q832" t="s">
        <v>1955</v>
      </c>
      <c r="R832"/>
      <c r="S832"/>
      <c r="T832"/>
      <c r="U832"/>
      <c r="V832"/>
      <c r="W832" t="s">
        <v>1958</v>
      </c>
      <c r="X832" s="1">
        <v>61390</v>
      </c>
    </row>
    <row r="833" spans="1:24">
      <c r="A833" t="s">
        <v>2304</v>
      </c>
      <c r="B833" t="s">
        <v>2319</v>
      </c>
      <c r="C833" t="s">
        <v>2335</v>
      </c>
      <c r="D833" t="s">
        <v>2374</v>
      </c>
      <c r="E833" t="s">
        <v>2542</v>
      </c>
      <c r="F833" t="s">
        <v>2651</v>
      </c>
      <c r="G833" t="s">
        <v>2653</v>
      </c>
      <c r="H833">
        <v>50820</v>
      </c>
      <c r="I833" t="s">
        <v>2657</v>
      </c>
      <c r="J833" s="1">
        <v>44224</v>
      </c>
      <c r="K833" s="1">
        <v>44224</v>
      </c>
      <c r="L833">
        <v>320210230586</v>
      </c>
      <c r="M833" t="s">
        <v>2662</v>
      </c>
      <c r="N833" s="1">
        <v>44227</v>
      </c>
      <c r="O833" t="str">
        <f t="shared" si="27"/>
        <v>정상</v>
      </c>
      <c r="P833" t="str">
        <f t="shared" ref="P833:P896" si="28">A833</f>
        <v>엠피가온</v>
      </c>
      <c r="Q833" t="s">
        <v>1956</v>
      </c>
      <c r="R833"/>
      <c r="S833"/>
      <c r="T833"/>
      <c r="U833"/>
      <c r="V833"/>
      <c r="W833" t="s">
        <v>1958</v>
      </c>
      <c r="X833" s="1">
        <v>51529</v>
      </c>
    </row>
    <row r="834" spans="1:24">
      <c r="A834" t="s">
        <v>2302</v>
      </c>
      <c r="B834"/>
      <c r="C834"/>
      <c r="D834" t="s">
        <v>2381</v>
      </c>
      <c r="E834" t="s">
        <v>2543</v>
      </c>
      <c r="F834" t="s">
        <v>2651</v>
      </c>
      <c r="G834" t="s">
        <v>2653</v>
      </c>
      <c r="H834">
        <v>33600</v>
      </c>
      <c r="I834" t="s">
        <v>2658</v>
      </c>
      <c r="J834" s="1">
        <v>44224</v>
      </c>
      <c r="K834" s="1">
        <v>44224</v>
      </c>
      <c r="L834">
        <v>320210230382</v>
      </c>
      <c r="M834" t="s">
        <v>2662</v>
      </c>
      <c r="N834" s="1">
        <v>44227</v>
      </c>
      <c r="O834" t="str">
        <f t="shared" si="27"/>
        <v>정상</v>
      </c>
      <c r="P834" t="str">
        <f t="shared" si="28"/>
        <v>엠피송내</v>
      </c>
      <c r="Q834" t="s">
        <v>1954</v>
      </c>
      <c r="R834"/>
      <c r="S834"/>
      <c r="T834"/>
      <c r="U834"/>
      <c r="V834"/>
      <c r="W834" t="s">
        <v>1958</v>
      </c>
      <c r="X834" s="1">
        <v>51529</v>
      </c>
    </row>
    <row r="835" spans="1:24">
      <c r="A835" t="s">
        <v>2309</v>
      </c>
      <c r="B835" t="s">
        <v>2326</v>
      </c>
      <c r="C835" t="s">
        <v>2344</v>
      </c>
      <c r="D835" t="s">
        <v>2390</v>
      </c>
      <c r="E835" t="s">
        <v>2542</v>
      </c>
      <c r="F835" t="s">
        <v>2651</v>
      </c>
      <c r="G835" t="s">
        <v>2653</v>
      </c>
      <c r="H835">
        <v>58000</v>
      </c>
      <c r="I835" t="s">
        <v>2656</v>
      </c>
      <c r="J835" s="1">
        <v>44224</v>
      </c>
      <c r="K835" s="1">
        <v>44224</v>
      </c>
      <c r="L835">
        <v>320210223717</v>
      </c>
      <c r="M835" t="s">
        <v>2662</v>
      </c>
      <c r="N835" s="1">
        <v>44227</v>
      </c>
      <c r="O835" t="str">
        <f t="shared" si="27"/>
        <v>정상</v>
      </c>
      <c r="P835" t="str">
        <f t="shared" si="28"/>
        <v>엠피성공</v>
      </c>
      <c r="Q835" t="s">
        <v>1954</v>
      </c>
      <c r="R835"/>
      <c r="S835"/>
      <c r="T835"/>
      <c r="U835"/>
      <c r="V835"/>
      <c r="W835" t="s">
        <v>1958</v>
      </c>
      <c r="X835" s="1">
        <v>51529</v>
      </c>
    </row>
    <row r="836" spans="1:24">
      <c r="A836" t="s">
        <v>2303</v>
      </c>
      <c r="B836" t="s">
        <v>2318</v>
      </c>
      <c r="C836"/>
      <c r="D836" t="s">
        <v>2370</v>
      </c>
      <c r="E836" t="s">
        <v>2544</v>
      </c>
      <c r="F836" t="s">
        <v>2651</v>
      </c>
      <c r="G836" t="s">
        <v>2653</v>
      </c>
      <c r="H836">
        <v>61755</v>
      </c>
      <c r="I836" t="s">
        <v>2656</v>
      </c>
      <c r="J836" s="1">
        <v>44224</v>
      </c>
      <c r="K836" s="1">
        <v>44224</v>
      </c>
      <c r="L836">
        <v>42142599890000</v>
      </c>
      <c r="M836" t="s">
        <v>2662</v>
      </c>
      <c r="N836" s="1">
        <v>44227</v>
      </c>
      <c r="O836" t="str">
        <f t="shared" si="27"/>
        <v>정상</v>
      </c>
      <c r="P836" t="str">
        <f t="shared" si="28"/>
        <v>엠피의정부</v>
      </c>
      <c r="Q836" t="s">
        <v>1954</v>
      </c>
      <c r="R836"/>
      <c r="S836"/>
      <c r="T836"/>
      <c r="U836"/>
      <c r="V836"/>
      <c r="W836" t="s">
        <v>1958</v>
      </c>
      <c r="X836"/>
    </row>
    <row r="837" spans="1:24">
      <c r="A837" t="s">
        <v>2309</v>
      </c>
      <c r="B837" t="s">
        <v>2326</v>
      </c>
      <c r="C837" t="s">
        <v>2242</v>
      </c>
      <c r="D837" t="s">
        <v>1002</v>
      </c>
      <c r="E837" t="s">
        <v>2544</v>
      </c>
      <c r="F837" t="s">
        <v>2651</v>
      </c>
      <c r="G837" t="s">
        <v>2653</v>
      </c>
      <c r="H837">
        <v>68848</v>
      </c>
      <c r="I837" t="s">
        <v>2656</v>
      </c>
      <c r="J837" s="1">
        <v>44224</v>
      </c>
      <c r="K837" s="1">
        <v>44224</v>
      </c>
      <c r="L837">
        <v>42142610100000</v>
      </c>
      <c r="M837" t="s">
        <v>2662</v>
      </c>
      <c r="N837" s="1">
        <v>44227</v>
      </c>
      <c r="O837" t="str">
        <f t="shared" si="27"/>
        <v>정상</v>
      </c>
      <c r="P837" t="str">
        <f t="shared" si="28"/>
        <v>엠피성공</v>
      </c>
      <c r="Q837" t="s">
        <v>1954</v>
      </c>
      <c r="R837"/>
      <c r="S837"/>
      <c r="T837"/>
      <c r="U837"/>
      <c r="V837"/>
      <c r="W837" t="s">
        <v>1958</v>
      </c>
      <c r="X837"/>
    </row>
    <row r="838" spans="1:24">
      <c r="A838" t="s">
        <v>2309</v>
      </c>
      <c r="B838" t="s">
        <v>2326</v>
      </c>
      <c r="C838" t="s">
        <v>2344</v>
      </c>
      <c r="D838" t="s">
        <v>2409</v>
      </c>
      <c r="E838" t="s">
        <v>2545</v>
      </c>
      <c r="F838" t="s">
        <v>2651</v>
      </c>
      <c r="G838" t="s">
        <v>2653</v>
      </c>
      <c r="H838">
        <v>33077</v>
      </c>
      <c r="I838" t="s">
        <v>2657</v>
      </c>
      <c r="J838" s="1">
        <v>44224</v>
      </c>
      <c r="K838" s="1">
        <v>44224</v>
      </c>
      <c r="L838">
        <v>42142613920000</v>
      </c>
      <c r="M838" t="s">
        <v>2662</v>
      </c>
      <c r="N838" s="1">
        <v>44227</v>
      </c>
      <c r="O838" t="str">
        <f t="shared" si="27"/>
        <v>정상</v>
      </c>
      <c r="P838" t="str">
        <f t="shared" si="28"/>
        <v>엠피성공</v>
      </c>
      <c r="Q838" t="s">
        <v>1954</v>
      </c>
      <c r="R838"/>
      <c r="S838"/>
      <c r="T838"/>
      <c r="U838"/>
      <c r="V838"/>
      <c r="W838" t="s">
        <v>1958</v>
      </c>
      <c r="X838"/>
    </row>
    <row r="839" spans="1:24">
      <c r="A839" t="s">
        <v>2309</v>
      </c>
      <c r="B839" t="s">
        <v>2326</v>
      </c>
      <c r="C839" t="s">
        <v>2344</v>
      </c>
      <c r="D839" t="s">
        <v>2396</v>
      </c>
      <c r="E839" t="s">
        <v>2544</v>
      </c>
      <c r="F839" t="s">
        <v>2651</v>
      </c>
      <c r="G839" t="s">
        <v>2653</v>
      </c>
      <c r="H839">
        <v>215147</v>
      </c>
      <c r="I839" t="s">
        <v>2656</v>
      </c>
      <c r="J839" s="1">
        <v>44224</v>
      </c>
      <c r="K839" s="1">
        <v>44224</v>
      </c>
      <c r="L839">
        <v>42142600670000</v>
      </c>
      <c r="M839" t="s">
        <v>2662</v>
      </c>
      <c r="N839" s="1">
        <v>44227</v>
      </c>
      <c r="O839" t="str">
        <f t="shared" si="27"/>
        <v>정상</v>
      </c>
      <c r="P839" t="str">
        <f t="shared" si="28"/>
        <v>엠피성공</v>
      </c>
      <c r="Q839" t="s">
        <v>1956</v>
      </c>
      <c r="R839"/>
      <c r="S839"/>
      <c r="T839"/>
      <c r="U839"/>
      <c r="V839"/>
      <c r="W839" t="s">
        <v>1958</v>
      </c>
      <c r="X839"/>
    </row>
    <row r="840" spans="1:24">
      <c r="A840" t="s">
        <v>2309</v>
      </c>
      <c r="B840" t="s">
        <v>2326</v>
      </c>
      <c r="C840" t="s">
        <v>2344</v>
      </c>
      <c r="D840" t="s">
        <v>2410</v>
      </c>
      <c r="E840" t="s">
        <v>2546</v>
      </c>
      <c r="F840" t="s">
        <v>2651</v>
      </c>
      <c r="G840" t="s">
        <v>2653</v>
      </c>
      <c r="H840">
        <v>32012</v>
      </c>
      <c r="I840" t="s">
        <v>2656</v>
      </c>
      <c r="J840" s="1">
        <v>44224</v>
      </c>
      <c r="K840" s="1">
        <v>44224</v>
      </c>
      <c r="L840">
        <v>42142605360000</v>
      </c>
      <c r="M840" t="s">
        <v>2662</v>
      </c>
      <c r="N840" s="1">
        <v>44227</v>
      </c>
      <c r="O840" t="str">
        <f t="shared" si="27"/>
        <v>정상</v>
      </c>
      <c r="P840" t="str">
        <f t="shared" si="28"/>
        <v>엠피성공</v>
      </c>
      <c r="Q840" t="s">
        <v>1955</v>
      </c>
      <c r="R840"/>
      <c r="S840"/>
      <c r="T840"/>
      <c r="U840"/>
      <c r="V840"/>
      <c r="W840" t="s">
        <v>1958</v>
      </c>
      <c r="X840"/>
    </row>
    <row r="841" spans="1:24">
      <c r="A841" t="s">
        <v>2304</v>
      </c>
      <c r="B841" t="s">
        <v>2319</v>
      </c>
      <c r="C841" t="s">
        <v>2239</v>
      </c>
      <c r="D841" t="s">
        <v>2374</v>
      </c>
      <c r="E841" t="s">
        <v>2544</v>
      </c>
      <c r="F841" t="s">
        <v>2651</v>
      </c>
      <c r="G841" t="s">
        <v>2653</v>
      </c>
      <c r="H841">
        <v>56480</v>
      </c>
      <c r="I841" t="s">
        <v>2656</v>
      </c>
      <c r="J841" s="1">
        <v>44224</v>
      </c>
      <c r="K841" s="1">
        <v>44224</v>
      </c>
      <c r="L841">
        <v>42142612540000</v>
      </c>
      <c r="M841" t="s">
        <v>2662</v>
      </c>
      <c r="N841" s="1">
        <v>44227</v>
      </c>
      <c r="O841" t="str">
        <f t="shared" si="27"/>
        <v>정상</v>
      </c>
      <c r="P841" t="str">
        <f t="shared" si="28"/>
        <v>엠피가온</v>
      </c>
      <c r="Q841" t="s">
        <v>1954</v>
      </c>
      <c r="R841"/>
      <c r="S841"/>
      <c r="T841"/>
      <c r="U841"/>
      <c r="V841"/>
      <c r="W841" t="s">
        <v>1960</v>
      </c>
      <c r="X841"/>
    </row>
    <row r="842" spans="1:24">
      <c r="A842" t="s">
        <v>2303</v>
      </c>
      <c r="B842" t="s">
        <v>2318</v>
      </c>
      <c r="C842" t="s">
        <v>2337</v>
      </c>
      <c r="D842" t="s">
        <v>2379</v>
      </c>
      <c r="E842" t="s">
        <v>2544</v>
      </c>
      <c r="F842" t="s">
        <v>2651</v>
      </c>
      <c r="G842" t="s">
        <v>2653</v>
      </c>
      <c r="H842">
        <v>61492</v>
      </c>
      <c r="I842" t="s">
        <v>2656</v>
      </c>
      <c r="J842" s="1">
        <v>44224</v>
      </c>
      <c r="K842" s="1">
        <v>44224</v>
      </c>
      <c r="L842">
        <v>42142612220000</v>
      </c>
      <c r="M842" t="s">
        <v>2662</v>
      </c>
      <c r="N842" s="1">
        <v>44227</v>
      </c>
      <c r="O842" t="str">
        <f t="shared" si="27"/>
        <v>정상</v>
      </c>
      <c r="P842" t="str">
        <f t="shared" si="28"/>
        <v>엠피의정부</v>
      </c>
      <c r="Q842" t="s">
        <v>1956</v>
      </c>
      <c r="R842"/>
      <c r="S842"/>
      <c r="T842"/>
      <c r="U842"/>
      <c r="V842"/>
      <c r="W842" t="s">
        <v>1958</v>
      </c>
      <c r="X842"/>
    </row>
    <row r="843" spans="1:24">
      <c r="A843" t="s">
        <v>2306</v>
      </c>
      <c r="B843" t="s">
        <v>2325</v>
      </c>
      <c r="C843" t="s">
        <v>2343</v>
      </c>
      <c r="D843" t="s">
        <v>2387</v>
      </c>
      <c r="E843" t="s">
        <v>2547</v>
      </c>
      <c r="F843" t="s">
        <v>2651</v>
      </c>
      <c r="G843" t="s">
        <v>2653</v>
      </c>
      <c r="H843">
        <v>130900</v>
      </c>
      <c r="I843" t="s">
        <v>2656</v>
      </c>
      <c r="J843" s="1">
        <v>44224</v>
      </c>
      <c r="K843" s="1">
        <v>44224</v>
      </c>
      <c r="L843">
        <v>42142607760000</v>
      </c>
      <c r="M843" t="s">
        <v>2662</v>
      </c>
      <c r="N843" s="1">
        <v>44227</v>
      </c>
      <c r="O843" t="str">
        <f t="shared" si="27"/>
        <v>정상</v>
      </c>
      <c r="P843" t="str">
        <f t="shared" si="28"/>
        <v>엠피여주</v>
      </c>
      <c r="Q843" t="s">
        <v>1956</v>
      </c>
      <c r="R843"/>
      <c r="S843"/>
      <c r="T843"/>
      <c r="U843"/>
      <c r="V843"/>
      <c r="W843" t="s">
        <v>2664</v>
      </c>
      <c r="X843"/>
    </row>
    <row r="844" spans="1:24">
      <c r="A844" t="s">
        <v>2314</v>
      </c>
      <c r="B844" t="s">
        <v>2329</v>
      </c>
      <c r="C844"/>
      <c r="D844" t="s">
        <v>2408</v>
      </c>
      <c r="E844" t="s">
        <v>2548</v>
      </c>
      <c r="F844" t="s">
        <v>2651</v>
      </c>
      <c r="G844" t="s">
        <v>2653</v>
      </c>
      <c r="H844">
        <v>21109</v>
      </c>
      <c r="I844" t="s">
        <v>2657</v>
      </c>
      <c r="J844" s="1">
        <v>44224</v>
      </c>
      <c r="K844" s="1">
        <v>44224</v>
      </c>
      <c r="L844">
        <v>42145970560000</v>
      </c>
      <c r="M844" t="s">
        <v>2662</v>
      </c>
      <c r="N844" s="1">
        <v>44227</v>
      </c>
      <c r="O844" t="str">
        <f t="shared" si="27"/>
        <v>정상</v>
      </c>
      <c r="P844" t="str">
        <f t="shared" si="28"/>
        <v>엠피제이엔제이</v>
      </c>
      <c r="Q844" t="s">
        <v>1956</v>
      </c>
      <c r="R844"/>
      <c r="S844"/>
      <c r="T844"/>
      <c r="U844"/>
      <c r="V844"/>
      <c r="W844" t="s">
        <v>1958</v>
      </c>
      <c r="X844"/>
    </row>
    <row r="845" spans="1:24">
      <c r="A845" t="s">
        <v>2304</v>
      </c>
      <c r="B845" t="s">
        <v>2319</v>
      </c>
      <c r="C845" t="s">
        <v>2239</v>
      </c>
      <c r="D845" t="s">
        <v>2110</v>
      </c>
      <c r="E845" t="s">
        <v>2521</v>
      </c>
      <c r="F845" t="s">
        <v>2651</v>
      </c>
      <c r="G845" t="s">
        <v>2653</v>
      </c>
      <c r="H845">
        <v>30000</v>
      </c>
      <c r="I845" t="s">
        <v>2657</v>
      </c>
      <c r="J845" s="1">
        <v>44224</v>
      </c>
      <c r="K845" s="1">
        <v>44224</v>
      </c>
      <c r="L845" t="s">
        <v>1059</v>
      </c>
      <c r="M845" t="s">
        <v>2662</v>
      </c>
      <c r="N845" s="1">
        <v>44227</v>
      </c>
      <c r="O845" t="str">
        <f t="shared" si="27"/>
        <v>정상</v>
      </c>
      <c r="P845" t="str">
        <f t="shared" si="28"/>
        <v>엠피가온</v>
      </c>
      <c r="Q845" t="s">
        <v>1955</v>
      </c>
      <c r="R845"/>
      <c r="S845"/>
      <c r="T845"/>
      <c r="U845"/>
      <c r="V845"/>
      <c r="W845" t="s">
        <v>1958</v>
      </c>
      <c r="X845" s="1">
        <v>70522</v>
      </c>
    </row>
    <row r="846" spans="1:24">
      <c r="A846" t="s">
        <v>2314</v>
      </c>
      <c r="B846" t="s">
        <v>2329</v>
      </c>
      <c r="C846"/>
      <c r="D846" t="s">
        <v>2408</v>
      </c>
      <c r="E846" t="s">
        <v>2167</v>
      </c>
      <c r="F846" t="s">
        <v>2651</v>
      </c>
      <c r="G846" t="s">
        <v>2653</v>
      </c>
      <c r="H846">
        <v>119950</v>
      </c>
      <c r="I846" t="s">
        <v>2656</v>
      </c>
      <c r="J846" s="1">
        <v>44224</v>
      </c>
      <c r="K846" s="1">
        <v>44224</v>
      </c>
      <c r="L846" t="s">
        <v>1060</v>
      </c>
      <c r="M846" t="s">
        <v>2662</v>
      </c>
      <c r="N846" s="1">
        <v>44227</v>
      </c>
      <c r="O846" t="str">
        <f t="shared" si="27"/>
        <v>정상</v>
      </c>
      <c r="P846" t="str">
        <f t="shared" si="28"/>
        <v>엠피제이엔제이</v>
      </c>
      <c r="Q846" t="s">
        <v>1954</v>
      </c>
      <c r="R846"/>
      <c r="S846"/>
      <c r="T846"/>
      <c r="U846"/>
      <c r="V846"/>
      <c r="W846" t="s">
        <v>1958</v>
      </c>
      <c r="X846" s="1">
        <v>63582</v>
      </c>
    </row>
    <row r="847" spans="1:24">
      <c r="A847" t="s">
        <v>2308</v>
      </c>
      <c r="B847" t="s">
        <v>2322</v>
      </c>
      <c r="C847" t="s">
        <v>2353</v>
      </c>
      <c r="D847" t="s">
        <v>2411</v>
      </c>
      <c r="E847" t="s">
        <v>2549</v>
      </c>
      <c r="F847" t="s">
        <v>2651</v>
      </c>
      <c r="G847" t="s">
        <v>2653</v>
      </c>
      <c r="H847">
        <v>10000</v>
      </c>
      <c r="I847" t="s">
        <v>2656</v>
      </c>
      <c r="J847" s="1">
        <v>44224</v>
      </c>
      <c r="K847" s="1">
        <v>44224</v>
      </c>
      <c r="L847" t="s">
        <v>1061</v>
      </c>
      <c r="M847" t="s">
        <v>2662</v>
      </c>
      <c r="N847" s="1">
        <v>44227</v>
      </c>
      <c r="O847" t="str">
        <f t="shared" si="27"/>
        <v>정상</v>
      </c>
      <c r="P847" t="str">
        <f t="shared" si="28"/>
        <v>엠피상동</v>
      </c>
      <c r="Q847" t="s">
        <v>1954</v>
      </c>
      <c r="R847"/>
      <c r="S847"/>
      <c r="T847"/>
      <c r="U847"/>
      <c r="V847"/>
      <c r="W847" t="s">
        <v>1958</v>
      </c>
      <c r="X847" s="1">
        <v>51529</v>
      </c>
    </row>
    <row r="848" spans="1:24">
      <c r="A848" t="s">
        <v>2305</v>
      </c>
      <c r="B848" t="s">
        <v>2328</v>
      </c>
      <c r="C848" t="s">
        <v>2351</v>
      </c>
      <c r="D848" t="s">
        <v>2392</v>
      </c>
      <c r="E848" t="s">
        <v>2519</v>
      </c>
      <c r="F848" t="s">
        <v>2651</v>
      </c>
      <c r="G848" t="s">
        <v>2653</v>
      </c>
      <c r="H848">
        <v>16400</v>
      </c>
      <c r="I848" t="s">
        <v>2656</v>
      </c>
      <c r="J848" s="1">
        <v>44224</v>
      </c>
      <c r="K848" s="1">
        <v>44224</v>
      </c>
      <c r="L848" t="s">
        <v>1062</v>
      </c>
      <c r="M848" t="s">
        <v>2662</v>
      </c>
      <c r="N848" s="1">
        <v>44227</v>
      </c>
      <c r="O848" t="str">
        <f t="shared" si="27"/>
        <v>정상</v>
      </c>
      <c r="P848" t="s">
        <v>983</v>
      </c>
      <c r="Q848" t="s">
        <v>1956</v>
      </c>
      <c r="R848"/>
      <c r="S848"/>
      <c r="T848"/>
      <c r="U848"/>
      <c r="V848"/>
      <c r="W848" t="s">
        <v>1958</v>
      </c>
      <c r="X848" s="1">
        <v>51529</v>
      </c>
    </row>
    <row r="849" spans="1:24">
      <c r="A849" t="s">
        <v>2312</v>
      </c>
      <c r="B849" t="s">
        <v>2324</v>
      </c>
      <c r="C849" t="s">
        <v>2341</v>
      </c>
      <c r="D849" t="s">
        <v>2412</v>
      </c>
      <c r="E849" t="s">
        <v>2519</v>
      </c>
      <c r="F849" t="s">
        <v>2651</v>
      </c>
      <c r="G849" t="s">
        <v>2653</v>
      </c>
      <c r="H849">
        <v>50000</v>
      </c>
      <c r="I849" t="s">
        <v>2656</v>
      </c>
      <c r="J849" s="1">
        <v>44224</v>
      </c>
      <c r="K849" s="1">
        <v>44224</v>
      </c>
      <c r="L849" t="s">
        <v>1063</v>
      </c>
      <c r="M849" t="s">
        <v>2662</v>
      </c>
      <c r="N849" s="1">
        <v>44227</v>
      </c>
      <c r="O849" t="str">
        <f t="shared" si="27"/>
        <v>정상</v>
      </c>
      <c r="P849" t="str">
        <f t="shared" si="28"/>
        <v>엠피피스토스</v>
      </c>
      <c r="Q849" t="s">
        <v>1954</v>
      </c>
      <c r="R849"/>
      <c r="S849"/>
      <c r="T849"/>
      <c r="U849"/>
      <c r="V849"/>
      <c r="W849" t="s">
        <v>1958</v>
      </c>
      <c r="X849" s="1">
        <v>55181</v>
      </c>
    </row>
    <row r="850" spans="1:24">
      <c r="A850" t="s">
        <v>2308</v>
      </c>
      <c r="B850" t="s">
        <v>2322</v>
      </c>
      <c r="C850" t="s">
        <v>2353</v>
      </c>
      <c r="D850" t="s">
        <v>2413</v>
      </c>
      <c r="E850" t="s">
        <v>2523</v>
      </c>
      <c r="F850" t="s">
        <v>2651</v>
      </c>
      <c r="G850" t="s">
        <v>2653</v>
      </c>
      <c r="H850">
        <v>71300</v>
      </c>
      <c r="I850" t="s">
        <v>2656</v>
      </c>
      <c r="J850" s="1">
        <v>44224</v>
      </c>
      <c r="K850" s="1">
        <v>44224</v>
      </c>
      <c r="L850" t="s">
        <v>1064</v>
      </c>
      <c r="M850" t="s">
        <v>2662</v>
      </c>
      <c r="N850" s="1">
        <v>44227</v>
      </c>
      <c r="O850" t="str">
        <f t="shared" si="27"/>
        <v>정상</v>
      </c>
      <c r="P850" t="str">
        <f t="shared" si="28"/>
        <v>엠피상동</v>
      </c>
      <c r="Q850" t="s">
        <v>1956</v>
      </c>
      <c r="R850"/>
      <c r="S850"/>
      <c r="T850"/>
      <c r="U850"/>
      <c r="V850"/>
      <c r="W850" t="s">
        <v>1960</v>
      </c>
      <c r="X850" s="1">
        <v>51529</v>
      </c>
    </row>
    <row r="851" spans="1:24">
      <c r="A851" t="s">
        <v>2308</v>
      </c>
      <c r="B851" t="s">
        <v>2322</v>
      </c>
      <c r="C851" t="s">
        <v>2339</v>
      </c>
      <c r="D851" t="s">
        <v>2413</v>
      </c>
      <c r="E851" t="s">
        <v>2550</v>
      </c>
      <c r="F851" t="s">
        <v>2651</v>
      </c>
      <c r="G851" t="s">
        <v>2653</v>
      </c>
      <c r="H851">
        <v>56000</v>
      </c>
      <c r="I851" t="s">
        <v>2656</v>
      </c>
      <c r="J851" s="1">
        <v>44224</v>
      </c>
      <c r="K851" s="1">
        <v>44224</v>
      </c>
      <c r="L851" t="s">
        <v>1065</v>
      </c>
      <c r="M851" t="s">
        <v>2662</v>
      </c>
      <c r="N851" s="1">
        <v>44227</v>
      </c>
      <c r="O851" t="str">
        <f t="shared" si="27"/>
        <v>정상</v>
      </c>
      <c r="P851" t="str">
        <f t="shared" si="28"/>
        <v>엠피상동</v>
      </c>
      <c r="Q851" t="s">
        <v>1954</v>
      </c>
      <c r="R851"/>
      <c r="S851"/>
      <c r="T851"/>
      <c r="U851"/>
      <c r="V851"/>
      <c r="W851" t="s">
        <v>1958</v>
      </c>
      <c r="X851" s="1">
        <v>51529</v>
      </c>
    </row>
    <row r="852" spans="1:24">
      <c r="A852" t="s">
        <v>2314</v>
      </c>
      <c r="B852" t="s">
        <v>2329</v>
      </c>
      <c r="C852" t="s">
        <v>2354</v>
      </c>
      <c r="D852" t="s">
        <v>2414</v>
      </c>
      <c r="E852" t="s">
        <v>2523</v>
      </c>
      <c r="F852" t="s">
        <v>2651</v>
      </c>
      <c r="G852" t="s">
        <v>2655</v>
      </c>
      <c r="H852">
        <v>4870</v>
      </c>
      <c r="I852" t="s">
        <v>2656</v>
      </c>
      <c r="J852" s="1">
        <v>44224</v>
      </c>
      <c r="K852" s="1">
        <v>44224</v>
      </c>
      <c r="L852" t="s">
        <v>1066</v>
      </c>
      <c r="M852" t="s">
        <v>2662</v>
      </c>
      <c r="N852" s="1">
        <v>44227</v>
      </c>
      <c r="O852" t="str">
        <f t="shared" si="27"/>
        <v>정상</v>
      </c>
      <c r="P852" t="s">
        <v>6823</v>
      </c>
      <c r="Q852" t="s">
        <v>1954</v>
      </c>
      <c r="R852"/>
      <c r="S852"/>
      <c r="T852"/>
      <c r="U852"/>
      <c r="V852"/>
      <c r="W852" t="s">
        <v>1958</v>
      </c>
      <c r="X852" s="1">
        <v>49702</v>
      </c>
    </row>
    <row r="853" spans="1:24">
      <c r="A853" t="s">
        <v>2314</v>
      </c>
      <c r="B853" t="s">
        <v>2329</v>
      </c>
      <c r="C853" t="s">
        <v>2355</v>
      </c>
      <c r="D853" t="s">
        <v>2414</v>
      </c>
      <c r="E853" t="s">
        <v>2551</v>
      </c>
      <c r="F853" t="s">
        <v>2651</v>
      </c>
      <c r="G853" t="s">
        <v>2653</v>
      </c>
      <c r="H853">
        <v>25800</v>
      </c>
      <c r="I853" t="s">
        <v>2656</v>
      </c>
      <c r="J853" s="1">
        <v>44224</v>
      </c>
      <c r="K853" s="1">
        <v>44224</v>
      </c>
      <c r="L853" t="s">
        <v>1067</v>
      </c>
      <c r="M853" t="s">
        <v>2662</v>
      </c>
      <c r="N853" s="1">
        <v>44227</v>
      </c>
      <c r="O853" t="str">
        <f t="shared" si="27"/>
        <v>정상</v>
      </c>
      <c r="P853" t="s">
        <v>984</v>
      </c>
      <c r="Q853" t="s">
        <v>1956</v>
      </c>
      <c r="R853"/>
      <c r="S853"/>
      <c r="T853"/>
      <c r="U853"/>
      <c r="V853"/>
      <c r="W853" t="s">
        <v>1958</v>
      </c>
      <c r="X853" s="1">
        <v>51529</v>
      </c>
    </row>
    <row r="854" spans="1:24">
      <c r="A854" t="s">
        <v>2305</v>
      </c>
      <c r="B854" t="s">
        <v>2328</v>
      </c>
      <c r="C854" t="s">
        <v>2351</v>
      </c>
      <c r="D854" t="s">
        <v>2392</v>
      </c>
      <c r="E854" t="s">
        <v>2549</v>
      </c>
      <c r="F854" t="s">
        <v>2651</v>
      </c>
      <c r="G854" t="s">
        <v>2653</v>
      </c>
      <c r="H854">
        <v>26000</v>
      </c>
      <c r="I854" t="s">
        <v>2656</v>
      </c>
      <c r="J854" s="1">
        <v>44224</v>
      </c>
      <c r="K854" s="1">
        <v>44224</v>
      </c>
      <c r="L854" t="s">
        <v>1068</v>
      </c>
      <c r="M854" t="s">
        <v>2662</v>
      </c>
      <c r="N854" s="1">
        <v>44227</v>
      </c>
      <c r="O854" t="str">
        <f t="shared" si="27"/>
        <v>정상</v>
      </c>
      <c r="P854" t="s">
        <v>6821</v>
      </c>
      <c r="Q854" t="s">
        <v>1956</v>
      </c>
      <c r="R854"/>
      <c r="S854"/>
      <c r="T854"/>
      <c r="U854"/>
      <c r="V854"/>
      <c r="W854" t="s">
        <v>1958</v>
      </c>
      <c r="X854" s="1">
        <v>51529</v>
      </c>
    </row>
    <row r="855" spans="1:24">
      <c r="A855" t="s">
        <v>2308</v>
      </c>
      <c r="B855" t="s">
        <v>2322</v>
      </c>
      <c r="C855" t="s">
        <v>2339</v>
      </c>
      <c r="D855" t="s">
        <v>2415</v>
      </c>
      <c r="E855" t="s">
        <v>2519</v>
      </c>
      <c r="F855" t="s">
        <v>2651</v>
      </c>
      <c r="G855" t="s">
        <v>2653</v>
      </c>
      <c r="H855">
        <v>76000</v>
      </c>
      <c r="I855" t="s">
        <v>2657</v>
      </c>
      <c r="J855" s="1">
        <v>44224</v>
      </c>
      <c r="K855" s="1">
        <v>44224</v>
      </c>
      <c r="L855" t="s">
        <v>1069</v>
      </c>
      <c r="M855" t="s">
        <v>2662</v>
      </c>
      <c r="N855" s="1">
        <v>44227</v>
      </c>
      <c r="O855" t="str">
        <f t="shared" si="27"/>
        <v>정상</v>
      </c>
      <c r="P855" t="str">
        <f t="shared" si="28"/>
        <v>엠피상동</v>
      </c>
      <c r="Q855" t="s">
        <v>1954</v>
      </c>
      <c r="R855"/>
      <c r="S855"/>
      <c r="T855"/>
      <c r="U855"/>
      <c r="V855"/>
      <c r="W855" t="s">
        <v>1958</v>
      </c>
      <c r="X855" s="1">
        <v>49702</v>
      </c>
    </row>
    <row r="856" spans="1:24">
      <c r="A856" t="s">
        <v>2303</v>
      </c>
      <c r="B856" t="s">
        <v>2318</v>
      </c>
      <c r="C856" t="s">
        <v>2337</v>
      </c>
      <c r="D856" t="s">
        <v>2398</v>
      </c>
      <c r="E856" t="s">
        <v>2552</v>
      </c>
      <c r="F856" t="s">
        <v>2651</v>
      </c>
      <c r="G856" t="s">
        <v>2653</v>
      </c>
      <c r="H856">
        <v>32694</v>
      </c>
      <c r="I856" t="s">
        <v>2656</v>
      </c>
      <c r="J856" s="1">
        <v>44224</v>
      </c>
      <c r="K856" s="1">
        <v>44224</v>
      </c>
      <c r="L856" t="s">
        <v>1070</v>
      </c>
      <c r="M856" t="s">
        <v>2662</v>
      </c>
      <c r="N856" s="1">
        <v>44227</v>
      </c>
      <c r="O856" t="str">
        <f t="shared" si="27"/>
        <v>정상</v>
      </c>
      <c r="P856" t="str">
        <f t="shared" si="28"/>
        <v>엠피의정부</v>
      </c>
      <c r="Q856" t="s">
        <v>1954</v>
      </c>
      <c r="R856"/>
      <c r="S856"/>
      <c r="T856"/>
      <c r="U856"/>
      <c r="V856"/>
      <c r="W856" t="s">
        <v>1958</v>
      </c>
      <c r="X856" s="1">
        <v>58468</v>
      </c>
    </row>
    <row r="857" spans="1:24">
      <c r="A857" t="s">
        <v>2303</v>
      </c>
      <c r="B857" t="s">
        <v>2318</v>
      </c>
      <c r="C857" t="s">
        <v>2337</v>
      </c>
      <c r="D857" t="s">
        <v>2398</v>
      </c>
      <c r="E857" t="s">
        <v>2553</v>
      </c>
      <c r="F857" t="s">
        <v>2651</v>
      </c>
      <c r="G857" t="s">
        <v>2653</v>
      </c>
      <c r="H857">
        <v>39449</v>
      </c>
      <c r="I857" t="s">
        <v>2656</v>
      </c>
      <c r="J857" s="1">
        <v>44224</v>
      </c>
      <c r="K857" s="1">
        <v>44224</v>
      </c>
      <c r="L857" t="s">
        <v>1071</v>
      </c>
      <c r="M857" t="s">
        <v>2662</v>
      </c>
      <c r="N857" s="1">
        <v>44227</v>
      </c>
      <c r="O857" t="str">
        <f t="shared" si="27"/>
        <v>정상</v>
      </c>
      <c r="P857" t="str">
        <f t="shared" si="28"/>
        <v>엠피의정부</v>
      </c>
      <c r="Q857" t="s">
        <v>1954</v>
      </c>
      <c r="R857"/>
      <c r="S857"/>
      <c r="T857"/>
      <c r="U857"/>
      <c r="V857"/>
      <c r="W857" t="s">
        <v>1958</v>
      </c>
      <c r="X857" s="1">
        <v>73808</v>
      </c>
    </row>
    <row r="858" spans="1:24">
      <c r="A858" t="s">
        <v>2309</v>
      </c>
      <c r="B858" t="s">
        <v>2326</v>
      </c>
      <c r="C858" t="s">
        <v>2344</v>
      </c>
      <c r="D858" t="s">
        <v>2396</v>
      </c>
      <c r="E858" t="s">
        <v>2552</v>
      </c>
      <c r="F858" t="s">
        <v>2651</v>
      </c>
      <c r="G858" t="s">
        <v>2653</v>
      </c>
      <c r="H858">
        <v>10000</v>
      </c>
      <c r="I858" t="s">
        <v>2656</v>
      </c>
      <c r="J858" s="1">
        <v>44224</v>
      </c>
      <c r="K858" s="1">
        <v>44224</v>
      </c>
      <c r="L858" t="s">
        <v>1072</v>
      </c>
      <c r="M858" t="s">
        <v>2662</v>
      </c>
      <c r="N858" s="1">
        <v>44227</v>
      </c>
      <c r="O858" t="str">
        <f t="shared" si="27"/>
        <v>정상</v>
      </c>
      <c r="P858" t="str">
        <f t="shared" si="28"/>
        <v>엠피성공</v>
      </c>
      <c r="Q858" t="s">
        <v>1954</v>
      </c>
      <c r="R858"/>
      <c r="S858"/>
      <c r="T858"/>
      <c r="U858"/>
      <c r="V858"/>
      <c r="W858" t="s">
        <v>1958</v>
      </c>
      <c r="X858" s="1">
        <v>51529</v>
      </c>
    </row>
    <row r="859" spans="1:24">
      <c r="A859" t="s">
        <v>2303</v>
      </c>
      <c r="B859" t="s">
        <v>2318</v>
      </c>
      <c r="C859" t="s">
        <v>2337</v>
      </c>
      <c r="D859" t="s">
        <v>2398</v>
      </c>
      <c r="E859" t="s">
        <v>2509</v>
      </c>
      <c r="F859" t="s">
        <v>2651</v>
      </c>
      <c r="G859" t="s">
        <v>2653</v>
      </c>
      <c r="H859">
        <v>10000</v>
      </c>
      <c r="I859" t="s">
        <v>2656</v>
      </c>
      <c r="J859" s="1">
        <v>44223</v>
      </c>
      <c r="K859" s="1">
        <v>44223</v>
      </c>
      <c r="L859" t="s">
        <v>1073</v>
      </c>
      <c r="M859" t="s">
        <v>2662</v>
      </c>
      <c r="N859" s="1">
        <v>44227</v>
      </c>
      <c r="O859" t="str">
        <f t="shared" si="27"/>
        <v>정상</v>
      </c>
      <c r="P859" t="str">
        <f t="shared" si="28"/>
        <v>엠피의정부</v>
      </c>
      <c r="Q859" t="s">
        <v>1956</v>
      </c>
      <c r="R859"/>
      <c r="S859"/>
      <c r="T859"/>
      <c r="U859"/>
      <c r="V859"/>
      <c r="W859" t="s">
        <v>1958</v>
      </c>
      <c r="X859"/>
    </row>
    <row r="860" spans="1:24">
      <c r="A860" t="s">
        <v>2303</v>
      </c>
      <c r="B860" t="s">
        <v>2318</v>
      </c>
      <c r="C860" t="s">
        <v>2337</v>
      </c>
      <c r="D860" t="s">
        <v>2398</v>
      </c>
      <c r="E860" t="s">
        <v>2532</v>
      </c>
      <c r="F860" t="s">
        <v>2651</v>
      </c>
      <c r="G860" t="s">
        <v>2653</v>
      </c>
      <c r="H860">
        <v>10000</v>
      </c>
      <c r="I860" t="s">
        <v>2656</v>
      </c>
      <c r="J860" s="1">
        <v>44223</v>
      </c>
      <c r="K860" s="1">
        <v>44223</v>
      </c>
      <c r="L860" t="s">
        <v>1074</v>
      </c>
      <c r="M860" t="s">
        <v>2662</v>
      </c>
      <c r="N860" s="1">
        <v>44227</v>
      </c>
      <c r="O860" t="str">
        <f t="shared" si="27"/>
        <v>정상</v>
      </c>
      <c r="P860" t="str">
        <f t="shared" si="28"/>
        <v>엠피의정부</v>
      </c>
      <c r="Q860" t="s">
        <v>1954</v>
      </c>
      <c r="R860"/>
      <c r="S860"/>
      <c r="T860"/>
      <c r="U860"/>
      <c r="V860"/>
      <c r="W860" t="s">
        <v>1958</v>
      </c>
      <c r="X860"/>
    </row>
    <row r="861" spans="1:24">
      <c r="A861" t="s">
        <v>2303</v>
      </c>
      <c r="B861" t="s">
        <v>2318</v>
      </c>
      <c r="C861" t="s">
        <v>2337</v>
      </c>
      <c r="D861" t="s">
        <v>2402</v>
      </c>
      <c r="E861" t="s">
        <v>2530</v>
      </c>
      <c r="F861" t="s">
        <v>2651</v>
      </c>
      <c r="G861" t="s">
        <v>2653</v>
      </c>
      <c r="H861">
        <v>50000</v>
      </c>
      <c r="I861" t="s">
        <v>2656</v>
      </c>
      <c r="J861" s="1">
        <v>44223</v>
      </c>
      <c r="K861" s="1">
        <v>44223</v>
      </c>
      <c r="L861" t="s">
        <v>1075</v>
      </c>
      <c r="M861" t="s">
        <v>2662</v>
      </c>
      <c r="N861" s="1">
        <v>44227</v>
      </c>
      <c r="O861" t="str">
        <f t="shared" si="27"/>
        <v>정상</v>
      </c>
      <c r="P861" t="str">
        <f t="shared" si="28"/>
        <v>엠피의정부</v>
      </c>
      <c r="Q861" t="s">
        <v>1956</v>
      </c>
      <c r="R861"/>
      <c r="S861"/>
      <c r="T861"/>
      <c r="U861"/>
      <c r="V861"/>
      <c r="W861" t="s">
        <v>1958</v>
      </c>
      <c r="X861"/>
    </row>
    <row r="862" spans="1:24">
      <c r="A862" t="s">
        <v>2308</v>
      </c>
      <c r="B862" t="s">
        <v>2322</v>
      </c>
      <c r="C862" t="s">
        <v>2353</v>
      </c>
      <c r="D862" t="s">
        <v>2416</v>
      </c>
      <c r="E862" t="s">
        <v>2512</v>
      </c>
      <c r="F862" t="s">
        <v>2651</v>
      </c>
      <c r="G862" t="s">
        <v>2655</v>
      </c>
      <c r="H862">
        <v>9009</v>
      </c>
      <c r="I862" t="s">
        <v>2656</v>
      </c>
      <c r="J862" s="1">
        <v>44223</v>
      </c>
      <c r="K862" s="1">
        <v>44223</v>
      </c>
      <c r="L862" t="s">
        <v>1076</v>
      </c>
      <c r="M862" t="s">
        <v>2662</v>
      </c>
      <c r="N862" s="1">
        <v>44227</v>
      </c>
      <c r="O862" t="str">
        <f t="shared" si="27"/>
        <v>정상</v>
      </c>
      <c r="P862" t="str">
        <f t="shared" si="28"/>
        <v>엠피상동</v>
      </c>
      <c r="Q862" t="s">
        <v>1954</v>
      </c>
      <c r="R862"/>
      <c r="S862"/>
      <c r="T862"/>
      <c r="U862"/>
      <c r="V862"/>
      <c r="W862" t="s">
        <v>1958</v>
      </c>
      <c r="X862"/>
    </row>
    <row r="863" spans="1:24">
      <c r="A863" t="s">
        <v>2315</v>
      </c>
      <c r="B863" t="s">
        <v>2330</v>
      </c>
      <c r="C863" t="s">
        <v>2356</v>
      </c>
      <c r="D863" t="s">
        <v>2417</v>
      </c>
      <c r="E863" t="s">
        <v>2546</v>
      </c>
      <c r="F863" t="s">
        <v>2651</v>
      </c>
      <c r="G863" t="s">
        <v>2655</v>
      </c>
      <c r="H863">
        <v>25666</v>
      </c>
      <c r="I863" t="s">
        <v>2656</v>
      </c>
      <c r="J863" s="1">
        <v>44223</v>
      </c>
      <c r="K863" s="1">
        <v>44223</v>
      </c>
      <c r="L863">
        <v>42142595630000</v>
      </c>
      <c r="M863" t="s">
        <v>2662</v>
      </c>
      <c r="N863" s="1">
        <v>44227</v>
      </c>
      <c r="O863" t="str">
        <f t="shared" si="27"/>
        <v>정상</v>
      </c>
      <c r="P863" t="str">
        <f t="shared" si="28"/>
        <v>엠피아이리치</v>
      </c>
      <c r="Q863" t="s">
        <v>1954</v>
      </c>
      <c r="R863"/>
      <c r="S863"/>
      <c r="T863"/>
      <c r="U863"/>
      <c r="V863"/>
      <c r="W863" t="s">
        <v>1958</v>
      </c>
      <c r="X863"/>
    </row>
    <row r="864" spans="1:24">
      <c r="A864" t="s">
        <v>2303</v>
      </c>
      <c r="B864" t="s">
        <v>2318</v>
      </c>
      <c r="C864" t="s">
        <v>2237</v>
      </c>
      <c r="D864" t="s">
        <v>2398</v>
      </c>
      <c r="E864" t="s">
        <v>2515</v>
      </c>
      <c r="F864" t="s">
        <v>2651</v>
      </c>
      <c r="G864" t="s">
        <v>2653</v>
      </c>
      <c r="H864">
        <v>46674</v>
      </c>
      <c r="I864" t="s">
        <v>2656</v>
      </c>
      <c r="J864" s="1">
        <v>44223</v>
      </c>
      <c r="K864" s="1">
        <v>44223</v>
      </c>
      <c r="L864" t="s">
        <v>1077</v>
      </c>
      <c r="M864" t="s">
        <v>2662</v>
      </c>
      <c r="N864" s="1">
        <v>44227</v>
      </c>
      <c r="O864" t="str">
        <f t="shared" si="27"/>
        <v>정상</v>
      </c>
      <c r="P864" t="str">
        <f t="shared" si="28"/>
        <v>엠피의정부</v>
      </c>
      <c r="Q864" t="s">
        <v>1954</v>
      </c>
      <c r="R864"/>
      <c r="S864"/>
      <c r="T864"/>
      <c r="U864"/>
      <c r="V864"/>
      <c r="W864" t="s">
        <v>1958</v>
      </c>
      <c r="X864" s="1">
        <v>73077</v>
      </c>
    </row>
    <row r="865" spans="1:24">
      <c r="A865" t="s">
        <v>2305</v>
      </c>
      <c r="B865" t="s">
        <v>2328</v>
      </c>
      <c r="C865" t="s">
        <v>2347</v>
      </c>
      <c r="D865" t="s">
        <v>2392</v>
      </c>
      <c r="E865" t="s">
        <v>2554</v>
      </c>
      <c r="F865" t="s">
        <v>2651</v>
      </c>
      <c r="G865" t="s">
        <v>2653</v>
      </c>
      <c r="H865">
        <v>49440</v>
      </c>
      <c r="I865" t="s">
        <v>2656</v>
      </c>
      <c r="J865" s="1">
        <v>44223</v>
      </c>
      <c r="K865" s="1">
        <v>44223</v>
      </c>
      <c r="L865" t="s">
        <v>1078</v>
      </c>
      <c r="M865" t="s">
        <v>2662</v>
      </c>
      <c r="N865" s="1">
        <v>44227</v>
      </c>
      <c r="O865" t="str">
        <f t="shared" si="27"/>
        <v>정상</v>
      </c>
      <c r="P865" t="s">
        <v>983</v>
      </c>
      <c r="Q865" t="s">
        <v>1954</v>
      </c>
      <c r="R865"/>
      <c r="S865"/>
      <c r="T865"/>
      <c r="U865"/>
      <c r="V865"/>
      <c r="W865" t="s">
        <v>1958</v>
      </c>
      <c r="X865" s="1">
        <v>58833</v>
      </c>
    </row>
    <row r="866" spans="1:24">
      <c r="A866" t="s">
        <v>2302</v>
      </c>
      <c r="B866" t="s">
        <v>2317</v>
      </c>
      <c r="C866" t="s">
        <v>2348</v>
      </c>
      <c r="D866" t="s">
        <v>2394</v>
      </c>
      <c r="E866" t="s">
        <v>2555</v>
      </c>
      <c r="F866" t="s">
        <v>2651</v>
      </c>
      <c r="G866" t="s">
        <v>2653</v>
      </c>
      <c r="H866">
        <v>191135</v>
      </c>
      <c r="I866" t="s">
        <v>2656</v>
      </c>
      <c r="J866" s="1">
        <v>44223</v>
      </c>
      <c r="K866" s="1">
        <v>44223</v>
      </c>
      <c r="L866">
        <v>20210029206</v>
      </c>
      <c r="M866" t="s">
        <v>2662</v>
      </c>
      <c r="N866" s="1">
        <v>44227</v>
      </c>
      <c r="O866" t="str">
        <f t="shared" si="27"/>
        <v>정상</v>
      </c>
      <c r="P866" t="str">
        <f t="shared" si="28"/>
        <v>엠피송내</v>
      </c>
      <c r="Q866" t="s">
        <v>1954</v>
      </c>
      <c r="R866"/>
      <c r="S866"/>
      <c r="T866"/>
      <c r="U866"/>
      <c r="V866"/>
      <c r="W866" t="s">
        <v>1958</v>
      </c>
      <c r="X866" s="1">
        <v>68694</v>
      </c>
    </row>
    <row r="867" spans="1:24">
      <c r="A867" t="s">
        <v>2302</v>
      </c>
      <c r="B867" t="s">
        <v>2317</v>
      </c>
      <c r="C867" t="s">
        <v>2348</v>
      </c>
      <c r="D867" t="s">
        <v>2394</v>
      </c>
      <c r="E867" t="s">
        <v>2556</v>
      </c>
      <c r="F867" t="s">
        <v>2651</v>
      </c>
      <c r="G867" t="s">
        <v>2653</v>
      </c>
      <c r="H867">
        <v>85500</v>
      </c>
      <c r="I867" t="s">
        <v>2656</v>
      </c>
      <c r="J867" s="1">
        <v>44223</v>
      </c>
      <c r="K867" s="1">
        <v>44223</v>
      </c>
      <c r="L867">
        <v>20210033649</v>
      </c>
      <c r="M867" t="s">
        <v>2662</v>
      </c>
      <c r="N867" s="1">
        <v>44227</v>
      </c>
      <c r="O867" t="str">
        <f t="shared" si="27"/>
        <v>정상</v>
      </c>
      <c r="P867" t="str">
        <f t="shared" si="28"/>
        <v>엠피송내</v>
      </c>
      <c r="Q867" t="s">
        <v>1954</v>
      </c>
      <c r="R867"/>
      <c r="S867"/>
      <c r="T867"/>
      <c r="U867"/>
      <c r="V867"/>
      <c r="W867" t="s">
        <v>1958</v>
      </c>
      <c r="X867" s="1">
        <v>64311</v>
      </c>
    </row>
    <row r="868" spans="1:24">
      <c r="A868" t="s">
        <v>2314</v>
      </c>
      <c r="B868" t="s">
        <v>2329</v>
      </c>
      <c r="C868"/>
      <c r="D868" t="s">
        <v>2408</v>
      </c>
      <c r="E868" t="s">
        <v>2497</v>
      </c>
      <c r="F868" t="s">
        <v>2651</v>
      </c>
      <c r="G868" t="s">
        <v>2653</v>
      </c>
      <c r="H868">
        <v>31000</v>
      </c>
      <c r="I868" t="s">
        <v>2658</v>
      </c>
      <c r="J868" s="1">
        <v>44223</v>
      </c>
      <c r="K868" s="1">
        <v>44223</v>
      </c>
      <c r="L868">
        <v>20210440610</v>
      </c>
      <c r="M868" t="s">
        <v>2662</v>
      </c>
      <c r="N868" s="1">
        <v>44227</v>
      </c>
      <c r="O868" t="str">
        <f t="shared" si="27"/>
        <v>정상</v>
      </c>
      <c r="P868" t="str">
        <f t="shared" si="28"/>
        <v>엠피제이엔제이</v>
      </c>
      <c r="Q868" t="s">
        <v>1954</v>
      </c>
      <c r="R868"/>
      <c r="S868"/>
      <c r="T868"/>
      <c r="U868"/>
      <c r="V868"/>
      <c r="W868" t="s">
        <v>1958</v>
      </c>
      <c r="X868"/>
    </row>
    <row r="869" spans="1:24">
      <c r="A869" t="s">
        <v>2303</v>
      </c>
      <c r="B869" t="s">
        <v>2318</v>
      </c>
      <c r="C869" t="s">
        <v>2237</v>
      </c>
      <c r="D869" t="s">
        <v>2398</v>
      </c>
      <c r="E869" t="s">
        <v>2500</v>
      </c>
      <c r="F869" t="s">
        <v>2651</v>
      </c>
      <c r="G869" t="s">
        <v>2655</v>
      </c>
      <c r="H869">
        <v>5954</v>
      </c>
      <c r="I869" t="s">
        <v>2656</v>
      </c>
      <c r="J869" s="1">
        <v>44223</v>
      </c>
      <c r="K869" s="1">
        <v>44223</v>
      </c>
      <c r="L869">
        <v>20210450485</v>
      </c>
      <c r="M869" t="s">
        <v>2662</v>
      </c>
      <c r="N869" s="1">
        <v>44227</v>
      </c>
      <c r="O869" t="str">
        <f t="shared" si="27"/>
        <v>정상</v>
      </c>
      <c r="P869" t="str">
        <f t="shared" si="28"/>
        <v>엠피의정부</v>
      </c>
      <c r="Q869" t="s">
        <v>1954</v>
      </c>
      <c r="R869"/>
      <c r="S869"/>
      <c r="T869"/>
      <c r="U869"/>
      <c r="V869"/>
      <c r="W869" t="s">
        <v>1958</v>
      </c>
      <c r="X869"/>
    </row>
    <row r="870" spans="1:24">
      <c r="A870" t="s">
        <v>2312</v>
      </c>
      <c r="B870" t="s">
        <v>2324</v>
      </c>
      <c r="C870" t="s">
        <v>2342</v>
      </c>
      <c r="D870" t="s">
        <v>2418</v>
      </c>
      <c r="E870" t="s">
        <v>2502</v>
      </c>
      <c r="F870" t="s">
        <v>2651</v>
      </c>
      <c r="G870" t="s">
        <v>2653</v>
      </c>
      <c r="H870">
        <v>55700</v>
      </c>
      <c r="I870" t="s">
        <v>2656</v>
      </c>
      <c r="J870" s="1">
        <v>44223</v>
      </c>
      <c r="K870" s="1">
        <v>44223</v>
      </c>
      <c r="L870">
        <v>20210440623</v>
      </c>
      <c r="M870" t="s">
        <v>2662</v>
      </c>
      <c r="N870" s="1">
        <v>44227</v>
      </c>
      <c r="O870" t="str">
        <f t="shared" si="27"/>
        <v>정상</v>
      </c>
      <c r="P870" t="str">
        <f t="shared" si="28"/>
        <v>엠피피스토스</v>
      </c>
      <c r="Q870" t="s">
        <v>1954</v>
      </c>
      <c r="R870"/>
      <c r="S870"/>
      <c r="T870"/>
      <c r="U870"/>
      <c r="V870"/>
      <c r="W870" t="s">
        <v>2664</v>
      </c>
      <c r="X870"/>
    </row>
    <row r="871" spans="1:24">
      <c r="A871" t="s">
        <v>2306</v>
      </c>
      <c r="B871" t="s">
        <v>2325</v>
      </c>
      <c r="C871" t="s">
        <v>2350</v>
      </c>
      <c r="D871" t="s">
        <v>2419</v>
      </c>
      <c r="E871" t="s">
        <v>2557</v>
      </c>
      <c r="F871" t="s">
        <v>2651</v>
      </c>
      <c r="G871" t="s">
        <v>2655</v>
      </c>
      <c r="H871">
        <v>24939</v>
      </c>
      <c r="I871" t="s">
        <v>2658</v>
      </c>
      <c r="J871" s="1">
        <v>44223</v>
      </c>
      <c r="K871" s="1">
        <v>44223</v>
      </c>
      <c r="L871">
        <v>20210451482</v>
      </c>
      <c r="M871" t="s">
        <v>2662</v>
      </c>
      <c r="N871" s="1">
        <v>44227</v>
      </c>
      <c r="O871" t="str">
        <f t="shared" si="27"/>
        <v>정상</v>
      </c>
      <c r="P871" t="str">
        <f t="shared" si="28"/>
        <v>엠피여주</v>
      </c>
      <c r="Q871" t="s">
        <v>1954</v>
      </c>
      <c r="R871"/>
      <c r="S871"/>
      <c r="T871"/>
      <c r="U871"/>
      <c r="V871"/>
      <c r="W871" t="s">
        <v>1958</v>
      </c>
      <c r="X871"/>
    </row>
    <row r="872" spans="1:24">
      <c r="A872" t="s">
        <v>2304</v>
      </c>
      <c r="B872" t="s">
        <v>2319</v>
      </c>
      <c r="C872" t="s">
        <v>2335</v>
      </c>
      <c r="D872" t="s">
        <v>2371</v>
      </c>
      <c r="E872" t="s">
        <v>2503</v>
      </c>
      <c r="F872" t="s">
        <v>2651</v>
      </c>
      <c r="G872" t="s">
        <v>2653</v>
      </c>
      <c r="H872">
        <v>31300</v>
      </c>
      <c r="I872" t="s">
        <v>2656</v>
      </c>
      <c r="J872" s="1">
        <v>44223</v>
      </c>
      <c r="K872" s="1">
        <v>44223</v>
      </c>
      <c r="L872">
        <v>20210455391</v>
      </c>
      <c r="M872" t="s">
        <v>2662</v>
      </c>
      <c r="N872" s="1">
        <v>44227</v>
      </c>
      <c r="O872" t="str">
        <f t="shared" si="27"/>
        <v>정상</v>
      </c>
      <c r="P872" t="str">
        <f t="shared" si="28"/>
        <v>엠피가온</v>
      </c>
      <c r="Q872" t="s">
        <v>1954</v>
      </c>
      <c r="R872"/>
      <c r="S872"/>
      <c r="T872"/>
      <c r="U872"/>
      <c r="V872"/>
      <c r="W872" t="s">
        <v>1958</v>
      </c>
      <c r="X872"/>
    </row>
    <row r="873" spans="1:24">
      <c r="A873" t="s">
        <v>2304</v>
      </c>
      <c r="B873" t="s">
        <v>2319</v>
      </c>
      <c r="C873" t="s">
        <v>2335</v>
      </c>
      <c r="D873" t="s">
        <v>2420</v>
      </c>
      <c r="E873" t="s">
        <v>2500</v>
      </c>
      <c r="F873" t="s">
        <v>2651</v>
      </c>
      <c r="G873" t="s">
        <v>2653</v>
      </c>
      <c r="H873">
        <v>71900</v>
      </c>
      <c r="I873" t="s">
        <v>2656</v>
      </c>
      <c r="J873" s="1">
        <v>44223</v>
      </c>
      <c r="K873" s="1">
        <v>44223</v>
      </c>
      <c r="L873">
        <v>20210450002</v>
      </c>
      <c r="M873" t="s">
        <v>2662</v>
      </c>
      <c r="N873" s="1">
        <v>44227</v>
      </c>
      <c r="O873" t="str">
        <f t="shared" si="27"/>
        <v>정상</v>
      </c>
      <c r="P873" t="str">
        <f t="shared" si="28"/>
        <v>엠피가온</v>
      </c>
      <c r="Q873" t="s">
        <v>1956</v>
      </c>
      <c r="R873"/>
      <c r="S873"/>
      <c r="T873"/>
      <c r="U873"/>
      <c r="V873"/>
      <c r="W873" t="s">
        <v>1958</v>
      </c>
      <c r="X873"/>
    </row>
    <row r="874" spans="1:24">
      <c r="A874" t="s">
        <v>2302</v>
      </c>
      <c r="B874"/>
      <c r="C874"/>
      <c r="D874" t="s">
        <v>2381</v>
      </c>
      <c r="E874" t="s">
        <v>2163</v>
      </c>
      <c r="F874" t="s">
        <v>2651</v>
      </c>
      <c r="G874" t="s">
        <v>2653</v>
      </c>
      <c r="H874">
        <v>55000</v>
      </c>
      <c r="I874" t="s">
        <v>2657</v>
      </c>
      <c r="J874" s="1">
        <v>44223</v>
      </c>
      <c r="K874" s="1">
        <v>44223</v>
      </c>
      <c r="L874">
        <v>20210442955</v>
      </c>
      <c r="M874" t="s">
        <v>2662</v>
      </c>
      <c r="N874" s="1">
        <v>44227</v>
      </c>
      <c r="O874" t="str">
        <f t="shared" si="27"/>
        <v>정상</v>
      </c>
      <c r="P874" t="str">
        <f t="shared" si="28"/>
        <v>엠피송내</v>
      </c>
      <c r="Q874" t="s">
        <v>1954</v>
      </c>
      <c r="R874"/>
      <c r="S874"/>
      <c r="T874"/>
      <c r="U874"/>
      <c r="V874"/>
      <c r="W874" t="s">
        <v>1958</v>
      </c>
      <c r="X874"/>
    </row>
    <row r="875" spans="1:24">
      <c r="A875" t="s">
        <v>2304</v>
      </c>
      <c r="B875"/>
      <c r="C875"/>
      <c r="D875" t="s">
        <v>2421</v>
      </c>
      <c r="E875" t="s">
        <v>2558</v>
      </c>
      <c r="F875" t="s">
        <v>2651</v>
      </c>
      <c r="G875" t="s">
        <v>2653</v>
      </c>
      <c r="H875">
        <v>86000</v>
      </c>
      <c r="I875" t="s">
        <v>2656</v>
      </c>
      <c r="J875" s="1">
        <v>44223</v>
      </c>
      <c r="K875" s="1">
        <v>44223</v>
      </c>
      <c r="L875">
        <v>20210449201</v>
      </c>
      <c r="M875" t="s">
        <v>2662</v>
      </c>
      <c r="N875" s="1">
        <v>44227</v>
      </c>
      <c r="O875" t="str">
        <f t="shared" si="27"/>
        <v>정상</v>
      </c>
      <c r="P875" t="str">
        <f t="shared" si="28"/>
        <v>엠피가온</v>
      </c>
      <c r="Q875" t="s">
        <v>1956</v>
      </c>
      <c r="R875"/>
      <c r="S875"/>
      <c r="T875"/>
      <c r="U875"/>
      <c r="V875"/>
      <c r="W875" t="s">
        <v>1958</v>
      </c>
      <c r="X875"/>
    </row>
    <row r="876" spans="1:24">
      <c r="A876" t="s">
        <v>2313</v>
      </c>
      <c r="B876" t="s">
        <v>2327</v>
      </c>
      <c r="C876" t="s">
        <v>2345</v>
      </c>
      <c r="D876" t="s">
        <v>2391</v>
      </c>
      <c r="E876" t="s">
        <v>2504</v>
      </c>
      <c r="F876" t="s">
        <v>2651</v>
      </c>
      <c r="G876" t="s">
        <v>2653</v>
      </c>
      <c r="H876">
        <v>31000</v>
      </c>
      <c r="I876" t="s">
        <v>2656</v>
      </c>
      <c r="J876" s="1">
        <v>44223</v>
      </c>
      <c r="K876" s="1">
        <v>44223</v>
      </c>
      <c r="L876">
        <v>320210203482</v>
      </c>
      <c r="M876" t="s">
        <v>2662</v>
      </c>
      <c r="N876" s="1">
        <v>44227</v>
      </c>
      <c r="O876" t="str">
        <f t="shared" si="27"/>
        <v>정상</v>
      </c>
      <c r="P876" t="str">
        <f t="shared" si="28"/>
        <v>엠피조은</v>
      </c>
      <c r="Q876" t="s">
        <v>1954</v>
      </c>
      <c r="R876"/>
      <c r="S876"/>
      <c r="T876"/>
      <c r="U876"/>
      <c r="V876"/>
      <c r="W876" t="s">
        <v>1958</v>
      </c>
      <c r="X876" s="1">
        <v>51528</v>
      </c>
    </row>
    <row r="877" spans="1:24">
      <c r="A877" t="s">
        <v>2303</v>
      </c>
      <c r="B877" t="s">
        <v>2318</v>
      </c>
      <c r="C877" t="s">
        <v>2337</v>
      </c>
      <c r="D877" t="s">
        <v>2398</v>
      </c>
      <c r="E877" t="s">
        <v>2559</v>
      </c>
      <c r="F877" t="s">
        <v>2651</v>
      </c>
      <c r="G877" t="s">
        <v>2653</v>
      </c>
      <c r="H877">
        <v>52370</v>
      </c>
      <c r="I877" t="s">
        <v>2656</v>
      </c>
      <c r="J877" s="1">
        <v>44223</v>
      </c>
      <c r="K877" s="1">
        <v>44223</v>
      </c>
      <c r="L877">
        <v>320210208776</v>
      </c>
      <c r="M877" t="s">
        <v>2662</v>
      </c>
      <c r="N877" s="1">
        <v>44227</v>
      </c>
      <c r="O877" t="str">
        <f t="shared" si="27"/>
        <v>정상</v>
      </c>
      <c r="P877" t="str">
        <f t="shared" si="28"/>
        <v>엠피의정부</v>
      </c>
      <c r="Q877" t="s">
        <v>1954</v>
      </c>
      <c r="R877"/>
      <c r="S877"/>
      <c r="T877"/>
      <c r="U877"/>
      <c r="V877"/>
      <c r="W877" t="s">
        <v>1958</v>
      </c>
      <c r="X877" s="1">
        <v>55180</v>
      </c>
    </row>
    <row r="878" spans="1:24">
      <c r="A878" t="s">
        <v>2312</v>
      </c>
      <c r="B878" t="s">
        <v>2324</v>
      </c>
      <c r="C878" t="s">
        <v>2342</v>
      </c>
      <c r="D878" t="s">
        <v>2385</v>
      </c>
      <c r="E878" t="s">
        <v>2560</v>
      </c>
      <c r="F878" t="s">
        <v>2651</v>
      </c>
      <c r="G878" t="s">
        <v>2653</v>
      </c>
      <c r="H878">
        <v>79000</v>
      </c>
      <c r="I878" t="s">
        <v>2657</v>
      </c>
      <c r="J878" s="1">
        <v>44223</v>
      </c>
      <c r="K878" s="1">
        <v>44223</v>
      </c>
      <c r="L878">
        <v>320210207390</v>
      </c>
      <c r="M878" t="s">
        <v>2662</v>
      </c>
      <c r="N878" s="1">
        <v>44227</v>
      </c>
      <c r="O878" t="str">
        <f t="shared" si="27"/>
        <v>정상</v>
      </c>
      <c r="P878" t="str">
        <f t="shared" si="28"/>
        <v>엠피피스토스</v>
      </c>
      <c r="Q878" t="s">
        <v>1954</v>
      </c>
      <c r="R878"/>
      <c r="S878"/>
      <c r="T878"/>
      <c r="U878"/>
      <c r="V878"/>
      <c r="W878" t="s">
        <v>1958</v>
      </c>
      <c r="X878" s="1">
        <v>51528</v>
      </c>
    </row>
    <row r="879" spans="1:24">
      <c r="A879" t="s">
        <v>2302</v>
      </c>
      <c r="B879" t="s">
        <v>2317</v>
      </c>
      <c r="C879" t="s">
        <v>2236</v>
      </c>
      <c r="D879" t="s">
        <v>2400</v>
      </c>
      <c r="E879" t="s">
        <v>2531</v>
      </c>
      <c r="F879" t="s">
        <v>2651</v>
      </c>
      <c r="G879" t="s">
        <v>2653</v>
      </c>
      <c r="H879">
        <v>28700</v>
      </c>
      <c r="I879" t="s">
        <v>2656</v>
      </c>
      <c r="J879" s="1">
        <v>44222</v>
      </c>
      <c r="K879" s="1">
        <v>44222</v>
      </c>
      <c r="L879" t="s">
        <v>1079</v>
      </c>
      <c r="M879" t="s">
        <v>2662</v>
      </c>
      <c r="N879" s="1">
        <v>44227</v>
      </c>
      <c r="O879" t="str">
        <f t="shared" si="27"/>
        <v>정상</v>
      </c>
      <c r="P879" t="str">
        <f t="shared" si="28"/>
        <v>엠피송내</v>
      </c>
      <c r="Q879" t="s">
        <v>1954</v>
      </c>
      <c r="R879"/>
      <c r="S879"/>
      <c r="T879"/>
      <c r="U879"/>
      <c r="V879"/>
      <c r="W879" t="s">
        <v>1960</v>
      </c>
      <c r="X879"/>
    </row>
    <row r="880" spans="1:24">
      <c r="A880" t="s">
        <v>2309</v>
      </c>
      <c r="B880" t="s">
        <v>2326</v>
      </c>
      <c r="C880" t="s">
        <v>2242</v>
      </c>
      <c r="D880" t="s">
        <v>2422</v>
      </c>
      <c r="E880" t="s">
        <v>2561</v>
      </c>
      <c r="F880" t="s">
        <v>2651</v>
      </c>
      <c r="G880" t="s">
        <v>2653</v>
      </c>
      <c r="H880">
        <v>61300</v>
      </c>
      <c r="I880" t="s">
        <v>2656</v>
      </c>
      <c r="J880" s="1">
        <v>44222</v>
      </c>
      <c r="K880" s="1">
        <v>44222</v>
      </c>
      <c r="L880">
        <v>320210197189</v>
      </c>
      <c r="M880" t="s">
        <v>2663</v>
      </c>
      <c r="N880" s="1">
        <v>44227</v>
      </c>
      <c r="O880" t="str">
        <f t="shared" si="27"/>
        <v>정상</v>
      </c>
      <c r="P880" t="str">
        <f t="shared" si="28"/>
        <v>엠피성공</v>
      </c>
      <c r="Q880" t="s">
        <v>1954</v>
      </c>
      <c r="R880"/>
      <c r="S880"/>
      <c r="T880"/>
      <c r="U880"/>
      <c r="V880"/>
      <c r="W880" t="s">
        <v>1958</v>
      </c>
      <c r="X880" s="1">
        <v>55179</v>
      </c>
    </row>
    <row r="881" spans="1:24">
      <c r="A881" t="s">
        <v>2305</v>
      </c>
      <c r="B881" t="s">
        <v>2328</v>
      </c>
      <c r="C881" t="s">
        <v>2357</v>
      </c>
      <c r="D881" t="s">
        <v>2392</v>
      </c>
      <c r="E881" t="s">
        <v>2562</v>
      </c>
      <c r="F881" t="s">
        <v>2651</v>
      </c>
      <c r="G881" t="s">
        <v>2653</v>
      </c>
      <c r="H881">
        <v>38750</v>
      </c>
      <c r="I881" t="s">
        <v>2656</v>
      </c>
      <c r="J881" s="1">
        <v>44222</v>
      </c>
      <c r="K881" s="1">
        <v>44222</v>
      </c>
      <c r="L881">
        <v>320210197513</v>
      </c>
      <c r="M881" t="s">
        <v>2662</v>
      </c>
      <c r="N881" s="1">
        <v>44227</v>
      </c>
      <c r="O881" t="str">
        <f t="shared" si="27"/>
        <v>정상</v>
      </c>
      <c r="P881" t="s">
        <v>6821</v>
      </c>
      <c r="Q881" t="s">
        <v>1956</v>
      </c>
      <c r="R881"/>
      <c r="S881"/>
      <c r="T881"/>
      <c r="U881"/>
      <c r="V881"/>
      <c r="W881" t="s">
        <v>1958</v>
      </c>
      <c r="X881" s="1">
        <v>51527</v>
      </c>
    </row>
    <row r="882" spans="1:24">
      <c r="A882" t="s">
        <v>2302</v>
      </c>
      <c r="B882" t="s">
        <v>2317</v>
      </c>
      <c r="C882" t="s">
        <v>2352</v>
      </c>
      <c r="D882" t="s">
        <v>2004</v>
      </c>
      <c r="E882" t="s">
        <v>2542</v>
      </c>
      <c r="F882" t="s">
        <v>2651</v>
      </c>
      <c r="G882" t="s">
        <v>2653</v>
      </c>
      <c r="H882">
        <v>20000</v>
      </c>
      <c r="I882" t="s">
        <v>2656</v>
      </c>
      <c r="J882" s="1">
        <v>44222</v>
      </c>
      <c r="K882" s="1">
        <v>44222</v>
      </c>
      <c r="L882">
        <v>320210202549</v>
      </c>
      <c r="M882" t="s">
        <v>2662</v>
      </c>
      <c r="N882" s="1">
        <v>44227</v>
      </c>
      <c r="O882" t="str">
        <f t="shared" si="27"/>
        <v>정상</v>
      </c>
      <c r="P882" t="str">
        <f t="shared" si="28"/>
        <v>엠피송내</v>
      </c>
      <c r="Q882" t="s">
        <v>1954</v>
      </c>
      <c r="R882"/>
      <c r="S882"/>
      <c r="T882"/>
      <c r="U882"/>
      <c r="V882"/>
      <c r="W882" t="s">
        <v>1958</v>
      </c>
      <c r="X882" s="1">
        <v>51527</v>
      </c>
    </row>
    <row r="883" spans="1:24">
      <c r="A883" t="s">
        <v>2312</v>
      </c>
      <c r="B883" t="s">
        <v>2324</v>
      </c>
      <c r="C883" t="s">
        <v>2358</v>
      </c>
      <c r="D883" t="s">
        <v>2423</v>
      </c>
      <c r="E883" t="s">
        <v>2563</v>
      </c>
      <c r="F883" t="s">
        <v>2651</v>
      </c>
      <c r="G883" t="s">
        <v>2653</v>
      </c>
      <c r="H883">
        <v>20790</v>
      </c>
      <c r="I883" t="s">
        <v>2656</v>
      </c>
      <c r="J883" s="1">
        <v>44222</v>
      </c>
      <c r="K883" s="1">
        <v>44222</v>
      </c>
      <c r="L883">
        <v>320210193756</v>
      </c>
      <c r="M883" t="s">
        <v>2662</v>
      </c>
      <c r="N883" s="1">
        <v>44227</v>
      </c>
      <c r="O883" t="str">
        <f t="shared" si="27"/>
        <v>정상</v>
      </c>
      <c r="P883" t="str">
        <f t="shared" si="28"/>
        <v>엠피피스토스</v>
      </c>
      <c r="Q883" t="s">
        <v>1956</v>
      </c>
      <c r="R883"/>
      <c r="S883"/>
      <c r="T883"/>
      <c r="U883"/>
      <c r="V883"/>
      <c r="W883" t="s">
        <v>2664</v>
      </c>
      <c r="X883" s="1">
        <v>51527</v>
      </c>
    </row>
    <row r="884" spans="1:24">
      <c r="A884" t="s">
        <v>615</v>
      </c>
      <c r="B884"/>
      <c r="C884"/>
      <c r="D884" t="s">
        <v>2424</v>
      </c>
      <c r="E884" t="s">
        <v>2564</v>
      </c>
      <c r="F884" t="s">
        <v>2651</v>
      </c>
      <c r="G884" t="s">
        <v>2655</v>
      </c>
      <c r="H884">
        <v>7470</v>
      </c>
      <c r="I884" t="s">
        <v>2656</v>
      </c>
      <c r="J884" s="1">
        <v>44222</v>
      </c>
      <c r="K884" s="1">
        <v>44222</v>
      </c>
      <c r="L884">
        <v>320210197113</v>
      </c>
      <c r="M884" t="s">
        <v>2662</v>
      </c>
      <c r="N884" s="1">
        <v>44227</v>
      </c>
      <c r="O884" t="str">
        <f t="shared" si="27"/>
        <v>정상</v>
      </c>
      <c r="P884" t="s">
        <v>983</v>
      </c>
      <c r="Q884" t="s">
        <v>1956</v>
      </c>
      <c r="R884"/>
      <c r="S884"/>
      <c r="T884"/>
      <c r="U884"/>
      <c r="V884"/>
      <c r="W884" t="s">
        <v>1958</v>
      </c>
      <c r="X884" s="1">
        <v>49700</v>
      </c>
    </row>
    <row r="885" spans="1:24">
      <c r="A885" t="s">
        <v>2303</v>
      </c>
      <c r="B885" t="s">
        <v>2318</v>
      </c>
      <c r="C885" t="s">
        <v>2337</v>
      </c>
      <c r="D885" t="s">
        <v>2425</v>
      </c>
      <c r="E885" t="s">
        <v>2565</v>
      </c>
      <c r="F885" t="s">
        <v>2651</v>
      </c>
      <c r="G885" t="s">
        <v>2653</v>
      </c>
      <c r="H885">
        <v>52490</v>
      </c>
      <c r="I885" t="s">
        <v>2657</v>
      </c>
      <c r="J885" s="1">
        <v>44222</v>
      </c>
      <c r="K885" s="1">
        <v>44222</v>
      </c>
      <c r="L885">
        <v>320210190852</v>
      </c>
      <c r="M885" t="s">
        <v>2662</v>
      </c>
      <c r="N885" s="1">
        <v>44227</v>
      </c>
      <c r="O885" t="str">
        <f t="shared" si="27"/>
        <v>정상</v>
      </c>
      <c r="P885" t="str">
        <f t="shared" si="28"/>
        <v>엠피의정부</v>
      </c>
      <c r="Q885" t="s">
        <v>1954</v>
      </c>
      <c r="R885"/>
      <c r="S885"/>
      <c r="T885"/>
      <c r="U885"/>
      <c r="V885"/>
      <c r="W885" t="s">
        <v>1958</v>
      </c>
      <c r="X885" s="1">
        <v>51527</v>
      </c>
    </row>
    <row r="886" spans="1:24">
      <c r="A886" t="s">
        <v>2309</v>
      </c>
      <c r="B886" t="s">
        <v>2326</v>
      </c>
      <c r="C886" t="s">
        <v>2344</v>
      </c>
      <c r="D886" t="s">
        <v>2396</v>
      </c>
      <c r="E886" t="s">
        <v>2552</v>
      </c>
      <c r="F886" t="s">
        <v>2651</v>
      </c>
      <c r="G886" t="s">
        <v>2653</v>
      </c>
      <c r="H886">
        <v>56500</v>
      </c>
      <c r="I886" t="s">
        <v>2656</v>
      </c>
      <c r="J886" s="1">
        <v>44222</v>
      </c>
      <c r="K886" s="1">
        <v>44222</v>
      </c>
      <c r="L886" t="s">
        <v>1080</v>
      </c>
      <c r="M886" t="s">
        <v>2662</v>
      </c>
      <c r="N886" s="1">
        <v>44227</v>
      </c>
      <c r="O886" t="str">
        <f t="shared" si="27"/>
        <v>정상</v>
      </c>
      <c r="P886" t="str">
        <f t="shared" si="28"/>
        <v>엠피성공</v>
      </c>
      <c r="Q886" t="s">
        <v>1954</v>
      </c>
      <c r="R886"/>
      <c r="S886"/>
      <c r="T886"/>
      <c r="U886"/>
      <c r="V886"/>
      <c r="W886" t="s">
        <v>1958</v>
      </c>
      <c r="X886" s="1">
        <v>59197</v>
      </c>
    </row>
    <row r="887" spans="1:24">
      <c r="A887" t="s">
        <v>2310</v>
      </c>
      <c r="B887"/>
      <c r="C887"/>
      <c r="D887" t="s">
        <v>2378</v>
      </c>
      <c r="E887" t="s">
        <v>2566</v>
      </c>
      <c r="F887" t="s">
        <v>2651</v>
      </c>
      <c r="G887" t="s">
        <v>2653</v>
      </c>
      <c r="H887">
        <v>30137</v>
      </c>
      <c r="I887" t="s">
        <v>2657</v>
      </c>
      <c r="J887" s="1">
        <v>44222</v>
      </c>
      <c r="K887" s="1">
        <v>44222</v>
      </c>
      <c r="L887" t="s">
        <v>1081</v>
      </c>
      <c r="M887" t="s">
        <v>2662</v>
      </c>
      <c r="N887" s="1">
        <v>44227</v>
      </c>
      <c r="O887" t="str">
        <f t="shared" si="27"/>
        <v>정상</v>
      </c>
      <c r="P887" t="str">
        <f t="shared" si="28"/>
        <v>엠피프라임</v>
      </c>
      <c r="Q887" t="s">
        <v>1954</v>
      </c>
      <c r="R887"/>
      <c r="S887"/>
      <c r="T887"/>
      <c r="U887"/>
      <c r="V887"/>
      <c r="W887" t="s">
        <v>1958</v>
      </c>
      <c r="X887" s="1">
        <v>58101</v>
      </c>
    </row>
    <row r="888" spans="1:24">
      <c r="A888" t="s">
        <v>2309</v>
      </c>
      <c r="B888" t="s">
        <v>2326</v>
      </c>
      <c r="C888" t="s">
        <v>2242</v>
      </c>
      <c r="D888" t="s">
        <v>2396</v>
      </c>
      <c r="E888" t="s">
        <v>2567</v>
      </c>
      <c r="F888" t="s">
        <v>2651</v>
      </c>
      <c r="G888" t="s">
        <v>2653</v>
      </c>
      <c r="H888">
        <v>57511</v>
      </c>
      <c r="I888" t="s">
        <v>2656</v>
      </c>
      <c r="J888" s="1">
        <v>44222</v>
      </c>
      <c r="K888" s="1">
        <v>44222</v>
      </c>
      <c r="L888" t="s">
        <v>1082</v>
      </c>
      <c r="M888" t="s">
        <v>2662</v>
      </c>
      <c r="N888" s="1">
        <v>44227</v>
      </c>
      <c r="O888" t="str">
        <f t="shared" si="27"/>
        <v>정상</v>
      </c>
      <c r="P888" t="str">
        <f t="shared" si="28"/>
        <v>엠피성공</v>
      </c>
      <c r="Q888" t="s">
        <v>1954</v>
      </c>
      <c r="R888"/>
      <c r="S888"/>
      <c r="T888"/>
      <c r="U888"/>
      <c r="V888"/>
      <c r="W888" t="s">
        <v>1958</v>
      </c>
      <c r="X888" s="1">
        <v>63215</v>
      </c>
    </row>
    <row r="889" spans="1:24">
      <c r="A889" t="s">
        <v>2313</v>
      </c>
      <c r="B889" t="s">
        <v>2327</v>
      </c>
      <c r="C889" t="s">
        <v>2359</v>
      </c>
      <c r="D889" t="s">
        <v>2426</v>
      </c>
      <c r="E889" t="s">
        <v>2163</v>
      </c>
      <c r="F889" t="s">
        <v>2651</v>
      </c>
      <c r="G889" t="s">
        <v>2655</v>
      </c>
      <c r="H889">
        <v>15381</v>
      </c>
      <c r="I889" t="s">
        <v>2656</v>
      </c>
      <c r="J889" s="1">
        <v>44222</v>
      </c>
      <c r="K889" s="1">
        <v>44222</v>
      </c>
      <c r="L889">
        <v>20210431582</v>
      </c>
      <c r="M889" t="s">
        <v>2662</v>
      </c>
      <c r="N889" s="1">
        <v>44227</v>
      </c>
      <c r="O889" t="str">
        <f t="shared" si="27"/>
        <v>정상</v>
      </c>
      <c r="P889" t="str">
        <f t="shared" si="28"/>
        <v>엠피조은</v>
      </c>
      <c r="Q889" t="s">
        <v>1954</v>
      </c>
      <c r="R889"/>
      <c r="S889"/>
      <c r="T889"/>
      <c r="U889"/>
      <c r="V889"/>
      <c r="W889" t="s">
        <v>1958</v>
      </c>
      <c r="X889"/>
    </row>
    <row r="890" spans="1:24">
      <c r="A890" t="s">
        <v>2313</v>
      </c>
      <c r="B890" t="s">
        <v>2327</v>
      </c>
      <c r="C890" t="s">
        <v>2345</v>
      </c>
      <c r="D890" t="s">
        <v>2426</v>
      </c>
      <c r="E890" t="s">
        <v>2524</v>
      </c>
      <c r="F890" t="s">
        <v>2651</v>
      </c>
      <c r="G890" t="s">
        <v>2653</v>
      </c>
      <c r="H890">
        <v>37100</v>
      </c>
      <c r="I890" t="s">
        <v>2656</v>
      </c>
      <c r="J890" s="1">
        <v>44222</v>
      </c>
      <c r="K890" s="1">
        <v>44222</v>
      </c>
      <c r="L890">
        <v>20210432260</v>
      </c>
      <c r="M890" t="s">
        <v>2662</v>
      </c>
      <c r="N890" s="1">
        <v>44227</v>
      </c>
      <c r="O890" t="str">
        <f t="shared" si="27"/>
        <v>정상</v>
      </c>
      <c r="P890" t="str">
        <f t="shared" si="28"/>
        <v>엠피조은</v>
      </c>
      <c r="Q890" t="s">
        <v>1954</v>
      </c>
      <c r="R890"/>
      <c r="S890"/>
      <c r="T890"/>
      <c r="U890"/>
      <c r="V890"/>
      <c r="W890" t="s">
        <v>1960</v>
      </c>
      <c r="X890"/>
    </row>
    <row r="891" spans="1:24">
      <c r="A891" t="s">
        <v>2304</v>
      </c>
      <c r="B891"/>
      <c r="C891"/>
      <c r="D891" t="s">
        <v>2397</v>
      </c>
      <c r="E891" t="s">
        <v>2524</v>
      </c>
      <c r="F891" t="s">
        <v>2651</v>
      </c>
      <c r="G891" t="s">
        <v>2653</v>
      </c>
      <c r="H891">
        <v>70000</v>
      </c>
      <c r="I891" t="s">
        <v>2656</v>
      </c>
      <c r="J891" s="1">
        <v>44222</v>
      </c>
      <c r="K891" s="1">
        <v>44222</v>
      </c>
      <c r="L891">
        <v>20210434670</v>
      </c>
      <c r="M891" t="s">
        <v>2662</v>
      </c>
      <c r="N891" s="1">
        <v>44227</v>
      </c>
      <c r="O891" t="str">
        <f t="shared" ref="O891:O954" si="29" xml:space="preserve"> IF(K891&gt;N891,W891,I891)</f>
        <v>정상</v>
      </c>
      <c r="P891" t="str">
        <f t="shared" si="28"/>
        <v>엠피가온</v>
      </c>
      <c r="Q891" t="s">
        <v>1954</v>
      </c>
      <c r="R891"/>
      <c r="S891"/>
      <c r="T891"/>
      <c r="U891"/>
      <c r="V891"/>
      <c r="W891" t="s">
        <v>1958</v>
      </c>
      <c r="X891"/>
    </row>
    <row r="892" spans="1:24">
      <c r="A892" t="s">
        <v>2305</v>
      </c>
      <c r="B892" t="s">
        <v>2320</v>
      </c>
      <c r="C892" t="s">
        <v>2346</v>
      </c>
      <c r="D892" t="s">
        <v>2372</v>
      </c>
      <c r="E892" t="s">
        <v>2524</v>
      </c>
      <c r="F892" t="s">
        <v>2651</v>
      </c>
      <c r="G892" t="s">
        <v>2653</v>
      </c>
      <c r="H892">
        <v>12687</v>
      </c>
      <c r="I892" t="s">
        <v>2656</v>
      </c>
      <c r="J892" s="1">
        <v>44222</v>
      </c>
      <c r="K892" s="1">
        <v>44222</v>
      </c>
      <c r="L892">
        <v>20210428560</v>
      </c>
      <c r="M892" t="s">
        <v>2662</v>
      </c>
      <c r="N892" s="1">
        <v>44227</v>
      </c>
      <c r="O892" t="str">
        <f t="shared" si="29"/>
        <v>정상</v>
      </c>
      <c r="P892" t="s">
        <v>6833</v>
      </c>
      <c r="Q892" t="s">
        <v>1954</v>
      </c>
      <c r="R892"/>
      <c r="S892"/>
      <c r="T892"/>
      <c r="U892"/>
      <c r="V892"/>
      <c r="W892" t="s">
        <v>1958</v>
      </c>
      <c r="X892"/>
    </row>
    <row r="893" spans="1:24">
      <c r="A893" t="s">
        <v>2303</v>
      </c>
      <c r="B893" t="s">
        <v>2318</v>
      </c>
      <c r="C893" t="s">
        <v>2237</v>
      </c>
      <c r="D893" t="s">
        <v>2402</v>
      </c>
      <c r="E893" t="s">
        <v>2151</v>
      </c>
      <c r="F893" t="s">
        <v>2651</v>
      </c>
      <c r="G893" t="s">
        <v>2655</v>
      </c>
      <c r="H893">
        <v>28930</v>
      </c>
      <c r="I893" t="s">
        <v>2656</v>
      </c>
      <c r="J893" s="1">
        <v>44222</v>
      </c>
      <c r="K893" s="1">
        <v>44222</v>
      </c>
      <c r="L893">
        <v>52102035950000</v>
      </c>
      <c r="M893" t="s">
        <v>2662</v>
      </c>
      <c r="N893" s="1">
        <v>44227</v>
      </c>
      <c r="O893" t="str">
        <f t="shared" si="29"/>
        <v>정상</v>
      </c>
      <c r="P893" t="str">
        <f t="shared" si="28"/>
        <v>엠피의정부</v>
      </c>
      <c r="Q893" t="s">
        <v>1956</v>
      </c>
      <c r="R893"/>
      <c r="S893"/>
      <c r="T893"/>
      <c r="U893"/>
      <c r="V893"/>
      <c r="W893" t="s">
        <v>2664</v>
      </c>
      <c r="X893" s="1">
        <v>44587</v>
      </c>
    </row>
    <row r="894" spans="1:24">
      <c r="A894" t="s">
        <v>2308</v>
      </c>
      <c r="B894" t="s">
        <v>2322</v>
      </c>
      <c r="C894" t="s">
        <v>2353</v>
      </c>
      <c r="D894" t="s">
        <v>2406</v>
      </c>
      <c r="E894" t="s">
        <v>2538</v>
      </c>
      <c r="F894" t="s">
        <v>2651</v>
      </c>
      <c r="G894" t="s">
        <v>2653</v>
      </c>
      <c r="H894">
        <v>16642</v>
      </c>
      <c r="I894" t="s">
        <v>2656</v>
      </c>
      <c r="J894" s="1">
        <v>44222</v>
      </c>
      <c r="K894" s="1">
        <v>44222</v>
      </c>
      <c r="L894">
        <v>52102078290000</v>
      </c>
      <c r="M894" t="s">
        <v>2662</v>
      </c>
      <c r="N894" s="1">
        <v>44227</v>
      </c>
      <c r="O894" t="str">
        <f t="shared" si="29"/>
        <v>정상</v>
      </c>
      <c r="P894" t="str">
        <f t="shared" si="28"/>
        <v>엠피상동</v>
      </c>
      <c r="Q894" t="s">
        <v>1954</v>
      </c>
      <c r="R894"/>
      <c r="S894"/>
      <c r="T894"/>
      <c r="U894"/>
      <c r="V894"/>
      <c r="W894" t="s">
        <v>2664</v>
      </c>
      <c r="X894" s="1">
        <v>51527</v>
      </c>
    </row>
    <row r="895" spans="1:24">
      <c r="A895" t="s">
        <v>2308</v>
      </c>
      <c r="B895" t="s">
        <v>2322</v>
      </c>
      <c r="C895" t="s">
        <v>2353</v>
      </c>
      <c r="D895" t="s">
        <v>2406</v>
      </c>
      <c r="E895" t="s">
        <v>2568</v>
      </c>
      <c r="F895" t="s">
        <v>2651</v>
      </c>
      <c r="G895" t="s">
        <v>2653</v>
      </c>
      <c r="H895">
        <v>10000</v>
      </c>
      <c r="I895" t="s">
        <v>2656</v>
      </c>
      <c r="J895" s="1">
        <v>44222</v>
      </c>
      <c r="K895" s="1">
        <v>44222</v>
      </c>
      <c r="L895">
        <v>52102047250000</v>
      </c>
      <c r="M895" t="s">
        <v>2662</v>
      </c>
      <c r="N895" s="1">
        <v>44227</v>
      </c>
      <c r="O895" t="str">
        <f t="shared" si="29"/>
        <v>정상</v>
      </c>
      <c r="P895" t="str">
        <f t="shared" si="28"/>
        <v>엠피상동</v>
      </c>
      <c r="Q895" t="s">
        <v>1954</v>
      </c>
      <c r="R895"/>
      <c r="S895"/>
      <c r="T895"/>
      <c r="U895"/>
      <c r="V895"/>
      <c r="W895" t="s">
        <v>1958</v>
      </c>
      <c r="X895" s="1">
        <v>51527</v>
      </c>
    </row>
    <row r="896" spans="1:24">
      <c r="A896" t="s">
        <v>615</v>
      </c>
      <c r="B896"/>
      <c r="C896"/>
      <c r="D896" t="s">
        <v>2424</v>
      </c>
      <c r="E896" t="s">
        <v>2569</v>
      </c>
      <c r="F896" t="s">
        <v>2651</v>
      </c>
      <c r="G896" t="s">
        <v>2653</v>
      </c>
      <c r="H896">
        <v>41601</v>
      </c>
      <c r="I896" t="s">
        <v>2659</v>
      </c>
      <c r="J896" s="1">
        <v>44222</v>
      </c>
      <c r="K896" s="1">
        <v>44228</v>
      </c>
      <c r="L896">
        <v>42142576010000</v>
      </c>
      <c r="M896" t="s">
        <v>2662</v>
      </c>
      <c r="N896" s="1">
        <v>44227</v>
      </c>
      <c r="O896" t="str">
        <f t="shared" si="29"/>
        <v>정상2</v>
      </c>
      <c r="P896" t="s">
        <v>6821</v>
      </c>
      <c r="Q896" t="s">
        <v>1954</v>
      </c>
      <c r="R896"/>
      <c r="S896"/>
      <c r="T896"/>
      <c r="U896"/>
      <c r="V896"/>
      <c r="W896" t="s">
        <v>1958</v>
      </c>
      <c r="X896"/>
    </row>
    <row r="897" spans="1:24">
      <c r="A897" t="s">
        <v>2304</v>
      </c>
      <c r="B897"/>
      <c r="C897"/>
      <c r="D897" t="s">
        <v>2397</v>
      </c>
      <c r="E897" t="s">
        <v>2570</v>
      </c>
      <c r="F897" t="s">
        <v>2651</v>
      </c>
      <c r="G897" t="s">
        <v>2653</v>
      </c>
      <c r="H897">
        <v>73873</v>
      </c>
      <c r="I897" t="s">
        <v>2656</v>
      </c>
      <c r="J897" s="1">
        <v>44222</v>
      </c>
      <c r="K897" s="1">
        <v>44222</v>
      </c>
      <c r="L897">
        <v>42142580430000</v>
      </c>
      <c r="M897" t="s">
        <v>2662</v>
      </c>
      <c r="N897" s="1">
        <v>44227</v>
      </c>
      <c r="O897" t="str">
        <f t="shared" si="29"/>
        <v>정상</v>
      </c>
      <c r="P897" t="str">
        <f t="shared" ref="P897:P960" si="30">A897</f>
        <v>엠피가온</v>
      </c>
      <c r="Q897" t="s">
        <v>1954</v>
      </c>
      <c r="R897"/>
      <c r="S897"/>
      <c r="T897"/>
      <c r="U897"/>
      <c r="V897"/>
      <c r="W897" t="s">
        <v>1958</v>
      </c>
      <c r="X897"/>
    </row>
    <row r="898" spans="1:24">
      <c r="A898" t="s">
        <v>2313</v>
      </c>
      <c r="B898" t="s">
        <v>2327</v>
      </c>
      <c r="C898" t="s">
        <v>2229</v>
      </c>
      <c r="D898" t="s">
        <v>2391</v>
      </c>
      <c r="E898" t="s">
        <v>2521</v>
      </c>
      <c r="F898" t="s">
        <v>2651</v>
      </c>
      <c r="G898" t="s">
        <v>2653</v>
      </c>
      <c r="H898">
        <v>109700</v>
      </c>
      <c r="I898" t="s">
        <v>2656</v>
      </c>
      <c r="J898" s="1">
        <v>44222</v>
      </c>
      <c r="K898" s="1">
        <v>44222</v>
      </c>
      <c r="L898" t="s">
        <v>1083</v>
      </c>
      <c r="M898" t="s">
        <v>2662</v>
      </c>
      <c r="N898" s="1">
        <v>44227</v>
      </c>
      <c r="O898" t="str">
        <f t="shared" si="29"/>
        <v>정상</v>
      </c>
      <c r="P898" t="str">
        <f t="shared" si="30"/>
        <v>엠피조은</v>
      </c>
      <c r="Q898" t="s">
        <v>1956</v>
      </c>
      <c r="R898"/>
      <c r="S898"/>
      <c r="T898"/>
      <c r="U898"/>
      <c r="V898"/>
      <c r="W898" t="s">
        <v>1958</v>
      </c>
      <c r="X898" s="1">
        <v>49700</v>
      </c>
    </row>
    <row r="899" spans="1:24">
      <c r="A899" t="s">
        <v>2312</v>
      </c>
      <c r="B899" t="s">
        <v>2324</v>
      </c>
      <c r="C899" t="s">
        <v>2341</v>
      </c>
      <c r="D899" t="s">
        <v>2088</v>
      </c>
      <c r="E899" t="s">
        <v>2510</v>
      </c>
      <c r="F899" t="s">
        <v>2651</v>
      </c>
      <c r="G899" t="s">
        <v>2653</v>
      </c>
      <c r="H899">
        <v>37000</v>
      </c>
      <c r="I899" t="s">
        <v>2657</v>
      </c>
      <c r="J899" s="1">
        <v>44222</v>
      </c>
      <c r="K899" s="1">
        <v>44222</v>
      </c>
      <c r="L899" t="s">
        <v>1084</v>
      </c>
      <c r="M899" t="s">
        <v>2662</v>
      </c>
      <c r="N899" s="1">
        <v>44227</v>
      </c>
      <c r="O899" t="str">
        <f t="shared" si="29"/>
        <v>정상</v>
      </c>
      <c r="P899" t="str">
        <f t="shared" si="30"/>
        <v>엠피피스토스</v>
      </c>
      <c r="Q899" t="s">
        <v>1954</v>
      </c>
      <c r="R899"/>
      <c r="S899"/>
      <c r="T899"/>
      <c r="U899"/>
      <c r="V899"/>
      <c r="W899" t="s">
        <v>1958</v>
      </c>
      <c r="X899"/>
    </row>
    <row r="900" spans="1:24">
      <c r="A900" t="s">
        <v>2311</v>
      </c>
      <c r="B900" t="s">
        <v>2323</v>
      </c>
      <c r="C900" t="s">
        <v>2338</v>
      </c>
      <c r="D900" t="s">
        <v>2380</v>
      </c>
      <c r="E900" t="s">
        <v>2511</v>
      </c>
      <c r="F900" t="s">
        <v>2651</v>
      </c>
      <c r="G900" t="s">
        <v>2653</v>
      </c>
      <c r="H900">
        <v>20000</v>
      </c>
      <c r="I900" t="s">
        <v>2656</v>
      </c>
      <c r="J900" s="1">
        <v>44222</v>
      </c>
      <c r="K900" s="1">
        <v>44222</v>
      </c>
      <c r="L900" t="s">
        <v>1085</v>
      </c>
      <c r="M900" t="s">
        <v>2662</v>
      </c>
      <c r="N900" s="1">
        <v>44227</v>
      </c>
      <c r="O900" t="str">
        <f t="shared" si="29"/>
        <v>정상</v>
      </c>
      <c r="P900" t="str">
        <f t="shared" si="30"/>
        <v>엠피경기</v>
      </c>
      <c r="Q900" t="s">
        <v>1954</v>
      </c>
      <c r="R900"/>
      <c r="S900"/>
      <c r="T900"/>
      <c r="U900"/>
      <c r="V900"/>
      <c r="W900" t="s">
        <v>1958</v>
      </c>
      <c r="X900" s="1">
        <v>51527</v>
      </c>
    </row>
    <row r="901" spans="1:24">
      <c r="A901" t="s">
        <v>2304</v>
      </c>
      <c r="B901" t="s">
        <v>2319</v>
      </c>
      <c r="C901" t="s">
        <v>2335</v>
      </c>
      <c r="D901" t="s">
        <v>2371</v>
      </c>
      <c r="E901" t="s">
        <v>2158</v>
      </c>
      <c r="F901" t="s">
        <v>2651</v>
      </c>
      <c r="G901" t="s">
        <v>2654</v>
      </c>
      <c r="H901">
        <v>30000</v>
      </c>
      <c r="I901" t="s">
        <v>2658</v>
      </c>
      <c r="J901" s="1">
        <v>44222</v>
      </c>
      <c r="K901" s="1">
        <v>44222</v>
      </c>
      <c r="L901" t="s">
        <v>1086</v>
      </c>
      <c r="M901" t="s">
        <v>2662</v>
      </c>
      <c r="N901" s="1">
        <v>44227</v>
      </c>
      <c r="O901" t="str">
        <f t="shared" si="29"/>
        <v>정상</v>
      </c>
      <c r="P901" t="str">
        <f t="shared" si="30"/>
        <v>엠피가온</v>
      </c>
      <c r="Q901" t="s">
        <v>1954</v>
      </c>
      <c r="R901"/>
      <c r="S901"/>
      <c r="T901"/>
      <c r="U901"/>
      <c r="V901"/>
      <c r="W901" t="s">
        <v>1958</v>
      </c>
      <c r="X901"/>
    </row>
    <row r="902" spans="1:24">
      <c r="A902" t="s">
        <v>2303</v>
      </c>
      <c r="B902" t="s">
        <v>2318</v>
      </c>
      <c r="C902" t="s">
        <v>2337</v>
      </c>
      <c r="D902" t="s">
        <v>2427</v>
      </c>
      <c r="E902" t="s">
        <v>2531</v>
      </c>
      <c r="F902" t="s">
        <v>2651</v>
      </c>
      <c r="G902" t="s">
        <v>2655</v>
      </c>
      <c r="H902">
        <v>13380</v>
      </c>
      <c r="I902" t="s">
        <v>2657</v>
      </c>
      <c r="J902" s="1">
        <v>44222</v>
      </c>
      <c r="K902" s="1">
        <v>44222</v>
      </c>
      <c r="L902" t="s">
        <v>1087</v>
      </c>
      <c r="M902" t="s">
        <v>2662</v>
      </c>
      <c r="N902" s="1">
        <v>44227</v>
      </c>
      <c r="O902" t="str">
        <f t="shared" si="29"/>
        <v>정상</v>
      </c>
      <c r="P902" t="str">
        <f t="shared" si="30"/>
        <v>엠피의정부</v>
      </c>
      <c r="Q902" t="s">
        <v>1954</v>
      </c>
      <c r="R902"/>
      <c r="S902"/>
      <c r="T902"/>
      <c r="U902"/>
      <c r="V902"/>
      <c r="W902" t="s">
        <v>1960</v>
      </c>
      <c r="X902"/>
    </row>
    <row r="903" spans="1:24">
      <c r="A903" t="s">
        <v>2309</v>
      </c>
      <c r="B903" t="s">
        <v>2326</v>
      </c>
      <c r="C903" t="s">
        <v>2344</v>
      </c>
      <c r="D903" t="s">
        <v>2390</v>
      </c>
      <c r="E903" t="s">
        <v>2571</v>
      </c>
      <c r="F903" t="s">
        <v>2651</v>
      </c>
      <c r="G903" t="s">
        <v>2653</v>
      </c>
      <c r="H903">
        <v>62000</v>
      </c>
      <c r="I903" t="s">
        <v>2656</v>
      </c>
      <c r="J903" s="1">
        <v>44222</v>
      </c>
      <c r="K903" s="1">
        <v>44222</v>
      </c>
      <c r="L903" t="s">
        <v>1088</v>
      </c>
      <c r="M903" t="s">
        <v>2662</v>
      </c>
      <c r="N903" s="1">
        <v>44227</v>
      </c>
      <c r="O903" t="str">
        <f t="shared" si="29"/>
        <v>정상</v>
      </c>
      <c r="P903" t="str">
        <f t="shared" si="30"/>
        <v>엠피성공</v>
      </c>
      <c r="Q903" t="s">
        <v>1954</v>
      </c>
      <c r="R903"/>
      <c r="S903"/>
      <c r="T903"/>
      <c r="U903"/>
      <c r="V903"/>
      <c r="W903" t="s">
        <v>1958</v>
      </c>
      <c r="X903"/>
    </row>
    <row r="904" spans="1:24">
      <c r="A904" t="s">
        <v>2303</v>
      </c>
      <c r="B904" t="s">
        <v>2318</v>
      </c>
      <c r="C904" t="s">
        <v>2237</v>
      </c>
      <c r="D904" t="s">
        <v>1997</v>
      </c>
      <c r="E904" t="s">
        <v>2531</v>
      </c>
      <c r="F904" t="s">
        <v>2651</v>
      </c>
      <c r="G904" t="s">
        <v>2653</v>
      </c>
      <c r="H904">
        <v>151500</v>
      </c>
      <c r="I904" t="s">
        <v>2656</v>
      </c>
      <c r="J904" s="1">
        <v>44222</v>
      </c>
      <c r="K904" s="1">
        <v>44222</v>
      </c>
      <c r="L904" t="s">
        <v>1089</v>
      </c>
      <c r="M904" t="s">
        <v>2662</v>
      </c>
      <c r="N904" s="1">
        <v>44227</v>
      </c>
      <c r="O904" t="str">
        <f t="shared" si="29"/>
        <v>정상</v>
      </c>
      <c r="P904" t="str">
        <f t="shared" si="30"/>
        <v>엠피의정부</v>
      </c>
      <c r="Q904" t="s">
        <v>1954</v>
      </c>
      <c r="R904"/>
      <c r="S904"/>
      <c r="T904"/>
      <c r="U904"/>
      <c r="V904"/>
      <c r="W904" t="s">
        <v>1958</v>
      </c>
      <c r="X904"/>
    </row>
    <row r="905" spans="1:24">
      <c r="A905" t="s">
        <v>2314</v>
      </c>
      <c r="B905" t="s">
        <v>2329</v>
      </c>
      <c r="C905" t="s">
        <v>2355</v>
      </c>
      <c r="D905" t="s">
        <v>2428</v>
      </c>
      <c r="E905" t="s">
        <v>2572</v>
      </c>
      <c r="F905" t="s">
        <v>2651</v>
      </c>
      <c r="G905" t="s">
        <v>2653</v>
      </c>
      <c r="H905">
        <v>25500</v>
      </c>
      <c r="I905" t="s">
        <v>2656</v>
      </c>
      <c r="J905" s="1">
        <v>44222</v>
      </c>
      <c r="K905" s="1">
        <v>44222</v>
      </c>
      <c r="L905" t="s">
        <v>1090</v>
      </c>
      <c r="M905" t="s">
        <v>2662</v>
      </c>
      <c r="N905" s="1">
        <v>44227</v>
      </c>
      <c r="O905" t="str">
        <f t="shared" si="29"/>
        <v>정상</v>
      </c>
      <c r="P905" t="s">
        <v>984</v>
      </c>
      <c r="Q905" t="s">
        <v>1954</v>
      </c>
      <c r="R905"/>
      <c r="S905"/>
      <c r="T905"/>
      <c r="U905"/>
      <c r="V905"/>
      <c r="W905" t="s">
        <v>1958</v>
      </c>
      <c r="X905"/>
    </row>
    <row r="906" spans="1:24">
      <c r="A906" t="s">
        <v>2302</v>
      </c>
      <c r="B906" t="s">
        <v>2317</v>
      </c>
      <c r="C906" t="s">
        <v>2352</v>
      </c>
      <c r="D906" t="s">
        <v>2369</v>
      </c>
      <c r="E906" t="s">
        <v>2531</v>
      </c>
      <c r="F906" t="s">
        <v>2651</v>
      </c>
      <c r="G906" t="s">
        <v>2653</v>
      </c>
      <c r="H906">
        <v>34440</v>
      </c>
      <c r="I906" t="s">
        <v>2656</v>
      </c>
      <c r="J906" s="1">
        <v>44222</v>
      </c>
      <c r="K906" s="1">
        <v>44222</v>
      </c>
      <c r="L906" t="s">
        <v>1091</v>
      </c>
      <c r="M906" t="s">
        <v>2662</v>
      </c>
      <c r="N906" s="1">
        <v>44227</v>
      </c>
      <c r="O906" t="str">
        <f t="shared" si="29"/>
        <v>정상</v>
      </c>
      <c r="P906" t="str">
        <f t="shared" si="30"/>
        <v>엠피송내</v>
      </c>
      <c r="Q906" t="s">
        <v>1954</v>
      </c>
      <c r="R906"/>
      <c r="S906"/>
      <c r="T906"/>
      <c r="U906"/>
      <c r="V906"/>
      <c r="W906" t="s">
        <v>1958</v>
      </c>
      <c r="X906"/>
    </row>
    <row r="907" spans="1:24">
      <c r="A907" t="s">
        <v>2314</v>
      </c>
      <c r="B907" t="s">
        <v>2329</v>
      </c>
      <c r="C907" t="s">
        <v>2354</v>
      </c>
      <c r="D907" t="s">
        <v>2414</v>
      </c>
      <c r="E907" t="s">
        <v>2559</v>
      </c>
      <c r="F907" t="s">
        <v>2651</v>
      </c>
      <c r="G907" t="s">
        <v>2655</v>
      </c>
      <c r="H907">
        <v>5130</v>
      </c>
      <c r="I907" t="s">
        <v>2656</v>
      </c>
      <c r="J907" s="1">
        <v>44221</v>
      </c>
      <c r="K907" s="1">
        <v>44221</v>
      </c>
      <c r="L907">
        <v>320210186192</v>
      </c>
      <c r="M907" t="s">
        <v>2662</v>
      </c>
      <c r="N907" s="1">
        <v>44227</v>
      </c>
      <c r="O907" t="str">
        <f t="shared" si="29"/>
        <v>정상</v>
      </c>
      <c r="P907" t="s">
        <v>6823</v>
      </c>
      <c r="Q907" t="s">
        <v>1954</v>
      </c>
      <c r="R907"/>
      <c r="S907"/>
      <c r="T907"/>
      <c r="U907"/>
      <c r="V907"/>
      <c r="W907" t="s">
        <v>1958</v>
      </c>
      <c r="X907" s="1">
        <v>49699</v>
      </c>
    </row>
    <row r="908" spans="1:24">
      <c r="A908" t="s">
        <v>2312</v>
      </c>
      <c r="B908" t="s">
        <v>2324</v>
      </c>
      <c r="C908" t="s">
        <v>2341</v>
      </c>
      <c r="D908" t="s">
        <v>2389</v>
      </c>
      <c r="E908" t="s">
        <v>2559</v>
      </c>
      <c r="F908" t="s">
        <v>2651</v>
      </c>
      <c r="G908" t="s">
        <v>2653</v>
      </c>
      <c r="H908">
        <v>51000</v>
      </c>
      <c r="I908" t="s">
        <v>2656</v>
      </c>
      <c r="J908" s="1">
        <v>44221</v>
      </c>
      <c r="K908" s="1">
        <v>44221</v>
      </c>
      <c r="L908">
        <v>320210185656</v>
      </c>
      <c r="M908" t="s">
        <v>2662</v>
      </c>
      <c r="N908" s="1">
        <v>44227</v>
      </c>
      <c r="O908" t="str">
        <f t="shared" si="29"/>
        <v>정상</v>
      </c>
      <c r="P908" t="str">
        <f t="shared" si="30"/>
        <v>엠피피스토스</v>
      </c>
      <c r="Q908" t="s">
        <v>1954</v>
      </c>
      <c r="R908"/>
      <c r="S908"/>
      <c r="T908"/>
      <c r="U908"/>
      <c r="V908"/>
      <c r="W908" t="s">
        <v>1958</v>
      </c>
      <c r="X908" s="1">
        <v>55178</v>
      </c>
    </row>
    <row r="909" spans="1:24">
      <c r="A909" t="s">
        <v>2308</v>
      </c>
      <c r="B909" t="s">
        <v>2322</v>
      </c>
      <c r="C909" t="s">
        <v>2339</v>
      </c>
      <c r="D909" t="s">
        <v>2416</v>
      </c>
      <c r="E909" t="s">
        <v>2562</v>
      </c>
      <c r="F909" t="s">
        <v>2651</v>
      </c>
      <c r="G909" t="s">
        <v>2653</v>
      </c>
      <c r="H909">
        <v>68720</v>
      </c>
      <c r="I909" t="s">
        <v>2656</v>
      </c>
      <c r="J909" s="1">
        <v>44221</v>
      </c>
      <c r="K909" s="1">
        <v>44221</v>
      </c>
      <c r="L909">
        <v>320210185084</v>
      </c>
      <c r="M909" t="s">
        <v>2662</v>
      </c>
      <c r="N909" s="1">
        <v>44227</v>
      </c>
      <c r="O909" t="str">
        <f t="shared" si="29"/>
        <v>정상</v>
      </c>
      <c r="P909" t="str">
        <f t="shared" si="30"/>
        <v>엠피상동</v>
      </c>
      <c r="Q909" t="s">
        <v>1954</v>
      </c>
      <c r="R909"/>
      <c r="S909"/>
      <c r="T909"/>
      <c r="U909"/>
      <c r="V909"/>
      <c r="W909" t="s">
        <v>1958</v>
      </c>
      <c r="X909" s="1">
        <v>67231</v>
      </c>
    </row>
    <row r="910" spans="1:24">
      <c r="A910" t="s">
        <v>2312</v>
      </c>
      <c r="B910" t="s">
        <v>2324</v>
      </c>
      <c r="C910" t="s">
        <v>2360</v>
      </c>
      <c r="D910" t="s">
        <v>2429</v>
      </c>
      <c r="E910" t="s">
        <v>2166</v>
      </c>
      <c r="F910" t="s">
        <v>2651</v>
      </c>
      <c r="G910" t="s">
        <v>2653</v>
      </c>
      <c r="H910">
        <v>50000</v>
      </c>
      <c r="I910" t="s">
        <v>2656</v>
      </c>
      <c r="J910" s="1">
        <v>44221</v>
      </c>
      <c r="K910" s="1">
        <v>44221</v>
      </c>
      <c r="L910" t="s">
        <v>1092</v>
      </c>
      <c r="M910" t="s">
        <v>2662</v>
      </c>
      <c r="N910" s="1">
        <v>44227</v>
      </c>
      <c r="O910" t="str">
        <f t="shared" si="29"/>
        <v>정상</v>
      </c>
      <c r="P910" t="str">
        <f t="shared" si="30"/>
        <v>엠피피스토스</v>
      </c>
      <c r="Q910" t="s">
        <v>1954</v>
      </c>
      <c r="R910"/>
      <c r="S910"/>
      <c r="T910"/>
      <c r="U910"/>
      <c r="V910"/>
      <c r="W910" t="s">
        <v>1958</v>
      </c>
      <c r="X910" s="1">
        <v>57735</v>
      </c>
    </row>
    <row r="911" spans="1:24">
      <c r="A911" t="s">
        <v>995</v>
      </c>
      <c r="B911" t="s">
        <v>2324</v>
      </c>
      <c r="C911" t="s">
        <v>2342</v>
      </c>
      <c r="D911" t="s">
        <v>2389</v>
      </c>
      <c r="E911" t="s">
        <v>2552</v>
      </c>
      <c r="F911" t="s">
        <v>2651</v>
      </c>
      <c r="G911" t="s">
        <v>2653</v>
      </c>
      <c r="H911">
        <v>50000</v>
      </c>
      <c r="I911" t="s">
        <v>2658</v>
      </c>
      <c r="J911" s="1">
        <v>44221</v>
      </c>
      <c r="K911" s="1">
        <v>44221</v>
      </c>
      <c r="L911" t="s">
        <v>1093</v>
      </c>
      <c r="M911" t="s">
        <v>2662</v>
      </c>
      <c r="N911" s="1">
        <v>44227</v>
      </c>
      <c r="O911" t="str">
        <f t="shared" si="29"/>
        <v>정상</v>
      </c>
      <c r="P911" t="str">
        <f t="shared" si="30"/>
        <v>엠피피스토스</v>
      </c>
      <c r="Q911" t="s">
        <v>1954</v>
      </c>
      <c r="R911"/>
      <c r="S911"/>
      <c r="T911"/>
      <c r="U911"/>
      <c r="V911"/>
      <c r="W911" t="s">
        <v>1958</v>
      </c>
      <c r="X911" s="1">
        <v>58831</v>
      </c>
    </row>
    <row r="912" spans="1:24">
      <c r="A912" t="s">
        <v>2312</v>
      </c>
      <c r="B912" t="s">
        <v>2324</v>
      </c>
      <c r="C912" t="s">
        <v>2342</v>
      </c>
      <c r="D912" t="s">
        <v>2389</v>
      </c>
      <c r="E912" t="s">
        <v>2524</v>
      </c>
      <c r="F912" t="s">
        <v>2651</v>
      </c>
      <c r="G912" t="s">
        <v>2653</v>
      </c>
      <c r="H912">
        <v>55410</v>
      </c>
      <c r="I912" t="s">
        <v>2656</v>
      </c>
      <c r="J912" s="1">
        <v>44221</v>
      </c>
      <c r="K912" s="1">
        <v>44221</v>
      </c>
      <c r="L912">
        <v>20210408199</v>
      </c>
      <c r="M912" t="s">
        <v>2662</v>
      </c>
      <c r="N912" s="1">
        <v>44227</v>
      </c>
      <c r="O912" t="str">
        <f t="shared" si="29"/>
        <v>정상</v>
      </c>
      <c r="P912" t="str">
        <f t="shared" si="30"/>
        <v>엠피피스토스</v>
      </c>
      <c r="Q912" t="s">
        <v>1954</v>
      </c>
      <c r="R912"/>
      <c r="S912"/>
      <c r="T912"/>
      <c r="U912"/>
      <c r="V912"/>
      <c r="W912" t="s">
        <v>1958</v>
      </c>
      <c r="X912"/>
    </row>
    <row r="913" spans="1:24">
      <c r="A913" t="s">
        <v>1870</v>
      </c>
      <c r="B913" t="s">
        <v>2322</v>
      </c>
      <c r="C913" t="s">
        <v>2339</v>
      </c>
      <c r="D913" t="s">
        <v>2403</v>
      </c>
      <c r="E913" t="s">
        <v>2525</v>
      </c>
      <c r="F913" t="s">
        <v>2651</v>
      </c>
      <c r="G913" t="s">
        <v>2653</v>
      </c>
      <c r="H913">
        <v>72000</v>
      </c>
      <c r="I913" t="s">
        <v>2657</v>
      </c>
      <c r="J913" s="1">
        <v>44221</v>
      </c>
      <c r="K913" s="1">
        <v>44221</v>
      </c>
      <c r="L913">
        <v>20210403691</v>
      </c>
      <c r="M913" t="s">
        <v>2662</v>
      </c>
      <c r="N913" s="1">
        <v>44227</v>
      </c>
      <c r="O913" t="str">
        <f t="shared" si="29"/>
        <v>정상</v>
      </c>
      <c r="P913" t="str">
        <f t="shared" si="30"/>
        <v>엠피상동</v>
      </c>
      <c r="Q913" t="s">
        <v>1954</v>
      </c>
      <c r="R913"/>
      <c r="S913"/>
      <c r="T913"/>
      <c r="U913"/>
      <c r="V913"/>
      <c r="W913" t="s">
        <v>1958</v>
      </c>
      <c r="X913"/>
    </row>
    <row r="914" spans="1:24">
      <c r="A914" t="s">
        <v>2312</v>
      </c>
      <c r="B914" t="s">
        <v>2324</v>
      </c>
      <c r="C914" t="s">
        <v>2358</v>
      </c>
      <c r="D914" t="s">
        <v>2423</v>
      </c>
      <c r="E914" t="s">
        <v>2526</v>
      </c>
      <c r="F914" t="s">
        <v>2651</v>
      </c>
      <c r="G914" t="s">
        <v>2655</v>
      </c>
      <c r="H914">
        <v>20504</v>
      </c>
      <c r="I914" t="s">
        <v>2656</v>
      </c>
      <c r="J914" s="1">
        <v>44221</v>
      </c>
      <c r="K914" s="1">
        <v>44221</v>
      </c>
      <c r="L914">
        <v>20210412861</v>
      </c>
      <c r="M914" t="s">
        <v>2662</v>
      </c>
      <c r="N914" s="1">
        <v>44227</v>
      </c>
      <c r="O914" t="str">
        <f t="shared" si="29"/>
        <v>정상</v>
      </c>
      <c r="P914" t="str">
        <f t="shared" si="30"/>
        <v>엠피피스토스</v>
      </c>
      <c r="Q914" t="s">
        <v>1954</v>
      </c>
      <c r="R914"/>
      <c r="S914"/>
      <c r="T914"/>
      <c r="U914"/>
      <c r="V914"/>
      <c r="W914" t="s">
        <v>1958</v>
      </c>
      <c r="X914"/>
    </row>
    <row r="915" spans="1:24">
      <c r="A915" t="s">
        <v>2313</v>
      </c>
      <c r="B915" t="s">
        <v>2327</v>
      </c>
      <c r="C915" t="s">
        <v>2345</v>
      </c>
      <c r="D915" t="s">
        <v>2391</v>
      </c>
      <c r="E915" t="s">
        <v>2527</v>
      </c>
      <c r="F915" t="s">
        <v>2651</v>
      </c>
      <c r="G915" t="s">
        <v>2653</v>
      </c>
      <c r="H915">
        <v>40800</v>
      </c>
      <c r="I915" t="s">
        <v>2656</v>
      </c>
      <c r="J915" s="1">
        <v>44221</v>
      </c>
      <c r="K915" s="1">
        <v>44221</v>
      </c>
      <c r="L915">
        <v>20210401735</v>
      </c>
      <c r="M915" t="s">
        <v>2662</v>
      </c>
      <c r="N915" s="1">
        <v>44227</v>
      </c>
      <c r="O915" t="str">
        <f t="shared" si="29"/>
        <v>정상</v>
      </c>
      <c r="P915" t="str">
        <f t="shared" si="30"/>
        <v>엠피조은</v>
      </c>
      <c r="Q915" t="s">
        <v>1954</v>
      </c>
      <c r="R915"/>
      <c r="S915"/>
      <c r="T915"/>
      <c r="U915"/>
      <c r="V915"/>
      <c r="W915" t="s">
        <v>1958</v>
      </c>
      <c r="X915"/>
    </row>
    <row r="916" spans="1:24">
      <c r="A916" t="s">
        <v>2313</v>
      </c>
      <c r="B916" t="s">
        <v>2327</v>
      </c>
      <c r="C916" t="s">
        <v>2345</v>
      </c>
      <c r="D916" t="s">
        <v>2430</v>
      </c>
      <c r="E916" t="s">
        <v>2573</v>
      </c>
      <c r="F916" t="s">
        <v>2651</v>
      </c>
      <c r="G916" t="s">
        <v>2654</v>
      </c>
      <c r="H916">
        <v>20000</v>
      </c>
      <c r="I916" t="s">
        <v>2656</v>
      </c>
      <c r="J916" s="1">
        <v>44221</v>
      </c>
      <c r="K916" s="1">
        <v>44221</v>
      </c>
      <c r="L916">
        <v>20210394135</v>
      </c>
      <c r="M916" t="s">
        <v>2663</v>
      </c>
      <c r="N916" s="1">
        <v>44227</v>
      </c>
      <c r="O916" t="str">
        <f t="shared" si="29"/>
        <v>정상</v>
      </c>
      <c r="P916" t="str">
        <f t="shared" si="30"/>
        <v>엠피조은</v>
      </c>
      <c r="Q916" t="s">
        <v>1954</v>
      </c>
      <c r="R916"/>
      <c r="S916"/>
      <c r="T916"/>
      <c r="U916"/>
      <c r="V916"/>
      <c r="W916" t="s">
        <v>1958</v>
      </c>
      <c r="X916"/>
    </row>
    <row r="917" spans="1:24">
      <c r="A917" t="s">
        <v>2315</v>
      </c>
      <c r="B917" t="s">
        <v>2330</v>
      </c>
      <c r="C917" t="s">
        <v>2356</v>
      </c>
      <c r="D917" t="s">
        <v>2431</v>
      </c>
      <c r="E917" t="s">
        <v>2574</v>
      </c>
      <c r="F917" t="s">
        <v>2651</v>
      </c>
      <c r="G917" t="s">
        <v>2655</v>
      </c>
      <c r="H917">
        <v>56267</v>
      </c>
      <c r="I917" t="s">
        <v>2658</v>
      </c>
      <c r="J917" s="1">
        <v>44221</v>
      </c>
      <c r="K917" s="1">
        <v>44221</v>
      </c>
      <c r="L917">
        <v>42142564920000</v>
      </c>
      <c r="M917" t="s">
        <v>2662</v>
      </c>
      <c r="N917" s="1">
        <v>44227</v>
      </c>
      <c r="O917" t="str">
        <f t="shared" si="29"/>
        <v>정상</v>
      </c>
      <c r="P917" t="str">
        <f t="shared" si="30"/>
        <v>엠피아이리치</v>
      </c>
      <c r="Q917" t="s">
        <v>1954</v>
      </c>
      <c r="R917"/>
      <c r="S917"/>
      <c r="T917"/>
      <c r="U917"/>
      <c r="V917"/>
      <c r="W917" t="s">
        <v>1958</v>
      </c>
      <c r="X917"/>
    </row>
    <row r="918" spans="1:24">
      <c r="A918" t="s">
        <v>2312</v>
      </c>
      <c r="B918" t="s">
        <v>2324</v>
      </c>
      <c r="C918" t="s">
        <v>2341</v>
      </c>
      <c r="D918" t="s">
        <v>2138</v>
      </c>
      <c r="E918" t="s">
        <v>2546</v>
      </c>
      <c r="F918" t="s">
        <v>2651</v>
      </c>
      <c r="G918" t="s">
        <v>2655</v>
      </c>
      <c r="H918">
        <v>33228</v>
      </c>
      <c r="I918" t="s">
        <v>2657</v>
      </c>
      <c r="J918" s="1">
        <v>44221</v>
      </c>
      <c r="K918" s="1">
        <v>44221</v>
      </c>
      <c r="L918">
        <v>42142566080000</v>
      </c>
      <c r="M918" t="s">
        <v>2662</v>
      </c>
      <c r="N918" s="1">
        <v>44227</v>
      </c>
      <c r="O918" t="str">
        <f t="shared" si="29"/>
        <v>정상</v>
      </c>
      <c r="P918" t="str">
        <f t="shared" si="30"/>
        <v>엠피피스토스</v>
      </c>
      <c r="Q918" t="s">
        <v>1954</v>
      </c>
      <c r="R918"/>
      <c r="S918"/>
      <c r="T918"/>
      <c r="U918"/>
      <c r="V918"/>
      <c r="W918" t="s">
        <v>1958</v>
      </c>
      <c r="X918"/>
    </row>
    <row r="919" spans="1:24">
      <c r="A919" t="s">
        <v>2312</v>
      </c>
      <c r="B919" t="s">
        <v>2324</v>
      </c>
      <c r="C919" t="s">
        <v>2360</v>
      </c>
      <c r="D919" t="s">
        <v>2429</v>
      </c>
      <c r="E919" t="s">
        <v>2519</v>
      </c>
      <c r="F919" t="s">
        <v>2651</v>
      </c>
      <c r="G919" t="s">
        <v>2653</v>
      </c>
      <c r="H919">
        <v>50000</v>
      </c>
      <c r="I919" t="s">
        <v>2656</v>
      </c>
      <c r="J919" s="1">
        <v>44221</v>
      </c>
      <c r="K919" s="1">
        <v>44221</v>
      </c>
      <c r="L919" t="s">
        <v>1094</v>
      </c>
      <c r="M919" t="s">
        <v>2662</v>
      </c>
      <c r="N919" s="1">
        <v>44227</v>
      </c>
      <c r="O919" t="str">
        <f t="shared" si="29"/>
        <v>정상</v>
      </c>
      <c r="P919" t="str">
        <f t="shared" si="30"/>
        <v>엠피피스토스</v>
      </c>
      <c r="Q919" t="s">
        <v>1954</v>
      </c>
      <c r="R919"/>
      <c r="S919"/>
      <c r="T919"/>
      <c r="U919"/>
      <c r="V919"/>
      <c r="W919" t="s">
        <v>1958</v>
      </c>
      <c r="X919" s="1">
        <v>47873</v>
      </c>
    </row>
    <row r="920" spans="1:24">
      <c r="A920" t="s">
        <v>2313</v>
      </c>
      <c r="B920" t="s">
        <v>2327</v>
      </c>
      <c r="C920" t="s">
        <v>2345</v>
      </c>
      <c r="D920" t="s">
        <v>2430</v>
      </c>
      <c r="E920" t="s">
        <v>2519</v>
      </c>
      <c r="F920" t="s">
        <v>2651</v>
      </c>
      <c r="G920" t="s">
        <v>2653</v>
      </c>
      <c r="H920">
        <v>61100</v>
      </c>
      <c r="I920" t="s">
        <v>2660</v>
      </c>
      <c r="J920" s="1">
        <v>44221</v>
      </c>
      <c r="K920" s="1">
        <v>44225</v>
      </c>
      <c r="L920" t="s">
        <v>1095</v>
      </c>
      <c r="M920" t="s">
        <v>2662</v>
      </c>
      <c r="N920" s="1">
        <v>44227</v>
      </c>
      <c r="O920" t="str">
        <f t="shared" si="29"/>
        <v>철회</v>
      </c>
      <c r="P920" t="str">
        <f t="shared" si="30"/>
        <v>엠피조은</v>
      </c>
      <c r="Q920" t="s">
        <v>1954</v>
      </c>
      <c r="R920"/>
      <c r="S920"/>
      <c r="T920"/>
      <c r="U920"/>
      <c r="V920"/>
      <c r="W920" t="s">
        <v>1958</v>
      </c>
      <c r="X920" s="1">
        <v>49699</v>
      </c>
    </row>
    <row r="921" spans="1:24">
      <c r="A921" t="s">
        <v>2316</v>
      </c>
      <c r="B921" t="s">
        <v>2327</v>
      </c>
      <c r="C921" t="s">
        <v>2229</v>
      </c>
      <c r="D921" t="s">
        <v>2430</v>
      </c>
      <c r="E921" t="s">
        <v>2575</v>
      </c>
      <c r="F921" t="s">
        <v>2651</v>
      </c>
      <c r="G921" t="s">
        <v>2653</v>
      </c>
      <c r="H921">
        <v>96000</v>
      </c>
      <c r="I921" t="s">
        <v>2656</v>
      </c>
      <c r="J921" s="1">
        <v>44221</v>
      </c>
      <c r="K921" s="1">
        <v>44221</v>
      </c>
      <c r="L921" t="s">
        <v>1096</v>
      </c>
      <c r="M921" t="s">
        <v>2662</v>
      </c>
      <c r="N921" s="1">
        <v>44227</v>
      </c>
      <c r="O921" t="str">
        <f t="shared" si="29"/>
        <v>정상</v>
      </c>
      <c r="P921" t="str">
        <f t="shared" si="30"/>
        <v>엠피조은</v>
      </c>
      <c r="Q921" t="s">
        <v>1954</v>
      </c>
      <c r="R921"/>
      <c r="S921"/>
      <c r="T921"/>
      <c r="U921"/>
      <c r="V921"/>
      <c r="W921" t="s">
        <v>1958</v>
      </c>
      <c r="X921" s="1">
        <v>49699</v>
      </c>
    </row>
    <row r="922" spans="1:24">
      <c r="A922" t="s">
        <v>2305</v>
      </c>
      <c r="B922" t="s">
        <v>2328</v>
      </c>
      <c r="C922" t="s">
        <v>2347</v>
      </c>
      <c r="D922" t="s">
        <v>2392</v>
      </c>
      <c r="E922" t="s">
        <v>2576</v>
      </c>
      <c r="F922" t="s">
        <v>2651</v>
      </c>
      <c r="G922" t="s">
        <v>2653</v>
      </c>
      <c r="H922">
        <v>72760</v>
      </c>
      <c r="I922" t="s">
        <v>2656</v>
      </c>
      <c r="J922" s="1">
        <v>44221</v>
      </c>
      <c r="K922" s="1">
        <v>44221</v>
      </c>
      <c r="L922" t="s">
        <v>1097</v>
      </c>
      <c r="M922" t="s">
        <v>2662</v>
      </c>
      <c r="N922" s="1">
        <v>44227</v>
      </c>
      <c r="O922" t="str">
        <f t="shared" si="29"/>
        <v>정상</v>
      </c>
      <c r="P922" t="s">
        <v>6821</v>
      </c>
      <c r="Q922" t="s">
        <v>1954</v>
      </c>
      <c r="R922"/>
      <c r="S922"/>
      <c r="T922"/>
      <c r="U922"/>
      <c r="V922"/>
      <c r="W922" t="s">
        <v>1958</v>
      </c>
      <c r="X922" s="1">
        <v>67962</v>
      </c>
    </row>
    <row r="923" spans="1:24">
      <c r="A923" t="s">
        <v>2302</v>
      </c>
      <c r="B923" t="s">
        <v>2317</v>
      </c>
      <c r="C923" t="s">
        <v>2348</v>
      </c>
      <c r="D923" t="s">
        <v>2432</v>
      </c>
      <c r="E923" t="s">
        <v>2149</v>
      </c>
      <c r="F923" t="s">
        <v>2651</v>
      </c>
      <c r="G923" t="s">
        <v>2653</v>
      </c>
      <c r="H923">
        <v>37330</v>
      </c>
      <c r="I923" t="s">
        <v>2656</v>
      </c>
      <c r="J923" s="1">
        <v>44221</v>
      </c>
      <c r="K923" s="1">
        <v>44221</v>
      </c>
      <c r="L923" t="s">
        <v>1098</v>
      </c>
      <c r="M923" t="s">
        <v>2662</v>
      </c>
      <c r="N923" s="1">
        <v>44227</v>
      </c>
      <c r="O923" t="str">
        <f t="shared" si="29"/>
        <v>정상</v>
      </c>
      <c r="P923" t="str">
        <f t="shared" si="30"/>
        <v>엠피송내</v>
      </c>
      <c r="Q923" t="s">
        <v>1954</v>
      </c>
      <c r="R923"/>
      <c r="S923"/>
      <c r="T923"/>
      <c r="U923"/>
      <c r="V923"/>
      <c r="W923" t="s">
        <v>1960</v>
      </c>
      <c r="X923" s="1">
        <v>51526</v>
      </c>
    </row>
    <row r="924" spans="1:24">
      <c r="A924" t="s">
        <v>2304</v>
      </c>
      <c r="B924" t="s">
        <v>2319</v>
      </c>
      <c r="C924" t="s">
        <v>2239</v>
      </c>
      <c r="D924" t="s">
        <v>2420</v>
      </c>
      <c r="E924" t="s">
        <v>2519</v>
      </c>
      <c r="F924" t="s">
        <v>2651</v>
      </c>
      <c r="G924" t="s">
        <v>2655</v>
      </c>
      <c r="H924">
        <v>30460</v>
      </c>
      <c r="I924" t="s">
        <v>2656</v>
      </c>
      <c r="J924" s="1">
        <v>44221</v>
      </c>
      <c r="K924" s="1">
        <v>44221</v>
      </c>
      <c r="L924" t="s">
        <v>1099</v>
      </c>
      <c r="M924" t="s">
        <v>2662</v>
      </c>
      <c r="N924" s="1">
        <v>44227</v>
      </c>
      <c r="O924" t="str">
        <f t="shared" si="29"/>
        <v>정상</v>
      </c>
      <c r="P924" t="str">
        <f t="shared" si="30"/>
        <v>엠피가온</v>
      </c>
      <c r="Q924" t="s">
        <v>1954</v>
      </c>
      <c r="R924"/>
      <c r="S924"/>
      <c r="T924"/>
      <c r="U924"/>
      <c r="V924"/>
      <c r="W924" t="s">
        <v>1958</v>
      </c>
      <c r="X924" s="1">
        <v>49699</v>
      </c>
    </row>
    <row r="925" spans="1:24">
      <c r="A925" t="s">
        <v>2304</v>
      </c>
      <c r="B925" t="s">
        <v>2319</v>
      </c>
      <c r="C925" t="s">
        <v>2239</v>
      </c>
      <c r="D925" t="s">
        <v>2433</v>
      </c>
      <c r="E925" t="s">
        <v>2519</v>
      </c>
      <c r="F925" t="s">
        <v>2651</v>
      </c>
      <c r="G925" t="s">
        <v>2653</v>
      </c>
      <c r="H925">
        <v>226000</v>
      </c>
      <c r="I925" t="s">
        <v>2656</v>
      </c>
      <c r="J925" s="1">
        <v>44221</v>
      </c>
      <c r="K925" s="1">
        <v>44221</v>
      </c>
      <c r="L925" t="s">
        <v>1100</v>
      </c>
      <c r="M925" t="s">
        <v>2662</v>
      </c>
      <c r="N925" s="1">
        <v>44227</v>
      </c>
      <c r="O925" t="str">
        <f t="shared" si="29"/>
        <v>정상</v>
      </c>
      <c r="P925" t="str">
        <f t="shared" si="30"/>
        <v>엠피가온</v>
      </c>
      <c r="Q925" t="s">
        <v>1954</v>
      </c>
      <c r="R925"/>
      <c r="S925"/>
      <c r="T925"/>
      <c r="U925"/>
      <c r="V925"/>
      <c r="W925" t="s">
        <v>1958</v>
      </c>
      <c r="X925" s="1">
        <v>55178</v>
      </c>
    </row>
    <row r="926" spans="1:24">
      <c r="A926" t="s">
        <v>2304</v>
      </c>
      <c r="B926" t="s">
        <v>2319</v>
      </c>
      <c r="C926" t="s">
        <v>2335</v>
      </c>
      <c r="D926" t="s">
        <v>2420</v>
      </c>
      <c r="E926" t="s">
        <v>2519</v>
      </c>
      <c r="F926" t="s">
        <v>2651</v>
      </c>
      <c r="G926" t="s">
        <v>2653</v>
      </c>
      <c r="H926">
        <v>362000</v>
      </c>
      <c r="I926" t="s">
        <v>2656</v>
      </c>
      <c r="J926" s="1">
        <v>44221</v>
      </c>
      <c r="K926" s="1">
        <v>44221</v>
      </c>
      <c r="L926" t="s">
        <v>1101</v>
      </c>
      <c r="M926" t="s">
        <v>2662</v>
      </c>
      <c r="N926" s="1">
        <v>44227</v>
      </c>
      <c r="O926" t="str">
        <f t="shared" si="29"/>
        <v>정상</v>
      </c>
      <c r="P926" t="str">
        <f t="shared" si="30"/>
        <v>엠피가온</v>
      </c>
      <c r="Q926" t="s">
        <v>1954</v>
      </c>
      <c r="R926"/>
      <c r="S926"/>
      <c r="T926"/>
      <c r="U926"/>
      <c r="V926"/>
      <c r="W926" t="s">
        <v>2664</v>
      </c>
      <c r="X926" s="1">
        <v>55178</v>
      </c>
    </row>
    <row r="927" spans="1:24">
      <c r="A927" t="s">
        <v>2308</v>
      </c>
      <c r="B927" t="s">
        <v>2322</v>
      </c>
      <c r="C927" t="s">
        <v>2339</v>
      </c>
      <c r="D927" t="s">
        <v>2415</v>
      </c>
      <c r="E927" t="s">
        <v>2577</v>
      </c>
      <c r="F927" t="s">
        <v>2651</v>
      </c>
      <c r="G927" t="s">
        <v>2653</v>
      </c>
      <c r="H927">
        <v>118300</v>
      </c>
      <c r="I927" t="s">
        <v>2657</v>
      </c>
      <c r="J927" s="1">
        <v>44221</v>
      </c>
      <c r="K927" s="1">
        <v>44221</v>
      </c>
      <c r="L927" t="s">
        <v>1102</v>
      </c>
      <c r="M927" t="s">
        <v>2662</v>
      </c>
      <c r="N927" s="1">
        <v>44227</v>
      </c>
      <c r="O927" t="str">
        <f t="shared" si="29"/>
        <v>정상</v>
      </c>
      <c r="P927" t="str">
        <f t="shared" si="30"/>
        <v>엠피상동</v>
      </c>
      <c r="Q927" t="s">
        <v>1954</v>
      </c>
      <c r="R927"/>
      <c r="S927"/>
      <c r="T927"/>
      <c r="U927"/>
      <c r="V927"/>
      <c r="W927" t="s">
        <v>2664</v>
      </c>
      <c r="X927" s="1">
        <v>62483</v>
      </c>
    </row>
    <row r="928" spans="1:24">
      <c r="A928" t="s">
        <v>2308</v>
      </c>
      <c r="B928" t="s">
        <v>2322</v>
      </c>
      <c r="C928" t="s">
        <v>2353</v>
      </c>
      <c r="D928" t="s">
        <v>2413</v>
      </c>
      <c r="E928" t="s">
        <v>2519</v>
      </c>
      <c r="F928" t="s">
        <v>2651</v>
      </c>
      <c r="G928" t="s">
        <v>2654</v>
      </c>
      <c r="H928">
        <v>30810</v>
      </c>
      <c r="I928" t="s">
        <v>2656</v>
      </c>
      <c r="J928" s="1">
        <v>44221</v>
      </c>
      <c r="K928" s="1">
        <v>44221</v>
      </c>
      <c r="L928" t="s">
        <v>1103</v>
      </c>
      <c r="M928" t="s">
        <v>2662</v>
      </c>
      <c r="N928" s="1">
        <v>44227</v>
      </c>
      <c r="O928" t="str">
        <f t="shared" si="29"/>
        <v>정상</v>
      </c>
      <c r="P928" t="str">
        <f t="shared" si="30"/>
        <v>엠피상동</v>
      </c>
      <c r="Q928" t="s">
        <v>1954</v>
      </c>
      <c r="R928"/>
      <c r="S928"/>
      <c r="T928"/>
      <c r="U928"/>
      <c r="V928"/>
      <c r="W928" t="s">
        <v>1958</v>
      </c>
      <c r="X928" s="1">
        <v>45316</v>
      </c>
    </row>
    <row r="929" spans="1:24">
      <c r="A929" t="s">
        <v>2312</v>
      </c>
      <c r="B929" t="s">
        <v>2324</v>
      </c>
      <c r="C929" t="s">
        <v>2342</v>
      </c>
      <c r="D929" t="s">
        <v>2389</v>
      </c>
      <c r="E929" t="s">
        <v>2521</v>
      </c>
      <c r="F929" t="s">
        <v>2651</v>
      </c>
      <c r="G929" t="s">
        <v>2653</v>
      </c>
      <c r="H929">
        <v>50000</v>
      </c>
      <c r="I929" t="s">
        <v>2658</v>
      </c>
      <c r="J929" s="1">
        <v>44221</v>
      </c>
      <c r="K929" s="1">
        <v>44221</v>
      </c>
      <c r="L929" t="s">
        <v>1104</v>
      </c>
      <c r="M929" t="s">
        <v>2662</v>
      </c>
      <c r="N929" s="1">
        <v>44227</v>
      </c>
      <c r="O929" t="str">
        <f t="shared" si="29"/>
        <v>정상</v>
      </c>
      <c r="P929" t="str">
        <f t="shared" si="30"/>
        <v>엠피피스토스</v>
      </c>
      <c r="Q929" t="s">
        <v>1954</v>
      </c>
      <c r="R929"/>
      <c r="S929"/>
      <c r="T929"/>
      <c r="U929"/>
      <c r="V929"/>
      <c r="W929" t="s">
        <v>1958</v>
      </c>
      <c r="X929" s="1">
        <v>58831</v>
      </c>
    </row>
    <row r="930" spans="1:24">
      <c r="A930" t="s">
        <v>2308</v>
      </c>
      <c r="B930" t="s">
        <v>2322</v>
      </c>
      <c r="C930" t="s">
        <v>2339</v>
      </c>
      <c r="D930" t="s">
        <v>2434</v>
      </c>
      <c r="E930" t="s">
        <v>2158</v>
      </c>
      <c r="F930" t="s">
        <v>2651</v>
      </c>
      <c r="G930" t="s">
        <v>2653</v>
      </c>
      <c r="H930">
        <v>106396</v>
      </c>
      <c r="I930" t="s">
        <v>2661</v>
      </c>
      <c r="J930" s="1">
        <v>44221</v>
      </c>
      <c r="K930" s="1">
        <v>44222</v>
      </c>
      <c r="L930" t="s">
        <v>1105</v>
      </c>
      <c r="M930" t="s">
        <v>2662</v>
      </c>
      <c r="N930" s="1">
        <v>44227</v>
      </c>
      <c r="O930" t="str">
        <f t="shared" si="29"/>
        <v>철회</v>
      </c>
      <c r="P930" t="str">
        <f t="shared" si="30"/>
        <v>엠피상동</v>
      </c>
      <c r="Q930" t="s">
        <v>1954</v>
      </c>
      <c r="R930"/>
      <c r="S930"/>
      <c r="T930"/>
      <c r="U930"/>
      <c r="V930"/>
      <c r="W930" t="s">
        <v>1958</v>
      </c>
      <c r="X930"/>
    </row>
    <row r="931" spans="1:24">
      <c r="A931" t="s">
        <v>2314</v>
      </c>
      <c r="B931" t="s">
        <v>2329</v>
      </c>
      <c r="C931" t="s">
        <v>2354</v>
      </c>
      <c r="D931" t="s">
        <v>2414</v>
      </c>
      <c r="E931" t="s">
        <v>2578</v>
      </c>
      <c r="F931" t="s">
        <v>2651</v>
      </c>
      <c r="G931" t="s">
        <v>2653</v>
      </c>
      <c r="H931">
        <v>145000</v>
      </c>
      <c r="I931" t="s">
        <v>2656</v>
      </c>
      <c r="J931" s="1">
        <v>44221</v>
      </c>
      <c r="K931" s="1">
        <v>44221</v>
      </c>
      <c r="L931" t="s">
        <v>1106</v>
      </c>
      <c r="M931" t="s">
        <v>2662</v>
      </c>
      <c r="N931" s="1">
        <v>44227</v>
      </c>
      <c r="O931" t="str">
        <f t="shared" si="29"/>
        <v>정상</v>
      </c>
      <c r="P931" t="s">
        <v>6823</v>
      </c>
      <c r="Q931" t="s">
        <v>1954</v>
      </c>
      <c r="R931"/>
      <c r="S931"/>
      <c r="T931"/>
      <c r="U931"/>
      <c r="V931"/>
      <c r="W931" t="s">
        <v>1958</v>
      </c>
      <c r="X931"/>
    </row>
    <row r="932" spans="1:24">
      <c r="A932" t="s">
        <v>995</v>
      </c>
      <c r="B932" t="s">
        <v>2324</v>
      </c>
      <c r="C932" t="s">
        <v>2342</v>
      </c>
      <c r="D932" t="s">
        <v>2435</v>
      </c>
      <c r="E932" t="s">
        <v>2540</v>
      </c>
      <c r="F932" t="s">
        <v>2651</v>
      </c>
      <c r="G932" t="s">
        <v>2653</v>
      </c>
      <c r="H932">
        <v>20000</v>
      </c>
      <c r="I932" t="s">
        <v>2656</v>
      </c>
      <c r="J932" s="1">
        <v>44221</v>
      </c>
      <c r="K932" s="1">
        <v>44221</v>
      </c>
      <c r="L932" t="s">
        <v>1107</v>
      </c>
      <c r="M932" t="s">
        <v>2662</v>
      </c>
      <c r="N932" s="1">
        <v>44227</v>
      </c>
      <c r="O932" t="str">
        <f t="shared" si="29"/>
        <v>정상</v>
      </c>
      <c r="P932" t="str">
        <f t="shared" si="30"/>
        <v>엠피피스토스</v>
      </c>
      <c r="Q932" t="s">
        <v>1954</v>
      </c>
      <c r="R932"/>
      <c r="S932"/>
      <c r="T932"/>
      <c r="U932"/>
      <c r="V932"/>
      <c r="W932" t="s">
        <v>1958</v>
      </c>
      <c r="X932"/>
    </row>
    <row r="933" spans="1:24">
      <c r="A933" t="s">
        <v>2308</v>
      </c>
      <c r="B933" t="s">
        <v>2322</v>
      </c>
      <c r="C933" t="s">
        <v>2339</v>
      </c>
      <c r="D933" t="s">
        <v>2416</v>
      </c>
      <c r="E933" t="s">
        <v>2146</v>
      </c>
      <c r="F933" t="s">
        <v>2651</v>
      </c>
      <c r="G933" t="s">
        <v>2653</v>
      </c>
      <c r="H933">
        <v>26550</v>
      </c>
      <c r="I933" t="s">
        <v>2656</v>
      </c>
      <c r="J933" s="1">
        <v>44221</v>
      </c>
      <c r="K933" s="1">
        <v>44221</v>
      </c>
      <c r="L933" t="s">
        <v>1108</v>
      </c>
      <c r="M933" t="s">
        <v>2662</v>
      </c>
      <c r="N933" s="1">
        <v>44227</v>
      </c>
      <c r="O933" t="str">
        <f t="shared" si="29"/>
        <v>정상</v>
      </c>
      <c r="P933" t="str">
        <f t="shared" si="30"/>
        <v>엠피상동</v>
      </c>
      <c r="Q933" t="s">
        <v>1954</v>
      </c>
      <c r="R933"/>
      <c r="S933"/>
      <c r="T933"/>
      <c r="U933"/>
      <c r="V933"/>
      <c r="W933" t="s">
        <v>1958</v>
      </c>
      <c r="X933"/>
    </row>
    <row r="934" spans="1:24">
      <c r="A934" t="s">
        <v>995</v>
      </c>
      <c r="B934" t="s">
        <v>2324</v>
      </c>
      <c r="C934" t="s">
        <v>2342</v>
      </c>
      <c r="D934" t="s">
        <v>2389</v>
      </c>
      <c r="E934" t="s">
        <v>2579</v>
      </c>
      <c r="F934" t="s">
        <v>2651</v>
      </c>
      <c r="G934" t="s">
        <v>2653</v>
      </c>
      <c r="H934">
        <v>35700</v>
      </c>
      <c r="I934" t="s">
        <v>2657</v>
      </c>
      <c r="J934" s="1">
        <v>44221</v>
      </c>
      <c r="K934" s="1">
        <v>44221</v>
      </c>
      <c r="L934" t="s">
        <v>1109</v>
      </c>
      <c r="M934" t="s">
        <v>2662</v>
      </c>
      <c r="N934" s="1">
        <v>44227</v>
      </c>
      <c r="O934" t="str">
        <f t="shared" si="29"/>
        <v>정상</v>
      </c>
      <c r="P934" t="str">
        <f t="shared" si="30"/>
        <v>엠피피스토스</v>
      </c>
      <c r="Q934" t="s">
        <v>1954</v>
      </c>
      <c r="R934"/>
      <c r="S934"/>
      <c r="T934"/>
      <c r="U934"/>
      <c r="V934"/>
      <c r="W934" t="s">
        <v>1958</v>
      </c>
      <c r="X934"/>
    </row>
    <row r="935" spans="1:24">
      <c r="A935" t="s">
        <v>2303</v>
      </c>
      <c r="B935"/>
      <c r="C935"/>
      <c r="D935" t="s">
        <v>2436</v>
      </c>
      <c r="E935" t="s">
        <v>2508</v>
      </c>
      <c r="F935" t="s">
        <v>2651</v>
      </c>
      <c r="G935" t="s">
        <v>2653</v>
      </c>
      <c r="H935">
        <v>24000</v>
      </c>
      <c r="I935" t="s">
        <v>2656</v>
      </c>
      <c r="J935" s="1">
        <v>44221</v>
      </c>
      <c r="K935" s="1">
        <v>44221</v>
      </c>
      <c r="L935" t="s">
        <v>1110</v>
      </c>
      <c r="M935" t="s">
        <v>2662</v>
      </c>
      <c r="N935" s="1">
        <v>44227</v>
      </c>
      <c r="O935" t="str">
        <f t="shared" si="29"/>
        <v>정상</v>
      </c>
      <c r="P935" t="str">
        <f t="shared" si="30"/>
        <v>엠피의정부</v>
      </c>
      <c r="Q935" t="s">
        <v>1954</v>
      </c>
      <c r="R935"/>
      <c r="S935"/>
      <c r="T935"/>
      <c r="U935"/>
      <c r="V935"/>
      <c r="W935" t="s">
        <v>1960</v>
      </c>
      <c r="X935"/>
    </row>
    <row r="936" spans="1:24">
      <c r="A936" t="s">
        <v>2309</v>
      </c>
      <c r="B936" t="s">
        <v>2326</v>
      </c>
      <c r="C936" t="s">
        <v>2344</v>
      </c>
      <c r="D936" t="s">
        <v>2390</v>
      </c>
      <c r="E936" t="s">
        <v>2155</v>
      </c>
      <c r="F936" t="s">
        <v>2651</v>
      </c>
      <c r="G936" t="s">
        <v>2653</v>
      </c>
      <c r="H936">
        <v>27000</v>
      </c>
      <c r="I936" t="s">
        <v>2656</v>
      </c>
      <c r="J936" s="1">
        <v>44221</v>
      </c>
      <c r="K936" s="1">
        <v>44221</v>
      </c>
      <c r="L936" t="s">
        <v>1111</v>
      </c>
      <c r="M936" t="s">
        <v>2662</v>
      </c>
      <c r="N936" s="1">
        <v>44227</v>
      </c>
      <c r="O936" t="str">
        <f t="shared" si="29"/>
        <v>정상</v>
      </c>
      <c r="P936" t="str">
        <f t="shared" si="30"/>
        <v>엠피성공</v>
      </c>
      <c r="Q936" t="s">
        <v>1954</v>
      </c>
      <c r="R936"/>
      <c r="S936"/>
      <c r="T936"/>
      <c r="U936"/>
      <c r="V936"/>
      <c r="W936" t="s">
        <v>1958</v>
      </c>
      <c r="X936"/>
    </row>
    <row r="937" spans="1:24">
      <c r="A937" t="s">
        <v>2308</v>
      </c>
      <c r="B937" t="s">
        <v>2322</v>
      </c>
      <c r="C937" t="s">
        <v>2339</v>
      </c>
      <c r="D937" t="s">
        <v>2437</v>
      </c>
      <c r="E937" t="s">
        <v>2579</v>
      </c>
      <c r="F937" t="s">
        <v>2651</v>
      </c>
      <c r="G937" t="s">
        <v>2653</v>
      </c>
      <c r="H937">
        <v>36520</v>
      </c>
      <c r="I937" t="s">
        <v>2656</v>
      </c>
      <c r="J937" s="1">
        <v>44221</v>
      </c>
      <c r="K937" s="1">
        <v>44221</v>
      </c>
      <c r="L937" t="s">
        <v>1112</v>
      </c>
      <c r="M937" t="s">
        <v>2662</v>
      </c>
      <c r="N937" s="1">
        <v>44227</v>
      </c>
      <c r="O937" t="str">
        <f t="shared" si="29"/>
        <v>정상</v>
      </c>
      <c r="P937" t="str">
        <f t="shared" si="30"/>
        <v>엠피상동</v>
      </c>
      <c r="Q937" t="s">
        <v>1954</v>
      </c>
      <c r="R937"/>
      <c r="S937"/>
      <c r="T937"/>
      <c r="U937"/>
      <c r="V937"/>
      <c r="W937" t="s">
        <v>1958</v>
      </c>
      <c r="X937"/>
    </row>
    <row r="938" spans="1:24">
      <c r="A938" t="s">
        <v>2303</v>
      </c>
      <c r="B938" t="s">
        <v>2318</v>
      </c>
      <c r="C938"/>
      <c r="D938" t="s">
        <v>2370</v>
      </c>
      <c r="E938" t="s">
        <v>2535</v>
      </c>
      <c r="F938" t="s">
        <v>2651</v>
      </c>
      <c r="G938" t="s">
        <v>2654</v>
      </c>
      <c r="H938">
        <v>500000</v>
      </c>
      <c r="I938" t="s">
        <v>2656</v>
      </c>
      <c r="J938" s="1">
        <v>44221</v>
      </c>
      <c r="K938" s="1">
        <v>44221</v>
      </c>
      <c r="L938">
        <v>52101972080000</v>
      </c>
      <c r="M938" t="s">
        <v>2662</v>
      </c>
      <c r="N938" s="1">
        <v>44227</v>
      </c>
      <c r="O938" t="str">
        <f t="shared" si="29"/>
        <v>정상</v>
      </c>
      <c r="P938" t="str">
        <f t="shared" si="30"/>
        <v>엠피의정부</v>
      </c>
      <c r="Q938" t="s">
        <v>1954</v>
      </c>
      <c r="R938"/>
      <c r="S938"/>
      <c r="T938"/>
      <c r="U938"/>
      <c r="V938"/>
      <c r="W938" t="s">
        <v>1958</v>
      </c>
      <c r="X938" s="1">
        <v>46047</v>
      </c>
    </row>
    <row r="939" spans="1:24">
      <c r="A939" t="s">
        <v>2312</v>
      </c>
      <c r="B939" t="s">
        <v>2324</v>
      </c>
      <c r="C939" t="s">
        <v>2341</v>
      </c>
      <c r="D939" t="s">
        <v>2435</v>
      </c>
      <c r="E939" t="s">
        <v>2580</v>
      </c>
      <c r="F939" t="s">
        <v>2651</v>
      </c>
      <c r="G939" t="s">
        <v>2653</v>
      </c>
      <c r="H939">
        <v>30648</v>
      </c>
      <c r="I939" t="s">
        <v>2656</v>
      </c>
      <c r="J939" s="1">
        <v>44221</v>
      </c>
      <c r="K939" s="1">
        <v>44221</v>
      </c>
      <c r="L939">
        <v>20210026807</v>
      </c>
      <c r="M939" t="s">
        <v>2662</v>
      </c>
      <c r="N939" s="1">
        <v>44227</v>
      </c>
      <c r="O939" t="str">
        <f t="shared" si="29"/>
        <v>정상</v>
      </c>
      <c r="P939" t="str">
        <f t="shared" si="30"/>
        <v>엠피피스토스</v>
      </c>
      <c r="Q939" t="s">
        <v>1954</v>
      </c>
      <c r="R939"/>
      <c r="S939"/>
      <c r="T939"/>
      <c r="U939"/>
      <c r="V939"/>
      <c r="W939" t="s">
        <v>1958</v>
      </c>
      <c r="X939" s="1">
        <v>61022</v>
      </c>
    </row>
    <row r="940" spans="1:24">
      <c r="A940" t="s">
        <v>2312</v>
      </c>
      <c r="B940" t="s">
        <v>2324</v>
      </c>
      <c r="C940" t="s">
        <v>2342</v>
      </c>
      <c r="D940" t="s">
        <v>2385</v>
      </c>
      <c r="E940" t="s">
        <v>2580</v>
      </c>
      <c r="F940" t="s">
        <v>2651</v>
      </c>
      <c r="G940" t="s">
        <v>2653</v>
      </c>
      <c r="H940">
        <v>40000</v>
      </c>
      <c r="I940" t="s">
        <v>2656</v>
      </c>
      <c r="J940" s="1">
        <v>44221</v>
      </c>
      <c r="K940" s="1">
        <v>44221</v>
      </c>
      <c r="L940">
        <v>20210026988</v>
      </c>
      <c r="M940" t="s">
        <v>2662</v>
      </c>
      <c r="N940" s="1">
        <v>44227</v>
      </c>
      <c r="O940" t="str">
        <f t="shared" si="29"/>
        <v>정상</v>
      </c>
      <c r="P940" t="str">
        <f t="shared" si="30"/>
        <v>엠피피스토스</v>
      </c>
      <c r="Q940" t="s">
        <v>1954</v>
      </c>
      <c r="R940"/>
      <c r="S940"/>
      <c r="T940"/>
      <c r="U940"/>
      <c r="V940"/>
      <c r="W940" t="s">
        <v>1958</v>
      </c>
      <c r="X940" s="1">
        <v>58831</v>
      </c>
    </row>
    <row r="941" spans="1:24">
      <c r="A941" t="s">
        <v>2306</v>
      </c>
      <c r="B941" t="s">
        <v>2321</v>
      </c>
      <c r="C941"/>
      <c r="D941" t="s">
        <v>2373</v>
      </c>
      <c r="E941" t="s">
        <v>2552</v>
      </c>
      <c r="F941" t="s">
        <v>2651</v>
      </c>
      <c r="G941" t="s">
        <v>2653</v>
      </c>
      <c r="H941">
        <v>36500</v>
      </c>
      <c r="I941" t="s">
        <v>2657</v>
      </c>
      <c r="J941" s="1">
        <v>44221</v>
      </c>
      <c r="K941" s="1">
        <v>44221</v>
      </c>
      <c r="L941" t="s">
        <v>1113</v>
      </c>
      <c r="M941" t="s">
        <v>2662</v>
      </c>
      <c r="N941" s="1">
        <v>44227</v>
      </c>
      <c r="O941" t="str">
        <f t="shared" si="29"/>
        <v>정상</v>
      </c>
      <c r="P941" t="str">
        <f t="shared" si="30"/>
        <v>엠피여주</v>
      </c>
      <c r="Q941" t="s">
        <v>1954</v>
      </c>
      <c r="R941"/>
      <c r="S941"/>
      <c r="T941"/>
      <c r="U941"/>
      <c r="V941"/>
      <c r="W941" t="s">
        <v>1958</v>
      </c>
      <c r="X941" s="1">
        <v>58831</v>
      </c>
    </row>
    <row r="942" spans="1:24">
      <c r="A942" t="s">
        <v>2304</v>
      </c>
      <c r="B942"/>
      <c r="C942"/>
      <c r="D942" t="s">
        <v>2397</v>
      </c>
      <c r="E942" t="s">
        <v>2502</v>
      </c>
      <c r="F942" t="s">
        <v>2651</v>
      </c>
      <c r="G942" t="s">
        <v>2653</v>
      </c>
      <c r="H942">
        <v>44500</v>
      </c>
      <c r="I942" t="s">
        <v>2656</v>
      </c>
      <c r="J942" s="1">
        <v>44218</v>
      </c>
      <c r="K942" s="1">
        <v>44218</v>
      </c>
      <c r="L942">
        <v>20210371686</v>
      </c>
      <c r="M942" t="s">
        <v>2662</v>
      </c>
      <c r="N942" s="1">
        <v>44227</v>
      </c>
      <c r="O942" t="str">
        <f t="shared" si="29"/>
        <v>정상</v>
      </c>
      <c r="P942" t="str">
        <f t="shared" si="30"/>
        <v>엠피가온</v>
      </c>
      <c r="Q942" t="s">
        <v>1954</v>
      </c>
      <c r="R942"/>
      <c r="S942"/>
      <c r="T942"/>
      <c r="U942"/>
      <c r="V942"/>
      <c r="W942" t="s">
        <v>1958</v>
      </c>
      <c r="X942"/>
    </row>
    <row r="943" spans="1:24">
      <c r="A943" t="s">
        <v>2304</v>
      </c>
      <c r="B943" t="s">
        <v>2319</v>
      </c>
      <c r="C943" t="s">
        <v>2239</v>
      </c>
      <c r="D943" t="s">
        <v>2420</v>
      </c>
      <c r="E943" t="s">
        <v>2524</v>
      </c>
      <c r="F943" t="s">
        <v>2651</v>
      </c>
      <c r="G943" t="s">
        <v>2653</v>
      </c>
      <c r="H943">
        <v>137000</v>
      </c>
      <c r="I943" t="s">
        <v>2656</v>
      </c>
      <c r="J943" s="1">
        <v>44218</v>
      </c>
      <c r="K943" s="1">
        <v>44218</v>
      </c>
      <c r="L943">
        <v>20210373865</v>
      </c>
      <c r="M943" t="s">
        <v>2662</v>
      </c>
      <c r="N943" s="1">
        <v>44227</v>
      </c>
      <c r="O943" t="str">
        <f t="shared" si="29"/>
        <v>정상</v>
      </c>
      <c r="P943" t="str">
        <f t="shared" si="30"/>
        <v>엠피가온</v>
      </c>
      <c r="Q943" t="s">
        <v>1954</v>
      </c>
      <c r="R943"/>
      <c r="S943"/>
      <c r="T943"/>
      <c r="U943"/>
      <c r="V943"/>
      <c r="W943" t="s">
        <v>1958</v>
      </c>
      <c r="X943"/>
    </row>
    <row r="944" spans="1:24">
      <c r="A944" t="s">
        <v>2209</v>
      </c>
      <c r="B944" t="s">
        <v>2319</v>
      </c>
      <c r="C944" t="s">
        <v>2239</v>
      </c>
      <c r="D944" t="s">
        <v>2420</v>
      </c>
      <c r="E944" t="s">
        <v>2503</v>
      </c>
      <c r="F944" t="s">
        <v>2651</v>
      </c>
      <c r="G944" t="s">
        <v>2655</v>
      </c>
      <c r="H944">
        <v>4266</v>
      </c>
      <c r="I944" t="s">
        <v>2656</v>
      </c>
      <c r="J944" s="1">
        <v>44218</v>
      </c>
      <c r="K944" s="1">
        <v>44218</v>
      </c>
      <c r="L944">
        <v>20210373975</v>
      </c>
      <c r="M944" t="s">
        <v>2662</v>
      </c>
      <c r="N944" s="1">
        <v>44227</v>
      </c>
      <c r="O944" t="str">
        <f t="shared" si="29"/>
        <v>정상</v>
      </c>
      <c r="P944" t="str">
        <f t="shared" si="30"/>
        <v>엠피가온</v>
      </c>
      <c r="Q944" t="s">
        <v>1954</v>
      </c>
      <c r="R944"/>
      <c r="S944"/>
      <c r="T944"/>
      <c r="U944"/>
      <c r="V944"/>
      <c r="W944" t="s">
        <v>1958</v>
      </c>
      <c r="X944"/>
    </row>
    <row r="945" spans="1:24">
      <c r="A945" t="s">
        <v>991</v>
      </c>
      <c r="B945"/>
      <c r="C945"/>
      <c r="D945" t="s">
        <v>2381</v>
      </c>
      <c r="E945" t="s">
        <v>2524</v>
      </c>
      <c r="F945" t="s">
        <v>2651</v>
      </c>
      <c r="G945" t="s">
        <v>2653</v>
      </c>
      <c r="H945">
        <v>83900</v>
      </c>
      <c r="I945" t="s">
        <v>2656</v>
      </c>
      <c r="J945" s="1">
        <v>44218</v>
      </c>
      <c r="K945" s="1">
        <v>44218</v>
      </c>
      <c r="L945">
        <v>20210380550</v>
      </c>
      <c r="M945" t="s">
        <v>2662</v>
      </c>
      <c r="N945" s="1">
        <v>44227</v>
      </c>
      <c r="O945" t="str">
        <f t="shared" si="29"/>
        <v>정상</v>
      </c>
      <c r="P945" t="str">
        <f t="shared" si="30"/>
        <v>엠피송내</v>
      </c>
      <c r="Q945" t="s">
        <v>1954</v>
      </c>
      <c r="R945"/>
      <c r="S945"/>
      <c r="T945"/>
      <c r="U945"/>
      <c r="V945"/>
      <c r="W945" t="s">
        <v>1958</v>
      </c>
      <c r="X945"/>
    </row>
    <row r="946" spans="1:24">
      <c r="A946" t="s">
        <v>2303</v>
      </c>
      <c r="B946" t="s">
        <v>2318</v>
      </c>
      <c r="C946" t="s">
        <v>2337</v>
      </c>
      <c r="D946" t="s">
        <v>2398</v>
      </c>
      <c r="E946" t="s">
        <v>2497</v>
      </c>
      <c r="F946" t="s">
        <v>2651</v>
      </c>
      <c r="G946" t="s">
        <v>2653</v>
      </c>
      <c r="H946">
        <v>38197</v>
      </c>
      <c r="I946" t="s">
        <v>2656</v>
      </c>
      <c r="J946" s="1">
        <v>44218</v>
      </c>
      <c r="K946" s="1">
        <v>44218</v>
      </c>
      <c r="L946">
        <v>20210364358</v>
      </c>
      <c r="M946" t="s">
        <v>2662</v>
      </c>
      <c r="N946" s="1">
        <v>44227</v>
      </c>
      <c r="O946" t="str">
        <f t="shared" si="29"/>
        <v>정상</v>
      </c>
      <c r="P946" t="str">
        <f t="shared" si="30"/>
        <v>엠피의정부</v>
      </c>
      <c r="Q946" t="s">
        <v>1954</v>
      </c>
      <c r="R946"/>
      <c r="S946"/>
      <c r="T946"/>
      <c r="U946"/>
      <c r="V946"/>
      <c r="W946" t="s">
        <v>1958</v>
      </c>
      <c r="X946"/>
    </row>
    <row r="947" spans="1:24">
      <c r="A947" t="s">
        <v>2305</v>
      </c>
      <c r="B947" t="s">
        <v>2328</v>
      </c>
      <c r="C947" t="s">
        <v>2351</v>
      </c>
      <c r="D947" t="s">
        <v>2392</v>
      </c>
      <c r="E947" t="s">
        <v>2497</v>
      </c>
      <c r="F947" t="s">
        <v>2651</v>
      </c>
      <c r="G947" t="s">
        <v>2653</v>
      </c>
      <c r="H947">
        <v>48300</v>
      </c>
      <c r="I947" t="s">
        <v>2656</v>
      </c>
      <c r="J947" s="1">
        <v>44218</v>
      </c>
      <c r="K947" s="1">
        <v>44218</v>
      </c>
      <c r="L947">
        <v>20210367496</v>
      </c>
      <c r="M947" t="s">
        <v>2662</v>
      </c>
      <c r="N947" s="1">
        <v>44227</v>
      </c>
      <c r="O947" t="str">
        <f t="shared" si="29"/>
        <v>정상</v>
      </c>
      <c r="P947" t="s">
        <v>6821</v>
      </c>
      <c r="Q947" t="s">
        <v>1954</v>
      </c>
      <c r="R947"/>
      <c r="S947"/>
      <c r="T947"/>
      <c r="U947"/>
      <c r="V947"/>
      <c r="W947" t="s">
        <v>1958</v>
      </c>
      <c r="X947"/>
    </row>
    <row r="948" spans="1:24">
      <c r="A948" t="s">
        <v>2313</v>
      </c>
      <c r="B948" t="s">
        <v>2327</v>
      </c>
      <c r="C948" t="s">
        <v>2229</v>
      </c>
      <c r="D948" t="s">
        <v>2426</v>
      </c>
      <c r="E948" t="s">
        <v>2573</v>
      </c>
      <c r="F948" t="s">
        <v>2651</v>
      </c>
      <c r="G948" t="s">
        <v>2653</v>
      </c>
      <c r="H948">
        <v>16900</v>
      </c>
      <c r="I948" t="s">
        <v>2656</v>
      </c>
      <c r="J948" s="1">
        <v>44218</v>
      </c>
      <c r="K948" s="1">
        <v>44218</v>
      </c>
      <c r="L948">
        <v>20210377170</v>
      </c>
      <c r="M948" t="s">
        <v>2662</v>
      </c>
      <c r="N948" s="1">
        <v>44227</v>
      </c>
      <c r="O948" t="str">
        <f t="shared" si="29"/>
        <v>정상</v>
      </c>
      <c r="P948" t="str">
        <f t="shared" si="30"/>
        <v>엠피조은</v>
      </c>
      <c r="Q948" t="s">
        <v>1954</v>
      </c>
      <c r="R948"/>
      <c r="S948"/>
      <c r="T948"/>
      <c r="U948"/>
      <c r="V948"/>
      <c r="W948" t="s">
        <v>1958</v>
      </c>
      <c r="X948"/>
    </row>
    <row r="949" spans="1:24">
      <c r="A949" t="s">
        <v>2313</v>
      </c>
      <c r="B949" t="s">
        <v>2327</v>
      </c>
      <c r="C949" t="s">
        <v>2345</v>
      </c>
      <c r="D949" t="s">
        <v>2438</v>
      </c>
      <c r="E949" t="s">
        <v>2524</v>
      </c>
      <c r="F949" t="s">
        <v>2651</v>
      </c>
      <c r="G949" t="s">
        <v>2654</v>
      </c>
      <c r="H949">
        <v>30000</v>
      </c>
      <c r="I949" t="s">
        <v>2656</v>
      </c>
      <c r="J949" s="1">
        <v>44218</v>
      </c>
      <c r="K949" s="1">
        <v>44218</v>
      </c>
      <c r="L949">
        <v>20210376148</v>
      </c>
      <c r="M949" t="s">
        <v>2662</v>
      </c>
      <c r="N949" s="1">
        <v>44227</v>
      </c>
      <c r="O949" t="str">
        <f t="shared" si="29"/>
        <v>정상</v>
      </c>
      <c r="P949" t="str">
        <f t="shared" si="30"/>
        <v>엠피조은</v>
      </c>
      <c r="Q949" t="s">
        <v>1954</v>
      </c>
      <c r="R949"/>
      <c r="S949"/>
      <c r="T949"/>
      <c r="U949"/>
      <c r="V949"/>
      <c r="W949" t="s">
        <v>1958</v>
      </c>
      <c r="X949"/>
    </row>
    <row r="950" spans="1:24">
      <c r="A950" t="s">
        <v>2313</v>
      </c>
      <c r="B950" t="s">
        <v>2327</v>
      </c>
      <c r="C950" t="s">
        <v>2229</v>
      </c>
      <c r="D950" t="s">
        <v>2439</v>
      </c>
      <c r="E950" t="s">
        <v>2163</v>
      </c>
      <c r="F950" t="s">
        <v>2651</v>
      </c>
      <c r="G950" t="s">
        <v>2653</v>
      </c>
      <c r="H950">
        <v>10800</v>
      </c>
      <c r="I950" t="s">
        <v>2656</v>
      </c>
      <c r="J950" s="1">
        <v>44218</v>
      </c>
      <c r="K950" s="1">
        <v>44218</v>
      </c>
      <c r="L950">
        <v>20210375767</v>
      </c>
      <c r="M950" t="s">
        <v>2662</v>
      </c>
      <c r="N950" s="1">
        <v>44227</v>
      </c>
      <c r="O950" t="str">
        <f t="shared" si="29"/>
        <v>정상</v>
      </c>
      <c r="P950" t="str">
        <f t="shared" si="30"/>
        <v>엠피조은</v>
      </c>
      <c r="Q950" t="s">
        <v>1954</v>
      </c>
      <c r="R950"/>
      <c r="S950"/>
      <c r="T950"/>
      <c r="U950"/>
      <c r="V950"/>
      <c r="W950" t="s">
        <v>1958</v>
      </c>
      <c r="X950"/>
    </row>
    <row r="951" spans="1:24">
      <c r="A951" t="s">
        <v>2313</v>
      </c>
      <c r="B951" t="s">
        <v>2327</v>
      </c>
      <c r="C951" t="s">
        <v>2345</v>
      </c>
      <c r="D951" t="s">
        <v>2391</v>
      </c>
      <c r="E951" t="s">
        <v>2497</v>
      </c>
      <c r="F951" t="s">
        <v>2651</v>
      </c>
      <c r="G951" t="s">
        <v>2653</v>
      </c>
      <c r="H951">
        <v>32000</v>
      </c>
      <c r="I951" t="s">
        <v>2658</v>
      </c>
      <c r="J951" s="1">
        <v>44218</v>
      </c>
      <c r="K951" s="1">
        <v>44218</v>
      </c>
      <c r="L951">
        <v>20210371283</v>
      </c>
      <c r="M951" t="s">
        <v>2662</v>
      </c>
      <c r="N951" s="1">
        <v>44227</v>
      </c>
      <c r="O951" t="str">
        <f t="shared" si="29"/>
        <v>정상</v>
      </c>
      <c r="P951" t="str">
        <f t="shared" si="30"/>
        <v>엠피조은</v>
      </c>
      <c r="Q951" t="s">
        <v>1954</v>
      </c>
      <c r="R951"/>
      <c r="S951"/>
      <c r="T951"/>
      <c r="U951"/>
      <c r="V951"/>
      <c r="W951" t="s">
        <v>1958</v>
      </c>
      <c r="X951"/>
    </row>
    <row r="952" spans="1:24">
      <c r="A952" t="s">
        <v>2313</v>
      </c>
      <c r="B952"/>
      <c r="C952"/>
      <c r="D952" t="s">
        <v>2440</v>
      </c>
      <c r="E952" t="s">
        <v>2497</v>
      </c>
      <c r="F952" t="s">
        <v>2651</v>
      </c>
      <c r="G952" t="s">
        <v>2655</v>
      </c>
      <c r="H952">
        <v>10034</v>
      </c>
      <c r="I952" t="s">
        <v>2656</v>
      </c>
      <c r="J952" s="1">
        <v>44218</v>
      </c>
      <c r="K952" s="1">
        <v>44218</v>
      </c>
      <c r="L952">
        <v>20210369742</v>
      </c>
      <c r="M952" t="s">
        <v>2662</v>
      </c>
      <c r="N952" s="1">
        <v>44227</v>
      </c>
      <c r="O952" t="str">
        <f t="shared" si="29"/>
        <v>정상</v>
      </c>
      <c r="P952" t="str">
        <f t="shared" si="30"/>
        <v>엠피조은</v>
      </c>
      <c r="Q952" t="s">
        <v>1954</v>
      </c>
      <c r="R952"/>
      <c r="S952"/>
      <c r="T952"/>
      <c r="U952"/>
      <c r="V952"/>
      <c r="W952" t="s">
        <v>1958</v>
      </c>
      <c r="X952"/>
    </row>
    <row r="953" spans="1:24">
      <c r="A953" t="s">
        <v>2313</v>
      </c>
      <c r="B953"/>
      <c r="C953"/>
      <c r="D953" t="s">
        <v>2440</v>
      </c>
      <c r="E953" t="s">
        <v>2524</v>
      </c>
      <c r="F953" t="s">
        <v>2651</v>
      </c>
      <c r="G953" t="s">
        <v>2653</v>
      </c>
      <c r="H953">
        <v>29600</v>
      </c>
      <c r="I953" t="s">
        <v>2656</v>
      </c>
      <c r="J953" s="1">
        <v>44218</v>
      </c>
      <c r="K953" s="1">
        <v>44218</v>
      </c>
      <c r="L953">
        <v>20210375858</v>
      </c>
      <c r="M953" t="s">
        <v>2662</v>
      </c>
      <c r="N953" s="1">
        <v>44227</v>
      </c>
      <c r="O953" t="str">
        <f t="shared" si="29"/>
        <v>정상</v>
      </c>
      <c r="P953" t="str">
        <f t="shared" si="30"/>
        <v>엠피조은</v>
      </c>
      <c r="Q953" t="s">
        <v>1954</v>
      </c>
      <c r="R953"/>
      <c r="S953"/>
      <c r="T953"/>
      <c r="U953"/>
      <c r="V953"/>
      <c r="W953" t="s">
        <v>1958</v>
      </c>
      <c r="X953"/>
    </row>
    <row r="954" spans="1:24">
      <c r="A954" t="s">
        <v>2312</v>
      </c>
      <c r="B954" t="s">
        <v>2324</v>
      </c>
      <c r="C954" t="s">
        <v>2342</v>
      </c>
      <c r="D954" t="s">
        <v>2395</v>
      </c>
      <c r="E954" t="s">
        <v>2524</v>
      </c>
      <c r="F954" t="s">
        <v>2651</v>
      </c>
      <c r="G954" t="s">
        <v>2653</v>
      </c>
      <c r="H954">
        <v>145025</v>
      </c>
      <c r="I954" t="s">
        <v>2656</v>
      </c>
      <c r="J954" s="1">
        <v>44218</v>
      </c>
      <c r="K954" s="1">
        <v>44218</v>
      </c>
      <c r="L954">
        <v>20210377567</v>
      </c>
      <c r="M954" t="s">
        <v>2662</v>
      </c>
      <c r="N954" s="1">
        <v>44227</v>
      </c>
      <c r="O954" t="str">
        <f t="shared" si="29"/>
        <v>정상</v>
      </c>
      <c r="P954" t="str">
        <f t="shared" si="30"/>
        <v>엠피피스토스</v>
      </c>
      <c r="Q954" t="s">
        <v>1954</v>
      </c>
      <c r="R954"/>
      <c r="S954"/>
      <c r="T954"/>
      <c r="U954"/>
      <c r="V954"/>
      <c r="W954" t="s">
        <v>1958</v>
      </c>
      <c r="X954"/>
    </row>
    <row r="955" spans="1:24">
      <c r="A955" t="s">
        <v>2312</v>
      </c>
      <c r="B955" t="s">
        <v>2324</v>
      </c>
      <c r="C955" t="s">
        <v>2342</v>
      </c>
      <c r="D955" t="s">
        <v>2441</v>
      </c>
      <c r="E955" t="s">
        <v>2524</v>
      </c>
      <c r="F955" t="s">
        <v>2651</v>
      </c>
      <c r="G955" t="s">
        <v>2653</v>
      </c>
      <c r="H955">
        <v>102000</v>
      </c>
      <c r="I955" t="s">
        <v>2657</v>
      </c>
      <c r="J955" s="1">
        <v>44218</v>
      </c>
      <c r="K955" s="1">
        <v>44218</v>
      </c>
      <c r="L955">
        <v>20210381644</v>
      </c>
      <c r="M955" t="s">
        <v>2662</v>
      </c>
      <c r="N955" s="1">
        <v>44227</v>
      </c>
      <c r="O955" t="str">
        <f t="shared" ref="O955:O1018" si="31" xml:space="preserve"> IF(K955&gt;N955,W955,I955)</f>
        <v>정상</v>
      </c>
      <c r="P955" t="str">
        <f t="shared" si="30"/>
        <v>엠피피스토스</v>
      </c>
      <c r="Q955" t="s">
        <v>1954</v>
      </c>
      <c r="R955"/>
      <c r="S955"/>
      <c r="T955"/>
      <c r="U955"/>
      <c r="V955"/>
      <c r="W955" t="s">
        <v>1958</v>
      </c>
      <c r="X955"/>
    </row>
    <row r="956" spans="1:24">
      <c r="A956" t="s">
        <v>2309</v>
      </c>
      <c r="B956" t="s">
        <v>2326</v>
      </c>
      <c r="C956" t="s">
        <v>2344</v>
      </c>
      <c r="D956" t="s">
        <v>2409</v>
      </c>
      <c r="E956" t="s">
        <v>2515</v>
      </c>
      <c r="F956" t="s">
        <v>2651</v>
      </c>
      <c r="G956" t="s">
        <v>2653</v>
      </c>
      <c r="H956">
        <v>10000</v>
      </c>
      <c r="I956" t="s">
        <v>2656</v>
      </c>
      <c r="J956" s="1">
        <v>44218</v>
      </c>
      <c r="K956" s="1">
        <v>44218</v>
      </c>
      <c r="L956" t="s">
        <v>1114</v>
      </c>
      <c r="M956" t="s">
        <v>2662</v>
      </c>
      <c r="N956" s="1">
        <v>44227</v>
      </c>
      <c r="O956" t="str">
        <f t="shared" si="31"/>
        <v>정상</v>
      </c>
      <c r="P956" t="str">
        <f t="shared" si="30"/>
        <v>엠피성공</v>
      </c>
      <c r="Q956" t="s">
        <v>1954</v>
      </c>
      <c r="R956"/>
      <c r="S956"/>
      <c r="T956"/>
      <c r="U956"/>
      <c r="V956"/>
      <c r="W956" t="s">
        <v>1958</v>
      </c>
      <c r="X956" s="1">
        <v>51523</v>
      </c>
    </row>
    <row r="957" spans="1:24">
      <c r="A957" t="s">
        <v>2314</v>
      </c>
      <c r="B957" t="s">
        <v>2329</v>
      </c>
      <c r="C957" t="s">
        <v>2354</v>
      </c>
      <c r="D957" t="s">
        <v>2442</v>
      </c>
      <c r="E957" t="s">
        <v>2581</v>
      </c>
      <c r="F957" t="s">
        <v>2651</v>
      </c>
      <c r="G957" t="s">
        <v>2653</v>
      </c>
      <c r="H957">
        <v>66890</v>
      </c>
      <c r="I957" t="s">
        <v>2656</v>
      </c>
      <c r="J957" s="1">
        <v>44218</v>
      </c>
      <c r="K957" s="1">
        <v>44218</v>
      </c>
      <c r="L957" t="s">
        <v>1115</v>
      </c>
      <c r="M957" t="s">
        <v>2662</v>
      </c>
      <c r="N957" s="1">
        <v>44227</v>
      </c>
      <c r="O957" t="str">
        <f t="shared" si="31"/>
        <v>정상</v>
      </c>
      <c r="P957" t="s">
        <v>6823</v>
      </c>
      <c r="Q957" t="s">
        <v>1954</v>
      </c>
      <c r="R957"/>
      <c r="S957"/>
      <c r="T957"/>
      <c r="U957"/>
      <c r="V957"/>
      <c r="W957" t="s">
        <v>1958</v>
      </c>
      <c r="X957" s="1">
        <v>58828</v>
      </c>
    </row>
    <row r="958" spans="1:24">
      <c r="A958" t="s">
        <v>2307</v>
      </c>
      <c r="B958"/>
      <c r="C958"/>
      <c r="D958" t="s">
        <v>2375</v>
      </c>
      <c r="E958" t="s">
        <v>2581</v>
      </c>
      <c r="F958" t="s">
        <v>2651</v>
      </c>
      <c r="G958" t="s">
        <v>2653</v>
      </c>
      <c r="H958">
        <v>165383</v>
      </c>
      <c r="I958" t="s">
        <v>2660</v>
      </c>
      <c r="J958" s="1">
        <v>44218</v>
      </c>
      <c r="K958" s="1">
        <v>44221</v>
      </c>
      <c r="L958" t="s">
        <v>1116</v>
      </c>
      <c r="M958" t="s">
        <v>2662</v>
      </c>
      <c r="N958" s="1">
        <v>44227</v>
      </c>
      <c r="O958" t="str">
        <f t="shared" si="31"/>
        <v>철회</v>
      </c>
      <c r="P958" t="str">
        <f t="shared" si="30"/>
        <v>엠피레전드</v>
      </c>
      <c r="Q958" t="s">
        <v>1954</v>
      </c>
      <c r="R958"/>
      <c r="S958"/>
      <c r="T958"/>
      <c r="U958"/>
      <c r="V958"/>
      <c r="W958" t="s">
        <v>1958</v>
      </c>
      <c r="X958" s="1">
        <v>57001</v>
      </c>
    </row>
    <row r="959" spans="1:24">
      <c r="A959" t="s">
        <v>2307</v>
      </c>
      <c r="B959"/>
      <c r="C959"/>
      <c r="D959" t="s">
        <v>2375</v>
      </c>
      <c r="E959" t="s">
        <v>2172</v>
      </c>
      <c r="F959" t="s">
        <v>2651</v>
      </c>
      <c r="G959" t="s">
        <v>2653</v>
      </c>
      <c r="H959">
        <v>123088</v>
      </c>
      <c r="I959" t="s">
        <v>2661</v>
      </c>
      <c r="J959" s="1">
        <v>44218</v>
      </c>
      <c r="K959" s="1">
        <v>44221</v>
      </c>
      <c r="L959" t="s">
        <v>1117</v>
      </c>
      <c r="M959" t="s">
        <v>2662</v>
      </c>
      <c r="N959" s="1">
        <v>44227</v>
      </c>
      <c r="O959" t="str">
        <f t="shared" si="31"/>
        <v>철회</v>
      </c>
      <c r="P959" t="str">
        <f t="shared" si="30"/>
        <v>엠피레전드</v>
      </c>
      <c r="Q959" t="s">
        <v>1954</v>
      </c>
      <c r="R959"/>
      <c r="S959"/>
      <c r="T959"/>
      <c r="U959"/>
      <c r="V959"/>
      <c r="W959" t="s">
        <v>1958</v>
      </c>
      <c r="X959" s="1">
        <v>70881</v>
      </c>
    </row>
    <row r="960" spans="1:24">
      <c r="A960" t="s">
        <v>2307</v>
      </c>
      <c r="B960"/>
      <c r="C960"/>
      <c r="D960" t="s">
        <v>2375</v>
      </c>
      <c r="E960" t="s">
        <v>2582</v>
      </c>
      <c r="F960" t="s">
        <v>2651</v>
      </c>
      <c r="G960" t="s">
        <v>2653</v>
      </c>
      <c r="H960">
        <v>150872</v>
      </c>
      <c r="I960" t="s">
        <v>2660</v>
      </c>
      <c r="J960" s="1">
        <v>44218</v>
      </c>
      <c r="K960" s="1">
        <v>44221</v>
      </c>
      <c r="L960" t="s">
        <v>1118</v>
      </c>
      <c r="M960" t="s">
        <v>2662</v>
      </c>
      <c r="N960" s="1">
        <v>44227</v>
      </c>
      <c r="O960" t="str">
        <f t="shared" si="31"/>
        <v>철회</v>
      </c>
      <c r="P960" t="str">
        <f t="shared" si="30"/>
        <v>엠피레전드</v>
      </c>
      <c r="Q960" t="s">
        <v>1954</v>
      </c>
      <c r="R960"/>
      <c r="S960"/>
      <c r="T960"/>
      <c r="U960"/>
      <c r="V960"/>
      <c r="W960" t="s">
        <v>1958</v>
      </c>
      <c r="X960" s="1">
        <v>58828</v>
      </c>
    </row>
    <row r="961" spans="1:24">
      <c r="A961" t="s">
        <v>2304</v>
      </c>
      <c r="B961" t="s">
        <v>2319</v>
      </c>
      <c r="C961" t="s">
        <v>2239</v>
      </c>
      <c r="D961" t="s">
        <v>2371</v>
      </c>
      <c r="E961" t="s">
        <v>2511</v>
      </c>
      <c r="F961" t="s">
        <v>2651</v>
      </c>
      <c r="G961" t="s">
        <v>2654</v>
      </c>
      <c r="H961">
        <v>50000</v>
      </c>
      <c r="I961" t="s">
        <v>2656</v>
      </c>
      <c r="J961" s="1">
        <v>44218</v>
      </c>
      <c r="K961" s="1">
        <v>44218</v>
      </c>
      <c r="L961" t="s">
        <v>1119</v>
      </c>
      <c r="M961" t="s">
        <v>2662</v>
      </c>
      <c r="N961" s="1">
        <v>44227</v>
      </c>
      <c r="O961" t="str">
        <f t="shared" si="31"/>
        <v>정상</v>
      </c>
      <c r="P961" t="str">
        <f t="shared" ref="P961:P1024" si="32">A961</f>
        <v>엠피가온</v>
      </c>
      <c r="Q961" t="s">
        <v>1954</v>
      </c>
      <c r="R961"/>
      <c r="S961"/>
      <c r="T961"/>
      <c r="U961"/>
      <c r="V961"/>
      <c r="W961" t="s">
        <v>1958</v>
      </c>
      <c r="X961"/>
    </row>
    <row r="962" spans="1:24">
      <c r="A962" t="s">
        <v>2304</v>
      </c>
      <c r="B962" t="s">
        <v>2319</v>
      </c>
      <c r="C962" t="s">
        <v>2239</v>
      </c>
      <c r="D962" t="s">
        <v>2405</v>
      </c>
      <c r="E962" t="s">
        <v>2511</v>
      </c>
      <c r="F962" t="s">
        <v>2651</v>
      </c>
      <c r="G962" t="s">
        <v>2654</v>
      </c>
      <c r="H962">
        <v>31000</v>
      </c>
      <c r="I962" t="s">
        <v>2657</v>
      </c>
      <c r="J962" s="1">
        <v>44218</v>
      </c>
      <c r="K962" s="1">
        <v>44218</v>
      </c>
      <c r="L962" t="s">
        <v>1120</v>
      </c>
      <c r="M962" t="s">
        <v>2662</v>
      </c>
      <c r="N962" s="1">
        <v>44227</v>
      </c>
      <c r="O962" t="str">
        <f t="shared" si="31"/>
        <v>정상</v>
      </c>
      <c r="P962" t="str">
        <f t="shared" si="32"/>
        <v>엠피가온</v>
      </c>
      <c r="Q962" t="s">
        <v>1954</v>
      </c>
      <c r="R962"/>
      <c r="S962"/>
      <c r="T962"/>
      <c r="U962"/>
      <c r="V962"/>
      <c r="W962" t="s">
        <v>1958</v>
      </c>
      <c r="X962"/>
    </row>
    <row r="963" spans="1:24">
      <c r="A963" t="s">
        <v>2304</v>
      </c>
      <c r="B963" t="s">
        <v>2319</v>
      </c>
      <c r="C963" t="s">
        <v>2361</v>
      </c>
      <c r="D963" t="s">
        <v>2371</v>
      </c>
      <c r="E963" t="s">
        <v>2540</v>
      </c>
      <c r="F963" t="s">
        <v>2651</v>
      </c>
      <c r="G963" t="s">
        <v>2654</v>
      </c>
      <c r="H963">
        <v>50000</v>
      </c>
      <c r="I963" t="s">
        <v>2657</v>
      </c>
      <c r="J963" s="1">
        <v>44218</v>
      </c>
      <c r="K963" s="1">
        <v>44218</v>
      </c>
      <c r="L963" t="s">
        <v>1121</v>
      </c>
      <c r="M963" t="s">
        <v>2662</v>
      </c>
      <c r="N963" s="1">
        <v>44227</v>
      </c>
      <c r="O963" t="str">
        <f t="shared" si="31"/>
        <v>정상</v>
      </c>
      <c r="P963" t="str">
        <f t="shared" si="32"/>
        <v>엠피가온</v>
      </c>
      <c r="Q963" t="s">
        <v>1954</v>
      </c>
      <c r="R963"/>
      <c r="S963"/>
      <c r="T963"/>
      <c r="U963"/>
      <c r="V963"/>
      <c r="W963" t="s">
        <v>1958</v>
      </c>
      <c r="X963"/>
    </row>
    <row r="964" spans="1:24">
      <c r="A964" t="s">
        <v>2310</v>
      </c>
      <c r="B964"/>
      <c r="C964"/>
      <c r="D964" t="s">
        <v>2443</v>
      </c>
      <c r="E964" t="s">
        <v>2583</v>
      </c>
      <c r="F964" t="s">
        <v>2651</v>
      </c>
      <c r="G964" t="s">
        <v>2653</v>
      </c>
      <c r="H964">
        <v>30000</v>
      </c>
      <c r="I964" t="s">
        <v>2656</v>
      </c>
      <c r="J964" s="1">
        <v>44218</v>
      </c>
      <c r="K964" s="1">
        <v>44218</v>
      </c>
      <c r="L964" t="s">
        <v>1122</v>
      </c>
      <c r="M964" t="s">
        <v>2662</v>
      </c>
      <c r="N964" s="1">
        <v>44227</v>
      </c>
      <c r="O964" t="str">
        <f t="shared" si="31"/>
        <v>정상</v>
      </c>
      <c r="P964" t="str">
        <f t="shared" si="32"/>
        <v>엠피프라임</v>
      </c>
      <c r="Q964" t="s">
        <v>1954</v>
      </c>
      <c r="R964"/>
      <c r="S964"/>
      <c r="T964"/>
      <c r="U964"/>
      <c r="V964"/>
      <c r="W964" t="s">
        <v>1958</v>
      </c>
      <c r="X964"/>
    </row>
    <row r="965" spans="1:24">
      <c r="A965" t="s">
        <v>2303</v>
      </c>
      <c r="B965" t="s">
        <v>2318</v>
      </c>
      <c r="C965" t="s">
        <v>2237</v>
      </c>
      <c r="D965" t="s">
        <v>2402</v>
      </c>
      <c r="E965" t="s">
        <v>2540</v>
      </c>
      <c r="F965" t="s">
        <v>2651</v>
      </c>
      <c r="G965" t="s">
        <v>2653</v>
      </c>
      <c r="H965">
        <v>21000</v>
      </c>
      <c r="I965" t="s">
        <v>2656</v>
      </c>
      <c r="J965" s="1">
        <v>44218</v>
      </c>
      <c r="K965" s="1">
        <v>44218</v>
      </c>
      <c r="L965" t="s">
        <v>1123</v>
      </c>
      <c r="M965" t="s">
        <v>2662</v>
      </c>
      <c r="N965" s="1">
        <v>44227</v>
      </c>
      <c r="O965" t="str">
        <f t="shared" si="31"/>
        <v>정상</v>
      </c>
      <c r="P965" t="str">
        <f t="shared" si="32"/>
        <v>엠피의정부</v>
      </c>
      <c r="Q965" t="s">
        <v>1954</v>
      </c>
      <c r="R965"/>
      <c r="S965"/>
      <c r="T965"/>
      <c r="U965"/>
      <c r="V965"/>
      <c r="W965" t="s">
        <v>1958</v>
      </c>
      <c r="X965"/>
    </row>
    <row r="966" spans="1:24">
      <c r="A966" t="s">
        <v>2314</v>
      </c>
      <c r="B966" t="s">
        <v>2329</v>
      </c>
      <c r="C966"/>
      <c r="D966" t="s">
        <v>2408</v>
      </c>
      <c r="E966" t="s">
        <v>2584</v>
      </c>
      <c r="F966" t="s">
        <v>2651</v>
      </c>
      <c r="G966" t="s">
        <v>2655</v>
      </c>
      <c r="H966">
        <v>13700</v>
      </c>
      <c r="I966" t="s">
        <v>2656</v>
      </c>
      <c r="J966" s="1">
        <v>44218</v>
      </c>
      <c r="K966" s="1">
        <v>44218</v>
      </c>
      <c r="L966">
        <v>320210170387</v>
      </c>
      <c r="M966" t="s">
        <v>2662</v>
      </c>
      <c r="N966" s="1">
        <v>44227</v>
      </c>
      <c r="O966" t="str">
        <f t="shared" si="31"/>
        <v>정상</v>
      </c>
      <c r="P966" t="str">
        <f t="shared" si="32"/>
        <v>엠피제이엔제이</v>
      </c>
      <c r="Q966" t="s">
        <v>1954</v>
      </c>
      <c r="R966"/>
      <c r="S966"/>
      <c r="T966"/>
      <c r="U966"/>
      <c r="V966"/>
      <c r="W966" t="s">
        <v>1958</v>
      </c>
      <c r="X966" s="1">
        <v>49696</v>
      </c>
    </row>
    <row r="967" spans="1:24">
      <c r="A967" t="s">
        <v>2307</v>
      </c>
      <c r="B967"/>
      <c r="C967"/>
      <c r="D967" t="s">
        <v>2444</v>
      </c>
      <c r="E967" t="s">
        <v>2139</v>
      </c>
      <c r="F967" t="s">
        <v>2651</v>
      </c>
      <c r="G967" t="s">
        <v>2653</v>
      </c>
      <c r="H967">
        <v>56330</v>
      </c>
      <c r="I967" t="s">
        <v>2660</v>
      </c>
      <c r="J967" s="1">
        <v>44218</v>
      </c>
      <c r="K967" s="1">
        <v>44222</v>
      </c>
      <c r="L967">
        <v>320210172992</v>
      </c>
      <c r="M967" t="s">
        <v>2662</v>
      </c>
      <c r="N967" s="1">
        <v>44227</v>
      </c>
      <c r="O967" t="str">
        <f t="shared" si="31"/>
        <v>철회</v>
      </c>
      <c r="P967" t="str">
        <f t="shared" si="32"/>
        <v>엠피레전드</v>
      </c>
      <c r="Q967" t="s">
        <v>1954</v>
      </c>
      <c r="R967"/>
      <c r="S967"/>
      <c r="T967"/>
      <c r="U967"/>
      <c r="V967"/>
      <c r="W967" t="s">
        <v>1958</v>
      </c>
      <c r="X967" s="1">
        <v>55175</v>
      </c>
    </row>
    <row r="968" spans="1:24">
      <c r="A968" t="s">
        <v>2312</v>
      </c>
      <c r="B968" t="s">
        <v>2324</v>
      </c>
      <c r="C968" t="s">
        <v>2360</v>
      </c>
      <c r="D968" t="s">
        <v>2423</v>
      </c>
      <c r="E968" t="s">
        <v>2542</v>
      </c>
      <c r="F968" t="s">
        <v>2651</v>
      </c>
      <c r="G968" t="s">
        <v>2653</v>
      </c>
      <c r="H968">
        <v>28480</v>
      </c>
      <c r="I968" t="s">
        <v>2656</v>
      </c>
      <c r="J968" s="1">
        <v>44218</v>
      </c>
      <c r="K968" s="1">
        <v>44218</v>
      </c>
      <c r="L968">
        <v>320210166978</v>
      </c>
      <c r="M968" t="s">
        <v>2662</v>
      </c>
      <c r="N968" s="1">
        <v>44227</v>
      </c>
      <c r="O968" t="str">
        <f t="shared" si="31"/>
        <v>정상</v>
      </c>
      <c r="P968" t="str">
        <f t="shared" si="32"/>
        <v>엠피피스토스</v>
      </c>
      <c r="Q968" t="s">
        <v>1954</v>
      </c>
      <c r="R968"/>
      <c r="S968"/>
      <c r="T968"/>
      <c r="U968"/>
      <c r="V968"/>
      <c r="W968" t="s">
        <v>1958</v>
      </c>
      <c r="X968" s="1">
        <v>51523</v>
      </c>
    </row>
    <row r="969" spans="1:24">
      <c r="A969" t="s">
        <v>2312</v>
      </c>
      <c r="B969" t="s">
        <v>2324</v>
      </c>
      <c r="C969" t="s">
        <v>2342</v>
      </c>
      <c r="D969" t="s">
        <v>2386</v>
      </c>
      <c r="E969" t="s">
        <v>2585</v>
      </c>
      <c r="F969" t="s">
        <v>2651</v>
      </c>
      <c r="G969" t="s">
        <v>2653</v>
      </c>
      <c r="H969">
        <v>111250</v>
      </c>
      <c r="I969" t="s">
        <v>2658</v>
      </c>
      <c r="J969" s="1">
        <v>44218</v>
      </c>
      <c r="K969" s="1">
        <v>44218</v>
      </c>
      <c r="L969">
        <v>320210174735</v>
      </c>
      <c r="M969" t="s">
        <v>2662</v>
      </c>
      <c r="N969" s="1">
        <v>44227</v>
      </c>
      <c r="O969" t="str">
        <f t="shared" si="31"/>
        <v>정상</v>
      </c>
      <c r="P969" t="str">
        <f t="shared" si="32"/>
        <v>엠피피스토스</v>
      </c>
      <c r="Q969" t="s">
        <v>1954</v>
      </c>
      <c r="R969"/>
      <c r="S969"/>
      <c r="T969"/>
      <c r="U969"/>
      <c r="V969"/>
      <c r="W969" t="s">
        <v>1958</v>
      </c>
      <c r="X969" s="1">
        <v>67959</v>
      </c>
    </row>
    <row r="970" spans="1:24">
      <c r="A970" t="s">
        <v>2308</v>
      </c>
      <c r="B970" t="s">
        <v>2322</v>
      </c>
      <c r="C970" t="s">
        <v>2339</v>
      </c>
      <c r="D970" t="s">
        <v>2445</v>
      </c>
      <c r="E970" t="s">
        <v>2519</v>
      </c>
      <c r="F970" t="s">
        <v>2651</v>
      </c>
      <c r="G970" t="s">
        <v>2653</v>
      </c>
      <c r="H970">
        <v>102000</v>
      </c>
      <c r="I970" t="s">
        <v>2656</v>
      </c>
      <c r="J970" s="1">
        <v>44218</v>
      </c>
      <c r="K970" s="1">
        <v>44218</v>
      </c>
      <c r="L970" t="s">
        <v>1124</v>
      </c>
      <c r="M970" t="s">
        <v>2662</v>
      </c>
      <c r="N970" s="1">
        <v>44227</v>
      </c>
      <c r="O970" t="str">
        <f t="shared" si="31"/>
        <v>정상</v>
      </c>
      <c r="P970" t="str">
        <f t="shared" si="32"/>
        <v>엠피상동</v>
      </c>
      <c r="Q970" t="s">
        <v>1954</v>
      </c>
      <c r="R970"/>
      <c r="S970"/>
      <c r="T970"/>
      <c r="U970"/>
      <c r="V970"/>
      <c r="W970" t="s">
        <v>1958</v>
      </c>
      <c r="X970" s="1">
        <v>60289</v>
      </c>
    </row>
    <row r="971" spans="1:24">
      <c r="A971" t="s">
        <v>2314</v>
      </c>
      <c r="B971" t="s">
        <v>2329</v>
      </c>
      <c r="C971"/>
      <c r="D971" t="s">
        <v>2408</v>
      </c>
      <c r="E971" t="s">
        <v>2586</v>
      </c>
      <c r="F971" t="s">
        <v>2651</v>
      </c>
      <c r="G971" t="s">
        <v>2653</v>
      </c>
      <c r="H971">
        <v>106000</v>
      </c>
      <c r="I971" t="s">
        <v>2656</v>
      </c>
      <c r="J971" s="1">
        <v>44218</v>
      </c>
      <c r="K971" s="1">
        <v>44218</v>
      </c>
      <c r="L971" t="s">
        <v>1125</v>
      </c>
      <c r="M971" t="s">
        <v>2662</v>
      </c>
      <c r="N971" s="1">
        <v>44227</v>
      </c>
      <c r="O971" t="str">
        <f t="shared" si="31"/>
        <v>정상</v>
      </c>
      <c r="P971" t="str">
        <f t="shared" si="32"/>
        <v>엠피제이엔제이</v>
      </c>
      <c r="Q971" t="s">
        <v>1954</v>
      </c>
      <c r="R971"/>
      <c r="S971"/>
      <c r="T971"/>
      <c r="U971"/>
      <c r="V971"/>
      <c r="W971" t="s">
        <v>1958</v>
      </c>
      <c r="X971" s="1">
        <v>55175</v>
      </c>
    </row>
    <row r="972" spans="1:24">
      <c r="A972" t="s">
        <v>2304</v>
      </c>
      <c r="B972"/>
      <c r="C972"/>
      <c r="D972" t="s">
        <v>2397</v>
      </c>
      <c r="E972" t="s">
        <v>2519</v>
      </c>
      <c r="F972" t="s">
        <v>2651</v>
      </c>
      <c r="G972" t="s">
        <v>2653</v>
      </c>
      <c r="H972">
        <v>21000</v>
      </c>
      <c r="I972" t="s">
        <v>2656</v>
      </c>
      <c r="J972" s="1">
        <v>44218</v>
      </c>
      <c r="K972" s="1">
        <v>44218</v>
      </c>
      <c r="L972" t="s">
        <v>1126</v>
      </c>
      <c r="M972" t="s">
        <v>2662</v>
      </c>
      <c r="N972" s="1">
        <v>44227</v>
      </c>
      <c r="O972" t="str">
        <f t="shared" si="31"/>
        <v>정상</v>
      </c>
      <c r="P972" t="str">
        <f t="shared" si="32"/>
        <v>엠피가온</v>
      </c>
      <c r="Q972" t="s">
        <v>1954</v>
      </c>
      <c r="R972"/>
      <c r="S972"/>
      <c r="T972"/>
      <c r="U972"/>
      <c r="V972"/>
      <c r="W972" t="s">
        <v>1958</v>
      </c>
      <c r="X972" s="1">
        <v>51523</v>
      </c>
    </row>
    <row r="973" spans="1:24">
      <c r="A973" t="s">
        <v>2304</v>
      </c>
      <c r="B973"/>
      <c r="C973"/>
      <c r="D973" t="s">
        <v>2397</v>
      </c>
      <c r="E973" t="s">
        <v>2149</v>
      </c>
      <c r="F973" t="s">
        <v>2651</v>
      </c>
      <c r="G973" t="s">
        <v>2655</v>
      </c>
      <c r="H973">
        <v>36380</v>
      </c>
      <c r="I973" t="s">
        <v>2657</v>
      </c>
      <c r="J973" s="1">
        <v>44218</v>
      </c>
      <c r="K973" s="1">
        <v>44218</v>
      </c>
      <c r="L973" t="s">
        <v>1127</v>
      </c>
      <c r="M973" t="s">
        <v>2662</v>
      </c>
      <c r="N973" s="1">
        <v>44227</v>
      </c>
      <c r="O973" t="str">
        <f t="shared" si="31"/>
        <v>정상</v>
      </c>
      <c r="P973" t="str">
        <f t="shared" si="32"/>
        <v>엠피가온</v>
      </c>
      <c r="Q973" t="s">
        <v>1954</v>
      </c>
      <c r="R973"/>
      <c r="S973"/>
      <c r="T973"/>
      <c r="U973"/>
      <c r="V973"/>
      <c r="W973" t="s">
        <v>1958</v>
      </c>
      <c r="X973" s="1">
        <v>49696</v>
      </c>
    </row>
    <row r="974" spans="1:24">
      <c r="A974" t="s">
        <v>2309</v>
      </c>
      <c r="B974" t="s">
        <v>2326</v>
      </c>
      <c r="C974" t="s">
        <v>2344</v>
      </c>
      <c r="D974" t="s">
        <v>2410</v>
      </c>
      <c r="E974" t="s">
        <v>2167</v>
      </c>
      <c r="F974" t="s">
        <v>2651</v>
      </c>
      <c r="G974" t="s">
        <v>2653</v>
      </c>
      <c r="H974">
        <v>33000</v>
      </c>
      <c r="I974" t="s">
        <v>2656</v>
      </c>
      <c r="J974" s="1">
        <v>44218</v>
      </c>
      <c r="K974" s="1">
        <v>44218</v>
      </c>
      <c r="L974" t="s">
        <v>1128</v>
      </c>
      <c r="M974" t="s">
        <v>2662</v>
      </c>
      <c r="N974" s="1">
        <v>44227</v>
      </c>
      <c r="O974" t="str">
        <f t="shared" si="31"/>
        <v>정상</v>
      </c>
      <c r="P974" t="str">
        <f t="shared" si="32"/>
        <v>엠피성공</v>
      </c>
      <c r="Q974" t="s">
        <v>1954</v>
      </c>
      <c r="R974"/>
      <c r="S974"/>
      <c r="T974"/>
      <c r="U974"/>
      <c r="V974"/>
      <c r="W974" t="s">
        <v>1958</v>
      </c>
      <c r="X974" s="1">
        <v>51523</v>
      </c>
    </row>
    <row r="975" spans="1:24">
      <c r="A975" t="s">
        <v>2312</v>
      </c>
      <c r="B975" t="s">
        <v>2324</v>
      </c>
      <c r="C975" t="s">
        <v>2358</v>
      </c>
      <c r="D975" t="s">
        <v>2446</v>
      </c>
      <c r="E975" t="s">
        <v>2523</v>
      </c>
      <c r="F975" t="s">
        <v>2651</v>
      </c>
      <c r="G975" t="s">
        <v>2653</v>
      </c>
      <c r="H975">
        <v>30000</v>
      </c>
      <c r="I975" t="s">
        <v>2656</v>
      </c>
      <c r="J975" s="1">
        <v>44218</v>
      </c>
      <c r="K975" s="1">
        <v>44218</v>
      </c>
      <c r="L975" t="s">
        <v>1129</v>
      </c>
      <c r="M975" t="s">
        <v>2662</v>
      </c>
      <c r="N975" s="1">
        <v>44227</v>
      </c>
      <c r="O975" t="str">
        <f t="shared" si="31"/>
        <v>정상</v>
      </c>
      <c r="P975" t="str">
        <f t="shared" si="32"/>
        <v>엠피피스토스</v>
      </c>
      <c r="Q975" t="s">
        <v>1954</v>
      </c>
      <c r="R975"/>
      <c r="S975"/>
      <c r="T975"/>
      <c r="U975"/>
      <c r="V975"/>
      <c r="W975" t="s">
        <v>1958</v>
      </c>
      <c r="X975" s="1">
        <v>51523</v>
      </c>
    </row>
    <row r="976" spans="1:24">
      <c r="A976" t="s">
        <v>995</v>
      </c>
      <c r="B976" t="s">
        <v>2324</v>
      </c>
      <c r="C976" t="s">
        <v>2360</v>
      </c>
      <c r="D976" t="s">
        <v>2446</v>
      </c>
      <c r="E976" t="s">
        <v>2522</v>
      </c>
      <c r="F976" t="s">
        <v>2651</v>
      </c>
      <c r="G976" t="s">
        <v>2655</v>
      </c>
      <c r="H976">
        <v>45160</v>
      </c>
      <c r="I976" t="s">
        <v>2656</v>
      </c>
      <c r="J976" s="1">
        <v>44218</v>
      </c>
      <c r="K976" s="1">
        <v>44218</v>
      </c>
      <c r="L976" t="s">
        <v>1130</v>
      </c>
      <c r="M976" t="s">
        <v>2662</v>
      </c>
      <c r="N976" s="1">
        <v>44227</v>
      </c>
      <c r="O976" t="str">
        <f t="shared" si="31"/>
        <v>정상</v>
      </c>
      <c r="P976" t="str">
        <f t="shared" si="32"/>
        <v>엠피피스토스</v>
      </c>
      <c r="Q976" t="s">
        <v>1954</v>
      </c>
      <c r="R976"/>
      <c r="S976"/>
      <c r="T976"/>
      <c r="U976"/>
      <c r="V976"/>
      <c r="W976" t="s">
        <v>1958</v>
      </c>
      <c r="X976" s="1">
        <v>49696</v>
      </c>
    </row>
    <row r="977" spans="1:24">
      <c r="A977" t="s">
        <v>2313</v>
      </c>
      <c r="B977" t="s">
        <v>2327</v>
      </c>
      <c r="C977" t="s">
        <v>2229</v>
      </c>
      <c r="D977" t="s">
        <v>2439</v>
      </c>
      <c r="E977" t="s">
        <v>2587</v>
      </c>
      <c r="F977" t="s">
        <v>2651</v>
      </c>
      <c r="G977" t="s">
        <v>2653</v>
      </c>
      <c r="H977">
        <v>37610</v>
      </c>
      <c r="I977" t="s">
        <v>2656</v>
      </c>
      <c r="J977" s="1">
        <v>44218</v>
      </c>
      <c r="K977" s="1">
        <v>44218</v>
      </c>
      <c r="L977" t="s">
        <v>1131</v>
      </c>
      <c r="M977" t="s">
        <v>2662</v>
      </c>
      <c r="N977" s="1">
        <v>44227</v>
      </c>
      <c r="O977" t="str">
        <f t="shared" si="31"/>
        <v>정상</v>
      </c>
      <c r="P977" t="str">
        <f t="shared" si="32"/>
        <v>엠피조은</v>
      </c>
      <c r="Q977" t="s">
        <v>1954</v>
      </c>
      <c r="R977"/>
      <c r="S977"/>
      <c r="T977"/>
      <c r="U977"/>
      <c r="V977"/>
      <c r="W977" t="s">
        <v>1958</v>
      </c>
      <c r="X977" s="1">
        <v>55175</v>
      </c>
    </row>
    <row r="978" spans="1:24">
      <c r="A978" t="s">
        <v>2313</v>
      </c>
      <c r="B978" t="s">
        <v>2327</v>
      </c>
      <c r="C978" t="s">
        <v>2229</v>
      </c>
      <c r="D978" t="s">
        <v>2438</v>
      </c>
      <c r="E978" t="s">
        <v>2520</v>
      </c>
      <c r="F978" t="s">
        <v>2651</v>
      </c>
      <c r="G978" t="s">
        <v>2653</v>
      </c>
      <c r="H978">
        <v>57500</v>
      </c>
      <c r="I978" t="s">
        <v>2656</v>
      </c>
      <c r="J978" s="1">
        <v>44218</v>
      </c>
      <c r="K978" s="1">
        <v>44218</v>
      </c>
      <c r="L978" t="s">
        <v>1132</v>
      </c>
      <c r="M978" t="s">
        <v>2662</v>
      </c>
      <c r="N978" s="1">
        <v>44227</v>
      </c>
      <c r="O978" t="str">
        <f t="shared" si="31"/>
        <v>정상</v>
      </c>
      <c r="P978" t="str">
        <f t="shared" si="32"/>
        <v>엠피조은</v>
      </c>
      <c r="Q978" t="s">
        <v>1954</v>
      </c>
      <c r="R978"/>
      <c r="S978"/>
      <c r="T978"/>
      <c r="U978"/>
      <c r="V978"/>
      <c r="W978" t="s">
        <v>1958</v>
      </c>
      <c r="X978" s="1">
        <v>52253</v>
      </c>
    </row>
    <row r="979" spans="1:24">
      <c r="A979" t="s">
        <v>2308</v>
      </c>
      <c r="B979" t="s">
        <v>2322</v>
      </c>
      <c r="C979" t="s">
        <v>2353</v>
      </c>
      <c r="D979" t="s">
        <v>2376</v>
      </c>
      <c r="E979" t="s">
        <v>2551</v>
      </c>
      <c r="F979" t="s">
        <v>2651</v>
      </c>
      <c r="G979" t="s">
        <v>2653</v>
      </c>
      <c r="H979">
        <v>57300</v>
      </c>
      <c r="I979" t="s">
        <v>2656</v>
      </c>
      <c r="J979" s="1">
        <v>44218</v>
      </c>
      <c r="K979" s="1">
        <v>44218</v>
      </c>
      <c r="L979" t="s">
        <v>1133</v>
      </c>
      <c r="M979" t="s">
        <v>2662</v>
      </c>
      <c r="N979" s="1">
        <v>44227</v>
      </c>
      <c r="O979" t="str">
        <f t="shared" si="31"/>
        <v>정상</v>
      </c>
      <c r="P979" t="str">
        <f t="shared" si="32"/>
        <v>엠피상동</v>
      </c>
      <c r="Q979" t="s">
        <v>1954</v>
      </c>
      <c r="R979"/>
      <c r="S979"/>
      <c r="T979"/>
      <c r="U979"/>
      <c r="V979"/>
      <c r="W979" t="s">
        <v>1958</v>
      </c>
      <c r="X979" s="1">
        <v>51523</v>
      </c>
    </row>
    <row r="980" spans="1:24">
      <c r="A980" t="s">
        <v>2308</v>
      </c>
      <c r="B980" t="s">
        <v>2322</v>
      </c>
      <c r="C980" t="s">
        <v>2339</v>
      </c>
      <c r="D980" t="s">
        <v>2447</v>
      </c>
      <c r="E980" t="s">
        <v>2523</v>
      </c>
      <c r="F980" t="s">
        <v>2651</v>
      </c>
      <c r="G980" t="s">
        <v>2653</v>
      </c>
      <c r="H980">
        <v>156570</v>
      </c>
      <c r="I980" t="s">
        <v>2656</v>
      </c>
      <c r="J980" s="1">
        <v>44218</v>
      </c>
      <c r="K980" s="1">
        <v>44218</v>
      </c>
      <c r="L980" t="s">
        <v>1134</v>
      </c>
      <c r="M980" t="s">
        <v>2662</v>
      </c>
      <c r="N980" s="1">
        <v>44227</v>
      </c>
      <c r="O980" t="str">
        <f t="shared" si="31"/>
        <v>정상</v>
      </c>
      <c r="P980" t="str">
        <f t="shared" si="32"/>
        <v>엠피상동</v>
      </c>
      <c r="Q980" t="s">
        <v>1954</v>
      </c>
      <c r="R980"/>
      <c r="S980"/>
      <c r="T980"/>
      <c r="U980"/>
      <c r="V980"/>
      <c r="W980" t="s">
        <v>1958</v>
      </c>
      <c r="X980" s="1">
        <v>51523</v>
      </c>
    </row>
    <row r="981" spans="1:24">
      <c r="A981" t="s">
        <v>2312</v>
      </c>
      <c r="B981" t="s">
        <v>2324</v>
      </c>
      <c r="C981" t="s">
        <v>2341</v>
      </c>
      <c r="D981" t="s">
        <v>2389</v>
      </c>
      <c r="E981" t="s">
        <v>2550</v>
      </c>
      <c r="F981" t="s">
        <v>2651</v>
      </c>
      <c r="G981" t="s">
        <v>2653</v>
      </c>
      <c r="H981">
        <v>100000</v>
      </c>
      <c r="I981" t="s">
        <v>2656</v>
      </c>
      <c r="J981" s="1">
        <v>44218</v>
      </c>
      <c r="K981" s="1">
        <v>44218</v>
      </c>
      <c r="L981" t="s">
        <v>1135</v>
      </c>
      <c r="M981" t="s">
        <v>2662</v>
      </c>
      <c r="N981" s="1">
        <v>44227</v>
      </c>
      <c r="O981" t="str">
        <f t="shared" si="31"/>
        <v>정상</v>
      </c>
      <c r="P981" t="str">
        <f t="shared" si="32"/>
        <v>엠피피스토스</v>
      </c>
      <c r="Q981" t="s">
        <v>1954</v>
      </c>
      <c r="R981"/>
      <c r="S981"/>
      <c r="T981"/>
      <c r="U981"/>
      <c r="V981"/>
      <c r="W981" t="s">
        <v>1958</v>
      </c>
      <c r="X981" s="1">
        <v>70516</v>
      </c>
    </row>
    <row r="982" spans="1:24">
      <c r="A982" t="s">
        <v>2309</v>
      </c>
      <c r="B982" t="s">
        <v>2326</v>
      </c>
      <c r="C982" t="s">
        <v>2344</v>
      </c>
      <c r="D982" t="s">
        <v>2410</v>
      </c>
      <c r="E982" t="s">
        <v>2523</v>
      </c>
      <c r="F982" t="s">
        <v>2651</v>
      </c>
      <c r="G982" t="s">
        <v>2653</v>
      </c>
      <c r="H982">
        <v>29000</v>
      </c>
      <c r="I982" t="s">
        <v>2656</v>
      </c>
      <c r="J982" s="1">
        <v>44218</v>
      </c>
      <c r="K982" s="1">
        <v>44218</v>
      </c>
      <c r="L982" t="s">
        <v>1136</v>
      </c>
      <c r="M982" t="s">
        <v>2662</v>
      </c>
      <c r="N982" s="1">
        <v>44227</v>
      </c>
      <c r="O982" t="str">
        <f t="shared" si="31"/>
        <v>정상</v>
      </c>
      <c r="P982" t="str">
        <f t="shared" si="32"/>
        <v>엠피성공</v>
      </c>
      <c r="Q982" t="s">
        <v>1954</v>
      </c>
      <c r="R982"/>
      <c r="S982"/>
      <c r="T982"/>
      <c r="U982"/>
      <c r="V982"/>
      <c r="W982" t="s">
        <v>1958</v>
      </c>
      <c r="X982" s="1">
        <v>51523</v>
      </c>
    </row>
    <row r="983" spans="1:24">
      <c r="A983" t="s">
        <v>2302</v>
      </c>
      <c r="B983" t="s">
        <v>2317</v>
      </c>
      <c r="C983" t="s">
        <v>2348</v>
      </c>
      <c r="D983" t="s">
        <v>2070</v>
      </c>
      <c r="E983" t="s">
        <v>2550</v>
      </c>
      <c r="F983" t="s">
        <v>2651</v>
      </c>
      <c r="G983" t="s">
        <v>2653</v>
      </c>
      <c r="H983">
        <v>36950</v>
      </c>
      <c r="I983" t="s">
        <v>2656</v>
      </c>
      <c r="J983" s="1">
        <v>44218</v>
      </c>
      <c r="K983" s="1">
        <v>44218</v>
      </c>
      <c r="L983" t="s">
        <v>1137</v>
      </c>
      <c r="M983" t="s">
        <v>2662</v>
      </c>
      <c r="N983" s="1">
        <v>44227</v>
      </c>
      <c r="O983" t="str">
        <f t="shared" si="31"/>
        <v>정상</v>
      </c>
      <c r="P983" t="str">
        <f t="shared" si="32"/>
        <v>엠피송내</v>
      </c>
      <c r="Q983" t="s">
        <v>1954</v>
      </c>
      <c r="R983"/>
      <c r="S983"/>
      <c r="T983"/>
      <c r="U983"/>
      <c r="V983"/>
      <c r="W983" t="s">
        <v>1958</v>
      </c>
      <c r="X983" s="1">
        <v>51523</v>
      </c>
    </row>
    <row r="984" spans="1:24">
      <c r="A984" t="s">
        <v>2308</v>
      </c>
      <c r="B984" t="s">
        <v>2322</v>
      </c>
      <c r="C984" t="s">
        <v>2339</v>
      </c>
      <c r="D984" t="s">
        <v>2448</v>
      </c>
      <c r="E984" t="s">
        <v>2588</v>
      </c>
      <c r="F984" t="s">
        <v>2651</v>
      </c>
      <c r="G984" t="s">
        <v>2653</v>
      </c>
      <c r="H984">
        <v>17000</v>
      </c>
      <c r="I984" t="s">
        <v>2656</v>
      </c>
      <c r="J984" s="1">
        <v>44218</v>
      </c>
      <c r="K984" s="1">
        <v>44218</v>
      </c>
      <c r="L984">
        <v>52101795220000</v>
      </c>
      <c r="M984" t="s">
        <v>2662</v>
      </c>
      <c r="N984" s="1">
        <v>44227</v>
      </c>
      <c r="O984" t="str">
        <f t="shared" si="31"/>
        <v>정상</v>
      </c>
      <c r="P984" t="str">
        <f t="shared" si="32"/>
        <v>엠피상동</v>
      </c>
      <c r="Q984" t="s">
        <v>1954</v>
      </c>
      <c r="R984"/>
      <c r="S984"/>
      <c r="T984"/>
      <c r="U984"/>
      <c r="V984"/>
      <c r="W984" t="s">
        <v>1958</v>
      </c>
      <c r="X984" s="1">
        <v>51523</v>
      </c>
    </row>
    <row r="985" spans="1:24">
      <c r="A985" t="s">
        <v>2308</v>
      </c>
      <c r="B985" t="s">
        <v>2322</v>
      </c>
      <c r="C985" t="s">
        <v>2353</v>
      </c>
      <c r="D985" t="s">
        <v>2449</v>
      </c>
      <c r="E985" t="s">
        <v>2534</v>
      </c>
      <c r="F985" t="s">
        <v>2651</v>
      </c>
      <c r="G985" t="s">
        <v>2654</v>
      </c>
      <c r="H985">
        <v>80000</v>
      </c>
      <c r="I985" t="s">
        <v>2656</v>
      </c>
      <c r="J985" s="1">
        <v>44218</v>
      </c>
      <c r="K985" s="1">
        <v>44218</v>
      </c>
      <c r="L985">
        <v>52101775670000</v>
      </c>
      <c r="M985" t="s">
        <v>2662</v>
      </c>
      <c r="N985" s="1">
        <v>44227</v>
      </c>
      <c r="O985" t="str">
        <f t="shared" si="31"/>
        <v>정상</v>
      </c>
      <c r="P985" t="str">
        <f t="shared" si="32"/>
        <v>엠피상동</v>
      </c>
      <c r="Q985" t="s">
        <v>1954</v>
      </c>
      <c r="R985"/>
      <c r="S985"/>
      <c r="T985"/>
      <c r="U985"/>
      <c r="V985"/>
      <c r="W985" t="s">
        <v>1960</v>
      </c>
      <c r="X985" s="1">
        <v>46044</v>
      </c>
    </row>
    <row r="986" spans="1:24">
      <c r="A986" t="s">
        <v>2305</v>
      </c>
      <c r="B986" t="s">
        <v>2331</v>
      </c>
      <c r="C986" t="s">
        <v>2362</v>
      </c>
      <c r="D986" t="s">
        <v>2450</v>
      </c>
      <c r="E986" t="s">
        <v>2151</v>
      </c>
      <c r="F986" t="s">
        <v>2651</v>
      </c>
      <c r="G986" t="s">
        <v>2653</v>
      </c>
      <c r="H986">
        <v>34783</v>
      </c>
      <c r="I986" t="s">
        <v>2656</v>
      </c>
      <c r="J986" s="1">
        <v>44218</v>
      </c>
      <c r="K986" s="1">
        <v>44218</v>
      </c>
      <c r="L986">
        <v>52101754180000</v>
      </c>
      <c r="M986" t="s">
        <v>2662</v>
      </c>
      <c r="N986" s="1">
        <v>44227</v>
      </c>
      <c r="O986" t="str">
        <f t="shared" si="31"/>
        <v>정상</v>
      </c>
      <c r="P986" t="s">
        <v>986</v>
      </c>
      <c r="Q986" t="s">
        <v>1954</v>
      </c>
      <c r="R986"/>
      <c r="S986"/>
      <c r="T986"/>
      <c r="U986"/>
      <c r="V986"/>
      <c r="W986" t="s">
        <v>1958</v>
      </c>
      <c r="X986" s="1">
        <v>51523</v>
      </c>
    </row>
    <row r="987" spans="1:24">
      <c r="A987" t="s">
        <v>2312</v>
      </c>
      <c r="B987" t="s">
        <v>2324</v>
      </c>
      <c r="C987" t="s">
        <v>2342</v>
      </c>
      <c r="D987" t="s">
        <v>2451</v>
      </c>
      <c r="E987" t="s">
        <v>2151</v>
      </c>
      <c r="F987" t="s">
        <v>2651</v>
      </c>
      <c r="G987" t="s">
        <v>2653</v>
      </c>
      <c r="H987">
        <v>30000</v>
      </c>
      <c r="I987" t="s">
        <v>2656</v>
      </c>
      <c r="J987" s="1">
        <v>44218</v>
      </c>
      <c r="K987" s="1">
        <v>44218</v>
      </c>
      <c r="L987">
        <v>52101786700000</v>
      </c>
      <c r="M987" t="s">
        <v>2662</v>
      </c>
      <c r="N987" s="1">
        <v>44227</v>
      </c>
      <c r="O987" t="str">
        <f t="shared" si="31"/>
        <v>정상</v>
      </c>
      <c r="P987" t="str">
        <f t="shared" si="32"/>
        <v>엠피피스토스</v>
      </c>
      <c r="Q987" t="s">
        <v>1954</v>
      </c>
      <c r="R987"/>
      <c r="S987"/>
      <c r="T987"/>
      <c r="U987"/>
      <c r="V987"/>
      <c r="W987" t="s">
        <v>1958</v>
      </c>
      <c r="X987" s="1">
        <v>51523</v>
      </c>
    </row>
    <row r="988" spans="1:24">
      <c r="A988" t="s">
        <v>2312</v>
      </c>
      <c r="B988" t="s">
        <v>2324</v>
      </c>
      <c r="C988" t="s">
        <v>2360</v>
      </c>
      <c r="D988" t="s">
        <v>2423</v>
      </c>
      <c r="E988" t="s">
        <v>2589</v>
      </c>
      <c r="F988" t="s">
        <v>2651</v>
      </c>
      <c r="G988" t="s">
        <v>2655</v>
      </c>
      <c r="H988">
        <v>10586</v>
      </c>
      <c r="I988" t="s">
        <v>2657</v>
      </c>
      <c r="J988" s="1">
        <v>44218</v>
      </c>
      <c r="K988" s="1">
        <v>44218</v>
      </c>
      <c r="L988">
        <v>52101721780000</v>
      </c>
      <c r="M988" t="s">
        <v>2662</v>
      </c>
      <c r="N988" s="1">
        <v>44227</v>
      </c>
      <c r="O988" t="str">
        <f t="shared" si="31"/>
        <v>정상</v>
      </c>
      <c r="P988" t="str">
        <f t="shared" si="32"/>
        <v>엠피피스토스</v>
      </c>
      <c r="Q988" t="s">
        <v>1954</v>
      </c>
      <c r="R988"/>
      <c r="S988"/>
      <c r="T988"/>
      <c r="U988"/>
      <c r="V988"/>
      <c r="W988" t="s">
        <v>1958</v>
      </c>
      <c r="X988" s="1">
        <v>44583</v>
      </c>
    </row>
    <row r="989" spans="1:24">
      <c r="A989" t="s">
        <v>2314</v>
      </c>
      <c r="B989" t="s">
        <v>2329</v>
      </c>
      <c r="C989"/>
      <c r="D989" t="s">
        <v>2408</v>
      </c>
      <c r="E989" t="s">
        <v>2590</v>
      </c>
      <c r="F989" t="s">
        <v>2651</v>
      </c>
      <c r="G989" t="s">
        <v>2653</v>
      </c>
      <c r="H989">
        <v>26653</v>
      </c>
      <c r="I989" t="s">
        <v>2656</v>
      </c>
      <c r="J989" s="1">
        <v>44218</v>
      </c>
      <c r="K989" s="1">
        <v>44218</v>
      </c>
      <c r="L989">
        <v>42145908720000</v>
      </c>
      <c r="M989" t="s">
        <v>2662</v>
      </c>
      <c r="N989" s="1">
        <v>44227</v>
      </c>
      <c r="O989" t="str">
        <f t="shared" si="31"/>
        <v>정상</v>
      </c>
      <c r="P989" t="str">
        <f t="shared" si="32"/>
        <v>엠피제이엔제이</v>
      </c>
      <c r="Q989" t="s">
        <v>1954</v>
      </c>
      <c r="R989"/>
      <c r="S989"/>
      <c r="T989"/>
      <c r="U989"/>
      <c r="V989"/>
      <c r="W989" t="s">
        <v>1958</v>
      </c>
      <c r="X989"/>
    </row>
    <row r="990" spans="1:24">
      <c r="A990" t="s">
        <v>2314</v>
      </c>
      <c r="B990" t="s">
        <v>2329</v>
      </c>
      <c r="C990"/>
      <c r="D990" t="s">
        <v>2408</v>
      </c>
      <c r="E990" t="s">
        <v>2591</v>
      </c>
      <c r="F990" t="s">
        <v>2651</v>
      </c>
      <c r="G990" t="s">
        <v>2653</v>
      </c>
      <c r="H990">
        <v>24753</v>
      </c>
      <c r="I990" t="s">
        <v>2656</v>
      </c>
      <c r="J990" s="1">
        <v>44218</v>
      </c>
      <c r="K990" s="1">
        <v>44218</v>
      </c>
      <c r="L990">
        <v>42145908850000</v>
      </c>
      <c r="M990" t="s">
        <v>2662</v>
      </c>
      <c r="N990" s="1">
        <v>44227</v>
      </c>
      <c r="O990" t="str">
        <f t="shared" si="31"/>
        <v>정상</v>
      </c>
      <c r="P990" t="str">
        <f t="shared" si="32"/>
        <v>엠피제이엔제이</v>
      </c>
      <c r="Q990" t="s">
        <v>1954</v>
      </c>
      <c r="R990"/>
      <c r="S990"/>
      <c r="T990"/>
      <c r="U990"/>
      <c r="V990"/>
      <c r="W990" t="s">
        <v>2664</v>
      </c>
      <c r="X990"/>
    </row>
    <row r="991" spans="1:24">
      <c r="A991" t="s">
        <v>2302</v>
      </c>
      <c r="B991" t="s">
        <v>2317</v>
      </c>
      <c r="C991" t="s">
        <v>2352</v>
      </c>
      <c r="D991" t="s">
        <v>2369</v>
      </c>
      <c r="E991" t="s">
        <v>2570</v>
      </c>
      <c r="F991" t="s">
        <v>2651</v>
      </c>
      <c r="G991" t="s">
        <v>2653</v>
      </c>
      <c r="H991">
        <v>28699</v>
      </c>
      <c r="I991" t="s">
        <v>2656</v>
      </c>
      <c r="J991" s="1">
        <v>44218</v>
      </c>
      <c r="K991" s="1">
        <v>44218</v>
      </c>
      <c r="L991">
        <v>42142544230000</v>
      </c>
      <c r="M991" t="s">
        <v>2662</v>
      </c>
      <c r="N991" s="1">
        <v>44227</v>
      </c>
      <c r="O991" t="str">
        <f t="shared" si="31"/>
        <v>정상</v>
      </c>
      <c r="P991" t="str">
        <f t="shared" si="32"/>
        <v>엠피송내</v>
      </c>
      <c r="Q991" t="s">
        <v>1954</v>
      </c>
      <c r="R991"/>
      <c r="S991"/>
      <c r="T991"/>
      <c r="U991"/>
      <c r="V991"/>
      <c r="W991" t="s">
        <v>1958</v>
      </c>
      <c r="X991"/>
    </row>
    <row r="992" spans="1:24">
      <c r="A992" t="s">
        <v>2304</v>
      </c>
      <c r="B992"/>
      <c r="C992"/>
      <c r="D992" t="s">
        <v>2397</v>
      </c>
      <c r="E992" t="s">
        <v>2544</v>
      </c>
      <c r="F992" t="s">
        <v>2651</v>
      </c>
      <c r="G992" t="s">
        <v>2653</v>
      </c>
      <c r="H992">
        <v>86589</v>
      </c>
      <c r="I992" t="s">
        <v>2656</v>
      </c>
      <c r="J992" s="1">
        <v>44218</v>
      </c>
      <c r="K992" s="1">
        <v>44218</v>
      </c>
      <c r="L992">
        <v>42142550770000</v>
      </c>
      <c r="M992" t="s">
        <v>2662</v>
      </c>
      <c r="N992" s="1">
        <v>44227</v>
      </c>
      <c r="O992" t="str">
        <f t="shared" si="31"/>
        <v>정상</v>
      </c>
      <c r="P992" t="str">
        <f t="shared" si="32"/>
        <v>엠피가온</v>
      </c>
      <c r="Q992" t="s">
        <v>1954</v>
      </c>
      <c r="R992"/>
      <c r="S992"/>
      <c r="T992"/>
      <c r="U992"/>
      <c r="V992"/>
      <c r="W992" t="s">
        <v>1958</v>
      </c>
      <c r="X992"/>
    </row>
    <row r="993" spans="1:24">
      <c r="A993" t="s">
        <v>2304</v>
      </c>
      <c r="B993" t="s">
        <v>2319</v>
      </c>
      <c r="C993" t="s">
        <v>2335</v>
      </c>
      <c r="D993" t="s">
        <v>2452</v>
      </c>
      <c r="E993" t="s">
        <v>2592</v>
      </c>
      <c r="F993" t="s">
        <v>2651</v>
      </c>
      <c r="G993" t="s">
        <v>2653</v>
      </c>
      <c r="H993">
        <v>87285</v>
      </c>
      <c r="I993" t="s">
        <v>2656</v>
      </c>
      <c r="J993" s="1">
        <v>44218</v>
      </c>
      <c r="K993" s="1">
        <v>44218</v>
      </c>
      <c r="L993">
        <v>42142552700000</v>
      </c>
      <c r="M993" t="s">
        <v>2662</v>
      </c>
      <c r="N993" s="1">
        <v>44227</v>
      </c>
      <c r="O993" t="str">
        <f t="shared" si="31"/>
        <v>정상</v>
      </c>
      <c r="P993" t="str">
        <f t="shared" si="32"/>
        <v>엠피가온</v>
      </c>
      <c r="Q993" t="s">
        <v>1954</v>
      </c>
      <c r="R993"/>
      <c r="S993"/>
      <c r="T993"/>
      <c r="U993"/>
      <c r="V993"/>
      <c r="W993" t="s">
        <v>1958</v>
      </c>
      <c r="X993"/>
    </row>
    <row r="994" spans="1:24">
      <c r="A994" t="s">
        <v>2304</v>
      </c>
      <c r="B994" t="s">
        <v>2319</v>
      </c>
      <c r="C994" t="s">
        <v>2239</v>
      </c>
      <c r="D994" t="s">
        <v>2371</v>
      </c>
      <c r="E994" t="s">
        <v>2143</v>
      </c>
      <c r="F994" t="s">
        <v>2651</v>
      </c>
      <c r="G994" t="s">
        <v>2655</v>
      </c>
      <c r="H994">
        <v>18285</v>
      </c>
      <c r="I994" t="s">
        <v>2656</v>
      </c>
      <c r="J994" s="1">
        <v>44218</v>
      </c>
      <c r="K994" s="1">
        <v>44218</v>
      </c>
      <c r="L994">
        <v>42142550630000</v>
      </c>
      <c r="M994" t="s">
        <v>2662</v>
      </c>
      <c r="N994" s="1">
        <v>44227</v>
      </c>
      <c r="O994" t="str">
        <f t="shared" si="31"/>
        <v>정상</v>
      </c>
      <c r="P994" t="str">
        <f t="shared" si="32"/>
        <v>엠피가온</v>
      </c>
      <c r="Q994" t="s">
        <v>1954</v>
      </c>
      <c r="R994"/>
      <c r="S994"/>
      <c r="T994"/>
      <c r="U994"/>
      <c r="V994"/>
      <c r="W994" t="s">
        <v>1958</v>
      </c>
      <c r="X994"/>
    </row>
    <row r="995" spans="1:24">
      <c r="A995" t="s">
        <v>2309</v>
      </c>
      <c r="B995" t="s">
        <v>2326</v>
      </c>
      <c r="C995" t="s">
        <v>2344</v>
      </c>
      <c r="D995" t="s">
        <v>2453</v>
      </c>
      <c r="E995" t="s">
        <v>2544</v>
      </c>
      <c r="F995" t="s">
        <v>2651</v>
      </c>
      <c r="G995" t="s">
        <v>2653</v>
      </c>
      <c r="H995">
        <v>104221</v>
      </c>
      <c r="I995" t="s">
        <v>2656</v>
      </c>
      <c r="J995" s="1">
        <v>44218</v>
      </c>
      <c r="K995" s="1">
        <v>44218</v>
      </c>
      <c r="L995">
        <v>42142549370000</v>
      </c>
      <c r="M995" t="s">
        <v>2662</v>
      </c>
      <c r="N995" s="1">
        <v>44227</v>
      </c>
      <c r="O995" t="str">
        <f t="shared" si="31"/>
        <v>정상</v>
      </c>
      <c r="P995" t="str">
        <f t="shared" si="32"/>
        <v>엠피성공</v>
      </c>
      <c r="Q995" t="s">
        <v>1954</v>
      </c>
      <c r="R995"/>
      <c r="S995"/>
      <c r="T995"/>
      <c r="U995"/>
      <c r="V995"/>
      <c r="W995" t="s">
        <v>1958</v>
      </c>
      <c r="X995"/>
    </row>
    <row r="996" spans="1:24">
      <c r="A996" t="s">
        <v>2303</v>
      </c>
      <c r="B996" t="s">
        <v>2318</v>
      </c>
      <c r="C996" t="s">
        <v>2337</v>
      </c>
      <c r="D996" t="s">
        <v>2407</v>
      </c>
      <c r="E996" t="s">
        <v>2544</v>
      </c>
      <c r="F996" t="s">
        <v>2651</v>
      </c>
      <c r="G996" t="s">
        <v>2653</v>
      </c>
      <c r="H996">
        <v>52595</v>
      </c>
      <c r="I996" t="s">
        <v>2656</v>
      </c>
      <c r="J996" s="1">
        <v>44218</v>
      </c>
      <c r="K996" s="1">
        <v>44218</v>
      </c>
      <c r="L996">
        <v>42142547570000</v>
      </c>
      <c r="M996" t="s">
        <v>2662</v>
      </c>
      <c r="N996" s="1">
        <v>44227</v>
      </c>
      <c r="O996" t="str">
        <f t="shared" si="31"/>
        <v>정상</v>
      </c>
      <c r="P996" t="str">
        <f t="shared" si="32"/>
        <v>엠피의정부</v>
      </c>
      <c r="Q996" t="s">
        <v>1954</v>
      </c>
      <c r="R996"/>
      <c r="S996"/>
      <c r="T996"/>
      <c r="U996"/>
      <c r="V996"/>
      <c r="W996" t="s">
        <v>1958</v>
      </c>
      <c r="X996"/>
    </row>
    <row r="997" spans="1:24">
      <c r="A997" t="s">
        <v>2308</v>
      </c>
      <c r="B997" t="s">
        <v>2322</v>
      </c>
      <c r="C997" t="s">
        <v>2353</v>
      </c>
      <c r="D997" t="s">
        <v>2454</v>
      </c>
      <c r="E997" t="s">
        <v>2593</v>
      </c>
      <c r="F997" t="s">
        <v>2651</v>
      </c>
      <c r="G997" t="s">
        <v>2653</v>
      </c>
      <c r="H997">
        <v>53647</v>
      </c>
      <c r="I997" t="s">
        <v>2656</v>
      </c>
      <c r="J997" s="1">
        <v>44218</v>
      </c>
      <c r="K997" s="1">
        <v>44218</v>
      </c>
      <c r="L997">
        <v>42145907430000</v>
      </c>
      <c r="M997" t="s">
        <v>2662</v>
      </c>
      <c r="N997" s="1">
        <v>44227</v>
      </c>
      <c r="O997" t="str">
        <f t="shared" si="31"/>
        <v>정상</v>
      </c>
      <c r="P997" t="str">
        <f t="shared" si="32"/>
        <v>엠피상동</v>
      </c>
      <c r="Q997" t="s">
        <v>1954</v>
      </c>
      <c r="R997"/>
      <c r="S997"/>
      <c r="T997"/>
      <c r="U997"/>
      <c r="V997"/>
      <c r="W997" t="s">
        <v>1958</v>
      </c>
      <c r="X997"/>
    </row>
    <row r="998" spans="1:24">
      <c r="A998" t="s">
        <v>2308</v>
      </c>
      <c r="B998" t="s">
        <v>2322</v>
      </c>
      <c r="C998" t="s">
        <v>2339</v>
      </c>
      <c r="D998" t="s">
        <v>2437</v>
      </c>
      <c r="E998" t="s">
        <v>2531</v>
      </c>
      <c r="F998" t="s">
        <v>2651</v>
      </c>
      <c r="G998" t="s">
        <v>2653</v>
      </c>
      <c r="H998">
        <v>62500</v>
      </c>
      <c r="I998" t="s">
        <v>2656</v>
      </c>
      <c r="J998" s="1">
        <v>44218</v>
      </c>
      <c r="K998" s="1">
        <v>44218</v>
      </c>
      <c r="L998" t="s">
        <v>1138</v>
      </c>
      <c r="M998" t="s">
        <v>2662</v>
      </c>
      <c r="N998" s="1">
        <v>44227</v>
      </c>
      <c r="O998" t="str">
        <f t="shared" si="31"/>
        <v>정상</v>
      </c>
      <c r="P998" t="str">
        <f t="shared" si="32"/>
        <v>엠피상동</v>
      </c>
      <c r="Q998" t="s">
        <v>1954</v>
      </c>
      <c r="R998"/>
      <c r="S998"/>
      <c r="T998"/>
      <c r="U998"/>
      <c r="V998"/>
      <c r="W998" t="s">
        <v>1958</v>
      </c>
      <c r="X998"/>
    </row>
    <row r="999" spans="1:24">
      <c r="A999" t="s">
        <v>2303</v>
      </c>
      <c r="B999" t="s">
        <v>2318</v>
      </c>
      <c r="C999" t="s">
        <v>2337</v>
      </c>
      <c r="D999" t="s">
        <v>1995</v>
      </c>
      <c r="E999" t="s">
        <v>2531</v>
      </c>
      <c r="F999" t="s">
        <v>2651</v>
      </c>
      <c r="G999" t="s">
        <v>2653</v>
      </c>
      <c r="H999">
        <v>19600</v>
      </c>
      <c r="I999" t="s">
        <v>2656</v>
      </c>
      <c r="J999" s="1">
        <v>44218</v>
      </c>
      <c r="K999" s="1">
        <v>44218</v>
      </c>
      <c r="L999" t="s">
        <v>1139</v>
      </c>
      <c r="M999" t="s">
        <v>2662</v>
      </c>
      <c r="N999" s="1">
        <v>44227</v>
      </c>
      <c r="O999" t="str">
        <f t="shared" si="31"/>
        <v>정상</v>
      </c>
      <c r="P999" t="str">
        <f t="shared" si="32"/>
        <v>엠피의정부</v>
      </c>
      <c r="Q999" t="s">
        <v>1954</v>
      </c>
      <c r="R999"/>
      <c r="S999"/>
      <c r="T999"/>
      <c r="U999"/>
      <c r="V999"/>
      <c r="W999" t="s">
        <v>1958</v>
      </c>
      <c r="X999"/>
    </row>
    <row r="1000" spans="1:24">
      <c r="A1000" t="s">
        <v>2311</v>
      </c>
      <c r="B1000" t="s">
        <v>2323</v>
      </c>
      <c r="C1000" t="s">
        <v>2338</v>
      </c>
      <c r="D1000" t="s">
        <v>2380</v>
      </c>
      <c r="E1000" t="s">
        <v>2594</v>
      </c>
      <c r="F1000" t="s">
        <v>2651</v>
      </c>
      <c r="G1000" t="s">
        <v>2653</v>
      </c>
      <c r="H1000">
        <v>30000</v>
      </c>
      <c r="I1000" t="s">
        <v>2656</v>
      </c>
      <c r="J1000" s="1">
        <v>44218</v>
      </c>
      <c r="K1000" s="1">
        <v>44218</v>
      </c>
      <c r="L1000" t="s">
        <v>1140</v>
      </c>
      <c r="M1000" t="s">
        <v>2662</v>
      </c>
      <c r="N1000" s="1">
        <v>44227</v>
      </c>
      <c r="O1000" t="str">
        <f t="shared" si="31"/>
        <v>정상</v>
      </c>
      <c r="P1000" t="str">
        <f t="shared" si="32"/>
        <v>엠피경기</v>
      </c>
      <c r="Q1000" t="s">
        <v>1954</v>
      </c>
      <c r="R1000"/>
      <c r="S1000"/>
      <c r="T1000"/>
      <c r="U1000"/>
      <c r="V1000"/>
      <c r="W1000" t="s">
        <v>1958</v>
      </c>
      <c r="X1000" s="1">
        <v>49696</v>
      </c>
    </row>
    <row r="1001" spans="1:24">
      <c r="A1001" t="s">
        <v>2311</v>
      </c>
      <c r="B1001" t="s">
        <v>2323</v>
      </c>
      <c r="C1001" t="s">
        <v>2338</v>
      </c>
      <c r="D1001" t="s">
        <v>2380</v>
      </c>
      <c r="E1001" t="s">
        <v>2531</v>
      </c>
      <c r="F1001" t="s">
        <v>2651</v>
      </c>
      <c r="G1001" t="s">
        <v>2653</v>
      </c>
      <c r="H1001">
        <v>22000</v>
      </c>
      <c r="I1001" t="s">
        <v>2656</v>
      </c>
      <c r="J1001" s="1">
        <v>44218</v>
      </c>
      <c r="K1001" s="1">
        <v>44218</v>
      </c>
      <c r="L1001" t="s">
        <v>1141</v>
      </c>
      <c r="M1001" t="s">
        <v>2662</v>
      </c>
      <c r="N1001" s="1">
        <v>44227</v>
      </c>
      <c r="O1001" t="str">
        <f t="shared" si="31"/>
        <v>정상</v>
      </c>
      <c r="P1001" t="str">
        <f t="shared" si="32"/>
        <v>엠피경기</v>
      </c>
      <c r="Q1001" t="s">
        <v>1954</v>
      </c>
      <c r="R1001"/>
      <c r="S1001"/>
      <c r="T1001"/>
      <c r="U1001"/>
      <c r="V1001"/>
      <c r="W1001" t="s">
        <v>1958</v>
      </c>
      <c r="X1001" s="1">
        <v>51523</v>
      </c>
    </row>
    <row r="1002" spans="1:24">
      <c r="A1002" t="s">
        <v>2308</v>
      </c>
      <c r="B1002" t="s">
        <v>2322</v>
      </c>
      <c r="C1002" t="s">
        <v>2339</v>
      </c>
      <c r="D1002" t="s">
        <v>2437</v>
      </c>
      <c r="E1002" t="s">
        <v>2531</v>
      </c>
      <c r="F1002" t="s">
        <v>2651</v>
      </c>
      <c r="G1002" t="s">
        <v>2653</v>
      </c>
      <c r="H1002">
        <v>74500</v>
      </c>
      <c r="I1002" t="s">
        <v>2656</v>
      </c>
      <c r="J1002" s="1">
        <v>44218</v>
      </c>
      <c r="K1002" s="1">
        <v>44218</v>
      </c>
      <c r="L1002" t="s">
        <v>1142</v>
      </c>
      <c r="M1002" t="s">
        <v>2662</v>
      </c>
      <c r="N1002" s="1">
        <v>44227</v>
      </c>
      <c r="O1002" t="str">
        <f t="shared" si="31"/>
        <v>정상</v>
      </c>
      <c r="P1002" t="str">
        <f t="shared" si="32"/>
        <v>엠피상동</v>
      </c>
      <c r="Q1002" t="s">
        <v>1954</v>
      </c>
      <c r="R1002"/>
      <c r="S1002"/>
      <c r="T1002"/>
      <c r="U1002"/>
      <c r="V1002"/>
      <c r="W1002" t="s">
        <v>1960</v>
      </c>
      <c r="X1002"/>
    </row>
    <row r="1003" spans="1:24">
      <c r="A1003" t="s">
        <v>2302</v>
      </c>
      <c r="B1003" t="s">
        <v>2317</v>
      </c>
      <c r="C1003" t="s">
        <v>2352</v>
      </c>
      <c r="D1003" t="s">
        <v>2056</v>
      </c>
      <c r="E1003" t="s">
        <v>2595</v>
      </c>
      <c r="F1003" t="s">
        <v>2652</v>
      </c>
      <c r="G1003" t="s">
        <v>2653</v>
      </c>
      <c r="H1003">
        <v>86690</v>
      </c>
      <c r="I1003" t="s">
        <v>2656</v>
      </c>
      <c r="J1003" s="1">
        <v>44218</v>
      </c>
      <c r="K1003" s="1">
        <v>44218</v>
      </c>
      <c r="L1003" t="s">
        <v>1143</v>
      </c>
      <c r="M1003" t="s">
        <v>2662</v>
      </c>
      <c r="N1003" s="1">
        <v>44227</v>
      </c>
      <c r="O1003" t="str">
        <f t="shared" si="31"/>
        <v>정상</v>
      </c>
      <c r="P1003" t="str">
        <f t="shared" si="32"/>
        <v>엠피송내</v>
      </c>
      <c r="Q1003" t="s">
        <v>1954</v>
      </c>
      <c r="R1003"/>
      <c r="S1003"/>
      <c r="T1003"/>
      <c r="U1003"/>
      <c r="V1003"/>
      <c r="W1003" t="s">
        <v>1958</v>
      </c>
      <c r="X1003"/>
    </row>
    <row r="1004" spans="1:24">
      <c r="A1004" t="s">
        <v>2303</v>
      </c>
      <c r="B1004" t="s">
        <v>2318</v>
      </c>
      <c r="C1004" t="s">
        <v>2337</v>
      </c>
      <c r="D1004" t="s">
        <v>2455</v>
      </c>
      <c r="E1004" t="s">
        <v>2596</v>
      </c>
      <c r="F1004" t="s">
        <v>2651</v>
      </c>
      <c r="G1004" t="s">
        <v>2653</v>
      </c>
      <c r="H1004">
        <v>42730</v>
      </c>
      <c r="I1004" t="s">
        <v>2657</v>
      </c>
      <c r="J1004" s="1">
        <v>44218</v>
      </c>
      <c r="K1004" s="1">
        <v>44218</v>
      </c>
      <c r="L1004" t="s">
        <v>1144</v>
      </c>
      <c r="M1004" t="s">
        <v>2662</v>
      </c>
      <c r="N1004" s="1">
        <v>44227</v>
      </c>
      <c r="O1004" t="str">
        <f t="shared" si="31"/>
        <v>정상</v>
      </c>
      <c r="P1004" t="str">
        <f t="shared" si="32"/>
        <v>엠피의정부</v>
      </c>
      <c r="Q1004" t="s">
        <v>1954</v>
      </c>
      <c r="R1004"/>
      <c r="S1004"/>
      <c r="T1004"/>
      <c r="U1004"/>
      <c r="V1004"/>
      <c r="W1004" t="s">
        <v>2664</v>
      </c>
      <c r="X1004"/>
    </row>
    <row r="1005" spans="1:24">
      <c r="A1005" t="s">
        <v>2308</v>
      </c>
      <c r="B1005" t="s">
        <v>2322</v>
      </c>
      <c r="C1005" t="s">
        <v>2339</v>
      </c>
      <c r="D1005" t="s">
        <v>2448</v>
      </c>
      <c r="E1005" t="s">
        <v>2572</v>
      </c>
      <c r="F1005" t="s">
        <v>2651</v>
      </c>
      <c r="G1005" t="s">
        <v>2653</v>
      </c>
      <c r="H1005">
        <v>20000</v>
      </c>
      <c r="I1005" t="s">
        <v>2656</v>
      </c>
      <c r="J1005" s="1">
        <v>44218</v>
      </c>
      <c r="K1005" s="1">
        <v>44218</v>
      </c>
      <c r="L1005" t="s">
        <v>1145</v>
      </c>
      <c r="M1005" t="s">
        <v>2662</v>
      </c>
      <c r="N1005" s="1">
        <v>44227</v>
      </c>
      <c r="O1005" t="str">
        <f t="shared" si="31"/>
        <v>정상</v>
      </c>
      <c r="P1005" t="str">
        <f t="shared" si="32"/>
        <v>엠피상동</v>
      </c>
      <c r="Q1005" t="s">
        <v>1954</v>
      </c>
      <c r="R1005"/>
      <c r="S1005"/>
      <c r="T1005"/>
      <c r="U1005"/>
      <c r="V1005"/>
      <c r="W1005" t="s">
        <v>1958</v>
      </c>
      <c r="X1005"/>
    </row>
    <row r="1006" spans="1:24">
      <c r="A1006" t="s">
        <v>2308</v>
      </c>
      <c r="B1006" t="s">
        <v>2322</v>
      </c>
      <c r="C1006" t="s">
        <v>2336</v>
      </c>
      <c r="D1006" t="s">
        <v>2448</v>
      </c>
      <c r="E1006" t="s">
        <v>2579</v>
      </c>
      <c r="F1006" t="s">
        <v>2651</v>
      </c>
      <c r="G1006" t="s">
        <v>2653</v>
      </c>
      <c r="H1006">
        <v>15600</v>
      </c>
      <c r="I1006" t="s">
        <v>2658</v>
      </c>
      <c r="J1006" s="1">
        <v>44218</v>
      </c>
      <c r="K1006" s="1">
        <v>44218</v>
      </c>
      <c r="L1006" t="s">
        <v>1146</v>
      </c>
      <c r="M1006" t="s">
        <v>2662</v>
      </c>
      <c r="N1006" s="1">
        <v>44227</v>
      </c>
      <c r="O1006" t="str">
        <f t="shared" si="31"/>
        <v>정상</v>
      </c>
      <c r="P1006" t="str">
        <f t="shared" si="32"/>
        <v>엠피상동</v>
      </c>
      <c r="Q1006" t="s">
        <v>1954</v>
      </c>
      <c r="R1006"/>
      <c r="S1006"/>
      <c r="T1006"/>
      <c r="U1006"/>
      <c r="V1006"/>
      <c r="W1006" t="s">
        <v>1958</v>
      </c>
      <c r="X1006"/>
    </row>
    <row r="1007" spans="1:24">
      <c r="A1007" t="s">
        <v>2308</v>
      </c>
      <c r="B1007" t="s">
        <v>2322</v>
      </c>
      <c r="C1007" t="s">
        <v>2339</v>
      </c>
      <c r="D1007" t="s">
        <v>2448</v>
      </c>
      <c r="E1007" t="s">
        <v>2146</v>
      </c>
      <c r="F1007" t="s">
        <v>2651</v>
      </c>
      <c r="G1007" t="s">
        <v>2653</v>
      </c>
      <c r="H1007">
        <v>16000</v>
      </c>
      <c r="I1007" t="s">
        <v>2657</v>
      </c>
      <c r="J1007" s="1">
        <v>44218</v>
      </c>
      <c r="K1007" s="1">
        <v>44218</v>
      </c>
      <c r="L1007" t="s">
        <v>1147</v>
      </c>
      <c r="M1007" t="s">
        <v>2662</v>
      </c>
      <c r="N1007" s="1">
        <v>44227</v>
      </c>
      <c r="O1007" t="str">
        <f t="shared" si="31"/>
        <v>정상</v>
      </c>
      <c r="P1007" t="str">
        <f t="shared" si="32"/>
        <v>엠피상동</v>
      </c>
      <c r="Q1007" t="s">
        <v>1954</v>
      </c>
      <c r="R1007"/>
      <c r="S1007"/>
      <c r="T1007"/>
      <c r="U1007"/>
      <c r="V1007"/>
      <c r="W1007" t="s">
        <v>1958</v>
      </c>
      <c r="X1007"/>
    </row>
    <row r="1008" spans="1:24">
      <c r="A1008" t="s">
        <v>2309</v>
      </c>
      <c r="B1008" t="s">
        <v>2326</v>
      </c>
      <c r="C1008" t="s">
        <v>2344</v>
      </c>
      <c r="D1008" t="s">
        <v>2390</v>
      </c>
      <c r="E1008" t="s">
        <v>2597</v>
      </c>
      <c r="F1008" t="s">
        <v>2651</v>
      </c>
      <c r="G1008" t="s">
        <v>2653</v>
      </c>
      <c r="H1008">
        <v>67000</v>
      </c>
      <c r="I1008" t="s">
        <v>2656</v>
      </c>
      <c r="J1008" s="1">
        <v>44218</v>
      </c>
      <c r="K1008" s="1">
        <v>44218</v>
      </c>
      <c r="L1008" t="s">
        <v>1148</v>
      </c>
      <c r="M1008" t="s">
        <v>2662</v>
      </c>
      <c r="N1008" s="1">
        <v>44227</v>
      </c>
      <c r="O1008" t="str">
        <f t="shared" si="31"/>
        <v>정상</v>
      </c>
      <c r="P1008" t="str">
        <f t="shared" si="32"/>
        <v>엠피성공</v>
      </c>
      <c r="Q1008" t="s">
        <v>1954</v>
      </c>
      <c r="R1008"/>
      <c r="S1008"/>
      <c r="T1008"/>
      <c r="U1008"/>
      <c r="V1008"/>
      <c r="W1008" t="s">
        <v>1958</v>
      </c>
      <c r="X1008"/>
    </row>
    <row r="1009" spans="1:24">
      <c r="A1009" t="s">
        <v>2308</v>
      </c>
      <c r="B1009" t="s">
        <v>2322</v>
      </c>
      <c r="C1009" t="s">
        <v>2339</v>
      </c>
      <c r="D1009" t="s">
        <v>2448</v>
      </c>
      <c r="E1009" t="s">
        <v>2530</v>
      </c>
      <c r="F1009" t="s">
        <v>2651</v>
      </c>
      <c r="G1009" t="s">
        <v>2655</v>
      </c>
      <c r="H1009">
        <v>7750</v>
      </c>
      <c r="I1009" t="s">
        <v>2656</v>
      </c>
      <c r="J1009" s="1">
        <v>44218</v>
      </c>
      <c r="K1009" s="1">
        <v>44218</v>
      </c>
      <c r="L1009" t="s">
        <v>1149</v>
      </c>
      <c r="M1009" t="s">
        <v>2662</v>
      </c>
      <c r="N1009" s="1">
        <v>44227</v>
      </c>
      <c r="O1009" t="str">
        <f t="shared" si="31"/>
        <v>정상</v>
      </c>
      <c r="P1009" t="str">
        <f t="shared" si="32"/>
        <v>엠피상동</v>
      </c>
      <c r="Q1009" t="s">
        <v>1954</v>
      </c>
      <c r="R1009"/>
      <c r="S1009"/>
      <c r="T1009"/>
      <c r="U1009"/>
      <c r="V1009"/>
      <c r="W1009" t="s">
        <v>1958</v>
      </c>
      <c r="X1009"/>
    </row>
    <row r="1010" spans="1:24">
      <c r="A1010" t="s">
        <v>2308</v>
      </c>
      <c r="B1010" t="s">
        <v>2322</v>
      </c>
      <c r="C1010" t="s">
        <v>2339</v>
      </c>
      <c r="D1010" t="s">
        <v>2448</v>
      </c>
      <c r="E1010" t="s">
        <v>2595</v>
      </c>
      <c r="F1010" t="s">
        <v>2651</v>
      </c>
      <c r="G1010" t="s">
        <v>2655</v>
      </c>
      <c r="H1010">
        <v>8000</v>
      </c>
      <c r="I1010" t="s">
        <v>2656</v>
      </c>
      <c r="J1010" s="1">
        <v>44218</v>
      </c>
      <c r="K1010" s="1">
        <v>44218</v>
      </c>
      <c r="L1010" t="s">
        <v>1150</v>
      </c>
      <c r="M1010" t="s">
        <v>2662</v>
      </c>
      <c r="N1010" s="1">
        <v>44227</v>
      </c>
      <c r="O1010" t="str">
        <f t="shared" si="31"/>
        <v>정상</v>
      </c>
      <c r="P1010" t="str">
        <f t="shared" si="32"/>
        <v>엠피상동</v>
      </c>
      <c r="Q1010" t="s">
        <v>1954</v>
      </c>
      <c r="R1010"/>
      <c r="S1010"/>
      <c r="T1010"/>
      <c r="U1010"/>
      <c r="V1010"/>
      <c r="W1010" t="s">
        <v>1958</v>
      </c>
      <c r="X1010"/>
    </row>
    <row r="1011" spans="1:24">
      <c r="A1011" t="s">
        <v>2308</v>
      </c>
      <c r="B1011" t="s">
        <v>2322</v>
      </c>
      <c r="C1011" t="s">
        <v>2339</v>
      </c>
      <c r="D1011" t="s">
        <v>2413</v>
      </c>
      <c r="E1011" t="s">
        <v>2531</v>
      </c>
      <c r="F1011" t="s">
        <v>2651</v>
      </c>
      <c r="G1011" t="s">
        <v>2653</v>
      </c>
      <c r="H1011">
        <v>20000</v>
      </c>
      <c r="I1011" t="s">
        <v>2656</v>
      </c>
      <c r="J1011" s="1">
        <v>44218</v>
      </c>
      <c r="K1011" s="1">
        <v>44218</v>
      </c>
      <c r="L1011" t="s">
        <v>1151</v>
      </c>
      <c r="M1011" t="s">
        <v>2662</v>
      </c>
      <c r="N1011" s="1">
        <v>44227</v>
      </c>
      <c r="O1011" t="str">
        <f t="shared" si="31"/>
        <v>정상</v>
      </c>
      <c r="P1011" t="str">
        <f t="shared" si="32"/>
        <v>엠피상동</v>
      </c>
      <c r="Q1011" t="s">
        <v>1954</v>
      </c>
      <c r="R1011"/>
      <c r="S1011"/>
      <c r="T1011"/>
      <c r="U1011"/>
      <c r="V1011"/>
      <c r="W1011" t="s">
        <v>1960</v>
      </c>
      <c r="X1011"/>
    </row>
    <row r="1012" spans="1:24">
      <c r="A1012" t="s">
        <v>2308</v>
      </c>
      <c r="B1012" t="s">
        <v>2322</v>
      </c>
      <c r="C1012" t="s">
        <v>2339</v>
      </c>
      <c r="D1012" t="s">
        <v>2456</v>
      </c>
      <c r="E1012" t="s">
        <v>2572</v>
      </c>
      <c r="F1012" t="s">
        <v>2652</v>
      </c>
      <c r="G1012" t="s">
        <v>2653</v>
      </c>
      <c r="H1012">
        <v>30000</v>
      </c>
      <c r="I1012" t="s">
        <v>2656</v>
      </c>
      <c r="J1012" s="1">
        <v>44218</v>
      </c>
      <c r="K1012" s="1">
        <v>44218</v>
      </c>
      <c r="L1012" t="s">
        <v>1152</v>
      </c>
      <c r="M1012" t="s">
        <v>2662</v>
      </c>
      <c r="N1012" s="1">
        <v>44227</v>
      </c>
      <c r="O1012" t="str">
        <f t="shared" si="31"/>
        <v>정상</v>
      </c>
      <c r="P1012" t="str">
        <f t="shared" si="32"/>
        <v>엠피상동</v>
      </c>
      <c r="Q1012" t="s">
        <v>1954</v>
      </c>
      <c r="R1012"/>
      <c r="S1012"/>
      <c r="T1012"/>
      <c r="U1012"/>
      <c r="V1012"/>
      <c r="W1012" t="s">
        <v>1958</v>
      </c>
      <c r="X1012"/>
    </row>
    <row r="1013" spans="1:24">
      <c r="A1013" t="s">
        <v>2308</v>
      </c>
      <c r="B1013" t="s">
        <v>2322</v>
      </c>
      <c r="C1013" t="s">
        <v>2339</v>
      </c>
      <c r="D1013" t="s">
        <v>2382</v>
      </c>
      <c r="E1013" t="s">
        <v>2597</v>
      </c>
      <c r="F1013" t="s">
        <v>2651</v>
      </c>
      <c r="G1013" t="s">
        <v>2653</v>
      </c>
      <c r="H1013">
        <v>20870</v>
      </c>
      <c r="I1013" t="s">
        <v>2656</v>
      </c>
      <c r="J1013" s="1">
        <v>44218</v>
      </c>
      <c r="K1013" s="1">
        <v>44218</v>
      </c>
      <c r="L1013" t="s">
        <v>1153</v>
      </c>
      <c r="M1013" t="s">
        <v>2662</v>
      </c>
      <c r="N1013" s="1">
        <v>44227</v>
      </c>
      <c r="O1013" t="str">
        <f t="shared" si="31"/>
        <v>정상</v>
      </c>
      <c r="P1013" t="str">
        <f t="shared" si="32"/>
        <v>엠피상동</v>
      </c>
      <c r="Q1013" t="s">
        <v>1954</v>
      </c>
      <c r="R1013"/>
      <c r="S1013"/>
      <c r="T1013"/>
      <c r="U1013"/>
      <c r="V1013"/>
      <c r="W1013" t="s">
        <v>1958</v>
      </c>
      <c r="X1013"/>
    </row>
    <row r="1014" spans="1:24">
      <c r="A1014" t="s">
        <v>2308</v>
      </c>
      <c r="B1014" t="s">
        <v>2322</v>
      </c>
      <c r="C1014" t="s">
        <v>2339</v>
      </c>
      <c r="D1014" t="s">
        <v>2457</v>
      </c>
      <c r="E1014" t="s">
        <v>2146</v>
      </c>
      <c r="F1014" t="s">
        <v>2651</v>
      </c>
      <c r="G1014" t="s">
        <v>2653</v>
      </c>
      <c r="H1014">
        <v>15000</v>
      </c>
      <c r="I1014" t="s">
        <v>2656</v>
      </c>
      <c r="J1014" s="1">
        <v>44218</v>
      </c>
      <c r="K1014" s="1">
        <v>44218</v>
      </c>
      <c r="L1014" t="s">
        <v>1154</v>
      </c>
      <c r="M1014" t="s">
        <v>2662</v>
      </c>
      <c r="N1014" s="1">
        <v>44227</v>
      </c>
      <c r="O1014" t="str">
        <f t="shared" si="31"/>
        <v>정상</v>
      </c>
      <c r="P1014" t="str">
        <f t="shared" si="32"/>
        <v>엠피상동</v>
      </c>
      <c r="Q1014" t="s">
        <v>1954</v>
      </c>
      <c r="R1014"/>
      <c r="S1014"/>
      <c r="T1014"/>
      <c r="U1014"/>
      <c r="V1014"/>
      <c r="W1014" t="s">
        <v>1958</v>
      </c>
      <c r="X1014"/>
    </row>
    <row r="1015" spans="1:24">
      <c r="A1015" t="s">
        <v>2309</v>
      </c>
      <c r="B1015" t="s">
        <v>2326</v>
      </c>
      <c r="C1015" t="s">
        <v>2344</v>
      </c>
      <c r="D1015" t="s">
        <v>2396</v>
      </c>
      <c r="E1015" t="s">
        <v>2552</v>
      </c>
      <c r="F1015" t="s">
        <v>2651</v>
      </c>
      <c r="G1015" t="s">
        <v>2653</v>
      </c>
      <c r="H1015">
        <v>20000</v>
      </c>
      <c r="I1015" t="s">
        <v>2656</v>
      </c>
      <c r="J1015" s="1">
        <v>44217</v>
      </c>
      <c r="K1015" s="1">
        <v>44217</v>
      </c>
      <c r="L1015" t="s">
        <v>1155</v>
      </c>
      <c r="M1015" t="s">
        <v>2662</v>
      </c>
      <c r="N1015" s="1">
        <v>44227</v>
      </c>
      <c r="O1015" t="str">
        <f t="shared" si="31"/>
        <v>정상</v>
      </c>
      <c r="P1015" t="str">
        <f t="shared" si="32"/>
        <v>엠피성공</v>
      </c>
      <c r="Q1015" t="s">
        <v>1954</v>
      </c>
      <c r="R1015"/>
      <c r="S1015"/>
      <c r="T1015"/>
      <c r="U1015"/>
      <c r="V1015"/>
      <c r="W1015" t="s">
        <v>1958</v>
      </c>
      <c r="X1015" s="1">
        <v>57366</v>
      </c>
    </row>
    <row r="1016" spans="1:24">
      <c r="A1016" t="s">
        <v>2312</v>
      </c>
      <c r="B1016" t="s">
        <v>2324</v>
      </c>
      <c r="C1016" t="s">
        <v>2342</v>
      </c>
      <c r="D1016" t="s">
        <v>2389</v>
      </c>
      <c r="E1016" t="s">
        <v>2598</v>
      </c>
      <c r="F1016" t="s">
        <v>2651</v>
      </c>
      <c r="G1016" t="s">
        <v>2653</v>
      </c>
      <c r="H1016">
        <v>44690</v>
      </c>
      <c r="I1016" t="s">
        <v>2658</v>
      </c>
      <c r="J1016" s="1">
        <v>44217</v>
      </c>
      <c r="K1016" s="1">
        <v>44217</v>
      </c>
      <c r="L1016" t="s">
        <v>1156</v>
      </c>
      <c r="M1016" t="s">
        <v>2662</v>
      </c>
      <c r="N1016" s="1">
        <v>44227</v>
      </c>
      <c r="O1016" t="str">
        <f t="shared" si="31"/>
        <v>정상</v>
      </c>
      <c r="P1016" t="str">
        <f t="shared" si="32"/>
        <v>엠피피스토스</v>
      </c>
      <c r="Q1016" t="s">
        <v>1954</v>
      </c>
      <c r="R1016"/>
      <c r="S1016"/>
      <c r="T1016"/>
      <c r="U1016"/>
      <c r="V1016"/>
      <c r="W1016" t="s">
        <v>1958</v>
      </c>
      <c r="X1016" s="1">
        <v>60653</v>
      </c>
    </row>
    <row r="1017" spans="1:24">
      <c r="A1017" t="s">
        <v>2313</v>
      </c>
      <c r="B1017" t="s">
        <v>2327</v>
      </c>
      <c r="C1017" t="s">
        <v>2345</v>
      </c>
      <c r="D1017" t="s">
        <v>2391</v>
      </c>
      <c r="E1017" t="s">
        <v>2516</v>
      </c>
      <c r="F1017" t="s">
        <v>2651</v>
      </c>
      <c r="G1017" t="s">
        <v>2653</v>
      </c>
      <c r="H1017">
        <v>25000</v>
      </c>
      <c r="I1017" t="s">
        <v>2656</v>
      </c>
      <c r="J1017" s="1">
        <v>44217</v>
      </c>
      <c r="K1017" s="1">
        <v>44217</v>
      </c>
      <c r="L1017" t="s">
        <v>1157</v>
      </c>
      <c r="M1017" t="s">
        <v>2662</v>
      </c>
      <c r="N1017" s="1">
        <v>44227</v>
      </c>
      <c r="O1017" t="str">
        <f t="shared" si="31"/>
        <v>정상</v>
      </c>
      <c r="P1017" t="str">
        <f t="shared" si="32"/>
        <v>엠피조은</v>
      </c>
      <c r="Q1017" t="s">
        <v>1954</v>
      </c>
      <c r="R1017"/>
      <c r="S1017"/>
      <c r="T1017"/>
      <c r="U1017"/>
      <c r="V1017"/>
      <c r="W1017" t="s">
        <v>1958</v>
      </c>
      <c r="X1017" s="1">
        <v>51522</v>
      </c>
    </row>
    <row r="1018" spans="1:24">
      <c r="A1018" t="s">
        <v>2308</v>
      </c>
      <c r="B1018" t="s">
        <v>2322</v>
      </c>
      <c r="C1018" t="s">
        <v>2339</v>
      </c>
      <c r="D1018" t="s">
        <v>2458</v>
      </c>
      <c r="E1018" t="s">
        <v>2513</v>
      </c>
      <c r="F1018" t="s">
        <v>2651</v>
      </c>
      <c r="G1018" t="s">
        <v>2653</v>
      </c>
      <c r="H1018">
        <v>20000</v>
      </c>
      <c r="I1018" t="s">
        <v>2657</v>
      </c>
      <c r="J1018" s="1">
        <v>44217</v>
      </c>
      <c r="K1018" s="1">
        <v>44217</v>
      </c>
      <c r="L1018" t="s">
        <v>1158</v>
      </c>
      <c r="M1018" t="s">
        <v>2662</v>
      </c>
      <c r="N1018" s="1">
        <v>44227</v>
      </c>
      <c r="O1018" t="str">
        <f t="shared" si="31"/>
        <v>정상</v>
      </c>
      <c r="P1018" t="str">
        <f t="shared" si="32"/>
        <v>엠피상동</v>
      </c>
      <c r="Q1018" t="s">
        <v>1954</v>
      </c>
      <c r="R1018"/>
      <c r="S1018"/>
      <c r="T1018"/>
      <c r="U1018"/>
      <c r="V1018"/>
      <c r="W1018" t="s">
        <v>1958</v>
      </c>
      <c r="X1018"/>
    </row>
    <row r="1019" spans="1:24">
      <c r="A1019" t="s">
        <v>2312</v>
      </c>
      <c r="B1019" t="s">
        <v>2324</v>
      </c>
      <c r="C1019" t="s">
        <v>2341</v>
      </c>
      <c r="D1019" t="s">
        <v>2451</v>
      </c>
      <c r="E1019" t="s">
        <v>2599</v>
      </c>
      <c r="F1019" t="s">
        <v>2651</v>
      </c>
      <c r="G1019" t="s">
        <v>2654</v>
      </c>
      <c r="H1019">
        <v>30000</v>
      </c>
      <c r="I1019" t="s">
        <v>2656</v>
      </c>
      <c r="J1019" s="1">
        <v>44217</v>
      </c>
      <c r="K1019" s="1">
        <v>44217</v>
      </c>
      <c r="L1019" t="s">
        <v>1159</v>
      </c>
      <c r="M1019" t="s">
        <v>2662</v>
      </c>
      <c r="N1019" s="1">
        <v>44227</v>
      </c>
      <c r="O1019" t="str">
        <f t="shared" ref="O1019:O1082" si="33" xml:space="preserve"> IF(K1019&gt;N1019,W1019,I1019)</f>
        <v>정상</v>
      </c>
      <c r="P1019" t="str">
        <f t="shared" si="32"/>
        <v>엠피피스토스</v>
      </c>
      <c r="Q1019" t="s">
        <v>1954</v>
      </c>
      <c r="R1019"/>
      <c r="S1019"/>
      <c r="T1019"/>
      <c r="U1019"/>
      <c r="V1019"/>
      <c r="W1019" t="s">
        <v>1958</v>
      </c>
      <c r="X1019"/>
    </row>
    <row r="1020" spans="1:24">
      <c r="A1020" t="s">
        <v>2303</v>
      </c>
      <c r="B1020" t="s">
        <v>2318</v>
      </c>
      <c r="C1020" t="s">
        <v>2337</v>
      </c>
      <c r="D1020" t="s">
        <v>2398</v>
      </c>
      <c r="E1020" t="s">
        <v>2541</v>
      </c>
      <c r="F1020" t="s">
        <v>2651</v>
      </c>
      <c r="G1020" t="s">
        <v>2653</v>
      </c>
      <c r="H1020">
        <v>55933</v>
      </c>
      <c r="I1020" t="s">
        <v>2656</v>
      </c>
      <c r="J1020" s="1">
        <v>44217</v>
      </c>
      <c r="K1020" s="1">
        <v>44217</v>
      </c>
      <c r="L1020" t="s">
        <v>1160</v>
      </c>
      <c r="M1020" t="s">
        <v>2662</v>
      </c>
      <c r="N1020" s="1">
        <v>44227</v>
      </c>
      <c r="O1020" t="str">
        <f t="shared" si="33"/>
        <v>정상</v>
      </c>
      <c r="P1020" t="str">
        <f t="shared" si="32"/>
        <v>엠피의정부</v>
      </c>
      <c r="Q1020" t="s">
        <v>1954</v>
      </c>
      <c r="R1020"/>
      <c r="S1020"/>
      <c r="T1020"/>
      <c r="U1020"/>
      <c r="V1020"/>
      <c r="W1020" t="s">
        <v>1958</v>
      </c>
      <c r="X1020"/>
    </row>
    <row r="1021" spans="1:24">
      <c r="A1021" t="s">
        <v>2308</v>
      </c>
      <c r="B1021" t="s">
        <v>2322</v>
      </c>
      <c r="C1021" t="s">
        <v>2339</v>
      </c>
      <c r="D1021" t="s">
        <v>2416</v>
      </c>
      <c r="E1021" t="s">
        <v>2511</v>
      </c>
      <c r="F1021" t="s">
        <v>2651</v>
      </c>
      <c r="G1021" t="s">
        <v>2655</v>
      </c>
      <c r="H1021">
        <v>64462</v>
      </c>
      <c r="I1021" t="s">
        <v>2656</v>
      </c>
      <c r="J1021" s="1">
        <v>44217</v>
      </c>
      <c r="K1021" s="1">
        <v>44217</v>
      </c>
      <c r="L1021" t="s">
        <v>1161</v>
      </c>
      <c r="M1021" t="s">
        <v>2662</v>
      </c>
      <c r="N1021" s="1">
        <v>44227</v>
      </c>
      <c r="O1021" t="str">
        <f t="shared" si="33"/>
        <v>정상</v>
      </c>
      <c r="P1021" t="str">
        <f t="shared" si="32"/>
        <v>엠피상동</v>
      </c>
      <c r="Q1021" t="s">
        <v>1954</v>
      </c>
      <c r="R1021"/>
      <c r="S1021"/>
      <c r="T1021"/>
      <c r="U1021"/>
      <c r="V1021"/>
      <c r="W1021" t="s">
        <v>1958</v>
      </c>
      <c r="X1021"/>
    </row>
    <row r="1022" spans="1:24">
      <c r="A1022" t="s">
        <v>2303</v>
      </c>
      <c r="B1022" t="s">
        <v>2318</v>
      </c>
      <c r="C1022" t="s">
        <v>2337</v>
      </c>
      <c r="D1022" t="s">
        <v>2402</v>
      </c>
      <c r="E1022" t="s">
        <v>2600</v>
      </c>
      <c r="F1022" t="s">
        <v>2651</v>
      </c>
      <c r="G1022" t="s">
        <v>2653</v>
      </c>
      <c r="H1022">
        <v>20030</v>
      </c>
      <c r="I1022" t="s">
        <v>2658</v>
      </c>
      <c r="J1022" s="1">
        <v>44217</v>
      </c>
      <c r="K1022" s="1">
        <v>44217</v>
      </c>
      <c r="L1022" t="s">
        <v>1162</v>
      </c>
      <c r="M1022" t="s">
        <v>2662</v>
      </c>
      <c r="N1022" s="1">
        <v>44227</v>
      </c>
      <c r="O1022" t="str">
        <f t="shared" si="33"/>
        <v>정상</v>
      </c>
      <c r="P1022" t="str">
        <f t="shared" si="32"/>
        <v>엠피의정부</v>
      </c>
      <c r="Q1022" t="s">
        <v>1954</v>
      </c>
      <c r="R1022"/>
      <c r="S1022"/>
      <c r="T1022"/>
      <c r="U1022"/>
      <c r="V1022"/>
      <c r="W1022" t="s">
        <v>1958</v>
      </c>
      <c r="X1022"/>
    </row>
    <row r="1023" spans="1:24">
      <c r="A1023" t="s">
        <v>2312</v>
      </c>
      <c r="B1023" t="s">
        <v>2324</v>
      </c>
      <c r="C1023" t="s">
        <v>2358</v>
      </c>
      <c r="D1023" t="s">
        <v>2423</v>
      </c>
      <c r="E1023" t="s">
        <v>2601</v>
      </c>
      <c r="F1023" t="s">
        <v>2651</v>
      </c>
      <c r="G1023" t="s">
        <v>2653</v>
      </c>
      <c r="H1023">
        <v>42701</v>
      </c>
      <c r="I1023" t="s">
        <v>2657</v>
      </c>
      <c r="J1023" s="1">
        <v>44217</v>
      </c>
      <c r="K1023" s="1">
        <v>44217</v>
      </c>
      <c r="L1023" t="s">
        <v>1163</v>
      </c>
      <c r="M1023" t="s">
        <v>2662</v>
      </c>
      <c r="N1023" s="1">
        <v>44227</v>
      </c>
      <c r="O1023" t="str">
        <f t="shared" si="33"/>
        <v>정상</v>
      </c>
      <c r="P1023" t="str">
        <f t="shared" si="32"/>
        <v>엠피피스토스</v>
      </c>
      <c r="Q1023" t="s">
        <v>1954</v>
      </c>
      <c r="R1023"/>
      <c r="S1023"/>
      <c r="T1023"/>
      <c r="U1023"/>
      <c r="V1023"/>
      <c r="W1023" t="s">
        <v>1958</v>
      </c>
      <c r="X1023"/>
    </row>
    <row r="1024" spans="1:24">
      <c r="A1024" t="s">
        <v>2303</v>
      </c>
      <c r="B1024" t="s">
        <v>2318</v>
      </c>
      <c r="C1024" t="s">
        <v>2363</v>
      </c>
      <c r="D1024" t="s">
        <v>2402</v>
      </c>
      <c r="E1024" t="s">
        <v>2602</v>
      </c>
      <c r="F1024" t="s">
        <v>2651</v>
      </c>
      <c r="G1024" t="s">
        <v>2653</v>
      </c>
      <c r="H1024">
        <v>56950</v>
      </c>
      <c r="I1024" t="s">
        <v>2656</v>
      </c>
      <c r="J1024" s="1">
        <v>44217</v>
      </c>
      <c r="K1024" s="1">
        <v>44217</v>
      </c>
      <c r="L1024">
        <v>320210155816</v>
      </c>
      <c r="M1024" t="s">
        <v>2662</v>
      </c>
      <c r="N1024" s="1">
        <v>44227</v>
      </c>
      <c r="O1024" t="str">
        <f t="shared" si="33"/>
        <v>정상</v>
      </c>
      <c r="P1024" t="str">
        <f t="shared" si="32"/>
        <v>엠피의정부</v>
      </c>
      <c r="Q1024" t="s">
        <v>1954</v>
      </c>
      <c r="R1024"/>
      <c r="S1024"/>
      <c r="T1024"/>
      <c r="U1024"/>
      <c r="V1024"/>
      <c r="W1024" t="s">
        <v>1958</v>
      </c>
      <c r="X1024" s="1">
        <v>51522</v>
      </c>
    </row>
    <row r="1025" spans="1:24">
      <c r="A1025" t="s">
        <v>2309</v>
      </c>
      <c r="B1025" t="s">
        <v>2326</v>
      </c>
      <c r="C1025" t="s">
        <v>2242</v>
      </c>
      <c r="D1025" t="s">
        <v>2390</v>
      </c>
      <c r="E1025" t="s">
        <v>2559</v>
      </c>
      <c r="F1025" t="s">
        <v>2651</v>
      </c>
      <c r="G1025" t="s">
        <v>2653</v>
      </c>
      <c r="H1025">
        <v>70090</v>
      </c>
      <c r="I1025" t="s">
        <v>2656</v>
      </c>
      <c r="J1025" s="1">
        <v>44217</v>
      </c>
      <c r="K1025" s="1">
        <v>44217</v>
      </c>
      <c r="L1025">
        <v>320210156233</v>
      </c>
      <c r="M1025" t="s">
        <v>2662</v>
      </c>
      <c r="N1025" s="1">
        <v>44227</v>
      </c>
      <c r="O1025" t="str">
        <f t="shared" si="33"/>
        <v>정상</v>
      </c>
      <c r="P1025" t="str">
        <f t="shared" ref="P1025:P1088" si="34">A1025</f>
        <v>엠피성공</v>
      </c>
      <c r="Q1025" t="s">
        <v>1954</v>
      </c>
      <c r="R1025"/>
      <c r="S1025"/>
      <c r="T1025"/>
      <c r="U1025"/>
      <c r="V1025"/>
      <c r="W1025" t="s">
        <v>1958</v>
      </c>
      <c r="X1025" s="1">
        <v>51522</v>
      </c>
    </row>
    <row r="1026" spans="1:24">
      <c r="A1026" t="s">
        <v>2312</v>
      </c>
      <c r="B1026" t="s">
        <v>2324</v>
      </c>
      <c r="C1026" t="s">
        <v>2342</v>
      </c>
      <c r="D1026" t="s">
        <v>2451</v>
      </c>
      <c r="E1026" t="s">
        <v>2584</v>
      </c>
      <c r="F1026" t="s">
        <v>2651</v>
      </c>
      <c r="G1026" t="s">
        <v>2653</v>
      </c>
      <c r="H1026">
        <v>10000</v>
      </c>
      <c r="I1026" t="s">
        <v>2660</v>
      </c>
      <c r="J1026" s="1">
        <v>44217</v>
      </c>
      <c r="K1026" s="1">
        <v>44231</v>
      </c>
      <c r="L1026">
        <v>320210154694</v>
      </c>
      <c r="M1026" t="s">
        <v>2662</v>
      </c>
      <c r="N1026" s="1">
        <v>44227</v>
      </c>
      <c r="O1026" t="str">
        <f t="shared" si="33"/>
        <v>정상2</v>
      </c>
      <c r="P1026" t="str">
        <f t="shared" si="34"/>
        <v>엠피피스토스</v>
      </c>
      <c r="Q1026" t="s">
        <v>1954</v>
      </c>
      <c r="R1026"/>
      <c r="S1026"/>
      <c r="T1026"/>
      <c r="U1026"/>
      <c r="V1026"/>
      <c r="W1026" t="s">
        <v>1958</v>
      </c>
      <c r="X1026" s="1">
        <v>51522</v>
      </c>
    </row>
    <row r="1027" spans="1:24">
      <c r="A1027" t="s">
        <v>2303</v>
      </c>
      <c r="B1027" t="s">
        <v>2318</v>
      </c>
      <c r="C1027" t="s">
        <v>2337</v>
      </c>
      <c r="D1027" t="s">
        <v>2398</v>
      </c>
      <c r="E1027" t="s">
        <v>2146</v>
      </c>
      <c r="F1027" t="s">
        <v>2651</v>
      </c>
      <c r="G1027" t="s">
        <v>2653</v>
      </c>
      <c r="H1027">
        <v>82400</v>
      </c>
      <c r="I1027" t="s">
        <v>2656</v>
      </c>
      <c r="J1027" s="1">
        <v>44217</v>
      </c>
      <c r="K1027" s="1">
        <v>44217</v>
      </c>
      <c r="L1027" t="s">
        <v>1164</v>
      </c>
      <c r="M1027" t="s">
        <v>2662</v>
      </c>
      <c r="N1027" s="1">
        <v>44227</v>
      </c>
      <c r="O1027" t="str">
        <f t="shared" si="33"/>
        <v>정상</v>
      </c>
      <c r="P1027" t="str">
        <f t="shared" si="34"/>
        <v>엠피의정부</v>
      </c>
      <c r="Q1027" t="s">
        <v>1954</v>
      </c>
      <c r="R1027"/>
      <c r="S1027"/>
      <c r="T1027"/>
      <c r="U1027"/>
      <c r="V1027"/>
      <c r="W1027" t="s">
        <v>1958</v>
      </c>
      <c r="X1027"/>
    </row>
    <row r="1028" spans="1:24">
      <c r="A1028" t="s">
        <v>2302</v>
      </c>
      <c r="B1028"/>
      <c r="C1028"/>
      <c r="D1028" t="s">
        <v>2381</v>
      </c>
      <c r="E1028" t="s">
        <v>2531</v>
      </c>
      <c r="F1028" t="s">
        <v>2651</v>
      </c>
      <c r="G1028" t="s">
        <v>2653</v>
      </c>
      <c r="H1028">
        <v>20500</v>
      </c>
      <c r="I1028" t="s">
        <v>2656</v>
      </c>
      <c r="J1028" s="1">
        <v>44217</v>
      </c>
      <c r="K1028" s="1">
        <v>44217</v>
      </c>
      <c r="L1028" t="s">
        <v>1165</v>
      </c>
      <c r="M1028" t="s">
        <v>2662</v>
      </c>
      <c r="N1028" s="1">
        <v>44227</v>
      </c>
      <c r="O1028" t="str">
        <f t="shared" si="33"/>
        <v>정상</v>
      </c>
      <c r="P1028" t="str">
        <f t="shared" si="34"/>
        <v>엠피송내</v>
      </c>
      <c r="Q1028" t="s">
        <v>1954</v>
      </c>
      <c r="R1028"/>
      <c r="S1028"/>
      <c r="T1028"/>
      <c r="U1028"/>
      <c r="V1028"/>
      <c r="W1028" t="s">
        <v>1958</v>
      </c>
      <c r="X1028"/>
    </row>
    <row r="1029" spans="1:24">
      <c r="A1029" t="s">
        <v>2302</v>
      </c>
      <c r="B1029"/>
      <c r="C1029"/>
      <c r="D1029" t="s">
        <v>2381</v>
      </c>
      <c r="E1029" t="s">
        <v>2571</v>
      </c>
      <c r="F1029" t="s">
        <v>2651</v>
      </c>
      <c r="G1029" t="s">
        <v>2653</v>
      </c>
      <c r="H1029">
        <v>47500</v>
      </c>
      <c r="I1029" t="s">
        <v>2656</v>
      </c>
      <c r="J1029" s="1">
        <v>44217</v>
      </c>
      <c r="K1029" s="1">
        <v>44217</v>
      </c>
      <c r="L1029" t="s">
        <v>1166</v>
      </c>
      <c r="M1029" t="s">
        <v>2662</v>
      </c>
      <c r="N1029" s="1">
        <v>44227</v>
      </c>
      <c r="O1029" t="str">
        <f t="shared" si="33"/>
        <v>정상</v>
      </c>
      <c r="P1029" t="str">
        <f t="shared" si="34"/>
        <v>엠피송내</v>
      </c>
      <c r="Q1029" t="s">
        <v>1954</v>
      </c>
      <c r="R1029"/>
      <c r="S1029"/>
      <c r="T1029"/>
      <c r="U1029"/>
      <c r="V1029"/>
      <c r="W1029" t="s">
        <v>1958</v>
      </c>
      <c r="X1029"/>
    </row>
    <row r="1030" spans="1:24">
      <c r="A1030" t="s">
        <v>2302</v>
      </c>
      <c r="B1030"/>
      <c r="C1030"/>
      <c r="D1030" t="s">
        <v>2381</v>
      </c>
      <c r="E1030" t="s">
        <v>2531</v>
      </c>
      <c r="F1030" t="s">
        <v>2651</v>
      </c>
      <c r="G1030" t="s">
        <v>2653</v>
      </c>
      <c r="H1030">
        <v>20500</v>
      </c>
      <c r="I1030" t="s">
        <v>2656</v>
      </c>
      <c r="J1030" s="1">
        <v>44217</v>
      </c>
      <c r="K1030" s="1">
        <v>44217</v>
      </c>
      <c r="L1030" t="s">
        <v>1167</v>
      </c>
      <c r="M1030" t="s">
        <v>2662</v>
      </c>
      <c r="N1030" s="1">
        <v>44227</v>
      </c>
      <c r="O1030" t="str">
        <f t="shared" si="33"/>
        <v>정상</v>
      </c>
      <c r="P1030" t="str">
        <f t="shared" si="34"/>
        <v>엠피송내</v>
      </c>
      <c r="Q1030" t="s">
        <v>1954</v>
      </c>
      <c r="R1030"/>
      <c r="S1030"/>
      <c r="T1030"/>
      <c r="U1030"/>
      <c r="V1030"/>
      <c r="W1030" t="s">
        <v>1958</v>
      </c>
      <c r="X1030"/>
    </row>
    <row r="1031" spans="1:24">
      <c r="A1031" t="s">
        <v>2302</v>
      </c>
      <c r="B1031" t="s">
        <v>2317</v>
      </c>
      <c r="C1031" t="s">
        <v>2352</v>
      </c>
      <c r="D1031" t="s">
        <v>2068</v>
      </c>
      <c r="E1031" t="s">
        <v>2603</v>
      </c>
      <c r="F1031" t="s">
        <v>2651</v>
      </c>
      <c r="G1031" t="s">
        <v>2653</v>
      </c>
      <c r="H1031">
        <v>59370</v>
      </c>
      <c r="I1031" t="s">
        <v>2656</v>
      </c>
      <c r="J1031" s="1">
        <v>44217</v>
      </c>
      <c r="K1031" s="1">
        <v>44217</v>
      </c>
      <c r="L1031" t="s">
        <v>1168</v>
      </c>
      <c r="M1031" t="s">
        <v>2662</v>
      </c>
      <c r="N1031" s="1">
        <v>44227</v>
      </c>
      <c r="O1031" t="str">
        <f t="shared" si="33"/>
        <v>정상</v>
      </c>
      <c r="P1031" t="str">
        <f t="shared" si="34"/>
        <v>엠피송내</v>
      </c>
      <c r="Q1031" t="s">
        <v>1954</v>
      </c>
      <c r="R1031"/>
      <c r="S1031"/>
      <c r="T1031"/>
      <c r="U1031"/>
      <c r="V1031"/>
      <c r="W1031" t="s">
        <v>2664</v>
      </c>
      <c r="X1031"/>
    </row>
    <row r="1032" spans="1:24">
      <c r="A1032" t="s">
        <v>2308</v>
      </c>
      <c r="B1032" t="s">
        <v>2322</v>
      </c>
      <c r="C1032" t="s">
        <v>2339</v>
      </c>
      <c r="D1032" t="s">
        <v>2448</v>
      </c>
      <c r="E1032" t="s">
        <v>2531</v>
      </c>
      <c r="F1032" t="s">
        <v>2651</v>
      </c>
      <c r="G1032" t="s">
        <v>2653</v>
      </c>
      <c r="H1032">
        <v>11000</v>
      </c>
      <c r="I1032" t="s">
        <v>2657</v>
      </c>
      <c r="J1032" s="1">
        <v>44217</v>
      </c>
      <c r="K1032" s="1">
        <v>44217</v>
      </c>
      <c r="L1032" t="s">
        <v>1169</v>
      </c>
      <c r="M1032" t="s">
        <v>2662</v>
      </c>
      <c r="N1032" s="1">
        <v>44227</v>
      </c>
      <c r="O1032" t="str">
        <f t="shared" si="33"/>
        <v>정상</v>
      </c>
      <c r="P1032" t="str">
        <f t="shared" si="34"/>
        <v>엠피상동</v>
      </c>
      <c r="Q1032" t="s">
        <v>1954</v>
      </c>
      <c r="R1032"/>
      <c r="S1032"/>
      <c r="T1032"/>
      <c r="U1032"/>
      <c r="V1032"/>
      <c r="W1032" t="s">
        <v>1958</v>
      </c>
      <c r="X1032"/>
    </row>
    <row r="1033" spans="1:24">
      <c r="A1033" t="s">
        <v>2308</v>
      </c>
      <c r="B1033" t="s">
        <v>2322</v>
      </c>
      <c r="C1033" t="s">
        <v>2336</v>
      </c>
      <c r="D1033" t="s">
        <v>2437</v>
      </c>
      <c r="E1033" t="s">
        <v>2146</v>
      </c>
      <c r="F1033" t="s">
        <v>2651</v>
      </c>
      <c r="G1033" t="s">
        <v>2653</v>
      </c>
      <c r="H1033">
        <v>10000</v>
      </c>
      <c r="I1033" t="s">
        <v>2656</v>
      </c>
      <c r="J1033" s="1">
        <v>44217</v>
      </c>
      <c r="K1033" s="1">
        <v>44217</v>
      </c>
      <c r="L1033" t="s">
        <v>1170</v>
      </c>
      <c r="M1033" t="s">
        <v>2662</v>
      </c>
      <c r="N1033" s="1">
        <v>44227</v>
      </c>
      <c r="O1033" t="str">
        <f t="shared" si="33"/>
        <v>정상</v>
      </c>
      <c r="P1033" t="str">
        <f t="shared" si="34"/>
        <v>엠피상동</v>
      </c>
      <c r="Q1033" t="s">
        <v>1954</v>
      </c>
      <c r="R1033"/>
      <c r="S1033"/>
      <c r="T1033"/>
      <c r="U1033"/>
      <c r="V1033"/>
      <c r="W1033" t="s">
        <v>1958</v>
      </c>
      <c r="X1033"/>
    </row>
    <row r="1034" spans="1:24">
      <c r="A1034" t="s">
        <v>2312</v>
      </c>
      <c r="B1034" t="s">
        <v>2324</v>
      </c>
      <c r="C1034" t="s">
        <v>2342</v>
      </c>
      <c r="D1034" t="s">
        <v>2389</v>
      </c>
      <c r="E1034" t="s">
        <v>2596</v>
      </c>
      <c r="F1034" t="s">
        <v>2651</v>
      </c>
      <c r="G1034" t="s">
        <v>2653</v>
      </c>
      <c r="H1034">
        <v>52600</v>
      </c>
      <c r="I1034" t="s">
        <v>2658</v>
      </c>
      <c r="J1034" s="1">
        <v>44217</v>
      </c>
      <c r="K1034" s="1">
        <v>44217</v>
      </c>
      <c r="L1034" t="s">
        <v>1171</v>
      </c>
      <c r="M1034" t="s">
        <v>2662</v>
      </c>
      <c r="N1034" s="1">
        <v>44227</v>
      </c>
      <c r="O1034" t="str">
        <f t="shared" si="33"/>
        <v>정상</v>
      </c>
      <c r="P1034" t="str">
        <f t="shared" si="34"/>
        <v>엠피피스토스</v>
      </c>
      <c r="Q1034" t="s">
        <v>1954</v>
      </c>
      <c r="R1034"/>
      <c r="S1034"/>
      <c r="T1034"/>
      <c r="U1034"/>
      <c r="V1034"/>
      <c r="W1034" t="s">
        <v>1958</v>
      </c>
      <c r="X1034"/>
    </row>
    <row r="1035" spans="1:24">
      <c r="A1035" t="s">
        <v>2312</v>
      </c>
      <c r="B1035" t="s">
        <v>2324</v>
      </c>
      <c r="C1035" t="s">
        <v>2341</v>
      </c>
      <c r="D1035" t="s">
        <v>2459</v>
      </c>
      <c r="E1035" t="s">
        <v>2532</v>
      </c>
      <c r="F1035" t="s">
        <v>2651</v>
      </c>
      <c r="G1035" t="s">
        <v>2653</v>
      </c>
      <c r="H1035">
        <v>41650</v>
      </c>
      <c r="I1035" t="s">
        <v>2657</v>
      </c>
      <c r="J1035" s="1">
        <v>44217</v>
      </c>
      <c r="K1035" s="1">
        <v>44217</v>
      </c>
      <c r="L1035" t="s">
        <v>1172</v>
      </c>
      <c r="M1035" t="s">
        <v>2662</v>
      </c>
      <c r="N1035" s="1">
        <v>44227</v>
      </c>
      <c r="O1035" t="str">
        <f t="shared" si="33"/>
        <v>정상</v>
      </c>
      <c r="P1035" t="str">
        <f t="shared" si="34"/>
        <v>엠피피스토스</v>
      </c>
      <c r="Q1035" t="s">
        <v>1954</v>
      </c>
      <c r="R1035"/>
      <c r="S1035"/>
      <c r="T1035"/>
      <c r="U1035"/>
      <c r="V1035"/>
      <c r="W1035" t="s">
        <v>1958</v>
      </c>
      <c r="X1035"/>
    </row>
    <row r="1036" spans="1:24">
      <c r="A1036" t="s">
        <v>2308</v>
      </c>
      <c r="B1036" t="s">
        <v>2322</v>
      </c>
      <c r="C1036" t="s">
        <v>2339</v>
      </c>
      <c r="D1036" t="s">
        <v>2382</v>
      </c>
      <c r="E1036" t="s">
        <v>2572</v>
      </c>
      <c r="F1036" t="s">
        <v>2651</v>
      </c>
      <c r="G1036" t="s">
        <v>2653</v>
      </c>
      <c r="H1036">
        <v>20000</v>
      </c>
      <c r="I1036" t="s">
        <v>2656</v>
      </c>
      <c r="J1036" s="1">
        <v>44217</v>
      </c>
      <c r="K1036" s="1">
        <v>44217</v>
      </c>
      <c r="L1036" t="s">
        <v>1173</v>
      </c>
      <c r="M1036" t="s">
        <v>2662</v>
      </c>
      <c r="N1036" s="1">
        <v>44227</v>
      </c>
      <c r="O1036" t="str">
        <f t="shared" si="33"/>
        <v>정상</v>
      </c>
      <c r="P1036" t="str">
        <f t="shared" si="34"/>
        <v>엠피상동</v>
      </c>
      <c r="Q1036" t="s">
        <v>1954</v>
      </c>
      <c r="R1036"/>
      <c r="S1036"/>
      <c r="T1036"/>
      <c r="U1036"/>
      <c r="V1036"/>
      <c r="W1036" t="s">
        <v>1958</v>
      </c>
      <c r="X1036"/>
    </row>
    <row r="1037" spans="1:24">
      <c r="A1037" t="s">
        <v>2308</v>
      </c>
      <c r="B1037" t="s">
        <v>2322</v>
      </c>
      <c r="C1037" t="s">
        <v>2353</v>
      </c>
      <c r="D1037" t="s">
        <v>2445</v>
      </c>
      <c r="E1037" t="s">
        <v>2595</v>
      </c>
      <c r="F1037" t="s">
        <v>2651</v>
      </c>
      <c r="G1037" t="s">
        <v>2653</v>
      </c>
      <c r="H1037">
        <v>14100</v>
      </c>
      <c r="I1037" t="s">
        <v>2656</v>
      </c>
      <c r="J1037" s="1">
        <v>44217</v>
      </c>
      <c r="K1037" s="1">
        <v>44217</v>
      </c>
      <c r="L1037" t="s">
        <v>1174</v>
      </c>
      <c r="M1037" t="s">
        <v>2662</v>
      </c>
      <c r="N1037" s="1">
        <v>44227</v>
      </c>
      <c r="O1037" t="str">
        <f t="shared" si="33"/>
        <v>정상</v>
      </c>
      <c r="P1037" t="str">
        <f t="shared" si="34"/>
        <v>엠피상동</v>
      </c>
      <c r="Q1037" t="s">
        <v>1954</v>
      </c>
      <c r="R1037"/>
      <c r="S1037"/>
      <c r="T1037"/>
      <c r="U1037"/>
      <c r="V1037"/>
      <c r="W1037" t="s">
        <v>1958</v>
      </c>
      <c r="X1037"/>
    </row>
    <row r="1038" spans="1:24">
      <c r="A1038" t="s">
        <v>2308</v>
      </c>
      <c r="B1038" t="s">
        <v>2322</v>
      </c>
      <c r="C1038" t="s">
        <v>2353</v>
      </c>
      <c r="D1038" t="s">
        <v>2460</v>
      </c>
      <c r="E1038" t="s">
        <v>2604</v>
      </c>
      <c r="F1038" t="s">
        <v>2651</v>
      </c>
      <c r="G1038" t="s">
        <v>2653</v>
      </c>
      <c r="H1038">
        <v>110770</v>
      </c>
      <c r="I1038" t="s">
        <v>2656</v>
      </c>
      <c r="J1038" s="1">
        <v>44217</v>
      </c>
      <c r="K1038" s="1">
        <v>44217</v>
      </c>
      <c r="L1038" t="s">
        <v>1175</v>
      </c>
      <c r="M1038" t="s">
        <v>2662</v>
      </c>
      <c r="N1038" s="1">
        <v>44227</v>
      </c>
      <c r="O1038" t="str">
        <f t="shared" si="33"/>
        <v>정상</v>
      </c>
      <c r="P1038" t="str">
        <f t="shared" si="34"/>
        <v>엠피상동</v>
      </c>
      <c r="Q1038" t="s">
        <v>1954</v>
      </c>
      <c r="R1038"/>
      <c r="S1038"/>
      <c r="T1038"/>
      <c r="U1038"/>
      <c r="V1038"/>
      <c r="W1038" t="s">
        <v>1958</v>
      </c>
      <c r="X1038"/>
    </row>
    <row r="1039" spans="1:24">
      <c r="A1039" t="s">
        <v>2308</v>
      </c>
      <c r="B1039" t="s">
        <v>2322</v>
      </c>
      <c r="C1039" t="s">
        <v>2339</v>
      </c>
      <c r="D1039" t="s">
        <v>2460</v>
      </c>
      <c r="E1039" t="s">
        <v>2605</v>
      </c>
      <c r="F1039" t="s">
        <v>2651</v>
      </c>
      <c r="G1039" t="s">
        <v>2653</v>
      </c>
      <c r="H1039">
        <v>92970</v>
      </c>
      <c r="I1039" t="s">
        <v>2657</v>
      </c>
      <c r="J1039" s="1">
        <v>44217</v>
      </c>
      <c r="K1039" s="1">
        <v>44217</v>
      </c>
      <c r="L1039" t="s">
        <v>1176</v>
      </c>
      <c r="M1039" t="s">
        <v>2662</v>
      </c>
      <c r="N1039" s="1">
        <v>44227</v>
      </c>
      <c r="O1039" t="str">
        <f t="shared" si="33"/>
        <v>정상</v>
      </c>
      <c r="P1039" t="str">
        <f t="shared" si="34"/>
        <v>엠피상동</v>
      </c>
      <c r="Q1039" t="s">
        <v>1954</v>
      </c>
      <c r="R1039"/>
      <c r="S1039"/>
      <c r="T1039"/>
      <c r="U1039"/>
      <c r="V1039"/>
      <c r="W1039" t="s">
        <v>1958</v>
      </c>
      <c r="X1039"/>
    </row>
    <row r="1040" spans="1:24">
      <c r="A1040" t="s">
        <v>2312</v>
      </c>
      <c r="B1040" t="s">
        <v>2324</v>
      </c>
      <c r="C1040" t="s">
        <v>2360</v>
      </c>
      <c r="D1040" t="s">
        <v>2429</v>
      </c>
      <c r="E1040" t="s">
        <v>2523</v>
      </c>
      <c r="F1040" t="s">
        <v>2651</v>
      </c>
      <c r="G1040" t="s">
        <v>2653</v>
      </c>
      <c r="H1040">
        <v>37000</v>
      </c>
      <c r="I1040" t="s">
        <v>2656</v>
      </c>
      <c r="J1040" s="1">
        <v>44217</v>
      </c>
      <c r="K1040" s="1">
        <v>44217</v>
      </c>
      <c r="L1040" t="s">
        <v>1177</v>
      </c>
      <c r="M1040" t="s">
        <v>2662</v>
      </c>
      <c r="N1040" s="1">
        <v>44227</v>
      </c>
      <c r="O1040" t="str">
        <f t="shared" si="33"/>
        <v>정상</v>
      </c>
      <c r="P1040" t="str">
        <f t="shared" si="34"/>
        <v>엠피피스토스</v>
      </c>
      <c r="Q1040" t="s">
        <v>1954</v>
      </c>
      <c r="R1040"/>
      <c r="S1040"/>
      <c r="T1040"/>
      <c r="U1040"/>
      <c r="V1040"/>
      <c r="W1040" t="s">
        <v>1960</v>
      </c>
      <c r="X1040" s="1">
        <v>51522</v>
      </c>
    </row>
    <row r="1041" spans="1:24">
      <c r="A1041" t="s">
        <v>2312</v>
      </c>
      <c r="B1041" t="s">
        <v>2324</v>
      </c>
      <c r="C1041" t="s">
        <v>2342</v>
      </c>
      <c r="D1041" t="s">
        <v>2461</v>
      </c>
      <c r="E1041" t="s">
        <v>2550</v>
      </c>
      <c r="F1041" t="s">
        <v>2651</v>
      </c>
      <c r="G1041" t="s">
        <v>2653</v>
      </c>
      <c r="H1041">
        <v>10000</v>
      </c>
      <c r="I1041" t="s">
        <v>2656</v>
      </c>
      <c r="J1041" s="1">
        <v>44217</v>
      </c>
      <c r="K1041" s="1">
        <v>44217</v>
      </c>
      <c r="L1041" t="s">
        <v>1178</v>
      </c>
      <c r="M1041" t="s">
        <v>2662</v>
      </c>
      <c r="N1041" s="1">
        <v>44227</v>
      </c>
      <c r="O1041" t="str">
        <f t="shared" si="33"/>
        <v>정상</v>
      </c>
      <c r="P1041" t="str">
        <f t="shared" si="34"/>
        <v>엠피피스토스</v>
      </c>
      <c r="Q1041" t="s">
        <v>1954</v>
      </c>
      <c r="R1041"/>
      <c r="S1041"/>
      <c r="T1041"/>
      <c r="U1041"/>
      <c r="V1041"/>
      <c r="W1041" t="s">
        <v>1958</v>
      </c>
      <c r="X1041" s="1">
        <v>63940</v>
      </c>
    </row>
    <row r="1042" spans="1:24">
      <c r="A1042" t="s">
        <v>2305</v>
      </c>
      <c r="B1042" t="s">
        <v>2328</v>
      </c>
      <c r="C1042" t="s">
        <v>2351</v>
      </c>
      <c r="D1042" t="s">
        <v>2392</v>
      </c>
      <c r="E1042" t="s">
        <v>2523</v>
      </c>
      <c r="F1042" t="s">
        <v>2651</v>
      </c>
      <c r="G1042" t="s">
        <v>2653</v>
      </c>
      <c r="H1042">
        <v>78310</v>
      </c>
      <c r="I1042" t="s">
        <v>2656</v>
      </c>
      <c r="J1042" s="1">
        <v>44217</v>
      </c>
      <c r="K1042" s="1">
        <v>44217</v>
      </c>
      <c r="L1042" t="s">
        <v>1179</v>
      </c>
      <c r="M1042" t="s">
        <v>2662</v>
      </c>
      <c r="N1042" s="1">
        <v>44227</v>
      </c>
      <c r="O1042" t="str">
        <f t="shared" si="33"/>
        <v>정상</v>
      </c>
      <c r="P1042" t="s">
        <v>6821</v>
      </c>
      <c r="Q1042" t="s">
        <v>1954</v>
      </c>
      <c r="R1042"/>
      <c r="S1042"/>
      <c r="T1042"/>
      <c r="U1042"/>
      <c r="V1042"/>
      <c r="W1042" t="s">
        <v>1958</v>
      </c>
      <c r="X1042" s="1">
        <v>67227</v>
      </c>
    </row>
    <row r="1043" spans="1:24">
      <c r="A1043" t="s">
        <v>2305</v>
      </c>
      <c r="B1043" t="s">
        <v>2328</v>
      </c>
      <c r="C1043" t="s">
        <v>2351</v>
      </c>
      <c r="D1043" t="s">
        <v>2392</v>
      </c>
      <c r="E1043" t="s">
        <v>2550</v>
      </c>
      <c r="F1043" t="s">
        <v>2651</v>
      </c>
      <c r="G1043" t="s">
        <v>2655</v>
      </c>
      <c r="H1043">
        <v>9410</v>
      </c>
      <c r="I1043" t="s">
        <v>2656</v>
      </c>
      <c r="J1043" s="1">
        <v>44217</v>
      </c>
      <c r="K1043" s="1">
        <v>44217</v>
      </c>
      <c r="L1043" t="s">
        <v>1180</v>
      </c>
      <c r="M1043" t="s">
        <v>2662</v>
      </c>
      <c r="N1043" s="1">
        <v>44227</v>
      </c>
      <c r="O1043" t="str">
        <f t="shared" si="33"/>
        <v>정상</v>
      </c>
      <c r="P1043" t="s">
        <v>6821</v>
      </c>
      <c r="Q1043" t="s">
        <v>1954</v>
      </c>
      <c r="R1043"/>
      <c r="S1043"/>
      <c r="T1043"/>
      <c r="U1043"/>
      <c r="V1043"/>
      <c r="W1043" t="s">
        <v>1958</v>
      </c>
      <c r="X1043" s="1">
        <v>49695</v>
      </c>
    </row>
    <row r="1044" spans="1:24">
      <c r="A1044" t="s">
        <v>2305</v>
      </c>
      <c r="B1044" t="s">
        <v>2328</v>
      </c>
      <c r="C1044" t="s">
        <v>2347</v>
      </c>
      <c r="D1044" t="s">
        <v>2392</v>
      </c>
      <c r="E1044" t="s">
        <v>2550</v>
      </c>
      <c r="F1044" t="s">
        <v>2651</v>
      </c>
      <c r="G1044" t="s">
        <v>2655</v>
      </c>
      <c r="H1044">
        <v>11070</v>
      </c>
      <c r="I1044" t="s">
        <v>2656</v>
      </c>
      <c r="J1044" s="1">
        <v>44217</v>
      </c>
      <c r="K1044" s="1">
        <v>44217</v>
      </c>
      <c r="L1044" t="s">
        <v>1181</v>
      </c>
      <c r="M1044" t="s">
        <v>2662</v>
      </c>
      <c r="N1044" s="1">
        <v>44227</v>
      </c>
      <c r="O1044" t="str">
        <f t="shared" si="33"/>
        <v>정상</v>
      </c>
      <c r="P1044" t="s">
        <v>6821</v>
      </c>
      <c r="Q1044" t="s">
        <v>1954</v>
      </c>
      <c r="R1044"/>
      <c r="S1044"/>
      <c r="T1044"/>
      <c r="U1044"/>
      <c r="V1044"/>
      <c r="W1044" t="s">
        <v>2664</v>
      </c>
      <c r="X1044" s="1">
        <v>49695</v>
      </c>
    </row>
    <row r="1045" spans="1:24">
      <c r="A1045" t="s">
        <v>2312</v>
      </c>
      <c r="B1045" t="s">
        <v>2324</v>
      </c>
      <c r="C1045" t="s">
        <v>2341</v>
      </c>
      <c r="D1045" t="s">
        <v>2389</v>
      </c>
      <c r="E1045" t="s">
        <v>2577</v>
      </c>
      <c r="F1045" t="s">
        <v>2651</v>
      </c>
      <c r="G1045" t="s">
        <v>2653</v>
      </c>
      <c r="H1045">
        <v>44000</v>
      </c>
      <c r="I1045" t="s">
        <v>2656</v>
      </c>
      <c r="J1045" s="1">
        <v>44217</v>
      </c>
      <c r="K1045" s="1">
        <v>44217</v>
      </c>
      <c r="L1045" t="s">
        <v>1182</v>
      </c>
      <c r="M1045" t="s">
        <v>2662</v>
      </c>
      <c r="N1045" s="1">
        <v>44227</v>
      </c>
      <c r="O1045" t="str">
        <f t="shared" si="33"/>
        <v>정상</v>
      </c>
      <c r="P1045" t="str">
        <f t="shared" si="34"/>
        <v>엠피피스토스</v>
      </c>
      <c r="Q1045" t="s">
        <v>1954</v>
      </c>
      <c r="R1045"/>
      <c r="S1045"/>
      <c r="T1045"/>
      <c r="U1045"/>
      <c r="V1045"/>
      <c r="W1045" t="s">
        <v>1958</v>
      </c>
      <c r="X1045" s="1">
        <v>59192</v>
      </c>
    </row>
    <row r="1046" spans="1:24">
      <c r="A1046" t="s">
        <v>2305</v>
      </c>
      <c r="B1046" t="s">
        <v>2328</v>
      </c>
      <c r="C1046" t="s">
        <v>2351</v>
      </c>
      <c r="D1046" t="s">
        <v>2392</v>
      </c>
      <c r="E1046" t="s">
        <v>2154</v>
      </c>
      <c r="F1046" t="s">
        <v>2651</v>
      </c>
      <c r="G1046" t="s">
        <v>2653</v>
      </c>
      <c r="H1046">
        <v>73060</v>
      </c>
      <c r="I1046" t="s">
        <v>2657</v>
      </c>
      <c r="J1046" s="1">
        <v>44217</v>
      </c>
      <c r="K1046" s="1">
        <v>44217</v>
      </c>
      <c r="L1046" t="s">
        <v>1183</v>
      </c>
      <c r="M1046" t="s">
        <v>2662</v>
      </c>
      <c r="N1046" s="1">
        <v>44227</v>
      </c>
      <c r="O1046" t="str">
        <f t="shared" si="33"/>
        <v>정상</v>
      </c>
      <c r="P1046" t="s">
        <v>6821</v>
      </c>
      <c r="Q1046" t="s">
        <v>1954</v>
      </c>
      <c r="R1046"/>
      <c r="S1046"/>
      <c r="T1046"/>
      <c r="U1046"/>
      <c r="V1046"/>
      <c r="W1046" t="s">
        <v>1958</v>
      </c>
      <c r="X1046" s="1">
        <v>66497</v>
      </c>
    </row>
    <row r="1047" spans="1:24">
      <c r="A1047" t="s">
        <v>2312</v>
      </c>
      <c r="B1047" t="s">
        <v>2324</v>
      </c>
      <c r="C1047" t="s">
        <v>2341</v>
      </c>
      <c r="D1047" t="s">
        <v>2059</v>
      </c>
      <c r="E1047" t="s">
        <v>2154</v>
      </c>
      <c r="F1047" t="s">
        <v>2651</v>
      </c>
      <c r="G1047" t="s">
        <v>2653</v>
      </c>
      <c r="H1047">
        <v>10000</v>
      </c>
      <c r="I1047" t="s">
        <v>2656</v>
      </c>
      <c r="J1047" s="1">
        <v>44217</v>
      </c>
      <c r="K1047" s="1">
        <v>44217</v>
      </c>
      <c r="L1047" t="s">
        <v>1184</v>
      </c>
      <c r="M1047" t="s">
        <v>2662</v>
      </c>
      <c r="N1047" s="1">
        <v>44227</v>
      </c>
      <c r="O1047" t="str">
        <f t="shared" si="33"/>
        <v>정상</v>
      </c>
      <c r="P1047" t="str">
        <f t="shared" si="34"/>
        <v>엠피피스토스</v>
      </c>
      <c r="Q1047" t="s">
        <v>1954</v>
      </c>
      <c r="R1047"/>
      <c r="S1047"/>
      <c r="T1047"/>
      <c r="U1047"/>
      <c r="V1047"/>
      <c r="W1047" t="s">
        <v>1958</v>
      </c>
      <c r="X1047" s="1">
        <v>76358</v>
      </c>
    </row>
    <row r="1048" spans="1:24">
      <c r="A1048" t="s">
        <v>2312</v>
      </c>
      <c r="B1048" t="s">
        <v>2324</v>
      </c>
      <c r="C1048" t="s">
        <v>2341</v>
      </c>
      <c r="D1048" t="s">
        <v>2393</v>
      </c>
      <c r="E1048" t="s">
        <v>2606</v>
      </c>
      <c r="F1048" t="s">
        <v>2651</v>
      </c>
      <c r="G1048" t="s">
        <v>2653</v>
      </c>
      <c r="H1048">
        <v>91820</v>
      </c>
      <c r="I1048" t="s">
        <v>2656</v>
      </c>
      <c r="J1048" s="1">
        <v>44217</v>
      </c>
      <c r="K1048" s="1">
        <v>44217</v>
      </c>
      <c r="L1048" t="s">
        <v>1185</v>
      </c>
      <c r="M1048" t="s">
        <v>2662</v>
      </c>
      <c r="N1048" s="1">
        <v>44227</v>
      </c>
      <c r="O1048" t="str">
        <f t="shared" si="33"/>
        <v>정상</v>
      </c>
      <c r="P1048" t="str">
        <f t="shared" si="34"/>
        <v>엠피피스토스</v>
      </c>
      <c r="Q1048" t="s">
        <v>1954</v>
      </c>
      <c r="R1048"/>
      <c r="S1048"/>
      <c r="T1048"/>
      <c r="U1048"/>
      <c r="V1048"/>
      <c r="W1048" t="s">
        <v>1958</v>
      </c>
      <c r="X1048" s="1">
        <v>62844</v>
      </c>
    </row>
    <row r="1049" spans="1:24">
      <c r="A1049" t="s">
        <v>2302</v>
      </c>
      <c r="B1049"/>
      <c r="C1049"/>
      <c r="D1049" t="s">
        <v>2381</v>
      </c>
      <c r="E1049" t="s">
        <v>2501</v>
      </c>
      <c r="F1049" t="s">
        <v>2651</v>
      </c>
      <c r="G1049" t="s">
        <v>2653</v>
      </c>
      <c r="H1049">
        <v>59950</v>
      </c>
      <c r="I1049" t="s">
        <v>2656</v>
      </c>
      <c r="J1049" s="1">
        <v>44217</v>
      </c>
      <c r="K1049" s="1">
        <v>44217</v>
      </c>
      <c r="L1049">
        <v>20210343777</v>
      </c>
      <c r="M1049" t="s">
        <v>2662</v>
      </c>
      <c r="N1049" s="1">
        <v>44227</v>
      </c>
      <c r="O1049" t="str">
        <f t="shared" si="33"/>
        <v>정상</v>
      </c>
      <c r="P1049" t="str">
        <f t="shared" si="34"/>
        <v>엠피송내</v>
      </c>
      <c r="Q1049" t="s">
        <v>1954</v>
      </c>
      <c r="R1049"/>
      <c r="S1049"/>
      <c r="T1049"/>
      <c r="U1049"/>
      <c r="V1049"/>
      <c r="W1049" t="s">
        <v>1958</v>
      </c>
      <c r="X1049"/>
    </row>
    <row r="1050" spans="1:24">
      <c r="A1050" t="s">
        <v>2303</v>
      </c>
      <c r="B1050" t="s">
        <v>2318</v>
      </c>
      <c r="C1050" t="s">
        <v>2337</v>
      </c>
      <c r="D1050" t="s">
        <v>2402</v>
      </c>
      <c r="E1050" t="s">
        <v>2502</v>
      </c>
      <c r="F1050" t="s">
        <v>2651</v>
      </c>
      <c r="G1050" t="s">
        <v>2655</v>
      </c>
      <c r="H1050">
        <v>11003</v>
      </c>
      <c r="I1050" t="s">
        <v>2656</v>
      </c>
      <c r="J1050" s="1">
        <v>44217</v>
      </c>
      <c r="K1050" s="1">
        <v>44217</v>
      </c>
      <c r="L1050">
        <v>20210344472</v>
      </c>
      <c r="M1050" t="s">
        <v>2662</v>
      </c>
      <c r="N1050" s="1">
        <v>44227</v>
      </c>
      <c r="O1050" t="str">
        <f t="shared" si="33"/>
        <v>정상</v>
      </c>
      <c r="P1050" t="str">
        <f t="shared" si="34"/>
        <v>엠피의정부</v>
      </c>
      <c r="Q1050" t="s">
        <v>1954</v>
      </c>
      <c r="R1050"/>
      <c r="S1050"/>
      <c r="T1050"/>
      <c r="U1050"/>
      <c r="V1050"/>
      <c r="W1050" t="s">
        <v>1958</v>
      </c>
      <c r="X1050"/>
    </row>
    <row r="1051" spans="1:24">
      <c r="A1051" t="s">
        <v>2312</v>
      </c>
      <c r="B1051" t="s">
        <v>2324</v>
      </c>
      <c r="C1051" t="s">
        <v>2342</v>
      </c>
      <c r="D1051" t="s">
        <v>2086</v>
      </c>
      <c r="E1051" t="s">
        <v>2607</v>
      </c>
      <c r="F1051" t="s">
        <v>2651</v>
      </c>
      <c r="G1051" t="s">
        <v>2653</v>
      </c>
      <c r="H1051">
        <v>52870</v>
      </c>
      <c r="I1051" t="s">
        <v>2656</v>
      </c>
      <c r="J1051" s="1">
        <v>44217</v>
      </c>
      <c r="K1051" s="1">
        <v>44217</v>
      </c>
      <c r="L1051">
        <v>20210345341</v>
      </c>
      <c r="M1051" t="s">
        <v>2662</v>
      </c>
      <c r="N1051" s="1">
        <v>44227</v>
      </c>
      <c r="O1051" t="str">
        <f t="shared" si="33"/>
        <v>정상</v>
      </c>
      <c r="P1051" t="str">
        <f t="shared" si="34"/>
        <v>엠피피스토스</v>
      </c>
      <c r="Q1051" t="s">
        <v>1954</v>
      </c>
      <c r="R1051"/>
      <c r="S1051"/>
      <c r="T1051"/>
      <c r="U1051"/>
      <c r="V1051"/>
      <c r="W1051" t="s">
        <v>1958</v>
      </c>
      <c r="X1051"/>
    </row>
    <row r="1052" spans="1:24">
      <c r="A1052" t="s">
        <v>2304</v>
      </c>
      <c r="B1052" t="s">
        <v>2319</v>
      </c>
      <c r="C1052" t="s">
        <v>2335</v>
      </c>
      <c r="D1052" t="s">
        <v>2371</v>
      </c>
      <c r="E1052" t="s">
        <v>2503</v>
      </c>
      <c r="F1052" t="s">
        <v>2651</v>
      </c>
      <c r="G1052" t="s">
        <v>2653</v>
      </c>
      <c r="H1052">
        <v>30000</v>
      </c>
      <c r="I1052" t="s">
        <v>2656</v>
      </c>
      <c r="J1052" s="1">
        <v>44217</v>
      </c>
      <c r="K1052" s="1">
        <v>44217</v>
      </c>
      <c r="L1052">
        <v>20210359760</v>
      </c>
      <c r="M1052" t="s">
        <v>2662</v>
      </c>
      <c r="N1052" s="1">
        <v>44227</v>
      </c>
      <c r="O1052" t="str">
        <f t="shared" si="33"/>
        <v>정상</v>
      </c>
      <c r="P1052" t="str">
        <f t="shared" si="34"/>
        <v>엠피가온</v>
      </c>
      <c r="Q1052" t="s">
        <v>1954</v>
      </c>
      <c r="R1052"/>
      <c r="S1052"/>
      <c r="T1052"/>
      <c r="U1052"/>
      <c r="V1052"/>
      <c r="W1052" t="s">
        <v>1958</v>
      </c>
      <c r="X1052"/>
    </row>
    <row r="1053" spans="1:24">
      <c r="A1053" t="s">
        <v>2302</v>
      </c>
      <c r="B1053"/>
      <c r="C1053"/>
      <c r="D1053" t="s">
        <v>2381</v>
      </c>
      <c r="E1053" t="s">
        <v>2524</v>
      </c>
      <c r="F1053" t="s">
        <v>2651</v>
      </c>
      <c r="G1053" t="s">
        <v>2655</v>
      </c>
      <c r="H1053">
        <v>4520</v>
      </c>
      <c r="I1053" t="s">
        <v>2656</v>
      </c>
      <c r="J1053" s="1">
        <v>44217</v>
      </c>
      <c r="K1053" s="1">
        <v>44217</v>
      </c>
      <c r="L1053">
        <v>20210351118</v>
      </c>
      <c r="M1053" t="s">
        <v>2662</v>
      </c>
      <c r="N1053" s="1">
        <v>44227</v>
      </c>
      <c r="O1053" t="str">
        <f t="shared" si="33"/>
        <v>정상</v>
      </c>
      <c r="P1053" t="str">
        <f t="shared" si="34"/>
        <v>엠피송내</v>
      </c>
      <c r="Q1053" t="s">
        <v>1954</v>
      </c>
      <c r="R1053"/>
      <c r="S1053"/>
      <c r="T1053"/>
      <c r="U1053"/>
      <c r="V1053"/>
      <c r="W1053" t="s">
        <v>1958</v>
      </c>
      <c r="X1053"/>
    </row>
    <row r="1054" spans="1:24">
      <c r="A1054" t="s">
        <v>2304</v>
      </c>
      <c r="B1054" t="s">
        <v>2319</v>
      </c>
      <c r="C1054" t="s">
        <v>2335</v>
      </c>
      <c r="D1054" t="s">
        <v>2462</v>
      </c>
      <c r="E1054" t="s">
        <v>2533</v>
      </c>
      <c r="F1054" t="s">
        <v>2651</v>
      </c>
      <c r="G1054" t="s">
        <v>2653</v>
      </c>
      <c r="H1054">
        <v>10000</v>
      </c>
      <c r="I1054" t="s">
        <v>2656</v>
      </c>
      <c r="J1054" s="1">
        <v>44217</v>
      </c>
      <c r="K1054" s="1">
        <v>44217</v>
      </c>
      <c r="L1054">
        <v>52101625360000</v>
      </c>
      <c r="M1054" t="s">
        <v>2662</v>
      </c>
      <c r="N1054" s="1">
        <v>44227</v>
      </c>
      <c r="O1054" t="str">
        <f t="shared" si="33"/>
        <v>정상</v>
      </c>
      <c r="P1054" t="str">
        <f t="shared" si="34"/>
        <v>엠피가온</v>
      </c>
      <c r="Q1054" t="s">
        <v>1954</v>
      </c>
      <c r="R1054"/>
      <c r="S1054"/>
      <c r="T1054"/>
      <c r="U1054"/>
      <c r="V1054"/>
      <c r="W1054" t="s">
        <v>1958</v>
      </c>
      <c r="X1054" s="1">
        <v>51522</v>
      </c>
    </row>
    <row r="1055" spans="1:24">
      <c r="A1055" t="s">
        <v>2308</v>
      </c>
      <c r="B1055" t="s">
        <v>2322</v>
      </c>
      <c r="C1055" t="s">
        <v>2339</v>
      </c>
      <c r="D1055" t="s">
        <v>2449</v>
      </c>
      <c r="E1055" t="s">
        <v>2608</v>
      </c>
      <c r="F1055" t="s">
        <v>2651</v>
      </c>
      <c r="G1055" t="s">
        <v>2654</v>
      </c>
      <c r="H1055">
        <v>200000</v>
      </c>
      <c r="I1055" t="s">
        <v>2656</v>
      </c>
      <c r="J1055" s="1">
        <v>44217</v>
      </c>
      <c r="K1055" s="1">
        <v>44217</v>
      </c>
      <c r="L1055">
        <v>52101676040000</v>
      </c>
      <c r="M1055" t="s">
        <v>2662</v>
      </c>
      <c r="N1055" s="1">
        <v>44227</v>
      </c>
      <c r="O1055" t="str">
        <f t="shared" si="33"/>
        <v>정상</v>
      </c>
      <c r="P1055" t="str">
        <f t="shared" si="34"/>
        <v>엠피상동</v>
      </c>
      <c r="Q1055" t="s">
        <v>1954</v>
      </c>
      <c r="R1055"/>
      <c r="S1055"/>
      <c r="T1055"/>
      <c r="U1055"/>
      <c r="V1055"/>
      <c r="W1055" t="s">
        <v>1958</v>
      </c>
      <c r="X1055" s="1">
        <v>46043</v>
      </c>
    </row>
    <row r="1056" spans="1:24">
      <c r="A1056" t="s">
        <v>2308</v>
      </c>
      <c r="B1056" t="s">
        <v>2322</v>
      </c>
      <c r="C1056" t="s">
        <v>2353</v>
      </c>
      <c r="D1056" t="s">
        <v>2448</v>
      </c>
      <c r="E1056" t="s">
        <v>2535</v>
      </c>
      <c r="F1056" t="s">
        <v>2651</v>
      </c>
      <c r="G1056" t="s">
        <v>2653</v>
      </c>
      <c r="H1056">
        <v>12820</v>
      </c>
      <c r="I1056" t="s">
        <v>2658</v>
      </c>
      <c r="J1056" s="1">
        <v>44217</v>
      </c>
      <c r="K1056" s="1">
        <v>44217</v>
      </c>
      <c r="L1056">
        <v>52101606600000</v>
      </c>
      <c r="M1056" t="s">
        <v>2662</v>
      </c>
      <c r="N1056" s="1">
        <v>44227</v>
      </c>
      <c r="O1056" t="str">
        <f t="shared" si="33"/>
        <v>정상</v>
      </c>
      <c r="P1056" t="str">
        <f t="shared" si="34"/>
        <v>엠피상동</v>
      </c>
      <c r="Q1056" t="s">
        <v>1954</v>
      </c>
      <c r="R1056"/>
      <c r="S1056"/>
      <c r="T1056"/>
      <c r="U1056"/>
      <c r="V1056"/>
      <c r="W1056" t="s">
        <v>1958</v>
      </c>
      <c r="X1056" s="1">
        <v>51522</v>
      </c>
    </row>
    <row r="1057" spans="1:24">
      <c r="A1057" t="s">
        <v>2312</v>
      </c>
      <c r="B1057" t="s">
        <v>2324</v>
      </c>
      <c r="C1057" t="s">
        <v>2358</v>
      </c>
      <c r="D1057" t="s">
        <v>2429</v>
      </c>
      <c r="E1057" t="s">
        <v>2609</v>
      </c>
      <c r="F1057" t="s">
        <v>2651</v>
      </c>
      <c r="G1057" t="s">
        <v>2653</v>
      </c>
      <c r="H1057">
        <v>55300</v>
      </c>
      <c r="I1057" t="s">
        <v>2656</v>
      </c>
      <c r="J1057" s="1">
        <v>44217</v>
      </c>
      <c r="K1057" s="1">
        <v>44217</v>
      </c>
      <c r="L1057">
        <v>20210022828</v>
      </c>
      <c r="M1057" t="s">
        <v>2662</v>
      </c>
      <c r="N1057" s="1">
        <v>44227</v>
      </c>
      <c r="O1057" t="str">
        <f t="shared" si="33"/>
        <v>정상</v>
      </c>
      <c r="P1057" t="str">
        <f t="shared" si="34"/>
        <v>엠피피스토스</v>
      </c>
      <c r="Q1057" t="s">
        <v>1954</v>
      </c>
      <c r="R1057"/>
      <c r="S1057"/>
      <c r="T1057"/>
      <c r="U1057"/>
      <c r="V1057"/>
      <c r="W1057" t="s">
        <v>1958</v>
      </c>
      <c r="X1057" s="1">
        <v>57731</v>
      </c>
    </row>
    <row r="1058" spans="1:24">
      <c r="A1058" t="s">
        <v>2309</v>
      </c>
      <c r="B1058" t="s">
        <v>2326</v>
      </c>
      <c r="C1058" t="s">
        <v>2242</v>
      </c>
      <c r="D1058" t="s">
        <v>2396</v>
      </c>
      <c r="E1058" t="s">
        <v>2610</v>
      </c>
      <c r="F1058" t="s">
        <v>2651</v>
      </c>
      <c r="G1058" t="s">
        <v>2653</v>
      </c>
      <c r="H1058">
        <v>10000</v>
      </c>
      <c r="I1058" t="s">
        <v>2656</v>
      </c>
      <c r="J1058" s="1">
        <v>44217</v>
      </c>
      <c r="K1058" s="1">
        <v>44217</v>
      </c>
      <c r="L1058">
        <v>20210021949</v>
      </c>
      <c r="M1058" t="s">
        <v>2662</v>
      </c>
      <c r="N1058" s="1">
        <v>44227</v>
      </c>
      <c r="O1058" t="str">
        <f t="shared" si="33"/>
        <v>정상</v>
      </c>
      <c r="P1058" t="str">
        <f t="shared" si="34"/>
        <v>엠피성공</v>
      </c>
      <c r="Q1058" t="s">
        <v>1954</v>
      </c>
      <c r="R1058"/>
      <c r="S1058"/>
      <c r="T1058"/>
      <c r="U1058"/>
      <c r="V1058"/>
      <c r="W1058" t="s">
        <v>1958</v>
      </c>
      <c r="X1058" s="1">
        <v>51522</v>
      </c>
    </row>
    <row r="1059" spans="1:24">
      <c r="A1059" t="s">
        <v>2304</v>
      </c>
      <c r="B1059" t="s">
        <v>2319</v>
      </c>
      <c r="C1059" t="s">
        <v>2239</v>
      </c>
      <c r="D1059" t="s">
        <v>2371</v>
      </c>
      <c r="E1059" t="s">
        <v>2611</v>
      </c>
      <c r="F1059" t="s">
        <v>2651</v>
      </c>
      <c r="G1059" t="s">
        <v>2653</v>
      </c>
      <c r="H1059">
        <v>37800</v>
      </c>
      <c r="I1059" t="s">
        <v>2656</v>
      </c>
      <c r="J1059" s="1">
        <v>44217</v>
      </c>
      <c r="K1059" s="1">
        <v>44217</v>
      </c>
      <c r="L1059">
        <v>20210023143</v>
      </c>
      <c r="M1059" t="s">
        <v>2662</v>
      </c>
      <c r="N1059" s="1">
        <v>44227</v>
      </c>
      <c r="O1059" t="str">
        <f t="shared" si="33"/>
        <v>정상</v>
      </c>
      <c r="P1059" t="str">
        <f t="shared" si="34"/>
        <v>엠피가온</v>
      </c>
      <c r="Q1059" t="s">
        <v>1954</v>
      </c>
      <c r="R1059"/>
      <c r="S1059"/>
      <c r="T1059"/>
      <c r="U1059"/>
      <c r="V1059"/>
      <c r="W1059" t="s">
        <v>1960</v>
      </c>
      <c r="X1059" s="1">
        <v>62479</v>
      </c>
    </row>
    <row r="1060" spans="1:24">
      <c r="A1060" t="s">
        <v>2303</v>
      </c>
      <c r="B1060" t="s">
        <v>2318</v>
      </c>
      <c r="C1060" t="s">
        <v>2237</v>
      </c>
      <c r="D1060" t="s">
        <v>2402</v>
      </c>
      <c r="E1060" t="s">
        <v>2547</v>
      </c>
      <c r="F1060" t="s">
        <v>2651</v>
      </c>
      <c r="G1060" t="s">
        <v>2653</v>
      </c>
      <c r="H1060">
        <v>38682</v>
      </c>
      <c r="I1060" t="s">
        <v>2657</v>
      </c>
      <c r="J1060" s="1">
        <v>44217</v>
      </c>
      <c r="K1060" s="1">
        <v>44217</v>
      </c>
      <c r="L1060">
        <v>42142522310000</v>
      </c>
      <c r="M1060" t="s">
        <v>2662</v>
      </c>
      <c r="N1060" s="1">
        <v>44227</v>
      </c>
      <c r="O1060" t="str">
        <f t="shared" si="33"/>
        <v>정상</v>
      </c>
      <c r="P1060" t="str">
        <f t="shared" si="34"/>
        <v>엠피의정부</v>
      </c>
      <c r="Q1060" t="s">
        <v>1954</v>
      </c>
      <c r="R1060"/>
      <c r="S1060"/>
      <c r="T1060"/>
      <c r="U1060"/>
      <c r="V1060"/>
      <c r="W1060" t="s">
        <v>1958</v>
      </c>
      <c r="X1060"/>
    </row>
    <row r="1061" spans="1:24">
      <c r="A1061" t="s">
        <v>990</v>
      </c>
      <c r="B1061" t="s">
        <v>2326</v>
      </c>
      <c r="C1061" t="s">
        <v>2242</v>
      </c>
      <c r="D1061" t="s">
        <v>2396</v>
      </c>
      <c r="E1061" t="s">
        <v>2544</v>
      </c>
      <c r="F1061" t="s">
        <v>2651</v>
      </c>
      <c r="G1061" t="s">
        <v>2653</v>
      </c>
      <c r="H1061">
        <v>30739</v>
      </c>
      <c r="I1061" t="s">
        <v>2656</v>
      </c>
      <c r="J1061" s="1">
        <v>44217</v>
      </c>
      <c r="K1061" s="1">
        <v>44217</v>
      </c>
      <c r="L1061">
        <v>42142521610000</v>
      </c>
      <c r="M1061" t="s">
        <v>2662</v>
      </c>
      <c r="N1061" s="1">
        <v>44227</v>
      </c>
      <c r="O1061" t="str">
        <f t="shared" si="33"/>
        <v>정상</v>
      </c>
      <c r="P1061" t="str">
        <f t="shared" si="34"/>
        <v>엠피성공</v>
      </c>
      <c r="Q1061" t="s">
        <v>1954</v>
      </c>
      <c r="R1061"/>
      <c r="S1061"/>
      <c r="T1061"/>
      <c r="U1061"/>
      <c r="V1061"/>
      <c r="W1061" t="s">
        <v>1958</v>
      </c>
      <c r="X1061"/>
    </row>
    <row r="1062" spans="1:24">
      <c r="A1062" t="s">
        <v>2314</v>
      </c>
      <c r="B1062" t="s">
        <v>2329</v>
      </c>
      <c r="C1062"/>
      <c r="D1062" t="s">
        <v>2408</v>
      </c>
      <c r="E1062" t="s">
        <v>2593</v>
      </c>
      <c r="F1062" t="s">
        <v>2651</v>
      </c>
      <c r="G1062" t="s">
        <v>2653</v>
      </c>
      <c r="H1062">
        <v>52590</v>
      </c>
      <c r="I1062" t="s">
        <v>2656</v>
      </c>
      <c r="J1062" s="1">
        <v>44217</v>
      </c>
      <c r="K1062" s="1">
        <v>44217</v>
      </c>
      <c r="L1062">
        <v>42145890180000</v>
      </c>
      <c r="M1062" t="s">
        <v>2662</v>
      </c>
      <c r="N1062" s="1">
        <v>44227</v>
      </c>
      <c r="O1062" t="str">
        <f t="shared" si="33"/>
        <v>정상</v>
      </c>
      <c r="P1062" t="str">
        <f t="shared" si="34"/>
        <v>엠피제이엔제이</v>
      </c>
      <c r="Q1062" t="s">
        <v>1954</v>
      </c>
      <c r="R1062"/>
      <c r="S1062"/>
      <c r="T1062"/>
      <c r="U1062"/>
      <c r="V1062"/>
      <c r="W1062" t="s">
        <v>1958</v>
      </c>
      <c r="X1062"/>
    </row>
    <row r="1063" spans="1:24">
      <c r="A1063" t="s">
        <v>990</v>
      </c>
      <c r="B1063" t="s">
        <v>2326</v>
      </c>
      <c r="C1063" t="s">
        <v>2344</v>
      </c>
      <c r="D1063" t="s">
        <v>2409</v>
      </c>
      <c r="E1063" t="s">
        <v>2552</v>
      </c>
      <c r="F1063" t="s">
        <v>2651</v>
      </c>
      <c r="G1063" t="s">
        <v>2653</v>
      </c>
      <c r="H1063">
        <v>40241</v>
      </c>
      <c r="I1063" t="s">
        <v>2656</v>
      </c>
      <c r="J1063" s="1">
        <v>44216</v>
      </c>
      <c r="K1063" s="1">
        <v>44216</v>
      </c>
      <c r="L1063" t="s">
        <v>1186</v>
      </c>
      <c r="M1063" t="s">
        <v>2662</v>
      </c>
      <c r="N1063" s="1">
        <v>44227</v>
      </c>
      <c r="O1063" t="str">
        <f t="shared" si="33"/>
        <v>정상</v>
      </c>
      <c r="P1063" t="str">
        <f t="shared" si="34"/>
        <v>엠피성공</v>
      </c>
      <c r="Q1063" t="s">
        <v>1954</v>
      </c>
      <c r="R1063"/>
      <c r="S1063"/>
      <c r="T1063"/>
      <c r="U1063"/>
      <c r="V1063"/>
      <c r="W1063" t="s">
        <v>1958</v>
      </c>
      <c r="X1063" s="1">
        <v>57730</v>
      </c>
    </row>
    <row r="1064" spans="1:24">
      <c r="A1064" t="s">
        <v>2312</v>
      </c>
      <c r="B1064" t="s">
        <v>2324</v>
      </c>
      <c r="C1064" t="s">
        <v>2360</v>
      </c>
      <c r="D1064" t="s">
        <v>2423</v>
      </c>
      <c r="E1064" t="s">
        <v>2552</v>
      </c>
      <c r="F1064" t="s">
        <v>2651</v>
      </c>
      <c r="G1064" t="s">
        <v>2653</v>
      </c>
      <c r="H1064">
        <v>37626</v>
      </c>
      <c r="I1064" t="s">
        <v>2657</v>
      </c>
      <c r="J1064" s="1">
        <v>44216</v>
      </c>
      <c r="K1064" s="1">
        <v>44216</v>
      </c>
      <c r="L1064" t="s">
        <v>1187</v>
      </c>
      <c r="M1064" t="s">
        <v>2662</v>
      </c>
      <c r="N1064" s="1">
        <v>44227</v>
      </c>
      <c r="O1064" t="str">
        <f t="shared" si="33"/>
        <v>정상</v>
      </c>
      <c r="P1064" t="str">
        <f t="shared" si="34"/>
        <v>엠피피스토스</v>
      </c>
      <c r="Q1064" t="s">
        <v>1954</v>
      </c>
      <c r="R1064"/>
      <c r="S1064"/>
      <c r="T1064"/>
      <c r="U1064"/>
      <c r="V1064"/>
      <c r="W1064" t="s">
        <v>1958</v>
      </c>
      <c r="X1064" s="1">
        <v>62113</v>
      </c>
    </row>
    <row r="1065" spans="1:24">
      <c r="A1065" t="s">
        <v>2312</v>
      </c>
      <c r="B1065" t="s">
        <v>2324</v>
      </c>
      <c r="C1065" t="s">
        <v>2342</v>
      </c>
      <c r="D1065" t="s">
        <v>2435</v>
      </c>
      <c r="E1065" t="s">
        <v>2612</v>
      </c>
      <c r="F1065" t="s">
        <v>2651</v>
      </c>
      <c r="G1065" t="s">
        <v>2653</v>
      </c>
      <c r="H1065">
        <v>20900</v>
      </c>
      <c r="I1065" t="s">
        <v>2656</v>
      </c>
      <c r="J1065" s="1">
        <v>44216</v>
      </c>
      <c r="K1065" s="1">
        <v>44216</v>
      </c>
      <c r="L1065" t="s">
        <v>1188</v>
      </c>
      <c r="M1065" t="s">
        <v>2662</v>
      </c>
      <c r="N1065" s="1">
        <v>44227</v>
      </c>
      <c r="O1065" t="str">
        <f t="shared" si="33"/>
        <v>정상</v>
      </c>
      <c r="P1065" t="str">
        <f t="shared" si="34"/>
        <v>엠피피스토스</v>
      </c>
      <c r="Q1065" t="s">
        <v>1954</v>
      </c>
      <c r="R1065"/>
      <c r="S1065"/>
      <c r="T1065"/>
      <c r="U1065"/>
      <c r="V1065"/>
      <c r="W1065" t="s">
        <v>1958</v>
      </c>
      <c r="X1065"/>
    </row>
    <row r="1066" spans="1:24">
      <c r="A1066" t="s">
        <v>2303</v>
      </c>
      <c r="B1066" t="s">
        <v>2318</v>
      </c>
      <c r="C1066"/>
      <c r="D1066" t="s">
        <v>2370</v>
      </c>
      <c r="E1066" t="s">
        <v>2510</v>
      </c>
      <c r="F1066" t="s">
        <v>2651</v>
      </c>
      <c r="G1066" t="s">
        <v>2653</v>
      </c>
      <c r="H1066">
        <v>30000</v>
      </c>
      <c r="I1066" t="s">
        <v>2656</v>
      </c>
      <c r="J1066" s="1">
        <v>44216</v>
      </c>
      <c r="K1066" s="1">
        <v>44216</v>
      </c>
      <c r="L1066" t="s">
        <v>1189</v>
      </c>
      <c r="M1066" t="s">
        <v>2662</v>
      </c>
      <c r="N1066" s="1">
        <v>44227</v>
      </c>
      <c r="O1066" t="str">
        <f t="shared" si="33"/>
        <v>정상</v>
      </c>
      <c r="P1066" t="str">
        <f t="shared" si="34"/>
        <v>엠피의정부</v>
      </c>
      <c r="Q1066" t="s">
        <v>1954</v>
      </c>
      <c r="R1066"/>
      <c r="S1066"/>
      <c r="T1066"/>
      <c r="U1066"/>
      <c r="V1066"/>
      <c r="W1066" t="s">
        <v>1958</v>
      </c>
      <c r="X1066"/>
    </row>
    <row r="1067" spans="1:24">
      <c r="A1067" t="s">
        <v>2312</v>
      </c>
      <c r="B1067" t="s">
        <v>2324</v>
      </c>
      <c r="C1067" t="s">
        <v>2342</v>
      </c>
      <c r="D1067" t="s">
        <v>2463</v>
      </c>
      <c r="E1067" t="s">
        <v>2613</v>
      </c>
      <c r="F1067" t="s">
        <v>2651</v>
      </c>
      <c r="G1067" t="s">
        <v>2653</v>
      </c>
      <c r="H1067">
        <v>117490</v>
      </c>
      <c r="I1067" t="s">
        <v>2657</v>
      </c>
      <c r="J1067" s="1">
        <v>44216</v>
      </c>
      <c r="K1067" s="1">
        <v>44216</v>
      </c>
      <c r="L1067">
        <v>320210145877</v>
      </c>
      <c r="M1067" t="s">
        <v>2662</v>
      </c>
      <c r="N1067" s="1">
        <v>44227</v>
      </c>
      <c r="O1067" t="str">
        <f t="shared" si="33"/>
        <v>정상</v>
      </c>
      <c r="P1067" t="str">
        <f t="shared" si="34"/>
        <v>엠피피스토스</v>
      </c>
      <c r="Q1067" t="s">
        <v>1954</v>
      </c>
      <c r="R1067"/>
      <c r="S1067"/>
      <c r="T1067"/>
      <c r="U1067"/>
      <c r="V1067"/>
      <c r="W1067" t="s">
        <v>1958</v>
      </c>
      <c r="X1067" s="1">
        <v>73800</v>
      </c>
    </row>
    <row r="1068" spans="1:24">
      <c r="A1068" t="s">
        <v>2312</v>
      </c>
      <c r="B1068" t="s">
        <v>2324</v>
      </c>
      <c r="C1068" t="s">
        <v>2341</v>
      </c>
      <c r="D1068" t="s">
        <v>2385</v>
      </c>
      <c r="E1068" t="s">
        <v>2505</v>
      </c>
      <c r="F1068" t="s">
        <v>2651</v>
      </c>
      <c r="G1068" t="s">
        <v>2653</v>
      </c>
      <c r="H1068">
        <v>20000</v>
      </c>
      <c r="I1068" t="s">
        <v>2657</v>
      </c>
      <c r="J1068" s="1">
        <v>44216</v>
      </c>
      <c r="K1068" s="1">
        <v>44216</v>
      </c>
      <c r="L1068">
        <v>320210145563</v>
      </c>
      <c r="M1068" t="s">
        <v>2662</v>
      </c>
      <c r="N1068" s="1">
        <v>44227</v>
      </c>
      <c r="O1068" t="str">
        <f t="shared" si="33"/>
        <v>정상</v>
      </c>
      <c r="P1068" t="str">
        <f t="shared" si="34"/>
        <v>엠피피스토스</v>
      </c>
      <c r="Q1068" t="s">
        <v>1954</v>
      </c>
      <c r="R1068"/>
      <c r="S1068"/>
      <c r="T1068"/>
      <c r="U1068"/>
      <c r="V1068"/>
      <c r="W1068" t="s">
        <v>1958</v>
      </c>
      <c r="X1068" s="1">
        <v>51521</v>
      </c>
    </row>
    <row r="1069" spans="1:24">
      <c r="A1069" t="s">
        <v>2303</v>
      </c>
      <c r="B1069" t="s">
        <v>2318</v>
      </c>
      <c r="C1069" t="s">
        <v>2237</v>
      </c>
      <c r="D1069" t="s">
        <v>2379</v>
      </c>
      <c r="E1069" t="s">
        <v>2139</v>
      </c>
      <c r="F1069" t="s">
        <v>2651</v>
      </c>
      <c r="G1069" t="s">
        <v>2653</v>
      </c>
      <c r="H1069">
        <v>21580</v>
      </c>
      <c r="I1069" t="s">
        <v>2656</v>
      </c>
      <c r="J1069" s="1">
        <v>44216</v>
      </c>
      <c r="K1069" s="1">
        <v>44216</v>
      </c>
      <c r="L1069">
        <v>320210146264</v>
      </c>
      <c r="M1069" t="s">
        <v>2662</v>
      </c>
      <c r="N1069" s="1">
        <v>44227</v>
      </c>
      <c r="O1069" t="str">
        <f t="shared" si="33"/>
        <v>정상</v>
      </c>
      <c r="P1069" t="str">
        <f t="shared" si="34"/>
        <v>엠피의정부</v>
      </c>
      <c r="Q1069" t="s">
        <v>1954</v>
      </c>
      <c r="R1069"/>
      <c r="S1069"/>
      <c r="T1069"/>
      <c r="U1069"/>
      <c r="V1069"/>
      <c r="W1069" t="s">
        <v>1958</v>
      </c>
      <c r="X1069" s="1">
        <v>51521</v>
      </c>
    </row>
    <row r="1070" spans="1:24">
      <c r="A1070" t="s">
        <v>2312</v>
      </c>
      <c r="B1070" t="s">
        <v>2324</v>
      </c>
      <c r="C1070" t="s">
        <v>2342</v>
      </c>
      <c r="D1070" t="s">
        <v>2459</v>
      </c>
      <c r="E1070" t="s">
        <v>2597</v>
      </c>
      <c r="F1070" t="s">
        <v>2651</v>
      </c>
      <c r="G1070" t="s">
        <v>2653</v>
      </c>
      <c r="H1070">
        <v>20000</v>
      </c>
      <c r="I1070" t="s">
        <v>2656</v>
      </c>
      <c r="J1070" s="1">
        <v>44216</v>
      </c>
      <c r="K1070" s="1">
        <v>44216</v>
      </c>
      <c r="L1070" t="s">
        <v>1190</v>
      </c>
      <c r="M1070" t="s">
        <v>2662</v>
      </c>
      <c r="N1070" s="1">
        <v>44227</v>
      </c>
      <c r="O1070" t="str">
        <f t="shared" si="33"/>
        <v>정상</v>
      </c>
      <c r="P1070" t="str">
        <f t="shared" si="34"/>
        <v>엠피피스토스</v>
      </c>
      <c r="Q1070" t="s">
        <v>1954</v>
      </c>
      <c r="R1070"/>
      <c r="S1070"/>
      <c r="T1070"/>
      <c r="U1070"/>
      <c r="V1070"/>
      <c r="W1070" t="s">
        <v>1958</v>
      </c>
      <c r="X1070"/>
    </row>
    <row r="1071" spans="1:24">
      <c r="A1071" t="s">
        <v>991</v>
      </c>
      <c r="B1071"/>
      <c r="C1071"/>
      <c r="D1071" t="s">
        <v>2381</v>
      </c>
      <c r="E1071" t="s">
        <v>2530</v>
      </c>
      <c r="F1071" t="s">
        <v>2651</v>
      </c>
      <c r="G1071" t="s">
        <v>2653</v>
      </c>
      <c r="H1071">
        <v>25000</v>
      </c>
      <c r="I1071" t="s">
        <v>2656</v>
      </c>
      <c r="J1071" s="1">
        <v>44216</v>
      </c>
      <c r="K1071" s="1">
        <v>44216</v>
      </c>
      <c r="L1071" t="s">
        <v>1191</v>
      </c>
      <c r="M1071" t="s">
        <v>2662</v>
      </c>
      <c r="N1071" s="1">
        <v>44227</v>
      </c>
      <c r="O1071" t="str">
        <f t="shared" si="33"/>
        <v>정상</v>
      </c>
      <c r="P1071" t="str">
        <f t="shared" si="34"/>
        <v>엠피송내</v>
      </c>
      <c r="Q1071" t="s">
        <v>1954</v>
      </c>
      <c r="R1071"/>
      <c r="S1071"/>
      <c r="T1071"/>
      <c r="U1071"/>
      <c r="V1071"/>
      <c r="W1071" t="s">
        <v>1958</v>
      </c>
      <c r="X1071"/>
    </row>
    <row r="1072" spans="1:24">
      <c r="A1072" t="s">
        <v>2302</v>
      </c>
      <c r="B1072" t="s">
        <v>2317</v>
      </c>
      <c r="C1072" t="s">
        <v>2352</v>
      </c>
      <c r="D1072" t="s">
        <v>2048</v>
      </c>
      <c r="E1072" t="s">
        <v>2595</v>
      </c>
      <c r="F1072" t="s">
        <v>2651</v>
      </c>
      <c r="G1072" t="s">
        <v>2655</v>
      </c>
      <c r="H1072">
        <v>20940</v>
      </c>
      <c r="I1072" t="s">
        <v>2656</v>
      </c>
      <c r="J1072" s="1">
        <v>44216</v>
      </c>
      <c r="K1072" s="1">
        <v>44216</v>
      </c>
      <c r="L1072" t="s">
        <v>1192</v>
      </c>
      <c r="M1072" t="s">
        <v>2662</v>
      </c>
      <c r="N1072" s="1">
        <v>44227</v>
      </c>
      <c r="O1072" t="str">
        <f t="shared" si="33"/>
        <v>정상</v>
      </c>
      <c r="P1072" t="str">
        <f t="shared" si="34"/>
        <v>엠피송내</v>
      </c>
      <c r="Q1072" t="s">
        <v>1954</v>
      </c>
      <c r="R1072"/>
      <c r="S1072"/>
      <c r="T1072"/>
      <c r="U1072"/>
      <c r="V1072"/>
      <c r="W1072" t="s">
        <v>1958</v>
      </c>
      <c r="X1072"/>
    </row>
    <row r="1073" spans="1:24">
      <c r="A1073" t="s">
        <v>2302</v>
      </c>
      <c r="B1073" t="s">
        <v>2317</v>
      </c>
      <c r="C1073" t="s">
        <v>2236</v>
      </c>
      <c r="D1073" t="s">
        <v>2400</v>
      </c>
      <c r="E1073" t="s">
        <v>2531</v>
      </c>
      <c r="F1073" t="s">
        <v>2651</v>
      </c>
      <c r="G1073" t="s">
        <v>2653</v>
      </c>
      <c r="H1073">
        <v>31800</v>
      </c>
      <c r="I1073" t="s">
        <v>2656</v>
      </c>
      <c r="J1073" s="1">
        <v>44216</v>
      </c>
      <c r="K1073" s="1">
        <v>44216</v>
      </c>
      <c r="L1073" t="s">
        <v>1193</v>
      </c>
      <c r="M1073" t="s">
        <v>2662</v>
      </c>
      <c r="N1073" s="1">
        <v>44227</v>
      </c>
      <c r="O1073" t="str">
        <f t="shared" si="33"/>
        <v>정상</v>
      </c>
      <c r="P1073" t="str">
        <f t="shared" si="34"/>
        <v>엠피송내</v>
      </c>
      <c r="Q1073" t="s">
        <v>1954</v>
      </c>
      <c r="R1073"/>
      <c r="S1073"/>
      <c r="T1073"/>
      <c r="U1073"/>
      <c r="V1073"/>
      <c r="W1073" t="s">
        <v>1958</v>
      </c>
      <c r="X1073"/>
    </row>
    <row r="1074" spans="1:24">
      <c r="A1074" t="s">
        <v>2313</v>
      </c>
      <c r="B1074" t="s">
        <v>2327</v>
      </c>
      <c r="C1074" t="s">
        <v>2345</v>
      </c>
      <c r="D1074" t="s">
        <v>2430</v>
      </c>
      <c r="E1074" t="s">
        <v>2572</v>
      </c>
      <c r="F1074" t="s">
        <v>2651</v>
      </c>
      <c r="G1074" t="s">
        <v>2653</v>
      </c>
      <c r="H1074">
        <v>206000</v>
      </c>
      <c r="I1074" t="s">
        <v>2656</v>
      </c>
      <c r="J1074" s="1">
        <v>44216</v>
      </c>
      <c r="K1074" s="1">
        <v>44216</v>
      </c>
      <c r="L1074" t="s">
        <v>1194</v>
      </c>
      <c r="M1074" t="s">
        <v>2662</v>
      </c>
      <c r="N1074" s="1">
        <v>44227</v>
      </c>
      <c r="O1074" t="str">
        <f t="shared" si="33"/>
        <v>정상</v>
      </c>
      <c r="P1074" t="str">
        <f t="shared" si="34"/>
        <v>엠피조은</v>
      </c>
      <c r="Q1074" t="s">
        <v>1954</v>
      </c>
      <c r="R1074"/>
      <c r="S1074"/>
      <c r="T1074"/>
      <c r="U1074"/>
      <c r="V1074"/>
      <c r="W1074" t="s">
        <v>1958</v>
      </c>
      <c r="X1074"/>
    </row>
    <row r="1075" spans="1:24">
      <c r="A1075" t="s">
        <v>2313</v>
      </c>
      <c r="B1075" t="s">
        <v>2327</v>
      </c>
      <c r="C1075" t="s">
        <v>2345</v>
      </c>
      <c r="D1075" t="s">
        <v>2430</v>
      </c>
      <c r="E1075" t="s">
        <v>2597</v>
      </c>
      <c r="F1075" t="s">
        <v>2651</v>
      </c>
      <c r="G1075" t="s">
        <v>2655</v>
      </c>
      <c r="H1075">
        <v>7750</v>
      </c>
      <c r="I1075" t="s">
        <v>2656</v>
      </c>
      <c r="J1075" s="1">
        <v>44216</v>
      </c>
      <c r="K1075" s="1">
        <v>44216</v>
      </c>
      <c r="L1075" t="s">
        <v>1195</v>
      </c>
      <c r="M1075" t="s">
        <v>2662</v>
      </c>
      <c r="N1075" s="1">
        <v>44227</v>
      </c>
      <c r="O1075" t="str">
        <f t="shared" si="33"/>
        <v>정상</v>
      </c>
      <c r="P1075" t="str">
        <f t="shared" si="34"/>
        <v>엠피조은</v>
      </c>
      <c r="Q1075" t="s">
        <v>1954</v>
      </c>
      <c r="R1075"/>
      <c r="S1075"/>
      <c r="T1075"/>
      <c r="U1075"/>
      <c r="V1075"/>
      <c r="W1075" t="s">
        <v>1958</v>
      </c>
      <c r="X1075"/>
    </row>
    <row r="1076" spans="1:24">
      <c r="A1076" t="s">
        <v>2313</v>
      </c>
      <c r="B1076" t="s">
        <v>2327</v>
      </c>
      <c r="C1076" t="s">
        <v>2345</v>
      </c>
      <c r="D1076" t="s">
        <v>2430</v>
      </c>
      <c r="E1076" t="s">
        <v>2146</v>
      </c>
      <c r="F1076" t="s">
        <v>2651</v>
      </c>
      <c r="G1076" t="s">
        <v>2655</v>
      </c>
      <c r="H1076">
        <v>7970</v>
      </c>
      <c r="I1076" t="s">
        <v>2656</v>
      </c>
      <c r="J1076" s="1">
        <v>44216</v>
      </c>
      <c r="K1076" s="1">
        <v>44216</v>
      </c>
      <c r="L1076" t="s">
        <v>1196</v>
      </c>
      <c r="M1076" t="s">
        <v>2662</v>
      </c>
      <c r="N1076" s="1">
        <v>44227</v>
      </c>
      <c r="O1076" t="str">
        <f t="shared" si="33"/>
        <v>정상</v>
      </c>
      <c r="P1076" t="str">
        <f t="shared" si="34"/>
        <v>엠피조은</v>
      </c>
      <c r="Q1076" t="s">
        <v>1954</v>
      </c>
      <c r="R1076"/>
      <c r="S1076"/>
      <c r="T1076"/>
      <c r="U1076"/>
      <c r="V1076"/>
      <c r="W1076" t="s">
        <v>1958</v>
      </c>
      <c r="X1076"/>
    </row>
    <row r="1077" spans="1:24">
      <c r="A1077" t="s">
        <v>2313</v>
      </c>
      <c r="B1077" t="s">
        <v>2327</v>
      </c>
      <c r="C1077" t="s">
        <v>2345</v>
      </c>
      <c r="D1077" t="s">
        <v>2101</v>
      </c>
      <c r="E1077" t="s">
        <v>2531</v>
      </c>
      <c r="F1077" t="s">
        <v>2651</v>
      </c>
      <c r="G1077" t="s">
        <v>2653</v>
      </c>
      <c r="H1077">
        <v>114840</v>
      </c>
      <c r="I1077" t="s">
        <v>2656</v>
      </c>
      <c r="J1077" s="1">
        <v>44216</v>
      </c>
      <c r="K1077" s="1">
        <v>44216</v>
      </c>
      <c r="L1077" t="s">
        <v>1197</v>
      </c>
      <c r="M1077" t="s">
        <v>2662</v>
      </c>
      <c r="N1077" s="1">
        <v>44227</v>
      </c>
      <c r="O1077" t="str">
        <f t="shared" si="33"/>
        <v>정상</v>
      </c>
      <c r="P1077" t="str">
        <f t="shared" si="34"/>
        <v>엠피조은</v>
      </c>
      <c r="Q1077" t="s">
        <v>1954</v>
      </c>
      <c r="R1077"/>
      <c r="S1077"/>
      <c r="T1077"/>
      <c r="U1077"/>
      <c r="V1077"/>
      <c r="W1077" t="s">
        <v>1958</v>
      </c>
      <c r="X1077"/>
    </row>
    <row r="1078" spans="1:24">
      <c r="A1078" t="s">
        <v>2312</v>
      </c>
      <c r="B1078" t="s">
        <v>2324</v>
      </c>
      <c r="C1078" t="s">
        <v>2360</v>
      </c>
      <c r="D1078" t="s">
        <v>2423</v>
      </c>
      <c r="E1078" t="s">
        <v>2523</v>
      </c>
      <c r="F1078" t="s">
        <v>2651</v>
      </c>
      <c r="G1078" t="s">
        <v>2653</v>
      </c>
      <c r="H1078">
        <v>35100</v>
      </c>
      <c r="I1078" t="s">
        <v>2656</v>
      </c>
      <c r="J1078" s="1">
        <v>44216</v>
      </c>
      <c r="K1078" s="1">
        <v>44216</v>
      </c>
      <c r="L1078" t="s">
        <v>1198</v>
      </c>
      <c r="M1078" t="s">
        <v>2662</v>
      </c>
      <c r="N1078" s="1">
        <v>44227</v>
      </c>
      <c r="O1078" t="str">
        <f t="shared" si="33"/>
        <v>정상</v>
      </c>
      <c r="P1078" t="str">
        <f t="shared" si="34"/>
        <v>엠피피스토스</v>
      </c>
      <c r="Q1078" t="s">
        <v>1954</v>
      </c>
      <c r="R1078"/>
      <c r="S1078"/>
      <c r="T1078"/>
      <c r="U1078"/>
      <c r="V1078"/>
      <c r="W1078" t="s">
        <v>1958</v>
      </c>
      <c r="X1078" s="1">
        <v>51521</v>
      </c>
    </row>
    <row r="1079" spans="1:24">
      <c r="A1079" t="s">
        <v>2305</v>
      </c>
      <c r="B1079" t="s">
        <v>2328</v>
      </c>
      <c r="C1079" t="s">
        <v>2347</v>
      </c>
      <c r="D1079" t="s">
        <v>2392</v>
      </c>
      <c r="E1079" t="s">
        <v>2523</v>
      </c>
      <c r="F1079" t="s">
        <v>2651</v>
      </c>
      <c r="G1079" t="s">
        <v>2653</v>
      </c>
      <c r="H1079">
        <v>66220</v>
      </c>
      <c r="I1079" t="s">
        <v>2656</v>
      </c>
      <c r="J1079" s="1">
        <v>44216</v>
      </c>
      <c r="K1079" s="1">
        <v>44216</v>
      </c>
      <c r="L1079" t="s">
        <v>1199</v>
      </c>
      <c r="M1079" t="s">
        <v>2662</v>
      </c>
      <c r="N1079" s="1">
        <v>44227</v>
      </c>
      <c r="O1079" t="str">
        <f t="shared" si="33"/>
        <v>정상</v>
      </c>
      <c r="P1079" t="s">
        <v>6821</v>
      </c>
      <c r="Q1079" t="s">
        <v>1954</v>
      </c>
      <c r="R1079"/>
      <c r="S1079"/>
      <c r="T1079"/>
      <c r="U1079"/>
      <c r="V1079"/>
      <c r="W1079" t="s">
        <v>1958</v>
      </c>
      <c r="X1079" s="1">
        <v>59921</v>
      </c>
    </row>
    <row r="1080" spans="1:24">
      <c r="A1080" t="s">
        <v>2302</v>
      </c>
      <c r="B1080" t="s">
        <v>2317</v>
      </c>
      <c r="C1080" t="s">
        <v>2352</v>
      </c>
      <c r="D1080" t="s">
        <v>2400</v>
      </c>
      <c r="E1080" t="s">
        <v>2154</v>
      </c>
      <c r="F1080" t="s">
        <v>2651</v>
      </c>
      <c r="G1080" t="s">
        <v>2653</v>
      </c>
      <c r="H1080">
        <v>55640</v>
      </c>
      <c r="I1080" t="s">
        <v>2656</v>
      </c>
      <c r="J1080" s="1">
        <v>44216</v>
      </c>
      <c r="K1080" s="1">
        <v>44216</v>
      </c>
      <c r="L1080" t="s">
        <v>1200</v>
      </c>
      <c r="M1080" t="s">
        <v>2662</v>
      </c>
      <c r="N1080" s="1">
        <v>44227</v>
      </c>
      <c r="O1080" t="str">
        <f t="shared" si="33"/>
        <v>정상</v>
      </c>
      <c r="P1080" t="str">
        <f t="shared" si="34"/>
        <v>엠피송내</v>
      </c>
      <c r="Q1080" t="s">
        <v>1954</v>
      </c>
      <c r="R1080"/>
      <c r="S1080"/>
      <c r="T1080"/>
      <c r="U1080"/>
      <c r="V1080"/>
      <c r="W1080" t="s">
        <v>1958</v>
      </c>
      <c r="X1080" s="1">
        <v>51521</v>
      </c>
    </row>
    <row r="1081" spans="1:24">
      <c r="A1081" t="s">
        <v>2312</v>
      </c>
      <c r="B1081" t="s">
        <v>2324</v>
      </c>
      <c r="C1081" t="s">
        <v>2360</v>
      </c>
      <c r="D1081" t="s">
        <v>2423</v>
      </c>
      <c r="E1081" t="s">
        <v>2519</v>
      </c>
      <c r="F1081" t="s">
        <v>2651</v>
      </c>
      <c r="G1081" t="s">
        <v>2655</v>
      </c>
      <c r="H1081">
        <v>14800</v>
      </c>
      <c r="I1081" t="s">
        <v>2656</v>
      </c>
      <c r="J1081" s="1">
        <v>44216</v>
      </c>
      <c r="K1081" s="1">
        <v>44216</v>
      </c>
      <c r="L1081" t="s">
        <v>1201</v>
      </c>
      <c r="M1081" t="s">
        <v>2662</v>
      </c>
      <c r="N1081" s="1">
        <v>44227</v>
      </c>
      <c r="O1081" t="str">
        <f t="shared" si="33"/>
        <v>정상</v>
      </c>
      <c r="P1081" t="str">
        <f t="shared" si="34"/>
        <v>엠피피스토스</v>
      </c>
      <c r="Q1081" t="s">
        <v>1954</v>
      </c>
      <c r="R1081"/>
      <c r="S1081"/>
      <c r="T1081"/>
      <c r="U1081"/>
      <c r="V1081"/>
      <c r="W1081" t="s">
        <v>1958</v>
      </c>
      <c r="X1081" s="1">
        <v>49694</v>
      </c>
    </row>
    <row r="1082" spans="1:24">
      <c r="A1082" t="s">
        <v>2309</v>
      </c>
      <c r="B1082" t="s">
        <v>2326</v>
      </c>
      <c r="C1082" t="s">
        <v>2344</v>
      </c>
      <c r="D1082" t="s">
        <v>2390</v>
      </c>
      <c r="E1082" t="s">
        <v>2519</v>
      </c>
      <c r="F1082" t="s">
        <v>2651</v>
      </c>
      <c r="G1082" t="s">
        <v>2655</v>
      </c>
      <c r="H1082">
        <v>6350</v>
      </c>
      <c r="I1082" t="s">
        <v>2656</v>
      </c>
      <c r="J1082" s="1">
        <v>44216</v>
      </c>
      <c r="K1082" s="1">
        <v>44216</v>
      </c>
      <c r="L1082" t="s">
        <v>1202</v>
      </c>
      <c r="M1082" t="s">
        <v>2662</v>
      </c>
      <c r="N1082" s="1">
        <v>44227</v>
      </c>
      <c r="O1082" t="str">
        <f t="shared" si="33"/>
        <v>정상</v>
      </c>
      <c r="P1082" t="str">
        <f t="shared" si="34"/>
        <v>엠피성공</v>
      </c>
      <c r="Q1082" t="s">
        <v>1954</v>
      </c>
      <c r="R1082"/>
      <c r="S1082"/>
      <c r="T1082"/>
      <c r="U1082"/>
      <c r="V1082"/>
      <c r="W1082" t="s">
        <v>1958</v>
      </c>
      <c r="X1082" s="1">
        <v>49694</v>
      </c>
    </row>
    <row r="1083" spans="1:24">
      <c r="A1083" t="s">
        <v>2309</v>
      </c>
      <c r="B1083" t="s">
        <v>2326</v>
      </c>
      <c r="C1083" t="s">
        <v>2242</v>
      </c>
      <c r="D1083" t="s">
        <v>2390</v>
      </c>
      <c r="E1083" t="s">
        <v>2576</v>
      </c>
      <c r="F1083" t="s">
        <v>2651</v>
      </c>
      <c r="G1083" t="s">
        <v>2653</v>
      </c>
      <c r="H1083">
        <v>68000</v>
      </c>
      <c r="I1083" t="s">
        <v>2656</v>
      </c>
      <c r="J1083" s="1">
        <v>44216</v>
      </c>
      <c r="K1083" s="1">
        <v>44216</v>
      </c>
      <c r="L1083" t="s">
        <v>1203</v>
      </c>
      <c r="M1083" t="s">
        <v>2662</v>
      </c>
      <c r="N1083" s="1">
        <v>44227</v>
      </c>
      <c r="O1083" t="str">
        <f t="shared" ref="O1083:O1146" si="35" xml:space="preserve"> IF(K1083&gt;N1083,W1083,I1083)</f>
        <v>정상</v>
      </c>
      <c r="P1083" t="str">
        <f t="shared" si="34"/>
        <v>엠피성공</v>
      </c>
      <c r="Q1083" t="s">
        <v>1954</v>
      </c>
      <c r="R1083"/>
      <c r="S1083"/>
      <c r="T1083"/>
      <c r="U1083"/>
      <c r="V1083"/>
      <c r="W1083" t="s">
        <v>2664</v>
      </c>
      <c r="X1083" s="1">
        <v>70148</v>
      </c>
    </row>
    <row r="1084" spans="1:24">
      <c r="A1084" t="s">
        <v>2314</v>
      </c>
      <c r="B1084" t="s">
        <v>2329</v>
      </c>
      <c r="C1084" t="s">
        <v>2354</v>
      </c>
      <c r="D1084" t="s">
        <v>2428</v>
      </c>
      <c r="E1084" t="s">
        <v>2577</v>
      </c>
      <c r="F1084" t="s">
        <v>2651</v>
      </c>
      <c r="G1084" t="s">
        <v>2653</v>
      </c>
      <c r="H1084">
        <v>68000</v>
      </c>
      <c r="I1084" t="s">
        <v>2656</v>
      </c>
      <c r="J1084" s="1">
        <v>44216</v>
      </c>
      <c r="K1084" s="1">
        <v>44216</v>
      </c>
      <c r="L1084" t="s">
        <v>1204</v>
      </c>
      <c r="M1084" t="s">
        <v>2662</v>
      </c>
      <c r="N1084" s="1">
        <v>44227</v>
      </c>
      <c r="O1084" t="str">
        <f t="shared" si="35"/>
        <v>정상</v>
      </c>
      <c r="P1084" t="s">
        <v>984</v>
      </c>
      <c r="Q1084" t="s">
        <v>1954</v>
      </c>
      <c r="R1084"/>
      <c r="S1084"/>
      <c r="T1084"/>
      <c r="U1084"/>
      <c r="V1084"/>
      <c r="W1084" t="s">
        <v>1958</v>
      </c>
      <c r="X1084" s="1">
        <v>55173</v>
      </c>
    </row>
    <row r="1085" spans="1:24">
      <c r="A1085" t="s">
        <v>2308</v>
      </c>
      <c r="B1085" t="s">
        <v>2322</v>
      </c>
      <c r="C1085" t="s">
        <v>2339</v>
      </c>
      <c r="D1085" t="s">
        <v>2464</v>
      </c>
      <c r="E1085" t="s">
        <v>2525</v>
      </c>
      <c r="F1085" t="s">
        <v>2651</v>
      </c>
      <c r="G1085" t="s">
        <v>2653</v>
      </c>
      <c r="H1085">
        <v>35000</v>
      </c>
      <c r="I1085" t="s">
        <v>2656</v>
      </c>
      <c r="J1085" s="1">
        <v>44216</v>
      </c>
      <c r="K1085" s="1">
        <v>44216</v>
      </c>
      <c r="L1085">
        <v>20210337870</v>
      </c>
      <c r="M1085" t="s">
        <v>2662</v>
      </c>
      <c r="N1085" s="1">
        <v>44227</v>
      </c>
      <c r="O1085" t="str">
        <f t="shared" si="35"/>
        <v>정상</v>
      </c>
      <c r="P1085" t="str">
        <f t="shared" si="34"/>
        <v>엠피상동</v>
      </c>
      <c r="Q1085" t="s">
        <v>1954</v>
      </c>
      <c r="R1085"/>
      <c r="S1085"/>
      <c r="T1085"/>
      <c r="U1085"/>
      <c r="V1085"/>
      <c r="W1085" t="s">
        <v>1958</v>
      </c>
      <c r="X1085"/>
    </row>
    <row r="1086" spans="1:24">
      <c r="A1086" t="s">
        <v>2312</v>
      </c>
      <c r="B1086" t="s">
        <v>2324</v>
      </c>
      <c r="C1086" t="s">
        <v>2358</v>
      </c>
      <c r="D1086" t="s">
        <v>2465</v>
      </c>
      <c r="E1086" t="s">
        <v>2502</v>
      </c>
      <c r="F1086" t="s">
        <v>2651</v>
      </c>
      <c r="G1086" t="s">
        <v>2655</v>
      </c>
      <c r="H1086">
        <v>23605</v>
      </c>
      <c r="I1086" t="s">
        <v>2656</v>
      </c>
      <c r="J1086" s="1">
        <v>44216</v>
      </c>
      <c r="K1086" s="1">
        <v>44216</v>
      </c>
      <c r="L1086">
        <v>20210336812</v>
      </c>
      <c r="M1086" t="s">
        <v>2662</v>
      </c>
      <c r="N1086" s="1">
        <v>44227</v>
      </c>
      <c r="O1086" t="str">
        <f t="shared" si="35"/>
        <v>정상</v>
      </c>
      <c r="P1086" t="str">
        <f t="shared" si="34"/>
        <v>엠피피스토스</v>
      </c>
      <c r="Q1086" t="s">
        <v>1954</v>
      </c>
      <c r="R1086"/>
      <c r="S1086"/>
      <c r="T1086"/>
      <c r="U1086"/>
      <c r="V1086"/>
      <c r="W1086" t="s">
        <v>1958</v>
      </c>
      <c r="X1086"/>
    </row>
    <row r="1087" spans="1:24">
      <c r="A1087" t="s">
        <v>2312</v>
      </c>
      <c r="B1087" t="s">
        <v>2324</v>
      </c>
      <c r="C1087" t="s">
        <v>2358</v>
      </c>
      <c r="D1087" t="s">
        <v>2465</v>
      </c>
      <c r="E1087" t="s">
        <v>2524</v>
      </c>
      <c r="F1087" t="s">
        <v>2651</v>
      </c>
      <c r="G1087" t="s">
        <v>2653</v>
      </c>
      <c r="H1087">
        <v>55000</v>
      </c>
      <c r="I1087" t="s">
        <v>2656</v>
      </c>
      <c r="J1087" s="1">
        <v>44216</v>
      </c>
      <c r="K1087" s="1">
        <v>44216</v>
      </c>
      <c r="L1087">
        <v>20210336783</v>
      </c>
      <c r="M1087" t="s">
        <v>2662</v>
      </c>
      <c r="N1087" s="1">
        <v>44227</v>
      </c>
      <c r="O1087" t="str">
        <f t="shared" si="35"/>
        <v>정상</v>
      </c>
      <c r="P1087" t="str">
        <f t="shared" si="34"/>
        <v>엠피피스토스</v>
      </c>
      <c r="Q1087" t="s">
        <v>1954</v>
      </c>
      <c r="R1087"/>
      <c r="S1087"/>
      <c r="T1087"/>
      <c r="U1087"/>
      <c r="V1087"/>
      <c r="W1087" t="s">
        <v>1958</v>
      </c>
      <c r="X1087"/>
    </row>
    <row r="1088" spans="1:24">
      <c r="A1088" t="s">
        <v>2313</v>
      </c>
      <c r="B1088" t="s">
        <v>2327</v>
      </c>
      <c r="C1088" t="s">
        <v>2345</v>
      </c>
      <c r="D1088" t="s">
        <v>2430</v>
      </c>
      <c r="E1088" t="s">
        <v>2503</v>
      </c>
      <c r="F1088" t="s">
        <v>2651</v>
      </c>
      <c r="G1088" t="s">
        <v>2653</v>
      </c>
      <c r="H1088">
        <v>11169</v>
      </c>
      <c r="I1088" t="s">
        <v>2656</v>
      </c>
      <c r="J1088" s="1">
        <v>44216</v>
      </c>
      <c r="K1088" s="1">
        <v>44216</v>
      </c>
      <c r="L1088">
        <v>20210328898</v>
      </c>
      <c r="M1088" t="s">
        <v>2662</v>
      </c>
      <c r="N1088" s="1">
        <v>44227</v>
      </c>
      <c r="O1088" t="str">
        <f t="shared" si="35"/>
        <v>정상</v>
      </c>
      <c r="P1088" t="str">
        <f t="shared" si="34"/>
        <v>엠피조은</v>
      </c>
      <c r="Q1088" t="s">
        <v>1954</v>
      </c>
      <c r="R1088"/>
      <c r="S1088"/>
      <c r="T1088"/>
      <c r="U1088"/>
      <c r="V1088"/>
      <c r="W1088" t="s">
        <v>1958</v>
      </c>
      <c r="X1088"/>
    </row>
    <row r="1089" spans="1:24">
      <c r="A1089" t="s">
        <v>2304</v>
      </c>
      <c r="B1089" t="s">
        <v>2319</v>
      </c>
      <c r="C1089" t="s">
        <v>2239</v>
      </c>
      <c r="D1089" t="s">
        <v>2371</v>
      </c>
      <c r="E1089" t="s">
        <v>2524</v>
      </c>
      <c r="F1089" t="s">
        <v>2651</v>
      </c>
      <c r="G1089" t="s">
        <v>2653</v>
      </c>
      <c r="H1089">
        <v>32900</v>
      </c>
      <c r="I1089" t="s">
        <v>2658</v>
      </c>
      <c r="J1089" s="1">
        <v>44216</v>
      </c>
      <c r="K1089" s="1">
        <v>44216</v>
      </c>
      <c r="L1089">
        <v>20210327109</v>
      </c>
      <c r="M1089" t="s">
        <v>2662</v>
      </c>
      <c r="N1089" s="1">
        <v>44227</v>
      </c>
      <c r="O1089" t="str">
        <f t="shared" si="35"/>
        <v>정상</v>
      </c>
      <c r="P1089" t="str">
        <f t="shared" ref="P1089:P1152" si="36">A1089</f>
        <v>엠피가온</v>
      </c>
      <c r="Q1089" t="s">
        <v>1954</v>
      </c>
      <c r="R1089"/>
      <c r="S1089"/>
      <c r="T1089"/>
      <c r="U1089"/>
      <c r="V1089"/>
      <c r="W1089" t="s">
        <v>1958</v>
      </c>
      <c r="X1089"/>
    </row>
    <row r="1090" spans="1:24">
      <c r="A1090" t="s">
        <v>2313</v>
      </c>
      <c r="B1090" t="s">
        <v>2327</v>
      </c>
      <c r="C1090" t="s">
        <v>2229</v>
      </c>
      <c r="D1090" t="s">
        <v>2430</v>
      </c>
      <c r="E1090" t="s">
        <v>2525</v>
      </c>
      <c r="F1090" t="s">
        <v>2651</v>
      </c>
      <c r="G1090" t="s">
        <v>2653</v>
      </c>
      <c r="H1090">
        <v>65000</v>
      </c>
      <c r="I1090" t="s">
        <v>2656</v>
      </c>
      <c r="J1090" s="1">
        <v>44216</v>
      </c>
      <c r="K1090" s="1">
        <v>44216</v>
      </c>
      <c r="L1090">
        <v>20210328717</v>
      </c>
      <c r="M1090" t="s">
        <v>2662</v>
      </c>
      <c r="N1090" s="1">
        <v>44227</v>
      </c>
      <c r="O1090" t="str">
        <f t="shared" si="35"/>
        <v>정상</v>
      </c>
      <c r="P1090" t="str">
        <f t="shared" si="36"/>
        <v>엠피조은</v>
      </c>
      <c r="Q1090" t="s">
        <v>1954</v>
      </c>
      <c r="R1090"/>
      <c r="S1090"/>
      <c r="T1090"/>
      <c r="U1090"/>
      <c r="V1090"/>
      <c r="W1090" t="s">
        <v>1958</v>
      </c>
      <c r="X1090"/>
    </row>
    <row r="1091" spans="1:24">
      <c r="A1091" t="s">
        <v>2305</v>
      </c>
      <c r="B1091" t="s">
        <v>2328</v>
      </c>
      <c r="C1091" t="s">
        <v>2351</v>
      </c>
      <c r="D1091" t="s">
        <v>2392</v>
      </c>
      <c r="E1091" t="s">
        <v>2529</v>
      </c>
      <c r="F1091" t="s">
        <v>2651</v>
      </c>
      <c r="G1091" t="s">
        <v>2653</v>
      </c>
      <c r="H1091">
        <v>49709</v>
      </c>
      <c r="I1091" t="s">
        <v>2656</v>
      </c>
      <c r="J1091" s="1">
        <v>44216</v>
      </c>
      <c r="K1091" s="1">
        <v>44216</v>
      </c>
      <c r="L1091">
        <v>20210319678</v>
      </c>
      <c r="M1091" t="s">
        <v>2662</v>
      </c>
      <c r="N1091" s="1">
        <v>44227</v>
      </c>
      <c r="O1091" t="str">
        <f t="shared" si="35"/>
        <v>정상</v>
      </c>
      <c r="P1091" t="s">
        <v>6821</v>
      </c>
      <c r="Q1091" t="s">
        <v>1954</v>
      </c>
      <c r="R1091"/>
      <c r="S1091"/>
      <c r="T1091"/>
      <c r="U1091"/>
      <c r="V1091"/>
      <c r="W1091" t="s">
        <v>1958</v>
      </c>
      <c r="X1091"/>
    </row>
    <row r="1092" spans="1:24">
      <c r="A1092" t="s">
        <v>2313</v>
      </c>
      <c r="B1092"/>
      <c r="C1092"/>
      <c r="D1092" t="s">
        <v>2466</v>
      </c>
      <c r="E1092" t="s">
        <v>2497</v>
      </c>
      <c r="F1092" t="s">
        <v>2651</v>
      </c>
      <c r="G1092" t="s">
        <v>2653</v>
      </c>
      <c r="H1092">
        <v>28600</v>
      </c>
      <c r="I1092" t="s">
        <v>2656</v>
      </c>
      <c r="J1092" s="1">
        <v>44216</v>
      </c>
      <c r="K1092" s="1">
        <v>44216</v>
      </c>
      <c r="L1092">
        <v>20210326388</v>
      </c>
      <c r="M1092" t="s">
        <v>2662</v>
      </c>
      <c r="N1092" s="1">
        <v>44227</v>
      </c>
      <c r="O1092" t="str">
        <f t="shared" si="35"/>
        <v>정상</v>
      </c>
      <c r="P1092" t="str">
        <f t="shared" si="36"/>
        <v>엠피조은</v>
      </c>
      <c r="Q1092" t="s">
        <v>1954</v>
      </c>
      <c r="R1092"/>
      <c r="S1092"/>
      <c r="T1092"/>
      <c r="U1092"/>
      <c r="V1092"/>
      <c r="W1092" t="s">
        <v>1958</v>
      </c>
      <c r="X1092"/>
    </row>
    <row r="1093" spans="1:24">
      <c r="A1093" t="s">
        <v>2304</v>
      </c>
      <c r="B1093" t="s">
        <v>2319</v>
      </c>
      <c r="C1093" t="s">
        <v>2335</v>
      </c>
      <c r="D1093" t="s">
        <v>2371</v>
      </c>
      <c r="E1093" t="s">
        <v>2500</v>
      </c>
      <c r="F1093" t="s">
        <v>2651</v>
      </c>
      <c r="G1093" t="s">
        <v>2653</v>
      </c>
      <c r="H1093">
        <v>35000</v>
      </c>
      <c r="I1093" t="s">
        <v>2656</v>
      </c>
      <c r="J1093" s="1">
        <v>44216</v>
      </c>
      <c r="K1093" s="1">
        <v>44216</v>
      </c>
      <c r="L1093">
        <v>20210326973</v>
      </c>
      <c r="M1093" t="s">
        <v>2662</v>
      </c>
      <c r="N1093" s="1">
        <v>44227</v>
      </c>
      <c r="O1093" t="str">
        <f t="shared" si="35"/>
        <v>정상</v>
      </c>
      <c r="P1093" t="str">
        <f t="shared" si="36"/>
        <v>엠피가온</v>
      </c>
      <c r="Q1093" t="s">
        <v>1954</v>
      </c>
      <c r="R1093"/>
      <c r="S1093"/>
      <c r="T1093"/>
      <c r="U1093"/>
      <c r="V1093"/>
      <c r="W1093" t="s">
        <v>1958</v>
      </c>
      <c r="X1093"/>
    </row>
    <row r="1094" spans="1:24">
      <c r="A1094" t="s">
        <v>2313</v>
      </c>
      <c r="B1094" t="s">
        <v>2327</v>
      </c>
      <c r="C1094" t="s">
        <v>2229</v>
      </c>
      <c r="D1094" t="s">
        <v>2430</v>
      </c>
      <c r="E1094" t="s">
        <v>2163</v>
      </c>
      <c r="F1094" t="s">
        <v>2651</v>
      </c>
      <c r="G1094" t="s">
        <v>2653</v>
      </c>
      <c r="H1094">
        <v>30000</v>
      </c>
      <c r="I1094" t="s">
        <v>2656</v>
      </c>
      <c r="J1094" s="1">
        <v>44216</v>
      </c>
      <c r="K1094" s="1">
        <v>44216</v>
      </c>
      <c r="L1094">
        <v>20210328751</v>
      </c>
      <c r="M1094" t="s">
        <v>2662</v>
      </c>
      <c r="N1094" s="1">
        <v>44227</v>
      </c>
      <c r="O1094" t="str">
        <f t="shared" si="35"/>
        <v>정상</v>
      </c>
      <c r="P1094" t="str">
        <f t="shared" si="36"/>
        <v>엠피조은</v>
      </c>
      <c r="Q1094" t="s">
        <v>1954</v>
      </c>
      <c r="R1094"/>
      <c r="S1094"/>
      <c r="T1094"/>
      <c r="U1094"/>
      <c r="V1094"/>
      <c r="W1094" t="s">
        <v>1958</v>
      </c>
      <c r="X1094"/>
    </row>
    <row r="1095" spans="1:24">
      <c r="A1095" t="s">
        <v>2303</v>
      </c>
      <c r="B1095" t="s">
        <v>2318</v>
      </c>
      <c r="C1095"/>
      <c r="D1095" t="s">
        <v>2370</v>
      </c>
      <c r="E1095" t="s">
        <v>2614</v>
      </c>
      <c r="F1095" t="s">
        <v>2651</v>
      </c>
      <c r="G1095" t="s">
        <v>2653</v>
      </c>
      <c r="H1095">
        <v>10000</v>
      </c>
      <c r="I1095" t="s">
        <v>2657</v>
      </c>
      <c r="J1095" s="1">
        <v>44216</v>
      </c>
      <c r="K1095" s="1">
        <v>44216</v>
      </c>
      <c r="L1095">
        <v>52101526810000</v>
      </c>
      <c r="M1095" t="s">
        <v>2662</v>
      </c>
      <c r="N1095" s="1">
        <v>44227</v>
      </c>
      <c r="O1095" t="str">
        <f t="shared" si="35"/>
        <v>정상</v>
      </c>
      <c r="P1095" t="str">
        <f t="shared" si="36"/>
        <v>엠피의정부</v>
      </c>
      <c r="Q1095" t="s">
        <v>1954</v>
      </c>
      <c r="R1095"/>
      <c r="S1095"/>
      <c r="T1095"/>
      <c r="U1095"/>
      <c r="V1095"/>
      <c r="W1095" t="s">
        <v>1958</v>
      </c>
      <c r="X1095" s="1">
        <v>51521</v>
      </c>
    </row>
    <row r="1096" spans="1:24">
      <c r="A1096" t="s">
        <v>2312</v>
      </c>
      <c r="B1096" t="s">
        <v>2324</v>
      </c>
      <c r="C1096" t="s">
        <v>2360</v>
      </c>
      <c r="D1096" t="s">
        <v>2423</v>
      </c>
      <c r="E1096" t="s">
        <v>2615</v>
      </c>
      <c r="F1096" t="s">
        <v>2651</v>
      </c>
      <c r="G1096" t="s">
        <v>2655</v>
      </c>
      <c r="H1096">
        <v>20561</v>
      </c>
      <c r="I1096" t="s">
        <v>2657</v>
      </c>
      <c r="J1096" s="1">
        <v>44216</v>
      </c>
      <c r="K1096" s="1">
        <v>44216</v>
      </c>
      <c r="L1096">
        <v>52101552730000</v>
      </c>
      <c r="M1096" t="s">
        <v>2662</v>
      </c>
      <c r="N1096" s="1">
        <v>44227</v>
      </c>
      <c r="O1096" t="str">
        <f t="shared" si="35"/>
        <v>정상</v>
      </c>
      <c r="P1096" t="str">
        <f t="shared" si="36"/>
        <v>엠피피스토스</v>
      </c>
      <c r="Q1096" t="s">
        <v>1954</v>
      </c>
      <c r="R1096"/>
      <c r="S1096"/>
      <c r="T1096"/>
      <c r="U1096"/>
      <c r="V1096"/>
      <c r="W1096" t="s">
        <v>1958</v>
      </c>
      <c r="X1096" s="1">
        <v>44581</v>
      </c>
    </row>
    <row r="1097" spans="1:24">
      <c r="A1097" t="s">
        <v>2312</v>
      </c>
      <c r="B1097" t="s">
        <v>2324</v>
      </c>
      <c r="C1097" t="s">
        <v>2360</v>
      </c>
      <c r="D1097" t="s">
        <v>2423</v>
      </c>
      <c r="E1097" t="s">
        <v>2616</v>
      </c>
      <c r="F1097" t="s">
        <v>2651</v>
      </c>
      <c r="G1097" t="s">
        <v>2653</v>
      </c>
      <c r="H1097">
        <v>41290</v>
      </c>
      <c r="I1097" t="s">
        <v>2656</v>
      </c>
      <c r="J1097" s="1">
        <v>44216</v>
      </c>
      <c r="K1097" s="1">
        <v>44216</v>
      </c>
      <c r="L1097">
        <v>20210021524</v>
      </c>
      <c r="M1097" t="s">
        <v>2662</v>
      </c>
      <c r="N1097" s="1">
        <v>44227</v>
      </c>
      <c r="O1097" t="str">
        <f t="shared" si="35"/>
        <v>정상</v>
      </c>
      <c r="P1097" t="str">
        <f t="shared" si="36"/>
        <v>엠피피스토스</v>
      </c>
      <c r="Q1097" t="s">
        <v>1954</v>
      </c>
      <c r="R1097"/>
      <c r="S1097"/>
      <c r="T1097"/>
      <c r="U1097"/>
      <c r="V1097"/>
      <c r="W1097" t="s">
        <v>1958</v>
      </c>
      <c r="X1097" s="1">
        <v>72340</v>
      </c>
    </row>
    <row r="1098" spans="1:24">
      <c r="A1098" t="s">
        <v>2305</v>
      </c>
      <c r="B1098" t="s">
        <v>2328</v>
      </c>
      <c r="C1098" t="s">
        <v>2351</v>
      </c>
      <c r="D1098" t="s">
        <v>2392</v>
      </c>
      <c r="E1098" t="s">
        <v>2547</v>
      </c>
      <c r="F1098" t="s">
        <v>2651</v>
      </c>
      <c r="G1098" t="s">
        <v>2653</v>
      </c>
      <c r="H1098">
        <v>31047</v>
      </c>
      <c r="I1098" t="s">
        <v>2656</v>
      </c>
      <c r="J1098" s="1">
        <v>44216</v>
      </c>
      <c r="K1098" s="1">
        <v>44216</v>
      </c>
      <c r="L1098">
        <v>42142518420000</v>
      </c>
      <c r="M1098" t="s">
        <v>2662</v>
      </c>
      <c r="N1098" s="1">
        <v>44227</v>
      </c>
      <c r="O1098" t="str">
        <f t="shared" si="35"/>
        <v>정상</v>
      </c>
      <c r="P1098" t="s">
        <v>6821</v>
      </c>
      <c r="Q1098" t="s">
        <v>1954</v>
      </c>
      <c r="R1098"/>
      <c r="S1098"/>
      <c r="T1098"/>
      <c r="U1098"/>
      <c r="V1098"/>
      <c r="W1098" t="s">
        <v>1958</v>
      </c>
      <c r="X1098"/>
    </row>
    <row r="1099" spans="1:24">
      <c r="A1099" t="s">
        <v>2314</v>
      </c>
      <c r="B1099" t="s">
        <v>2329</v>
      </c>
      <c r="C1099"/>
      <c r="D1099" t="s">
        <v>2099</v>
      </c>
      <c r="E1099" t="s">
        <v>2593</v>
      </c>
      <c r="F1099" t="s">
        <v>2651</v>
      </c>
      <c r="G1099" t="s">
        <v>2653</v>
      </c>
      <c r="H1099">
        <v>16480</v>
      </c>
      <c r="I1099" t="s">
        <v>2657</v>
      </c>
      <c r="J1099" s="1">
        <v>44216</v>
      </c>
      <c r="K1099" s="1">
        <v>44216</v>
      </c>
      <c r="L1099">
        <v>42145879040000</v>
      </c>
      <c r="M1099" t="s">
        <v>2662</v>
      </c>
      <c r="N1099" s="1">
        <v>44227</v>
      </c>
      <c r="O1099" t="str">
        <f t="shared" si="35"/>
        <v>정상</v>
      </c>
      <c r="P1099" t="str">
        <f t="shared" si="36"/>
        <v>엠피제이엔제이</v>
      </c>
      <c r="Q1099" t="s">
        <v>1954</v>
      </c>
      <c r="R1099"/>
      <c r="S1099"/>
      <c r="T1099"/>
      <c r="U1099"/>
      <c r="V1099"/>
      <c r="W1099" t="s">
        <v>1960</v>
      </c>
      <c r="X1099"/>
    </row>
    <row r="1100" spans="1:24">
      <c r="A1100" t="s">
        <v>2303</v>
      </c>
      <c r="B1100" t="s">
        <v>2318</v>
      </c>
      <c r="C1100" t="s">
        <v>2337</v>
      </c>
      <c r="D1100" t="s">
        <v>2398</v>
      </c>
      <c r="E1100" t="s">
        <v>2617</v>
      </c>
      <c r="F1100" t="s">
        <v>2651</v>
      </c>
      <c r="G1100" t="s">
        <v>2653</v>
      </c>
      <c r="H1100">
        <v>13751</v>
      </c>
      <c r="I1100" t="s">
        <v>2656</v>
      </c>
      <c r="J1100" s="1">
        <v>44216</v>
      </c>
      <c r="K1100" s="1">
        <v>44216</v>
      </c>
      <c r="L1100">
        <v>42145883640000</v>
      </c>
      <c r="M1100" t="s">
        <v>2662</v>
      </c>
      <c r="N1100" s="1">
        <v>44227</v>
      </c>
      <c r="O1100" t="str">
        <f t="shared" si="35"/>
        <v>정상</v>
      </c>
      <c r="P1100" t="str">
        <f t="shared" si="36"/>
        <v>엠피의정부</v>
      </c>
      <c r="Q1100" t="s">
        <v>1954</v>
      </c>
      <c r="R1100"/>
      <c r="S1100"/>
      <c r="T1100"/>
      <c r="U1100"/>
      <c r="V1100"/>
      <c r="W1100" t="s">
        <v>1958</v>
      </c>
      <c r="X1100"/>
    </row>
    <row r="1101" spans="1:24">
      <c r="A1101" t="s">
        <v>2308</v>
      </c>
      <c r="B1101" t="s">
        <v>2322</v>
      </c>
      <c r="C1101" t="s">
        <v>2339</v>
      </c>
      <c r="D1101" t="s">
        <v>2454</v>
      </c>
      <c r="E1101" t="s">
        <v>2618</v>
      </c>
      <c r="F1101" t="s">
        <v>2651</v>
      </c>
      <c r="G1101" t="s">
        <v>2653</v>
      </c>
      <c r="H1101">
        <v>42686</v>
      </c>
      <c r="I1101" t="s">
        <v>2656</v>
      </c>
      <c r="J1101" s="1">
        <v>44216</v>
      </c>
      <c r="K1101" s="1">
        <v>44216</v>
      </c>
      <c r="L1101">
        <v>42145885440000</v>
      </c>
      <c r="M1101" t="s">
        <v>2662</v>
      </c>
      <c r="N1101" s="1">
        <v>44227</v>
      </c>
      <c r="O1101" t="str">
        <f t="shared" si="35"/>
        <v>정상</v>
      </c>
      <c r="P1101" t="str">
        <f t="shared" si="36"/>
        <v>엠피상동</v>
      </c>
      <c r="Q1101" t="s">
        <v>1954</v>
      </c>
      <c r="R1101"/>
      <c r="S1101"/>
      <c r="T1101"/>
      <c r="U1101"/>
      <c r="V1101"/>
      <c r="W1101" t="s">
        <v>2664</v>
      </c>
      <c r="X1101"/>
    </row>
    <row r="1102" spans="1:24">
      <c r="A1102" t="s">
        <v>2303</v>
      </c>
      <c r="B1102" t="s">
        <v>2318</v>
      </c>
      <c r="C1102" t="s">
        <v>2337</v>
      </c>
      <c r="D1102" t="s">
        <v>2407</v>
      </c>
      <c r="E1102" t="s">
        <v>2503</v>
      </c>
      <c r="F1102" t="s">
        <v>2651</v>
      </c>
      <c r="G1102" t="s">
        <v>2653</v>
      </c>
      <c r="H1102">
        <v>75000</v>
      </c>
      <c r="I1102" t="s">
        <v>2656</v>
      </c>
      <c r="J1102" s="1">
        <v>44215</v>
      </c>
      <c r="K1102" s="1">
        <v>44215</v>
      </c>
      <c r="L1102">
        <v>20210307480</v>
      </c>
      <c r="M1102" t="s">
        <v>2662</v>
      </c>
      <c r="N1102" s="1">
        <v>44227</v>
      </c>
      <c r="O1102" t="str">
        <f t="shared" si="35"/>
        <v>정상</v>
      </c>
      <c r="P1102" t="str">
        <f t="shared" si="36"/>
        <v>엠피의정부</v>
      </c>
      <c r="Q1102" t="s">
        <v>1954</v>
      </c>
      <c r="R1102"/>
      <c r="S1102"/>
      <c r="T1102"/>
      <c r="U1102"/>
      <c r="V1102"/>
      <c r="W1102" t="s">
        <v>1958</v>
      </c>
      <c r="X1102"/>
    </row>
    <row r="1103" spans="1:24">
      <c r="A1103" t="s">
        <v>2302</v>
      </c>
      <c r="B1103" t="s">
        <v>2317</v>
      </c>
      <c r="C1103" t="s">
        <v>2348</v>
      </c>
      <c r="D1103" t="s">
        <v>2432</v>
      </c>
      <c r="E1103" t="s">
        <v>2503</v>
      </c>
      <c r="F1103" t="s">
        <v>2651</v>
      </c>
      <c r="G1103" t="s">
        <v>2653</v>
      </c>
      <c r="H1103">
        <v>65386</v>
      </c>
      <c r="I1103" t="s">
        <v>2656</v>
      </c>
      <c r="J1103" s="1">
        <v>44215</v>
      </c>
      <c r="K1103" s="1">
        <v>44215</v>
      </c>
      <c r="L1103">
        <v>20210303849</v>
      </c>
      <c r="M1103" t="s">
        <v>2662</v>
      </c>
      <c r="N1103" s="1">
        <v>44227</v>
      </c>
      <c r="O1103" t="str">
        <f t="shared" si="35"/>
        <v>정상</v>
      </c>
      <c r="P1103" t="str">
        <f t="shared" si="36"/>
        <v>엠피송내</v>
      </c>
      <c r="Q1103" t="s">
        <v>1954</v>
      </c>
      <c r="R1103"/>
      <c r="S1103"/>
      <c r="T1103"/>
      <c r="U1103"/>
      <c r="V1103"/>
      <c r="W1103" t="s">
        <v>1958</v>
      </c>
      <c r="X1103"/>
    </row>
    <row r="1104" spans="1:24">
      <c r="A1104" t="s">
        <v>2313</v>
      </c>
      <c r="B1104"/>
      <c r="C1104"/>
      <c r="D1104" t="s">
        <v>2440</v>
      </c>
      <c r="E1104" t="s">
        <v>2528</v>
      </c>
      <c r="F1104" t="s">
        <v>2651</v>
      </c>
      <c r="G1104" t="s">
        <v>2654</v>
      </c>
      <c r="H1104">
        <v>20000</v>
      </c>
      <c r="I1104" t="s">
        <v>2656</v>
      </c>
      <c r="J1104" s="1">
        <v>44215</v>
      </c>
      <c r="K1104" s="1">
        <v>44215</v>
      </c>
      <c r="L1104">
        <v>20210312776</v>
      </c>
      <c r="M1104" t="s">
        <v>2662</v>
      </c>
      <c r="N1104" s="1">
        <v>44227</v>
      </c>
      <c r="O1104" t="str">
        <f t="shared" si="35"/>
        <v>정상</v>
      </c>
      <c r="P1104" t="str">
        <f t="shared" si="36"/>
        <v>엠피조은</v>
      </c>
      <c r="Q1104" t="s">
        <v>1954</v>
      </c>
      <c r="R1104"/>
      <c r="S1104"/>
      <c r="T1104"/>
      <c r="U1104"/>
      <c r="V1104"/>
      <c r="W1104" t="s">
        <v>1958</v>
      </c>
      <c r="X1104"/>
    </row>
    <row r="1105" spans="1:24">
      <c r="A1105" t="s">
        <v>2306</v>
      </c>
      <c r="B1105" t="s">
        <v>2321</v>
      </c>
      <c r="C1105"/>
      <c r="D1105" t="s">
        <v>2373</v>
      </c>
      <c r="E1105" t="s">
        <v>2499</v>
      </c>
      <c r="F1105" t="s">
        <v>2651</v>
      </c>
      <c r="G1105" t="s">
        <v>2653</v>
      </c>
      <c r="H1105">
        <v>39400</v>
      </c>
      <c r="I1105" t="s">
        <v>2656</v>
      </c>
      <c r="J1105" s="1">
        <v>44215</v>
      </c>
      <c r="K1105" s="1">
        <v>44215</v>
      </c>
      <c r="L1105">
        <v>20210315587</v>
      </c>
      <c r="M1105" t="s">
        <v>2662</v>
      </c>
      <c r="N1105" s="1">
        <v>44227</v>
      </c>
      <c r="O1105" t="str">
        <f t="shared" si="35"/>
        <v>정상</v>
      </c>
      <c r="P1105" t="str">
        <f t="shared" si="36"/>
        <v>엠피여주</v>
      </c>
      <c r="Q1105" t="s">
        <v>1954</v>
      </c>
      <c r="R1105"/>
      <c r="S1105"/>
      <c r="T1105"/>
      <c r="U1105"/>
      <c r="V1105"/>
      <c r="W1105" t="s">
        <v>1958</v>
      </c>
      <c r="X1105"/>
    </row>
    <row r="1106" spans="1:24">
      <c r="A1106" t="s">
        <v>2309</v>
      </c>
      <c r="B1106" t="s">
        <v>2326</v>
      </c>
      <c r="C1106" t="s">
        <v>2344</v>
      </c>
      <c r="D1106" t="s">
        <v>2390</v>
      </c>
      <c r="E1106" t="s">
        <v>2544</v>
      </c>
      <c r="F1106" t="s">
        <v>2651</v>
      </c>
      <c r="G1106" t="s">
        <v>2653</v>
      </c>
      <c r="H1106">
        <v>45000</v>
      </c>
      <c r="I1106" t="s">
        <v>2657</v>
      </c>
      <c r="J1106" s="1">
        <v>44215</v>
      </c>
      <c r="K1106" s="1">
        <v>44215</v>
      </c>
      <c r="L1106">
        <v>42142498780000</v>
      </c>
      <c r="M1106" t="s">
        <v>2662</v>
      </c>
      <c r="N1106" s="1">
        <v>44227</v>
      </c>
      <c r="O1106" t="str">
        <f t="shared" si="35"/>
        <v>정상</v>
      </c>
      <c r="P1106" t="str">
        <f t="shared" si="36"/>
        <v>엠피성공</v>
      </c>
      <c r="Q1106" t="s">
        <v>1954</v>
      </c>
      <c r="R1106"/>
      <c r="S1106"/>
      <c r="T1106"/>
      <c r="U1106"/>
      <c r="V1106"/>
      <c r="W1106" t="s">
        <v>1958</v>
      </c>
      <c r="X1106"/>
    </row>
    <row r="1107" spans="1:24">
      <c r="A1107" t="s">
        <v>2309</v>
      </c>
      <c r="B1107"/>
      <c r="C1107"/>
      <c r="D1107" t="s">
        <v>2377</v>
      </c>
      <c r="E1107" t="s">
        <v>2544</v>
      </c>
      <c r="F1107" t="s">
        <v>2651</v>
      </c>
      <c r="G1107" t="s">
        <v>2653</v>
      </c>
      <c r="H1107">
        <v>10000</v>
      </c>
      <c r="I1107" t="s">
        <v>2656</v>
      </c>
      <c r="J1107" s="1">
        <v>44215</v>
      </c>
      <c r="K1107" s="1">
        <v>44215</v>
      </c>
      <c r="L1107">
        <v>42142502710000</v>
      </c>
      <c r="M1107" t="s">
        <v>2662</v>
      </c>
      <c r="N1107" s="1">
        <v>44227</v>
      </c>
      <c r="O1107" t="str">
        <f t="shared" si="35"/>
        <v>정상</v>
      </c>
      <c r="P1107" t="str">
        <f t="shared" si="36"/>
        <v>엠피성공</v>
      </c>
      <c r="Q1107" t="s">
        <v>1954</v>
      </c>
      <c r="R1107"/>
      <c r="S1107"/>
      <c r="T1107"/>
      <c r="U1107"/>
      <c r="V1107"/>
      <c r="W1107" t="s">
        <v>1958</v>
      </c>
      <c r="X1107"/>
    </row>
    <row r="1108" spans="1:24">
      <c r="A1108" t="s">
        <v>2302</v>
      </c>
      <c r="B1108" t="s">
        <v>2317</v>
      </c>
      <c r="C1108" t="s">
        <v>2364</v>
      </c>
      <c r="D1108" t="s">
        <v>2394</v>
      </c>
      <c r="E1108" t="s">
        <v>2619</v>
      </c>
      <c r="F1108" t="s">
        <v>2651</v>
      </c>
      <c r="G1108" t="s">
        <v>2653</v>
      </c>
      <c r="H1108">
        <v>33567</v>
      </c>
      <c r="I1108" t="s">
        <v>2656</v>
      </c>
      <c r="J1108" s="1">
        <v>44215</v>
      </c>
      <c r="K1108" s="1">
        <v>44215</v>
      </c>
      <c r="L1108">
        <v>42145869540000</v>
      </c>
      <c r="M1108" t="s">
        <v>2662</v>
      </c>
      <c r="N1108" s="1">
        <v>44227</v>
      </c>
      <c r="O1108" t="str">
        <f t="shared" si="35"/>
        <v>정상</v>
      </c>
      <c r="P1108" t="str">
        <f t="shared" si="36"/>
        <v>엠피송내</v>
      </c>
      <c r="Q1108" t="s">
        <v>1954</v>
      </c>
      <c r="R1108"/>
      <c r="S1108"/>
      <c r="T1108"/>
      <c r="U1108"/>
      <c r="V1108"/>
      <c r="W1108" t="s">
        <v>1958</v>
      </c>
      <c r="X1108"/>
    </row>
    <row r="1109" spans="1:24">
      <c r="A1109" t="s">
        <v>2314</v>
      </c>
      <c r="B1109" t="s">
        <v>2329</v>
      </c>
      <c r="C1109"/>
      <c r="D1109" t="s">
        <v>2099</v>
      </c>
      <c r="E1109" t="s">
        <v>2608</v>
      </c>
      <c r="F1109" t="s">
        <v>2651</v>
      </c>
      <c r="G1109" t="s">
        <v>2654</v>
      </c>
      <c r="H1109">
        <v>100000</v>
      </c>
      <c r="I1109" t="s">
        <v>2656</v>
      </c>
      <c r="J1109" s="1">
        <v>44215</v>
      </c>
      <c r="K1109" s="1">
        <v>44215</v>
      </c>
      <c r="L1109">
        <v>52101442580000</v>
      </c>
      <c r="M1109" t="s">
        <v>2662</v>
      </c>
      <c r="N1109" s="1">
        <v>44227</v>
      </c>
      <c r="O1109" t="str">
        <f t="shared" si="35"/>
        <v>정상</v>
      </c>
      <c r="P1109" t="str">
        <f t="shared" si="36"/>
        <v>엠피제이엔제이</v>
      </c>
      <c r="Q1109" t="s">
        <v>1954</v>
      </c>
      <c r="R1109"/>
      <c r="S1109"/>
      <c r="T1109"/>
      <c r="U1109"/>
      <c r="V1109"/>
      <c r="W1109" t="s">
        <v>1958</v>
      </c>
      <c r="X1109" s="1">
        <v>45310</v>
      </c>
    </row>
    <row r="1110" spans="1:24">
      <c r="A1110" t="s">
        <v>2312</v>
      </c>
      <c r="B1110" t="s">
        <v>2324</v>
      </c>
      <c r="C1110" t="s">
        <v>2342</v>
      </c>
      <c r="D1110" t="s">
        <v>2435</v>
      </c>
      <c r="E1110" t="s">
        <v>2154</v>
      </c>
      <c r="F1110" t="s">
        <v>2651</v>
      </c>
      <c r="G1110" t="s">
        <v>2655</v>
      </c>
      <c r="H1110">
        <v>13280</v>
      </c>
      <c r="I1110" t="s">
        <v>2656</v>
      </c>
      <c r="J1110" s="1">
        <v>44215</v>
      </c>
      <c r="K1110" s="1">
        <v>44215</v>
      </c>
      <c r="L1110" t="s">
        <v>1205</v>
      </c>
      <c r="M1110" t="s">
        <v>2662</v>
      </c>
      <c r="N1110" s="1">
        <v>44227</v>
      </c>
      <c r="O1110" t="str">
        <f t="shared" si="35"/>
        <v>정상</v>
      </c>
      <c r="P1110" t="str">
        <f t="shared" si="36"/>
        <v>엠피피스토스</v>
      </c>
      <c r="Q1110" t="s">
        <v>1954</v>
      </c>
      <c r="R1110"/>
      <c r="S1110"/>
      <c r="T1110"/>
      <c r="U1110"/>
      <c r="V1110"/>
      <c r="W1110" t="s">
        <v>1958</v>
      </c>
      <c r="X1110" s="1">
        <v>49693</v>
      </c>
    </row>
    <row r="1111" spans="1:24">
      <c r="A1111" t="s">
        <v>2312</v>
      </c>
      <c r="B1111" t="s">
        <v>2324</v>
      </c>
      <c r="C1111" t="s">
        <v>2341</v>
      </c>
      <c r="D1111" t="s">
        <v>2435</v>
      </c>
      <c r="E1111" t="s">
        <v>2576</v>
      </c>
      <c r="F1111" t="s">
        <v>2651</v>
      </c>
      <c r="G1111" t="s">
        <v>2653</v>
      </c>
      <c r="H1111">
        <v>222000</v>
      </c>
      <c r="I1111" t="s">
        <v>2656</v>
      </c>
      <c r="J1111" s="1">
        <v>44215</v>
      </c>
      <c r="K1111" s="1">
        <v>44215</v>
      </c>
      <c r="L1111" t="s">
        <v>1206</v>
      </c>
      <c r="M1111" t="s">
        <v>2662</v>
      </c>
      <c r="N1111" s="1">
        <v>44227</v>
      </c>
      <c r="O1111" t="str">
        <f t="shared" si="35"/>
        <v>정상</v>
      </c>
      <c r="P1111" t="str">
        <f t="shared" si="36"/>
        <v>엠피피스토스</v>
      </c>
      <c r="Q1111" t="s">
        <v>1954</v>
      </c>
      <c r="R1111"/>
      <c r="S1111"/>
      <c r="T1111"/>
      <c r="U1111"/>
      <c r="V1111"/>
      <c r="W1111" t="s">
        <v>1958</v>
      </c>
      <c r="X1111" s="1">
        <v>63208</v>
      </c>
    </row>
    <row r="1112" spans="1:24">
      <c r="A1112" t="s">
        <v>2308</v>
      </c>
      <c r="B1112" t="s">
        <v>2322</v>
      </c>
      <c r="C1112" t="s">
        <v>2353</v>
      </c>
      <c r="D1112" t="s">
        <v>2413</v>
      </c>
      <c r="E1112" t="s">
        <v>2149</v>
      </c>
      <c r="F1112" t="s">
        <v>2651</v>
      </c>
      <c r="G1112" t="s">
        <v>2653</v>
      </c>
      <c r="H1112">
        <v>70000</v>
      </c>
      <c r="I1112" t="s">
        <v>2656</v>
      </c>
      <c r="J1112" s="1">
        <v>44215</v>
      </c>
      <c r="K1112" s="1">
        <v>44215</v>
      </c>
      <c r="L1112" t="s">
        <v>1207</v>
      </c>
      <c r="M1112" t="s">
        <v>2662</v>
      </c>
      <c r="N1112" s="1">
        <v>44227</v>
      </c>
      <c r="O1112" t="str">
        <f t="shared" si="35"/>
        <v>정상</v>
      </c>
      <c r="P1112" t="str">
        <f t="shared" si="36"/>
        <v>엠피상동</v>
      </c>
      <c r="Q1112" t="s">
        <v>1954</v>
      </c>
      <c r="R1112"/>
      <c r="S1112"/>
      <c r="T1112"/>
      <c r="U1112"/>
      <c r="V1112"/>
      <c r="W1112" t="s">
        <v>1958</v>
      </c>
      <c r="X1112" s="1">
        <v>51520</v>
      </c>
    </row>
    <row r="1113" spans="1:24">
      <c r="A1113" t="s">
        <v>2312</v>
      </c>
      <c r="B1113" t="s">
        <v>2324</v>
      </c>
      <c r="C1113" t="s">
        <v>2342</v>
      </c>
      <c r="D1113" t="s">
        <v>2412</v>
      </c>
      <c r="E1113" t="s">
        <v>2519</v>
      </c>
      <c r="F1113" t="s">
        <v>2651</v>
      </c>
      <c r="G1113" t="s">
        <v>2653</v>
      </c>
      <c r="H1113">
        <v>35000</v>
      </c>
      <c r="I1113" t="s">
        <v>2656</v>
      </c>
      <c r="J1113" s="1">
        <v>44215</v>
      </c>
      <c r="K1113" s="1">
        <v>44215</v>
      </c>
      <c r="L1113" t="s">
        <v>1208</v>
      </c>
      <c r="M1113" t="s">
        <v>2662</v>
      </c>
      <c r="N1113" s="1">
        <v>44227</v>
      </c>
      <c r="O1113" t="str">
        <f t="shared" si="35"/>
        <v>정상</v>
      </c>
      <c r="P1113" t="str">
        <f t="shared" si="36"/>
        <v>엠피피스토스</v>
      </c>
      <c r="Q1113" t="s">
        <v>1954</v>
      </c>
      <c r="R1113"/>
      <c r="S1113"/>
      <c r="T1113"/>
      <c r="U1113"/>
      <c r="V1113"/>
      <c r="W1113" t="s">
        <v>1958</v>
      </c>
      <c r="X1113" s="1">
        <v>55172</v>
      </c>
    </row>
    <row r="1114" spans="1:24">
      <c r="A1114" t="s">
        <v>2309</v>
      </c>
      <c r="B1114"/>
      <c r="C1114"/>
      <c r="D1114" t="s">
        <v>2377</v>
      </c>
      <c r="E1114" t="s">
        <v>2511</v>
      </c>
      <c r="F1114" t="s">
        <v>2651</v>
      </c>
      <c r="G1114" t="s">
        <v>2653</v>
      </c>
      <c r="H1114">
        <v>16000</v>
      </c>
      <c r="I1114" t="s">
        <v>2660</v>
      </c>
      <c r="J1114" s="1">
        <v>44215</v>
      </c>
      <c r="K1114" s="1">
        <v>44223</v>
      </c>
      <c r="L1114" t="s">
        <v>1209</v>
      </c>
      <c r="M1114" t="s">
        <v>2662</v>
      </c>
      <c r="N1114" s="1">
        <v>44227</v>
      </c>
      <c r="O1114" t="str">
        <f t="shared" si="35"/>
        <v>철회</v>
      </c>
      <c r="P1114" t="str">
        <f t="shared" si="36"/>
        <v>엠피성공</v>
      </c>
      <c r="Q1114" t="s">
        <v>1954</v>
      </c>
      <c r="R1114"/>
      <c r="S1114"/>
      <c r="T1114"/>
      <c r="U1114"/>
      <c r="V1114"/>
      <c r="W1114" t="s">
        <v>1958</v>
      </c>
      <c r="X1114"/>
    </row>
    <row r="1115" spans="1:24">
      <c r="A1115" t="s">
        <v>2313</v>
      </c>
      <c r="B1115" t="s">
        <v>2327</v>
      </c>
      <c r="C1115" t="s">
        <v>2345</v>
      </c>
      <c r="D1115" t="s">
        <v>2426</v>
      </c>
      <c r="E1115" t="s">
        <v>2540</v>
      </c>
      <c r="F1115" t="s">
        <v>2651</v>
      </c>
      <c r="G1115" t="s">
        <v>2653</v>
      </c>
      <c r="H1115">
        <v>20000</v>
      </c>
      <c r="I1115" t="s">
        <v>2657</v>
      </c>
      <c r="J1115" s="1">
        <v>44215</v>
      </c>
      <c r="K1115" s="1">
        <v>44215</v>
      </c>
      <c r="L1115" t="s">
        <v>1210</v>
      </c>
      <c r="M1115" t="s">
        <v>2662</v>
      </c>
      <c r="N1115" s="1">
        <v>44227</v>
      </c>
      <c r="O1115" t="str">
        <f t="shared" si="35"/>
        <v>정상</v>
      </c>
      <c r="P1115" t="str">
        <f t="shared" si="36"/>
        <v>엠피조은</v>
      </c>
      <c r="Q1115" t="s">
        <v>1954</v>
      </c>
      <c r="R1115"/>
      <c r="S1115"/>
      <c r="T1115"/>
      <c r="U1115"/>
      <c r="V1115"/>
      <c r="W1115" t="s">
        <v>1958</v>
      </c>
      <c r="X1115"/>
    </row>
    <row r="1116" spans="1:24">
      <c r="A1116" t="s">
        <v>2305</v>
      </c>
      <c r="B1116" t="s">
        <v>2320</v>
      </c>
      <c r="C1116" t="s">
        <v>2346</v>
      </c>
      <c r="D1116" t="s">
        <v>2372</v>
      </c>
      <c r="E1116" t="s">
        <v>2599</v>
      </c>
      <c r="F1116" t="s">
        <v>2651</v>
      </c>
      <c r="G1116" t="s">
        <v>2654</v>
      </c>
      <c r="H1116">
        <v>10000</v>
      </c>
      <c r="I1116" t="s">
        <v>2657</v>
      </c>
      <c r="J1116" s="1">
        <v>44215</v>
      </c>
      <c r="K1116" s="1">
        <v>44215</v>
      </c>
      <c r="L1116" t="s">
        <v>1211</v>
      </c>
      <c r="M1116" t="s">
        <v>2662</v>
      </c>
      <c r="N1116" s="1">
        <v>44227</v>
      </c>
      <c r="O1116" t="str">
        <f t="shared" si="35"/>
        <v>정상</v>
      </c>
      <c r="P1116" t="s">
        <v>6831</v>
      </c>
      <c r="Q1116" t="s">
        <v>1954</v>
      </c>
      <c r="R1116"/>
      <c r="S1116"/>
      <c r="T1116"/>
      <c r="U1116"/>
      <c r="V1116"/>
      <c r="W1116" t="s">
        <v>1958</v>
      </c>
      <c r="X1116"/>
    </row>
    <row r="1117" spans="1:24">
      <c r="A1117" t="s">
        <v>2308</v>
      </c>
      <c r="B1117" t="s">
        <v>2322</v>
      </c>
      <c r="C1117" t="s">
        <v>2339</v>
      </c>
      <c r="D1117" t="s">
        <v>2413</v>
      </c>
      <c r="E1117" t="s">
        <v>2620</v>
      </c>
      <c r="F1117" t="s">
        <v>2651</v>
      </c>
      <c r="G1117" t="s">
        <v>2655</v>
      </c>
      <c r="H1117">
        <v>32135</v>
      </c>
      <c r="I1117" t="s">
        <v>2656</v>
      </c>
      <c r="J1117" s="1">
        <v>44215</v>
      </c>
      <c r="K1117" s="1">
        <v>44215</v>
      </c>
      <c r="L1117" t="s">
        <v>1212</v>
      </c>
      <c r="M1117" t="s">
        <v>2662</v>
      </c>
      <c r="N1117" s="1">
        <v>44227</v>
      </c>
      <c r="O1117" t="str">
        <f t="shared" si="35"/>
        <v>정상</v>
      </c>
      <c r="P1117" t="str">
        <f t="shared" si="36"/>
        <v>엠피상동</v>
      </c>
      <c r="Q1117" t="s">
        <v>1954</v>
      </c>
      <c r="R1117"/>
      <c r="S1117"/>
      <c r="T1117"/>
      <c r="U1117"/>
      <c r="V1117"/>
      <c r="W1117" t="s">
        <v>1958</v>
      </c>
      <c r="X1117"/>
    </row>
    <row r="1118" spans="1:24">
      <c r="A1118" t="s">
        <v>2308</v>
      </c>
      <c r="B1118" t="s">
        <v>2322</v>
      </c>
      <c r="C1118" t="s">
        <v>2353</v>
      </c>
      <c r="D1118" t="s">
        <v>2413</v>
      </c>
      <c r="E1118" t="s">
        <v>2512</v>
      </c>
      <c r="F1118" t="s">
        <v>2651</v>
      </c>
      <c r="G1118" t="s">
        <v>2653</v>
      </c>
      <c r="H1118">
        <v>10000</v>
      </c>
      <c r="I1118" t="s">
        <v>2656</v>
      </c>
      <c r="J1118" s="1">
        <v>44215</v>
      </c>
      <c r="K1118" s="1">
        <v>44215</v>
      </c>
      <c r="L1118" t="s">
        <v>1213</v>
      </c>
      <c r="M1118" t="s">
        <v>2662</v>
      </c>
      <c r="N1118" s="1">
        <v>44227</v>
      </c>
      <c r="O1118" t="str">
        <f t="shared" si="35"/>
        <v>정상</v>
      </c>
      <c r="P1118" t="str">
        <f t="shared" si="36"/>
        <v>엠피상동</v>
      </c>
      <c r="Q1118" t="s">
        <v>1954</v>
      </c>
      <c r="R1118"/>
      <c r="S1118"/>
      <c r="T1118"/>
      <c r="U1118"/>
      <c r="V1118"/>
      <c r="W1118" t="s">
        <v>1958</v>
      </c>
      <c r="X1118"/>
    </row>
    <row r="1119" spans="1:24">
      <c r="A1119" t="s">
        <v>2309</v>
      </c>
      <c r="B1119" t="s">
        <v>2326</v>
      </c>
      <c r="C1119" t="s">
        <v>2344</v>
      </c>
      <c r="D1119" t="s">
        <v>2390</v>
      </c>
      <c r="E1119" t="s">
        <v>2531</v>
      </c>
      <c r="F1119" t="s">
        <v>2651</v>
      </c>
      <c r="G1119" t="s">
        <v>2653</v>
      </c>
      <c r="H1119">
        <v>25480</v>
      </c>
      <c r="I1119" t="s">
        <v>2656</v>
      </c>
      <c r="J1119" s="1">
        <v>44215</v>
      </c>
      <c r="K1119" s="1">
        <v>44215</v>
      </c>
      <c r="L1119" t="s">
        <v>1214</v>
      </c>
      <c r="M1119" t="s">
        <v>2662</v>
      </c>
      <c r="N1119" s="1">
        <v>44227</v>
      </c>
      <c r="O1119" t="str">
        <f t="shared" si="35"/>
        <v>정상</v>
      </c>
      <c r="P1119" t="str">
        <f t="shared" si="36"/>
        <v>엠피성공</v>
      </c>
      <c r="Q1119" t="s">
        <v>1954</v>
      </c>
      <c r="R1119"/>
      <c r="S1119"/>
      <c r="T1119"/>
      <c r="U1119"/>
      <c r="V1119"/>
      <c r="W1119" t="s">
        <v>1958</v>
      </c>
      <c r="X1119"/>
    </row>
    <row r="1120" spans="1:24">
      <c r="A1120" t="s">
        <v>2309</v>
      </c>
      <c r="B1120"/>
      <c r="C1120"/>
      <c r="D1120" t="s">
        <v>2377</v>
      </c>
      <c r="E1120" t="s">
        <v>2561</v>
      </c>
      <c r="F1120" t="s">
        <v>2651</v>
      </c>
      <c r="G1120" t="s">
        <v>2653</v>
      </c>
      <c r="H1120">
        <v>17000</v>
      </c>
      <c r="I1120" t="s">
        <v>2656</v>
      </c>
      <c r="J1120" s="1">
        <v>44215</v>
      </c>
      <c r="K1120" s="1">
        <v>44215</v>
      </c>
      <c r="L1120">
        <v>320210137319</v>
      </c>
      <c r="M1120" t="s">
        <v>2662</v>
      </c>
      <c r="N1120" s="1">
        <v>44227</v>
      </c>
      <c r="O1120" t="str">
        <f t="shared" si="35"/>
        <v>정상</v>
      </c>
      <c r="P1120" t="str">
        <f t="shared" si="36"/>
        <v>엠피성공</v>
      </c>
      <c r="Q1120" t="s">
        <v>1954</v>
      </c>
      <c r="R1120"/>
      <c r="S1120"/>
      <c r="T1120"/>
      <c r="U1120"/>
      <c r="V1120"/>
      <c r="W1120" t="s">
        <v>1958</v>
      </c>
      <c r="X1120" s="1">
        <v>51520</v>
      </c>
    </row>
    <row r="1121" spans="1:24">
      <c r="A1121" t="s">
        <v>2303</v>
      </c>
      <c r="B1121" t="s">
        <v>2318</v>
      </c>
      <c r="C1121"/>
      <c r="D1121" t="s">
        <v>2370</v>
      </c>
      <c r="E1121" t="s">
        <v>2542</v>
      </c>
      <c r="F1121" t="s">
        <v>2651</v>
      </c>
      <c r="G1121" t="s">
        <v>2653</v>
      </c>
      <c r="H1121">
        <v>20000</v>
      </c>
      <c r="I1121" t="s">
        <v>2656</v>
      </c>
      <c r="J1121" s="1">
        <v>44215</v>
      </c>
      <c r="K1121" s="1">
        <v>44215</v>
      </c>
      <c r="L1121">
        <v>320210138083</v>
      </c>
      <c r="M1121" t="s">
        <v>2662</v>
      </c>
      <c r="N1121" s="1">
        <v>44227</v>
      </c>
      <c r="O1121" t="str">
        <f t="shared" si="35"/>
        <v>정상</v>
      </c>
      <c r="P1121" t="str">
        <f t="shared" si="36"/>
        <v>엠피의정부</v>
      </c>
      <c r="Q1121" t="s">
        <v>1954</v>
      </c>
      <c r="R1121"/>
      <c r="S1121"/>
      <c r="T1121"/>
      <c r="U1121"/>
      <c r="V1121"/>
      <c r="W1121" t="s">
        <v>1958</v>
      </c>
      <c r="X1121" s="1">
        <v>51520</v>
      </c>
    </row>
    <row r="1122" spans="1:24">
      <c r="A1122" t="s">
        <v>2312</v>
      </c>
      <c r="B1122" t="s">
        <v>2324</v>
      </c>
      <c r="C1122" t="s">
        <v>2342</v>
      </c>
      <c r="D1122" t="s">
        <v>2389</v>
      </c>
      <c r="E1122" t="s">
        <v>2543</v>
      </c>
      <c r="F1122" t="s">
        <v>2651</v>
      </c>
      <c r="G1122" t="s">
        <v>2653</v>
      </c>
      <c r="H1122">
        <v>51000</v>
      </c>
      <c r="I1122" t="s">
        <v>2657</v>
      </c>
      <c r="J1122" s="1">
        <v>44215</v>
      </c>
      <c r="K1122" s="1">
        <v>44215</v>
      </c>
      <c r="L1122">
        <v>320210138980</v>
      </c>
      <c r="M1122" t="s">
        <v>2662</v>
      </c>
      <c r="N1122" s="1">
        <v>44227</v>
      </c>
      <c r="O1122" t="str">
        <f t="shared" si="35"/>
        <v>정상</v>
      </c>
      <c r="P1122" t="str">
        <f t="shared" si="36"/>
        <v>엠피피스토스</v>
      </c>
      <c r="Q1122" t="s">
        <v>1954</v>
      </c>
      <c r="R1122"/>
      <c r="S1122"/>
      <c r="T1122"/>
      <c r="U1122"/>
      <c r="V1122"/>
      <c r="W1122" t="s">
        <v>1958</v>
      </c>
      <c r="X1122" s="1">
        <v>60651</v>
      </c>
    </row>
    <row r="1123" spans="1:24">
      <c r="A1123" t="s">
        <v>2309</v>
      </c>
      <c r="B1123"/>
      <c r="C1123"/>
      <c r="D1123" t="s">
        <v>2377</v>
      </c>
      <c r="E1123" t="s">
        <v>2621</v>
      </c>
      <c r="F1123" t="s">
        <v>2651</v>
      </c>
      <c r="G1123" t="s">
        <v>2653</v>
      </c>
      <c r="H1123">
        <v>89000</v>
      </c>
      <c r="I1123" t="s">
        <v>2656</v>
      </c>
      <c r="J1123" s="1">
        <v>44215</v>
      </c>
      <c r="K1123" s="1">
        <v>44215</v>
      </c>
      <c r="L1123">
        <v>320210137301</v>
      </c>
      <c r="M1123" t="s">
        <v>2662</v>
      </c>
      <c r="N1123" s="1">
        <v>44227</v>
      </c>
      <c r="O1123" t="str">
        <f t="shared" si="35"/>
        <v>정상</v>
      </c>
      <c r="P1123" t="str">
        <f t="shared" si="36"/>
        <v>엠피성공</v>
      </c>
      <c r="Q1123" t="s">
        <v>1954</v>
      </c>
      <c r="R1123"/>
      <c r="S1123"/>
      <c r="T1123"/>
      <c r="U1123"/>
      <c r="V1123"/>
      <c r="W1123" t="s">
        <v>1958</v>
      </c>
      <c r="X1123" s="1">
        <v>51520</v>
      </c>
    </row>
    <row r="1124" spans="1:24">
      <c r="A1124" t="s">
        <v>2312</v>
      </c>
      <c r="B1124" t="s">
        <v>2324</v>
      </c>
      <c r="C1124" t="s">
        <v>2360</v>
      </c>
      <c r="D1124" t="s">
        <v>2423</v>
      </c>
      <c r="E1124" t="s">
        <v>2622</v>
      </c>
      <c r="F1124" t="s">
        <v>2651</v>
      </c>
      <c r="G1124" t="s">
        <v>2653</v>
      </c>
      <c r="H1124">
        <v>24580</v>
      </c>
      <c r="I1124" t="s">
        <v>2660</v>
      </c>
      <c r="J1124" s="1">
        <v>44214</v>
      </c>
      <c r="K1124" s="1">
        <v>44231</v>
      </c>
      <c r="L1124" t="s">
        <v>1215</v>
      </c>
      <c r="M1124" t="s">
        <v>2662</v>
      </c>
      <c r="N1124" s="1">
        <v>44227</v>
      </c>
      <c r="O1124" t="str">
        <f t="shared" si="35"/>
        <v>정상2</v>
      </c>
      <c r="P1124" t="str">
        <f t="shared" si="36"/>
        <v>엠피피스토스</v>
      </c>
      <c r="Q1124" t="s">
        <v>1954</v>
      </c>
      <c r="R1124"/>
      <c r="S1124"/>
      <c r="T1124"/>
      <c r="U1124"/>
      <c r="V1124"/>
      <c r="W1124" t="s">
        <v>1958</v>
      </c>
      <c r="X1124"/>
    </row>
    <row r="1125" spans="1:24">
      <c r="A1125" t="s">
        <v>2312</v>
      </c>
      <c r="B1125" t="s">
        <v>2324</v>
      </c>
      <c r="C1125" t="s">
        <v>2360</v>
      </c>
      <c r="D1125" t="s">
        <v>2423</v>
      </c>
      <c r="E1125" t="s">
        <v>2622</v>
      </c>
      <c r="F1125" t="s">
        <v>2651</v>
      </c>
      <c r="G1125" t="s">
        <v>2653</v>
      </c>
      <c r="H1125">
        <v>27901</v>
      </c>
      <c r="I1125" t="s">
        <v>2660</v>
      </c>
      <c r="J1125" s="1">
        <v>44214</v>
      </c>
      <c r="K1125" s="1">
        <v>44231</v>
      </c>
      <c r="L1125" t="s">
        <v>1216</v>
      </c>
      <c r="M1125" t="s">
        <v>2662</v>
      </c>
      <c r="N1125" s="1">
        <v>44227</v>
      </c>
      <c r="O1125" t="str">
        <f t="shared" si="35"/>
        <v>정상2</v>
      </c>
      <c r="P1125" t="str">
        <f t="shared" si="36"/>
        <v>엠피피스토스</v>
      </c>
      <c r="Q1125" t="s">
        <v>1954</v>
      </c>
      <c r="R1125"/>
      <c r="S1125"/>
      <c r="T1125"/>
      <c r="U1125"/>
      <c r="V1125"/>
      <c r="W1125" t="s">
        <v>1958</v>
      </c>
      <c r="X1125"/>
    </row>
    <row r="1126" spans="1:24">
      <c r="A1126" t="s">
        <v>2309</v>
      </c>
      <c r="B1126" t="s">
        <v>2326</v>
      </c>
      <c r="C1126" t="s">
        <v>2344</v>
      </c>
      <c r="D1126" t="s">
        <v>2390</v>
      </c>
      <c r="E1126" t="s">
        <v>2623</v>
      </c>
      <c r="F1126" t="s">
        <v>2651</v>
      </c>
      <c r="G1126" t="s">
        <v>2653</v>
      </c>
      <c r="H1126">
        <v>63363</v>
      </c>
      <c r="I1126" t="s">
        <v>2656</v>
      </c>
      <c r="J1126" s="1">
        <v>44214</v>
      </c>
      <c r="K1126" s="1">
        <v>44214</v>
      </c>
      <c r="L1126">
        <v>42142493800000</v>
      </c>
      <c r="M1126" t="s">
        <v>2662</v>
      </c>
      <c r="N1126" s="1">
        <v>44227</v>
      </c>
      <c r="O1126" t="str">
        <f t="shared" si="35"/>
        <v>정상</v>
      </c>
      <c r="P1126" t="str">
        <f t="shared" si="36"/>
        <v>엠피성공</v>
      </c>
      <c r="Q1126" t="s">
        <v>1954</v>
      </c>
      <c r="R1126"/>
      <c r="S1126"/>
      <c r="T1126"/>
      <c r="U1126"/>
      <c r="V1126"/>
      <c r="W1126" t="s">
        <v>1958</v>
      </c>
      <c r="X1126"/>
    </row>
    <row r="1127" spans="1:24">
      <c r="A1127" t="s">
        <v>2305</v>
      </c>
      <c r="B1127" t="s">
        <v>2320</v>
      </c>
      <c r="C1127"/>
      <c r="D1127" t="s">
        <v>2467</v>
      </c>
      <c r="E1127" t="s">
        <v>2544</v>
      </c>
      <c r="F1127" t="s">
        <v>2651</v>
      </c>
      <c r="G1127" t="s">
        <v>2655</v>
      </c>
      <c r="H1127">
        <v>29823</v>
      </c>
      <c r="I1127" t="s">
        <v>2657</v>
      </c>
      <c r="J1127" s="1">
        <v>44214</v>
      </c>
      <c r="K1127" s="1">
        <v>44214</v>
      </c>
      <c r="L1127">
        <v>42142485000000</v>
      </c>
      <c r="M1127" t="s">
        <v>2662</v>
      </c>
      <c r="N1127" s="1">
        <v>44227</v>
      </c>
      <c r="O1127" t="str">
        <f t="shared" si="35"/>
        <v>정상</v>
      </c>
      <c r="P1127" t="s">
        <v>6831</v>
      </c>
      <c r="Q1127" t="s">
        <v>1954</v>
      </c>
      <c r="R1127"/>
      <c r="S1127"/>
      <c r="T1127"/>
      <c r="U1127"/>
      <c r="V1127"/>
      <c r="W1127" t="s">
        <v>1960</v>
      </c>
      <c r="X1127"/>
    </row>
    <row r="1128" spans="1:24">
      <c r="A1128" t="s">
        <v>2314</v>
      </c>
      <c r="B1128" t="s">
        <v>2329</v>
      </c>
      <c r="C1128"/>
      <c r="D1128" t="s">
        <v>2408</v>
      </c>
      <c r="E1128" t="s">
        <v>2624</v>
      </c>
      <c r="F1128" t="s">
        <v>2651</v>
      </c>
      <c r="G1128" t="s">
        <v>2653</v>
      </c>
      <c r="H1128">
        <v>16270</v>
      </c>
      <c r="I1128" t="s">
        <v>2658</v>
      </c>
      <c r="J1128" s="1">
        <v>44214</v>
      </c>
      <c r="K1128" s="1">
        <v>44214</v>
      </c>
      <c r="L1128">
        <v>42145856490000</v>
      </c>
      <c r="M1128" t="s">
        <v>2662</v>
      </c>
      <c r="N1128" s="1">
        <v>44227</v>
      </c>
      <c r="O1128" t="str">
        <f t="shared" si="35"/>
        <v>정상</v>
      </c>
      <c r="P1128" t="str">
        <f t="shared" si="36"/>
        <v>엠피제이엔제이</v>
      </c>
      <c r="Q1128" t="s">
        <v>1954</v>
      </c>
      <c r="R1128"/>
      <c r="S1128"/>
      <c r="T1128"/>
      <c r="U1128"/>
      <c r="V1128"/>
      <c r="W1128" t="s">
        <v>1958</v>
      </c>
      <c r="X1128"/>
    </row>
    <row r="1129" spans="1:24">
      <c r="A1129" t="s">
        <v>2308</v>
      </c>
      <c r="B1129" t="s">
        <v>2322</v>
      </c>
      <c r="C1129" t="s">
        <v>2353</v>
      </c>
      <c r="D1129" t="s">
        <v>2448</v>
      </c>
      <c r="E1129" t="s">
        <v>2151</v>
      </c>
      <c r="F1129" t="s">
        <v>2651</v>
      </c>
      <c r="G1129" t="s">
        <v>2653</v>
      </c>
      <c r="H1129">
        <v>10000</v>
      </c>
      <c r="I1129" t="s">
        <v>2657</v>
      </c>
      <c r="J1129" s="1">
        <v>44214</v>
      </c>
      <c r="K1129" s="1">
        <v>44214</v>
      </c>
      <c r="L1129">
        <v>52101289760000</v>
      </c>
      <c r="M1129" t="s">
        <v>2662</v>
      </c>
      <c r="N1129" s="1">
        <v>44227</v>
      </c>
      <c r="O1129" t="str">
        <f t="shared" si="35"/>
        <v>정상</v>
      </c>
      <c r="P1129" t="str">
        <f t="shared" si="36"/>
        <v>엠피상동</v>
      </c>
      <c r="Q1129" t="s">
        <v>1954</v>
      </c>
      <c r="R1129"/>
      <c r="S1129"/>
      <c r="T1129"/>
      <c r="U1129"/>
      <c r="V1129"/>
      <c r="W1129" t="s">
        <v>1958</v>
      </c>
      <c r="X1129" s="1">
        <v>51519</v>
      </c>
    </row>
    <row r="1130" spans="1:24">
      <c r="A1130" t="s">
        <v>2305</v>
      </c>
      <c r="B1130" t="s">
        <v>2331</v>
      </c>
      <c r="C1130" t="s">
        <v>2362</v>
      </c>
      <c r="D1130" t="s">
        <v>2450</v>
      </c>
      <c r="E1130" t="s">
        <v>2534</v>
      </c>
      <c r="F1130" t="s">
        <v>2651</v>
      </c>
      <c r="G1130" t="s">
        <v>2653</v>
      </c>
      <c r="H1130">
        <v>34868</v>
      </c>
      <c r="I1130" t="s">
        <v>2656</v>
      </c>
      <c r="J1130" s="1">
        <v>44214</v>
      </c>
      <c r="K1130" s="1">
        <v>44214</v>
      </c>
      <c r="L1130">
        <v>52101319260000</v>
      </c>
      <c r="M1130" t="s">
        <v>2662</v>
      </c>
      <c r="N1130" s="1">
        <v>44227</v>
      </c>
      <c r="O1130" t="str">
        <f t="shared" si="35"/>
        <v>정상</v>
      </c>
      <c r="P1130" t="s">
        <v>986</v>
      </c>
      <c r="Q1130" t="s">
        <v>1954</v>
      </c>
      <c r="R1130"/>
      <c r="S1130"/>
      <c r="T1130"/>
      <c r="U1130"/>
      <c r="V1130"/>
      <c r="W1130" t="s">
        <v>1958</v>
      </c>
      <c r="X1130" s="1">
        <v>51519</v>
      </c>
    </row>
    <row r="1131" spans="1:24">
      <c r="A1131" t="s">
        <v>2305</v>
      </c>
      <c r="B1131" t="s">
        <v>2331</v>
      </c>
      <c r="C1131" t="s">
        <v>2365</v>
      </c>
      <c r="D1131" t="s">
        <v>2450</v>
      </c>
      <c r="E1131" t="s">
        <v>2534</v>
      </c>
      <c r="F1131" t="s">
        <v>2651</v>
      </c>
      <c r="G1131" t="s">
        <v>2653</v>
      </c>
      <c r="H1131">
        <v>34977</v>
      </c>
      <c r="I1131" t="s">
        <v>2656</v>
      </c>
      <c r="J1131" s="1">
        <v>44214</v>
      </c>
      <c r="K1131" s="1">
        <v>44214</v>
      </c>
      <c r="L1131">
        <v>52101320160000</v>
      </c>
      <c r="M1131" t="s">
        <v>2662</v>
      </c>
      <c r="N1131" s="1">
        <v>44227</v>
      </c>
      <c r="O1131" t="str">
        <f t="shared" si="35"/>
        <v>정상</v>
      </c>
      <c r="P1131" t="s">
        <v>986</v>
      </c>
      <c r="Q1131" t="s">
        <v>1954</v>
      </c>
      <c r="R1131"/>
      <c r="S1131"/>
      <c r="T1131"/>
      <c r="U1131"/>
      <c r="V1131"/>
      <c r="W1131" t="s">
        <v>1958</v>
      </c>
      <c r="X1131" s="1">
        <v>51519</v>
      </c>
    </row>
    <row r="1132" spans="1:24">
      <c r="A1132" t="s">
        <v>2308</v>
      </c>
      <c r="B1132" t="s">
        <v>2322</v>
      </c>
      <c r="C1132" t="s">
        <v>2353</v>
      </c>
      <c r="D1132" t="s">
        <v>2448</v>
      </c>
      <c r="E1132" t="s">
        <v>2535</v>
      </c>
      <c r="F1132" t="s">
        <v>2651</v>
      </c>
      <c r="G1132" t="s">
        <v>2653</v>
      </c>
      <c r="H1132">
        <v>10000</v>
      </c>
      <c r="I1132" t="s">
        <v>2656</v>
      </c>
      <c r="J1132" s="1">
        <v>44214</v>
      </c>
      <c r="K1132" s="1">
        <v>44214</v>
      </c>
      <c r="L1132">
        <v>52101297530000</v>
      </c>
      <c r="M1132" t="s">
        <v>2662</v>
      </c>
      <c r="N1132" s="1">
        <v>44227</v>
      </c>
      <c r="O1132" t="str">
        <f t="shared" si="35"/>
        <v>정상</v>
      </c>
      <c r="P1132" t="str">
        <f t="shared" si="36"/>
        <v>엠피상동</v>
      </c>
      <c r="Q1132" t="s">
        <v>1954</v>
      </c>
      <c r="R1132"/>
      <c r="S1132"/>
      <c r="T1132"/>
      <c r="U1132"/>
      <c r="V1132"/>
      <c r="W1132" t="s">
        <v>1958</v>
      </c>
      <c r="X1132" s="1">
        <v>51519</v>
      </c>
    </row>
    <row r="1133" spans="1:24">
      <c r="A1133" t="s">
        <v>2308</v>
      </c>
      <c r="B1133" t="s">
        <v>2322</v>
      </c>
      <c r="C1133" t="s">
        <v>2339</v>
      </c>
      <c r="D1133" t="s">
        <v>2448</v>
      </c>
      <c r="E1133" t="s">
        <v>2537</v>
      </c>
      <c r="F1133" t="s">
        <v>2651</v>
      </c>
      <c r="G1133" t="s">
        <v>2653</v>
      </c>
      <c r="H1133">
        <v>10000</v>
      </c>
      <c r="I1133" t="s">
        <v>2656</v>
      </c>
      <c r="J1133" s="1">
        <v>44214</v>
      </c>
      <c r="K1133" s="1">
        <v>44214</v>
      </c>
      <c r="L1133">
        <v>52101295890000</v>
      </c>
      <c r="M1133" t="s">
        <v>2662</v>
      </c>
      <c r="N1133" s="1">
        <v>44227</v>
      </c>
      <c r="O1133" t="str">
        <f t="shared" si="35"/>
        <v>정상</v>
      </c>
      <c r="P1133" t="str">
        <f t="shared" si="36"/>
        <v>엠피상동</v>
      </c>
      <c r="Q1133" t="s">
        <v>1954</v>
      </c>
      <c r="R1133"/>
      <c r="S1133"/>
      <c r="T1133"/>
      <c r="U1133"/>
      <c r="V1133"/>
      <c r="W1133" t="s">
        <v>1958</v>
      </c>
      <c r="X1133" s="1">
        <v>51519</v>
      </c>
    </row>
    <row r="1134" spans="1:24">
      <c r="A1134" t="s">
        <v>2312</v>
      </c>
      <c r="B1134" t="s">
        <v>2324</v>
      </c>
      <c r="C1134" t="s">
        <v>2342</v>
      </c>
      <c r="D1134" t="s">
        <v>2121</v>
      </c>
      <c r="E1134" t="s">
        <v>2519</v>
      </c>
      <c r="F1134" t="s">
        <v>2651</v>
      </c>
      <c r="G1134" t="s">
        <v>2653</v>
      </c>
      <c r="H1134">
        <v>126000</v>
      </c>
      <c r="I1134" t="s">
        <v>2656</v>
      </c>
      <c r="J1134" s="1">
        <v>44214</v>
      </c>
      <c r="K1134" s="1">
        <v>44214</v>
      </c>
      <c r="L1134" t="s">
        <v>1217</v>
      </c>
      <c r="M1134" t="s">
        <v>2662</v>
      </c>
      <c r="N1134" s="1">
        <v>44227</v>
      </c>
      <c r="O1134" t="str">
        <f t="shared" si="35"/>
        <v>정상</v>
      </c>
      <c r="P1134" t="str">
        <f t="shared" si="36"/>
        <v>엠피피스토스</v>
      </c>
      <c r="Q1134" t="s">
        <v>1954</v>
      </c>
      <c r="R1134"/>
      <c r="S1134"/>
      <c r="T1134"/>
      <c r="U1134"/>
      <c r="V1134"/>
      <c r="W1134" t="s">
        <v>1958</v>
      </c>
      <c r="X1134" s="1">
        <v>55171</v>
      </c>
    </row>
    <row r="1135" spans="1:24">
      <c r="A1135" t="s">
        <v>2312</v>
      </c>
      <c r="B1135" t="s">
        <v>2324</v>
      </c>
      <c r="C1135" t="s">
        <v>2342</v>
      </c>
      <c r="D1135" t="s">
        <v>2451</v>
      </c>
      <c r="E1135" t="s">
        <v>2519</v>
      </c>
      <c r="F1135" t="s">
        <v>2651</v>
      </c>
      <c r="G1135" t="s">
        <v>2653</v>
      </c>
      <c r="H1135">
        <v>133200</v>
      </c>
      <c r="I1135" t="s">
        <v>2656</v>
      </c>
      <c r="J1135" s="1">
        <v>44214</v>
      </c>
      <c r="K1135" s="1">
        <v>44214</v>
      </c>
      <c r="L1135" t="s">
        <v>1218</v>
      </c>
      <c r="M1135" t="s">
        <v>2662</v>
      </c>
      <c r="N1135" s="1">
        <v>44227</v>
      </c>
      <c r="O1135" t="str">
        <f t="shared" si="35"/>
        <v>정상</v>
      </c>
      <c r="P1135" t="str">
        <f t="shared" si="36"/>
        <v>엠피피스토스</v>
      </c>
      <c r="Q1135" t="s">
        <v>1954</v>
      </c>
      <c r="R1135"/>
      <c r="S1135"/>
      <c r="T1135"/>
      <c r="U1135"/>
      <c r="V1135"/>
      <c r="W1135" t="s">
        <v>1960</v>
      </c>
      <c r="X1135" s="1">
        <v>55171</v>
      </c>
    </row>
    <row r="1136" spans="1:24">
      <c r="A1136" t="s">
        <v>2312</v>
      </c>
      <c r="B1136" t="s">
        <v>2324</v>
      </c>
      <c r="C1136" t="s">
        <v>2342</v>
      </c>
      <c r="D1136" t="s">
        <v>2435</v>
      </c>
      <c r="E1136" t="s">
        <v>2519</v>
      </c>
      <c r="F1136" t="s">
        <v>2651</v>
      </c>
      <c r="G1136" t="s">
        <v>2653</v>
      </c>
      <c r="H1136">
        <v>81000</v>
      </c>
      <c r="I1136" t="s">
        <v>2660</v>
      </c>
      <c r="J1136" s="1">
        <v>44214</v>
      </c>
      <c r="K1136" s="1">
        <v>44222</v>
      </c>
      <c r="L1136" t="s">
        <v>1219</v>
      </c>
      <c r="M1136" t="s">
        <v>2662</v>
      </c>
      <c r="N1136" s="1">
        <v>44227</v>
      </c>
      <c r="O1136" t="str">
        <f t="shared" si="35"/>
        <v>철회</v>
      </c>
      <c r="P1136" t="str">
        <f t="shared" si="36"/>
        <v>엠피피스토스</v>
      </c>
      <c r="Q1136" t="s">
        <v>1954</v>
      </c>
      <c r="R1136"/>
      <c r="S1136"/>
      <c r="T1136"/>
      <c r="U1136"/>
      <c r="V1136"/>
      <c r="W1136" t="s">
        <v>1958</v>
      </c>
      <c r="X1136" s="1">
        <v>59919</v>
      </c>
    </row>
    <row r="1137" spans="1:24">
      <c r="A1137" t="s">
        <v>2305</v>
      </c>
      <c r="B1137" t="s">
        <v>2328</v>
      </c>
      <c r="C1137" t="s">
        <v>2347</v>
      </c>
      <c r="D1137" t="s">
        <v>2392</v>
      </c>
      <c r="E1137" t="s">
        <v>2551</v>
      </c>
      <c r="F1137" t="s">
        <v>2651</v>
      </c>
      <c r="G1137" t="s">
        <v>2653</v>
      </c>
      <c r="H1137">
        <v>81540</v>
      </c>
      <c r="I1137" t="s">
        <v>2656</v>
      </c>
      <c r="J1137" s="1">
        <v>44214</v>
      </c>
      <c r="K1137" s="1">
        <v>44214</v>
      </c>
      <c r="L1137" t="s">
        <v>1220</v>
      </c>
      <c r="M1137" t="s">
        <v>2662</v>
      </c>
      <c r="N1137" s="1">
        <v>44227</v>
      </c>
      <c r="O1137" t="str">
        <f t="shared" si="35"/>
        <v>정상</v>
      </c>
      <c r="P1137" t="s">
        <v>6821</v>
      </c>
      <c r="Q1137" t="s">
        <v>1954</v>
      </c>
      <c r="R1137"/>
      <c r="S1137"/>
      <c r="T1137"/>
      <c r="U1137"/>
      <c r="V1137"/>
      <c r="W1137" t="s">
        <v>1958</v>
      </c>
      <c r="X1137" s="1">
        <v>47866</v>
      </c>
    </row>
    <row r="1138" spans="1:24">
      <c r="A1138" t="s">
        <v>2305</v>
      </c>
      <c r="B1138" t="s">
        <v>2328</v>
      </c>
      <c r="C1138" t="s">
        <v>2351</v>
      </c>
      <c r="D1138" t="s">
        <v>2392</v>
      </c>
      <c r="E1138" t="s">
        <v>2519</v>
      </c>
      <c r="F1138" t="s">
        <v>2651</v>
      </c>
      <c r="G1138" t="s">
        <v>2655</v>
      </c>
      <c r="H1138">
        <v>12090</v>
      </c>
      <c r="I1138" t="s">
        <v>2656</v>
      </c>
      <c r="J1138" s="1">
        <v>44214</v>
      </c>
      <c r="K1138" s="1">
        <v>44214</v>
      </c>
      <c r="L1138" t="s">
        <v>1221</v>
      </c>
      <c r="M1138" t="s">
        <v>2662</v>
      </c>
      <c r="N1138" s="1">
        <v>44227</v>
      </c>
      <c r="O1138" t="str">
        <f t="shared" si="35"/>
        <v>정상</v>
      </c>
      <c r="P1138" t="s">
        <v>6821</v>
      </c>
      <c r="Q1138" t="s">
        <v>1954</v>
      </c>
      <c r="R1138"/>
      <c r="S1138"/>
      <c r="T1138"/>
      <c r="U1138"/>
      <c r="V1138"/>
      <c r="W1138" t="s">
        <v>1958</v>
      </c>
      <c r="X1138" s="1">
        <v>49692</v>
      </c>
    </row>
    <row r="1139" spans="1:24">
      <c r="A1139" t="s">
        <v>2305</v>
      </c>
      <c r="B1139" t="s">
        <v>2328</v>
      </c>
      <c r="C1139" t="s">
        <v>2347</v>
      </c>
      <c r="D1139" t="s">
        <v>2392</v>
      </c>
      <c r="E1139" t="s">
        <v>2577</v>
      </c>
      <c r="F1139" t="s">
        <v>2651</v>
      </c>
      <c r="G1139" t="s">
        <v>2653</v>
      </c>
      <c r="H1139">
        <v>43140</v>
      </c>
      <c r="I1139" t="s">
        <v>2656</v>
      </c>
      <c r="J1139" s="1">
        <v>44214</v>
      </c>
      <c r="K1139" s="1">
        <v>44214</v>
      </c>
      <c r="L1139" t="s">
        <v>1222</v>
      </c>
      <c r="M1139" t="s">
        <v>2662</v>
      </c>
      <c r="N1139" s="1">
        <v>44227</v>
      </c>
      <c r="O1139" t="str">
        <f t="shared" si="35"/>
        <v>정상</v>
      </c>
      <c r="P1139" t="s">
        <v>6821</v>
      </c>
      <c r="Q1139" t="s">
        <v>1954</v>
      </c>
      <c r="R1139"/>
      <c r="S1139"/>
      <c r="T1139"/>
      <c r="U1139"/>
      <c r="V1139"/>
      <c r="W1139" t="s">
        <v>1958</v>
      </c>
      <c r="X1139" s="1">
        <v>58824</v>
      </c>
    </row>
    <row r="1140" spans="1:24">
      <c r="A1140" t="s">
        <v>2308</v>
      </c>
      <c r="B1140" t="s">
        <v>2322</v>
      </c>
      <c r="C1140" t="s">
        <v>2353</v>
      </c>
      <c r="D1140" t="s">
        <v>2468</v>
      </c>
      <c r="E1140" t="s">
        <v>2149</v>
      </c>
      <c r="F1140" t="s">
        <v>2651</v>
      </c>
      <c r="G1140" t="s">
        <v>2654</v>
      </c>
      <c r="H1140">
        <v>35130</v>
      </c>
      <c r="I1140" t="s">
        <v>2656</v>
      </c>
      <c r="J1140" s="1">
        <v>44214</v>
      </c>
      <c r="K1140" s="1">
        <v>44214</v>
      </c>
      <c r="L1140" t="s">
        <v>1223</v>
      </c>
      <c r="M1140" t="s">
        <v>2662</v>
      </c>
      <c r="N1140" s="1">
        <v>44227</v>
      </c>
      <c r="O1140" t="str">
        <f t="shared" si="35"/>
        <v>정상</v>
      </c>
      <c r="P1140" t="str">
        <f t="shared" si="36"/>
        <v>엠피상동</v>
      </c>
      <c r="Q1140" t="s">
        <v>1954</v>
      </c>
      <c r="R1140"/>
      <c r="S1140"/>
      <c r="T1140"/>
      <c r="U1140"/>
      <c r="V1140"/>
      <c r="W1140" t="s">
        <v>1958</v>
      </c>
      <c r="X1140" s="1">
        <v>45309</v>
      </c>
    </row>
    <row r="1141" spans="1:24">
      <c r="A1141" t="s">
        <v>2302</v>
      </c>
      <c r="B1141" t="s">
        <v>2317</v>
      </c>
      <c r="C1141" t="s">
        <v>2364</v>
      </c>
      <c r="D1141" t="s">
        <v>2394</v>
      </c>
      <c r="E1141" t="s">
        <v>2577</v>
      </c>
      <c r="F1141" t="s">
        <v>2651</v>
      </c>
      <c r="G1141" t="s">
        <v>2654</v>
      </c>
      <c r="H1141">
        <v>30870</v>
      </c>
      <c r="I1141" t="s">
        <v>2656</v>
      </c>
      <c r="J1141" s="1">
        <v>44214</v>
      </c>
      <c r="K1141" s="1">
        <v>44214</v>
      </c>
      <c r="L1141" t="s">
        <v>1224</v>
      </c>
      <c r="M1141" t="s">
        <v>2662</v>
      </c>
      <c r="N1141" s="1">
        <v>44227</v>
      </c>
      <c r="O1141" t="str">
        <f t="shared" si="35"/>
        <v>정상</v>
      </c>
      <c r="P1141" t="str">
        <f t="shared" si="36"/>
        <v>엠피송내</v>
      </c>
      <c r="Q1141" t="s">
        <v>1954</v>
      </c>
      <c r="R1141"/>
      <c r="S1141"/>
      <c r="T1141"/>
      <c r="U1141"/>
      <c r="V1141"/>
      <c r="W1141" t="s">
        <v>1958</v>
      </c>
      <c r="X1141" s="1">
        <v>45309</v>
      </c>
    </row>
    <row r="1142" spans="1:24">
      <c r="A1142" t="s">
        <v>2305</v>
      </c>
      <c r="B1142" t="s">
        <v>2328</v>
      </c>
      <c r="C1142" t="s">
        <v>2351</v>
      </c>
      <c r="D1142" t="s">
        <v>2392</v>
      </c>
      <c r="E1142" t="s">
        <v>2577</v>
      </c>
      <c r="F1142" t="s">
        <v>2651</v>
      </c>
      <c r="G1142" t="s">
        <v>2653</v>
      </c>
      <c r="H1142">
        <v>164500</v>
      </c>
      <c r="I1142" t="s">
        <v>2658</v>
      </c>
      <c r="J1142" s="1">
        <v>44214</v>
      </c>
      <c r="K1142" s="1">
        <v>44214</v>
      </c>
      <c r="L1142" t="s">
        <v>1225</v>
      </c>
      <c r="M1142" t="s">
        <v>2662</v>
      </c>
      <c r="N1142" s="1">
        <v>44227</v>
      </c>
      <c r="O1142" t="str">
        <f t="shared" si="35"/>
        <v>정상</v>
      </c>
      <c r="P1142" t="s">
        <v>6821</v>
      </c>
      <c r="Q1142" t="s">
        <v>1954</v>
      </c>
      <c r="R1142"/>
      <c r="S1142"/>
      <c r="T1142"/>
      <c r="U1142"/>
      <c r="V1142"/>
      <c r="W1142" t="s">
        <v>1958</v>
      </c>
      <c r="X1142" s="1">
        <v>61746</v>
      </c>
    </row>
    <row r="1143" spans="1:24">
      <c r="A1143" t="s">
        <v>2303</v>
      </c>
      <c r="B1143" t="s">
        <v>2318</v>
      </c>
      <c r="C1143"/>
      <c r="D1143" t="s">
        <v>2370</v>
      </c>
      <c r="E1143" t="s">
        <v>2510</v>
      </c>
      <c r="F1143" t="s">
        <v>2651</v>
      </c>
      <c r="G1143" t="s">
        <v>2653</v>
      </c>
      <c r="H1143">
        <v>10000</v>
      </c>
      <c r="I1143" t="s">
        <v>2656</v>
      </c>
      <c r="J1143" s="1">
        <v>44214</v>
      </c>
      <c r="K1143" s="1">
        <v>44214</v>
      </c>
      <c r="L1143" t="s">
        <v>1226</v>
      </c>
      <c r="M1143" t="s">
        <v>2662</v>
      </c>
      <c r="N1143" s="1">
        <v>44227</v>
      </c>
      <c r="O1143" t="str">
        <f t="shared" si="35"/>
        <v>정상</v>
      </c>
      <c r="P1143" t="str">
        <f t="shared" si="36"/>
        <v>엠피의정부</v>
      </c>
      <c r="Q1143" t="s">
        <v>1954</v>
      </c>
      <c r="R1143"/>
      <c r="S1143"/>
      <c r="T1143"/>
      <c r="U1143"/>
      <c r="V1143"/>
      <c r="W1143" t="s">
        <v>1958</v>
      </c>
      <c r="X1143"/>
    </row>
    <row r="1144" spans="1:24">
      <c r="A1144" t="s">
        <v>2308</v>
      </c>
      <c r="B1144" t="s">
        <v>2322</v>
      </c>
      <c r="C1144" t="s">
        <v>2353</v>
      </c>
      <c r="D1144" t="s">
        <v>2469</v>
      </c>
      <c r="E1144" t="s">
        <v>2511</v>
      </c>
      <c r="F1144" t="s">
        <v>2651</v>
      </c>
      <c r="G1144" t="s">
        <v>2653</v>
      </c>
      <c r="H1144">
        <v>30000</v>
      </c>
      <c r="I1144" t="s">
        <v>2656</v>
      </c>
      <c r="J1144" s="1">
        <v>44214</v>
      </c>
      <c r="K1144" s="1">
        <v>44214</v>
      </c>
      <c r="L1144" t="s">
        <v>1227</v>
      </c>
      <c r="M1144" t="s">
        <v>2662</v>
      </c>
      <c r="N1144" s="1">
        <v>44227</v>
      </c>
      <c r="O1144" t="str">
        <f t="shared" si="35"/>
        <v>정상</v>
      </c>
      <c r="P1144" t="str">
        <f t="shared" si="36"/>
        <v>엠피상동</v>
      </c>
      <c r="Q1144" t="s">
        <v>1954</v>
      </c>
      <c r="R1144"/>
      <c r="S1144"/>
      <c r="T1144"/>
      <c r="U1144"/>
      <c r="V1144"/>
      <c r="W1144" t="s">
        <v>1958</v>
      </c>
      <c r="X1144"/>
    </row>
    <row r="1145" spans="1:24">
      <c r="A1145" t="s">
        <v>2308</v>
      </c>
      <c r="B1145" t="s">
        <v>2322</v>
      </c>
      <c r="C1145" t="s">
        <v>2339</v>
      </c>
      <c r="D1145" t="s">
        <v>2448</v>
      </c>
      <c r="E1145" t="s">
        <v>2531</v>
      </c>
      <c r="F1145" t="s">
        <v>2651</v>
      </c>
      <c r="G1145" t="s">
        <v>2653</v>
      </c>
      <c r="H1145">
        <v>9800</v>
      </c>
      <c r="I1145" t="s">
        <v>2657</v>
      </c>
      <c r="J1145" s="1">
        <v>44214</v>
      </c>
      <c r="K1145" s="1">
        <v>44214</v>
      </c>
      <c r="L1145" t="s">
        <v>1228</v>
      </c>
      <c r="M1145" t="s">
        <v>2662</v>
      </c>
      <c r="N1145" s="1">
        <v>44227</v>
      </c>
      <c r="O1145" t="str">
        <f t="shared" si="35"/>
        <v>정상</v>
      </c>
      <c r="P1145" t="str">
        <f t="shared" si="36"/>
        <v>엠피상동</v>
      </c>
      <c r="Q1145" t="s">
        <v>1954</v>
      </c>
      <c r="R1145"/>
      <c r="S1145"/>
      <c r="T1145"/>
      <c r="U1145"/>
      <c r="V1145"/>
      <c r="W1145" t="s">
        <v>1958</v>
      </c>
      <c r="X1145"/>
    </row>
    <row r="1146" spans="1:24">
      <c r="A1146" t="s">
        <v>2312</v>
      </c>
      <c r="B1146" t="s">
        <v>2324</v>
      </c>
      <c r="C1146" t="s">
        <v>2342</v>
      </c>
      <c r="D1146" t="s">
        <v>2470</v>
      </c>
      <c r="E1146" t="s">
        <v>2572</v>
      </c>
      <c r="F1146" t="s">
        <v>2651</v>
      </c>
      <c r="G1146" t="s">
        <v>2653</v>
      </c>
      <c r="H1146">
        <v>20000</v>
      </c>
      <c r="I1146" t="s">
        <v>2657</v>
      </c>
      <c r="J1146" s="1">
        <v>44214</v>
      </c>
      <c r="K1146" s="1">
        <v>44214</v>
      </c>
      <c r="L1146" t="s">
        <v>1229</v>
      </c>
      <c r="M1146" t="s">
        <v>2662</v>
      </c>
      <c r="N1146" s="1">
        <v>44227</v>
      </c>
      <c r="O1146" t="str">
        <f t="shared" si="35"/>
        <v>정상</v>
      </c>
      <c r="P1146" t="str">
        <f t="shared" si="36"/>
        <v>엠피피스토스</v>
      </c>
      <c r="Q1146" t="s">
        <v>1954</v>
      </c>
      <c r="R1146"/>
      <c r="S1146"/>
      <c r="T1146"/>
      <c r="U1146"/>
      <c r="V1146"/>
      <c r="W1146" t="s">
        <v>1958</v>
      </c>
      <c r="X1146"/>
    </row>
    <row r="1147" spans="1:24">
      <c r="A1147" t="s">
        <v>2313</v>
      </c>
      <c r="B1147" t="s">
        <v>2327</v>
      </c>
      <c r="C1147" t="s">
        <v>2345</v>
      </c>
      <c r="D1147" t="s">
        <v>2391</v>
      </c>
      <c r="E1147" t="s">
        <v>2597</v>
      </c>
      <c r="F1147" t="s">
        <v>2651</v>
      </c>
      <c r="G1147" t="s">
        <v>2655</v>
      </c>
      <c r="H1147">
        <v>13380</v>
      </c>
      <c r="I1147" t="s">
        <v>2656</v>
      </c>
      <c r="J1147" s="1">
        <v>44214</v>
      </c>
      <c r="K1147" s="1">
        <v>44214</v>
      </c>
      <c r="L1147" t="s">
        <v>1230</v>
      </c>
      <c r="M1147" t="s">
        <v>2662</v>
      </c>
      <c r="N1147" s="1">
        <v>44227</v>
      </c>
      <c r="O1147" t="str">
        <f t="shared" ref="O1147:O1210" si="37" xml:space="preserve"> IF(K1147&gt;N1147,W1147,I1147)</f>
        <v>정상</v>
      </c>
      <c r="P1147" t="str">
        <f t="shared" si="36"/>
        <v>엠피조은</v>
      </c>
      <c r="Q1147" t="s">
        <v>1954</v>
      </c>
      <c r="R1147"/>
      <c r="S1147"/>
      <c r="T1147"/>
      <c r="U1147"/>
      <c r="V1147"/>
      <c r="W1147" t="s">
        <v>1958</v>
      </c>
      <c r="X1147"/>
    </row>
    <row r="1148" spans="1:24">
      <c r="A1148" t="s">
        <v>2313</v>
      </c>
      <c r="B1148" t="s">
        <v>2327</v>
      </c>
      <c r="C1148" t="s">
        <v>2229</v>
      </c>
      <c r="D1148" t="s">
        <v>2391</v>
      </c>
      <c r="E1148" t="s">
        <v>2146</v>
      </c>
      <c r="F1148" t="s">
        <v>2651</v>
      </c>
      <c r="G1148" t="s">
        <v>2653</v>
      </c>
      <c r="H1148">
        <v>49310</v>
      </c>
      <c r="I1148" t="s">
        <v>2656</v>
      </c>
      <c r="J1148" s="1">
        <v>44214</v>
      </c>
      <c r="K1148" s="1">
        <v>44214</v>
      </c>
      <c r="L1148" t="s">
        <v>1231</v>
      </c>
      <c r="M1148" t="s">
        <v>2663</v>
      </c>
      <c r="N1148" s="1">
        <v>44227</v>
      </c>
      <c r="O1148" t="str">
        <f t="shared" si="37"/>
        <v>정상</v>
      </c>
      <c r="P1148" t="str">
        <f t="shared" si="36"/>
        <v>엠피조은</v>
      </c>
      <c r="Q1148" t="s">
        <v>1954</v>
      </c>
      <c r="R1148"/>
      <c r="S1148"/>
      <c r="T1148"/>
      <c r="U1148"/>
      <c r="V1148"/>
      <c r="W1148" t="s">
        <v>1958</v>
      </c>
      <c r="X1148"/>
    </row>
    <row r="1149" spans="1:24">
      <c r="A1149" t="s">
        <v>2312</v>
      </c>
      <c r="B1149" t="s">
        <v>2324</v>
      </c>
      <c r="C1149" t="s">
        <v>2341</v>
      </c>
      <c r="D1149" t="s">
        <v>2441</v>
      </c>
      <c r="E1149" t="s">
        <v>2531</v>
      </c>
      <c r="F1149" t="s">
        <v>2651</v>
      </c>
      <c r="G1149" t="s">
        <v>2653</v>
      </c>
      <c r="H1149">
        <v>46700</v>
      </c>
      <c r="I1149" t="s">
        <v>2656</v>
      </c>
      <c r="J1149" s="1">
        <v>44211</v>
      </c>
      <c r="K1149" s="1">
        <v>44211</v>
      </c>
      <c r="L1149" t="s">
        <v>1232</v>
      </c>
      <c r="M1149" t="s">
        <v>2662</v>
      </c>
      <c r="N1149" s="1">
        <v>44227</v>
      </c>
      <c r="O1149" t="str">
        <f t="shared" si="37"/>
        <v>정상</v>
      </c>
      <c r="P1149" t="str">
        <f t="shared" si="36"/>
        <v>엠피피스토스</v>
      </c>
      <c r="Q1149" t="s">
        <v>1954</v>
      </c>
      <c r="R1149"/>
      <c r="S1149"/>
      <c r="T1149"/>
      <c r="U1149"/>
      <c r="V1149"/>
      <c r="W1149" t="s">
        <v>1958</v>
      </c>
      <c r="X1149"/>
    </row>
    <row r="1150" spans="1:24">
      <c r="A1150" t="s">
        <v>2308</v>
      </c>
      <c r="B1150" t="s">
        <v>2322</v>
      </c>
      <c r="C1150" t="s">
        <v>2339</v>
      </c>
      <c r="D1150" t="s">
        <v>2403</v>
      </c>
      <c r="E1150" t="s">
        <v>2532</v>
      </c>
      <c r="F1150" t="s">
        <v>2651</v>
      </c>
      <c r="G1150" t="s">
        <v>2653</v>
      </c>
      <c r="H1150">
        <v>24750</v>
      </c>
      <c r="I1150" t="s">
        <v>2656</v>
      </c>
      <c r="J1150" s="1">
        <v>44211</v>
      </c>
      <c r="K1150" s="1">
        <v>44211</v>
      </c>
      <c r="L1150" t="s">
        <v>1233</v>
      </c>
      <c r="M1150" t="s">
        <v>2662</v>
      </c>
      <c r="N1150" s="1">
        <v>44227</v>
      </c>
      <c r="O1150" t="str">
        <f t="shared" si="37"/>
        <v>정상</v>
      </c>
      <c r="P1150" t="str">
        <f t="shared" si="36"/>
        <v>엠피상동</v>
      </c>
      <c r="Q1150" t="s">
        <v>1954</v>
      </c>
      <c r="R1150"/>
      <c r="S1150"/>
      <c r="T1150"/>
      <c r="U1150"/>
      <c r="V1150"/>
      <c r="W1150" t="s">
        <v>1958</v>
      </c>
      <c r="X1150"/>
    </row>
    <row r="1151" spans="1:24">
      <c r="A1151" t="s">
        <v>2308</v>
      </c>
      <c r="B1151" t="s">
        <v>2322</v>
      </c>
      <c r="C1151" t="s">
        <v>2339</v>
      </c>
      <c r="D1151" t="s">
        <v>2403</v>
      </c>
      <c r="E1151" t="s">
        <v>2532</v>
      </c>
      <c r="F1151" t="s">
        <v>2651</v>
      </c>
      <c r="G1151" t="s">
        <v>2653</v>
      </c>
      <c r="H1151">
        <v>24750</v>
      </c>
      <c r="I1151" t="s">
        <v>2656</v>
      </c>
      <c r="J1151" s="1">
        <v>44211</v>
      </c>
      <c r="K1151" s="1">
        <v>44211</v>
      </c>
      <c r="L1151" t="s">
        <v>1234</v>
      </c>
      <c r="M1151" t="s">
        <v>2662</v>
      </c>
      <c r="N1151" s="1">
        <v>44227</v>
      </c>
      <c r="O1151" t="str">
        <f t="shared" si="37"/>
        <v>정상</v>
      </c>
      <c r="P1151" t="str">
        <f t="shared" si="36"/>
        <v>엠피상동</v>
      </c>
      <c r="Q1151" t="s">
        <v>1954</v>
      </c>
      <c r="R1151"/>
      <c r="S1151"/>
      <c r="T1151"/>
      <c r="U1151"/>
      <c r="V1151"/>
      <c r="W1151" t="s">
        <v>2664</v>
      </c>
      <c r="X1151"/>
    </row>
    <row r="1152" spans="1:24">
      <c r="A1152" t="s">
        <v>2308</v>
      </c>
      <c r="B1152" t="s">
        <v>2322</v>
      </c>
      <c r="C1152" t="s">
        <v>2339</v>
      </c>
      <c r="D1152" t="s">
        <v>2403</v>
      </c>
      <c r="E1152" t="s">
        <v>2155</v>
      </c>
      <c r="F1152" t="s">
        <v>2651</v>
      </c>
      <c r="G1152" t="s">
        <v>2653</v>
      </c>
      <c r="H1152">
        <v>24750</v>
      </c>
      <c r="I1152" t="s">
        <v>2656</v>
      </c>
      <c r="J1152" s="1">
        <v>44211</v>
      </c>
      <c r="K1152" s="1">
        <v>44211</v>
      </c>
      <c r="L1152" t="s">
        <v>1235</v>
      </c>
      <c r="M1152" t="s">
        <v>2662</v>
      </c>
      <c r="N1152" s="1">
        <v>44227</v>
      </c>
      <c r="O1152" t="str">
        <f t="shared" si="37"/>
        <v>정상</v>
      </c>
      <c r="P1152" t="str">
        <f t="shared" si="36"/>
        <v>엠피상동</v>
      </c>
      <c r="Q1152" t="s">
        <v>1954</v>
      </c>
      <c r="R1152"/>
      <c r="S1152"/>
      <c r="T1152"/>
      <c r="U1152"/>
      <c r="V1152"/>
      <c r="W1152" t="s">
        <v>1958</v>
      </c>
      <c r="X1152"/>
    </row>
    <row r="1153" spans="1:24">
      <c r="A1153" t="s">
        <v>2308</v>
      </c>
      <c r="B1153" t="s">
        <v>2322</v>
      </c>
      <c r="C1153" t="s">
        <v>2339</v>
      </c>
      <c r="D1153" t="s">
        <v>2416</v>
      </c>
      <c r="E1153" t="s">
        <v>2531</v>
      </c>
      <c r="F1153" t="s">
        <v>2651</v>
      </c>
      <c r="G1153" t="s">
        <v>2653</v>
      </c>
      <c r="H1153">
        <v>10000</v>
      </c>
      <c r="I1153" t="s">
        <v>2656</v>
      </c>
      <c r="J1153" s="1">
        <v>44211</v>
      </c>
      <c r="K1153" s="1">
        <v>44211</v>
      </c>
      <c r="L1153" t="s">
        <v>1236</v>
      </c>
      <c r="M1153" t="s">
        <v>2662</v>
      </c>
      <c r="N1153" s="1">
        <v>44227</v>
      </c>
      <c r="O1153" t="str">
        <f t="shared" si="37"/>
        <v>정상</v>
      </c>
      <c r="P1153" t="str">
        <f t="shared" ref="P1153:P1216" si="38">A1153</f>
        <v>엠피상동</v>
      </c>
      <c r="Q1153" t="s">
        <v>1954</v>
      </c>
      <c r="R1153"/>
      <c r="S1153"/>
      <c r="T1153"/>
      <c r="U1153"/>
      <c r="V1153"/>
      <c r="W1153" t="s">
        <v>1958</v>
      </c>
      <c r="X1153"/>
    </row>
    <row r="1154" spans="1:24">
      <c r="A1154" t="s">
        <v>2308</v>
      </c>
      <c r="B1154" t="s">
        <v>2322</v>
      </c>
      <c r="C1154" t="s">
        <v>2353</v>
      </c>
      <c r="D1154" t="s">
        <v>2403</v>
      </c>
      <c r="E1154" t="s">
        <v>2531</v>
      </c>
      <c r="F1154" t="s">
        <v>2651</v>
      </c>
      <c r="G1154" t="s">
        <v>2653</v>
      </c>
      <c r="H1154">
        <v>24750</v>
      </c>
      <c r="I1154" t="s">
        <v>2656</v>
      </c>
      <c r="J1154" s="1">
        <v>44211</v>
      </c>
      <c r="K1154" s="1">
        <v>44211</v>
      </c>
      <c r="L1154" t="s">
        <v>1237</v>
      </c>
      <c r="M1154" t="s">
        <v>2662</v>
      </c>
      <c r="N1154" s="1">
        <v>44227</v>
      </c>
      <c r="O1154" t="str">
        <f t="shared" si="37"/>
        <v>정상</v>
      </c>
      <c r="P1154" t="str">
        <f t="shared" si="38"/>
        <v>엠피상동</v>
      </c>
      <c r="Q1154" t="s">
        <v>1954</v>
      </c>
      <c r="R1154"/>
      <c r="S1154"/>
      <c r="T1154"/>
      <c r="U1154"/>
      <c r="V1154"/>
      <c r="W1154" t="s">
        <v>1958</v>
      </c>
      <c r="X1154"/>
    </row>
    <row r="1155" spans="1:24">
      <c r="A1155" t="s">
        <v>2312</v>
      </c>
      <c r="B1155" t="s">
        <v>2324</v>
      </c>
      <c r="C1155" t="s">
        <v>2360</v>
      </c>
      <c r="D1155" t="s">
        <v>2423</v>
      </c>
      <c r="E1155" t="s">
        <v>2621</v>
      </c>
      <c r="F1155" t="s">
        <v>2651</v>
      </c>
      <c r="G1155" t="s">
        <v>2653</v>
      </c>
      <c r="H1155">
        <v>56410</v>
      </c>
      <c r="I1155" t="s">
        <v>2656</v>
      </c>
      <c r="J1155" s="1">
        <v>44211</v>
      </c>
      <c r="K1155" s="1">
        <v>44211</v>
      </c>
      <c r="L1155">
        <v>320210115264</v>
      </c>
      <c r="M1155" t="s">
        <v>2662</v>
      </c>
      <c r="N1155" s="1">
        <v>44227</v>
      </c>
      <c r="O1155" t="str">
        <f t="shared" si="37"/>
        <v>정상</v>
      </c>
      <c r="P1155" t="str">
        <f t="shared" si="38"/>
        <v>엠피피스토스</v>
      </c>
      <c r="Q1155" t="s">
        <v>1954</v>
      </c>
      <c r="R1155"/>
      <c r="S1155"/>
      <c r="T1155"/>
      <c r="U1155"/>
      <c r="V1155"/>
      <c r="W1155" t="s">
        <v>1958</v>
      </c>
      <c r="X1155" s="1">
        <v>67952</v>
      </c>
    </row>
    <row r="1156" spans="1:24">
      <c r="A1156" t="s">
        <v>2312</v>
      </c>
      <c r="B1156" t="s">
        <v>2324</v>
      </c>
      <c r="C1156" t="s">
        <v>2342</v>
      </c>
      <c r="D1156" t="s">
        <v>2441</v>
      </c>
      <c r="E1156" t="s">
        <v>2504</v>
      </c>
      <c r="F1156" t="s">
        <v>2651</v>
      </c>
      <c r="G1156" t="s">
        <v>2653</v>
      </c>
      <c r="H1156">
        <v>56350</v>
      </c>
      <c r="I1156" t="s">
        <v>2657</v>
      </c>
      <c r="J1156" s="1">
        <v>44211</v>
      </c>
      <c r="K1156" s="1">
        <v>44211</v>
      </c>
      <c r="L1156">
        <v>320210109612</v>
      </c>
      <c r="M1156" t="s">
        <v>2662</v>
      </c>
      <c r="N1156" s="1">
        <v>44227</v>
      </c>
      <c r="O1156" t="str">
        <f t="shared" si="37"/>
        <v>정상</v>
      </c>
      <c r="P1156" t="str">
        <f t="shared" si="38"/>
        <v>엠피피스토스</v>
      </c>
      <c r="Q1156" t="s">
        <v>1954</v>
      </c>
      <c r="R1156"/>
      <c r="S1156"/>
      <c r="T1156"/>
      <c r="U1156"/>
      <c r="V1156"/>
      <c r="W1156" t="s">
        <v>1958</v>
      </c>
      <c r="X1156" s="1">
        <v>55533</v>
      </c>
    </row>
    <row r="1157" spans="1:24">
      <c r="A1157" t="s">
        <v>2314</v>
      </c>
      <c r="B1157" t="s">
        <v>2329</v>
      </c>
      <c r="C1157"/>
      <c r="D1157" t="s">
        <v>2408</v>
      </c>
      <c r="E1157" t="s">
        <v>2565</v>
      </c>
      <c r="F1157" t="s">
        <v>2651</v>
      </c>
      <c r="G1157" t="s">
        <v>2653</v>
      </c>
      <c r="H1157">
        <v>31000</v>
      </c>
      <c r="I1157" t="s">
        <v>2656</v>
      </c>
      <c r="J1157" s="1">
        <v>44211</v>
      </c>
      <c r="K1157" s="1">
        <v>44211</v>
      </c>
      <c r="L1157">
        <v>320210108300</v>
      </c>
      <c r="M1157" t="s">
        <v>2662</v>
      </c>
      <c r="N1157" s="1">
        <v>44227</v>
      </c>
      <c r="O1157" t="str">
        <f t="shared" si="37"/>
        <v>정상</v>
      </c>
      <c r="P1157" t="str">
        <f t="shared" si="38"/>
        <v>엠피제이엔제이</v>
      </c>
      <c r="Q1157" t="s">
        <v>1954</v>
      </c>
      <c r="R1157"/>
      <c r="S1157"/>
      <c r="T1157"/>
      <c r="U1157"/>
      <c r="V1157"/>
      <c r="W1157" t="s">
        <v>1958</v>
      </c>
      <c r="X1157" s="1">
        <v>51516</v>
      </c>
    </row>
    <row r="1158" spans="1:24">
      <c r="A1158" t="s">
        <v>2312</v>
      </c>
      <c r="B1158" t="s">
        <v>2324</v>
      </c>
      <c r="C1158" t="s">
        <v>2358</v>
      </c>
      <c r="D1158" t="s">
        <v>2423</v>
      </c>
      <c r="E1158" t="s">
        <v>2621</v>
      </c>
      <c r="F1158" t="s">
        <v>2651</v>
      </c>
      <c r="G1158" t="s">
        <v>2655</v>
      </c>
      <c r="H1158">
        <v>10420</v>
      </c>
      <c r="I1158" t="s">
        <v>2656</v>
      </c>
      <c r="J1158" s="1">
        <v>44211</v>
      </c>
      <c r="K1158" s="1">
        <v>44211</v>
      </c>
      <c r="L1158">
        <v>320210115189</v>
      </c>
      <c r="M1158" t="s">
        <v>2662</v>
      </c>
      <c r="N1158" s="1">
        <v>44227</v>
      </c>
      <c r="O1158" t="str">
        <f t="shared" si="37"/>
        <v>정상</v>
      </c>
      <c r="P1158" t="str">
        <f t="shared" si="38"/>
        <v>엠피피스토스</v>
      </c>
      <c r="Q1158" t="s">
        <v>1954</v>
      </c>
      <c r="R1158"/>
      <c r="S1158"/>
      <c r="T1158"/>
      <c r="U1158"/>
      <c r="V1158"/>
      <c r="W1158" t="s">
        <v>2664</v>
      </c>
      <c r="X1158" s="1">
        <v>49689</v>
      </c>
    </row>
    <row r="1159" spans="1:24">
      <c r="A1159" t="s">
        <v>2305</v>
      </c>
      <c r="B1159" t="s">
        <v>2328</v>
      </c>
      <c r="C1159" t="s">
        <v>2351</v>
      </c>
      <c r="D1159" t="s">
        <v>2392</v>
      </c>
      <c r="E1159" t="s">
        <v>2542</v>
      </c>
      <c r="F1159" t="s">
        <v>2651</v>
      </c>
      <c r="G1159" t="s">
        <v>2653</v>
      </c>
      <c r="H1159">
        <v>28200</v>
      </c>
      <c r="I1159" t="s">
        <v>2656</v>
      </c>
      <c r="J1159" s="1">
        <v>44211</v>
      </c>
      <c r="K1159" s="1">
        <v>44211</v>
      </c>
      <c r="L1159">
        <v>320210102408</v>
      </c>
      <c r="M1159" t="s">
        <v>2662</v>
      </c>
      <c r="N1159" s="1">
        <v>44227</v>
      </c>
      <c r="O1159" t="str">
        <f t="shared" si="37"/>
        <v>정상</v>
      </c>
      <c r="P1159" t="s">
        <v>6821</v>
      </c>
      <c r="Q1159" t="s">
        <v>1954</v>
      </c>
      <c r="R1159"/>
      <c r="S1159"/>
      <c r="T1159"/>
      <c r="U1159"/>
      <c r="V1159"/>
      <c r="W1159" t="s">
        <v>1960</v>
      </c>
      <c r="X1159" s="1">
        <v>51516</v>
      </c>
    </row>
    <row r="1160" spans="1:24">
      <c r="A1160" t="s">
        <v>2312</v>
      </c>
      <c r="B1160" t="s">
        <v>2324</v>
      </c>
      <c r="C1160" t="s">
        <v>2360</v>
      </c>
      <c r="D1160" t="s">
        <v>2018</v>
      </c>
      <c r="E1160" t="s">
        <v>2554</v>
      </c>
      <c r="F1160" t="s">
        <v>2651</v>
      </c>
      <c r="G1160" t="s">
        <v>2653</v>
      </c>
      <c r="H1160">
        <v>40068</v>
      </c>
      <c r="I1160" t="s">
        <v>2656</v>
      </c>
      <c r="J1160" s="1">
        <v>44211</v>
      </c>
      <c r="K1160" s="1">
        <v>44211</v>
      </c>
      <c r="L1160" t="s">
        <v>1238</v>
      </c>
      <c r="M1160" t="s">
        <v>2662</v>
      </c>
      <c r="N1160" s="1">
        <v>44227</v>
      </c>
      <c r="O1160" t="str">
        <f t="shared" si="37"/>
        <v>정상</v>
      </c>
      <c r="P1160" t="str">
        <f t="shared" si="38"/>
        <v>엠피피스토스</v>
      </c>
      <c r="Q1160" t="s">
        <v>1954</v>
      </c>
      <c r="R1160"/>
      <c r="S1160"/>
      <c r="T1160"/>
      <c r="U1160"/>
      <c r="V1160"/>
      <c r="W1160" t="s">
        <v>1958</v>
      </c>
      <c r="X1160" s="1">
        <v>65395</v>
      </c>
    </row>
    <row r="1161" spans="1:24">
      <c r="A1161" t="s">
        <v>995</v>
      </c>
      <c r="B1161" t="s">
        <v>2324</v>
      </c>
      <c r="C1161" t="s">
        <v>2360</v>
      </c>
      <c r="D1161" t="s">
        <v>2423</v>
      </c>
      <c r="E1161" t="s">
        <v>2552</v>
      </c>
      <c r="F1161" t="s">
        <v>2651</v>
      </c>
      <c r="G1161" t="s">
        <v>2653</v>
      </c>
      <c r="H1161">
        <v>200671</v>
      </c>
      <c r="I1161" t="s">
        <v>2656</v>
      </c>
      <c r="J1161" s="1">
        <v>44211</v>
      </c>
      <c r="K1161" s="1">
        <v>44211</v>
      </c>
      <c r="L1161" t="s">
        <v>1239</v>
      </c>
      <c r="M1161" t="s">
        <v>2662</v>
      </c>
      <c r="N1161" s="1">
        <v>44227</v>
      </c>
      <c r="O1161" t="str">
        <f t="shared" si="37"/>
        <v>정상</v>
      </c>
      <c r="P1161" t="str">
        <f t="shared" si="38"/>
        <v>엠피피스토스</v>
      </c>
      <c r="Q1161" t="s">
        <v>1954</v>
      </c>
      <c r="R1161"/>
      <c r="S1161"/>
      <c r="T1161"/>
      <c r="U1161"/>
      <c r="V1161"/>
      <c r="W1161" t="s">
        <v>2664</v>
      </c>
      <c r="X1161" s="1">
        <v>63934</v>
      </c>
    </row>
    <row r="1162" spans="1:24">
      <c r="A1162" t="s">
        <v>2312</v>
      </c>
      <c r="B1162" t="s">
        <v>2324</v>
      </c>
      <c r="C1162" t="s">
        <v>2342</v>
      </c>
      <c r="D1162" t="s">
        <v>2441</v>
      </c>
      <c r="E1162" t="s">
        <v>2581</v>
      </c>
      <c r="F1162" t="s">
        <v>2651</v>
      </c>
      <c r="G1162" t="s">
        <v>2653</v>
      </c>
      <c r="H1162">
        <v>63000</v>
      </c>
      <c r="I1162" t="s">
        <v>2656</v>
      </c>
      <c r="J1162" s="1">
        <v>44211</v>
      </c>
      <c r="K1162" s="1">
        <v>44211</v>
      </c>
      <c r="L1162" t="s">
        <v>1240</v>
      </c>
      <c r="M1162" t="s">
        <v>2662</v>
      </c>
      <c r="N1162" s="1">
        <v>44227</v>
      </c>
      <c r="O1162" t="str">
        <f t="shared" si="37"/>
        <v>정상</v>
      </c>
      <c r="P1162" t="str">
        <f t="shared" si="38"/>
        <v>엠피피스토스</v>
      </c>
      <c r="Q1162" t="s">
        <v>1954</v>
      </c>
      <c r="R1162"/>
      <c r="S1162"/>
      <c r="T1162"/>
      <c r="U1162"/>
      <c r="V1162"/>
      <c r="W1162" t="s">
        <v>1958</v>
      </c>
      <c r="X1162" s="1">
        <v>59186</v>
      </c>
    </row>
    <row r="1163" spans="1:24">
      <c r="A1163" t="s">
        <v>2209</v>
      </c>
      <c r="B1163"/>
      <c r="C1163"/>
      <c r="D1163" t="s">
        <v>2397</v>
      </c>
      <c r="E1163" t="s">
        <v>2625</v>
      </c>
      <c r="F1163" t="s">
        <v>2651</v>
      </c>
      <c r="G1163" t="s">
        <v>2653</v>
      </c>
      <c r="H1163">
        <v>106357</v>
      </c>
      <c r="I1163" t="s">
        <v>2656</v>
      </c>
      <c r="J1163" s="1">
        <v>44211</v>
      </c>
      <c r="K1163" s="1">
        <v>44211</v>
      </c>
      <c r="L1163">
        <v>42142466860000</v>
      </c>
      <c r="M1163" t="s">
        <v>2662</v>
      </c>
      <c r="N1163" s="1">
        <v>44227</v>
      </c>
      <c r="O1163" t="str">
        <f t="shared" si="37"/>
        <v>정상</v>
      </c>
      <c r="P1163" t="str">
        <f t="shared" si="38"/>
        <v>엠피가온</v>
      </c>
      <c r="Q1163" t="s">
        <v>1954</v>
      </c>
      <c r="R1163"/>
      <c r="S1163"/>
      <c r="T1163"/>
      <c r="U1163"/>
      <c r="V1163"/>
      <c r="W1163" t="s">
        <v>1958</v>
      </c>
      <c r="X1163"/>
    </row>
    <row r="1164" spans="1:24">
      <c r="A1164" t="s">
        <v>2304</v>
      </c>
      <c r="B1164"/>
      <c r="C1164"/>
      <c r="D1164" t="s">
        <v>2397</v>
      </c>
      <c r="E1164" t="s">
        <v>2623</v>
      </c>
      <c r="F1164" t="s">
        <v>2651</v>
      </c>
      <c r="G1164" t="s">
        <v>2653</v>
      </c>
      <c r="H1164">
        <v>40574</v>
      </c>
      <c r="I1164" t="s">
        <v>2656</v>
      </c>
      <c r="J1164" s="1">
        <v>44211</v>
      </c>
      <c r="K1164" s="1">
        <v>44211</v>
      </c>
      <c r="L1164">
        <v>42142466920000</v>
      </c>
      <c r="M1164" t="s">
        <v>2662</v>
      </c>
      <c r="N1164" s="1">
        <v>44227</v>
      </c>
      <c r="O1164" t="str">
        <f t="shared" si="37"/>
        <v>정상</v>
      </c>
      <c r="P1164" t="str">
        <f t="shared" si="38"/>
        <v>엠피가온</v>
      </c>
      <c r="Q1164" t="s">
        <v>1954</v>
      </c>
      <c r="R1164"/>
      <c r="S1164"/>
      <c r="T1164"/>
      <c r="U1164"/>
      <c r="V1164"/>
      <c r="W1164" t="s">
        <v>1958</v>
      </c>
      <c r="X1164"/>
    </row>
    <row r="1165" spans="1:24">
      <c r="A1165" t="s">
        <v>2304</v>
      </c>
      <c r="B1165"/>
      <c r="C1165"/>
      <c r="D1165" t="s">
        <v>2421</v>
      </c>
      <c r="E1165" t="s">
        <v>2626</v>
      </c>
      <c r="F1165" t="s">
        <v>2651</v>
      </c>
      <c r="G1165" t="s">
        <v>2653</v>
      </c>
      <c r="H1165">
        <v>53822</v>
      </c>
      <c r="I1165" t="s">
        <v>2656</v>
      </c>
      <c r="J1165" s="1">
        <v>44211</v>
      </c>
      <c r="K1165" s="1">
        <v>44211</v>
      </c>
      <c r="L1165">
        <v>42142467300000</v>
      </c>
      <c r="M1165" t="s">
        <v>2662</v>
      </c>
      <c r="N1165" s="1">
        <v>44227</v>
      </c>
      <c r="O1165" t="str">
        <f t="shared" si="37"/>
        <v>정상</v>
      </c>
      <c r="P1165" t="str">
        <f t="shared" si="38"/>
        <v>엠피가온</v>
      </c>
      <c r="Q1165" t="s">
        <v>1954</v>
      </c>
      <c r="R1165"/>
      <c r="S1165"/>
      <c r="T1165"/>
      <c r="U1165"/>
      <c r="V1165"/>
      <c r="W1165" t="s">
        <v>1958</v>
      </c>
      <c r="X1165"/>
    </row>
    <row r="1166" spans="1:24">
      <c r="A1166" t="s">
        <v>2314</v>
      </c>
      <c r="B1166" t="s">
        <v>2329</v>
      </c>
      <c r="C1166" t="s">
        <v>2354</v>
      </c>
      <c r="D1166" t="s">
        <v>2471</v>
      </c>
      <c r="E1166" t="s">
        <v>2627</v>
      </c>
      <c r="F1166" t="s">
        <v>2651</v>
      </c>
      <c r="G1166" t="s">
        <v>2653</v>
      </c>
      <c r="H1166">
        <v>16212</v>
      </c>
      <c r="I1166" t="s">
        <v>2656</v>
      </c>
      <c r="J1166" s="1">
        <v>44211</v>
      </c>
      <c r="K1166" s="1">
        <v>44211</v>
      </c>
      <c r="L1166">
        <v>42145839770000</v>
      </c>
      <c r="M1166" t="s">
        <v>2662</v>
      </c>
      <c r="N1166" s="1">
        <v>44227</v>
      </c>
      <c r="O1166" t="str">
        <f t="shared" si="37"/>
        <v>정상</v>
      </c>
      <c r="P1166" t="s">
        <v>6834</v>
      </c>
      <c r="Q1166" t="s">
        <v>1954</v>
      </c>
      <c r="R1166"/>
      <c r="S1166"/>
      <c r="T1166"/>
      <c r="U1166"/>
      <c r="V1166"/>
      <c r="W1166" t="s">
        <v>1958</v>
      </c>
      <c r="X1166"/>
    </row>
    <row r="1167" spans="1:24">
      <c r="A1167" t="s">
        <v>2308</v>
      </c>
      <c r="B1167" t="s">
        <v>2322</v>
      </c>
      <c r="C1167" t="s">
        <v>2339</v>
      </c>
      <c r="D1167" t="s">
        <v>2411</v>
      </c>
      <c r="E1167" t="s">
        <v>2628</v>
      </c>
      <c r="F1167" t="s">
        <v>2651</v>
      </c>
      <c r="G1167" t="s">
        <v>2653</v>
      </c>
      <c r="H1167">
        <v>49165</v>
      </c>
      <c r="I1167" t="s">
        <v>2656</v>
      </c>
      <c r="J1167" s="1">
        <v>44211</v>
      </c>
      <c r="K1167" s="1">
        <v>44211</v>
      </c>
      <c r="L1167">
        <v>42145849320000</v>
      </c>
      <c r="M1167" t="s">
        <v>2662</v>
      </c>
      <c r="N1167" s="1">
        <v>44227</v>
      </c>
      <c r="O1167" t="str">
        <f t="shared" si="37"/>
        <v>정상</v>
      </c>
      <c r="P1167" t="str">
        <f t="shared" si="38"/>
        <v>엠피상동</v>
      </c>
      <c r="Q1167" t="s">
        <v>1954</v>
      </c>
      <c r="R1167"/>
      <c r="S1167"/>
      <c r="T1167"/>
      <c r="U1167"/>
      <c r="V1167"/>
      <c r="W1167" t="s">
        <v>1958</v>
      </c>
      <c r="X1167"/>
    </row>
    <row r="1168" spans="1:24">
      <c r="A1168" t="s">
        <v>2308</v>
      </c>
      <c r="B1168" t="s">
        <v>2322</v>
      </c>
      <c r="C1168" t="s">
        <v>2339</v>
      </c>
      <c r="D1168" t="s">
        <v>2403</v>
      </c>
      <c r="E1168" t="s">
        <v>2629</v>
      </c>
      <c r="F1168" t="s">
        <v>2651</v>
      </c>
      <c r="G1168" t="s">
        <v>2653</v>
      </c>
      <c r="H1168">
        <v>53667</v>
      </c>
      <c r="I1168" t="s">
        <v>2656</v>
      </c>
      <c r="J1168" s="1">
        <v>44211</v>
      </c>
      <c r="K1168" s="1">
        <v>44211</v>
      </c>
      <c r="L1168">
        <v>42145846820000</v>
      </c>
      <c r="M1168" t="s">
        <v>2662</v>
      </c>
      <c r="N1168" s="1">
        <v>44227</v>
      </c>
      <c r="O1168" t="str">
        <f t="shared" si="37"/>
        <v>정상</v>
      </c>
      <c r="P1168" t="str">
        <f t="shared" si="38"/>
        <v>엠피상동</v>
      </c>
      <c r="Q1168" t="s">
        <v>1954</v>
      </c>
      <c r="R1168"/>
      <c r="S1168"/>
      <c r="T1168"/>
      <c r="U1168"/>
      <c r="V1168"/>
      <c r="W1168" t="s">
        <v>1958</v>
      </c>
      <c r="X1168"/>
    </row>
    <row r="1169" spans="1:24">
      <c r="A1169" t="s">
        <v>2314</v>
      </c>
      <c r="B1169" t="s">
        <v>2329</v>
      </c>
      <c r="C1169"/>
      <c r="D1169" t="s">
        <v>2408</v>
      </c>
      <c r="E1169" t="s">
        <v>2619</v>
      </c>
      <c r="F1169" t="s">
        <v>2651</v>
      </c>
      <c r="G1169" t="s">
        <v>2653</v>
      </c>
      <c r="H1169">
        <v>11195</v>
      </c>
      <c r="I1169" t="s">
        <v>2658</v>
      </c>
      <c r="J1169" s="1">
        <v>44211</v>
      </c>
      <c r="K1169" s="1">
        <v>44211</v>
      </c>
      <c r="L1169">
        <v>42145839160000</v>
      </c>
      <c r="M1169" t="s">
        <v>2662</v>
      </c>
      <c r="N1169" s="1">
        <v>44227</v>
      </c>
      <c r="O1169" t="str">
        <f t="shared" si="37"/>
        <v>정상</v>
      </c>
      <c r="P1169" t="str">
        <f t="shared" si="38"/>
        <v>엠피제이엔제이</v>
      </c>
      <c r="Q1169" t="s">
        <v>1954</v>
      </c>
      <c r="R1169"/>
      <c r="S1169"/>
      <c r="T1169"/>
      <c r="U1169"/>
      <c r="V1169"/>
      <c r="W1169" t="s">
        <v>1958</v>
      </c>
      <c r="X1169"/>
    </row>
    <row r="1170" spans="1:24">
      <c r="A1170" t="s">
        <v>2314</v>
      </c>
      <c r="B1170" t="s">
        <v>2329</v>
      </c>
      <c r="C1170"/>
      <c r="D1170" t="s">
        <v>2408</v>
      </c>
      <c r="E1170" t="s">
        <v>2518</v>
      </c>
      <c r="F1170" t="s">
        <v>2651</v>
      </c>
      <c r="G1170" t="s">
        <v>2653</v>
      </c>
      <c r="H1170">
        <v>9895</v>
      </c>
      <c r="I1170" t="s">
        <v>2656</v>
      </c>
      <c r="J1170" s="1">
        <v>44211</v>
      </c>
      <c r="K1170" s="1">
        <v>44211</v>
      </c>
      <c r="L1170">
        <v>42145842260000</v>
      </c>
      <c r="M1170" t="s">
        <v>2662</v>
      </c>
      <c r="N1170" s="1">
        <v>44227</v>
      </c>
      <c r="O1170" t="str">
        <f t="shared" si="37"/>
        <v>정상</v>
      </c>
      <c r="P1170" t="str">
        <f t="shared" si="38"/>
        <v>엠피제이엔제이</v>
      </c>
      <c r="Q1170" t="s">
        <v>1954</v>
      </c>
      <c r="R1170"/>
      <c r="S1170"/>
      <c r="T1170"/>
      <c r="U1170"/>
      <c r="V1170"/>
      <c r="W1170" t="s">
        <v>1958</v>
      </c>
      <c r="X1170"/>
    </row>
    <row r="1171" spans="1:24">
      <c r="A1171" t="s">
        <v>1870</v>
      </c>
      <c r="B1171" t="s">
        <v>2322</v>
      </c>
      <c r="C1171" t="s">
        <v>2339</v>
      </c>
      <c r="D1171" t="s">
        <v>2454</v>
      </c>
      <c r="E1171" t="s">
        <v>2519</v>
      </c>
      <c r="F1171" t="s">
        <v>2651</v>
      </c>
      <c r="G1171" t="s">
        <v>2653</v>
      </c>
      <c r="H1171">
        <v>53000</v>
      </c>
      <c r="I1171" t="s">
        <v>2656</v>
      </c>
      <c r="J1171" s="1">
        <v>44211</v>
      </c>
      <c r="K1171" s="1">
        <v>44211</v>
      </c>
      <c r="L1171" t="s">
        <v>1241</v>
      </c>
      <c r="M1171" t="s">
        <v>2662</v>
      </c>
      <c r="N1171" s="1">
        <v>44227</v>
      </c>
      <c r="O1171" t="str">
        <f t="shared" si="37"/>
        <v>정상</v>
      </c>
      <c r="P1171" t="str">
        <f t="shared" si="38"/>
        <v>엠피상동</v>
      </c>
      <c r="Q1171" t="s">
        <v>1954</v>
      </c>
      <c r="R1171"/>
      <c r="S1171"/>
      <c r="T1171"/>
      <c r="U1171"/>
      <c r="V1171"/>
      <c r="W1171" t="s">
        <v>1960</v>
      </c>
      <c r="X1171" s="1">
        <v>51516</v>
      </c>
    </row>
    <row r="1172" spans="1:24">
      <c r="A1172" t="s">
        <v>2308</v>
      </c>
      <c r="B1172" t="s">
        <v>2322</v>
      </c>
      <c r="C1172" t="s">
        <v>2336</v>
      </c>
      <c r="D1172" t="s">
        <v>2472</v>
      </c>
      <c r="E1172" t="s">
        <v>2167</v>
      </c>
      <c r="F1172" t="s">
        <v>2651</v>
      </c>
      <c r="G1172" t="s">
        <v>2653</v>
      </c>
      <c r="H1172">
        <v>155000</v>
      </c>
      <c r="I1172" t="s">
        <v>2658</v>
      </c>
      <c r="J1172" s="1">
        <v>44211</v>
      </c>
      <c r="K1172" s="1">
        <v>44211</v>
      </c>
      <c r="L1172" t="s">
        <v>1242</v>
      </c>
      <c r="M1172" t="s">
        <v>2662</v>
      </c>
      <c r="N1172" s="1">
        <v>44227</v>
      </c>
      <c r="O1172" t="str">
        <f t="shared" si="37"/>
        <v>정상</v>
      </c>
      <c r="P1172" t="str">
        <f t="shared" si="38"/>
        <v>엠피상동</v>
      </c>
      <c r="Q1172" t="s">
        <v>1954</v>
      </c>
      <c r="R1172"/>
      <c r="S1172"/>
      <c r="T1172"/>
      <c r="U1172"/>
      <c r="V1172"/>
      <c r="W1172" t="s">
        <v>1958</v>
      </c>
      <c r="X1172" s="1">
        <v>67221</v>
      </c>
    </row>
    <row r="1173" spans="1:24">
      <c r="A1173" t="s">
        <v>2304</v>
      </c>
      <c r="B1173" t="s">
        <v>2319</v>
      </c>
      <c r="C1173" t="s">
        <v>2335</v>
      </c>
      <c r="D1173" t="s">
        <v>2405</v>
      </c>
      <c r="E1173" t="s">
        <v>2630</v>
      </c>
      <c r="F1173" t="s">
        <v>2651</v>
      </c>
      <c r="G1173" t="s">
        <v>2653</v>
      </c>
      <c r="H1173">
        <v>68000</v>
      </c>
      <c r="I1173" t="s">
        <v>2656</v>
      </c>
      <c r="J1173" s="1">
        <v>44211</v>
      </c>
      <c r="K1173" s="1">
        <v>44211</v>
      </c>
      <c r="L1173" t="s">
        <v>1243</v>
      </c>
      <c r="M1173" t="s">
        <v>2662</v>
      </c>
      <c r="N1173" s="1">
        <v>44227</v>
      </c>
      <c r="O1173" t="str">
        <f t="shared" si="37"/>
        <v>정상</v>
      </c>
      <c r="P1173" t="str">
        <f t="shared" si="38"/>
        <v>엠피가온</v>
      </c>
      <c r="Q1173" t="s">
        <v>1954</v>
      </c>
      <c r="R1173"/>
      <c r="S1173"/>
      <c r="T1173"/>
      <c r="U1173"/>
      <c r="V1173"/>
      <c r="W1173" t="s">
        <v>1958</v>
      </c>
      <c r="X1173" s="1">
        <v>63934</v>
      </c>
    </row>
    <row r="1174" spans="1:24">
      <c r="A1174" t="s">
        <v>2314</v>
      </c>
      <c r="B1174" t="s">
        <v>2329</v>
      </c>
      <c r="C1174"/>
      <c r="D1174" t="s">
        <v>2408</v>
      </c>
      <c r="E1174" t="s">
        <v>2520</v>
      </c>
      <c r="F1174" t="s">
        <v>2651</v>
      </c>
      <c r="G1174" t="s">
        <v>2653</v>
      </c>
      <c r="H1174">
        <v>56000</v>
      </c>
      <c r="I1174" t="s">
        <v>2660</v>
      </c>
      <c r="J1174" s="1">
        <v>44211</v>
      </c>
      <c r="K1174" s="1">
        <v>44224</v>
      </c>
      <c r="L1174" t="s">
        <v>1244</v>
      </c>
      <c r="M1174" t="s">
        <v>2662</v>
      </c>
      <c r="N1174" s="1">
        <v>44227</v>
      </c>
      <c r="O1174" t="str">
        <f t="shared" si="37"/>
        <v>철회</v>
      </c>
      <c r="P1174" t="str">
        <f t="shared" si="38"/>
        <v>엠피제이엔제이</v>
      </c>
      <c r="Q1174" t="s">
        <v>1954</v>
      </c>
      <c r="R1174"/>
      <c r="S1174"/>
      <c r="T1174"/>
      <c r="U1174"/>
      <c r="V1174"/>
      <c r="W1174" t="s">
        <v>1958</v>
      </c>
      <c r="X1174" s="1">
        <v>55168</v>
      </c>
    </row>
    <row r="1175" spans="1:24">
      <c r="A1175" t="s">
        <v>2314</v>
      </c>
      <c r="B1175" t="s">
        <v>2329</v>
      </c>
      <c r="C1175"/>
      <c r="D1175" t="s">
        <v>2408</v>
      </c>
      <c r="E1175" t="s">
        <v>2520</v>
      </c>
      <c r="F1175" t="s">
        <v>2651</v>
      </c>
      <c r="G1175" t="s">
        <v>2653</v>
      </c>
      <c r="H1175">
        <v>36950</v>
      </c>
      <c r="I1175" t="s">
        <v>2657</v>
      </c>
      <c r="J1175" s="1">
        <v>44211</v>
      </c>
      <c r="K1175" s="1">
        <v>44211</v>
      </c>
      <c r="L1175" t="s">
        <v>1245</v>
      </c>
      <c r="M1175" t="s">
        <v>2662</v>
      </c>
      <c r="N1175" s="1">
        <v>44227</v>
      </c>
      <c r="O1175" t="str">
        <f t="shared" si="37"/>
        <v>정상</v>
      </c>
      <c r="P1175" t="str">
        <f t="shared" si="38"/>
        <v>엠피제이엔제이</v>
      </c>
      <c r="Q1175" t="s">
        <v>1954</v>
      </c>
      <c r="R1175"/>
      <c r="S1175"/>
      <c r="T1175"/>
      <c r="U1175"/>
      <c r="V1175"/>
      <c r="W1175" t="s">
        <v>1958</v>
      </c>
      <c r="X1175" s="1">
        <v>55168</v>
      </c>
    </row>
    <row r="1176" spans="1:24">
      <c r="A1176" t="s">
        <v>2314</v>
      </c>
      <c r="B1176" t="s">
        <v>2329</v>
      </c>
      <c r="C1176"/>
      <c r="D1176" t="s">
        <v>2408</v>
      </c>
      <c r="E1176" t="s">
        <v>2586</v>
      </c>
      <c r="F1176" t="s">
        <v>2651</v>
      </c>
      <c r="G1176" t="s">
        <v>2655</v>
      </c>
      <c r="H1176">
        <v>12620</v>
      </c>
      <c r="I1176" t="s">
        <v>2656</v>
      </c>
      <c r="J1176" s="1">
        <v>44211</v>
      </c>
      <c r="K1176" s="1">
        <v>44211</v>
      </c>
      <c r="L1176" t="s">
        <v>1246</v>
      </c>
      <c r="M1176" t="s">
        <v>2662</v>
      </c>
      <c r="N1176" s="1">
        <v>44227</v>
      </c>
      <c r="O1176" t="str">
        <f t="shared" si="37"/>
        <v>정상</v>
      </c>
      <c r="P1176" t="str">
        <f t="shared" si="38"/>
        <v>엠피제이엔제이</v>
      </c>
      <c r="Q1176" t="s">
        <v>1954</v>
      </c>
      <c r="R1176"/>
      <c r="S1176"/>
      <c r="T1176"/>
      <c r="U1176"/>
      <c r="V1176"/>
      <c r="W1176" t="s">
        <v>1958</v>
      </c>
      <c r="X1176" s="1">
        <v>49689</v>
      </c>
    </row>
    <row r="1177" spans="1:24">
      <c r="A1177" t="s">
        <v>2305</v>
      </c>
      <c r="B1177" t="s">
        <v>2328</v>
      </c>
      <c r="C1177" t="s">
        <v>2351</v>
      </c>
      <c r="D1177" t="s">
        <v>2392</v>
      </c>
      <c r="E1177" t="s">
        <v>2577</v>
      </c>
      <c r="F1177" t="s">
        <v>2651</v>
      </c>
      <c r="G1177" t="s">
        <v>2653</v>
      </c>
      <c r="H1177">
        <v>162400</v>
      </c>
      <c r="I1177" t="s">
        <v>2656</v>
      </c>
      <c r="J1177" s="1">
        <v>44211</v>
      </c>
      <c r="K1177" s="1">
        <v>44211</v>
      </c>
      <c r="L1177" t="s">
        <v>1247</v>
      </c>
      <c r="M1177" t="s">
        <v>2662</v>
      </c>
      <c r="N1177" s="1">
        <v>44227</v>
      </c>
      <c r="O1177" t="str">
        <f t="shared" si="37"/>
        <v>정상</v>
      </c>
      <c r="P1177" t="s">
        <v>6821</v>
      </c>
      <c r="Q1177" t="s">
        <v>1954</v>
      </c>
      <c r="R1177"/>
      <c r="S1177"/>
      <c r="T1177"/>
      <c r="U1177"/>
      <c r="V1177"/>
      <c r="W1177" t="s">
        <v>1958</v>
      </c>
      <c r="X1177" s="1">
        <v>65395</v>
      </c>
    </row>
    <row r="1178" spans="1:24">
      <c r="A1178" t="s">
        <v>2305</v>
      </c>
      <c r="B1178" t="s">
        <v>2328</v>
      </c>
      <c r="C1178" t="s">
        <v>2351</v>
      </c>
      <c r="D1178" t="s">
        <v>2392</v>
      </c>
      <c r="E1178" t="s">
        <v>2519</v>
      </c>
      <c r="F1178" t="s">
        <v>2651</v>
      </c>
      <c r="G1178" t="s">
        <v>2655</v>
      </c>
      <c r="H1178">
        <v>10710</v>
      </c>
      <c r="I1178" t="s">
        <v>2656</v>
      </c>
      <c r="J1178" s="1">
        <v>44211</v>
      </c>
      <c r="K1178" s="1">
        <v>44211</v>
      </c>
      <c r="L1178" t="s">
        <v>1248</v>
      </c>
      <c r="M1178" t="s">
        <v>2662</v>
      </c>
      <c r="N1178" s="1">
        <v>44227</v>
      </c>
      <c r="O1178" t="str">
        <f t="shared" si="37"/>
        <v>정상</v>
      </c>
      <c r="P1178" t="s">
        <v>6821</v>
      </c>
      <c r="Q1178" t="s">
        <v>1954</v>
      </c>
      <c r="R1178"/>
      <c r="S1178"/>
      <c r="T1178"/>
      <c r="U1178"/>
      <c r="V1178"/>
      <c r="W1178" t="s">
        <v>1958</v>
      </c>
      <c r="X1178" s="1">
        <v>49689</v>
      </c>
    </row>
    <row r="1179" spans="1:24">
      <c r="A1179" t="s">
        <v>2312</v>
      </c>
      <c r="B1179" t="s">
        <v>2324</v>
      </c>
      <c r="C1179" t="s">
        <v>2342</v>
      </c>
      <c r="D1179" t="s">
        <v>2393</v>
      </c>
      <c r="E1179" t="s">
        <v>2519</v>
      </c>
      <c r="F1179" t="s">
        <v>2651</v>
      </c>
      <c r="G1179" t="s">
        <v>2653</v>
      </c>
      <c r="H1179">
        <v>53080</v>
      </c>
      <c r="I1179" t="s">
        <v>2657</v>
      </c>
      <c r="J1179" s="1">
        <v>44211</v>
      </c>
      <c r="K1179" s="1">
        <v>44211</v>
      </c>
      <c r="L1179" t="s">
        <v>1249</v>
      </c>
      <c r="M1179" t="s">
        <v>2662</v>
      </c>
      <c r="N1179" s="1">
        <v>44227</v>
      </c>
      <c r="O1179" t="str">
        <f t="shared" si="37"/>
        <v>정상</v>
      </c>
      <c r="P1179" t="str">
        <f t="shared" si="38"/>
        <v>엠피피스토스</v>
      </c>
      <c r="Q1179" t="s">
        <v>1954</v>
      </c>
      <c r="R1179"/>
      <c r="S1179"/>
      <c r="T1179"/>
      <c r="U1179"/>
      <c r="V1179"/>
      <c r="W1179" t="s">
        <v>1958</v>
      </c>
      <c r="X1179" s="1">
        <v>74891</v>
      </c>
    </row>
    <row r="1180" spans="1:24">
      <c r="A1180" t="s">
        <v>2312</v>
      </c>
      <c r="B1180" t="s">
        <v>2324</v>
      </c>
      <c r="C1180" t="s">
        <v>2342</v>
      </c>
      <c r="D1180" t="s">
        <v>2393</v>
      </c>
      <c r="E1180" t="s">
        <v>2575</v>
      </c>
      <c r="F1180" t="s">
        <v>2651</v>
      </c>
      <c r="G1180" t="s">
        <v>2653</v>
      </c>
      <c r="H1180">
        <v>62140</v>
      </c>
      <c r="I1180" t="s">
        <v>2656</v>
      </c>
      <c r="J1180" s="1">
        <v>44211</v>
      </c>
      <c r="K1180" s="1">
        <v>44211</v>
      </c>
      <c r="L1180" t="s">
        <v>1250</v>
      </c>
      <c r="M1180" t="s">
        <v>2662</v>
      </c>
      <c r="N1180" s="1">
        <v>44227</v>
      </c>
      <c r="O1180" t="str">
        <f t="shared" si="37"/>
        <v>정상</v>
      </c>
      <c r="P1180" t="str">
        <f t="shared" si="38"/>
        <v>엠피피스토스</v>
      </c>
      <c r="Q1180" t="s">
        <v>1954</v>
      </c>
      <c r="R1180"/>
      <c r="S1180"/>
      <c r="T1180"/>
      <c r="U1180"/>
      <c r="V1180"/>
      <c r="W1180" t="s">
        <v>1958</v>
      </c>
      <c r="X1180" s="1">
        <v>73795</v>
      </c>
    </row>
    <row r="1181" spans="1:24">
      <c r="A1181" t="s">
        <v>2312</v>
      </c>
      <c r="B1181" t="s">
        <v>2324</v>
      </c>
      <c r="C1181" t="s">
        <v>2342</v>
      </c>
      <c r="D1181" t="s">
        <v>2393</v>
      </c>
      <c r="E1181" t="s">
        <v>2576</v>
      </c>
      <c r="F1181" t="s">
        <v>2651</v>
      </c>
      <c r="G1181" t="s">
        <v>2653</v>
      </c>
      <c r="H1181">
        <v>69230</v>
      </c>
      <c r="I1181" t="s">
        <v>2656</v>
      </c>
      <c r="J1181" s="1">
        <v>44211</v>
      </c>
      <c r="K1181" s="1">
        <v>44211</v>
      </c>
      <c r="L1181" t="s">
        <v>1251</v>
      </c>
      <c r="M1181" t="s">
        <v>2662</v>
      </c>
      <c r="N1181" s="1">
        <v>44227</v>
      </c>
      <c r="O1181" t="str">
        <f t="shared" si="37"/>
        <v>정상</v>
      </c>
      <c r="P1181" t="str">
        <f t="shared" si="38"/>
        <v>엠피피스토스</v>
      </c>
      <c r="Q1181" t="s">
        <v>1954</v>
      </c>
      <c r="R1181"/>
      <c r="S1181"/>
      <c r="T1181"/>
      <c r="U1181"/>
      <c r="V1181"/>
      <c r="W1181" t="s">
        <v>1958</v>
      </c>
      <c r="X1181" s="1">
        <v>74525</v>
      </c>
    </row>
    <row r="1182" spans="1:24">
      <c r="A1182" t="s">
        <v>2312</v>
      </c>
      <c r="B1182" t="s">
        <v>2324</v>
      </c>
      <c r="C1182" t="s">
        <v>2342</v>
      </c>
      <c r="D1182" t="s">
        <v>2393</v>
      </c>
      <c r="E1182" t="s">
        <v>2149</v>
      </c>
      <c r="F1182" t="s">
        <v>2651</v>
      </c>
      <c r="G1182" t="s">
        <v>2653</v>
      </c>
      <c r="H1182">
        <v>65370</v>
      </c>
      <c r="I1182" t="s">
        <v>2656</v>
      </c>
      <c r="J1182" s="1">
        <v>44211</v>
      </c>
      <c r="K1182" s="1">
        <v>44211</v>
      </c>
      <c r="L1182" t="s">
        <v>1252</v>
      </c>
      <c r="M1182" t="s">
        <v>2662</v>
      </c>
      <c r="N1182" s="1">
        <v>44227</v>
      </c>
      <c r="O1182" t="str">
        <f t="shared" si="37"/>
        <v>정상</v>
      </c>
      <c r="P1182" t="str">
        <f t="shared" si="38"/>
        <v>엠피피스토스</v>
      </c>
      <c r="Q1182" t="s">
        <v>1954</v>
      </c>
      <c r="R1182"/>
      <c r="S1182"/>
      <c r="T1182"/>
      <c r="U1182"/>
      <c r="V1182"/>
      <c r="W1182" t="s">
        <v>1958</v>
      </c>
      <c r="X1182" s="1">
        <v>75256</v>
      </c>
    </row>
    <row r="1183" spans="1:24">
      <c r="A1183" t="s">
        <v>2312</v>
      </c>
      <c r="B1183" t="s">
        <v>2324</v>
      </c>
      <c r="C1183" t="s">
        <v>2342</v>
      </c>
      <c r="D1183" t="s">
        <v>2393</v>
      </c>
      <c r="E1183" t="s">
        <v>2519</v>
      </c>
      <c r="F1183" t="s">
        <v>2651</v>
      </c>
      <c r="G1183" t="s">
        <v>2653</v>
      </c>
      <c r="H1183">
        <v>65370</v>
      </c>
      <c r="I1183" t="s">
        <v>2656</v>
      </c>
      <c r="J1183" s="1">
        <v>44211</v>
      </c>
      <c r="K1183" s="1">
        <v>44211</v>
      </c>
      <c r="L1183" t="s">
        <v>1253</v>
      </c>
      <c r="M1183" t="s">
        <v>2662</v>
      </c>
      <c r="N1183" s="1">
        <v>44227</v>
      </c>
      <c r="O1183" t="str">
        <f t="shared" si="37"/>
        <v>정상</v>
      </c>
      <c r="P1183" t="str">
        <f t="shared" si="38"/>
        <v>엠피피스토스</v>
      </c>
      <c r="Q1183" t="s">
        <v>1954</v>
      </c>
      <c r="R1183"/>
      <c r="S1183"/>
      <c r="T1183"/>
      <c r="U1183"/>
      <c r="V1183"/>
      <c r="W1183" t="s">
        <v>1958</v>
      </c>
      <c r="X1183" s="1">
        <v>75256</v>
      </c>
    </row>
    <row r="1184" spans="1:24">
      <c r="A1184" t="s">
        <v>2312</v>
      </c>
      <c r="B1184" t="s">
        <v>2324</v>
      </c>
      <c r="C1184" t="s">
        <v>2342</v>
      </c>
      <c r="D1184" t="s">
        <v>2393</v>
      </c>
      <c r="E1184" t="s">
        <v>2519</v>
      </c>
      <c r="F1184" t="s">
        <v>2651</v>
      </c>
      <c r="G1184" t="s">
        <v>2655</v>
      </c>
      <c r="H1184">
        <v>5010</v>
      </c>
      <c r="I1184" t="s">
        <v>2656</v>
      </c>
      <c r="J1184" s="1">
        <v>44211</v>
      </c>
      <c r="K1184" s="1">
        <v>44211</v>
      </c>
      <c r="L1184" t="s">
        <v>1254</v>
      </c>
      <c r="M1184" t="s">
        <v>2662</v>
      </c>
      <c r="N1184" s="1">
        <v>44227</v>
      </c>
      <c r="O1184" t="str">
        <f t="shared" si="37"/>
        <v>정상</v>
      </c>
      <c r="P1184" t="str">
        <f t="shared" si="38"/>
        <v>엠피피스토스</v>
      </c>
      <c r="Q1184" t="s">
        <v>1954</v>
      </c>
      <c r="R1184"/>
      <c r="S1184"/>
      <c r="T1184"/>
      <c r="U1184"/>
      <c r="V1184"/>
      <c r="W1184" t="s">
        <v>1958</v>
      </c>
      <c r="X1184" s="1">
        <v>49689</v>
      </c>
    </row>
    <row r="1185" spans="1:24">
      <c r="A1185" t="s">
        <v>2312</v>
      </c>
      <c r="B1185" t="s">
        <v>2324</v>
      </c>
      <c r="C1185" t="s">
        <v>2342</v>
      </c>
      <c r="D1185" t="s">
        <v>2393</v>
      </c>
      <c r="E1185" t="s">
        <v>2519</v>
      </c>
      <c r="F1185" t="s">
        <v>2651</v>
      </c>
      <c r="G1185" t="s">
        <v>2655</v>
      </c>
      <c r="H1185">
        <v>6860</v>
      </c>
      <c r="I1185" t="s">
        <v>2656</v>
      </c>
      <c r="J1185" s="1">
        <v>44211</v>
      </c>
      <c r="K1185" s="1">
        <v>44211</v>
      </c>
      <c r="L1185" t="s">
        <v>1255</v>
      </c>
      <c r="M1185" t="s">
        <v>2662</v>
      </c>
      <c r="N1185" s="1">
        <v>44227</v>
      </c>
      <c r="O1185" t="str">
        <f t="shared" si="37"/>
        <v>정상</v>
      </c>
      <c r="P1185" t="str">
        <f t="shared" si="38"/>
        <v>엠피피스토스</v>
      </c>
      <c r="Q1185" t="s">
        <v>1954</v>
      </c>
      <c r="R1185"/>
      <c r="S1185"/>
      <c r="T1185"/>
      <c r="U1185"/>
      <c r="V1185"/>
      <c r="W1185" t="s">
        <v>1958</v>
      </c>
      <c r="X1185" s="1">
        <v>49689</v>
      </c>
    </row>
    <row r="1186" spans="1:24">
      <c r="A1186" t="s">
        <v>2312</v>
      </c>
      <c r="B1186" t="s">
        <v>2324</v>
      </c>
      <c r="C1186" t="s">
        <v>2342</v>
      </c>
      <c r="D1186" t="s">
        <v>2059</v>
      </c>
      <c r="E1186" t="s">
        <v>2577</v>
      </c>
      <c r="F1186" t="s">
        <v>2651</v>
      </c>
      <c r="G1186" t="s">
        <v>2653</v>
      </c>
      <c r="H1186">
        <v>65000</v>
      </c>
      <c r="I1186" t="s">
        <v>2657</v>
      </c>
      <c r="J1186" s="1">
        <v>44211</v>
      </c>
      <c r="K1186" s="1">
        <v>44211</v>
      </c>
      <c r="L1186" t="s">
        <v>1256</v>
      </c>
      <c r="M1186" t="s">
        <v>2662</v>
      </c>
      <c r="N1186" s="1">
        <v>44227</v>
      </c>
      <c r="O1186" t="str">
        <f t="shared" si="37"/>
        <v>정상</v>
      </c>
      <c r="P1186" t="str">
        <f t="shared" si="38"/>
        <v>엠피피스토스</v>
      </c>
      <c r="Q1186" t="s">
        <v>1954</v>
      </c>
      <c r="R1186"/>
      <c r="S1186"/>
      <c r="T1186"/>
      <c r="U1186"/>
      <c r="V1186"/>
      <c r="W1186" t="s">
        <v>1958</v>
      </c>
      <c r="X1186" s="1">
        <v>55168</v>
      </c>
    </row>
    <row r="1187" spans="1:24">
      <c r="A1187" t="s">
        <v>2312</v>
      </c>
      <c r="B1187" t="s">
        <v>2324</v>
      </c>
      <c r="C1187" t="s">
        <v>2342</v>
      </c>
      <c r="D1187" t="s">
        <v>2441</v>
      </c>
      <c r="E1187" t="s">
        <v>2519</v>
      </c>
      <c r="F1187" t="s">
        <v>2651</v>
      </c>
      <c r="G1187" t="s">
        <v>2653</v>
      </c>
      <c r="H1187">
        <v>53000</v>
      </c>
      <c r="I1187" t="s">
        <v>2656</v>
      </c>
      <c r="J1187" s="1">
        <v>44211</v>
      </c>
      <c r="K1187" s="1">
        <v>44211</v>
      </c>
      <c r="L1187" t="s">
        <v>1257</v>
      </c>
      <c r="M1187" t="s">
        <v>2662</v>
      </c>
      <c r="N1187" s="1">
        <v>44227</v>
      </c>
      <c r="O1187" t="str">
        <f t="shared" si="37"/>
        <v>정상</v>
      </c>
      <c r="P1187" t="str">
        <f t="shared" si="38"/>
        <v>엠피피스토스</v>
      </c>
      <c r="Q1187" t="s">
        <v>1954</v>
      </c>
      <c r="R1187"/>
      <c r="S1187"/>
      <c r="T1187"/>
      <c r="U1187"/>
      <c r="V1187"/>
      <c r="W1187" t="s">
        <v>1958</v>
      </c>
      <c r="X1187" s="1">
        <v>55533</v>
      </c>
    </row>
    <row r="1188" spans="1:24">
      <c r="A1188" t="s">
        <v>2304</v>
      </c>
      <c r="B1188" t="s">
        <v>2319</v>
      </c>
      <c r="C1188" t="s">
        <v>2239</v>
      </c>
      <c r="D1188" t="s">
        <v>2405</v>
      </c>
      <c r="E1188" t="s">
        <v>2599</v>
      </c>
      <c r="F1188" t="s">
        <v>2651</v>
      </c>
      <c r="G1188" t="s">
        <v>2653</v>
      </c>
      <c r="H1188">
        <v>21803</v>
      </c>
      <c r="I1188" t="s">
        <v>2657</v>
      </c>
      <c r="J1188" s="1">
        <v>44211</v>
      </c>
      <c r="K1188" s="1">
        <v>44211</v>
      </c>
      <c r="L1188" t="s">
        <v>1258</v>
      </c>
      <c r="M1188" t="s">
        <v>2662</v>
      </c>
      <c r="N1188" s="1">
        <v>44227</v>
      </c>
      <c r="O1188" t="str">
        <f t="shared" si="37"/>
        <v>정상</v>
      </c>
      <c r="P1188" t="str">
        <f t="shared" si="38"/>
        <v>엠피가온</v>
      </c>
      <c r="Q1188" t="s">
        <v>1954</v>
      </c>
      <c r="R1188"/>
      <c r="S1188"/>
      <c r="T1188"/>
      <c r="U1188"/>
      <c r="V1188"/>
      <c r="W1188" t="s">
        <v>1958</v>
      </c>
      <c r="X1188"/>
    </row>
    <row r="1189" spans="1:24">
      <c r="A1189" t="s">
        <v>2303</v>
      </c>
      <c r="B1189" t="s">
        <v>2318</v>
      </c>
      <c r="C1189" t="s">
        <v>2337</v>
      </c>
      <c r="D1189" t="s">
        <v>2402</v>
      </c>
      <c r="E1189" t="s">
        <v>2158</v>
      </c>
      <c r="F1189" t="s">
        <v>2651</v>
      </c>
      <c r="G1189" t="s">
        <v>2653</v>
      </c>
      <c r="H1189">
        <v>44050</v>
      </c>
      <c r="I1189" t="s">
        <v>2656</v>
      </c>
      <c r="J1189" s="1">
        <v>44211</v>
      </c>
      <c r="K1189" s="1">
        <v>44211</v>
      </c>
      <c r="L1189" t="s">
        <v>1259</v>
      </c>
      <c r="M1189" t="s">
        <v>2662</v>
      </c>
      <c r="N1189" s="1">
        <v>44227</v>
      </c>
      <c r="O1189" t="str">
        <f t="shared" si="37"/>
        <v>정상</v>
      </c>
      <c r="P1189" t="str">
        <f t="shared" si="38"/>
        <v>엠피의정부</v>
      </c>
      <c r="Q1189" t="s">
        <v>1954</v>
      </c>
      <c r="R1189"/>
      <c r="S1189"/>
      <c r="T1189"/>
      <c r="U1189"/>
      <c r="V1189"/>
      <c r="W1189" t="s">
        <v>2664</v>
      </c>
      <c r="X1189"/>
    </row>
    <row r="1190" spans="1:24">
      <c r="A1190" t="s">
        <v>2303</v>
      </c>
      <c r="B1190" t="s">
        <v>2318</v>
      </c>
      <c r="C1190"/>
      <c r="D1190" t="s">
        <v>2370</v>
      </c>
      <c r="E1190" t="s">
        <v>2578</v>
      </c>
      <c r="F1190" t="s">
        <v>2651</v>
      </c>
      <c r="G1190" t="s">
        <v>2654</v>
      </c>
      <c r="H1190">
        <v>200000</v>
      </c>
      <c r="I1190" t="s">
        <v>2656</v>
      </c>
      <c r="J1190" s="1">
        <v>44211</v>
      </c>
      <c r="K1190" s="1">
        <v>44211</v>
      </c>
      <c r="L1190" t="s">
        <v>1260</v>
      </c>
      <c r="M1190" t="s">
        <v>2662</v>
      </c>
      <c r="N1190" s="1">
        <v>44227</v>
      </c>
      <c r="O1190" t="str">
        <f t="shared" si="37"/>
        <v>정상</v>
      </c>
      <c r="P1190" t="str">
        <f t="shared" si="38"/>
        <v>엠피의정부</v>
      </c>
      <c r="Q1190" t="s">
        <v>1954</v>
      </c>
      <c r="R1190"/>
      <c r="S1190"/>
      <c r="T1190"/>
      <c r="U1190"/>
      <c r="V1190"/>
      <c r="W1190" t="s">
        <v>1958</v>
      </c>
      <c r="X1190"/>
    </row>
    <row r="1191" spans="1:24">
      <c r="A1191" t="s">
        <v>2312</v>
      </c>
      <c r="B1191" t="s">
        <v>2324</v>
      </c>
      <c r="C1191" t="s">
        <v>2342</v>
      </c>
      <c r="D1191" t="s">
        <v>2435</v>
      </c>
      <c r="E1191" t="s">
        <v>2540</v>
      </c>
      <c r="F1191" t="s">
        <v>2651</v>
      </c>
      <c r="G1191" t="s">
        <v>2653</v>
      </c>
      <c r="H1191">
        <v>20000</v>
      </c>
      <c r="I1191" t="s">
        <v>2656</v>
      </c>
      <c r="J1191" s="1">
        <v>44211</v>
      </c>
      <c r="K1191" s="1">
        <v>44211</v>
      </c>
      <c r="L1191" t="s">
        <v>1261</v>
      </c>
      <c r="M1191" t="s">
        <v>2662</v>
      </c>
      <c r="N1191" s="1">
        <v>44227</v>
      </c>
      <c r="O1191" t="str">
        <f t="shared" si="37"/>
        <v>정상</v>
      </c>
      <c r="P1191" t="str">
        <f t="shared" si="38"/>
        <v>엠피피스토스</v>
      </c>
      <c r="Q1191" t="s">
        <v>1954</v>
      </c>
      <c r="R1191"/>
      <c r="S1191"/>
      <c r="T1191"/>
      <c r="U1191"/>
      <c r="V1191"/>
      <c r="W1191" t="s">
        <v>1958</v>
      </c>
      <c r="X1191"/>
    </row>
    <row r="1192" spans="1:24">
      <c r="A1192" t="s">
        <v>2305</v>
      </c>
      <c r="B1192" t="s">
        <v>2320</v>
      </c>
      <c r="C1192" t="s">
        <v>2334</v>
      </c>
      <c r="D1192" t="s">
        <v>2372</v>
      </c>
      <c r="E1192" t="s">
        <v>2158</v>
      </c>
      <c r="F1192" t="s">
        <v>2651</v>
      </c>
      <c r="G1192" t="s">
        <v>2654</v>
      </c>
      <c r="H1192">
        <v>76050</v>
      </c>
      <c r="I1192" t="s">
        <v>2656</v>
      </c>
      <c r="J1192" s="1">
        <v>44211</v>
      </c>
      <c r="K1192" s="1">
        <v>44211</v>
      </c>
      <c r="L1192" t="s">
        <v>1262</v>
      </c>
      <c r="M1192" t="s">
        <v>2662</v>
      </c>
      <c r="N1192" s="1">
        <v>44227</v>
      </c>
      <c r="O1192" t="str">
        <f t="shared" si="37"/>
        <v>정상</v>
      </c>
      <c r="P1192" t="s">
        <v>6833</v>
      </c>
      <c r="Q1192" t="s">
        <v>1954</v>
      </c>
      <c r="R1192"/>
      <c r="S1192"/>
      <c r="T1192"/>
      <c r="U1192"/>
      <c r="V1192"/>
      <c r="W1192" t="s">
        <v>1958</v>
      </c>
      <c r="X1192"/>
    </row>
    <row r="1193" spans="1:24">
      <c r="A1193" t="s">
        <v>2308</v>
      </c>
      <c r="B1193" t="s">
        <v>2322</v>
      </c>
      <c r="C1193" t="s">
        <v>2353</v>
      </c>
      <c r="D1193" t="s">
        <v>2376</v>
      </c>
      <c r="E1193" t="s">
        <v>2631</v>
      </c>
      <c r="F1193" t="s">
        <v>2651</v>
      </c>
      <c r="G1193" t="s">
        <v>2653</v>
      </c>
      <c r="H1193">
        <v>24000</v>
      </c>
      <c r="I1193" t="s">
        <v>2656</v>
      </c>
      <c r="J1193" s="1">
        <v>44211</v>
      </c>
      <c r="K1193" s="1">
        <v>44211</v>
      </c>
      <c r="L1193" t="s">
        <v>1263</v>
      </c>
      <c r="M1193" t="s">
        <v>2662</v>
      </c>
      <c r="N1193" s="1">
        <v>44227</v>
      </c>
      <c r="O1193" t="str">
        <f t="shared" si="37"/>
        <v>정상</v>
      </c>
      <c r="P1193" t="str">
        <f t="shared" si="38"/>
        <v>엠피상동</v>
      </c>
      <c r="Q1193" t="s">
        <v>1954</v>
      </c>
      <c r="R1193"/>
      <c r="S1193"/>
      <c r="T1193"/>
      <c r="U1193"/>
      <c r="V1193"/>
      <c r="W1193" t="s">
        <v>1958</v>
      </c>
      <c r="X1193"/>
    </row>
    <row r="1194" spans="1:24">
      <c r="A1194" t="s">
        <v>2308</v>
      </c>
      <c r="B1194" t="s">
        <v>2322</v>
      </c>
      <c r="C1194" t="s">
        <v>2336</v>
      </c>
      <c r="D1194" t="s">
        <v>2473</v>
      </c>
      <c r="E1194" t="s">
        <v>2632</v>
      </c>
      <c r="F1194" t="s">
        <v>2651</v>
      </c>
      <c r="G1194" t="s">
        <v>2653</v>
      </c>
      <c r="H1194">
        <v>120000</v>
      </c>
      <c r="I1194" t="s">
        <v>2656</v>
      </c>
      <c r="J1194" s="1">
        <v>44211</v>
      </c>
      <c r="K1194" s="1">
        <v>44211</v>
      </c>
      <c r="L1194" t="s">
        <v>1264</v>
      </c>
      <c r="M1194" t="s">
        <v>2662</v>
      </c>
      <c r="N1194" s="1">
        <v>44227</v>
      </c>
      <c r="O1194" t="str">
        <f t="shared" si="37"/>
        <v>정상</v>
      </c>
      <c r="P1194" t="str">
        <f t="shared" si="38"/>
        <v>엠피상동</v>
      </c>
      <c r="Q1194" t="s">
        <v>1954</v>
      </c>
      <c r="R1194"/>
      <c r="S1194"/>
      <c r="T1194"/>
      <c r="U1194"/>
      <c r="V1194"/>
      <c r="W1194" t="s">
        <v>1958</v>
      </c>
      <c r="X1194"/>
    </row>
    <row r="1195" spans="1:24">
      <c r="A1195" t="s">
        <v>2308</v>
      </c>
      <c r="B1195" t="s">
        <v>2322</v>
      </c>
      <c r="C1195" t="s">
        <v>2353</v>
      </c>
      <c r="D1195" t="s">
        <v>2473</v>
      </c>
      <c r="E1195" t="s">
        <v>2633</v>
      </c>
      <c r="F1195" t="s">
        <v>2651</v>
      </c>
      <c r="G1195" t="s">
        <v>2655</v>
      </c>
      <c r="H1195">
        <v>46331</v>
      </c>
      <c r="I1195" t="s">
        <v>2656</v>
      </c>
      <c r="J1195" s="1">
        <v>44211</v>
      </c>
      <c r="K1195" s="1">
        <v>44211</v>
      </c>
      <c r="L1195" t="s">
        <v>1265</v>
      </c>
      <c r="M1195" t="s">
        <v>2662</v>
      </c>
      <c r="N1195" s="1">
        <v>44227</v>
      </c>
      <c r="O1195" t="str">
        <f t="shared" si="37"/>
        <v>정상</v>
      </c>
      <c r="P1195" t="str">
        <f t="shared" si="38"/>
        <v>엠피상동</v>
      </c>
      <c r="Q1195" t="s">
        <v>1954</v>
      </c>
      <c r="R1195"/>
      <c r="S1195"/>
      <c r="T1195"/>
      <c r="U1195"/>
      <c r="V1195"/>
      <c r="W1195" t="s">
        <v>1958</v>
      </c>
      <c r="X1195"/>
    </row>
    <row r="1196" spans="1:24">
      <c r="A1196" t="s">
        <v>2302</v>
      </c>
      <c r="B1196"/>
      <c r="C1196"/>
      <c r="D1196" t="s">
        <v>2381</v>
      </c>
      <c r="E1196" t="s">
        <v>2539</v>
      </c>
      <c r="F1196" t="s">
        <v>2651</v>
      </c>
      <c r="G1196" t="s">
        <v>2653</v>
      </c>
      <c r="H1196">
        <v>20800</v>
      </c>
      <c r="I1196" t="s">
        <v>2656</v>
      </c>
      <c r="J1196" s="1">
        <v>44211</v>
      </c>
      <c r="K1196" s="1">
        <v>44211</v>
      </c>
      <c r="L1196" t="s">
        <v>1266</v>
      </c>
      <c r="M1196" t="s">
        <v>2662</v>
      </c>
      <c r="N1196" s="1">
        <v>44227</v>
      </c>
      <c r="O1196" t="str">
        <f t="shared" si="37"/>
        <v>정상</v>
      </c>
      <c r="P1196" t="str">
        <f t="shared" si="38"/>
        <v>엠피송내</v>
      </c>
      <c r="Q1196" t="s">
        <v>1954</v>
      </c>
      <c r="R1196"/>
      <c r="S1196"/>
      <c r="T1196"/>
      <c r="U1196"/>
      <c r="V1196"/>
      <c r="W1196" t="s">
        <v>1958</v>
      </c>
      <c r="X1196"/>
    </row>
    <row r="1197" spans="1:24">
      <c r="A1197" t="s">
        <v>2304</v>
      </c>
      <c r="B1197"/>
      <c r="C1197"/>
      <c r="D1197" t="s">
        <v>2397</v>
      </c>
      <c r="E1197" t="s">
        <v>2499</v>
      </c>
      <c r="F1197" t="s">
        <v>2651</v>
      </c>
      <c r="G1197" t="s">
        <v>2653</v>
      </c>
      <c r="H1197">
        <v>10000</v>
      </c>
      <c r="I1197" t="s">
        <v>2656</v>
      </c>
      <c r="J1197" s="1">
        <v>44211</v>
      </c>
      <c r="K1197" s="1">
        <v>44211</v>
      </c>
      <c r="L1197">
        <v>20210249689</v>
      </c>
      <c r="M1197" t="s">
        <v>2662</v>
      </c>
      <c r="N1197" s="1">
        <v>44227</v>
      </c>
      <c r="O1197" t="str">
        <f t="shared" si="37"/>
        <v>정상</v>
      </c>
      <c r="P1197" t="str">
        <f t="shared" si="38"/>
        <v>엠피가온</v>
      </c>
      <c r="Q1197" t="s">
        <v>1954</v>
      </c>
      <c r="R1197"/>
      <c r="S1197"/>
      <c r="T1197"/>
      <c r="U1197"/>
      <c r="V1197"/>
      <c r="W1197" t="s">
        <v>1958</v>
      </c>
      <c r="X1197"/>
    </row>
    <row r="1198" spans="1:24">
      <c r="A1198" t="s">
        <v>2303</v>
      </c>
      <c r="B1198" t="s">
        <v>2318</v>
      </c>
      <c r="C1198" t="s">
        <v>2337</v>
      </c>
      <c r="D1198" t="s">
        <v>2402</v>
      </c>
      <c r="E1198" t="s">
        <v>2524</v>
      </c>
      <c r="F1198" t="s">
        <v>2651</v>
      </c>
      <c r="G1198" t="s">
        <v>2655</v>
      </c>
      <c r="H1198">
        <v>42511</v>
      </c>
      <c r="I1198" t="s">
        <v>2656</v>
      </c>
      <c r="J1198" s="1">
        <v>44211</v>
      </c>
      <c r="K1198" s="1">
        <v>44211</v>
      </c>
      <c r="L1198">
        <v>20210242728</v>
      </c>
      <c r="M1198" t="s">
        <v>2662</v>
      </c>
      <c r="N1198" s="1">
        <v>44227</v>
      </c>
      <c r="O1198" t="str">
        <f t="shared" si="37"/>
        <v>정상</v>
      </c>
      <c r="P1198" t="str">
        <f t="shared" si="38"/>
        <v>엠피의정부</v>
      </c>
      <c r="Q1198" t="s">
        <v>1954</v>
      </c>
      <c r="R1198"/>
      <c r="S1198"/>
      <c r="T1198"/>
      <c r="U1198"/>
      <c r="V1198"/>
      <c r="W1198" t="s">
        <v>1958</v>
      </c>
      <c r="X1198"/>
    </row>
    <row r="1199" spans="1:24">
      <c r="A1199" t="s">
        <v>2302</v>
      </c>
      <c r="B1199"/>
      <c r="C1199"/>
      <c r="D1199" t="s">
        <v>2381</v>
      </c>
      <c r="E1199" t="s">
        <v>2524</v>
      </c>
      <c r="F1199" t="s">
        <v>2651</v>
      </c>
      <c r="G1199" t="s">
        <v>2655</v>
      </c>
      <c r="H1199">
        <v>21431</v>
      </c>
      <c r="I1199" t="s">
        <v>2656</v>
      </c>
      <c r="J1199" s="1">
        <v>44211</v>
      </c>
      <c r="K1199" s="1">
        <v>44211</v>
      </c>
      <c r="L1199">
        <v>20210260959</v>
      </c>
      <c r="M1199" t="s">
        <v>2662</v>
      </c>
      <c r="N1199" s="1">
        <v>44227</v>
      </c>
      <c r="O1199" t="str">
        <f t="shared" si="37"/>
        <v>정상</v>
      </c>
      <c r="P1199" t="str">
        <f t="shared" si="38"/>
        <v>엠피송내</v>
      </c>
      <c r="Q1199" t="s">
        <v>1954</v>
      </c>
      <c r="R1199"/>
      <c r="S1199"/>
      <c r="T1199"/>
      <c r="U1199"/>
      <c r="V1199"/>
      <c r="W1199" t="s">
        <v>1958</v>
      </c>
      <c r="X1199"/>
    </row>
    <row r="1200" spans="1:24">
      <c r="A1200" t="s">
        <v>2302</v>
      </c>
      <c r="B1200"/>
      <c r="C1200"/>
      <c r="D1200" t="s">
        <v>2381</v>
      </c>
      <c r="E1200" t="s">
        <v>2524</v>
      </c>
      <c r="F1200" t="s">
        <v>2651</v>
      </c>
      <c r="G1200" t="s">
        <v>2653</v>
      </c>
      <c r="H1200">
        <v>28000</v>
      </c>
      <c r="I1200" t="s">
        <v>2656</v>
      </c>
      <c r="J1200" s="1">
        <v>44211</v>
      </c>
      <c r="K1200" s="1">
        <v>44211</v>
      </c>
      <c r="L1200">
        <v>20210261064</v>
      </c>
      <c r="M1200" t="s">
        <v>2662</v>
      </c>
      <c r="N1200" s="1">
        <v>44227</v>
      </c>
      <c r="O1200" t="str">
        <f t="shared" si="37"/>
        <v>정상</v>
      </c>
      <c r="P1200" t="str">
        <f t="shared" si="38"/>
        <v>엠피송내</v>
      </c>
      <c r="Q1200" t="s">
        <v>1954</v>
      </c>
      <c r="R1200"/>
      <c r="S1200"/>
      <c r="T1200"/>
      <c r="U1200"/>
      <c r="V1200"/>
      <c r="W1200" t="s">
        <v>1958</v>
      </c>
      <c r="X1200"/>
    </row>
    <row r="1201" spans="1:24">
      <c r="A1201" t="s">
        <v>2313</v>
      </c>
      <c r="B1201" t="s">
        <v>2327</v>
      </c>
      <c r="C1201" t="s">
        <v>2345</v>
      </c>
      <c r="D1201" t="s">
        <v>2474</v>
      </c>
      <c r="E1201" t="s">
        <v>2502</v>
      </c>
      <c r="F1201" t="s">
        <v>2651</v>
      </c>
      <c r="G1201" t="s">
        <v>2653</v>
      </c>
      <c r="H1201">
        <v>38000</v>
      </c>
      <c r="I1201" t="s">
        <v>2656</v>
      </c>
      <c r="J1201" s="1">
        <v>44211</v>
      </c>
      <c r="K1201" s="1">
        <v>44211</v>
      </c>
      <c r="L1201">
        <v>20210245593</v>
      </c>
      <c r="M1201" t="s">
        <v>2662</v>
      </c>
      <c r="N1201" s="1">
        <v>44227</v>
      </c>
      <c r="O1201" t="str">
        <f t="shared" si="37"/>
        <v>정상</v>
      </c>
      <c r="P1201" t="str">
        <f t="shared" si="38"/>
        <v>엠피조은</v>
      </c>
      <c r="Q1201" t="s">
        <v>1954</v>
      </c>
      <c r="R1201"/>
      <c r="S1201"/>
      <c r="T1201"/>
      <c r="U1201"/>
      <c r="V1201"/>
      <c r="W1201" t="s">
        <v>1958</v>
      </c>
      <c r="X1201"/>
    </row>
    <row r="1202" spans="1:24">
      <c r="A1202" t="s">
        <v>2303</v>
      </c>
      <c r="B1202" t="s">
        <v>2318</v>
      </c>
      <c r="C1202" t="s">
        <v>2337</v>
      </c>
      <c r="D1202" t="s">
        <v>2407</v>
      </c>
      <c r="E1202" t="s">
        <v>2524</v>
      </c>
      <c r="F1202" t="s">
        <v>2651</v>
      </c>
      <c r="G1202" t="s">
        <v>2653</v>
      </c>
      <c r="H1202">
        <v>60000</v>
      </c>
      <c r="I1202" t="s">
        <v>2656</v>
      </c>
      <c r="J1202" s="1">
        <v>44211</v>
      </c>
      <c r="K1202" s="1">
        <v>44211</v>
      </c>
      <c r="L1202">
        <v>20210251430</v>
      </c>
      <c r="M1202" t="s">
        <v>2662</v>
      </c>
      <c r="N1202" s="1">
        <v>44227</v>
      </c>
      <c r="O1202" t="str">
        <f t="shared" si="37"/>
        <v>정상</v>
      </c>
      <c r="P1202" t="str">
        <f t="shared" si="38"/>
        <v>엠피의정부</v>
      </c>
      <c r="Q1202" t="s">
        <v>1954</v>
      </c>
      <c r="R1202"/>
      <c r="S1202"/>
      <c r="T1202"/>
      <c r="U1202"/>
      <c r="V1202"/>
      <c r="W1202" t="s">
        <v>1958</v>
      </c>
      <c r="X1202"/>
    </row>
    <row r="1203" spans="1:24">
      <c r="A1203" t="s">
        <v>2305</v>
      </c>
      <c r="B1203" t="s">
        <v>2328</v>
      </c>
      <c r="C1203" t="s">
        <v>2351</v>
      </c>
      <c r="D1203" t="s">
        <v>2392</v>
      </c>
      <c r="E1203" t="s">
        <v>2503</v>
      </c>
      <c r="F1203" t="s">
        <v>2651</v>
      </c>
      <c r="G1203" t="s">
        <v>2653</v>
      </c>
      <c r="H1203">
        <v>16012</v>
      </c>
      <c r="I1203" t="s">
        <v>2656</v>
      </c>
      <c r="J1203" s="1">
        <v>44211</v>
      </c>
      <c r="K1203" s="1">
        <v>44211</v>
      </c>
      <c r="L1203">
        <v>20210258549</v>
      </c>
      <c r="M1203" t="s">
        <v>2662</v>
      </c>
      <c r="N1203" s="1">
        <v>44227</v>
      </c>
      <c r="O1203" t="str">
        <f t="shared" si="37"/>
        <v>정상</v>
      </c>
      <c r="P1203" t="s">
        <v>6821</v>
      </c>
      <c r="Q1203" t="s">
        <v>1954</v>
      </c>
      <c r="R1203"/>
      <c r="S1203"/>
      <c r="T1203"/>
      <c r="U1203"/>
      <c r="V1203"/>
      <c r="W1203" t="s">
        <v>1958</v>
      </c>
      <c r="X1203"/>
    </row>
    <row r="1204" spans="1:24">
      <c r="A1204" t="s">
        <v>2305</v>
      </c>
      <c r="B1204" t="s">
        <v>2328</v>
      </c>
      <c r="C1204" t="s">
        <v>2357</v>
      </c>
      <c r="D1204" t="s">
        <v>2392</v>
      </c>
      <c r="E1204" t="s">
        <v>2524</v>
      </c>
      <c r="F1204" t="s">
        <v>2651</v>
      </c>
      <c r="G1204" t="s">
        <v>2653</v>
      </c>
      <c r="H1204">
        <v>45220</v>
      </c>
      <c r="I1204" t="s">
        <v>2656</v>
      </c>
      <c r="J1204" s="1">
        <v>44211</v>
      </c>
      <c r="K1204" s="1">
        <v>44211</v>
      </c>
      <c r="L1204">
        <v>20210258394</v>
      </c>
      <c r="M1204" t="s">
        <v>2662</v>
      </c>
      <c r="N1204" s="1">
        <v>44227</v>
      </c>
      <c r="O1204" t="str">
        <f t="shared" si="37"/>
        <v>정상</v>
      </c>
      <c r="P1204" t="s">
        <v>6821</v>
      </c>
      <c r="Q1204" t="s">
        <v>1954</v>
      </c>
      <c r="R1204"/>
      <c r="S1204"/>
      <c r="T1204"/>
      <c r="U1204"/>
      <c r="V1204"/>
      <c r="W1204" t="s">
        <v>1958</v>
      </c>
      <c r="X1204"/>
    </row>
    <row r="1205" spans="1:24">
      <c r="A1205" t="s">
        <v>2305</v>
      </c>
      <c r="B1205" t="s">
        <v>2320</v>
      </c>
      <c r="C1205" t="s">
        <v>2334</v>
      </c>
      <c r="D1205" t="s">
        <v>2372</v>
      </c>
      <c r="E1205" t="s">
        <v>2497</v>
      </c>
      <c r="F1205" t="s">
        <v>2651</v>
      </c>
      <c r="G1205" t="s">
        <v>2653</v>
      </c>
      <c r="H1205">
        <v>14800</v>
      </c>
      <c r="I1205" t="s">
        <v>2656</v>
      </c>
      <c r="J1205" s="1">
        <v>44211</v>
      </c>
      <c r="K1205" s="1">
        <v>44211</v>
      </c>
      <c r="L1205">
        <v>20210242599</v>
      </c>
      <c r="M1205" t="s">
        <v>2662</v>
      </c>
      <c r="N1205" s="1">
        <v>44227</v>
      </c>
      <c r="O1205" t="str">
        <f t="shared" si="37"/>
        <v>정상</v>
      </c>
      <c r="P1205" t="s">
        <v>988</v>
      </c>
      <c r="Q1205" t="s">
        <v>1954</v>
      </c>
      <c r="R1205"/>
      <c r="S1205"/>
      <c r="T1205"/>
      <c r="U1205"/>
      <c r="V1205"/>
      <c r="W1205" t="s">
        <v>1960</v>
      </c>
      <c r="X1205"/>
    </row>
    <row r="1206" spans="1:24">
      <c r="A1206" t="s">
        <v>2312</v>
      </c>
      <c r="B1206" t="s">
        <v>2324</v>
      </c>
      <c r="C1206" t="s">
        <v>2341</v>
      </c>
      <c r="D1206" t="s">
        <v>2441</v>
      </c>
      <c r="E1206" t="s">
        <v>2497</v>
      </c>
      <c r="F1206" t="s">
        <v>2651</v>
      </c>
      <c r="G1206" t="s">
        <v>2653</v>
      </c>
      <c r="H1206">
        <v>31000</v>
      </c>
      <c r="I1206" t="s">
        <v>2656</v>
      </c>
      <c r="J1206" s="1">
        <v>44211</v>
      </c>
      <c r="K1206" s="1">
        <v>44211</v>
      </c>
      <c r="L1206">
        <v>20210258696</v>
      </c>
      <c r="M1206" t="s">
        <v>2662</v>
      </c>
      <c r="N1206" s="1">
        <v>44227</v>
      </c>
      <c r="O1206" t="str">
        <f t="shared" si="37"/>
        <v>정상</v>
      </c>
      <c r="P1206" t="str">
        <f t="shared" si="38"/>
        <v>엠피피스토스</v>
      </c>
      <c r="Q1206" t="s">
        <v>1954</v>
      </c>
      <c r="R1206"/>
      <c r="S1206"/>
      <c r="T1206"/>
      <c r="U1206"/>
      <c r="V1206"/>
      <c r="W1206" t="s">
        <v>1958</v>
      </c>
      <c r="X1206"/>
    </row>
    <row r="1207" spans="1:24">
      <c r="A1207" t="s">
        <v>2308</v>
      </c>
      <c r="B1207" t="s">
        <v>2322</v>
      </c>
      <c r="C1207" t="s">
        <v>2339</v>
      </c>
      <c r="D1207" t="s">
        <v>2458</v>
      </c>
      <c r="E1207" t="s">
        <v>2573</v>
      </c>
      <c r="F1207" t="s">
        <v>2651</v>
      </c>
      <c r="G1207" t="s">
        <v>2653</v>
      </c>
      <c r="H1207">
        <v>10000</v>
      </c>
      <c r="I1207" t="s">
        <v>2656</v>
      </c>
      <c r="J1207" s="1">
        <v>44211</v>
      </c>
      <c r="K1207" s="1">
        <v>44211</v>
      </c>
      <c r="L1207">
        <v>20210252894</v>
      </c>
      <c r="M1207" t="s">
        <v>2662</v>
      </c>
      <c r="N1207" s="1">
        <v>44227</v>
      </c>
      <c r="O1207" t="str">
        <f t="shared" si="37"/>
        <v>정상</v>
      </c>
      <c r="P1207" t="str">
        <f t="shared" si="38"/>
        <v>엠피상동</v>
      </c>
      <c r="Q1207" t="s">
        <v>1954</v>
      </c>
      <c r="R1207"/>
      <c r="S1207"/>
      <c r="T1207"/>
      <c r="U1207"/>
      <c r="V1207"/>
      <c r="W1207" t="s">
        <v>2664</v>
      </c>
      <c r="X1207"/>
    </row>
    <row r="1208" spans="1:24">
      <c r="A1208" t="s">
        <v>2309</v>
      </c>
      <c r="B1208" t="s">
        <v>2326</v>
      </c>
      <c r="C1208" t="s">
        <v>2344</v>
      </c>
      <c r="D1208" t="s">
        <v>2396</v>
      </c>
      <c r="E1208" t="s">
        <v>2535</v>
      </c>
      <c r="F1208" t="s">
        <v>2651</v>
      </c>
      <c r="G1208" t="s">
        <v>2653</v>
      </c>
      <c r="H1208">
        <v>20000</v>
      </c>
      <c r="I1208" t="s">
        <v>2656</v>
      </c>
      <c r="J1208" s="1">
        <v>44211</v>
      </c>
      <c r="K1208" s="1">
        <v>44211</v>
      </c>
      <c r="L1208">
        <v>52101106140000</v>
      </c>
      <c r="M1208" t="s">
        <v>2662</v>
      </c>
      <c r="N1208" s="1">
        <v>44227</v>
      </c>
      <c r="O1208" t="str">
        <f t="shared" si="37"/>
        <v>정상</v>
      </c>
      <c r="P1208" t="str">
        <f t="shared" si="38"/>
        <v>엠피성공</v>
      </c>
      <c r="Q1208" t="s">
        <v>1954</v>
      </c>
      <c r="R1208"/>
      <c r="S1208"/>
      <c r="T1208"/>
      <c r="U1208"/>
      <c r="V1208"/>
      <c r="W1208" t="s">
        <v>1958</v>
      </c>
      <c r="X1208" s="1">
        <v>55168</v>
      </c>
    </row>
    <row r="1209" spans="1:24">
      <c r="A1209" t="s">
        <v>2303</v>
      </c>
      <c r="B1209" t="s">
        <v>2318</v>
      </c>
      <c r="C1209" t="s">
        <v>2337</v>
      </c>
      <c r="D1209" t="s">
        <v>2398</v>
      </c>
      <c r="E1209" t="s">
        <v>2153</v>
      </c>
      <c r="F1209" t="s">
        <v>2651</v>
      </c>
      <c r="G1209" t="s">
        <v>2655</v>
      </c>
      <c r="H1209">
        <v>42538</v>
      </c>
      <c r="I1209" t="s">
        <v>2656</v>
      </c>
      <c r="J1209" s="1">
        <v>44211</v>
      </c>
      <c r="K1209" s="1">
        <v>44211</v>
      </c>
      <c r="L1209">
        <v>52101173430000</v>
      </c>
      <c r="M1209" t="s">
        <v>2662</v>
      </c>
      <c r="N1209" s="1">
        <v>44227</v>
      </c>
      <c r="O1209" t="str">
        <f t="shared" si="37"/>
        <v>정상</v>
      </c>
      <c r="P1209" t="str">
        <f t="shared" si="38"/>
        <v>엠피의정부</v>
      </c>
      <c r="Q1209" t="s">
        <v>1954</v>
      </c>
      <c r="R1209"/>
      <c r="S1209"/>
      <c r="T1209"/>
      <c r="U1209"/>
      <c r="V1209"/>
      <c r="W1209" t="s">
        <v>1958</v>
      </c>
      <c r="X1209" s="1">
        <v>44576</v>
      </c>
    </row>
    <row r="1210" spans="1:24">
      <c r="A1210" t="s">
        <v>2304</v>
      </c>
      <c r="B1210"/>
      <c r="C1210"/>
      <c r="D1210" t="s">
        <v>2397</v>
      </c>
      <c r="E1210" t="s">
        <v>2615</v>
      </c>
      <c r="F1210" t="s">
        <v>2651</v>
      </c>
      <c r="G1210" t="s">
        <v>2653</v>
      </c>
      <c r="H1210">
        <v>10000</v>
      </c>
      <c r="I1210" t="s">
        <v>2656</v>
      </c>
      <c r="J1210" s="1">
        <v>44211</v>
      </c>
      <c r="K1210" s="1">
        <v>44211</v>
      </c>
      <c r="L1210">
        <v>52101159450000</v>
      </c>
      <c r="M1210" t="s">
        <v>2662</v>
      </c>
      <c r="N1210" s="1">
        <v>44227</v>
      </c>
      <c r="O1210" t="str">
        <f t="shared" si="37"/>
        <v>정상</v>
      </c>
      <c r="P1210" t="str">
        <f t="shared" si="38"/>
        <v>엠피가온</v>
      </c>
      <c r="Q1210" t="s">
        <v>1954</v>
      </c>
      <c r="R1210"/>
      <c r="S1210"/>
      <c r="T1210"/>
      <c r="U1210"/>
      <c r="V1210"/>
      <c r="W1210" t="s">
        <v>1958</v>
      </c>
      <c r="X1210" s="1">
        <v>71239</v>
      </c>
    </row>
    <row r="1211" spans="1:24">
      <c r="A1211" t="s">
        <v>2314</v>
      </c>
      <c r="B1211" t="s">
        <v>2329</v>
      </c>
      <c r="C1211"/>
      <c r="D1211" t="s">
        <v>2408</v>
      </c>
      <c r="E1211" t="s">
        <v>2615</v>
      </c>
      <c r="F1211" t="s">
        <v>2651</v>
      </c>
      <c r="G1211" t="s">
        <v>2653</v>
      </c>
      <c r="H1211">
        <v>50000</v>
      </c>
      <c r="I1211" t="s">
        <v>2658</v>
      </c>
      <c r="J1211" s="1">
        <v>44211</v>
      </c>
      <c r="K1211" s="1">
        <v>44211</v>
      </c>
      <c r="L1211">
        <v>52101168690000</v>
      </c>
      <c r="M1211" t="s">
        <v>2662</v>
      </c>
      <c r="N1211" s="1">
        <v>44227</v>
      </c>
      <c r="O1211" t="str">
        <f t="shared" ref="O1211:O1274" si="39" xml:space="preserve"> IF(K1211&gt;N1211,W1211,I1211)</f>
        <v>정상</v>
      </c>
      <c r="P1211" t="str">
        <f t="shared" si="38"/>
        <v>엠피제이엔제이</v>
      </c>
      <c r="Q1211" t="s">
        <v>1954</v>
      </c>
      <c r="R1211"/>
      <c r="S1211"/>
      <c r="T1211"/>
      <c r="U1211"/>
      <c r="V1211"/>
      <c r="W1211" t="s">
        <v>1958</v>
      </c>
      <c r="X1211" s="1">
        <v>51516</v>
      </c>
    </row>
    <row r="1212" spans="1:24">
      <c r="A1212" t="s">
        <v>2314</v>
      </c>
      <c r="B1212" t="s">
        <v>2329</v>
      </c>
      <c r="C1212"/>
      <c r="D1212" t="s">
        <v>2408</v>
      </c>
      <c r="E1212" t="s">
        <v>2535</v>
      </c>
      <c r="F1212" t="s">
        <v>2651</v>
      </c>
      <c r="G1212" t="s">
        <v>2653</v>
      </c>
      <c r="H1212">
        <v>49626</v>
      </c>
      <c r="I1212" t="s">
        <v>2656</v>
      </c>
      <c r="J1212" s="1">
        <v>44211</v>
      </c>
      <c r="K1212" s="1">
        <v>44211</v>
      </c>
      <c r="L1212">
        <v>52101169330000</v>
      </c>
      <c r="M1212" t="s">
        <v>2662</v>
      </c>
      <c r="N1212" s="1">
        <v>44227</v>
      </c>
      <c r="O1212" t="str">
        <f t="shared" si="39"/>
        <v>정상</v>
      </c>
      <c r="P1212" t="str">
        <f t="shared" si="38"/>
        <v>엠피제이엔제이</v>
      </c>
      <c r="Q1212" t="s">
        <v>1954</v>
      </c>
      <c r="R1212"/>
      <c r="S1212"/>
      <c r="T1212"/>
      <c r="U1212"/>
      <c r="V1212"/>
      <c r="W1212" t="s">
        <v>1958</v>
      </c>
      <c r="X1212" s="1">
        <v>51516</v>
      </c>
    </row>
    <row r="1213" spans="1:24">
      <c r="A1213" t="s">
        <v>2303</v>
      </c>
      <c r="B1213" t="s">
        <v>2318</v>
      </c>
      <c r="C1213" t="s">
        <v>2237</v>
      </c>
      <c r="D1213" t="s">
        <v>2407</v>
      </c>
      <c r="E1213" t="s">
        <v>2535</v>
      </c>
      <c r="F1213" t="s">
        <v>2651</v>
      </c>
      <c r="G1213" t="s">
        <v>2653</v>
      </c>
      <c r="H1213">
        <v>61500</v>
      </c>
      <c r="I1213" t="s">
        <v>2656</v>
      </c>
      <c r="J1213" s="1">
        <v>44211</v>
      </c>
      <c r="K1213" s="1">
        <v>44211</v>
      </c>
      <c r="L1213">
        <v>52101193490000</v>
      </c>
      <c r="M1213" t="s">
        <v>2662</v>
      </c>
      <c r="N1213" s="1">
        <v>44227</v>
      </c>
      <c r="O1213" t="str">
        <f t="shared" si="39"/>
        <v>정상</v>
      </c>
      <c r="P1213" t="str">
        <f t="shared" si="38"/>
        <v>엠피의정부</v>
      </c>
      <c r="Q1213" t="s">
        <v>1954</v>
      </c>
      <c r="R1213"/>
      <c r="S1213"/>
      <c r="T1213"/>
      <c r="U1213"/>
      <c r="V1213"/>
      <c r="W1213" t="s">
        <v>1958</v>
      </c>
      <c r="X1213" s="1">
        <v>51516</v>
      </c>
    </row>
    <row r="1214" spans="1:24">
      <c r="A1214" t="s">
        <v>2312</v>
      </c>
      <c r="B1214" t="s">
        <v>2324</v>
      </c>
      <c r="C1214" t="s">
        <v>2360</v>
      </c>
      <c r="D1214" t="s">
        <v>2018</v>
      </c>
      <c r="E1214" t="s">
        <v>2580</v>
      </c>
      <c r="F1214" t="s">
        <v>2651</v>
      </c>
      <c r="G1214" t="s">
        <v>2653</v>
      </c>
      <c r="H1214">
        <v>36500</v>
      </c>
      <c r="I1214" t="s">
        <v>2656</v>
      </c>
      <c r="J1214" s="1">
        <v>44211</v>
      </c>
      <c r="K1214" s="1">
        <v>44211</v>
      </c>
      <c r="L1214">
        <v>20210015759</v>
      </c>
      <c r="M1214" t="s">
        <v>2662</v>
      </c>
      <c r="N1214" s="1">
        <v>44227</v>
      </c>
      <c r="O1214" t="str">
        <f t="shared" si="39"/>
        <v>정상</v>
      </c>
      <c r="P1214" t="str">
        <f t="shared" si="38"/>
        <v>엠피피스토스</v>
      </c>
      <c r="Q1214" t="s">
        <v>1954</v>
      </c>
      <c r="R1214"/>
      <c r="S1214"/>
      <c r="T1214"/>
      <c r="U1214"/>
      <c r="V1214"/>
      <c r="W1214" t="s">
        <v>1958</v>
      </c>
      <c r="X1214" s="1">
        <v>59551</v>
      </c>
    </row>
    <row r="1215" spans="1:24">
      <c r="A1215" t="s">
        <v>2302</v>
      </c>
      <c r="B1215" t="s">
        <v>2317</v>
      </c>
      <c r="C1215" t="s">
        <v>2352</v>
      </c>
      <c r="D1215" t="s">
        <v>2475</v>
      </c>
      <c r="E1215" t="s">
        <v>2634</v>
      </c>
      <c r="F1215" t="s">
        <v>2651</v>
      </c>
      <c r="G1215" t="s">
        <v>2653</v>
      </c>
      <c r="H1215">
        <v>79564</v>
      </c>
      <c r="I1215" t="s">
        <v>2656</v>
      </c>
      <c r="J1215" s="1">
        <v>44211</v>
      </c>
      <c r="K1215" s="1">
        <v>44211</v>
      </c>
      <c r="L1215">
        <v>20210015491</v>
      </c>
      <c r="M1215" t="s">
        <v>2662</v>
      </c>
      <c r="N1215" s="1">
        <v>44227</v>
      </c>
      <c r="O1215" t="str">
        <f t="shared" si="39"/>
        <v>정상</v>
      </c>
      <c r="P1215" t="str">
        <f t="shared" si="38"/>
        <v>엠피송내</v>
      </c>
      <c r="Q1215" t="s">
        <v>1954</v>
      </c>
      <c r="R1215"/>
      <c r="S1215"/>
      <c r="T1215"/>
      <c r="U1215"/>
      <c r="V1215"/>
      <c r="W1215" t="s">
        <v>1958</v>
      </c>
      <c r="X1215" s="1">
        <v>62838</v>
      </c>
    </row>
    <row r="1216" spans="1:24">
      <c r="A1216" t="s">
        <v>2312</v>
      </c>
      <c r="B1216" t="s">
        <v>2324</v>
      </c>
      <c r="C1216" t="s">
        <v>2342</v>
      </c>
      <c r="D1216" t="s">
        <v>2463</v>
      </c>
      <c r="E1216" t="s">
        <v>2542</v>
      </c>
      <c r="F1216" t="s">
        <v>2651</v>
      </c>
      <c r="G1216" t="s">
        <v>2653</v>
      </c>
      <c r="H1216">
        <v>26000</v>
      </c>
      <c r="I1216" t="s">
        <v>2656</v>
      </c>
      <c r="J1216" s="1">
        <v>44211</v>
      </c>
      <c r="K1216" s="1">
        <v>44211</v>
      </c>
      <c r="L1216">
        <v>320210101583</v>
      </c>
      <c r="M1216" t="s">
        <v>2662</v>
      </c>
      <c r="N1216" s="1">
        <v>44227</v>
      </c>
      <c r="O1216" t="str">
        <f t="shared" si="39"/>
        <v>정상</v>
      </c>
      <c r="P1216" t="str">
        <f t="shared" si="38"/>
        <v>엠피피스토스</v>
      </c>
      <c r="Q1216" t="s">
        <v>1954</v>
      </c>
      <c r="R1216"/>
      <c r="S1216"/>
      <c r="T1216"/>
      <c r="U1216"/>
      <c r="V1216"/>
      <c r="W1216" t="s">
        <v>1958</v>
      </c>
      <c r="X1216" s="1">
        <v>51516</v>
      </c>
    </row>
    <row r="1217" spans="1:24">
      <c r="A1217" t="s">
        <v>2314</v>
      </c>
      <c r="B1217" t="s">
        <v>2329</v>
      </c>
      <c r="C1217"/>
      <c r="D1217" t="s">
        <v>2408</v>
      </c>
      <c r="E1217" t="s">
        <v>2559</v>
      </c>
      <c r="F1217" t="s">
        <v>2651</v>
      </c>
      <c r="G1217" t="s">
        <v>2653</v>
      </c>
      <c r="H1217">
        <v>30000</v>
      </c>
      <c r="I1217" t="s">
        <v>2657</v>
      </c>
      <c r="J1217" s="1">
        <v>44210</v>
      </c>
      <c r="K1217" s="1">
        <v>44210</v>
      </c>
      <c r="L1217">
        <v>320210102377</v>
      </c>
      <c r="M1217" t="s">
        <v>2662</v>
      </c>
      <c r="N1217" s="1">
        <v>44227</v>
      </c>
      <c r="O1217" t="str">
        <f t="shared" si="39"/>
        <v>정상</v>
      </c>
      <c r="P1217" t="str">
        <f t="shared" ref="P1217:P1280" si="40">A1217</f>
        <v>엠피제이엔제이</v>
      </c>
      <c r="Q1217" t="s">
        <v>1954</v>
      </c>
      <c r="R1217"/>
      <c r="S1217"/>
      <c r="T1217"/>
      <c r="U1217"/>
      <c r="V1217"/>
      <c r="W1217" t="s">
        <v>1958</v>
      </c>
      <c r="X1217" s="1">
        <v>51515</v>
      </c>
    </row>
    <row r="1218" spans="1:24">
      <c r="A1218" t="s">
        <v>2312</v>
      </c>
      <c r="B1218" t="s">
        <v>2324</v>
      </c>
      <c r="C1218" t="s">
        <v>2358</v>
      </c>
      <c r="D1218" t="s">
        <v>2423</v>
      </c>
      <c r="E1218" t="s">
        <v>2635</v>
      </c>
      <c r="F1218" t="s">
        <v>2651</v>
      </c>
      <c r="G1218" t="s">
        <v>2653</v>
      </c>
      <c r="H1218">
        <v>21836</v>
      </c>
      <c r="I1218" t="s">
        <v>2658</v>
      </c>
      <c r="J1218" s="1">
        <v>44210</v>
      </c>
      <c r="K1218" s="1">
        <v>44210</v>
      </c>
      <c r="L1218" t="s">
        <v>1267</v>
      </c>
      <c r="M1218" t="s">
        <v>2662</v>
      </c>
      <c r="N1218" s="1">
        <v>44227</v>
      </c>
      <c r="O1218" t="str">
        <f t="shared" si="39"/>
        <v>정상</v>
      </c>
      <c r="P1218" t="str">
        <f t="shared" si="40"/>
        <v>엠피피스토스</v>
      </c>
      <c r="Q1218" t="s">
        <v>1954</v>
      </c>
      <c r="R1218"/>
      <c r="S1218"/>
      <c r="T1218"/>
      <c r="U1218"/>
      <c r="V1218"/>
      <c r="W1218" t="s">
        <v>1958</v>
      </c>
      <c r="X1218"/>
    </row>
    <row r="1219" spans="1:24">
      <c r="A1219" t="s">
        <v>2304</v>
      </c>
      <c r="B1219" t="s">
        <v>2319</v>
      </c>
      <c r="C1219" t="s">
        <v>2335</v>
      </c>
      <c r="D1219" t="s">
        <v>2476</v>
      </c>
      <c r="E1219" t="s">
        <v>2519</v>
      </c>
      <c r="F1219" t="s">
        <v>2651</v>
      </c>
      <c r="G1219" t="s">
        <v>2653</v>
      </c>
      <c r="H1219">
        <v>84500</v>
      </c>
      <c r="I1219" t="s">
        <v>2656</v>
      </c>
      <c r="J1219" s="1">
        <v>44210</v>
      </c>
      <c r="K1219" s="1">
        <v>44210</v>
      </c>
      <c r="L1219" t="s">
        <v>1268</v>
      </c>
      <c r="M1219" t="s">
        <v>2662</v>
      </c>
      <c r="N1219" s="1">
        <v>44227</v>
      </c>
      <c r="O1219" t="str">
        <f t="shared" si="39"/>
        <v>정상</v>
      </c>
      <c r="P1219" t="str">
        <f t="shared" si="40"/>
        <v>엠피가온</v>
      </c>
      <c r="Q1219" t="s">
        <v>1954</v>
      </c>
      <c r="R1219"/>
      <c r="S1219"/>
      <c r="T1219"/>
      <c r="U1219"/>
      <c r="V1219"/>
      <c r="W1219" t="s">
        <v>1958</v>
      </c>
      <c r="X1219" s="1">
        <v>68681</v>
      </c>
    </row>
    <row r="1220" spans="1:24">
      <c r="A1220" t="s">
        <v>2312</v>
      </c>
      <c r="B1220" t="s">
        <v>2324</v>
      </c>
      <c r="C1220" t="s">
        <v>2360</v>
      </c>
      <c r="D1220" t="s">
        <v>2446</v>
      </c>
      <c r="E1220" t="s">
        <v>2630</v>
      </c>
      <c r="F1220" t="s">
        <v>2651</v>
      </c>
      <c r="G1220" t="s">
        <v>2653</v>
      </c>
      <c r="H1220">
        <v>20000</v>
      </c>
      <c r="I1220" t="s">
        <v>2656</v>
      </c>
      <c r="J1220" s="1">
        <v>44210</v>
      </c>
      <c r="K1220" s="1">
        <v>44210</v>
      </c>
      <c r="L1220" t="s">
        <v>1269</v>
      </c>
      <c r="M1220" t="s">
        <v>2662</v>
      </c>
      <c r="N1220" s="1">
        <v>44227</v>
      </c>
      <c r="O1220" t="str">
        <f t="shared" si="39"/>
        <v>정상</v>
      </c>
      <c r="P1220" t="str">
        <f t="shared" si="40"/>
        <v>엠피피스토스</v>
      </c>
      <c r="Q1220" t="s">
        <v>1954</v>
      </c>
      <c r="R1220"/>
      <c r="S1220"/>
      <c r="T1220"/>
      <c r="U1220"/>
      <c r="V1220"/>
      <c r="W1220" t="s">
        <v>1958</v>
      </c>
      <c r="X1220" s="1">
        <v>55167</v>
      </c>
    </row>
    <row r="1221" spans="1:24">
      <c r="A1221" t="s">
        <v>2312</v>
      </c>
      <c r="B1221" t="s">
        <v>2324</v>
      </c>
      <c r="C1221" t="s">
        <v>2360</v>
      </c>
      <c r="D1221" t="s">
        <v>2446</v>
      </c>
      <c r="E1221" t="s">
        <v>2576</v>
      </c>
      <c r="F1221" t="s">
        <v>2651</v>
      </c>
      <c r="G1221" t="s">
        <v>2653</v>
      </c>
      <c r="H1221">
        <v>30000</v>
      </c>
      <c r="I1221" t="s">
        <v>2656</v>
      </c>
      <c r="J1221" s="1">
        <v>44210</v>
      </c>
      <c r="K1221" s="1">
        <v>44210</v>
      </c>
      <c r="L1221" t="s">
        <v>1270</v>
      </c>
      <c r="M1221" t="s">
        <v>2662</v>
      </c>
      <c r="N1221" s="1">
        <v>44227</v>
      </c>
      <c r="O1221" t="str">
        <f t="shared" si="39"/>
        <v>정상</v>
      </c>
      <c r="P1221" t="str">
        <f t="shared" si="40"/>
        <v>엠피피스토스</v>
      </c>
      <c r="Q1221" t="s">
        <v>1954</v>
      </c>
      <c r="R1221"/>
      <c r="S1221"/>
      <c r="T1221"/>
      <c r="U1221"/>
      <c r="V1221"/>
      <c r="W1221" t="s">
        <v>1958</v>
      </c>
      <c r="X1221" s="1">
        <v>51515</v>
      </c>
    </row>
    <row r="1222" spans="1:24">
      <c r="A1222" t="s">
        <v>2312</v>
      </c>
      <c r="B1222" t="s">
        <v>2324</v>
      </c>
      <c r="C1222" t="s">
        <v>2360</v>
      </c>
      <c r="D1222" t="s">
        <v>2446</v>
      </c>
      <c r="E1222" t="s">
        <v>2519</v>
      </c>
      <c r="F1222" t="s">
        <v>2651</v>
      </c>
      <c r="G1222" t="s">
        <v>2653</v>
      </c>
      <c r="H1222">
        <v>58000</v>
      </c>
      <c r="I1222" t="s">
        <v>2656</v>
      </c>
      <c r="J1222" s="1">
        <v>44210</v>
      </c>
      <c r="K1222" s="1">
        <v>44210</v>
      </c>
      <c r="L1222" t="s">
        <v>1271</v>
      </c>
      <c r="M1222" t="s">
        <v>2662</v>
      </c>
      <c r="N1222" s="1">
        <v>44227</v>
      </c>
      <c r="O1222" t="str">
        <f t="shared" si="39"/>
        <v>정상</v>
      </c>
      <c r="P1222" t="str">
        <f t="shared" si="40"/>
        <v>엠피피스토스</v>
      </c>
      <c r="Q1222" t="s">
        <v>1954</v>
      </c>
      <c r="R1222"/>
      <c r="S1222"/>
      <c r="T1222"/>
      <c r="U1222"/>
      <c r="V1222"/>
      <c r="W1222" t="s">
        <v>1958</v>
      </c>
      <c r="X1222" s="1">
        <v>51515</v>
      </c>
    </row>
    <row r="1223" spans="1:24">
      <c r="A1223" t="s">
        <v>2304</v>
      </c>
      <c r="B1223" t="s">
        <v>2319</v>
      </c>
      <c r="C1223" t="s">
        <v>2335</v>
      </c>
      <c r="D1223" t="s">
        <v>2476</v>
      </c>
      <c r="E1223" t="s">
        <v>2576</v>
      </c>
      <c r="F1223" t="s">
        <v>2651</v>
      </c>
      <c r="G1223" t="s">
        <v>2655</v>
      </c>
      <c r="H1223">
        <v>7870</v>
      </c>
      <c r="I1223" t="s">
        <v>2656</v>
      </c>
      <c r="J1223" s="1">
        <v>44210</v>
      </c>
      <c r="K1223" s="1">
        <v>44210</v>
      </c>
      <c r="L1223" t="s">
        <v>1272</v>
      </c>
      <c r="M1223" t="s">
        <v>2662</v>
      </c>
      <c r="N1223" s="1">
        <v>44227</v>
      </c>
      <c r="O1223" t="str">
        <f t="shared" si="39"/>
        <v>정상</v>
      </c>
      <c r="P1223" t="str">
        <f t="shared" si="40"/>
        <v>엠피가온</v>
      </c>
      <c r="Q1223" t="s">
        <v>1954</v>
      </c>
      <c r="R1223"/>
      <c r="S1223"/>
      <c r="T1223"/>
      <c r="U1223"/>
      <c r="V1223"/>
      <c r="W1223" t="s">
        <v>1958</v>
      </c>
      <c r="X1223" s="1">
        <v>49688</v>
      </c>
    </row>
    <row r="1224" spans="1:24">
      <c r="A1224" t="s">
        <v>2308</v>
      </c>
      <c r="B1224" t="s">
        <v>2322</v>
      </c>
      <c r="C1224" t="s">
        <v>2339</v>
      </c>
      <c r="D1224" t="s">
        <v>2458</v>
      </c>
      <c r="E1224" t="s">
        <v>2586</v>
      </c>
      <c r="F1224" t="s">
        <v>2651</v>
      </c>
      <c r="G1224" t="s">
        <v>2653</v>
      </c>
      <c r="H1224">
        <v>20500</v>
      </c>
      <c r="I1224" t="s">
        <v>2656</v>
      </c>
      <c r="J1224" s="1">
        <v>44210</v>
      </c>
      <c r="K1224" s="1">
        <v>44210</v>
      </c>
      <c r="L1224" t="s">
        <v>1273</v>
      </c>
      <c r="M1224" t="s">
        <v>2662</v>
      </c>
      <c r="N1224" s="1">
        <v>44227</v>
      </c>
      <c r="O1224" t="str">
        <f t="shared" si="39"/>
        <v>정상</v>
      </c>
      <c r="P1224" t="str">
        <f t="shared" si="40"/>
        <v>엠피상동</v>
      </c>
      <c r="Q1224" t="s">
        <v>1954</v>
      </c>
      <c r="R1224"/>
      <c r="S1224"/>
      <c r="T1224"/>
      <c r="U1224"/>
      <c r="V1224"/>
      <c r="W1224" t="s">
        <v>1958</v>
      </c>
      <c r="X1224" s="1">
        <v>51515</v>
      </c>
    </row>
    <row r="1225" spans="1:24">
      <c r="A1225" t="s">
        <v>2304</v>
      </c>
      <c r="B1225" t="s">
        <v>2319</v>
      </c>
      <c r="C1225" t="s">
        <v>2335</v>
      </c>
      <c r="D1225" t="s">
        <v>2420</v>
      </c>
      <c r="E1225" t="s">
        <v>2167</v>
      </c>
      <c r="F1225" t="s">
        <v>2651</v>
      </c>
      <c r="G1225" t="s">
        <v>2653</v>
      </c>
      <c r="H1225">
        <v>36830</v>
      </c>
      <c r="I1225" t="s">
        <v>2658</v>
      </c>
      <c r="J1225" s="1">
        <v>44210</v>
      </c>
      <c r="K1225" s="1">
        <v>44210</v>
      </c>
      <c r="L1225" t="s">
        <v>1274</v>
      </c>
      <c r="M1225" t="s">
        <v>2662</v>
      </c>
      <c r="N1225" s="1">
        <v>44227</v>
      </c>
      <c r="O1225" t="str">
        <f t="shared" si="39"/>
        <v>정상</v>
      </c>
      <c r="P1225" t="str">
        <f t="shared" si="40"/>
        <v>엠피가온</v>
      </c>
      <c r="Q1225" t="s">
        <v>1954</v>
      </c>
      <c r="R1225"/>
      <c r="S1225"/>
      <c r="T1225"/>
      <c r="U1225"/>
      <c r="V1225"/>
      <c r="W1225" t="s">
        <v>1958</v>
      </c>
      <c r="X1225" s="1">
        <v>60646</v>
      </c>
    </row>
    <row r="1226" spans="1:24">
      <c r="A1226" t="s">
        <v>2309</v>
      </c>
      <c r="B1226" t="s">
        <v>2326</v>
      </c>
      <c r="C1226" t="s">
        <v>2344</v>
      </c>
      <c r="D1226" t="s">
        <v>2390</v>
      </c>
      <c r="E1226" t="s">
        <v>2549</v>
      </c>
      <c r="F1226" t="s">
        <v>2651</v>
      </c>
      <c r="G1226" t="s">
        <v>2653</v>
      </c>
      <c r="H1226">
        <v>41000</v>
      </c>
      <c r="I1226" t="s">
        <v>2657</v>
      </c>
      <c r="J1226" s="1">
        <v>44210</v>
      </c>
      <c r="K1226" s="1">
        <v>44210</v>
      </c>
      <c r="L1226" t="s">
        <v>1275</v>
      </c>
      <c r="M1226" t="s">
        <v>2663</v>
      </c>
      <c r="N1226" s="1">
        <v>44227</v>
      </c>
      <c r="O1226" t="str">
        <f t="shared" si="39"/>
        <v>정상</v>
      </c>
      <c r="P1226" t="str">
        <f t="shared" si="40"/>
        <v>엠피성공</v>
      </c>
      <c r="Q1226" t="s">
        <v>1954</v>
      </c>
      <c r="R1226"/>
      <c r="S1226"/>
      <c r="T1226"/>
      <c r="U1226"/>
      <c r="V1226"/>
      <c r="W1226" t="s">
        <v>1958</v>
      </c>
      <c r="X1226" s="1">
        <v>55167</v>
      </c>
    </row>
    <row r="1227" spans="1:24">
      <c r="A1227" t="s">
        <v>2312</v>
      </c>
      <c r="B1227" t="s">
        <v>2324</v>
      </c>
      <c r="C1227" t="s">
        <v>2349</v>
      </c>
      <c r="D1227" t="s">
        <v>2389</v>
      </c>
      <c r="E1227" t="s">
        <v>2542</v>
      </c>
      <c r="F1227" t="s">
        <v>2651</v>
      </c>
      <c r="G1227" t="s">
        <v>2654</v>
      </c>
      <c r="H1227">
        <v>50000</v>
      </c>
      <c r="I1227" t="s">
        <v>2656</v>
      </c>
      <c r="J1227" s="1">
        <v>44210</v>
      </c>
      <c r="K1227" s="1">
        <v>44210</v>
      </c>
      <c r="L1227">
        <v>320210092763</v>
      </c>
      <c r="M1227" t="s">
        <v>2662</v>
      </c>
      <c r="N1227" s="1">
        <v>44227</v>
      </c>
      <c r="O1227" t="str">
        <f t="shared" si="39"/>
        <v>정상</v>
      </c>
      <c r="P1227" t="str">
        <f t="shared" si="40"/>
        <v>엠피피스토스</v>
      </c>
      <c r="Q1227" t="s">
        <v>1954</v>
      </c>
      <c r="R1227"/>
      <c r="S1227"/>
      <c r="T1227"/>
      <c r="U1227"/>
      <c r="V1227"/>
      <c r="W1227" t="s">
        <v>1958</v>
      </c>
      <c r="X1227" s="1">
        <v>49688</v>
      </c>
    </row>
    <row r="1228" spans="1:24">
      <c r="A1228" t="s">
        <v>2312</v>
      </c>
      <c r="B1228" t="s">
        <v>2324</v>
      </c>
      <c r="C1228" t="s">
        <v>2341</v>
      </c>
      <c r="D1228" t="s">
        <v>2463</v>
      </c>
      <c r="E1228" t="s">
        <v>2542</v>
      </c>
      <c r="F1228" t="s">
        <v>2651</v>
      </c>
      <c r="G1228" t="s">
        <v>2655</v>
      </c>
      <c r="H1228">
        <v>24320</v>
      </c>
      <c r="I1228" t="s">
        <v>2656</v>
      </c>
      <c r="J1228" s="1">
        <v>44210</v>
      </c>
      <c r="K1228" s="1">
        <v>44210</v>
      </c>
      <c r="L1228">
        <v>320210090111</v>
      </c>
      <c r="M1228" t="s">
        <v>2662</v>
      </c>
      <c r="N1228" s="1">
        <v>44227</v>
      </c>
      <c r="O1228" t="str">
        <f t="shared" si="39"/>
        <v>정상</v>
      </c>
      <c r="P1228" t="str">
        <f t="shared" si="40"/>
        <v>엠피피스토스</v>
      </c>
      <c r="Q1228" t="s">
        <v>1954</v>
      </c>
      <c r="R1228"/>
      <c r="S1228"/>
      <c r="T1228"/>
      <c r="U1228"/>
      <c r="V1228"/>
      <c r="W1228" t="s">
        <v>1958</v>
      </c>
      <c r="X1228" s="1">
        <v>49688</v>
      </c>
    </row>
    <row r="1229" spans="1:24">
      <c r="A1229" t="s">
        <v>2312</v>
      </c>
      <c r="B1229" t="s">
        <v>2324</v>
      </c>
      <c r="C1229" t="s">
        <v>2342</v>
      </c>
      <c r="D1229" t="s">
        <v>2441</v>
      </c>
      <c r="E1229" t="s">
        <v>2564</v>
      </c>
      <c r="F1229" t="s">
        <v>2651</v>
      </c>
      <c r="G1229" t="s">
        <v>2653</v>
      </c>
      <c r="H1229">
        <v>113470</v>
      </c>
      <c r="I1229" t="s">
        <v>2656</v>
      </c>
      <c r="J1229" s="1">
        <v>44210</v>
      </c>
      <c r="K1229" s="1">
        <v>44210</v>
      </c>
      <c r="L1229">
        <v>320210093359</v>
      </c>
      <c r="M1229" t="s">
        <v>2662</v>
      </c>
      <c r="N1229" s="1">
        <v>44227</v>
      </c>
      <c r="O1229" t="str">
        <f t="shared" si="39"/>
        <v>정상</v>
      </c>
      <c r="P1229" t="str">
        <f t="shared" si="40"/>
        <v>엠피피스토스</v>
      </c>
      <c r="Q1229" t="s">
        <v>1954</v>
      </c>
      <c r="R1229"/>
      <c r="S1229"/>
      <c r="T1229"/>
      <c r="U1229"/>
      <c r="V1229"/>
      <c r="W1229" t="s">
        <v>1958</v>
      </c>
      <c r="X1229" s="1">
        <v>74890</v>
      </c>
    </row>
    <row r="1230" spans="1:24">
      <c r="A1230" t="s">
        <v>2312</v>
      </c>
      <c r="B1230" t="s">
        <v>2324</v>
      </c>
      <c r="C1230" t="s">
        <v>2341</v>
      </c>
      <c r="D1230" t="s">
        <v>2441</v>
      </c>
      <c r="E1230" t="s">
        <v>2542</v>
      </c>
      <c r="F1230" t="s">
        <v>2651</v>
      </c>
      <c r="G1230" t="s">
        <v>2655</v>
      </c>
      <c r="H1230">
        <v>6130</v>
      </c>
      <c r="I1230" t="s">
        <v>2657</v>
      </c>
      <c r="J1230" s="1">
        <v>44210</v>
      </c>
      <c r="K1230" s="1">
        <v>44210</v>
      </c>
      <c r="L1230">
        <v>320210093410</v>
      </c>
      <c r="M1230" t="s">
        <v>2662</v>
      </c>
      <c r="N1230" s="1">
        <v>44227</v>
      </c>
      <c r="O1230" t="str">
        <f t="shared" si="39"/>
        <v>정상</v>
      </c>
      <c r="P1230" t="str">
        <f t="shared" si="40"/>
        <v>엠피피스토스</v>
      </c>
      <c r="Q1230" t="s">
        <v>1954</v>
      </c>
      <c r="R1230"/>
      <c r="S1230"/>
      <c r="T1230"/>
      <c r="U1230"/>
      <c r="V1230"/>
      <c r="W1230" t="s">
        <v>1958</v>
      </c>
      <c r="X1230" s="1">
        <v>49688</v>
      </c>
    </row>
    <row r="1231" spans="1:24">
      <c r="A1231" t="s">
        <v>2312</v>
      </c>
      <c r="B1231" t="s">
        <v>2324</v>
      </c>
      <c r="C1231" t="s">
        <v>2341</v>
      </c>
      <c r="D1231" t="s">
        <v>2463</v>
      </c>
      <c r="E1231" t="s">
        <v>2565</v>
      </c>
      <c r="F1231" t="s">
        <v>2651</v>
      </c>
      <c r="G1231" t="s">
        <v>2653</v>
      </c>
      <c r="H1231">
        <v>139000</v>
      </c>
      <c r="I1231" t="s">
        <v>2656</v>
      </c>
      <c r="J1231" s="1">
        <v>44210</v>
      </c>
      <c r="K1231" s="1">
        <v>44210</v>
      </c>
      <c r="L1231">
        <v>320210090389</v>
      </c>
      <c r="M1231" t="s">
        <v>2662</v>
      </c>
      <c r="N1231" s="1">
        <v>44227</v>
      </c>
      <c r="O1231" t="str">
        <f t="shared" si="39"/>
        <v>정상</v>
      </c>
      <c r="P1231" t="str">
        <f t="shared" si="40"/>
        <v>엠피피스토스</v>
      </c>
      <c r="Q1231" t="s">
        <v>1954</v>
      </c>
      <c r="R1231"/>
      <c r="S1231"/>
      <c r="T1231"/>
      <c r="U1231"/>
      <c r="V1231"/>
      <c r="W1231" t="s">
        <v>1958</v>
      </c>
      <c r="X1231" s="1">
        <v>58820</v>
      </c>
    </row>
    <row r="1232" spans="1:24">
      <c r="A1232" t="s">
        <v>2309</v>
      </c>
      <c r="B1232" t="s">
        <v>2326</v>
      </c>
      <c r="C1232" t="s">
        <v>2344</v>
      </c>
      <c r="D1232" t="s">
        <v>2409</v>
      </c>
      <c r="E1232" t="s">
        <v>2636</v>
      </c>
      <c r="F1232" t="s">
        <v>2651</v>
      </c>
      <c r="G1232" t="s">
        <v>2654</v>
      </c>
      <c r="H1232">
        <v>50000</v>
      </c>
      <c r="I1232" t="s">
        <v>2656</v>
      </c>
      <c r="J1232" s="1">
        <v>44210</v>
      </c>
      <c r="K1232" s="1">
        <v>44210</v>
      </c>
      <c r="L1232">
        <v>3190803673611</v>
      </c>
      <c r="M1232" t="s">
        <v>2662</v>
      </c>
      <c r="N1232" s="1">
        <v>44227</v>
      </c>
      <c r="O1232" t="str">
        <f t="shared" si="39"/>
        <v>정상</v>
      </c>
      <c r="P1232" t="str">
        <f t="shared" si="40"/>
        <v>엠피성공</v>
      </c>
      <c r="Q1232" t="s">
        <v>1954</v>
      </c>
      <c r="R1232"/>
      <c r="S1232"/>
      <c r="T1232"/>
      <c r="U1232"/>
      <c r="V1232"/>
      <c r="W1232" t="s">
        <v>1958</v>
      </c>
      <c r="X1232" s="1">
        <v>47862</v>
      </c>
    </row>
    <row r="1233" spans="1:24">
      <c r="A1233" t="s">
        <v>2314</v>
      </c>
      <c r="B1233" t="s">
        <v>2329</v>
      </c>
      <c r="C1233"/>
      <c r="D1233" t="s">
        <v>2408</v>
      </c>
      <c r="E1233" t="s">
        <v>2515</v>
      </c>
      <c r="F1233" t="s">
        <v>2651</v>
      </c>
      <c r="G1233" t="s">
        <v>2653</v>
      </c>
      <c r="H1233">
        <v>58730</v>
      </c>
      <c r="I1233" t="s">
        <v>2656</v>
      </c>
      <c r="J1233" s="1">
        <v>44210</v>
      </c>
      <c r="K1233" s="1">
        <v>44210</v>
      </c>
      <c r="L1233" t="s">
        <v>1276</v>
      </c>
      <c r="M1233" t="s">
        <v>2662</v>
      </c>
      <c r="N1233" s="1">
        <v>44227</v>
      </c>
      <c r="O1233" t="str">
        <f t="shared" si="39"/>
        <v>정상</v>
      </c>
      <c r="P1233" t="str">
        <f t="shared" si="40"/>
        <v>엠피제이엔제이</v>
      </c>
      <c r="Q1233" t="s">
        <v>1954</v>
      </c>
      <c r="R1233"/>
      <c r="S1233"/>
      <c r="T1233"/>
      <c r="U1233"/>
      <c r="V1233"/>
      <c r="W1233" t="s">
        <v>1960</v>
      </c>
      <c r="X1233" s="1">
        <v>61376</v>
      </c>
    </row>
    <row r="1234" spans="1:24">
      <c r="A1234" t="s">
        <v>2303</v>
      </c>
      <c r="B1234" t="s">
        <v>2318</v>
      </c>
      <c r="C1234" t="s">
        <v>2337</v>
      </c>
      <c r="D1234" t="s">
        <v>2061</v>
      </c>
      <c r="E1234" t="s">
        <v>2516</v>
      </c>
      <c r="F1234" t="s">
        <v>2651</v>
      </c>
      <c r="G1234" t="s">
        <v>2653</v>
      </c>
      <c r="H1234">
        <v>20000</v>
      </c>
      <c r="I1234" t="s">
        <v>2656</v>
      </c>
      <c r="J1234" s="1">
        <v>44210</v>
      </c>
      <c r="K1234" s="1">
        <v>44210</v>
      </c>
      <c r="L1234" t="s">
        <v>1277</v>
      </c>
      <c r="M1234" t="s">
        <v>2662</v>
      </c>
      <c r="N1234" s="1">
        <v>44227</v>
      </c>
      <c r="O1234" t="str">
        <f t="shared" si="39"/>
        <v>정상</v>
      </c>
      <c r="P1234" t="str">
        <f t="shared" si="40"/>
        <v>엠피의정부</v>
      </c>
      <c r="Q1234" t="s">
        <v>1954</v>
      </c>
      <c r="R1234"/>
      <c r="S1234"/>
      <c r="T1234"/>
      <c r="U1234"/>
      <c r="V1234"/>
      <c r="W1234" t="s">
        <v>1958</v>
      </c>
      <c r="X1234" s="1">
        <v>51515</v>
      </c>
    </row>
    <row r="1235" spans="1:24">
      <c r="A1235" t="s">
        <v>2303</v>
      </c>
      <c r="B1235" t="s">
        <v>2318</v>
      </c>
      <c r="C1235" t="s">
        <v>2237</v>
      </c>
      <c r="D1235" t="s">
        <v>2379</v>
      </c>
      <c r="E1235" t="s">
        <v>2516</v>
      </c>
      <c r="F1235" t="s">
        <v>2651</v>
      </c>
      <c r="G1235" t="s">
        <v>2653</v>
      </c>
      <c r="H1235">
        <v>54894</v>
      </c>
      <c r="I1235" t="s">
        <v>2656</v>
      </c>
      <c r="J1235" s="1">
        <v>44210</v>
      </c>
      <c r="K1235" s="1">
        <v>44210</v>
      </c>
      <c r="L1235" t="s">
        <v>1278</v>
      </c>
      <c r="M1235" t="s">
        <v>2662</v>
      </c>
      <c r="N1235" s="1">
        <v>44227</v>
      </c>
      <c r="O1235" t="str">
        <f t="shared" si="39"/>
        <v>정상</v>
      </c>
      <c r="P1235" t="str">
        <f t="shared" si="40"/>
        <v>엠피의정부</v>
      </c>
      <c r="Q1235" t="s">
        <v>1954</v>
      </c>
      <c r="R1235"/>
      <c r="S1235"/>
      <c r="T1235"/>
      <c r="U1235"/>
      <c r="V1235"/>
      <c r="W1235" t="s">
        <v>1958</v>
      </c>
      <c r="X1235" s="1">
        <v>68681</v>
      </c>
    </row>
    <row r="1236" spans="1:24">
      <c r="A1236" t="s">
        <v>2303</v>
      </c>
      <c r="B1236" t="s">
        <v>2318</v>
      </c>
      <c r="C1236" t="s">
        <v>2337</v>
      </c>
      <c r="D1236" t="s">
        <v>2379</v>
      </c>
      <c r="E1236" t="s">
        <v>2530</v>
      </c>
      <c r="F1236" t="s">
        <v>2651</v>
      </c>
      <c r="G1236" t="s">
        <v>2653</v>
      </c>
      <c r="H1236">
        <v>18000</v>
      </c>
      <c r="I1236" t="s">
        <v>2656</v>
      </c>
      <c r="J1236" s="1">
        <v>44210</v>
      </c>
      <c r="K1236" s="1">
        <v>44210</v>
      </c>
      <c r="L1236" t="s">
        <v>1279</v>
      </c>
      <c r="M1236" t="s">
        <v>2662</v>
      </c>
      <c r="N1236" s="1">
        <v>44227</v>
      </c>
      <c r="O1236" t="str">
        <f t="shared" si="39"/>
        <v>정상</v>
      </c>
      <c r="P1236" t="str">
        <f t="shared" si="40"/>
        <v>엠피의정부</v>
      </c>
      <c r="Q1236" t="s">
        <v>1954</v>
      </c>
      <c r="R1236"/>
      <c r="S1236"/>
      <c r="T1236"/>
      <c r="U1236"/>
      <c r="V1236"/>
      <c r="W1236" t="s">
        <v>1958</v>
      </c>
      <c r="X1236"/>
    </row>
    <row r="1237" spans="1:24">
      <c r="A1237" t="s">
        <v>2311</v>
      </c>
      <c r="B1237" t="s">
        <v>2323</v>
      </c>
      <c r="C1237" t="s">
        <v>2340</v>
      </c>
      <c r="D1237" t="s">
        <v>2477</v>
      </c>
      <c r="E1237" t="s">
        <v>2637</v>
      </c>
      <c r="F1237" t="s">
        <v>2651</v>
      </c>
      <c r="G1237" t="s">
        <v>2653</v>
      </c>
      <c r="H1237">
        <v>178910</v>
      </c>
      <c r="I1237" t="s">
        <v>2657</v>
      </c>
      <c r="J1237" s="1">
        <v>44210</v>
      </c>
      <c r="K1237" s="1">
        <v>44210</v>
      </c>
      <c r="L1237" t="s">
        <v>1280</v>
      </c>
      <c r="M1237" t="s">
        <v>2662</v>
      </c>
      <c r="N1237" s="1">
        <v>44227</v>
      </c>
      <c r="O1237" t="str">
        <f t="shared" si="39"/>
        <v>정상</v>
      </c>
      <c r="P1237" t="str">
        <f t="shared" si="40"/>
        <v>엠피경기</v>
      </c>
      <c r="Q1237" t="s">
        <v>1954</v>
      </c>
      <c r="R1237"/>
      <c r="S1237"/>
      <c r="T1237"/>
      <c r="U1237"/>
      <c r="V1237"/>
      <c r="W1237" t="s">
        <v>1958</v>
      </c>
      <c r="X1237" s="1">
        <v>57724</v>
      </c>
    </row>
    <row r="1238" spans="1:24">
      <c r="A1238" t="s">
        <v>2312</v>
      </c>
      <c r="B1238" t="s">
        <v>2324</v>
      </c>
      <c r="C1238" t="s">
        <v>2342</v>
      </c>
      <c r="D1238" t="s">
        <v>2385</v>
      </c>
      <c r="E1238" t="s">
        <v>2605</v>
      </c>
      <c r="F1238" t="s">
        <v>2651</v>
      </c>
      <c r="G1238" t="s">
        <v>2655</v>
      </c>
      <c r="H1238">
        <v>47720</v>
      </c>
      <c r="I1238" t="s">
        <v>2656</v>
      </c>
      <c r="J1238" s="1">
        <v>44210</v>
      </c>
      <c r="K1238" s="1">
        <v>44210</v>
      </c>
      <c r="L1238" t="s">
        <v>1281</v>
      </c>
      <c r="M1238" t="s">
        <v>2662</v>
      </c>
      <c r="N1238" s="1">
        <v>44227</v>
      </c>
      <c r="O1238" t="str">
        <f t="shared" si="39"/>
        <v>정상</v>
      </c>
      <c r="P1238" t="str">
        <f t="shared" si="40"/>
        <v>엠피피스토스</v>
      </c>
      <c r="Q1238" t="s">
        <v>1954</v>
      </c>
      <c r="R1238"/>
      <c r="S1238"/>
      <c r="T1238"/>
      <c r="U1238"/>
      <c r="V1238"/>
      <c r="W1238" t="s">
        <v>1958</v>
      </c>
      <c r="X1238"/>
    </row>
    <row r="1239" spans="1:24">
      <c r="A1239" t="s">
        <v>2312</v>
      </c>
      <c r="B1239" t="s">
        <v>2324</v>
      </c>
      <c r="C1239" t="s">
        <v>2341</v>
      </c>
      <c r="D1239" t="s">
        <v>2385</v>
      </c>
      <c r="E1239" t="s">
        <v>2532</v>
      </c>
      <c r="F1239" t="s">
        <v>2651</v>
      </c>
      <c r="G1239" t="s">
        <v>2653</v>
      </c>
      <c r="H1239">
        <v>128400</v>
      </c>
      <c r="I1239" t="s">
        <v>2656</v>
      </c>
      <c r="J1239" s="1">
        <v>44210</v>
      </c>
      <c r="K1239" s="1">
        <v>44210</v>
      </c>
      <c r="L1239" t="s">
        <v>1282</v>
      </c>
      <c r="M1239" t="s">
        <v>2662</v>
      </c>
      <c r="N1239" s="1">
        <v>44227</v>
      </c>
      <c r="O1239" t="str">
        <f t="shared" si="39"/>
        <v>정상</v>
      </c>
      <c r="P1239" t="str">
        <f t="shared" si="40"/>
        <v>엠피피스토스</v>
      </c>
      <c r="Q1239" t="s">
        <v>1954</v>
      </c>
      <c r="R1239"/>
      <c r="S1239"/>
      <c r="T1239"/>
      <c r="U1239"/>
      <c r="V1239"/>
      <c r="W1239" t="s">
        <v>1958</v>
      </c>
      <c r="X1239"/>
    </row>
    <row r="1240" spans="1:24">
      <c r="A1240" t="s">
        <v>2303</v>
      </c>
      <c r="B1240" t="s">
        <v>2318</v>
      </c>
      <c r="C1240" t="s">
        <v>2337</v>
      </c>
      <c r="D1240" t="s">
        <v>2402</v>
      </c>
      <c r="E1240" t="s">
        <v>2498</v>
      </c>
      <c r="F1240" t="s">
        <v>2651</v>
      </c>
      <c r="G1240" t="s">
        <v>2654</v>
      </c>
      <c r="H1240">
        <v>130000</v>
      </c>
      <c r="I1240" t="s">
        <v>2656</v>
      </c>
      <c r="J1240" s="1">
        <v>44210</v>
      </c>
      <c r="K1240" s="1">
        <v>44210</v>
      </c>
      <c r="L1240">
        <v>20210223049</v>
      </c>
      <c r="M1240" t="s">
        <v>2662</v>
      </c>
      <c r="N1240" s="1">
        <v>44227</v>
      </c>
      <c r="O1240" t="str">
        <f t="shared" si="39"/>
        <v>정상</v>
      </c>
      <c r="P1240" t="str">
        <f t="shared" si="40"/>
        <v>엠피의정부</v>
      </c>
      <c r="Q1240" t="s">
        <v>1954</v>
      </c>
      <c r="R1240"/>
      <c r="S1240"/>
      <c r="T1240"/>
      <c r="U1240"/>
      <c r="V1240"/>
      <c r="W1240" t="s">
        <v>1958</v>
      </c>
      <c r="X1240"/>
    </row>
    <row r="1241" spans="1:24">
      <c r="A1241" t="s">
        <v>2303</v>
      </c>
      <c r="B1241" t="s">
        <v>2318</v>
      </c>
      <c r="C1241" t="s">
        <v>2337</v>
      </c>
      <c r="D1241" t="s">
        <v>2402</v>
      </c>
      <c r="E1241" t="s">
        <v>2497</v>
      </c>
      <c r="F1241" t="s">
        <v>2651</v>
      </c>
      <c r="G1241" t="s">
        <v>2653</v>
      </c>
      <c r="H1241">
        <v>38588</v>
      </c>
      <c r="I1241" t="s">
        <v>2656</v>
      </c>
      <c r="J1241" s="1">
        <v>44210</v>
      </c>
      <c r="K1241" s="1">
        <v>44210</v>
      </c>
      <c r="L1241">
        <v>20210221352</v>
      </c>
      <c r="M1241" t="s">
        <v>2662</v>
      </c>
      <c r="N1241" s="1">
        <v>44227</v>
      </c>
      <c r="O1241" t="str">
        <f t="shared" si="39"/>
        <v>정상</v>
      </c>
      <c r="P1241" t="str">
        <f t="shared" si="40"/>
        <v>엠피의정부</v>
      </c>
      <c r="Q1241" t="s">
        <v>1954</v>
      </c>
      <c r="R1241"/>
      <c r="S1241"/>
      <c r="T1241"/>
      <c r="U1241"/>
      <c r="V1241"/>
      <c r="W1241" t="s">
        <v>1960</v>
      </c>
      <c r="X1241"/>
    </row>
    <row r="1242" spans="1:24">
      <c r="A1242" t="s">
        <v>2305</v>
      </c>
      <c r="B1242" t="s">
        <v>2328</v>
      </c>
      <c r="C1242" t="s">
        <v>2347</v>
      </c>
      <c r="D1242" t="s">
        <v>2392</v>
      </c>
      <c r="E1242" t="s">
        <v>2498</v>
      </c>
      <c r="F1242" t="s">
        <v>2651</v>
      </c>
      <c r="G1242" t="s">
        <v>2653</v>
      </c>
      <c r="H1242">
        <v>59380</v>
      </c>
      <c r="I1242" t="s">
        <v>2656</v>
      </c>
      <c r="J1242" s="1">
        <v>44210</v>
      </c>
      <c r="K1242" s="1">
        <v>44210</v>
      </c>
      <c r="L1242">
        <v>20210232251</v>
      </c>
      <c r="M1242" t="s">
        <v>2662</v>
      </c>
      <c r="N1242" s="1">
        <v>44227</v>
      </c>
      <c r="O1242" t="str">
        <f t="shared" si="39"/>
        <v>정상</v>
      </c>
      <c r="P1242" t="s">
        <v>6821</v>
      </c>
      <c r="Q1242" t="s">
        <v>1954</v>
      </c>
      <c r="R1242"/>
      <c r="S1242"/>
      <c r="T1242"/>
      <c r="U1242"/>
      <c r="V1242"/>
      <c r="W1242" t="s">
        <v>1958</v>
      </c>
      <c r="X1242"/>
    </row>
    <row r="1243" spans="1:24">
      <c r="A1243" t="s">
        <v>2308</v>
      </c>
      <c r="B1243" t="s">
        <v>2322</v>
      </c>
      <c r="C1243" t="s">
        <v>2336</v>
      </c>
      <c r="D1243" t="s">
        <v>2478</v>
      </c>
      <c r="E1243" t="s">
        <v>2583</v>
      </c>
      <c r="F1243" t="s">
        <v>2651</v>
      </c>
      <c r="G1243" t="s">
        <v>2653</v>
      </c>
      <c r="H1243">
        <v>25000</v>
      </c>
      <c r="I1243" t="s">
        <v>2656</v>
      </c>
      <c r="J1243" s="1">
        <v>44210</v>
      </c>
      <c r="K1243" s="1">
        <v>44210</v>
      </c>
      <c r="L1243" t="s">
        <v>1283</v>
      </c>
      <c r="M1243" t="s">
        <v>2662</v>
      </c>
      <c r="N1243" s="1">
        <v>44227</v>
      </c>
      <c r="O1243" t="str">
        <f t="shared" si="39"/>
        <v>정상</v>
      </c>
      <c r="P1243" t="str">
        <f t="shared" si="40"/>
        <v>엠피상동</v>
      </c>
      <c r="Q1243" t="s">
        <v>1954</v>
      </c>
      <c r="R1243"/>
      <c r="S1243"/>
      <c r="T1243"/>
      <c r="U1243"/>
      <c r="V1243"/>
      <c r="W1243" t="s">
        <v>1958</v>
      </c>
      <c r="X1243"/>
    </row>
    <row r="1244" spans="1:24">
      <c r="A1244" t="s">
        <v>2302</v>
      </c>
      <c r="B1244" t="s">
        <v>2317</v>
      </c>
      <c r="C1244" t="s">
        <v>2352</v>
      </c>
      <c r="D1244" t="s">
        <v>2479</v>
      </c>
      <c r="E1244" t="s">
        <v>2512</v>
      </c>
      <c r="F1244" t="s">
        <v>2651</v>
      </c>
      <c r="G1244" t="s">
        <v>2653</v>
      </c>
      <c r="H1244">
        <v>67500</v>
      </c>
      <c r="I1244" t="s">
        <v>2656</v>
      </c>
      <c r="J1244" s="1">
        <v>44210</v>
      </c>
      <c r="K1244" s="1">
        <v>44210</v>
      </c>
      <c r="L1244" t="s">
        <v>1284</v>
      </c>
      <c r="M1244" t="s">
        <v>2662</v>
      </c>
      <c r="N1244" s="1">
        <v>44227</v>
      </c>
      <c r="O1244" t="str">
        <f t="shared" si="39"/>
        <v>정상</v>
      </c>
      <c r="P1244" t="str">
        <f t="shared" si="40"/>
        <v>엠피송내</v>
      </c>
      <c r="Q1244" t="s">
        <v>1954</v>
      </c>
      <c r="R1244"/>
      <c r="S1244"/>
      <c r="T1244"/>
      <c r="U1244"/>
      <c r="V1244"/>
      <c r="W1244" t="s">
        <v>1958</v>
      </c>
      <c r="X1244"/>
    </row>
    <row r="1245" spans="1:24">
      <c r="A1245" t="s">
        <v>2308</v>
      </c>
      <c r="B1245" t="s">
        <v>2322</v>
      </c>
      <c r="C1245" t="s">
        <v>2353</v>
      </c>
      <c r="D1245" t="s">
        <v>2447</v>
      </c>
      <c r="E1245" t="s">
        <v>2165</v>
      </c>
      <c r="F1245" t="s">
        <v>2651</v>
      </c>
      <c r="G1245" t="s">
        <v>2654</v>
      </c>
      <c r="H1245">
        <v>26000</v>
      </c>
      <c r="I1245" t="s">
        <v>2656</v>
      </c>
      <c r="J1245" s="1">
        <v>44210</v>
      </c>
      <c r="K1245" s="1">
        <v>44210</v>
      </c>
      <c r="L1245" t="s">
        <v>1285</v>
      </c>
      <c r="M1245" t="s">
        <v>2662</v>
      </c>
      <c r="N1245" s="1">
        <v>44227</v>
      </c>
      <c r="O1245" t="str">
        <f t="shared" si="39"/>
        <v>정상</v>
      </c>
      <c r="P1245" t="str">
        <f t="shared" si="40"/>
        <v>엠피상동</v>
      </c>
      <c r="Q1245" t="s">
        <v>1954</v>
      </c>
      <c r="R1245"/>
      <c r="S1245"/>
      <c r="T1245"/>
      <c r="U1245"/>
      <c r="V1245"/>
      <c r="W1245" t="s">
        <v>1958</v>
      </c>
      <c r="X1245"/>
    </row>
    <row r="1246" spans="1:24">
      <c r="A1246" t="s">
        <v>2303</v>
      </c>
      <c r="B1246" t="s">
        <v>2318</v>
      </c>
      <c r="C1246" t="s">
        <v>2337</v>
      </c>
      <c r="D1246" t="s">
        <v>2095</v>
      </c>
      <c r="E1246" t="s">
        <v>2151</v>
      </c>
      <c r="F1246" t="s">
        <v>2651</v>
      </c>
      <c r="G1246" t="s">
        <v>2653</v>
      </c>
      <c r="H1246">
        <v>22000</v>
      </c>
      <c r="I1246" t="s">
        <v>2656</v>
      </c>
      <c r="J1246" s="1">
        <v>44210</v>
      </c>
      <c r="K1246" s="1">
        <v>44210</v>
      </c>
      <c r="L1246">
        <v>52101082230000</v>
      </c>
      <c r="M1246" t="s">
        <v>2662</v>
      </c>
      <c r="N1246" s="1">
        <v>44227</v>
      </c>
      <c r="O1246" t="str">
        <f t="shared" si="39"/>
        <v>정상</v>
      </c>
      <c r="P1246" t="str">
        <f t="shared" si="40"/>
        <v>엠피의정부</v>
      </c>
      <c r="Q1246" t="s">
        <v>1954</v>
      </c>
      <c r="R1246"/>
      <c r="S1246"/>
      <c r="T1246"/>
      <c r="U1246"/>
      <c r="V1246"/>
      <c r="W1246" t="s">
        <v>1958</v>
      </c>
      <c r="X1246" s="1">
        <v>51515</v>
      </c>
    </row>
    <row r="1247" spans="1:24">
      <c r="A1247" t="s">
        <v>2309</v>
      </c>
      <c r="B1247" t="s">
        <v>2326</v>
      </c>
      <c r="C1247" t="s">
        <v>2344</v>
      </c>
      <c r="D1247" t="s">
        <v>2390</v>
      </c>
      <c r="E1247" t="s">
        <v>2589</v>
      </c>
      <c r="F1247" t="s">
        <v>2651</v>
      </c>
      <c r="G1247" t="s">
        <v>2653</v>
      </c>
      <c r="H1247">
        <v>30000</v>
      </c>
      <c r="I1247" t="s">
        <v>2658</v>
      </c>
      <c r="J1247" s="1">
        <v>44210</v>
      </c>
      <c r="K1247" s="1">
        <v>44210</v>
      </c>
      <c r="L1247">
        <v>52101030930000</v>
      </c>
      <c r="M1247" t="s">
        <v>2662</v>
      </c>
      <c r="N1247" s="1">
        <v>44227</v>
      </c>
      <c r="O1247" t="str">
        <f t="shared" si="39"/>
        <v>정상</v>
      </c>
      <c r="P1247" t="str">
        <f t="shared" si="40"/>
        <v>엠피성공</v>
      </c>
      <c r="Q1247" t="s">
        <v>1954</v>
      </c>
      <c r="R1247"/>
      <c r="S1247"/>
      <c r="T1247"/>
      <c r="U1247"/>
      <c r="V1247"/>
      <c r="W1247" t="s">
        <v>1958</v>
      </c>
      <c r="X1247" s="1">
        <v>51515</v>
      </c>
    </row>
    <row r="1248" spans="1:24">
      <c r="A1248" t="s">
        <v>2311</v>
      </c>
      <c r="B1248" t="s">
        <v>2323</v>
      </c>
      <c r="C1248" t="s">
        <v>2338</v>
      </c>
      <c r="D1248" t="s">
        <v>2477</v>
      </c>
      <c r="E1248" t="s">
        <v>2614</v>
      </c>
      <c r="F1248" t="s">
        <v>2651</v>
      </c>
      <c r="G1248" t="s">
        <v>2653</v>
      </c>
      <c r="H1248">
        <v>10477</v>
      </c>
      <c r="I1248" t="s">
        <v>2656</v>
      </c>
      <c r="J1248" s="1">
        <v>44210</v>
      </c>
      <c r="K1248" s="1">
        <v>44210</v>
      </c>
      <c r="L1248">
        <v>52100989070000</v>
      </c>
      <c r="M1248" t="s">
        <v>2662</v>
      </c>
      <c r="N1248" s="1">
        <v>44227</v>
      </c>
      <c r="O1248" t="str">
        <f t="shared" si="39"/>
        <v>정상</v>
      </c>
      <c r="P1248" t="str">
        <f t="shared" si="40"/>
        <v>엠피경기</v>
      </c>
      <c r="Q1248" t="s">
        <v>1954</v>
      </c>
      <c r="R1248"/>
      <c r="S1248"/>
      <c r="T1248"/>
      <c r="U1248"/>
      <c r="V1248"/>
      <c r="W1248" t="s">
        <v>1958</v>
      </c>
      <c r="X1248" s="1">
        <v>55167</v>
      </c>
    </row>
    <row r="1249" spans="1:24">
      <c r="A1249" t="s">
        <v>2309</v>
      </c>
      <c r="B1249" t="s">
        <v>2326</v>
      </c>
      <c r="C1249" t="s">
        <v>2242</v>
      </c>
      <c r="D1249" t="s">
        <v>2410</v>
      </c>
      <c r="E1249" t="s">
        <v>2538</v>
      </c>
      <c r="F1249" t="s">
        <v>2651</v>
      </c>
      <c r="G1249" t="s">
        <v>2653</v>
      </c>
      <c r="H1249">
        <v>30000</v>
      </c>
      <c r="I1249" t="s">
        <v>2656</v>
      </c>
      <c r="J1249" s="1">
        <v>44210</v>
      </c>
      <c r="K1249" s="1">
        <v>44210</v>
      </c>
      <c r="L1249">
        <v>52101005000000</v>
      </c>
      <c r="M1249" t="s">
        <v>2662</v>
      </c>
      <c r="N1249" s="1">
        <v>44227</v>
      </c>
      <c r="O1249" t="str">
        <f t="shared" si="39"/>
        <v>정상</v>
      </c>
      <c r="P1249" t="str">
        <f t="shared" si="40"/>
        <v>엠피성공</v>
      </c>
      <c r="Q1249" t="s">
        <v>1954</v>
      </c>
      <c r="R1249"/>
      <c r="S1249"/>
      <c r="T1249"/>
      <c r="U1249"/>
      <c r="V1249"/>
      <c r="W1249" t="s">
        <v>1958</v>
      </c>
      <c r="X1249" s="1">
        <v>46036</v>
      </c>
    </row>
    <row r="1250" spans="1:24">
      <c r="A1250" t="s">
        <v>2308</v>
      </c>
      <c r="B1250" t="s">
        <v>2322</v>
      </c>
      <c r="C1250" t="s">
        <v>2339</v>
      </c>
      <c r="D1250" t="s">
        <v>2472</v>
      </c>
      <c r="E1250" t="s">
        <v>2568</v>
      </c>
      <c r="F1250" t="s">
        <v>2651</v>
      </c>
      <c r="G1250" t="s">
        <v>2654</v>
      </c>
      <c r="H1250">
        <v>31664</v>
      </c>
      <c r="I1250" t="s">
        <v>2656</v>
      </c>
      <c r="J1250" s="1">
        <v>44210</v>
      </c>
      <c r="K1250" s="1">
        <v>44210</v>
      </c>
      <c r="L1250">
        <v>52100996410000</v>
      </c>
      <c r="M1250" t="s">
        <v>2662</v>
      </c>
      <c r="N1250" s="1">
        <v>44227</v>
      </c>
      <c r="O1250" t="str">
        <f t="shared" si="39"/>
        <v>정상</v>
      </c>
      <c r="P1250" t="str">
        <f t="shared" si="40"/>
        <v>엠피상동</v>
      </c>
      <c r="Q1250" t="s">
        <v>1954</v>
      </c>
      <c r="R1250"/>
      <c r="S1250"/>
      <c r="T1250"/>
      <c r="U1250"/>
      <c r="V1250"/>
      <c r="W1250" t="s">
        <v>1958</v>
      </c>
      <c r="X1250" s="1">
        <v>46036</v>
      </c>
    </row>
    <row r="1251" spans="1:24">
      <c r="A1251" t="s">
        <v>2312</v>
      </c>
      <c r="B1251" t="s">
        <v>2324</v>
      </c>
      <c r="C1251" t="s">
        <v>2360</v>
      </c>
      <c r="D1251" t="s">
        <v>2423</v>
      </c>
      <c r="E1251" t="s">
        <v>2638</v>
      </c>
      <c r="F1251" t="s">
        <v>2651</v>
      </c>
      <c r="G1251" t="s">
        <v>2653</v>
      </c>
      <c r="H1251">
        <v>48700</v>
      </c>
      <c r="I1251" t="s">
        <v>2657</v>
      </c>
      <c r="J1251" s="1">
        <v>44210</v>
      </c>
      <c r="K1251" s="1">
        <v>44210</v>
      </c>
      <c r="L1251">
        <v>20210014424</v>
      </c>
      <c r="M1251" t="s">
        <v>2662</v>
      </c>
      <c r="N1251" s="1">
        <v>44227</v>
      </c>
      <c r="O1251" t="str">
        <f t="shared" si="39"/>
        <v>정상</v>
      </c>
      <c r="P1251" t="str">
        <f t="shared" si="40"/>
        <v>엠피피스토스</v>
      </c>
      <c r="Q1251" t="s">
        <v>1954</v>
      </c>
      <c r="R1251"/>
      <c r="S1251"/>
      <c r="T1251"/>
      <c r="U1251"/>
      <c r="V1251"/>
      <c r="W1251" t="s">
        <v>1958</v>
      </c>
      <c r="X1251" s="1">
        <v>56628</v>
      </c>
    </row>
    <row r="1252" spans="1:24">
      <c r="A1252" t="s">
        <v>2304</v>
      </c>
      <c r="B1252" t="s">
        <v>2319</v>
      </c>
      <c r="C1252" t="s">
        <v>2335</v>
      </c>
      <c r="D1252" t="s">
        <v>2420</v>
      </c>
      <c r="E1252" t="s">
        <v>2580</v>
      </c>
      <c r="F1252" t="s">
        <v>2651</v>
      </c>
      <c r="G1252" t="s">
        <v>2653</v>
      </c>
      <c r="H1252">
        <v>37040</v>
      </c>
      <c r="I1252" t="s">
        <v>2656</v>
      </c>
      <c r="J1252" s="1">
        <v>44210</v>
      </c>
      <c r="K1252" s="1">
        <v>44210</v>
      </c>
      <c r="L1252">
        <v>20210014223</v>
      </c>
      <c r="M1252" t="s">
        <v>2662</v>
      </c>
      <c r="N1252" s="1">
        <v>44227</v>
      </c>
      <c r="O1252" t="str">
        <f t="shared" si="39"/>
        <v>정상</v>
      </c>
      <c r="P1252" t="str">
        <f t="shared" si="40"/>
        <v>엠피가온</v>
      </c>
      <c r="Q1252" t="s">
        <v>1954</v>
      </c>
      <c r="R1252"/>
      <c r="S1252"/>
      <c r="T1252"/>
      <c r="U1252"/>
      <c r="V1252"/>
      <c r="W1252" t="s">
        <v>1958</v>
      </c>
      <c r="X1252" s="1">
        <v>60646</v>
      </c>
    </row>
    <row r="1253" spans="1:24">
      <c r="A1253" t="s">
        <v>2303</v>
      </c>
      <c r="B1253" t="s">
        <v>2318</v>
      </c>
      <c r="C1253" t="s">
        <v>2337</v>
      </c>
      <c r="D1253" t="s">
        <v>2402</v>
      </c>
      <c r="E1253" t="s">
        <v>2592</v>
      </c>
      <c r="F1253" t="s">
        <v>2651</v>
      </c>
      <c r="G1253" t="s">
        <v>2653</v>
      </c>
      <c r="H1253">
        <v>45203</v>
      </c>
      <c r="I1253" t="s">
        <v>2656</v>
      </c>
      <c r="J1253" s="1">
        <v>44210</v>
      </c>
      <c r="K1253" s="1">
        <v>44210</v>
      </c>
      <c r="L1253">
        <v>42142463670000</v>
      </c>
      <c r="M1253" t="s">
        <v>2662</v>
      </c>
      <c r="N1253" s="1">
        <v>44227</v>
      </c>
      <c r="O1253" t="str">
        <f t="shared" si="39"/>
        <v>정상</v>
      </c>
      <c r="P1253" t="str">
        <f t="shared" si="40"/>
        <v>엠피의정부</v>
      </c>
      <c r="Q1253" t="s">
        <v>1954</v>
      </c>
      <c r="R1253"/>
      <c r="S1253"/>
      <c r="T1253"/>
      <c r="U1253"/>
      <c r="V1253"/>
      <c r="W1253" t="s">
        <v>1958</v>
      </c>
      <c r="X1253"/>
    </row>
    <row r="1254" spans="1:24">
      <c r="A1254" t="s">
        <v>2305</v>
      </c>
      <c r="B1254" t="s">
        <v>2320</v>
      </c>
      <c r="C1254"/>
      <c r="D1254" t="s">
        <v>2467</v>
      </c>
      <c r="E1254" t="s">
        <v>2164</v>
      </c>
      <c r="F1254" t="s">
        <v>2651</v>
      </c>
      <c r="G1254" t="s">
        <v>2655</v>
      </c>
      <c r="H1254">
        <v>22738</v>
      </c>
      <c r="I1254" t="s">
        <v>2656</v>
      </c>
      <c r="J1254" s="1">
        <v>44210</v>
      </c>
      <c r="K1254" s="1">
        <v>44210</v>
      </c>
      <c r="L1254">
        <v>42142458710000</v>
      </c>
      <c r="M1254" t="s">
        <v>2662</v>
      </c>
      <c r="N1254" s="1">
        <v>44227</v>
      </c>
      <c r="O1254" t="str">
        <f t="shared" si="39"/>
        <v>정상</v>
      </c>
      <c r="P1254" t="s">
        <v>988</v>
      </c>
      <c r="Q1254" t="s">
        <v>1954</v>
      </c>
      <c r="R1254"/>
      <c r="S1254"/>
      <c r="T1254"/>
      <c r="U1254"/>
      <c r="V1254"/>
      <c r="W1254" t="s">
        <v>1958</v>
      </c>
      <c r="X1254"/>
    </row>
    <row r="1255" spans="1:24">
      <c r="A1255" t="s">
        <v>2310</v>
      </c>
      <c r="B1255"/>
      <c r="C1255"/>
      <c r="D1255" t="s">
        <v>2378</v>
      </c>
      <c r="E1255" t="s">
        <v>2552</v>
      </c>
      <c r="F1255" t="s">
        <v>2651</v>
      </c>
      <c r="G1255" t="s">
        <v>2653</v>
      </c>
      <c r="H1255">
        <v>14672</v>
      </c>
      <c r="I1255" t="s">
        <v>2657</v>
      </c>
      <c r="J1255" s="1">
        <v>44210</v>
      </c>
      <c r="K1255" s="1">
        <v>44210</v>
      </c>
      <c r="L1255" t="s">
        <v>1286</v>
      </c>
      <c r="M1255" t="s">
        <v>2662</v>
      </c>
      <c r="N1255" s="1">
        <v>44227</v>
      </c>
      <c r="O1255" t="str">
        <f t="shared" si="39"/>
        <v>정상</v>
      </c>
      <c r="P1255" t="str">
        <f t="shared" si="40"/>
        <v>엠피프라임</v>
      </c>
      <c r="Q1255" t="s">
        <v>1954</v>
      </c>
      <c r="R1255"/>
      <c r="S1255"/>
      <c r="T1255"/>
      <c r="U1255"/>
      <c r="V1255"/>
      <c r="W1255" t="s">
        <v>1958</v>
      </c>
      <c r="X1255" s="1">
        <v>51515</v>
      </c>
    </row>
    <row r="1256" spans="1:24">
      <c r="A1256" t="s">
        <v>2303</v>
      </c>
      <c r="B1256" t="s">
        <v>2318</v>
      </c>
      <c r="C1256" t="s">
        <v>2337</v>
      </c>
      <c r="D1256" t="s">
        <v>2425</v>
      </c>
      <c r="E1256" t="s">
        <v>2639</v>
      </c>
      <c r="F1256" t="s">
        <v>2651</v>
      </c>
      <c r="G1256" t="s">
        <v>2653</v>
      </c>
      <c r="H1256">
        <v>37655</v>
      </c>
      <c r="I1256" t="s">
        <v>2656</v>
      </c>
      <c r="J1256" s="1">
        <v>44210</v>
      </c>
      <c r="K1256" s="1">
        <v>44210</v>
      </c>
      <c r="L1256">
        <v>42142452290000</v>
      </c>
      <c r="M1256" t="s">
        <v>2662</v>
      </c>
      <c r="N1256" s="1">
        <v>44227</v>
      </c>
      <c r="O1256" t="str">
        <f t="shared" si="39"/>
        <v>정상</v>
      </c>
      <c r="P1256" t="str">
        <f t="shared" si="40"/>
        <v>엠피의정부</v>
      </c>
      <c r="Q1256" t="s">
        <v>1954</v>
      </c>
      <c r="R1256"/>
      <c r="S1256"/>
      <c r="T1256"/>
      <c r="U1256"/>
      <c r="V1256"/>
      <c r="W1256" t="s">
        <v>1958</v>
      </c>
      <c r="X1256"/>
    </row>
    <row r="1257" spans="1:24">
      <c r="A1257" t="s">
        <v>2303</v>
      </c>
      <c r="B1257" t="s">
        <v>2318</v>
      </c>
      <c r="C1257" t="s">
        <v>2237</v>
      </c>
      <c r="D1257" t="s">
        <v>2402</v>
      </c>
      <c r="E1257" t="s">
        <v>2623</v>
      </c>
      <c r="F1257" t="s">
        <v>2651</v>
      </c>
      <c r="G1257" t="s">
        <v>2653</v>
      </c>
      <c r="H1257">
        <v>78956</v>
      </c>
      <c r="I1257" t="s">
        <v>2656</v>
      </c>
      <c r="J1257" s="1">
        <v>44210</v>
      </c>
      <c r="K1257" s="1">
        <v>44210</v>
      </c>
      <c r="L1257">
        <v>42142451780000</v>
      </c>
      <c r="M1257" t="s">
        <v>2662</v>
      </c>
      <c r="N1257" s="1">
        <v>44227</v>
      </c>
      <c r="O1257" t="str">
        <f t="shared" si="39"/>
        <v>정상</v>
      </c>
      <c r="P1257" t="str">
        <f t="shared" si="40"/>
        <v>엠피의정부</v>
      </c>
      <c r="Q1257" t="s">
        <v>1954</v>
      </c>
      <c r="R1257"/>
      <c r="S1257"/>
      <c r="T1257"/>
      <c r="U1257"/>
      <c r="V1257"/>
      <c r="W1257" t="s">
        <v>2664</v>
      </c>
      <c r="X1257"/>
    </row>
    <row r="1258" spans="1:24">
      <c r="A1258" t="s">
        <v>2305</v>
      </c>
      <c r="B1258" t="s">
        <v>2320</v>
      </c>
      <c r="C1258" t="s">
        <v>2334</v>
      </c>
      <c r="D1258" t="s">
        <v>2372</v>
      </c>
      <c r="E1258" t="s">
        <v>2600</v>
      </c>
      <c r="F1258" t="s">
        <v>2651</v>
      </c>
      <c r="G1258" t="s">
        <v>2653</v>
      </c>
      <c r="H1258">
        <v>40330</v>
      </c>
      <c r="I1258" t="s">
        <v>2657</v>
      </c>
      <c r="J1258" s="1">
        <v>44210</v>
      </c>
      <c r="K1258" s="1">
        <v>44210</v>
      </c>
      <c r="L1258" t="s">
        <v>1287</v>
      </c>
      <c r="M1258" t="s">
        <v>2662</v>
      </c>
      <c r="N1258" s="1">
        <v>44227</v>
      </c>
      <c r="O1258" t="str">
        <f t="shared" si="39"/>
        <v>정상</v>
      </c>
      <c r="P1258" t="s">
        <v>6831</v>
      </c>
      <c r="Q1258" t="s">
        <v>1954</v>
      </c>
      <c r="R1258"/>
      <c r="S1258"/>
      <c r="T1258"/>
      <c r="U1258"/>
      <c r="V1258"/>
      <c r="W1258" t="s">
        <v>1958</v>
      </c>
      <c r="X1258"/>
    </row>
    <row r="1259" spans="1:24">
      <c r="A1259" t="s">
        <v>2302</v>
      </c>
      <c r="B1259" t="s">
        <v>2317</v>
      </c>
      <c r="C1259" t="s">
        <v>2348</v>
      </c>
      <c r="D1259" t="s">
        <v>2113</v>
      </c>
      <c r="E1259" t="s">
        <v>2531</v>
      </c>
      <c r="F1259" t="s">
        <v>2651</v>
      </c>
      <c r="G1259" t="s">
        <v>2653</v>
      </c>
      <c r="H1259">
        <v>32370</v>
      </c>
      <c r="I1259" t="s">
        <v>2657</v>
      </c>
      <c r="J1259" s="1">
        <v>44209</v>
      </c>
      <c r="K1259" s="1">
        <v>44209</v>
      </c>
      <c r="L1259" t="s">
        <v>1288</v>
      </c>
      <c r="M1259" t="s">
        <v>2662</v>
      </c>
      <c r="N1259" s="1">
        <v>44227</v>
      </c>
      <c r="O1259" t="str">
        <f t="shared" si="39"/>
        <v>정상</v>
      </c>
      <c r="P1259" t="str">
        <f t="shared" si="40"/>
        <v>엠피송내</v>
      </c>
      <c r="Q1259" t="s">
        <v>1954</v>
      </c>
      <c r="R1259"/>
      <c r="S1259"/>
      <c r="T1259"/>
      <c r="U1259"/>
      <c r="V1259"/>
      <c r="W1259" t="s">
        <v>1958</v>
      </c>
      <c r="X1259"/>
    </row>
    <row r="1260" spans="1:24">
      <c r="A1260" t="s">
        <v>2312</v>
      </c>
      <c r="B1260" t="s">
        <v>2324</v>
      </c>
      <c r="C1260" t="s">
        <v>2358</v>
      </c>
      <c r="D1260" t="s">
        <v>2423</v>
      </c>
      <c r="E1260" t="s">
        <v>2622</v>
      </c>
      <c r="F1260" t="s">
        <v>2651</v>
      </c>
      <c r="G1260" t="s">
        <v>2653</v>
      </c>
      <c r="H1260">
        <v>27467</v>
      </c>
      <c r="I1260" t="s">
        <v>2660</v>
      </c>
      <c r="J1260" s="1">
        <v>44209</v>
      </c>
      <c r="K1260" s="1">
        <v>44214</v>
      </c>
      <c r="L1260" t="s">
        <v>1289</v>
      </c>
      <c r="M1260" t="s">
        <v>2662</v>
      </c>
      <c r="N1260" s="1">
        <v>44227</v>
      </c>
      <c r="O1260" t="str">
        <f t="shared" si="39"/>
        <v>철회</v>
      </c>
      <c r="P1260" t="str">
        <f t="shared" si="40"/>
        <v>엠피피스토스</v>
      </c>
      <c r="Q1260" t="s">
        <v>1954</v>
      </c>
      <c r="R1260"/>
      <c r="S1260"/>
      <c r="T1260"/>
      <c r="U1260"/>
      <c r="V1260"/>
      <c r="W1260" t="s">
        <v>1958</v>
      </c>
      <c r="X1260"/>
    </row>
    <row r="1261" spans="1:24">
      <c r="A1261" t="s">
        <v>2312</v>
      </c>
      <c r="B1261" t="s">
        <v>2324</v>
      </c>
      <c r="C1261" t="s">
        <v>2360</v>
      </c>
      <c r="D1261" t="s">
        <v>2423</v>
      </c>
      <c r="E1261" t="s">
        <v>2622</v>
      </c>
      <c r="F1261" t="s">
        <v>2651</v>
      </c>
      <c r="G1261" t="s">
        <v>2653</v>
      </c>
      <c r="H1261">
        <v>24244</v>
      </c>
      <c r="I1261" t="s">
        <v>2660</v>
      </c>
      <c r="J1261" s="1">
        <v>44209</v>
      </c>
      <c r="K1261" s="1">
        <v>44214</v>
      </c>
      <c r="L1261" t="s">
        <v>1290</v>
      </c>
      <c r="M1261" t="s">
        <v>2662</v>
      </c>
      <c r="N1261" s="1">
        <v>44227</v>
      </c>
      <c r="O1261" t="str">
        <f t="shared" si="39"/>
        <v>철회</v>
      </c>
      <c r="P1261" t="str">
        <f t="shared" si="40"/>
        <v>엠피피스토스</v>
      </c>
      <c r="Q1261" t="s">
        <v>1954</v>
      </c>
      <c r="R1261"/>
      <c r="S1261"/>
      <c r="T1261"/>
      <c r="U1261"/>
      <c r="V1261"/>
      <c r="W1261" t="s">
        <v>1958</v>
      </c>
      <c r="X1261"/>
    </row>
    <row r="1262" spans="1:24">
      <c r="A1262" t="s">
        <v>2308</v>
      </c>
      <c r="B1262" t="s">
        <v>2322</v>
      </c>
      <c r="C1262" t="s">
        <v>2339</v>
      </c>
      <c r="D1262" t="s">
        <v>2445</v>
      </c>
      <c r="E1262" t="s">
        <v>2519</v>
      </c>
      <c r="F1262" t="s">
        <v>2651</v>
      </c>
      <c r="G1262" t="s">
        <v>2653</v>
      </c>
      <c r="H1262">
        <v>78000</v>
      </c>
      <c r="I1262" t="s">
        <v>2656</v>
      </c>
      <c r="J1262" s="1">
        <v>44209</v>
      </c>
      <c r="K1262" s="1">
        <v>44209</v>
      </c>
      <c r="L1262" t="s">
        <v>1291</v>
      </c>
      <c r="M1262" t="s">
        <v>2662</v>
      </c>
      <c r="N1262" s="1">
        <v>44227</v>
      </c>
      <c r="O1262" t="str">
        <f t="shared" si="39"/>
        <v>정상</v>
      </c>
      <c r="P1262" t="str">
        <f t="shared" si="40"/>
        <v>엠피상동</v>
      </c>
      <c r="Q1262" t="s">
        <v>1954</v>
      </c>
      <c r="R1262"/>
      <c r="S1262"/>
      <c r="T1262"/>
      <c r="U1262"/>
      <c r="V1262"/>
      <c r="W1262" t="s">
        <v>1958</v>
      </c>
      <c r="X1262" s="1">
        <v>72698</v>
      </c>
    </row>
    <row r="1263" spans="1:24">
      <c r="A1263" t="s">
        <v>2312</v>
      </c>
      <c r="B1263" t="s">
        <v>2324</v>
      </c>
      <c r="C1263" t="s">
        <v>2341</v>
      </c>
      <c r="D1263" t="s">
        <v>2412</v>
      </c>
      <c r="E1263" t="s">
        <v>2587</v>
      </c>
      <c r="F1263" t="s">
        <v>2651</v>
      </c>
      <c r="G1263" t="s">
        <v>2653</v>
      </c>
      <c r="H1263">
        <v>101000</v>
      </c>
      <c r="I1263" t="s">
        <v>2656</v>
      </c>
      <c r="J1263" s="1">
        <v>44209</v>
      </c>
      <c r="K1263" s="1">
        <v>44209</v>
      </c>
      <c r="L1263" t="s">
        <v>1292</v>
      </c>
      <c r="M1263" t="s">
        <v>2662</v>
      </c>
      <c r="N1263" s="1">
        <v>44227</v>
      </c>
      <c r="O1263" t="str">
        <f t="shared" si="39"/>
        <v>정상</v>
      </c>
      <c r="P1263" t="str">
        <f t="shared" si="40"/>
        <v>엠피피스토스</v>
      </c>
      <c r="Q1263" t="s">
        <v>1954</v>
      </c>
      <c r="R1263"/>
      <c r="S1263"/>
      <c r="T1263"/>
      <c r="U1263"/>
      <c r="V1263"/>
      <c r="W1263" t="s">
        <v>1958</v>
      </c>
      <c r="X1263" s="1">
        <v>51514</v>
      </c>
    </row>
    <row r="1264" spans="1:24">
      <c r="A1264" t="s">
        <v>2313</v>
      </c>
      <c r="B1264" t="s">
        <v>2327</v>
      </c>
      <c r="C1264" t="s">
        <v>2229</v>
      </c>
      <c r="D1264" t="s">
        <v>2391</v>
      </c>
      <c r="E1264" t="s">
        <v>2167</v>
      </c>
      <c r="F1264" t="s">
        <v>2651</v>
      </c>
      <c r="G1264" t="s">
        <v>2653</v>
      </c>
      <c r="H1264">
        <v>158030</v>
      </c>
      <c r="I1264" t="s">
        <v>2656</v>
      </c>
      <c r="J1264" s="1">
        <v>44209</v>
      </c>
      <c r="K1264" s="1">
        <v>44209</v>
      </c>
      <c r="L1264" t="s">
        <v>1293</v>
      </c>
      <c r="M1264" t="s">
        <v>2662</v>
      </c>
      <c r="N1264" s="1">
        <v>44227</v>
      </c>
      <c r="O1264" t="str">
        <f t="shared" si="39"/>
        <v>정상</v>
      </c>
      <c r="P1264" t="str">
        <f t="shared" si="40"/>
        <v>엠피조은</v>
      </c>
      <c r="Q1264" t="s">
        <v>1954</v>
      </c>
      <c r="R1264"/>
      <c r="S1264"/>
      <c r="T1264"/>
      <c r="U1264"/>
      <c r="V1264"/>
      <c r="W1264" t="s">
        <v>2664</v>
      </c>
      <c r="X1264" s="1">
        <v>51514</v>
      </c>
    </row>
    <row r="1265" spans="1:24">
      <c r="A1265" t="s">
        <v>2305</v>
      </c>
      <c r="B1265" t="s">
        <v>2328</v>
      </c>
      <c r="C1265" t="s">
        <v>2351</v>
      </c>
      <c r="D1265" t="s">
        <v>2392</v>
      </c>
      <c r="E1265" t="s">
        <v>2522</v>
      </c>
      <c r="F1265" t="s">
        <v>2651</v>
      </c>
      <c r="G1265" t="s">
        <v>2653</v>
      </c>
      <c r="H1265">
        <v>80360</v>
      </c>
      <c r="I1265" t="s">
        <v>2656</v>
      </c>
      <c r="J1265" s="1">
        <v>44209</v>
      </c>
      <c r="K1265" s="1">
        <v>44209</v>
      </c>
      <c r="L1265" t="s">
        <v>1294</v>
      </c>
      <c r="M1265" t="s">
        <v>2662</v>
      </c>
      <c r="N1265" s="1">
        <v>44227</v>
      </c>
      <c r="O1265" t="str">
        <f t="shared" si="39"/>
        <v>정상</v>
      </c>
      <c r="P1265" t="s">
        <v>6821</v>
      </c>
      <c r="Q1265" t="s">
        <v>1954</v>
      </c>
      <c r="R1265"/>
      <c r="S1265"/>
      <c r="T1265"/>
      <c r="U1265"/>
      <c r="V1265"/>
      <c r="W1265" t="s">
        <v>1960</v>
      </c>
      <c r="X1265" s="1">
        <v>55166</v>
      </c>
    </row>
    <row r="1266" spans="1:24">
      <c r="A1266" t="s">
        <v>2308</v>
      </c>
      <c r="B1266" t="s">
        <v>2322</v>
      </c>
      <c r="C1266" t="s">
        <v>2339</v>
      </c>
      <c r="D1266" t="s">
        <v>2468</v>
      </c>
      <c r="E1266" t="s">
        <v>2575</v>
      </c>
      <c r="F1266" t="s">
        <v>2651</v>
      </c>
      <c r="G1266" t="s">
        <v>2653</v>
      </c>
      <c r="H1266">
        <v>120000</v>
      </c>
      <c r="I1266" t="s">
        <v>2656</v>
      </c>
      <c r="J1266" s="1">
        <v>44209</v>
      </c>
      <c r="K1266" s="1">
        <v>44209</v>
      </c>
      <c r="L1266" t="s">
        <v>1295</v>
      </c>
      <c r="M1266" t="s">
        <v>2662</v>
      </c>
      <c r="N1266" s="1">
        <v>44227</v>
      </c>
      <c r="O1266" t="str">
        <f t="shared" si="39"/>
        <v>정상</v>
      </c>
      <c r="P1266" t="str">
        <f t="shared" si="40"/>
        <v>엠피상동</v>
      </c>
      <c r="Q1266" t="s">
        <v>1954</v>
      </c>
      <c r="R1266"/>
      <c r="S1266"/>
      <c r="T1266"/>
      <c r="U1266"/>
      <c r="V1266"/>
      <c r="W1266" t="s">
        <v>1958</v>
      </c>
      <c r="X1266" s="1">
        <v>72333</v>
      </c>
    </row>
    <row r="1267" spans="1:24">
      <c r="A1267" t="s">
        <v>2306</v>
      </c>
      <c r="B1267" t="s">
        <v>2321</v>
      </c>
      <c r="C1267"/>
      <c r="D1267" t="s">
        <v>2373</v>
      </c>
      <c r="E1267" t="s">
        <v>2149</v>
      </c>
      <c r="F1267" t="s">
        <v>2651</v>
      </c>
      <c r="G1267" t="s">
        <v>2653</v>
      </c>
      <c r="H1267">
        <v>21000</v>
      </c>
      <c r="I1267" t="s">
        <v>2656</v>
      </c>
      <c r="J1267" s="1">
        <v>44209</v>
      </c>
      <c r="K1267" s="1">
        <v>44209</v>
      </c>
      <c r="L1267" t="s">
        <v>1296</v>
      </c>
      <c r="M1267" t="s">
        <v>2662</v>
      </c>
      <c r="N1267" s="1">
        <v>44227</v>
      </c>
      <c r="O1267" t="str">
        <f t="shared" si="39"/>
        <v>정상</v>
      </c>
      <c r="P1267" t="str">
        <f t="shared" si="40"/>
        <v>엠피여주</v>
      </c>
      <c r="Q1267" t="s">
        <v>1954</v>
      </c>
      <c r="R1267"/>
      <c r="S1267"/>
      <c r="T1267"/>
      <c r="U1267"/>
      <c r="V1267"/>
      <c r="W1267" t="s">
        <v>2664</v>
      </c>
      <c r="X1267" s="1">
        <v>47861</v>
      </c>
    </row>
    <row r="1268" spans="1:24">
      <c r="A1268" t="s">
        <v>2309</v>
      </c>
      <c r="B1268" t="s">
        <v>2326</v>
      </c>
      <c r="C1268" t="s">
        <v>2242</v>
      </c>
      <c r="D1268" t="s">
        <v>2390</v>
      </c>
      <c r="E1268" t="s">
        <v>2597</v>
      </c>
      <c r="F1268" t="s">
        <v>2651</v>
      </c>
      <c r="G1268" t="s">
        <v>2653</v>
      </c>
      <c r="H1268">
        <v>76200</v>
      </c>
      <c r="I1268" t="s">
        <v>2660</v>
      </c>
      <c r="J1268" s="1">
        <v>44209</v>
      </c>
      <c r="K1268" s="1">
        <v>44223</v>
      </c>
      <c r="L1268" t="s">
        <v>1297</v>
      </c>
      <c r="M1268" t="s">
        <v>2662</v>
      </c>
      <c r="N1268" s="1">
        <v>44227</v>
      </c>
      <c r="O1268" t="str">
        <f t="shared" si="39"/>
        <v>철회</v>
      </c>
      <c r="P1268" t="str">
        <f t="shared" si="40"/>
        <v>엠피성공</v>
      </c>
      <c r="Q1268" t="s">
        <v>1954</v>
      </c>
      <c r="R1268"/>
      <c r="S1268"/>
      <c r="T1268"/>
      <c r="U1268"/>
      <c r="V1268"/>
      <c r="W1268" t="s">
        <v>1958</v>
      </c>
      <c r="X1268"/>
    </row>
    <row r="1269" spans="1:24">
      <c r="A1269" t="s">
        <v>2313</v>
      </c>
      <c r="B1269" t="s">
        <v>2327</v>
      </c>
      <c r="C1269" t="s">
        <v>2359</v>
      </c>
      <c r="D1269" t="s">
        <v>2391</v>
      </c>
      <c r="E1269" t="s">
        <v>2502</v>
      </c>
      <c r="F1269" t="s">
        <v>2651</v>
      </c>
      <c r="G1269" t="s">
        <v>2653</v>
      </c>
      <c r="H1269">
        <v>142000</v>
      </c>
      <c r="I1269" t="s">
        <v>2656</v>
      </c>
      <c r="J1269" s="1">
        <v>44209</v>
      </c>
      <c r="K1269" s="1">
        <v>44209</v>
      </c>
      <c r="L1269">
        <v>20210207203</v>
      </c>
      <c r="M1269" t="s">
        <v>2662</v>
      </c>
      <c r="N1269" s="1">
        <v>44227</v>
      </c>
      <c r="O1269" t="str">
        <f t="shared" si="39"/>
        <v>정상</v>
      </c>
      <c r="P1269" t="str">
        <f t="shared" si="40"/>
        <v>엠피조은</v>
      </c>
      <c r="Q1269" t="s">
        <v>1954</v>
      </c>
      <c r="R1269"/>
      <c r="S1269"/>
      <c r="T1269"/>
      <c r="U1269"/>
      <c r="V1269"/>
      <c r="W1269" t="s">
        <v>1958</v>
      </c>
      <c r="X1269"/>
    </row>
    <row r="1270" spans="1:24">
      <c r="A1270" t="s">
        <v>2316</v>
      </c>
      <c r="B1270" t="s">
        <v>2327</v>
      </c>
      <c r="C1270" t="s">
        <v>2229</v>
      </c>
      <c r="D1270" t="s">
        <v>2391</v>
      </c>
      <c r="E1270" t="s">
        <v>2501</v>
      </c>
      <c r="F1270" t="s">
        <v>2651</v>
      </c>
      <c r="G1270" t="s">
        <v>2653</v>
      </c>
      <c r="H1270">
        <v>53200</v>
      </c>
      <c r="I1270" t="s">
        <v>2656</v>
      </c>
      <c r="J1270" s="1">
        <v>44209</v>
      </c>
      <c r="K1270" s="1">
        <v>44209</v>
      </c>
      <c r="L1270">
        <v>20210201750</v>
      </c>
      <c r="M1270" t="s">
        <v>2662</v>
      </c>
      <c r="N1270" s="1">
        <v>44227</v>
      </c>
      <c r="O1270" t="str">
        <f t="shared" si="39"/>
        <v>정상</v>
      </c>
      <c r="P1270" t="str">
        <f t="shared" si="40"/>
        <v>엠피조은</v>
      </c>
      <c r="Q1270" t="s">
        <v>1954</v>
      </c>
      <c r="R1270"/>
      <c r="S1270"/>
      <c r="T1270"/>
      <c r="U1270"/>
      <c r="V1270"/>
      <c r="W1270" t="s">
        <v>1958</v>
      </c>
      <c r="X1270"/>
    </row>
    <row r="1271" spans="1:24">
      <c r="A1271" t="s">
        <v>2313</v>
      </c>
      <c r="B1271" t="s">
        <v>2327</v>
      </c>
      <c r="C1271" t="s">
        <v>2345</v>
      </c>
      <c r="D1271" t="s">
        <v>2391</v>
      </c>
      <c r="E1271" t="s">
        <v>2499</v>
      </c>
      <c r="F1271" t="s">
        <v>2651</v>
      </c>
      <c r="G1271" t="s">
        <v>2653</v>
      </c>
      <c r="H1271">
        <v>35000</v>
      </c>
      <c r="I1271" t="s">
        <v>2656</v>
      </c>
      <c r="J1271" s="1">
        <v>44209</v>
      </c>
      <c r="K1271" s="1">
        <v>44209</v>
      </c>
      <c r="L1271">
        <v>20210219274</v>
      </c>
      <c r="M1271" t="s">
        <v>2662</v>
      </c>
      <c r="N1271" s="1">
        <v>44227</v>
      </c>
      <c r="O1271" t="str">
        <f t="shared" si="39"/>
        <v>정상</v>
      </c>
      <c r="P1271" t="str">
        <f t="shared" si="40"/>
        <v>엠피조은</v>
      </c>
      <c r="Q1271" t="s">
        <v>1954</v>
      </c>
      <c r="R1271"/>
      <c r="S1271"/>
      <c r="T1271"/>
      <c r="U1271"/>
      <c r="V1271"/>
      <c r="W1271" t="s">
        <v>1958</v>
      </c>
      <c r="X1271"/>
    </row>
    <row r="1272" spans="1:24">
      <c r="A1272" t="s">
        <v>991</v>
      </c>
      <c r="B1272"/>
      <c r="C1272"/>
      <c r="D1272" t="s">
        <v>2381</v>
      </c>
      <c r="E1272" t="s">
        <v>2499</v>
      </c>
      <c r="F1272" t="s">
        <v>2651</v>
      </c>
      <c r="G1272" t="s">
        <v>2653</v>
      </c>
      <c r="H1272">
        <v>43300</v>
      </c>
      <c r="I1272" t="s">
        <v>2656</v>
      </c>
      <c r="J1272" s="1">
        <v>44209</v>
      </c>
      <c r="K1272" s="1">
        <v>44209</v>
      </c>
      <c r="L1272">
        <v>20210214504</v>
      </c>
      <c r="M1272" t="s">
        <v>2662</v>
      </c>
      <c r="N1272" s="1">
        <v>44227</v>
      </c>
      <c r="O1272" t="str">
        <f t="shared" si="39"/>
        <v>정상</v>
      </c>
      <c r="P1272" t="str">
        <f t="shared" si="40"/>
        <v>엠피송내</v>
      </c>
      <c r="Q1272" t="s">
        <v>1954</v>
      </c>
      <c r="R1272"/>
      <c r="S1272"/>
      <c r="T1272"/>
      <c r="U1272"/>
      <c r="V1272"/>
      <c r="W1272" t="s">
        <v>1958</v>
      </c>
      <c r="X1272"/>
    </row>
    <row r="1273" spans="1:24">
      <c r="A1273" t="s">
        <v>2302</v>
      </c>
      <c r="B1273"/>
      <c r="C1273"/>
      <c r="D1273" t="s">
        <v>2381</v>
      </c>
      <c r="E1273" t="s">
        <v>2524</v>
      </c>
      <c r="F1273" t="s">
        <v>2651</v>
      </c>
      <c r="G1273" t="s">
        <v>2653</v>
      </c>
      <c r="H1273">
        <v>20000</v>
      </c>
      <c r="I1273" t="s">
        <v>2656</v>
      </c>
      <c r="J1273" s="1">
        <v>44209</v>
      </c>
      <c r="K1273" s="1">
        <v>44209</v>
      </c>
      <c r="L1273">
        <v>20210199288</v>
      </c>
      <c r="M1273" t="s">
        <v>2662</v>
      </c>
      <c r="N1273" s="1">
        <v>44227</v>
      </c>
      <c r="O1273" t="str">
        <f t="shared" si="39"/>
        <v>정상</v>
      </c>
      <c r="P1273" t="str">
        <f t="shared" si="40"/>
        <v>엠피송내</v>
      </c>
      <c r="Q1273" t="s">
        <v>1954</v>
      </c>
      <c r="R1273"/>
      <c r="S1273"/>
      <c r="T1273"/>
      <c r="U1273"/>
      <c r="V1273"/>
      <c r="W1273" t="s">
        <v>1958</v>
      </c>
      <c r="X1273"/>
    </row>
    <row r="1274" spans="1:24">
      <c r="A1274" t="s">
        <v>2302</v>
      </c>
      <c r="B1274" t="s">
        <v>2317</v>
      </c>
      <c r="C1274" t="s">
        <v>2348</v>
      </c>
      <c r="D1274" t="s">
        <v>2113</v>
      </c>
      <c r="E1274" t="s">
        <v>2528</v>
      </c>
      <c r="F1274" t="s">
        <v>2651</v>
      </c>
      <c r="G1274" t="s">
        <v>2653</v>
      </c>
      <c r="H1274">
        <v>135830</v>
      </c>
      <c r="I1274" t="s">
        <v>2656</v>
      </c>
      <c r="J1274" s="1">
        <v>44209</v>
      </c>
      <c r="K1274" s="1">
        <v>44209</v>
      </c>
      <c r="L1274">
        <v>20210201816</v>
      </c>
      <c r="M1274" t="s">
        <v>2662</v>
      </c>
      <c r="N1274" s="1">
        <v>44227</v>
      </c>
      <c r="O1274" t="str">
        <f t="shared" si="39"/>
        <v>정상</v>
      </c>
      <c r="P1274" t="str">
        <f t="shared" si="40"/>
        <v>엠피송내</v>
      </c>
      <c r="Q1274" t="s">
        <v>1954</v>
      </c>
      <c r="R1274"/>
      <c r="S1274"/>
      <c r="T1274"/>
      <c r="U1274"/>
      <c r="V1274"/>
      <c r="W1274" t="s">
        <v>1958</v>
      </c>
      <c r="X1274"/>
    </row>
    <row r="1275" spans="1:24">
      <c r="A1275" t="s">
        <v>2313</v>
      </c>
      <c r="B1275"/>
      <c r="C1275"/>
      <c r="D1275" t="s">
        <v>2440</v>
      </c>
      <c r="E1275" t="s">
        <v>2524</v>
      </c>
      <c r="F1275" t="s">
        <v>2651</v>
      </c>
      <c r="G1275" t="s">
        <v>2655</v>
      </c>
      <c r="H1275">
        <v>12669</v>
      </c>
      <c r="I1275" t="s">
        <v>2656</v>
      </c>
      <c r="J1275" s="1">
        <v>44209</v>
      </c>
      <c r="K1275" s="1">
        <v>44209</v>
      </c>
      <c r="L1275">
        <v>20210213113</v>
      </c>
      <c r="M1275" t="s">
        <v>2662</v>
      </c>
      <c r="N1275" s="1">
        <v>44227</v>
      </c>
      <c r="O1275" t="str">
        <f t="shared" ref="O1275:O1338" si="41" xml:space="preserve"> IF(K1275&gt;N1275,W1275,I1275)</f>
        <v>정상</v>
      </c>
      <c r="P1275" t="str">
        <f t="shared" si="40"/>
        <v>엠피조은</v>
      </c>
      <c r="Q1275" t="s">
        <v>1954</v>
      </c>
      <c r="R1275"/>
      <c r="S1275"/>
      <c r="T1275"/>
      <c r="U1275"/>
      <c r="V1275"/>
      <c r="W1275" t="s">
        <v>1958</v>
      </c>
      <c r="X1275"/>
    </row>
    <row r="1276" spans="1:24">
      <c r="A1276" t="s">
        <v>2312</v>
      </c>
      <c r="B1276" t="s">
        <v>2324</v>
      </c>
      <c r="C1276" t="s">
        <v>2349</v>
      </c>
      <c r="D1276" t="s">
        <v>2386</v>
      </c>
      <c r="E1276" t="s">
        <v>2524</v>
      </c>
      <c r="F1276" t="s">
        <v>2651</v>
      </c>
      <c r="G1276" t="s">
        <v>2653</v>
      </c>
      <c r="H1276">
        <v>25000</v>
      </c>
      <c r="I1276" t="s">
        <v>2656</v>
      </c>
      <c r="J1276" s="1">
        <v>44209</v>
      </c>
      <c r="K1276" s="1">
        <v>44209</v>
      </c>
      <c r="L1276">
        <v>20210212065</v>
      </c>
      <c r="M1276" t="s">
        <v>2662</v>
      </c>
      <c r="N1276" s="1">
        <v>44227</v>
      </c>
      <c r="O1276" t="str">
        <f t="shared" si="41"/>
        <v>정상</v>
      </c>
      <c r="P1276" t="str">
        <f t="shared" si="40"/>
        <v>엠피피스토스</v>
      </c>
      <c r="Q1276" t="s">
        <v>1954</v>
      </c>
      <c r="R1276"/>
      <c r="S1276"/>
      <c r="T1276"/>
      <c r="U1276"/>
      <c r="V1276"/>
      <c r="W1276" t="s">
        <v>1958</v>
      </c>
      <c r="X1276"/>
    </row>
    <row r="1277" spans="1:24">
      <c r="A1277" t="s">
        <v>2313</v>
      </c>
      <c r="B1277"/>
      <c r="C1277"/>
      <c r="D1277" t="s">
        <v>2440</v>
      </c>
      <c r="E1277" t="s">
        <v>2524</v>
      </c>
      <c r="F1277" t="s">
        <v>2651</v>
      </c>
      <c r="G1277" t="s">
        <v>2653</v>
      </c>
      <c r="H1277">
        <v>140130</v>
      </c>
      <c r="I1277" t="s">
        <v>2656</v>
      </c>
      <c r="J1277" s="1">
        <v>44209</v>
      </c>
      <c r="K1277" s="1">
        <v>44209</v>
      </c>
      <c r="L1277">
        <v>20210213070</v>
      </c>
      <c r="M1277" t="s">
        <v>2662</v>
      </c>
      <c r="N1277" s="1">
        <v>44227</v>
      </c>
      <c r="O1277" t="str">
        <f t="shared" si="41"/>
        <v>정상</v>
      </c>
      <c r="P1277" t="str">
        <f t="shared" si="40"/>
        <v>엠피조은</v>
      </c>
      <c r="Q1277" t="s">
        <v>1954</v>
      </c>
      <c r="R1277"/>
      <c r="S1277"/>
      <c r="T1277"/>
      <c r="U1277"/>
      <c r="V1277"/>
      <c r="W1277" t="s">
        <v>1960</v>
      </c>
      <c r="X1277"/>
    </row>
    <row r="1278" spans="1:24">
      <c r="A1278" t="s">
        <v>2302</v>
      </c>
      <c r="B1278" t="s">
        <v>2317</v>
      </c>
      <c r="C1278" t="s">
        <v>2364</v>
      </c>
      <c r="D1278" t="s">
        <v>2394</v>
      </c>
      <c r="E1278" t="s">
        <v>2555</v>
      </c>
      <c r="F1278" t="s">
        <v>2651</v>
      </c>
      <c r="G1278" t="s">
        <v>2653</v>
      </c>
      <c r="H1278">
        <v>57640</v>
      </c>
      <c r="I1278" t="s">
        <v>2656</v>
      </c>
      <c r="J1278" s="1">
        <v>44209</v>
      </c>
      <c r="K1278" s="1">
        <v>44209</v>
      </c>
      <c r="L1278">
        <v>20210012188</v>
      </c>
      <c r="M1278" t="s">
        <v>2662</v>
      </c>
      <c r="N1278" s="1">
        <v>44227</v>
      </c>
      <c r="O1278" t="str">
        <f t="shared" si="41"/>
        <v>정상</v>
      </c>
      <c r="P1278" t="str">
        <f t="shared" si="40"/>
        <v>엠피송내</v>
      </c>
      <c r="Q1278" t="s">
        <v>1954</v>
      </c>
      <c r="R1278"/>
      <c r="S1278"/>
      <c r="T1278"/>
      <c r="U1278"/>
      <c r="V1278"/>
      <c r="W1278" t="s">
        <v>1958</v>
      </c>
      <c r="X1278" s="1">
        <v>59914</v>
      </c>
    </row>
    <row r="1279" spans="1:24">
      <c r="A1279" t="s">
        <v>2312</v>
      </c>
      <c r="B1279"/>
      <c r="C1279"/>
      <c r="D1279" t="s">
        <v>2480</v>
      </c>
      <c r="E1279" t="s">
        <v>2580</v>
      </c>
      <c r="F1279" t="s">
        <v>2651</v>
      </c>
      <c r="G1279" t="s">
        <v>2653</v>
      </c>
      <c r="H1279">
        <v>25300</v>
      </c>
      <c r="I1279" t="s">
        <v>2656</v>
      </c>
      <c r="J1279" s="1">
        <v>44209</v>
      </c>
      <c r="K1279" s="1">
        <v>44209</v>
      </c>
      <c r="L1279">
        <v>20210012392</v>
      </c>
      <c r="M1279" t="s">
        <v>2662</v>
      </c>
      <c r="N1279" s="1">
        <v>44227</v>
      </c>
      <c r="O1279" t="str">
        <f t="shared" si="41"/>
        <v>정상</v>
      </c>
      <c r="P1279" t="str">
        <f t="shared" si="40"/>
        <v>엠피피스토스</v>
      </c>
      <c r="Q1279" t="s">
        <v>1954</v>
      </c>
      <c r="R1279"/>
      <c r="S1279"/>
      <c r="T1279"/>
      <c r="U1279"/>
      <c r="V1279"/>
      <c r="W1279" t="s">
        <v>1958</v>
      </c>
      <c r="X1279" s="1">
        <v>54801</v>
      </c>
    </row>
    <row r="1280" spans="1:24">
      <c r="A1280" t="s">
        <v>2312</v>
      </c>
      <c r="B1280" t="s">
        <v>2324</v>
      </c>
      <c r="C1280" t="s">
        <v>2342</v>
      </c>
      <c r="D1280" t="s">
        <v>2386</v>
      </c>
      <c r="E1280" t="s">
        <v>2516</v>
      </c>
      <c r="F1280" t="s">
        <v>2651</v>
      </c>
      <c r="G1280" t="s">
        <v>2653</v>
      </c>
      <c r="H1280">
        <v>30000</v>
      </c>
      <c r="I1280" t="s">
        <v>2658</v>
      </c>
      <c r="J1280" s="1">
        <v>44209</v>
      </c>
      <c r="K1280" s="1">
        <v>44209</v>
      </c>
      <c r="L1280" t="s">
        <v>1298</v>
      </c>
      <c r="M1280" t="s">
        <v>2662</v>
      </c>
      <c r="N1280" s="1">
        <v>44227</v>
      </c>
      <c r="O1280" t="str">
        <f t="shared" si="41"/>
        <v>정상</v>
      </c>
      <c r="P1280" t="str">
        <f t="shared" si="40"/>
        <v>엠피피스토스</v>
      </c>
      <c r="Q1280" t="s">
        <v>1954</v>
      </c>
      <c r="R1280"/>
      <c r="S1280"/>
      <c r="T1280"/>
      <c r="U1280"/>
      <c r="V1280"/>
      <c r="W1280" t="s">
        <v>1958</v>
      </c>
      <c r="X1280" s="1">
        <v>63567</v>
      </c>
    </row>
    <row r="1281" spans="1:24">
      <c r="A1281" t="s">
        <v>2302</v>
      </c>
      <c r="B1281" t="s">
        <v>2317</v>
      </c>
      <c r="C1281" t="s">
        <v>2236</v>
      </c>
      <c r="D1281" t="s">
        <v>2004</v>
      </c>
      <c r="E1281" t="s">
        <v>2166</v>
      </c>
      <c r="F1281" t="s">
        <v>2651</v>
      </c>
      <c r="G1281" t="s">
        <v>2653</v>
      </c>
      <c r="H1281">
        <v>85750</v>
      </c>
      <c r="I1281" t="s">
        <v>2656</v>
      </c>
      <c r="J1281" s="1">
        <v>44209</v>
      </c>
      <c r="K1281" s="1">
        <v>44209</v>
      </c>
      <c r="L1281" t="s">
        <v>1299</v>
      </c>
      <c r="M1281" t="s">
        <v>2662</v>
      </c>
      <c r="N1281" s="1">
        <v>44227</v>
      </c>
      <c r="O1281" t="str">
        <f t="shared" si="41"/>
        <v>정상</v>
      </c>
      <c r="P1281" t="str">
        <f t="shared" ref="P1281:P1344" si="42">A1281</f>
        <v>엠피송내</v>
      </c>
      <c r="Q1281" t="s">
        <v>1954</v>
      </c>
      <c r="R1281"/>
      <c r="S1281"/>
      <c r="T1281"/>
      <c r="U1281"/>
      <c r="V1281"/>
      <c r="W1281" t="s">
        <v>1958</v>
      </c>
      <c r="X1281" s="1">
        <v>57723</v>
      </c>
    </row>
    <row r="1282" spans="1:24">
      <c r="A1282" t="s">
        <v>991</v>
      </c>
      <c r="B1282" t="s">
        <v>2317</v>
      </c>
      <c r="C1282" t="s">
        <v>2236</v>
      </c>
      <c r="D1282" t="s">
        <v>2369</v>
      </c>
      <c r="E1282" t="s">
        <v>2546</v>
      </c>
      <c r="F1282" t="s">
        <v>2651</v>
      </c>
      <c r="G1282" t="s">
        <v>2653</v>
      </c>
      <c r="H1282">
        <v>54528</v>
      </c>
      <c r="I1282" t="s">
        <v>2656</v>
      </c>
      <c r="J1282" s="1">
        <v>44209</v>
      </c>
      <c r="K1282" s="1">
        <v>44209</v>
      </c>
      <c r="L1282">
        <v>42142441230000</v>
      </c>
      <c r="M1282" t="s">
        <v>2662</v>
      </c>
      <c r="N1282" s="1">
        <v>44227</v>
      </c>
      <c r="O1282" t="str">
        <f t="shared" si="41"/>
        <v>정상</v>
      </c>
      <c r="P1282" t="str">
        <f t="shared" si="42"/>
        <v>엠피송내</v>
      </c>
      <c r="Q1282" t="s">
        <v>1954</v>
      </c>
      <c r="R1282"/>
      <c r="S1282"/>
      <c r="T1282"/>
      <c r="U1282"/>
      <c r="V1282"/>
      <c r="W1282" t="s">
        <v>1958</v>
      </c>
      <c r="X1282"/>
    </row>
    <row r="1283" spans="1:24">
      <c r="A1283" t="s">
        <v>991</v>
      </c>
      <c r="B1283" t="s">
        <v>2317</v>
      </c>
      <c r="C1283" t="s">
        <v>2348</v>
      </c>
      <c r="D1283" t="s">
        <v>2394</v>
      </c>
      <c r="E1283" t="s">
        <v>2590</v>
      </c>
      <c r="F1283" t="s">
        <v>2651</v>
      </c>
      <c r="G1283" t="s">
        <v>2653</v>
      </c>
      <c r="H1283">
        <v>87077</v>
      </c>
      <c r="I1283" t="s">
        <v>2656</v>
      </c>
      <c r="J1283" s="1">
        <v>44209</v>
      </c>
      <c r="K1283" s="1">
        <v>44209</v>
      </c>
      <c r="L1283">
        <v>42145815620000</v>
      </c>
      <c r="M1283" t="s">
        <v>2662</v>
      </c>
      <c r="N1283" s="1">
        <v>44227</v>
      </c>
      <c r="O1283" t="str">
        <f t="shared" si="41"/>
        <v>정상</v>
      </c>
      <c r="P1283" t="str">
        <f t="shared" si="42"/>
        <v>엠피송내</v>
      </c>
      <c r="Q1283" t="s">
        <v>1954</v>
      </c>
      <c r="R1283"/>
      <c r="S1283"/>
      <c r="T1283"/>
      <c r="U1283"/>
      <c r="V1283"/>
      <c r="W1283" t="s">
        <v>1958</v>
      </c>
      <c r="X1283"/>
    </row>
    <row r="1284" spans="1:24">
      <c r="A1284" t="s">
        <v>2308</v>
      </c>
      <c r="B1284" t="s">
        <v>2322</v>
      </c>
      <c r="C1284" t="s">
        <v>2353</v>
      </c>
      <c r="D1284" t="s">
        <v>2447</v>
      </c>
      <c r="E1284" t="s">
        <v>2617</v>
      </c>
      <c r="F1284" t="s">
        <v>2651</v>
      </c>
      <c r="G1284" t="s">
        <v>2653</v>
      </c>
      <c r="H1284">
        <v>110128</v>
      </c>
      <c r="I1284" t="s">
        <v>2656</v>
      </c>
      <c r="J1284" s="1">
        <v>44209</v>
      </c>
      <c r="K1284" s="1">
        <v>44209</v>
      </c>
      <c r="L1284">
        <v>42145820830000</v>
      </c>
      <c r="M1284" t="s">
        <v>2662</v>
      </c>
      <c r="N1284" s="1">
        <v>44227</v>
      </c>
      <c r="O1284" t="str">
        <f t="shared" si="41"/>
        <v>정상</v>
      </c>
      <c r="P1284" t="str">
        <f t="shared" si="42"/>
        <v>엠피상동</v>
      </c>
      <c r="Q1284" t="s">
        <v>1954</v>
      </c>
      <c r="R1284"/>
      <c r="S1284"/>
      <c r="T1284"/>
      <c r="U1284"/>
      <c r="V1284"/>
      <c r="W1284" t="s">
        <v>1958</v>
      </c>
      <c r="X1284"/>
    </row>
    <row r="1285" spans="1:24">
      <c r="A1285" t="s">
        <v>2302</v>
      </c>
      <c r="B1285" t="s">
        <v>2317</v>
      </c>
      <c r="C1285" t="s">
        <v>2364</v>
      </c>
      <c r="D1285" t="s">
        <v>2432</v>
      </c>
      <c r="E1285" t="s">
        <v>2593</v>
      </c>
      <c r="F1285" t="s">
        <v>2651</v>
      </c>
      <c r="G1285" t="s">
        <v>2653</v>
      </c>
      <c r="H1285">
        <v>68817</v>
      </c>
      <c r="I1285" t="s">
        <v>2656</v>
      </c>
      <c r="J1285" s="1">
        <v>44209</v>
      </c>
      <c r="K1285" s="1">
        <v>44209</v>
      </c>
      <c r="L1285">
        <v>42145818500000</v>
      </c>
      <c r="M1285" t="s">
        <v>2662</v>
      </c>
      <c r="N1285" s="1">
        <v>44227</v>
      </c>
      <c r="O1285" t="str">
        <f t="shared" si="41"/>
        <v>정상</v>
      </c>
      <c r="P1285" t="str">
        <f t="shared" si="42"/>
        <v>엠피송내</v>
      </c>
      <c r="Q1285" t="s">
        <v>1954</v>
      </c>
      <c r="R1285"/>
      <c r="S1285"/>
      <c r="T1285"/>
      <c r="U1285"/>
      <c r="V1285"/>
      <c r="W1285" t="s">
        <v>1958</v>
      </c>
      <c r="X1285"/>
    </row>
    <row r="1286" spans="1:24">
      <c r="A1286" t="s">
        <v>2308</v>
      </c>
      <c r="B1286" t="s">
        <v>2322</v>
      </c>
      <c r="C1286" t="s">
        <v>2339</v>
      </c>
      <c r="D1286" t="s">
        <v>2458</v>
      </c>
      <c r="E1286" t="s">
        <v>2629</v>
      </c>
      <c r="F1286" t="s">
        <v>2651</v>
      </c>
      <c r="G1286" t="s">
        <v>2653</v>
      </c>
      <c r="H1286">
        <v>24579</v>
      </c>
      <c r="I1286" t="s">
        <v>2657</v>
      </c>
      <c r="J1286" s="1">
        <v>44209</v>
      </c>
      <c r="K1286" s="1">
        <v>44209</v>
      </c>
      <c r="L1286">
        <v>42145817020000</v>
      </c>
      <c r="M1286" t="s">
        <v>2662</v>
      </c>
      <c r="N1286" s="1">
        <v>44227</v>
      </c>
      <c r="O1286" t="str">
        <f t="shared" si="41"/>
        <v>정상</v>
      </c>
      <c r="P1286" t="str">
        <f t="shared" si="42"/>
        <v>엠피상동</v>
      </c>
      <c r="Q1286" t="s">
        <v>1954</v>
      </c>
      <c r="R1286"/>
      <c r="S1286"/>
      <c r="T1286"/>
      <c r="U1286"/>
      <c r="V1286"/>
      <c r="W1286" t="s">
        <v>1958</v>
      </c>
      <c r="X1286"/>
    </row>
    <row r="1287" spans="1:24">
      <c r="A1287" t="s">
        <v>2314</v>
      </c>
      <c r="B1287" t="s">
        <v>2329</v>
      </c>
      <c r="C1287" t="s">
        <v>2355</v>
      </c>
      <c r="D1287" t="s">
        <v>2481</v>
      </c>
      <c r="E1287" t="s">
        <v>2624</v>
      </c>
      <c r="F1287" t="s">
        <v>2651</v>
      </c>
      <c r="G1287" t="s">
        <v>2653</v>
      </c>
      <c r="H1287">
        <v>13211</v>
      </c>
      <c r="I1287" t="s">
        <v>2657</v>
      </c>
      <c r="J1287" s="1">
        <v>44209</v>
      </c>
      <c r="K1287" s="1">
        <v>44209</v>
      </c>
      <c r="L1287">
        <v>42145816310000</v>
      </c>
      <c r="M1287" t="s">
        <v>2662</v>
      </c>
      <c r="N1287" s="1">
        <v>44227</v>
      </c>
      <c r="O1287" t="str">
        <f t="shared" si="41"/>
        <v>정상</v>
      </c>
      <c r="P1287" t="s">
        <v>984</v>
      </c>
      <c r="Q1287" t="s">
        <v>1954</v>
      </c>
      <c r="R1287"/>
      <c r="S1287"/>
      <c r="T1287"/>
      <c r="U1287"/>
      <c r="V1287"/>
      <c r="W1287" t="s">
        <v>1958</v>
      </c>
      <c r="X1287"/>
    </row>
    <row r="1288" spans="1:24">
      <c r="A1288" t="s">
        <v>2312</v>
      </c>
      <c r="B1288"/>
      <c r="C1288"/>
      <c r="D1288" t="s">
        <v>2480</v>
      </c>
      <c r="E1288" t="s">
        <v>2511</v>
      </c>
      <c r="F1288" t="s">
        <v>2651</v>
      </c>
      <c r="G1288" t="s">
        <v>2653</v>
      </c>
      <c r="H1288">
        <v>45200</v>
      </c>
      <c r="I1288" t="s">
        <v>2658</v>
      </c>
      <c r="J1288" s="1">
        <v>44209</v>
      </c>
      <c r="K1288" s="1">
        <v>44209</v>
      </c>
      <c r="L1288" t="s">
        <v>1300</v>
      </c>
      <c r="M1288" t="s">
        <v>2662</v>
      </c>
      <c r="N1288" s="1">
        <v>44227</v>
      </c>
      <c r="O1288" t="str">
        <f t="shared" si="41"/>
        <v>정상</v>
      </c>
      <c r="P1288" t="str">
        <f t="shared" si="42"/>
        <v>엠피피스토스</v>
      </c>
      <c r="Q1288" t="s">
        <v>1954</v>
      </c>
      <c r="R1288"/>
      <c r="S1288"/>
      <c r="T1288"/>
      <c r="U1288"/>
      <c r="V1288"/>
      <c r="W1288" t="s">
        <v>1958</v>
      </c>
      <c r="X1288"/>
    </row>
    <row r="1289" spans="1:24">
      <c r="A1289" t="s">
        <v>2305</v>
      </c>
      <c r="B1289" t="s">
        <v>2320</v>
      </c>
      <c r="C1289" t="s">
        <v>2334</v>
      </c>
      <c r="D1289" t="s">
        <v>2372</v>
      </c>
      <c r="E1289" t="s">
        <v>2600</v>
      </c>
      <c r="F1289" t="s">
        <v>2651</v>
      </c>
      <c r="G1289" t="s">
        <v>2653</v>
      </c>
      <c r="H1289">
        <v>20100</v>
      </c>
      <c r="I1289" t="s">
        <v>2656</v>
      </c>
      <c r="J1289" s="1">
        <v>44209</v>
      </c>
      <c r="K1289" s="1">
        <v>44209</v>
      </c>
      <c r="L1289" t="s">
        <v>1301</v>
      </c>
      <c r="M1289" t="s">
        <v>2662</v>
      </c>
      <c r="N1289" s="1">
        <v>44227</v>
      </c>
      <c r="O1289" t="str">
        <f t="shared" si="41"/>
        <v>정상</v>
      </c>
      <c r="P1289" t="s">
        <v>6831</v>
      </c>
      <c r="Q1289" t="s">
        <v>1954</v>
      </c>
      <c r="R1289"/>
      <c r="S1289"/>
      <c r="T1289"/>
      <c r="U1289"/>
      <c r="V1289"/>
      <c r="W1289" t="s">
        <v>1958</v>
      </c>
      <c r="X1289"/>
    </row>
    <row r="1290" spans="1:24">
      <c r="A1290" t="s">
        <v>2308</v>
      </c>
      <c r="B1290" t="s">
        <v>2322</v>
      </c>
      <c r="C1290" t="s">
        <v>2353</v>
      </c>
      <c r="D1290" t="s">
        <v>2456</v>
      </c>
      <c r="E1290" t="s">
        <v>2633</v>
      </c>
      <c r="F1290" t="s">
        <v>2651</v>
      </c>
      <c r="G1290" t="s">
        <v>2653</v>
      </c>
      <c r="H1290">
        <v>30000</v>
      </c>
      <c r="I1290" t="s">
        <v>2656</v>
      </c>
      <c r="J1290" s="1">
        <v>44209</v>
      </c>
      <c r="K1290" s="1">
        <v>44209</v>
      </c>
      <c r="L1290" t="s">
        <v>1302</v>
      </c>
      <c r="M1290" t="s">
        <v>2662</v>
      </c>
      <c r="N1290" s="1">
        <v>44227</v>
      </c>
      <c r="O1290" t="str">
        <f t="shared" si="41"/>
        <v>정상</v>
      </c>
      <c r="P1290" t="str">
        <f t="shared" si="42"/>
        <v>엠피상동</v>
      </c>
      <c r="Q1290" t="s">
        <v>1954</v>
      </c>
      <c r="R1290"/>
      <c r="S1290"/>
      <c r="T1290"/>
      <c r="U1290"/>
      <c r="V1290"/>
      <c r="W1290" t="s">
        <v>1958</v>
      </c>
      <c r="X1290"/>
    </row>
    <row r="1291" spans="1:24">
      <c r="A1291" t="s">
        <v>2312</v>
      </c>
      <c r="B1291" t="s">
        <v>2324</v>
      </c>
      <c r="C1291" t="s">
        <v>2342</v>
      </c>
      <c r="D1291" t="s">
        <v>2441</v>
      </c>
      <c r="E1291" t="s">
        <v>2542</v>
      </c>
      <c r="F1291" t="s">
        <v>2651</v>
      </c>
      <c r="G1291" t="s">
        <v>2655</v>
      </c>
      <c r="H1291">
        <v>28890</v>
      </c>
      <c r="I1291" t="s">
        <v>2656</v>
      </c>
      <c r="J1291" s="1">
        <v>44209</v>
      </c>
      <c r="K1291" s="1">
        <v>44209</v>
      </c>
      <c r="L1291">
        <v>320210085120</v>
      </c>
      <c r="M1291" t="s">
        <v>2662</v>
      </c>
      <c r="N1291" s="1">
        <v>44227</v>
      </c>
      <c r="O1291" t="str">
        <f t="shared" si="41"/>
        <v>정상</v>
      </c>
      <c r="P1291" t="str">
        <f t="shared" si="42"/>
        <v>엠피피스토스</v>
      </c>
      <c r="Q1291" t="s">
        <v>1954</v>
      </c>
      <c r="R1291"/>
      <c r="S1291"/>
      <c r="T1291"/>
      <c r="U1291"/>
      <c r="V1291"/>
      <c r="W1291" t="s">
        <v>1958</v>
      </c>
      <c r="X1291" s="1">
        <v>49687</v>
      </c>
    </row>
    <row r="1292" spans="1:24">
      <c r="A1292" t="s">
        <v>2312</v>
      </c>
      <c r="B1292" t="s">
        <v>2324</v>
      </c>
      <c r="C1292" t="s">
        <v>2342</v>
      </c>
      <c r="D1292" t="s">
        <v>2441</v>
      </c>
      <c r="E1292" t="s">
        <v>2621</v>
      </c>
      <c r="F1292" t="s">
        <v>2651</v>
      </c>
      <c r="G1292" t="s">
        <v>2653</v>
      </c>
      <c r="H1292">
        <v>20750</v>
      </c>
      <c r="I1292" t="s">
        <v>2657</v>
      </c>
      <c r="J1292" s="1">
        <v>44209</v>
      </c>
      <c r="K1292" s="1">
        <v>44209</v>
      </c>
      <c r="L1292">
        <v>320210085950</v>
      </c>
      <c r="M1292" t="s">
        <v>2662</v>
      </c>
      <c r="N1292" s="1">
        <v>44227</v>
      </c>
      <c r="O1292" t="str">
        <f t="shared" si="41"/>
        <v>정상</v>
      </c>
      <c r="P1292" t="str">
        <f t="shared" si="42"/>
        <v>엠피피스토스</v>
      </c>
      <c r="Q1292" t="s">
        <v>1954</v>
      </c>
      <c r="R1292"/>
      <c r="S1292"/>
      <c r="T1292"/>
      <c r="U1292"/>
      <c r="V1292"/>
      <c r="W1292" t="s">
        <v>1958</v>
      </c>
      <c r="X1292" s="1">
        <v>51514</v>
      </c>
    </row>
    <row r="1293" spans="1:24">
      <c r="A1293" t="s">
        <v>2308</v>
      </c>
      <c r="B1293" t="s">
        <v>2322</v>
      </c>
      <c r="C1293" t="s">
        <v>2339</v>
      </c>
      <c r="D1293" t="s">
        <v>2406</v>
      </c>
      <c r="E1293" t="s">
        <v>2537</v>
      </c>
      <c r="F1293" t="s">
        <v>2651</v>
      </c>
      <c r="G1293" t="s">
        <v>2653</v>
      </c>
      <c r="H1293">
        <v>19263</v>
      </c>
      <c r="I1293" t="s">
        <v>2656</v>
      </c>
      <c r="J1293" s="1">
        <v>44209</v>
      </c>
      <c r="K1293" s="1">
        <v>44209</v>
      </c>
      <c r="L1293">
        <v>52100905120000</v>
      </c>
      <c r="M1293" t="s">
        <v>2662</v>
      </c>
      <c r="N1293" s="1">
        <v>44227</v>
      </c>
      <c r="O1293" t="str">
        <f t="shared" si="41"/>
        <v>정상</v>
      </c>
      <c r="P1293" t="str">
        <f t="shared" si="42"/>
        <v>엠피상동</v>
      </c>
      <c r="Q1293" t="s">
        <v>1954</v>
      </c>
      <c r="R1293"/>
      <c r="S1293"/>
      <c r="T1293"/>
      <c r="U1293"/>
      <c r="V1293"/>
      <c r="W1293" t="s">
        <v>1960</v>
      </c>
      <c r="X1293" s="1">
        <v>51514</v>
      </c>
    </row>
    <row r="1294" spans="1:24">
      <c r="A1294" t="s">
        <v>2309</v>
      </c>
      <c r="B1294" t="s">
        <v>2326</v>
      </c>
      <c r="C1294" t="s">
        <v>2344</v>
      </c>
      <c r="D1294" t="s">
        <v>2482</v>
      </c>
      <c r="E1294" t="s">
        <v>2596</v>
      </c>
      <c r="F1294" t="s">
        <v>2651</v>
      </c>
      <c r="G1294" t="s">
        <v>2653</v>
      </c>
      <c r="H1294">
        <v>14000</v>
      </c>
      <c r="I1294" t="s">
        <v>2656</v>
      </c>
      <c r="J1294" s="1">
        <v>44208</v>
      </c>
      <c r="K1294" s="1">
        <v>44208</v>
      </c>
      <c r="L1294" t="s">
        <v>1303</v>
      </c>
      <c r="M1294" t="s">
        <v>2662</v>
      </c>
      <c r="N1294" s="1">
        <v>44227</v>
      </c>
      <c r="O1294" t="str">
        <f t="shared" si="41"/>
        <v>정상</v>
      </c>
      <c r="P1294" t="str">
        <f t="shared" si="42"/>
        <v>엠피성공</v>
      </c>
      <c r="Q1294" t="s">
        <v>1954</v>
      </c>
      <c r="R1294"/>
      <c r="S1294"/>
      <c r="T1294"/>
      <c r="U1294"/>
      <c r="V1294"/>
      <c r="W1294" t="s">
        <v>1958</v>
      </c>
      <c r="X1294"/>
    </row>
    <row r="1295" spans="1:24">
      <c r="A1295" t="s">
        <v>2302</v>
      </c>
      <c r="B1295" t="s">
        <v>2317</v>
      </c>
      <c r="C1295" t="s">
        <v>2352</v>
      </c>
      <c r="D1295" t="s">
        <v>2400</v>
      </c>
      <c r="E1295" t="s">
        <v>2604</v>
      </c>
      <c r="F1295" t="s">
        <v>2651</v>
      </c>
      <c r="G1295" t="s">
        <v>2653</v>
      </c>
      <c r="H1295">
        <v>43800</v>
      </c>
      <c r="I1295" t="s">
        <v>2656</v>
      </c>
      <c r="J1295" s="1">
        <v>44208</v>
      </c>
      <c r="K1295" s="1">
        <v>44208</v>
      </c>
      <c r="L1295" t="s">
        <v>1304</v>
      </c>
      <c r="M1295" t="s">
        <v>2662</v>
      </c>
      <c r="N1295" s="1">
        <v>44227</v>
      </c>
      <c r="O1295" t="str">
        <f t="shared" si="41"/>
        <v>정상</v>
      </c>
      <c r="P1295" t="str">
        <f t="shared" si="42"/>
        <v>엠피송내</v>
      </c>
      <c r="Q1295" t="s">
        <v>1954</v>
      </c>
      <c r="R1295"/>
      <c r="S1295"/>
      <c r="T1295"/>
      <c r="U1295"/>
      <c r="V1295"/>
      <c r="W1295" t="s">
        <v>1958</v>
      </c>
      <c r="X1295"/>
    </row>
    <row r="1296" spans="1:24">
      <c r="A1296" t="s">
        <v>2312</v>
      </c>
      <c r="B1296" t="s">
        <v>2324</v>
      </c>
      <c r="C1296" t="s">
        <v>2360</v>
      </c>
      <c r="D1296" t="s">
        <v>2423</v>
      </c>
      <c r="E1296" t="s">
        <v>2580</v>
      </c>
      <c r="F1296" t="s">
        <v>2651</v>
      </c>
      <c r="G1296" t="s">
        <v>2653</v>
      </c>
      <c r="H1296">
        <v>32100</v>
      </c>
      <c r="I1296" t="s">
        <v>2656</v>
      </c>
      <c r="J1296" s="1">
        <v>44208</v>
      </c>
      <c r="K1296" s="1">
        <v>44208</v>
      </c>
      <c r="L1296">
        <v>20210012099</v>
      </c>
      <c r="M1296" t="s">
        <v>2662</v>
      </c>
      <c r="N1296" s="1">
        <v>44227</v>
      </c>
      <c r="O1296" t="str">
        <f t="shared" si="41"/>
        <v>정상</v>
      </c>
      <c r="P1296" t="str">
        <f t="shared" si="42"/>
        <v>엠피피스토스</v>
      </c>
      <c r="Q1296" t="s">
        <v>1954</v>
      </c>
      <c r="R1296"/>
      <c r="S1296"/>
      <c r="T1296"/>
      <c r="U1296"/>
      <c r="V1296"/>
      <c r="W1296" t="s">
        <v>1958</v>
      </c>
      <c r="X1296" s="1">
        <v>61740</v>
      </c>
    </row>
    <row r="1297" spans="1:24">
      <c r="A1297" t="s">
        <v>2310</v>
      </c>
      <c r="B1297"/>
      <c r="C1297"/>
      <c r="D1297" t="s">
        <v>2378</v>
      </c>
      <c r="E1297" t="s">
        <v>2552</v>
      </c>
      <c r="F1297" t="s">
        <v>2651</v>
      </c>
      <c r="G1297" t="s">
        <v>2653</v>
      </c>
      <c r="H1297">
        <v>83950</v>
      </c>
      <c r="I1297" t="s">
        <v>2656</v>
      </c>
      <c r="J1297" s="1">
        <v>44208</v>
      </c>
      <c r="K1297" s="1">
        <v>44208</v>
      </c>
      <c r="L1297" t="s">
        <v>1305</v>
      </c>
      <c r="M1297" t="s">
        <v>2662</v>
      </c>
      <c r="N1297" s="1">
        <v>44227</v>
      </c>
      <c r="O1297" t="str">
        <f t="shared" si="41"/>
        <v>정상</v>
      </c>
      <c r="P1297" t="str">
        <f t="shared" si="42"/>
        <v>엠피프라임</v>
      </c>
      <c r="Q1297" t="s">
        <v>1954</v>
      </c>
      <c r="R1297"/>
      <c r="S1297"/>
      <c r="T1297"/>
      <c r="U1297"/>
      <c r="V1297"/>
      <c r="W1297" t="s">
        <v>1958</v>
      </c>
      <c r="X1297" s="1">
        <v>56626</v>
      </c>
    </row>
    <row r="1298" spans="1:24">
      <c r="A1298" t="s">
        <v>2312</v>
      </c>
      <c r="B1298" t="s">
        <v>2324</v>
      </c>
      <c r="C1298" t="s">
        <v>2342</v>
      </c>
      <c r="D1298" t="s">
        <v>2435</v>
      </c>
      <c r="E1298" t="s">
        <v>2600</v>
      </c>
      <c r="F1298" t="s">
        <v>2651</v>
      </c>
      <c r="G1298" t="s">
        <v>2653</v>
      </c>
      <c r="H1298">
        <v>38300</v>
      </c>
      <c r="I1298" t="s">
        <v>2656</v>
      </c>
      <c r="J1298" s="1">
        <v>44208</v>
      </c>
      <c r="K1298" s="1">
        <v>44208</v>
      </c>
      <c r="L1298" t="s">
        <v>1306</v>
      </c>
      <c r="M1298" t="s">
        <v>2662</v>
      </c>
      <c r="N1298" s="1">
        <v>44227</v>
      </c>
      <c r="O1298" t="str">
        <f t="shared" si="41"/>
        <v>정상</v>
      </c>
      <c r="P1298" t="str">
        <f t="shared" si="42"/>
        <v>엠피피스토스</v>
      </c>
      <c r="Q1298" t="s">
        <v>1954</v>
      </c>
      <c r="R1298"/>
      <c r="S1298"/>
      <c r="T1298"/>
      <c r="U1298"/>
      <c r="V1298"/>
      <c r="W1298" t="s">
        <v>1958</v>
      </c>
      <c r="X1298"/>
    </row>
    <row r="1299" spans="1:24">
      <c r="A1299" t="s">
        <v>2304</v>
      </c>
      <c r="B1299" t="s">
        <v>2319</v>
      </c>
      <c r="C1299" t="s">
        <v>2239</v>
      </c>
      <c r="D1299" t="s">
        <v>2371</v>
      </c>
      <c r="E1299" t="s">
        <v>2511</v>
      </c>
      <c r="F1299" t="s">
        <v>2651</v>
      </c>
      <c r="G1299" t="s">
        <v>2653</v>
      </c>
      <c r="H1299">
        <v>118000</v>
      </c>
      <c r="I1299" t="s">
        <v>2656</v>
      </c>
      <c r="J1299" s="1">
        <v>44208</v>
      </c>
      <c r="K1299" s="1">
        <v>44208</v>
      </c>
      <c r="L1299" t="s">
        <v>1307</v>
      </c>
      <c r="M1299" t="s">
        <v>2662</v>
      </c>
      <c r="N1299" s="1">
        <v>44227</v>
      </c>
      <c r="O1299" t="str">
        <f t="shared" si="41"/>
        <v>정상</v>
      </c>
      <c r="P1299" t="str">
        <f t="shared" si="42"/>
        <v>엠피가온</v>
      </c>
      <c r="Q1299" t="s">
        <v>1954</v>
      </c>
      <c r="R1299"/>
      <c r="S1299"/>
      <c r="T1299"/>
      <c r="U1299"/>
      <c r="V1299"/>
      <c r="W1299" t="s">
        <v>1958</v>
      </c>
      <c r="X1299"/>
    </row>
    <row r="1300" spans="1:24">
      <c r="A1300" t="s">
        <v>2304</v>
      </c>
      <c r="B1300" t="s">
        <v>2319</v>
      </c>
      <c r="C1300" t="s">
        <v>2239</v>
      </c>
      <c r="D1300" t="s">
        <v>2371</v>
      </c>
      <c r="E1300" t="s">
        <v>2599</v>
      </c>
      <c r="F1300" t="s">
        <v>2651</v>
      </c>
      <c r="G1300" t="s">
        <v>2653</v>
      </c>
      <c r="H1300">
        <v>40000</v>
      </c>
      <c r="I1300" t="s">
        <v>2656</v>
      </c>
      <c r="J1300" s="1">
        <v>44208</v>
      </c>
      <c r="K1300" s="1">
        <v>44208</v>
      </c>
      <c r="L1300" t="s">
        <v>1308</v>
      </c>
      <c r="M1300" t="s">
        <v>2662</v>
      </c>
      <c r="N1300" s="1">
        <v>44227</v>
      </c>
      <c r="O1300" t="str">
        <f t="shared" si="41"/>
        <v>정상</v>
      </c>
      <c r="P1300" t="str">
        <f t="shared" si="42"/>
        <v>엠피가온</v>
      </c>
      <c r="Q1300" t="s">
        <v>1954</v>
      </c>
      <c r="R1300"/>
      <c r="S1300"/>
      <c r="T1300"/>
      <c r="U1300"/>
      <c r="V1300"/>
      <c r="W1300" t="s">
        <v>1958</v>
      </c>
      <c r="X1300"/>
    </row>
    <row r="1301" spans="1:24">
      <c r="A1301" t="s">
        <v>2312</v>
      </c>
      <c r="B1301" t="s">
        <v>2324</v>
      </c>
      <c r="C1301" t="s">
        <v>2360</v>
      </c>
      <c r="D1301" t="s">
        <v>2423</v>
      </c>
      <c r="E1301" t="s">
        <v>2640</v>
      </c>
      <c r="F1301" t="s">
        <v>2651</v>
      </c>
      <c r="G1301" t="s">
        <v>2653</v>
      </c>
      <c r="H1301">
        <v>18612</v>
      </c>
      <c r="I1301" t="s">
        <v>2660</v>
      </c>
      <c r="J1301" s="1">
        <v>44208</v>
      </c>
      <c r="K1301" s="1">
        <v>44210</v>
      </c>
      <c r="L1301" t="s">
        <v>1309</v>
      </c>
      <c r="M1301" t="s">
        <v>2662</v>
      </c>
      <c r="N1301" s="1">
        <v>44227</v>
      </c>
      <c r="O1301" t="str">
        <f t="shared" si="41"/>
        <v>철회</v>
      </c>
      <c r="P1301" t="str">
        <f t="shared" si="42"/>
        <v>엠피피스토스</v>
      </c>
      <c r="Q1301" t="s">
        <v>1954</v>
      </c>
      <c r="R1301"/>
      <c r="S1301"/>
      <c r="T1301"/>
      <c r="U1301"/>
      <c r="V1301"/>
      <c r="W1301" t="s">
        <v>1958</v>
      </c>
      <c r="X1301"/>
    </row>
    <row r="1302" spans="1:24">
      <c r="A1302" t="s">
        <v>2308</v>
      </c>
      <c r="B1302" t="s">
        <v>2322</v>
      </c>
      <c r="C1302" t="s">
        <v>2339</v>
      </c>
      <c r="D1302" t="s">
        <v>2445</v>
      </c>
      <c r="E1302" t="s">
        <v>2576</v>
      </c>
      <c r="F1302" t="s">
        <v>2651</v>
      </c>
      <c r="G1302" t="s">
        <v>2653</v>
      </c>
      <c r="H1302">
        <v>122000</v>
      </c>
      <c r="I1302" t="s">
        <v>2656</v>
      </c>
      <c r="J1302" s="1">
        <v>44208</v>
      </c>
      <c r="K1302" s="1">
        <v>44208</v>
      </c>
      <c r="L1302" t="s">
        <v>1310</v>
      </c>
      <c r="M1302" t="s">
        <v>2662</v>
      </c>
      <c r="N1302" s="1">
        <v>44227</v>
      </c>
      <c r="O1302" t="str">
        <f t="shared" si="41"/>
        <v>정상</v>
      </c>
      <c r="P1302" t="str">
        <f t="shared" si="42"/>
        <v>엠피상동</v>
      </c>
      <c r="Q1302" t="s">
        <v>1954</v>
      </c>
      <c r="R1302"/>
      <c r="S1302"/>
      <c r="T1302"/>
      <c r="U1302"/>
      <c r="V1302"/>
      <c r="W1302" t="s">
        <v>1958</v>
      </c>
      <c r="X1302" s="1">
        <v>72697</v>
      </c>
    </row>
    <row r="1303" spans="1:24">
      <c r="A1303" t="s">
        <v>2308</v>
      </c>
      <c r="B1303" t="s">
        <v>2322</v>
      </c>
      <c r="C1303" t="s">
        <v>2339</v>
      </c>
      <c r="D1303" t="s">
        <v>2437</v>
      </c>
      <c r="E1303" t="s">
        <v>2577</v>
      </c>
      <c r="F1303" t="s">
        <v>2651</v>
      </c>
      <c r="G1303" t="s">
        <v>2653</v>
      </c>
      <c r="H1303">
        <v>130000</v>
      </c>
      <c r="I1303" t="s">
        <v>2660</v>
      </c>
      <c r="J1303" s="1">
        <v>44208</v>
      </c>
      <c r="K1303" s="1">
        <v>44215</v>
      </c>
      <c r="L1303" t="s">
        <v>1311</v>
      </c>
      <c r="M1303" t="s">
        <v>2662</v>
      </c>
      <c r="N1303" s="1">
        <v>44227</v>
      </c>
      <c r="O1303" t="str">
        <f t="shared" si="41"/>
        <v>철회</v>
      </c>
      <c r="P1303" t="str">
        <f t="shared" si="42"/>
        <v>엠피상동</v>
      </c>
      <c r="Q1303" t="s">
        <v>1954</v>
      </c>
      <c r="R1303"/>
      <c r="S1303"/>
      <c r="T1303"/>
      <c r="U1303"/>
      <c r="V1303"/>
      <c r="W1303" t="s">
        <v>1958</v>
      </c>
      <c r="X1303" s="1">
        <v>51513</v>
      </c>
    </row>
    <row r="1304" spans="1:24">
      <c r="A1304" t="s">
        <v>615</v>
      </c>
      <c r="B1304"/>
      <c r="C1304"/>
      <c r="D1304" t="s">
        <v>2483</v>
      </c>
      <c r="E1304" t="s">
        <v>2577</v>
      </c>
      <c r="F1304" t="s">
        <v>2652</v>
      </c>
      <c r="G1304" t="s">
        <v>2655</v>
      </c>
      <c r="H1304">
        <v>15340</v>
      </c>
      <c r="I1304" t="s">
        <v>2656</v>
      </c>
      <c r="J1304" s="1">
        <v>44208</v>
      </c>
      <c r="K1304" s="1">
        <v>44208</v>
      </c>
      <c r="L1304" t="s">
        <v>1313</v>
      </c>
      <c r="M1304" t="s">
        <v>2662</v>
      </c>
      <c r="N1304" s="1">
        <v>44227</v>
      </c>
      <c r="O1304" t="str">
        <f t="shared" si="41"/>
        <v>정상</v>
      </c>
      <c r="P1304" t="s">
        <v>983</v>
      </c>
      <c r="Q1304" t="s">
        <v>1954</v>
      </c>
      <c r="R1304"/>
      <c r="S1304"/>
      <c r="T1304"/>
      <c r="U1304"/>
      <c r="V1304"/>
      <c r="W1304" t="s">
        <v>1958</v>
      </c>
      <c r="X1304" s="1">
        <v>49686</v>
      </c>
    </row>
    <row r="1305" spans="1:24">
      <c r="A1305" t="s">
        <v>2312</v>
      </c>
      <c r="B1305" t="s">
        <v>2324</v>
      </c>
      <c r="C1305" t="s">
        <v>2360</v>
      </c>
      <c r="D1305" t="s">
        <v>2446</v>
      </c>
      <c r="E1305" t="s">
        <v>2576</v>
      </c>
      <c r="F1305" t="s">
        <v>2651</v>
      </c>
      <c r="G1305" t="s">
        <v>2653</v>
      </c>
      <c r="H1305">
        <v>60710</v>
      </c>
      <c r="I1305" t="s">
        <v>2656</v>
      </c>
      <c r="J1305" s="1">
        <v>44208</v>
      </c>
      <c r="K1305" s="1">
        <v>44208</v>
      </c>
      <c r="L1305" t="s">
        <v>1314</v>
      </c>
      <c r="M1305" t="s">
        <v>2662</v>
      </c>
      <c r="N1305" s="1">
        <v>44227</v>
      </c>
      <c r="O1305" t="str">
        <f t="shared" si="41"/>
        <v>정상</v>
      </c>
      <c r="P1305" t="str">
        <f t="shared" si="42"/>
        <v>엠피피스토스</v>
      </c>
      <c r="Q1305" t="s">
        <v>1954</v>
      </c>
      <c r="R1305"/>
      <c r="S1305"/>
      <c r="T1305"/>
      <c r="U1305"/>
      <c r="V1305"/>
      <c r="W1305" t="s">
        <v>1958</v>
      </c>
      <c r="X1305" s="1">
        <v>55165</v>
      </c>
    </row>
    <row r="1306" spans="1:24">
      <c r="A1306" t="s">
        <v>2312</v>
      </c>
      <c r="B1306" t="s">
        <v>2324</v>
      </c>
      <c r="C1306" t="s">
        <v>2349</v>
      </c>
      <c r="D1306" t="s">
        <v>2435</v>
      </c>
      <c r="E1306" t="s">
        <v>2520</v>
      </c>
      <c r="F1306" t="s">
        <v>2651</v>
      </c>
      <c r="G1306" t="s">
        <v>2653</v>
      </c>
      <c r="H1306">
        <v>50000</v>
      </c>
      <c r="I1306" t="s">
        <v>2656</v>
      </c>
      <c r="J1306" s="1">
        <v>44208</v>
      </c>
      <c r="K1306" s="1">
        <v>44208</v>
      </c>
      <c r="L1306" t="s">
        <v>1315</v>
      </c>
      <c r="M1306" t="s">
        <v>2662</v>
      </c>
      <c r="N1306" s="1">
        <v>44227</v>
      </c>
      <c r="O1306" t="str">
        <f t="shared" si="41"/>
        <v>정상</v>
      </c>
      <c r="P1306" t="str">
        <f t="shared" si="42"/>
        <v>엠피피스토스</v>
      </c>
      <c r="Q1306" t="s">
        <v>1954</v>
      </c>
      <c r="R1306"/>
      <c r="S1306"/>
      <c r="T1306"/>
      <c r="U1306"/>
      <c r="V1306"/>
      <c r="W1306" t="s">
        <v>1958</v>
      </c>
      <c r="X1306" s="1">
        <v>73062</v>
      </c>
    </row>
    <row r="1307" spans="1:24">
      <c r="A1307" t="s">
        <v>615</v>
      </c>
      <c r="B1307"/>
      <c r="C1307"/>
      <c r="D1307" t="s">
        <v>2483</v>
      </c>
      <c r="E1307" t="s">
        <v>2551</v>
      </c>
      <c r="F1307" t="s">
        <v>2651</v>
      </c>
      <c r="G1307" t="s">
        <v>2653</v>
      </c>
      <c r="H1307">
        <v>68020</v>
      </c>
      <c r="I1307" t="s">
        <v>2657</v>
      </c>
      <c r="J1307" s="1">
        <v>44208</v>
      </c>
      <c r="K1307" s="1">
        <v>44208</v>
      </c>
      <c r="L1307" t="s">
        <v>1316</v>
      </c>
      <c r="M1307" t="s">
        <v>2662</v>
      </c>
      <c r="N1307" s="1">
        <v>44227</v>
      </c>
      <c r="O1307" t="str">
        <f t="shared" si="41"/>
        <v>정상</v>
      </c>
      <c r="P1307" t="s">
        <v>6821</v>
      </c>
      <c r="Q1307" t="s">
        <v>1954</v>
      </c>
      <c r="R1307"/>
      <c r="S1307"/>
      <c r="T1307"/>
      <c r="U1307"/>
      <c r="V1307"/>
      <c r="W1307" t="s">
        <v>1958</v>
      </c>
      <c r="X1307" s="1">
        <v>55165</v>
      </c>
    </row>
    <row r="1308" spans="1:24">
      <c r="A1308" t="s">
        <v>2304</v>
      </c>
      <c r="B1308" t="s">
        <v>2319</v>
      </c>
      <c r="C1308" t="s">
        <v>2335</v>
      </c>
      <c r="D1308" t="s">
        <v>2462</v>
      </c>
      <c r="E1308" t="s">
        <v>2623</v>
      </c>
      <c r="F1308" t="s">
        <v>2651</v>
      </c>
      <c r="G1308" t="s">
        <v>2653</v>
      </c>
      <c r="H1308">
        <v>64796</v>
      </c>
      <c r="I1308" t="s">
        <v>2656</v>
      </c>
      <c r="J1308" s="1">
        <v>44208</v>
      </c>
      <c r="K1308" s="1">
        <v>44208</v>
      </c>
      <c r="L1308">
        <v>42142432030000</v>
      </c>
      <c r="M1308" t="s">
        <v>2662</v>
      </c>
      <c r="N1308" s="1">
        <v>44227</v>
      </c>
      <c r="O1308" t="str">
        <f t="shared" si="41"/>
        <v>정상</v>
      </c>
      <c r="P1308" t="str">
        <f t="shared" si="42"/>
        <v>엠피가온</v>
      </c>
      <c r="Q1308" t="s">
        <v>1954</v>
      </c>
      <c r="R1308"/>
      <c r="S1308"/>
      <c r="T1308"/>
      <c r="U1308"/>
      <c r="V1308"/>
      <c r="W1308" t="s">
        <v>1958</v>
      </c>
      <c r="X1308"/>
    </row>
    <row r="1309" spans="1:24">
      <c r="A1309" t="s">
        <v>2313</v>
      </c>
      <c r="B1309" t="s">
        <v>2327</v>
      </c>
      <c r="C1309" t="s">
        <v>2345</v>
      </c>
      <c r="D1309" t="s">
        <v>2484</v>
      </c>
      <c r="E1309" t="s">
        <v>2498</v>
      </c>
      <c r="F1309" t="s">
        <v>2651</v>
      </c>
      <c r="G1309" t="s">
        <v>2653</v>
      </c>
      <c r="H1309">
        <v>23500</v>
      </c>
      <c r="I1309" t="s">
        <v>2656</v>
      </c>
      <c r="J1309" s="1">
        <v>44208</v>
      </c>
      <c r="K1309" s="1">
        <v>44208</v>
      </c>
      <c r="L1309">
        <v>20210193089</v>
      </c>
      <c r="M1309" t="s">
        <v>2662</v>
      </c>
      <c r="N1309" s="1">
        <v>44227</v>
      </c>
      <c r="O1309" t="str">
        <f t="shared" si="41"/>
        <v>정상</v>
      </c>
      <c r="P1309" t="str">
        <f t="shared" si="42"/>
        <v>엠피조은</v>
      </c>
      <c r="Q1309" t="s">
        <v>1954</v>
      </c>
      <c r="R1309"/>
      <c r="S1309"/>
      <c r="T1309"/>
      <c r="U1309"/>
      <c r="V1309"/>
      <c r="W1309" t="s">
        <v>1958</v>
      </c>
      <c r="X1309"/>
    </row>
    <row r="1310" spans="1:24">
      <c r="A1310" t="s">
        <v>2313</v>
      </c>
      <c r="B1310" t="s">
        <v>2327</v>
      </c>
      <c r="C1310" t="s">
        <v>2345</v>
      </c>
      <c r="D1310" t="s">
        <v>2474</v>
      </c>
      <c r="E1310" t="s">
        <v>2497</v>
      </c>
      <c r="F1310" t="s">
        <v>2651</v>
      </c>
      <c r="G1310" t="s">
        <v>2654</v>
      </c>
      <c r="H1310">
        <v>20127</v>
      </c>
      <c r="I1310" t="s">
        <v>2656</v>
      </c>
      <c r="J1310" s="1">
        <v>44208</v>
      </c>
      <c r="K1310" s="1">
        <v>44208</v>
      </c>
      <c r="L1310">
        <v>20210187058</v>
      </c>
      <c r="M1310" t="s">
        <v>2662</v>
      </c>
      <c r="N1310" s="1">
        <v>44227</v>
      </c>
      <c r="O1310" t="str">
        <f t="shared" si="41"/>
        <v>정상</v>
      </c>
      <c r="P1310" t="str">
        <f t="shared" si="42"/>
        <v>엠피조은</v>
      </c>
      <c r="Q1310" t="s">
        <v>1954</v>
      </c>
      <c r="R1310"/>
      <c r="S1310"/>
      <c r="T1310"/>
      <c r="U1310"/>
      <c r="V1310"/>
      <c r="W1310" t="s">
        <v>1960</v>
      </c>
      <c r="X1310"/>
    </row>
    <row r="1311" spans="1:24">
      <c r="A1311" t="s">
        <v>2309</v>
      </c>
      <c r="B1311" t="s">
        <v>2326</v>
      </c>
      <c r="C1311" t="s">
        <v>2242</v>
      </c>
      <c r="D1311" t="s">
        <v>2409</v>
      </c>
      <c r="E1311" t="s">
        <v>2498</v>
      </c>
      <c r="F1311" t="s">
        <v>2651</v>
      </c>
      <c r="G1311" t="s">
        <v>2653</v>
      </c>
      <c r="H1311">
        <v>42152</v>
      </c>
      <c r="I1311" t="s">
        <v>2656</v>
      </c>
      <c r="J1311" s="1">
        <v>44208</v>
      </c>
      <c r="K1311" s="1">
        <v>44208</v>
      </c>
      <c r="L1311">
        <v>20210191601</v>
      </c>
      <c r="M1311" t="s">
        <v>2662</v>
      </c>
      <c r="N1311" s="1">
        <v>44227</v>
      </c>
      <c r="O1311" t="str">
        <f t="shared" si="41"/>
        <v>정상</v>
      </c>
      <c r="P1311" t="str">
        <f t="shared" si="42"/>
        <v>엠피성공</v>
      </c>
      <c r="Q1311" t="s">
        <v>1954</v>
      </c>
      <c r="R1311"/>
      <c r="S1311"/>
      <c r="T1311"/>
      <c r="U1311"/>
      <c r="V1311"/>
      <c r="W1311" t="s">
        <v>1958</v>
      </c>
      <c r="X1311"/>
    </row>
    <row r="1312" spans="1:24">
      <c r="A1312" t="s">
        <v>2305</v>
      </c>
      <c r="B1312" t="s">
        <v>2328</v>
      </c>
      <c r="C1312" t="s">
        <v>2347</v>
      </c>
      <c r="D1312" t="s">
        <v>2392</v>
      </c>
      <c r="E1312" t="s">
        <v>2498</v>
      </c>
      <c r="F1312" t="s">
        <v>2651</v>
      </c>
      <c r="G1312" t="s">
        <v>2653</v>
      </c>
      <c r="H1312">
        <v>20000</v>
      </c>
      <c r="I1312" t="s">
        <v>2656</v>
      </c>
      <c r="J1312" s="1">
        <v>44208</v>
      </c>
      <c r="K1312" s="1">
        <v>44208</v>
      </c>
      <c r="L1312">
        <v>20210190581</v>
      </c>
      <c r="M1312" t="s">
        <v>2662</v>
      </c>
      <c r="N1312" s="1">
        <v>44227</v>
      </c>
      <c r="O1312" t="str">
        <f t="shared" si="41"/>
        <v>정상</v>
      </c>
      <c r="P1312" t="s">
        <v>6821</v>
      </c>
      <c r="Q1312" t="s">
        <v>1954</v>
      </c>
      <c r="R1312"/>
      <c r="S1312"/>
      <c r="T1312"/>
      <c r="U1312"/>
      <c r="V1312"/>
      <c r="W1312" t="s">
        <v>1958</v>
      </c>
      <c r="X1312"/>
    </row>
    <row r="1313" spans="1:24">
      <c r="A1313" t="s">
        <v>2309</v>
      </c>
      <c r="B1313" t="s">
        <v>2326</v>
      </c>
      <c r="C1313" t="s">
        <v>2242</v>
      </c>
      <c r="D1313" t="s">
        <v>2409</v>
      </c>
      <c r="E1313" t="s">
        <v>2499</v>
      </c>
      <c r="F1313" t="s">
        <v>2652</v>
      </c>
      <c r="G1313" t="s">
        <v>2653</v>
      </c>
      <c r="H1313">
        <v>33375</v>
      </c>
      <c r="I1313" t="s">
        <v>2656</v>
      </c>
      <c r="J1313" s="1">
        <v>44208</v>
      </c>
      <c r="K1313" s="1">
        <v>44208</v>
      </c>
      <c r="L1313">
        <v>20210193372</v>
      </c>
      <c r="M1313" t="s">
        <v>2662</v>
      </c>
      <c r="N1313" s="1">
        <v>44227</v>
      </c>
      <c r="O1313" t="str">
        <f t="shared" si="41"/>
        <v>정상</v>
      </c>
      <c r="P1313" t="str">
        <f t="shared" si="42"/>
        <v>엠피성공</v>
      </c>
      <c r="Q1313" t="s">
        <v>1954</v>
      </c>
      <c r="R1313"/>
      <c r="S1313"/>
      <c r="T1313"/>
      <c r="U1313"/>
      <c r="V1313"/>
      <c r="W1313" t="s">
        <v>1958</v>
      </c>
      <c r="X1313"/>
    </row>
    <row r="1314" spans="1:24">
      <c r="A1314" t="s">
        <v>2302</v>
      </c>
      <c r="B1314" t="s">
        <v>2317</v>
      </c>
      <c r="C1314" t="s">
        <v>2352</v>
      </c>
      <c r="D1314" t="s">
        <v>2400</v>
      </c>
      <c r="E1314" t="s">
        <v>2170</v>
      </c>
      <c r="F1314" t="s">
        <v>2651</v>
      </c>
      <c r="G1314" t="s">
        <v>2653</v>
      </c>
      <c r="H1314">
        <v>65700</v>
      </c>
      <c r="I1314" t="s">
        <v>2656</v>
      </c>
      <c r="J1314" s="1">
        <v>44208</v>
      </c>
      <c r="K1314" s="1">
        <v>44208</v>
      </c>
      <c r="L1314">
        <v>20210010670</v>
      </c>
      <c r="M1314" t="s">
        <v>2662</v>
      </c>
      <c r="N1314" s="1">
        <v>44227</v>
      </c>
      <c r="O1314" t="str">
        <f t="shared" si="41"/>
        <v>정상</v>
      </c>
      <c r="P1314" t="str">
        <f t="shared" si="42"/>
        <v>엠피송내</v>
      </c>
      <c r="Q1314" t="s">
        <v>1954</v>
      </c>
      <c r="R1314"/>
      <c r="S1314"/>
      <c r="T1314"/>
      <c r="U1314"/>
      <c r="V1314"/>
      <c r="W1314" t="s">
        <v>1958</v>
      </c>
      <c r="X1314" s="1">
        <v>64662</v>
      </c>
    </row>
    <row r="1315" spans="1:24">
      <c r="A1315" t="s">
        <v>2312</v>
      </c>
      <c r="B1315" t="s">
        <v>2324</v>
      </c>
      <c r="C1315" t="s">
        <v>2342</v>
      </c>
      <c r="D1315" t="s">
        <v>2412</v>
      </c>
      <c r="E1315" t="s">
        <v>2151</v>
      </c>
      <c r="F1315" t="s">
        <v>2651</v>
      </c>
      <c r="G1315" t="s">
        <v>2654</v>
      </c>
      <c r="H1315">
        <v>100000</v>
      </c>
      <c r="I1315" t="s">
        <v>2656</v>
      </c>
      <c r="J1315" s="1">
        <v>44208</v>
      </c>
      <c r="K1315" s="1">
        <v>44208</v>
      </c>
      <c r="L1315">
        <v>52100826910000</v>
      </c>
      <c r="M1315" t="s">
        <v>2662</v>
      </c>
      <c r="N1315" s="1">
        <v>44227</v>
      </c>
      <c r="O1315" t="str">
        <f t="shared" si="41"/>
        <v>정상</v>
      </c>
      <c r="P1315" t="str">
        <f t="shared" si="42"/>
        <v>엠피피스토스</v>
      </c>
      <c r="Q1315" t="s">
        <v>1954</v>
      </c>
      <c r="R1315"/>
      <c r="S1315"/>
      <c r="T1315"/>
      <c r="U1315"/>
      <c r="V1315"/>
      <c r="W1315" t="s">
        <v>2664</v>
      </c>
      <c r="X1315" s="1">
        <v>46034</v>
      </c>
    </row>
    <row r="1316" spans="1:24">
      <c r="A1316" t="s">
        <v>995</v>
      </c>
      <c r="B1316" t="s">
        <v>2324</v>
      </c>
      <c r="C1316" t="s">
        <v>2341</v>
      </c>
      <c r="D1316" t="s">
        <v>2459</v>
      </c>
      <c r="E1316" t="s">
        <v>2571</v>
      </c>
      <c r="F1316" t="s">
        <v>2651</v>
      </c>
      <c r="G1316" t="s">
        <v>2653</v>
      </c>
      <c r="H1316">
        <v>50000</v>
      </c>
      <c r="I1316" t="s">
        <v>2656</v>
      </c>
      <c r="J1316" s="1">
        <v>44208</v>
      </c>
      <c r="K1316" s="1">
        <v>44208</v>
      </c>
      <c r="L1316" t="s">
        <v>1317</v>
      </c>
      <c r="M1316" t="s">
        <v>2662</v>
      </c>
      <c r="N1316" s="1">
        <v>44227</v>
      </c>
      <c r="O1316" t="str">
        <f t="shared" si="41"/>
        <v>정상</v>
      </c>
      <c r="P1316" t="str">
        <f t="shared" si="42"/>
        <v>엠피피스토스</v>
      </c>
      <c r="Q1316" t="s">
        <v>1954</v>
      </c>
      <c r="R1316"/>
      <c r="S1316"/>
      <c r="T1316"/>
      <c r="U1316"/>
      <c r="V1316"/>
      <c r="W1316" t="s">
        <v>1958</v>
      </c>
      <c r="X1316"/>
    </row>
    <row r="1317" spans="1:24">
      <c r="A1317" t="s">
        <v>2312</v>
      </c>
      <c r="B1317" t="s">
        <v>2324</v>
      </c>
      <c r="C1317" t="s">
        <v>2360</v>
      </c>
      <c r="D1317" t="s">
        <v>2465</v>
      </c>
      <c r="E1317" t="s">
        <v>2595</v>
      </c>
      <c r="F1317" t="s">
        <v>2651</v>
      </c>
      <c r="G1317" t="s">
        <v>2653</v>
      </c>
      <c r="H1317">
        <v>25000</v>
      </c>
      <c r="I1317" t="s">
        <v>2656</v>
      </c>
      <c r="J1317" s="1">
        <v>44208</v>
      </c>
      <c r="K1317" s="1">
        <v>44208</v>
      </c>
      <c r="L1317" t="s">
        <v>1318</v>
      </c>
      <c r="M1317" t="s">
        <v>2662</v>
      </c>
      <c r="N1317" s="1">
        <v>44227</v>
      </c>
      <c r="O1317" t="str">
        <f t="shared" si="41"/>
        <v>정상</v>
      </c>
      <c r="P1317" t="str">
        <f t="shared" si="42"/>
        <v>엠피피스토스</v>
      </c>
      <c r="Q1317" t="s">
        <v>1954</v>
      </c>
      <c r="R1317"/>
      <c r="S1317"/>
      <c r="T1317"/>
      <c r="U1317"/>
      <c r="V1317"/>
      <c r="W1317" t="s">
        <v>1958</v>
      </c>
      <c r="X1317"/>
    </row>
    <row r="1318" spans="1:24">
      <c r="A1318" t="s">
        <v>2308</v>
      </c>
      <c r="B1318" t="s">
        <v>2322</v>
      </c>
      <c r="C1318" t="s">
        <v>2339</v>
      </c>
      <c r="D1318" t="s">
        <v>2437</v>
      </c>
      <c r="E1318" t="s">
        <v>2530</v>
      </c>
      <c r="F1318" t="s">
        <v>2651</v>
      </c>
      <c r="G1318" t="s">
        <v>2653</v>
      </c>
      <c r="H1318">
        <v>21200</v>
      </c>
      <c r="I1318" t="s">
        <v>2660</v>
      </c>
      <c r="J1318" s="1">
        <v>44208</v>
      </c>
      <c r="K1318" s="1">
        <v>44232</v>
      </c>
      <c r="L1318" t="s">
        <v>1319</v>
      </c>
      <c r="M1318" t="s">
        <v>2662</v>
      </c>
      <c r="N1318" s="1">
        <v>44227</v>
      </c>
      <c r="O1318" t="str">
        <f t="shared" si="41"/>
        <v>정상2</v>
      </c>
      <c r="P1318" t="str">
        <f t="shared" si="42"/>
        <v>엠피상동</v>
      </c>
      <c r="Q1318" t="s">
        <v>1954</v>
      </c>
      <c r="R1318"/>
      <c r="S1318"/>
      <c r="T1318"/>
      <c r="U1318"/>
      <c r="V1318"/>
      <c r="W1318" t="s">
        <v>1958</v>
      </c>
      <c r="X1318"/>
    </row>
    <row r="1319" spans="1:24">
      <c r="A1319" t="s">
        <v>2308</v>
      </c>
      <c r="B1319" t="s">
        <v>2322</v>
      </c>
      <c r="C1319" t="s">
        <v>2339</v>
      </c>
      <c r="D1319" t="s">
        <v>2448</v>
      </c>
      <c r="E1319" t="s">
        <v>2572</v>
      </c>
      <c r="F1319" t="s">
        <v>2651</v>
      </c>
      <c r="G1319" t="s">
        <v>2653</v>
      </c>
      <c r="H1319">
        <v>73000</v>
      </c>
      <c r="I1319" t="s">
        <v>2656</v>
      </c>
      <c r="J1319" s="1">
        <v>44208</v>
      </c>
      <c r="K1319" s="1">
        <v>44208</v>
      </c>
      <c r="L1319" t="s">
        <v>1320</v>
      </c>
      <c r="M1319" t="s">
        <v>2662</v>
      </c>
      <c r="N1319" s="1">
        <v>44227</v>
      </c>
      <c r="O1319" t="str">
        <f t="shared" si="41"/>
        <v>정상</v>
      </c>
      <c r="P1319" t="str">
        <f t="shared" si="42"/>
        <v>엠피상동</v>
      </c>
      <c r="Q1319" t="s">
        <v>1954</v>
      </c>
      <c r="R1319"/>
      <c r="S1319"/>
      <c r="T1319"/>
      <c r="U1319"/>
      <c r="V1319"/>
      <c r="W1319" t="s">
        <v>1958</v>
      </c>
      <c r="X1319"/>
    </row>
    <row r="1320" spans="1:24">
      <c r="A1320" t="s">
        <v>2302</v>
      </c>
      <c r="B1320"/>
      <c r="C1320"/>
      <c r="D1320" t="s">
        <v>2381</v>
      </c>
      <c r="E1320" t="s">
        <v>2637</v>
      </c>
      <c r="F1320" t="s">
        <v>2651</v>
      </c>
      <c r="G1320" t="s">
        <v>2653</v>
      </c>
      <c r="H1320">
        <v>60000</v>
      </c>
      <c r="I1320" t="s">
        <v>2656</v>
      </c>
      <c r="J1320" s="1">
        <v>44207</v>
      </c>
      <c r="K1320" s="1">
        <v>44207</v>
      </c>
      <c r="L1320" t="s">
        <v>1321</v>
      </c>
      <c r="M1320" t="s">
        <v>2662</v>
      </c>
      <c r="N1320" s="1">
        <v>44227</v>
      </c>
      <c r="O1320" t="str">
        <f t="shared" si="41"/>
        <v>정상</v>
      </c>
      <c r="P1320" t="str">
        <f t="shared" si="42"/>
        <v>엠피송내</v>
      </c>
      <c r="Q1320" t="s">
        <v>1954</v>
      </c>
      <c r="R1320"/>
      <c r="S1320"/>
      <c r="T1320"/>
      <c r="U1320"/>
      <c r="V1320"/>
      <c r="W1320" t="s">
        <v>1958</v>
      </c>
      <c r="X1320"/>
    </row>
    <row r="1321" spans="1:24">
      <c r="A1321" t="s">
        <v>2312</v>
      </c>
      <c r="B1321" t="s">
        <v>2324</v>
      </c>
      <c r="C1321" t="s">
        <v>2342</v>
      </c>
      <c r="D1321" t="s">
        <v>2389</v>
      </c>
      <c r="E1321" t="s">
        <v>2519</v>
      </c>
      <c r="F1321" t="s">
        <v>2651</v>
      </c>
      <c r="G1321" t="s">
        <v>2653</v>
      </c>
      <c r="H1321">
        <v>30000</v>
      </c>
      <c r="I1321" t="s">
        <v>2656</v>
      </c>
      <c r="J1321" s="1">
        <v>44207</v>
      </c>
      <c r="K1321" s="1">
        <v>44207</v>
      </c>
      <c r="L1321" t="s">
        <v>1322</v>
      </c>
      <c r="M1321" t="s">
        <v>2662</v>
      </c>
      <c r="N1321" s="1">
        <v>44227</v>
      </c>
      <c r="O1321" t="str">
        <f t="shared" si="41"/>
        <v>정상</v>
      </c>
      <c r="P1321" t="str">
        <f t="shared" si="42"/>
        <v>엠피피스토스</v>
      </c>
      <c r="Q1321" t="s">
        <v>1954</v>
      </c>
      <c r="R1321"/>
      <c r="S1321"/>
      <c r="T1321"/>
      <c r="U1321"/>
      <c r="V1321"/>
      <c r="W1321" t="s">
        <v>1958</v>
      </c>
      <c r="X1321" s="1">
        <v>51512</v>
      </c>
    </row>
    <row r="1322" spans="1:24">
      <c r="A1322" t="s">
        <v>2305</v>
      </c>
      <c r="B1322" t="s">
        <v>2320</v>
      </c>
      <c r="C1322" t="s">
        <v>2346</v>
      </c>
      <c r="D1322" t="s">
        <v>2372</v>
      </c>
      <c r="E1322" t="s">
        <v>2641</v>
      </c>
      <c r="F1322" t="s">
        <v>2651</v>
      </c>
      <c r="G1322" t="s">
        <v>2653</v>
      </c>
      <c r="H1322">
        <v>150690</v>
      </c>
      <c r="I1322" t="s">
        <v>2656</v>
      </c>
      <c r="J1322" s="1">
        <v>44207</v>
      </c>
      <c r="K1322" s="1">
        <v>44207</v>
      </c>
      <c r="L1322" t="s">
        <v>1323</v>
      </c>
      <c r="M1322" t="s">
        <v>2662</v>
      </c>
      <c r="N1322" s="1">
        <v>44227</v>
      </c>
      <c r="O1322" t="str">
        <f t="shared" si="41"/>
        <v>정상</v>
      </c>
      <c r="P1322" t="s">
        <v>6831</v>
      </c>
      <c r="Q1322" t="s">
        <v>1954</v>
      </c>
      <c r="R1322"/>
      <c r="S1322"/>
      <c r="T1322"/>
      <c r="U1322"/>
      <c r="V1322"/>
      <c r="W1322" t="s">
        <v>1958</v>
      </c>
      <c r="X1322" s="1">
        <v>51512</v>
      </c>
    </row>
    <row r="1323" spans="1:24">
      <c r="A1323" t="s">
        <v>2308</v>
      </c>
      <c r="B1323" t="s">
        <v>2322</v>
      </c>
      <c r="C1323" t="s">
        <v>2339</v>
      </c>
      <c r="D1323" t="s">
        <v>2464</v>
      </c>
      <c r="E1323" t="s">
        <v>2167</v>
      </c>
      <c r="F1323" t="s">
        <v>2651</v>
      </c>
      <c r="G1323" t="s">
        <v>2653</v>
      </c>
      <c r="H1323">
        <v>43000</v>
      </c>
      <c r="I1323" t="s">
        <v>2657</v>
      </c>
      <c r="J1323" s="1">
        <v>44207</v>
      </c>
      <c r="K1323" s="1">
        <v>44207</v>
      </c>
      <c r="L1323" t="s">
        <v>1324</v>
      </c>
      <c r="M1323" t="s">
        <v>2663</v>
      </c>
      <c r="N1323" s="1">
        <v>44227</v>
      </c>
      <c r="O1323" t="str">
        <f t="shared" si="41"/>
        <v>정상</v>
      </c>
      <c r="P1323" t="str">
        <f t="shared" si="42"/>
        <v>엠피상동</v>
      </c>
      <c r="Q1323" t="s">
        <v>1954</v>
      </c>
      <c r="R1323"/>
      <c r="S1323"/>
      <c r="T1323"/>
      <c r="U1323"/>
      <c r="V1323"/>
      <c r="W1323" t="s">
        <v>1958</v>
      </c>
      <c r="X1323" s="1">
        <v>51512</v>
      </c>
    </row>
    <row r="1324" spans="1:24">
      <c r="A1324" t="s">
        <v>2312</v>
      </c>
      <c r="B1324" t="s">
        <v>2324</v>
      </c>
      <c r="C1324" t="s">
        <v>2342</v>
      </c>
      <c r="D1324" t="s">
        <v>2441</v>
      </c>
      <c r="E1324" t="s">
        <v>2519</v>
      </c>
      <c r="F1324" t="s">
        <v>2651</v>
      </c>
      <c r="G1324" t="s">
        <v>2653</v>
      </c>
      <c r="H1324">
        <v>30000</v>
      </c>
      <c r="I1324" t="s">
        <v>2656</v>
      </c>
      <c r="J1324" s="1">
        <v>44207</v>
      </c>
      <c r="K1324" s="1">
        <v>44207</v>
      </c>
      <c r="L1324" t="s">
        <v>1325</v>
      </c>
      <c r="M1324" t="s">
        <v>2662</v>
      </c>
      <c r="N1324" s="1">
        <v>44227</v>
      </c>
      <c r="O1324" t="str">
        <f t="shared" si="41"/>
        <v>정상</v>
      </c>
      <c r="P1324" t="str">
        <f t="shared" si="42"/>
        <v>엠피피스토스</v>
      </c>
      <c r="Q1324" t="s">
        <v>1954</v>
      </c>
      <c r="R1324"/>
      <c r="S1324"/>
      <c r="T1324"/>
      <c r="U1324"/>
      <c r="V1324"/>
      <c r="W1324" t="s">
        <v>1958</v>
      </c>
      <c r="X1324" s="1">
        <v>58817</v>
      </c>
    </row>
    <row r="1325" spans="1:24">
      <c r="A1325" t="s">
        <v>2312</v>
      </c>
      <c r="B1325" t="s">
        <v>2324</v>
      </c>
      <c r="C1325" t="s">
        <v>2342</v>
      </c>
      <c r="D1325" t="s">
        <v>2441</v>
      </c>
      <c r="E1325" t="s">
        <v>2576</v>
      </c>
      <c r="F1325" t="s">
        <v>2651</v>
      </c>
      <c r="G1325" t="s">
        <v>2653</v>
      </c>
      <c r="H1325">
        <v>42000</v>
      </c>
      <c r="I1325" t="s">
        <v>2658</v>
      </c>
      <c r="J1325" s="1">
        <v>44207</v>
      </c>
      <c r="K1325" s="1">
        <v>44207</v>
      </c>
      <c r="L1325" t="s">
        <v>1326</v>
      </c>
      <c r="M1325" t="s">
        <v>2662</v>
      </c>
      <c r="N1325" s="1">
        <v>44227</v>
      </c>
      <c r="O1325" t="str">
        <f t="shared" si="41"/>
        <v>정상</v>
      </c>
      <c r="P1325" t="str">
        <f t="shared" si="42"/>
        <v>엠피피스토스</v>
      </c>
      <c r="Q1325" t="s">
        <v>1954</v>
      </c>
      <c r="R1325"/>
      <c r="S1325"/>
      <c r="T1325"/>
      <c r="U1325"/>
      <c r="V1325"/>
      <c r="W1325" t="s">
        <v>1958</v>
      </c>
      <c r="X1325" s="1">
        <v>51512</v>
      </c>
    </row>
    <row r="1326" spans="1:24">
      <c r="A1326" t="s">
        <v>2312</v>
      </c>
      <c r="B1326" t="s">
        <v>2324</v>
      </c>
      <c r="C1326" t="s">
        <v>2342</v>
      </c>
      <c r="D1326" t="s">
        <v>2389</v>
      </c>
      <c r="E1326" t="s">
        <v>2520</v>
      </c>
      <c r="F1326" t="s">
        <v>2651</v>
      </c>
      <c r="G1326" t="s">
        <v>2653</v>
      </c>
      <c r="H1326">
        <v>30000</v>
      </c>
      <c r="I1326" t="s">
        <v>2657</v>
      </c>
      <c r="J1326" s="1">
        <v>44207</v>
      </c>
      <c r="K1326" s="1">
        <v>44207</v>
      </c>
      <c r="L1326" t="s">
        <v>1327</v>
      </c>
      <c r="M1326" t="s">
        <v>2662</v>
      </c>
      <c r="N1326" s="1">
        <v>44227</v>
      </c>
      <c r="O1326" t="str">
        <f t="shared" si="41"/>
        <v>정상</v>
      </c>
      <c r="P1326" t="str">
        <f t="shared" si="42"/>
        <v>엠피피스토스</v>
      </c>
      <c r="Q1326" t="s">
        <v>1954</v>
      </c>
      <c r="R1326"/>
      <c r="S1326"/>
      <c r="T1326"/>
      <c r="U1326"/>
      <c r="V1326"/>
      <c r="W1326" t="s">
        <v>1958</v>
      </c>
      <c r="X1326" s="1">
        <v>56990</v>
      </c>
    </row>
    <row r="1327" spans="1:24">
      <c r="A1327" t="s">
        <v>2312</v>
      </c>
      <c r="B1327" t="s">
        <v>2324</v>
      </c>
      <c r="C1327" t="s">
        <v>2341</v>
      </c>
      <c r="D1327" t="s">
        <v>2441</v>
      </c>
      <c r="E1327" t="s">
        <v>2523</v>
      </c>
      <c r="F1327" t="s">
        <v>2651</v>
      </c>
      <c r="G1327" t="s">
        <v>2653</v>
      </c>
      <c r="H1327">
        <v>115000</v>
      </c>
      <c r="I1327" t="s">
        <v>2656</v>
      </c>
      <c r="J1327" s="1">
        <v>44207</v>
      </c>
      <c r="K1327" s="1">
        <v>44207</v>
      </c>
      <c r="L1327" t="s">
        <v>1328</v>
      </c>
      <c r="M1327" t="s">
        <v>2662</v>
      </c>
      <c r="N1327" s="1">
        <v>44227</v>
      </c>
      <c r="O1327" t="str">
        <f t="shared" si="41"/>
        <v>정상</v>
      </c>
      <c r="P1327" t="str">
        <f t="shared" si="42"/>
        <v>엠피피스토스</v>
      </c>
      <c r="Q1327" t="s">
        <v>1954</v>
      </c>
      <c r="R1327"/>
      <c r="S1327"/>
      <c r="T1327"/>
      <c r="U1327"/>
      <c r="V1327"/>
      <c r="W1327" t="s">
        <v>1960</v>
      </c>
      <c r="X1327" s="1">
        <v>51512</v>
      </c>
    </row>
    <row r="1328" spans="1:24">
      <c r="A1328" t="s">
        <v>2305</v>
      </c>
      <c r="B1328" t="s">
        <v>2331</v>
      </c>
      <c r="C1328" t="s">
        <v>2366</v>
      </c>
      <c r="D1328" t="s">
        <v>2485</v>
      </c>
      <c r="E1328" t="s">
        <v>2642</v>
      </c>
      <c r="F1328" t="s">
        <v>2651</v>
      </c>
      <c r="G1328" t="s">
        <v>2653</v>
      </c>
      <c r="H1328">
        <v>108127</v>
      </c>
      <c r="I1328" t="s">
        <v>2656</v>
      </c>
      <c r="J1328" s="1">
        <v>44207</v>
      </c>
      <c r="K1328" s="1">
        <v>44207</v>
      </c>
      <c r="L1328">
        <v>42142421680000</v>
      </c>
      <c r="M1328" t="s">
        <v>2662</v>
      </c>
      <c r="N1328" s="1">
        <v>44227</v>
      </c>
      <c r="O1328" t="str">
        <f t="shared" si="41"/>
        <v>정상</v>
      </c>
      <c r="P1328" t="s">
        <v>6824</v>
      </c>
      <c r="Q1328" t="s">
        <v>1954</v>
      </c>
      <c r="R1328"/>
      <c r="S1328"/>
      <c r="T1328"/>
      <c r="U1328"/>
      <c r="V1328"/>
      <c r="W1328" t="s">
        <v>1958</v>
      </c>
      <c r="X1328"/>
    </row>
    <row r="1329" spans="1:24">
      <c r="A1329" t="s">
        <v>2305</v>
      </c>
      <c r="B1329" t="s">
        <v>2320</v>
      </c>
      <c r="C1329" t="s">
        <v>2346</v>
      </c>
      <c r="D1329" t="s">
        <v>2372</v>
      </c>
      <c r="E1329" t="s">
        <v>2592</v>
      </c>
      <c r="F1329" t="s">
        <v>2651</v>
      </c>
      <c r="G1329" t="s">
        <v>2653</v>
      </c>
      <c r="H1329">
        <v>91292</v>
      </c>
      <c r="I1329" t="s">
        <v>2656</v>
      </c>
      <c r="J1329" s="1">
        <v>44207</v>
      </c>
      <c r="K1329" s="1">
        <v>44207</v>
      </c>
      <c r="L1329">
        <v>42142419990000</v>
      </c>
      <c r="M1329" t="s">
        <v>2662</v>
      </c>
      <c r="N1329" s="1">
        <v>44227</v>
      </c>
      <c r="O1329" t="str">
        <f t="shared" si="41"/>
        <v>정상</v>
      </c>
      <c r="P1329" t="s">
        <v>6833</v>
      </c>
      <c r="Q1329" t="s">
        <v>1954</v>
      </c>
      <c r="R1329"/>
      <c r="S1329"/>
      <c r="T1329"/>
      <c r="U1329"/>
      <c r="V1329"/>
      <c r="W1329" t="s">
        <v>2664</v>
      </c>
      <c r="X1329"/>
    </row>
    <row r="1330" spans="1:24">
      <c r="A1330" t="s">
        <v>2305</v>
      </c>
      <c r="B1330" t="s">
        <v>2320</v>
      </c>
      <c r="C1330" t="s">
        <v>2334</v>
      </c>
      <c r="D1330" t="s">
        <v>2372</v>
      </c>
      <c r="E1330" t="s">
        <v>2643</v>
      </c>
      <c r="F1330" t="s">
        <v>2651</v>
      </c>
      <c r="G1330" t="s">
        <v>2653</v>
      </c>
      <c r="H1330">
        <v>128863</v>
      </c>
      <c r="I1330" t="s">
        <v>2656</v>
      </c>
      <c r="J1330" s="1">
        <v>44207</v>
      </c>
      <c r="K1330" s="1">
        <v>44207</v>
      </c>
      <c r="L1330">
        <v>42142419850000</v>
      </c>
      <c r="M1330" t="s">
        <v>2662</v>
      </c>
      <c r="N1330" s="1">
        <v>44227</v>
      </c>
      <c r="O1330" t="str">
        <f t="shared" si="41"/>
        <v>정상</v>
      </c>
      <c r="P1330" t="s">
        <v>988</v>
      </c>
      <c r="Q1330" t="s">
        <v>1954</v>
      </c>
      <c r="R1330"/>
      <c r="S1330"/>
      <c r="T1330"/>
      <c r="U1330"/>
      <c r="V1330"/>
      <c r="W1330" t="s">
        <v>1958</v>
      </c>
      <c r="X1330"/>
    </row>
    <row r="1331" spans="1:24">
      <c r="A1331" t="s">
        <v>2305</v>
      </c>
      <c r="B1331" t="s">
        <v>2331</v>
      </c>
      <c r="C1331" t="s">
        <v>2366</v>
      </c>
      <c r="D1331" t="s">
        <v>2450</v>
      </c>
      <c r="E1331" t="s">
        <v>2143</v>
      </c>
      <c r="F1331" t="s">
        <v>2651</v>
      </c>
      <c r="G1331" t="s">
        <v>2653</v>
      </c>
      <c r="H1331">
        <v>142684</v>
      </c>
      <c r="I1331" t="s">
        <v>2656</v>
      </c>
      <c r="J1331" s="1">
        <v>44207</v>
      </c>
      <c r="K1331" s="1">
        <v>44207</v>
      </c>
      <c r="L1331">
        <v>42142421760000</v>
      </c>
      <c r="M1331" t="s">
        <v>2662</v>
      </c>
      <c r="N1331" s="1">
        <v>44227</v>
      </c>
      <c r="O1331" t="str">
        <f t="shared" si="41"/>
        <v>정상</v>
      </c>
      <c r="P1331" t="s">
        <v>986</v>
      </c>
      <c r="Q1331" t="s">
        <v>1954</v>
      </c>
      <c r="R1331"/>
      <c r="S1331"/>
      <c r="T1331"/>
      <c r="U1331"/>
      <c r="V1331"/>
      <c r="W1331" t="s">
        <v>1958</v>
      </c>
      <c r="X1331"/>
    </row>
    <row r="1332" spans="1:24">
      <c r="A1332" t="s">
        <v>2302</v>
      </c>
      <c r="B1332" t="s">
        <v>2317</v>
      </c>
      <c r="C1332" t="s">
        <v>2364</v>
      </c>
      <c r="D1332" t="s">
        <v>2394</v>
      </c>
      <c r="E1332" t="s">
        <v>2593</v>
      </c>
      <c r="F1332" t="s">
        <v>2651</v>
      </c>
      <c r="G1332" t="s">
        <v>2653</v>
      </c>
      <c r="H1332">
        <v>47409</v>
      </c>
      <c r="I1332" t="s">
        <v>2656</v>
      </c>
      <c r="J1332" s="1">
        <v>44207</v>
      </c>
      <c r="K1332" s="1">
        <v>44207</v>
      </c>
      <c r="L1332">
        <v>42145795640000</v>
      </c>
      <c r="M1332" t="s">
        <v>2662</v>
      </c>
      <c r="N1332" s="1">
        <v>44227</v>
      </c>
      <c r="O1332" t="str">
        <f t="shared" si="41"/>
        <v>정상</v>
      </c>
      <c r="P1332" t="str">
        <f t="shared" si="42"/>
        <v>엠피송내</v>
      </c>
      <c r="Q1332" t="s">
        <v>1954</v>
      </c>
      <c r="R1332"/>
      <c r="S1332"/>
      <c r="T1332"/>
      <c r="U1332"/>
      <c r="V1332"/>
      <c r="W1332" t="s">
        <v>1958</v>
      </c>
      <c r="X1332"/>
    </row>
    <row r="1333" spans="1:24">
      <c r="A1333" t="s">
        <v>2312</v>
      </c>
      <c r="B1333" t="s">
        <v>2324</v>
      </c>
      <c r="C1333" t="s">
        <v>2342</v>
      </c>
      <c r="D1333" t="s">
        <v>2395</v>
      </c>
      <c r="E1333" t="s">
        <v>2524</v>
      </c>
      <c r="F1333" t="s">
        <v>2651</v>
      </c>
      <c r="G1333" t="s">
        <v>2654</v>
      </c>
      <c r="H1333">
        <v>30000</v>
      </c>
      <c r="I1333" t="s">
        <v>2656</v>
      </c>
      <c r="J1333" s="1">
        <v>44207</v>
      </c>
      <c r="K1333" s="1">
        <v>44207</v>
      </c>
      <c r="L1333">
        <v>20210158683</v>
      </c>
      <c r="M1333" t="s">
        <v>2662</v>
      </c>
      <c r="N1333" s="1">
        <v>44227</v>
      </c>
      <c r="O1333" t="str">
        <f t="shared" si="41"/>
        <v>정상</v>
      </c>
      <c r="P1333" t="str">
        <f t="shared" si="42"/>
        <v>엠피피스토스</v>
      </c>
      <c r="Q1333" t="s">
        <v>1954</v>
      </c>
      <c r="R1333"/>
      <c r="S1333"/>
      <c r="T1333"/>
      <c r="U1333"/>
      <c r="V1333"/>
      <c r="W1333" t="s">
        <v>1958</v>
      </c>
      <c r="X1333"/>
    </row>
    <row r="1334" spans="1:24">
      <c r="A1334" t="s">
        <v>2308</v>
      </c>
      <c r="B1334" t="s">
        <v>2322</v>
      </c>
      <c r="C1334" t="s">
        <v>2339</v>
      </c>
      <c r="D1334" t="s">
        <v>2456</v>
      </c>
      <c r="E1334" t="s">
        <v>2524</v>
      </c>
      <c r="F1334" t="s">
        <v>2651</v>
      </c>
      <c r="G1334" t="s">
        <v>2655</v>
      </c>
      <c r="H1334">
        <v>26158</v>
      </c>
      <c r="I1334" t="s">
        <v>2656</v>
      </c>
      <c r="J1334" s="1">
        <v>44207</v>
      </c>
      <c r="K1334" s="1">
        <v>44207</v>
      </c>
      <c r="L1334">
        <v>20210157102</v>
      </c>
      <c r="M1334" t="s">
        <v>2662</v>
      </c>
      <c r="N1334" s="1">
        <v>44227</v>
      </c>
      <c r="O1334" t="str">
        <f t="shared" si="41"/>
        <v>정상</v>
      </c>
      <c r="P1334" t="str">
        <f t="shared" si="42"/>
        <v>엠피상동</v>
      </c>
      <c r="Q1334" t="s">
        <v>1954</v>
      </c>
      <c r="R1334"/>
      <c r="S1334"/>
      <c r="T1334"/>
      <c r="U1334"/>
      <c r="V1334"/>
      <c r="W1334" t="s">
        <v>1958</v>
      </c>
      <c r="X1334"/>
    </row>
    <row r="1335" spans="1:24">
      <c r="A1335" t="s">
        <v>2305</v>
      </c>
      <c r="B1335" t="s">
        <v>2328</v>
      </c>
      <c r="C1335" t="s">
        <v>2351</v>
      </c>
      <c r="D1335" t="s">
        <v>2392</v>
      </c>
      <c r="E1335" t="s">
        <v>2152</v>
      </c>
      <c r="F1335" t="s">
        <v>2651</v>
      </c>
      <c r="G1335" t="s">
        <v>2653</v>
      </c>
      <c r="H1335">
        <v>10000</v>
      </c>
      <c r="I1335" t="s">
        <v>2658</v>
      </c>
      <c r="J1335" s="1">
        <v>44207</v>
      </c>
      <c r="K1335" s="1">
        <v>44207</v>
      </c>
      <c r="L1335">
        <v>20210153637</v>
      </c>
      <c r="M1335" t="s">
        <v>2662</v>
      </c>
      <c r="N1335" s="1">
        <v>44227</v>
      </c>
      <c r="O1335" t="str">
        <f t="shared" si="41"/>
        <v>정상</v>
      </c>
      <c r="P1335" t="s">
        <v>6821</v>
      </c>
      <c r="Q1335" t="s">
        <v>1954</v>
      </c>
      <c r="R1335"/>
      <c r="S1335"/>
      <c r="T1335"/>
      <c r="U1335"/>
      <c r="V1335"/>
      <c r="W1335" t="s">
        <v>1958</v>
      </c>
      <c r="X1335"/>
    </row>
    <row r="1336" spans="1:24">
      <c r="A1336" t="s">
        <v>2305</v>
      </c>
      <c r="B1336" t="s">
        <v>2328</v>
      </c>
      <c r="C1336" t="s">
        <v>2351</v>
      </c>
      <c r="D1336" t="s">
        <v>2392</v>
      </c>
      <c r="E1336" t="s">
        <v>2502</v>
      </c>
      <c r="F1336" t="s">
        <v>2651</v>
      </c>
      <c r="G1336" t="s">
        <v>2653</v>
      </c>
      <c r="H1336">
        <v>41300</v>
      </c>
      <c r="I1336" t="s">
        <v>2656</v>
      </c>
      <c r="J1336" s="1">
        <v>44207</v>
      </c>
      <c r="K1336" s="1">
        <v>44207</v>
      </c>
      <c r="L1336">
        <v>20210153545</v>
      </c>
      <c r="M1336" t="s">
        <v>2662</v>
      </c>
      <c r="N1336" s="1">
        <v>44227</v>
      </c>
      <c r="O1336" t="str">
        <f t="shared" si="41"/>
        <v>정상</v>
      </c>
      <c r="P1336" t="s">
        <v>6821</v>
      </c>
      <c r="Q1336" t="s">
        <v>1954</v>
      </c>
      <c r="R1336"/>
      <c r="S1336"/>
      <c r="T1336"/>
      <c r="U1336"/>
      <c r="V1336"/>
      <c r="W1336" t="s">
        <v>1960</v>
      </c>
      <c r="X1336"/>
    </row>
    <row r="1337" spans="1:24">
      <c r="A1337" t="s">
        <v>2313</v>
      </c>
      <c r="B1337" t="s">
        <v>2327</v>
      </c>
      <c r="C1337" t="s">
        <v>2345</v>
      </c>
      <c r="D1337" t="s">
        <v>2474</v>
      </c>
      <c r="E1337" t="s">
        <v>2524</v>
      </c>
      <c r="F1337" t="s">
        <v>2651</v>
      </c>
      <c r="G1337" t="s">
        <v>2653</v>
      </c>
      <c r="H1337">
        <v>21000</v>
      </c>
      <c r="I1337" t="s">
        <v>2657</v>
      </c>
      <c r="J1337" s="1">
        <v>44207</v>
      </c>
      <c r="K1337" s="1">
        <v>44207</v>
      </c>
      <c r="L1337">
        <v>20210167243</v>
      </c>
      <c r="M1337" t="s">
        <v>2662</v>
      </c>
      <c r="N1337" s="1">
        <v>44227</v>
      </c>
      <c r="O1337" t="str">
        <f t="shared" si="41"/>
        <v>정상</v>
      </c>
      <c r="P1337" t="str">
        <f t="shared" si="42"/>
        <v>엠피조은</v>
      </c>
      <c r="Q1337" t="s">
        <v>1954</v>
      </c>
      <c r="R1337"/>
      <c r="S1337"/>
      <c r="T1337"/>
      <c r="U1337"/>
      <c r="V1337"/>
      <c r="W1337" t="s">
        <v>1958</v>
      </c>
      <c r="X1337"/>
    </row>
    <row r="1338" spans="1:24">
      <c r="A1338" t="s">
        <v>2313</v>
      </c>
      <c r="B1338" t="s">
        <v>2327</v>
      </c>
      <c r="C1338" t="s">
        <v>2229</v>
      </c>
      <c r="D1338" t="s">
        <v>2474</v>
      </c>
      <c r="E1338" t="s">
        <v>2498</v>
      </c>
      <c r="F1338" t="s">
        <v>2651</v>
      </c>
      <c r="G1338" t="s">
        <v>2653</v>
      </c>
      <c r="H1338">
        <v>23000</v>
      </c>
      <c r="I1338" t="s">
        <v>2656</v>
      </c>
      <c r="J1338" s="1">
        <v>44207</v>
      </c>
      <c r="K1338" s="1">
        <v>44207</v>
      </c>
      <c r="L1338">
        <v>20210165563</v>
      </c>
      <c r="M1338" t="s">
        <v>2662</v>
      </c>
      <c r="N1338" s="1">
        <v>44227</v>
      </c>
      <c r="O1338" t="str">
        <f t="shared" si="41"/>
        <v>정상</v>
      </c>
      <c r="P1338" t="str">
        <f t="shared" si="42"/>
        <v>엠피조은</v>
      </c>
      <c r="Q1338" t="s">
        <v>1954</v>
      </c>
      <c r="R1338"/>
      <c r="S1338"/>
      <c r="T1338"/>
      <c r="U1338"/>
      <c r="V1338"/>
      <c r="W1338" t="s">
        <v>1958</v>
      </c>
      <c r="X1338"/>
    </row>
    <row r="1339" spans="1:24">
      <c r="A1339" t="s">
        <v>2302</v>
      </c>
      <c r="B1339"/>
      <c r="C1339"/>
      <c r="D1339" t="s">
        <v>2381</v>
      </c>
      <c r="E1339" t="s">
        <v>2529</v>
      </c>
      <c r="F1339" t="s">
        <v>2651</v>
      </c>
      <c r="G1339" t="s">
        <v>2653</v>
      </c>
      <c r="H1339">
        <v>91000</v>
      </c>
      <c r="I1339" t="s">
        <v>2656</v>
      </c>
      <c r="J1339" s="1">
        <v>44207</v>
      </c>
      <c r="K1339" s="1">
        <v>44207</v>
      </c>
      <c r="L1339">
        <v>20210168156</v>
      </c>
      <c r="M1339" t="s">
        <v>2662</v>
      </c>
      <c r="N1339" s="1">
        <v>44227</v>
      </c>
      <c r="O1339" t="str">
        <f t="shared" ref="O1339:O1402" si="43" xml:space="preserve"> IF(K1339&gt;N1339,W1339,I1339)</f>
        <v>정상</v>
      </c>
      <c r="P1339" t="str">
        <f t="shared" si="42"/>
        <v>엠피송내</v>
      </c>
      <c r="Q1339" t="s">
        <v>1954</v>
      </c>
      <c r="R1339"/>
      <c r="S1339"/>
      <c r="T1339"/>
      <c r="U1339"/>
      <c r="V1339"/>
      <c r="W1339" t="s">
        <v>1958</v>
      </c>
      <c r="X1339"/>
    </row>
    <row r="1340" spans="1:24">
      <c r="A1340" t="s">
        <v>2304</v>
      </c>
      <c r="B1340" t="s">
        <v>2319</v>
      </c>
      <c r="C1340" t="s">
        <v>2335</v>
      </c>
      <c r="D1340" t="s">
        <v>2371</v>
      </c>
      <c r="E1340" t="s">
        <v>2524</v>
      </c>
      <c r="F1340" t="s">
        <v>2651</v>
      </c>
      <c r="G1340" t="s">
        <v>2653</v>
      </c>
      <c r="H1340">
        <v>20500</v>
      </c>
      <c r="I1340" t="s">
        <v>2656</v>
      </c>
      <c r="J1340" s="1">
        <v>44207</v>
      </c>
      <c r="K1340" s="1">
        <v>44207</v>
      </c>
      <c r="L1340">
        <v>20210165614</v>
      </c>
      <c r="M1340" t="s">
        <v>2662</v>
      </c>
      <c r="N1340" s="1">
        <v>44227</v>
      </c>
      <c r="O1340" t="str">
        <f t="shared" si="43"/>
        <v>정상</v>
      </c>
      <c r="P1340" t="str">
        <f t="shared" si="42"/>
        <v>엠피가온</v>
      </c>
      <c r="Q1340" t="s">
        <v>1954</v>
      </c>
      <c r="R1340"/>
      <c r="S1340"/>
      <c r="T1340"/>
      <c r="U1340"/>
      <c r="V1340"/>
      <c r="W1340" t="s">
        <v>1958</v>
      </c>
      <c r="X1340"/>
    </row>
    <row r="1341" spans="1:24">
      <c r="A1341" t="s">
        <v>2304</v>
      </c>
      <c r="B1341" t="s">
        <v>2319</v>
      </c>
      <c r="C1341" t="s">
        <v>2335</v>
      </c>
      <c r="D1341" t="s">
        <v>2420</v>
      </c>
      <c r="E1341" t="s">
        <v>2536</v>
      </c>
      <c r="F1341" t="s">
        <v>2651</v>
      </c>
      <c r="G1341" t="s">
        <v>2653</v>
      </c>
      <c r="H1341">
        <v>12000</v>
      </c>
      <c r="I1341" t="s">
        <v>2658</v>
      </c>
      <c r="J1341" s="1">
        <v>44207</v>
      </c>
      <c r="K1341" s="1">
        <v>44207</v>
      </c>
      <c r="L1341">
        <v>52100743030000</v>
      </c>
      <c r="M1341" t="s">
        <v>2662</v>
      </c>
      <c r="N1341" s="1">
        <v>44227</v>
      </c>
      <c r="O1341" t="str">
        <f t="shared" si="43"/>
        <v>정상</v>
      </c>
      <c r="P1341" t="str">
        <f t="shared" si="42"/>
        <v>엠피가온</v>
      </c>
      <c r="Q1341" t="s">
        <v>1954</v>
      </c>
      <c r="R1341"/>
      <c r="S1341"/>
      <c r="T1341"/>
      <c r="U1341"/>
      <c r="V1341"/>
      <c r="W1341" t="s">
        <v>1958</v>
      </c>
      <c r="X1341" s="1">
        <v>51512</v>
      </c>
    </row>
    <row r="1342" spans="1:24">
      <c r="A1342" t="s">
        <v>2308</v>
      </c>
      <c r="B1342" t="s">
        <v>2322</v>
      </c>
      <c r="C1342" t="s">
        <v>2339</v>
      </c>
      <c r="D1342" t="s">
        <v>2486</v>
      </c>
      <c r="E1342" t="s">
        <v>2644</v>
      </c>
      <c r="F1342" t="s">
        <v>2651</v>
      </c>
      <c r="G1342" t="s">
        <v>2655</v>
      </c>
      <c r="H1342">
        <v>23874</v>
      </c>
      <c r="I1342" t="s">
        <v>2657</v>
      </c>
      <c r="J1342" s="1">
        <v>44207</v>
      </c>
      <c r="K1342" s="1">
        <v>44207</v>
      </c>
      <c r="L1342">
        <v>52100716420000</v>
      </c>
      <c r="M1342" t="s">
        <v>2662</v>
      </c>
      <c r="N1342" s="1">
        <v>44227</v>
      </c>
      <c r="O1342" t="str">
        <f t="shared" si="43"/>
        <v>정상</v>
      </c>
      <c r="P1342" t="str">
        <f t="shared" si="42"/>
        <v>엠피상동</v>
      </c>
      <c r="Q1342" t="s">
        <v>1954</v>
      </c>
      <c r="R1342"/>
      <c r="S1342"/>
      <c r="T1342"/>
      <c r="U1342"/>
      <c r="V1342"/>
      <c r="W1342" t="s">
        <v>1958</v>
      </c>
      <c r="X1342" s="1">
        <v>44572</v>
      </c>
    </row>
    <row r="1343" spans="1:24">
      <c r="A1343" t="s">
        <v>2308</v>
      </c>
      <c r="B1343" t="s">
        <v>2322</v>
      </c>
      <c r="C1343" t="s">
        <v>2353</v>
      </c>
      <c r="D1343" t="s">
        <v>2406</v>
      </c>
      <c r="E1343" t="s">
        <v>2645</v>
      </c>
      <c r="F1343" t="s">
        <v>2651</v>
      </c>
      <c r="G1343" t="s">
        <v>2653</v>
      </c>
      <c r="H1343">
        <v>14780</v>
      </c>
      <c r="I1343" t="s">
        <v>2656</v>
      </c>
      <c r="J1343" s="1">
        <v>44207</v>
      </c>
      <c r="K1343" s="1">
        <v>44207</v>
      </c>
      <c r="L1343">
        <v>52100738750000</v>
      </c>
      <c r="M1343" t="s">
        <v>2662</v>
      </c>
      <c r="N1343" s="1">
        <v>44227</v>
      </c>
      <c r="O1343" t="str">
        <f t="shared" si="43"/>
        <v>정상</v>
      </c>
      <c r="P1343" t="str">
        <f t="shared" si="42"/>
        <v>엠피상동</v>
      </c>
      <c r="Q1343" t="s">
        <v>1954</v>
      </c>
      <c r="R1343"/>
      <c r="S1343"/>
      <c r="T1343"/>
      <c r="U1343"/>
      <c r="V1343"/>
      <c r="W1343" t="s">
        <v>1958</v>
      </c>
      <c r="X1343" s="1">
        <v>51512</v>
      </c>
    </row>
    <row r="1344" spans="1:24">
      <c r="A1344" t="s">
        <v>2308</v>
      </c>
      <c r="B1344" t="s">
        <v>2322</v>
      </c>
      <c r="C1344" t="s">
        <v>2339</v>
      </c>
      <c r="D1344" t="s">
        <v>2464</v>
      </c>
      <c r="E1344" t="s">
        <v>2535</v>
      </c>
      <c r="F1344" t="s">
        <v>2651</v>
      </c>
      <c r="G1344" t="s">
        <v>2655</v>
      </c>
      <c r="H1344">
        <v>4993</v>
      </c>
      <c r="I1344" t="s">
        <v>2656</v>
      </c>
      <c r="J1344" s="1">
        <v>44207</v>
      </c>
      <c r="K1344" s="1">
        <v>44207</v>
      </c>
      <c r="L1344">
        <v>52100704140000</v>
      </c>
      <c r="M1344" t="s">
        <v>2662</v>
      </c>
      <c r="N1344" s="1">
        <v>44227</v>
      </c>
      <c r="O1344" t="str">
        <f t="shared" si="43"/>
        <v>정상</v>
      </c>
      <c r="P1344" t="str">
        <f t="shared" si="42"/>
        <v>엠피상동</v>
      </c>
      <c r="Q1344" t="s">
        <v>1954</v>
      </c>
      <c r="R1344"/>
      <c r="S1344"/>
      <c r="T1344"/>
      <c r="U1344"/>
      <c r="V1344"/>
      <c r="W1344" t="s">
        <v>1958</v>
      </c>
      <c r="X1344" s="1">
        <v>44572</v>
      </c>
    </row>
    <row r="1345" spans="1:24">
      <c r="A1345" t="s">
        <v>2308</v>
      </c>
      <c r="B1345" t="s">
        <v>2322</v>
      </c>
      <c r="C1345" t="s">
        <v>2339</v>
      </c>
      <c r="D1345" t="s">
        <v>2464</v>
      </c>
      <c r="E1345" t="s">
        <v>2615</v>
      </c>
      <c r="F1345" t="s">
        <v>2651</v>
      </c>
      <c r="G1345" t="s">
        <v>2655</v>
      </c>
      <c r="H1345">
        <v>13427</v>
      </c>
      <c r="I1345" t="s">
        <v>2656</v>
      </c>
      <c r="J1345" s="1">
        <v>44207</v>
      </c>
      <c r="K1345" s="1">
        <v>44207</v>
      </c>
      <c r="L1345">
        <v>52100705020000</v>
      </c>
      <c r="M1345" t="s">
        <v>2662</v>
      </c>
      <c r="N1345" s="1">
        <v>44227</v>
      </c>
      <c r="O1345" t="str">
        <f t="shared" si="43"/>
        <v>정상</v>
      </c>
      <c r="P1345" t="str">
        <f t="shared" ref="P1345:P1408" si="44">A1345</f>
        <v>엠피상동</v>
      </c>
      <c r="Q1345" t="s">
        <v>1954</v>
      </c>
      <c r="R1345"/>
      <c r="S1345"/>
      <c r="T1345"/>
      <c r="U1345"/>
      <c r="V1345"/>
      <c r="W1345" t="s">
        <v>1958</v>
      </c>
      <c r="X1345" s="1">
        <v>44572</v>
      </c>
    </row>
    <row r="1346" spans="1:24">
      <c r="A1346" t="s">
        <v>2308</v>
      </c>
      <c r="B1346" t="s">
        <v>2322</v>
      </c>
      <c r="C1346" t="s">
        <v>2353</v>
      </c>
      <c r="D1346" t="s">
        <v>2464</v>
      </c>
      <c r="E1346" t="s">
        <v>2615</v>
      </c>
      <c r="F1346" t="s">
        <v>2651</v>
      </c>
      <c r="G1346" t="s">
        <v>2655</v>
      </c>
      <c r="H1346">
        <v>6805</v>
      </c>
      <c r="I1346" t="s">
        <v>2656</v>
      </c>
      <c r="J1346" s="1">
        <v>44207</v>
      </c>
      <c r="K1346" s="1">
        <v>44207</v>
      </c>
      <c r="L1346">
        <v>52100705880000</v>
      </c>
      <c r="M1346" t="s">
        <v>2662</v>
      </c>
      <c r="N1346" s="1">
        <v>44227</v>
      </c>
      <c r="O1346" t="str">
        <f t="shared" si="43"/>
        <v>정상</v>
      </c>
      <c r="P1346" t="str">
        <f t="shared" si="44"/>
        <v>엠피상동</v>
      </c>
      <c r="Q1346" t="s">
        <v>1954</v>
      </c>
      <c r="R1346"/>
      <c r="S1346"/>
      <c r="T1346"/>
      <c r="U1346"/>
      <c r="V1346"/>
      <c r="W1346" t="s">
        <v>1958</v>
      </c>
      <c r="X1346" s="1">
        <v>44572</v>
      </c>
    </row>
    <row r="1347" spans="1:24">
      <c r="A1347" t="s">
        <v>2308</v>
      </c>
      <c r="B1347" t="s">
        <v>2322</v>
      </c>
      <c r="C1347" t="s">
        <v>2353</v>
      </c>
      <c r="D1347" t="s">
        <v>2114</v>
      </c>
      <c r="E1347" t="s">
        <v>2151</v>
      </c>
      <c r="F1347" t="s">
        <v>2651</v>
      </c>
      <c r="G1347" t="s">
        <v>2655</v>
      </c>
      <c r="H1347">
        <v>17077</v>
      </c>
      <c r="I1347" t="s">
        <v>2656</v>
      </c>
      <c r="J1347" s="1">
        <v>44207</v>
      </c>
      <c r="K1347" s="1">
        <v>44207</v>
      </c>
      <c r="L1347">
        <v>52100706400000</v>
      </c>
      <c r="M1347" t="s">
        <v>2662</v>
      </c>
      <c r="N1347" s="1">
        <v>44227</v>
      </c>
      <c r="O1347" t="str">
        <f t="shared" si="43"/>
        <v>정상</v>
      </c>
      <c r="P1347" t="str">
        <f t="shared" si="44"/>
        <v>엠피상동</v>
      </c>
      <c r="Q1347" t="s">
        <v>1954</v>
      </c>
      <c r="R1347"/>
      <c r="S1347"/>
      <c r="T1347"/>
      <c r="U1347"/>
      <c r="V1347"/>
      <c r="W1347" t="s">
        <v>1958</v>
      </c>
      <c r="X1347" s="1">
        <v>44572</v>
      </c>
    </row>
    <row r="1348" spans="1:24">
      <c r="A1348" t="s">
        <v>2313</v>
      </c>
      <c r="B1348" t="s">
        <v>2327</v>
      </c>
      <c r="C1348" t="s">
        <v>2345</v>
      </c>
      <c r="D1348" t="s">
        <v>2391</v>
      </c>
      <c r="E1348" t="s">
        <v>2531</v>
      </c>
      <c r="F1348" t="s">
        <v>2651</v>
      </c>
      <c r="G1348" t="s">
        <v>2653</v>
      </c>
      <c r="H1348">
        <v>145000</v>
      </c>
      <c r="I1348" t="s">
        <v>2656</v>
      </c>
      <c r="J1348" s="1">
        <v>44207</v>
      </c>
      <c r="K1348" s="1">
        <v>44207</v>
      </c>
      <c r="L1348" t="s">
        <v>1329</v>
      </c>
      <c r="M1348" t="s">
        <v>2662</v>
      </c>
      <c r="N1348" s="1">
        <v>44227</v>
      </c>
      <c r="O1348" t="str">
        <f t="shared" si="43"/>
        <v>정상</v>
      </c>
      <c r="P1348" t="str">
        <f t="shared" si="44"/>
        <v>엠피조은</v>
      </c>
      <c r="Q1348" t="s">
        <v>1954</v>
      </c>
      <c r="R1348"/>
      <c r="S1348"/>
      <c r="T1348"/>
      <c r="U1348"/>
      <c r="V1348"/>
      <c r="W1348" t="s">
        <v>1958</v>
      </c>
      <c r="X1348"/>
    </row>
    <row r="1349" spans="1:24">
      <c r="A1349" t="s">
        <v>2302</v>
      </c>
      <c r="B1349"/>
      <c r="C1349"/>
      <c r="D1349" t="s">
        <v>2381</v>
      </c>
      <c r="E1349" t="s">
        <v>2531</v>
      </c>
      <c r="F1349" t="s">
        <v>2651</v>
      </c>
      <c r="G1349" t="s">
        <v>2653</v>
      </c>
      <c r="H1349">
        <v>24300</v>
      </c>
      <c r="I1349" t="s">
        <v>2656</v>
      </c>
      <c r="J1349" s="1">
        <v>44207</v>
      </c>
      <c r="K1349" s="1">
        <v>44207</v>
      </c>
      <c r="L1349" t="s">
        <v>1330</v>
      </c>
      <c r="M1349" t="s">
        <v>2662</v>
      </c>
      <c r="N1349" s="1">
        <v>44227</v>
      </c>
      <c r="O1349" t="str">
        <f t="shared" si="43"/>
        <v>정상</v>
      </c>
      <c r="P1349" t="str">
        <f t="shared" si="44"/>
        <v>엠피송내</v>
      </c>
      <c r="Q1349" t="s">
        <v>1954</v>
      </c>
      <c r="R1349"/>
      <c r="S1349"/>
      <c r="T1349"/>
      <c r="U1349"/>
      <c r="V1349"/>
      <c r="W1349" t="s">
        <v>1958</v>
      </c>
      <c r="X1349"/>
    </row>
    <row r="1350" spans="1:24">
      <c r="A1350" t="s">
        <v>2302</v>
      </c>
      <c r="B1350"/>
      <c r="C1350"/>
      <c r="D1350" t="s">
        <v>2381</v>
      </c>
      <c r="E1350" t="s">
        <v>2530</v>
      </c>
      <c r="F1350" t="s">
        <v>2651</v>
      </c>
      <c r="G1350" t="s">
        <v>2653</v>
      </c>
      <c r="H1350">
        <v>20500</v>
      </c>
      <c r="I1350" t="s">
        <v>2656</v>
      </c>
      <c r="J1350" s="1">
        <v>44207</v>
      </c>
      <c r="K1350" s="1">
        <v>44207</v>
      </c>
      <c r="L1350" t="s">
        <v>1331</v>
      </c>
      <c r="M1350" t="s">
        <v>2662</v>
      </c>
      <c r="N1350" s="1">
        <v>44227</v>
      </c>
      <c r="O1350" t="str">
        <f t="shared" si="43"/>
        <v>정상</v>
      </c>
      <c r="P1350" t="str">
        <f t="shared" si="44"/>
        <v>엠피송내</v>
      </c>
      <c r="Q1350" t="s">
        <v>1954</v>
      </c>
      <c r="R1350"/>
      <c r="S1350"/>
      <c r="T1350"/>
      <c r="U1350"/>
      <c r="V1350"/>
      <c r="W1350" t="s">
        <v>1958</v>
      </c>
      <c r="X1350"/>
    </row>
    <row r="1351" spans="1:24">
      <c r="A1351" t="s">
        <v>2303</v>
      </c>
      <c r="B1351" t="s">
        <v>2318</v>
      </c>
      <c r="C1351" t="s">
        <v>2237</v>
      </c>
      <c r="D1351" t="s">
        <v>2379</v>
      </c>
      <c r="E1351" t="s">
        <v>2516</v>
      </c>
      <c r="F1351" t="s">
        <v>2651</v>
      </c>
      <c r="G1351" t="s">
        <v>2653</v>
      </c>
      <c r="H1351">
        <v>4703</v>
      </c>
      <c r="I1351" t="s">
        <v>2657</v>
      </c>
      <c r="J1351" s="1">
        <v>44207</v>
      </c>
      <c r="K1351" s="1">
        <v>44207</v>
      </c>
      <c r="L1351" t="s">
        <v>1332</v>
      </c>
      <c r="M1351" t="s">
        <v>2662</v>
      </c>
      <c r="N1351" s="1">
        <v>44227</v>
      </c>
      <c r="O1351" t="str">
        <f t="shared" si="43"/>
        <v>정상</v>
      </c>
      <c r="P1351" t="str">
        <f t="shared" si="44"/>
        <v>엠피의정부</v>
      </c>
      <c r="Q1351" t="s">
        <v>1954</v>
      </c>
      <c r="R1351"/>
      <c r="S1351"/>
      <c r="T1351"/>
      <c r="U1351"/>
      <c r="V1351"/>
      <c r="W1351" t="s">
        <v>1958</v>
      </c>
      <c r="X1351" s="1">
        <v>51512</v>
      </c>
    </row>
    <row r="1352" spans="1:24">
      <c r="A1352" t="s">
        <v>2303</v>
      </c>
      <c r="B1352" t="s">
        <v>2318</v>
      </c>
      <c r="C1352" t="s">
        <v>2237</v>
      </c>
      <c r="D1352" t="s">
        <v>2379</v>
      </c>
      <c r="E1352" t="s">
        <v>2581</v>
      </c>
      <c r="F1352" t="s">
        <v>2651</v>
      </c>
      <c r="G1352" t="s">
        <v>2653</v>
      </c>
      <c r="H1352">
        <v>4950</v>
      </c>
      <c r="I1352" t="s">
        <v>2656</v>
      </c>
      <c r="J1352" s="1">
        <v>44207</v>
      </c>
      <c r="K1352" s="1">
        <v>44207</v>
      </c>
      <c r="L1352" t="s">
        <v>1333</v>
      </c>
      <c r="M1352" t="s">
        <v>2662</v>
      </c>
      <c r="N1352" s="1">
        <v>44227</v>
      </c>
      <c r="O1352" t="str">
        <f t="shared" si="43"/>
        <v>정상</v>
      </c>
      <c r="P1352" t="str">
        <f t="shared" si="44"/>
        <v>엠피의정부</v>
      </c>
      <c r="Q1352" t="s">
        <v>1954</v>
      </c>
      <c r="R1352"/>
      <c r="S1352"/>
      <c r="T1352"/>
      <c r="U1352"/>
      <c r="V1352"/>
      <c r="W1352" t="s">
        <v>1958</v>
      </c>
      <c r="X1352" s="1">
        <v>51512</v>
      </c>
    </row>
    <row r="1353" spans="1:24">
      <c r="A1353" t="s">
        <v>2308</v>
      </c>
      <c r="B1353" t="s">
        <v>2322</v>
      </c>
      <c r="C1353" t="s">
        <v>2339</v>
      </c>
      <c r="D1353" t="s">
        <v>2416</v>
      </c>
      <c r="E1353" t="s">
        <v>2621</v>
      </c>
      <c r="F1353" t="s">
        <v>2651</v>
      </c>
      <c r="G1353" t="s">
        <v>2655</v>
      </c>
      <c r="H1353">
        <v>6160</v>
      </c>
      <c r="I1353" t="s">
        <v>2656</v>
      </c>
      <c r="J1353" s="1">
        <v>44207</v>
      </c>
      <c r="K1353" s="1">
        <v>44207</v>
      </c>
      <c r="L1353">
        <v>320210062347</v>
      </c>
      <c r="M1353" t="s">
        <v>2662</v>
      </c>
      <c r="N1353" s="1">
        <v>44227</v>
      </c>
      <c r="O1353" t="str">
        <f t="shared" si="43"/>
        <v>정상</v>
      </c>
      <c r="P1353" t="str">
        <f t="shared" si="44"/>
        <v>엠피상동</v>
      </c>
      <c r="Q1353" t="s">
        <v>1954</v>
      </c>
      <c r="R1353"/>
      <c r="S1353"/>
      <c r="T1353"/>
      <c r="U1353"/>
      <c r="V1353"/>
      <c r="W1353" t="s">
        <v>1958</v>
      </c>
      <c r="X1353" s="1">
        <v>49685</v>
      </c>
    </row>
    <row r="1354" spans="1:24">
      <c r="A1354" t="s">
        <v>2308</v>
      </c>
      <c r="B1354" t="s">
        <v>2322</v>
      </c>
      <c r="C1354" t="s">
        <v>2339</v>
      </c>
      <c r="D1354" t="s">
        <v>2416</v>
      </c>
      <c r="E1354" t="s">
        <v>2542</v>
      </c>
      <c r="F1354" t="s">
        <v>2651</v>
      </c>
      <c r="G1354" t="s">
        <v>2653</v>
      </c>
      <c r="H1354">
        <v>132420</v>
      </c>
      <c r="I1354" t="s">
        <v>2656</v>
      </c>
      <c r="J1354" s="1">
        <v>44207</v>
      </c>
      <c r="K1354" s="1">
        <v>44207</v>
      </c>
      <c r="L1354">
        <v>320210067496</v>
      </c>
      <c r="M1354" t="s">
        <v>2662</v>
      </c>
      <c r="N1354" s="1">
        <v>44227</v>
      </c>
      <c r="O1354" t="str">
        <f t="shared" si="43"/>
        <v>정상</v>
      </c>
      <c r="P1354" t="str">
        <f t="shared" si="44"/>
        <v>엠피상동</v>
      </c>
      <c r="Q1354" t="s">
        <v>1954</v>
      </c>
      <c r="R1354"/>
      <c r="S1354"/>
      <c r="T1354"/>
      <c r="U1354"/>
      <c r="V1354"/>
      <c r="W1354" t="s">
        <v>1958</v>
      </c>
      <c r="X1354" s="1">
        <v>69774</v>
      </c>
    </row>
    <row r="1355" spans="1:24">
      <c r="A1355" t="s">
        <v>2312</v>
      </c>
      <c r="B1355" t="s">
        <v>2324</v>
      </c>
      <c r="C1355" t="s">
        <v>2342</v>
      </c>
      <c r="D1355" t="s">
        <v>2086</v>
      </c>
      <c r="E1355" t="s">
        <v>2560</v>
      </c>
      <c r="F1355" t="s">
        <v>2651</v>
      </c>
      <c r="G1355" t="s">
        <v>2655</v>
      </c>
      <c r="H1355">
        <v>14930</v>
      </c>
      <c r="I1355" t="s">
        <v>2656</v>
      </c>
      <c r="J1355" s="1">
        <v>44207</v>
      </c>
      <c r="K1355" s="1">
        <v>44207</v>
      </c>
      <c r="L1355">
        <v>320210059714</v>
      </c>
      <c r="M1355" t="s">
        <v>2662</v>
      </c>
      <c r="N1355" s="1">
        <v>44227</v>
      </c>
      <c r="O1355" t="str">
        <f t="shared" si="43"/>
        <v>정상</v>
      </c>
      <c r="P1355" t="str">
        <f t="shared" si="44"/>
        <v>엠피피스토스</v>
      </c>
      <c r="Q1355" t="s">
        <v>1954</v>
      </c>
      <c r="R1355"/>
      <c r="S1355"/>
      <c r="T1355"/>
      <c r="U1355"/>
      <c r="V1355"/>
      <c r="W1355" t="s">
        <v>1958</v>
      </c>
      <c r="X1355" s="1">
        <v>49685</v>
      </c>
    </row>
    <row r="1356" spans="1:24">
      <c r="A1356" t="s">
        <v>2312</v>
      </c>
      <c r="B1356" t="s">
        <v>2324</v>
      </c>
      <c r="C1356" t="s">
        <v>2342</v>
      </c>
      <c r="D1356" t="s">
        <v>2389</v>
      </c>
      <c r="E1356" t="s">
        <v>2542</v>
      </c>
      <c r="F1356" t="s">
        <v>2651</v>
      </c>
      <c r="G1356" t="s">
        <v>2653</v>
      </c>
      <c r="H1356">
        <v>30000</v>
      </c>
      <c r="I1356" t="s">
        <v>2658</v>
      </c>
      <c r="J1356" s="1">
        <v>44207</v>
      </c>
      <c r="K1356" s="1">
        <v>44207</v>
      </c>
      <c r="L1356">
        <v>320210060259</v>
      </c>
      <c r="M1356" t="s">
        <v>2662</v>
      </c>
      <c r="N1356" s="1">
        <v>44227</v>
      </c>
      <c r="O1356" t="str">
        <f t="shared" si="43"/>
        <v>정상</v>
      </c>
      <c r="P1356" t="str">
        <f t="shared" si="44"/>
        <v>엠피피스토스</v>
      </c>
      <c r="Q1356" t="s">
        <v>1954</v>
      </c>
      <c r="R1356"/>
      <c r="S1356"/>
      <c r="T1356"/>
      <c r="U1356"/>
      <c r="V1356"/>
      <c r="W1356" t="s">
        <v>2664</v>
      </c>
      <c r="X1356" s="1">
        <v>51512</v>
      </c>
    </row>
    <row r="1357" spans="1:24">
      <c r="A1357" t="s">
        <v>2313</v>
      </c>
      <c r="B1357" t="s">
        <v>2327</v>
      </c>
      <c r="C1357" t="s">
        <v>2229</v>
      </c>
      <c r="D1357" t="s">
        <v>2391</v>
      </c>
      <c r="E1357" t="s">
        <v>2565</v>
      </c>
      <c r="F1357" t="s">
        <v>2651</v>
      </c>
      <c r="G1357" t="s">
        <v>2653</v>
      </c>
      <c r="H1357">
        <v>37100</v>
      </c>
      <c r="I1357" t="s">
        <v>2656</v>
      </c>
      <c r="J1357" s="1">
        <v>44207</v>
      </c>
      <c r="K1357" s="1">
        <v>44207</v>
      </c>
      <c r="L1357">
        <v>320210058777</v>
      </c>
      <c r="M1357" t="s">
        <v>2662</v>
      </c>
      <c r="N1357" s="1">
        <v>44227</v>
      </c>
      <c r="O1357" t="str">
        <f t="shared" si="43"/>
        <v>정상</v>
      </c>
      <c r="P1357" t="str">
        <f t="shared" si="44"/>
        <v>엠피조은</v>
      </c>
      <c r="Q1357" t="s">
        <v>1954</v>
      </c>
      <c r="R1357"/>
      <c r="S1357"/>
      <c r="T1357"/>
      <c r="U1357"/>
      <c r="V1357"/>
      <c r="W1357" t="s">
        <v>1958</v>
      </c>
      <c r="X1357" s="1">
        <v>51512</v>
      </c>
    </row>
    <row r="1358" spans="1:24">
      <c r="A1358" t="s">
        <v>2313</v>
      </c>
      <c r="B1358" t="s">
        <v>2327</v>
      </c>
      <c r="C1358" t="s">
        <v>2229</v>
      </c>
      <c r="D1358" t="s">
        <v>2474</v>
      </c>
      <c r="E1358" t="s">
        <v>2529</v>
      </c>
      <c r="F1358" t="s">
        <v>2651</v>
      </c>
      <c r="G1358" t="s">
        <v>2653</v>
      </c>
      <c r="H1358">
        <v>21000</v>
      </c>
      <c r="I1358" t="s">
        <v>2656</v>
      </c>
      <c r="J1358" s="1">
        <v>44204</v>
      </c>
      <c r="K1358" s="1">
        <v>44204</v>
      </c>
      <c r="L1358">
        <v>20210125306</v>
      </c>
      <c r="M1358" t="s">
        <v>2662</v>
      </c>
      <c r="N1358" s="1">
        <v>44227</v>
      </c>
      <c r="O1358" t="str">
        <f t="shared" si="43"/>
        <v>정상</v>
      </c>
      <c r="P1358" t="str">
        <f t="shared" si="44"/>
        <v>엠피조은</v>
      </c>
      <c r="Q1358" t="s">
        <v>1954</v>
      </c>
      <c r="R1358"/>
      <c r="S1358"/>
      <c r="T1358"/>
      <c r="U1358"/>
      <c r="V1358"/>
      <c r="W1358" t="s">
        <v>1958</v>
      </c>
      <c r="X1358"/>
    </row>
    <row r="1359" spans="1:24">
      <c r="A1359" t="s">
        <v>2313</v>
      </c>
      <c r="B1359" t="s">
        <v>2327</v>
      </c>
      <c r="C1359" t="s">
        <v>2345</v>
      </c>
      <c r="D1359" t="s">
        <v>2474</v>
      </c>
      <c r="E1359" t="s">
        <v>2497</v>
      </c>
      <c r="F1359" t="s">
        <v>2651</v>
      </c>
      <c r="G1359" t="s">
        <v>2654</v>
      </c>
      <c r="H1359">
        <v>22552</v>
      </c>
      <c r="I1359" t="s">
        <v>2658</v>
      </c>
      <c r="J1359" s="1">
        <v>44204</v>
      </c>
      <c r="K1359" s="1">
        <v>44204</v>
      </c>
      <c r="L1359">
        <v>20210124900</v>
      </c>
      <c r="M1359" t="s">
        <v>2662</v>
      </c>
      <c r="N1359" s="1">
        <v>44227</v>
      </c>
      <c r="O1359" t="str">
        <f t="shared" si="43"/>
        <v>정상</v>
      </c>
      <c r="P1359" t="str">
        <f t="shared" si="44"/>
        <v>엠피조은</v>
      </c>
      <c r="Q1359" t="s">
        <v>1954</v>
      </c>
      <c r="R1359"/>
      <c r="S1359"/>
      <c r="T1359"/>
      <c r="U1359"/>
      <c r="V1359"/>
      <c r="W1359" t="s">
        <v>1958</v>
      </c>
      <c r="X1359"/>
    </row>
    <row r="1360" spans="1:24">
      <c r="A1360" t="s">
        <v>2304</v>
      </c>
      <c r="B1360" t="s">
        <v>2319</v>
      </c>
      <c r="C1360" t="s">
        <v>2335</v>
      </c>
      <c r="D1360" t="s">
        <v>2371</v>
      </c>
      <c r="E1360" t="s">
        <v>2500</v>
      </c>
      <c r="F1360" t="s">
        <v>2651</v>
      </c>
      <c r="G1360" t="s">
        <v>2653</v>
      </c>
      <c r="H1360">
        <v>10500</v>
      </c>
      <c r="I1360" t="s">
        <v>2656</v>
      </c>
      <c r="J1360" s="1">
        <v>44204</v>
      </c>
      <c r="K1360" s="1">
        <v>44204</v>
      </c>
      <c r="L1360">
        <v>20210131120</v>
      </c>
      <c r="M1360" t="s">
        <v>2662</v>
      </c>
      <c r="N1360" s="1">
        <v>44227</v>
      </c>
      <c r="O1360" t="str">
        <f t="shared" si="43"/>
        <v>정상</v>
      </c>
      <c r="P1360" t="str">
        <f t="shared" si="44"/>
        <v>엠피가온</v>
      </c>
      <c r="Q1360" t="s">
        <v>1954</v>
      </c>
      <c r="R1360"/>
      <c r="S1360"/>
      <c r="T1360"/>
      <c r="U1360"/>
      <c r="V1360"/>
      <c r="W1360" t="s">
        <v>1958</v>
      </c>
      <c r="X1360"/>
    </row>
    <row r="1361" spans="1:24">
      <c r="A1361" t="s">
        <v>2305</v>
      </c>
      <c r="B1361" t="s">
        <v>2328</v>
      </c>
      <c r="C1361" t="s">
        <v>2347</v>
      </c>
      <c r="D1361" t="s">
        <v>2392</v>
      </c>
      <c r="E1361" t="s">
        <v>2163</v>
      </c>
      <c r="F1361" t="s">
        <v>2651</v>
      </c>
      <c r="G1361" t="s">
        <v>2653</v>
      </c>
      <c r="H1361">
        <v>41404</v>
      </c>
      <c r="I1361" t="s">
        <v>2656</v>
      </c>
      <c r="J1361" s="1">
        <v>44204</v>
      </c>
      <c r="K1361" s="1">
        <v>44204</v>
      </c>
      <c r="L1361">
        <v>20210125408</v>
      </c>
      <c r="M1361" t="s">
        <v>2662</v>
      </c>
      <c r="N1361" s="1">
        <v>44227</v>
      </c>
      <c r="O1361" t="str">
        <f t="shared" si="43"/>
        <v>정상</v>
      </c>
      <c r="P1361" t="s">
        <v>6822</v>
      </c>
      <c r="Q1361" t="s">
        <v>1954</v>
      </c>
      <c r="R1361"/>
      <c r="S1361"/>
      <c r="T1361"/>
      <c r="U1361"/>
      <c r="V1361"/>
      <c r="W1361" t="s">
        <v>1958</v>
      </c>
      <c r="X1361"/>
    </row>
    <row r="1362" spans="1:24">
      <c r="A1362" t="s">
        <v>2308</v>
      </c>
      <c r="B1362" t="s">
        <v>2322</v>
      </c>
      <c r="C1362" t="s">
        <v>2339</v>
      </c>
      <c r="D1362" t="s">
        <v>2454</v>
      </c>
      <c r="E1362" t="s">
        <v>2501</v>
      </c>
      <c r="F1362" t="s">
        <v>2651</v>
      </c>
      <c r="G1362" t="s">
        <v>2653</v>
      </c>
      <c r="H1362">
        <v>31100</v>
      </c>
      <c r="I1362" t="s">
        <v>2657</v>
      </c>
      <c r="J1362" s="1">
        <v>44204</v>
      </c>
      <c r="K1362" s="1">
        <v>44204</v>
      </c>
      <c r="L1362">
        <v>20210136807</v>
      </c>
      <c r="M1362" t="s">
        <v>2662</v>
      </c>
      <c r="N1362" s="1">
        <v>44227</v>
      </c>
      <c r="O1362" t="str">
        <f t="shared" si="43"/>
        <v>정상</v>
      </c>
      <c r="P1362" t="str">
        <f t="shared" si="44"/>
        <v>엠피상동</v>
      </c>
      <c r="Q1362" t="s">
        <v>1954</v>
      </c>
      <c r="R1362"/>
      <c r="S1362"/>
      <c r="T1362"/>
      <c r="U1362"/>
      <c r="V1362"/>
      <c r="W1362" t="s">
        <v>1958</v>
      </c>
      <c r="X1362"/>
    </row>
    <row r="1363" spans="1:24">
      <c r="A1363" t="s">
        <v>2304</v>
      </c>
      <c r="B1363" t="s">
        <v>2319</v>
      </c>
      <c r="C1363" t="s">
        <v>2335</v>
      </c>
      <c r="D1363" t="s">
        <v>2420</v>
      </c>
      <c r="E1363" t="s">
        <v>2497</v>
      </c>
      <c r="F1363" t="s">
        <v>2651</v>
      </c>
      <c r="G1363" t="s">
        <v>2653</v>
      </c>
      <c r="H1363">
        <v>30020</v>
      </c>
      <c r="I1363" t="s">
        <v>2656</v>
      </c>
      <c r="J1363" s="1">
        <v>44204</v>
      </c>
      <c r="K1363" s="1">
        <v>44204</v>
      </c>
      <c r="L1363">
        <v>20210140542</v>
      </c>
      <c r="M1363" t="s">
        <v>2662</v>
      </c>
      <c r="N1363" s="1">
        <v>44227</v>
      </c>
      <c r="O1363" t="str">
        <f t="shared" si="43"/>
        <v>정상</v>
      </c>
      <c r="P1363" t="str">
        <f t="shared" si="44"/>
        <v>엠피가온</v>
      </c>
      <c r="Q1363" t="s">
        <v>1954</v>
      </c>
      <c r="R1363"/>
      <c r="S1363"/>
      <c r="T1363"/>
      <c r="U1363"/>
      <c r="V1363"/>
      <c r="W1363" t="s">
        <v>1958</v>
      </c>
      <c r="X1363"/>
    </row>
    <row r="1364" spans="1:24">
      <c r="A1364" t="s">
        <v>2312</v>
      </c>
      <c r="B1364"/>
      <c r="C1364"/>
      <c r="D1364" t="s">
        <v>2480</v>
      </c>
      <c r="E1364" t="s">
        <v>2529</v>
      </c>
      <c r="F1364" t="s">
        <v>2651</v>
      </c>
      <c r="G1364" t="s">
        <v>2653</v>
      </c>
      <c r="H1364">
        <v>45310</v>
      </c>
      <c r="I1364" t="s">
        <v>2656</v>
      </c>
      <c r="J1364" s="1">
        <v>44204</v>
      </c>
      <c r="K1364" s="1">
        <v>44204</v>
      </c>
      <c r="L1364">
        <v>20210138819</v>
      </c>
      <c r="M1364" t="s">
        <v>2662</v>
      </c>
      <c r="N1364" s="1">
        <v>44227</v>
      </c>
      <c r="O1364" t="str">
        <f t="shared" si="43"/>
        <v>정상</v>
      </c>
      <c r="P1364" t="str">
        <f t="shared" si="44"/>
        <v>엠피피스토스</v>
      </c>
      <c r="Q1364" t="s">
        <v>1954</v>
      </c>
      <c r="R1364"/>
      <c r="S1364"/>
      <c r="T1364"/>
      <c r="U1364"/>
      <c r="V1364"/>
      <c r="W1364" t="s">
        <v>1958</v>
      </c>
      <c r="X1364"/>
    </row>
    <row r="1365" spans="1:24">
      <c r="A1365" t="s">
        <v>2308</v>
      </c>
      <c r="B1365" t="s">
        <v>2322</v>
      </c>
      <c r="C1365" t="s">
        <v>2339</v>
      </c>
      <c r="D1365" t="s">
        <v>2469</v>
      </c>
      <c r="E1365" t="s">
        <v>2502</v>
      </c>
      <c r="F1365" t="s">
        <v>2651</v>
      </c>
      <c r="G1365" t="s">
        <v>2654</v>
      </c>
      <c r="H1365">
        <v>20000</v>
      </c>
      <c r="I1365" t="s">
        <v>2656</v>
      </c>
      <c r="J1365" s="1">
        <v>44204</v>
      </c>
      <c r="K1365" s="1">
        <v>44204</v>
      </c>
      <c r="L1365">
        <v>20210133855</v>
      </c>
      <c r="M1365" t="s">
        <v>2662</v>
      </c>
      <c r="N1365" s="1">
        <v>44227</v>
      </c>
      <c r="O1365" t="str">
        <f t="shared" si="43"/>
        <v>정상</v>
      </c>
      <c r="P1365" t="str">
        <f t="shared" si="44"/>
        <v>엠피상동</v>
      </c>
      <c r="Q1365" t="s">
        <v>1954</v>
      </c>
      <c r="R1365"/>
      <c r="S1365"/>
      <c r="T1365"/>
      <c r="U1365"/>
      <c r="V1365"/>
      <c r="W1365" t="s">
        <v>1960</v>
      </c>
      <c r="X1365"/>
    </row>
    <row r="1366" spans="1:24">
      <c r="A1366" t="s">
        <v>2302</v>
      </c>
      <c r="B1366" t="s">
        <v>2317</v>
      </c>
      <c r="C1366" t="s">
        <v>2352</v>
      </c>
      <c r="D1366" t="s">
        <v>2400</v>
      </c>
      <c r="E1366" t="s">
        <v>2524</v>
      </c>
      <c r="F1366" t="s">
        <v>2651</v>
      </c>
      <c r="G1366" t="s">
        <v>2653</v>
      </c>
      <c r="H1366">
        <v>52140</v>
      </c>
      <c r="I1366" t="s">
        <v>2657</v>
      </c>
      <c r="J1366" s="1">
        <v>44204</v>
      </c>
      <c r="K1366" s="1">
        <v>44204</v>
      </c>
      <c r="L1366">
        <v>20210141758</v>
      </c>
      <c r="M1366" t="s">
        <v>2662</v>
      </c>
      <c r="N1366" s="1">
        <v>44227</v>
      </c>
      <c r="O1366" t="str">
        <f t="shared" si="43"/>
        <v>정상</v>
      </c>
      <c r="P1366" t="str">
        <f t="shared" si="44"/>
        <v>엠피송내</v>
      </c>
      <c r="Q1366" t="s">
        <v>1954</v>
      </c>
      <c r="R1366"/>
      <c r="S1366"/>
      <c r="T1366"/>
      <c r="U1366"/>
      <c r="V1366"/>
      <c r="W1366" t="s">
        <v>1958</v>
      </c>
      <c r="X1366"/>
    </row>
    <row r="1367" spans="1:24">
      <c r="A1367" t="s">
        <v>2306</v>
      </c>
      <c r="B1367" t="s">
        <v>2321</v>
      </c>
      <c r="C1367"/>
      <c r="D1367" t="s">
        <v>2487</v>
      </c>
      <c r="E1367" t="s">
        <v>2573</v>
      </c>
      <c r="F1367" t="s">
        <v>2651</v>
      </c>
      <c r="G1367" t="s">
        <v>2655</v>
      </c>
      <c r="H1367">
        <v>6862</v>
      </c>
      <c r="I1367" t="s">
        <v>2656</v>
      </c>
      <c r="J1367" s="1">
        <v>44204</v>
      </c>
      <c r="K1367" s="1">
        <v>44204</v>
      </c>
      <c r="L1367">
        <v>20210131311</v>
      </c>
      <c r="M1367" t="s">
        <v>2662</v>
      </c>
      <c r="N1367" s="1">
        <v>44227</v>
      </c>
      <c r="O1367" t="str">
        <f t="shared" si="43"/>
        <v>정상</v>
      </c>
      <c r="P1367" t="str">
        <f t="shared" si="44"/>
        <v>엠피여주</v>
      </c>
      <c r="Q1367" t="s">
        <v>1954</v>
      </c>
      <c r="R1367"/>
      <c r="S1367"/>
      <c r="T1367"/>
      <c r="U1367"/>
      <c r="V1367"/>
      <c r="W1367" t="s">
        <v>1958</v>
      </c>
      <c r="X1367"/>
    </row>
    <row r="1368" spans="1:24">
      <c r="A1368" t="s">
        <v>2314</v>
      </c>
      <c r="B1368" t="s">
        <v>2329</v>
      </c>
      <c r="C1368" t="s">
        <v>2354</v>
      </c>
      <c r="D1368" t="s">
        <v>2428</v>
      </c>
      <c r="E1368" t="s">
        <v>2557</v>
      </c>
      <c r="F1368" t="s">
        <v>2651</v>
      </c>
      <c r="G1368" t="s">
        <v>2653</v>
      </c>
      <c r="H1368">
        <v>57700</v>
      </c>
      <c r="I1368" t="s">
        <v>2656</v>
      </c>
      <c r="J1368" s="1">
        <v>44204</v>
      </c>
      <c r="K1368" s="1">
        <v>44204</v>
      </c>
      <c r="L1368">
        <v>20210126709</v>
      </c>
      <c r="M1368" t="s">
        <v>2662</v>
      </c>
      <c r="N1368" s="1">
        <v>44227</v>
      </c>
      <c r="O1368" t="str">
        <f t="shared" si="43"/>
        <v>정상</v>
      </c>
      <c r="P1368" t="s">
        <v>6834</v>
      </c>
      <c r="Q1368" t="s">
        <v>1954</v>
      </c>
      <c r="R1368"/>
      <c r="S1368"/>
      <c r="T1368"/>
      <c r="U1368"/>
      <c r="V1368"/>
      <c r="W1368" t="s">
        <v>1958</v>
      </c>
      <c r="X1368"/>
    </row>
    <row r="1369" spans="1:24">
      <c r="A1369" t="s">
        <v>2302</v>
      </c>
      <c r="B1369" t="s">
        <v>2317</v>
      </c>
      <c r="C1369" t="s">
        <v>2236</v>
      </c>
      <c r="D1369" t="s">
        <v>2369</v>
      </c>
      <c r="E1369" t="s">
        <v>2637</v>
      </c>
      <c r="F1369" t="s">
        <v>2651</v>
      </c>
      <c r="G1369" t="s">
        <v>2653</v>
      </c>
      <c r="H1369">
        <v>14500</v>
      </c>
      <c r="I1369" t="s">
        <v>2656</v>
      </c>
      <c r="J1369" s="1">
        <v>44204</v>
      </c>
      <c r="K1369" s="1">
        <v>44204</v>
      </c>
      <c r="L1369" t="s">
        <v>1334</v>
      </c>
      <c r="M1369" t="s">
        <v>2662</v>
      </c>
      <c r="N1369" s="1">
        <v>44227</v>
      </c>
      <c r="O1369" t="str">
        <f t="shared" si="43"/>
        <v>정상</v>
      </c>
      <c r="P1369" t="str">
        <f t="shared" si="44"/>
        <v>엠피송내</v>
      </c>
      <c r="Q1369" t="s">
        <v>1954</v>
      </c>
      <c r="R1369"/>
      <c r="S1369"/>
      <c r="T1369"/>
      <c r="U1369"/>
      <c r="V1369"/>
      <c r="W1369" t="s">
        <v>2664</v>
      </c>
      <c r="X1369"/>
    </row>
    <row r="1370" spans="1:24">
      <c r="A1370" t="s">
        <v>2305</v>
      </c>
      <c r="B1370" t="s">
        <v>2320</v>
      </c>
      <c r="C1370" t="s">
        <v>2334</v>
      </c>
      <c r="D1370" t="s">
        <v>2372</v>
      </c>
      <c r="E1370" t="s">
        <v>2637</v>
      </c>
      <c r="F1370" t="s">
        <v>2651</v>
      </c>
      <c r="G1370" t="s">
        <v>2653</v>
      </c>
      <c r="H1370">
        <v>34410</v>
      </c>
      <c r="I1370" t="s">
        <v>2656</v>
      </c>
      <c r="J1370" s="1">
        <v>44204</v>
      </c>
      <c r="K1370" s="1">
        <v>44204</v>
      </c>
      <c r="L1370" t="s">
        <v>1335</v>
      </c>
      <c r="M1370" t="s">
        <v>2662</v>
      </c>
      <c r="N1370" s="1">
        <v>44227</v>
      </c>
      <c r="O1370" t="str">
        <f t="shared" si="43"/>
        <v>정상</v>
      </c>
      <c r="P1370" t="s">
        <v>6833</v>
      </c>
      <c r="Q1370" t="s">
        <v>1954</v>
      </c>
      <c r="R1370"/>
      <c r="S1370"/>
      <c r="T1370"/>
      <c r="U1370"/>
      <c r="V1370"/>
      <c r="W1370" t="s">
        <v>1958</v>
      </c>
      <c r="X1370"/>
    </row>
    <row r="1371" spans="1:24">
      <c r="A1371" t="s">
        <v>2305</v>
      </c>
      <c r="B1371" t="s">
        <v>2320</v>
      </c>
      <c r="C1371" t="s">
        <v>2334</v>
      </c>
      <c r="D1371" t="s">
        <v>2372</v>
      </c>
      <c r="E1371" t="s">
        <v>2603</v>
      </c>
      <c r="F1371" t="s">
        <v>2651</v>
      </c>
      <c r="G1371" t="s">
        <v>2653</v>
      </c>
      <c r="H1371">
        <v>28810</v>
      </c>
      <c r="I1371" t="s">
        <v>2656</v>
      </c>
      <c r="J1371" s="1">
        <v>44204</v>
      </c>
      <c r="K1371" s="1">
        <v>44204</v>
      </c>
      <c r="L1371" t="s">
        <v>1336</v>
      </c>
      <c r="M1371" t="s">
        <v>2662</v>
      </c>
      <c r="N1371" s="1">
        <v>44227</v>
      </c>
      <c r="O1371" t="str">
        <f t="shared" si="43"/>
        <v>정상</v>
      </c>
      <c r="P1371" t="s">
        <v>988</v>
      </c>
      <c r="Q1371" t="s">
        <v>1954</v>
      </c>
      <c r="R1371"/>
      <c r="S1371"/>
      <c r="T1371"/>
      <c r="U1371"/>
      <c r="V1371"/>
      <c r="W1371" t="s">
        <v>1958</v>
      </c>
      <c r="X1371"/>
    </row>
    <row r="1372" spans="1:24">
      <c r="A1372" t="s">
        <v>2312</v>
      </c>
      <c r="B1372" t="s">
        <v>2324</v>
      </c>
      <c r="C1372" t="s">
        <v>2342</v>
      </c>
      <c r="D1372" t="s">
        <v>2488</v>
      </c>
      <c r="E1372" t="s">
        <v>2597</v>
      </c>
      <c r="F1372" t="s">
        <v>2651</v>
      </c>
      <c r="G1372" t="s">
        <v>2653</v>
      </c>
      <c r="H1372">
        <v>105750</v>
      </c>
      <c r="I1372" t="s">
        <v>2656</v>
      </c>
      <c r="J1372" s="1">
        <v>44204</v>
      </c>
      <c r="K1372" s="1">
        <v>44204</v>
      </c>
      <c r="L1372" t="s">
        <v>1337</v>
      </c>
      <c r="M1372" t="s">
        <v>2662</v>
      </c>
      <c r="N1372" s="1">
        <v>44227</v>
      </c>
      <c r="O1372" t="str">
        <f t="shared" si="43"/>
        <v>정상</v>
      </c>
      <c r="P1372" t="str">
        <f t="shared" si="44"/>
        <v>엠피피스토스</v>
      </c>
      <c r="Q1372" t="s">
        <v>1954</v>
      </c>
      <c r="R1372"/>
      <c r="S1372"/>
      <c r="T1372"/>
      <c r="U1372"/>
      <c r="V1372"/>
      <c r="W1372" t="s">
        <v>1958</v>
      </c>
      <c r="X1372"/>
    </row>
    <row r="1373" spans="1:24">
      <c r="A1373" t="s">
        <v>2302</v>
      </c>
      <c r="B1373" t="s">
        <v>2317</v>
      </c>
      <c r="C1373" t="s">
        <v>2236</v>
      </c>
      <c r="D1373" t="s">
        <v>2369</v>
      </c>
      <c r="E1373" t="s">
        <v>2531</v>
      </c>
      <c r="F1373" t="s">
        <v>2651</v>
      </c>
      <c r="G1373" t="s">
        <v>2653</v>
      </c>
      <c r="H1373">
        <v>17900</v>
      </c>
      <c r="I1373" t="s">
        <v>2657</v>
      </c>
      <c r="J1373" s="1">
        <v>44204</v>
      </c>
      <c r="K1373" s="1">
        <v>44204</v>
      </c>
      <c r="L1373" t="s">
        <v>1338</v>
      </c>
      <c r="M1373" t="s">
        <v>2662</v>
      </c>
      <c r="N1373" s="1">
        <v>44227</v>
      </c>
      <c r="O1373" t="str">
        <f t="shared" si="43"/>
        <v>정상</v>
      </c>
      <c r="P1373" t="str">
        <f t="shared" si="44"/>
        <v>엠피송내</v>
      </c>
      <c r="Q1373" t="s">
        <v>1954</v>
      </c>
      <c r="R1373"/>
      <c r="S1373"/>
      <c r="T1373"/>
      <c r="U1373"/>
      <c r="V1373"/>
      <c r="W1373" t="s">
        <v>1958</v>
      </c>
      <c r="X1373"/>
    </row>
    <row r="1374" spans="1:24">
      <c r="A1374" t="s">
        <v>2302</v>
      </c>
      <c r="B1374" t="s">
        <v>2317</v>
      </c>
      <c r="C1374" t="s">
        <v>2352</v>
      </c>
      <c r="D1374" t="s">
        <v>2369</v>
      </c>
      <c r="E1374" t="s">
        <v>2531</v>
      </c>
      <c r="F1374" t="s">
        <v>2651</v>
      </c>
      <c r="G1374" t="s">
        <v>2653</v>
      </c>
      <c r="H1374">
        <v>16410</v>
      </c>
      <c r="I1374" t="s">
        <v>2656</v>
      </c>
      <c r="J1374" s="1">
        <v>44204</v>
      </c>
      <c r="K1374" s="1">
        <v>44204</v>
      </c>
      <c r="L1374" t="s">
        <v>1339</v>
      </c>
      <c r="M1374" t="s">
        <v>2662</v>
      </c>
      <c r="N1374" s="1">
        <v>44227</v>
      </c>
      <c r="O1374" t="str">
        <f t="shared" si="43"/>
        <v>정상</v>
      </c>
      <c r="P1374" t="str">
        <f t="shared" si="44"/>
        <v>엠피송내</v>
      </c>
      <c r="Q1374" t="s">
        <v>1954</v>
      </c>
      <c r="R1374"/>
      <c r="S1374"/>
      <c r="T1374"/>
      <c r="U1374"/>
      <c r="V1374"/>
      <c r="W1374" t="s">
        <v>1958</v>
      </c>
      <c r="X1374"/>
    </row>
    <row r="1375" spans="1:24">
      <c r="A1375" t="s">
        <v>2302</v>
      </c>
      <c r="B1375" t="s">
        <v>2317</v>
      </c>
      <c r="C1375" t="s">
        <v>2352</v>
      </c>
      <c r="D1375" t="s">
        <v>2489</v>
      </c>
      <c r="E1375" t="s">
        <v>2579</v>
      </c>
      <c r="F1375" t="s">
        <v>2651</v>
      </c>
      <c r="G1375" t="s">
        <v>2653</v>
      </c>
      <c r="H1375">
        <v>100000</v>
      </c>
      <c r="I1375" t="s">
        <v>2657</v>
      </c>
      <c r="J1375" s="1">
        <v>44204</v>
      </c>
      <c r="K1375" s="1">
        <v>44204</v>
      </c>
      <c r="L1375" t="s">
        <v>1340</v>
      </c>
      <c r="M1375" t="s">
        <v>2662</v>
      </c>
      <c r="N1375" s="1">
        <v>44227</v>
      </c>
      <c r="O1375" t="str">
        <f t="shared" si="43"/>
        <v>정상</v>
      </c>
      <c r="P1375" t="str">
        <f t="shared" si="44"/>
        <v>엠피송내</v>
      </c>
      <c r="Q1375" t="s">
        <v>1954</v>
      </c>
      <c r="R1375"/>
      <c r="S1375"/>
      <c r="T1375"/>
      <c r="U1375"/>
      <c r="V1375"/>
      <c r="W1375" t="s">
        <v>1958</v>
      </c>
      <c r="X1375"/>
    </row>
    <row r="1376" spans="1:24">
      <c r="A1376" t="s">
        <v>2302</v>
      </c>
      <c r="B1376" t="s">
        <v>2317</v>
      </c>
      <c r="C1376" t="s">
        <v>2236</v>
      </c>
      <c r="D1376" t="s">
        <v>2489</v>
      </c>
      <c r="E1376" t="s">
        <v>2530</v>
      </c>
      <c r="F1376" t="s">
        <v>2651</v>
      </c>
      <c r="G1376" t="s">
        <v>2653</v>
      </c>
      <c r="H1376">
        <v>86000</v>
      </c>
      <c r="I1376" t="s">
        <v>2656</v>
      </c>
      <c r="J1376" s="1">
        <v>44204</v>
      </c>
      <c r="K1376" s="1">
        <v>44204</v>
      </c>
      <c r="L1376" t="s">
        <v>1341</v>
      </c>
      <c r="M1376" t="s">
        <v>2662</v>
      </c>
      <c r="N1376" s="1">
        <v>44227</v>
      </c>
      <c r="O1376" t="str">
        <f t="shared" si="43"/>
        <v>정상</v>
      </c>
      <c r="P1376" t="str">
        <f t="shared" si="44"/>
        <v>엠피송내</v>
      </c>
      <c r="Q1376" t="s">
        <v>1954</v>
      </c>
      <c r="R1376"/>
      <c r="S1376"/>
      <c r="T1376"/>
      <c r="U1376"/>
      <c r="V1376"/>
      <c r="W1376" t="s">
        <v>1960</v>
      </c>
      <c r="X1376"/>
    </row>
    <row r="1377" spans="1:24">
      <c r="A1377" t="s">
        <v>2308</v>
      </c>
      <c r="B1377" t="s">
        <v>2322</v>
      </c>
      <c r="C1377" t="s">
        <v>2353</v>
      </c>
      <c r="D1377" t="s">
        <v>2464</v>
      </c>
      <c r="E1377" t="s">
        <v>2146</v>
      </c>
      <c r="F1377" t="s">
        <v>2651</v>
      </c>
      <c r="G1377" t="s">
        <v>2653</v>
      </c>
      <c r="H1377">
        <v>42000</v>
      </c>
      <c r="I1377" t="s">
        <v>2656</v>
      </c>
      <c r="J1377" s="1">
        <v>44204</v>
      </c>
      <c r="K1377" s="1">
        <v>44204</v>
      </c>
      <c r="L1377" t="s">
        <v>1342</v>
      </c>
      <c r="M1377" t="s">
        <v>2662</v>
      </c>
      <c r="N1377" s="1">
        <v>44227</v>
      </c>
      <c r="O1377" t="str">
        <f t="shared" si="43"/>
        <v>정상</v>
      </c>
      <c r="P1377" t="str">
        <f t="shared" si="44"/>
        <v>엠피상동</v>
      </c>
      <c r="Q1377" t="s">
        <v>1954</v>
      </c>
      <c r="R1377"/>
      <c r="S1377"/>
      <c r="T1377"/>
      <c r="U1377"/>
      <c r="V1377"/>
      <c r="W1377" t="s">
        <v>1958</v>
      </c>
      <c r="X1377"/>
    </row>
    <row r="1378" spans="1:24">
      <c r="A1378" t="s">
        <v>2312</v>
      </c>
      <c r="B1378" t="s">
        <v>2324</v>
      </c>
      <c r="C1378" t="s">
        <v>2360</v>
      </c>
      <c r="D1378" t="s">
        <v>2423</v>
      </c>
      <c r="E1378" t="s">
        <v>2542</v>
      </c>
      <c r="F1378" t="s">
        <v>2651</v>
      </c>
      <c r="G1378" t="s">
        <v>2655</v>
      </c>
      <c r="H1378">
        <v>46740</v>
      </c>
      <c r="I1378" t="s">
        <v>2656</v>
      </c>
      <c r="J1378" s="1">
        <v>44204</v>
      </c>
      <c r="K1378" s="1">
        <v>44204</v>
      </c>
      <c r="L1378">
        <v>320210053964</v>
      </c>
      <c r="M1378" t="s">
        <v>2662</v>
      </c>
      <c r="N1378" s="1">
        <v>44227</v>
      </c>
      <c r="O1378" t="str">
        <f t="shared" si="43"/>
        <v>정상</v>
      </c>
      <c r="P1378" t="str">
        <f t="shared" si="44"/>
        <v>엠피피스토스</v>
      </c>
      <c r="Q1378" t="s">
        <v>1954</v>
      </c>
      <c r="R1378"/>
      <c r="S1378"/>
      <c r="T1378"/>
      <c r="U1378"/>
      <c r="V1378"/>
      <c r="W1378" t="s">
        <v>1958</v>
      </c>
      <c r="X1378" s="1">
        <v>49682</v>
      </c>
    </row>
    <row r="1379" spans="1:24">
      <c r="A1379" t="s">
        <v>2312</v>
      </c>
      <c r="B1379" t="s">
        <v>2324</v>
      </c>
      <c r="C1379" t="s">
        <v>2358</v>
      </c>
      <c r="D1379" t="s">
        <v>2423</v>
      </c>
      <c r="E1379" t="s">
        <v>2542</v>
      </c>
      <c r="F1379" t="s">
        <v>2651</v>
      </c>
      <c r="G1379" t="s">
        <v>2653</v>
      </c>
      <c r="H1379">
        <v>110720</v>
      </c>
      <c r="I1379" t="s">
        <v>2656</v>
      </c>
      <c r="J1379" s="1">
        <v>44204</v>
      </c>
      <c r="K1379" s="1">
        <v>44204</v>
      </c>
      <c r="L1379">
        <v>320210052606</v>
      </c>
      <c r="M1379" t="s">
        <v>2662</v>
      </c>
      <c r="N1379" s="1">
        <v>44227</v>
      </c>
      <c r="O1379" t="str">
        <f t="shared" si="43"/>
        <v>정상</v>
      </c>
      <c r="P1379" t="str">
        <f t="shared" si="44"/>
        <v>엠피피스토스</v>
      </c>
      <c r="Q1379" t="s">
        <v>1954</v>
      </c>
      <c r="R1379"/>
      <c r="S1379"/>
      <c r="T1379"/>
      <c r="U1379"/>
      <c r="V1379"/>
      <c r="W1379" t="s">
        <v>2664</v>
      </c>
      <c r="X1379" s="1">
        <v>51509</v>
      </c>
    </row>
    <row r="1380" spans="1:24">
      <c r="A1380" t="s">
        <v>2308</v>
      </c>
      <c r="B1380" t="s">
        <v>2322</v>
      </c>
      <c r="C1380" t="s">
        <v>2353</v>
      </c>
      <c r="D1380" t="s">
        <v>2464</v>
      </c>
      <c r="E1380" t="s">
        <v>2511</v>
      </c>
      <c r="F1380" t="s">
        <v>2651</v>
      </c>
      <c r="G1380" t="s">
        <v>2653</v>
      </c>
      <c r="H1380">
        <v>30000</v>
      </c>
      <c r="I1380" t="s">
        <v>2656</v>
      </c>
      <c r="J1380" s="1">
        <v>44204</v>
      </c>
      <c r="K1380" s="1">
        <v>44204</v>
      </c>
      <c r="L1380" t="s">
        <v>1343</v>
      </c>
      <c r="M1380" t="s">
        <v>2662</v>
      </c>
      <c r="N1380" s="1">
        <v>44227</v>
      </c>
      <c r="O1380" t="str">
        <f t="shared" si="43"/>
        <v>정상</v>
      </c>
      <c r="P1380" t="str">
        <f t="shared" si="44"/>
        <v>엠피상동</v>
      </c>
      <c r="Q1380" t="s">
        <v>1954</v>
      </c>
      <c r="R1380"/>
      <c r="S1380"/>
      <c r="T1380"/>
      <c r="U1380"/>
      <c r="V1380"/>
      <c r="W1380" t="s">
        <v>2664</v>
      </c>
      <c r="X1380"/>
    </row>
    <row r="1381" spans="1:24">
      <c r="A1381" t="s">
        <v>2312</v>
      </c>
      <c r="B1381" t="s">
        <v>2324</v>
      </c>
      <c r="C1381" t="s">
        <v>2342</v>
      </c>
      <c r="D1381" t="s">
        <v>2088</v>
      </c>
      <c r="E1381" t="s">
        <v>2512</v>
      </c>
      <c r="F1381" t="s">
        <v>2651</v>
      </c>
      <c r="G1381" t="s">
        <v>2653</v>
      </c>
      <c r="H1381">
        <v>30000</v>
      </c>
      <c r="I1381" t="s">
        <v>2656</v>
      </c>
      <c r="J1381" s="1">
        <v>44204</v>
      </c>
      <c r="K1381" s="1">
        <v>44204</v>
      </c>
      <c r="L1381" t="s">
        <v>1344</v>
      </c>
      <c r="M1381" t="s">
        <v>2662</v>
      </c>
      <c r="N1381" s="1">
        <v>44227</v>
      </c>
      <c r="O1381" t="str">
        <f t="shared" si="43"/>
        <v>정상</v>
      </c>
      <c r="P1381" t="str">
        <f t="shared" si="44"/>
        <v>엠피피스토스</v>
      </c>
      <c r="Q1381" t="s">
        <v>1954</v>
      </c>
      <c r="R1381"/>
      <c r="S1381"/>
      <c r="T1381"/>
      <c r="U1381"/>
      <c r="V1381"/>
      <c r="W1381" t="s">
        <v>1958</v>
      </c>
      <c r="X1381"/>
    </row>
    <row r="1382" spans="1:24">
      <c r="A1382" t="s">
        <v>2308</v>
      </c>
      <c r="B1382" t="s">
        <v>2322</v>
      </c>
      <c r="C1382" t="s">
        <v>2339</v>
      </c>
      <c r="D1382" t="s">
        <v>2473</v>
      </c>
      <c r="E1382" t="s">
        <v>2511</v>
      </c>
      <c r="F1382" t="s">
        <v>2651</v>
      </c>
      <c r="G1382" t="s">
        <v>2653</v>
      </c>
      <c r="H1382">
        <v>54000</v>
      </c>
      <c r="I1382" t="s">
        <v>2656</v>
      </c>
      <c r="J1382" s="1">
        <v>44204</v>
      </c>
      <c r="K1382" s="1">
        <v>44204</v>
      </c>
      <c r="L1382" t="s">
        <v>1345</v>
      </c>
      <c r="M1382" t="s">
        <v>2662</v>
      </c>
      <c r="N1382" s="1">
        <v>44227</v>
      </c>
      <c r="O1382" t="str">
        <f t="shared" si="43"/>
        <v>정상</v>
      </c>
      <c r="P1382" t="str">
        <f t="shared" si="44"/>
        <v>엠피상동</v>
      </c>
      <c r="Q1382" t="s">
        <v>1954</v>
      </c>
      <c r="R1382"/>
      <c r="S1382"/>
      <c r="T1382"/>
      <c r="U1382"/>
      <c r="V1382"/>
      <c r="W1382" t="s">
        <v>1958</v>
      </c>
      <c r="X1382"/>
    </row>
    <row r="1383" spans="1:24">
      <c r="A1383" t="s">
        <v>2308</v>
      </c>
      <c r="B1383" t="s">
        <v>2322</v>
      </c>
      <c r="C1383" t="s">
        <v>2353</v>
      </c>
      <c r="D1383" t="s">
        <v>2473</v>
      </c>
      <c r="E1383" t="s">
        <v>2599</v>
      </c>
      <c r="F1383" t="s">
        <v>2651</v>
      </c>
      <c r="G1383" t="s">
        <v>2653</v>
      </c>
      <c r="H1383">
        <v>50000</v>
      </c>
      <c r="I1383" t="s">
        <v>2656</v>
      </c>
      <c r="J1383" s="1">
        <v>44204</v>
      </c>
      <c r="K1383" s="1">
        <v>44204</v>
      </c>
      <c r="L1383" t="s">
        <v>1346</v>
      </c>
      <c r="M1383" t="s">
        <v>2662</v>
      </c>
      <c r="N1383" s="1">
        <v>44227</v>
      </c>
      <c r="O1383" t="str">
        <f t="shared" si="43"/>
        <v>정상</v>
      </c>
      <c r="P1383" t="str">
        <f t="shared" si="44"/>
        <v>엠피상동</v>
      </c>
      <c r="Q1383" t="s">
        <v>1954</v>
      </c>
      <c r="R1383"/>
      <c r="S1383"/>
      <c r="T1383"/>
      <c r="U1383"/>
      <c r="V1383"/>
      <c r="W1383" t="s">
        <v>1958</v>
      </c>
      <c r="X1383"/>
    </row>
    <row r="1384" spans="1:24">
      <c r="A1384" t="s">
        <v>2308</v>
      </c>
      <c r="B1384" t="s">
        <v>2322</v>
      </c>
      <c r="C1384" t="s">
        <v>2339</v>
      </c>
      <c r="D1384" t="s">
        <v>2415</v>
      </c>
      <c r="E1384" t="s">
        <v>2158</v>
      </c>
      <c r="F1384" t="s">
        <v>2651</v>
      </c>
      <c r="G1384" t="s">
        <v>2654</v>
      </c>
      <c r="H1384">
        <v>30000</v>
      </c>
      <c r="I1384" t="s">
        <v>2656</v>
      </c>
      <c r="J1384" s="1">
        <v>44204</v>
      </c>
      <c r="K1384" s="1">
        <v>44204</v>
      </c>
      <c r="L1384" t="s">
        <v>1347</v>
      </c>
      <c r="M1384" t="s">
        <v>2662</v>
      </c>
      <c r="N1384" s="1">
        <v>44227</v>
      </c>
      <c r="O1384" t="str">
        <f t="shared" si="43"/>
        <v>정상</v>
      </c>
      <c r="P1384" t="str">
        <f t="shared" si="44"/>
        <v>엠피상동</v>
      </c>
      <c r="Q1384" t="s">
        <v>1954</v>
      </c>
      <c r="R1384"/>
      <c r="S1384"/>
      <c r="T1384"/>
      <c r="U1384"/>
      <c r="V1384"/>
      <c r="W1384" t="s">
        <v>1958</v>
      </c>
      <c r="X1384"/>
    </row>
    <row r="1385" spans="1:24">
      <c r="A1385" t="s">
        <v>2308</v>
      </c>
      <c r="B1385" t="s">
        <v>2322</v>
      </c>
      <c r="C1385" t="s">
        <v>2339</v>
      </c>
      <c r="D1385" t="s">
        <v>2258</v>
      </c>
      <c r="E1385" t="s">
        <v>2578</v>
      </c>
      <c r="F1385" t="s">
        <v>2651</v>
      </c>
      <c r="G1385" t="s">
        <v>2653</v>
      </c>
      <c r="H1385">
        <v>112000</v>
      </c>
      <c r="I1385" t="s">
        <v>2656</v>
      </c>
      <c r="J1385" s="1">
        <v>44204</v>
      </c>
      <c r="K1385" s="1">
        <v>44204</v>
      </c>
      <c r="L1385" t="s">
        <v>1348</v>
      </c>
      <c r="M1385" t="s">
        <v>2662</v>
      </c>
      <c r="N1385" s="1">
        <v>44227</v>
      </c>
      <c r="O1385" t="str">
        <f t="shared" si="43"/>
        <v>정상</v>
      </c>
      <c r="P1385" t="str">
        <f t="shared" si="44"/>
        <v>엠피상동</v>
      </c>
      <c r="Q1385" t="s">
        <v>1954</v>
      </c>
      <c r="R1385"/>
      <c r="S1385"/>
      <c r="T1385"/>
      <c r="U1385"/>
      <c r="V1385"/>
      <c r="W1385" t="s">
        <v>1958</v>
      </c>
      <c r="X1385"/>
    </row>
    <row r="1386" spans="1:24">
      <c r="A1386" t="s">
        <v>2306</v>
      </c>
      <c r="B1386" t="s">
        <v>2321</v>
      </c>
      <c r="C1386"/>
      <c r="D1386" t="s">
        <v>2373</v>
      </c>
      <c r="E1386" t="s">
        <v>2598</v>
      </c>
      <c r="F1386" t="s">
        <v>2651</v>
      </c>
      <c r="G1386" t="s">
        <v>2653</v>
      </c>
      <c r="H1386">
        <v>117505</v>
      </c>
      <c r="I1386" t="s">
        <v>2656</v>
      </c>
      <c r="J1386" s="1">
        <v>44204</v>
      </c>
      <c r="K1386" s="1">
        <v>44204</v>
      </c>
      <c r="L1386" t="s">
        <v>1349</v>
      </c>
      <c r="M1386" t="s">
        <v>2662</v>
      </c>
      <c r="N1386" s="1">
        <v>44227</v>
      </c>
      <c r="O1386" t="str">
        <f t="shared" si="43"/>
        <v>정상</v>
      </c>
      <c r="P1386" t="str">
        <f t="shared" si="44"/>
        <v>엠피여주</v>
      </c>
      <c r="Q1386" t="s">
        <v>1954</v>
      </c>
      <c r="R1386"/>
      <c r="S1386"/>
      <c r="T1386"/>
      <c r="U1386"/>
      <c r="V1386"/>
      <c r="W1386" t="s">
        <v>1958</v>
      </c>
      <c r="X1386" s="1">
        <v>69406</v>
      </c>
    </row>
    <row r="1387" spans="1:24">
      <c r="A1387" t="s">
        <v>2305</v>
      </c>
      <c r="B1387" t="s">
        <v>2331</v>
      </c>
      <c r="C1387" t="s">
        <v>2366</v>
      </c>
      <c r="D1387" t="s">
        <v>2450</v>
      </c>
      <c r="E1387" t="s">
        <v>2143</v>
      </c>
      <c r="F1387" t="s">
        <v>2651</v>
      </c>
      <c r="G1387" t="s">
        <v>2654</v>
      </c>
      <c r="H1387">
        <v>20000</v>
      </c>
      <c r="I1387" t="s">
        <v>2656</v>
      </c>
      <c r="J1387" s="1">
        <v>44204</v>
      </c>
      <c r="K1387" s="1">
        <v>44204</v>
      </c>
      <c r="L1387">
        <v>42142406450000</v>
      </c>
      <c r="M1387" t="s">
        <v>2662</v>
      </c>
      <c r="N1387" s="1">
        <v>44227</v>
      </c>
      <c r="O1387" t="str">
        <f t="shared" si="43"/>
        <v>정상</v>
      </c>
      <c r="P1387" t="s">
        <v>1859</v>
      </c>
      <c r="Q1387" t="s">
        <v>1954</v>
      </c>
      <c r="R1387"/>
      <c r="S1387"/>
      <c r="T1387"/>
      <c r="U1387"/>
      <c r="V1387"/>
      <c r="W1387" t="s">
        <v>1958</v>
      </c>
      <c r="X1387"/>
    </row>
    <row r="1388" spans="1:24">
      <c r="A1388" t="s">
        <v>2304</v>
      </c>
      <c r="B1388" t="s">
        <v>2319</v>
      </c>
      <c r="C1388" t="s">
        <v>2335</v>
      </c>
      <c r="D1388" t="s">
        <v>2374</v>
      </c>
      <c r="E1388" t="s">
        <v>2625</v>
      </c>
      <c r="F1388" t="s">
        <v>2651</v>
      </c>
      <c r="G1388" t="s">
        <v>2653</v>
      </c>
      <c r="H1388">
        <v>45544</v>
      </c>
      <c r="I1388" t="s">
        <v>2656</v>
      </c>
      <c r="J1388" s="1">
        <v>44204</v>
      </c>
      <c r="K1388" s="1">
        <v>44204</v>
      </c>
      <c r="L1388">
        <v>42142414200000</v>
      </c>
      <c r="M1388" t="s">
        <v>2662</v>
      </c>
      <c r="N1388" s="1">
        <v>44227</v>
      </c>
      <c r="O1388" t="str">
        <f t="shared" si="43"/>
        <v>정상</v>
      </c>
      <c r="P1388" t="str">
        <f t="shared" si="44"/>
        <v>엠피가온</v>
      </c>
      <c r="Q1388" t="s">
        <v>1954</v>
      </c>
      <c r="R1388"/>
      <c r="S1388"/>
      <c r="T1388"/>
      <c r="U1388"/>
      <c r="V1388"/>
      <c r="W1388" t="s">
        <v>1960</v>
      </c>
      <c r="X1388"/>
    </row>
    <row r="1389" spans="1:24">
      <c r="A1389" t="s">
        <v>2304</v>
      </c>
      <c r="B1389" t="s">
        <v>2319</v>
      </c>
      <c r="C1389" t="s">
        <v>2335</v>
      </c>
      <c r="D1389" t="s">
        <v>2420</v>
      </c>
      <c r="E1389" t="s">
        <v>2639</v>
      </c>
      <c r="F1389" t="s">
        <v>2651</v>
      </c>
      <c r="G1389" t="s">
        <v>2653</v>
      </c>
      <c r="H1389">
        <v>30000</v>
      </c>
      <c r="I1389" t="s">
        <v>2656</v>
      </c>
      <c r="J1389" s="1">
        <v>44204</v>
      </c>
      <c r="K1389" s="1">
        <v>44204</v>
      </c>
      <c r="L1389">
        <v>42142413700000</v>
      </c>
      <c r="M1389" t="s">
        <v>2662</v>
      </c>
      <c r="N1389" s="1">
        <v>44227</v>
      </c>
      <c r="O1389" t="str">
        <f t="shared" si="43"/>
        <v>정상</v>
      </c>
      <c r="P1389" t="str">
        <f t="shared" si="44"/>
        <v>엠피가온</v>
      </c>
      <c r="Q1389" t="s">
        <v>1954</v>
      </c>
      <c r="R1389"/>
      <c r="S1389"/>
      <c r="T1389"/>
      <c r="U1389"/>
      <c r="V1389"/>
      <c r="W1389" t="s">
        <v>1958</v>
      </c>
      <c r="X1389"/>
    </row>
    <row r="1390" spans="1:24">
      <c r="A1390" t="s">
        <v>2302</v>
      </c>
      <c r="B1390" t="s">
        <v>2317</v>
      </c>
      <c r="C1390" t="s">
        <v>2348</v>
      </c>
      <c r="D1390" t="s">
        <v>2394</v>
      </c>
      <c r="E1390" t="s">
        <v>2646</v>
      </c>
      <c r="F1390" t="s">
        <v>2651</v>
      </c>
      <c r="G1390" t="s">
        <v>2653</v>
      </c>
      <c r="H1390">
        <v>76167</v>
      </c>
      <c r="I1390" t="s">
        <v>2656</v>
      </c>
      <c r="J1390" s="1">
        <v>44204</v>
      </c>
      <c r="K1390" s="1">
        <v>44204</v>
      </c>
      <c r="L1390">
        <v>42145784000000</v>
      </c>
      <c r="M1390" t="s">
        <v>2662</v>
      </c>
      <c r="N1390" s="1">
        <v>44227</v>
      </c>
      <c r="O1390" t="str">
        <f t="shared" si="43"/>
        <v>정상</v>
      </c>
      <c r="P1390" t="str">
        <f t="shared" si="44"/>
        <v>엠피송내</v>
      </c>
      <c r="Q1390" t="s">
        <v>1954</v>
      </c>
      <c r="R1390"/>
      <c r="S1390"/>
      <c r="T1390"/>
      <c r="U1390"/>
      <c r="V1390"/>
      <c r="W1390" t="s">
        <v>1958</v>
      </c>
      <c r="X1390"/>
    </row>
    <row r="1391" spans="1:24">
      <c r="A1391" t="s">
        <v>2302</v>
      </c>
      <c r="B1391" t="s">
        <v>2317</v>
      </c>
      <c r="C1391" t="s">
        <v>2348</v>
      </c>
      <c r="D1391" t="s">
        <v>2394</v>
      </c>
      <c r="E1391" t="s">
        <v>2591</v>
      </c>
      <c r="F1391" t="s">
        <v>2651</v>
      </c>
      <c r="G1391" t="s">
        <v>2653</v>
      </c>
      <c r="H1391">
        <v>66270</v>
      </c>
      <c r="I1391" t="s">
        <v>2656</v>
      </c>
      <c r="J1391" s="1">
        <v>44204</v>
      </c>
      <c r="K1391" s="1">
        <v>44204</v>
      </c>
      <c r="L1391">
        <v>42145785280000</v>
      </c>
      <c r="M1391" t="s">
        <v>2662</v>
      </c>
      <c r="N1391" s="1">
        <v>44227</v>
      </c>
      <c r="O1391" t="str">
        <f t="shared" si="43"/>
        <v>정상</v>
      </c>
      <c r="P1391" t="str">
        <f t="shared" si="44"/>
        <v>엠피송내</v>
      </c>
      <c r="Q1391" t="s">
        <v>1954</v>
      </c>
      <c r="R1391"/>
      <c r="S1391"/>
      <c r="T1391"/>
      <c r="U1391"/>
      <c r="V1391"/>
      <c r="W1391" t="s">
        <v>1958</v>
      </c>
      <c r="X1391"/>
    </row>
    <row r="1392" spans="1:24">
      <c r="A1392" t="s">
        <v>2308</v>
      </c>
      <c r="B1392" t="s">
        <v>2322</v>
      </c>
      <c r="C1392" t="s">
        <v>2339</v>
      </c>
      <c r="D1392" t="s">
        <v>2472</v>
      </c>
      <c r="E1392" t="s">
        <v>2534</v>
      </c>
      <c r="F1392" t="s">
        <v>2651</v>
      </c>
      <c r="G1392" t="s">
        <v>2655</v>
      </c>
      <c r="H1392">
        <v>11917</v>
      </c>
      <c r="I1392" t="s">
        <v>2656</v>
      </c>
      <c r="J1392" s="1">
        <v>44204</v>
      </c>
      <c r="K1392" s="1">
        <v>44204</v>
      </c>
      <c r="L1392">
        <v>52100545870000</v>
      </c>
      <c r="M1392" t="s">
        <v>2662</v>
      </c>
      <c r="N1392" s="1">
        <v>44227</v>
      </c>
      <c r="O1392" t="str">
        <f t="shared" si="43"/>
        <v>정상</v>
      </c>
      <c r="P1392" t="str">
        <f t="shared" si="44"/>
        <v>엠피상동</v>
      </c>
      <c r="Q1392" t="s">
        <v>1954</v>
      </c>
      <c r="R1392"/>
      <c r="S1392"/>
      <c r="T1392"/>
      <c r="U1392"/>
      <c r="V1392"/>
      <c r="W1392" t="s">
        <v>1958</v>
      </c>
      <c r="X1392" s="1">
        <v>44569</v>
      </c>
    </row>
    <row r="1393" spans="1:24">
      <c r="A1393" t="s">
        <v>2308</v>
      </c>
      <c r="B1393" t="s">
        <v>2322</v>
      </c>
      <c r="C1393" t="s">
        <v>2353</v>
      </c>
      <c r="D1393" t="s">
        <v>2472</v>
      </c>
      <c r="E1393" t="s">
        <v>2535</v>
      </c>
      <c r="F1393" t="s">
        <v>2651</v>
      </c>
      <c r="G1393" t="s">
        <v>2653</v>
      </c>
      <c r="H1393">
        <v>10985</v>
      </c>
      <c r="I1393" t="s">
        <v>2656</v>
      </c>
      <c r="J1393" s="1">
        <v>44204</v>
      </c>
      <c r="K1393" s="1">
        <v>44204</v>
      </c>
      <c r="L1393">
        <v>52100529620000</v>
      </c>
      <c r="M1393" t="s">
        <v>2662</v>
      </c>
      <c r="N1393" s="1">
        <v>44227</v>
      </c>
      <c r="O1393" t="str">
        <f t="shared" si="43"/>
        <v>정상</v>
      </c>
      <c r="P1393" t="str">
        <f t="shared" si="44"/>
        <v>엠피상동</v>
      </c>
      <c r="Q1393" t="s">
        <v>1954</v>
      </c>
      <c r="R1393"/>
      <c r="S1393"/>
      <c r="T1393"/>
      <c r="U1393"/>
      <c r="V1393"/>
      <c r="W1393" t="s">
        <v>1958</v>
      </c>
      <c r="X1393" s="1">
        <v>51509</v>
      </c>
    </row>
    <row r="1394" spans="1:24">
      <c r="A1394" t="s">
        <v>2308</v>
      </c>
      <c r="B1394" t="s">
        <v>2322</v>
      </c>
      <c r="C1394" t="s">
        <v>2339</v>
      </c>
      <c r="D1394" t="s">
        <v>2468</v>
      </c>
      <c r="E1394" t="s">
        <v>2519</v>
      </c>
      <c r="F1394" t="s">
        <v>2651</v>
      </c>
      <c r="G1394" t="s">
        <v>2653</v>
      </c>
      <c r="H1394">
        <v>84000</v>
      </c>
      <c r="I1394" t="s">
        <v>2656</v>
      </c>
      <c r="J1394" s="1">
        <v>44204</v>
      </c>
      <c r="K1394" s="1">
        <v>44204</v>
      </c>
      <c r="L1394" t="s">
        <v>1350</v>
      </c>
      <c r="M1394" t="s">
        <v>2662</v>
      </c>
      <c r="N1394" s="1">
        <v>44227</v>
      </c>
      <c r="O1394" t="str">
        <f t="shared" si="43"/>
        <v>정상</v>
      </c>
      <c r="P1394" t="str">
        <f t="shared" si="44"/>
        <v>엠피상동</v>
      </c>
      <c r="Q1394" t="s">
        <v>1954</v>
      </c>
      <c r="R1394"/>
      <c r="S1394"/>
      <c r="T1394"/>
      <c r="U1394"/>
      <c r="V1394"/>
      <c r="W1394" t="s">
        <v>1958</v>
      </c>
      <c r="X1394" s="1">
        <v>69771</v>
      </c>
    </row>
    <row r="1395" spans="1:24">
      <c r="A1395" t="s">
        <v>2308</v>
      </c>
      <c r="B1395" t="s">
        <v>2322</v>
      </c>
      <c r="C1395" t="s">
        <v>2353</v>
      </c>
      <c r="D1395" t="s">
        <v>2468</v>
      </c>
      <c r="E1395" t="s">
        <v>2519</v>
      </c>
      <c r="F1395" t="s">
        <v>2651</v>
      </c>
      <c r="G1395" t="s">
        <v>2655</v>
      </c>
      <c r="H1395">
        <v>9180</v>
      </c>
      <c r="I1395" t="s">
        <v>2656</v>
      </c>
      <c r="J1395" s="1">
        <v>44204</v>
      </c>
      <c r="K1395" s="1">
        <v>44204</v>
      </c>
      <c r="L1395" t="s">
        <v>1351</v>
      </c>
      <c r="M1395" t="s">
        <v>2662</v>
      </c>
      <c r="N1395" s="1">
        <v>44227</v>
      </c>
      <c r="O1395" t="str">
        <f t="shared" si="43"/>
        <v>정상</v>
      </c>
      <c r="P1395" t="str">
        <f t="shared" si="44"/>
        <v>엠피상동</v>
      </c>
      <c r="Q1395" t="s">
        <v>1954</v>
      </c>
      <c r="R1395"/>
      <c r="S1395"/>
      <c r="T1395"/>
      <c r="U1395"/>
      <c r="V1395"/>
      <c r="W1395" t="s">
        <v>1958</v>
      </c>
      <c r="X1395" s="1">
        <v>49682</v>
      </c>
    </row>
    <row r="1396" spans="1:24">
      <c r="A1396" t="s">
        <v>2308</v>
      </c>
      <c r="B1396" t="s">
        <v>2322</v>
      </c>
      <c r="C1396" t="s">
        <v>2353</v>
      </c>
      <c r="D1396" t="s">
        <v>2468</v>
      </c>
      <c r="E1396" t="s">
        <v>2576</v>
      </c>
      <c r="F1396" t="s">
        <v>2651</v>
      </c>
      <c r="G1396" t="s">
        <v>2655</v>
      </c>
      <c r="H1396">
        <v>20810</v>
      </c>
      <c r="I1396" t="s">
        <v>2656</v>
      </c>
      <c r="J1396" s="1">
        <v>44204</v>
      </c>
      <c r="K1396" s="1">
        <v>44204</v>
      </c>
      <c r="L1396" t="s">
        <v>1352</v>
      </c>
      <c r="M1396" t="s">
        <v>2662</v>
      </c>
      <c r="N1396" s="1">
        <v>44227</v>
      </c>
      <c r="O1396" t="str">
        <f t="shared" si="43"/>
        <v>정상</v>
      </c>
      <c r="P1396" t="str">
        <f t="shared" si="44"/>
        <v>엠피상동</v>
      </c>
      <c r="Q1396" t="s">
        <v>1954</v>
      </c>
      <c r="R1396"/>
      <c r="S1396"/>
      <c r="T1396"/>
      <c r="U1396"/>
      <c r="V1396"/>
      <c r="W1396" t="s">
        <v>1958</v>
      </c>
      <c r="X1396" s="1">
        <v>45299</v>
      </c>
    </row>
    <row r="1397" spans="1:24">
      <c r="A1397" t="s">
        <v>2308</v>
      </c>
      <c r="B1397" t="s">
        <v>2322</v>
      </c>
      <c r="C1397" t="s">
        <v>2339</v>
      </c>
      <c r="D1397" t="s">
        <v>2468</v>
      </c>
      <c r="E1397" t="s">
        <v>2519</v>
      </c>
      <c r="F1397" t="s">
        <v>2651</v>
      </c>
      <c r="G1397" t="s">
        <v>2653</v>
      </c>
      <c r="H1397">
        <v>200000</v>
      </c>
      <c r="I1397" t="s">
        <v>2656</v>
      </c>
      <c r="J1397" s="1">
        <v>44204</v>
      </c>
      <c r="K1397" s="1">
        <v>44204</v>
      </c>
      <c r="L1397" t="s">
        <v>1353</v>
      </c>
      <c r="M1397" t="s">
        <v>2662</v>
      </c>
      <c r="N1397" s="1">
        <v>44227</v>
      </c>
      <c r="O1397" t="str">
        <f t="shared" si="43"/>
        <v>정상</v>
      </c>
      <c r="P1397" t="str">
        <f t="shared" si="44"/>
        <v>엠피상동</v>
      </c>
      <c r="Q1397" t="s">
        <v>1954</v>
      </c>
      <c r="R1397"/>
      <c r="S1397"/>
      <c r="T1397"/>
      <c r="U1397"/>
      <c r="V1397"/>
      <c r="W1397" t="s">
        <v>1958</v>
      </c>
      <c r="X1397" s="1">
        <v>71232</v>
      </c>
    </row>
    <row r="1398" spans="1:24">
      <c r="A1398" t="s">
        <v>2308</v>
      </c>
      <c r="B1398" t="s">
        <v>2322</v>
      </c>
      <c r="C1398" t="s">
        <v>2339</v>
      </c>
      <c r="D1398" t="s">
        <v>2464</v>
      </c>
      <c r="E1398" t="s">
        <v>2576</v>
      </c>
      <c r="F1398" t="s">
        <v>2651</v>
      </c>
      <c r="G1398" t="s">
        <v>2653</v>
      </c>
      <c r="H1398">
        <v>140000</v>
      </c>
      <c r="I1398" t="s">
        <v>2658</v>
      </c>
      <c r="J1398" s="1">
        <v>44204</v>
      </c>
      <c r="K1398" s="1">
        <v>44204</v>
      </c>
      <c r="L1398" t="s">
        <v>1354</v>
      </c>
      <c r="M1398" t="s">
        <v>2662</v>
      </c>
      <c r="N1398" s="1">
        <v>44227</v>
      </c>
      <c r="O1398" t="str">
        <f t="shared" si="43"/>
        <v>정상</v>
      </c>
      <c r="P1398" t="str">
        <f t="shared" si="44"/>
        <v>엠피상동</v>
      </c>
      <c r="Q1398" t="s">
        <v>1954</v>
      </c>
      <c r="R1398"/>
      <c r="S1398"/>
      <c r="T1398"/>
      <c r="U1398"/>
      <c r="V1398"/>
      <c r="W1398" t="s">
        <v>1958</v>
      </c>
      <c r="X1398" s="1">
        <v>55161</v>
      </c>
    </row>
    <row r="1399" spans="1:24">
      <c r="A1399" t="s">
        <v>2302</v>
      </c>
      <c r="B1399" t="s">
        <v>2317</v>
      </c>
      <c r="C1399" t="s">
        <v>2236</v>
      </c>
      <c r="D1399" t="s">
        <v>2369</v>
      </c>
      <c r="E1399" t="s">
        <v>2149</v>
      </c>
      <c r="F1399" t="s">
        <v>2651</v>
      </c>
      <c r="G1399" t="s">
        <v>2653</v>
      </c>
      <c r="H1399">
        <v>36920</v>
      </c>
      <c r="I1399" t="s">
        <v>2656</v>
      </c>
      <c r="J1399" s="1">
        <v>44204</v>
      </c>
      <c r="K1399" s="1">
        <v>44204</v>
      </c>
      <c r="L1399" t="s">
        <v>1355</v>
      </c>
      <c r="M1399" t="s">
        <v>2662</v>
      </c>
      <c r="N1399" s="1">
        <v>44227</v>
      </c>
      <c r="O1399" t="str">
        <f t="shared" si="43"/>
        <v>정상</v>
      </c>
      <c r="P1399" t="str">
        <f t="shared" si="44"/>
        <v>엠피송내</v>
      </c>
      <c r="Q1399" t="s">
        <v>1954</v>
      </c>
      <c r="R1399"/>
      <c r="S1399"/>
      <c r="T1399"/>
      <c r="U1399"/>
      <c r="V1399"/>
      <c r="W1399" t="s">
        <v>1958</v>
      </c>
      <c r="X1399" s="1">
        <v>51509</v>
      </c>
    </row>
    <row r="1400" spans="1:24">
      <c r="A1400" t="s">
        <v>2304</v>
      </c>
      <c r="B1400" t="s">
        <v>2319</v>
      </c>
      <c r="C1400" t="s">
        <v>2335</v>
      </c>
      <c r="D1400" t="s">
        <v>2420</v>
      </c>
      <c r="E1400" t="s">
        <v>2521</v>
      </c>
      <c r="F1400" t="s">
        <v>2651</v>
      </c>
      <c r="G1400" t="s">
        <v>2653</v>
      </c>
      <c r="H1400">
        <v>80000</v>
      </c>
      <c r="I1400" t="s">
        <v>2656</v>
      </c>
      <c r="J1400" s="1">
        <v>44204</v>
      </c>
      <c r="K1400" s="1">
        <v>44204</v>
      </c>
      <c r="L1400" t="s">
        <v>1356</v>
      </c>
      <c r="M1400" t="s">
        <v>2662</v>
      </c>
      <c r="N1400" s="1">
        <v>44227</v>
      </c>
      <c r="O1400" t="str">
        <f t="shared" si="43"/>
        <v>정상</v>
      </c>
      <c r="P1400" t="str">
        <f t="shared" si="44"/>
        <v>엠피가온</v>
      </c>
      <c r="Q1400" t="s">
        <v>1954</v>
      </c>
      <c r="R1400"/>
      <c r="S1400"/>
      <c r="T1400"/>
      <c r="U1400"/>
      <c r="V1400"/>
      <c r="W1400" t="s">
        <v>1958</v>
      </c>
      <c r="X1400" s="1">
        <v>59179</v>
      </c>
    </row>
    <row r="1401" spans="1:24">
      <c r="A1401" t="s">
        <v>2304</v>
      </c>
      <c r="B1401" t="s">
        <v>2319</v>
      </c>
      <c r="C1401" t="s">
        <v>2239</v>
      </c>
      <c r="D1401" t="s">
        <v>2374</v>
      </c>
      <c r="E1401" t="s">
        <v>2519</v>
      </c>
      <c r="F1401" t="s">
        <v>2651</v>
      </c>
      <c r="G1401" t="s">
        <v>2653</v>
      </c>
      <c r="H1401">
        <v>46000</v>
      </c>
      <c r="I1401" t="s">
        <v>2656</v>
      </c>
      <c r="J1401" s="1">
        <v>44204</v>
      </c>
      <c r="K1401" s="1">
        <v>44204</v>
      </c>
      <c r="L1401" t="s">
        <v>1357</v>
      </c>
      <c r="M1401" t="s">
        <v>2662</v>
      </c>
      <c r="N1401" s="1">
        <v>44227</v>
      </c>
      <c r="O1401" t="str">
        <f t="shared" si="43"/>
        <v>정상</v>
      </c>
      <c r="P1401" t="str">
        <f t="shared" si="44"/>
        <v>엠피가온</v>
      </c>
      <c r="Q1401" t="s">
        <v>1954</v>
      </c>
      <c r="R1401"/>
      <c r="S1401"/>
      <c r="T1401"/>
      <c r="U1401"/>
      <c r="V1401"/>
      <c r="W1401" t="s">
        <v>1958</v>
      </c>
      <c r="X1401" s="1">
        <v>71597</v>
      </c>
    </row>
    <row r="1402" spans="1:24">
      <c r="A1402" t="s">
        <v>2315</v>
      </c>
      <c r="B1402" t="s">
        <v>2330</v>
      </c>
      <c r="C1402" t="s">
        <v>2356</v>
      </c>
      <c r="D1402" t="s">
        <v>2431</v>
      </c>
      <c r="E1402" t="s">
        <v>2577</v>
      </c>
      <c r="F1402" t="s">
        <v>2651</v>
      </c>
      <c r="G1402" t="s">
        <v>2654</v>
      </c>
      <c r="H1402">
        <v>12530</v>
      </c>
      <c r="I1402" t="s">
        <v>2656</v>
      </c>
      <c r="J1402" s="1">
        <v>44204</v>
      </c>
      <c r="K1402" s="1">
        <v>44204</v>
      </c>
      <c r="L1402" t="s">
        <v>1358</v>
      </c>
      <c r="M1402" t="s">
        <v>2662</v>
      </c>
      <c r="N1402" s="1">
        <v>44227</v>
      </c>
      <c r="O1402" t="str">
        <f t="shared" si="43"/>
        <v>정상</v>
      </c>
      <c r="P1402" t="str">
        <f t="shared" si="44"/>
        <v>엠피아이리치</v>
      </c>
      <c r="Q1402" t="s">
        <v>1954</v>
      </c>
      <c r="R1402"/>
      <c r="S1402"/>
      <c r="T1402"/>
      <c r="U1402"/>
      <c r="V1402"/>
      <c r="W1402" t="s">
        <v>1958</v>
      </c>
      <c r="X1402" s="1">
        <v>51509</v>
      </c>
    </row>
    <row r="1403" spans="1:24">
      <c r="A1403" t="s">
        <v>2315</v>
      </c>
      <c r="B1403" t="s">
        <v>2330</v>
      </c>
      <c r="C1403" t="s">
        <v>2356</v>
      </c>
      <c r="D1403" t="s">
        <v>2431</v>
      </c>
      <c r="E1403" t="s">
        <v>2149</v>
      </c>
      <c r="F1403" t="s">
        <v>2651</v>
      </c>
      <c r="G1403" t="s">
        <v>2654</v>
      </c>
      <c r="H1403">
        <v>12530</v>
      </c>
      <c r="I1403" t="s">
        <v>2656</v>
      </c>
      <c r="J1403" s="1">
        <v>44204</v>
      </c>
      <c r="K1403" s="1">
        <v>44204</v>
      </c>
      <c r="L1403" t="s">
        <v>1359</v>
      </c>
      <c r="M1403" t="s">
        <v>2662</v>
      </c>
      <c r="N1403" s="1">
        <v>44227</v>
      </c>
      <c r="O1403" t="str">
        <f t="shared" ref="O1403:O1466" si="45" xml:space="preserve"> IF(K1403&gt;N1403,W1403,I1403)</f>
        <v>정상</v>
      </c>
      <c r="P1403" t="str">
        <f t="shared" si="44"/>
        <v>엠피아이리치</v>
      </c>
      <c r="Q1403" t="s">
        <v>1954</v>
      </c>
      <c r="R1403"/>
      <c r="S1403"/>
      <c r="T1403"/>
      <c r="U1403"/>
      <c r="V1403"/>
      <c r="W1403" t="s">
        <v>1958</v>
      </c>
      <c r="X1403" s="1">
        <v>51509</v>
      </c>
    </row>
    <row r="1404" spans="1:24">
      <c r="A1404" t="s">
        <v>2305</v>
      </c>
      <c r="B1404" t="s">
        <v>2328</v>
      </c>
      <c r="C1404" t="s">
        <v>2351</v>
      </c>
      <c r="D1404" t="s">
        <v>2392</v>
      </c>
      <c r="E1404" t="s">
        <v>2519</v>
      </c>
      <c r="F1404" t="s">
        <v>2651</v>
      </c>
      <c r="G1404" t="s">
        <v>2653</v>
      </c>
      <c r="H1404">
        <v>55400</v>
      </c>
      <c r="I1404" t="s">
        <v>2657</v>
      </c>
      <c r="J1404" s="1">
        <v>44204</v>
      </c>
      <c r="K1404" s="1">
        <v>44204</v>
      </c>
      <c r="L1404" t="s">
        <v>1360</v>
      </c>
      <c r="M1404" t="s">
        <v>2662</v>
      </c>
      <c r="N1404" s="1">
        <v>44227</v>
      </c>
      <c r="O1404" t="str">
        <f t="shared" si="45"/>
        <v>정상</v>
      </c>
      <c r="P1404" t="s">
        <v>6821</v>
      </c>
      <c r="Q1404" t="s">
        <v>1954</v>
      </c>
      <c r="R1404"/>
      <c r="S1404"/>
      <c r="T1404"/>
      <c r="U1404"/>
      <c r="V1404"/>
      <c r="W1404" t="s">
        <v>1958</v>
      </c>
      <c r="X1404" s="1">
        <v>61736</v>
      </c>
    </row>
    <row r="1405" spans="1:24">
      <c r="A1405" t="s">
        <v>2312</v>
      </c>
      <c r="B1405" t="s">
        <v>2324</v>
      </c>
      <c r="C1405" t="s">
        <v>2342</v>
      </c>
      <c r="D1405" t="s">
        <v>2435</v>
      </c>
      <c r="E1405" t="s">
        <v>2641</v>
      </c>
      <c r="F1405" t="s">
        <v>2651</v>
      </c>
      <c r="G1405" t="s">
        <v>2653</v>
      </c>
      <c r="H1405">
        <v>59000</v>
      </c>
      <c r="I1405" t="s">
        <v>2658</v>
      </c>
      <c r="J1405" s="1">
        <v>44204</v>
      </c>
      <c r="K1405" s="1">
        <v>44204</v>
      </c>
      <c r="L1405" t="s">
        <v>1361</v>
      </c>
      <c r="M1405" t="s">
        <v>2662</v>
      </c>
      <c r="N1405" s="1">
        <v>44227</v>
      </c>
      <c r="O1405" t="str">
        <f t="shared" si="45"/>
        <v>정상</v>
      </c>
      <c r="P1405" t="str">
        <f t="shared" si="44"/>
        <v>엠피피스토스</v>
      </c>
      <c r="Q1405" t="s">
        <v>1954</v>
      </c>
      <c r="R1405"/>
      <c r="S1405"/>
      <c r="T1405"/>
      <c r="U1405"/>
      <c r="V1405"/>
      <c r="W1405" t="s">
        <v>1958</v>
      </c>
      <c r="X1405" s="1">
        <v>67214</v>
      </c>
    </row>
    <row r="1406" spans="1:24">
      <c r="A1406" t="s">
        <v>2312</v>
      </c>
      <c r="B1406" t="s">
        <v>2324</v>
      </c>
      <c r="C1406" t="s">
        <v>2342</v>
      </c>
      <c r="D1406" t="s">
        <v>2435</v>
      </c>
      <c r="E1406" t="s">
        <v>2647</v>
      </c>
      <c r="F1406" t="s">
        <v>2651</v>
      </c>
      <c r="G1406" t="s">
        <v>2653</v>
      </c>
      <c r="H1406">
        <v>58000</v>
      </c>
      <c r="I1406" t="s">
        <v>2656</v>
      </c>
      <c r="J1406" s="1">
        <v>44204</v>
      </c>
      <c r="K1406" s="1">
        <v>44204</v>
      </c>
      <c r="L1406" t="s">
        <v>1362</v>
      </c>
      <c r="M1406" t="s">
        <v>2662</v>
      </c>
      <c r="N1406" s="1">
        <v>44227</v>
      </c>
      <c r="O1406" t="str">
        <f t="shared" si="45"/>
        <v>정상</v>
      </c>
      <c r="P1406" t="str">
        <f t="shared" si="44"/>
        <v>엠피피스토스</v>
      </c>
      <c r="Q1406" t="s">
        <v>1954</v>
      </c>
      <c r="R1406"/>
      <c r="S1406"/>
      <c r="T1406"/>
      <c r="U1406"/>
      <c r="V1406"/>
      <c r="W1406" t="s">
        <v>1958</v>
      </c>
      <c r="X1406" s="1">
        <v>67214</v>
      </c>
    </row>
    <row r="1407" spans="1:24">
      <c r="A1407" t="s">
        <v>2312</v>
      </c>
      <c r="B1407" t="s">
        <v>2324</v>
      </c>
      <c r="C1407" t="s">
        <v>2341</v>
      </c>
      <c r="D1407" t="s">
        <v>2488</v>
      </c>
      <c r="E1407" t="s">
        <v>2149</v>
      </c>
      <c r="F1407" t="s">
        <v>2651</v>
      </c>
      <c r="G1407" t="s">
        <v>2653</v>
      </c>
      <c r="H1407">
        <v>64000</v>
      </c>
      <c r="I1407" t="s">
        <v>2656</v>
      </c>
      <c r="J1407" s="1">
        <v>44204</v>
      </c>
      <c r="K1407" s="1">
        <v>44204</v>
      </c>
      <c r="L1407" t="s">
        <v>1363</v>
      </c>
      <c r="M1407" t="s">
        <v>2662</v>
      </c>
      <c r="N1407" s="1">
        <v>44227</v>
      </c>
      <c r="O1407" t="str">
        <f t="shared" si="45"/>
        <v>정상</v>
      </c>
      <c r="P1407" t="str">
        <f t="shared" si="44"/>
        <v>엠피피스토스</v>
      </c>
      <c r="Q1407" t="s">
        <v>1954</v>
      </c>
      <c r="R1407"/>
      <c r="S1407"/>
      <c r="T1407"/>
      <c r="U1407"/>
      <c r="V1407"/>
      <c r="W1407" t="s">
        <v>1958</v>
      </c>
      <c r="X1407" s="1">
        <v>51509</v>
      </c>
    </row>
    <row r="1408" spans="1:24">
      <c r="A1408" t="s">
        <v>2312</v>
      </c>
      <c r="B1408" t="s">
        <v>2324</v>
      </c>
      <c r="C1408" t="s">
        <v>2341</v>
      </c>
      <c r="D1408" t="s">
        <v>2451</v>
      </c>
      <c r="E1408" t="s">
        <v>2519</v>
      </c>
      <c r="F1408" t="s">
        <v>2651</v>
      </c>
      <c r="G1408" t="s">
        <v>2653</v>
      </c>
      <c r="H1408">
        <v>11000</v>
      </c>
      <c r="I1408" t="s">
        <v>2656</v>
      </c>
      <c r="J1408" s="1">
        <v>44204</v>
      </c>
      <c r="K1408" s="1">
        <v>44204</v>
      </c>
      <c r="L1408" t="s">
        <v>1364</v>
      </c>
      <c r="M1408" t="s">
        <v>2662</v>
      </c>
      <c r="N1408" s="1">
        <v>44227</v>
      </c>
      <c r="O1408" t="str">
        <f t="shared" si="45"/>
        <v>정상</v>
      </c>
      <c r="P1408" t="str">
        <f t="shared" si="44"/>
        <v>엠피피스토스</v>
      </c>
      <c r="Q1408" t="s">
        <v>1954</v>
      </c>
      <c r="R1408"/>
      <c r="S1408"/>
      <c r="T1408"/>
      <c r="U1408"/>
      <c r="V1408"/>
      <c r="W1408" t="s">
        <v>1958</v>
      </c>
      <c r="X1408" s="1">
        <v>51509</v>
      </c>
    </row>
    <row r="1409" spans="1:24">
      <c r="A1409" t="s">
        <v>2312</v>
      </c>
      <c r="B1409" t="s">
        <v>2324</v>
      </c>
      <c r="C1409" t="s">
        <v>2367</v>
      </c>
      <c r="D1409" t="s">
        <v>2423</v>
      </c>
      <c r="E1409" t="s">
        <v>2519</v>
      </c>
      <c r="F1409" t="s">
        <v>2651</v>
      </c>
      <c r="G1409" t="s">
        <v>2653</v>
      </c>
      <c r="H1409">
        <v>50470</v>
      </c>
      <c r="I1409" t="s">
        <v>2656</v>
      </c>
      <c r="J1409" s="1">
        <v>44204</v>
      </c>
      <c r="K1409" s="1">
        <v>44204</v>
      </c>
      <c r="L1409" t="s">
        <v>1365</v>
      </c>
      <c r="M1409" t="s">
        <v>2662</v>
      </c>
      <c r="N1409" s="1">
        <v>44227</v>
      </c>
      <c r="O1409" t="str">
        <f t="shared" si="45"/>
        <v>정상</v>
      </c>
      <c r="P1409" t="str">
        <f t="shared" ref="P1409:P1472" si="46">A1409</f>
        <v>엠피피스토스</v>
      </c>
      <c r="Q1409" t="s">
        <v>1954</v>
      </c>
      <c r="R1409"/>
      <c r="S1409"/>
      <c r="T1409"/>
      <c r="U1409"/>
      <c r="V1409"/>
      <c r="W1409" t="s">
        <v>1958</v>
      </c>
      <c r="X1409" s="1">
        <v>51509</v>
      </c>
    </row>
    <row r="1410" spans="1:24">
      <c r="A1410" t="s">
        <v>2308</v>
      </c>
      <c r="B1410" t="s">
        <v>2322</v>
      </c>
      <c r="C1410" t="s">
        <v>2339</v>
      </c>
      <c r="D1410" t="s">
        <v>2454</v>
      </c>
      <c r="E1410" t="s">
        <v>2519</v>
      </c>
      <c r="F1410" t="s">
        <v>2651</v>
      </c>
      <c r="G1410" t="s">
        <v>2655</v>
      </c>
      <c r="H1410">
        <v>66760</v>
      </c>
      <c r="I1410" t="s">
        <v>2656</v>
      </c>
      <c r="J1410" s="1">
        <v>44204</v>
      </c>
      <c r="K1410" s="1">
        <v>44204</v>
      </c>
      <c r="L1410" t="s">
        <v>1366</v>
      </c>
      <c r="M1410" t="s">
        <v>2662</v>
      </c>
      <c r="N1410" s="1">
        <v>44227</v>
      </c>
      <c r="O1410" t="str">
        <f t="shared" si="45"/>
        <v>정상</v>
      </c>
      <c r="P1410" t="str">
        <f t="shared" si="46"/>
        <v>엠피상동</v>
      </c>
      <c r="Q1410" t="s">
        <v>1954</v>
      </c>
      <c r="R1410"/>
      <c r="S1410"/>
      <c r="T1410"/>
      <c r="U1410"/>
      <c r="V1410"/>
      <c r="W1410" t="s">
        <v>1958</v>
      </c>
      <c r="X1410" s="1">
        <v>45299</v>
      </c>
    </row>
    <row r="1411" spans="1:24">
      <c r="A1411" t="s">
        <v>2308</v>
      </c>
      <c r="B1411" t="s">
        <v>2322</v>
      </c>
      <c r="C1411" t="s">
        <v>2353</v>
      </c>
      <c r="D1411" t="s">
        <v>2454</v>
      </c>
      <c r="E1411" t="s">
        <v>2154</v>
      </c>
      <c r="F1411" t="s">
        <v>2651</v>
      </c>
      <c r="G1411" t="s">
        <v>2653</v>
      </c>
      <c r="H1411">
        <v>36000</v>
      </c>
      <c r="I1411" t="s">
        <v>2656</v>
      </c>
      <c r="J1411" s="1">
        <v>44204</v>
      </c>
      <c r="K1411" s="1">
        <v>44204</v>
      </c>
      <c r="L1411" t="s">
        <v>1367</v>
      </c>
      <c r="M1411" t="s">
        <v>2662</v>
      </c>
      <c r="N1411" s="1">
        <v>44227</v>
      </c>
      <c r="O1411" t="str">
        <f t="shared" si="45"/>
        <v>정상</v>
      </c>
      <c r="P1411" t="str">
        <f t="shared" si="46"/>
        <v>엠피상동</v>
      </c>
      <c r="Q1411" t="s">
        <v>1954</v>
      </c>
      <c r="R1411"/>
      <c r="S1411"/>
      <c r="T1411"/>
      <c r="U1411"/>
      <c r="V1411"/>
      <c r="W1411" t="s">
        <v>1958</v>
      </c>
      <c r="X1411" s="1">
        <v>51509</v>
      </c>
    </row>
    <row r="1412" spans="1:24">
      <c r="A1412" t="s">
        <v>2308</v>
      </c>
      <c r="B1412" t="s">
        <v>2322</v>
      </c>
      <c r="C1412" t="s">
        <v>2339</v>
      </c>
      <c r="D1412" t="s">
        <v>2454</v>
      </c>
      <c r="E1412" t="s">
        <v>2576</v>
      </c>
      <c r="F1412" t="s">
        <v>2651</v>
      </c>
      <c r="G1412" t="s">
        <v>2653</v>
      </c>
      <c r="H1412">
        <v>89000</v>
      </c>
      <c r="I1412" t="s">
        <v>2656</v>
      </c>
      <c r="J1412" s="1">
        <v>44204</v>
      </c>
      <c r="K1412" s="1">
        <v>44204</v>
      </c>
      <c r="L1412" t="s">
        <v>1368</v>
      </c>
      <c r="M1412" t="s">
        <v>2662</v>
      </c>
      <c r="N1412" s="1">
        <v>44227</v>
      </c>
      <c r="O1412" t="str">
        <f t="shared" si="45"/>
        <v>정상</v>
      </c>
      <c r="P1412" t="str">
        <f t="shared" si="46"/>
        <v>엠피상동</v>
      </c>
      <c r="Q1412" t="s">
        <v>1954</v>
      </c>
      <c r="R1412"/>
      <c r="S1412"/>
      <c r="T1412"/>
      <c r="U1412"/>
      <c r="V1412"/>
      <c r="W1412" t="s">
        <v>1958</v>
      </c>
      <c r="X1412" s="1">
        <v>51509</v>
      </c>
    </row>
    <row r="1413" spans="1:24">
      <c r="A1413" t="s">
        <v>2308</v>
      </c>
      <c r="B1413" t="s">
        <v>2322</v>
      </c>
      <c r="C1413" t="s">
        <v>2339</v>
      </c>
      <c r="D1413" t="s">
        <v>2449</v>
      </c>
      <c r="E1413" t="s">
        <v>2519</v>
      </c>
      <c r="F1413" t="s">
        <v>2651</v>
      </c>
      <c r="G1413" t="s">
        <v>2653</v>
      </c>
      <c r="H1413">
        <v>177000</v>
      </c>
      <c r="I1413" t="s">
        <v>2656</v>
      </c>
      <c r="J1413" s="1">
        <v>44204</v>
      </c>
      <c r="K1413" s="1">
        <v>44204</v>
      </c>
      <c r="L1413" t="s">
        <v>1369</v>
      </c>
      <c r="M1413" t="s">
        <v>2662</v>
      </c>
      <c r="N1413" s="1">
        <v>44227</v>
      </c>
      <c r="O1413" t="str">
        <f t="shared" si="45"/>
        <v>정상</v>
      </c>
      <c r="P1413" t="str">
        <f t="shared" si="46"/>
        <v>엠피상동</v>
      </c>
      <c r="Q1413" t="s">
        <v>1954</v>
      </c>
      <c r="R1413"/>
      <c r="S1413"/>
      <c r="T1413"/>
      <c r="U1413"/>
      <c r="V1413"/>
      <c r="W1413" t="s">
        <v>1958</v>
      </c>
      <c r="X1413" s="1">
        <v>62466</v>
      </c>
    </row>
    <row r="1414" spans="1:24">
      <c r="A1414" t="s">
        <v>2308</v>
      </c>
      <c r="B1414" t="s">
        <v>2322</v>
      </c>
      <c r="C1414" t="s">
        <v>2353</v>
      </c>
      <c r="D1414" t="s">
        <v>2437</v>
      </c>
      <c r="E1414" t="s">
        <v>2550</v>
      </c>
      <c r="F1414" t="s">
        <v>2651</v>
      </c>
      <c r="G1414" t="s">
        <v>2653</v>
      </c>
      <c r="H1414">
        <v>58000</v>
      </c>
      <c r="I1414" t="s">
        <v>2661</v>
      </c>
      <c r="J1414" s="1">
        <v>44204</v>
      </c>
      <c r="K1414" s="1">
        <v>44215</v>
      </c>
      <c r="L1414" t="s">
        <v>1370</v>
      </c>
      <c r="M1414" t="s">
        <v>2662</v>
      </c>
      <c r="N1414" s="1">
        <v>44227</v>
      </c>
      <c r="O1414" t="str">
        <f t="shared" si="45"/>
        <v>철회</v>
      </c>
      <c r="P1414" t="str">
        <f t="shared" si="46"/>
        <v>엠피상동</v>
      </c>
      <c r="Q1414" t="s">
        <v>1954</v>
      </c>
      <c r="R1414"/>
      <c r="S1414"/>
      <c r="T1414"/>
      <c r="U1414"/>
      <c r="V1414"/>
      <c r="W1414" t="s">
        <v>1958</v>
      </c>
      <c r="X1414" s="1">
        <v>55526</v>
      </c>
    </row>
    <row r="1415" spans="1:24">
      <c r="A1415" t="s">
        <v>2308</v>
      </c>
      <c r="B1415" t="s">
        <v>2322</v>
      </c>
      <c r="C1415" t="s">
        <v>2336</v>
      </c>
      <c r="D1415" t="s">
        <v>2458</v>
      </c>
      <c r="E1415" t="s">
        <v>2575</v>
      </c>
      <c r="F1415" t="s">
        <v>2651</v>
      </c>
      <c r="G1415" t="s">
        <v>2653</v>
      </c>
      <c r="H1415">
        <v>67000</v>
      </c>
      <c r="I1415" t="s">
        <v>2656</v>
      </c>
      <c r="J1415" s="1">
        <v>44204</v>
      </c>
      <c r="K1415" s="1">
        <v>44204</v>
      </c>
      <c r="L1415" t="s">
        <v>1371</v>
      </c>
      <c r="M1415" t="s">
        <v>2662</v>
      </c>
      <c r="N1415" s="1">
        <v>44227</v>
      </c>
      <c r="O1415" t="str">
        <f t="shared" si="45"/>
        <v>정상</v>
      </c>
      <c r="P1415" t="str">
        <f t="shared" si="46"/>
        <v>엠피상동</v>
      </c>
      <c r="Q1415" t="s">
        <v>1954</v>
      </c>
      <c r="R1415"/>
      <c r="S1415"/>
      <c r="T1415"/>
      <c r="U1415"/>
      <c r="V1415"/>
      <c r="W1415" t="s">
        <v>1958</v>
      </c>
      <c r="X1415" s="1">
        <v>68675</v>
      </c>
    </row>
    <row r="1416" spans="1:24">
      <c r="A1416" t="s">
        <v>2308</v>
      </c>
      <c r="B1416" t="s">
        <v>2322</v>
      </c>
      <c r="C1416" t="s">
        <v>2339</v>
      </c>
      <c r="D1416" t="s">
        <v>2490</v>
      </c>
      <c r="E1416" t="s">
        <v>2519</v>
      </c>
      <c r="F1416" t="s">
        <v>2651</v>
      </c>
      <c r="G1416" t="s">
        <v>2653</v>
      </c>
      <c r="H1416">
        <v>200000</v>
      </c>
      <c r="I1416" t="s">
        <v>2656</v>
      </c>
      <c r="J1416" s="1">
        <v>44204</v>
      </c>
      <c r="K1416" s="1">
        <v>44204</v>
      </c>
      <c r="L1416" t="s">
        <v>1372</v>
      </c>
      <c r="M1416" t="s">
        <v>2662</v>
      </c>
      <c r="N1416" s="1">
        <v>44227</v>
      </c>
      <c r="O1416" t="str">
        <f t="shared" si="45"/>
        <v>정상</v>
      </c>
      <c r="P1416" t="str">
        <f t="shared" si="46"/>
        <v>엠피상동</v>
      </c>
      <c r="Q1416" t="s">
        <v>1954</v>
      </c>
      <c r="R1416"/>
      <c r="S1416"/>
      <c r="T1416"/>
      <c r="U1416"/>
      <c r="V1416"/>
      <c r="W1416" t="s">
        <v>1958</v>
      </c>
      <c r="X1416" s="1">
        <v>55892</v>
      </c>
    </row>
    <row r="1417" spans="1:24">
      <c r="A1417" t="s">
        <v>2308</v>
      </c>
      <c r="B1417" t="s">
        <v>2322</v>
      </c>
      <c r="C1417" t="s">
        <v>2353</v>
      </c>
      <c r="D1417" t="s">
        <v>2258</v>
      </c>
      <c r="E1417" t="s">
        <v>2575</v>
      </c>
      <c r="F1417" t="s">
        <v>2651</v>
      </c>
      <c r="G1417" t="s">
        <v>2653</v>
      </c>
      <c r="H1417">
        <v>50000</v>
      </c>
      <c r="I1417" t="s">
        <v>2656</v>
      </c>
      <c r="J1417" s="1">
        <v>44204</v>
      </c>
      <c r="K1417" s="1">
        <v>44204</v>
      </c>
      <c r="L1417" t="s">
        <v>1373</v>
      </c>
      <c r="M1417" t="s">
        <v>2662</v>
      </c>
      <c r="N1417" s="1">
        <v>44227</v>
      </c>
      <c r="O1417" t="str">
        <f t="shared" si="45"/>
        <v>정상</v>
      </c>
      <c r="P1417" t="str">
        <f t="shared" si="46"/>
        <v>엠피상동</v>
      </c>
      <c r="Q1417" t="s">
        <v>1954</v>
      </c>
      <c r="R1417"/>
      <c r="S1417"/>
      <c r="T1417"/>
      <c r="U1417"/>
      <c r="V1417"/>
      <c r="W1417" t="s">
        <v>1958</v>
      </c>
      <c r="X1417" s="1">
        <v>55892</v>
      </c>
    </row>
    <row r="1418" spans="1:24">
      <c r="A1418" t="s">
        <v>2308</v>
      </c>
      <c r="B1418" t="s">
        <v>2322</v>
      </c>
      <c r="C1418" t="s">
        <v>2339</v>
      </c>
      <c r="D1418" t="s">
        <v>2490</v>
      </c>
      <c r="E1418" t="s">
        <v>2648</v>
      </c>
      <c r="F1418" t="s">
        <v>2651</v>
      </c>
      <c r="G1418" t="s">
        <v>2653</v>
      </c>
      <c r="H1418">
        <v>93000</v>
      </c>
      <c r="I1418" t="s">
        <v>2656</v>
      </c>
      <c r="J1418" s="1">
        <v>44204</v>
      </c>
      <c r="K1418" s="1">
        <v>44204</v>
      </c>
      <c r="L1418" t="s">
        <v>1374</v>
      </c>
      <c r="M1418" t="s">
        <v>2662</v>
      </c>
      <c r="N1418" s="1">
        <v>44227</v>
      </c>
      <c r="O1418" t="str">
        <f t="shared" si="45"/>
        <v>정상</v>
      </c>
      <c r="P1418" t="str">
        <f t="shared" si="46"/>
        <v>엠피상동</v>
      </c>
      <c r="Q1418" t="s">
        <v>1954</v>
      </c>
      <c r="R1418"/>
      <c r="S1418"/>
      <c r="T1418"/>
      <c r="U1418"/>
      <c r="V1418"/>
      <c r="W1418" t="s">
        <v>1958</v>
      </c>
      <c r="X1418" s="1">
        <v>51509</v>
      </c>
    </row>
    <row r="1419" spans="1:24">
      <c r="A1419" t="s">
        <v>2312</v>
      </c>
      <c r="B1419" t="s">
        <v>2324</v>
      </c>
      <c r="C1419" t="s">
        <v>2360</v>
      </c>
      <c r="D1419" t="s">
        <v>2423</v>
      </c>
      <c r="E1419" t="s">
        <v>2649</v>
      </c>
      <c r="F1419" t="s">
        <v>2651</v>
      </c>
      <c r="G1419" t="s">
        <v>2653</v>
      </c>
      <c r="H1419">
        <v>16234</v>
      </c>
      <c r="I1419" t="s">
        <v>2660</v>
      </c>
      <c r="J1419" s="1">
        <v>44203</v>
      </c>
      <c r="K1419" s="1">
        <v>44229</v>
      </c>
      <c r="L1419" t="s">
        <v>1375</v>
      </c>
      <c r="M1419" t="s">
        <v>2662</v>
      </c>
      <c r="N1419" s="1">
        <v>44227</v>
      </c>
      <c r="O1419" t="str">
        <f t="shared" si="45"/>
        <v>정상2</v>
      </c>
      <c r="P1419" t="str">
        <f t="shared" si="46"/>
        <v>엠피피스토스</v>
      </c>
      <c r="Q1419" t="s">
        <v>1954</v>
      </c>
      <c r="R1419"/>
      <c r="S1419"/>
      <c r="T1419"/>
      <c r="U1419"/>
      <c r="V1419"/>
      <c r="W1419" t="s">
        <v>1958</v>
      </c>
      <c r="X1419"/>
    </row>
    <row r="1420" spans="1:24">
      <c r="A1420" t="s">
        <v>2302</v>
      </c>
      <c r="B1420" t="s">
        <v>2317</v>
      </c>
      <c r="C1420" t="s">
        <v>2352</v>
      </c>
      <c r="D1420" t="s">
        <v>2400</v>
      </c>
      <c r="E1420" t="s">
        <v>2531</v>
      </c>
      <c r="F1420" t="s">
        <v>2651</v>
      </c>
      <c r="G1420" t="s">
        <v>2653</v>
      </c>
      <c r="H1420">
        <v>41410</v>
      </c>
      <c r="I1420" t="s">
        <v>2656</v>
      </c>
      <c r="J1420" s="1">
        <v>44203</v>
      </c>
      <c r="K1420" s="1">
        <v>44203</v>
      </c>
      <c r="L1420" t="s">
        <v>1376</v>
      </c>
      <c r="M1420" t="s">
        <v>2662</v>
      </c>
      <c r="N1420" s="1">
        <v>44227</v>
      </c>
      <c r="O1420" t="str">
        <f t="shared" si="45"/>
        <v>정상</v>
      </c>
      <c r="P1420" t="str">
        <f t="shared" si="46"/>
        <v>엠피송내</v>
      </c>
      <c r="Q1420" t="s">
        <v>1954</v>
      </c>
      <c r="R1420"/>
      <c r="S1420"/>
      <c r="T1420"/>
      <c r="U1420"/>
      <c r="V1420"/>
      <c r="W1420" t="s">
        <v>1958</v>
      </c>
      <c r="X1420"/>
    </row>
    <row r="1421" spans="1:24">
      <c r="A1421" t="s">
        <v>2312</v>
      </c>
      <c r="B1421" t="s">
        <v>2324</v>
      </c>
      <c r="C1421" t="s">
        <v>2358</v>
      </c>
      <c r="D1421" t="s">
        <v>2423</v>
      </c>
      <c r="E1421" t="s">
        <v>2559</v>
      </c>
      <c r="F1421" t="s">
        <v>2651</v>
      </c>
      <c r="G1421" t="s">
        <v>2653</v>
      </c>
      <c r="H1421">
        <v>76640</v>
      </c>
      <c r="I1421" t="s">
        <v>2657</v>
      </c>
      <c r="J1421" s="1">
        <v>44203</v>
      </c>
      <c r="K1421" s="1">
        <v>44203</v>
      </c>
      <c r="L1421">
        <v>320210040246</v>
      </c>
      <c r="M1421" t="s">
        <v>2662</v>
      </c>
      <c r="N1421" s="1">
        <v>44227</v>
      </c>
      <c r="O1421" t="str">
        <f t="shared" si="45"/>
        <v>정상</v>
      </c>
      <c r="P1421" t="str">
        <f t="shared" si="46"/>
        <v>엠피피스토스</v>
      </c>
      <c r="Q1421" t="s">
        <v>1954</v>
      </c>
      <c r="R1421"/>
      <c r="S1421"/>
      <c r="T1421"/>
      <c r="U1421"/>
      <c r="V1421"/>
      <c r="W1421" t="s">
        <v>1958</v>
      </c>
      <c r="X1421" s="1">
        <v>51508</v>
      </c>
    </row>
    <row r="1422" spans="1:24">
      <c r="A1422" t="s">
        <v>2310</v>
      </c>
      <c r="B1422"/>
      <c r="C1422"/>
      <c r="D1422" t="s">
        <v>2443</v>
      </c>
      <c r="E1422" t="s">
        <v>2523</v>
      </c>
      <c r="F1422" t="s">
        <v>2651</v>
      </c>
      <c r="G1422" t="s">
        <v>2653</v>
      </c>
      <c r="H1422">
        <v>50000</v>
      </c>
      <c r="I1422" t="s">
        <v>2656</v>
      </c>
      <c r="J1422" s="1">
        <v>44203</v>
      </c>
      <c r="K1422" s="1">
        <v>44203</v>
      </c>
      <c r="L1422" t="s">
        <v>1377</v>
      </c>
      <c r="M1422" t="s">
        <v>2662</v>
      </c>
      <c r="N1422" s="1">
        <v>44227</v>
      </c>
      <c r="O1422" t="str">
        <f t="shared" si="45"/>
        <v>정상</v>
      </c>
      <c r="P1422" t="str">
        <f t="shared" si="46"/>
        <v>엠피프라임</v>
      </c>
      <c r="Q1422" t="s">
        <v>1954</v>
      </c>
      <c r="R1422"/>
      <c r="S1422"/>
      <c r="T1422"/>
      <c r="U1422"/>
      <c r="V1422"/>
      <c r="W1422" t="s">
        <v>1958</v>
      </c>
      <c r="X1422" s="1">
        <v>51508</v>
      </c>
    </row>
    <row r="1423" spans="1:24">
      <c r="A1423" t="s">
        <v>2308</v>
      </c>
      <c r="B1423" t="s">
        <v>2322</v>
      </c>
      <c r="C1423" t="s">
        <v>2339</v>
      </c>
      <c r="D1423" t="s">
        <v>2456</v>
      </c>
      <c r="E1423" t="s">
        <v>2154</v>
      </c>
      <c r="F1423" t="s">
        <v>2651</v>
      </c>
      <c r="G1423" t="s">
        <v>2653</v>
      </c>
      <c r="H1423">
        <v>50000</v>
      </c>
      <c r="I1423" t="s">
        <v>2656</v>
      </c>
      <c r="J1423" s="1">
        <v>44203</v>
      </c>
      <c r="K1423" s="1">
        <v>44203</v>
      </c>
      <c r="L1423" t="s">
        <v>1378</v>
      </c>
      <c r="M1423" t="s">
        <v>2662</v>
      </c>
      <c r="N1423" s="1">
        <v>44227</v>
      </c>
      <c r="O1423" t="str">
        <f t="shared" si="45"/>
        <v>정상</v>
      </c>
      <c r="P1423" t="str">
        <f t="shared" si="46"/>
        <v>엠피상동</v>
      </c>
      <c r="Q1423" t="s">
        <v>1954</v>
      </c>
      <c r="R1423"/>
      <c r="S1423"/>
      <c r="T1423"/>
      <c r="U1423"/>
      <c r="V1423"/>
      <c r="W1423" t="s">
        <v>1958</v>
      </c>
      <c r="X1423" s="1">
        <v>51508</v>
      </c>
    </row>
    <row r="1424" spans="1:24">
      <c r="A1424" t="s">
        <v>2308</v>
      </c>
      <c r="B1424" t="s">
        <v>2322</v>
      </c>
      <c r="C1424" t="s">
        <v>2339</v>
      </c>
      <c r="D1424" t="s">
        <v>2478</v>
      </c>
      <c r="E1424" t="s">
        <v>2519</v>
      </c>
      <c r="F1424" t="s">
        <v>2651</v>
      </c>
      <c r="G1424" t="s">
        <v>2653</v>
      </c>
      <c r="H1424">
        <v>21000</v>
      </c>
      <c r="I1424" t="s">
        <v>2660</v>
      </c>
      <c r="J1424" s="1">
        <v>44203</v>
      </c>
      <c r="K1424" s="1">
        <v>44204</v>
      </c>
      <c r="L1424" t="s">
        <v>1379</v>
      </c>
      <c r="M1424" t="s">
        <v>2662</v>
      </c>
      <c r="N1424" s="1">
        <v>44227</v>
      </c>
      <c r="O1424" t="str">
        <f t="shared" si="45"/>
        <v>철회</v>
      </c>
      <c r="P1424" t="str">
        <f t="shared" si="46"/>
        <v>엠피상동</v>
      </c>
      <c r="Q1424" t="s">
        <v>1954</v>
      </c>
      <c r="R1424"/>
      <c r="S1424"/>
      <c r="T1424"/>
      <c r="U1424"/>
      <c r="V1424"/>
      <c r="W1424" t="s">
        <v>1958</v>
      </c>
      <c r="X1424" s="1">
        <v>51508</v>
      </c>
    </row>
    <row r="1425" spans="1:24">
      <c r="A1425" t="s">
        <v>2308</v>
      </c>
      <c r="B1425" t="s">
        <v>2322</v>
      </c>
      <c r="C1425" t="s">
        <v>2339</v>
      </c>
      <c r="D1425" t="s">
        <v>2472</v>
      </c>
      <c r="E1425" t="s">
        <v>2511</v>
      </c>
      <c r="F1425" t="s">
        <v>2651</v>
      </c>
      <c r="G1425" t="s">
        <v>2654</v>
      </c>
      <c r="H1425">
        <v>50000</v>
      </c>
      <c r="I1425" t="s">
        <v>2656</v>
      </c>
      <c r="J1425" s="1">
        <v>44203</v>
      </c>
      <c r="K1425" s="1">
        <v>44203</v>
      </c>
      <c r="L1425" t="s">
        <v>1380</v>
      </c>
      <c r="M1425" t="s">
        <v>2662</v>
      </c>
      <c r="N1425" s="1">
        <v>44227</v>
      </c>
      <c r="O1425" t="str">
        <f t="shared" si="45"/>
        <v>정상</v>
      </c>
      <c r="P1425" t="str">
        <f t="shared" si="46"/>
        <v>엠피상동</v>
      </c>
      <c r="Q1425" t="s">
        <v>1954</v>
      </c>
      <c r="R1425"/>
      <c r="S1425"/>
      <c r="T1425"/>
      <c r="U1425"/>
      <c r="V1425"/>
      <c r="W1425" t="s">
        <v>1958</v>
      </c>
      <c r="X1425"/>
    </row>
    <row r="1426" spans="1:24">
      <c r="A1426" t="s">
        <v>2309</v>
      </c>
      <c r="B1426" t="s">
        <v>2326</v>
      </c>
      <c r="C1426" t="s">
        <v>2344</v>
      </c>
      <c r="D1426" t="s">
        <v>2410</v>
      </c>
      <c r="E1426" t="s">
        <v>2518</v>
      </c>
      <c r="F1426" t="s">
        <v>2651</v>
      </c>
      <c r="G1426" t="s">
        <v>2653</v>
      </c>
      <c r="H1426">
        <v>43281</v>
      </c>
      <c r="I1426" t="s">
        <v>2656</v>
      </c>
      <c r="J1426" s="1">
        <v>44203</v>
      </c>
      <c r="K1426" s="1">
        <v>44203</v>
      </c>
      <c r="L1426">
        <v>42145769580000</v>
      </c>
      <c r="M1426" t="s">
        <v>2662</v>
      </c>
      <c r="N1426" s="1">
        <v>44227</v>
      </c>
      <c r="O1426" t="str">
        <f t="shared" si="45"/>
        <v>정상</v>
      </c>
      <c r="P1426" t="str">
        <f t="shared" si="46"/>
        <v>엠피성공</v>
      </c>
      <c r="Q1426" t="s">
        <v>1954</v>
      </c>
      <c r="R1426"/>
      <c r="S1426"/>
      <c r="T1426"/>
      <c r="U1426"/>
      <c r="V1426"/>
      <c r="W1426" t="s">
        <v>1958</v>
      </c>
      <c r="X1426"/>
    </row>
    <row r="1427" spans="1:24">
      <c r="A1427" t="s">
        <v>2314</v>
      </c>
      <c r="B1427" t="s">
        <v>2329</v>
      </c>
      <c r="C1427"/>
      <c r="D1427" t="s">
        <v>2408</v>
      </c>
      <c r="E1427" t="s">
        <v>2590</v>
      </c>
      <c r="F1427" t="s">
        <v>2651</v>
      </c>
      <c r="G1427" t="s">
        <v>2653</v>
      </c>
      <c r="H1427">
        <v>20828</v>
      </c>
      <c r="I1427" t="s">
        <v>2656</v>
      </c>
      <c r="J1427" s="1">
        <v>44203</v>
      </c>
      <c r="K1427" s="1">
        <v>44203</v>
      </c>
      <c r="L1427">
        <v>42145760760000</v>
      </c>
      <c r="M1427" t="s">
        <v>2662</v>
      </c>
      <c r="N1427" s="1">
        <v>44227</v>
      </c>
      <c r="O1427" t="str">
        <f t="shared" si="45"/>
        <v>정상</v>
      </c>
      <c r="P1427" t="str">
        <f t="shared" si="46"/>
        <v>엠피제이엔제이</v>
      </c>
      <c r="Q1427" t="s">
        <v>1954</v>
      </c>
      <c r="R1427"/>
      <c r="S1427"/>
      <c r="T1427"/>
      <c r="U1427"/>
      <c r="V1427"/>
      <c r="W1427" t="s">
        <v>1958</v>
      </c>
      <c r="X1427"/>
    </row>
    <row r="1428" spans="1:24">
      <c r="A1428" t="s">
        <v>2314</v>
      </c>
      <c r="B1428" t="s">
        <v>2329</v>
      </c>
      <c r="C1428"/>
      <c r="D1428" t="s">
        <v>2408</v>
      </c>
      <c r="E1428" t="s">
        <v>2548</v>
      </c>
      <c r="F1428" t="s">
        <v>2651</v>
      </c>
      <c r="G1428" t="s">
        <v>2653</v>
      </c>
      <c r="H1428">
        <v>11365</v>
      </c>
      <c r="I1428" t="s">
        <v>2656</v>
      </c>
      <c r="J1428" s="1">
        <v>44203</v>
      </c>
      <c r="K1428" s="1">
        <v>44203</v>
      </c>
      <c r="L1428">
        <v>42145761650000</v>
      </c>
      <c r="M1428" t="s">
        <v>2662</v>
      </c>
      <c r="N1428" s="1">
        <v>44227</v>
      </c>
      <c r="O1428" t="str">
        <f t="shared" si="45"/>
        <v>정상</v>
      </c>
      <c r="P1428" t="str">
        <f t="shared" si="46"/>
        <v>엠피제이엔제이</v>
      </c>
      <c r="Q1428" t="s">
        <v>1954</v>
      </c>
      <c r="R1428"/>
      <c r="S1428"/>
      <c r="T1428"/>
      <c r="U1428"/>
      <c r="V1428"/>
      <c r="W1428" t="s">
        <v>1958</v>
      </c>
      <c r="X1428"/>
    </row>
    <row r="1429" spans="1:24">
      <c r="A1429" t="s">
        <v>2308</v>
      </c>
      <c r="B1429" t="s">
        <v>2322</v>
      </c>
      <c r="C1429" t="s">
        <v>2339</v>
      </c>
      <c r="D1429" t="s">
        <v>2468</v>
      </c>
      <c r="E1429" t="s">
        <v>2633</v>
      </c>
      <c r="F1429" t="s">
        <v>2651</v>
      </c>
      <c r="G1429" t="s">
        <v>2653</v>
      </c>
      <c r="H1429">
        <v>30000</v>
      </c>
      <c r="I1429" t="s">
        <v>2656</v>
      </c>
      <c r="J1429" s="1">
        <v>44203</v>
      </c>
      <c r="K1429" s="1">
        <v>44203</v>
      </c>
      <c r="L1429" t="s">
        <v>1381</v>
      </c>
      <c r="M1429" t="s">
        <v>2662</v>
      </c>
      <c r="N1429" s="1">
        <v>44227</v>
      </c>
      <c r="O1429" t="str">
        <f t="shared" si="45"/>
        <v>정상</v>
      </c>
      <c r="P1429" t="str">
        <f t="shared" si="46"/>
        <v>엠피상동</v>
      </c>
      <c r="Q1429" t="s">
        <v>1954</v>
      </c>
      <c r="R1429"/>
      <c r="S1429"/>
      <c r="T1429"/>
      <c r="U1429"/>
      <c r="V1429"/>
      <c r="W1429" t="s">
        <v>1958</v>
      </c>
      <c r="X1429"/>
    </row>
    <row r="1430" spans="1:24">
      <c r="A1430" t="s">
        <v>2306</v>
      </c>
      <c r="B1430" t="s">
        <v>2325</v>
      </c>
      <c r="C1430" t="s">
        <v>2350</v>
      </c>
      <c r="D1430" t="s">
        <v>2387</v>
      </c>
      <c r="E1430" t="s">
        <v>2552</v>
      </c>
      <c r="F1430" t="s">
        <v>2651</v>
      </c>
      <c r="G1430" t="s">
        <v>2653</v>
      </c>
      <c r="H1430">
        <v>50004</v>
      </c>
      <c r="I1430" t="s">
        <v>2657</v>
      </c>
      <c r="J1430" s="1">
        <v>44203</v>
      </c>
      <c r="K1430" s="1">
        <v>44203</v>
      </c>
      <c r="L1430" t="s">
        <v>1382</v>
      </c>
      <c r="M1430" t="s">
        <v>2662</v>
      </c>
      <c r="N1430" s="1">
        <v>44227</v>
      </c>
      <c r="O1430" t="str">
        <f t="shared" si="45"/>
        <v>정상</v>
      </c>
      <c r="P1430" t="str">
        <f t="shared" si="46"/>
        <v>엠피여주</v>
      </c>
      <c r="Q1430" t="s">
        <v>1954</v>
      </c>
      <c r="R1430"/>
      <c r="S1430"/>
      <c r="T1430"/>
      <c r="U1430"/>
      <c r="V1430"/>
      <c r="W1430" t="s">
        <v>1958</v>
      </c>
      <c r="X1430" s="1">
        <v>72327</v>
      </c>
    </row>
    <row r="1431" spans="1:24">
      <c r="A1431" t="s">
        <v>2312</v>
      </c>
      <c r="B1431" t="s">
        <v>2324</v>
      </c>
      <c r="C1431" t="s">
        <v>2342</v>
      </c>
      <c r="D1431" t="s">
        <v>2385</v>
      </c>
      <c r="E1431" t="s">
        <v>2637</v>
      </c>
      <c r="F1431" t="s">
        <v>2651</v>
      </c>
      <c r="G1431" t="s">
        <v>2653</v>
      </c>
      <c r="H1431">
        <v>45360</v>
      </c>
      <c r="I1431" t="s">
        <v>2657</v>
      </c>
      <c r="J1431" s="1">
        <v>44203</v>
      </c>
      <c r="K1431" s="1">
        <v>44203</v>
      </c>
      <c r="L1431" t="s">
        <v>1383</v>
      </c>
      <c r="M1431" t="s">
        <v>2662</v>
      </c>
      <c r="N1431" s="1">
        <v>44227</v>
      </c>
      <c r="O1431" t="str">
        <f t="shared" si="45"/>
        <v>정상</v>
      </c>
      <c r="P1431" t="str">
        <f t="shared" si="46"/>
        <v>엠피피스토스</v>
      </c>
      <c r="Q1431" t="s">
        <v>1954</v>
      </c>
      <c r="R1431"/>
      <c r="S1431"/>
      <c r="T1431"/>
      <c r="U1431"/>
      <c r="V1431"/>
      <c r="W1431" t="s">
        <v>1958</v>
      </c>
      <c r="X1431"/>
    </row>
    <row r="1432" spans="1:24">
      <c r="A1432" t="s">
        <v>2312</v>
      </c>
      <c r="B1432" t="s">
        <v>2324</v>
      </c>
      <c r="C1432" t="s">
        <v>2342</v>
      </c>
      <c r="D1432" t="s">
        <v>2385</v>
      </c>
      <c r="E1432" t="s">
        <v>2531</v>
      </c>
      <c r="F1432" t="s">
        <v>2651</v>
      </c>
      <c r="G1432" t="s">
        <v>2653</v>
      </c>
      <c r="H1432">
        <v>38210</v>
      </c>
      <c r="I1432" t="s">
        <v>2656</v>
      </c>
      <c r="J1432" s="1">
        <v>44203</v>
      </c>
      <c r="K1432" s="1">
        <v>44203</v>
      </c>
      <c r="L1432" t="s">
        <v>1384</v>
      </c>
      <c r="M1432" t="s">
        <v>2662</v>
      </c>
      <c r="N1432" s="1">
        <v>44227</v>
      </c>
      <c r="O1432" t="str">
        <f t="shared" si="45"/>
        <v>정상</v>
      </c>
      <c r="P1432" t="str">
        <f t="shared" si="46"/>
        <v>엠피피스토스</v>
      </c>
      <c r="Q1432" t="s">
        <v>1954</v>
      </c>
      <c r="R1432"/>
      <c r="S1432"/>
      <c r="T1432"/>
      <c r="U1432"/>
      <c r="V1432"/>
      <c r="W1432" t="s">
        <v>1958</v>
      </c>
      <c r="X1432"/>
    </row>
    <row r="1433" spans="1:24">
      <c r="A1433" t="s">
        <v>2311</v>
      </c>
      <c r="B1433" t="s">
        <v>2323</v>
      </c>
      <c r="C1433" t="s">
        <v>2340</v>
      </c>
      <c r="D1433" t="s">
        <v>2491</v>
      </c>
      <c r="E1433" t="s">
        <v>2645</v>
      </c>
      <c r="F1433" t="s">
        <v>2651</v>
      </c>
      <c r="G1433" t="s">
        <v>2654</v>
      </c>
      <c r="H1433">
        <v>100000</v>
      </c>
      <c r="I1433" t="s">
        <v>2656</v>
      </c>
      <c r="J1433" s="1">
        <v>44203</v>
      </c>
      <c r="K1433" s="1">
        <v>44203</v>
      </c>
      <c r="L1433">
        <v>52100499780000</v>
      </c>
      <c r="M1433" t="s">
        <v>2662</v>
      </c>
      <c r="N1433" s="1">
        <v>44227</v>
      </c>
      <c r="O1433" t="str">
        <f t="shared" si="45"/>
        <v>정상</v>
      </c>
      <c r="P1433" t="str">
        <f t="shared" si="46"/>
        <v>엠피경기</v>
      </c>
      <c r="Q1433" t="s">
        <v>1954</v>
      </c>
      <c r="R1433"/>
      <c r="S1433"/>
      <c r="T1433"/>
      <c r="U1433"/>
      <c r="V1433"/>
      <c r="W1433" t="s">
        <v>1958</v>
      </c>
      <c r="X1433" s="1">
        <v>46029</v>
      </c>
    </row>
    <row r="1434" spans="1:24">
      <c r="A1434" t="s">
        <v>2305</v>
      </c>
      <c r="B1434" t="s">
        <v>2328</v>
      </c>
      <c r="C1434" t="s">
        <v>2351</v>
      </c>
      <c r="D1434" t="s">
        <v>2392</v>
      </c>
      <c r="E1434" t="s">
        <v>2529</v>
      </c>
      <c r="F1434" t="s">
        <v>2651</v>
      </c>
      <c r="G1434" t="s">
        <v>2653</v>
      </c>
      <c r="H1434">
        <v>74101</v>
      </c>
      <c r="I1434" t="s">
        <v>2656</v>
      </c>
      <c r="J1434" s="1">
        <v>44203</v>
      </c>
      <c r="K1434" s="1">
        <v>44203</v>
      </c>
      <c r="L1434">
        <v>20210116830</v>
      </c>
      <c r="M1434" t="s">
        <v>2662</v>
      </c>
      <c r="N1434" s="1">
        <v>44227</v>
      </c>
      <c r="O1434" t="str">
        <f t="shared" si="45"/>
        <v>정상</v>
      </c>
      <c r="P1434" t="s">
        <v>6821</v>
      </c>
      <c r="Q1434" t="s">
        <v>1954</v>
      </c>
      <c r="R1434"/>
      <c r="S1434"/>
      <c r="T1434"/>
      <c r="U1434"/>
      <c r="V1434"/>
      <c r="W1434" t="s">
        <v>1958</v>
      </c>
      <c r="X1434"/>
    </row>
    <row r="1435" spans="1:24">
      <c r="A1435" t="s">
        <v>2308</v>
      </c>
      <c r="B1435" t="s">
        <v>2322</v>
      </c>
      <c r="C1435" t="s">
        <v>2339</v>
      </c>
      <c r="D1435" t="s">
        <v>2469</v>
      </c>
      <c r="E1435" t="s">
        <v>2497</v>
      </c>
      <c r="F1435" t="s">
        <v>2651</v>
      </c>
      <c r="G1435" t="s">
        <v>2653</v>
      </c>
      <c r="H1435">
        <v>30000</v>
      </c>
      <c r="I1435" t="s">
        <v>2656</v>
      </c>
      <c r="J1435" s="1">
        <v>44203</v>
      </c>
      <c r="K1435" s="1">
        <v>44203</v>
      </c>
      <c r="L1435">
        <v>20210115826</v>
      </c>
      <c r="M1435" t="s">
        <v>2662</v>
      </c>
      <c r="N1435" s="1">
        <v>44227</v>
      </c>
      <c r="O1435" t="str">
        <f t="shared" si="45"/>
        <v>정상</v>
      </c>
      <c r="P1435" t="str">
        <f t="shared" si="46"/>
        <v>엠피상동</v>
      </c>
      <c r="Q1435" t="s">
        <v>1954</v>
      </c>
      <c r="R1435"/>
      <c r="S1435"/>
      <c r="T1435"/>
      <c r="U1435"/>
      <c r="V1435"/>
      <c r="W1435" t="s">
        <v>1958</v>
      </c>
      <c r="X1435"/>
    </row>
    <row r="1436" spans="1:24">
      <c r="A1436" t="s">
        <v>2303</v>
      </c>
      <c r="B1436" t="s">
        <v>2318</v>
      </c>
      <c r="C1436"/>
      <c r="D1436" t="s">
        <v>2370</v>
      </c>
      <c r="E1436" t="s">
        <v>2513</v>
      </c>
      <c r="F1436" t="s">
        <v>2651</v>
      </c>
      <c r="G1436" t="s">
        <v>2654</v>
      </c>
      <c r="H1436">
        <v>30000</v>
      </c>
      <c r="I1436" t="s">
        <v>2656</v>
      </c>
      <c r="J1436" s="1">
        <v>44202</v>
      </c>
      <c r="K1436" s="1">
        <v>44202</v>
      </c>
      <c r="L1436" t="s">
        <v>1385</v>
      </c>
      <c r="M1436" t="s">
        <v>2662</v>
      </c>
      <c r="N1436" s="1">
        <v>44227</v>
      </c>
      <c r="O1436" t="str">
        <f t="shared" si="45"/>
        <v>정상</v>
      </c>
      <c r="P1436" t="str">
        <f t="shared" si="46"/>
        <v>엠피의정부</v>
      </c>
      <c r="Q1436" t="s">
        <v>1954</v>
      </c>
      <c r="R1436"/>
      <c r="S1436"/>
      <c r="T1436"/>
      <c r="U1436"/>
      <c r="V1436"/>
      <c r="W1436" t="s">
        <v>1958</v>
      </c>
      <c r="X1436"/>
    </row>
    <row r="1437" spans="1:24">
      <c r="A1437" t="s">
        <v>2303</v>
      </c>
      <c r="B1437" t="s">
        <v>2318</v>
      </c>
      <c r="C1437"/>
      <c r="D1437" t="s">
        <v>2370</v>
      </c>
      <c r="E1437" t="s">
        <v>2158</v>
      </c>
      <c r="F1437" t="s">
        <v>2651</v>
      </c>
      <c r="G1437" t="s">
        <v>2654</v>
      </c>
      <c r="H1437">
        <v>30000</v>
      </c>
      <c r="I1437" t="s">
        <v>2657</v>
      </c>
      <c r="J1437" s="1">
        <v>44202</v>
      </c>
      <c r="K1437" s="1">
        <v>44202</v>
      </c>
      <c r="L1437" t="s">
        <v>1386</v>
      </c>
      <c r="M1437" t="s">
        <v>2662</v>
      </c>
      <c r="N1437" s="1">
        <v>44227</v>
      </c>
      <c r="O1437" t="str">
        <f t="shared" si="45"/>
        <v>정상</v>
      </c>
      <c r="P1437" t="str">
        <f t="shared" si="46"/>
        <v>엠피의정부</v>
      </c>
      <c r="Q1437" t="s">
        <v>1954</v>
      </c>
      <c r="R1437"/>
      <c r="S1437"/>
      <c r="T1437"/>
      <c r="U1437"/>
      <c r="V1437"/>
      <c r="W1437" t="s">
        <v>1958</v>
      </c>
      <c r="X1437"/>
    </row>
    <row r="1438" spans="1:24">
      <c r="A1438" t="s">
        <v>2303</v>
      </c>
      <c r="B1438" t="s">
        <v>2318</v>
      </c>
      <c r="C1438" t="s">
        <v>2237</v>
      </c>
      <c r="D1438" t="s">
        <v>2402</v>
      </c>
      <c r="E1438" t="s">
        <v>2569</v>
      </c>
      <c r="F1438" t="s">
        <v>2651</v>
      </c>
      <c r="G1438" t="s">
        <v>2653</v>
      </c>
      <c r="H1438">
        <v>136333</v>
      </c>
      <c r="I1438" t="s">
        <v>2656</v>
      </c>
      <c r="J1438" s="1">
        <v>44202</v>
      </c>
      <c r="K1438" s="1">
        <v>44202</v>
      </c>
      <c r="L1438">
        <v>42142380700000</v>
      </c>
      <c r="M1438" t="s">
        <v>2662</v>
      </c>
      <c r="N1438" s="1">
        <v>44227</v>
      </c>
      <c r="O1438" t="str">
        <f t="shared" si="45"/>
        <v>정상</v>
      </c>
      <c r="P1438" t="str">
        <f t="shared" si="46"/>
        <v>엠피의정부</v>
      </c>
      <c r="Q1438" t="s">
        <v>1954</v>
      </c>
      <c r="R1438"/>
      <c r="S1438"/>
      <c r="T1438"/>
      <c r="U1438"/>
      <c r="V1438"/>
      <c r="W1438" t="s">
        <v>1958</v>
      </c>
      <c r="X1438"/>
    </row>
    <row r="1439" spans="1:24">
      <c r="A1439" t="s">
        <v>2303</v>
      </c>
      <c r="B1439" t="s">
        <v>2318</v>
      </c>
      <c r="C1439" t="s">
        <v>2237</v>
      </c>
      <c r="D1439" t="s">
        <v>2402</v>
      </c>
      <c r="E1439" t="s">
        <v>2623</v>
      </c>
      <c r="F1439" t="s">
        <v>2651</v>
      </c>
      <c r="G1439" t="s">
        <v>2655</v>
      </c>
      <c r="H1439">
        <v>21626</v>
      </c>
      <c r="I1439" t="s">
        <v>2656</v>
      </c>
      <c r="J1439" s="1">
        <v>44202</v>
      </c>
      <c r="K1439" s="1">
        <v>44202</v>
      </c>
      <c r="L1439">
        <v>42142380870000</v>
      </c>
      <c r="M1439" t="s">
        <v>2662</v>
      </c>
      <c r="N1439" s="1">
        <v>44227</v>
      </c>
      <c r="O1439" t="str">
        <f t="shared" si="45"/>
        <v>정상</v>
      </c>
      <c r="P1439" t="str">
        <f t="shared" si="46"/>
        <v>엠피의정부</v>
      </c>
      <c r="Q1439" t="s">
        <v>1954</v>
      </c>
      <c r="R1439"/>
      <c r="S1439"/>
      <c r="T1439"/>
      <c r="U1439"/>
      <c r="V1439"/>
      <c r="W1439" t="s">
        <v>1958</v>
      </c>
      <c r="X1439"/>
    </row>
    <row r="1440" spans="1:24">
      <c r="A1440" t="s">
        <v>2302</v>
      </c>
      <c r="B1440" t="s">
        <v>2317</v>
      </c>
      <c r="C1440" t="s">
        <v>2352</v>
      </c>
      <c r="D1440" t="s">
        <v>2369</v>
      </c>
      <c r="E1440" t="s">
        <v>2625</v>
      </c>
      <c r="F1440" t="s">
        <v>2651</v>
      </c>
      <c r="G1440" t="s">
        <v>2653</v>
      </c>
      <c r="H1440">
        <v>25835</v>
      </c>
      <c r="I1440" t="s">
        <v>2656</v>
      </c>
      <c r="J1440" s="1">
        <v>44202</v>
      </c>
      <c r="K1440" s="1">
        <v>44202</v>
      </c>
      <c r="L1440">
        <v>42142386260000</v>
      </c>
      <c r="M1440" t="s">
        <v>2662</v>
      </c>
      <c r="N1440" s="1">
        <v>44227</v>
      </c>
      <c r="O1440" t="str">
        <f t="shared" si="45"/>
        <v>정상</v>
      </c>
      <c r="P1440" t="str">
        <f t="shared" si="46"/>
        <v>엠피송내</v>
      </c>
      <c r="Q1440" t="s">
        <v>1954</v>
      </c>
      <c r="R1440"/>
      <c r="S1440"/>
      <c r="T1440"/>
      <c r="U1440"/>
      <c r="V1440"/>
      <c r="W1440" t="s">
        <v>1958</v>
      </c>
      <c r="X1440"/>
    </row>
    <row r="1441" spans="1:24">
      <c r="A1441" t="s">
        <v>2310</v>
      </c>
      <c r="B1441"/>
      <c r="C1441"/>
      <c r="D1441" t="s">
        <v>2443</v>
      </c>
      <c r="E1441" t="s">
        <v>2633</v>
      </c>
      <c r="F1441" t="s">
        <v>2651</v>
      </c>
      <c r="G1441" t="s">
        <v>2653</v>
      </c>
      <c r="H1441">
        <v>166000</v>
      </c>
      <c r="I1441" t="s">
        <v>2656</v>
      </c>
      <c r="J1441" s="1">
        <v>44202</v>
      </c>
      <c r="K1441" s="1">
        <v>44202</v>
      </c>
      <c r="L1441" t="s">
        <v>1387</v>
      </c>
      <c r="M1441" t="s">
        <v>2662</v>
      </c>
      <c r="N1441" s="1">
        <v>44227</v>
      </c>
      <c r="O1441" t="str">
        <f t="shared" si="45"/>
        <v>정상</v>
      </c>
      <c r="P1441" t="str">
        <f t="shared" si="46"/>
        <v>엠피프라임</v>
      </c>
      <c r="Q1441" t="s">
        <v>1954</v>
      </c>
      <c r="R1441"/>
      <c r="S1441"/>
      <c r="T1441"/>
      <c r="U1441"/>
      <c r="V1441"/>
      <c r="W1441" t="s">
        <v>1958</v>
      </c>
      <c r="X1441"/>
    </row>
    <row r="1442" spans="1:24">
      <c r="A1442" t="s">
        <v>2312</v>
      </c>
      <c r="B1442" t="s">
        <v>2324</v>
      </c>
      <c r="C1442" t="s">
        <v>2342</v>
      </c>
      <c r="D1442" t="s">
        <v>2451</v>
      </c>
      <c r="E1442" t="s">
        <v>2552</v>
      </c>
      <c r="F1442" t="s">
        <v>2651</v>
      </c>
      <c r="G1442" t="s">
        <v>2653</v>
      </c>
      <c r="H1442">
        <v>34000</v>
      </c>
      <c r="I1442" t="s">
        <v>2657</v>
      </c>
      <c r="J1442" s="1">
        <v>44202</v>
      </c>
      <c r="K1442" s="1">
        <v>44202</v>
      </c>
      <c r="L1442" t="s">
        <v>1388</v>
      </c>
      <c r="M1442" t="s">
        <v>2662</v>
      </c>
      <c r="N1442" s="1">
        <v>44227</v>
      </c>
      <c r="O1442" t="str">
        <f t="shared" si="45"/>
        <v>정상</v>
      </c>
      <c r="P1442" t="str">
        <f t="shared" si="46"/>
        <v>엠피피스토스</v>
      </c>
      <c r="Q1442" t="s">
        <v>1954</v>
      </c>
      <c r="R1442"/>
      <c r="S1442"/>
      <c r="T1442"/>
      <c r="U1442"/>
      <c r="V1442"/>
      <c r="W1442" t="s">
        <v>1958</v>
      </c>
      <c r="X1442" s="1">
        <v>62464</v>
      </c>
    </row>
    <row r="1443" spans="1:24">
      <c r="A1443" t="s">
        <v>2302</v>
      </c>
      <c r="B1443" t="s">
        <v>2317</v>
      </c>
      <c r="C1443" t="s">
        <v>2236</v>
      </c>
      <c r="D1443" t="s">
        <v>2369</v>
      </c>
      <c r="E1443" t="s">
        <v>2172</v>
      </c>
      <c r="F1443" t="s">
        <v>2651</v>
      </c>
      <c r="G1443" t="s">
        <v>2653</v>
      </c>
      <c r="H1443">
        <v>23900</v>
      </c>
      <c r="I1443" t="s">
        <v>2658</v>
      </c>
      <c r="J1443" s="1">
        <v>44202</v>
      </c>
      <c r="K1443" s="1">
        <v>44202</v>
      </c>
      <c r="L1443" t="s">
        <v>1389</v>
      </c>
      <c r="M1443" t="s">
        <v>2662</v>
      </c>
      <c r="N1443" s="1">
        <v>44227</v>
      </c>
      <c r="O1443" t="str">
        <f t="shared" si="45"/>
        <v>정상</v>
      </c>
      <c r="P1443" t="str">
        <f t="shared" si="46"/>
        <v>엠피송내</v>
      </c>
      <c r="Q1443" t="s">
        <v>1954</v>
      </c>
      <c r="R1443"/>
      <c r="S1443"/>
      <c r="T1443"/>
      <c r="U1443"/>
      <c r="V1443"/>
      <c r="W1443" t="s">
        <v>1958</v>
      </c>
      <c r="X1443" s="1">
        <v>61003</v>
      </c>
    </row>
    <row r="1444" spans="1:24">
      <c r="A1444" t="s">
        <v>2312</v>
      </c>
      <c r="B1444" t="s">
        <v>2324</v>
      </c>
      <c r="C1444" t="s">
        <v>2349</v>
      </c>
      <c r="D1444" t="s">
        <v>2385</v>
      </c>
      <c r="E1444" t="s">
        <v>2553</v>
      </c>
      <c r="F1444" t="s">
        <v>2651</v>
      </c>
      <c r="G1444" t="s">
        <v>2653</v>
      </c>
      <c r="H1444">
        <v>53000</v>
      </c>
      <c r="I1444" t="s">
        <v>2657</v>
      </c>
      <c r="J1444" s="1">
        <v>44202</v>
      </c>
      <c r="K1444" s="1">
        <v>44202</v>
      </c>
      <c r="L1444" t="s">
        <v>1390</v>
      </c>
      <c r="M1444" t="s">
        <v>2662</v>
      </c>
      <c r="N1444" s="1">
        <v>44227</v>
      </c>
      <c r="O1444" t="str">
        <f t="shared" si="45"/>
        <v>정상</v>
      </c>
      <c r="P1444" t="str">
        <f t="shared" si="46"/>
        <v>엠피피스토스</v>
      </c>
      <c r="Q1444" t="s">
        <v>1954</v>
      </c>
      <c r="R1444"/>
      <c r="S1444"/>
      <c r="T1444"/>
      <c r="U1444"/>
      <c r="V1444"/>
      <c r="W1444" t="s">
        <v>2664</v>
      </c>
      <c r="X1444" s="1">
        <v>59542</v>
      </c>
    </row>
    <row r="1445" spans="1:24">
      <c r="A1445" t="s">
        <v>2312</v>
      </c>
      <c r="B1445" t="s">
        <v>2324</v>
      </c>
      <c r="C1445" t="s">
        <v>2341</v>
      </c>
      <c r="D1445" t="s">
        <v>2459</v>
      </c>
      <c r="E1445" t="s">
        <v>2637</v>
      </c>
      <c r="F1445" t="s">
        <v>2651</v>
      </c>
      <c r="G1445" t="s">
        <v>2653</v>
      </c>
      <c r="H1445">
        <v>20000</v>
      </c>
      <c r="I1445" t="s">
        <v>2656</v>
      </c>
      <c r="J1445" s="1">
        <v>44202</v>
      </c>
      <c r="K1445" s="1">
        <v>44202</v>
      </c>
      <c r="L1445" t="s">
        <v>1391</v>
      </c>
      <c r="M1445" t="s">
        <v>2662</v>
      </c>
      <c r="N1445" s="1">
        <v>44227</v>
      </c>
      <c r="O1445" t="str">
        <f t="shared" si="45"/>
        <v>정상</v>
      </c>
      <c r="P1445" t="str">
        <f t="shared" si="46"/>
        <v>엠피피스토스</v>
      </c>
      <c r="Q1445" t="s">
        <v>1954</v>
      </c>
      <c r="R1445"/>
      <c r="S1445"/>
      <c r="T1445"/>
      <c r="U1445"/>
      <c r="V1445"/>
      <c r="W1445" t="s">
        <v>1958</v>
      </c>
      <c r="X1445"/>
    </row>
    <row r="1446" spans="1:24">
      <c r="A1446" t="s">
        <v>2302</v>
      </c>
      <c r="B1446" t="s">
        <v>2317</v>
      </c>
      <c r="C1446" t="s">
        <v>2352</v>
      </c>
      <c r="D1446" t="s">
        <v>2479</v>
      </c>
      <c r="E1446" t="s">
        <v>2637</v>
      </c>
      <c r="F1446" t="s">
        <v>2651</v>
      </c>
      <c r="G1446" t="s">
        <v>2653</v>
      </c>
      <c r="H1446">
        <v>56000</v>
      </c>
      <c r="I1446" t="s">
        <v>2656</v>
      </c>
      <c r="J1446" s="1">
        <v>44202</v>
      </c>
      <c r="K1446" s="1">
        <v>44202</v>
      </c>
      <c r="L1446" t="s">
        <v>1392</v>
      </c>
      <c r="M1446" t="s">
        <v>2662</v>
      </c>
      <c r="N1446" s="1">
        <v>44227</v>
      </c>
      <c r="O1446" t="str">
        <f t="shared" si="45"/>
        <v>정상</v>
      </c>
      <c r="P1446" t="str">
        <f t="shared" si="46"/>
        <v>엠피송내</v>
      </c>
      <c r="Q1446" t="s">
        <v>1954</v>
      </c>
      <c r="R1446"/>
      <c r="S1446"/>
      <c r="T1446"/>
      <c r="U1446"/>
      <c r="V1446"/>
      <c r="W1446" t="s">
        <v>1958</v>
      </c>
      <c r="X1446"/>
    </row>
    <row r="1447" spans="1:24">
      <c r="A1447" t="s">
        <v>2303</v>
      </c>
      <c r="B1447" t="s">
        <v>2318</v>
      </c>
      <c r="C1447" t="s">
        <v>2337</v>
      </c>
      <c r="D1447" t="s">
        <v>2427</v>
      </c>
      <c r="E1447" t="s">
        <v>2603</v>
      </c>
      <c r="F1447" t="s">
        <v>2651</v>
      </c>
      <c r="G1447" t="s">
        <v>2653</v>
      </c>
      <c r="H1447">
        <v>50000</v>
      </c>
      <c r="I1447" t="s">
        <v>2656</v>
      </c>
      <c r="J1447" s="1">
        <v>44202</v>
      </c>
      <c r="K1447" s="1">
        <v>44202</v>
      </c>
      <c r="L1447" t="s">
        <v>1393</v>
      </c>
      <c r="M1447" t="s">
        <v>2662</v>
      </c>
      <c r="N1447" s="1">
        <v>44227</v>
      </c>
      <c r="O1447" t="str">
        <f t="shared" si="45"/>
        <v>정상</v>
      </c>
      <c r="P1447" t="str">
        <f t="shared" si="46"/>
        <v>엠피의정부</v>
      </c>
      <c r="Q1447" t="s">
        <v>1954</v>
      </c>
      <c r="R1447"/>
      <c r="S1447"/>
      <c r="T1447"/>
      <c r="U1447"/>
      <c r="V1447"/>
      <c r="W1447" t="s">
        <v>1958</v>
      </c>
      <c r="X1447"/>
    </row>
    <row r="1448" spans="1:24">
      <c r="A1448" t="s">
        <v>2308</v>
      </c>
      <c r="B1448" t="s">
        <v>2322</v>
      </c>
      <c r="C1448" t="s">
        <v>2336</v>
      </c>
      <c r="D1448" t="s">
        <v>2492</v>
      </c>
      <c r="E1448" t="s">
        <v>2597</v>
      </c>
      <c r="F1448" t="s">
        <v>2651</v>
      </c>
      <c r="G1448" t="s">
        <v>2653</v>
      </c>
      <c r="H1448">
        <v>30000</v>
      </c>
      <c r="I1448" t="s">
        <v>2656</v>
      </c>
      <c r="J1448" s="1">
        <v>44202</v>
      </c>
      <c r="K1448" s="1">
        <v>44202</v>
      </c>
      <c r="L1448" t="s">
        <v>1394</v>
      </c>
      <c r="M1448" t="s">
        <v>2662</v>
      </c>
      <c r="N1448" s="1">
        <v>44227</v>
      </c>
      <c r="O1448" t="str">
        <f t="shared" si="45"/>
        <v>정상</v>
      </c>
      <c r="P1448" t="str">
        <f t="shared" si="46"/>
        <v>엠피상동</v>
      </c>
      <c r="Q1448" t="s">
        <v>1954</v>
      </c>
      <c r="R1448"/>
      <c r="S1448"/>
      <c r="T1448"/>
      <c r="U1448"/>
      <c r="V1448"/>
      <c r="W1448" t="s">
        <v>1958</v>
      </c>
      <c r="X1448"/>
    </row>
    <row r="1449" spans="1:24">
      <c r="A1449" t="s">
        <v>2309</v>
      </c>
      <c r="B1449" t="s">
        <v>2326</v>
      </c>
      <c r="C1449" t="s">
        <v>2242</v>
      </c>
      <c r="D1449" t="s">
        <v>2390</v>
      </c>
      <c r="E1449" t="s">
        <v>2531</v>
      </c>
      <c r="F1449" t="s">
        <v>2651</v>
      </c>
      <c r="G1449" t="s">
        <v>2655</v>
      </c>
      <c r="H1449">
        <v>24780</v>
      </c>
      <c r="I1449" t="s">
        <v>2656</v>
      </c>
      <c r="J1449" s="1">
        <v>44202</v>
      </c>
      <c r="K1449" s="1">
        <v>44202</v>
      </c>
      <c r="L1449" t="s">
        <v>1395</v>
      </c>
      <c r="M1449" t="s">
        <v>2662</v>
      </c>
      <c r="N1449" s="1">
        <v>44227</v>
      </c>
      <c r="O1449" t="str">
        <f t="shared" si="45"/>
        <v>정상</v>
      </c>
      <c r="P1449" t="str">
        <f t="shared" si="46"/>
        <v>엠피성공</v>
      </c>
      <c r="Q1449" t="s">
        <v>1954</v>
      </c>
      <c r="R1449"/>
      <c r="S1449"/>
      <c r="T1449"/>
      <c r="U1449"/>
      <c r="V1449"/>
      <c r="W1449" t="s">
        <v>1958</v>
      </c>
      <c r="X1449"/>
    </row>
    <row r="1450" spans="1:24">
      <c r="A1450" t="s">
        <v>2308</v>
      </c>
      <c r="B1450" t="s">
        <v>2322</v>
      </c>
      <c r="C1450" t="s">
        <v>2339</v>
      </c>
      <c r="D1450" t="s">
        <v>2406</v>
      </c>
      <c r="E1450" t="s">
        <v>2531</v>
      </c>
      <c r="F1450" t="s">
        <v>2651</v>
      </c>
      <c r="G1450" t="s">
        <v>2653</v>
      </c>
      <c r="H1450">
        <v>15000</v>
      </c>
      <c r="I1450" t="s">
        <v>2656</v>
      </c>
      <c r="J1450" s="1">
        <v>44202</v>
      </c>
      <c r="K1450" s="1">
        <v>44202</v>
      </c>
      <c r="L1450" t="s">
        <v>1396</v>
      </c>
      <c r="M1450" t="s">
        <v>2662</v>
      </c>
      <c r="N1450" s="1">
        <v>44227</v>
      </c>
      <c r="O1450" t="str">
        <f t="shared" si="45"/>
        <v>정상</v>
      </c>
      <c r="P1450" t="str">
        <f t="shared" si="46"/>
        <v>엠피상동</v>
      </c>
      <c r="Q1450" t="s">
        <v>1954</v>
      </c>
      <c r="R1450"/>
      <c r="S1450"/>
      <c r="T1450"/>
      <c r="U1450"/>
      <c r="V1450"/>
      <c r="W1450" t="s">
        <v>1958</v>
      </c>
      <c r="X1450"/>
    </row>
    <row r="1451" spans="1:24">
      <c r="A1451" t="s">
        <v>2309</v>
      </c>
      <c r="B1451" t="s">
        <v>2326</v>
      </c>
      <c r="C1451" t="s">
        <v>2242</v>
      </c>
      <c r="D1451" t="s">
        <v>2390</v>
      </c>
      <c r="E1451" t="s">
        <v>2579</v>
      </c>
      <c r="F1451" t="s">
        <v>2651</v>
      </c>
      <c r="G1451" t="s">
        <v>2653</v>
      </c>
      <c r="H1451">
        <v>103600</v>
      </c>
      <c r="I1451" t="s">
        <v>2656</v>
      </c>
      <c r="J1451" s="1">
        <v>44202</v>
      </c>
      <c r="K1451" s="1">
        <v>44202</v>
      </c>
      <c r="L1451" t="s">
        <v>1397</v>
      </c>
      <c r="M1451" t="s">
        <v>2662</v>
      </c>
      <c r="N1451" s="1">
        <v>44227</v>
      </c>
      <c r="O1451" t="str">
        <f t="shared" si="45"/>
        <v>정상</v>
      </c>
      <c r="P1451" t="str">
        <f t="shared" si="46"/>
        <v>엠피성공</v>
      </c>
      <c r="Q1451" t="s">
        <v>1954</v>
      </c>
      <c r="R1451"/>
      <c r="S1451"/>
      <c r="T1451"/>
      <c r="U1451"/>
      <c r="V1451"/>
      <c r="W1451" t="s">
        <v>2664</v>
      </c>
      <c r="X1451"/>
    </row>
    <row r="1452" spans="1:24">
      <c r="A1452" t="s">
        <v>2308</v>
      </c>
      <c r="B1452" t="s">
        <v>2322</v>
      </c>
      <c r="C1452" t="s">
        <v>2353</v>
      </c>
      <c r="D1452" t="s">
        <v>2492</v>
      </c>
      <c r="E1452" t="s">
        <v>2530</v>
      </c>
      <c r="F1452" t="s">
        <v>2651</v>
      </c>
      <c r="G1452" t="s">
        <v>2655</v>
      </c>
      <c r="H1452">
        <v>27410</v>
      </c>
      <c r="I1452" t="s">
        <v>2656</v>
      </c>
      <c r="J1452" s="1">
        <v>44202</v>
      </c>
      <c r="K1452" s="1">
        <v>44202</v>
      </c>
      <c r="L1452" t="s">
        <v>1398</v>
      </c>
      <c r="M1452" t="s">
        <v>2662</v>
      </c>
      <c r="N1452" s="1">
        <v>44227</v>
      </c>
      <c r="O1452" t="str">
        <f t="shared" si="45"/>
        <v>정상</v>
      </c>
      <c r="P1452" t="str">
        <f t="shared" si="46"/>
        <v>엠피상동</v>
      </c>
      <c r="Q1452" t="s">
        <v>1954</v>
      </c>
      <c r="R1452"/>
      <c r="S1452"/>
      <c r="T1452"/>
      <c r="U1452"/>
      <c r="V1452"/>
      <c r="W1452" t="s">
        <v>1960</v>
      </c>
      <c r="X1452"/>
    </row>
    <row r="1453" spans="1:24">
      <c r="A1453" t="s">
        <v>2303</v>
      </c>
      <c r="B1453" t="s">
        <v>2318</v>
      </c>
      <c r="C1453" t="s">
        <v>2337</v>
      </c>
      <c r="D1453" t="s">
        <v>2427</v>
      </c>
      <c r="E1453" t="s">
        <v>2163</v>
      </c>
      <c r="F1453" t="s">
        <v>2651</v>
      </c>
      <c r="G1453" t="s">
        <v>2654</v>
      </c>
      <c r="H1453">
        <v>100000</v>
      </c>
      <c r="I1453" t="s">
        <v>2656</v>
      </c>
      <c r="J1453" s="1">
        <v>44202</v>
      </c>
      <c r="K1453" s="1">
        <v>44202</v>
      </c>
      <c r="L1453">
        <v>20210093291</v>
      </c>
      <c r="M1453" t="s">
        <v>2662</v>
      </c>
      <c r="N1453" s="1">
        <v>44227</v>
      </c>
      <c r="O1453" t="str">
        <f t="shared" si="45"/>
        <v>정상</v>
      </c>
      <c r="P1453" t="str">
        <f t="shared" si="46"/>
        <v>엠피의정부</v>
      </c>
      <c r="Q1453" t="s">
        <v>1954</v>
      </c>
      <c r="R1453"/>
      <c r="S1453"/>
      <c r="T1453"/>
      <c r="U1453"/>
      <c r="V1453"/>
      <c r="W1453" t="s">
        <v>1958</v>
      </c>
      <c r="X1453"/>
    </row>
    <row r="1454" spans="1:24">
      <c r="A1454" t="s">
        <v>2313</v>
      </c>
      <c r="B1454" t="s">
        <v>2327</v>
      </c>
      <c r="C1454" t="s">
        <v>2229</v>
      </c>
      <c r="D1454" t="s">
        <v>2391</v>
      </c>
      <c r="E1454" t="s">
        <v>2524</v>
      </c>
      <c r="F1454" t="s">
        <v>2651</v>
      </c>
      <c r="G1454" t="s">
        <v>2653</v>
      </c>
      <c r="H1454">
        <v>16000</v>
      </c>
      <c r="I1454" t="s">
        <v>2656</v>
      </c>
      <c r="J1454" s="1">
        <v>44202</v>
      </c>
      <c r="K1454" s="1">
        <v>44202</v>
      </c>
      <c r="L1454">
        <v>20210082301</v>
      </c>
      <c r="M1454" t="s">
        <v>2662</v>
      </c>
      <c r="N1454" s="1">
        <v>44227</v>
      </c>
      <c r="O1454" t="str">
        <f t="shared" si="45"/>
        <v>정상</v>
      </c>
      <c r="P1454" t="str">
        <f t="shared" si="46"/>
        <v>엠피조은</v>
      </c>
      <c r="Q1454" t="s">
        <v>1954</v>
      </c>
      <c r="R1454"/>
      <c r="S1454"/>
      <c r="T1454"/>
      <c r="U1454"/>
      <c r="V1454"/>
      <c r="W1454" t="s">
        <v>2664</v>
      </c>
      <c r="X1454"/>
    </row>
    <row r="1455" spans="1:24">
      <c r="A1455" t="s">
        <v>2306</v>
      </c>
      <c r="B1455" t="s">
        <v>2321</v>
      </c>
      <c r="C1455"/>
      <c r="D1455" t="s">
        <v>2373</v>
      </c>
      <c r="E1455" t="s">
        <v>2524</v>
      </c>
      <c r="F1455" t="s">
        <v>2651</v>
      </c>
      <c r="G1455" t="s">
        <v>2654</v>
      </c>
      <c r="H1455">
        <v>20000</v>
      </c>
      <c r="I1455" t="s">
        <v>2656</v>
      </c>
      <c r="J1455" s="1">
        <v>44202</v>
      </c>
      <c r="K1455" s="1">
        <v>44202</v>
      </c>
      <c r="L1455">
        <v>20210094217</v>
      </c>
      <c r="M1455" t="s">
        <v>2662</v>
      </c>
      <c r="N1455" s="1">
        <v>44227</v>
      </c>
      <c r="O1455" t="str">
        <f t="shared" si="45"/>
        <v>정상</v>
      </c>
      <c r="P1455" t="str">
        <f t="shared" si="46"/>
        <v>엠피여주</v>
      </c>
      <c r="Q1455" t="s">
        <v>1954</v>
      </c>
      <c r="R1455"/>
      <c r="S1455"/>
      <c r="T1455"/>
      <c r="U1455"/>
      <c r="V1455"/>
      <c r="W1455" t="s">
        <v>1958</v>
      </c>
      <c r="X1455"/>
    </row>
    <row r="1456" spans="1:24">
      <c r="A1456" t="s">
        <v>990</v>
      </c>
      <c r="B1456" t="s">
        <v>2326</v>
      </c>
      <c r="C1456" t="s">
        <v>2242</v>
      </c>
      <c r="D1456" t="s">
        <v>2422</v>
      </c>
      <c r="E1456" t="s">
        <v>2524</v>
      </c>
      <c r="F1456" t="s">
        <v>2651</v>
      </c>
      <c r="G1456" t="s">
        <v>2653</v>
      </c>
      <c r="H1456">
        <v>74100</v>
      </c>
      <c r="I1456" t="s">
        <v>2656</v>
      </c>
      <c r="J1456" s="1">
        <v>44202</v>
      </c>
      <c r="K1456" s="1">
        <v>44202</v>
      </c>
      <c r="L1456">
        <v>20210096288</v>
      </c>
      <c r="M1456" t="s">
        <v>2662</v>
      </c>
      <c r="N1456" s="1">
        <v>44227</v>
      </c>
      <c r="O1456" t="str">
        <f t="shared" si="45"/>
        <v>정상</v>
      </c>
      <c r="P1456" t="str">
        <f t="shared" si="46"/>
        <v>엠피성공</v>
      </c>
      <c r="Q1456" t="s">
        <v>1954</v>
      </c>
      <c r="R1456"/>
      <c r="S1456"/>
      <c r="T1456"/>
      <c r="U1456"/>
      <c r="V1456"/>
      <c r="W1456" t="s">
        <v>1958</v>
      </c>
      <c r="X1456"/>
    </row>
    <row r="1457" spans="1:24">
      <c r="A1457" t="s">
        <v>2307</v>
      </c>
      <c r="B1457"/>
      <c r="C1457"/>
      <c r="D1457" t="s">
        <v>2375</v>
      </c>
      <c r="E1457" t="s">
        <v>2499</v>
      </c>
      <c r="F1457" t="s">
        <v>2651</v>
      </c>
      <c r="G1457" t="s">
        <v>2653</v>
      </c>
      <c r="H1457">
        <v>52100</v>
      </c>
      <c r="I1457" t="s">
        <v>2658</v>
      </c>
      <c r="J1457" s="1">
        <v>44202</v>
      </c>
      <c r="K1457" s="1">
        <v>44202</v>
      </c>
      <c r="L1457">
        <v>20210090219</v>
      </c>
      <c r="M1457" t="s">
        <v>2662</v>
      </c>
      <c r="N1457" s="1">
        <v>44227</v>
      </c>
      <c r="O1457" t="str">
        <f t="shared" si="45"/>
        <v>정상</v>
      </c>
      <c r="P1457" t="str">
        <f t="shared" si="46"/>
        <v>엠피레전드</v>
      </c>
      <c r="Q1457" t="s">
        <v>1954</v>
      </c>
      <c r="R1457"/>
      <c r="S1457"/>
      <c r="T1457"/>
      <c r="U1457"/>
      <c r="V1457"/>
      <c r="W1457" t="s">
        <v>1958</v>
      </c>
      <c r="X1457"/>
    </row>
    <row r="1458" spans="1:24">
      <c r="A1458" t="s">
        <v>990</v>
      </c>
      <c r="B1458" t="s">
        <v>2326</v>
      </c>
      <c r="C1458" t="s">
        <v>2344</v>
      </c>
      <c r="D1458" t="s">
        <v>2390</v>
      </c>
      <c r="E1458" t="s">
        <v>2544</v>
      </c>
      <c r="F1458" t="s">
        <v>2651</v>
      </c>
      <c r="G1458" t="s">
        <v>2653</v>
      </c>
      <c r="H1458">
        <v>50060</v>
      </c>
      <c r="I1458" t="s">
        <v>2656</v>
      </c>
      <c r="J1458" s="1">
        <v>44202</v>
      </c>
      <c r="K1458" s="1">
        <v>44202</v>
      </c>
      <c r="L1458">
        <v>42142378400000</v>
      </c>
      <c r="M1458" t="s">
        <v>2662</v>
      </c>
      <c r="N1458" s="1">
        <v>44227</v>
      </c>
      <c r="O1458" t="str">
        <f t="shared" si="45"/>
        <v>정상</v>
      </c>
      <c r="P1458" t="str">
        <f t="shared" si="46"/>
        <v>엠피성공</v>
      </c>
      <c r="Q1458" t="s">
        <v>1954</v>
      </c>
      <c r="R1458"/>
      <c r="S1458"/>
      <c r="T1458"/>
      <c r="U1458"/>
      <c r="V1458"/>
      <c r="W1458" t="s">
        <v>1958</v>
      </c>
      <c r="X1458"/>
    </row>
    <row r="1459" spans="1:24">
      <c r="A1459" t="s">
        <v>2308</v>
      </c>
      <c r="B1459" t="s">
        <v>2322</v>
      </c>
      <c r="C1459" t="s">
        <v>2353</v>
      </c>
      <c r="D1459" t="s">
        <v>2437</v>
      </c>
      <c r="E1459" t="s">
        <v>2548</v>
      </c>
      <c r="F1459" t="s">
        <v>2651</v>
      </c>
      <c r="G1459" t="s">
        <v>2653</v>
      </c>
      <c r="H1459">
        <v>53647</v>
      </c>
      <c r="I1459" t="s">
        <v>2656</v>
      </c>
      <c r="J1459" s="1">
        <v>44202</v>
      </c>
      <c r="K1459" s="1">
        <v>44202</v>
      </c>
      <c r="L1459">
        <v>42145754490000</v>
      </c>
      <c r="M1459" t="s">
        <v>2662</v>
      </c>
      <c r="N1459" s="1">
        <v>44227</v>
      </c>
      <c r="O1459" t="str">
        <f t="shared" si="45"/>
        <v>정상</v>
      </c>
      <c r="P1459" t="str">
        <f t="shared" si="46"/>
        <v>엠피상동</v>
      </c>
      <c r="Q1459" t="s">
        <v>1954</v>
      </c>
      <c r="R1459"/>
      <c r="S1459"/>
      <c r="T1459"/>
      <c r="U1459"/>
      <c r="V1459"/>
      <c r="W1459" t="s">
        <v>1958</v>
      </c>
      <c r="X1459"/>
    </row>
    <row r="1460" spans="1:24">
      <c r="A1460" t="s">
        <v>2308</v>
      </c>
      <c r="B1460" t="s">
        <v>2322</v>
      </c>
      <c r="C1460" t="s">
        <v>2339</v>
      </c>
      <c r="D1460" t="s">
        <v>2493</v>
      </c>
      <c r="E1460" t="s">
        <v>2153</v>
      </c>
      <c r="F1460" t="s">
        <v>2651</v>
      </c>
      <c r="G1460" t="s">
        <v>2653</v>
      </c>
      <c r="H1460">
        <v>15800</v>
      </c>
      <c r="I1460" t="s">
        <v>2657</v>
      </c>
      <c r="J1460" s="1">
        <v>44202</v>
      </c>
      <c r="K1460" s="1">
        <v>44202</v>
      </c>
      <c r="L1460">
        <v>52100365270000</v>
      </c>
      <c r="M1460" t="s">
        <v>2662</v>
      </c>
      <c r="N1460" s="1">
        <v>44227</v>
      </c>
      <c r="O1460" t="str">
        <f t="shared" si="45"/>
        <v>정상</v>
      </c>
      <c r="P1460" t="str">
        <f t="shared" si="46"/>
        <v>엠피상동</v>
      </c>
      <c r="Q1460" t="s">
        <v>1954</v>
      </c>
      <c r="R1460"/>
      <c r="S1460"/>
      <c r="T1460"/>
      <c r="U1460"/>
      <c r="V1460"/>
      <c r="W1460" t="s">
        <v>1958</v>
      </c>
      <c r="X1460" s="1">
        <v>51507</v>
      </c>
    </row>
    <row r="1461" spans="1:24">
      <c r="A1461" t="s">
        <v>2305</v>
      </c>
      <c r="B1461" t="s">
        <v>2331</v>
      </c>
      <c r="C1461" t="s">
        <v>2362</v>
      </c>
      <c r="D1461" t="s">
        <v>2450</v>
      </c>
      <c r="E1461" t="s">
        <v>2537</v>
      </c>
      <c r="F1461" t="s">
        <v>2651</v>
      </c>
      <c r="G1461" t="s">
        <v>2653</v>
      </c>
      <c r="H1461">
        <v>16996</v>
      </c>
      <c r="I1461" t="s">
        <v>2657</v>
      </c>
      <c r="J1461" s="1">
        <v>44202</v>
      </c>
      <c r="K1461" s="1">
        <v>44202</v>
      </c>
      <c r="L1461">
        <v>52100349980000</v>
      </c>
      <c r="M1461" t="s">
        <v>2662</v>
      </c>
      <c r="N1461" s="1">
        <v>44227</v>
      </c>
      <c r="O1461" t="str">
        <f t="shared" si="45"/>
        <v>정상</v>
      </c>
      <c r="P1461" t="s">
        <v>986</v>
      </c>
      <c r="Q1461" t="s">
        <v>1954</v>
      </c>
      <c r="R1461"/>
      <c r="S1461"/>
      <c r="T1461"/>
      <c r="U1461"/>
      <c r="V1461"/>
      <c r="W1461" t="s">
        <v>1958</v>
      </c>
      <c r="X1461" s="1">
        <v>51507</v>
      </c>
    </row>
    <row r="1462" spans="1:24">
      <c r="A1462" t="s">
        <v>2309</v>
      </c>
      <c r="B1462" t="s">
        <v>2326</v>
      </c>
      <c r="C1462" t="s">
        <v>2344</v>
      </c>
      <c r="D1462" t="s">
        <v>2396</v>
      </c>
      <c r="E1462" t="s">
        <v>2615</v>
      </c>
      <c r="F1462" t="s">
        <v>2651</v>
      </c>
      <c r="G1462" t="s">
        <v>2653</v>
      </c>
      <c r="H1462">
        <v>15000</v>
      </c>
      <c r="I1462" t="s">
        <v>2656</v>
      </c>
      <c r="J1462" s="1">
        <v>44202</v>
      </c>
      <c r="K1462" s="1">
        <v>44202</v>
      </c>
      <c r="L1462">
        <v>52100295900000</v>
      </c>
      <c r="M1462" t="s">
        <v>2662</v>
      </c>
      <c r="N1462" s="1">
        <v>44227</v>
      </c>
      <c r="O1462" t="str">
        <f t="shared" si="45"/>
        <v>정상</v>
      </c>
      <c r="P1462" t="str">
        <f t="shared" si="46"/>
        <v>엠피성공</v>
      </c>
      <c r="Q1462" t="s">
        <v>1954</v>
      </c>
      <c r="R1462"/>
      <c r="S1462"/>
      <c r="T1462"/>
      <c r="U1462"/>
      <c r="V1462"/>
      <c r="W1462" t="s">
        <v>1958</v>
      </c>
      <c r="X1462" s="1">
        <v>47854</v>
      </c>
    </row>
    <row r="1463" spans="1:24">
      <c r="A1463" t="s">
        <v>2308</v>
      </c>
      <c r="B1463" t="s">
        <v>2322</v>
      </c>
      <c r="C1463" t="s">
        <v>2339</v>
      </c>
      <c r="D1463" t="s">
        <v>2406</v>
      </c>
      <c r="E1463" t="s">
        <v>2153</v>
      </c>
      <c r="F1463" t="s">
        <v>2651</v>
      </c>
      <c r="G1463" t="s">
        <v>2653</v>
      </c>
      <c r="H1463">
        <v>12200</v>
      </c>
      <c r="I1463" t="s">
        <v>2656</v>
      </c>
      <c r="J1463" s="1">
        <v>44202</v>
      </c>
      <c r="K1463" s="1">
        <v>44202</v>
      </c>
      <c r="L1463">
        <v>52100347560000</v>
      </c>
      <c r="M1463" t="s">
        <v>2662</v>
      </c>
      <c r="N1463" s="1">
        <v>44227</v>
      </c>
      <c r="O1463" t="str">
        <f t="shared" si="45"/>
        <v>정상</v>
      </c>
      <c r="P1463" t="str">
        <f t="shared" si="46"/>
        <v>엠피상동</v>
      </c>
      <c r="Q1463" t="s">
        <v>1954</v>
      </c>
      <c r="R1463"/>
      <c r="S1463"/>
      <c r="T1463"/>
      <c r="U1463"/>
      <c r="V1463"/>
      <c r="W1463" t="s">
        <v>1958</v>
      </c>
      <c r="X1463" s="1">
        <v>51507</v>
      </c>
    </row>
    <row r="1464" spans="1:24">
      <c r="A1464" t="s">
        <v>2308</v>
      </c>
      <c r="B1464" t="s">
        <v>2322</v>
      </c>
      <c r="C1464" t="s">
        <v>2339</v>
      </c>
      <c r="D1464" t="s">
        <v>2406</v>
      </c>
      <c r="E1464" t="s">
        <v>2536</v>
      </c>
      <c r="F1464" t="s">
        <v>2651</v>
      </c>
      <c r="G1464" t="s">
        <v>2653</v>
      </c>
      <c r="H1464">
        <v>16000</v>
      </c>
      <c r="I1464" t="s">
        <v>2656</v>
      </c>
      <c r="J1464" s="1">
        <v>44202</v>
      </c>
      <c r="K1464" s="1">
        <v>44202</v>
      </c>
      <c r="L1464">
        <v>52100345630000</v>
      </c>
      <c r="M1464" t="s">
        <v>2662</v>
      </c>
      <c r="N1464" s="1">
        <v>44227</v>
      </c>
      <c r="O1464" t="str">
        <f t="shared" si="45"/>
        <v>정상</v>
      </c>
      <c r="P1464" t="str">
        <f t="shared" si="46"/>
        <v>엠피상동</v>
      </c>
      <c r="Q1464" t="s">
        <v>1954</v>
      </c>
      <c r="R1464"/>
      <c r="S1464"/>
      <c r="T1464"/>
      <c r="U1464"/>
      <c r="V1464"/>
      <c r="W1464" t="s">
        <v>1960</v>
      </c>
      <c r="X1464" s="1">
        <v>51507</v>
      </c>
    </row>
    <row r="1465" spans="1:24">
      <c r="A1465" t="s">
        <v>2308</v>
      </c>
      <c r="B1465" t="s">
        <v>2322</v>
      </c>
      <c r="C1465" t="s">
        <v>2339</v>
      </c>
      <c r="D1465" t="s">
        <v>2406</v>
      </c>
      <c r="E1465" t="s">
        <v>2644</v>
      </c>
      <c r="F1465" t="s">
        <v>2651</v>
      </c>
      <c r="G1465" t="s">
        <v>2653</v>
      </c>
      <c r="H1465">
        <v>10582</v>
      </c>
      <c r="I1465" t="s">
        <v>2656</v>
      </c>
      <c r="J1465" s="1">
        <v>44202</v>
      </c>
      <c r="K1465" s="1">
        <v>44202</v>
      </c>
      <c r="L1465">
        <v>52100344300000</v>
      </c>
      <c r="M1465" t="s">
        <v>2662</v>
      </c>
      <c r="N1465" s="1">
        <v>44227</v>
      </c>
      <c r="O1465" t="str">
        <f t="shared" si="45"/>
        <v>정상</v>
      </c>
      <c r="P1465" t="str">
        <f t="shared" si="46"/>
        <v>엠피상동</v>
      </c>
      <c r="Q1465" t="s">
        <v>1954</v>
      </c>
      <c r="R1465"/>
      <c r="S1465"/>
      <c r="T1465"/>
      <c r="U1465"/>
      <c r="V1465"/>
      <c r="W1465" t="s">
        <v>1958</v>
      </c>
      <c r="X1465" s="1">
        <v>51507</v>
      </c>
    </row>
    <row r="1466" spans="1:24">
      <c r="A1466" t="s">
        <v>1870</v>
      </c>
      <c r="B1466" t="s">
        <v>2322</v>
      </c>
      <c r="C1466" t="s">
        <v>2339</v>
      </c>
      <c r="D1466" t="s">
        <v>2406</v>
      </c>
      <c r="E1466" t="s">
        <v>2151</v>
      </c>
      <c r="F1466" t="s">
        <v>2651</v>
      </c>
      <c r="G1466" t="s">
        <v>2653</v>
      </c>
      <c r="H1466">
        <v>11100</v>
      </c>
      <c r="I1466" t="s">
        <v>2656</v>
      </c>
      <c r="J1466" s="1">
        <v>44202</v>
      </c>
      <c r="K1466" s="1">
        <v>44202</v>
      </c>
      <c r="L1466">
        <v>52100366090000</v>
      </c>
      <c r="M1466" t="s">
        <v>2662</v>
      </c>
      <c r="N1466" s="1">
        <v>44227</v>
      </c>
      <c r="O1466" t="str">
        <f t="shared" si="45"/>
        <v>정상</v>
      </c>
      <c r="P1466" t="str">
        <f t="shared" si="46"/>
        <v>엠피상동</v>
      </c>
      <c r="Q1466" t="s">
        <v>1954</v>
      </c>
      <c r="R1466"/>
      <c r="S1466"/>
      <c r="T1466"/>
      <c r="U1466"/>
      <c r="V1466"/>
      <c r="W1466" t="s">
        <v>1958</v>
      </c>
      <c r="X1466" s="1">
        <v>51507</v>
      </c>
    </row>
    <row r="1467" spans="1:24">
      <c r="A1467" t="s">
        <v>2311</v>
      </c>
      <c r="B1467"/>
      <c r="C1467"/>
      <c r="D1467" t="s">
        <v>2494</v>
      </c>
      <c r="E1467" t="s">
        <v>2536</v>
      </c>
      <c r="F1467" t="s">
        <v>2652</v>
      </c>
      <c r="G1467" t="s">
        <v>2653</v>
      </c>
      <c r="H1467">
        <v>15000</v>
      </c>
      <c r="I1467" t="s">
        <v>2656</v>
      </c>
      <c r="J1467" s="1">
        <v>44202</v>
      </c>
      <c r="K1467" s="1">
        <v>44202</v>
      </c>
      <c r="L1467">
        <v>52100295500000</v>
      </c>
      <c r="M1467" t="s">
        <v>2662</v>
      </c>
      <c r="N1467" s="1">
        <v>44227</v>
      </c>
      <c r="O1467" t="str">
        <f t="shared" ref="O1467:O1530" si="47" xml:space="preserve"> IF(K1467&gt;N1467,W1467,I1467)</f>
        <v>정상</v>
      </c>
      <c r="P1467" t="str">
        <f t="shared" si="46"/>
        <v>엠피경기</v>
      </c>
      <c r="Q1467" t="s">
        <v>1954</v>
      </c>
      <c r="R1467"/>
      <c r="S1467"/>
      <c r="T1467"/>
      <c r="U1467"/>
      <c r="V1467"/>
      <c r="W1467" t="s">
        <v>1958</v>
      </c>
      <c r="X1467" s="1">
        <v>47854</v>
      </c>
    </row>
    <row r="1468" spans="1:24">
      <c r="A1468" t="s">
        <v>2308</v>
      </c>
      <c r="B1468" t="s">
        <v>2322</v>
      </c>
      <c r="C1468" t="s">
        <v>2339</v>
      </c>
      <c r="D1468" t="s">
        <v>2406</v>
      </c>
      <c r="E1468" t="s">
        <v>2535</v>
      </c>
      <c r="F1468" t="s">
        <v>2651</v>
      </c>
      <c r="G1468" t="s">
        <v>2653</v>
      </c>
      <c r="H1468">
        <v>14700</v>
      </c>
      <c r="I1468" t="s">
        <v>2656</v>
      </c>
      <c r="J1468" s="1">
        <v>44202</v>
      </c>
      <c r="K1468" s="1">
        <v>44202</v>
      </c>
      <c r="L1468">
        <v>52100350670000</v>
      </c>
      <c r="M1468" t="s">
        <v>2662</v>
      </c>
      <c r="N1468" s="1">
        <v>44227</v>
      </c>
      <c r="O1468" t="str">
        <f t="shared" si="47"/>
        <v>정상</v>
      </c>
      <c r="P1468" t="str">
        <f t="shared" si="46"/>
        <v>엠피상동</v>
      </c>
      <c r="Q1468" t="s">
        <v>1954</v>
      </c>
      <c r="R1468"/>
      <c r="S1468"/>
      <c r="T1468"/>
      <c r="U1468"/>
      <c r="V1468"/>
      <c r="W1468" t="s">
        <v>1958</v>
      </c>
      <c r="X1468" s="1">
        <v>51507</v>
      </c>
    </row>
    <row r="1469" spans="1:24">
      <c r="A1469" t="s">
        <v>2312</v>
      </c>
      <c r="B1469" t="s">
        <v>2324</v>
      </c>
      <c r="C1469" t="s">
        <v>2342</v>
      </c>
      <c r="D1469" t="s">
        <v>2463</v>
      </c>
      <c r="E1469" t="s">
        <v>2542</v>
      </c>
      <c r="F1469" t="s">
        <v>2651</v>
      </c>
      <c r="G1469" t="s">
        <v>2653</v>
      </c>
      <c r="H1469">
        <v>38000</v>
      </c>
      <c r="I1469" t="s">
        <v>2656</v>
      </c>
      <c r="J1469" s="1">
        <v>44202</v>
      </c>
      <c r="K1469" s="1">
        <v>44202</v>
      </c>
      <c r="L1469">
        <v>320210019582</v>
      </c>
      <c r="M1469" t="s">
        <v>2662</v>
      </c>
      <c r="N1469" s="1">
        <v>44227</v>
      </c>
      <c r="O1469" t="str">
        <f t="shared" si="47"/>
        <v>정상</v>
      </c>
      <c r="P1469" t="str">
        <f t="shared" si="46"/>
        <v>엠피피스토스</v>
      </c>
      <c r="Q1469" t="s">
        <v>1954</v>
      </c>
      <c r="R1469"/>
      <c r="S1469"/>
      <c r="T1469"/>
      <c r="U1469"/>
      <c r="V1469"/>
      <c r="W1469" t="s">
        <v>1958</v>
      </c>
      <c r="X1469" s="1">
        <v>51507</v>
      </c>
    </row>
    <row r="1470" spans="1:24">
      <c r="A1470" t="s">
        <v>2303</v>
      </c>
      <c r="B1470" t="s">
        <v>2318</v>
      </c>
      <c r="C1470" t="s">
        <v>2237</v>
      </c>
      <c r="D1470" t="s">
        <v>2402</v>
      </c>
      <c r="E1470" t="s">
        <v>2559</v>
      </c>
      <c r="F1470" t="s">
        <v>2651</v>
      </c>
      <c r="G1470" t="s">
        <v>2653</v>
      </c>
      <c r="H1470">
        <v>50000</v>
      </c>
      <c r="I1470" t="s">
        <v>2656</v>
      </c>
      <c r="J1470" s="1">
        <v>44202</v>
      </c>
      <c r="K1470" s="1">
        <v>44202</v>
      </c>
      <c r="L1470">
        <v>320210030000</v>
      </c>
      <c r="M1470" t="s">
        <v>2662</v>
      </c>
      <c r="N1470" s="1">
        <v>44227</v>
      </c>
      <c r="O1470" t="str">
        <f t="shared" si="47"/>
        <v>정상</v>
      </c>
      <c r="P1470" t="str">
        <f t="shared" si="46"/>
        <v>엠피의정부</v>
      </c>
      <c r="Q1470" t="s">
        <v>1954</v>
      </c>
      <c r="R1470"/>
      <c r="S1470"/>
      <c r="T1470"/>
      <c r="U1470"/>
      <c r="V1470"/>
      <c r="W1470" t="s">
        <v>1958</v>
      </c>
      <c r="X1470" s="1">
        <v>51507</v>
      </c>
    </row>
    <row r="1471" spans="1:24">
      <c r="A1471" t="s">
        <v>2308</v>
      </c>
      <c r="B1471" t="s">
        <v>2322</v>
      </c>
      <c r="C1471" t="s">
        <v>2353</v>
      </c>
      <c r="D1471" t="s">
        <v>2468</v>
      </c>
      <c r="E1471" t="s">
        <v>2542</v>
      </c>
      <c r="F1471" t="s">
        <v>2651</v>
      </c>
      <c r="G1471" t="s">
        <v>2653</v>
      </c>
      <c r="H1471">
        <v>51000</v>
      </c>
      <c r="I1471" t="s">
        <v>2657</v>
      </c>
      <c r="J1471" s="1">
        <v>44202</v>
      </c>
      <c r="K1471" s="1">
        <v>44202</v>
      </c>
      <c r="L1471">
        <v>320210022456</v>
      </c>
      <c r="M1471" t="s">
        <v>2662</v>
      </c>
      <c r="N1471" s="1">
        <v>44227</v>
      </c>
      <c r="O1471" t="str">
        <f t="shared" si="47"/>
        <v>정상</v>
      </c>
      <c r="P1471" t="str">
        <f t="shared" si="46"/>
        <v>엠피상동</v>
      </c>
      <c r="Q1471" t="s">
        <v>1954</v>
      </c>
      <c r="R1471"/>
      <c r="S1471"/>
      <c r="T1471"/>
      <c r="U1471"/>
      <c r="V1471"/>
      <c r="W1471" t="s">
        <v>1958</v>
      </c>
      <c r="X1471" s="1">
        <v>70865</v>
      </c>
    </row>
    <row r="1472" spans="1:24">
      <c r="A1472" t="s">
        <v>2303</v>
      </c>
      <c r="B1472" t="s">
        <v>2318</v>
      </c>
      <c r="C1472" t="s">
        <v>2337</v>
      </c>
      <c r="D1472" t="s">
        <v>2402</v>
      </c>
      <c r="E1472" t="s">
        <v>2584</v>
      </c>
      <c r="F1472" t="s">
        <v>2651</v>
      </c>
      <c r="G1472" t="s">
        <v>2653</v>
      </c>
      <c r="H1472">
        <v>38660</v>
      </c>
      <c r="I1472" t="s">
        <v>2656</v>
      </c>
      <c r="J1472" s="1">
        <v>44202</v>
      </c>
      <c r="K1472" s="1">
        <v>44202</v>
      </c>
      <c r="L1472">
        <v>320210021987</v>
      </c>
      <c r="M1472" t="s">
        <v>2662</v>
      </c>
      <c r="N1472" s="1">
        <v>44227</v>
      </c>
      <c r="O1472" t="str">
        <f t="shared" si="47"/>
        <v>정상</v>
      </c>
      <c r="P1472" t="str">
        <f t="shared" si="46"/>
        <v>엠피의정부</v>
      </c>
      <c r="Q1472" t="s">
        <v>1954</v>
      </c>
      <c r="R1472"/>
      <c r="S1472"/>
      <c r="T1472"/>
      <c r="U1472"/>
      <c r="V1472"/>
      <c r="W1472" t="s">
        <v>1958</v>
      </c>
      <c r="X1472" s="1">
        <v>51507</v>
      </c>
    </row>
    <row r="1473" spans="1:24">
      <c r="A1473" t="s">
        <v>2308</v>
      </c>
      <c r="B1473" t="s">
        <v>2322</v>
      </c>
      <c r="C1473" t="s">
        <v>2339</v>
      </c>
      <c r="D1473" t="s">
        <v>2447</v>
      </c>
      <c r="E1473" t="s">
        <v>2154</v>
      </c>
      <c r="F1473" t="s">
        <v>2651</v>
      </c>
      <c r="G1473" t="s">
        <v>2653</v>
      </c>
      <c r="H1473">
        <v>100350</v>
      </c>
      <c r="I1473" t="s">
        <v>2656</v>
      </c>
      <c r="J1473" s="1">
        <v>44202</v>
      </c>
      <c r="K1473" s="1">
        <v>44202</v>
      </c>
      <c r="L1473" t="s">
        <v>1399</v>
      </c>
      <c r="M1473" t="s">
        <v>2662</v>
      </c>
      <c r="N1473" s="1">
        <v>44227</v>
      </c>
      <c r="O1473" t="str">
        <f t="shared" si="47"/>
        <v>정상</v>
      </c>
      <c r="P1473" t="str">
        <f t="shared" ref="P1473:P1536" si="48">A1473</f>
        <v>엠피상동</v>
      </c>
      <c r="Q1473" t="s">
        <v>1954</v>
      </c>
      <c r="R1473"/>
      <c r="S1473"/>
      <c r="T1473"/>
      <c r="U1473"/>
      <c r="V1473"/>
      <c r="W1473" t="s">
        <v>1958</v>
      </c>
      <c r="X1473" s="1">
        <v>55159</v>
      </c>
    </row>
    <row r="1474" spans="1:24">
      <c r="A1474" t="s">
        <v>2305</v>
      </c>
      <c r="B1474" t="s">
        <v>2328</v>
      </c>
      <c r="C1474" t="s">
        <v>2351</v>
      </c>
      <c r="D1474" t="s">
        <v>2392</v>
      </c>
      <c r="E1474" t="s">
        <v>2577</v>
      </c>
      <c r="F1474" t="s">
        <v>2651</v>
      </c>
      <c r="G1474" t="s">
        <v>2653</v>
      </c>
      <c r="H1474">
        <v>13290</v>
      </c>
      <c r="I1474" t="s">
        <v>2656</v>
      </c>
      <c r="J1474" s="1">
        <v>44202</v>
      </c>
      <c r="K1474" s="1">
        <v>44202</v>
      </c>
      <c r="L1474" t="s">
        <v>1400</v>
      </c>
      <c r="M1474" t="s">
        <v>2662</v>
      </c>
      <c r="N1474" s="1">
        <v>44227</v>
      </c>
      <c r="O1474" t="str">
        <f t="shared" si="47"/>
        <v>정상</v>
      </c>
      <c r="P1474" t="s">
        <v>6821</v>
      </c>
      <c r="Q1474" t="s">
        <v>1954</v>
      </c>
      <c r="R1474"/>
      <c r="S1474"/>
      <c r="T1474"/>
      <c r="U1474"/>
      <c r="V1474"/>
      <c r="W1474" t="s">
        <v>1958</v>
      </c>
      <c r="X1474" s="1">
        <v>51507</v>
      </c>
    </row>
    <row r="1475" spans="1:24">
      <c r="A1475" t="s">
        <v>2308</v>
      </c>
      <c r="B1475" t="s">
        <v>2322</v>
      </c>
      <c r="C1475" t="s">
        <v>2339</v>
      </c>
      <c r="D1475" t="s">
        <v>2403</v>
      </c>
      <c r="E1475" t="s">
        <v>2577</v>
      </c>
      <c r="F1475" t="s">
        <v>2651</v>
      </c>
      <c r="G1475" t="s">
        <v>2653</v>
      </c>
      <c r="H1475">
        <v>40000</v>
      </c>
      <c r="I1475" t="s">
        <v>2656</v>
      </c>
      <c r="J1475" s="1">
        <v>44202</v>
      </c>
      <c r="K1475" s="1">
        <v>44202</v>
      </c>
      <c r="L1475" t="s">
        <v>1401</v>
      </c>
      <c r="M1475" t="s">
        <v>2662</v>
      </c>
      <c r="N1475" s="1">
        <v>44227</v>
      </c>
      <c r="O1475" t="str">
        <f t="shared" si="47"/>
        <v>정상</v>
      </c>
      <c r="P1475" t="str">
        <f t="shared" si="48"/>
        <v>엠피상동</v>
      </c>
      <c r="Q1475" t="s">
        <v>1954</v>
      </c>
      <c r="R1475"/>
      <c r="S1475"/>
      <c r="T1475"/>
      <c r="U1475"/>
      <c r="V1475"/>
      <c r="W1475" t="s">
        <v>1958</v>
      </c>
      <c r="X1475" s="1">
        <v>51507</v>
      </c>
    </row>
    <row r="1476" spans="1:24">
      <c r="A1476" t="s">
        <v>2304</v>
      </c>
      <c r="B1476" t="s">
        <v>2319</v>
      </c>
      <c r="C1476" t="s">
        <v>2361</v>
      </c>
      <c r="D1476" t="s">
        <v>2405</v>
      </c>
      <c r="E1476" t="s">
        <v>2519</v>
      </c>
      <c r="F1476" t="s">
        <v>2652</v>
      </c>
      <c r="G1476" t="s">
        <v>2653</v>
      </c>
      <c r="H1476">
        <v>128000</v>
      </c>
      <c r="I1476" t="s">
        <v>2656</v>
      </c>
      <c r="J1476" s="1">
        <v>44202</v>
      </c>
      <c r="K1476" s="1">
        <v>44202</v>
      </c>
      <c r="L1476" t="s">
        <v>1402</v>
      </c>
      <c r="M1476" t="s">
        <v>2663</v>
      </c>
      <c r="N1476" s="1">
        <v>44227</v>
      </c>
      <c r="O1476" t="str">
        <f t="shared" si="47"/>
        <v>정상</v>
      </c>
      <c r="P1476" t="str">
        <f t="shared" si="48"/>
        <v>엠피가온</v>
      </c>
      <c r="Q1476" t="s">
        <v>1954</v>
      </c>
      <c r="R1476"/>
      <c r="S1476"/>
      <c r="T1476"/>
      <c r="U1476"/>
      <c r="V1476"/>
      <c r="W1476" t="s">
        <v>1958</v>
      </c>
      <c r="X1476" s="1">
        <v>64656</v>
      </c>
    </row>
    <row r="1477" spans="1:24">
      <c r="A1477" t="s">
        <v>2312</v>
      </c>
      <c r="B1477" t="s">
        <v>2324</v>
      </c>
      <c r="C1477" t="s">
        <v>2342</v>
      </c>
      <c r="D1477" t="s">
        <v>2088</v>
      </c>
      <c r="E1477" t="s">
        <v>2578</v>
      </c>
      <c r="F1477" t="s">
        <v>2651</v>
      </c>
      <c r="G1477" t="s">
        <v>2653</v>
      </c>
      <c r="H1477">
        <v>36600</v>
      </c>
      <c r="I1477" t="s">
        <v>2660</v>
      </c>
      <c r="J1477" s="1">
        <v>44201</v>
      </c>
      <c r="K1477" s="1">
        <v>44214</v>
      </c>
      <c r="L1477" t="s">
        <v>1403</v>
      </c>
      <c r="M1477" t="s">
        <v>2662</v>
      </c>
      <c r="N1477" s="1">
        <v>44227</v>
      </c>
      <c r="O1477" t="str">
        <f t="shared" si="47"/>
        <v>철회</v>
      </c>
      <c r="P1477" t="str">
        <f t="shared" si="48"/>
        <v>엠피피스토스</v>
      </c>
      <c r="Q1477" t="s">
        <v>1954</v>
      </c>
      <c r="R1477"/>
      <c r="S1477"/>
      <c r="T1477"/>
      <c r="U1477"/>
      <c r="V1477"/>
      <c r="W1477" t="s">
        <v>1958</v>
      </c>
      <c r="X1477"/>
    </row>
    <row r="1478" spans="1:24">
      <c r="A1478" t="s">
        <v>2308</v>
      </c>
      <c r="B1478" t="s">
        <v>2322</v>
      </c>
      <c r="C1478" t="s">
        <v>2339</v>
      </c>
      <c r="D1478" t="s">
        <v>2376</v>
      </c>
      <c r="E1478" t="s">
        <v>2511</v>
      </c>
      <c r="F1478" t="s">
        <v>2651</v>
      </c>
      <c r="G1478" t="s">
        <v>2653</v>
      </c>
      <c r="H1478">
        <v>30000</v>
      </c>
      <c r="I1478" t="s">
        <v>2656</v>
      </c>
      <c r="J1478" s="1">
        <v>44201</v>
      </c>
      <c r="K1478" s="1">
        <v>44201</v>
      </c>
      <c r="L1478" t="s">
        <v>1404</v>
      </c>
      <c r="M1478" t="s">
        <v>2662</v>
      </c>
      <c r="N1478" s="1">
        <v>44227</v>
      </c>
      <c r="O1478" t="str">
        <f t="shared" si="47"/>
        <v>정상</v>
      </c>
      <c r="P1478" t="str">
        <f t="shared" si="48"/>
        <v>엠피상동</v>
      </c>
      <c r="Q1478" t="s">
        <v>1954</v>
      </c>
      <c r="R1478"/>
      <c r="S1478"/>
      <c r="T1478"/>
      <c r="U1478"/>
      <c r="V1478"/>
      <c r="W1478" t="s">
        <v>1958</v>
      </c>
      <c r="X1478"/>
    </row>
    <row r="1479" spans="1:24">
      <c r="A1479" t="s">
        <v>2311</v>
      </c>
      <c r="B1479" t="s">
        <v>2323</v>
      </c>
      <c r="C1479" t="s">
        <v>2338</v>
      </c>
      <c r="D1479" t="s">
        <v>2491</v>
      </c>
      <c r="E1479" t="s">
        <v>2511</v>
      </c>
      <c r="F1479" t="s">
        <v>2651</v>
      </c>
      <c r="G1479" t="s">
        <v>2653</v>
      </c>
      <c r="H1479">
        <v>50000</v>
      </c>
      <c r="I1479" t="s">
        <v>2656</v>
      </c>
      <c r="J1479" s="1">
        <v>44201</v>
      </c>
      <c r="K1479" s="1">
        <v>44201</v>
      </c>
      <c r="L1479" t="s">
        <v>1405</v>
      </c>
      <c r="M1479" t="s">
        <v>2662</v>
      </c>
      <c r="N1479" s="1">
        <v>44227</v>
      </c>
      <c r="O1479" t="str">
        <f t="shared" si="47"/>
        <v>정상</v>
      </c>
      <c r="P1479" t="str">
        <f t="shared" si="48"/>
        <v>엠피경기</v>
      </c>
      <c r="Q1479" t="s">
        <v>1954</v>
      </c>
      <c r="R1479"/>
      <c r="S1479"/>
      <c r="T1479"/>
      <c r="U1479"/>
      <c r="V1479"/>
      <c r="W1479" t="s">
        <v>1958</v>
      </c>
      <c r="X1479" s="1">
        <v>51506</v>
      </c>
    </row>
    <row r="1480" spans="1:24">
      <c r="A1480" t="s">
        <v>2312</v>
      </c>
      <c r="B1480" t="s">
        <v>2324</v>
      </c>
      <c r="C1480" t="s">
        <v>2341</v>
      </c>
      <c r="D1480" t="s">
        <v>2441</v>
      </c>
      <c r="E1480" t="s">
        <v>2511</v>
      </c>
      <c r="F1480" t="s">
        <v>2651</v>
      </c>
      <c r="G1480" t="s">
        <v>2653</v>
      </c>
      <c r="H1480">
        <v>35000</v>
      </c>
      <c r="I1480" t="s">
        <v>2656</v>
      </c>
      <c r="J1480" s="1">
        <v>44201</v>
      </c>
      <c r="K1480" s="1">
        <v>44201</v>
      </c>
      <c r="L1480" t="s">
        <v>1406</v>
      </c>
      <c r="M1480" t="s">
        <v>2662</v>
      </c>
      <c r="N1480" s="1">
        <v>44227</v>
      </c>
      <c r="O1480" t="str">
        <f t="shared" si="47"/>
        <v>정상</v>
      </c>
      <c r="P1480" t="str">
        <f t="shared" si="48"/>
        <v>엠피피스토스</v>
      </c>
      <c r="Q1480" t="s">
        <v>1954</v>
      </c>
      <c r="R1480"/>
      <c r="S1480"/>
      <c r="T1480"/>
      <c r="U1480"/>
      <c r="V1480"/>
      <c r="W1480" t="s">
        <v>1960</v>
      </c>
      <c r="X1480"/>
    </row>
    <row r="1481" spans="1:24">
      <c r="A1481" t="s">
        <v>2304</v>
      </c>
      <c r="B1481"/>
      <c r="C1481"/>
      <c r="D1481" t="s">
        <v>2397</v>
      </c>
      <c r="E1481" t="s">
        <v>2545</v>
      </c>
      <c r="F1481" t="s">
        <v>2651</v>
      </c>
      <c r="G1481" t="s">
        <v>2653</v>
      </c>
      <c r="H1481">
        <v>69256</v>
      </c>
      <c r="I1481" t="s">
        <v>2656</v>
      </c>
      <c r="J1481" s="1">
        <v>44201</v>
      </c>
      <c r="K1481" s="1">
        <v>44201</v>
      </c>
      <c r="L1481">
        <v>42142376970000</v>
      </c>
      <c r="M1481" t="s">
        <v>2662</v>
      </c>
      <c r="N1481" s="1">
        <v>44227</v>
      </c>
      <c r="O1481" t="str">
        <f t="shared" si="47"/>
        <v>정상</v>
      </c>
      <c r="P1481" t="str">
        <f t="shared" si="48"/>
        <v>엠피가온</v>
      </c>
      <c r="Q1481" t="s">
        <v>1954</v>
      </c>
      <c r="R1481"/>
      <c r="S1481"/>
      <c r="T1481"/>
      <c r="U1481"/>
      <c r="V1481"/>
      <c r="W1481" t="s">
        <v>1958</v>
      </c>
      <c r="X1481"/>
    </row>
    <row r="1482" spans="1:24">
      <c r="A1482" t="s">
        <v>2308</v>
      </c>
      <c r="B1482" t="s">
        <v>2322</v>
      </c>
      <c r="C1482" t="s">
        <v>2353</v>
      </c>
      <c r="D1482" t="s">
        <v>2492</v>
      </c>
      <c r="E1482" t="s">
        <v>2542</v>
      </c>
      <c r="F1482" t="s">
        <v>2651</v>
      </c>
      <c r="G1482" t="s">
        <v>2653</v>
      </c>
      <c r="H1482">
        <v>107520</v>
      </c>
      <c r="I1482" t="s">
        <v>2656</v>
      </c>
      <c r="J1482" s="1">
        <v>44201</v>
      </c>
      <c r="K1482" s="1">
        <v>44201</v>
      </c>
      <c r="L1482">
        <v>320210012288</v>
      </c>
      <c r="M1482" t="s">
        <v>2662</v>
      </c>
      <c r="N1482" s="1">
        <v>44227</v>
      </c>
      <c r="O1482" t="str">
        <f t="shared" si="47"/>
        <v>정상</v>
      </c>
      <c r="P1482" t="str">
        <f t="shared" si="48"/>
        <v>엠피상동</v>
      </c>
      <c r="Q1482" t="s">
        <v>1954</v>
      </c>
      <c r="R1482"/>
      <c r="S1482"/>
      <c r="T1482"/>
      <c r="U1482"/>
      <c r="V1482"/>
      <c r="W1482" t="s">
        <v>1958</v>
      </c>
      <c r="X1482" s="1">
        <v>69038</v>
      </c>
    </row>
    <row r="1483" spans="1:24">
      <c r="A1483" t="s">
        <v>2312</v>
      </c>
      <c r="B1483" t="s">
        <v>2324</v>
      </c>
      <c r="C1483" t="s">
        <v>2341</v>
      </c>
      <c r="D1483" t="s">
        <v>2441</v>
      </c>
      <c r="E1483" t="s">
        <v>2504</v>
      </c>
      <c r="F1483" t="s">
        <v>2651</v>
      </c>
      <c r="G1483" t="s">
        <v>2653</v>
      </c>
      <c r="H1483">
        <v>52000</v>
      </c>
      <c r="I1483" t="s">
        <v>2656</v>
      </c>
      <c r="J1483" s="1">
        <v>44201</v>
      </c>
      <c r="K1483" s="1">
        <v>44201</v>
      </c>
      <c r="L1483">
        <v>320210012273</v>
      </c>
      <c r="M1483" t="s">
        <v>2662</v>
      </c>
      <c r="N1483" s="1">
        <v>44227</v>
      </c>
      <c r="O1483" t="str">
        <f t="shared" si="47"/>
        <v>정상</v>
      </c>
      <c r="P1483" t="str">
        <f t="shared" si="48"/>
        <v>엠피피스토스</v>
      </c>
      <c r="Q1483" t="s">
        <v>1954</v>
      </c>
      <c r="R1483"/>
      <c r="S1483"/>
      <c r="T1483"/>
      <c r="U1483"/>
      <c r="V1483"/>
      <c r="W1483" t="s">
        <v>1958</v>
      </c>
      <c r="X1483" s="1">
        <v>58811</v>
      </c>
    </row>
    <row r="1484" spans="1:24">
      <c r="A1484" t="s">
        <v>2312</v>
      </c>
      <c r="B1484" t="s">
        <v>2324</v>
      </c>
      <c r="C1484" t="s">
        <v>2342</v>
      </c>
      <c r="D1484" t="s">
        <v>2441</v>
      </c>
      <c r="E1484" t="s">
        <v>2163</v>
      </c>
      <c r="F1484" t="s">
        <v>2651</v>
      </c>
      <c r="G1484" t="s">
        <v>2653</v>
      </c>
      <c r="H1484">
        <v>51000</v>
      </c>
      <c r="I1484" t="s">
        <v>2657</v>
      </c>
      <c r="J1484" s="1">
        <v>44201</v>
      </c>
      <c r="K1484" s="1">
        <v>44201</v>
      </c>
      <c r="L1484">
        <v>20210055903</v>
      </c>
      <c r="M1484" t="s">
        <v>2662</v>
      </c>
      <c r="N1484" s="1">
        <v>44227</v>
      </c>
      <c r="O1484" t="str">
        <f t="shared" si="47"/>
        <v>정상</v>
      </c>
      <c r="P1484" t="str">
        <f t="shared" si="48"/>
        <v>엠피피스토스</v>
      </c>
      <c r="Q1484" t="s">
        <v>1954</v>
      </c>
      <c r="R1484"/>
      <c r="S1484"/>
      <c r="T1484"/>
      <c r="U1484"/>
      <c r="V1484"/>
      <c r="W1484" t="s">
        <v>1958</v>
      </c>
      <c r="X1484"/>
    </row>
    <row r="1485" spans="1:24">
      <c r="A1485" t="s">
        <v>2305</v>
      </c>
      <c r="B1485" t="s">
        <v>2320</v>
      </c>
      <c r="C1485" t="s">
        <v>2334</v>
      </c>
      <c r="D1485" t="s">
        <v>2372</v>
      </c>
      <c r="E1485" t="s">
        <v>2499</v>
      </c>
      <c r="F1485" t="s">
        <v>2651</v>
      </c>
      <c r="G1485" t="s">
        <v>2653</v>
      </c>
      <c r="H1485">
        <v>20000</v>
      </c>
      <c r="I1485" t="s">
        <v>2656</v>
      </c>
      <c r="J1485" s="1">
        <v>44201</v>
      </c>
      <c r="K1485" s="1">
        <v>44201</v>
      </c>
      <c r="L1485">
        <v>20210050167</v>
      </c>
      <c r="M1485" t="s">
        <v>2662</v>
      </c>
      <c r="N1485" s="1">
        <v>44227</v>
      </c>
      <c r="O1485" t="str">
        <f t="shared" si="47"/>
        <v>정상</v>
      </c>
      <c r="P1485" t="s">
        <v>988</v>
      </c>
      <c r="Q1485" t="s">
        <v>1954</v>
      </c>
      <c r="R1485"/>
      <c r="S1485"/>
      <c r="T1485"/>
      <c r="U1485"/>
      <c r="V1485"/>
      <c r="W1485" t="s">
        <v>1958</v>
      </c>
      <c r="X1485"/>
    </row>
    <row r="1486" spans="1:24">
      <c r="A1486" t="s">
        <v>2305</v>
      </c>
      <c r="B1486" t="s">
        <v>2328</v>
      </c>
      <c r="C1486" t="s">
        <v>2347</v>
      </c>
      <c r="D1486" t="s">
        <v>2392</v>
      </c>
      <c r="E1486" t="s">
        <v>2499</v>
      </c>
      <c r="F1486" t="s">
        <v>2651</v>
      </c>
      <c r="G1486" t="s">
        <v>2653</v>
      </c>
      <c r="H1486">
        <v>17900</v>
      </c>
      <c r="I1486" t="s">
        <v>2656</v>
      </c>
      <c r="J1486" s="1">
        <v>44201</v>
      </c>
      <c r="K1486" s="1">
        <v>44201</v>
      </c>
      <c r="L1486">
        <v>20210066367</v>
      </c>
      <c r="M1486" t="s">
        <v>2662</v>
      </c>
      <c r="N1486" s="1">
        <v>44227</v>
      </c>
      <c r="O1486" t="str">
        <f t="shared" si="47"/>
        <v>정상</v>
      </c>
      <c r="P1486" t="s">
        <v>6821</v>
      </c>
      <c r="Q1486" t="s">
        <v>1954</v>
      </c>
      <c r="R1486"/>
      <c r="S1486"/>
      <c r="T1486"/>
      <c r="U1486"/>
      <c r="V1486"/>
      <c r="W1486" t="s">
        <v>1958</v>
      </c>
      <c r="X1486"/>
    </row>
    <row r="1487" spans="1:24">
      <c r="A1487" t="s">
        <v>2305</v>
      </c>
      <c r="B1487" t="s">
        <v>2328</v>
      </c>
      <c r="C1487" t="s">
        <v>2351</v>
      </c>
      <c r="D1487" t="s">
        <v>2495</v>
      </c>
      <c r="E1487" t="s">
        <v>2573</v>
      </c>
      <c r="F1487" t="s">
        <v>2651</v>
      </c>
      <c r="G1487" t="s">
        <v>2655</v>
      </c>
      <c r="H1487">
        <v>6700</v>
      </c>
      <c r="I1487" t="s">
        <v>2656</v>
      </c>
      <c r="J1487" s="1">
        <v>44201</v>
      </c>
      <c r="K1487" s="1">
        <v>44201</v>
      </c>
      <c r="L1487">
        <v>20210065985</v>
      </c>
      <c r="M1487" t="s">
        <v>2662</v>
      </c>
      <c r="N1487" s="1">
        <v>44227</v>
      </c>
      <c r="O1487" t="str">
        <f t="shared" si="47"/>
        <v>정상</v>
      </c>
      <c r="P1487" t="s">
        <v>6821</v>
      </c>
      <c r="Q1487" t="s">
        <v>1954</v>
      </c>
      <c r="R1487"/>
      <c r="S1487"/>
      <c r="T1487"/>
      <c r="U1487"/>
      <c r="V1487"/>
      <c r="W1487" t="s">
        <v>1958</v>
      </c>
      <c r="X1487"/>
    </row>
    <row r="1488" spans="1:24">
      <c r="A1488" t="s">
        <v>2305</v>
      </c>
      <c r="B1488" t="s">
        <v>2328</v>
      </c>
      <c r="C1488" t="s">
        <v>2351</v>
      </c>
      <c r="D1488" t="s">
        <v>2392</v>
      </c>
      <c r="E1488" t="s">
        <v>2524</v>
      </c>
      <c r="F1488" t="s">
        <v>2651</v>
      </c>
      <c r="G1488" t="s">
        <v>2655</v>
      </c>
      <c r="H1488">
        <v>6700</v>
      </c>
      <c r="I1488" t="s">
        <v>2656</v>
      </c>
      <c r="J1488" s="1">
        <v>44201</v>
      </c>
      <c r="K1488" s="1">
        <v>44201</v>
      </c>
      <c r="L1488">
        <v>20210066236</v>
      </c>
      <c r="M1488" t="s">
        <v>2662</v>
      </c>
      <c r="N1488" s="1">
        <v>44227</v>
      </c>
      <c r="O1488" t="str">
        <f t="shared" si="47"/>
        <v>정상</v>
      </c>
      <c r="P1488" t="s">
        <v>6821</v>
      </c>
      <c r="Q1488" t="s">
        <v>1954</v>
      </c>
      <c r="R1488"/>
      <c r="S1488"/>
      <c r="T1488"/>
      <c r="U1488"/>
      <c r="V1488"/>
      <c r="W1488" t="s">
        <v>1958</v>
      </c>
      <c r="X1488"/>
    </row>
    <row r="1489" spans="1:24">
      <c r="A1489" t="s">
        <v>2302</v>
      </c>
      <c r="B1489" t="s">
        <v>2317</v>
      </c>
      <c r="C1489" t="s">
        <v>2352</v>
      </c>
      <c r="D1489" t="s">
        <v>2369</v>
      </c>
      <c r="E1489" t="s">
        <v>2523</v>
      </c>
      <c r="F1489" t="s">
        <v>2651</v>
      </c>
      <c r="G1489" t="s">
        <v>2653</v>
      </c>
      <c r="H1489">
        <v>85530</v>
      </c>
      <c r="I1489" t="s">
        <v>2656</v>
      </c>
      <c r="J1489" s="1">
        <v>44201</v>
      </c>
      <c r="K1489" s="1">
        <v>44201</v>
      </c>
      <c r="L1489" t="s">
        <v>1407</v>
      </c>
      <c r="M1489" t="s">
        <v>2662</v>
      </c>
      <c r="N1489" s="1">
        <v>44227</v>
      </c>
      <c r="O1489" t="str">
        <f t="shared" si="47"/>
        <v>정상</v>
      </c>
      <c r="P1489" t="str">
        <f t="shared" si="48"/>
        <v>엠피송내</v>
      </c>
      <c r="Q1489" t="s">
        <v>1954</v>
      </c>
      <c r="R1489"/>
      <c r="S1489"/>
      <c r="T1489"/>
      <c r="U1489"/>
      <c r="V1489"/>
      <c r="W1489" t="s">
        <v>1958</v>
      </c>
      <c r="X1489" s="1">
        <v>55158</v>
      </c>
    </row>
    <row r="1490" spans="1:24">
      <c r="A1490" t="s">
        <v>2312</v>
      </c>
      <c r="B1490" t="s">
        <v>2324</v>
      </c>
      <c r="C1490" t="s">
        <v>2342</v>
      </c>
      <c r="D1490" t="s">
        <v>2418</v>
      </c>
      <c r="E1490" t="s">
        <v>2551</v>
      </c>
      <c r="F1490" t="s">
        <v>2651</v>
      </c>
      <c r="G1490" t="s">
        <v>2653</v>
      </c>
      <c r="H1490">
        <v>10000</v>
      </c>
      <c r="I1490" t="s">
        <v>2656</v>
      </c>
      <c r="J1490" s="1">
        <v>44201</v>
      </c>
      <c r="K1490" s="1">
        <v>44201</v>
      </c>
      <c r="L1490" t="s">
        <v>1408</v>
      </c>
      <c r="M1490" t="s">
        <v>2662</v>
      </c>
      <c r="N1490" s="1">
        <v>44227</v>
      </c>
      <c r="O1490" t="str">
        <f t="shared" si="47"/>
        <v>정상</v>
      </c>
      <c r="P1490" t="str">
        <f t="shared" si="48"/>
        <v>엠피피스토스</v>
      </c>
      <c r="Q1490" t="s">
        <v>1954</v>
      </c>
      <c r="R1490"/>
      <c r="S1490"/>
      <c r="T1490"/>
      <c r="U1490"/>
      <c r="V1490"/>
      <c r="W1490" t="s">
        <v>1958</v>
      </c>
      <c r="X1490" s="1">
        <v>47853</v>
      </c>
    </row>
    <row r="1491" spans="1:24">
      <c r="A1491" t="s">
        <v>2308</v>
      </c>
      <c r="B1491" t="s">
        <v>2322</v>
      </c>
      <c r="C1491" t="s">
        <v>2353</v>
      </c>
      <c r="D1491" t="s">
        <v>2411</v>
      </c>
      <c r="E1491" t="s">
        <v>2519</v>
      </c>
      <c r="F1491" t="s">
        <v>2651</v>
      </c>
      <c r="G1491" t="s">
        <v>2653</v>
      </c>
      <c r="H1491">
        <v>59000</v>
      </c>
      <c r="I1491" t="s">
        <v>2656</v>
      </c>
      <c r="J1491" s="1">
        <v>44201</v>
      </c>
      <c r="K1491" s="1">
        <v>44201</v>
      </c>
      <c r="L1491" t="s">
        <v>1409</v>
      </c>
      <c r="M1491" t="s">
        <v>2662</v>
      </c>
      <c r="N1491" s="1">
        <v>44227</v>
      </c>
      <c r="O1491" t="str">
        <f t="shared" si="47"/>
        <v>정상</v>
      </c>
      <c r="P1491" t="str">
        <f t="shared" si="48"/>
        <v>엠피상동</v>
      </c>
      <c r="Q1491" t="s">
        <v>1954</v>
      </c>
      <c r="R1491"/>
      <c r="S1491"/>
      <c r="T1491"/>
      <c r="U1491"/>
      <c r="V1491"/>
      <c r="W1491" t="s">
        <v>1958</v>
      </c>
      <c r="X1491" s="1">
        <v>47853</v>
      </c>
    </row>
    <row r="1492" spans="1:24">
      <c r="A1492" t="s">
        <v>2302</v>
      </c>
      <c r="B1492" t="s">
        <v>2317</v>
      </c>
      <c r="C1492" t="s">
        <v>2352</v>
      </c>
      <c r="D1492" t="s">
        <v>2489</v>
      </c>
      <c r="E1492" t="s">
        <v>2650</v>
      </c>
      <c r="F1492" t="s">
        <v>2651</v>
      </c>
      <c r="G1492" t="s">
        <v>2653</v>
      </c>
      <c r="H1492">
        <v>30993</v>
      </c>
      <c r="I1492" t="s">
        <v>2656</v>
      </c>
      <c r="J1492" s="1">
        <v>44201</v>
      </c>
      <c r="K1492" s="1">
        <v>44201</v>
      </c>
      <c r="L1492">
        <v>52100213030000</v>
      </c>
      <c r="M1492" t="s">
        <v>2662</v>
      </c>
      <c r="N1492" s="1">
        <v>44227</v>
      </c>
      <c r="O1492" t="str">
        <f t="shared" si="47"/>
        <v>정상</v>
      </c>
      <c r="P1492" t="str">
        <f t="shared" si="48"/>
        <v>엠피송내</v>
      </c>
      <c r="Q1492" t="s">
        <v>1954</v>
      </c>
      <c r="R1492"/>
      <c r="S1492"/>
      <c r="T1492"/>
      <c r="U1492"/>
      <c r="V1492"/>
      <c r="W1492" t="s">
        <v>1958</v>
      </c>
      <c r="X1492" s="1">
        <v>51506</v>
      </c>
    </row>
    <row r="1493" spans="1:24">
      <c r="A1493" t="s">
        <v>2305</v>
      </c>
      <c r="B1493" t="s">
        <v>2331</v>
      </c>
      <c r="C1493" t="s">
        <v>2366</v>
      </c>
      <c r="D1493" t="s">
        <v>2485</v>
      </c>
      <c r="E1493" t="s">
        <v>2538</v>
      </c>
      <c r="F1493" t="s">
        <v>2651</v>
      </c>
      <c r="G1493" t="s">
        <v>2653</v>
      </c>
      <c r="H1493">
        <v>16000</v>
      </c>
      <c r="I1493" t="s">
        <v>2656</v>
      </c>
      <c r="J1493" s="1">
        <v>44201</v>
      </c>
      <c r="K1493" s="1">
        <v>44201</v>
      </c>
      <c r="L1493">
        <v>52100247590000</v>
      </c>
      <c r="M1493" t="s">
        <v>2662</v>
      </c>
      <c r="N1493" s="1">
        <v>44227</v>
      </c>
      <c r="O1493" t="str">
        <f t="shared" si="47"/>
        <v>정상</v>
      </c>
      <c r="P1493" t="s">
        <v>986</v>
      </c>
      <c r="Q1493" t="s">
        <v>1954</v>
      </c>
      <c r="R1493"/>
      <c r="S1493"/>
      <c r="T1493"/>
      <c r="U1493"/>
      <c r="V1493"/>
      <c r="W1493" t="s">
        <v>1958</v>
      </c>
      <c r="X1493" s="1">
        <v>51506</v>
      </c>
    </row>
    <row r="1494" spans="1:24">
      <c r="A1494" t="s">
        <v>2302</v>
      </c>
      <c r="B1494" t="s">
        <v>2317</v>
      </c>
      <c r="C1494" t="s">
        <v>2352</v>
      </c>
      <c r="D1494" t="s">
        <v>2489</v>
      </c>
      <c r="E1494" t="s">
        <v>2535</v>
      </c>
      <c r="F1494" t="s">
        <v>2651</v>
      </c>
      <c r="G1494" t="s">
        <v>2653</v>
      </c>
      <c r="H1494">
        <v>19978</v>
      </c>
      <c r="I1494" t="s">
        <v>2656</v>
      </c>
      <c r="J1494" s="1">
        <v>44201</v>
      </c>
      <c r="K1494" s="1">
        <v>44201</v>
      </c>
      <c r="L1494">
        <v>52100251060000</v>
      </c>
      <c r="M1494" t="s">
        <v>2662</v>
      </c>
      <c r="N1494" s="1">
        <v>44227</v>
      </c>
      <c r="O1494" t="str">
        <f t="shared" si="47"/>
        <v>정상</v>
      </c>
      <c r="P1494" t="str">
        <f t="shared" si="48"/>
        <v>엠피송내</v>
      </c>
      <c r="Q1494" t="s">
        <v>1954</v>
      </c>
      <c r="R1494"/>
      <c r="S1494"/>
      <c r="T1494"/>
      <c r="U1494"/>
      <c r="V1494"/>
      <c r="W1494" t="s">
        <v>1958</v>
      </c>
      <c r="X1494" s="1">
        <v>51506</v>
      </c>
    </row>
    <row r="1495" spans="1:24">
      <c r="A1495" t="s">
        <v>2312</v>
      </c>
      <c r="B1495" t="s">
        <v>2324</v>
      </c>
      <c r="C1495" t="s">
        <v>2342</v>
      </c>
      <c r="D1495" t="s">
        <v>2412</v>
      </c>
      <c r="E1495" t="s">
        <v>2538</v>
      </c>
      <c r="F1495" t="s">
        <v>2651</v>
      </c>
      <c r="G1495" t="s">
        <v>2654</v>
      </c>
      <c r="H1495">
        <v>100000</v>
      </c>
      <c r="I1495" t="s">
        <v>2656</v>
      </c>
      <c r="J1495" s="1">
        <v>44201</v>
      </c>
      <c r="K1495" s="1">
        <v>44201</v>
      </c>
      <c r="L1495">
        <v>52100241180000</v>
      </c>
      <c r="M1495" t="s">
        <v>2662</v>
      </c>
      <c r="N1495" s="1">
        <v>44227</v>
      </c>
      <c r="O1495" t="str">
        <f t="shared" si="47"/>
        <v>정상</v>
      </c>
      <c r="P1495" t="str">
        <f t="shared" si="48"/>
        <v>엠피피스토스</v>
      </c>
      <c r="Q1495" t="s">
        <v>1954</v>
      </c>
      <c r="R1495"/>
      <c r="S1495"/>
      <c r="T1495"/>
      <c r="U1495"/>
      <c r="V1495"/>
      <c r="W1495" t="s">
        <v>1958</v>
      </c>
      <c r="X1495" s="1">
        <v>46027</v>
      </c>
    </row>
    <row r="1496" spans="1:24">
      <c r="A1496" t="s">
        <v>2308</v>
      </c>
      <c r="B1496" t="s">
        <v>2322</v>
      </c>
      <c r="C1496" t="s">
        <v>2353</v>
      </c>
      <c r="D1496" t="s">
        <v>2437</v>
      </c>
      <c r="E1496" t="s">
        <v>2537</v>
      </c>
      <c r="F1496" t="s">
        <v>2651</v>
      </c>
      <c r="G1496" t="s">
        <v>2653</v>
      </c>
      <c r="H1496">
        <v>26182</v>
      </c>
      <c r="I1496" t="s">
        <v>2656</v>
      </c>
      <c r="J1496" s="1">
        <v>44201</v>
      </c>
      <c r="K1496" s="1">
        <v>44201</v>
      </c>
      <c r="L1496">
        <v>52100210050000</v>
      </c>
      <c r="M1496" t="s">
        <v>2662</v>
      </c>
      <c r="N1496" s="1">
        <v>44227</v>
      </c>
      <c r="O1496" t="str">
        <f t="shared" si="47"/>
        <v>정상</v>
      </c>
      <c r="P1496" t="str">
        <f t="shared" si="48"/>
        <v>엠피상동</v>
      </c>
      <c r="Q1496" t="s">
        <v>1954</v>
      </c>
      <c r="R1496"/>
      <c r="S1496"/>
      <c r="T1496"/>
      <c r="U1496"/>
      <c r="V1496"/>
      <c r="W1496" t="s">
        <v>1958</v>
      </c>
      <c r="X1496" s="1">
        <v>51506</v>
      </c>
    </row>
    <row r="1497" spans="1:24">
      <c r="A1497" t="s">
        <v>2309</v>
      </c>
      <c r="B1497" t="s">
        <v>2326</v>
      </c>
      <c r="C1497" t="s">
        <v>2344</v>
      </c>
      <c r="D1497" t="s">
        <v>2104</v>
      </c>
      <c r="E1497" t="s">
        <v>2596</v>
      </c>
      <c r="F1497" t="s">
        <v>2651</v>
      </c>
      <c r="G1497" t="s">
        <v>2653</v>
      </c>
      <c r="H1497">
        <v>123230</v>
      </c>
      <c r="I1497" t="s">
        <v>2656</v>
      </c>
      <c r="J1497" s="1">
        <v>44201</v>
      </c>
      <c r="K1497" s="1">
        <v>44201</v>
      </c>
      <c r="L1497" t="s">
        <v>1410</v>
      </c>
      <c r="M1497" t="s">
        <v>2662</v>
      </c>
      <c r="N1497" s="1">
        <v>44227</v>
      </c>
      <c r="O1497" t="str">
        <f t="shared" si="47"/>
        <v>정상</v>
      </c>
      <c r="P1497" t="str">
        <f t="shared" si="48"/>
        <v>엠피성공</v>
      </c>
      <c r="Q1497" t="s">
        <v>1954</v>
      </c>
      <c r="R1497"/>
      <c r="S1497"/>
      <c r="T1497"/>
      <c r="U1497"/>
      <c r="V1497"/>
      <c r="W1497" t="s">
        <v>1958</v>
      </c>
      <c r="X1497"/>
    </row>
    <row r="1498" spans="1:24">
      <c r="A1498" t="s">
        <v>2312</v>
      </c>
      <c r="B1498" t="s">
        <v>2324</v>
      </c>
      <c r="C1498" t="s">
        <v>2341</v>
      </c>
      <c r="D1498" t="s">
        <v>2441</v>
      </c>
      <c r="E1498" t="s">
        <v>2604</v>
      </c>
      <c r="F1498" t="s">
        <v>2651</v>
      </c>
      <c r="G1498" t="s">
        <v>2653</v>
      </c>
      <c r="H1498">
        <v>39700</v>
      </c>
      <c r="I1498" t="s">
        <v>2656</v>
      </c>
      <c r="J1498" s="1">
        <v>44201</v>
      </c>
      <c r="K1498" s="1">
        <v>44201</v>
      </c>
      <c r="L1498" t="s">
        <v>1411</v>
      </c>
      <c r="M1498" t="s">
        <v>2662</v>
      </c>
      <c r="N1498" s="1">
        <v>44227</v>
      </c>
      <c r="O1498" t="str">
        <f t="shared" si="47"/>
        <v>정상</v>
      </c>
      <c r="P1498" t="str">
        <f t="shared" si="48"/>
        <v>엠피피스토스</v>
      </c>
      <c r="Q1498" t="s">
        <v>1954</v>
      </c>
      <c r="R1498"/>
      <c r="S1498"/>
      <c r="T1498"/>
      <c r="U1498"/>
      <c r="V1498"/>
      <c r="W1498" t="s">
        <v>1958</v>
      </c>
      <c r="X1498"/>
    </row>
    <row r="1499" spans="1:24">
      <c r="A1499" t="s">
        <v>2308</v>
      </c>
      <c r="B1499" t="s">
        <v>2322</v>
      </c>
      <c r="C1499" t="s">
        <v>2339</v>
      </c>
      <c r="D1499" t="s">
        <v>2376</v>
      </c>
      <c r="E1499" t="s">
        <v>2593</v>
      </c>
      <c r="F1499" t="s">
        <v>2651</v>
      </c>
      <c r="G1499" t="s">
        <v>2653</v>
      </c>
      <c r="H1499">
        <v>15000</v>
      </c>
      <c r="I1499" t="s">
        <v>2656</v>
      </c>
      <c r="J1499" s="1">
        <v>44201</v>
      </c>
      <c r="K1499" s="1">
        <v>44201</v>
      </c>
      <c r="L1499">
        <v>42145737790000</v>
      </c>
      <c r="M1499" t="s">
        <v>2662</v>
      </c>
      <c r="N1499" s="1">
        <v>44227</v>
      </c>
      <c r="O1499" t="str">
        <f t="shared" si="47"/>
        <v>정상</v>
      </c>
      <c r="P1499" t="str">
        <f t="shared" si="48"/>
        <v>엠피상동</v>
      </c>
      <c r="Q1499" t="s">
        <v>1954</v>
      </c>
      <c r="R1499"/>
      <c r="S1499"/>
      <c r="T1499"/>
      <c r="U1499"/>
      <c r="V1499"/>
      <c r="W1499" t="s">
        <v>1958</v>
      </c>
      <c r="X1499"/>
    </row>
    <row r="1500" spans="1:24">
      <c r="A1500" t="s">
        <v>2312</v>
      </c>
      <c r="B1500" t="s">
        <v>2324</v>
      </c>
      <c r="C1500" t="s">
        <v>2349</v>
      </c>
      <c r="D1500" t="s">
        <v>2088</v>
      </c>
      <c r="E1500" t="s">
        <v>2552</v>
      </c>
      <c r="F1500" t="s">
        <v>2651</v>
      </c>
      <c r="G1500" t="s">
        <v>2653</v>
      </c>
      <c r="H1500">
        <v>51240</v>
      </c>
      <c r="I1500" t="s">
        <v>2657</v>
      </c>
      <c r="J1500" s="1">
        <v>44201</v>
      </c>
      <c r="K1500" s="1">
        <v>44201</v>
      </c>
      <c r="L1500" t="s">
        <v>1412</v>
      </c>
      <c r="M1500" t="s">
        <v>2662</v>
      </c>
      <c r="N1500" s="1">
        <v>44227</v>
      </c>
      <c r="O1500" t="str">
        <f t="shared" si="47"/>
        <v>정상</v>
      </c>
      <c r="P1500" t="str">
        <f t="shared" si="48"/>
        <v>엠피피스토스</v>
      </c>
      <c r="Q1500" t="s">
        <v>1954</v>
      </c>
      <c r="R1500"/>
      <c r="S1500"/>
      <c r="T1500"/>
      <c r="U1500"/>
      <c r="V1500"/>
      <c r="W1500" t="s">
        <v>1958</v>
      </c>
      <c r="X1500" s="1">
        <v>62463</v>
      </c>
    </row>
    <row r="1501" spans="1:24">
      <c r="A1501" t="s">
        <v>2312</v>
      </c>
      <c r="B1501" t="s">
        <v>2324</v>
      </c>
      <c r="C1501" t="s">
        <v>2349</v>
      </c>
      <c r="D1501" t="s">
        <v>2441</v>
      </c>
      <c r="E1501" t="s">
        <v>2610</v>
      </c>
      <c r="F1501" t="s">
        <v>2651</v>
      </c>
      <c r="G1501" t="s">
        <v>2653</v>
      </c>
      <c r="H1501">
        <v>35000</v>
      </c>
      <c r="I1501" t="s">
        <v>2656</v>
      </c>
      <c r="J1501" s="1">
        <v>44200</v>
      </c>
      <c r="K1501" s="1">
        <v>44200</v>
      </c>
      <c r="L1501">
        <v>20210001392</v>
      </c>
      <c r="M1501" t="s">
        <v>2662</v>
      </c>
      <c r="N1501" s="1">
        <v>44227</v>
      </c>
      <c r="O1501" t="str">
        <f t="shared" si="47"/>
        <v>정상</v>
      </c>
      <c r="P1501" t="str">
        <f t="shared" si="48"/>
        <v>엠피피스토스</v>
      </c>
      <c r="Q1501" t="s">
        <v>1954</v>
      </c>
      <c r="R1501"/>
      <c r="S1501"/>
      <c r="T1501"/>
      <c r="U1501"/>
      <c r="V1501"/>
      <c r="W1501" t="s">
        <v>1958</v>
      </c>
      <c r="X1501" s="1">
        <v>62462</v>
      </c>
    </row>
    <row r="1502" spans="1:24">
      <c r="A1502" t="s">
        <v>2307</v>
      </c>
      <c r="B1502" t="s">
        <v>2332</v>
      </c>
      <c r="C1502" t="s">
        <v>2368</v>
      </c>
      <c r="D1502" t="s">
        <v>2496</v>
      </c>
      <c r="E1502" t="s">
        <v>2542</v>
      </c>
      <c r="F1502" t="s">
        <v>2651</v>
      </c>
      <c r="G1502" t="s">
        <v>2653</v>
      </c>
      <c r="H1502">
        <v>33840</v>
      </c>
      <c r="I1502" t="s">
        <v>2658</v>
      </c>
      <c r="J1502" s="1">
        <v>44200</v>
      </c>
      <c r="K1502" s="1">
        <v>44200</v>
      </c>
      <c r="L1502">
        <v>320210006689</v>
      </c>
      <c r="M1502" t="s">
        <v>2662</v>
      </c>
      <c r="N1502" s="1">
        <v>44227</v>
      </c>
      <c r="O1502" t="str">
        <f t="shared" si="47"/>
        <v>정상</v>
      </c>
      <c r="P1502" t="str">
        <f t="shared" si="48"/>
        <v>엠피레전드</v>
      </c>
      <c r="Q1502" t="s">
        <v>1954</v>
      </c>
      <c r="R1502"/>
      <c r="S1502"/>
      <c r="T1502"/>
      <c r="U1502"/>
      <c r="V1502"/>
      <c r="W1502" t="s">
        <v>1958</v>
      </c>
      <c r="X1502" s="1">
        <v>76706</v>
      </c>
    </row>
    <row r="1503" spans="1:24">
      <c r="A1503" t="s">
        <v>2303</v>
      </c>
      <c r="B1503" t="s">
        <v>2318</v>
      </c>
      <c r="C1503" t="s">
        <v>2363</v>
      </c>
      <c r="D1503" t="s">
        <v>2402</v>
      </c>
      <c r="E1503" t="s">
        <v>2565</v>
      </c>
      <c r="F1503" t="s">
        <v>2651</v>
      </c>
      <c r="G1503" t="s">
        <v>2653</v>
      </c>
      <c r="H1503">
        <v>44200</v>
      </c>
      <c r="I1503" t="s">
        <v>2657</v>
      </c>
      <c r="J1503" s="1">
        <v>44200</v>
      </c>
      <c r="K1503" s="1">
        <v>44200</v>
      </c>
      <c r="L1503">
        <v>320210008704</v>
      </c>
      <c r="M1503" t="s">
        <v>2662</v>
      </c>
      <c r="N1503" s="1">
        <v>44227</v>
      </c>
      <c r="O1503" t="str">
        <f t="shared" si="47"/>
        <v>정상</v>
      </c>
      <c r="P1503" t="str">
        <f t="shared" si="48"/>
        <v>엠피의정부</v>
      </c>
      <c r="Q1503" t="s">
        <v>1954</v>
      </c>
      <c r="R1503"/>
      <c r="S1503"/>
      <c r="T1503"/>
      <c r="U1503"/>
      <c r="V1503"/>
      <c r="W1503" t="s">
        <v>1958</v>
      </c>
      <c r="X1503" s="1">
        <v>51505</v>
      </c>
    </row>
    <row r="1504" spans="1:24">
      <c r="A1504" t="s">
        <v>2308</v>
      </c>
      <c r="B1504" t="s">
        <v>2322</v>
      </c>
      <c r="C1504" t="s">
        <v>2336</v>
      </c>
      <c r="D1504" t="s">
        <v>2437</v>
      </c>
      <c r="E1504" t="s">
        <v>2615</v>
      </c>
      <c r="F1504" t="s">
        <v>2651</v>
      </c>
      <c r="G1504" t="s">
        <v>2653</v>
      </c>
      <c r="H1504">
        <v>10073</v>
      </c>
      <c r="I1504" t="s">
        <v>2656</v>
      </c>
      <c r="J1504" s="1">
        <v>44200</v>
      </c>
      <c r="K1504" s="1">
        <v>44200</v>
      </c>
      <c r="L1504">
        <v>52100162660000</v>
      </c>
      <c r="M1504" t="s">
        <v>2662</v>
      </c>
      <c r="N1504" s="1">
        <v>44227</v>
      </c>
      <c r="O1504" t="str">
        <f t="shared" si="47"/>
        <v>정상</v>
      </c>
      <c r="P1504" t="str">
        <f t="shared" si="48"/>
        <v>엠피상동</v>
      </c>
      <c r="Q1504" t="s">
        <v>1954</v>
      </c>
      <c r="R1504"/>
      <c r="S1504"/>
      <c r="T1504"/>
      <c r="U1504"/>
      <c r="V1504"/>
      <c r="W1504" t="s">
        <v>2664</v>
      </c>
      <c r="X1504" s="1">
        <v>51505</v>
      </c>
    </row>
    <row r="1505" spans="1:24">
      <c r="A1505" t="s">
        <v>2308</v>
      </c>
      <c r="B1505" t="s">
        <v>2322</v>
      </c>
      <c r="C1505" t="s">
        <v>2353</v>
      </c>
      <c r="D1505" t="s">
        <v>2437</v>
      </c>
      <c r="E1505" t="s">
        <v>2538</v>
      </c>
      <c r="F1505" t="s">
        <v>2651</v>
      </c>
      <c r="G1505" t="s">
        <v>2653</v>
      </c>
      <c r="H1505">
        <v>11500</v>
      </c>
      <c r="I1505" t="s">
        <v>2656</v>
      </c>
      <c r="J1505" s="1">
        <v>44200</v>
      </c>
      <c r="K1505" s="1">
        <v>44200</v>
      </c>
      <c r="L1505">
        <v>52100165030000</v>
      </c>
      <c r="M1505" t="s">
        <v>2662</v>
      </c>
      <c r="N1505" s="1">
        <v>44227</v>
      </c>
      <c r="O1505" t="str">
        <f t="shared" si="47"/>
        <v>정상</v>
      </c>
      <c r="P1505" t="str">
        <f t="shared" si="48"/>
        <v>엠피상동</v>
      </c>
      <c r="Q1505" t="s">
        <v>1954</v>
      </c>
      <c r="R1505"/>
      <c r="S1505"/>
      <c r="T1505"/>
      <c r="U1505"/>
      <c r="V1505"/>
      <c r="W1505" t="s">
        <v>1958</v>
      </c>
      <c r="X1505" s="1">
        <v>51505</v>
      </c>
    </row>
    <row r="1506" spans="1:24">
      <c r="A1506" t="s">
        <v>2308</v>
      </c>
      <c r="B1506" t="s">
        <v>2322</v>
      </c>
      <c r="C1506" t="s">
        <v>2353</v>
      </c>
      <c r="D1506" t="s">
        <v>2437</v>
      </c>
      <c r="E1506" t="s">
        <v>2534</v>
      </c>
      <c r="F1506" t="s">
        <v>2651</v>
      </c>
      <c r="G1506" t="s">
        <v>2653</v>
      </c>
      <c r="H1506">
        <v>16000</v>
      </c>
      <c r="I1506" t="s">
        <v>2656</v>
      </c>
      <c r="J1506" s="1">
        <v>44200</v>
      </c>
      <c r="K1506" s="1">
        <v>44200</v>
      </c>
      <c r="L1506">
        <v>52100172780000</v>
      </c>
      <c r="M1506" t="s">
        <v>2662</v>
      </c>
      <c r="N1506" s="1">
        <v>44227</v>
      </c>
      <c r="O1506" t="str">
        <f t="shared" si="47"/>
        <v>정상</v>
      </c>
      <c r="P1506" t="str">
        <f t="shared" si="48"/>
        <v>엠피상동</v>
      </c>
      <c r="Q1506" t="s">
        <v>1954</v>
      </c>
      <c r="R1506"/>
      <c r="S1506"/>
      <c r="T1506"/>
      <c r="U1506"/>
      <c r="V1506"/>
      <c r="W1506" t="s">
        <v>1958</v>
      </c>
      <c r="X1506" s="1">
        <v>51505</v>
      </c>
    </row>
    <row r="1507" spans="1:24">
      <c r="A1507" t="s">
        <v>2308</v>
      </c>
      <c r="B1507" t="s">
        <v>2322</v>
      </c>
      <c r="C1507" t="s">
        <v>2339</v>
      </c>
      <c r="D1507" t="s">
        <v>2382</v>
      </c>
      <c r="E1507" t="s">
        <v>2590</v>
      </c>
      <c r="F1507" t="s">
        <v>2651</v>
      </c>
      <c r="G1507" t="s">
        <v>2653</v>
      </c>
      <c r="H1507">
        <v>70153</v>
      </c>
      <c r="I1507" t="s">
        <v>2656</v>
      </c>
      <c r="J1507" s="1">
        <v>44200</v>
      </c>
      <c r="K1507" s="1">
        <v>44200</v>
      </c>
      <c r="L1507">
        <v>42145728490000</v>
      </c>
      <c r="M1507" t="s">
        <v>2662</v>
      </c>
      <c r="N1507" s="1">
        <v>44227</v>
      </c>
      <c r="O1507" t="str">
        <f t="shared" si="47"/>
        <v>정상</v>
      </c>
      <c r="P1507" t="str">
        <f t="shared" si="48"/>
        <v>엠피상동</v>
      </c>
      <c r="Q1507" t="s">
        <v>1954</v>
      </c>
      <c r="R1507"/>
      <c r="S1507"/>
      <c r="T1507"/>
      <c r="U1507"/>
      <c r="V1507"/>
      <c r="W1507" t="s">
        <v>1958</v>
      </c>
      <c r="X1507"/>
    </row>
    <row r="1508" spans="1:24">
      <c r="A1508" t="s">
        <v>2309</v>
      </c>
      <c r="B1508"/>
      <c r="C1508"/>
      <c r="D1508" t="s">
        <v>2377</v>
      </c>
      <c r="E1508" t="s">
        <v>2515</v>
      </c>
      <c r="F1508" t="s">
        <v>2651</v>
      </c>
      <c r="G1508" t="s">
        <v>2653</v>
      </c>
      <c r="H1508">
        <v>70100</v>
      </c>
      <c r="I1508" t="s">
        <v>2656</v>
      </c>
      <c r="J1508" s="1">
        <v>44200</v>
      </c>
      <c r="K1508" s="1">
        <v>44200</v>
      </c>
      <c r="L1508" t="s">
        <v>1413</v>
      </c>
      <c r="M1508" t="s">
        <v>2662</v>
      </c>
      <c r="N1508" s="1">
        <v>44227</v>
      </c>
      <c r="O1508" t="str">
        <f t="shared" si="47"/>
        <v>정상</v>
      </c>
      <c r="P1508" t="str">
        <f t="shared" si="48"/>
        <v>엠피성공</v>
      </c>
      <c r="Q1508" t="s">
        <v>1954</v>
      </c>
      <c r="R1508"/>
      <c r="S1508"/>
      <c r="T1508"/>
      <c r="U1508"/>
      <c r="V1508"/>
      <c r="W1508" t="s">
        <v>1958</v>
      </c>
      <c r="X1508" s="1">
        <v>56253</v>
      </c>
    </row>
    <row r="1509" spans="1:24">
      <c r="A1509" t="s">
        <v>2665</v>
      </c>
      <c r="B1509" t="s">
        <v>2678</v>
      </c>
      <c r="C1509" t="s">
        <v>2693</v>
      </c>
      <c r="D1509" t="s">
        <v>2415</v>
      </c>
      <c r="E1509" t="s">
        <v>2749</v>
      </c>
      <c r="F1509" t="s">
        <v>2785</v>
      </c>
      <c r="G1509" t="s">
        <v>1942</v>
      </c>
      <c r="H1509">
        <v>108100</v>
      </c>
      <c r="I1509" t="s">
        <v>2797</v>
      </c>
      <c r="J1509" s="1">
        <v>44225</v>
      </c>
      <c r="K1509" s="1">
        <v>44225</v>
      </c>
      <c r="L1509">
        <v>12549878</v>
      </c>
      <c r="M1509" t="s">
        <v>2801</v>
      </c>
      <c r="N1509" s="1">
        <v>44227</v>
      </c>
      <c r="O1509" t="str">
        <f t="shared" ref="O1509:O1540" si="49" xml:space="preserve"> IF(K1509&gt;N1509,W1509,I1509)</f>
        <v>정상</v>
      </c>
      <c r="P1509" t="str">
        <f t="shared" si="48"/>
        <v>엠피상동</v>
      </c>
      <c r="Q1509" t="s">
        <v>2805</v>
      </c>
      <c r="R1509"/>
      <c r="S1509"/>
      <c r="T1509"/>
      <c r="U1509"/>
      <c r="V1509"/>
      <c r="W1509" t="s">
        <v>1958</v>
      </c>
      <c r="X1509"/>
    </row>
    <row r="1510" spans="1:24">
      <c r="A1510" t="s">
        <v>2666</v>
      </c>
      <c r="B1510" t="s">
        <v>2679</v>
      </c>
      <c r="C1510" t="s">
        <v>2242</v>
      </c>
      <c r="D1510" t="s">
        <v>2706</v>
      </c>
      <c r="E1510" t="s">
        <v>2750</v>
      </c>
      <c r="F1510" t="s">
        <v>2785</v>
      </c>
      <c r="G1510" t="s">
        <v>1942</v>
      </c>
      <c r="H1510">
        <v>61200</v>
      </c>
      <c r="I1510" t="s">
        <v>2797</v>
      </c>
      <c r="J1510" s="1">
        <v>44225</v>
      </c>
      <c r="K1510" s="1">
        <v>44225</v>
      </c>
      <c r="L1510">
        <v>8123436200006</v>
      </c>
      <c r="M1510" t="s">
        <v>2802</v>
      </c>
      <c r="N1510" s="1">
        <v>44227</v>
      </c>
      <c r="O1510" t="str">
        <f t="shared" si="49"/>
        <v>정상</v>
      </c>
      <c r="P1510" t="str">
        <f t="shared" si="48"/>
        <v>엠피성공</v>
      </c>
      <c r="Q1510" t="s">
        <v>2806</v>
      </c>
      <c r="R1510"/>
      <c r="S1510"/>
      <c r="T1510"/>
      <c r="U1510"/>
      <c r="V1510"/>
      <c r="W1510" t="s">
        <v>1958</v>
      </c>
      <c r="X1510" s="1">
        <v>2958129</v>
      </c>
    </row>
    <row r="1511" spans="1:24">
      <c r="A1511" t="s">
        <v>2667</v>
      </c>
      <c r="B1511" t="s">
        <v>2680</v>
      </c>
      <c r="C1511"/>
      <c r="D1511" t="s">
        <v>2707</v>
      </c>
      <c r="E1511" t="s">
        <v>2273</v>
      </c>
      <c r="F1511" t="s">
        <v>2785</v>
      </c>
      <c r="G1511" t="s">
        <v>1943</v>
      </c>
      <c r="H1511">
        <v>71615</v>
      </c>
      <c r="I1511" t="s">
        <v>2797</v>
      </c>
      <c r="J1511" s="1">
        <v>44225</v>
      </c>
      <c r="K1511" s="1">
        <v>44225</v>
      </c>
      <c r="L1511">
        <v>5544636200001</v>
      </c>
      <c r="M1511" t="s">
        <v>2801</v>
      </c>
      <c r="N1511" s="1">
        <v>44227</v>
      </c>
      <c r="O1511" t="str">
        <f t="shared" si="49"/>
        <v>정상</v>
      </c>
      <c r="P1511" t="str">
        <f t="shared" si="48"/>
        <v>엠피의정부</v>
      </c>
      <c r="Q1511" t="s">
        <v>1952</v>
      </c>
      <c r="R1511"/>
      <c r="S1511"/>
      <c r="T1511"/>
      <c r="U1511"/>
      <c r="V1511"/>
      <c r="W1511" t="s">
        <v>1958</v>
      </c>
      <c r="X1511" s="1">
        <v>52991</v>
      </c>
    </row>
    <row r="1512" spans="1:24">
      <c r="A1512" t="s">
        <v>2668</v>
      </c>
      <c r="B1512" t="s">
        <v>2681</v>
      </c>
      <c r="C1512" t="s">
        <v>2694</v>
      </c>
      <c r="D1512" t="s">
        <v>2708</v>
      </c>
      <c r="E1512" t="s">
        <v>2275</v>
      </c>
      <c r="F1512" t="s">
        <v>2785</v>
      </c>
      <c r="G1512" t="s">
        <v>2787</v>
      </c>
      <c r="H1512">
        <v>40100</v>
      </c>
      <c r="I1512" t="s">
        <v>2797</v>
      </c>
      <c r="J1512" s="1">
        <v>44225</v>
      </c>
      <c r="K1512" s="1">
        <v>44225</v>
      </c>
      <c r="L1512">
        <v>3018265910001</v>
      </c>
      <c r="M1512" t="s">
        <v>2662</v>
      </c>
      <c r="N1512" s="1">
        <v>44227</v>
      </c>
      <c r="O1512" t="str">
        <f t="shared" si="49"/>
        <v>정상</v>
      </c>
      <c r="P1512" t="s">
        <v>6834</v>
      </c>
      <c r="Q1512" t="s">
        <v>2805</v>
      </c>
      <c r="R1512"/>
      <c r="S1512"/>
      <c r="T1512"/>
      <c r="U1512"/>
      <c r="V1512"/>
      <c r="W1512" t="s">
        <v>1958</v>
      </c>
      <c r="X1512" s="1">
        <v>46051</v>
      </c>
    </row>
    <row r="1513" spans="1:24">
      <c r="A1513" t="s">
        <v>2669</v>
      </c>
      <c r="B1513" t="s">
        <v>2682</v>
      </c>
      <c r="C1513" t="s">
        <v>2695</v>
      </c>
      <c r="D1513" t="s">
        <v>2709</v>
      </c>
      <c r="E1513" t="s">
        <v>2751</v>
      </c>
      <c r="F1513" t="s">
        <v>2785</v>
      </c>
      <c r="G1513" t="s">
        <v>1942</v>
      </c>
      <c r="H1513">
        <v>251040</v>
      </c>
      <c r="I1513" t="s">
        <v>2797</v>
      </c>
      <c r="J1513" s="1">
        <v>44225</v>
      </c>
      <c r="K1513" s="1">
        <v>44225</v>
      </c>
      <c r="L1513">
        <v>3180294551631</v>
      </c>
      <c r="M1513" t="s">
        <v>2803</v>
      </c>
      <c r="N1513" s="1">
        <v>44227</v>
      </c>
      <c r="O1513" t="str">
        <f t="shared" si="49"/>
        <v>정상</v>
      </c>
      <c r="P1513" t="str">
        <f t="shared" si="48"/>
        <v>엠피경기</v>
      </c>
      <c r="Q1513" t="s">
        <v>1952</v>
      </c>
      <c r="R1513"/>
      <c r="S1513"/>
      <c r="T1513"/>
      <c r="U1513"/>
      <c r="V1513"/>
      <c r="W1513" t="s">
        <v>1958</v>
      </c>
      <c r="X1513" s="1">
        <v>2958129</v>
      </c>
    </row>
    <row r="1514" spans="1:24">
      <c r="A1514" t="s">
        <v>2670</v>
      </c>
      <c r="B1514" t="s">
        <v>2683</v>
      </c>
      <c r="C1514" t="s">
        <v>2236</v>
      </c>
      <c r="D1514" t="s">
        <v>2710</v>
      </c>
      <c r="E1514" t="s">
        <v>2752</v>
      </c>
      <c r="F1514" t="s">
        <v>2785</v>
      </c>
      <c r="G1514" t="s">
        <v>1942</v>
      </c>
      <c r="H1514">
        <v>297280</v>
      </c>
      <c r="I1514" t="s">
        <v>2797</v>
      </c>
      <c r="J1514" s="1">
        <v>44224</v>
      </c>
      <c r="K1514" s="1">
        <v>44224</v>
      </c>
      <c r="L1514">
        <v>12553912</v>
      </c>
      <c r="M1514" t="s">
        <v>2804</v>
      </c>
      <c r="N1514" s="1">
        <v>44227</v>
      </c>
      <c r="O1514" t="str">
        <f t="shared" si="49"/>
        <v>정상</v>
      </c>
      <c r="P1514" t="str">
        <f t="shared" si="48"/>
        <v>엠피송내</v>
      </c>
      <c r="Q1514" t="s">
        <v>2806</v>
      </c>
      <c r="R1514"/>
      <c r="S1514"/>
      <c r="T1514"/>
      <c r="U1514"/>
      <c r="V1514"/>
      <c r="W1514" t="s">
        <v>1958</v>
      </c>
      <c r="X1514"/>
    </row>
    <row r="1515" spans="1:24">
      <c r="A1515" t="s">
        <v>2670</v>
      </c>
      <c r="B1515" t="s">
        <v>2683</v>
      </c>
      <c r="C1515" t="s">
        <v>2236</v>
      </c>
      <c r="D1515" t="s">
        <v>2710</v>
      </c>
      <c r="E1515" t="s">
        <v>2753</v>
      </c>
      <c r="F1515" t="s">
        <v>2785</v>
      </c>
      <c r="G1515" t="s">
        <v>1942</v>
      </c>
      <c r="H1515">
        <v>311400</v>
      </c>
      <c r="I1515" t="s">
        <v>2797</v>
      </c>
      <c r="J1515" s="1">
        <v>44224</v>
      </c>
      <c r="K1515" s="1">
        <v>44224</v>
      </c>
      <c r="L1515">
        <v>12553880</v>
      </c>
      <c r="M1515" t="s">
        <v>2801</v>
      </c>
      <c r="N1515" s="1">
        <v>44227</v>
      </c>
      <c r="O1515" t="str">
        <f t="shared" si="49"/>
        <v>정상</v>
      </c>
      <c r="P1515" t="str">
        <f t="shared" si="48"/>
        <v>엠피송내</v>
      </c>
      <c r="Q1515" t="s">
        <v>1952</v>
      </c>
      <c r="R1515"/>
      <c r="S1515"/>
      <c r="T1515"/>
      <c r="U1515"/>
      <c r="V1515"/>
      <c r="W1515" t="s">
        <v>1958</v>
      </c>
      <c r="X1515"/>
    </row>
    <row r="1516" spans="1:24">
      <c r="A1516" t="s">
        <v>2667</v>
      </c>
      <c r="B1516" t="s">
        <v>2680</v>
      </c>
      <c r="C1516" t="s">
        <v>2237</v>
      </c>
      <c r="D1516" t="s">
        <v>2711</v>
      </c>
      <c r="E1516" t="s">
        <v>2752</v>
      </c>
      <c r="F1516" t="s">
        <v>2785</v>
      </c>
      <c r="G1516" t="s">
        <v>1943</v>
      </c>
      <c r="H1516">
        <v>49500</v>
      </c>
      <c r="I1516" t="s">
        <v>2797</v>
      </c>
      <c r="J1516" s="1">
        <v>44224</v>
      </c>
      <c r="K1516" s="1">
        <v>44224</v>
      </c>
      <c r="L1516">
        <v>12552381</v>
      </c>
      <c r="M1516" t="s">
        <v>2801</v>
      </c>
      <c r="N1516" s="1">
        <v>44227</v>
      </c>
      <c r="O1516" t="str">
        <f t="shared" si="49"/>
        <v>정상</v>
      </c>
      <c r="P1516" t="str">
        <f t="shared" si="48"/>
        <v>엠피의정부</v>
      </c>
      <c r="Q1516" t="s">
        <v>2806</v>
      </c>
      <c r="R1516"/>
      <c r="S1516"/>
      <c r="T1516"/>
      <c r="U1516"/>
      <c r="V1516"/>
      <c r="W1516" t="s">
        <v>1958</v>
      </c>
      <c r="X1516"/>
    </row>
    <row r="1517" spans="1:24">
      <c r="A1517" t="s">
        <v>2665</v>
      </c>
      <c r="B1517" t="s">
        <v>2678</v>
      </c>
      <c r="C1517" t="s">
        <v>2693</v>
      </c>
      <c r="D1517" t="s">
        <v>2712</v>
      </c>
      <c r="E1517" t="s">
        <v>2749</v>
      </c>
      <c r="F1517" t="s">
        <v>2785</v>
      </c>
      <c r="G1517" t="s">
        <v>1942</v>
      </c>
      <c r="H1517">
        <v>103680</v>
      </c>
      <c r="I1517" t="s">
        <v>2797</v>
      </c>
      <c r="J1517" s="1">
        <v>44224</v>
      </c>
      <c r="K1517" s="1">
        <v>44224</v>
      </c>
      <c r="L1517">
        <v>12553273</v>
      </c>
      <c r="M1517" t="s">
        <v>2803</v>
      </c>
      <c r="N1517" s="1">
        <v>44227</v>
      </c>
      <c r="O1517" t="str">
        <f t="shared" si="49"/>
        <v>정상</v>
      </c>
      <c r="P1517" t="str">
        <f t="shared" si="48"/>
        <v>엠피상동</v>
      </c>
      <c r="Q1517" t="s">
        <v>1952</v>
      </c>
      <c r="R1517"/>
      <c r="S1517"/>
      <c r="T1517"/>
      <c r="U1517"/>
      <c r="V1517"/>
      <c r="W1517" t="s">
        <v>1958</v>
      </c>
      <c r="X1517"/>
    </row>
    <row r="1518" spans="1:24">
      <c r="A1518" t="s">
        <v>2671</v>
      </c>
      <c r="B1518" t="s">
        <v>2684</v>
      </c>
      <c r="C1518" t="s">
        <v>2696</v>
      </c>
      <c r="D1518" t="s">
        <v>2713</v>
      </c>
      <c r="E1518" t="s">
        <v>2265</v>
      </c>
      <c r="F1518" t="s">
        <v>2785</v>
      </c>
      <c r="G1518" t="s">
        <v>1943</v>
      </c>
      <c r="H1518">
        <v>39100</v>
      </c>
      <c r="I1518" t="s">
        <v>2797</v>
      </c>
      <c r="J1518" s="1">
        <v>44224</v>
      </c>
      <c r="K1518" s="1">
        <v>44224</v>
      </c>
      <c r="L1518">
        <v>129060550001</v>
      </c>
      <c r="M1518" t="s">
        <v>2801</v>
      </c>
      <c r="N1518" s="1">
        <v>44227</v>
      </c>
      <c r="O1518" t="str">
        <f t="shared" si="49"/>
        <v>정상</v>
      </c>
      <c r="P1518" t="s">
        <v>6822</v>
      </c>
      <c r="Q1518" t="s">
        <v>1954</v>
      </c>
      <c r="R1518"/>
      <c r="S1518"/>
      <c r="T1518"/>
      <c r="U1518"/>
      <c r="V1518"/>
      <c r="W1518" t="s">
        <v>1958</v>
      </c>
      <c r="X1518" s="1">
        <v>46050</v>
      </c>
    </row>
    <row r="1519" spans="1:24">
      <c r="A1519" t="s">
        <v>2672</v>
      </c>
      <c r="B1519"/>
      <c r="C1519"/>
      <c r="D1519" t="s">
        <v>2714</v>
      </c>
      <c r="E1519" t="s">
        <v>2754</v>
      </c>
      <c r="F1519" t="s">
        <v>2785</v>
      </c>
      <c r="G1519" t="s">
        <v>1942</v>
      </c>
      <c r="H1519">
        <v>247925</v>
      </c>
      <c r="I1519" t="s">
        <v>2797</v>
      </c>
      <c r="J1519" s="1">
        <v>44224</v>
      </c>
      <c r="K1519" s="1">
        <v>44224</v>
      </c>
      <c r="L1519">
        <v>700073039</v>
      </c>
      <c r="M1519" t="s">
        <v>2801</v>
      </c>
      <c r="N1519" s="1">
        <v>44227</v>
      </c>
      <c r="O1519" t="str">
        <f t="shared" si="49"/>
        <v>정상</v>
      </c>
      <c r="P1519" t="str">
        <f t="shared" si="48"/>
        <v>엠피레전드</v>
      </c>
      <c r="Q1519" t="s">
        <v>1956</v>
      </c>
      <c r="R1519"/>
      <c r="S1519"/>
      <c r="T1519"/>
      <c r="U1519"/>
      <c r="V1519"/>
      <c r="W1519" t="s">
        <v>1958</v>
      </c>
      <c r="X1519"/>
    </row>
    <row r="1520" spans="1:24">
      <c r="A1520" t="s">
        <v>2672</v>
      </c>
      <c r="B1520"/>
      <c r="C1520"/>
      <c r="D1520" t="s">
        <v>2714</v>
      </c>
      <c r="E1520" t="s">
        <v>2755</v>
      </c>
      <c r="F1520" t="s">
        <v>2785</v>
      </c>
      <c r="G1520" t="s">
        <v>1942</v>
      </c>
      <c r="H1520">
        <v>253240</v>
      </c>
      <c r="I1520" t="s">
        <v>2797</v>
      </c>
      <c r="J1520" s="1">
        <v>44224</v>
      </c>
      <c r="K1520" s="1">
        <v>44224</v>
      </c>
      <c r="L1520">
        <v>700073040</v>
      </c>
      <c r="M1520" t="s">
        <v>2662</v>
      </c>
      <c r="N1520" s="1">
        <v>44227</v>
      </c>
      <c r="O1520" t="str">
        <f t="shared" si="49"/>
        <v>정상</v>
      </c>
      <c r="P1520" t="str">
        <f t="shared" si="48"/>
        <v>엠피레전드</v>
      </c>
      <c r="Q1520" t="s">
        <v>2806</v>
      </c>
      <c r="R1520"/>
      <c r="S1520"/>
      <c r="T1520"/>
      <c r="U1520"/>
      <c r="V1520"/>
      <c r="W1520" t="s">
        <v>1958</v>
      </c>
      <c r="X1520"/>
    </row>
    <row r="1521" spans="1:24">
      <c r="A1521" t="s">
        <v>2668</v>
      </c>
      <c r="B1521" t="s">
        <v>2681</v>
      </c>
      <c r="C1521"/>
      <c r="D1521" t="s">
        <v>2408</v>
      </c>
      <c r="E1521" t="s">
        <v>2756</v>
      </c>
      <c r="F1521" t="s">
        <v>2785</v>
      </c>
      <c r="G1521" t="s">
        <v>1942</v>
      </c>
      <c r="H1521">
        <v>592934</v>
      </c>
      <c r="I1521" t="s">
        <v>2798</v>
      </c>
      <c r="J1521" s="1">
        <v>44224</v>
      </c>
      <c r="K1521" s="1">
        <v>44229</v>
      </c>
      <c r="L1521">
        <v>700073004</v>
      </c>
      <c r="M1521" t="s">
        <v>2662</v>
      </c>
      <c r="N1521" s="1">
        <v>44227</v>
      </c>
      <c r="O1521" t="str">
        <f t="shared" si="49"/>
        <v>정상2</v>
      </c>
      <c r="P1521" t="str">
        <f t="shared" si="48"/>
        <v>엠피제이엔제이</v>
      </c>
      <c r="Q1521" t="s">
        <v>1952</v>
      </c>
      <c r="R1521"/>
      <c r="S1521"/>
      <c r="T1521"/>
      <c r="U1521"/>
      <c r="V1521"/>
      <c r="W1521" t="s">
        <v>1958</v>
      </c>
      <c r="X1521"/>
    </row>
    <row r="1522" spans="1:24">
      <c r="A1522" t="s">
        <v>2665</v>
      </c>
      <c r="B1522" t="s">
        <v>2678</v>
      </c>
      <c r="C1522" t="s">
        <v>2693</v>
      </c>
      <c r="D1522" t="s">
        <v>2715</v>
      </c>
      <c r="E1522" t="s">
        <v>2271</v>
      </c>
      <c r="F1522" t="s">
        <v>2785</v>
      </c>
      <c r="G1522" t="s">
        <v>2788</v>
      </c>
      <c r="H1522">
        <v>296900</v>
      </c>
      <c r="I1522" t="s">
        <v>2797</v>
      </c>
      <c r="J1522" s="1">
        <v>44223</v>
      </c>
      <c r="K1522" s="1">
        <v>44223</v>
      </c>
      <c r="L1522">
        <v>12549775</v>
      </c>
      <c r="M1522" t="s">
        <v>2662</v>
      </c>
      <c r="N1522" s="1">
        <v>44227</v>
      </c>
      <c r="O1522" t="str">
        <f t="shared" si="49"/>
        <v>정상</v>
      </c>
      <c r="P1522" t="str">
        <f t="shared" si="48"/>
        <v>엠피상동</v>
      </c>
      <c r="Q1522" t="s">
        <v>1954</v>
      </c>
      <c r="R1522"/>
      <c r="S1522"/>
      <c r="T1522"/>
      <c r="U1522"/>
      <c r="V1522"/>
      <c r="W1522" t="s">
        <v>1958</v>
      </c>
      <c r="X1522"/>
    </row>
    <row r="1523" spans="1:24">
      <c r="A1523" t="s">
        <v>2665</v>
      </c>
      <c r="B1523" t="s">
        <v>2678</v>
      </c>
      <c r="C1523" t="s">
        <v>2693</v>
      </c>
      <c r="D1523" t="s">
        <v>2716</v>
      </c>
      <c r="E1523" t="s">
        <v>2276</v>
      </c>
      <c r="F1523" t="s">
        <v>2786</v>
      </c>
      <c r="G1523" t="s">
        <v>2789</v>
      </c>
      <c r="H1523">
        <v>110000</v>
      </c>
      <c r="I1523" t="s">
        <v>2797</v>
      </c>
      <c r="J1523" s="1">
        <v>44223</v>
      </c>
      <c r="K1523" s="1">
        <v>44223</v>
      </c>
      <c r="L1523">
        <v>221010204278</v>
      </c>
      <c r="M1523" t="s">
        <v>2801</v>
      </c>
      <c r="N1523" s="1">
        <v>44227</v>
      </c>
      <c r="O1523" t="str">
        <f t="shared" si="49"/>
        <v>정상</v>
      </c>
      <c r="P1523" t="str">
        <f t="shared" si="48"/>
        <v>엠피상동</v>
      </c>
      <c r="Q1523" t="s">
        <v>1952</v>
      </c>
      <c r="R1523"/>
      <c r="S1523"/>
      <c r="T1523"/>
      <c r="U1523"/>
      <c r="V1523"/>
      <c r="W1523" t="s">
        <v>1958</v>
      </c>
      <c r="X1523" s="1">
        <v>2958465</v>
      </c>
    </row>
    <row r="1524" spans="1:24">
      <c r="A1524" t="s">
        <v>2673</v>
      </c>
      <c r="B1524" t="s">
        <v>2685</v>
      </c>
      <c r="C1524" t="s">
        <v>2697</v>
      </c>
      <c r="D1524" t="s">
        <v>2717</v>
      </c>
      <c r="E1524" t="s">
        <v>2757</v>
      </c>
      <c r="F1524" t="s">
        <v>2785</v>
      </c>
      <c r="G1524" t="s">
        <v>1943</v>
      </c>
      <c r="H1524">
        <v>36550</v>
      </c>
      <c r="I1524" t="s">
        <v>2797</v>
      </c>
      <c r="J1524" s="1">
        <v>44223</v>
      </c>
      <c r="K1524" s="1">
        <v>44223</v>
      </c>
      <c r="L1524">
        <v>141310400001</v>
      </c>
      <c r="M1524" t="s">
        <v>2801</v>
      </c>
      <c r="N1524" s="1">
        <v>44227</v>
      </c>
      <c r="O1524" t="str">
        <f t="shared" si="49"/>
        <v>정상</v>
      </c>
      <c r="P1524" t="str">
        <f t="shared" si="48"/>
        <v>엠피피스토스</v>
      </c>
      <c r="Q1524" t="s">
        <v>1952</v>
      </c>
      <c r="R1524"/>
      <c r="S1524"/>
      <c r="T1524"/>
      <c r="U1524"/>
      <c r="V1524"/>
      <c r="W1524" t="s">
        <v>1958</v>
      </c>
      <c r="X1524" s="1">
        <v>46049</v>
      </c>
    </row>
    <row r="1525" spans="1:24">
      <c r="A1525" t="s">
        <v>2667</v>
      </c>
      <c r="B1525" t="s">
        <v>2680</v>
      </c>
      <c r="C1525" t="s">
        <v>2698</v>
      </c>
      <c r="D1525" t="s">
        <v>2718</v>
      </c>
      <c r="E1525" t="s">
        <v>2758</v>
      </c>
      <c r="F1525" t="s">
        <v>2785</v>
      </c>
      <c r="G1525" t="s">
        <v>2790</v>
      </c>
      <c r="H1525">
        <v>36130</v>
      </c>
      <c r="I1525" t="s">
        <v>2797</v>
      </c>
      <c r="J1525" s="1">
        <v>44223</v>
      </c>
      <c r="K1525" s="1">
        <v>44223</v>
      </c>
      <c r="L1525">
        <v>41000008119619</v>
      </c>
      <c r="M1525" t="s">
        <v>2801</v>
      </c>
      <c r="N1525" s="1">
        <v>44227</v>
      </c>
      <c r="O1525" t="str">
        <f t="shared" si="49"/>
        <v>정상</v>
      </c>
      <c r="P1525" t="str">
        <f t="shared" si="48"/>
        <v>엠피의정부</v>
      </c>
      <c r="Q1525" t="s">
        <v>1952</v>
      </c>
      <c r="R1525"/>
      <c r="S1525"/>
      <c r="T1525"/>
      <c r="U1525"/>
      <c r="V1525"/>
      <c r="W1525" t="s">
        <v>1958</v>
      </c>
      <c r="X1525"/>
    </row>
    <row r="1526" spans="1:24">
      <c r="A1526" t="s">
        <v>2667</v>
      </c>
      <c r="B1526" t="s">
        <v>2680</v>
      </c>
      <c r="C1526"/>
      <c r="D1526" t="s">
        <v>2707</v>
      </c>
      <c r="E1526" t="s">
        <v>2750</v>
      </c>
      <c r="F1526" t="s">
        <v>2785</v>
      </c>
      <c r="G1526" t="s">
        <v>2791</v>
      </c>
      <c r="H1526">
        <v>69690</v>
      </c>
      <c r="I1526" t="s">
        <v>2797</v>
      </c>
      <c r="J1526" s="1">
        <v>44223</v>
      </c>
      <c r="K1526" s="1">
        <v>44223</v>
      </c>
      <c r="L1526">
        <v>6170636200002</v>
      </c>
      <c r="M1526" t="s">
        <v>2801</v>
      </c>
      <c r="N1526" s="1">
        <v>44227</v>
      </c>
      <c r="O1526" t="str">
        <f t="shared" si="49"/>
        <v>정상</v>
      </c>
      <c r="P1526" t="str">
        <f t="shared" si="48"/>
        <v>엠피의정부</v>
      </c>
      <c r="Q1526" t="s">
        <v>2805</v>
      </c>
      <c r="R1526"/>
      <c r="S1526"/>
      <c r="T1526"/>
      <c r="U1526"/>
      <c r="V1526"/>
      <c r="W1526" t="s">
        <v>1958</v>
      </c>
      <c r="X1526" s="1">
        <v>53354</v>
      </c>
    </row>
    <row r="1527" spans="1:24">
      <c r="A1527" t="s">
        <v>2665</v>
      </c>
      <c r="B1527" t="s">
        <v>2678</v>
      </c>
      <c r="C1527" t="s">
        <v>2693</v>
      </c>
      <c r="D1527" t="s">
        <v>2719</v>
      </c>
      <c r="E1527" t="s">
        <v>2759</v>
      </c>
      <c r="F1527" t="s">
        <v>2785</v>
      </c>
      <c r="G1527" t="s">
        <v>1942</v>
      </c>
      <c r="H1527">
        <v>505560</v>
      </c>
      <c r="I1527" t="s">
        <v>2797</v>
      </c>
      <c r="J1527" s="1">
        <v>44222</v>
      </c>
      <c r="K1527" s="1">
        <v>44222</v>
      </c>
      <c r="L1527">
        <v>12550153</v>
      </c>
      <c r="M1527" t="s">
        <v>2801</v>
      </c>
      <c r="N1527" s="1">
        <v>44227</v>
      </c>
      <c r="O1527" t="str">
        <f t="shared" si="49"/>
        <v>정상</v>
      </c>
      <c r="P1527" t="str">
        <f t="shared" si="48"/>
        <v>엠피상동</v>
      </c>
      <c r="Q1527" t="s">
        <v>2806</v>
      </c>
      <c r="R1527"/>
      <c r="S1527"/>
      <c r="T1527"/>
      <c r="U1527"/>
      <c r="V1527"/>
      <c r="W1527" t="s">
        <v>1958</v>
      </c>
      <c r="X1527"/>
    </row>
    <row r="1528" spans="1:24">
      <c r="A1528" t="s">
        <v>2665</v>
      </c>
      <c r="B1528" t="s">
        <v>2678</v>
      </c>
      <c r="C1528" t="s">
        <v>2353</v>
      </c>
      <c r="D1528" t="s">
        <v>2416</v>
      </c>
      <c r="E1528" t="s">
        <v>2760</v>
      </c>
      <c r="F1528" t="s">
        <v>2785</v>
      </c>
      <c r="G1528" t="s">
        <v>2791</v>
      </c>
      <c r="H1528">
        <v>53414</v>
      </c>
      <c r="I1528" t="s">
        <v>2797</v>
      </c>
      <c r="J1528" s="1">
        <v>44222</v>
      </c>
      <c r="K1528" s="1">
        <v>44222</v>
      </c>
      <c r="L1528">
        <v>4449481200012</v>
      </c>
      <c r="M1528" t="s">
        <v>2801</v>
      </c>
      <c r="N1528" s="1">
        <v>44227</v>
      </c>
      <c r="O1528" t="str">
        <f t="shared" si="49"/>
        <v>정상</v>
      </c>
      <c r="P1528" t="str">
        <f t="shared" si="48"/>
        <v>엠피상동</v>
      </c>
      <c r="Q1528" t="s">
        <v>1952</v>
      </c>
      <c r="R1528"/>
      <c r="S1528"/>
      <c r="T1528"/>
      <c r="U1528"/>
      <c r="V1528"/>
      <c r="W1528" t="s">
        <v>1958</v>
      </c>
      <c r="X1528" s="1">
        <v>56275</v>
      </c>
    </row>
    <row r="1529" spans="1:24">
      <c r="A1529" t="s">
        <v>2665</v>
      </c>
      <c r="B1529" t="s">
        <v>2678</v>
      </c>
      <c r="C1529" t="s">
        <v>2693</v>
      </c>
      <c r="D1529" t="s">
        <v>2720</v>
      </c>
      <c r="E1529" t="s">
        <v>2761</v>
      </c>
      <c r="F1529" t="s">
        <v>2785</v>
      </c>
      <c r="G1529" t="s">
        <v>1942</v>
      </c>
      <c r="H1529">
        <v>231300</v>
      </c>
      <c r="I1529" t="s">
        <v>2797</v>
      </c>
      <c r="J1529" s="1">
        <v>44222</v>
      </c>
      <c r="K1529" s="1">
        <v>44222</v>
      </c>
      <c r="L1529">
        <v>4449481200008</v>
      </c>
      <c r="M1529" t="s">
        <v>2803</v>
      </c>
      <c r="N1529" s="1">
        <v>44227</v>
      </c>
      <c r="O1529" t="str">
        <f t="shared" si="49"/>
        <v>정상</v>
      </c>
      <c r="P1529" t="str">
        <f t="shared" si="48"/>
        <v>엠피상동</v>
      </c>
      <c r="Q1529" t="s">
        <v>1954</v>
      </c>
      <c r="R1529"/>
      <c r="S1529"/>
      <c r="T1529"/>
      <c r="U1529"/>
      <c r="V1529"/>
      <c r="W1529" t="s">
        <v>1958</v>
      </c>
      <c r="X1529" s="1">
        <v>2958126</v>
      </c>
    </row>
    <row r="1530" spans="1:24">
      <c r="A1530" t="s">
        <v>2665</v>
      </c>
      <c r="B1530" t="s">
        <v>2686</v>
      </c>
      <c r="C1530" t="s">
        <v>2693</v>
      </c>
      <c r="D1530" t="s">
        <v>2721</v>
      </c>
      <c r="E1530" t="s">
        <v>2759</v>
      </c>
      <c r="F1530" t="s">
        <v>2785</v>
      </c>
      <c r="G1530" t="s">
        <v>1942</v>
      </c>
      <c r="H1530">
        <v>110900</v>
      </c>
      <c r="I1530" t="s">
        <v>2797</v>
      </c>
      <c r="J1530" s="1">
        <v>44222</v>
      </c>
      <c r="K1530" s="1">
        <v>44222</v>
      </c>
      <c r="L1530">
        <v>12551719</v>
      </c>
      <c r="M1530" t="s">
        <v>2662</v>
      </c>
      <c r="N1530" s="1">
        <v>44227</v>
      </c>
      <c r="O1530" t="str">
        <f t="shared" si="49"/>
        <v>정상</v>
      </c>
      <c r="P1530" t="str">
        <f t="shared" si="48"/>
        <v>엠피상동</v>
      </c>
      <c r="Q1530" t="s">
        <v>1956</v>
      </c>
      <c r="R1530"/>
      <c r="S1530"/>
      <c r="T1530"/>
      <c r="U1530"/>
      <c r="V1530"/>
      <c r="W1530" t="s">
        <v>1958</v>
      </c>
      <c r="X1530"/>
    </row>
    <row r="1531" spans="1:24">
      <c r="A1531" t="s">
        <v>2665</v>
      </c>
      <c r="B1531" t="s">
        <v>2686</v>
      </c>
      <c r="C1531" t="s">
        <v>2693</v>
      </c>
      <c r="D1531" t="s">
        <v>2722</v>
      </c>
      <c r="E1531" t="s">
        <v>2759</v>
      </c>
      <c r="F1531" t="s">
        <v>2785</v>
      </c>
      <c r="G1531" t="s">
        <v>1942</v>
      </c>
      <c r="H1531">
        <v>302539</v>
      </c>
      <c r="I1531" t="s">
        <v>2797</v>
      </c>
      <c r="J1531" s="1">
        <v>44221</v>
      </c>
      <c r="K1531" s="1">
        <v>44221</v>
      </c>
      <c r="L1531">
        <v>12549887</v>
      </c>
      <c r="M1531" t="s">
        <v>2803</v>
      </c>
      <c r="N1531" s="1">
        <v>44227</v>
      </c>
      <c r="O1531" t="str">
        <f t="shared" si="49"/>
        <v>정상</v>
      </c>
      <c r="P1531" t="str">
        <f t="shared" si="48"/>
        <v>엠피상동</v>
      </c>
      <c r="Q1531" t="s">
        <v>1956</v>
      </c>
      <c r="R1531"/>
      <c r="S1531"/>
      <c r="T1531"/>
      <c r="U1531"/>
      <c r="V1531"/>
      <c r="W1531" t="s">
        <v>1958</v>
      </c>
      <c r="X1531"/>
    </row>
    <row r="1532" spans="1:24">
      <c r="A1532" t="s">
        <v>2665</v>
      </c>
      <c r="B1532" t="s">
        <v>2686</v>
      </c>
      <c r="C1532" t="s">
        <v>2693</v>
      </c>
      <c r="D1532" t="s">
        <v>2723</v>
      </c>
      <c r="E1532" t="s">
        <v>2762</v>
      </c>
      <c r="F1532" t="s">
        <v>2785</v>
      </c>
      <c r="G1532" t="s">
        <v>1943</v>
      </c>
      <c r="H1532">
        <v>49350</v>
      </c>
      <c r="I1532" t="s">
        <v>2797</v>
      </c>
      <c r="J1532" s="1">
        <v>44221</v>
      </c>
      <c r="K1532" s="1">
        <v>44221</v>
      </c>
      <c r="L1532">
        <v>3016444350001</v>
      </c>
      <c r="M1532" t="s">
        <v>2803</v>
      </c>
      <c r="N1532" s="1">
        <v>44227</v>
      </c>
      <c r="O1532" t="str">
        <f t="shared" si="49"/>
        <v>정상</v>
      </c>
      <c r="P1532" t="str">
        <f t="shared" si="48"/>
        <v>엠피상동</v>
      </c>
      <c r="Q1532" t="s">
        <v>1952</v>
      </c>
      <c r="R1532"/>
      <c r="S1532"/>
      <c r="T1532"/>
      <c r="U1532"/>
      <c r="V1532"/>
      <c r="W1532" t="s">
        <v>1958</v>
      </c>
      <c r="X1532" s="1">
        <v>47873</v>
      </c>
    </row>
    <row r="1533" spans="1:24">
      <c r="A1533" t="s">
        <v>2665</v>
      </c>
      <c r="B1533" t="s">
        <v>2678</v>
      </c>
      <c r="C1533" t="s">
        <v>2693</v>
      </c>
      <c r="D1533" t="s">
        <v>2723</v>
      </c>
      <c r="E1533" t="s">
        <v>2265</v>
      </c>
      <c r="F1533" t="s">
        <v>2785</v>
      </c>
      <c r="G1533" t="s">
        <v>1943</v>
      </c>
      <c r="H1533">
        <v>47000</v>
      </c>
      <c r="I1533" t="s">
        <v>2797</v>
      </c>
      <c r="J1533" s="1">
        <v>44221</v>
      </c>
      <c r="K1533" s="1">
        <v>44221</v>
      </c>
      <c r="L1533">
        <v>128238510002</v>
      </c>
      <c r="M1533" t="s">
        <v>2804</v>
      </c>
      <c r="N1533" s="1">
        <v>44227</v>
      </c>
      <c r="O1533" t="str">
        <f t="shared" si="49"/>
        <v>정상</v>
      </c>
      <c r="P1533" t="str">
        <f t="shared" si="48"/>
        <v>엠피상동</v>
      </c>
      <c r="Q1533" t="s">
        <v>1952</v>
      </c>
      <c r="R1533"/>
      <c r="S1533"/>
      <c r="T1533"/>
      <c r="U1533"/>
      <c r="V1533"/>
      <c r="W1533" t="s">
        <v>1958</v>
      </c>
      <c r="X1533" s="1">
        <v>47873</v>
      </c>
    </row>
    <row r="1534" spans="1:24">
      <c r="A1534" t="s">
        <v>995</v>
      </c>
      <c r="B1534" t="s">
        <v>2685</v>
      </c>
      <c r="C1534" t="s">
        <v>2699</v>
      </c>
      <c r="D1534" t="s">
        <v>2724</v>
      </c>
      <c r="E1534" t="s">
        <v>2763</v>
      </c>
      <c r="F1534" t="s">
        <v>2785</v>
      </c>
      <c r="G1534" t="s">
        <v>2787</v>
      </c>
      <c r="H1534">
        <v>49760</v>
      </c>
      <c r="I1534" t="s">
        <v>2797</v>
      </c>
      <c r="J1534" s="1">
        <v>44221</v>
      </c>
      <c r="K1534" s="1">
        <v>44221</v>
      </c>
      <c r="L1534">
        <v>3018187640001</v>
      </c>
      <c r="M1534" t="s">
        <v>2801</v>
      </c>
      <c r="N1534" s="1">
        <v>44227</v>
      </c>
      <c r="O1534" t="str">
        <f t="shared" si="49"/>
        <v>정상</v>
      </c>
      <c r="P1534" t="str">
        <f t="shared" si="48"/>
        <v>엠피피스토스</v>
      </c>
      <c r="Q1534" t="s">
        <v>2805</v>
      </c>
      <c r="R1534"/>
      <c r="S1534"/>
      <c r="T1534"/>
      <c r="U1534"/>
      <c r="V1534"/>
      <c r="W1534" t="s">
        <v>1958</v>
      </c>
      <c r="X1534" s="1">
        <v>51526</v>
      </c>
    </row>
    <row r="1535" spans="1:24">
      <c r="A1535" t="s">
        <v>2673</v>
      </c>
      <c r="B1535" t="s">
        <v>2687</v>
      </c>
      <c r="C1535" t="s">
        <v>2697</v>
      </c>
      <c r="D1535" t="s">
        <v>2725</v>
      </c>
      <c r="E1535" t="s">
        <v>2764</v>
      </c>
      <c r="F1535" t="s">
        <v>2785</v>
      </c>
      <c r="G1535" t="s">
        <v>1943</v>
      </c>
      <c r="H1535">
        <v>46850</v>
      </c>
      <c r="I1535" t="s">
        <v>2797</v>
      </c>
      <c r="J1535" s="1">
        <v>44221</v>
      </c>
      <c r="K1535" s="1">
        <v>44221</v>
      </c>
      <c r="L1535">
        <v>37218500001</v>
      </c>
      <c r="M1535" t="s">
        <v>2801</v>
      </c>
      <c r="N1535" s="1">
        <v>44227</v>
      </c>
      <c r="O1535" t="str">
        <f t="shared" si="49"/>
        <v>정상</v>
      </c>
      <c r="P1535" t="str">
        <f t="shared" si="48"/>
        <v>엠피피스토스</v>
      </c>
      <c r="Q1535" t="s">
        <v>1952</v>
      </c>
      <c r="R1535"/>
      <c r="S1535"/>
      <c r="T1535"/>
      <c r="U1535"/>
      <c r="V1535"/>
      <c r="W1535" t="s">
        <v>1958</v>
      </c>
      <c r="X1535" s="1">
        <v>47873</v>
      </c>
    </row>
    <row r="1536" spans="1:24">
      <c r="A1536" t="s">
        <v>2665</v>
      </c>
      <c r="B1536" t="s">
        <v>2678</v>
      </c>
      <c r="C1536" t="s">
        <v>2353</v>
      </c>
      <c r="D1536" t="s">
        <v>2720</v>
      </c>
      <c r="E1536" t="s">
        <v>2765</v>
      </c>
      <c r="F1536" t="s">
        <v>2785</v>
      </c>
      <c r="G1536" t="s">
        <v>1942</v>
      </c>
      <c r="H1536">
        <v>525100</v>
      </c>
      <c r="I1536" t="s">
        <v>2797</v>
      </c>
      <c r="J1536" s="1">
        <v>44221</v>
      </c>
      <c r="K1536" s="1">
        <v>44221</v>
      </c>
      <c r="L1536">
        <v>9551504100013</v>
      </c>
      <c r="M1536" t="s">
        <v>2801</v>
      </c>
      <c r="N1536" s="1">
        <v>44227</v>
      </c>
      <c r="O1536" t="str">
        <f t="shared" si="49"/>
        <v>정상</v>
      </c>
      <c r="P1536" t="str">
        <f t="shared" si="48"/>
        <v>엠피상동</v>
      </c>
      <c r="Q1536" t="s">
        <v>1952</v>
      </c>
      <c r="R1536"/>
      <c r="S1536"/>
      <c r="T1536"/>
      <c r="U1536"/>
      <c r="V1536"/>
      <c r="W1536" t="s">
        <v>1958</v>
      </c>
      <c r="X1536" s="1">
        <v>2958125</v>
      </c>
    </row>
    <row r="1537" spans="1:24">
      <c r="A1537" t="s">
        <v>1870</v>
      </c>
      <c r="B1537" t="s">
        <v>2686</v>
      </c>
      <c r="C1537" t="s">
        <v>2693</v>
      </c>
      <c r="D1537" t="s">
        <v>2403</v>
      </c>
      <c r="E1537" t="s">
        <v>2760</v>
      </c>
      <c r="F1537" t="s">
        <v>2785</v>
      </c>
      <c r="G1537" t="s">
        <v>1942</v>
      </c>
      <c r="H1537">
        <v>78500</v>
      </c>
      <c r="I1537" t="s">
        <v>2797</v>
      </c>
      <c r="J1537" s="1">
        <v>44221</v>
      </c>
      <c r="K1537" s="1">
        <v>44221</v>
      </c>
      <c r="L1537">
        <v>7837036100012</v>
      </c>
      <c r="M1537" t="s">
        <v>2801</v>
      </c>
      <c r="N1537" s="1">
        <v>44227</v>
      </c>
      <c r="O1537" t="str">
        <f t="shared" si="49"/>
        <v>정상</v>
      </c>
      <c r="P1537" t="str">
        <f t="shared" ref="P1537:P1600" si="50">A1537</f>
        <v>엠피상동</v>
      </c>
      <c r="Q1537" t="s">
        <v>2806</v>
      </c>
      <c r="R1537"/>
      <c r="S1537"/>
      <c r="T1537"/>
      <c r="U1537"/>
      <c r="V1537"/>
      <c r="W1537" t="s">
        <v>1958</v>
      </c>
      <c r="X1537" s="1">
        <v>2958125</v>
      </c>
    </row>
    <row r="1538" spans="1:24">
      <c r="A1538" t="s">
        <v>2665</v>
      </c>
      <c r="B1538" t="s">
        <v>2678</v>
      </c>
      <c r="C1538" t="s">
        <v>2693</v>
      </c>
      <c r="D1538" t="s">
        <v>2726</v>
      </c>
      <c r="E1538" t="s">
        <v>1936</v>
      </c>
      <c r="F1538" t="s">
        <v>2785</v>
      </c>
      <c r="G1538" t="s">
        <v>1943</v>
      </c>
      <c r="H1538">
        <v>49590</v>
      </c>
      <c r="I1538" t="s">
        <v>2797</v>
      </c>
      <c r="J1538" s="1">
        <v>44221</v>
      </c>
      <c r="K1538" s="1">
        <v>44221</v>
      </c>
      <c r="L1538">
        <v>9846007000002</v>
      </c>
      <c r="M1538" t="s">
        <v>2801</v>
      </c>
      <c r="N1538" s="1">
        <v>44227</v>
      </c>
      <c r="O1538" t="str">
        <f t="shared" si="49"/>
        <v>정상</v>
      </c>
      <c r="P1538" t="str">
        <f t="shared" si="50"/>
        <v>엠피상동</v>
      </c>
      <c r="Q1538" t="s">
        <v>1954</v>
      </c>
      <c r="R1538"/>
      <c r="S1538"/>
      <c r="T1538"/>
      <c r="U1538"/>
      <c r="V1538"/>
      <c r="W1538" t="s">
        <v>1958</v>
      </c>
      <c r="X1538" s="1">
        <v>55543</v>
      </c>
    </row>
    <row r="1539" spans="1:24">
      <c r="A1539" t="s">
        <v>2665</v>
      </c>
      <c r="B1539" t="s">
        <v>2678</v>
      </c>
      <c r="C1539" t="s">
        <v>2693</v>
      </c>
      <c r="D1539" t="s">
        <v>2715</v>
      </c>
      <c r="E1539" t="s">
        <v>2752</v>
      </c>
      <c r="F1539" t="s">
        <v>2785</v>
      </c>
      <c r="G1539" t="s">
        <v>1942</v>
      </c>
      <c r="H1539">
        <v>267000</v>
      </c>
      <c r="I1539" t="s">
        <v>2797</v>
      </c>
      <c r="J1539" s="1">
        <v>44218</v>
      </c>
      <c r="K1539" s="1">
        <v>44218</v>
      </c>
      <c r="L1539">
        <v>12548555</v>
      </c>
      <c r="M1539" t="s">
        <v>2801</v>
      </c>
      <c r="N1539" s="1">
        <v>44227</v>
      </c>
      <c r="O1539" t="str">
        <f t="shared" si="49"/>
        <v>정상</v>
      </c>
      <c r="P1539" t="str">
        <f t="shared" si="50"/>
        <v>엠피상동</v>
      </c>
      <c r="Q1539" t="s">
        <v>1954</v>
      </c>
      <c r="R1539"/>
      <c r="S1539"/>
      <c r="T1539"/>
      <c r="U1539"/>
      <c r="V1539"/>
      <c r="W1539" t="s">
        <v>1958</v>
      </c>
      <c r="X1539"/>
    </row>
    <row r="1540" spans="1:24">
      <c r="A1540" t="s">
        <v>2665</v>
      </c>
      <c r="B1540" t="s">
        <v>2678</v>
      </c>
      <c r="C1540" t="s">
        <v>2693</v>
      </c>
      <c r="D1540" t="s">
        <v>2721</v>
      </c>
      <c r="E1540" t="s">
        <v>2766</v>
      </c>
      <c r="F1540" t="s">
        <v>2785</v>
      </c>
      <c r="G1540" t="s">
        <v>1942</v>
      </c>
      <c r="H1540">
        <v>104300</v>
      </c>
      <c r="I1540" t="s">
        <v>2797</v>
      </c>
      <c r="J1540" s="1">
        <v>44218</v>
      </c>
      <c r="K1540" s="1">
        <v>44218</v>
      </c>
      <c r="L1540">
        <v>12548885</v>
      </c>
      <c r="M1540" t="s">
        <v>2801</v>
      </c>
      <c r="N1540" s="1">
        <v>44227</v>
      </c>
      <c r="O1540" t="str">
        <f t="shared" si="49"/>
        <v>정상</v>
      </c>
      <c r="P1540" t="str">
        <f t="shared" si="50"/>
        <v>엠피상동</v>
      </c>
      <c r="Q1540" t="s">
        <v>1956</v>
      </c>
      <c r="R1540"/>
      <c r="S1540"/>
      <c r="T1540"/>
      <c r="U1540"/>
      <c r="V1540"/>
      <c r="W1540" t="s">
        <v>1958</v>
      </c>
      <c r="X1540"/>
    </row>
    <row r="1541" spans="1:24">
      <c r="A1541" t="s">
        <v>2674</v>
      </c>
      <c r="B1541" t="s">
        <v>2688</v>
      </c>
      <c r="C1541" t="s">
        <v>2700</v>
      </c>
      <c r="D1541" t="s">
        <v>2727</v>
      </c>
      <c r="E1541" t="s">
        <v>2275</v>
      </c>
      <c r="F1541" t="s">
        <v>2785</v>
      </c>
      <c r="G1541" t="s">
        <v>1943</v>
      </c>
      <c r="H1541">
        <v>49300</v>
      </c>
      <c r="I1541" t="s">
        <v>2797</v>
      </c>
      <c r="J1541" s="1">
        <v>44218</v>
      </c>
      <c r="K1541" s="1">
        <v>44218</v>
      </c>
      <c r="L1541">
        <v>3018164250001</v>
      </c>
      <c r="M1541" t="s">
        <v>2662</v>
      </c>
      <c r="N1541" s="1">
        <v>44227</v>
      </c>
      <c r="O1541" t="str">
        <f t="shared" ref="O1541:O1572" si="51" xml:space="preserve"> IF(K1541&gt;N1541,W1541,I1541)</f>
        <v>정상</v>
      </c>
      <c r="P1541" t="str">
        <f t="shared" si="50"/>
        <v>엠피조은</v>
      </c>
      <c r="Q1541" t="s">
        <v>1954</v>
      </c>
      <c r="R1541"/>
      <c r="S1541"/>
      <c r="T1541"/>
      <c r="U1541"/>
      <c r="V1541"/>
      <c r="W1541" t="s">
        <v>1958</v>
      </c>
      <c r="X1541" s="1">
        <v>47870</v>
      </c>
    </row>
    <row r="1542" spans="1:24">
      <c r="A1542" t="s">
        <v>2669</v>
      </c>
      <c r="B1542" t="s">
        <v>2682</v>
      </c>
      <c r="C1542" t="s">
        <v>2695</v>
      </c>
      <c r="D1542" t="s">
        <v>2728</v>
      </c>
      <c r="E1542" t="s">
        <v>2767</v>
      </c>
      <c r="F1542" t="s">
        <v>2785</v>
      </c>
      <c r="G1542" t="s">
        <v>2792</v>
      </c>
      <c r="H1542">
        <v>1000000</v>
      </c>
      <c r="I1542" t="s">
        <v>2797</v>
      </c>
      <c r="J1542" s="1">
        <v>44218</v>
      </c>
      <c r="K1542" s="1">
        <v>44218</v>
      </c>
      <c r="L1542">
        <v>21000062</v>
      </c>
      <c r="M1542" t="s">
        <v>2662</v>
      </c>
      <c r="N1542" s="1">
        <v>44227</v>
      </c>
      <c r="O1542" t="str">
        <f t="shared" si="51"/>
        <v>정상</v>
      </c>
      <c r="P1542" t="str">
        <f t="shared" si="50"/>
        <v>엠피경기</v>
      </c>
      <c r="Q1542" t="s">
        <v>1954</v>
      </c>
      <c r="R1542"/>
      <c r="S1542"/>
      <c r="T1542"/>
      <c r="U1542"/>
      <c r="V1542"/>
      <c r="W1542" t="s">
        <v>1958</v>
      </c>
      <c r="X1542" s="1">
        <v>2958122</v>
      </c>
    </row>
    <row r="1543" spans="1:24">
      <c r="A1543" t="s">
        <v>2665</v>
      </c>
      <c r="B1543" t="s">
        <v>2678</v>
      </c>
      <c r="C1543" t="s">
        <v>2353</v>
      </c>
      <c r="D1543" t="s">
        <v>2729</v>
      </c>
      <c r="E1543" t="s">
        <v>2750</v>
      </c>
      <c r="F1543" t="s">
        <v>2785</v>
      </c>
      <c r="G1543" t="s">
        <v>1943</v>
      </c>
      <c r="H1543">
        <v>74685</v>
      </c>
      <c r="I1543" t="s">
        <v>2797</v>
      </c>
      <c r="J1543" s="1">
        <v>44218</v>
      </c>
      <c r="K1543" s="1">
        <v>44218</v>
      </c>
      <c r="L1543">
        <v>3066695200012</v>
      </c>
      <c r="M1543" t="s">
        <v>2802</v>
      </c>
      <c r="N1543" s="1">
        <v>44227</v>
      </c>
      <c r="O1543" t="str">
        <f t="shared" si="51"/>
        <v>정상</v>
      </c>
      <c r="P1543" t="str">
        <f t="shared" si="50"/>
        <v>엠피상동</v>
      </c>
      <c r="Q1543" t="s">
        <v>1954</v>
      </c>
      <c r="R1543"/>
      <c r="S1543"/>
      <c r="T1543"/>
      <c r="U1543"/>
      <c r="V1543"/>
      <c r="W1543" t="s">
        <v>1958</v>
      </c>
      <c r="X1543" s="1">
        <v>51523</v>
      </c>
    </row>
    <row r="1544" spans="1:24">
      <c r="A1544" t="s">
        <v>2665</v>
      </c>
      <c r="B1544" t="s">
        <v>2678</v>
      </c>
      <c r="C1544" t="s">
        <v>2693</v>
      </c>
      <c r="D1544" t="s">
        <v>2729</v>
      </c>
      <c r="E1544" t="s">
        <v>2765</v>
      </c>
      <c r="F1544" t="s">
        <v>2785</v>
      </c>
      <c r="G1544" t="s">
        <v>1943</v>
      </c>
      <c r="H1544">
        <v>42370</v>
      </c>
      <c r="I1544" t="s">
        <v>2797</v>
      </c>
      <c r="J1544" s="1">
        <v>44218</v>
      </c>
      <c r="K1544" s="1">
        <v>44218</v>
      </c>
      <c r="L1544">
        <v>3066695200010</v>
      </c>
      <c r="M1544" t="s">
        <v>2662</v>
      </c>
      <c r="N1544" s="1">
        <v>44227</v>
      </c>
      <c r="O1544" t="str">
        <f t="shared" si="51"/>
        <v>정상</v>
      </c>
      <c r="P1544" t="str">
        <f t="shared" si="50"/>
        <v>엠피상동</v>
      </c>
      <c r="Q1544" t="s">
        <v>1954</v>
      </c>
      <c r="R1544"/>
      <c r="S1544"/>
      <c r="T1544"/>
      <c r="U1544"/>
      <c r="V1544"/>
      <c r="W1544" t="s">
        <v>1958</v>
      </c>
      <c r="X1544" s="1">
        <v>51523</v>
      </c>
    </row>
    <row r="1545" spans="1:24">
      <c r="A1545" t="s">
        <v>2665</v>
      </c>
      <c r="B1545" t="s">
        <v>2678</v>
      </c>
      <c r="C1545" t="s">
        <v>2693</v>
      </c>
      <c r="D1545" t="s">
        <v>2730</v>
      </c>
      <c r="E1545" t="s">
        <v>1929</v>
      </c>
      <c r="F1545" t="s">
        <v>2785</v>
      </c>
      <c r="G1545" t="s">
        <v>1942</v>
      </c>
      <c r="H1545">
        <v>284200</v>
      </c>
      <c r="I1545" t="s">
        <v>2797</v>
      </c>
      <c r="J1545" s="1">
        <v>44217</v>
      </c>
      <c r="K1545" s="1">
        <v>44217</v>
      </c>
      <c r="L1545">
        <v>12546999</v>
      </c>
      <c r="M1545" t="s">
        <v>2801</v>
      </c>
      <c r="N1545" s="1">
        <v>44227</v>
      </c>
      <c r="O1545" t="str">
        <f t="shared" si="51"/>
        <v>정상</v>
      </c>
      <c r="P1545" t="str">
        <f t="shared" si="50"/>
        <v>엠피상동</v>
      </c>
      <c r="Q1545" t="s">
        <v>1952</v>
      </c>
      <c r="R1545"/>
      <c r="S1545"/>
      <c r="T1545"/>
      <c r="U1545"/>
      <c r="V1545"/>
      <c r="W1545" t="s">
        <v>1958</v>
      </c>
      <c r="X1545"/>
    </row>
    <row r="1546" spans="1:24">
      <c r="A1546" t="s">
        <v>2665</v>
      </c>
      <c r="B1546" t="s">
        <v>2686</v>
      </c>
      <c r="C1546" t="s">
        <v>2693</v>
      </c>
      <c r="D1546" t="s">
        <v>2730</v>
      </c>
      <c r="E1546" t="s">
        <v>2766</v>
      </c>
      <c r="F1546" t="s">
        <v>2785</v>
      </c>
      <c r="G1546" t="s">
        <v>1942</v>
      </c>
      <c r="H1546">
        <v>237300</v>
      </c>
      <c r="I1546" t="s">
        <v>2797</v>
      </c>
      <c r="J1546" s="1">
        <v>44217</v>
      </c>
      <c r="K1546" s="1">
        <v>44217</v>
      </c>
      <c r="L1546">
        <v>12546990</v>
      </c>
      <c r="M1546" t="s">
        <v>2803</v>
      </c>
      <c r="N1546" s="1">
        <v>44227</v>
      </c>
      <c r="O1546" t="str">
        <f t="shared" si="51"/>
        <v>정상</v>
      </c>
      <c r="P1546" t="str">
        <f t="shared" si="50"/>
        <v>엠피상동</v>
      </c>
      <c r="Q1546" t="s">
        <v>1954</v>
      </c>
      <c r="R1546"/>
      <c r="S1546"/>
      <c r="T1546"/>
      <c r="U1546"/>
      <c r="V1546"/>
      <c r="W1546" t="s">
        <v>1958</v>
      </c>
      <c r="X1546"/>
    </row>
    <row r="1547" spans="1:24">
      <c r="A1547" t="s">
        <v>2666</v>
      </c>
      <c r="B1547" t="s">
        <v>2679</v>
      </c>
      <c r="C1547" t="s">
        <v>2242</v>
      </c>
      <c r="D1547" t="s">
        <v>2731</v>
      </c>
      <c r="E1547" t="s">
        <v>1929</v>
      </c>
      <c r="F1547" t="s">
        <v>2785</v>
      </c>
      <c r="G1547" t="s">
        <v>2793</v>
      </c>
      <c r="H1547">
        <v>215000</v>
      </c>
      <c r="I1547" t="s">
        <v>2797</v>
      </c>
      <c r="J1547" s="1">
        <v>44217</v>
      </c>
      <c r="K1547" s="1">
        <v>44217</v>
      </c>
      <c r="L1547">
        <v>12543872</v>
      </c>
      <c r="M1547" t="s">
        <v>2801</v>
      </c>
      <c r="N1547" s="1">
        <v>44227</v>
      </c>
      <c r="O1547" t="str">
        <f t="shared" si="51"/>
        <v>정상</v>
      </c>
      <c r="P1547" t="str">
        <f t="shared" si="50"/>
        <v>엠피성공</v>
      </c>
      <c r="Q1547" t="s">
        <v>1954</v>
      </c>
      <c r="R1547"/>
      <c r="S1547"/>
      <c r="T1547"/>
      <c r="U1547"/>
      <c r="V1547"/>
      <c r="W1547" t="s">
        <v>1958</v>
      </c>
      <c r="X1547"/>
    </row>
    <row r="1548" spans="1:24">
      <c r="A1548" t="s">
        <v>2674</v>
      </c>
      <c r="B1548" t="s">
        <v>2688</v>
      </c>
      <c r="C1548" t="s">
        <v>2700</v>
      </c>
      <c r="D1548" t="s">
        <v>2732</v>
      </c>
      <c r="E1548" t="s">
        <v>2276</v>
      </c>
      <c r="F1548" t="s">
        <v>2785</v>
      </c>
      <c r="G1548" t="s">
        <v>1942</v>
      </c>
      <c r="H1548">
        <v>206350</v>
      </c>
      <c r="I1548" t="s">
        <v>2797</v>
      </c>
      <c r="J1548" s="1">
        <v>44217</v>
      </c>
      <c r="K1548" s="1">
        <v>44217</v>
      </c>
      <c r="L1548">
        <v>221010183675</v>
      </c>
      <c r="M1548" t="s">
        <v>2801</v>
      </c>
      <c r="N1548" s="1">
        <v>44227</v>
      </c>
      <c r="O1548" t="str">
        <f t="shared" si="51"/>
        <v>정상</v>
      </c>
      <c r="P1548" t="str">
        <f t="shared" si="50"/>
        <v>엠피조은</v>
      </c>
      <c r="Q1548" t="s">
        <v>2805</v>
      </c>
      <c r="R1548"/>
      <c r="S1548"/>
      <c r="T1548"/>
      <c r="U1548"/>
      <c r="V1548"/>
      <c r="W1548" t="s">
        <v>1958</v>
      </c>
      <c r="X1548" s="1">
        <v>2958465</v>
      </c>
    </row>
    <row r="1549" spans="1:24">
      <c r="A1549" t="s">
        <v>2673</v>
      </c>
      <c r="B1549" t="s">
        <v>2685</v>
      </c>
      <c r="C1549" t="s">
        <v>2697</v>
      </c>
      <c r="D1549" t="s">
        <v>2733</v>
      </c>
      <c r="E1549" t="s">
        <v>2764</v>
      </c>
      <c r="F1549" t="s">
        <v>2785</v>
      </c>
      <c r="G1549" t="s">
        <v>2794</v>
      </c>
      <c r="H1549">
        <v>61080</v>
      </c>
      <c r="I1549" t="s">
        <v>2797</v>
      </c>
      <c r="J1549" s="1">
        <v>44217</v>
      </c>
      <c r="K1549" s="1">
        <v>44217</v>
      </c>
      <c r="L1549">
        <v>3002427100007</v>
      </c>
      <c r="M1549" t="s">
        <v>2803</v>
      </c>
      <c r="N1549" s="1">
        <v>44227</v>
      </c>
      <c r="O1549" t="str">
        <f t="shared" si="51"/>
        <v>정상</v>
      </c>
      <c r="P1549" t="str">
        <f t="shared" si="50"/>
        <v>엠피피스토스</v>
      </c>
      <c r="Q1549" t="s">
        <v>2805</v>
      </c>
      <c r="R1549"/>
      <c r="S1549"/>
      <c r="T1549"/>
      <c r="U1549"/>
      <c r="V1549"/>
      <c r="W1549" t="s">
        <v>1958</v>
      </c>
      <c r="X1549" s="1">
        <v>50791</v>
      </c>
    </row>
    <row r="1550" spans="1:24">
      <c r="A1550" t="s">
        <v>2665</v>
      </c>
      <c r="B1550" t="s">
        <v>2678</v>
      </c>
      <c r="C1550" t="s">
        <v>2693</v>
      </c>
      <c r="D1550" t="s">
        <v>2413</v>
      </c>
      <c r="E1550" t="s">
        <v>2764</v>
      </c>
      <c r="F1550" t="s">
        <v>2785</v>
      </c>
      <c r="G1550" t="s">
        <v>1943</v>
      </c>
      <c r="H1550">
        <v>86600</v>
      </c>
      <c r="I1550" t="s">
        <v>2797</v>
      </c>
      <c r="J1550" s="1">
        <v>44217</v>
      </c>
      <c r="K1550" s="1">
        <v>44217</v>
      </c>
      <c r="L1550">
        <v>62968870001</v>
      </c>
      <c r="M1550" t="s">
        <v>2803</v>
      </c>
      <c r="N1550" s="1">
        <v>44227</v>
      </c>
      <c r="O1550" t="str">
        <f t="shared" si="51"/>
        <v>정상</v>
      </c>
      <c r="P1550" t="str">
        <f t="shared" si="50"/>
        <v>엠피상동</v>
      </c>
      <c r="Q1550" t="s">
        <v>1954</v>
      </c>
      <c r="R1550"/>
      <c r="S1550"/>
      <c r="T1550"/>
      <c r="U1550"/>
      <c r="V1550"/>
      <c r="W1550" t="s">
        <v>1958</v>
      </c>
      <c r="X1550" s="1">
        <v>47869</v>
      </c>
    </row>
    <row r="1551" spans="1:24">
      <c r="A1551" t="s">
        <v>2665</v>
      </c>
      <c r="B1551" t="s">
        <v>2678</v>
      </c>
      <c r="C1551" t="s">
        <v>2353</v>
      </c>
      <c r="D1551" t="s">
        <v>2723</v>
      </c>
      <c r="E1551" t="s">
        <v>1921</v>
      </c>
      <c r="F1551" t="s">
        <v>2785</v>
      </c>
      <c r="G1551" t="s">
        <v>1943</v>
      </c>
      <c r="H1551">
        <v>33200</v>
      </c>
      <c r="I1551" t="s">
        <v>2797</v>
      </c>
      <c r="J1551" s="1">
        <v>44217</v>
      </c>
      <c r="K1551" s="1">
        <v>44217</v>
      </c>
      <c r="L1551">
        <v>3018142720001</v>
      </c>
      <c r="M1551" t="s">
        <v>2662</v>
      </c>
      <c r="N1551" s="1">
        <v>44227</v>
      </c>
      <c r="O1551" t="str">
        <f t="shared" si="51"/>
        <v>정상</v>
      </c>
      <c r="P1551" t="str">
        <f t="shared" si="50"/>
        <v>엠피상동</v>
      </c>
      <c r="Q1551" t="s">
        <v>1952</v>
      </c>
      <c r="R1551"/>
      <c r="S1551"/>
      <c r="T1551"/>
      <c r="U1551"/>
      <c r="V1551"/>
      <c r="W1551" t="s">
        <v>1958</v>
      </c>
      <c r="X1551" s="1">
        <v>47869</v>
      </c>
    </row>
    <row r="1552" spans="1:24">
      <c r="A1552" t="s">
        <v>2667</v>
      </c>
      <c r="B1552" t="s">
        <v>2680</v>
      </c>
      <c r="C1552" t="s">
        <v>2701</v>
      </c>
      <c r="D1552" t="s">
        <v>2711</v>
      </c>
      <c r="E1552" t="s">
        <v>2768</v>
      </c>
      <c r="F1552" t="s">
        <v>2785</v>
      </c>
      <c r="G1552" t="s">
        <v>1943</v>
      </c>
      <c r="H1552">
        <v>55940</v>
      </c>
      <c r="I1552" t="s">
        <v>2797</v>
      </c>
      <c r="J1552" s="1">
        <v>44217</v>
      </c>
      <c r="K1552" s="1">
        <v>44217</v>
      </c>
      <c r="L1552">
        <v>3018147960001</v>
      </c>
      <c r="M1552" t="s">
        <v>2801</v>
      </c>
      <c r="N1552" s="1">
        <v>44227</v>
      </c>
      <c r="O1552" t="str">
        <f t="shared" si="51"/>
        <v>정상</v>
      </c>
      <c r="P1552" t="str">
        <f t="shared" si="50"/>
        <v>엠피의정부</v>
      </c>
      <c r="Q1552" t="s">
        <v>1954</v>
      </c>
      <c r="R1552"/>
      <c r="S1552"/>
      <c r="T1552"/>
      <c r="U1552"/>
      <c r="V1552"/>
      <c r="W1552" t="s">
        <v>1958</v>
      </c>
      <c r="X1552" s="1">
        <v>46043</v>
      </c>
    </row>
    <row r="1553" spans="1:24">
      <c r="A1553" t="s">
        <v>2674</v>
      </c>
      <c r="B1553" t="s">
        <v>2688</v>
      </c>
      <c r="C1553" t="s">
        <v>2700</v>
      </c>
      <c r="D1553" t="s">
        <v>2734</v>
      </c>
      <c r="E1553" t="s">
        <v>2769</v>
      </c>
      <c r="F1553" t="s">
        <v>2785</v>
      </c>
      <c r="G1553" t="s">
        <v>1943</v>
      </c>
      <c r="H1553">
        <v>72827</v>
      </c>
      <c r="I1553" t="s">
        <v>2797</v>
      </c>
      <c r="J1553" s="1">
        <v>44217</v>
      </c>
      <c r="K1553" s="1">
        <v>44217</v>
      </c>
      <c r="L1553">
        <v>6278456100035</v>
      </c>
      <c r="M1553" t="s">
        <v>2801</v>
      </c>
      <c r="N1553" s="1">
        <v>44227</v>
      </c>
      <c r="O1553" t="str">
        <f t="shared" si="51"/>
        <v>정상</v>
      </c>
      <c r="P1553" t="str">
        <f t="shared" si="50"/>
        <v>엠피조은</v>
      </c>
      <c r="Q1553" t="s">
        <v>2805</v>
      </c>
      <c r="R1553"/>
      <c r="S1553"/>
      <c r="T1553"/>
      <c r="U1553"/>
      <c r="V1553"/>
      <c r="W1553" t="s">
        <v>1958</v>
      </c>
      <c r="X1553" s="1">
        <v>56635</v>
      </c>
    </row>
    <row r="1554" spans="1:24">
      <c r="A1554" t="s">
        <v>2665</v>
      </c>
      <c r="B1554" t="s">
        <v>2678</v>
      </c>
      <c r="C1554" t="s">
        <v>2693</v>
      </c>
      <c r="D1554" t="s">
        <v>2730</v>
      </c>
      <c r="E1554" t="s">
        <v>2770</v>
      </c>
      <c r="F1554" t="s">
        <v>2785</v>
      </c>
      <c r="G1554" t="s">
        <v>1942</v>
      </c>
      <c r="H1554">
        <v>302610</v>
      </c>
      <c r="I1554" t="s">
        <v>2797</v>
      </c>
      <c r="J1554" s="1">
        <v>44216</v>
      </c>
      <c r="K1554" s="1">
        <v>44216</v>
      </c>
      <c r="L1554">
        <v>12545948</v>
      </c>
      <c r="M1554" t="s">
        <v>2662</v>
      </c>
      <c r="N1554" s="1">
        <v>44227</v>
      </c>
      <c r="O1554" t="str">
        <f t="shared" si="51"/>
        <v>정상</v>
      </c>
      <c r="P1554" t="str">
        <f t="shared" si="50"/>
        <v>엠피상동</v>
      </c>
      <c r="Q1554" t="s">
        <v>1954</v>
      </c>
      <c r="R1554"/>
      <c r="S1554"/>
      <c r="T1554"/>
      <c r="U1554"/>
      <c r="V1554"/>
      <c r="W1554" t="s">
        <v>1958</v>
      </c>
      <c r="X1554"/>
    </row>
    <row r="1555" spans="1:24">
      <c r="A1555" t="s">
        <v>2666</v>
      </c>
      <c r="B1555" t="s">
        <v>2679</v>
      </c>
      <c r="C1555" t="s">
        <v>2702</v>
      </c>
      <c r="D1555" t="s">
        <v>2735</v>
      </c>
      <c r="E1555" t="s">
        <v>2771</v>
      </c>
      <c r="F1555" t="s">
        <v>2785</v>
      </c>
      <c r="G1555" t="s">
        <v>1943</v>
      </c>
      <c r="H1555">
        <v>36100</v>
      </c>
      <c r="I1555" t="s">
        <v>2797</v>
      </c>
      <c r="J1555" s="1">
        <v>44215</v>
      </c>
      <c r="K1555" s="1">
        <v>44215</v>
      </c>
      <c r="L1555">
        <v>119855260001</v>
      </c>
      <c r="M1555" t="s">
        <v>2662</v>
      </c>
      <c r="N1555" s="1">
        <v>44227</v>
      </c>
      <c r="O1555" t="str">
        <f t="shared" si="51"/>
        <v>정상</v>
      </c>
      <c r="P1555" t="str">
        <f t="shared" si="50"/>
        <v>엠피성공</v>
      </c>
      <c r="Q1555" t="s">
        <v>1952</v>
      </c>
      <c r="R1555"/>
      <c r="S1555"/>
      <c r="T1555"/>
      <c r="U1555"/>
      <c r="V1555"/>
      <c r="W1555" t="s">
        <v>1958</v>
      </c>
      <c r="X1555" s="1">
        <v>46041</v>
      </c>
    </row>
    <row r="1556" spans="1:24">
      <c r="A1556" t="s">
        <v>2665</v>
      </c>
      <c r="B1556" t="s">
        <v>2678</v>
      </c>
      <c r="C1556" t="s">
        <v>2353</v>
      </c>
      <c r="D1556" t="s">
        <v>2449</v>
      </c>
      <c r="E1556" t="s">
        <v>2759</v>
      </c>
      <c r="F1556" t="s">
        <v>2786</v>
      </c>
      <c r="G1556" t="s">
        <v>1942</v>
      </c>
      <c r="H1556">
        <v>335700</v>
      </c>
      <c r="I1556" t="s">
        <v>2797</v>
      </c>
      <c r="J1556" s="1">
        <v>44214</v>
      </c>
      <c r="K1556" s="1">
        <v>44214</v>
      </c>
      <c r="L1556">
        <v>12544806</v>
      </c>
      <c r="M1556" t="s">
        <v>2803</v>
      </c>
      <c r="N1556" s="1">
        <v>44227</v>
      </c>
      <c r="O1556" t="str">
        <f t="shared" si="51"/>
        <v>정상</v>
      </c>
      <c r="P1556" t="str">
        <f t="shared" si="50"/>
        <v>엠피상동</v>
      </c>
      <c r="Q1556" t="s">
        <v>1954</v>
      </c>
      <c r="R1556"/>
      <c r="S1556"/>
      <c r="T1556"/>
      <c r="U1556"/>
      <c r="V1556"/>
      <c r="W1556" t="s">
        <v>1958</v>
      </c>
      <c r="X1556"/>
    </row>
    <row r="1557" spans="1:24">
      <c r="A1557" t="s">
        <v>2665</v>
      </c>
      <c r="B1557" t="s">
        <v>2678</v>
      </c>
      <c r="C1557" t="s">
        <v>2693</v>
      </c>
      <c r="D1557" t="s">
        <v>2736</v>
      </c>
      <c r="E1557" t="s">
        <v>2759</v>
      </c>
      <c r="F1557" t="s">
        <v>2785</v>
      </c>
      <c r="G1557" t="s">
        <v>1942</v>
      </c>
      <c r="H1557">
        <v>518400</v>
      </c>
      <c r="I1557" t="s">
        <v>2797</v>
      </c>
      <c r="J1557" s="1">
        <v>44214</v>
      </c>
      <c r="K1557" s="1">
        <v>44214</v>
      </c>
      <c r="L1557">
        <v>12543992</v>
      </c>
      <c r="M1557" t="s">
        <v>2801</v>
      </c>
      <c r="N1557" s="1">
        <v>44227</v>
      </c>
      <c r="O1557" t="str">
        <f t="shared" si="51"/>
        <v>정상</v>
      </c>
      <c r="P1557" t="str">
        <f t="shared" si="50"/>
        <v>엠피상동</v>
      </c>
      <c r="Q1557" t="s">
        <v>2805</v>
      </c>
      <c r="R1557"/>
      <c r="S1557"/>
      <c r="T1557"/>
      <c r="U1557"/>
      <c r="V1557"/>
      <c r="W1557" t="s">
        <v>1958</v>
      </c>
      <c r="X1557"/>
    </row>
    <row r="1558" spans="1:24">
      <c r="A1558" t="s">
        <v>2666</v>
      </c>
      <c r="B1558" t="s">
        <v>2679</v>
      </c>
      <c r="C1558" t="s">
        <v>2702</v>
      </c>
      <c r="D1558" t="s">
        <v>2706</v>
      </c>
      <c r="E1558" t="s">
        <v>2765</v>
      </c>
      <c r="F1558" t="s">
        <v>2785</v>
      </c>
      <c r="G1558" t="s">
        <v>2788</v>
      </c>
      <c r="H1558">
        <v>42000</v>
      </c>
      <c r="I1558" t="s">
        <v>2797</v>
      </c>
      <c r="J1558" s="1">
        <v>44214</v>
      </c>
      <c r="K1558" s="1">
        <v>44214</v>
      </c>
      <c r="L1558">
        <v>4772489100023</v>
      </c>
      <c r="M1558" t="s">
        <v>2662</v>
      </c>
      <c r="N1558" s="1">
        <v>44227</v>
      </c>
      <c r="O1558" t="str">
        <f t="shared" si="51"/>
        <v>정상</v>
      </c>
      <c r="P1558" t="str">
        <f t="shared" si="50"/>
        <v>엠피성공</v>
      </c>
      <c r="Q1558" t="s">
        <v>1954</v>
      </c>
      <c r="R1558"/>
      <c r="S1558"/>
      <c r="T1558"/>
      <c r="U1558"/>
      <c r="V1558"/>
      <c r="W1558" t="s">
        <v>2807</v>
      </c>
      <c r="X1558" s="1">
        <v>2958118</v>
      </c>
    </row>
    <row r="1559" spans="1:24">
      <c r="A1559" t="s">
        <v>2671</v>
      </c>
      <c r="B1559" t="s">
        <v>2684</v>
      </c>
      <c r="C1559" t="s">
        <v>2696</v>
      </c>
      <c r="D1559" t="s">
        <v>2713</v>
      </c>
      <c r="E1559" t="s">
        <v>2764</v>
      </c>
      <c r="F1559" t="s">
        <v>2785</v>
      </c>
      <c r="G1559" t="s">
        <v>1943</v>
      </c>
      <c r="H1559">
        <v>41900</v>
      </c>
      <c r="I1559" t="s">
        <v>2797</v>
      </c>
      <c r="J1559" s="1">
        <v>44214</v>
      </c>
      <c r="K1559" s="1">
        <v>44214</v>
      </c>
      <c r="L1559">
        <v>3011970150002</v>
      </c>
      <c r="M1559" t="s">
        <v>2804</v>
      </c>
      <c r="N1559" s="1">
        <v>44227</v>
      </c>
      <c r="O1559" t="str">
        <f t="shared" si="51"/>
        <v>정상</v>
      </c>
      <c r="P1559" t="s">
        <v>6821</v>
      </c>
      <c r="Q1559" t="s">
        <v>1954</v>
      </c>
      <c r="R1559"/>
      <c r="S1559"/>
      <c r="T1559"/>
      <c r="U1559"/>
      <c r="V1559"/>
      <c r="W1559" t="s">
        <v>1958</v>
      </c>
      <c r="X1559" s="1">
        <v>46040</v>
      </c>
    </row>
    <row r="1560" spans="1:24">
      <c r="A1560" t="s">
        <v>2673</v>
      </c>
      <c r="B1560" t="s">
        <v>2685</v>
      </c>
      <c r="C1560" t="s">
        <v>2697</v>
      </c>
      <c r="D1560" t="s">
        <v>2733</v>
      </c>
      <c r="E1560" t="s">
        <v>2275</v>
      </c>
      <c r="F1560" t="s">
        <v>2785</v>
      </c>
      <c r="G1560" t="s">
        <v>2794</v>
      </c>
      <c r="H1560">
        <v>74460</v>
      </c>
      <c r="I1560" t="s">
        <v>2798</v>
      </c>
      <c r="J1560" s="1">
        <v>44214</v>
      </c>
      <c r="K1560" s="1">
        <v>44215</v>
      </c>
      <c r="L1560">
        <v>3002427100006</v>
      </c>
      <c r="M1560" t="s">
        <v>2803</v>
      </c>
      <c r="N1560" s="1">
        <v>44227</v>
      </c>
      <c r="O1560" t="str">
        <f t="shared" si="51"/>
        <v>반송</v>
      </c>
      <c r="P1560" t="str">
        <f t="shared" si="50"/>
        <v>엠피피스토스</v>
      </c>
      <c r="Q1560" t="s">
        <v>1954</v>
      </c>
      <c r="R1560"/>
      <c r="S1560"/>
      <c r="T1560"/>
      <c r="U1560"/>
      <c r="V1560"/>
      <c r="W1560" t="s">
        <v>1958</v>
      </c>
      <c r="X1560" s="1">
        <v>52614</v>
      </c>
    </row>
    <row r="1561" spans="1:24">
      <c r="A1561" t="s">
        <v>2665</v>
      </c>
      <c r="B1561" t="s">
        <v>2678</v>
      </c>
      <c r="C1561" t="s">
        <v>2693</v>
      </c>
      <c r="D1561" t="s">
        <v>2736</v>
      </c>
      <c r="E1561" t="s">
        <v>2772</v>
      </c>
      <c r="F1561" t="s">
        <v>2785</v>
      </c>
      <c r="G1561" t="s">
        <v>2795</v>
      </c>
      <c r="H1561">
        <v>1000000</v>
      </c>
      <c r="I1561" t="s">
        <v>2797</v>
      </c>
      <c r="J1561" s="1">
        <v>44211</v>
      </c>
      <c r="K1561" s="1">
        <v>44211</v>
      </c>
      <c r="L1561">
        <v>221010163434</v>
      </c>
      <c r="M1561" t="s">
        <v>2803</v>
      </c>
      <c r="N1561" s="1">
        <v>44227</v>
      </c>
      <c r="O1561" t="str">
        <f t="shared" si="51"/>
        <v>정상</v>
      </c>
      <c r="P1561" t="str">
        <f t="shared" si="50"/>
        <v>엠피상동</v>
      </c>
      <c r="Q1561" t="s">
        <v>1954</v>
      </c>
      <c r="R1561"/>
      <c r="S1561"/>
      <c r="T1561"/>
      <c r="U1561"/>
      <c r="V1561"/>
      <c r="W1561" t="s">
        <v>1959</v>
      </c>
      <c r="X1561" s="1">
        <v>2958465</v>
      </c>
    </row>
    <row r="1562" spans="1:24">
      <c r="A1562" t="s">
        <v>2667</v>
      </c>
      <c r="B1562" t="s">
        <v>2680</v>
      </c>
      <c r="C1562"/>
      <c r="D1562" t="s">
        <v>2707</v>
      </c>
      <c r="E1562" t="s">
        <v>2768</v>
      </c>
      <c r="F1562" t="s">
        <v>2785</v>
      </c>
      <c r="G1562" t="s">
        <v>2793</v>
      </c>
      <c r="H1562">
        <v>144400</v>
      </c>
      <c r="I1562" t="s">
        <v>2797</v>
      </c>
      <c r="J1562" s="1">
        <v>44211</v>
      </c>
      <c r="K1562" s="1">
        <v>44211</v>
      </c>
      <c r="L1562">
        <v>3018060820002</v>
      </c>
      <c r="M1562" t="s">
        <v>2662</v>
      </c>
      <c r="N1562" s="1">
        <v>44227</v>
      </c>
      <c r="O1562" t="str">
        <f t="shared" si="51"/>
        <v>정상</v>
      </c>
      <c r="P1562" t="str">
        <f t="shared" si="50"/>
        <v>엠피의정부</v>
      </c>
      <c r="Q1562" t="s">
        <v>1956</v>
      </c>
      <c r="R1562"/>
      <c r="S1562"/>
      <c r="T1562"/>
      <c r="U1562"/>
      <c r="V1562"/>
      <c r="W1562" t="s">
        <v>1958</v>
      </c>
      <c r="X1562" s="1">
        <v>2958115</v>
      </c>
    </row>
    <row r="1563" spans="1:24">
      <c r="A1563" t="s">
        <v>2667</v>
      </c>
      <c r="B1563" t="s">
        <v>2680</v>
      </c>
      <c r="C1563"/>
      <c r="D1563" t="s">
        <v>2707</v>
      </c>
      <c r="E1563" t="s">
        <v>2768</v>
      </c>
      <c r="F1563" t="s">
        <v>2786</v>
      </c>
      <c r="G1563" t="s">
        <v>2788</v>
      </c>
      <c r="H1563">
        <v>118900</v>
      </c>
      <c r="I1563" t="s">
        <v>2797</v>
      </c>
      <c r="J1563" s="1">
        <v>44211</v>
      </c>
      <c r="K1563" s="1">
        <v>44211</v>
      </c>
      <c r="L1563">
        <v>3018060820001</v>
      </c>
      <c r="M1563" t="s">
        <v>2801</v>
      </c>
      <c r="N1563" s="1">
        <v>44227</v>
      </c>
      <c r="O1563" t="str">
        <f t="shared" si="51"/>
        <v>정상</v>
      </c>
      <c r="P1563" t="str">
        <f t="shared" si="50"/>
        <v>엠피의정부</v>
      </c>
      <c r="Q1563" t="s">
        <v>1954</v>
      </c>
      <c r="R1563"/>
      <c r="S1563"/>
      <c r="T1563"/>
      <c r="U1563"/>
      <c r="V1563"/>
      <c r="W1563" t="s">
        <v>1958</v>
      </c>
      <c r="X1563" s="1">
        <v>2958115</v>
      </c>
    </row>
    <row r="1564" spans="1:24">
      <c r="A1564" t="s">
        <v>995</v>
      </c>
      <c r="B1564" t="s">
        <v>2685</v>
      </c>
      <c r="C1564" t="s">
        <v>2699</v>
      </c>
      <c r="D1564" t="s">
        <v>2737</v>
      </c>
      <c r="E1564" t="s">
        <v>2773</v>
      </c>
      <c r="F1564" t="s">
        <v>2786</v>
      </c>
      <c r="G1564" t="s">
        <v>1943</v>
      </c>
      <c r="H1564">
        <v>49600</v>
      </c>
      <c r="I1564" t="s">
        <v>2797</v>
      </c>
      <c r="J1564" s="1">
        <v>44211</v>
      </c>
      <c r="K1564" s="1">
        <v>44211</v>
      </c>
      <c r="L1564">
        <v>3010413240003</v>
      </c>
      <c r="M1564" t="s">
        <v>2803</v>
      </c>
      <c r="N1564" s="1">
        <v>44227</v>
      </c>
      <c r="O1564" t="str">
        <f t="shared" si="51"/>
        <v>정상</v>
      </c>
      <c r="P1564" t="str">
        <f t="shared" si="50"/>
        <v>엠피피스토스</v>
      </c>
      <c r="Q1564" t="s">
        <v>2806</v>
      </c>
      <c r="R1564"/>
      <c r="S1564"/>
      <c r="T1564"/>
      <c r="U1564"/>
      <c r="V1564"/>
      <c r="W1564" t="s">
        <v>2807</v>
      </c>
      <c r="X1564" s="1">
        <v>51516</v>
      </c>
    </row>
    <row r="1565" spans="1:24">
      <c r="A1565" t="s">
        <v>2666</v>
      </c>
      <c r="B1565" t="s">
        <v>2679</v>
      </c>
      <c r="C1565" t="s">
        <v>2702</v>
      </c>
      <c r="D1565" t="s">
        <v>2738</v>
      </c>
      <c r="E1565" t="s">
        <v>2750</v>
      </c>
      <c r="F1565" t="s">
        <v>2785</v>
      </c>
      <c r="G1565" t="s">
        <v>1942</v>
      </c>
      <c r="H1565">
        <v>61200</v>
      </c>
      <c r="I1565" t="s">
        <v>2798</v>
      </c>
      <c r="J1565" s="1">
        <v>44211</v>
      </c>
      <c r="K1565" s="1">
        <v>44223</v>
      </c>
      <c r="L1565">
        <v>6013436200007</v>
      </c>
      <c r="M1565" t="s">
        <v>2662</v>
      </c>
      <c r="N1565" s="1">
        <v>44227</v>
      </c>
      <c r="O1565" t="str">
        <f t="shared" si="51"/>
        <v>반송</v>
      </c>
      <c r="P1565" t="str">
        <f t="shared" si="50"/>
        <v>엠피성공</v>
      </c>
      <c r="Q1565" t="s">
        <v>2806</v>
      </c>
      <c r="R1565"/>
      <c r="S1565"/>
      <c r="T1565"/>
      <c r="U1565"/>
      <c r="V1565"/>
      <c r="W1565" t="s">
        <v>1958</v>
      </c>
      <c r="X1565" s="1">
        <v>2958115</v>
      </c>
    </row>
    <row r="1566" spans="1:24">
      <c r="A1566" t="s">
        <v>2675</v>
      </c>
      <c r="B1566"/>
      <c r="C1566"/>
      <c r="D1566" t="s">
        <v>2739</v>
      </c>
      <c r="E1566" t="s">
        <v>2750</v>
      </c>
      <c r="F1566" t="s">
        <v>2785</v>
      </c>
      <c r="G1566" t="s">
        <v>1943</v>
      </c>
      <c r="H1566">
        <v>91500</v>
      </c>
      <c r="I1566" t="s">
        <v>2797</v>
      </c>
      <c r="J1566" s="1">
        <v>44211</v>
      </c>
      <c r="K1566" s="1">
        <v>44211</v>
      </c>
      <c r="L1566">
        <v>3505436200001</v>
      </c>
      <c r="M1566" t="s">
        <v>2801</v>
      </c>
      <c r="N1566" s="1">
        <v>44227</v>
      </c>
      <c r="O1566" t="str">
        <f t="shared" si="51"/>
        <v>정상</v>
      </c>
      <c r="P1566" t="str">
        <f t="shared" si="50"/>
        <v>엠피가온</v>
      </c>
      <c r="Q1566" t="s">
        <v>1954</v>
      </c>
      <c r="R1566"/>
      <c r="S1566"/>
      <c r="T1566"/>
      <c r="U1566"/>
      <c r="V1566"/>
      <c r="W1566" t="s">
        <v>1958</v>
      </c>
      <c r="X1566" s="1">
        <v>51150</v>
      </c>
    </row>
    <row r="1567" spans="1:24">
      <c r="A1567" t="s">
        <v>2666</v>
      </c>
      <c r="B1567" t="s">
        <v>2679</v>
      </c>
      <c r="C1567" t="s">
        <v>2242</v>
      </c>
      <c r="D1567" t="s">
        <v>2735</v>
      </c>
      <c r="E1567" t="s">
        <v>1921</v>
      </c>
      <c r="F1567" t="s">
        <v>2785</v>
      </c>
      <c r="G1567" t="s">
        <v>2787</v>
      </c>
      <c r="H1567">
        <v>28900</v>
      </c>
      <c r="I1567" t="s">
        <v>2797</v>
      </c>
      <c r="J1567" s="1">
        <v>44210</v>
      </c>
      <c r="K1567" s="1">
        <v>44210</v>
      </c>
      <c r="L1567">
        <v>3018047800001</v>
      </c>
      <c r="M1567" t="s">
        <v>2801</v>
      </c>
      <c r="N1567" s="1">
        <v>44227</v>
      </c>
      <c r="O1567" t="str">
        <f t="shared" si="51"/>
        <v>정상</v>
      </c>
      <c r="P1567" t="str">
        <f t="shared" si="50"/>
        <v>엠피성공</v>
      </c>
      <c r="Q1567" t="s">
        <v>1954</v>
      </c>
      <c r="R1567"/>
      <c r="S1567"/>
      <c r="T1567"/>
      <c r="U1567"/>
      <c r="V1567"/>
      <c r="W1567" t="s">
        <v>1958</v>
      </c>
      <c r="X1567" s="1">
        <v>46036</v>
      </c>
    </row>
    <row r="1568" spans="1:24">
      <c r="A1568" t="s">
        <v>2669</v>
      </c>
      <c r="B1568"/>
      <c r="C1568"/>
      <c r="D1568" t="s">
        <v>2740</v>
      </c>
      <c r="E1568" t="s">
        <v>2773</v>
      </c>
      <c r="F1568" t="s">
        <v>2785</v>
      </c>
      <c r="G1568" t="s">
        <v>1943</v>
      </c>
      <c r="H1568">
        <v>29800</v>
      </c>
      <c r="I1568" t="s">
        <v>2797</v>
      </c>
      <c r="J1568" s="1">
        <v>44210</v>
      </c>
      <c r="K1568" s="1">
        <v>44210</v>
      </c>
      <c r="L1568">
        <v>3018046960001</v>
      </c>
      <c r="M1568" t="s">
        <v>2801</v>
      </c>
      <c r="N1568" s="1">
        <v>44227</v>
      </c>
      <c r="O1568" t="str">
        <f t="shared" si="51"/>
        <v>정상</v>
      </c>
      <c r="P1568" t="str">
        <f t="shared" si="50"/>
        <v>엠피경기</v>
      </c>
      <c r="Q1568" t="s">
        <v>1954</v>
      </c>
      <c r="R1568"/>
      <c r="S1568"/>
      <c r="T1568"/>
      <c r="U1568"/>
      <c r="V1568"/>
      <c r="W1568" t="s">
        <v>1958</v>
      </c>
      <c r="X1568" s="1">
        <v>47862</v>
      </c>
    </row>
    <row r="1569" spans="1:24">
      <c r="A1569" t="s">
        <v>2671</v>
      </c>
      <c r="B1569" t="s">
        <v>2684</v>
      </c>
      <c r="C1569" t="s">
        <v>2347</v>
      </c>
      <c r="D1569" t="s">
        <v>2713</v>
      </c>
      <c r="E1569" t="s">
        <v>2762</v>
      </c>
      <c r="F1569" t="s">
        <v>2785</v>
      </c>
      <c r="G1569" t="s">
        <v>1943</v>
      </c>
      <c r="H1569">
        <v>59100</v>
      </c>
      <c r="I1569" t="s">
        <v>2797</v>
      </c>
      <c r="J1569" s="1">
        <v>44209</v>
      </c>
      <c r="K1569" s="1">
        <v>44209</v>
      </c>
      <c r="L1569">
        <v>3018034800001</v>
      </c>
      <c r="M1569" t="s">
        <v>2801</v>
      </c>
      <c r="N1569" s="1">
        <v>44227</v>
      </c>
      <c r="O1569" t="str">
        <f t="shared" si="51"/>
        <v>정상</v>
      </c>
      <c r="P1569" t="s">
        <v>983</v>
      </c>
      <c r="Q1569" t="s">
        <v>1954</v>
      </c>
      <c r="R1569"/>
      <c r="S1569"/>
      <c r="T1569"/>
      <c r="U1569"/>
      <c r="V1569"/>
      <c r="W1569" t="s">
        <v>1958</v>
      </c>
      <c r="X1569" s="1">
        <v>46035</v>
      </c>
    </row>
    <row r="1570" spans="1:24">
      <c r="A1570" t="s">
        <v>2669</v>
      </c>
      <c r="B1570"/>
      <c r="C1570"/>
      <c r="D1570" t="s">
        <v>2740</v>
      </c>
      <c r="E1570" t="s">
        <v>2764</v>
      </c>
      <c r="F1570" t="s">
        <v>2785</v>
      </c>
      <c r="G1570" t="s">
        <v>1943</v>
      </c>
      <c r="H1570">
        <v>46600</v>
      </c>
      <c r="I1570" t="s">
        <v>2797</v>
      </c>
      <c r="J1570" s="1">
        <v>44209</v>
      </c>
      <c r="K1570" s="1">
        <v>44209</v>
      </c>
      <c r="L1570">
        <v>3018033630001</v>
      </c>
      <c r="M1570" t="s">
        <v>2803</v>
      </c>
      <c r="N1570" s="1">
        <v>44227</v>
      </c>
      <c r="O1570" t="str">
        <f t="shared" si="51"/>
        <v>정상</v>
      </c>
      <c r="P1570" t="str">
        <f t="shared" si="50"/>
        <v>엠피경기</v>
      </c>
      <c r="Q1570" t="s">
        <v>1954</v>
      </c>
      <c r="R1570"/>
      <c r="S1570"/>
      <c r="T1570"/>
      <c r="U1570"/>
      <c r="V1570"/>
      <c r="W1570" t="s">
        <v>2807</v>
      </c>
      <c r="X1570" s="1">
        <v>46035</v>
      </c>
    </row>
    <row r="1571" spans="1:24">
      <c r="A1571" t="s">
        <v>2670</v>
      </c>
      <c r="B1571" t="s">
        <v>2689</v>
      </c>
      <c r="C1571" t="s">
        <v>2703</v>
      </c>
      <c r="D1571" t="s">
        <v>2710</v>
      </c>
      <c r="E1571" t="s">
        <v>2774</v>
      </c>
      <c r="F1571" t="s">
        <v>2785</v>
      </c>
      <c r="G1571" t="s">
        <v>1942</v>
      </c>
      <c r="H1571">
        <v>300000</v>
      </c>
      <c r="I1571" t="s">
        <v>2797</v>
      </c>
      <c r="J1571" s="1">
        <v>44209</v>
      </c>
      <c r="K1571" s="1">
        <v>44209</v>
      </c>
      <c r="L1571">
        <v>12536821</v>
      </c>
      <c r="M1571" t="s">
        <v>2803</v>
      </c>
      <c r="N1571" s="1">
        <v>44227</v>
      </c>
      <c r="O1571" t="str">
        <f t="shared" si="51"/>
        <v>정상</v>
      </c>
      <c r="P1571" t="str">
        <f t="shared" si="50"/>
        <v>엠피송내</v>
      </c>
      <c r="Q1571" t="s">
        <v>2806</v>
      </c>
      <c r="R1571"/>
      <c r="S1571"/>
      <c r="T1571"/>
      <c r="U1571"/>
      <c r="V1571"/>
      <c r="W1571" t="s">
        <v>1958</v>
      </c>
      <c r="X1571"/>
    </row>
    <row r="1572" spans="1:24">
      <c r="A1572" t="s">
        <v>984</v>
      </c>
      <c r="B1572" t="s">
        <v>2681</v>
      </c>
      <c r="C1572" t="s">
        <v>2704</v>
      </c>
      <c r="D1572" t="s">
        <v>2741</v>
      </c>
      <c r="E1572" t="s">
        <v>2265</v>
      </c>
      <c r="F1572" t="s">
        <v>2785</v>
      </c>
      <c r="G1572" t="s">
        <v>1942</v>
      </c>
      <c r="H1572">
        <v>203850</v>
      </c>
      <c r="I1572" t="s">
        <v>2797</v>
      </c>
      <c r="J1572" s="1">
        <v>44207</v>
      </c>
      <c r="K1572" s="1">
        <v>44207</v>
      </c>
      <c r="L1572">
        <v>62844080001</v>
      </c>
      <c r="M1572" t="s">
        <v>2803</v>
      </c>
      <c r="N1572" s="1">
        <v>44227</v>
      </c>
      <c r="O1572" t="str">
        <f t="shared" si="51"/>
        <v>정상</v>
      </c>
      <c r="P1572" t="s">
        <v>6823</v>
      </c>
      <c r="Q1572" t="s">
        <v>1954</v>
      </c>
      <c r="R1572"/>
      <c r="S1572"/>
      <c r="T1572"/>
      <c r="U1572"/>
      <c r="V1572"/>
      <c r="W1572" t="s">
        <v>2808</v>
      </c>
      <c r="X1572" s="1">
        <v>2958111</v>
      </c>
    </row>
    <row r="1573" spans="1:24">
      <c r="A1573" t="s">
        <v>2676</v>
      </c>
      <c r="B1573" t="s">
        <v>2690</v>
      </c>
      <c r="C1573"/>
      <c r="D1573" t="s">
        <v>2373</v>
      </c>
      <c r="E1573" t="s">
        <v>2762</v>
      </c>
      <c r="F1573" t="s">
        <v>2785</v>
      </c>
      <c r="G1573" t="s">
        <v>1943</v>
      </c>
      <c r="H1573">
        <v>36540</v>
      </c>
      <c r="I1573" t="s">
        <v>2797</v>
      </c>
      <c r="J1573" s="1">
        <v>44207</v>
      </c>
      <c r="K1573" s="1">
        <v>44207</v>
      </c>
      <c r="L1573">
        <v>60439480004</v>
      </c>
      <c r="M1573" t="s">
        <v>2801</v>
      </c>
      <c r="N1573" s="1">
        <v>44227</v>
      </c>
      <c r="O1573" t="str">
        <f t="shared" ref="O1573:O1604" si="52" xml:space="preserve"> IF(K1573&gt;N1573,W1573,I1573)</f>
        <v>정상</v>
      </c>
      <c r="P1573" t="str">
        <f t="shared" si="50"/>
        <v>엠피여주</v>
      </c>
      <c r="Q1573" t="s">
        <v>2805</v>
      </c>
      <c r="R1573"/>
      <c r="S1573"/>
      <c r="T1573"/>
      <c r="U1573"/>
      <c r="V1573"/>
      <c r="W1573" t="s">
        <v>1958</v>
      </c>
      <c r="X1573" s="1">
        <v>47859</v>
      </c>
    </row>
    <row r="1574" spans="1:24">
      <c r="A1574" t="s">
        <v>2674</v>
      </c>
      <c r="B1574" t="s">
        <v>2688</v>
      </c>
      <c r="C1574" t="s">
        <v>2700</v>
      </c>
      <c r="D1574" t="s">
        <v>2732</v>
      </c>
      <c r="E1574" t="s">
        <v>2772</v>
      </c>
      <c r="F1574" t="s">
        <v>2786</v>
      </c>
      <c r="G1574" t="s">
        <v>2796</v>
      </c>
      <c r="H1574">
        <v>100000</v>
      </c>
      <c r="I1574" t="s">
        <v>2797</v>
      </c>
      <c r="J1574" s="1">
        <v>44207</v>
      </c>
      <c r="K1574" s="1">
        <v>44207</v>
      </c>
      <c r="L1574">
        <v>221010135547</v>
      </c>
      <c r="M1574" t="s">
        <v>2803</v>
      </c>
      <c r="N1574" s="1">
        <v>44227</v>
      </c>
      <c r="O1574" t="str">
        <f t="shared" si="52"/>
        <v>정상</v>
      </c>
      <c r="P1574" t="str">
        <f t="shared" si="50"/>
        <v>엠피조은</v>
      </c>
      <c r="Q1574" t="s">
        <v>1954</v>
      </c>
      <c r="R1574"/>
      <c r="S1574"/>
      <c r="T1574"/>
      <c r="U1574"/>
      <c r="V1574"/>
      <c r="W1574" t="s">
        <v>1958</v>
      </c>
      <c r="X1574" s="1">
        <v>2958465</v>
      </c>
    </row>
    <row r="1575" spans="1:24">
      <c r="A1575" t="s">
        <v>2677</v>
      </c>
      <c r="B1575" t="s">
        <v>2680</v>
      </c>
      <c r="C1575" t="s">
        <v>2701</v>
      </c>
      <c r="D1575" t="s">
        <v>2407</v>
      </c>
      <c r="E1575" t="s">
        <v>2775</v>
      </c>
      <c r="F1575" t="s">
        <v>2785</v>
      </c>
      <c r="G1575" t="s">
        <v>2790</v>
      </c>
      <c r="H1575">
        <v>16274</v>
      </c>
      <c r="I1575" t="s">
        <v>2797</v>
      </c>
      <c r="J1575" s="1">
        <v>44207</v>
      </c>
      <c r="K1575" s="1">
        <v>44207</v>
      </c>
      <c r="L1575">
        <v>41000007899662</v>
      </c>
      <c r="M1575" t="s">
        <v>2801</v>
      </c>
      <c r="N1575" s="1">
        <v>44227</v>
      </c>
      <c r="O1575" t="str">
        <f t="shared" si="52"/>
        <v>정상</v>
      </c>
      <c r="P1575" t="str">
        <f t="shared" si="50"/>
        <v>엠피의정부</v>
      </c>
      <c r="Q1575" t="s">
        <v>1952</v>
      </c>
      <c r="R1575"/>
      <c r="S1575"/>
      <c r="T1575"/>
      <c r="U1575"/>
      <c r="V1575"/>
      <c r="W1575" t="s">
        <v>1958</v>
      </c>
      <c r="X1575"/>
    </row>
    <row r="1576" spans="1:24">
      <c r="A1576" t="s">
        <v>2668</v>
      </c>
      <c r="B1576" t="s">
        <v>2691</v>
      </c>
      <c r="C1576" t="s">
        <v>2704</v>
      </c>
      <c r="D1576" t="s">
        <v>2741</v>
      </c>
      <c r="E1576" t="s">
        <v>1929</v>
      </c>
      <c r="F1576" t="s">
        <v>2785</v>
      </c>
      <c r="G1576" t="s">
        <v>1942</v>
      </c>
      <c r="H1576">
        <v>162108</v>
      </c>
      <c r="I1576" t="s">
        <v>2797</v>
      </c>
      <c r="J1576" s="1">
        <v>44207</v>
      </c>
      <c r="K1576" s="1">
        <v>44207</v>
      </c>
      <c r="L1576">
        <v>12539354</v>
      </c>
      <c r="M1576" t="s">
        <v>2802</v>
      </c>
      <c r="N1576" s="1">
        <v>44227</v>
      </c>
      <c r="O1576" t="str">
        <f t="shared" si="52"/>
        <v>정상</v>
      </c>
      <c r="P1576" t="s">
        <v>984</v>
      </c>
      <c r="Q1576" t="s">
        <v>1954</v>
      </c>
      <c r="R1576"/>
      <c r="S1576"/>
      <c r="T1576"/>
      <c r="U1576"/>
      <c r="V1576"/>
      <c r="W1576" t="s">
        <v>1958</v>
      </c>
      <c r="X1576"/>
    </row>
    <row r="1577" spans="1:24">
      <c r="A1577" t="s">
        <v>2665</v>
      </c>
      <c r="B1577" t="s">
        <v>2686</v>
      </c>
      <c r="C1577" t="s">
        <v>2353</v>
      </c>
      <c r="D1577" t="s">
        <v>2742</v>
      </c>
      <c r="E1577" t="s">
        <v>2776</v>
      </c>
      <c r="F1577" t="s">
        <v>2785</v>
      </c>
      <c r="G1577" t="s">
        <v>1943</v>
      </c>
      <c r="H1577">
        <v>33400</v>
      </c>
      <c r="I1577" t="s">
        <v>2797</v>
      </c>
      <c r="J1577" s="1">
        <v>44204</v>
      </c>
      <c r="K1577" s="1">
        <v>44204</v>
      </c>
      <c r="L1577">
        <v>221010129327</v>
      </c>
      <c r="M1577" t="s">
        <v>2801</v>
      </c>
      <c r="N1577" s="1">
        <v>44227</v>
      </c>
      <c r="O1577" t="str">
        <f t="shared" si="52"/>
        <v>정상</v>
      </c>
      <c r="P1577" t="str">
        <f t="shared" si="50"/>
        <v>엠피상동</v>
      </c>
      <c r="Q1577" t="s">
        <v>1954</v>
      </c>
      <c r="R1577"/>
      <c r="S1577"/>
      <c r="T1577"/>
      <c r="U1577"/>
      <c r="V1577"/>
      <c r="W1577" t="s">
        <v>1958</v>
      </c>
      <c r="X1577" s="1">
        <v>2958465</v>
      </c>
    </row>
    <row r="1578" spans="1:24">
      <c r="A1578" t="s">
        <v>2668</v>
      </c>
      <c r="B1578" t="s">
        <v>2681</v>
      </c>
      <c r="C1578"/>
      <c r="D1578" t="s">
        <v>2743</v>
      </c>
      <c r="E1578" t="s">
        <v>2265</v>
      </c>
      <c r="F1578" t="s">
        <v>2785</v>
      </c>
      <c r="G1578" t="s">
        <v>1943</v>
      </c>
      <c r="H1578">
        <v>40650</v>
      </c>
      <c r="I1578" t="s">
        <v>2799</v>
      </c>
      <c r="J1578" s="1">
        <v>44204</v>
      </c>
      <c r="K1578" s="1">
        <v>44214</v>
      </c>
      <c r="L1578">
        <v>3017967460001</v>
      </c>
      <c r="M1578" t="s">
        <v>2803</v>
      </c>
      <c r="N1578" s="1">
        <v>44227</v>
      </c>
      <c r="O1578" t="str">
        <f t="shared" si="52"/>
        <v>철회</v>
      </c>
      <c r="P1578" t="str">
        <f t="shared" si="50"/>
        <v>엠피제이엔제이</v>
      </c>
      <c r="Q1578" t="s">
        <v>1954</v>
      </c>
      <c r="R1578"/>
      <c r="S1578"/>
      <c r="T1578"/>
      <c r="U1578"/>
      <c r="V1578"/>
      <c r="W1578" t="s">
        <v>1958</v>
      </c>
      <c r="X1578" s="1">
        <v>46030</v>
      </c>
    </row>
    <row r="1579" spans="1:24">
      <c r="A1579" t="s">
        <v>2665</v>
      </c>
      <c r="B1579" t="s">
        <v>2678</v>
      </c>
      <c r="C1579" t="s">
        <v>2693</v>
      </c>
      <c r="D1579" t="s">
        <v>2744</v>
      </c>
      <c r="E1579" t="s">
        <v>2772</v>
      </c>
      <c r="F1579" t="s">
        <v>2786</v>
      </c>
      <c r="G1579" t="s">
        <v>1942</v>
      </c>
      <c r="H1579">
        <v>159480</v>
      </c>
      <c r="I1579" t="s">
        <v>2797</v>
      </c>
      <c r="J1579" s="1">
        <v>44203</v>
      </c>
      <c r="K1579" s="1">
        <v>44203</v>
      </c>
      <c r="L1579">
        <v>221010116508</v>
      </c>
      <c r="M1579" t="s">
        <v>2803</v>
      </c>
      <c r="N1579" s="1">
        <v>44227</v>
      </c>
      <c r="O1579" t="str">
        <f t="shared" si="52"/>
        <v>정상</v>
      </c>
      <c r="P1579" t="str">
        <f t="shared" si="50"/>
        <v>엠피상동</v>
      </c>
      <c r="Q1579" t="s">
        <v>1954</v>
      </c>
      <c r="R1579"/>
      <c r="S1579"/>
      <c r="T1579"/>
      <c r="U1579"/>
      <c r="V1579"/>
      <c r="W1579" t="s">
        <v>1958</v>
      </c>
      <c r="X1579" s="1">
        <v>2958465</v>
      </c>
    </row>
    <row r="1580" spans="1:24">
      <c r="A1580" t="s">
        <v>2665</v>
      </c>
      <c r="B1580" t="s">
        <v>2678</v>
      </c>
      <c r="C1580" t="s">
        <v>2693</v>
      </c>
      <c r="D1580" t="s">
        <v>2721</v>
      </c>
      <c r="E1580" t="s">
        <v>2757</v>
      </c>
      <c r="F1580" t="s">
        <v>2785</v>
      </c>
      <c r="G1580" t="s">
        <v>1943</v>
      </c>
      <c r="H1580">
        <v>51300</v>
      </c>
      <c r="I1580" t="s">
        <v>2797</v>
      </c>
      <c r="J1580" s="1">
        <v>44203</v>
      </c>
      <c r="K1580" s="1">
        <v>44203</v>
      </c>
      <c r="L1580">
        <v>3017961380001</v>
      </c>
      <c r="M1580" t="s">
        <v>2803</v>
      </c>
      <c r="N1580" s="1">
        <v>44227</v>
      </c>
      <c r="O1580" t="str">
        <f t="shared" si="52"/>
        <v>정상</v>
      </c>
      <c r="P1580" t="str">
        <f t="shared" si="50"/>
        <v>엠피상동</v>
      </c>
      <c r="Q1580" t="s">
        <v>1954</v>
      </c>
      <c r="R1580"/>
      <c r="S1580"/>
      <c r="T1580"/>
      <c r="U1580"/>
      <c r="V1580"/>
      <c r="W1580" t="s">
        <v>1958</v>
      </c>
      <c r="X1580" s="1">
        <v>47855</v>
      </c>
    </row>
    <row r="1581" spans="1:24">
      <c r="A1581" t="s">
        <v>992</v>
      </c>
      <c r="B1581" t="s">
        <v>2680</v>
      </c>
      <c r="C1581" t="s">
        <v>2701</v>
      </c>
      <c r="D1581" t="s">
        <v>2711</v>
      </c>
      <c r="E1581" t="s">
        <v>2777</v>
      </c>
      <c r="F1581" t="s">
        <v>2785</v>
      </c>
      <c r="G1581" t="s">
        <v>2790</v>
      </c>
      <c r="H1581">
        <v>42511</v>
      </c>
      <c r="I1581" t="s">
        <v>2797</v>
      </c>
      <c r="J1581" s="1">
        <v>44203</v>
      </c>
      <c r="K1581" s="1">
        <v>44203</v>
      </c>
      <c r="L1581">
        <v>41000007873904</v>
      </c>
      <c r="M1581" t="s">
        <v>2801</v>
      </c>
      <c r="N1581" s="1">
        <v>44227</v>
      </c>
      <c r="O1581" t="str">
        <f t="shared" si="52"/>
        <v>정상</v>
      </c>
      <c r="P1581" t="str">
        <f t="shared" si="50"/>
        <v>엠피의정부</v>
      </c>
      <c r="Q1581" t="s">
        <v>1954</v>
      </c>
      <c r="R1581"/>
      <c r="S1581"/>
      <c r="T1581"/>
      <c r="U1581"/>
      <c r="V1581"/>
      <c r="W1581" t="s">
        <v>1958</v>
      </c>
      <c r="X1581"/>
    </row>
    <row r="1582" spans="1:24">
      <c r="A1582" t="s">
        <v>2667</v>
      </c>
      <c r="B1582" t="s">
        <v>2680</v>
      </c>
      <c r="C1582" t="s">
        <v>2237</v>
      </c>
      <c r="D1582" t="s">
        <v>2402</v>
      </c>
      <c r="E1582" t="s">
        <v>2757</v>
      </c>
      <c r="F1582" t="s">
        <v>2785</v>
      </c>
      <c r="G1582" t="s">
        <v>1943</v>
      </c>
      <c r="H1582">
        <v>67200</v>
      </c>
      <c r="I1582" t="s">
        <v>2797</v>
      </c>
      <c r="J1582" s="1">
        <v>44202</v>
      </c>
      <c r="K1582" s="1">
        <v>44202</v>
      </c>
      <c r="L1582">
        <v>3015935070001</v>
      </c>
      <c r="M1582" t="s">
        <v>2662</v>
      </c>
      <c r="N1582" s="1">
        <v>44227</v>
      </c>
      <c r="O1582" t="str">
        <f t="shared" si="52"/>
        <v>정상</v>
      </c>
      <c r="P1582" t="str">
        <f t="shared" si="50"/>
        <v>엠피의정부</v>
      </c>
      <c r="Q1582" t="s">
        <v>2806</v>
      </c>
      <c r="R1582"/>
      <c r="S1582"/>
      <c r="T1582"/>
      <c r="U1582"/>
      <c r="V1582"/>
      <c r="W1582" t="s">
        <v>1958</v>
      </c>
      <c r="X1582" s="1">
        <v>46028</v>
      </c>
    </row>
    <row r="1583" spans="1:24">
      <c r="A1583" t="s">
        <v>2667</v>
      </c>
      <c r="B1583" t="s">
        <v>2680</v>
      </c>
      <c r="C1583" t="s">
        <v>2701</v>
      </c>
      <c r="D1583" t="s">
        <v>2745</v>
      </c>
      <c r="E1583" t="s">
        <v>2778</v>
      </c>
      <c r="F1583" t="s">
        <v>2785</v>
      </c>
      <c r="G1583" t="s">
        <v>1942</v>
      </c>
      <c r="H1583">
        <v>105360</v>
      </c>
      <c r="I1583" t="s">
        <v>2797</v>
      </c>
      <c r="J1583" s="1">
        <v>44202</v>
      </c>
      <c r="K1583" s="1">
        <v>44202</v>
      </c>
      <c r="L1583">
        <v>700072476</v>
      </c>
      <c r="M1583" t="s">
        <v>2803</v>
      </c>
      <c r="N1583" s="1">
        <v>44227</v>
      </c>
      <c r="O1583" t="str">
        <f t="shared" si="52"/>
        <v>정상</v>
      </c>
      <c r="P1583" t="str">
        <f t="shared" si="50"/>
        <v>엠피의정부</v>
      </c>
      <c r="Q1583" t="s">
        <v>1954</v>
      </c>
      <c r="R1583"/>
      <c r="S1583"/>
      <c r="T1583"/>
      <c r="U1583"/>
      <c r="V1583"/>
      <c r="W1583" t="s">
        <v>1958</v>
      </c>
      <c r="X1583"/>
    </row>
    <row r="1584" spans="1:24">
      <c r="A1584" t="s">
        <v>2667</v>
      </c>
      <c r="B1584" t="s">
        <v>2680</v>
      </c>
      <c r="C1584" t="s">
        <v>2237</v>
      </c>
      <c r="D1584" t="s">
        <v>2745</v>
      </c>
      <c r="E1584" t="s">
        <v>2777</v>
      </c>
      <c r="F1584" t="s">
        <v>2785</v>
      </c>
      <c r="G1584" t="s">
        <v>1944</v>
      </c>
      <c r="H1584">
        <v>117555</v>
      </c>
      <c r="I1584" t="s">
        <v>2797</v>
      </c>
      <c r="J1584" s="1">
        <v>44202</v>
      </c>
      <c r="K1584" s="1">
        <v>44202</v>
      </c>
      <c r="L1584">
        <v>41000007859515</v>
      </c>
      <c r="M1584" t="s">
        <v>2662</v>
      </c>
      <c r="N1584" s="1">
        <v>44227</v>
      </c>
      <c r="O1584" t="str">
        <f t="shared" si="52"/>
        <v>정상</v>
      </c>
      <c r="P1584" t="str">
        <f t="shared" si="50"/>
        <v>엠피의정부</v>
      </c>
      <c r="Q1584" t="s">
        <v>1954</v>
      </c>
      <c r="R1584"/>
      <c r="S1584"/>
      <c r="T1584"/>
      <c r="U1584"/>
      <c r="V1584"/>
      <c r="W1584" t="s">
        <v>1958</v>
      </c>
      <c r="X1584"/>
    </row>
    <row r="1585" spans="1:24">
      <c r="A1585" t="s">
        <v>1870</v>
      </c>
      <c r="B1585" t="s">
        <v>2678</v>
      </c>
      <c r="C1585" t="s">
        <v>2353</v>
      </c>
      <c r="D1585" t="s">
        <v>2730</v>
      </c>
      <c r="E1585" t="s">
        <v>2779</v>
      </c>
      <c r="F1585" t="s">
        <v>2785</v>
      </c>
      <c r="G1585" t="s">
        <v>2795</v>
      </c>
      <c r="H1585">
        <v>300000</v>
      </c>
      <c r="I1585" t="s">
        <v>2800</v>
      </c>
      <c r="J1585" s="1">
        <v>44201</v>
      </c>
      <c r="K1585" s="1">
        <v>44210</v>
      </c>
      <c r="L1585">
        <v>221010121291</v>
      </c>
      <c r="M1585" t="s">
        <v>2801</v>
      </c>
      <c r="N1585" s="1">
        <v>44227</v>
      </c>
      <c r="O1585" t="str">
        <f t="shared" si="52"/>
        <v>해약</v>
      </c>
      <c r="P1585" t="str">
        <f t="shared" si="50"/>
        <v>엠피상동</v>
      </c>
      <c r="Q1585" t="s">
        <v>1954</v>
      </c>
      <c r="R1585"/>
      <c r="S1585"/>
      <c r="T1585"/>
      <c r="U1585"/>
      <c r="V1585"/>
      <c r="W1585" t="s">
        <v>1960</v>
      </c>
      <c r="X1585" s="1">
        <v>2958465</v>
      </c>
    </row>
    <row r="1586" spans="1:24">
      <c r="A1586" t="s">
        <v>2673</v>
      </c>
      <c r="B1586" t="s">
        <v>2685</v>
      </c>
      <c r="C1586" t="s">
        <v>2341</v>
      </c>
      <c r="D1586" t="s">
        <v>2737</v>
      </c>
      <c r="E1586" t="s">
        <v>2275</v>
      </c>
      <c r="F1586" t="s">
        <v>2785</v>
      </c>
      <c r="G1586" t="s">
        <v>1943</v>
      </c>
      <c r="H1586">
        <v>38000</v>
      </c>
      <c r="I1586" t="s">
        <v>2797</v>
      </c>
      <c r="J1586" s="1">
        <v>44201</v>
      </c>
      <c r="K1586" s="1">
        <v>44201</v>
      </c>
      <c r="L1586">
        <v>3004603890002</v>
      </c>
      <c r="M1586" t="s">
        <v>2801</v>
      </c>
      <c r="N1586" s="1">
        <v>44227</v>
      </c>
      <c r="O1586" t="str">
        <f t="shared" si="52"/>
        <v>정상</v>
      </c>
      <c r="P1586" t="str">
        <f t="shared" si="50"/>
        <v>엠피피스토스</v>
      </c>
      <c r="Q1586" t="s">
        <v>2806</v>
      </c>
      <c r="R1586"/>
      <c r="S1586"/>
      <c r="T1586"/>
      <c r="U1586"/>
      <c r="V1586"/>
      <c r="W1586" t="s">
        <v>1958</v>
      </c>
      <c r="X1586" s="1">
        <v>51506</v>
      </c>
    </row>
    <row r="1587" spans="1:24">
      <c r="A1587" t="s">
        <v>2667</v>
      </c>
      <c r="B1587" t="s">
        <v>2680</v>
      </c>
      <c r="C1587" t="s">
        <v>2237</v>
      </c>
      <c r="D1587" t="s">
        <v>2402</v>
      </c>
      <c r="E1587" t="s">
        <v>2780</v>
      </c>
      <c r="F1587" t="s">
        <v>2785</v>
      </c>
      <c r="G1587" t="s">
        <v>1943</v>
      </c>
      <c r="H1587">
        <v>26980</v>
      </c>
      <c r="I1587" t="s">
        <v>2797</v>
      </c>
      <c r="J1587" s="1">
        <v>44201</v>
      </c>
      <c r="K1587" s="1">
        <v>44201</v>
      </c>
      <c r="L1587">
        <v>112388981</v>
      </c>
      <c r="M1587" t="s">
        <v>2803</v>
      </c>
      <c r="N1587" s="1">
        <v>44227</v>
      </c>
      <c r="O1587" t="str">
        <f t="shared" si="52"/>
        <v>정상</v>
      </c>
      <c r="P1587" t="str">
        <f t="shared" si="50"/>
        <v>엠피의정부</v>
      </c>
      <c r="Q1587" t="s">
        <v>1954</v>
      </c>
      <c r="R1587"/>
      <c r="S1587"/>
      <c r="T1587"/>
      <c r="U1587"/>
      <c r="V1587"/>
      <c r="W1587" t="s">
        <v>1958</v>
      </c>
      <c r="X1587" s="1">
        <v>55158</v>
      </c>
    </row>
    <row r="1588" spans="1:24">
      <c r="A1588" t="s">
        <v>2667</v>
      </c>
      <c r="B1588" t="s">
        <v>2680</v>
      </c>
      <c r="C1588" t="s">
        <v>2701</v>
      </c>
      <c r="D1588" t="s">
        <v>2746</v>
      </c>
      <c r="E1588" t="s">
        <v>2781</v>
      </c>
      <c r="F1588" t="s">
        <v>2785</v>
      </c>
      <c r="G1588" t="s">
        <v>1943</v>
      </c>
      <c r="H1588">
        <v>30130</v>
      </c>
      <c r="I1588" t="s">
        <v>2797</v>
      </c>
      <c r="J1588" s="1">
        <v>44201</v>
      </c>
      <c r="K1588" s="1">
        <v>44201</v>
      </c>
      <c r="L1588">
        <v>112388946</v>
      </c>
      <c r="M1588" t="s">
        <v>2801</v>
      </c>
      <c r="N1588" s="1">
        <v>44227</v>
      </c>
      <c r="O1588" t="str">
        <f t="shared" si="52"/>
        <v>정상</v>
      </c>
      <c r="P1588" t="str">
        <f t="shared" si="50"/>
        <v>엠피의정부</v>
      </c>
      <c r="Q1588" t="s">
        <v>2806</v>
      </c>
      <c r="R1588"/>
      <c r="S1588"/>
      <c r="T1588"/>
      <c r="U1588"/>
      <c r="V1588"/>
      <c r="W1588" t="s">
        <v>1958</v>
      </c>
      <c r="X1588" s="1">
        <v>55158</v>
      </c>
    </row>
    <row r="1589" spans="1:24">
      <c r="A1589" t="s">
        <v>2674</v>
      </c>
      <c r="B1589" t="s">
        <v>2688</v>
      </c>
      <c r="C1589" t="s">
        <v>2700</v>
      </c>
      <c r="D1589" t="s">
        <v>2732</v>
      </c>
      <c r="E1589" t="s">
        <v>2276</v>
      </c>
      <c r="F1589" t="s">
        <v>2785</v>
      </c>
      <c r="G1589" t="s">
        <v>1943</v>
      </c>
      <c r="H1589">
        <v>117000</v>
      </c>
      <c r="I1589" t="s">
        <v>2797</v>
      </c>
      <c r="J1589" s="1">
        <v>44200</v>
      </c>
      <c r="K1589" s="1">
        <v>44200</v>
      </c>
      <c r="L1589">
        <v>221010114517</v>
      </c>
      <c r="M1589" t="s">
        <v>2801</v>
      </c>
      <c r="N1589" s="1">
        <v>44227</v>
      </c>
      <c r="O1589" t="str">
        <f t="shared" si="52"/>
        <v>정상</v>
      </c>
      <c r="P1589" t="str">
        <f t="shared" si="50"/>
        <v>엠피조은</v>
      </c>
      <c r="Q1589" t="s">
        <v>1954</v>
      </c>
      <c r="R1589"/>
      <c r="S1589"/>
      <c r="T1589"/>
      <c r="U1589"/>
      <c r="V1589"/>
      <c r="W1589" t="s">
        <v>1958</v>
      </c>
      <c r="X1589" s="1">
        <v>2958465</v>
      </c>
    </row>
    <row r="1590" spans="1:24">
      <c r="A1590" t="s">
        <v>2665</v>
      </c>
      <c r="B1590" t="s">
        <v>2678</v>
      </c>
      <c r="C1590" t="s">
        <v>2693</v>
      </c>
      <c r="D1590" t="s">
        <v>2747</v>
      </c>
      <c r="E1590" t="s">
        <v>2782</v>
      </c>
      <c r="F1590" t="s">
        <v>2785</v>
      </c>
      <c r="G1590" t="s">
        <v>1942</v>
      </c>
      <c r="H1590">
        <v>260021</v>
      </c>
      <c r="I1590" t="s">
        <v>2797</v>
      </c>
      <c r="J1590" s="1">
        <v>44200</v>
      </c>
      <c r="K1590" s="1">
        <v>44200</v>
      </c>
      <c r="L1590">
        <v>221010108422</v>
      </c>
      <c r="M1590" t="s">
        <v>2803</v>
      </c>
      <c r="N1590" s="1">
        <v>44227</v>
      </c>
      <c r="O1590" t="str">
        <f t="shared" si="52"/>
        <v>정상</v>
      </c>
      <c r="P1590" t="str">
        <f t="shared" si="50"/>
        <v>엠피상동</v>
      </c>
      <c r="Q1590" t="s">
        <v>1954</v>
      </c>
      <c r="R1590"/>
      <c r="S1590"/>
      <c r="T1590"/>
      <c r="U1590"/>
      <c r="V1590"/>
      <c r="W1590" t="s">
        <v>1958</v>
      </c>
      <c r="X1590" s="1">
        <v>2958465</v>
      </c>
    </row>
    <row r="1591" spans="1:24">
      <c r="A1591" t="s">
        <v>2665</v>
      </c>
      <c r="B1591" t="s">
        <v>2678</v>
      </c>
      <c r="C1591" t="s">
        <v>2693</v>
      </c>
      <c r="D1591" t="s">
        <v>2721</v>
      </c>
      <c r="E1591" t="s">
        <v>2783</v>
      </c>
      <c r="F1591" t="s">
        <v>2785</v>
      </c>
      <c r="G1591" t="s">
        <v>2795</v>
      </c>
      <c r="H1591">
        <v>1000000</v>
      </c>
      <c r="I1591" t="s">
        <v>2797</v>
      </c>
      <c r="J1591" s="1">
        <v>44200</v>
      </c>
      <c r="K1591" s="1">
        <v>44200</v>
      </c>
      <c r="L1591">
        <v>221010118482</v>
      </c>
      <c r="M1591" t="s">
        <v>2803</v>
      </c>
      <c r="N1591" s="1">
        <v>44227</v>
      </c>
      <c r="O1591" t="str">
        <f t="shared" si="52"/>
        <v>정상</v>
      </c>
      <c r="P1591" t="str">
        <f t="shared" si="50"/>
        <v>엠피상동</v>
      </c>
      <c r="Q1591" t="s">
        <v>1954</v>
      </c>
      <c r="R1591"/>
      <c r="S1591"/>
      <c r="T1591"/>
      <c r="U1591"/>
      <c r="V1591"/>
      <c r="W1591" t="s">
        <v>1958</v>
      </c>
      <c r="X1591" s="1">
        <v>2958465</v>
      </c>
    </row>
    <row r="1592" spans="1:24">
      <c r="A1592" t="s">
        <v>2667</v>
      </c>
      <c r="B1592" t="s">
        <v>2680</v>
      </c>
      <c r="C1592" t="s">
        <v>2701</v>
      </c>
      <c r="D1592" t="s">
        <v>2746</v>
      </c>
      <c r="E1592" t="s">
        <v>2784</v>
      </c>
      <c r="F1592" t="s">
        <v>2785</v>
      </c>
      <c r="G1592" t="s">
        <v>1943</v>
      </c>
      <c r="H1592">
        <v>63360</v>
      </c>
      <c r="I1592" t="s">
        <v>2797</v>
      </c>
      <c r="J1592" s="1">
        <v>44200</v>
      </c>
      <c r="K1592" s="1">
        <v>44200</v>
      </c>
      <c r="L1592">
        <v>112388479</v>
      </c>
      <c r="M1592" t="s">
        <v>2662</v>
      </c>
      <c r="N1592" s="1">
        <v>44227</v>
      </c>
      <c r="O1592" t="str">
        <f t="shared" si="52"/>
        <v>정상</v>
      </c>
      <c r="P1592" t="str">
        <f t="shared" si="50"/>
        <v>엠피의정부</v>
      </c>
      <c r="Q1592" t="s">
        <v>1954</v>
      </c>
      <c r="R1592"/>
      <c r="S1592"/>
      <c r="T1592"/>
      <c r="U1592"/>
      <c r="V1592"/>
      <c r="W1592" t="s">
        <v>1958</v>
      </c>
      <c r="X1592" s="1">
        <v>55157</v>
      </c>
    </row>
    <row r="1593" spans="1:24">
      <c r="A1593" t="s">
        <v>995</v>
      </c>
      <c r="B1593" t="s">
        <v>2692</v>
      </c>
      <c r="C1593" t="s">
        <v>2705</v>
      </c>
      <c r="D1593" t="s">
        <v>2748</v>
      </c>
      <c r="E1593" t="s">
        <v>2772</v>
      </c>
      <c r="F1593" t="s">
        <v>2785</v>
      </c>
      <c r="G1593" t="s">
        <v>2790</v>
      </c>
      <c r="H1593">
        <v>18400</v>
      </c>
      <c r="I1593" t="s">
        <v>2797</v>
      </c>
      <c r="J1593" s="1">
        <v>44200</v>
      </c>
      <c r="K1593" s="1">
        <v>44200</v>
      </c>
      <c r="L1593">
        <v>218017004289</v>
      </c>
      <c r="M1593" t="s">
        <v>2662</v>
      </c>
      <c r="N1593" s="1">
        <v>44227</v>
      </c>
      <c r="O1593" t="str">
        <f t="shared" si="52"/>
        <v>정상</v>
      </c>
      <c r="P1593" t="str">
        <f t="shared" si="50"/>
        <v>엠피피스토스</v>
      </c>
      <c r="Q1593" t="s">
        <v>1954</v>
      </c>
      <c r="R1593"/>
      <c r="S1593"/>
      <c r="T1593"/>
      <c r="U1593"/>
      <c r="V1593"/>
      <c r="W1593" t="s">
        <v>1958</v>
      </c>
      <c r="X1593" s="1">
        <v>44200</v>
      </c>
    </row>
    <row r="1594" spans="1:24">
      <c r="A1594" t="s">
        <v>2809</v>
      </c>
      <c r="B1594" t="s">
        <v>2845</v>
      </c>
      <c r="C1594" t="s">
        <v>2887</v>
      </c>
      <c r="D1594" t="s">
        <v>2968</v>
      </c>
      <c r="E1594" t="s">
        <v>2649</v>
      </c>
      <c r="F1594" t="s">
        <v>3230</v>
      </c>
      <c r="G1594" t="s">
        <v>3238</v>
      </c>
      <c r="H1594">
        <v>13263</v>
      </c>
      <c r="I1594" t="s">
        <v>3255</v>
      </c>
      <c r="J1594" s="1">
        <v>44196</v>
      </c>
      <c r="K1594" s="1">
        <v>44196</v>
      </c>
      <c r="L1594" t="s">
        <v>3258</v>
      </c>
      <c r="M1594" t="s">
        <v>3863</v>
      </c>
      <c r="N1594" s="1">
        <v>44196</v>
      </c>
      <c r="O1594" t="str">
        <f t="shared" ref="O1594:O1657" si="53" xml:space="preserve"> IF(K1594&gt;N1594,W1594,I1594)</f>
        <v>정상</v>
      </c>
      <c r="P1594" t="str">
        <f t="shared" si="50"/>
        <v>엠피피스토스</v>
      </c>
      <c r="Q1594" t="s">
        <v>1952</v>
      </c>
      <c r="R1594"/>
      <c r="S1594"/>
      <c r="T1594"/>
      <c r="U1594"/>
      <c r="V1594"/>
      <c r="W1594" t="s">
        <v>1958</v>
      </c>
      <c r="X1594"/>
    </row>
    <row r="1595" spans="1:24">
      <c r="A1595" t="s">
        <v>2810</v>
      </c>
      <c r="B1595" t="s">
        <v>2846</v>
      </c>
      <c r="C1595" t="s">
        <v>2888</v>
      </c>
      <c r="D1595" t="s">
        <v>2068</v>
      </c>
      <c r="E1595" t="s">
        <v>3126</v>
      </c>
      <c r="F1595" t="s">
        <v>3231</v>
      </c>
      <c r="G1595" t="s">
        <v>3238</v>
      </c>
      <c r="H1595">
        <v>13120</v>
      </c>
      <c r="I1595" t="s">
        <v>3255</v>
      </c>
      <c r="J1595" s="1">
        <v>44196</v>
      </c>
      <c r="K1595" s="1">
        <v>44196</v>
      </c>
      <c r="L1595" t="s">
        <v>3259</v>
      </c>
      <c r="M1595" t="s">
        <v>3863</v>
      </c>
      <c r="N1595" s="1">
        <v>44196</v>
      </c>
      <c r="O1595" t="str">
        <f t="shared" si="53"/>
        <v>정상</v>
      </c>
      <c r="P1595" t="str">
        <f t="shared" si="50"/>
        <v>엠피송내</v>
      </c>
      <c r="Q1595" t="s">
        <v>3868</v>
      </c>
      <c r="R1595"/>
      <c r="S1595"/>
      <c r="T1595"/>
      <c r="U1595"/>
      <c r="V1595"/>
      <c r="W1595" t="s">
        <v>1958</v>
      </c>
      <c r="X1595"/>
    </row>
    <row r="1596" spans="1:24">
      <c r="A1596" t="s">
        <v>2811</v>
      </c>
      <c r="B1596" t="s">
        <v>2845</v>
      </c>
      <c r="C1596" t="s">
        <v>2358</v>
      </c>
      <c r="D1596" t="s">
        <v>2969</v>
      </c>
      <c r="E1596" t="s">
        <v>2532</v>
      </c>
      <c r="F1596" t="s">
        <v>3231</v>
      </c>
      <c r="G1596" t="s">
        <v>3238</v>
      </c>
      <c r="H1596">
        <v>38000</v>
      </c>
      <c r="I1596" t="s">
        <v>3255</v>
      </c>
      <c r="J1596" s="1">
        <v>44196</v>
      </c>
      <c r="K1596" s="1">
        <v>44196</v>
      </c>
      <c r="L1596" t="s">
        <v>3260</v>
      </c>
      <c r="M1596" t="s">
        <v>3863</v>
      </c>
      <c r="N1596" s="1">
        <v>44196</v>
      </c>
      <c r="O1596" t="str">
        <f t="shared" si="53"/>
        <v>정상</v>
      </c>
      <c r="P1596" t="str">
        <f t="shared" si="50"/>
        <v>엠피피스토스</v>
      </c>
      <c r="Q1596" t="s">
        <v>3869</v>
      </c>
      <c r="R1596"/>
      <c r="S1596"/>
      <c r="T1596"/>
      <c r="U1596"/>
      <c r="V1596"/>
      <c r="W1596" t="s">
        <v>1958</v>
      </c>
      <c r="X1596"/>
    </row>
    <row r="1597" spans="1:24">
      <c r="A1597" t="s">
        <v>2812</v>
      </c>
      <c r="B1597" t="s">
        <v>2847</v>
      </c>
      <c r="C1597" t="s">
        <v>2353</v>
      </c>
      <c r="D1597" t="s">
        <v>2044</v>
      </c>
      <c r="E1597" t="s">
        <v>3127</v>
      </c>
      <c r="F1597" t="s">
        <v>3232</v>
      </c>
      <c r="G1597" t="s">
        <v>3238</v>
      </c>
      <c r="H1597">
        <v>87170</v>
      </c>
      <c r="I1597" t="s">
        <v>3255</v>
      </c>
      <c r="J1597" s="1">
        <v>44196</v>
      </c>
      <c r="K1597" s="1">
        <v>44196</v>
      </c>
      <c r="L1597" t="s">
        <v>3261</v>
      </c>
      <c r="M1597" t="s">
        <v>3863</v>
      </c>
      <c r="N1597" s="1">
        <v>44196</v>
      </c>
      <c r="O1597" t="str">
        <f t="shared" si="53"/>
        <v>정상</v>
      </c>
      <c r="P1597" t="str">
        <f t="shared" si="50"/>
        <v>엠피상동</v>
      </c>
      <c r="Q1597" t="s">
        <v>1952</v>
      </c>
      <c r="R1597"/>
      <c r="S1597"/>
      <c r="T1597"/>
      <c r="U1597"/>
      <c r="V1597"/>
      <c r="W1597" t="s">
        <v>1958</v>
      </c>
      <c r="X1597"/>
    </row>
    <row r="1598" spans="1:24">
      <c r="A1598" t="s">
        <v>2813</v>
      </c>
      <c r="B1598"/>
      <c r="C1598"/>
      <c r="D1598" t="s">
        <v>2000</v>
      </c>
      <c r="E1598" t="s">
        <v>3128</v>
      </c>
      <c r="F1598" t="s">
        <v>3233</v>
      </c>
      <c r="G1598" t="s">
        <v>3238</v>
      </c>
      <c r="H1598">
        <v>15798</v>
      </c>
      <c r="I1598" t="s">
        <v>3255</v>
      </c>
      <c r="J1598" s="1">
        <v>44196</v>
      </c>
      <c r="K1598" s="1">
        <v>44196</v>
      </c>
      <c r="L1598">
        <v>52036175400000</v>
      </c>
      <c r="M1598" t="s">
        <v>3864</v>
      </c>
      <c r="N1598" s="1">
        <v>44196</v>
      </c>
      <c r="O1598" t="str">
        <f t="shared" si="53"/>
        <v>정상</v>
      </c>
      <c r="P1598" t="str">
        <f t="shared" si="50"/>
        <v>엠피송내</v>
      </c>
      <c r="Q1598" t="s">
        <v>1952</v>
      </c>
      <c r="R1598"/>
      <c r="S1598"/>
      <c r="T1598"/>
      <c r="U1598"/>
      <c r="V1598"/>
      <c r="W1598" t="s">
        <v>1958</v>
      </c>
      <c r="X1598" s="1">
        <v>51501</v>
      </c>
    </row>
    <row r="1599" spans="1:24">
      <c r="A1599" t="s">
        <v>2809</v>
      </c>
      <c r="B1599" t="s">
        <v>2845</v>
      </c>
      <c r="C1599" t="s">
        <v>2358</v>
      </c>
      <c r="D1599" t="s">
        <v>2018</v>
      </c>
      <c r="E1599" t="s">
        <v>2615</v>
      </c>
      <c r="F1599" t="s">
        <v>3231</v>
      </c>
      <c r="G1599" t="s">
        <v>3239</v>
      </c>
      <c r="H1599">
        <v>32663</v>
      </c>
      <c r="I1599" t="s">
        <v>3255</v>
      </c>
      <c r="J1599" s="1">
        <v>44196</v>
      </c>
      <c r="K1599" s="1">
        <v>44196</v>
      </c>
      <c r="L1599">
        <v>52036130840000</v>
      </c>
      <c r="M1599" t="s">
        <v>3865</v>
      </c>
      <c r="N1599" s="1">
        <v>44196</v>
      </c>
      <c r="O1599" t="str">
        <f t="shared" si="53"/>
        <v>정상</v>
      </c>
      <c r="P1599" t="str">
        <f t="shared" si="50"/>
        <v>엠피피스토스</v>
      </c>
      <c r="Q1599" t="s">
        <v>3869</v>
      </c>
      <c r="R1599"/>
      <c r="S1599"/>
      <c r="T1599"/>
      <c r="U1599"/>
      <c r="V1599"/>
      <c r="W1599" t="s">
        <v>3870</v>
      </c>
      <c r="X1599" s="1">
        <v>44561</v>
      </c>
    </row>
    <row r="1600" spans="1:24">
      <c r="A1600" t="s">
        <v>2814</v>
      </c>
      <c r="B1600" t="s">
        <v>2848</v>
      </c>
      <c r="C1600" t="s">
        <v>2889</v>
      </c>
      <c r="D1600" t="s">
        <v>2095</v>
      </c>
      <c r="E1600" t="s">
        <v>3129</v>
      </c>
      <c r="F1600" t="s">
        <v>3233</v>
      </c>
      <c r="G1600" t="s">
        <v>3238</v>
      </c>
      <c r="H1600">
        <v>38000</v>
      </c>
      <c r="I1600" t="s">
        <v>3255</v>
      </c>
      <c r="J1600" s="1">
        <v>44196</v>
      </c>
      <c r="K1600" s="1">
        <v>44196</v>
      </c>
      <c r="L1600">
        <v>20200564370</v>
      </c>
      <c r="M1600" t="s">
        <v>3865</v>
      </c>
      <c r="N1600" s="1">
        <v>44196</v>
      </c>
      <c r="O1600" t="str">
        <f t="shared" si="53"/>
        <v>정상</v>
      </c>
      <c r="P1600" t="str">
        <f t="shared" si="50"/>
        <v>엠피의정부</v>
      </c>
      <c r="Q1600" t="s">
        <v>1954</v>
      </c>
      <c r="R1600"/>
      <c r="S1600"/>
      <c r="T1600"/>
      <c r="U1600"/>
      <c r="V1600"/>
      <c r="W1600" t="s">
        <v>1960</v>
      </c>
      <c r="X1600" s="1">
        <v>58075</v>
      </c>
    </row>
    <row r="1601" spans="1:24">
      <c r="A1601" t="s">
        <v>2814</v>
      </c>
      <c r="B1601" t="s">
        <v>2848</v>
      </c>
      <c r="C1601" t="s">
        <v>2889</v>
      </c>
      <c r="D1601" t="s">
        <v>2095</v>
      </c>
      <c r="E1601" t="s">
        <v>2636</v>
      </c>
      <c r="F1601" t="s">
        <v>3234</v>
      </c>
      <c r="G1601" t="s">
        <v>3238</v>
      </c>
      <c r="H1601">
        <v>37000</v>
      </c>
      <c r="I1601" t="s">
        <v>3255</v>
      </c>
      <c r="J1601" s="1">
        <v>44196</v>
      </c>
      <c r="K1601" s="1">
        <v>44196</v>
      </c>
      <c r="L1601">
        <v>3190801351101</v>
      </c>
      <c r="M1601" t="s">
        <v>3866</v>
      </c>
      <c r="N1601" s="1">
        <v>44196</v>
      </c>
      <c r="O1601" t="str">
        <f t="shared" si="53"/>
        <v>정상</v>
      </c>
      <c r="P1601" t="str">
        <f t="shared" ref="P1601:P1664" si="54">A1601</f>
        <v>엠피의정부</v>
      </c>
      <c r="Q1601" t="s">
        <v>1952</v>
      </c>
      <c r="R1601"/>
      <c r="S1601"/>
      <c r="T1601"/>
      <c r="U1601"/>
      <c r="V1601"/>
      <c r="W1601" t="s">
        <v>1960</v>
      </c>
      <c r="X1601" s="1">
        <v>59536</v>
      </c>
    </row>
    <row r="1602" spans="1:24">
      <c r="A1602" t="s">
        <v>2812</v>
      </c>
      <c r="B1602" t="s">
        <v>2849</v>
      </c>
      <c r="C1602" t="s">
        <v>2353</v>
      </c>
      <c r="D1602" t="s">
        <v>2044</v>
      </c>
      <c r="E1602" t="s">
        <v>3130</v>
      </c>
      <c r="F1602" t="s">
        <v>3233</v>
      </c>
      <c r="G1602" t="s">
        <v>3238</v>
      </c>
      <c r="H1602">
        <v>10000</v>
      </c>
      <c r="I1602" t="s">
        <v>3255</v>
      </c>
      <c r="J1602" s="1">
        <v>44196</v>
      </c>
      <c r="K1602" s="1">
        <v>44196</v>
      </c>
      <c r="L1602" t="s">
        <v>3262</v>
      </c>
      <c r="M1602" t="s">
        <v>3863</v>
      </c>
      <c r="N1602" s="1">
        <v>44196</v>
      </c>
      <c r="O1602" t="str">
        <f t="shared" si="53"/>
        <v>정상</v>
      </c>
      <c r="P1602" t="str">
        <f t="shared" si="54"/>
        <v>엠피상동</v>
      </c>
      <c r="Q1602" t="s">
        <v>3868</v>
      </c>
      <c r="R1602"/>
      <c r="S1602"/>
      <c r="T1602"/>
      <c r="U1602"/>
      <c r="V1602"/>
      <c r="W1602" t="s">
        <v>1958</v>
      </c>
      <c r="X1602"/>
    </row>
    <row r="1603" spans="1:24">
      <c r="A1603" t="s">
        <v>2815</v>
      </c>
      <c r="B1603" t="s">
        <v>2850</v>
      </c>
      <c r="C1603" t="s">
        <v>2347</v>
      </c>
      <c r="D1603" t="s">
        <v>2037</v>
      </c>
      <c r="E1603" t="s">
        <v>2172</v>
      </c>
      <c r="F1603" t="s">
        <v>3231</v>
      </c>
      <c r="G1603" t="s">
        <v>3240</v>
      </c>
      <c r="H1603">
        <v>116156</v>
      </c>
      <c r="I1603" t="s">
        <v>3255</v>
      </c>
      <c r="J1603" s="1">
        <v>44196</v>
      </c>
      <c r="K1603" s="1">
        <v>44196</v>
      </c>
      <c r="L1603" t="s">
        <v>3263</v>
      </c>
      <c r="M1603" t="s">
        <v>3863</v>
      </c>
      <c r="N1603" s="1">
        <v>44196</v>
      </c>
      <c r="O1603" t="str">
        <f t="shared" si="53"/>
        <v>정상</v>
      </c>
      <c r="P1603" t="s">
        <v>983</v>
      </c>
      <c r="Q1603" t="s">
        <v>1952</v>
      </c>
      <c r="R1603"/>
      <c r="S1603"/>
      <c r="T1603"/>
      <c r="U1603"/>
      <c r="V1603"/>
      <c r="W1603" t="s">
        <v>1958</v>
      </c>
      <c r="X1603" s="1">
        <v>59171</v>
      </c>
    </row>
    <row r="1604" spans="1:24">
      <c r="A1604" t="s">
        <v>994</v>
      </c>
      <c r="B1604"/>
      <c r="C1604"/>
      <c r="D1604" t="s">
        <v>2109</v>
      </c>
      <c r="E1604" t="s">
        <v>2598</v>
      </c>
      <c r="F1604" t="s">
        <v>3235</v>
      </c>
      <c r="G1604" t="s">
        <v>3238</v>
      </c>
      <c r="H1604">
        <v>20000</v>
      </c>
      <c r="I1604" t="s">
        <v>3255</v>
      </c>
      <c r="J1604" s="1">
        <v>44196</v>
      </c>
      <c r="K1604" s="1">
        <v>44196</v>
      </c>
      <c r="L1604" t="s">
        <v>3264</v>
      </c>
      <c r="M1604" t="s">
        <v>3863</v>
      </c>
      <c r="N1604" s="1">
        <v>44196</v>
      </c>
      <c r="O1604" t="str">
        <f t="shared" si="53"/>
        <v>정상</v>
      </c>
      <c r="P1604" t="str">
        <f t="shared" si="54"/>
        <v>엠피레전드</v>
      </c>
      <c r="Q1604" t="s">
        <v>1954</v>
      </c>
      <c r="R1604"/>
      <c r="S1604"/>
      <c r="T1604"/>
      <c r="U1604"/>
      <c r="V1604"/>
      <c r="W1604" t="s">
        <v>1958</v>
      </c>
      <c r="X1604" s="1">
        <v>51501</v>
      </c>
    </row>
    <row r="1605" spans="1:24">
      <c r="A1605" t="s">
        <v>2814</v>
      </c>
      <c r="B1605" t="s">
        <v>2848</v>
      </c>
      <c r="C1605" t="s">
        <v>2237</v>
      </c>
      <c r="D1605" t="s">
        <v>2095</v>
      </c>
      <c r="E1605" t="s">
        <v>3131</v>
      </c>
      <c r="F1605" t="s">
        <v>3234</v>
      </c>
      <c r="G1605" t="s">
        <v>3241</v>
      </c>
      <c r="H1605">
        <v>58239</v>
      </c>
      <c r="I1605" t="s">
        <v>3255</v>
      </c>
      <c r="J1605" s="1">
        <v>44196</v>
      </c>
      <c r="K1605" s="1">
        <v>44196</v>
      </c>
      <c r="L1605" t="s">
        <v>3265</v>
      </c>
      <c r="M1605" t="s">
        <v>3863</v>
      </c>
      <c r="N1605" s="1">
        <v>44196</v>
      </c>
      <c r="O1605" t="str">
        <f t="shared" si="53"/>
        <v>정상</v>
      </c>
      <c r="P1605" t="str">
        <f t="shared" si="54"/>
        <v>엠피의정부</v>
      </c>
      <c r="Q1605" t="s">
        <v>3868</v>
      </c>
      <c r="R1605"/>
      <c r="S1605"/>
      <c r="T1605"/>
      <c r="U1605"/>
      <c r="V1605"/>
      <c r="W1605" t="s">
        <v>1958</v>
      </c>
      <c r="X1605" s="1">
        <v>66111</v>
      </c>
    </row>
    <row r="1606" spans="1:24">
      <c r="A1606" t="s">
        <v>2815</v>
      </c>
      <c r="B1606" t="s">
        <v>2851</v>
      </c>
      <c r="C1606" t="s">
        <v>2890</v>
      </c>
      <c r="D1606" t="s">
        <v>2037</v>
      </c>
      <c r="E1606" t="s">
        <v>3132</v>
      </c>
      <c r="F1606" t="s">
        <v>2177</v>
      </c>
      <c r="G1606" t="s">
        <v>3238</v>
      </c>
      <c r="H1606">
        <v>93687</v>
      </c>
      <c r="I1606" t="s">
        <v>3255</v>
      </c>
      <c r="J1606" s="1">
        <v>44196</v>
      </c>
      <c r="K1606" s="1">
        <v>44196</v>
      </c>
      <c r="L1606">
        <v>42042350800000</v>
      </c>
      <c r="M1606" t="s">
        <v>3863</v>
      </c>
      <c r="N1606" s="1">
        <v>44196</v>
      </c>
      <c r="O1606" t="str">
        <f t="shared" si="53"/>
        <v>정상</v>
      </c>
      <c r="P1606" t="s">
        <v>6821</v>
      </c>
      <c r="Q1606" t="s">
        <v>1954</v>
      </c>
      <c r="R1606"/>
      <c r="S1606"/>
      <c r="T1606"/>
      <c r="U1606"/>
      <c r="V1606"/>
      <c r="W1606" t="s">
        <v>1958</v>
      </c>
      <c r="X1606"/>
    </row>
    <row r="1607" spans="1:24">
      <c r="A1607" t="s">
        <v>2816</v>
      </c>
      <c r="B1607" t="s">
        <v>2852</v>
      </c>
      <c r="C1607" t="s">
        <v>2346</v>
      </c>
      <c r="D1607" t="s">
        <v>2135</v>
      </c>
      <c r="E1607" t="s">
        <v>2625</v>
      </c>
      <c r="F1607" t="s">
        <v>3230</v>
      </c>
      <c r="G1607" t="s">
        <v>3238</v>
      </c>
      <c r="H1607">
        <v>31789</v>
      </c>
      <c r="I1607" t="s">
        <v>3256</v>
      </c>
      <c r="J1607" s="1">
        <v>44196</v>
      </c>
      <c r="K1607" s="1">
        <v>44204</v>
      </c>
      <c r="L1607">
        <v>42042354660000</v>
      </c>
      <c r="M1607" t="s">
        <v>3865</v>
      </c>
      <c r="N1607" s="1">
        <v>44196</v>
      </c>
      <c r="O1607" t="str">
        <f t="shared" si="53"/>
        <v>정상2</v>
      </c>
      <c r="P1607" t="s">
        <v>6831</v>
      </c>
      <c r="Q1607" t="s">
        <v>3869</v>
      </c>
      <c r="R1607"/>
      <c r="S1607"/>
      <c r="T1607"/>
      <c r="U1607"/>
      <c r="V1607"/>
      <c r="W1607" t="s">
        <v>1958</v>
      </c>
      <c r="X1607"/>
    </row>
    <row r="1608" spans="1:24">
      <c r="A1608" t="s">
        <v>2816</v>
      </c>
      <c r="B1608" t="s">
        <v>2852</v>
      </c>
      <c r="C1608" t="s">
        <v>2346</v>
      </c>
      <c r="D1608" t="s">
        <v>2135</v>
      </c>
      <c r="E1608" t="s">
        <v>3133</v>
      </c>
      <c r="F1608" t="s">
        <v>3233</v>
      </c>
      <c r="G1608" t="s">
        <v>3238</v>
      </c>
      <c r="H1608">
        <v>41986</v>
      </c>
      <c r="I1608" t="s">
        <v>3256</v>
      </c>
      <c r="J1608" s="1">
        <v>44196</v>
      </c>
      <c r="K1608" s="1">
        <v>44210</v>
      </c>
      <c r="L1608">
        <v>42042349210000</v>
      </c>
      <c r="M1608" t="s">
        <v>3866</v>
      </c>
      <c r="N1608" s="1">
        <v>44196</v>
      </c>
      <c r="O1608" t="str">
        <f t="shared" si="53"/>
        <v>정상2</v>
      </c>
      <c r="P1608" t="s">
        <v>6831</v>
      </c>
      <c r="Q1608" t="s">
        <v>1954</v>
      </c>
      <c r="R1608"/>
      <c r="S1608"/>
      <c r="T1608"/>
      <c r="U1608"/>
      <c r="V1608"/>
      <c r="W1608" t="s">
        <v>1958</v>
      </c>
      <c r="X1608"/>
    </row>
    <row r="1609" spans="1:24">
      <c r="A1609" t="s">
        <v>615</v>
      </c>
      <c r="B1609"/>
      <c r="C1609"/>
      <c r="D1609" t="s">
        <v>2067</v>
      </c>
      <c r="E1609" t="s">
        <v>2623</v>
      </c>
      <c r="F1609" t="s">
        <v>3233</v>
      </c>
      <c r="G1609" t="s">
        <v>3238</v>
      </c>
      <c r="H1609">
        <v>122002</v>
      </c>
      <c r="I1609" t="s">
        <v>3255</v>
      </c>
      <c r="J1609" s="1">
        <v>44196</v>
      </c>
      <c r="K1609" s="1">
        <v>44196</v>
      </c>
      <c r="L1609">
        <v>42042347690000</v>
      </c>
      <c r="M1609" t="s">
        <v>3863</v>
      </c>
      <c r="N1609" s="1">
        <v>44196</v>
      </c>
      <c r="O1609" t="str">
        <f t="shared" si="53"/>
        <v>정상</v>
      </c>
      <c r="P1609" t="s">
        <v>6821</v>
      </c>
      <c r="Q1609" t="s">
        <v>1954</v>
      </c>
      <c r="R1609"/>
      <c r="S1609"/>
      <c r="T1609"/>
      <c r="U1609"/>
      <c r="V1609"/>
      <c r="W1609" t="s">
        <v>1958</v>
      </c>
      <c r="X1609"/>
    </row>
    <row r="1610" spans="1:24">
      <c r="A1610" t="s">
        <v>2817</v>
      </c>
      <c r="B1610" t="s">
        <v>2850</v>
      </c>
      <c r="C1610" t="s">
        <v>2890</v>
      </c>
      <c r="D1610" t="s">
        <v>2970</v>
      </c>
      <c r="E1610" t="s">
        <v>2522</v>
      </c>
      <c r="F1610" t="s">
        <v>2177</v>
      </c>
      <c r="G1610" t="s">
        <v>3238</v>
      </c>
      <c r="H1610">
        <v>50540</v>
      </c>
      <c r="I1610" t="s">
        <v>3255</v>
      </c>
      <c r="J1610" s="1">
        <v>44196</v>
      </c>
      <c r="K1610" s="1">
        <v>44196</v>
      </c>
      <c r="L1610" t="s">
        <v>3266</v>
      </c>
      <c r="M1610" t="s">
        <v>3863</v>
      </c>
      <c r="N1610" s="1">
        <v>44196</v>
      </c>
      <c r="O1610" t="str">
        <f t="shared" si="53"/>
        <v>정상</v>
      </c>
      <c r="P1610" t="s">
        <v>6821</v>
      </c>
      <c r="Q1610" t="s">
        <v>1955</v>
      </c>
      <c r="R1610"/>
      <c r="S1610"/>
      <c r="T1610"/>
      <c r="U1610"/>
      <c r="V1610"/>
      <c r="W1610" t="s">
        <v>1958</v>
      </c>
      <c r="X1610" s="1">
        <v>55153</v>
      </c>
    </row>
    <row r="1611" spans="1:24">
      <c r="A1611" t="s">
        <v>2816</v>
      </c>
      <c r="B1611" t="s">
        <v>2853</v>
      </c>
      <c r="C1611" t="s">
        <v>2347</v>
      </c>
      <c r="D1611" t="s">
        <v>2037</v>
      </c>
      <c r="E1611" t="s">
        <v>3134</v>
      </c>
      <c r="F1611" t="s">
        <v>3233</v>
      </c>
      <c r="G1611" t="s">
        <v>3239</v>
      </c>
      <c r="H1611">
        <v>27570</v>
      </c>
      <c r="I1611" t="s">
        <v>3255</v>
      </c>
      <c r="J1611" s="1">
        <v>44196</v>
      </c>
      <c r="K1611" s="1">
        <v>44196</v>
      </c>
      <c r="L1611" t="s">
        <v>3267</v>
      </c>
      <c r="M1611" t="s">
        <v>3863</v>
      </c>
      <c r="N1611" s="1">
        <v>44196</v>
      </c>
      <c r="O1611" t="str">
        <f t="shared" si="53"/>
        <v>정상</v>
      </c>
      <c r="P1611" t="s">
        <v>6821</v>
      </c>
      <c r="Q1611" t="s">
        <v>3869</v>
      </c>
      <c r="R1611"/>
      <c r="S1611"/>
      <c r="T1611"/>
      <c r="U1611"/>
      <c r="V1611"/>
      <c r="W1611" t="s">
        <v>3870</v>
      </c>
      <c r="X1611" s="1">
        <v>49674</v>
      </c>
    </row>
    <row r="1612" spans="1:24">
      <c r="A1612" t="s">
        <v>2818</v>
      </c>
      <c r="B1612" t="s">
        <v>2854</v>
      </c>
      <c r="C1612" t="s">
        <v>2891</v>
      </c>
      <c r="D1612" t="s">
        <v>2051</v>
      </c>
      <c r="E1612" t="s">
        <v>3135</v>
      </c>
      <c r="F1612" t="s">
        <v>3235</v>
      </c>
      <c r="G1612" t="s">
        <v>3240</v>
      </c>
      <c r="H1612">
        <v>46100</v>
      </c>
      <c r="I1612" t="s">
        <v>3255</v>
      </c>
      <c r="J1612" s="1">
        <v>44196</v>
      </c>
      <c r="K1612" s="1">
        <v>44196</v>
      </c>
      <c r="L1612" t="s">
        <v>3268</v>
      </c>
      <c r="M1612" t="s">
        <v>3865</v>
      </c>
      <c r="N1612" s="1">
        <v>44196</v>
      </c>
      <c r="O1612" t="str">
        <f t="shared" si="53"/>
        <v>정상</v>
      </c>
      <c r="P1612" t="str">
        <f t="shared" si="54"/>
        <v>엠피성공</v>
      </c>
      <c r="Q1612" t="s">
        <v>3869</v>
      </c>
      <c r="R1612"/>
      <c r="S1612"/>
      <c r="T1612"/>
      <c r="U1612"/>
      <c r="V1612"/>
      <c r="W1612" t="s">
        <v>1958</v>
      </c>
      <c r="X1612" s="1">
        <v>51501</v>
      </c>
    </row>
    <row r="1613" spans="1:24">
      <c r="A1613" t="s">
        <v>615</v>
      </c>
      <c r="B1613"/>
      <c r="C1613"/>
      <c r="D1613" t="s">
        <v>2067</v>
      </c>
      <c r="E1613" t="s">
        <v>2613</v>
      </c>
      <c r="F1613" t="s">
        <v>3231</v>
      </c>
      <c r="G1613" t="s">
        <v>3239</v>
      </c>
      <c r="H1613">
        <v>6690</v>
      </c>
      <c r="I1613" t="s">
        <v>3255</v>
      </c>
      <c r="J1613" s="1">
        <v>44196</v>
      </c>
      <c r="K1613" s="1">
        <v>44196</v>
      </c>
      <c r="L1613">
        <v>320203228146</v>
      </c>
      <c r="M1613" t="s">
        <v>3863</v>
      </c>
      <c r="N1613" s="1">
        <v>44196</v>
      </c>
      <c r="O1613" t="str">
        <f t="shared" si="53"/>
        <v>정상</v>
      </c>
      <c r="P1613" t="s">
        <v>6821</v>
      </c>
      <c r="Q1613" t="s">
        <v>1952</v>
      </c>
      <c r="R1613"/>
      <c r="S1613"/>
      <c r="T1613"/>
      <c r="U1613"/>
      <c r="V1613"/>
      <c r="W1613" t="s">
        <v>1958</v>
      </c>
      <c r="X1613" s="1">
        <v>49674</v>
      </c>
    </row>
    <row r="1614" spans="1:24">
      <c r="A1614" t="s">
        <v>2813</v>
      </c>
      <c r="B1614" t="s">
        <v>2846</v>
      </c>
      <c r="C1614" t="s">
        <v>2364</v>
      </c>
      <c r="D1614" t="s">
        <v>2113</v>
      </c>
      <c r="E1614" t="s">
        <v>2529</v>
      </c>
      <c r="F1614" t="s">
        <v>3232</v>
      </c>
      <c r="G1614" t="s">
        <v>3242</v>
      </c>
      <c r="H1614">
        <v>59800</v>
      </c>
      <c r="I1614" t="s">
        <v>3255</v>
      </c>
      <c r="J1614" s="1">
        <v>44196</v>
      </c>
      <c r="K1614" s="1">
        <v>44196</v>
      </c>
      <c r="L1614">
        <v>20207037869</v>
      </c>
      <c r="M1614" t="s">
        <v>3867</v>
      </c>
      <c r="N1614" s="1">
        <v>44196</v>
      </c>
      <c r="O1614" t="str">
        <f t="shared" si="53"/>
        <v>정상</v>
      </c>
      <c r="P1614" t="str">
        <f t="shared" si="54"/>
        <v>엠피송내</v>
      </c>
      <c r="Q1614" t="s">
        <v>1954</v>
      </c>
      <c r="R1614"/>
      <c r="S1614"/>
      <c r="T1614"/>
      <c r="U1614"/>
      <c r="V1614"/>
      <c r="W1614" t="s">
        <v>1958</v>
      </c>
      <c r="X1614"/>
    </row>
    <row r="1615" spans="1:24">
      <c r="A1615" t="s">
        <v>2813</v>
      </c>
      <c r="B1615" t="s">
        <v>2846</v>
      </c>
      <c r="C1615" t="s">
        <v>2892</v>
      </c>
      <c r="D1615" t="s">
        <v>2113</v>
      </c>
      <c r="E1615" t="s">
        <v>3136</v>
      </c>
      <c r="F1615" t="s">
        <v>2177</v>
      </c>
      <c r="G1615" t="s">
        <v>3238</v>
      </c>
      <c r="H1615">
        <v>17000</v>
      </c>
      <c r="I1615" t="s">
        <v>3255</v>
      </c>
      <c r="J1615" s="1">
        <v>44196</v>
      </c>
      <c r="K1615" s="1">
        <v>44196</v>
      </c>
      <c r="L1615">
        <v>20207042149</v>
      </c>
      <c r="M1615" t="s">
        <v>3863</v>
      </c>
      <c r="N1615" s="1">
        <v>44196</v>
      </c>
      <c r="O1615" t="str">
        <f t="shared" si="53"/>
        <v>정상</v>
      </c>
      <c r="P1615" t="str">
        <f t="shared" si="54"/>
        <v>엠피송내</v>
      </c>
      <c r="Q1615" t="s">
        <v>3868</v>
      </c>
      <c r="R1615"/>
      <c r="S1615"/>
      <c r="T1615"/>
      <c r="U1615"/>
      <c r="V1615"/>
      <c r="W1615" t="s">
        <v>3870</v>
      </c>
      <c r="X1615"/>
    </row>
    <row r="1616" spans="1:24">
      <c r="A1616" t="s">
        <v>2810</v>
      </c>
      <c r="B1616"/>
      <c r="C1616"/>
      <c r="D1616" t="s">
        <v>2000</v>
      </c>
      <c r="E1616" t="s">
        <v>2163</v>
      </c>
      <c r="F1616" t="s">
        <v>3236</v>
      </c>
      <c r="G1616" t="s">
        <v>3238</v>
      </c>
      <c r="H1616">
        <v>41900</v>
      </c>
      <c r="I1616" t="s">
        <v>3255</v>
      </c>
      <c r="J1616" s="1">
        <v>44196</v>
      </c>
      <c r="K1616" s="1">
        <v>44196</v>
      </c>
      <c r="L1616">
        <v>20207040172</v>
      </c>
      <c r="M1616" t="s">
        <v>3863</v>
      </c>
      <c r="N1616" s="1">
        <v>44196</v>
      </c>
      <c r="O1616" t="str">
        <f t="shared" si="53"/>
        <v>정상</v>
      </c>
      <c r="P1616" t="str">
        <f t="shared" si="54"/>
        <v>엠피송내</v>
      </c>
      <c r="Q1616" t="s">
        <v>1954</v>
      </c>
      <c r="R1616"/>
      <c r="S1616"/>
      <c r="T1616"/>
      <c r="U1616"/>
      <c r="V1616"/>
      <c r="W1616" t="s">
        <v>3870</v>
      </c>
      <c r="X1616"/>
    </row>
    <row r="1617" spans="1:24">
      <c r="A1617" t="s">
        <v>2813</v>
      </c>
      <c r="B1617" t="s">
        <v>2846</v>
      </c>
      <c r="C1617" t="s">
        <v>2893</v>
      </c>
      <c r="D1617" t="s">
        <v>2971</v>
      </c>
      <c r="E1617" t="s">
        <v>3137</v>
      </c>
      <c r="F1617" t="s">
        <v>3236</v>
      </c>
      <c r="G1617" t="s">
        <v>3238</v>
      </c>
      <c r="H1617">
        <v>58000</v>
      </c>
      <c r="I1617" t="s">
        <v>3255</v>
      </c>
      <c r="J1617" s="1">
        <v>44196</v>
      </c>
      <c r="K1617" s="1">
        <v>44196</v>
      </c>
      <c r="L1617">
        <v>20207045076</v>
      </c>
      <c r="M1617" t="s">
        <v>3863</v>
      </c>
      <c r="N1617" s="1">
        <v>44196</v>
      </c>
      <c r="O1617" t="str">
        <f t="shared" si="53"/>
        <v>정상</v>
      </c>
      <c r="P1617" t="str">
        <f t="shared" si="54"/>
        <v>엠피송내</v>
      </c>
      <c r="Q1617" t="s">
        <v>1954</v>
      </c>
      <c r="R1617"/>
      <c r="S1617"/>
      <c r="T1617"/>
      <c r="U1617"/>
      <c r="V1617"/>
      <c r="W1617" t="s">
        <v>1958</v>
      </c>
      <c r="X1617"/>
    </row>
    <row r="1618" spans="1:24">
      <c r="A1618" t="s">
        <v>2810</v>
      </c>
      <c r="B1618" t="s">
        <v>2846</v>
      </c>
      <c r="C1618" t="s">
        <v>2364</v>
      </c>
      <c r="D1618" t="s">
        <v>2971</v>
      </c>
      <c r="E1618" t="s">
        <v>2497</v>
      </c>
      <c r="F1618" t="s">
        <v>3232</v>
      </c>
      <c r="G1618" t="s">
        <v>3238</v>
      </c>
      <c r="H1618">
        <v>132000</v>
      </c>
      <c r="I1618" t="s">
        <v>3255</v>
      </c>
      <c r="J1618" s="1">
        <v>44196</v>
      </c>
      <c r="K1618" s="1">
        <v>44196</v>
      </c>
      <c r="L1618">
        <v>20207039748</v>
      </c>
      <c r="M1618" t="s">
        <v>3863</v>
      </c>
      <c r="N1618" s="1">
        <v>44196</v>
      </c>
      <c r="O1618" t="str">
        <f t="shared" si="53"/>
        <v>정상</v>
      </c>
      <c r="P1618" t="str">
        <f t="shared" si="54"/>
        <v>엠피송내</v>
      </c>
      <c r="Q1618" t="s">
        <v>1954</v>
      </c>
      <c r="R1618"/>
      <c r="S1618"/>
      <c r="T1618"/>
      <c r="U1618"/>
      <c r="V1618"/>
      <c r="W1618" t="s">
        <v>3870</v>
      </c>
      <c r="X1618"/>
    </row>
    <row r="1619" spans="1:24">
      <c r="A1619" t="s">
        <v>2813</v>
      </c>
      <c r="B1619" t="s">
        <v>2689</v>
      </c>
      <c r="C1619" t="s">
        <v>2894</v>
      </c>
      <c r="D1619" t="s">
        <v>2048</v>
      </c>
      <c r="E1619" t="s">
        <v>3138</v>
      </c>
      <c r="F1619" t="s">
        <v>3231</v>
      </c>
      <c r="G1619" t="s">
        <v>3238</v>
      </c>
      <c r="H1619">
        <v>17000</v>
      </c>
      <c r="I1619" t="s">
        <v>3255</v>
      </c>
      <c r="J1619" s="1">
        <v>44196</v>
      </c>
      <c r="K1619" s="1">
        <v>44196</v>
      </c>
      <c r="L1619">
        <v>20207043887</v>
      </c>
      <c r="M1619" t="s">
        <v>3865</v>
      </c>
      <c r="N1619" s="1">
        <v>44196</v>
      </c>
      <c r="O1619" t="str">
        <f t="shared" si="53"/>
        <v>정상</v>
      </c>
      <c r="P1619" t="str">
        <f t="shared" si="54"/>
        <v>엠피송내</v>
      </c>
      <c r="Q1619" t="s">
        <v>1954</v>
      </c>
      <c r="R1619"/>
      <c r="S1619"/>
      <c r="T1619"/>
      <c r="U1619"/>
      <c r="V1619"/>
      <c r="W1619" t="s">
        <v>1958</v>
      </c>
      <c r="X1619"/>
    </row>
    <row r="1620" spans="1:24">
      <c r="A1620" t="s">
        <v>2810</v>
      </c>
      <c r="B1620" t="s">
        <v>2689</v>
      </c>
      <c r="C1620" t="s">
        <v>2895</v>
      </c>
      <c r="D1620" t="s">
        <v>2972</v>
      </c>
      <c r="E1620" t="s">
        <v>2529</v>
      </c>
      <c r="F1620" t="s">
        <v>3231</v>
      </c>
      <c r="G1620" t="s">
        <v>3239</v>
      </c>
      <c r="H1620">
        <v>74383</v>
      </c>
      <c r="I1620" t="s">
        <v>3255</v>
      </c>
      <c r="J1620" s="1">
        <v>44196</v>
      </c>
      <c r="K1620" s="1">
        <v>44196</v>
      </c>
      <c r="L1620">
        <v>20207036875</v>
      </c>
      <c r="M1620" t="s">
        <v>3865</v>
      </c>
      <c r="N1620" s="1">
        <v>44196</v>
      </c>
      <c r="O1620" t="str">
        <f t="shared" si="53"/>
        <v>정상</v>
      </c>
      <c r="P1620" t="str">
        <f t="shared" si="54"/>
        <v>엠피송내</v>
      </c>
      <c r="Q1620" t="s">
        <v>1954</v>
      </c>
      <c r="R1620"/>
      <c r="S1620"/>
      <c r="T1620"/>
      <c r="U1620"/>
      <c r="V1620"/>
      <c r="W1620" t="s">
        <v>1958</v>
      </c>
      <c r="X1620"/>
    </row>
    <row r="1621" spans="1:24">
      <c r="A1621" t="s">
        <v>2816</v>
      </c>
      <c r="B1621" t="s">
        <v>2850</v>
      </c>
      <c r="C1621" t="s">
        <v>2347</v>
      </c>
      <c r="D1621" t="s">
        <v>2973</v>
      </c>
      <c r="E1621" t="s">
        <v>2573</v>
      </c>
      <c r="F1621" t="s">
        <v>2177</v>
      </c>
      <c r="G1621" t="s">
        <v>3238</v>
      </c>
      <c r="H1621">
        <v>62700</v>
      </c>
      <c r="I1621" t="s">
        <v>3255</v>
      </c>
      <c r="J1621" s="1">
        <v>44196</v>
      </c>
      <c r="K1621" s="1">
        <v>44196</v>
      </c>
      <c r="L1621">
        <v>20207022170</v>
      </c>
      <c r="M1621" t="s">
        <v>3863</v>
      </c>
      <c r="N1621" s="1">
        <v>44196</v>
      </c>
      <c r="O1621" t="str">
        <f t="shared" si="53"/>
        <v>정상</v>
      </c>
      <c r="P1621" t="s">
        <v>6821</v>
      </c>
      <c r="Q1621" t="s">
        <v>1954</v>
      </c>
      <c r="R1621"/>
      <c r="S1621"/>
      <c r="T1621"/>
      <c r="U1621"/>
      <c r="V1621"/>
      <c r="W1621" t="s">
        <v>3870</v>
      </c>
      <c r="X1621"/>
    </row>
    <row r="1622" spans="1:24">
      <c r="A1622" t="s">
        <v>2811</v>
      </c>
      <c r="B1622" t="s">
        <v>2845</v>
      </c>
      <c r="C1622" t="s">
        <v>2358</v>
      </c>
      <c r="D1622" t="s">
        <v>2018</v>
      </c>
      <c r="E1622" t="s">
        <v>3139</v>
      </c>
      <c r="F1622" t="s">
        <v>3234</v>
      </c>
      <c r="G1622" t="s">
        <v>3239</v>
      </c>
      <c r="H1622">
        <v>36042</v>
      </c>
      <c r="I1622" t="s">
        <v>3255</v>
      </c>
      <c r="J1622" s="1">
        <v>44196</v>
      </c>
      <c r="K1622" s="1">
        <v>44196</v>
      </c>
      <c r="L1622">
        <v>20207028060</v>
      </c>
      <c r="M1622" t="s">
        <v>3863</v>
      </c>
      <c r="N1622" s="1">
        <v>44196</v>
      </c>
      <c r="O1622" t="str">
        <f t="shared" si="53"/>
        <v>정상</v>
      </c>
      <c r="P1622" t="str">
        <f t="shared" si="54"/>
        <v>엠피피스토스</v>
      </c>
      <c r="Q1622" t="s">
        <v>3869</v>
      </c>
      <c r="R1622"/>
      <c r="S1622"/>
      <c r="T1622"/>
      <c r="U1622"/>
      <c r="V1622"/>
      <c r="W1622" t="s">
        <v>1958</v>
      </c>
      <c r="X1622"/>
    </row>
    <row r="1623" spans="1:24">
      <c r="A1623" t="s">
        <v>2811</v>
      </c>
      <c r="B1623" t="s">
        <v>2845</v>
      </c>
      <c r="C1623" t="s">
        <v>2896</v>
      </c>
      <c r="D1623" t="s">
        <v>2974</v>
      </c>
      <c r="E1623" t="s">
        <v>3138</v>
      </c>
      <c r="F1623" t="s">
        <v>3230</v>
      </c>
      <c r="G1623" t="s">
        <v>3238</v>
      </c>
      <c r="H1623">
        <v>56000</v>
      </c>
      <c r="I1623" t="s">
        <v>3255</v>
      </c>
      <c r="J1623" s="1">
        <v>44196</v>
      </c>
      <c r="K1623" s="1">
        <v>44196</v>
      </c>
      <c r="L1623">
        <v>20207042766</v>
      </c>
      <c r="M1623" t="s">
        <v>3863</v>
      </c>
      <c r="N1623" s="1">
        <v>44196</v>
      </c>
      <c r="O1623" t="str">
        <f t="shared" si="53"/>
        <v>정상</v>
      </c>
      <c r="P1623" t="str">
        <f t="shared" si="54"/>
        <v>엠피피스토스</v>
      </c>
      <c r="Q1623" t="s">
        <v>1954</v>
      </c>
      <c r="R1623"/>
      <c r="S1623"/>
      <c r="T1623"/>
      <c r="U1623"/>
      <c r="V1623"/>
      <c r="W1623" t="s">
        <v>1958</v>
      </c>
      <c r="X1623"/>
    </row>
    <row r="1624" spans="1:24">
      <c r="A1624" t="s">
        <v>2812</v>
      </c>
      <c r="B1624" t="s">
        <v>2847</v>
      </c>
      <c r="C1624" t="s">
        <v>2897</v>
      </c>
      <c r="D1624" t="s">
        <v>2975</v>
      </c>
      <c r="E1624" t="s">
        <v>3140</v>
      </c>
      <c r="F1624" t="s">
        <v>3233</v>
      </c>
      <c r="G1624" t="s">
        <v>3243</v>
      </c>
      <c r="H1624">
        <v>30000</v>
      </c>
      <c r="I1624" t="s">
        <v>3255</v>
      </c>
      <c r="J1624" s="1">
        <v>44196</v>
      </c>
      <c r="K1624" s="1">
        <v>44196</v>
      </c>
      <c r="L1624">
        <v>20207040931</v>
      </c>
      <c r="M1624" t="s">
        <v>3864</v>
      </c>
      <c r="N1624" s="1">
        <v>44196</v>
      </c>
      <c r="O1624" t="str">
        <f t="shared" si="53"/>
        <v>정상</v>
      </c>
      <c r="P1624" t="str">
        <f t="shared" si="54"/>
        <v>엠피상동</v>
      </c>
      <c r="Q1624" t="s">
        <v>1954</v>
      </c>
      <c r="R1624"/>
      <c r="S1624"/>
      <c r="T1624"/>
      <c r="U1624"/>
      <c r="V1624"/>
      <c r="W1624" t="s">
        <v>1958</v>
      </c>
      <c r="X1624"/>
    </row>
    <row r="1625" spans="1:24">
      <c r="A1625" t="s">
        <v>2819</v>
      </c>
      <c r="B1625" t="s">
        <v>2855</v>
      </c>
      <c r="C1625" t="s">
        <v>2237</v>
      </c>
      <c r="D1625" t="s">
        <v>2095</v>
      </c>
      <c r="E1625" t="s">
        <v>3137</v>
      </c>
      <c r="F1625" t="s">
        <v>3236</v>
      </c>
      <c r="G1625" t="s">
        <v>3238</v>
      </c>
      <c r="H1625">
        <v>34530</v>
      </c>
      <c r="I1625" t="s">
        <v>3255</v>
      </c>
      <c r="J1625" s="1">
        <v>44196</v>
      </c>
      <c r="K1625" s="1">
        <v>44196</v>
      </c>
      <c r="L1625">
        <v>20207040963</v>
      </c>
      <c r="M1625" t="s">
        <v>3863</v>
      </c>
      <c r="N1625" s="1">
        <v>44196</v>
      </c>
      <c r="O1625" t="str">
        <f t="shared" si="53"/>
        <v>정상</v>
      </c>
      <c r="P1625" t="str">
        <f t="shared" si="54"/>
        <v>엠피의정부</v>
      </c>
      <c r="Q1625" t="s">
        <v>1954</v>
      </c>
      <c r="R1625"/>
      <c r="S1625"/>
      <c r="T1625"/>
      <c r="U1625"/>
      <c r="V1625"/>
      <c r="W1625" t="s">
        <v>1958</v>
      </c>
      <c r="X1625"/>
    </row>
    <row r="1626" spans="1:24">
      <c r="A1626" t="s">
        <v>2820</v>
      </c>
      <c r="B1626"/>
      <c r="C1626"/>
      <c r="D1626" t="s">
        <v>2466</v>
      </c>
      <c r="E1626" t="s">
        <v>3141</v>
      </c>
      <c r="F1626" t="s">
        <v>3237</v>
      </c>
      <c r="G1626" t="s">
        <v>3244</v>
      </c>
      <c r="H1626">
        <v>35200</v>
      </c>
      <c r="I1626" t="s">
        <v>3255</v>
      </c>
      <c r="J1626" s="1">
        <v>44196</v>
      </c>
      <c r="K1626" s="1">
        <v>44196</v>
      </c>
      <c r="L1626">
        <v>20207038538</v>
      </c>
      <c r="M1626" t="s">
        <v>3866</v>
      </c>
      <c r="N1626" s="1">
        <v>44196</v>
      </c>
      <c r="O1626" t="str">
        <f t="shared" si="53"/>
        <v>정상</v>
      </c>
      <c r="P1626" t="str">
        <f t="shared" si="54"/>
        <v>엠피조은</v>
      </c>
      <c r="Q1626" t="s">
        <v>1954</v>
      </c>
      <c r="R1626"/>
      <c r="S1626"/>
      <c r="T1626"/>
      <c r="U1626"/>
      <c r="V1626"/>
      <c r="W1626" t="s">
        <v>1958</v>
      </c>
      <c r="X1626"/>
    </row>
    <row r="1627" spans="1:24">
      <c r="A1627" t="s">
        <v>2815</v>
      </c>
      <c r="B1627" t="s">
        <v>2852</v>
      </c>
      <c r="C1627" t="s">
        <v>2346</v>
      </c>
      <c r="D1627" t="s">
        <v>2976</v>
      </c>
      <c r="E1627" t="s">
        <v>2573</v>
      </c>
      <c r="F1627" t="s">
        <v>3231</v>
      </c>
      <c r="G1627" t="s">
        <v>3238</v>
      </c>
      <c r="H1627">
        <v>22800</v>
      </c>
      <c r="I1627" t="s">
        <v>3255</v>
      </c>
      <c r="J1627" s="1">
        <v>44196</v>
      </c>
      <c r="K1627" s="1">
        <v>44196</v>
      </c>
      <c r="L1627">
        <v>20207028958</v>
      </c>
      <c r="M1627" t="s">
        <v>3863</v>
      </c>
      <c r="N1627" s="1">
        <v>44196</v>
      </c>
      <c r="O1627" t="str">
        <f t="shared" si="53"/>
        <v>정상</v>
      </c>
      <c r="P1627" t="s">
        <v>988</v>
      </c>
      <c r="Q1627" t="s">
        <v>1954</v>
      </c>
      <c r="R1627"/>
      <c r="S1627"/>
      <c r="T1627"/>
      <c r="U1627"/>
      <c r="V1627"/>
      <c r="W1627" t="s">
        <v>1958</v>
      </c>
      <c r="X1627"/>
    </row>
    <row r="1628" spans="1:24">
      <c r="A1628" t="s">
        <v>615</v>
      </c>
      <c r="B1628"/>
      <c r="C1628"/>
      <c r="D1628" t="s">
        <v>2067</v>
      </c>
      <c r="E1628" t="s">
        <v>3136</v>
      </c>
      <c r="F1628" t="s">
        <v>3231</v>
      </c>
      <c r="G1628" t="s">
        <v>3238</v>
      </c>
      <c r="H1628">
        <v>67464</v>
      </c>
      <c r="I1628" t="s">
        <v>3255</v>
      </c>
      <c r="J1628" s="1">
        <v>44196</v>
      </c>
      <c r="K1628" s="1">
        <v>44196</v>
      </c>
      <c r="L1628">
        <v>20207045826</v>
      </c>
      <c r="M1628" t="s">
        <v>3863</v>
      </c>
      <c r="N1628" s="1">
        <v>44196</v>
      </c>
      <c r="O1628" t="str">
        <f t="shared" si="53"/>
        <v>정상</v>
      </c>
      <c r="P1628" t="s">
        <v>6821</v>
      </c>
      <c r="Q1628" t="s">
        <v>1954</v>
      </c>
      <c r="R1628"/>
      <c r="S1628"/>
      <c r="T1628"/>
      <c r="U1628"/>
      <c r="V1628"/>
      <c r="W1628" t="s">
        <v>3870</v>
      </c>
      <c r="X1628"/>
    </row>
    <row r="1629" spans="1:24">
      <c r="A1629" t="s">
        <v>1965</v>
      </c>
      <c r="B1629"/>
      <c r="C1629"/>
      <c r="D1629" t="s">
        <v>2421</v>
      </c>
      <c r="E1629" t="s">
        <v>2591</v>
      </c>
      <c r="F1629" t="s">
        <v>2177</v>
      </c>
      <c r="G1629" t="s">
        <v>3238</v>
      </c>
      <c r="H1629">
        <v>12081</v>
      </c>
      <c r="I1629" t="s">
        <v>3255</v>
      </c>
      <c r="J1629" s="1">
        <v>44196</v>
      </c>
      <c r="K1629" s="1">
        <v>44196</v>
      </c>
      <c r="L1629">
        <v>42045710580000</v>
      </c>
      <c r="M1629" t="s">
        <v>3863</v>
      </c>
      <c r="N1629" s="1">
        <v>44196</v>
      </c>
      <c r="O1629" t="str">
        <f t="shared" si="53"/>
        <v>정상</v>
      </c>
      <c r="P1629" t="str">
        <f t="shared" si="54"/>
        <v>엠피가온</v>
      </c>
      <c r="Q1629" t="s">
        <v>1954</v>
      </c>
      <c r="R1629"/>
      <c r="S1629"/>
      <c r="T1629"/>
      <c r="U1629"/>
      <c r="V1629"/>
      <c r="W1629" t="s">
        <v>3870</v>
      </c>
      <c r="X1629" s="1">
        <v>47848</v>
      </c>
    </row>
    <row r="1630" spans="1:24">
      <c r="A1630" t="s">
        <v>2817</v>
      </c>
      <c r="B1630" t="s">
        <v>2852</v>
      </c>
      <c r="C1630" t="s">
        <v>2346</v>
      </c>
      <c r="D1630" t="s">
        <v>2135</v>
      </c>
      <c r="E1630" t="s">
        <v>3133</v>
      </c>
      <c r="F1630" t="s">
        <v>3234</v>
      </c>
      <c r="G1630" t="s">
        <v>3238</v>
      </c>
      <c r="H1630">
        <v>73870</v>
      </c>
      <c r="I1630" t="s">
        <v>3255</v>
      </c>
      <c r="J1630" s="1">
        <v>44196</v>
      </c>
      <c r="K1630" s="1">
        <v>44196</v>
      </c>
      <c r="L1630">
        <v>42042331620000</v>
      </c>
      <c r="M1630" t="s">
        <v>3865</v>
      </c>
      <c r="N1630" s="1">
        <v>44196</v>
      </c>
      <c r="O1630" t="str">
        <f t="shared" si="53"/>
        <v>정상</v>
      </c>
      <c r="P1630" t="s">
        <v>6833</v>
      </c>
      <c r="Q1630" t="s">
        <v>1954</v>
      </c>
      <c r="R1630"/>
      <c r="S1630"/>
      <c r="T1630"/>
      <c r="U1630"/>
      <c r="V1630"/>
      <c r="W1630" t="s">
        <v>1958</v>
      </c>
      <c r="X1630"/>
    </row>
    <row r="1631" spans="1:24">
      <c r="A1631" t="s">
        <v>2821</v>
      </c>
      <c r="B1631"/>
      <c r="C1631"/>
      <c r="D1631" t="s">
        <v>2977</v>
      </c>
      <c r="E1631" t="s">
        <v>3142</v>
      </c>
      <c r="F1631" t="s">
        <v>3231</v>
      </c>
      <c r="G1631" t="s">
        <v>3239</v>
      </c>
      <c r="H1631">
        <v>26210</v>
      </c>
      <c r="I1631" t="s">
        <v>3255</v>
      </c>
      <c r="J1631" s="1">
        <v>44196</v>
      </c>
      <c r="K1631" s="1">
        <v>44196</v>
      </c>
      <c r="L1631">
        <v>42042338760000</v>
      </c>
      <c r="M1631" t="s">
        <v>3863</v>
      </c>
      <c r="N1631" s="1">
        <v>44196</v>
      </c>
      <c r="O1631" t="str">
        <f t="shared" si="53"/>
        <v>정상</v>
      </c>
      <c r="P1631" t="str">
        <f t="shared" si="54"/>
        <v>엠피가온</v>
      </c>
      <c r="Q1631" t="s">
        <v>1954</v>
      </c>
      <c r="R1631"/>
      <c r="S1631"/>
      <c r="T1631"/>
      <c r="U1631"/>
      <c r="V1631"/>
      <c r="W1631" t="s">
        <v>1958</v>
      </c>
      <c r="X1631"/>
    </row>
    <row r="1632" spans="1:24">
      <c r="A1632" t="s">
        <v>2816</v>
      </c>
      <c r="B1632" t="s">
        <v>2850</v>
      </c>
      <c r="C1632" t="s">
        <v>2347</v>
      </c>
      <c r="D1632" t="s">
        <v>2037</v>
      </c>
      <c r="E1632" t="s">
        <v>2623</v>
      </c>
      <c r="F1632" t="s">
        <v>3234</v>
      </c>
      <c r="G1632" t="s">
        <v>3238</v>
      </c>
      <c r="H1632">
        <v>56730</v>
      </c>
      <c r="I1632" t="s">
        <v>3255</v>
      </c>
      <c r="J1632" s="1">
        <v>44196</v>
      </c>
      <c r="K1632" s="1">
        <v>44196</v>
      </c>
      <c r="L1632">
        <v>42042326540000</v>
      </c>
      <c r="M1632" t="s">
        <v>3865</v>
      </c>
      <c r="N1632" s="1">
        <v>44196</v>
      </c>
      <c r="O1632" t="str">
        <f t="shared" si="53"/>
        <v>정상</v>
      </c>
      <c r="P1632" t="s">
        <v>6821</v>
      </c>
      <c r="Q1632" t="s">
        <v>1952</v>
      </c>
      <c r="R1632"/>
      <c r="S1632"/>
      <c r="T1632"/>
      <c r="U1632"/>
      <c r="V1632"/>
      <c r="W1632" t="s">
        <v>1958</v>
      </c>
      <c r="X1632"/>
    </row>
    <row r="1633" spans="1:24">
      <c r="A1633" t="s">
        <v>2816</v>
      </c>
      <c r="B1633" t="s">
        <v>2856</v>
      </c>
      <c r="C1633" t="s">
        <v>2898</v>
      </c>
      <c r="D1633" t="s">
        <v>2976</v>
      </c>
      <c r="E1633" t="s">
        <v>2623</v>
      </c>
      <c r="F1633" t="s">
        <v>3236</v>
      </c>
      <c r="G1633" t="s">
        <v>3238</v>
      </c>
      <c r="H1633">
        <v>53525</v>
      </c>
      <c r="I1633" t="s">
        <v>3255</v>
      </c>
      <c r="J1633" s="1">
        <v>44196</v>
      </c>
      <c r="K1633" s="1">
        <v>44196</v>
      </c>
      <c r="L1633">
        <v>42042331450000</v>
      </c>
      <c r="M1633" t="s">
        <v>3865</v>
      </c>
      <c r="N1633" s="1">
        <v>44196</v>
      </c>
      <c r="O1633" t="str">
        <f t="shared" si="53"/>
        <v>정상</v>
      </c>
      <c r="P1633" t="s">
        <v>6831</v>
      </c>
      <c r="Q1633" t="s">
        <v>1952</v>
      </c>
      <c r="R1633"/>
      <c r="S1633"/>
      <c r="T1633"/>
      <c r="U1633"/>
      <c r="V1633"/>
      <c r="W1633" t="s">
        <v>1958</v>
      </c>
      <c r="X1633"/>
    </row>
    <row r="1634" spans="1:24">
      <c r="A1634" t="s">
        <v>1965</v>
      </c>
      <c r="B1634"/>
      <c r="C1634"/>
      <c r="D1634" t="s">
        <v>2977</v>
      </c>
      <c r="E1634" t="s">
        <v>3132</v>
      </c>
      <c r="F1634" t="s">
        <v>3232</v>
      </c>
      <c r="G1634" t="s">
        <v>3238</v>
      </c>
      <c r="H1634">
        <v>34475</v>
      </c>
      <c r="I1634" t="s">
        <v>3255</v>
      </c>
      <c r="J1634" s="1">
        <v>44196</v>
      </c>
      <c r="K1634" s="1">
        <v>44196</v>
      </c>
      <c r="L1634">
        <v>42042338780000</v>
      </c>
      <c r="M1634" t="s">
        <v>3863</v>
      </c>
      <c r="N1634" s="1">
        <v>44196</v>
      </c>
      <c r="O1634" t="str">
        <f t="shared" si="53"/>
        <v>정상</v>
      </c>
      <c r="P1634" t="str">
        <f t="shared" si="54"/>
        <v>엠피가온</v>
      </c>
      <c r="Q1634" t="s">
        <v>1954</v>
      </c>
      <c r="R1634"/>
      <c r="S1634"/>
      <c r="T1634"/>
      <c r="U1634"/>
      <c r="V1634"/>
      <c r="W1634" t="s">
        <v>3870</v>
      </c>
      <c r="X1634"/>
    </row>
    <row r="1635" spans="1:24">
      <c r="A1635" t="s">
        <v>2816</v>
      </c>
      <c r="B1635" t="s">
        <v>2852</v>
      </c>
      <c r="C1635" t="s">
        <v>2346</v>
      </c>
      <c r="D1635" t="s">
        <v>2135</v>
      </c>
      <c r="E1635" t="s">
        <v>2625</v>
      </c>
      <c r="F1635" t="s">
        <v>3233</v>
      </c>
      <c r="G1635" t="s">
        <v>3239</v>
      </c>
      <c r="H1635">
        <v>31056</v>
      </c>
      <c r="I1635" t="s">
        <v>3255</v>
      </c>
      <c r="J1635" s="1">
        <v>44196</v>
      </c>
      <c r="K1635" s="1">
        <v>44196</v>
      </c>
      <c r="L1635">
        <v>42042330620000</v>
      </c>
      <c r="M1635" t="s">
        <v>3863</v>
      </c>
      <c r="N1635" s="1">
        <v>44196</v>
      </c>
      <c r="O1635" t="str">
        <f t="shared" si="53"/>
        <v>정상</v>
      </c>
      <c r="P1635" t="s">
        <v>988</v>
      </c>
      <c r="Q1635" t="s">
        <v>3868</v>
      </c>
      <c r="R1635"/>
      <c r="S1635"/>
      <c r="T1635"/>
      <c r="U1635"/>
      <c r="V1635"/>
      <c r="W1635" t="s">
        <v>1958</v>
      </c>
      <c r="X1635"/>
    </row>
    <row r="1636" spans="1:24">
      <c r="A1636" t="s">
        <v>2818</v>
      </c>
      <c r="B1636" t="s">
        <v>2857</v>
      </c>
      <c r="C1636" t="s">
        <v>2899</v>
      </c>
      <c r="D1636" t="s">
        <v>2104</v>
      </c>
      <c r="E1636" t="s">
        <v>3143</v>
      </c>
      <c r="F1636" t="s">
        <v>3231</v>
      </c>
      <c r="G1636" t="s">
        <v>3238</v>
      </c>
      <c r="H1636">
        <v>65940</v>
      </c>
      <c r="I1636" t="s">
        <v>3255</v>
      </c>
      <c r="J1636" s="1">
        <v>44196</v>
      </c>
      <c r="K1636" s="1">
        <v>44196</v>
      </c>
      <c r="L1636">
        <v>42042337990000</v>
      </c>
      <c r="M1636" t="s">
        <v>3864</v>
      </c>
      <c r="N1636" s="1">
        <v>44196</v>
      </c>
      <c r="O1636" t="str">
        <f t="shared" si="53"/>
        <v>정상</v>
      </c>
      <c r="P1636" t="str">
        <f t="shared" si="54"/>
        <v>엠피성공</v>
      </c>
      <c r="Q1636" t="s">
        <v>1954</v>
      </c>
      <c r="R1636"/>
      <c r="S1636"/>
      <c r="T1636"/>
      <c r="U1636"/>
      <c r="V1636"/>
      <c r="W1636" t="s">
        <v>1958</v>
      </c>
      <c r="X1636"/>
    </row>
    <row r="1637" spans="1:24">
      <c r="A1637" t="s">
        <v>2816</v>
      </c>
      <c r="B1637" t="s">
        <v>2852</v>
      </c>
      <c r="C1637"/>
      <c r="D1637" t="s">
        <v>2978</v>
      </c>
      <c r="E1637" t="s">
        <v>2592</v>
      </c>
      <c r="F1637" t="s">
        <v>3230</v>
      </c>
      <c r="G1637" t="s">
        <v>3239</v>
      </c>
      <c r="H1637">
        <v>25855</v>
      </c>
      <c r="I1637" t="s">
        <v>3255</v>
      </c>
      <c r="J1637" s="1">
        <v>44196</v>
      </c>
      <c r="K1637" s="1">
        <v>44196</v>
      </c>
      <c r="L1637">
        <v>42042332260000</v>
      </c>
      <c r="M1637" t="s">
        <v>3863</v>
      </c>
      <c r="N1637" s="1">
        <v>44196</v>
      </c>
      <c r="O1637" t="str">
        <f t="shared" si="53"/>
        <v>정상</v>
      </c>
      <c r="P1637" t="s">
        <v>6831</v>
      </c>
      <c r="Q1637" t="s">
        <v>1954</v>
      </c>
      <c r="R1637"/>
      <c r="S1637"/>
      <c r="T1637"/>
      <c r="U1637"/>
      <c r="V1637"/>
      <c r="W1637" t="s">
        <v>1958</v>
      </c>
      <c r="X1637"/>
    </row>
    <row r="1638" spans="1:24">
      <c r="A1638" t="s">
        <v>2817</v>
      </c>
      <c r="B1638" t="s">
        <v>2852</v>
      </c>
      <c r="C1638" t="s">
        <v>2900</v>
      </c>
      <c r="D1638" t="s">
        <v>2135</v>
      </c>
      <c r="E1638" t="s">
        <v>2639</v>
      </c>
      <c r="F1638" t="s">
        <v>3234</v>
      </c>
      <c r="G1638" t="s">
        <v>3245</v>
      </c>
      <c r="H1638">
        <v>29860</v>
      </c>
      <c r="I1638" t="s">
        <v>3255</v>
      </c>
      <c r="J1638" s="1">
        <v>44196</v>
      </c>
      <c r="K1638" s="1">
        <v>44196</v>
      </c>
      <c r="L1638">
        <v>42042338280000</v>
      </c>
      <c r="M1638" t="s">
        <v>3863</v>
      </c>
      <c r="N1638" s="1">
        <v>44196</v>
      </c>
      <c r="O1638" t="str">
        <f t="shared" si="53"/>
        <v>정상</v>
      </c>
      <c r="P1638" t="s">
        <v>6831</v>
      </c>
      <c r="Q1638" t="s">
        <v>1954</v>
      </c>
      <c r="R1638"/>
      <c r="S1638"/>
      <c r="T1638"/>
      <c r="U1638"/>
      <c r="V1638"/>
      <c r="W1638" t="s">
        <v>3870</v>
      </c>
      <c r="X1638"/>
    </row>
    <row r="1639" spans="1:24">
      <c r="A1639" t="s">
        <v>2817</v>
      </c>
      <c r="B1639" t="s">
        <v>2852</v>
      </c>
      <c r="C1639" t="s">
        <v>2898</v>
      </c>
      <c r="D1639" t="s">
        <v>2135</v>
      </c>
      <c r="E1639" t="s">
        <v>3143</v>
      </c>
      <c r="F1639" t="s">
        <v>3231</v>
      </c>
      <c r="G1639" t="s">
        <v>3238</v>
      </c>
      <c r="H1639">
        <v>38187</v>
      </c>
      <c r="I1639" t="s">
        <v>3255</v>
      </c>
      <c r="J1639" s="1">
        <v>44196</v>
      </c>
      <c r="K1639" s="1">
        <v>44196</v>
      </c>
      <c r="L1639">
        <v>42042338530000</v>
      </c>
      <c r="M1639" t="s">
        <v>3865</v>
      </c>
      <c r="N1639" s="1">
        <v>44196</v>
      </c>
      <c r="O1639" t="str">
        <f t="shared" si="53"/>
        <v>정상</v>
      </c>
      <c r="P1639" t="s">
        <v>988</v>
      </c>
      <c r="Q1639" t="s">
        <v>1954</v>
      </c>
      <c r="R1639"/>
      <c r="S1639"/>
      <c r="T1639"/>
      <c r="U1639"/>
      <c r="V1639"/>
      <c r="W1639" t="s">
        <v>3870</v>
      </c>
      <c r="X1639"/>
    </row>
    <row r="1640" spans="1:24">
      <c r="A1640" t="s">
        <v>2811</v>
      </c>
      <c r="B1640" t="s">
        <v>2845</v>
      </c>
      <c r="C1640" t="s">
        <v>2901</v>
      </c>
      <c r="D1640" t="s">
        <v>2121</v>
      </c>
      <c r="E1640" t="s">
        <v>2550</v>
      </c>
      <c r="F1640" t="s">
        <v>3237</v>
      </c>
      <c r="G1640" t="s">
        <v>3238</v>
      </c>
      <c r="H1640">
        <v>10000</v>
      </c>
      <c r="I1640" t="s">
        <v>3255</v>
      </c>
      <c r="J1640" s="1">
        <v>44196</v>
      </c>
      <c r="K1640" s="1">
        <v>44196</v>
      </c>
      <c r="L1640" t="s">
        <v>3269</v>
      </c>
      <c r="M1640" t="s">
        <v>3866</v>
      </c>
      <c r="N1640" s="1">
        <v>44196</v>
      </c>
      <c r="O1640" t="str">
        <f t="shared" si="53"/>
        <v>정상</v>
      </c>
      <c r="P1640" t="str">
        <f t="shared" si="54"/>
        <v>엠피피스토스</v>
      </c>
      <c r="Q1640" t="s">
        <v>1954</v>
      </c>
      <c r="R1640"/>
      <c r="S1640"/>
      <c r="T1640"/>
      <c r="U1640"/>
      <c r="V1640"/>
      <c r="W1640" t="s">
        <v>1958</v>
      </c>
      <c r="X1640" s="1">
        <v>51501</v>
      </c>
    </row>
    <row r="1641" spans="1:24">
      <c r="A1641" t="s">
        <v>2814</v>
      </c>
      <c r="B1641" t="s">
        <v>2848</v>
      </c>
      <c r="C1641" t="s">
        <v>2237</v>
      </c>
      <c r="D1641" t="s">
        <v>2095</v>
      </c>
      <c r="E1641" t="s">
        <v>2523</v>
      </c>
      <c r="F1641" t="s">
        <v>3237</v>
      </c>
      <c r="G1641" t="s">
        <v>3238</v>
      </c>
      <c r="H1641">
        <v>25000</v>
      </c>
      <c r="I1641" t="s">
        <v>3256</v>
      </c>
      <c r="J1641" s="1">
        <v>44196</v>
      </c>
      <c r="K1641" s="1">
        <v>44215</v>
      </c>
      <c r="L1641" t="s">
        <v>3270</v>
      </c>
      <c r="M1641" t="s">
        <v>3863</v>
      </c>
      <c r="N1641" s="1">
        <v>44196</v>
      </c>
      <c r="O1641" t="str">
        <f t="shared" si="53"/>
        <v>정상2</v>
      </c>
      <c r="P1641" t="str">
        <f t="shared" si="54"/>
        <v>엠피의정부</v>
      </c>
      <c r="Q1641" t="s">
        <v>1954</v>
      </c>
      <c r="R1641"/>
      <c r="S1641"/>
      <c r="T1641"/>
      <c r="U1641"/>
      <c r="V1641"/>
      <c r="W1641" t="s">
        <v>1958</v>
      </c>
      <c r="X1641" s="1">
        <v>51501</v>
      </c>
    </row>
    <row r="1642" spans="1:24">
      <c r="A1642" t="s">
        <v>2822</v>
      </c>
      <c r="B1642" t="s">
        <v>2858</v>
      </c>
      <c r="C1642" t="s">
        <v>2902</v>
      </c>
      <c r="D1642" t="s">
        <v>2979</v>
      </c>
      <c r="E1642" t="s">
        <v>2550</v>
      </c>
      <c r="F1642" t="s">
        <v>3233</v>
      </c>
      <c r="G1642" t="s">
        <v>3238</v>
      </c>
      <c r="H1642">
        <v>108000</v>
      </c>
      <c r="I1642" t="s">
        <v>3255</v>
      </c>
      <c r="J1642" s="1">
        <v>44196</v>
      </c>
      <c r="K1642" s="1">
        <v>44196</v>
      </c>
      <c r="L1642" t="s">
        <v>3271</v>
      </c>
      <c r="M1642" t="s">
        <v>3864</v>
      </c>
      <c r="N1642" s="1">
        <v>44196</v>
      </c>
      <c r="O1642" t="str">
        <f t="shared" si="53"/>
        <v>정상</v>
      </c>
      <c r="P1642" t="str">
        <f t="shared" si="54"/>
        <v>엠피경기</v>
      </c>
      <c r="Q1642" t="s">
        <v>1954</v>
      </c>
      <c r="R1642"/>
      <c r="S1642"/>
      <c r="T1642"/>
      <c r="U1642"/>
      <c r="V1642"/>
      <c r="W1642" t="s">
        <v>1960</v>
      </c>
      <c r="X1642" s="1">
        <v>44196</v>
      </c>
    </row>
    <row r="1643" spans="1:24">
      <c r="A1643" t="s">
        <v>2809</v>
      </c>
      <c r="B1643" t="s">
        <v>2845</v>
      </c>
      <c r="C1643" t="s">
        <v>2901</v>
      </c>
      <c r="D1643" t="s">
        <v>2121</v>
      </c>
      <c r="E1643" t="s">
        <v>2523</v>
      </c>
      <c r="F1643" t="s">
        <v>3235</v>
      </c>
      <c r="G1643" t="s">
        <v>3238</v>
      </c>
      <c r="H1643">
        <v>120000</v>
      </c>
      <c r="I1643" t="s">
        <v>3255</v>
      </c>
      <c r="J1643" s="1">
        <v>44196</v>
      </c>
      <c r="K1643" s="1">
        <v>44196</v>
      </c>
      <c r="L1643" t="s">
        <v>3272</v>
      </c>
      <c r="M1643" t="s">
        <v>3865</v>
      </c>
      <c r="N1643" s="1">
        <v>44196</v>
      </c>
      <c r="O1643" t="str">
        <f t="shared" si="53"/>
        <v>정상</v>
      </c>
      <c r="P1643" t="str">
        <f t="shared" si="54"/>
        <v>엠피피스토스</v>
      </c>
      <c r="Q1643" t="s">
        <v>3869</v>
      </c>
      <c r="R1643"/>
      <c r="S1643"/>
      <c r="T1643"/>
      <c r="U1643"/>
      <c r="V1643"/>
      <c r="W1643" t="s">
        <v>1958</v>
      </c>
      <c r="X1643" s="1">
        <v>55153</v>
      </c>
    </row>
    <row r="1644" spans="1:24">
      <c r="A1644" t="s">
        <v>2811</v>
      </c>
      <c r="B1644" t="s">
        <v>2845</v>
      </c>
      <c r="C1644" t="s">
        <v>2341</v>
      </c>
      <c r="D1644" t="s">
        <v>2121</v>
      </c>
      <c r="E1644" t="s">
        <v>2523</v>
      </c>
      <c r="F1644" t="s">
        <v>2177</v>
      </c>
      <c r="G1644" t="s">
        <v>3238</v>
      </c>
      <c r="H1644">
        <v>62000</v>
      </c>
      <c r="I1644" t="s">
        <v>3255</v>
      </c>
      <c r="J1644" s="1">
        <v>44196</v>
      </c>
      <c r="K1644" s="1">
        <v>44196</v>
      </c>
      <c r="L1644" t="s">
        <v>3273</v>
      </c>
      <c r="M1644" t="s">
        <v>3863</v>
      </c>
      <c r="N1644" s="1">
        <v>44196</v>
      </c>
      <c r="O1644" t="str">
        <f t="shared" si="53"/>
        <v>정상</v>
      </c>
      <c r="P1644" t="str">
        <f t="shared" si="54"/>
        <v>엠피피스토스</v>
      </c>
      <c r="Q1644" t="s">
        <v>1954</v>
      </c>
      <c r="R1644"/>
      <c r="S1644"/>
      <c r="T1644"/>
      <c r="U1644"/>
      <c r="V1644"/>
      <c r="W1644" t="s">
        <v>1958</v>
      </c>
      <c r="X1644" s="1">
        <v>51501</v>
      </c>
    </row>
    <row r="1645" spans="1:24">
      <c r="A1645" t="s">
        <v>2818</v>
      </c>
      <c r="B1645" t="s">
        <v>2857</v>
      </c>
      <c r="C1645" t="s">
        <v>2891</v>
      </c>
      <c r="D1645" t="s">
        <v>2051</v>
      </c>
      <c r="E1645" t="s">
        <v>2648</v>
      </c>
      <c r="F1645" t="s">
        <v>3231</v>
      </c>
      <c r="G1645" t="s">
        <v>3239</v>
      </c>
      <c r="H1645">
        <v>8760</v>
      </c>
      <c r="I1645" t="s">
        <v>3255</v>
      </c>
      <c r="J1645" s="1">
        <v>44196</v>
      </c>
      <c r="K1645" s="1">
        <v>44196</v>
      </c>
      <c r="L1645" t="s">
        <v>3274</v>
      </c>
      <c r="M1645" t="s">
        <v>3863</v>
      </c>
      <c r="N1645" s="1">
        <v>44196</v>
      </c>
      <c r="O1645" t="str">
        <f t="shared" si="53"/>
        <v>정상</v>
      </c>
      <c r="P1645" t="str">
        <f t="shared" si="54"/>
        <v>엠피성공</v>
      </c>
      <c r="Q1645" t="s">
        <v>1954</v>
      </c>
      <c r="R1645"/>
      <c r="S1645"/>
      <c r="T1645"/>
      <c r="U1645"/>
      <c r="V1645"/>
      <c r="W1645" t="s">
        <v>1958</v>
      </c>
      <c r="X1645" s="1">
        <v>49674</v>
      </c>
    </row>
    <row r="1646" spans="1:24">
      <c r="A1646" t="s">
        <v>2823</v>
      </c>
      <c r="B1646" t="s">
        <v>2859</v>
      </c>
      <c r="C1646" t="s">
        <v>2903</v>
      </c>
      <c r="D1646" t="s">
        <v>2980</v>
      </c>
      <c r="E1646" t="s">
        <v>2523</v>
      </c>
      <c r="F1646" t="s">
        <v>3234</v>
      </c>
      <c r="G1646" t="s">
        <v>3238</v>
      </c>
      <c r="H1646">
        <v>37960</v>
      </c>
      <c r="I1646" t="s">
        <v>3255</v>
      </c>
      <c r="J1646" s="1">
        <v>44196</v>
      </c>
      <c r="K1646" s="1">
        <v>44196</v>
      </c>
      <c r="L1646" t="s">
        <v>3275</v>
      </c>
      <c r="M1646" t="s">
        <v>3865</v>
      </c>
      <c r="N1646" s="1">
        <v>44196</v>
      </c>
      <c r="O1646" t="str">
        <f t="shared" si="53"/>
        <v>정상</v>
      </c>
      <c r="P1646" t="str">
        <f t="shared" si="54"/>
        <v>엠피조은</v>
      </c>
      <c r="Q1646" t="s">
        <v>1954</v>
      </c>
      <c r="R1646"/>
      <c r="S1646"/>
      <c r="T1646"/>
      <c r="U1646"/>
      <c r="V1646"/>
      <c r="W1646" t="s">
        <v>1958</v>
      </c>
      <c r="X1646" s="1">
        <v>55153</v>
      </c>
    </row>
    <row r="1647" spans="1:24">
      <c r="A1647" t="s">
        <v>2809</v>
      </c>
      <c r="B1647" t="s">
        <v>2845</v>
      </c>
      <c r="C1647" t="s">
        <v>2901</v>
      </c>
      <c r="D1647" t="s">
        <v>2981</v>
      </c>
      <c r="E1647" t="s">
        <v>3144</v>
      </c>
      <c r="F1647" t="s">
        <v>3235</v>
      </c>
      <c r="G1647" t="s">
        <v>3238</v>
      </c>
      <c r="H1647">
        <v>74200</v>
      </c>
      <c r="I1647" t="s">
        <v>3255</v>
      </c>
      <c r="J1647" s="1">
        <v>44196</v>
      </c>
      <c r="K1647" s="1">
        <v>44196</v>
      </c>
      <c r="L1647" t="s">
        <v>3276</v>
      </c>
      <c r="M1647" t="s">
        <v>3863</v>
      </c>
      <c r="N1647" s="1">
        <v>44196</v>
      </c>
      <c r="O1647" t="str">
        <f t="shared" si="53"/>
        <v>정상</v>
      </c>
      <c r="P1647" t="str">
        <f t="shared" si="54"/>
        <v>엠피피스토스</v>
      </c>
      <c r="Q1647" t="s">
        <v>1954</v>
      </c>
      <c r="R1647"/>
      <c r="S1647"/>
      <c r="T1647"/>
      <c r="U1647"/>
      <c r="V1647"/>
      <c r="W1647" t="s">
        <v>3870</v>
      </c>
      <c r="X1647" s="1">
        <v>73050</v>
      </c>
    </row>
    <row r="1648" spans="1:24">
      <c r="A1648" t="s">
        <v>2809</v>
      </c>
      <c r="B1648" t="s">
        <v>2845</v>
      </c>
      <c r="C1648" t="s">
        <v>2341</v>
      </c>
      <c r="D1648" t="s">
        <v>2981</v>
      </c>
      <c r="E1648" t="s">
        <v>2641</v>
      </c>
      <c r="F1648" t="s">
        <v>3233</v>
      </c>
      <c r="G1648" t="s">
        <v>3238</v>
      </c>
      <c r="H1648">
        <v>118930</v>
      </c>
      <c r="I1648" t="s">
        <v>3255</v>
      </c>
      <c r="J1648" s="1">
        <v>44196</v>
      </c>
      <c r="K1648" s="1">
        <v>44196</v>
      </c>
      <c r="L1648" t="s">
        <v>3277</v>
      </c>
      <c r="M1648" t="s">
        <v>3867</v>
      </c>
      <c r="N1648" s="1">
        <v>44196</v>
      </c>
      <c r="O1648" t="str">
        <f t="shared" si="53"/>
        <v>정상</v>
      </c>
      <c r="P1648" t="str">
        <f t="shared" si="54"/>
        <v>엠피피스토스</v>
      </c>
      <c r="Q1648" t="s">
        <v>1954</v>
      </c>
      <c r="R1648"/>
      <c r="S1648"/>
      <c r="T1648"/>
      <c r="U1648"/>
      <c r="V1648"/>
      <c r="W1648" t="s">
        <v>1958</v>
      </c>
      <c r="X1648" s="1">
        <v>51501</v>
      </c>
    </row>
    <row r="1649" spans="1:24">
      <c r="A1649" t="s">
        <v>2818</v>
      </c>
      <c r="B1649" t="s">
        <v>2857</v>
      </c>
      <c r="C1649" t="s">
        <v>2242</v>
      </c>
      <c r="D1649" t="s">
        <v>2104</v>
      </c>
      <c r="E1649" t="s">
        <v>2523</v>
      </c>
      <c r="F1649" t="s">
        <v>3233</v>
      </c>
      <c r="G1649" t="s">
        <v>3240</v>
      </c>
      <c r="H1649">
        <v>30100</v>
      </c>
      <c r="I1649" t="s">
        <v>3255</v>
      </c>
      <c r="J1649" s="1">
        <v>44196</v>
      </c>
      <c r="K1649" s="1">
        <v>44196</v>
      </c>
      <c r="L1649" t="s">
        <v>3278</v>
      </c>
      <c r="M1649" t="s">
        <v>3863</v>
      </c>
      <c r="N1649" s="1">
        <v>44196</v>
      </c>
      <c r="O1649" t="str">
        <f t="shared" si="53"/>
        <v>정상</v>
      </c>
      <c r="P1649" t="str">
        <f t="shared" si="54"/>
        <v>엠피성공</v>
      </c>
      <c r="Q1649" t="s">
        <v>1954</v>
      </c>
      <c r="R1649"/>
      <c r="S1649"/>
      <c r="T1649"/>
      <c r="U1649"/>
      <c r="V1649"/>
      <c r="W1649" t="s">
        <v>1958</v>
      </c>
      <c r="X1649" s="1">
        <v>55153</v>
      </c>
    </row>
    <row r="1650" spans="1:24">
      <c r="A1650" t="s">
        <v>2818</v>
      </c>
      <c r="B1650" t="s">
        <v>2857</v>
      </c>
      <c r="C1650" t="s">
        <v>2242</v>
      </c>
      <c r="D1650" t="s">
        <v>2051</v>
      </c>
      <c r="E1650" t="s">
        <v>2522</v>
      </c>
      <c r="F1650" t="s">
        <v>2177</v>
      </c>
      <c r="G1650" t="s">
        <v>3240</v>
      </c>
      <c r="H1650">
        <v>35330</v>
      </c>
      <c r="I1650" t="s">
        <v>3255</v>
      </c>
      <c r="J1650" s="1">
        <v>44196</v>
      </c>
      <c r="K1650" s="1">
        <v>44196</v>
      </c>
      <c r="L1650" t="s">
        <v>3279</v>
      </c>
      <c r="M1650" t="s">
        <v>3863</v>
      </c>
      <c r="N1650" s="1">
        <v>44196</v>
      </c>
      <c r="O1650" t="str">
        <f t="shared" si="53"/>
        <v>정상</v>
      </c>
      <c r="P1650" t="str">
        <f t="shared" si="54"/>
        <v>엠피성공</v>
      </c>
      <c r="Q1650" t="s">
        <v>1954</v>
      </c>
      <c r="R1650"/>
      <c r="S1650"/>
      <c r="T1650"/>
      <c r="U1650"/>
      <c r="V1650"/>
      <c r="W1650" t="s">
        <v>1958</v>
      </c>
      <c r="X1650" s="1">
        <v>70859</v>
      </c>
    </row>
    <row r="1651" spans="1:24">
      <c r="A1651" t="s">
        <v>2823</v>
      </c>
      <c r="B1651" t="s">
        <v>2859</v>
      </c>
      <c r="C1651" t="s">
        <v>2229</v>
      </c>
      <c r="D1651" t="s">
        <v>2101</v>
      </c>
      <c r="E1651" t="s">
        <v>2532</v>
      </c>
      <c r="F1651" t="s">
        <v>3231</v>
      </c>
      <c r="G1651" t="s">
        <v>3238</v>
      </c>
      <c r="H1651">
        <v>135000</v>
      </c>
      <c r="I1651" t="s">
        <v>3255</v>
      </c>
      <c r="J1651" s="1">
        <v>44196</v>
      </c>
      <c r="K1651" s="1">
        <v>44196</v>
      </c>
      <c r="L1651" t="s">
        <v>3280</v>
      </c>
      <c r="M1651" t="s">
        <v>3863</v>
      </c>
      <c r="N1651" s="1">
        <v>44196</v>
      </c>
      <c r="O1651" t="str">
        <f t="shared" si="53"/>
        <v>정상</v>
      </c>
      <c r="P1651" t="str">
        <f t="shared" si="54"/>
        <v>엠피조은</v>
      </c>
      <c r="Q1651" t="s">
        <v>1954</v>
      </c>
      <c r="R1651"/>
      <c r="S1651"/>
      <c r="T1651"/>
      <c r="U1651"/>
      <c r="V1651"/>
      <c r="W1651" t="s">
        <v>1958</v>
      </c>
      <c r="X1651"/>
    </row>
    <row r="1652" spans="1:24">
      <c r="A1652" t="s">
        <v>2811</v>
      </c>
      <c r="B1652" t="s">
        <v>2845</v>
      </c>
      <c r="C1652" t="s">
        <v>2341</v>
      </c>
      <c r="D1652" t="s">
        <v>2982</v>
      </c>
      <c r="E1652" t="s">
        <v>3145</v>
      </c>
      <c r="F1652" t="s">
        <v>3235</v>
      </c>
      <c r="G1652" t="s">
        <v>3239</v>
      </c>
      <c r="H1652">
        <v>7750</v>
      </c>
      <c r="I1652" t="s">
        <v>3255</v>
      </c>
      <c r="J1652" s="1">
        <v>44196</v>
      </c>
      <c r="K1652" s="1">
        <v>44196</v>
      </c>
      <c r="L1652">
        <v>320203218385</v>
      </c>
      <c r="M1652" t="s">
        <v>3865</v>
      </c>
      <c r="N1652" s="1">
        <v>44196</v>
      </c>
      <c r="O1652" t="str">
        <f t="shared" si="53"/>
        <v>정상</v>
      </c>
      <c r="P1652" t="str">
        <f t="shared" si="54"/>
        <v>엠피피스토스</v>
      </c>
      <c r="Q1652" t="s">
        <v>1954</v>
      </c>
      <c r="R1652"/>
      <c r="S1652"/>
      <c r="T1652"/>
      <c r="U1652"/>
      <c r="V1652"/>
      <c r="W1652" t="s">
        <v>1958</v>
      </c>
      <c r="X1652" s="1">
        <v>49674</v>
      </c>
    </row>
    <row r="1653" spans="1:24">
      <c r="A1653" t="s">
        <v>2811</v>
      </c>
      <c r="B1653" t="s">
        <v>2845</v>
      </c>
      <c r="C1653" t="s">
        <v>2904</v>
      </c>
      <c r="D1653" t="s">
        <v>2983</v>
      </c>
      <c r="E1653" t="s">
        <v>2602</v>
      </c>
      <c r="F1653" t="s">
        <v>3235</v>
      </c>
      <c r="G1653" t="s">
        <v>3239</v>
      </c>
      <c r="H1653">
        <v>8260</v>
      </c>
      <c r="I1653" t="s">
        <v>3255</v>
      </c>
      <c r="J1653" s="1">
        <v>44196</v>
      </c>
      <c r="K1653" s="1">
        <v>44196</v>
      </c>
      <c r="L1653">
        <v>320203215151</v>
      </c>
      <c r="M1653" t="s">
        <v>3863</v>
      </c>
      <c r="N1653" s="1">
        <v>44196</v>
      </c>
      <c r="O1653" t="str">
        <f t="shared" si="53"/>
        <v>정상</v>
      </c>
      <c r="P1653" t="str">
        <f t="shared" si="54"/>
        <v>엠피피스토스</v>
      </c>
      <c r="Q1653" t="s">
        <v>1954</v>
      </c>
      <c r="R1653"/>
      <c r="S1653"/>
      <c r="T1653"/>
      <c r="U1653"/>
      <c r="V1653"/>
      <c r="W1653" t="s">
        <v>1958</v>
      </c>
      <c r="X1653" s="1">
        <v>49674</v>
      </c>
    </row>
    <row r="1654" spans="1:24">
      <c r="A1654" t="s">
        <v>2824</v>
      </c>
      <c r="B1654" t="s">
        <v>2845</v>
      </c>
      <c r="C1654" t="s">
        <v>2905</v>
      </c>
      <c r="D1654" t="s">
        <v>2984</v>
      </c>
      <c r="E1654" t="s">
        <v>3146</v>
      </c>
      <c r="F1654" t="s">
        <v>3230</v>
      </c>
      <c r="G1654" t="s">
        <v>3239</v>
      </c>
      <c r="H1654">
        <v>20670</v>
      </c>
      <c r="I1654" t="s">
        <v>3255</v>
      </c>
      <c r="J1654" s="1">
        <v>44196</v>
      </c>
      <c r="K1654" s="1">
        <v>44196</v>
      </c>
      <c r="L1654">
        <v>320203214222</v>
      </c>
      <c r="M1654" t="s">
        <v>3867</v>
      </c>
      <c r="N1654" s="1">
        <v>44196</v>
      </c>
      <c r="O1654" t="str">
        <f t="shared" si="53"/>
        <v>정상</v>
      </c>
      <c r="P1654" t="str">
        <f t="shared" si="54"/>
        <v>엠피피스토스</v>
      </c>
      <c r="Q1654" t="s">
        <v>3869</v>
      </c>
      <c r="R1654"/>
      <c r="S1654"/>
      <c r="T1654"/>
      <c r="U1654"/>
      <c r="V1654"/>
      <c r="W1654" t="s">
        <v>1960</v>
      </c>
      <c r="X1654" s="1">
        <v>49674</v>
      </c>
    </row>
    <row r="1655" spans="1:24">
      <c r="A1655" t="s">
        <v>2811</v>
      </c>
      <c r="B1655" t="s">
        <v>2845</v>
      </c>
      <c r="C1655" t="s">
        <v>2906</v>
      </c>
      <c r="D1655" t="s">
        <v>2984</v>
      </c>
      <c r="E1655" t="s">
        <v>2562</v>
      </c>
      <c r="F1655" t="s">
        <v>3231</v>
      </c>
      <c r="G1655" t="s">
        <v>3239</v>
      </c>
      <c r="H1655">
        <v>5380</v>
      </c>
      <c r="I1655" t="s">
        <v>3255</v>
      </c>
      <c r="J1655" s="1">
        <v>44196</v>
      </c>
      <c r="K1655" s="1">
        <v>44196</v>
      </c>
      <c r="L1655">
        <v>320203218873</v>
      </c>
      <c r="M1655" t="s">
        <v>3867</v>
      </c>
      <c r="N1655" s="1">
        <v>44196</v>
      </c>
      <c r="O1655" t="str">
        <f t="shared" si="53"/>
        <v>정상</v>
      </c>
      <c r="P1655" t="str">
        <f t="shared" si="54"/>
        <v>엠피피스토스</v>
      </c>
      <c r="Q1655" t="s">
        <v>1954</v>
      </c>
      <c r="R1655"/>
      <c r="S1655"/>
      <c r="T1655"/>
      <c r="U1655"/>
      <c r="V1655"/>
      <c r="W1655" t="s">
        <v>3870</v>
      </c>
      <c r="X1655" s="1">
        <v>49674</v>
      </c>
    </row>
    <row r="1656" spans="1:24">
      <c r="A1656" t="s">
        <v>2809</v>
      </c>
      <c r="B1656" t="s">
        <v>2845</v>
      </c>
      <c r="C1656" t="s">
        <v>2358</v>
      </c>
      <c r="D1656" t="s">
        <v>2985</v>
      </c>
      <c r="E1656" t="s">
        <v>3147</v>
      </c>
      <c r="F1656" t="s">
        <v>3232</v>
      </c>
      <c r="G1656" t="s">
        <v>3238</v>
      </c>
      <c r="H1656">
        <v>142700</v>
      </c>
      <c r="I1656" t="s">
        <v>3255</v>
      </c>
      <c r="J1656" s="1">
        <v>44195</v>
      </c>
      <c r="K1656" s="1">
        <v>44195</v>
      </c>
      <c r="L1656" t="s">
        <v>3281</v>
      </c>
      <c r="M1656" t="s">
        <v>3863</v>
      </c>
      <c r="N1656" s="1">
        <v>44196</v>
      </c>
      <c r="O1656" t="str">
        <f t="shared" si="53"/>
        <v>정상</v>
      </c>
      <c r="P1656" t="str">
        <f t="shared" si="54"/>
        <v>엠피피스토스</v>
      </c>
      <c r="Q1656" t="s">
        <v>1954</v>
      </c>
      <c r="R1656"/>
      <c r="S1656"/>
      <c r="T1656"/>
      <c r="U1656"/>
      <c r="V1656"/>
      <c r="W1656" t="s">
        <v>1958</v>
      </c>
      <c r="X1656" s="1">
        <v>62822</v>
      </c>
    </row>
    <row r="1657" spans="1:24">
      <c r="A1657" t="s">
        <v>2809</v>
      </c>
      <c r="B1657" t="s">
        <v>2845</v>
      </c>
      <c r="C1657" t="s">
        <v>2341</v>
      </c>
      <c r="D1657" t="s">
        <v>2121</v>
      </c>
      <c r="E1657" t="s">
        <v>2523</v>
      </c>
      <c r="F1657" t="s">
        <v>2177</v>
      </c>
      <c r="G1657" t="s">
        <v>3238</v>
      </c>
      <c r="H1657">
        <v>70000</v>
      </c>
      <c r="I1657" t="s">
        <v>3255</v>
      </c>
      <c r="J1657" s="1">
        <v>44195</v>
      </c>
      <c r="K1657" s="1">
        <v>44195</v>
      </c>
      <c r="L1657" t="s">
        <v>3282</v>
      </c>
      <c r="M1657" t="s">
        <v>3865</v>
      </c>
      <c r="N1657" s="1">
        <v>44196</v>
      </c>
      <c r="O1657" t="str">
        <f t="shared" si="53"/>
        <v>정상</v>
      </c>
      <c r="P1657" t="str">
        <f t="shared" si="54"/>
        <v>엠피피스토스</v>
      </c>
      <c r="Q1657" t="s">
        <v>1954</v>
      </c>
      <c r="R1657"/>
      <c r="S1657"/>
      <c r="T1657"/>
      <c r="U1657"/>
      <c r="V1657"/>
      <c r="W1657" t="s">
        <v>1958</v>
      </c>
      <c r="X1657" s="1">
        <v>51500</v>
      </c>
    </row>
    <row r="1658" spans="1:24">
      <c r="A1658" t="s">
        <v>2820</v>
      </c>
      <c r="B1658" t="s">
        <v>2859</v>
      </c>
      <c r="C1658" t="s">
        <v>2903</v>
      </c>
      <c r="D1658" t="s">
        <v>2986</v>
      </c>
      <c r="E1658" t="s">
        <v>2522</v>
      </c>
      <c r="F1658" t="s">
        <v>3233</v>
      </c>
      <c r="G1658" t="s">
        <v>3238</v>
      </c>
      <c r="H1658">
        <v>166500</v>
      </c>
      <c r="I1658" t="s">
        <v>3255</v>
      </c>
      <c r="J1658" s="1">
        <v>44195</v>
      </c>
      <c r="K1658" s="1">
        <v>44195</v>
      </c>
      <c r="L1658" t="s">
        <v>3283</v>
      </c>
      <c r="M1658" t="s">
        <v>3863</v>
      </c>
      <c r="N1658" s="1">
        <v>44196</v>
      </c>
      <c r="O1658" t="str">
        <f t="shared" ref="O1658:O1721" si="55" xml:space="preserve"> IF(K1658&gt;N1658,W1658,I1658)</f>
        <v>정상</v>
      </c>
      <c r="P1658" t="str">
        <f t="shared" si="54"/>
        <v>엠피조은</v>
      </c>
      <c r="Q1658" t="s">
        <v>1954</v>
      </c>
      <c r="R1658"/>
      <c r="S1658"/>
      <c r="T1658"/>
      <c r="U1658"/>
      <c r="V1658"/>
      <c r="W1658" t="s">
        <v>1960</v>
      </c>
      <c r="X1658" s="1">
        <v>51500</v>
      </c>
    </row>
    <row r="1659" spans="1:24">
      <c r="A1659" t="s">
        <v>2820</v>
      </c>
      <c r="B1659" t="s">
        <v>2859</v>
      </c>
      <c r="C1659" t="s">
        <v>2229</v>
      </c>
      <c r="D1659" t="s">
        <v>2015</v>
      </c>
      <c r="E1659" t="s">
        <v>2167</v>
      </c>
      <c r="F1659" t="s">
        <v>3234</v>
      </c>
      <c r="G1659" t="s">
        <v>3238</v>
      </c>
      <c r="H1659">
        <v>47000</v>
      </c>
      <c r="I1659" t="s">
        <v>3255</v>
      </c>
      <c r="J1659" s="1">
        <v>44195</v>
      </c>
      <c r="K1659" s="1">
        <v>44195</v>
      </c>
      <c r="L1659" t="s">
        <v>3284</v>
      </c>
      <c r="M1659" t="s">
        <v>3865</v>
      </c>
      <c r="N1659" s="1">
        <v>44196</v>
      </c>
      <c r="O1659" t="str">
        <f t="shared" si="55"/>
        <v>정상</v>
      </c>
      <c r="P1659" t="str">
        <f t="shared" si="54"/>
        <v>엠피조은</v>
      </c>
      <c r="Q1659" t="s">
        <v>1954</v>
      </c>
      <c r="R1659"/>
      <c r="S1659"/>
      <c r="T1659"/>
      <c r="U1659"/>
      <c r="V1659"/>
      <c r="W1659" t="s">
        <v>1958</v>
      </c>
      <c r="X1659" s="1">
        <v>57709</v>
      </c>
    </row>
    <row r="1660" spans="1:24">
      <c r="A1660" t="s">
        <v>2820</v>
      </c>
      <c r="B1660" t="s">
        <v>2859</v>
      </c>
      <c r="C1660" t="s">
        <v>2229</v>
      </c>
      <c r="D1660" t="s">
        <v>2020</v>
      </c>
      <c r="E1660" t="s">
        <v>3148</v>
      </c>
      <c r="F1660" t="s">
        <v>2177</v>
      </c>
      <c r="G1660" t="s">
        <v>3238</v>
      </c>
      <c r="H1660">
        <v>35000</v>
      </c>
      <c r="I1660" t="s">
        <v>3255</v>
      </c>
      <c r="J1660" s="1">
        <v>44195</v>
      </c>
      <c r="K1660" s="1">
        <v>44195</v>
      </c>
      <c r="L1660" t="s">
        <v>3285</v>
      </c>
      <c r="M1660" t="s">
        <v>3864</v>
      </c>
      <c r="N1660" s="1">
        <v>44196</v>
      </c>
      <c r="O1660" t="str">
        <f t="shared" si="55"/>
        <v>정상</v>
      </c>
      <c r="P1660" t="str">
        <f t="shared" si="54"/>
        <v>엠피조은</v>
      </c>
      <c r="Q1660" t="s">
        <v>3869</v>
      </c>
      <c r="R1660"/>
      <c r="S1660"/>
      <c r="T1660"/>
      <c r="U1660"/>
      <c r="V1660"/>
      <c r="W1660" t="s">
        <v>1958</v>
      </c>
      <c r="X1660" s="1">
        <v>55152</v>
      </c>
    </row>
    <row r="1661" spans="1:24">
      <c r="A1661" t="s">
        <v>2817</v>
      </c>
      <c r="B1661" t="s">
        <v>2851</v>
      </c>
      <c r="C1661" t="s">
        <v>2347</v>
      </c>
      <c r="D1661" t="s">
        <v>2037</v>
      </c>
      <c r="E1661" t="s">
        <v>2523</v>
      </c>
      <c r="F1661" t="s">
        <v>3230</v>
      </c>
      <c r="G1661" t="s">
        <v>3238</v>
      </c>
      <c r="H1661">
        <v>53520</v>
      </c>
      <c r="I1661" t="s">
        <v>3255</v>
      </c>
      <c r="J1661" s="1">
        <v>44195</v>
      </c>
      <c r="K1661" s="1">
        <v>44195</v>
      </c>
      <c r="L1661" t="s">
        <v>3286</v>
      </c>
      <c r="M1661" t="s">
        <v>3865</v>
      </c>
      <c r="N1661" s="1">
        <v>44196</v>
      </c>
      <c r="O1661" t="str">
        <f t="shared" si="55"/>
        <v>정상</v>
      </c>
      <c r="P1661" t="s">
        <v>6821</v>
      </c>
      <c r="Q1661" t="s">
        <v>1954</v>
      </c>
      <c r="R1661"/>
      <c r="S1661"/>
      <c r="T1661"/>
      <c r="U1661"/>
      <c r="V1661"/>
      <c r="W1661" t="s">
        <v>1958</v>
      </c>
      <c r="X1661" s="1">
        <v>59170</v>
      </c>
    </row>
    <row r="1662" spans="1:24">
      <c r="A1662" t="s">
        <v>2817</v>
      </c>
      <c r="B1662" t="s">
        <v>2850</v>
      </c>
      <c r="C1662" t="s">
        <v>2347</v>
      </c>
      <c r="D1662" t="s">
        <v>2037</v>
      </c>
      <c r="E1662" t="s">
        <v>2550</v>
      </c>
      <c r="F1662" t="s">
        <v>3231</v>
      </c>
      <c r="G1662" t="s">
        <v>3238</v>
      </c>
      <c r="H1662">
        <v>10000</v>
      </c>
      <c r="I1662" t="s">
        <v>3255</v>
      </c>
      <c r="J1662" s="1">
        <v>44195</v>
      </c>
      <c r="K1662" s="1">
        <v>44195</v>
      </c>
      <c r="L1662" t="s">
        <v>3287</v>
      </c>
      <c r="M1662" t="s">
        <v>3866</v>
      </c>
      <c r="N1662" s="1">
        <v>44196</v>
      </c>
      <c r="O1662" t="str">
        <f t="shared" si="55"/>
        <v>정상</v>
      </c>
      <c r="P1662" t="s">
        <v>6821</v>
      </c>
      <c r="Q1662" t="s">
        <v>1954</v>
      </c>
      <c r="R1662"/>
      <c r="S1662"/>
      <c r="T1662"/>
      <c r="U1662"/>
      <c r="V1662"/>
      <c r="W1662" t="s">
        <v>1958</v>
      </c>
      <c r="X1662" s="1">
        <v>51500</v>
      </c>
    </row>
    <row r="1663" spans="1:24">
      <c r="A1663" t="s">
        <v>2825</v>
      </c>
      <c r="B1663" t="s">
        <v>2860</v>
      </c>
      <c r="C1663" t="s">
        <v>1980</v>
      </c>
      <c r="D1663" t="s">
        <v>2110</v>
      </c>
      <c r="E1663" t="s">
        <v>2523</v>
      </c>
      <c r="F1663" t="s">
        <v>3235</v>
      </c>
      <c r="G1663" t="s">
        <v>3238</v>
      </c>
      <c r="H1663">
        <v>153000</v>
      </c>
      <c r="I1663" t="s">
        <v>3255</v>
      </c>
      <c r="J1663" s="1">
        <v>44195</v>
      </c>
      <c r="K1663" s="1">
        <v>44195</v>
      </c>
      <c r="L1663" t="s">
        <v>3288</v>
      </c>
      <c r="M1663" t="s">
        <v>3863</v>
      </c>
      <c r="N1663" s="1">
        <v>44196</v>
      </c>
      <c r="O1663" t="str">
        <f t="shared" si="55"/>
        <v>정상</v>
      </c>
      <c r="P1663" t="str">
        <f t="shared" si="54"/>
        <v>엠피가온</v>
      </c>
      <c r="Q1663" t="s">
        <v>1954</v>
      </c>
      <c r="R1663"/>
      <c r="S1663"/>
      <c r="T1663"/>
      <c r="U1663"/>
      <c r="V1663"/>
      <c r="W1663" t="s">
        <v>1958</v>
      </c>
      <c r="X1663" s="1">
        <v>69762</v>
      </c>
    </row>
    <row r="1664" spans="1:24">
      <c r="A1664" t="s">
        <v>2813</v>
      </c>
      <c r="B1664" t="s">
        <v>2846</v>
      </c>
      <c r="C1664" t="s">
        <v>2888</v>
      </c>
      <c r="D1664" t="s">
        <v>2004</v>
      </c>
      <c r="E1664" t="s">
        <v>2523</v>
      </c>
      <c r="F1664" t="s">
        <v>3237</v>
      </c>
      <c r="G1664" t="s">
        <v>3238</v>
      </c>
      <c r="H1664">
        <v>86950</v>
      </c>
      <c r="I1664" t="s">
        <v>3255</v>
      </c>
      <c r="J1664" s="1">
        <v>44195</v>
      </c>
      <c r="K1664" s="1">
        <v>44195</v>
      </c>
      <c r="L1664" t="s">
        <v>3289</v>
      </c>
      <c r="M1664" t="s">
        <v>3863</v>
      </c>
      <c r="N1664" s="1">
        <v>44196</v>
      </c>
      <c r="O1664" t="str">
        <f t="shared" si="55"/>
        <v>정상</v>
      </c>
      <c r="P1664" t="str">
        <f t="shared" si="54"/>
        <v>엠피송내</v>
      </c>
      <c r="Q1664" t="s">
        <v>1954</v>
      </c>
      <c r="R1664"/>
      <c r="S1664"/>
      <c r="T1664"/>
      <c r="U1664"/>
      <c r="V1664"/>
      <c r="W1664" t="s">
        <v>1960</v>
      </c>
      <c r="X1664" s="1">
        <v>66110</v>
      </c>
    </row>
    <row r="1665" spans="1:24">
      <c r="A1665" t="s">
        <v>2812</v>
      </c>
      <c r="B1665" t="s">
        <v>2847</v>
      </c>
      <c r="C1665" t="s">
        <v>2353</v>
      </c>
      <c r="D1665" t="s">
        <v>2987</v>
      </c>
      <c r="E1665" t="s">
        <v>3144</v>
      </c>
      <c r="F1665" t="s">
        <v>3231</v>
      </c>
      <c r="G1665" t="s">
        <v>3238</v>
      </c>
      <c r="H1665">
        <v>53000</v>
      </c>
      <c r="I1665" t="s">
        <v>3255</v>
      </c>
      <c r="J1665" s="1">
        <v>44195</v>
      </c>
      <c r="K1665" s="1">
        <v>44195</v>
      </c>
      <c r="L1665" t="s">
        <v>3290</v>
      </c>
      <c r="M1665" t="s">
        <v>3863</v>
      </c>
      <c r="N1665" s="1">
        <v>44196</v>
      </c>
      <c r="O1665" t="str">
        <f t="shared" si="55"/>
        <v>정상</v>
      </c>
      <c r="P1665" t="str">
        <f t="shared" ref="P1665:P1728" si="56">A1665</f>
        <v>엠피상동</v>
      </c>
      <c r="Q1665" t="s">
        <v>1954</v>
      </c>
      <c r="R1665"/>
      <c r="S1665"/>
      <c r="T1665"/>
      <c r="U1665"/>
      <c r="V1665"/>
      <c r="W1665" t="s">
        <v>1958</v>
      </c>
      <c r="X1665" s="1">
        <v>55152</v>
      </c>
    </row>
    <row r="1666" spans="1:24">
      <c r="A1666" t="s">
        <v>2810</v>
      </c>
      <c r="B1666" t="s">
        <v>2846</v>
      </c>
      <c r="C1666" t="s">
        <v>2236</v>
      </c>
      <c r="D1666" t="s">
        <v>2048</v>
      </c>
      <c r="E1666" t="s">
        <v>3134</v>
      </c>
      <c r="F1666" t="s">
        <v>3230</v>
      </c>
      <c r="G1666" t="s">
        <v>3238</v>
      </c>
      <c r="H1666">
        <v>70000</v>
      </c>
      <c r="I1666" t="s">
        <v>3255</v>
      </c>
      <c r="J1666" s="1">
        <v>44195</v>
      </c>
      <c r="K1666" s="1">
        <v>44195</v>
      </c>
      <c r="L1666" t="s">
        <v>3291</v>
      </c>
      <c r="M1666" t="s">
        <v>3863</v>
      </c>
      <c r="N1666" s="1">
        <v>44196</v>
      </c>
      <c r="O1666" t="str">
        <f t="shared" si="55"/>
        <v>정상</v>
      </c>
      <c r="P1666" t="str">
        <f t="shared" si="56"/>
        <v>엠피송내</v>
      </c>
      <c r="Q1666" t="s">
        <v>1954</v>
      </c>
      <c r="R1666"/>
      <c r="S1666"/>
      <c r="T1666"/>
      <c r="U1666"/>
      <c r="V1666"/>
      <c r="W1666" t="s">
        <v>1960</v>
      </c>
      <c r="X1666" s="1">
        <v>51500</v>
      </c>
    </row>
    <row r="1667" spans="1:24">
      <c r="A1667" t="s">
        <v>2811</v>
      </c>
      <c r="B1667" t="s">
        <v>2692</v>
      </c>
      <c r="C1667" t="s">
        <v>2901</v>
      </c>
      <c r="D1667" t="s">
        <v>2988</v>
      </c>
      <c r="E1667" t="s">
        <v>2523</v>
      </c>
      <c r="F1667" t="s">
        <v>3230</v>
      </c>
      <c r="G1667" t="s">
        <v>3238</v>
      </c>
      <c r="H1667">
        <v>32000</v>
      </c>
      <c r="I1667" t="s">
        <v>3255</v>
      </c>
      <c r="J1667" s="1">
        <v>44195</v>
      </c>
      <c r="K1667" s="1">
        <v>44195</v>
      </c>
      <c r="L1667" t="s">
        <v>3292</v>
      </c>
      <c r="M1667" t="s">
        <v>3863</v>
      </c>
      <c r="N1667" s="1">
        <v>44196</v>
      </c>
      <c r="O1667" t="str">
        <f t="shared" si="55"/>
        <v>정상</v>
      </c>
      <c r="P1667" t="str">
        <f t="shared" si="56"/>
        <v>엠피피스토스</v>
      </c>
      <c r="Q1667" t="s">
        <v>3869</v>
      </c>
      <c r="R1667"/>
      <c r="S1667"/>
      <c r="T1667"/>
      <c r="U1667"/>
      <c r="V1667"/>
      <c r="W1667" t="s">
        <v>1958</v>
      </c>
      <c r="X1667" s="1">
        <v>55152</v>
      </c>
    </row>
    <row r="1668" spans="1:24">
      <c r="A1668" t="s">
        <v>2817</v>
      </c>
      <c r="B1668" t="s">
        <v>2853</v>
      </c>
      <c r="C1668" t="s">
        <v>2347</v>
      </c>
      <c r="D1668" t="s">
        <v>2970</v>
      </c>
      <c r="E1668" t="s">
        <v>3139</v>
      </c>
      <c r="F1668" t="s">
        <v>3231</v>
      </c>
      <c r="G1668" t="s">
        <v>3241</v>
      </c>
      <c r="H1668">
        <v>40200</v>
      </c>
      <c r="I1668" t="s">
        <v>3255</v>
      </c>
      <c r="J1668" s="1">
        <v>44195</v>
      </c>
      <c r="K1668" s="1">
        <v>44195</v>
      </c>
      <c r="L1668">
        <v>20207001767</v>
      </c>
      <c r="M1668" t="s">
        <v>3865</v>
      </c>
      <c r="N1668" s="1">
        <v>44196</v>
      </c>
      <c r="O1668" t="str">
        <f t="shared" si="55"/>
        <v>정상</v>
      </c>
      <c r="P1668" t="s">
        <v>6821</v>
      </c>
      <c r="Q1668" t="s">
        <v>1954</v>
      </c>
      <c r="R1668"/>
      <c r="S1668"/>
      <c r="T1668"/>
      <c r="U1668"/>
      <c r="V1668"/>
      <c r="W1668" t="s">
        <v>1960</v>
      </c>
      <c r="X1668"/>
    </row>
    <row r="1669" spans="1:24">
      <c r="A1669" t="s">
        <v>2820</v>
      </c>
      <c r="B1669" t="s">
        <v>2859</v>
      </c>
      <c r="C1669" t="s">
        <v>2229</v>
      </c>
      <c r="D1669" t="s">
        <v>2015</v>
      </c>
      <c r="E1669" t="s">
        <v>2573</v>
      </c>
      <c r="F1669" t="s">
        <v>3235</v>
      </c>
      <c r="G1669" t="s">
        <v>3246</v>
      </c>
      <c r="H1669">
        <v>20000</v>
      </c>
      <c r="I1669" t="s">
        <v>3255</v>
      </c>
      <c r="J1669" s="1">
        <v>44195</v>
      </c>
      <c r="K1669" s="1">
        <v>44195</v>
      </c>
      <c r="L1669">
        <v>20207001925</v>
      </c>
      <c r="M1669" t="s">
        <v>3866</v>
      </c>
      <c r="N1669" s="1">
        <v>44196</v>
      </c>
      <c r="O1669" t="str">
        <f t="shared" si="55"/>
        <v>정상</v>
      </c>
      <c r="P1669" t="str">
        <f t="shared" si="56"/>
        <v>엠피조은</v>
      </c>
      <c r="Q1669" t="s">
        <v>1954</v>
      </c>
      <c r="R1669"/>
      <c r="S1669"/>
      <c r="T1669"/>
      <c r="U1669"/>
      <c r="V1669"/>
      <c r="W1669" t="s">
        <v>1958</v>
      </c>
      <c r="X1669"/>
    </row>
    <row r="1670" spans="1:24">
      <c r="A1670" t="s">
        <v>2823</v>
      </c>
      <c r="B1670" t="s">
        <v>2859</v>
      </c>
      <c r="C1670" t="s">
        <v>2229</v>
      </c>
      <c r="D1670" t="s">
        <v>2015</v>
      </c>
      <c r="E1670" t="s">
        <v>2607</v>
      </c>
      <c r="F1670" t="s">
        <v>3231</v>
      </c>
      <c r="G1670" t="s">
        <v>3247</v>
      </c>
      <c r="H1670">
        <v>27572</v>
      </c>
      <c r="I1670" t="s">
        <v>3255</v>
      </c>
      <c r="J1670" s="1">
        <v>44195</v>
      </c>
      <c r="K1670" s="1">
        <v>44195</v>
      </c>
      <c r="L1670">
        <v>20207005488</v>
      </c>
      <c r="M1670" t="s">
        <v>3863</v>
      </c>
      <c r="N1670" s="1">
        <v>44196</v>
      </c>
      <c r="O1670" t="str">
        <f t="shared" si="55"/>
        <v>정상</v>
      </c>
      <c r="P1670" t="str">
        <f t="shared" si="56"/>
        <v>엠피조은</v>
      </c>
      <c r="Q1670" t="s">
        <v>1954</v>
      </c>
      <c r="R1670"/>
      <c r="S1670"/>
      <c r="T1670"/>
      <c r="U1670"/>
      <c r="V1670"/>
      <c r="W1670" t="s">
        <v>1960</v>
      </c>
      <c r="X1670"/>
    </row>
    <row r="1671" spans="1:24">
      <c r="A1671" t="s">
        <v>2809</v>
      </c>
      <c r="B1671" t="s">
        <v>2845</v>
      </c>
      <c r="C1671" t="s">
        <v>2341</v>
      </c>
      <c r="D1671" t="s">
        <v>2086</v>
      </c>
      <c r="E1671" t="s">
        <v>3141</v>
      </c>
      <c r="F1671" t="s">
        <v>3232</v>
      </c>
      <c r="G1671" t="s">
        <v>3240</v>
      </c>
      <c r="H1671">
        <v>24738</v>
      </c>
      <c r="I1671" t="s">
        <v>3255</v>
      </c>
      <c r="J1671" s="1">
        <v>44195</v>
      </c>
      <c r="K1671" s="1">
        <v>44195</v>
      </c>
      <c r="L1671">
        <v>20207005028</v>
      </c>
      <c r="M1671" t="s">
        <v>3863</v>
      </c>
      <c r="N1671" s="1">
        <v>44196</v>
      </c>
      <c r="O1671" t="str">
        <f t="shared" si="55"/>
        <v>정상</v>
      </c>
      <c r="P1671" t="str">
        <f t="shared" si="56"/>
        <v>엠피피스토스</v>
      </c>
      <c r="Q1671" t="s">
        <v>1954</v>
      </c>
      <c r="R1671"/>
      <c r="S1671"/>
      <c r="T1671"/>
      <c r="U1671"/>
      <c r="V1671"/>
      <c r="W1671" t="s">
        <v>1958</v>
      </c>
      <c r="X1671"/>
    </row>
    <row r="1672" spans="1:24">
      <c r="A1672" t="s">
        <v>983</v>
      </c>
      <c r="B1672" t="s">
        <v>2850</v>
      </c>
      <c r="C1672" t="s">
        <v>2347</v>
      </c>
      <c r="D1672" t="s">
        <v>2037</v>
      </c>
      <c r="E1672" t="s">
        <v>3138</v>
      </c>
      <c r="F1672" t="s">
        <v>3235</v>
      </c>
      <c r="G1672" t="s">
        <v>3238</v>
      </c>
      <c r="H1672">
        <v>57381</v>
      </c>
      <c r="I1672" t="s">
        <v>3255</v>
      </c>
      <c r="J1672" s="1">
        <v>44195</v>
      </c>
      <c r="K1672" s="1">
        <v>44195</v>
      </c>
      <c r="L1672">
        <v>20207012689</v>
      </c>
      <c r="M1672" t="s">
        <v>3863</v>
      </c>
      <c r="N1672" s="1">
        <v>44196</v>
      </c>
      <c r="O1672" t="str">
        <f t="shared" si="55"/>
        <v>정상</v>
      </c>
      <c r="P1672" t="s">
        <v>6821</v>
      </c>
      <c r="Q1672" t="s">
        <v>1954</v>
      </c>
      <c r="R1672"/>
      <c r="S1672"/>
      <c r="T1672"/>
      <c r="U1672"/>
      <c r="V1672"/>
      <c r="W1672" t="s">
        <v>3870</v>
      </c>
      <c r="X1672"/>
    </row>
    <row r="1673" spans="1:24">
      <c r="A1673" t="s">
        <v>2813</v>
      </c>
      <c r="B1673" t="s">
        <v>2846</v>
      </c>
      <c r="C1673" t="s">
        <v>2236</v>
      </c>
      <c r="D1673" t="s">
        <v>2989</v>
      </c>
      <c r="E1673" t="s">
        <v>2498</v>
      </c>
      <c r="F1673" t="s">
        <v>3235</v>
      </c>
      <c r="G1673" t="s">
        <v>3238</v>
      </c>
      <c r="H1673">
        <v>55600</v>
      </c>
      <c r="I1673" t="s">
        <v>3255</v>
      </c>
      <c r="J1673" s="1">
        <v>44195</v>
      </c>
      <c r="K1673" s="1">
        <v>44195</v>
      </c>
      <c r="L1673">
        <v>20207009832</v>
      </c>
      <c r="M1673" t="s">
        <v>3865</v>
      </c>
      <c r="N1673" s="1">
        <v>44196</v>
      </c>
      <c r="O1673" t="str">
        <f t="shared" si="55"/>
        <v>정상</v>
      </c>
      <c r="P1673" t="str">
        <f t="shared" si="56"/>
        <v>엠피송내</v>
      </c>
      <c r="Q1673" t="s">
        <v>1954</v>
      </c>
      <c r="R1673"/>
      <c r="S1673"/>
      <c r="T1673"/>
      <c r="U1673"/>
      <c r="V1673"/>
      <c r="W1673" t="s">
        <v>1958</v>
      </c>
      <c r="X1673"/>
    </row>
    <row r="1674" spans="1:24">
      <c r="A1674" t="s">
        <v>2814</v>
      </c>
      <c r="B1674" t="s">
        <v>2861</v>
      </c>
      <c r="C1674"/>
      <c r="D1674" t="s">
        <v>2009</v>
      </c>
      <c r="E1674" t="s">
        <v>3139</v>
      </c>
      <c r="F1674" t="s">
        <v>3237</v>
      </c>
      <c r="G1674" t="s">
        <v>3238</v>
      </c>
      <c r="H1674">
        <v>133279</v>
      </c>
      <c r="I1674" t="s">
        <v>3256</v>
      </c>
      <c r="J1674" s="1">
        <v>44195</v>
      </c>
      <c r="K1674" s="1">
        <v>44201</v>
      </c>
      <c r="L1674">
        <v>20207010675</v>
      </c>
      <c r="M1674" t="s">
        <v>3863</v>
      </c>
      <c r="N1674" s="1">
        <v>44196</v>
      </c>
      <c r="O1674" t="str">
        <f t="shared" si="55"/>
        <v>정상2</v>
      </c>
      <c r="P1674" t="str">
        <f t="shared" si="56"/>
        <v>엠피의정부</v>
      </c>
      <c r="Q1674" t="s">
        <v>1954</v>
      </c>
      <c r="R1674"/>
      <c r="S1674"/>
      <c r="T1674"/>
      <c r="U1674"/>
      <c r="V1674"/>
      <c r="W1674" t="s">
        <v>3870</v>
      </c>
      <c r="X1674"/>
    </row>
    <row r="1675" spans="1:24">
      <c r="A1675" t="s">
        <v>2810</v>
      </c>
      <c r="B1675"/>
      <c r="C1675"/>
      <c r="D1675" t="s">
        <v>2990</v>
      </c>
      <c r="E1675" t="s">
        <v>2558</v>
      </c>
      <c r="F1675" t="s">
        <v>3230</v>
      </c>
      <c r="G1675" t="s">
        <v>3238</v>
      </c>
      <c r="H1675">
        <v>89573</v>
      </c>
      <c r="I1675" t="s">
        <v>3255</v>
      </c>
      <c r="J1675" s="1">
        <v>44195</v>
      </c>
      <c r="K1675" s="1">
        <v>44195</v>
      </c>
      <c r="L1675">
        <v>20206993538</v>
      </c>
      <c r="M1675" t="s">
        <v>3867</v>
      </c>
      <c r="N1675" s="1">
        <v>44196</v>
      </c>
      <c r="O1675" t="str">
        <f t="shared" si="55"/>
        <v>정상</v>
      </c>
      <c r="P1675" t="str">
        <f t="shared" si="56"/>
        <v>엠피송내</v>
      </c>
      <c r="Q1675" t="s">
        <v>1954</v>
      </c>
      <c r="R1675"/>
      <c r="S1675"/>
      <c r="T1675"/>
      <c r="U1675"/>
      <c r="V1675"/>
      <c r="W1675" t="s">
        <v>1960</v>
      </c>
      <c r="X1675"/>
    </row>
    <row r="1676" spans="1:24">
      <c r="A1676" t="s">
        <v>2810</v>
      </c>
      <c r="B1676"/>
      <c r="C1676"/>
      <c r="D1676" t="s">
        <v>2990</v>
      </c>
      <c r="E1676" t="s">
        <v>3149</v>
      </c>
      <c r="F1676" t="s">
        <v>3236</v>
      </c>
      <c r="G1676" t="s">
        <v>3238</v>
      </c>
      <c r="H1676">
        <v>105334</v>
      </c>
      <c r="I1676" t="s">
        <v>3255</v>
      </c>
      <c r="J1676" s="1">
        <v>44195</v>
      </c>
      <c r="K1676" s="1">
        <v>44195</v>
      </c>
      <c r="L1676">
        <v>20207006890</v>
      </c>
      <c r="M1676" t="s">
        <v>3863</v>
      </c>
      <c r="N1676" s="1">
        <v>44196</v>
      </c>
      <c r="O1676" t="str">
        <f t="shared" si="55"/>
        <v>정상</v>
      </c>
      <c r="P1676" t="str">
        <f t="shared" si="56"/>
        <v>엠피송내</v>
      </c>
      <c r="Q1676" t="s">
        <v>1954</v>
      </c>
      <c r="R1676"/>
      <c r="S1676"/>
      <c r="T1676"/>
      <c r="U1676"/>
      <c r="V1676"/>
      <c r="W1676" t="s">
        <v>1960</v>
      </c>
      <c r="X1676"/>
    </row>
    <row r="1677" spans="1:24">
      <c r="A1677" t="s">
        <v>2813</v>
      </c>
      <c r="B1677" t="s">
        <v>2862</v>
      </c>
      <c r="C1677" t="s">
        <v>2236</v>
      </c>
      <c r="D1677" t="s">
        <v>2048</v>
      </c>
      <c r="E1677" t="s">
        <v>3138</v>
      </c>
      <c r="F1677" t="s">
        <v>3230</v>
      </c>
      <c r="G1677" t="s">
        <v>3238</v>
      </c>
      <c r="H1677">
        <v>118000</v>
      </c>
      <c r="I1677" t="s">
        <v>3255</v>
      </c>
      <c r="J1677" s="1">
        <v>44195</v>
      </c>
      <c r="K1677" s="1">
        <v>44195</v>
      </c>
      <c r="L1677">
        <v>20207014380</v>
      </c>
      <c r="M1677" t="s">
        <v>3863</v>
      </c>
      <c r="N1677" s="1">
        <v>44196</v>
      </c>
      <c r="O1677" t="str">
        <f t="shared" si="55"/>
        <v>정상</v>
      </c>
      <c r="P1677" t="str">
        <f t="shared" si="56"/>
        <v>엠피송내</v>
      </c>
      <c r="Q1677" t="s">
        <v>1954</v>
      </c>
      <c r="R1677"/>
      <c r="S1677"/>
      <c r="T1677"/>
      <c r="U1677"/>
      <c r="V1677"/>
      <c r="W1677" t="s">
        <v>1958</v>
      </c>
      <c r="X1677"/>
    </row>
    <row r="1678" spans="1:24">
      <c r="A1678" t="s">
        <v>2813</v>
      </c>
      <c r="B1678" t="s">
        <v>2846</v>
      </c>
      <c r="C1678" t="s">
        <v>2907</v>
      </c>
      <c r="D1678" t="s">
        <v>2048</v>
      </c>
      <c r="E1678" t="s">
        <v>3136</v>
      </c>
      <c r="F1678" t="s">
        <v>3235</v>
      </c>
      <c r="G1678" t="s">
        <v>3244</v>
      </c>
      <c r="H1678">
        <v>71600</v>
      </c>
      <c r="I1678" t="s">
        <v>3256</v>
      </c>
      <c r="J1678" s="1">
        <v>44195</v>
      </c>
      <c r="K1678" s="1">
        <v>44196</v>
      </c>
      <c r="L1678">
        <v>20207009466</v>
      </c>
      <c r="M1678" t="s">
        <v>3863</v>
      </c>
      <c r="N1678" s="1">
        <v>44196</v>
      </c>
      <c r="O1678" t="str">
        <f t="shared" si="55"/>
        <v>철회</v>
      </c>
      <c r="P1678" t="str">
        <f t="shared" si="56"/>
        <v>엠피송내</v>
      </c>
      <c r="Q1678" t="s">
        <v>1954</v>
      </c>
      <c r="R1678"/>
      <c r="S1678"/>
      <c r="T1678"/>
      <c r="U1678"/>
      <c r="V1678"/>
      <c r="W1678" t="s">
        <v>3870</v>
      </c>
      <c r="X1678"/>
    </row>
    <row r="1679" spans="1:24">
      <c r="A1679" t="s">
        <v>2826</v>
      </c>
      <c r="B1679" t="s">
        <v>2846</v>
      </c>
      <c r="C1679" t="s">
        <v>2236</v>
      </c>
      <c r="D1679" t="s">
        <v>2068</v>
      </c>
      <c r="E1679" t="s">
        <v>2146</v>
      </c>
      <c r="F1679" t="s">
        <v>3231</v>
      </c>
      <c r="G1679" t="s">
        <v>3241</v>
      </c>
      <c r="H1679">
        <v>46000</v>
      </c>
      <c r="I1679" t="s">
        <v>3255</v>
      </c>
      <c r="J1679" s="1">
        <v>44195</v>
      </c>
      <c r="K1679" s="1">
        <v>44195</v>
      </c>
      <c r="L1679" t="s">
        <v>3293</v>
      </c>
      <c r="M1679" t="s">
        <v>3863</v>
      </c>
      <c r="N1679" s="1">
        <v>44196</v>
      </c>
      <c r="O1679" t="str">
        <f t="shared" si="55"/>
        <v>정상</v>
      </c>
      <c r="P1679" t="str">
        <f t="shared" si="56"/>
        <v>엠피송내</v>
      </c>
      <c r="Q1679" t="s">
        <v>1954</v>
      </c>
      <c r="R1679"/>
      <c r="S1679"/>
      <c r="T1679"/>
      <c r="U1679"/>
      <c r="V1679"/>
      <c r="W1679" t="s">
        <v>1958</v>
      </c>
      <c r="X1679"/>
    </row>
    <row r="1680" spans="1:24">
      <c r="A1680" t="s">
        <v>2813</v>
      </c>
      <c r="B1680" t="s">
        <v>2846</v>
      </c>
      <c r="C1680" t="s">
        <v>2236</v>
      </c>
      <c r="D1680" t="s">
        <v>2068</v>
      </c>
      <c r="E1680" t="s">
        <v>3150</v>
      </c>
      <c r="F1680" t="s">
        <v>3237</v>
      </c>
      <c r="G1680" t="s">
        <v>3248</v>
      </c>
      <c r="H1680">
        <v>10040</v>
      </c>
      <c r="I1680" t="s">
        <v>3255</v>
      </c>
      <c r="J1680" s="1">
        <v>44195</v>
      </c>
      <c r="K1680" s="1">
        <v>44195</v>
      </c>
      <c r="L1680" t="s">
        <v>3294</v>
      </c>
      <c r="M1680" t="s">
        <v>3865</v>
      </c>
      <c r="N1680" s="1">
        <v>44196</v>
      </c>
      <c r="O1680" t="str">
        <f t="shared" si="55"/>
        <v>정상</v>
      </c>
      <c r="P1680" t="str">
        <f t="shared" si="56"/>
        <v>엠피송내</v>
      </c>
      <c r="Q1680" t="s">
        <v>1954</v>
      </c>
      <c r="R1680"/>
      <c r="S1680"/>
      <c r="T1680"/>
      <c r="U1680"/>
      <c r="V1680"/>
      <c r="W1680" t="s">
        <v>1958</v>
      </c>
      <c r="X1680"/>
    </row>
    <row r="1681" spans="1:24">
      <c r="A1681" t="s">
        <v>2813</v>
      </c>
      <c r="B1681" t="s">
        <v>2846</v>
      </c>
      <c r="C1681" t="s">
        <v>2236</v>
      </c>
      <c r="D1681" t="s">
        <v>2068</v>
      </c>
      <c r="E1681" t="s">
        <v>2146</v>
      </c>
      <c r="F1681" t="s">
        <v>3237</v>
      </c>
      <c r="G1681" t="s">
        <v>3238</v>
      </c>
      <c r="H1681">
        <v>29450</v>
      </c>
      <c r="I1681" t="s">
        <v>3255</v>
      </c>
      <c r="J1681" s="1">
        <v>44195</v>
      </c>
      <c r="K1681" s="1">
        <v>44195</v>
      </c>
      <c r="L1681" t="s">
        <v>3295</v>
      </c>
      <c r="M1681" t="s">
        <v>3865</v>
      </c>
      <c r="N1681" s="1">
        <v>44196</v>
      </c>
      <c r="O1681" t="str">
        <f t="shared" si="55"/>
        <v>정상</v>
      </c>
      <c r="P1681" t="str">
        <f t="shared" si="56"/>
        <v>엠피송내</v>
      </c>
      <c r="Q1681" t="s">
        <v>1954</v>
      </c>
      <c r="R1681"/>
      <c r="S1681"/>
      <c r="T1681"/>
      <c r="U1681"/>
      <c r="V1681"/>
      <c r="W1681" t="s">
        <v>1958</v>
      </c>
      <c r="X1681"/>
    </row>
    <row r="1682" spans="1:24">
      <c r="A1682" t="s">
        <v>2810</v>
      </c>
      <c r="B1682" t="s">
        <v>2846</v>
      </c>
      <c r="C1682" t="s">
        <v>2888</v>
      </c>
      <c r="D1682" t="s">
        <v>2068</v>
      </c>
      <c r="E1682" t="s">
        <v>3151</v>
      </c>
      <c r="F1682" t="s">
        <v>2177</v>
      </c>
      <c r="G1682" t="s">
        <v>3238</v>
      </c>
      <c r="H1682">
        <v>18800</v>
      </c>
      <c r="I1682" t="s">
        <v>3255</v>
      </c>
      <c r="J1682" s="1">
        <v>44195</v>
      </c>
      <c r="K1682" s="1">
        <v>44195</v>
      </c>
      <c r="L1682" t="s">
        <v>3296</v>
      </c>
      <c r="M1682" t="s">
        <v>3863</v>
      </c>
      <c r="N1682" s="1">
        <v>44196</v>
      </c>
      <c r="O1682" t="str">
        <f t="shared" si="55"/>
        <v>정상</v>
      </c>
      <c r="P1682" t="str">
        <f t="shared" si="56"/>
        <v>엠피송내</v>
      </c>
      <c r="Q1682" t="s">
        <v>1954</v>
      </c>
      <c r="R1682"/>
      <c r="S1682"/>
      <c r="T1682"/>
      <c r="U1682"/>
      <c r="V1682"/>
      <c r="W1682" t="s">
        <v>1958</v>
      </c>
      <c r="X1682"/>
    </row>
    <row r="1683" spans="1:24">
      <c r="A1683" t="s">
        <v>2811</v>
      </c>
      <c r="B1683" t="s">
        <v>2845</v>
      </c>
      <c r="C1683" t="s">
        <v>2341</v>
      </c>
      <c r="D1683" t="s">
        <v>2988</v>
      </c>
      <c r="E1683" t="s">
        <v>2532</v>
      </c>
      <c r="F1683" t="s">
        <v>3235</v>
      </c>
      <c r="G1683" t="s">
        <v>3238</v>
      </c>
      <c r="H1683">
        <v>56470</v>
      </c>
      <c r="I1683" t="s">
        <v>3255</v>
      </c>
      <c r="J1683" s="1">
        <v>44195</v>
      </c>
      <c r="K1683" s="1">
        <v>44195</v>
      </c>
      <c r="L1683" t="s">
        <v>3297</v>
      </c>
      <c r="M1683" t="s">
        <v>3863</v>
      </c>
      <c r="N1683" s="1">
        <v>44196</v>
      </c>
      <c r="O1683" t="str">
        <f t="shared" si="55"/>
        <v>정상</v>
      </c>
      <c r="P1683" t="str">
        <f t="shared" si="56"/>
        <v>엠피피스토스</v>
      </c>
      <c r="Q1683" t="s">
        <v>1954</v>
      </c>
      <c r="R1683"/>
      <c r="S1683"/>
      <c r="T1683"/>
      <c r="U1683"/>
      <c r="V1683"/>
      <c r="W1683" t="s">
        <v>1958</v>
      </c>
      <c r="X1683"/>
    </row>
    <row r="1684" spans="1:24">
      <c r="A1684" t="s">
        <v>2809</v>
      </c>
      <c r="B1684" t="s">
        <v>2845</v>
      </c>
      <c r="C1684" t="s">
        <v>2341</v>
      </c>
      <c r="D1684" t="s">
        <v>2984</v>
      </c>
      <c r="E1684" t="s">
        <v>2559</v>
      </c>
      <c r="F1684" t="s">
        <v>3231</v>
      </c>
      <c r="G1684" t="s">
        <v>3238</v>
      </c>
      <c r="H1684">
        <v>120190</v>
      </c>
      <c r="I1684" t="s">
        <v>3255</v>
      </c>
      <c r="J1684" s="1">
        <v>44195</v>
      </c>
      <c r="K1684" s="1">
        <v>44195</v>
      </c>
      <c r="L1684">
        <v>320203208552</v>
      </c>
      <c r="M1684" t="s">
        <v>3863</v>
      </c>
      <c r="N1684" s="1">
        <v>44196</v>
      </c>
      <c r="O1684" t="str">
        <f t="shared" si="55"/>
        <v>정상</v>
      </c>
      <c r="P1684" t="str">
        <f t="shared" si="56"/>
        <v>엠피피스토스</v>
      </c>
      <c r="Q1684" t="s">
        <v>1954</v>
      </c>
      <c r="R1684"/>
      <c r="S1684"/>
      <c r="T1684"/>
      <c r="U1684"/>
      <c r="V1684"/>
      <c r="W1684" t="s">
        <v>1960</v>
      </c>
      <c r="X1684" s="1">
        <v>67205</v>
      </c>
    </row>
    <row r="1685" spans="1:24">
      <c r="A1685" t="s">
        <v>995</v>
      </c>
      <c r="B1685" t="s">
        <v>2845</v>
      </c>
      <c r="C1685" t="s">
        <v>2905</v>
      </c>
      <c r="D1685" t="s">
        <v>2982</v>
      </c>
      <c r="E1685" t="s">
        <v>2559</v>
      </c>
      <c r="F1685" t="s">
        <v>3235</v>
      </c>
      <c r="G1685" t="s">
        <v>3238</v>
      </c>
      <c r="H1685">
        <v>117020</v>
      </c>
      <c r="I1685" t="s">
        <v>3255</v>
      </c>
      <c r="J1685" s="1">
        <v>44195</v>
      </c>
      <c r="K1685" s="1">
        <v>44195</v>
      </c>
      <c r="L1685">
        <v>320203208668</v>
      </c>
      <c r="M1685" t="s">
        <v>3864</v>
      </c>
      <c r="N1685" s="1">
        <v>44196</v>
      </c>
      <c r="O1685" t="str">
        <f t="shared" si="55"/>
        <v>정상</v>
      </c>
      <c r="P1685" t="str">
        <f t="shared" si="56"/>
        <v>엠피피스토스</v>
      </c>
      <c r="Q1685" t="s">
        <v>1954</v>
      </c>
      <c r="R1685"/>
      <c r="S1685"/>
      <c r="T1685"/>
      <c r="U1685"/>
      <c r="V1685"/>
      <c r="W1685" t="s">
        <v>1958</v>
      </c>
      <c r="X1685" s="1">
        <v>67936</v>
      </c>
    </row>
    <row r="1686" spans="1:24">
      <c r="A1686" t="s">
        <v>2824</v>
      </c>
      <c r="B1686" t="s">
        <v>2845</v>
      </c>
      <c r="C1686" t="s">
        <v>2341</v>
      </c>
      <c r="D1686" t="s">
        <v>2984</v>
      </c>
      <c r="E1686" t="s">
        <v>2559</v>
      </c>
      <c r="F1686" t="s">
        <v>3233</v>
      </c>
      <c r="G1686" t="s">
        <v>3238</v>
      </c>
      <c r="H1686">
        <v>85790</v>
      </c>
      <c r="I1686" t="s">
        <v>3255</v>
      </c>
      <c r="J1686" s="1">
        <v>44195</v>
      </c>
      <c r="K1686" s="1">
        <v>44195</v>
      </c>
      <c r="L1686">
        <v>320203205534</v>
      </c>
      <c r="M1686" t="s">
        <v>3863</v>
      </c>
      <c r="N1686" s="1">
        <v>44196</v>
      </c>
      <c r="O1686" t="str">
        <f t="shared" si="55"/>
        <v>정상</v>
      </c>
      <c r="P1686" t="str">
        <f t="shared" si="56"/>
        <v>엠피피스토스</v>
      </c>
      <c r="Q1686" t="s">
        <v>1954</v>
      </c>
      <c r="R1686"/>
      <c r="S1686"/>
      <c r="T1686"/>
      <c r="U1686"/>
      <c r="V1686"/>
      <c r="W1686" t="s">
        <v>1960</v>
      </c>
      <c r="X1686" s="1">
        <v>70127</v>
      </c>
    </row>
    <row r="1687" spans="1:24">
      <c r="A1687" t="s">
        <v>2811</v>
      </c>
      <c r="B1687" t="s">
        <v>2845</v>
      </c>
      <c r="C1687" t="s">
        <v>2341</v>
      </c>
      <c r="D1687" t="s">
        <v>2984</v>
      </c>
      <c r="E1687" t="s">
        <v>2505</v>
      </c>
      <c r="F1687" t="s">
        <v>3234</v>
      </c>
      <c r="G1687" t="s">
        <v>3238</v>
      </c>
      <c r="H1687">
        <v>195890</v>
      </c>
      <c r="I1687" t="s">
        <v>3255</v>
      </c>
      <c r="J1687" s="1">
        <v>44195</v>
      </c>
      <c r="K1687" s="1">
        <v>44195</v>
      </c>
      <c r="L1687">
        <v>320203203111</v>
      </c>
      <c r="M1687" t="s">
        <v>3866</v>
      </c>
      <c r="N1687" s="1">
        <v>44196</v>
      </c>
      <c r="O1687" t="str">
        <f t="shared" si="55"/>
        <v>정상</v>
      </c>
      <c r="P1687" t="str">
        <f t="shared" si="56"/>
        <v>엠피피스토스</v>
      </c>
      <c r="Q1687" t="s">
        <v>1954</v>
      </c>
      <c r="R1687"/>
      <c r="S1687"/>
      <c r="T1687"/>
      <c r="U1687"/>
      <c r="V1687"/>
      <c r="W1687" t="s">
        <v>3870</v>
      </c>
      <c r="X1687" s="1">
        <v>58074</v>
      </c>
    </row>
    <row r="1688" spans="1:24">
      <c r="A1688" t="s">
        <v>2811</v>
      </c>
      <c r="B1688" t="s">
        <v>2845</v>
      </c>
      <c r="C1688" t="s">
        <v>2341</v>
      </c>
      <c r="D1688" t="s">
        <v>2988</v>
      </c>
      <c r="E1688" t="s">
        <v>3152</v>
      </c>
      <c r="F1688" t="s">
        <v>2177</v>
      </c>
      <c r="G1688" t="s">
        <v>3240</v>
      </c>
      <c r="H1688">
        <v>50760</v>
      </c>
      <c r="I1688" t="s">
        <v>3255</v>
      </c>
      <c r="J1688" s="1">
        <v>44195</v>
      </c>
      <c r="K1688" s="1">
        <v>44195</v>
      </c>
      <c r="L1688">
        <v>320203202721</v>
      </c>
      <c r="M1688" t="s">
        <v>3863</v>
      </c>
      <c r="N1688" s="1">
        <v>44196</v>
      </c>
      <c r="O1688" t="str">
        <f t="shared" si="55"/>
        <v>정상</v>
      </c>
      <c r="P1688" t="str">
        <f t="shared" si="56"/>
        <v>엠피피스토스</v>
      </c>
      <c r="Q1688" t="s">
        <v>1954</v>
      </c>
      <c r="R1688"/>
      <c r="S1688"/>
      <c r="T1688"/>
      <c r="U1688"/>
      <c r="V1688"/>
      <c r="W1688" t="s">
        <v>1958</v>
      </c>
      <c r="X1688" s="1">
        <v>51500</v>
      </c>
    </row>
    <row r="1689" spans="1:24">
      <c r="A1689" t="s">
        <v>2811</v>
      </c>
      <c r="B1689" t="s">
        <v>2845</v>
      </c>
      <c r="C1689" t="s">
        <v>2341</v>
      </c>
      <c r="D1689" t="s">
        <v>2988</v>
      </c>
      <c r="E1689" t="s">
        <v>2505</v>
      </c>
      <c r="F1689" t="s">
        <v>3230</v>
      </c>
      <c r="G1689" t="s">
        <v>3243</v>
      </c>
      <c r="H1689">
        <v>50000</v>
      </c>
      <c r="I1689" t="s">
        <v>3255</v>
      </c>
      <c r="J1689" s="1">
        <v>44195</v>
      </c>
      <c r="K1689" s="1">
        <v>44195</v>
      </c>
      <c r="L1689">
        <v>320203202667</v>
      </c>
      <c r="M1689" t="s">
        <v>3863</v>
      </c>
      <c r="N1689" s="1">
        <v>44196</v>
      </c>
      <c r="O1689" t="str">
        <f t="shared" si="55"/>
        <v>정상</v>
      </c>
      <c r="P1689" t="str">
        <f t="shared" si="56"/>
        <v>엠피피스토스</v>
      </c>
      <c r="Q1689" t="s">
        <v>1954</v>
      </c>
      <c r="R1689"/>
      <c r="S1689"/>
      <c r="T1689"/>
      <c r="U1689"/>
      <c r="V1689"/>
      <c r="W1689" t="s">
        <v>1958</v>
      </c>
      <c r="X1689" s="1">
        <v>49673</v>
      </c>
    </row>
    <row r="1690" spans="1:24">
      <c r="A1690" t="s">
        <v>2809</v>
      </c>
      <c r="B1690" t="s">
        <v>2845</v>
      </c>
      <c r="C1690" t="s">
        <v>2358</v>
      </c>
      <c r="D1690" t="s">
        <v>2018</v>
      </c>
      <c r="E1690" t="s">
        <v>3153</v>
      </c>
      <c r="F1690" t="s">
        <v>3234</v>
      </c>
      <c r="G1690" t="s">
        <v>3238</v>
      </c>
      <c r="H1690">
        <v>52947</v>
      </c>
      <c r="I1690" t="s">
        <v>3255</v>
      </c>
      <c r="J1690" s="1">
        <v>44195</v>
      </c>
      <c r="K1690" s="1">
        <v>44195</v>
      </c>
      <c r="L1690" t="s">
        <v>3298</v>
      </c>
      <c r="M1690" t="s">
        <v>3863</v>
      </c>
      <c r="N1690" s="1">
        <v>44196</v>
      </c>
      <c r="O1690" t="str">
        <f t="shared" si="55"/>
        <v>정상</v>
      </c>
      <c r="P1690" t="str">
        <f t="shared" si="56"/>
        <v>엠피피스토스</v>
      </c>
      <c r="Q1690" t="s">
        <v>3869</v>
      </c>
      <c r="R1690"/>
      <c r="S1690"/>
      <c r="T1690"/>
      <c r="U1690"/>
      <c r="V1690"/>
      <c r="W1690" t="s">
        <v>1958</v>
      </c>
      <c r="X1690" s="1">
        <v>69762</v>
      </c>
    </row>
    <row r="1691" spans="1:24">
      <c r="A1691" t="s">
        <v>2819</v>
      </c>
      <c r="B1691" t="s">
        <v>2848</v>
      </c>
      <c r="C1691" t="s">
        <v>2237</v>
      </c>
      <c r="D1691" t="s">
        <v>2095</v>
      </c>
      <c r="E1691" t="s">
        <v>3154</v>
      </c>
      <c r="F1691" t="s">
        <v>3231</v>
      </c>
      <c r="G1691" t="s">
        <v>3238</v>
      </c>
      <c r="H1691">
        <v>78916</v>
      </c>
      <c r="I1691" t="s">
        <v>3255</v>
      </c>
      <c r="J1691" s="1">
        <v>44195</v>
      </c>
      <c r="K1691" s="1">
        <v>44195</v>
      </c>
      <c r="L1691" t="s">
        <v>3299</v>
      </c>
      <c r="M1691" t="s">
        <v>3865</v>
      </c>
      <c r="N1691" s="1">
        <v>44196</v>
      </c>
      <c r="O1691" t="str">
        <f t="shared" si="55"/>
        <v>정상</v>
      </c>
      <c r="P1691" t="str">
        <f t="shared" si="56"/>
        <v>엠피의정부</v>
      </c>
      <c r="Q1691" t="s">
        <v>1954</v>
      </c>
      <c r="R1691"/>
      <c r="S1691"/>
      <c r="T1691"/>
      <c r="U1691"/>
      <c r="V1691"/>
      <c r="W1691" t="s">
        <v>1958</v>
      </c>
      <c r="X1691" s="1">
        <v>68666</v>
      </c>
    </row>
    <row r="1692" spans="1:24">
      <c r="A1692" t="s">
        <v>2819</v>
      </c>
      <c r="B1692" t="s">
        <v>2848</v>
      </c>
      <c r="C1692" t="s">
        <v>2889</v>
      </c>
      <c r="D1692" t="s">
        <v>2991</v>
      </c>
      <c r="E1692" t="s">
        <v>2598</v>
      </c>
      <c r="F1692" t="s">
        <v>3233</v>
      </c>
      <c r="G1692" t="s">
        <v>3238</v>
      </c>
      <c r="H1692">
        <v>69479</v>
      </c>
      <c r="I1692" t="s">
        <v>3255</v>
      </c>
      <c r="J1692" s="1">
        <v>44195</v>
      </c>
      <c r="K1692" s="1">
        <v>44195</v>
      </c>
      <c r="L1692" t="s">
        <v>3300</v>
      </c>
      <c r="M1692" t="s">
        <v>3863</v>
      </c>
      <c r="N1692" s="1">
        <v>44196</v>
      </c>
      <c r="O1692" t="str">
        <f t="shared" si="55"/>
        <v>정상</v>
      </c>
      <c r="P1692" t="str">
        <f t="shared" si="56"/>
        <v>엠피의정부</v>
      </c>
      <c r="Q1692" t="s">
        <v>1954</v>
      </c>
      <c r="R1692"/>
      <c r="S1692"/>
      <c r="T1692"/>
      <c r="U1692"/>
      <c r="V1692"/>
      <c r="W1692" t="s">
        <v>3870</v>
      </c>
      <c r="X1692" s="1">
        <v>56978</v>
      </c>
    </row>
    <row r="1693" spans="1:24">
      <c r="A1693" t="s">
        <v>2819</v>
      </c>
      <c r="B1693" t="s">
        <v>2848</v>
      </c>
      <c r="C1693" t="s">
        <v>2237</v>
      </c>
      <c r="D1693" t="s">
        <v>2095</v>
      </c>
      <c r="E1693" t="s">
        <v>3155</v>
      </c>
      <c r="F1693" t="s">
        <v>2177</v>
      </c>
      <c r="G1693" t="s">
        <v>3245</v>
      </c>
      <c r="H1693">
        <v>84674</v>
      </c>
      <c r="I1693" t="s">
        <v>3255</v>
      </c>
      <c r="J1693" s="1">
        <v>44195</v>
      </c>
      <c r="K1693" s="1">
        <v>44195</v>
      </c>
      <c r="L1693" t="s">
        <v>3301</v>
      </c>
      <c r="M1693" t="s">
        <v>3865</v>
      </c>
      <c r="N1693" s="1">
        <v>44196</v>
      </c>
      <c r="O1693" t="str">
        <f t="shared" si="55"/>
        <v>정상</v>
      </c>
      <c r="P1693" t="str">
        <f t="shared" si="56"/>
        <v>엠피의정부</v>
      </c>
      <c r="Q1693" t="s">
        <v>1954</v>
      </c>
      <c r="R1693"/>
      <c r="S1693"/>
      <c r="T1693"/>
      <c r="U1693"/>
      <c r="V1693"/>
      <c r="W1693" t="s">
        <v>3870</v>
      </c>
      <c r="X1693" s="1">
        <v>67936</v>
      </c>
    </row>
    <row r="1694" spans="1:24">
      <c r="A1694" t="s">
        <v>2817</v>
      </c>
      <c r="B1694" t="s">
        <v>2850</v>
      </c>
      <c r="C1694" t="s">
        <v>2347</v>
      </c>
      <c r="D1694" t="s">
        <v>2037</v>
      </c>
      <c r="E1694" t="s">
        <v>3156</v>
      </c>
      <c r="F1694" t="s">
        <v>3233</v>
      </c>
      <c r="G1694" t="s">
        <v>3238</v>
      </c>
      <c r="H1694">
        <v>75340</v>
      </c>
      <c r="I1694" t="s">
        <v>3255</v>
      </c>
      <c r="J1694" s="1">
        <v>44195</v>
      </c>
      <c r="K1694" s="1">
        <v>44195</v>
      </c>
      <c r="L1694" t="s">
        <v>3302</v>
      </c>
      <c r="M1694" t="s">
        <v>3865</v>
      </c>
      <c r="N1694" s="1">
        <v>44196</v>
      </c>
      <c r="O1694" t="str">
        <f t="shared" si="55"/>
        <v>정상</v>
      </c>
      <c r="P1694" t="s">
        <v>6822</v>
      </c>
      <c r="Q1694" t="s">
        <v>1954</v>
      </c>
      <c r="R1694"/>
      <c r="S1694"/>
      <c r="T1694"/>
      <c r="U1694"/>
      <c r="V1694"/>
      <c r="W1694" t="s">
        <v>3870</v>
      </c>
      <c r="X1694" s="1">
        <v>63188</v>
      </c>
    </row>
    <row r="1695" spans="1:24">
      <c r="A1695" t="s">
        <v>2824</v>
      </c>
      <c r="B1695" t="s">
        <v>2845</v>
      </c>
      <c r="C1695" t="s">
        <v>2358</v>
      </c>
      <c r="D1695" t="s">
        <v>2018</v>
      </c>
      <c r="E1695" t="s">
        <v>3131</v>
      </c>
      <c r="F1695" t="s">
        <v>3233</v>
      </c>
      <c r="G1695" t="s">
        <v>3238</v>
      </c>
      <c r="H1695">
        <v>52862</v>
      </c>
      <c r="I1695" t="s">
        <v>3255</v>
      </c>
      <c r="J1695" s="1">
        <v>44195</v>
      </c>
      <c r="K1695" s="1">
        <v>44195</v>
      </c>
      <c r="L1695" t="s">
        <v>3303</v>
      </c>
      <c r="M1695" t="s">
        <v>3863</v>
      </c>
      <c r="N1695" s="1">
        <v>44196</v>
      </c>
      <c r="O1695" t="str">
        <f t="shared" si="55"/>
        <v>정상</v>
      </c>
      <c r="P1695" t="str">
        <f t="shared" si="56"/>
        <v>엠피피스토스</v>
      </c>
      <c r="Q1695" t="s">
        <v>1954</v>
      </c>
      <c r="R1695"/>
      <c r="S1695"/>
      <c r="T1695"/>
      <c r="U1695"/>
      <c r="V1695"/>
      <c r="W1695" t="s">
        <v>1958</v>
      </c>
      <c r="X1695" s="1">
        <v>64283</v>
      </c>
    </row>
    <row r="1696" spans="1:24">
      <c r="A1696" t="s">
        <v>2809</v>
      </c>
      <c r="B1696" t="s">
        <v>2845</v>
      </c>
      <c r="C1696" t="s">
        <v>2341</v>
      </c>
      <c r="D1696" t="s">
        <v>2086</v>
      </c>
      <c r="E1696" t="s">
        <v>3157</v>
      </c>
      <c r="F1696" t="s">
        <v>3233</v>
      </c>
      <c r="G1696" t="s">
        <v>3238</v>
      </c>
      <c r="H1696">
        <v>30995</v>
      </c>
      <c r="I1696" t="s">
        <v>3255</v>
      </c>
      <c r="J1696" s="1">
        <v>44195</v>
      </c>
      <c r="K1696" s="1">
        <v>44195</v>
      </c>
      <c r="L1696" t="s">
        <v>3304</v>
      </c>
      <c r="M1696" t="s">
        <v>3863</v>
      </c>
      <c r="N1696" s="1">
        <v>44196</v>
      </c>
      <c r="O1696" t="str">
        <f t="shared" si="55"/>
        <v>정상</v>
      </c>
      <c r="P1696" t="str">
        <f t="shared" si="56"/>
        <v>엠피피스토스</v>
      </c>
      <c r="Q1696" t="s">
        <v>1954</v>
      </c>
      <c r="R1696"/>
      <c r="S1696"/>
      <c r="T1696"/>
      <c r="U1696"/>
      <c r="V1696"/>
      <c r="W1696" t="s">
        <v>1958</v>
      </c>
      <c r="X1696" s="1">
        <v>55883</v>
      </c>
    </row>
    <row r="1697" spans="1:24">
      <c r="A1697" t="s">
        <v>2813</v>
      </c>
      <c r="B1697" t="s">
        <v>2846</v>
      </c>
      <c r="C1697" t="s">
        <v>2236</v>
      </c>
      <c r="D1697" t="s">
        <v>2992</v>
      </c>
      <c r="E1697" t="s">
        <v>3155</v>
      </c>
      <c r="F1697" t="s">
        <v>2177</v>
      </c>
      <c r="G1697" t="s">
        <v>3240</v>
      </c>
      <c r="H1697">
        <v>32656</v>
      </c>
      <c r="I1697" t="s">
        <v>3255</v>
      </c>
      <c r="J1697" s="1">
        <v>44195</v>
      </c>
      <c r="K1697" s="1">
        <v>44195</v>
      </c>
      <c r="L1697" t="s">
        <v>3305</v>
      </c>
      <c r="M1697" t="s">
        <v>3864</v>
      </c>
      <c r="N1697" s="1">
        <v>44196</v>
      </c>
      <c r="O1697" t="str">
        <f t="shared" si="55"/>
        <v>정상</v>
      </c>
      <c r="P1697" t="str">
        <f t="shared" si="56"/>
        <v>엠피송내</v>
      </c>
      <c r="Q1697" t="s">
        <v>1954</v>
      </c>
      <c r="R1697"/>
      <c r="S1697"/>
      <c r="T1697"/>
      <c r="U1697"/>
      <c r="V1697"/>
      <c r="W1697" t="s">
        <v>1958</v>
      </c>
      <c r="X1697" s="1">
        <v>62457</v>
      </c>
    </row>
    <row r="1698" spans="1:24">
      <c r="A1698" t="s">
        <v>2814</v>
      </c>
      <c r="B1698" t="s">
        <v>2848</v>
      </c>
      <c r="C1698" t="s">
        <v>2237</v>
      </c>
      <c r="D1698" t="s">
        <v>2095</v>
      </c>
      <c r="E1698" t="s">
        <v>3154</v>
      </c>
      <c r="F1698" t="s">
        <v>3231</v>
      </c>
      <c r="G1698" t="s">
        <v>3245</v>
      </c>
      <c r="H1698">
        <v>73505</v>
      </c>
      <c r="I1698" t="s">
        <v>3255</v>
      </c>
      <c r="J1698" s="1">
        <v>44195</v>
      </c>
      <c r="K1698" s="1">
        <v>44195</v>
      </c>
      <c r="L1698" t="s">
        <v>3306</v>
      </c>
      <c r="M1698" t="s">
        <v>3863</v>
      </c>
      <c r="N1698" s="1">
        <v>44196</v>
      </c>
      <c r="O1698" t="str">
        <f t="shared" si="55"/>
        <v>정상</v>
      </c>
      <c r="P1698" t="str">
        <f t="shared" si="56"/>
        <v>엠피의정부</v>
      </c>
      <c r="Q1698" t="s">
        <v>1954</v>
      </c>
      <c r="R1698"/>
      <c r="S1698"/>
      <c r="T1698"/>
      <c r="U1698"/>
      <c r="V1698"/>
      <c r="W1698" t="s">
        <v>1960</v>
      </c>
      <c r="X1698" s="1">
        <v>62092</v>
      </c>
    </row>
    <row r="1699" spans="1:24">
      <c r="A1699" t="s">
        <v>2816</v>
      </c>
      <c r="B1699" t="s">
        <v>2850</v>
      </c>
      <c r="C1699" t="s">
        <v>2890</v>
      </c>
      <c r="D1699" t="s">
        <v>2037</v>
      </c>
      <c r="E1699" t="s">
        <v>3154</v>
      </c>
      <c r="F1699" t="s">
        <v>3235</v>
      </c>
      <c r="G1699" t="s">
        <v>3238</v>
      </c>
      <c r="H1699">
        <v>22664</v>
      </c>
      <c r="I1699" t="s">
        <v>3255</v>
      </c>
      <c r="J1699" s="1">
        <v>44195</v>
      </c>
      <c r="K1699" s="1">
        <v>44195</v>
      </c>
      <c r="L1699" t="s">
        <v>3307</v>
      </c>
      <c r="M1699" t="s">
        <v>3863</v>
      </c>
      <c r="N1699" s="1">
        <v>44196</v>
      </c>
      <c r="O1699" t="str">
        <f t="shared" si="55"/>
        <v>정상</v>
      </c>
      <c r="P1699" t="s">
        <v>6821</v>
      </c>
      <c r="Q1699" t="s">
        <v>1954</v>
      </c>
      <c r="R1699"/>
      <c r="S1699"/>
      <c r="T1699"/>
      <c r="U1699"/>
      <c r="V1699"/>
      <c r="W1699" t="s">
        <v>1958</v>
      </c>
      <c r="X1699" s="1">
        <v>67571</v>
      </c>
    </row>
    <row r="1700" spans="1:24">
      <c r="A1700" t="s">
        <v>2811</v>
      </c>
      <c r="B1700" t="s">
        <v>2845</v>
      </c>
      <c r="C1700" t="s">
        <v>2358</v>
      </c>
      <c r="D1700" t="s">
        <v>2968</v>
      </c>
      <c r="E1700" t="s">
        <v>2568</v>
      </c>
      <c r="F1700" t="s">
        <v>3235</v>
      </c>
      <c r="G1700" t="s">
        <v>3239</v>
      </c>
      <c r="H1700">
        <v>5659</v>
      </c>
      <c r="I1700" t="s">
        <v>3255</v>
      </c>
      <c r="J1700" s="1">
        <v>44195</v>
      </c>
      <c r="K1700" s="1">
        <v>44195</v>
      </c>
      <c r="L1700">
        <v>52035899880000</v>
      </c>
      <c r="M1700" t="s">
        <v>3865</v>
      </c>
      <c r="N1700" s="1">
        <v>44196</v>
      </c>
      <c r="O1700" t="str">
        <f t="shared" si="55"/>
        <v>정상</v>
      </c>
      <c r="P1700" t="str">
        <f t="shared" si="56"/>
        <v>엠피피스토스</v>
      </c>
      <c r="Q1700" t="s">
        <v>1954</v>
      </c>
      <c r="R1700"/>
      <c r="S1700"/>
      <c r="T1700"/>
      <c r="U1700"/>
      <c r="V1700"/>
      <c r="W1700" t="s">
        <v>1958</v>
      </c>
      <c r="X1700" s="1">
        <v>44560</v>
      </c>
    </row>
    <row r="1701" spans="1:24">
      <c r="A1701" t="s">
        <v>2818</v>
      </c>
      <c r="B1701" t="s">
        <v>2857</v>
      </c>
      <c r="C1701" t="s">
        <v>2891</v>
      </c>
      <c r="D1701" t="s">
        <v>2993</v>
      </c>
      <c r="E1701" t="s">
        <v>2588</v>
      </c>
      <c r="F1701" t="s">
        <v>3230</v>
      </c>
      <c r="G1701" t="s">
        <v>3238</v>
      </c>
      <c r="H1701">
        <v>30000</v>
      </c>
      <c r="I1701" t="s">
        <v>3255</v>
      </c>
      <c r="J1701" s="1">
        <v>44195</v>
      </c>
      <c r="K1701" s="1">
        <v>44195</v>
      </c>
      <c r="L1701">
        <v>52035953140000</v>
      </c>
      <c r="M1701" t="s">
        <v>3866</v>
      </c>
      <c r="N1701" s="1">
        <v>44196</v>
      </c>
      <c r="O1701" t="str">
        <f t="shared" si="55"/>
        <v>정상</v>
      </c>
      <c r="P1701" t="str">
        <f t="shared" si="56"/>
        <v>엠피성공</v>
      </c>
      <c r="Q1701" t="s">
        <v>1954</v>
      </c>
      <c r="R1701"/>
      <c r="S1701"/>
      <c r="T1701"/>
      <c r="U1701"/>
      <c r="V1701"/>
      <c r="W1701" t="s">
        <v>1958</v>
      </c>
      <c r="X1701" s="1">
        <v>51500</v>
      </c>
    </row>
    <row r="1702" spans="1:24">
      <c r="A1702" t="s">
        <v>2809</v>
      </c>
      <c r="B1702" t="s">
        <v>2692</v>
      </c>
      <c r="C1702" t="s">
        <v>2341</v>
      </c>
      <c r="D1702" t="s">
        <v>2088</v>
      </c>
      <c r="E1702" t="s">
        <v>2616</v>
      </c>
      <c r="F1702" t="s">
        <v>3231</v>
      </c>
      <c r="G1702" t="s">
        <v>3238</v>
      </c>
      <c r="H1702">
        <v>30500</v>
      </c>
      <c r="I1702" t="s">
        <v>3255</v>
      </c>
      <c r="J1702" s="1">
        <v>44195</v>
      </c>
      <c r="K1702" s="1">
        <v>44195</v>
      </c>
      <c r="L1702">
        <v>20200562346</v>
      </c>
      <c r="M1702" t="s">
        <v>3863</v>
      </c>
      <c r="N1702" s="1">
        <v>44196</v>
      </c>
      <c r="O1702" t="str">
        <f t="shared" si="55"/>
        <v>정상</v>
      </c>
      <c r="P1702" t="str">
        <f t="shared" si="56"/>
        <v>엠피피스토스</v>
      </c>
      <c r="Q1702" t="s">
        <v>1954</v>
      </c>
      <c r="R1702"/>
      <c r="S1702"/>
      <c r="T1702"/>
      <c r="U1702"/>
      <c r="V1702"/>
      <c r="W1702" t="s">
        <v>1958</v>
      </c>
      <c r="X1702" s="1">
        <v>55883</v>
      </c>
    </row>
    <row r="1703" spans="1:24">
      <c r="A1703" t="s">
        <v>2810</v>
      </c>
      <c r="B1703" t="s">
        <v>2846</v>
      </c>
      <c r="C1703" t="s">
        <v>2364</v>
      </c>
      <c r="D1703" t="s">
        <v>2971</v>
      </c>
      <c r="E1703" t="s">
        <v>2609</v>
      </c>
      <c r="F1703" t="s">
        <v>3232</v>
      </c>
      <c r="G1703" t="s">
        <v>3238</v>
      </c>
      <c r="H1703">
        <v>50400</v>
      </c>
      <c r="I1703" t="s">
        <v>3255</v>
      </c>
      <c r="J1703" s="1">
        <v>44195</v>
      </c>
      <c r="K1703" s="1">
        <v>44195</v>
      </c>
      <c r="L1703">
        <v>20200561599</v>
      </c>
      <c r="M1703" t="s">
        <v>3863</v>
      </c>
      <c r="N1703" s="1">
        <v>44196</v>
      </c>
      <c r="O1703" t="str">
        <f t="shared" si="55"/>
        <v>정상</v>
      </c>
      <c r="P1703" t="str">
        <f t="shared" si="56"/>
        <v>엠피송내</v>
      </c>
      <c r="Q1703" t="s">
        <v>1954</v>
      </c>
      <c r="R1703"/>
      <c r="S1703"/>
      <c r="T1703"/>
      <c r="U1703"/>
      <c r="V1703"/>
      <c r="W1703" t="s">
        <v>3870</v>
      </c>
      <c r="X1703" s="1">
        <v>58439</v>
      </c>
    </row>
    <row r="1704" spans="1:24">
      <c r="A1704" t="s">
        <v>2809</v>
      </c>
      <c r="B1704" t="s">
        <v>2845</v>
      </c>
      <c r="C1704" t="s">
        <v>2901</v>
      </c>
      <c r="D1704" t="s">
        <v>2138</v>
      </c>
      <c r="E1704" t="s">
        <v>2596</v>
      </c>
      <c r="F1704" t="s">
        <v>2177</v>
      </c>
      <c r="G1704" t="s">
        <v>3238</v>
      </c>
      <c r="H1704">
        <v>89000</v>
      </c>
      <c r="I1704" t="s">
        <v>3255</v>
      </c>
      <c r="J1704" s="1">
        <v>44195</v>
      </c>
      <c r="K1704" s="1">
        <v>44195</v>
      </c>
      <c r="L1704" t="s">
        <v>3308</v>
      </c>
      <c r="M1704" t="s">
        <v>3863</v>
      </c>
      <c r="N1704" s="1">
        <v>44196</v>
      </c>
      <c r="O1704" t="str">
        <f t="shared" si="55"/>
        <v>정상</v>
      </c>
      <c r="P1704" t="str">
        <f t="shared" si="56"/>
        <v>엠피피스토스</v>
      </c>
      <c r="Q1704" t="s">
        <v>1954</v>
      </c>
      <c r="R1704"/>
      <c r="S1704"/>
      <c r="T1704"/>
      <c r="U1704"/>
      <c r="V1704"/>
      <c r="W1704" t="s">
        <v>1958</v>
      </c>
      <c r="X1704"/>
    </row>
    <row r="1705" spans="1:24">
      <c r="A1705" t="s">
        <v>2811</v>
      </c>
      <c r="B1705" t="s">
        <v>2845</v>
      </c>
      <c r="C1705" t="s">
        <v>2341</v>
      </c>
      <c r="D1705" t="s">
        <v>2994</v>
      </c>
      <c r="E1705" t="s">
        <v>3158</v>
      </c>
      <c r="F1705" t="s">
        <v>3233</v>
      </c>
      <c r="G1705" t="s">
        <v>3249</v>
      </c>
      <c r="H1705">
        <v>31962</v>
      </c>
      <c r="I1705" t="s">
        <v>3255</v>
      </c>
      <c r="J1705" s="1">
        <v>44194</v>
      </c>
      <c r="K1705" s="1">
        <v>44194</v>
      </c>
      <c r="L1705">
        <v>42042292090000</v>
      </c>
      <c r="M1705" t="s">
        <v>3863</v>
      </c>
      <c r="N1705" s="1">
        <v>44196</v>
      </c>
      <c r="O1705" t="str">
        <f t="shared" si="55"/>
        <v>정상</v>
      </c>
      <c r="P1705" t="str">
        <f t="shared" si="56"/>
        <v>엠피피스토스</v>
      </c>
      <c r="Q1705" t="s">
        <v>1954</v>
      </c>
      <c r="R1705"/>
      <c r="S1705"/>
      <c r="T1705"/>
      <c r="U1705"/>
      <c r="V1705"/>
      <c r="W1705" t="s">
        <v>3870</v>
      </c>
      <c r="X1705"/>
    </row>
    <row r="1706" spans="1:24">
      <c r="A1706" t="s">
        <v>2809</v>
      </c>
      <c r="B1706" t="s">
        <v>2845</v>
      </c>
      <c r="C1706" t="s">
        <v>2341</v>
      </c>
      <c r="D1706" t="s">
        <v>2086</v>
      </c>
      <c r="E1706" t="s">
        <v>2523</v>
      </c>
      <c r="F1706" t="s">
        <v>3234</v>
      </c>
      <c r="G1706" t="s">
        <v>3238</v>
      </c>
      <c r="H1706">
        <v>50000</v>
      </c>
      <c r="I1706" t="s">
        <v>3255</v>
      </c>
      <c r="J1706" s="1">
        <v>44194</v>
      </c>
      <c r="K1706" s="1">
        <v>44194</v>
      </c>
      <c r="L1706" t="s">
        <v>3309</v>
      </c>
      <c r="M1706" t="s">
        <v>3863</v>
      </c>
      <c r="N1706" s="1">
        <v>44196</v>
      </c>
      <c r="O1706" t="str">
        <f t="shared" si="55"/>
        <v>정상</v>
      </c>
      <c r="P1706" t="str">
        <f t="shared" si="56"/>
        <v>엠피피스토스</v>
      </c>
      <c r="Q1706" t="s">
        <v>1954</v>
      </c>
      <c r="R1706"/>
      <c r="S1706"/>
      <c r="T1706"/>
      <c r="U1706"/>
      <c r="V1706"/>
      <c r="W1706" t="s">
        <v>1958</v>
      </c>
      <c r="X1706" s="1">
        <v>51499</v>
      </c>
    </row>
    <row r="1707" spans="1:24">
      <c r="A1707" t="s">
        <v>1870</v>
      </c>
      <c r="B1707" t="s">
        <v>2847</v>
      </c>
      <c r="C1707" t="s">
        <v>2897</v>
      </c>
      <c r="D1707" t="s">
        <v>2995</v>
      </c>
      <c r="E1707" t="s">
        <v>3135</v>
      </c>
      <c r="F1707" t="s">
        <v>2177</v>
      </c>
      <c r="G1707" t="s">
        <v>3238</v>
      </c>
      <c r="H1707">
        <v>50000</v>
      </c>
      <c r="I1707" t="s">
        <v>3255</v>
      </c>
      <c r="J1707" s="1">
        <v>44194</v>
      </c>
      <c r="K1707" s="1">
        <v>44194</v>
      </c>
      <c r="L1707" t="s">
        <v>3310</v>
      </c>
      <c r="M1707" t="s">
        <v>3863</v>
      </c>
      <c r="N1707" s="1">
        <v>44196</v>
      </c>
      <c r="O1707" t="str">
        <f t="shared" si="55"/>
        <v>정상</v>
      </c>
      <c r="P1707" t="str">
        <f t="shared" si="56"/>
        <v>엠피상동</v>
      </c>
      <c r="Q1707" t="s">
        <v>1954</v>
      </c>
      <c r="R1707"/>
      <c r="S1707"/>
      <c r="T1707"/>
      <c r="U1707"/>
      <c r="V1707"/>
      <c r="W1707" t="s">
        <v>1960</v>
      </c>
      <c r="X1707" s="1">
        <v>55151</v>
      </c>
    </row>
    <row r="1708" spans="1:24">
      <c r="A1708" t="s">
        <v>1969</v>
      </c>
      <c r="B1708" t="s">
        <v>2847</v>
      </c>
      <c r="C1708" t="s">
        <v>2353</v>
      </c>
      <c r="D1708" t="s">
        <v>2987</v>
      </c>
      <c r="E1708" t="s">
        <v>2550</v>
      </c>
      <c r="F1708" t="s">
        <v>3230</v>
      </c>
      <c r="G1708" t="s">
        <v>3238</v>
      </c>
      <c r="H1708">
        <v>119470</v>
      </c>
      <c r="I1708" t="s">
        <v>3255</v>
      </c>
      <c r="J1708" s="1">
        <v>44194</v>
      </c>
      <c r="K1708" s="1">
        <v>44194</v>
      </c>
      <c r="L1708" t="s">
        <v>3311</v>
      </c>
      <c r="M1708" t="s">
        <v>3863</v>
      </c>
      <c r="N1708" s="1">
        <v>44196</v>
      </c>
      <c r="O1708" t="str">
        <f t="shared" si="55"/>
        <v>정상</v>
      </c>
      <c r="P1708" t="str">
        <f t="shared" si="56"/>
        <v>엠피상동</v>
      </c>
      <c r="Q1708" t="s">
        <v>1954</v>
      </c>
      <c r="R1708"/>
      <c r="S1708"/>
      <c r="T1708"/>
      <c r="U1708"/>
      <c r="V1708"/>
      <c r="W1708" t="s">
        <v>3870</v>
      </c>
      <c r="X1708" s="1">
        <v>65743</v>
      </c>
    </row>
    <row r="1709" spans="1:24">
      <c r="A1709" t="s">
        <v>2818</v>
      </c>
      <c r="B1709" t="s">
        <v>2854</v>
      </c>
      <c r="C1709" t="s">
        <v>2242</v>
      </c>
      <c r="D1709" t="s">
        <v>2043</v>
      </c>
      <c r="E1709" t="s">
        <v>3134</v>
      </c>
      <c r="F1709" t="s">
        <v>3231</v>
      </c>
      <c r="G1709" t="s">
        <v>3238</v>
      </c>
      <c r="H1709">
        <v>24000</v>
      </c>
      <c r="I1709" t="s">
        <v>3255</v>
      </c>
      <c r="J1709" s="1">
        <v>44194</v>
      </c>
      <c r="K1709" s="1">
        <v>44194</v>
      </c>
      <c r="L1709" t="s">
        <v>3312</v>
      </c>
      <c r="M1709" t="s">
        <v>3864</v>
      </c>
      <c r="N1709" s="1">
        <v>44196</v>
      </c>
      <c r="O1709" t="str">
        <f t="shared" si="55"/>
        <v>정상</v>
      </c>
      <c r="P1709" t="str">
        <f t="shared" si="56"/>
        <v>엠피성공</v>
      </c>
      <c r="Q1709" t="s">
        <v>1954</v>
      </c>
      <c r="R1709"/>
      <c r="S1709"/>
      <c r="T1709"/>
      <c r="U1709"/>
      <c r="V1709"/>
      <c r="W1709" t="s">
        <v>1960</v>
      </c>
      <c r="X1709" s="1">
        <v>51499</v>
      </c>
    </row>
    <row r="1710" spans="1:24">
      <c r="A1710" t="s">
        <v>2818</v>
      </c>
      <c r="B1710" t="s">
        <v>2857</v>
      </c>
      <c r="C1710" t="s">
        <v>2242</v>
      </c>
      <c r="D1710" t="s">
        <v>2043</v>
      </c>
      <c r="E1710" t="s">
        <v>2167</v>
      </c>
      <c r="F1710" t="s">
        <v>3235</v>
      </c>
      <c r="G1710" t="s">
        <v>3238</v>
      </c>
      <c r="H1710">
        <v>29000</v>
      </c>
      <c r="I1710" t="s">
        <v>3255</v>
      </c>
      <c r="J1710" s="1">
        <v>44194</v>
      </c>
      <c r="K1710" s="1">
        <v>44194</v>
      </c>
      <c r="L1710" t="s">
        <v>3313</v>
      </c>
      <c r="M1710" t="s">
        <v>3863</v>
      </c>
      <c r="N1710" s="1">
        <v>44196</v>
      </c>
      <c r="O1710" t="str">
        <f t="shared" si="55"/>
        <v>정상</v>
      </c>
      <c r="P1710" t="str">
        <f t="shared" si="56"/>
        <v>엠피성공</v>
      </c>
      <c r="Q1710" t="s">
        <v>1954</v>
      </c>
      <c r="R1710"/>
      <c r="S1710"/>
      <c r="T1710"/>
      <c r="U1710"/>
      <c r="V1710"/>
      <c r="W1710" t="s">
        <v>1958</v>
      </c>
      <c r="X1710" s="1">
        <v>51499</v>
      </c>
    </row>
    <row r="1711" spans="1:24">
      <c r="A1711" t="s">
        <v>2818</v>
      </c>
      <c r="B1711" t="s">
        <v>2857</v>
      </c>
      <c r="C1711" t="s">
        <v>2242</v>
      </c>
      <c r="D1711" t="s">
        <v>2043</v>
      </c>
      <c r="E1711" t="s">
        <v>3147</v>
      </c>
      <c r="F1711" t="s">
        <v>3237</v>
      </c>
      <c r="G1711" t="s">
        <v>3239</v>
      </c>
      <c r="H1711">
        <v>6350</v>
      </c>
      <c r="I1711" t="s">
        <v>3255</v>
      </c>
      <c r="J1711" s="1">
        <v>44194</v>
      </c>
      <c r="K1711" s="1">
        <v>44194</v>
      </c>
      <c r="L1711" t="s">
        <v>3314</v>
      </c>
      <c r="M1711" t="s">
        <v>3863</v>
      </c>
      <c r="N1711" s="1">
        <v>44196</v>
      </c>
      <c r="O1711" t="str">
        <f t="shared" si="55"/>
        <v>정상</v>
      </c>
      <c r="P1711" t="str">
        <f t="shared" si="56"/>
        <v>엠피성공</v>
      </c>
      <c r="Q1711" t="s">
        <v>1954</v>
      </c>
      <c r="R1711"/>
      <c r="S1711"/>
      <c r="T1711"/>
      <c r="U1711"/>
      <c r="V1711"/>
      <c r="W1711" t="s">
        <v>1958</v>
      </c>
      <c r="X1711" s="1">
        <v>49672</v>
      </c>
    </row>
    <row r="1712" spans="1:24">
      <c r="A1712" t="s">
        <v>2818</v>
      </c>
      <c r="B1712" t="s">
        <v>2857</v>
      </c>
      <c r="C1712" t="s">
        <v>2242</v>
      </c>
      <c r="D1712" t="s">
        <v>2104</v>
      </c>
      <c r="E1712" t="s">
        <v>2523</v>
      </c>
      <c r="F1712" t="s">
        <v>3231</v>
      </c>
      <c r="G1712" t="s">
        <v>3238</v>
      </c>
      <c r="H1712">
        <v>81080</v>
      </c>
      <c r="I1712" t="s">
        <v>3256</v>
      </c>
      <c r="J1712" s="1">
        <v>44194</v>
      </c>
      <c r="K1712" s="1">
        <v>44202</v>
      </c>
      <c r="L1712" t="s">
        <v>3315</v>
      </c>
      <c r="M1712" t="s">
        <v>3863</v>
      </c>
      <c r="N1712" s="1">
        <v>44196</v>
      </c>
      <c r="O1712" t="str">
        <f t="shared" si="55"/>
        <v>정상2</v>
      </c>
      <c r="P1712" t="str">
        <f t="shared" si="56"/>
        <v>엠피성공</v>
      </c>
      <c r="Q1712" t="s">
        <v>1954</v>
      </c>
      <c r="R1712"/>
      <c r="S1712"/>
      <c r="T1712"/>
      <c r="U1712"/>
      <c r="V1712"/>
      <c r="W1712" t="s">
        <v>1958</v>
      </c>
      <c r="X1712" s="1">
        <v>70126</v>
      </c>
    </row>
    <row r="1713" spans="1:24">
      <c r="A1713" t="s">
        <v>2817</v>
      </c>
      <c r="B1713" t="s">
        <v>2850</v>
      </c>
      <c r="C1713" t="s">
        <v>2347</v>
      </c>
      <c r="D1713" t="s">
        <v>2037</v>
      </c>
      <c r="E1713" t="s">
        <v>2522</v>
      </c>
      <c r="F1713" t="s">
        <v>3230</v>
      </c>
      <c r="G1713" t="s">
        <v>3240</v>
      </c>
      <c r="H1713">
        <v>28290</v>
      </c>
      <c r="I1713" t="s">
        <v>3255</v>
      </c>
      <c r="J1713" s="1">
        <v>44194</v>
      </c>
      <c r="K1713" s="1">
        <v>44194</v>
      </c>
      <c r="L1713" t="s">
        <v>3316</v>
      </c>
      <c r="M1713" t="s">
        <v>3863</v>
      </c>
      <c r="N1713" s="1">
        <v>44196</v>
      </c>
      <c r="O1713" t="str">
        <f t="shared" si="55"/>
        <v>정상</v>
      </c>
      <c r="P1713" t="s">
        <v>6821</v>
      </c>
      <c r="Q1713" t="s">
        <v>1954</v>
      </c>
      <c r="R1713"/>
      <c r="S1713"/>
      <c r="T1713"/>
      <c r="U1713"/>
      <c r="V1713"/>
      <c r="W1713" t="s">
        <v>1958</v>
      </c>
      <c r="X1713" s="1">
        <v>51499</v>
      </c>
    </row>
    <row r="1714" spans="1:24">
      <c r="A1714" t="s">
        <v>2817</v>
      </c>
      <c r="B1714" t="s">
        <v>2850</v>
      </c>
      <c r="C1714" t="s">
        <v>2347</v>
      </c>
      <c r="D1714" t="s">
        <v>2037</v>
      </c>
      <c r="E1714" t="s">
        <v>2167</v>
      </c>
      <c r="F1714" t="s">
        <v>3230</v>
      </c>
      <c r="G1714" t="s">
        <v>3238</v>
      </c>
      <c r="H1714">
        <v>36520</v>
      </c>
      <c r="I1714" t="s">
        <v>3256</v>
      </c>
      <c r="J1714" s="1">
        <v>44194</v>
      </c>
      <c r="K1714" s="1">
        <v>44208</v>
      </c>
      <c r="L1714" t="s">
        <v>3317</v>
      </c>
      <c r="M1714" t="s">
        <v>3863</v>
      </c>
      <c r="N1714" s="1">
        <v>44196</v>
      </c>
      <c r="O1714" t="str">
        <f t="shared" si="55"/>
        <v>정상2</v>
      </c>
      <c r="P1714" t="s">
        <v>6821</v>
      </c>
      <c r="Q1714" t="s">
        <v>1954</v>
      </c>
      <c r="R1714"/>
      <c r="S1714"/>
      <c r="T1714"/>
      <c r="U1714"/>
      <c r="V1714"/>
      <c r="W1714" t="s">
        <v>1958</v>
      </c>
      <c r="X1714" s="1">
        <v>55151</v>
      </c>
    </row>
    <row r="1715" spans="1:24">
      <c r="A1715" t="s">
        <v>2817</v>
      </c>
      <c r="B1715" t="s">
        <v>2850</v>
      </c>
      <c r="C1715" t="s">
        <v>2347</v>
      </c>
      <c r="D1715" t="s">
        <v>2037</v>
      </c>
      <c r="E1715" t="s">
        <v>3148</v>
      </c>
      <c r="F1715" t="s">
        <v>3231</v>
      </c>
      <c r="G1715" t="s">
        <v>3238</v>
      </c>
      <c r="H1715">
        <v>51250</v>
      </c>
      <c r="I1715" t="s">
        <v>3255</v>
      </c>
      <c r="J1715" s="1">
        <v>44194</v>
      </c>
      <c r="K1715" s="1">
        <v>44194</v>
      </c>
      <c r="L1715" t="s">
        <v>3318</v>
      </c>
      <c r="M1715" t="s">
        <v>3863</v>
      </c>
      <c r="N1715" s="1">
        <v>44196</v>
      </c>
      <c r="O1715" t="str">
        <f t="shared" si="55"/>
        <v>정상</v>
      </c>
      <c r="P1715" t="s">
        <v>6821</v>
      </c>
      <c r="Q1715" t="s">
        <v>1954</v>
      </c>
      <c r="R1715"/>
      <c r="S1715"/>
      <c r="T1715"/>
      <c r="U1715"/>
      <c r="V1715"/>
      <c r="W1715" t="s">
        <v>3870</v>
      </c>
      <c r="X1715" s="1">
        <v>55151</v>
      </c>
    </row>
    <row r="1716" spans="1:24">
      <c r="A1716" t="s">
        <v>2811</v>
      </c>
      <c r="B1716" t="s">
        <v>2845</v>
      </c>
      <c r="C1716" t="s">
        <v>2908</v>
      </c>
      <c r="D1716" t="s">
        <v>2996</v>
      </c>
      <c r="E1716" t="s">
        <v>2641</v>
      </c>
      <c r="F1716" t="s">
        <v>3235</v>
      </c>
      <c r="G1716" t="s">
        <v>3238</v>
      </c>
      <c r="H1716">
        <v>104000</v>
      </c>
      <c r="I1716" t="s">
        <v>3255</v>
      </c>
      <c r="J1716" s="1">
        <v>44194</v>
      </c>
      <c r="K1716" s="1">
        <v>44194</v>
      </c>
      <c r="L1716" t="s">
        <v>3319</v>
      </c>
      <c r="M1716" t="s">
        <v>3863</v>
      </c>
      <c r="N1716" s="1">
        <v>44196</v>
      </c>
      <c r="O1716" t="str">
        <f t="shared" si="55"/>
        <v>정상</v>
      </c>
      <c r="P1716" t="str">
        <f t="shared" si="56"/>
        <v>엠피피스토스</v>
      </c>
      <c r="Q1716" t="s">
        <v>1954</v>
      </c>
      <c r="R1716"/>
      <c r="S1716"/>
      <c r="T1716"/>
      <c r="U1716"/>
      <c r="V1716"/>
      <c r="W1716" t="s">
        <v>3870</v>
      </c>
      <c r="X1716" s="1">
        <v>62456</v>
      </c>
    </row>
    <row r="1717" spans="1:24">
      <c r="A1717" t="s">
        <v>2823</v>
      </c>
      <c r="B1717"/>
      <c r="C1717"/>
      <c r="D1717" t="s">
        <v>2997</v>
      </c>
      <c r="E1717" t="s">
        <v>3136</v>
      </c>
      <c r="F1717" t="s">
        <v>3231</v>
      </c>
      <c r="G1717" t="s">
        <v>3238</v>
      </c>
      <c r="H1717">
        <v>31900</v>
      </c>
      <c r="I1717" t="s">
        <v>3255</v>
      </c>
      <c r="J1717" s="1">
        <v>44194</v>
      </c>
      <c r="K1717" s="1">
        <v>44194</v>
      </c>
      <c r="L1717">
        <v>20206980303</v>
      </c>
      <c r="M1717" t="s">
        <v>3864</v>
      </c>
      <c r="N1717" s="1">
        <v>44196</v>
      </c>
      <c r="O1717" t="str">
        <f t="shared" si="55"/>
        <v>정상</v>
      </c>
      <c r="P1717" t="str">
        <f t="shared" si="56"/>
        <v>엠피조은</v>
      </c>
      <c r="Q1717" t="s">
        <v>1954</v>
      </c>
      <c r="R1717"/>
      <c r="S1717"/>
      <c r="T1717"/>
      <c r="U1717"/>
      <c r="V1717"/>
      <c r="W1717" t="s">
        <v>1958</v>
      </c>
      <c r="X1717"/>
    </row>
    <row r="1718" spans="1:24">
      <c r="A1718" t="s">
        <v>2817</v>
      </c>
      <c r="B1718" t="s">
        <v>2852</v>
      </c>
      <c r="C1718" t="s">
        <v>2898</v>
      </c>
      <c r="D1718" t="s">
        <v>2135</v>
      </c>
      <c r="E1718" t="s">
        <v>2529</v>
      </c>
      <c r="F1718" t="s">
        <v>3232</v>
      </c>
      <c r="G1718" t="s">
        <v>3240</v>
      </c>
      <c r="H1718">
        <v>10905</v>
      </c>
      <c r="I1718" t="s">
        <v>3255</v>
      </c>
      <c r="J1718" s="1">
        <v>44194</v>
      </c>
      <c r="K1718" s="1">
        <v>44194</v>
      </c>
      <c r="L1718">
        <v>20206977478</v>
      </c>
      <c r="M1718" t="s">
        <v>3863</v>
      </c>
      <c r="N1718" s="1">
        <v>44196</v>
      </c>
      <c r="O1718" t="str">
        <f t="shared" si="55"/>
        <v>정상</v>
      </c>
      <c r="P1718" t="s">
        <v>6831</v>
      </c>
      <c r="Q1718" t="s">
        <v>1954</v>
      </c>
      <c r="R1718"/>
      <c r="S1718"/>
      <c r="T1718"/>
      <c r="U1718"/>
      <c r="V1718"/>
      <c r="W1718" t="s">
        <v>3870</v>
      </c>
      <c r="X1718"/>
    </row>
    <row r="1719" spans="1:24">
      <c r="A1719" t="s">
        <v>983</v>
      </c>
      <c r="B1719" t="s">
        <v>2850</v>
      </c>
      <c r="C1719" t="s">
        <v>2890</v>
      </c>
      <c r="D1719" t="s">
        <v>2970</v>
      </c>
      <c r="E1719" t="s">
        <v>2499</v>
      </c>
      <c r="F1719" t="s">
        <v>3235</v>
      </c>
      <c r="G1719" t="s">
        <v>3250</v>
      </c>
      <c r="H1719">
        <v>42038</v>
      </c>
      <c r="I1719" t="s">
        <v>3255</v>
      </c>
      <c r="J1719" s="1">
        <v>44194</v>
      </c>
      <c r="K1719" s="1">
        <v>44194</v>
      </c>
      <c r="L1719">
        <v>20206983317</v>
      </c>
      <c r="M1719" t="s">
        <v>3863</v>
      </c>
      <c r="N1719" s="1">
        <v>44196</v>
      </c>
      <c r="O1719" t="str">
        <f t="shared" si="55"/>
        <v>정상</v>
      </c>
      <c r="P1719" t="s">
        <v>6821</v>
      </c>
      <c r="Q1719" t="s">
        <v>1954</v>
      </c>
      <c r="R1719"/>
      <c r="S1719"/>
      <c r="T1719"/>
      <c r="U1719"/>
      <c r="V1719"/>
      <c r="W1719" t="s">
        <v>1958</v>
      </c>
      <c r="X1719"/>
    </row>
    <row r="1720" spans="1:24">
      <c r="A1720" t="s">
        <v>2827</v>
      </c>
      <c r="B1720"/>
      <c r="C1720"/>
      <c r="D1720" t="s">
        <v>2998</v>
      </c>
      <c r="E1720" t="s">
        <v>2499</v>
      </c>
      <c r="F1720" t="s">
        <v>3235</v>
      </c>
      <c r="G1720" t="s">
        <v>3241</v>
      </c>
      <c r="H1720">
        <v>50000</v>
      </c>
      <c r="I1720" t="s">
        <v>3255</v>
      </c>
      <c r="J1720" s="1">
        <v>44194</v>
      </c>
      <c r="K1720" s="1">
        <v>44194</v>
      </c>
      <c r="L1720">
        <v>20206971757</v>
      </c>
      <c r="M1720" t="s">
        <v>3863</v>
      </c>
      <c r="N1720" s="1">
        <v>44196</v>
      </c>
      <c r="O1720" t="str">
        <f t="shared" si="55"/>
        <v>정상</v>
      </c>
      <c r="P1720" t="str">
        <f t="shared" si="56"/>
        <v>엠피의정부</v>
      </c>
      <c r="Q1720" t="s">
        <v>1954</v>
      </c>
      <c r="R1720"/>
      <c r="S1720"/>
      <c r="T1720"/>
      <c r="U1720"/>
      <c r="V1720"/>
      <c r="W1720" t="s">
        <v>1958</v>
      </c>
      <c r="X1720"/>
    </row>
    <row r="1721" spans="1:24">
      <c r="A1721" t="s">
        <v>2816</v>
      </c>
      <c r="B1721" t="s">
        <v>2852</v>
      </c>
      <c r="C1721" t="s">
        <v>2346</v>
      </c>
      <c r="D1721" t="s">
        <v>2135</v>
      </c>
      <c r="E1721" t="s">
        <v>3139</v>
      </c>
      <c r="F1721" t="s">
        <v>3237</v>
      </c>
      <c r="G1721" t="s">
        <v>3238</v>
      </c>
      <c r="H1721">
        <v>18709</v>
      </c>
      <c r="I1721" t="s">
        <v>3255</v>
      </c>
      <c r="J1721" s="1">
        <v>44194</v>
      </c>
      <c r="K1721" s="1">
        <v>44194</v>
      </c>
      <c r="L1721">
        <v>20206966039</v>
      </c>
      <c r="M1721" t="s">
        <v>3863</v>
      </c>
      <c r="N1721" s="1">
        <v>44196</v>
      </c>
      <c r="O1721" t="str">
        <f t="shared" si="55"/>
        <v>정상</v>
      </c>
      <c r="P1721" t="s">
        <v>6833</v>
      </c>
      <c r="Q1721" t="s">
        <v>1954</v>
      </c>
      <c r="R1721"/>
      <c r="S1721"/>
      <c r="T1721"/>
      <c r="U1721"/>
      <c r="V1721"/>
      <c r="W1721" t="s">
        <v>1958</v>
      </c>
      <c r="X1721"/>
    </row>
    <row r="1722" spans="1:24">
      <c r="A1722" t="s">
        <v>2814</v>
      </c>
      <c r="B1722" t="s">
        <v>2848</v>
      </c>
      <c r="C1722" t="s">
        <v>2889</v>
      </c>
      <c r="D1722" t="s">
        <v>2999</v>
      </c>
      <c r="E1722" t="s">
        <v>2497</v>
      </c>
      <c r="F1722" t="s">
        <v>3230</v>
      </c>
      <c r="G1722" t="s">
        <v>3238</v>
      </c>
      <c r="H1722">
        <v>14802</v>
      </c>
      <c r="I1722" t="s">
        <v>3255</v>
      </c>
      <c r="J1722" s="1">
        <v>44194</v>
      </c>
      <c r="K1722" s="1">
        <v>44194</v>
      </c>
      <c r="L1722">
        <v>20206973599</v>
      </c>
      <c r="M1722" t="s">
        <v>3864</v>
      </c>
      <c r="N1722" s="1">
        <v>44196</v>
      </c>
      <c r="O1722" t="str">
        <f t="shared" ref="O1722:O1785" si="57" xml:space="preserve"> IF(K1722&gt;N1722,W1722,I1722)</f>
        <v>정상</v>
      </c>
      <c r="P1722" t="str">
        <f t="shared" si="56"/>
        <v>엠피의정부</v>
      </c>
      <c r="Q1722" t="s">
        <v>1954</v>
      </c>
      <c r="R1722"/>
      <c r="S1722"/>
      <c r="T1722"/>
      <c r="U1722"/>
      <c r="V1722"/>
      <c r="W1722" t="s">
        <v>1958</v>
      </c>
      <c r="X1722"/>
    </row>
    <row r="1723" spans="1:24">
      <c r="A1723" t="s">
        <v>2823</v>
      </c>
      <c r="B1723"/>
      <c r="C1723"/>
      <c r="D1723" t="s">
        <v>2997</v>
      </c>
      <c r="E1723" t="s">
        <v>3141</v>
      </c>
      <c r="F1723" t="s">
        <v>3236</v>
      </c>
      <c r="G1723" t="s">
        <v>3238</v>
      </c>
      <c r="H1723">
        <v>30000</v>
      </c>
      <c r="I1723" t="s">
        <v>3255</v>
      </c>
      <c r="J1723" s="1">
        <v>44194</v>
      </c>
      <c r="K1723" s="1">
        <v>44194</v>
      </c>
      <c r="L1723">
        <v>20206972369</v>
      </c>
      <c r="M1723" t="s">
        <v>3863</v>
      </c>
      <c r="N1723" s="1">
        <v>44196</v>
      </c>
      <c r="O1723" t="str">
        <f t="shared" si="57"/>
        <v>정상</v>
      </c>
      <c r="P1723" t="str">
        <f t="shared" si="56"/>
        <v>엠피조은</v>
      </c>
      <c r="Q1723" t="s">
        <v>1954</v>
      </c>
      <c r="R1723"/>
      <c r="S1723"/>
      <c r="T1723"/>
      <c r="U1723"/>
      <c r="V1723"/>
      <c r="W1723" t="s">
        <v>1958</v>
      </c>
      <c r="X1723"/>
    </row>
    <row r="1724" spans="1:24">
      <c r="A1724" t="s">
        <v>2820</v>
      </c>
      <c r="B1724"/>
      <c r="C1724"/>
      <c r="D1724" t="s">
        <v>3000</v>
      </c>
      <c r="E1724" t="s">
        <v>3136</v>
      </c>
      <c r="F1724" t="s">
        <v>3230</v>
      </c>
      <c r="G1724" t="s">
        <v>3239</v>
      </c>
      <c r="H1724">
        <v>12669</v>
      </c>
      <c r="I1724" t="s">
        <v>3255</v>
      </c>
      <c r="J1724" s="1">
        <v>44194</v>
      </c>
      <c r="K1724" s="1">
        <v>44194</v>
      </c>
      <c r="L1724">
        <v>20206966206</v>
      </c>
      <c r="M1724" t="s">
        <v>3865</v>
      </c>
      <c r="N1724" s="1">
        <v>44196</v>
      </c>
      <c r="O1724" t="str">
        <f t="shared" si="57"/>
        <v>정상</v>
      </c>
      <c r="P1724" t="str">
        <f t="shared" si="56"/>
        <v>엠피조은</v>
      </c>
      <c r="Q1724" t="s">
        <v>1954</v>
      </c>
      <c r="R1724"/>
      <c r="S1724"/>
      <c r="T1724"/>
      <c r="U1724"/>
      <c r="V1724"/>
      <c r="W1724" t="s">
        <v>1958</v>
      </c>
      <c r="X1724"/>
    </row>
    <row r="1725" spans="1:24">
      <c r="A1725" t="s">
        <v>2820</v>
      </c>
      <c r="B1725"/>
      <c r="C1725"/>
      <c r="D1725" t="s">
        <v>2997</v>
      </c>
      <c r="E1725" t="s">
        <v>2607</v>
      </c>
      <c r="F1725" t="s">
        <v>3235</v>
      </c>
      <c r="G1725" t="s">
        <v>3238</v>
      </c>
      <c r="H1725">
        <v>127570</v>
      </c>
      <c r="I1725" t="s">
        <v>3255</v>
      </c>
      <c r="J1725" s="1">
        <v>44194</v>
      </c>
      <c r="K1725" s="1">
        <v>44194</v>
      </c>
      <c r="L1725">
        <v>20206968173</v>
      </c>
      <c r="M1725" t="s">
        <v>3863</v>
      </c>
      <c r="N1725" s="1">
        <v>44196</v>
      </c>
      <c r="O1725" t="str">
        <f t="shared" si="57"/>
        <v>정상</v>
      </c>
      <c r="P1725" t="str">
        <f t="shared" si="56"/>
        <v>엠피조은</v>
      </c>
      <c r="Q1725" t="s">
        <v>1954</v>
      </c>
      <c r="R1725"/>
      <c r="S1725"/>
      <c r="T1725"/>
      <c r="U1725"/>
      <c r="V1725"/>
      <c r="W1725" t="s">
        <v>1958</v>
      </c>
      <c r="X1725"/>
    </row>
    <row r="1726" spans="1:24">
      <c r="A1726" t="s">
        <v>2812</v>
      </c>
      <c r="B1726" t="s">
        <v>2847</v>
      </c>
      <c r="C1726" t="s">
        <v>2353</v>
      </c>
      <c r="D1726" t="s">
        <v>2114</v>
      </c>
      <c r="E1726" t="s">
        <v>3159</v>
      </c>
      <c r="F1726" t="s">
        <v>3231</v>
      </c>
      <c r="G1726" t="s">
        <v>3239</v>
      </c>
      <c r="H1726">
        <v>15932</v>
      </c>
      <c r="I1726" t="s">
        <v>3255</v>
      </c>
      <c r="J1726" s="1">
        <v>44194</v>
      </c>
      <c r="K1726" s="1">
        <v>44194</v>
      </c>
      <c r="L1726">
        <v>20206981250</v>
      </c>
      <c r="M1726" t="s">
        <v>3865</v>
      </c>
      <c r="N1726" s="1">
        <v>44196</v>
      </c>
      <c r="O1726" t="str">
        <f t="shared" si="57"/>
        <v>정상</v>
      </c>
      <c r="P1726" t="str">
        <f t="shared" si="56"/>
        <v>엠피상동</v>
      </c>
      <c r="Q1726" t="s">
        <v>1954</v>
      </c>
      <c r="R1726"/>
      <c r="S1726"/>
      <c r="T1726"/>
      <c r="U1726"/>
      <c r="V1726"/>
      <c r="W1726" t="s">
        <v>3870</v>
      </c>
      <c r="X1726"/>
    </row>
    <row r="1727" spans="1:24">
      <c r="A1727" t="s">
        <v>2813</v>
      </c>
      <c r="B1727" t="s">
        <v>2846</v>
      </c>
      <c r="C1727" t="s">
        <v>2888</v>
      </c>
      <c r="D1727" t="s">
        <v>2068</v>
      </c>
      <c r="E1727" t="s">
        <v>3160</v>
      </c>
      <c r="F1727" t="s">
        <v>3237</v>
      </c>
      <c r="G1727" t="s">
        <v>3238</v>
      </c>
      <c r="H1727">
        <v>50000</v>
      </c>
      <c r="I1727" t="s">
        <v>3255</v>
      </c>
      <c r="J1727" s="1">
        <v>44194</v>
      </c>
      <c r="K1727" s="1">
        <v>44194</v>
      </c>
      <c r="L1727" t="s">
        <v>3320</v>
      </c>
      <c r="M1727" t="s">
        <v>3863</v>
      </c>
      <c r="N1727" s="1">
        <v>44196</v>
      </c>
      <c r="O1727" t="str">
        <f t="shared" si="57"/>
        <v>정상</v>
      </c>
      <c r="P1727" t="str">
        <f t="shared" si="56"/>
        <v>엠피송내</v>
      </c>
      <c r="Q1727" t="s">
        <v>1954</v>
      </c>
      <c r="R1727"/>
      <c r="S1727"/>
      <c r="T1727"/>
      <c r="U1727"/>
      <c r="V1727"/>
      <c r="W1727" t="s">
        <v>3870</v>
      </c>
      <c r="X1727"/>
    </row>
    <row r="1728" spans="1:24">
      <c r="A1728" t="s">
        <v>2819</v>
      </c>
      <c r="B1728" t="s">
        <v>2848</v>
      </c>
      <c r="C1728" t="s">
        <v>2909</v>
      </c>
      <c r="D1728" t="s">
        <v>3001</v>
      </c>
      <c r="E1728" t="s">
        <v>2540</v>
      </c>
      <c r="F1728" t="s">
        <v>3237</v>
      </c>
      <c r="G1728" t="s">
        <v>3238</v>
      </c>
      <c r="H1728">
        <v>86000</v>
      </c>
      <c r="I1728" t="s">
        <v>3255</v>
      </c>
      <c r="J1728" s="1">
        <v>44194</v>
      </c>
      <c r="K1728" s="1">
        <v>44194</v>
      </c>
      <c r="L1728" t="s">
        <v>3321</v>
      </c>
      <c r="M1728" t="s">
        <v>3867</v>
      </c>
      <c r="N1728" s="1">
        <v>44196</v>
      </c>
      <c r="O1728" t="str">
        <f t="shared" si="57"/>
        <v>정상</v>
      </c>
      <c r="P1728" t="str">
        <f t="shared" si="56"/>
        <v>엠피의정부</v>
      </c>
      <c r="Q1728" t="s">
        <v>1954</v>
      </c>
      <c r="R1728"/>
      <c r="S1728"/>
      <c r="T1728"/>
      <c r="U1728"/>
      <c r="V1728"/>
      <c r="W1728" t="s">
        <v>1958</v>
      </c>
      <c r="X1728"/>
    </row>
    <row r="1729" spans="1:24">
      <c r="A1729" t="s">
        <v>2827</v>
      </c>
      <c r="B1729" t="s">
        <v>2848</v>
      </c>
      <c r="C1729" t="s">
        <v>2237</v>
      </c>
      <c r="D1729" t="s">
        <v>3002</v>
      </c>
      <c r="E1729" t="s">
        <v>3161</v>
      </c>
      <c r="F1729" t="s">
        <v>2177</v>
      </c>
      <c r="G1729" t="s">
        <v>3251</v>
      </c>
      <c r="H1729">
        <v>17175</v>
      </c>
      <c r="I1729" t="s">
        <v>3255</v>
      </c>
      <c r="J1729" s="1">
        <v>44194</v>
      </c>
      <c r="K1729" s="1">
        <v>44194</v>
      </c>
      <c r="L1729" t="s">
        <v>3322</v>
      </c>
      <c r="M1729" t="s">
        <v>3863</v>
      </c>
      <c r="N1729" s="1">
        <v>44196</v>
      </c>
      <c r="O1729" t="str">
        <f t="shared" si="57"/>
        <v>정상</v>
      </c>
      <c r="P1729" t="str">
        <f t="shared" ref="P1729:P1792" si="58">A1729</f>
        <v>엠피의정부</v>
      </c>
      <c r="Q1729" t="s">
        <v>1954</v>
      </c>
      <c r="R1729"/>
      <c r="S1729"/>
      <c r="T1729"/>
      <c r="U1729"/>
      <c r="V1729"/>
      <c r="W1729" t="s">
        <v>1958</v>
      </c>
      <c r="X1729"/>
    </row>
    <row r="1730" spans="1:24">
      <c r="A1730" t="s">
        <v>2817</v>
      </c>
      <c r="B1730" t="s">
        <v>2852</v>
      </c>
      <c r="C1730" t="s">
        <v>2346</v>
      </c>
      <c r="D1730" t="s">
        <v>2135</v>
      </c>
      <c r="E1730" t="s">
        <v>2620</v>
      </c>
      <c r="F1730" t="s">
        <v>3235</v>
      </c>
      <c r="G1730" t="s">
        <v>3245</v>
      </c>
      <c r="H1730">
        <v>20000</v>
      </c>
      <c r="I1730" t="s">
        <v>3255</v>
      </c>
      <c r="J1730" s="1">
        <v>44194</v>
      </c>
      <c r="K1730" s="1">
        <v>44194</v>
      </c>
      <c r="L1730" t="s">
        <v>3323</v>
      </c>
      <c r="M1730" t="s">
        <v>3864</v>
      </c>
      <c r="N1730" s="1">
        <v>44196</v>
      </c>
      <c r="O1730" t="str">
        <f t="shared" si="57"/>
        <v>정상</v>
      </c>
      <c r="P1730" t="s">
        <v>988</v>
      </c>
      <c r="Q1730" t="s">
        <v>3869</v>
      </c>
      <c r="R1730"/>
      <c r="S1730"/>
      <c r="T1730"/>
      <c r="U1730"/>
      <c r="V1730"/>
      <c r="W1730" t="s">
        <v>1960</v>
      </c>
      <c r="X1730"/>
    </row>
    <row r="1731" spans="1:24">
      <c r="A1731" t="s">
        <v>2819</v>
      </c>
      <c r="B1731" t="s">
        <v>2848</v>
      </c>
      <c r="C1731" t="s">
        <v>2889</v>
      </c>
      <c r="D1731" t="s">
        <v>2095</v>
      </c>
      <c r="E1731" t="s">
        <v>3157</v>
      </c>
      <c r="F1731" t="s">
        <v>3231</v>
      </c>
      <c r="G1731" t="s">
        <v>3238</v>
      </c>
      <c r="H1731">
        <v>96288</v>
      </c>
      <c r="I1731" t="s">
        <v>3255</v>
      </c>
      <c r="J1731" s="1">
        <v>44194</v>
      </c>
      <c r="K1731" s="1">
        <v>44194</v>
      </c>
      <c r="L1731" t="s">
        <v>3324</v>
      </c>
      <c r="M1731" t="s">
        <v>3863</v>
      </c>
      <c r="N1731" s="1">
        <v>44196</v>
      </c>
      <c r="O1731" t="str">
        <f t="shared" si="57"/>
        <v>정상</v>
      </c>
      <c r="P1731" t="str">
        <f t="shared" si="58"/>
        <v>엠피의정부</v>
      </c>
      <c r="Q1731" t="s">
        <v>1954</v>
      </c>
      <c r="R1731"/>
      <c r="S1731"/>
      <c r="T1731"/>
      <c r="U1731"/>
      <c r="V1731"/>
      <c r="W1731" t="s">
        <v>1958</v>
      </c>
      <c r="X1731" s="1">
        <v>71587</v>
      </c>
    </row>
    <row r="1732" spans="1:24">
      <c r="A1732" t="s">
        <v>2816</v>
      </c>
      <c r="B1732" t="s">
        <v>2850</v>
      </c>
      <c r="C1732" t="s">
        <v>2910</v>
      </c>
      <c r="D1732" t="s">
        <v>2037</v>
      </c>
      <c r="E1732" t="s">
        <v>3162</v>
      </c>
      <c r="F1732" t="s">
        <v>3235</v>
      </c>
      <c r="G1732" t="s">
        <v>3238</v>
      </c>
      <c r="H1732">
        <v>35475</v>
      </c>
      <c r="I1732" t="s">
        <v>3255</v>
      </c>
      <c r="J1732" s="1">
        <v>44194</v>
      </c>
      <c r="K1732" s="1">
        <v>44194</v>
      </c>
      <c r="L1732" t="s">
        <v>3325</v>
      </c>
      <c r="M1732" t="s">
        <v>3867</v>
      </c>
      <c r="N1732" s="1">
        <v>44196</v>
      </c>
      <c r="O1732" t="str">
        <f t="shared" si="57"/>
        <v>정상</v>
      </c>
      <c r="P1732" t="s">
        <v>6821</v>
      </c>
      <c r="Q1732" t="s">
        <v>1954</v>
      </c>
      <c r="R1732"/>
      <c r="S1732"/>
      <c r="T1732"/>
      <c r="U1732"/>
      <c r="V1732"/>
      <c r="W1732" t="s">
        <v>1958</v>
      </c>
      <c r="X1732" s="1">
        <v>54786</v>
      </c>
    </row>
    <row r="1733" spans="1:24">
      <c r="A1733" t="s">
        <v>2814</v>
      </c>
      <c r="B1733" t="s">
        <v>2848</v>
      </c>
      <c r="C1733" t="s">
        <v>2237</v>
      </c>
      <c r="D1733" t="s">
        <v>2095</v>
      </c>
      <c r="E1733" t="s">
        <v>3155</v>
      </c>
      <c r="F1733" t="s">
        <v>3233</v>
      </c>
      <c r="G1733" t="s">
        <v>3238</v>
      </c>
      <c r="H1733">
        <v>78327</v>
      </c>
      <c r="I1733" t="s">
        <v>3255</v>
      </c>
      <c r="J1733" s="1">
        <v>44194</v>
      </c>
      <c r="K1733" s="1">
        <v>44194</v>
      </c>
      <c r="L1733" t="s">
        <v>3326</v>
      </c>
      <c r="M1733" t="s">
        <v>3863</v>
      </c>
      <c r="N1733" s="1">
        <v>44196</v>
      </c>
      <c r="O1733" t="str">
        <f t="shared" si="57"/>
        <v>정상</v>
      </c>
      <c r="P1733" t="str">
        <f t="shared" si="58"/>
        <v>엠피의정부</v>
      </c>
      <c r="Q1733" t="s">
        <v>1954</v>
      </c>
      <c r="R1733"/>
      <c r="S1733"/>
      <c r="T1733"/>
      <c r="U1733"/>
      <c r="V1733"/>
      <c r="W1733" t="s">
        <v>1958</v>
      </c>
      <c r="X1733" s="1">
        <v>59899</v>
      </c>
    </row>
    <row r="1734" spans="1:24">
      <c r="A1734" t="s">
        <v>2814</v>
      </c>
      <c r="B1734" t="s">
        <v>2848</v>
      </c>
      <c r="C1734" t="s">
        <v>2889</v>
      </c>
      <c r="D1734" t="s">
        <v>2095</v>
      </c>
      <c r="E1734" t="s">
        <v>2166</v>
      </c>
      <c r="F1734" t="s">
        <v>3234</v>
      </c>
      <c r="G1734" t="s">
        <v>3238</v>
      </c>
      <c r="H1734">
        <v>103865</v>
      </c>
      <c r="I1734" t="s">
        <v>3255</v>
      </c>
      <c r="J1734" s="1">
        <v>44194</v>
      </c>
      <c r="K1734" s="1">
        <v>44194</v>
      </c>
      <c r="L1734" t="s">
        <v>3327</v>
      </c>
      <c r="M1734" t="s">
        <v>3863</v>
      </c>
      <c r="N1734" s="1">
        <v>44196</v>
      </c>
      <c r="O1734" t="str">
        <f t="shared" si="57"/>
        <v>정상</v>
      </c>
      <c r="P1734" t="str">
        <f t="shared" si="58"/>
        <v>엠피의정부</v>
      </c>
      <c r="Q1734" t="s">
        <v>1954</v>
      </c>
      <c r="R1734"/>
      <c r="S1734"/>
      <c r="T1734"/>
      <c r="U1734"/>
      <c r="V1734"/>
      <c r="W1734" t="s">
        <v>1958</v>
      </c>
      <c r="X1734" s="1">
        <v>59534</v>
      </c>
    </row>
    <row r="1735" spans="1:24">
      <c r="A1735" t="s">
        <v>2819</v>
      </c>
      <c r="B1735" t="s">
        <v>2848</v>
      </c>
      <c r="C1735" t="s">
        <v>2889</v>
      </c>
      <c r="D1735" t="s">
        <v>2095</v>
      </c>
      <c r="E1735" t="s">
        <v>3131</v>
      </c>
      <c r="F1735" t="s">
        <v>2177</v>
      </c>
      <c r="G1735" t="s">
        <v>3238</v>
      </c>
      <c r="H1735">
        <v>107809</v>
      </c>
      <c r="I1735" t="s">
        <v>3255</v>
      </c>
      <c r="J1735" s="1">
        <v>44194</v>
      </c>
      <c r="K1735" s="1">
        <v>44194</v>
      </c>
      <c r="L1735" t="s">
        <v>3328</v>
      </c>
      <c r="M1735" t="s">
        <v>3863</v>
      </c>
      <c r="N1735" s="1">
        <v>44196</v>
      </c>
      <c r="O1735" t="str">
        <f t="shared" si="57"/>
        <v>정상</v>
      </c>
      <c r="P1735" t="str">
        <f t="shared" si="58"/>
        <v>엠피의정부</v>
      </c>
      <c r="Q1735" t="s">
        <v>1954</v>
      </c>
      <c r="R1735"/>
      <c r="S1735"/>
      <c r="T1735"/>
      <c r="U1735"/>
      <c r="V1735"/>
      <c r="W1735" t="s">
        <v>3870</v>
      </c>
      <c r="X1735" s="1">
        <v>69761</v>
      </c>
    </row>
    <row r="1736" spans="1:24">
      <c r="A1736" t="s">
        <v>2828</v>
      </c>
      <c r="B1736" t="s">
        <v>2863</v>
      </c>
      <c r="C1736"/>
      <c r="D1736" t="s">
        <v>2096</v>
      </c>
      <c r="E1736" t="s">
        <v>2514</v>
      </c>
      <c r="F1736" t="s">
        <v>3230</v>
      </c>
      <c r="G1736" t="s">
        <v>3238</v>
      </c>
      <c r="H1736">
        <v>20000</v>
      </c>
      <c r="I1736" t="s">
        <v>3255</v>
      </c>
      <c r="J1736" s="1">
        <v>44194</v>
      </c>
      <c r="K1736" s="1">
        <v>44194</v>
      </c>
      <c r="L1736" t="s">
        <v>3329</v>
      </c>
      <c r="M1736" t="s">
        <v>3863</v>
      </c>
      <c r="N1736" s="1">
        <v>44196</v>
      </c>
      <c r="O1736" t="str">
        <f t="shared" si="57"/>
        <v>정상</v>
      </c>
      <c r="P1736" t="str">
        <f t="shared" si="58"/>
        <v>엠피여주</v>
      </c>
      <c r="Q1736" t="s">
        <v>1954</v>
      </c>
      <c r="R1736"/>
      <c r="S1736"/>
      <c r="T1736"/>
      <c r="U1736"/>
      <c r="V1736"/>
      <c r="W1736" t="s">
        <v>1958</v>
      </c>
      <c r="X1736" s="1">
        <v>51499</v>
      </c>
    </row>
    <row r="1737" spans="1:24">
      <c r="A1737" t="s">
        <v>2828</v>
      </c>
      <c r="B1737" t="s">
        <v>2864</v>
      </c>
      <c r="C1737"/>
      <c r="D1737" t="s">
        <v>2096</v>
      </c>
      <c r="E1737" t="s">
        <v>2598</v>
      </c>
      <c r="F1737" t="s">
        <v>3234</v>
      </c>
      <c r="G1737" t="s">
        <v>3238</v>
      </c>
      <c r="H1737">
        <v>30000</v>
      </c>
      <c r="I1737" t="s">
        <v>3255</v>
      </c>
      <c r="J1737" s="1">
        <v>44194</v>
      </c>
      <c r="K1737" s="1">
        <v>44194</v>
      </c>
      <c r="L1737" t="s">
        <v>3330</v>
      </c>
      <c r="M1737" t="s">
        <v>3863</v>
      </c>
      <c r="N1737" s="1">
        <v>44196</v>
      </c>
      <c r="O1737" t="str">
        <f t="shared" si="57"/>
        <v>정상</v>
      </c>
      <c r="P1737" t="str">
        <f t="shared" si="58"/>
        <v>엠피여주</v>
      </c>
      <c r="Q1737" t="s">
        <v>1954</v>
      </c>
      <c r="R1737"/>
      <c r="S1737"/>
      <c r="T1737"/>
      <c r="U1737"/>
      <c r="V1737"/>
      <c r="W1737" t="s">
        <v>1960</v>
      </c>
      <c r="X1737" s="1">
        <v>51499</v>
      </c>
    </row>
    <row r="1738" spans="1:24">
      <c r="A1738" t="s">
        <v>2825</v>
      </c>
      <c r="B1738" t="s">
        <v>2860</v>
      </c>
      <c r="C1738" t="s">
        <v>2239</v>
      </c>
      <c r="D1738" t="s">
        <v>2462</v>
      </c>
      <c r="E1738" t="s">
        <v>3152</v>
      </c>
      <c r="F1738" t="s">
        <v>3231</v>
      </c>
      <c r="G1738" t="s">
        <v>3248</v>
      </c>
      <c r="H1738">
        <v>18380</v>
      </c>
      <c r="I1738" t="s">
        <v>3255</v>
      </c>
      <c r="J1738" s="1">
        <v>44194</v>
      </c>
      <c r="K1738" s="1">
        <v>44194</v>
      </c>
      <c r="L1738">
        <v>320203187466</v>
      </c>
      <c r="M1738" t="s">
        <v>3863</v>
      </c>
      <c r="N1738" s="1">
        <v>44196</v>
      </c>
      <c r="O1738" t="str">
        <f t="shared" si="57"/>
        <v>정상</v>
      </c>
      <c r="P1738" t="str">
        <f t="shared" si="58"/>
        <v>엠피가온</v>
      </c>
      <c r="Q1738" t="s">
        <v>1954</v>
      </c>
      <c r="R1738"/>
      <c r="S1738"/>
      <c r="T1738"/>
      <c r="U1738"/>
      <c r="V1738"/>
      <c r="W1738" t="s">
        <v>1960</v>
      </c>
      <c r="X1738" s="1">
        <v>49672</v>
      </c>
    </row>
    <row r="1739" spans="1:24">
      <c r="A1739" t="s">
        <v>2817</v>
      </c>
      <c r="B1739" t="s">
        <v>2850</v>
      </c>
      <c r="C1739" t="s">
        <v>2890</v>
      </c>
      <c r="D1739" t="s">
        <v>2037</v>
      </c>
      <c r="E1739" t="s">
        <v>3163</v>
      </c>
      <c r="F1739" t="s">
        <v>3233</v>
      </c>
      <c r="G1739" t="s">
        <v>3238</v>
      </c>
      <c r="H1739">
        <v>67110</v>
      </c>
      <c r="I1739" t="s">
        <v>3255</v>
      </c>
      <c r="J1739" s="1">
        <v>44194</v>
      </c>
      <c r="K1739" s="1">
        <v>44194</v>
      </c>
      <c r="L1739">
        <v>320203187875</v>
      </c>
      <c r="M1739" t="s">
        <v>3863</v>
      </c>
      <c r="N1739" s="1">
        <v>44196</v>
      </c>
      <c r="O1739" t="str">
        <f t="shared" si="57"/>
        <v>정상</v>
      </c>
      <c r="P1739" t="s">
        <v>6821</v>
      </c>
      <c r="Q1739" t="s">
        <v>1954</v>
      </c>
      <c r="R1739"/>
      <c r="S1739"/>
      <c r="T1739"/>
      <c r="U1739"/>
      <c r="V1739"/>
      <c r="W1739" t="s">
        <v>1960</v>
      </c>
      <c r="X1739" s="1">
        <v>60995</v>
      </c>
    </row>
    <row r="1740" spans="1:24">
      <c r="A1740" t="s">
        <v>2825</v>
      </c>
      <c r="B1740" t="s">
        <v>2860</v>
      </c>
      <c r="C1740" t="s">
        <v>2239</v>
      </c>
      <c r="D1740" t="s">
        <v>2462</v>
      </c>
      <c r="E1740" t="s">
        <v>2563</v>
      </c>
      <c r="F1740" t="s">
        <v>2177</v>
      </c>
      <c r="G1740" t="s">
        <v>3240</v>
      </c>
      <c r="H1740">
        <v>143880</v>
      </c>
      <c r="I1740" t="s">
        <v>3255</v>
      </c>
      <c r="J1740" s="1">
        <v>44194</v>
      </c>
      <c r="K1740" s="1">
        <v>44194</v>
      </c>
      <c r="L1740">
        <v>320203190422</v>
      </c>
      <c r="M1740" t="s">
        <v>3867</v>
      </c>
      <c r="N1740" s="1">
        <v>44196</v>
      </c>
      <c r="O1740" t="str">
        <f t="shared" si="57"/>
        <v>정상</v>
      </c>
      <c r="P1740" t="str">
        <f t="shared" si="58"/>
        <v>엠피가온</v>
      </c>
      <c r="Q1740" t="s">
        <v>1954</v>
      </c>
      <c r="R1740"/>
      <c r="S1740"/>
      <c r="T1740"/>
      <c r="U1740"/>
      <c r="V1740"/>
      <c r="W1740" t="s">
        <v>1958</v>
      </c>
      <c r="X1740" s="1">
        <v>60995</v>
      </c>
    </row>
    <row r="1741" spans="1:24">
      <c r="A1741" t="s">
        <v>2829</v>
      </c>
      <c r="B1741" t="s">
        <v>2865</v>
      </c>
      <c r="C1741" t="s">
        <v>2355</v>
      </c>
      <c r="D1741" t="s">
        <v>3003</v>
      </c>
      <c r="E1741" t="s">
        <v>2559</v>
      </c>
      <c r="F1741" t="s">
        <v>3233</v>
      </c>
      <c r="G1741" t="s">
        <v>3238</v>
      </c>
      <c r="H1741">
        <v>75900</v>
      </c>
      <c r="I1741" t="s">
        <v>3255</v>
      </c>
      <c r="J1741" s="1">
        <v>44194</v>
      </c>
      <c r="K1741" s="1">
        <v>44194</v>
      </c>
      <c r="L1741">
        <v>320203182984</v>
      </c>
      <c r="M1741" t="s">
        <v>3863</v>
      </c>
      <c r="N1741" s="1">
        <v>44196</v>
      </c>
      <c r="O1741" t="str">
        <f t="shared" si="57"/>
        <v>정상</v>
      </c>
      <c r="P1741" t="s">
        <v>6823</v>
      </c>
      <c r="Q1741" t="s">
        <v>1954</v>
      </c>
      <c r="R1741"/>
      <c r="S1741"/>
      <c r="T1741"/>
      <c r="U1741"/>
      <c r="V1741"/>
      <c r="W1741" t="s">
        <v>3870</v>
      </c>
      <c r="X1741" s="1">
        <v>51499</v>
      </c>
    </row>
    <row r="1742" spans="1:24">
      <c r="A1742" t="s">
        <v>2817</v>
      </c>
      <c r="B1742" t="s">
        <v>2851</v>
      </c>
      <c r="C1742" t="s">
        <v>2911</v>
      </c>
      <c r="D1742" t="s">
        <v>2970</v>
      </c>
      <c r="E1742" t="s">
        <v>2504</v>
      </c>
      <c r="F1742" t="s">
        <v>3233</v>
      </c>
      <c r="G1742" t="s">
        <v>3252</v>
      </c>
      <c r="H1742">
        <v>18380</v>
      </c>
      <c r="I1742" t="s">
        <v>3255</v>
      </c>
      <c r="J1742" s="1">
        <v>44194</v>
      </c>
      <c r="K1742" s="1">
        <v>44194</v>
      </c>
      <c r="L1742">
        <v>320203187841</v>
      </c>
      <c r="M1742" t="s">
        <v>3867</v>
      </c>
      <c r="N1742" s="1">
        <v>44196</v>
      </c>
      <c r="O1742" t="str">
        <f t="shared" si="57"/>
        <v>정상</v>
      </c>
      <c r="P1742" t="s">
        <v>6821</v>
      </c>
      <c r="Q1742" t="s">
        <v>1954</v>
      </c>
      <c r="R1742"/>
      <c r="S1742"/>
      <c r="T1742"/>
      <c r="U1742"/>
      <c r="V1742"/>
      <c r="W1742" t="s">
        <v>1960</v>
      </c>
      <c r="X1742" s="1">
        <v>49672</v>
      </c>
    </row>
    <row r="1743" spans="1:24">
      <c r="A1743" t="s">
        <v>2830</v>
      </c>
      <c r="B1743" t="s">
        <v>2849</v>
      </c>
      <c r="C1743" t="s">
        <v>2353</v>
      </c>
      <c r="D1743" t="s">
        <v>3004</v>
      </c>
      <c r="E1743" t="s">
        <v>3151</v>
      </c>
      <c r="F1743" t="s">
        <v>3230</v>
      </c>
      <c r="G1743" t="s">
        <v>3240</v>
      </c>
      <c r="H1743">
        <v>10000</v>
      </c>
      <c r="I1743" t="s">
        <v>3255</v>
      </c>
      <c r="J1743" s="1">
        <v>44194</v>
      </c>
      <c r="K1743" s="1">
        <v>44194</v>
      </c>
      <c r="L1743" t="s">
        <v>3331</v>
      </c>
      <c r="M1743" t="s">
        <v>3867</v>
      </c>
      <c r="N1743" s="1">
        <v>44196</v>
      </c>
      <c r="O1743" t="str">
        <f t="shared" si="57"/>
        <v>정상</v>
      </c>
      <c r="P1743" t="str">
        <f t="shared" si="58"/>
        <v>엠피상동</v>
      </c>
      <c r="Q1743" t="s">
        <v>1954</v>
      </c>
      <c r="R1743"/>
      <c r="S1743"/>
      <c r="T1743"/>
      <c r="U1743"/>
      <c r="V1743"/>
      <c r="W1743" t="s">
        <v>1958</v>
      </c>
      <c r="X1743"/>
    </row>
    <row r="1744" spans="1:24">
      <c r="A1744" t="s">
        <v>2819</v>
      </c>
      <c r="B1744" t="s">
        <v>2848</v>
      </c>
      <c r="C1744" t="s">
        <v>2889</v>
      </c>
      <c r="D1744" t="s">
        <v>1995</v>
      </c>
      <c r="E1744" t="s">
        <v>3150</v>
      </c>
      <c r="F1744" t="s">
        <v>3235</v>
      </c>
      <c r="G1744" t="s">
        <v>3240</v>
      </c>
      <c r="H1744">
        <v>14600</v>
      </c>
      <c r="I1744" t="s">
        <v>3255</v>
      </c>
      <c r="J1744" s="1">
        <v>44194</v>
      </c>
      <c r="K1744" s="1">
        <v>44194</v>
      </c>
      <c r="L1744" t="s">
        <v>3332</v>
      </c>
      <c r="M1744" t="s">
        <v>3863</v>
      </c>
      <c r="N1744" s="1">
        <v>44196</v>
      </c>
      <c r="O1744" t="str">
        <f t="shared" si="57"/>
        <v>정상</v>
      </c>
      <c r="P1744" t="str">
        <f t="shared" si="58"/>
        <v>엠피의정부</v>
      </c>
      <c r="Q1744" t="s">
        <v>1954</v>
      </c>
      <c r="R1744"/>
      <c r="S1744"/>
      <c r="T1744"/>
      <c r="U1744"/>
      <c r="V1744"/>
      <c r="W1744" t="s">
        <v>1958</v>
      </c>
      <c r="X1744"/>
    </row>
    <row r="1745" spans="1:24">
      <c r="A1745" t="s">
        <v>2810</v>
      </c>
      <c r="B1745" t="s">
        <v>2846</v>
      </c>
      <c r="C1745" t="s">
        <v>2236</v>
      </c>
      <c r="D1745" t="s">
        <v>2068</v>
      </c>
      <c r="E1745" t="s">
        <v>2532</v>
      </c>
      <c r="F1745" t="s">
        <v>3231</v>
      </c>
      <c r="G1745" t="s">
        <v>3240</v>
      </c>
      <c r="H1745">
        <v>104470</v>
      </c>
      <c r="I1745" t="s">
        <v>3255</v>
      </c>
      <c r="J1745" s="1">
        <v>44194</v>
      </c>
      <c r="K1745" s="1">
        <v>44194</v>
      </c>
      <c r="L1745" t="s">
        <v>3333</v>
      </c>
      <c r="M1745" t="s">
        <v>3865</v>
      </c>
      <c r="N1745" s="1">
        <v>44196</v>
      </c>
      <c r="O1745" t="str">
        <f t="shared" si="57"/>
        <v>정상</v>
      </c>
      <c r="P1745" t="str">
        <f t="shared" si="58"/>
        <v>엠피송내</v>
      </c>
      <c r="Q1745" t="s">
        <v>1954</v>
      </c>
      <c r="R1745"/>
      <c r="S1745"/>
      <c r="T1745"/>
      <c r="U1745"/>
      <c r="V1745"/>
      <c r="W1745" t="s">
        <v>3870</v>
      </c>
      <c r="X1745"/>
    </row>
    <row r="1746" spans="1:24">
      <c r="A1746" t="s">
        <v>2810</v>
      </c>
      <c r="B1746" t="s">
        <v>2846</v>
      </c>
      <c r="C1746" t="s">
        <v>2888</v>
      </c>
      <c r="D1746" t="s">
        <v>2068</v>
      </c>
      <c r="E1746" t="s">
        <v>2594</v>
      </c>
      <c r="F1746" t="s">
        <v>3235</v>
      </c>
      <c r="G1746" t="s">
        <v>3239</v>
      </c>
      <c r="H1746">
        <v>14730</v>
      </c>
      <c r="I1746" t="s">
        <v>3255</v>
      </c>
      <c r="J1746" s="1">
        <v>44194</v>
      </c>
      <c r="K1746" s="1">
        <v>44194</v>
      </c>
      <c r="L1746" t="s">
        <v>3334</v>
      </c>
      <c r="M1746" t="s">
        <v>3863</v>
      </c>
      <c r="N1746" s="1">
        <v>44196</v>
      </c>
      <c r="O1746" t="str">
        <f t="shared" si="57"/>
        <v>정상</v>
      </c>
      <c r="P1746" t="str">
        <f t="shared" si="58"/>
        <v>엠피송내</v>
      </c>
      <c r="Q1746" t="s">
        <v>1954</v>
      </c>
      <c r="R1746"/>
      <c r="S1746"/>
      <c r="T1746"/>
      <c r="U1746"/>
      <c r="V1746"/>
      <c r="W1746" t="s">
        <v>1958</v>
      </c>
      <c r="X1746"/>
    </row>
    <row r="1747" spans="1:24">
      <c r="A1747" t="s">
        <v>2810</v>
      </c>
      <c r="B1747" t="s">
        <v>2846</v>
      </c>
      <c r="C1747" t="s">
        <v>2236</v>
      </c>
      <c r="D1747" t="s">
        <v>2048</v>
      </c>
      <c r="E1747" t="s">
        <v>2594</v>
      </c>
      <c r="F1747" t="s">
        <v>3230</v>
      </c>
      <c r="G1747" t="s">
        <v>3238</v>
      </c>
      <c r="H1747">
        <v>33500</v>
      </c>
      <c r="I1747" t="s">
        <v>3255</v>
      </c>
      <c r="J1747" s="1">
        <v>44194</v>
      </c>
      <c r="K1747" s="1">
        <v>44194</v>
      </c>
      <c r="L1747" t="s">
        <v>3335</v>
      </c>
      <c r="M1747" t="s">
        <v>3863</v>
      </c>
      <c r="N1747" s="1">
        <v>44196</v>
      </c>
      <c r="O1747" t="str">
        <f t="shared" si="57"/>
        <v>정상</v>
      </c>
      <c r="P1747" t="str">
        <f t="shared" si="58"/>
        <v>엠피송내</v>
      </c>
      <c r="Q1747" t="s">
        <v>1954</v>
      </c>
      <c r="R1747"/>
      <c r="S1747"/>
      <c r="T1747"/>
      <c r="U1747"/>
      <c r="V1747"/>
      <c r="W1747" t="s">
        <v>3870</v>
      </c>
      <c r="X1747"/>
    </row>
    <row r="1748" spans="1:24">
      <c r="A1748" t="s">
        <v>2810</v>
      </c>
      <c r="B1748"/>
      <c r="C1748"/>
      <c r="D1748" t="s">
        <v>2990</v>
      </c>
      <c r="E1748" t="s">
        <v>2644</v>
      </c>
      <c r="F1748" t="s">
        <v>3237</v>
      </c>
      <c r="G1748" t="s">
        <v>3239</v>
      </c>
      <c r="H1748">
        <v>27770</v>
      </c>
      <c r="I1748" t="s">
        <v>3255</v>
      </c>
      <c r="J1748" s="1">
        <v>44194</v>
      </c>
      <c r="K1748" s="1">
        <v>44194</v>
      </c>
      <c r="L1748">
        <v>52035798440000</v>
      </c>
      <c r="M1748" t="s">
        <v>3863</v>
      </c>
      <c r="N1748" s="1">
        <v>44196</v>
      </c>
      <c r="O1748" t="str">
        <f t="shared" si="57"/>
        <v>정상</v>
      </c>
      <c r="P1748" t="str">
        <f t="shared" si="58"/>
        <v>엠피송내</v>
      </c>
      <c r="Q1748" t="s">
        <v>1954</v>
      </c>
      <c r="R1748"/>
      <c r="S1748"/>
      <c r="T1748"/>
      <c r="U1748"/>
      <c r="V1748"/>
      <c r="W1748" t="s">
        <v>1960</v>
      </c>
      <c r="X1748" s="1">
        <v>44559</v>
      </c>
    </row>
    <row r="1749" spans="1:24">
      <c r="A1749" t="s">
        <v>2819</v>
      </c>
      <c r="B1749" t="s">
        <v>2848</v>
      </c>
      <c r="C1749" t="s">
        <v>2909</v>
      </c>
      <c r="D1749" t="s">
        <v>3005</v>
      </c>
      <c r="E1749" t="s">
        <v>2615</v>
      </c>
      <c r="F1749" t="s">
        <v>3231</v>
      </c>
      <c r="G1749" t="s">
        <v>3239</v>
      </c>
      <c r="H1749">
        <v>33233</v>
      </c>
      <c r="I1749" t="s">
        <v>3255</v>
      </c>
      <c r="J1749" s="1">
        <v>44194</v>
      </c>
      <c r="K1749" s="1">
        <v>44194</v>
      </c>
      <c r="L1749">
        <v>52035854550000</v>
      </c>
      <c r="M1749" t="s">
        <v>3865</v>
      </c>
      <c r="N1749" s="1">
        <v>44196</v>
      </c>
      <c r="O1749" t="str">
        <f t="shared" si="57"/>
        <v>정상</v>
      </c>
      <c r="P1749" t="str">
        <f t="shared" si="58"/>
        <v>엠피의정부</v>
      </c>
      <c r="Q1749" t="s">
        <v>1954</v>
      </c>
      <c r="R1749"/>
      <c r="S1749"/>
      <c r="T1749"/>
      <c r="U1749"/>
      <c r="V1749"/>
      <c r="W1749" t="s">
        <v>1958</v>
      </c>
      <c r="X1749" s="1">
        <v>44559</v>
      </c>
    </row>
    <row r="1750" spans="1:24">
      <c r="A1750" t="s">
        <v>2813</v>
      </c>
      <c r="B1750"/>
      <c r="C1750"/>
      <c r="D1750" t="s">
        <v>2990</v>
      </c>
      <c r="E1750" t="s">
        <v>3128</v>
      </c>
      <c r="F1750" t="s">
        <v>3233</v>
      </c>
      <c r="G1750" t="s">
        <v>3238</v>
      </c>
      <c r="H1750">
        <v>20299</v>
      </c>
      <c r="I1750" t="s">
        <v>3255</v>
      </c>
      <c r="J1750" s="1">
        <v>44194</v>
      </c>
      <c r="K1750" s="1">
        <v>44194</v>
      </c>
      <c r="L1750">
        <v>52035798650000</v>
      </c>
      <c r="M1750" t="s">
        <v>3863</v>
      </c>
      <c r="N1750" s="1">
        <v>44196</v>
      </c>
      <c r="O1750" t="str">
        <f t="shared" si="57"/>
        <v>정상</v>
      </c>
      <c r="P1750" t="str">
        <f t="shared" si="58"/>
        <v>엠피송내</v>
      </c>
      <c r="Q1750" t="s">
        <v>1954</v>
      </c>
      <c r="R1750"/>
      <c r="S1750"/>
      <c r="T1750"/>
      <c r="U1750"/>
      <c r="V1750"/>
      <c r="W1750" t="s">
        <v>1958</v>
      </c>
      <c r="X1750" s="1">
        <v>51499</v>
      </c>
    </row>
    <row r="1751" spans="1:24">
      <c r="A1751" t="s">
        <v>2809</v>
      </c>
      <c r="B1751" t="s">
        <v>2692</v>
      </c>
      <c r="C1751" t="s">
        <v>2887</v>
      </c>
      <c r="D1751" t="s">
        <v>2968</v>
      </c>
      <c r="E1751" t="s">
        <v>3164</v>
      </c>
      <c r="F1751" t="s">
        <v>3231</v>
      </c>
      <c r="G1751" t="s">
        <v>3252</v>
      </c>
      <c r="H1751">
        <v>17923</v>
      </c>
      <c r="I1751" t="s">
        <v>3255</v>
      </c>
      <c r="J1751" s="1">
        <v>44194</v>
      </c>
      <c r="K1751" s="1">
        <v>44194</v>
      </c>
      <c r="L1751">
        <v>52035766020000</v>
      </c>
      <c r="M1751" t="s">
        <v>3863</v>
      </c>
      <c r="N1751" s="1">
        <v>44196</v>
      </c>
      <c r="O1751" t="str">
        <f t="shared" si="57"/>
        <v>정상</v>
      </c>
      <c r="P1751" t="str">
        <f t="shared" si="58"/>
        <v>엠피피스토스</v>
      </c>
      <c r="Q1751" t="s">
        <v>1954</v>
      </c>
      <c r="R1751"/>
      <c r="S1751"/>
      <c r="T1751"/>
      <c r="U1751"/>
      <c r="V1751"/>
      <c r="W1751" t="s">
        <v>1958</v>
      </c>
      <c r="X1751" s="1">
        <v>44559</v>
      </c>
    </row>
    <row r="1752" spans="1:24">
      <c r="A1752" t="s">
        <v>2813</v>
      </c>
      <c r="B1752"/>
      <c r="C1752"/>
      <c r="D1752" t="s">
        <v>2000</v>
      </c>
      <c r="E1752" t="s">
        <v>3165</v>
      </c>
      <c r="F1752" t="s">
        <v>3231</v>
      </c>
      <c r="G1752" t="s">
        <v>3239</v>
      </c>
      <c r="H1752">
        <v>21573</v>
      </c>
      <c r="I1752" t="s">
        <v>3255</v>
      </c>
      <c r="J1752" s="1">
        <v>44194</v>
      </c>
      <c r="K1752" s="1">
        <v>44194</v>
      </c>
      <c r="L1752">
        <v>52035837150000</v>
      </c>
      <c r="M1752" t="s">
        <v>3863</v>
      </c>
      <c r="N1752" s="1">
        <v>44196</v>
      </c>
      <c r="O1752" t="str">
        <f t="shared" si="57"/>
        <v>정상</v>
      </c>
      <c r="P1752" t="str">
        <f t="shared" si="58"/>
        <v>엠피송내</v>
      </c>
      <c r="Q1752" t="s">
        <v>1954</v>
      </c>
      <c r="R1752"/>
      <c r="S1752"/>
      <c r="T1752"/>
      <c r="U1752"/>
      <c r="V1752"/>
      <c r="W1752" t="s">
        <v>1958</v>
      </c>
      <c r="X1752" s="1">
        <v>44559</v>
      </c>
    </row>
    <row r="1753" spans="1:24">
      <c r="A1753" t="s">
        <v>2819</v>
      </c>
      <c r="B1753" t="s">
        <v>2866</v>
      </c>
      <c r="C1753" t="s">
        <v>2889</v>
      </c>
      <c r="D1753" t="s">
        <v>1995</v>
      </c>
      <c r="E1753" t="s">
        <v>3128</v>
      </c>
      <c r="F1753" t="s">
        <v>3235</v>
      </c>
      <c r="G1753" t="s">
        <v>3238</v>
      </c>
      <c r="H1753">
        <v>11600</v>
      </c>
      <c r="I1753" t="s">
        <v>3255</v>
      </c>
      <c r="J1753" s="1">
        <v>44194</v>
      </c>
      <c r="K1753" s="1">
        <v>44194</v>
      </c>
      <c r="L1753">
        <v>52035767250000</v>
      </c>
      <c r="M1753" t="s">
        <v>3863</v>
      </c>
      <c r="N1753" s="1">
        <v>44196</v>
      </c>
      <c r="O1753" t="str">
        <f t="shared" si="57"/>
        <v>정상</v>
      </c>
      <c r="P1753" t="str">
        <f t="shared" si="58"/>
        <v>엠피의정부</v>
      </c>
      <c r="Q1753" t="s">
        <v>1954</v>
      </c>
      <c r="R1753"/>
      <c r="S1753"/>
      <c r="T1753"/>
      <c r="U1753"/>
      <c r="V1753"/>
      <c r="W1753" t="s">
        <v>1960</v>
      </c>
      <c r="X1753" s="1">
        <v>47846</v>
      </c>
    </row>
    <row r="1754" spans="1:24">
      <c r="A1754" t="s">
        <v>2814</v>
      </c>
      <c r="B1754" t="s">
        <v>2848</v>
      </c>
      <c r="C1754" t="s">
        <v>2889</v>
      </c>
      <c r="D1754" t="s">
        <v>1995</v>
      </c>
      <c r="E1754" t="s">
        <v>3166</v>
      </c>
      <c r="F1754" t="s">
        <v>3235</v>
      </c>
      <c r="G1754" t="s">
        <v>3238</v>
      </c>
      <c r="H1754">
        <v>11500</v>
      </c>
      <c r="I1754" t="s">
        <v>3255</v>
      </c>
      <c r="J1754" s="1">
        <v>44194</v>
      </c>
      <c r="K1754" s="1">
        <v>44194</v>
      </c>
      <c r="L1754">
        <v>52035844990000</v>
      </c>
      <c r="M1754" t="s">
        <v>3865</v>
      </c>
      <c r="N1754" s="1">
        <v>44196</v>
      </c>
      <c r="O1754" t="str">
        <f t="shared" si="57"/>
        <v>정상</v>
      </c>
      <c r="P1754" t="str">
        <f t="shared" si="58"/>
        <v>엠피의정부</v>
      </c>
      <c r="Q1754" t="s">
        <v>1954</v>
      </c>
      <c r="R1754"/>
      <c r="S1754"/>
      <c r="T1754"/>
      <c r="U1754"/>
      <c r="V1754"/>
      <c r="W1754" t="s">
        <v>1958</v>
      </c>
      <c r="X1754" s="1">
        <v>47846</v>
      </c>
    </row>
    <row r="1755" spans="1:24">
      <c r="A1755" t="s">
        <v>2812</v>
      </c>
      <c r="B1755" t="s">
        <v>2847</v>
      </c>
      <c r="C1755" t="s">
        <v>2353</v>
      </c>
      <c r="D1755" t="s">
        <v>3006</v>
      </c>
      <c r="E1755" t="s">
        <v>2615</v>
      </c>
      <c r="F1755" t="s">
        <v>3231</v>
      </c>
      <c r="G1755" t="s">
        <v>3252</v>
      </c>
      <c r="H1755">
        <v>23874</v>
      </c>
      <c r="I1755" t="s">
        <v>3255</v>
      </c>
      <c r="J1755" s="1">
        <v>44194</v>
      </c>
      <c r="K1755" s="1">
        <v>44194</v>
      </c>
      <c r="L1755">
        <v>52035847930000</v>
      </c>
      <c r="M1755" t="s">
        <v>3865</v>
      </c>
      <c r="N1755" s="1">
        <v>44196</v>
      </c>
      <c r="O1755" t="str">
        <f t="shared" si="57"/>
        <v>정상</v>
      </c>
      <c r="P1755" t="str">
        <f t="shared" si="58"/>
        <v>엠피상동</v>
      </c>
      <c r="Q1755" t="s">
        <v>1954</v>
      </c>
      <c r="R1755"/>
      <c r="S1755"/>
      <c r="T1755"/>
      <c r="U1755"/>
      <c r="V1755"/>
      <c r="W1755" t="s">
        <v>1960</v>
      </c>
      <c r="X1755" s="1">
        <v>44559</v>
      </c>
    </row>
    <row r="1756" spans="1:24">
      <c r="A1756" t="s">
        <v>2809</v>
      </c>
      <c r="B1756" t="s">
        <v>2845</v>
      </c>
      <c r="C1756" t="s">
        <v>2341</v>
      </c>
      <c r="D1756" t="s">
        <v>3007</v>
      </c>
      <c r="E1756" t="s">
        <v>2533</v>
      </c>
      <c r="F1756" t="s">
        <v>3231</v>
      </c>
      <c r="G1756" t="s">
        <v>3252</v>
      </c>
      <c r="H1756">
        <v>11748</v>
      </c>
      <c r="I1756" t="s">
        <v>3255</v>
      </c>
      <c r="J1756" s="1">
        <v>44194</v>
      </c>
      <c r="K1756" s="1">
        <v>44194</v>
      </c>
      <c r="L1756">
        <v>52035770750000</v>
      </c>
      <c r="M1756" t="s">
        <v>3863</v>
      </c>
      <c r="N1756" s="1">
        <v>44196</v>
      </c>
      <c r="O1756" t="str">
        <f t="shared" si="57"/>
        <v>정상</v>
      </c>
      <c r="P1756" t="str">
        <f t="shared" si="58"/>
        <v>엠피피스토스</v>
      </c>
      <c r="Q1756" t="s">
        <v>1954</v>
      </c>
      <c r="R1756"/>
      <c r="S1756"/>
      <c r="T1756"/>
      <c r="U1756"/>
      <c r="V1756"/>
      <c r="W1756" t="s">
        <v>1960</v>
      </c>
      <c r="X1756" s="1">
        <v>44559</v>
      </c>
    </row>
    <row r="1757" spans="1:24">
      <c r="A1757" t="s">
        <v>2831</v>
      </c>
      <c r="B1757" t="s">
        <v>2857</v>
      </c>
      <c r="C1757" t="s">
        <v>2242</v>
      </c>
      <c r="D1757" t="s">
        <v>3008</v>
      </c>
      <c r="E1757" t="s">
        <v>3165</v>
      </c>
      <c r="F1757" t="s">
        <v>3231</v>
      </c>
      <c r="G1757" t="s">
        <v>3240</v>
      </c>
      <c r="H1757">
        <v>10000</v>
      </c>
      <c r="I1757" t="s">
        <v>3255</v>
      </c>
      <c r="J1757" s="1">
        <v>44194</v>
      </c>
      <c r="K1757" s="1">
        <v>44194</v>
      </c>
      <c r="L1757">
        <v>52035848170000</v>
      </c>
      <c r="M1757" t="s">
        <v>3863</v>
      </c>
      <c r="N1757" s="1">
        <v>44196</v>
      </c>
      <c r="O1757" t="str">
        <f t="shared" si="57"/>
        <v>정상</v>
      </c>
      <c r="P1757" t="str">
        <f t="shared" si="58"/>
        <v>엠피성공</v>
      </c>
      <c r="Q1757" t="s">
        <v>1954</v>
      </c>
      <c r="R1757"/>
      <c r="S1757"/>
      <c r="T1757"/>
      <c r="U1757"/>
      <c r="V1757"/>
      <c r="W1757" t="s">
        <v>1958</v>
      </c>
      <c r="X1757" s="1">
        <v>51499</v>
      </c>
    </row>
    <row r="1758" spans="1:24">
      <c r="A1758" t="s">
        <v>2813</v>
      </c>
      <c r="B1758"/>
      <c r="C1758"/>
      <c r="D1758" t="s">
        <v>2000</v>
      </c>
      <c r="E1758" t="s">
        <v>3166</v>
      </c>
      <c r="F1758" t="s">
        <v>3233</v>
      </c>
      <c r="G1758" t="s">
        <v>3238</v>
      </c>
      <c r="H1758">
        <v>19997</v>
      </c>
      <c r="I1758" t="s">
        <v>3255</v>
      </c>
      <c r="J1758" s="1">
        <v>44194</v>
      </c>
      <c r="K1758" s="1">
        <v>44194</v>
      </c>
      <c r="L1758">
        <v>52035836620000</v>
      </c>
      <c r="M1758" t="s">
        <v>3863</v>
      </c>
      <c r="N1758" s="1">
        <v>44196</v>
      </c>
      <c r="O1758" t="str">
        <f t="shared" si="57"/>
        <v>정상</v>
      </c>
      <c r="P1758" t="str">
        <f t="shared" si="58"/>
        <v>엠피송내</v>
      </c>
      <c r="Q1758" t="s">
        <v>1954</v>
      </c>
      <c r="R1758"/>
      <c r="S1758"/>
      <c r="T1758"/>
      <c r="U1758"/>
      <c r="V1758"/>
      <c r="W1758" t="s">
        <v>1958</v>
      </c>
      <c r="X1758" s="1">
        <v>51499</v>
      </c>
    </row>
    <row r="1759" spans="1:24">
      <c r="A1759" t="s">
        <v>2812</v>
      </c>
      <c r="B1759" t="s">
        <v>2847</v>
      </c>
      <c r="C1759" t="s">
        <v>2353</v>
      </c>
      <c r="D1759" t="s">
        <v>3006</v>
      </c>
      <c r="E1759" t="s">
        <v>3167</v>
      </c>
      <c r="F1759" t="s">
        <v>3232</v>
      </c>
      <c r="G1759" t="s">
        <v>3238</v>
      </c>
      <c r="H1759">
        <v>129100</v>
      </c>
      <c r="I1759" t="s">
        <v>3255</v>
      </c>
      <c r="J1759" s="1">
        <v>44194</v>
      </c>
      <c r="K1759" s="1">
        <v>44194</v>
      </c>
      <c r="L1759">
        <v>52035848460000</v>
      </c>
      <c r="M1759" t="s">
        <v>3866</v>
      </c>
      <c r="N1759" s="1">
        <v>44196</v>
      </c>
      <c r="O1759" t="str">
        <f t="shared" si="57"/>
        <v>정상</v>
      </c>
      <c r="P1759" t="str">
        <f t="shared" si="58"/>
        <v>엠피상동</v>
      </c>
      <c r="Q1759" t="s">
        <v>1954</v>
      </c>
      <c r="R1759"/>
      <c r="S1759"/>
      <c r="T1759"/>
      <c r="U1759"/>
      <c r="V1759"/>
      <c r="W1759" t="s">
        <v>3870</v>
      </c>
      <c r="X1759" s="1">
        <v>51499</v>
      </c>
    </row>
    <row r="1760" spans="1:24">
      <c r="A1760" t="s">
        <v>2812</v>
      </c>
      <c r="B1760" t="s">
        <v>2847</v>
      </c>
      <c r="C1760" t="s">
        <v>2353</v>
      </c>
      <c r="D1760" t="s">
        <v>1000</v>
      </c>
      <c r="E1760" t="s">
        <v>2608</v>
      </c>
      <c r="F1760" t="s">
        <v>2177</v>
      </c>
      <c r="G1760" t="s">
        <v>3238</v>
      </c>
      <c r="H1760">
        <v>10000</v>
      </c>
      <c r="I1760" t="s">
        <v>3255</v>
      </c>
      <c r="J1760" s="1">
        <v>44194</v>
      </c>
      <c r="K1760" s="1">
        <v>44194</v>
      </c>
      <c r="L1760">
        <v>52035767050000</v>
      </c>
      <c r="M1760" t="s">
        <v>3864</v>
      </c>
      <c r="N1760" s="1">
        <v>44196</v>
      </c>
      <c r="O1760" t="str">
        <f t="shared" si="57"/>
        <v>정상</v>
      </c>
      <c r="P1760" t="str">
        <f t="shared" si="58"/>
        <v>엠피상동</v>
      </c>
      <c r="Q1760" t="s">
        <v>1954</v>
      </c>
      <c r="R1760"/>
      <c r="S1760"/>
      <c r="T1760"/>
      <c r="U1760"/>
      <c r="V1760"/>
      <c r="W1760" t="s">
        <v>1958</v>
      </c>
      <c r="X1760" s="1">
        <v>51499</v>
      </c>
    </row>
    <row r="1761" spans="1:24">
      <c r="A1761" t="s">
        <v>2817</v>
      </c>
      <c r="B1761" t="s">
        <v>2852</v>
      </c>
      <c r="C1761"/>
      <c r="D1761" t="s">
        <v>2978</v>
      </c>
      <c r="E1761" t="s">
        <v>3168</v>
      </c>
      <c r="F1761" t="s">
        <v>3231</v>
      </c>
      <c r="G1761" t="s">
        <v>3252</v>
      </c>
      <c r="H1761">
        <v>27760</v>
      </c>
      <c r="I1761" t="s">
        <v>3255</v>
      </c>
      <c r="J1761" s="1">
        <v>44193</v>
      </c>
      <c r="K1761" s="1">
        <v>44193</v>
      </c>
      <c r="L1761">
        <v>42042263820000</v>
      </c>
      <c r="M1761" t="s">
        <v>3863</v>
      </c>
      <c r="N1761" s="1">
        <v>44196</v>
      </c>
      <c r="O1761" t="str">
        <f t="shared" si="57"/>
        <v>정상</v>
      </c>
      <c r="P1761" t="s">
        <v>988</v>
      </c>
      <c r="Q1761" t="s">
        <v>1954</v>
      </c>
      <c r="R1761"/>
      <c r="S1761"/>
      <c r="T1761"/>
      <c r="U1761"/>
      <c r="V1761"/>
      <c r="W1761" t="s">
        <v>1958</v>
      </c>
      <c r="X1761"/>
    </row>
    <row r="1762" spans="1:24">
      <c r="A1762" t="s">
        <v>2823</v>
      </c>
      <c r="B1762" t="s">
        <v>2859</v>
      </c>
      <c r="C1762" t="s">
        <v>2229</v>
      </c>
      <c r="D1762" t="s">
        <v>3009</v>
      </c>
      <c r="E1762" t="s">
        <v>2623</v>
      </c>
      <c r="F1762" t="s">
        <v>3231</v>
      </c>
      <c r="G1762" t="s">
        <v>3249</v>
      </c>
      <c r="H1762">
        <v>27088</v>
      </c>
      <c r="I1762" t="s">
        <v>3255</v>
      </c>
      <c r="J1762" s="1">
        <v>44193</v>
      </c>
      <c r="K1762" s="1">
        <v>44193</v>
      </c>
      <c r="L1762">
        <v>42042269790000</v>
      </c>
      <c r="M1762" t="s">
        <v>3863</v>
      </c>
      <c r="N1762" s="1">
        <v>44196</v>
      </c>
      <c r="O1762" t="str">
        <f t="shared" si="57"/>
        <v>정상</v>
      </c>
      <c r="P1762" t="str">
        <f t="shared" si="58"/>
        <v>엠피조은</v>
      </c>
      <c r="Q1762" t="s">
        <v>1954</v>
      </c>
      <c r="R1762"/>
      <c r="S1762"/>
      <c r="T1762"/>
      <c r="U1762"/>
      <c r="V1762"/>
      <c r="W1762" t="s">
        <v>1958</v>
      </c>
      <c r="X1762"/>
    </row>
    <row r="1763" spans="1:24">
      <c r="A1763" t="s">
        <v>2831</v>
      </c>
      <c r="B1763" t="s">
        <v>2857</v>
      </c>
      <c r="C1763" t="s">
        <v>2912</v>
      </c>
      <c r="D1763" t="s">
        <v>2104</v>
      </c>
      <c r="E1763" t="s">
        <v>3169</v>
      </c>
      <c r="F1763" t="s">
        <v>3233</v>
      </c>
      <c r="G1763" t="s">
        <v>3238</v>
      </c>
      <c r="H1763">
        <v>36200</v>
      </c>
      <c r="I1763" t="s">
        <v>3255</v>
      </c>
      <c r="J1763" s="1">
        <v>44193</v>
      </c>
      <c r="K1763" s="1">
        <v>44193</v>
      </c>
      <c r="L1763" t="s">
        <v>3336</v>
      </c>
      <c r="M1763" t="s">
        <v>3863</v>
      </c>
      <c r="N1763" s="1">
        <v>44196</v>
      </c>
      <c r="O1763" t="str">
        <f t="shared" si="57"/>
        <v>정상</v>
      </c>
      <c r="P1763" t="str">
        <f t="shared" si="58"/>
        <v>엠피성공</v>
      </c>
      <c r="Q1763" t="s">
        <v>1954</v>
      </c>
      <c r="R1763"/>
      <c r="S1763"/>
      <c r="T1763"/>
      <c r="U1763"/>
      <c r="V1763"/>
      <c r="W1763" t="s">
        <v>1958</v>
      </c>
      <c r="X1763" s="1">
        <v>51498</v>
      </c>
    </row>
    <row r="1764" spans="1:24">
      <c r="A1764" t="s">
        <v>2818</v>
      </c>
      <c r="B1764" t="s">
        <v>2857</v>
      </c>
      <c r="C1764" t="s">
        <v>2913</v>
      </c>
      <c r="D1764" t="s">
        <v>2043</v>
      </c>
      <c r="E1764" t="s">
        <v>3169</v>
      </c>
      <c r="F1764" t="s">
        <v>3235</v>
      </c>
      <c r="G1764" t="s">
        <v>3238</v>
      </c>
      <c r="H1764">
        <v>39000</v>
      </c>
      <c r="I1764" t="s">
        <v>3255</v>
      </c>
      <c r="J1764" s="1">
        <v>44193</v>
      </c>
      <c r="K1764" s="1">
        <v>44193</v>
      </c>
      <c r="L1764" t="s">
        <v>3337</v>
      </c>
      <c r="M1764" t="s">
        <v>3864</v>
      </c>
      <c r="N1764" s="1">
        <v>44196</v>
      </c>
      <c r="O1764" t="str">
        <f t="shared" si="57"/>
        <v>정상</v>
      </c>
      <c r="P1764" t="str">
        <f t="shared" si="58"/>
        <v>엠피성공</v>
      </c>
      <c r="Q1764" t="s">
        <v>1954</v>
      </c>
      <c r="R1764"/>
      <c r="S1764"/>
      <c r="T1764"/>
      <c r="U1764"/>
      <c r="V1764"/>
      <c r="W1764" t="s">
        <v>1958</v>
      </c>
      <c r="X1764" s="1">
        <v>51498</v>
      </c>
    </row>
    <row r="1765" spans="1:24">
      <c r="A1765" t="s">
        <v>2818</v>
      </c>
      <c r="B1765" t="s">
        <v>2857</v>
      </c>
      <c r="C1765" t="s">
        <v>2891</v>
      </c>
      <c r="D1765" t="s">
        <v>2043</v>
      </c>
      <c r="E1765" t="s">
        <v>2523</v>
      </c>
      <c r="F1765" t="s">
        <v>3231</v>
      </c>
      <c r="G1765" t="s">
        <v>3238</v>
      </c>
      <c r="H1765">
        <v>52000</v>
      </c>
      <c r="I1765" t="s">
        <v>3255</v>
      </c>
      <c r="J1765" s="1">
        <v>44193</v>
      </c>
      <c r="K1765" s="1">
        <v>44193</v>
      </c>
      <c r="L1765" t="s">
        <v>3338</v>
      </c>
      <c r="M1765" t="s">
        <v>3865</v>
      </c>
      <c r="N1765" s="1">
        <v>44196</v>
      </c>
      <c r="O1765" t="str">
        <f t="shared" si="57"/>
        <v>정상</v>
      </c>
      <c r="P1765" t="str">
        <f t="shared" si="58"/>
        <v>엠피성공</v>
      </c>
      <c r="Q1765" t="s">
        <v>1954</v>
      </c>
      <c r="R1765"/>
      <c r="S1765"/>
      <c r="T1765"/>
      <c r="U1765"/>
      <c r="V1765"/>
      <c r="W1765" t="s">
        <v>1958</v>
      </c>
      <c r="X1765" s="1">
        <v>51498</v>
      </c>
    </row>
    <row r="1766" spans="1:24">
      <c r="A1766" t="s">
        <v>2818</v>
      </c>
      <c r="B1766" t="s">
        <v>2857</v>
      </c>
      <c r="C1766" t="s">
        <v>2891</v>
      </c>
      <c r="D1766" t="s">
        <v>2043</v>
      </c>
      <c r="E1766" t="s">
        <v>3148</v>
      </c>
      <c r="F1766" t="s">
        <v>3235</v>
      </c>
      <c r="G1766" t="s">
        <v>3251</v>
      </c>
      <c r="H1766">
        <v>9800</v>
      </c>
      <c r="I1766" t="s">
        <v>3255</v>
      </c>
      <c r="J1766" s="1">
        <v>44193</v>
      </c>
      <c r="K1766" s="1">
        <v>44193</v>
      </c>
      <c r="L1766" t="s">
        <v>3339</v>
      </c>
      <c r="M1766" t="s">
        <v>3867</v>
      </c>
      <c r="N1766" s="1">
        <v>44196</v>
      </c>
      <c r="O1766" t="str">
        <f t="shared" si="57"/>
        <v>정상</v>
      </c>
      <c r="P1766" t="str">
        <f t="shared" si="58"/>
        <v>엠피성공</v>
      </c>
      <c r="Q1766" t="s">
        <v>1954</v>
      </c>
      <c r="R1766"/>
      <c r="S1766"/>
      <c r="T1766"/>
      <c r="U1766"/>
      <c r="V1766"/>
      <c r="W1766" t="s">
        <v>1958</v>
      </c>
      <c r="X1766" s="1">
        <v>49671</v>
      </c>
    </row>
    <row r="1767" spans="1:24">
      <c r="A1767" t="s">
        <v>2817</v>
      </c>
      <c r="B1767" t="s">
        <v>2850</v>
      </c>
      <c r="C1767" t="s">
        <v>2347</v>
      </c>
      <c r="D1767" t="s">
        <v>2037</v>
      </c>
      <c r="E1767" t="s">
        <v>3134</v>
      </c>
      <c r="F1767" t="s">
        <v>3235</v>
      </c>
      <c r="G1767" t="s">
        <v>3238</v>
      </c>
      <c r="H1767">
        <v>41500</v>
      </c>
      <c r="I1767" t="s">
        <v>3255</v>
      </c>
      <c r="J1767" s="1">
        <v>44193</v>
      </c>
      <c r="K1767" s="1">
        <v>44193</v>
      </c>
      <c r="L1767" t="s">
        <v>3340</v>
      </c>
      <c r="M1767" t="s">
        <v>3863</v>
      </c>
      <c r="N1767" s="1">
        <v>44196</v>
      </c>
      <c r="O1767" t="str">
        <f t="shared" si="57"/>
        <v>정상</v>
      </c>
      <c r="P1767" t="s">
        <v>6821</v>
      </c>
      <c r="Q1767" t="s">
        <v>1954</v>
      </c>
      <c r="R1767"/>
      <c r="S1767"/>
      <c r="T1767"/>
      <c r="U1767"/>
      <c r="V1767"/>
      <c r="W1767" t="s">
        <v>1958</v>
      </c>
      <c r="X1767" s="1">
        <v>55150</v>
      </c>
    </row>
    <row r="1768" spans="1:24">
      <c r="A1768" t="s">
        <v>2825</v>
      </c>
      <c r="B1768"/>
      <c r="C1768"/>
      <c r="D1768" t="s">
        <v>2977</v>
      </c>
      <c r="E1768" t="s">
        <v>2523</v>
      </c>
      <c r="F1768" t="s">
        <v>3230</v>
      </c>
      <c r="G1768" t="s">
        <v>3240</v>
      </c>
      <c r="H1768">
        <v>73000</v>
      </c>
      <c r="I1768" t="s">
        <v>3255</v>
      </c>
      <c r="J1768" s="1">
        <v>44193</v>
      </c>
      <c r="K1768" s="1">
        <v>44193</v>
      </c>
      <c r="L1768" t="s">
        <v>3341</v>
      </c>
      <c r="M1768" t="s">
        <v>3863</v>
      </c>
      <c r="N1768" s="1">
        <v>44196</v>
      </c>
      <c r="O1768" t="str">
        <f t="shared" si="57"/>
        <v>정상</v>
      </c>
      <c r="P1768" t="str">
        <f t="shared" si="58"/>
        <v>엠피가온</v>
      </c>
      <c r="Q1768" t="s">
        <v>1954</v>
      </c>
      <c r="R1768"/>
      <c r="S1768"/>
      <c r="T1768"/>
      <c r="U1768"/>
      <c r="V1768"/>
      <c r="W1768" t="s">
        <v>3870</v>
      </c>
      <c r="X1768" s="1">
        <v>63551</v>
      </c>
    </row>
    <row r="1769" spans="1:24">
      <c r="A1769" t="s">
        <v>2819</v>
      </c>
      <c r="B1769"/>
      <c r="C1769"/>
      <c r="D1769" t="s">
        <v>2436</v>
      </c>
      <c r="E1769" t="s">
        <v>2497</v>
      </c>
      <c r="F1769" t="s">
        <v>3231</v>
      </c>
      <c r="G1769" t="s">
        <v>3244</v>
      </c>
      <c r="H1769">
        <v>17600</v>
      </c>
      <c r="I1769" t="s">
        <v>3255</v>
      </c>
      <c r="J1769" s="1">
        <v>44193</v>
      </c>
      <c r="K1769" s="1">
        <v>44193</v>
      </c>
      <c r="L1769">
        <v>20206955865</v>
      </c>
      <c r="M1769" t="s">
        <v>3863</v>
      </c>
      <c r="N1769" s="1">
        <v>44196</v>
      </c>
      <c r="O1769" t="str">
        <f t="shared" si="57"/>
        <v>정상</v>
      </c>
      <c r="P1769" t="str">
        <f t="shared" si="58"/>
        <v>엠피의정부</v>
      </c>
      <c r="Q1769" t="s">
        <v>1954</v>
      </c>
      <c r="R1769"/>
      <c r="S1769"/>
      <c r="T1769"/>
      <c r="U1769"/>
      <c r="V1769"/>
      <c r="W1769" t="s">
        <v>1958</v>
      </c>
      <c r="X1769"/>
    </row>
    <row r="1770" spans="1:24">
      <c r="A1770" t="s">
        <v>2817</v>
      </c>
      <c r="B1770" t="s">
        <v>2850</v>
      </c>
      <c r="C1770" t="s">
        <v>2347</v>
      </c>
      <c r="D1770" t="s">
        <v>2037</v>
      </c>
      <c r="E1770" t="s">
        <v>3170</v>
      </c>
      <c r="F1770" t="s">
        <v>3231</v>
      </c>
      <c r="G1770" t="s">
        <v>3238</v>
      </c>
      <c r="H1770">
        <v>20010</v>
      </c>
      <c r="I1770" t="s">
        <v>3255</v>
      </c>
      <c r="J1770" s="1">
        <v>44193</v>
      </c>
      <c r="K1770" s="1">
        <v>44193</v>
      </c>
      <c r="L1770">
        <v>20206948990</v>
      </c>
      <c r="M1770" t="s">
        <v>3867</v>
      </c>
      <c r="N1770" s="1">
        <v>44196</v>
      </c>
      <c r="O1770" t="str">
        <f t="shared" si="57"/>
        <v>정상</v>
      </c>
      <c r="P1770" t="s">
        <v>6822</v>
      </c>
      <c r="Q1770" t="s">
        <v>1954</v>
      </c>
      <c r="R1770"/>
      <c r="S1770"/>
      <c r="T1770"/>
      <c r="U1770"/>
      <c r="V1770"/>
      <c r="W1770" t="s">
        <v>1958</v>
      </c>
      <c r="X1770"/>
    </row>
    <row r="1771" spans="1:24">
      <c r="A1771" t="s">
        <v>2819</v>
      </c>
      <c r="B1771" t="s">
        <v>2861</v>
      </c>
      <c r="C1771"/>
      <c r="D1771" t="s">
        <v>3010</v>
      </c>
      <c r="E1771" t="s">
        <v>3139</v>
      </c>
      <c r="F1771" t="s">
        <v>3232</v>
      </c>
      <c r="G1771" t="s">
        <v>3245</v>
      </c>
      <c r="H1771">
        <v>137601</v>
      </c>
      <c r="I1771" t="s">
        <v>3255</v>
      </c>
      <c r="J1771" s="1">
        <v>44193</v>
      </c>
      <c r="K1771" s="1">
        <v>44193</v>
      </c>
      <c r="L1771">
        <v>20206961467</v>
      </c>
      <c r="M1771" t="s">
        <v>3863</v>
      </c>
      <c r="N1771" s="1">
        <v>44196</v>
      </c>
      <c r="O1771" t="str">
        <f t="shared" si="57"/>
        <v>정상</v>
      </c>
      <c r="P1771" t="str">
        <f t="shared" si="58"/>
        <v>엠피의정부</v>
      </c>
      <c r="Q1771" t="s">
        <v>1954</v>
      </c>
      <c r="R1771"/>
      <c r="S1771"/>
      <c r="T1771"/>
      <c r="U1771"/>
      <c r="V1771"/>
      <c r="W1771" t="s">
        <v>1958</v>
      </c>
      <c r="X1771"/>
    </row>
    <row r="1772" spans="1:24">
      <c r="A1772" t="s">
        <v>2811</v>
      </c>
      <c r="B1772" t="s">
        <v>2845</v>
      </c>
      <c r="C1772" t="s">
        <v>2358</v>
      </c>
      <c r="D1772" t="s">
        <v>2018</v>
      </c>
      <c r="E1772" t="s">
        <v>3171</v>
      </c>
      <c r="F1772" t="s">
        <v>3231</v>
      </c>
      <c r="G1772" t="s">
        <v>3238</v>
      </c>
      <c r="H1772">
        <v>64619</v>
      </c>
      <c r="I1772" t="s">
        <v>3255</v>
      </c>
      <c r="J1772" s="1">
        <v>44193</v>
      </c>
      <c r="K1772" s="1">
        <v>44193</v>
      </c>
      <c r="L1772">
        <v>20206950271</v>
      </c>
      <c r="M1772" t="s">
        <v>3863</v>
      </c>
      <c r="N1772" s="1">
        <v>44196</v>
      </c>
      <c r="O1772" t="str">
        <f t="shared" si="57"/>
        <v>정상</v>
      </c>
      <c r="P1772" t="str">
        <f t="shared" si="58"/>
        <v>엠피피스토스</v>
      </c>
      <c r="Q1772" t="s">
        <v>1954</v>
      </c>
      <c r="R1772"/>
      <c r="S1772"/>
      <c r="T1772"/>
      <c r="U1772"/>
      <c r="V1772"/>
      <c r="W1772" t="s">
        <v>1958</v>
      </c>
      <c r="X1772"/>
    </row>
    <row r="1773" spans="1:24">
      <c r="A1773" t="s">
        <v>2813</v>
      </c>
      <c r="B1773" t="s">
        <v>2846</v>
      </c>
      <c r="C1773" t="s">
        <v>2364</v>
      </c>
      <c r="D1773" t="s">
        <v>3011</v>
      </c>
      <c r="E1773" t="s">
        <v>3136</v>
      </c>
      <c r="F1773" t="s">
        <v>3235</v>
      </c>
      <c r="G1773" t="s">
        <v>3239</v>
      </c>
      <c r="H1773">
        <v>53371</v>
      </c>
      <c r="I1773" t="s">
        <v>3255</v>
      </c>
      <c r="J1773" s="1">
        <v>44193</v>
      </c>
      <c r="K1773" s="1">
        <v>44193</v>
      </c>
      <c r="L1773">
        <v>20206960301</v>
      </c>
      <c r="M1773" t="s">
        <v>3864</v>
      </c>
      <c r="N1773" s="1">
        <v>44196</v>
      </c>
      <c r="O1773" t="str">
        <f t="shared" si="57"/>
        <v>정상</v>
      </c>
      <c r="P1773" t="str">
        <f t="shared" si="58"/>
        <v>엠피송내</v>
      </c>
      <c r="Q1773" t="s">
        <v>1954</v>
      </c>
      <c r="R1773"/>
      <c r="S1773"/>
      <c r="T1773"/>
      <c r="U1773"/>
      <c r="V1773"/>
      <c r="W1773" t="s">
        <v>3870</v>
      </c>
      <c r="X1773"/>
    </row>
    <row r="1774" spans="1:24">
      <c r="A1774" t="s">
        <v>2819</v>
      </c>
      <c r="B1774"/>
      <c r="C1774"/>
      <c r="D1774" t="s">
        <v>2998</v>
      </c>
      <c r="E1774" t="s">
        <v>3149</v>
      </c>
      <c r="F1774" t="s">
        <v>2177</v>
      </c>
      <c r="G1774" t="s">
        <v>3239</v>
      </c>
      <c r="H1774">
        <v>4229</v>
      </c>
      <c r="I1774" t="s">
        <v>3255</v>
      </c>
      <c r="J1774" s="1">
        <v>44193</v>
      </c>
      <c r="K1774" s="1">
        <v>44193</v>
      </c>
      <c r="L1774">
        <v>20206955797</v>
      </c>
      <c r="M1774" t="s">
        <v>3863</v>
      </c>
      <c r="N1774" s="1">
        <v>44196</v>
      </c>
      <c r="O1774" t="str">
        <f t="shared" si="57"/>
        <v>정상</v>
      </c>
      <c r="P1774" t="str">
        <f t="shared" si="58"/>
        <v>엠피의정부</v>
      </c>
      <c r="Q1774" t="s">
        <v>1954</v>
      </c>
      <c r="R1774"/>
      <c r="S1774"/>
      <c r="T1774"/>
      <c r="U1774"/>
      <c r="V1774"/>
      <c r="W1774" t="s">
        <v>1960</v>
      </c>
      <c r="X1774"/>
    </row>
    <row r="1775" spans="1:24">
      <c r="A1775" t="s">
        <v>2829</v>
      </c>
      <c r="B1775" t="s">
        <v>2865</v>
      </c>
      <c r="C1775"/>
      <c r="D1775" t="s">
        <v>2099</v>
      </c>
      <c r="E1775" t="s">
        <v>2499</v>
      </c>
      <c r="F1775" t="s">
        <v>3230</v>
      </c>
      <c r="G1775" t="s">
        <v>3238</v>
      </c>
      <c r="H1775">
        <v>85500</v>
      </c>
      <c r="I1775" t="s">
        <v>3255</v>
      </c>
      <c r="J1775" s="1">
        <v>44193</v>
      </c>
      <c r="K1775" s="1">
        <v>44193</v>
      </c>
      <c r="L1775">
        <v>20206953946</v>
      </c>
      <c r="M1775" t="s">
        <v>3863</v>
      </c>
      <c r="N1775" s="1">
        <v>44196</v>
      </c>
      <c r="O1775" t="str">
        <f t="shared" si="57"/>
        <v>정상</v>
      </c>
      <c r="P1775" t="str">
        <f t="shared" si="58"/>
        <v>엠피제이엔제이</v>
      </c>
      <c r="Q1775" t="s">
        <v>1954</v>
      </c>
      <c r="R1775"/>
      <c r="S1775"/>
      <c r="T1775"/>
      <c r="U1775"/>
      <c r="V1775"/>
      <c r="W1775" t="s">
        <v>1958</v>
      </c>
      <c r="X1775"/>
    </row>
    <row r="1776" spans="1:24">
      <c r="A1776" t="s">
        <v>2814</v>
      </c>
      <c r="B1776" t="s">
        <v>2848</v>
      </c>
      <c r="C1776"/>
      <c r="D1776" t="s">
        <v>2009</v>
      </c>
      <c r="E1776" t="s">
        <v>3160</v>
      </c>
      <c r="F1776" t="s">
        <v>3230</v>
      </c>
      <c r="G1776" t="s">
        <v>3238</v>
      </c>
      <c r="H1776">
        <v>200000</v>
      </c>
      <c r="I1776" t="s">
        <v>3255</v>
      </c>
      <c r="J1776" s="1">
        <v>44193</v>
      </c>
      <c r="K1776" s="1">
        <v>44193</v>
      </c>
      <c r="L1776" t="s">
        <v>3342</v>
      </c>
      <c r="M1776" t="s">
        <v>3863</v>
      </c>
      <c r="N1776" s="1">
        <v>44196</v>
      </c>
      <c r="O1776" t="str">
        <f t="shared" si="57"/>
        <v>정상</v>
      </c>
      <c r="P1776" t="str">
        <f t="shared" si="58"/>
        <v>엠피의정부</v>
      </c>
      <c r="Q1776" t="s">
        <v>1954</v>
      </c>
      <c r="R1776"/>
      <c r="S1776"/>
      <c r="T1776"/>
      <c r="U1776"/>
      <c r="V1776"/>
      <c r="W1776" t="s">
        <v>1958</v>
      </c>
      <c r="X1776"/>
    </row>
    <row r="1777" spans="1:24">
      <c r="A1777" t="s">
        <v>2812</v>
      </c>
      <c r="B1777" t="s">
        <v>2847</v>
      </c>
      <c r="C1777" t="s">
        <v>2353</v>
      </c>
      <c r="D1777" t="s">
        <v>1001</v>
      </c>
      <c r="E1777" t="s">
        <v>2540</v>
      </c>
      <c r="F1777" t="s">
        <v>3230</v>
      </c>
      <c r="G1777" t="s">
        <v>3238</v>
      </c>
      <c r="H1777">
        <v>30000</v>
      </c>
      <c r="I1777" t="s">
        <v>3255</v>
      </c>
      <c r="J1777" s="1">
        <v>44193</v>
      </c>
      <c r="K1777" s="1">
        <v>44193</v>
      </c>
      <c r="L1777" t="s">
        <v>3343</v>
      </c>
      <c r="M1777" t="s">
        <v>3865</v>
      </c>
      <c r="N1777" s="1">
        <v>44196</v>
      </c>
      <c r="O1777" t="str">
        <f t="shared" si="57"/>
        <v>정상</v>
      </c>
      <c r="P1777" t="str">
        <f t="shared" si="58"/>
        <v>엠피상동</v>
      </c>
      <c r="Q1777" t="s">
        <v>1954</v>
      </c>
      <c r="R1777"/>
      <c r="S1777"/>
      <c r="T1777"/>
      <c r="U1777"/>
      <c r="V1777"/>
      <c r="W1777" t="s">
        <v>1958</v>
      </c>
      <c r="X1777"/>
    </row>
    <row r="1778" spans="1:24">
      <c r="A1778" t="s">
        <v>2813</v>
      </c>
      <c r="B1778"/>
      <c r="C1778"/>
      <c r="D1778" t="s">
        <v>2990</v>
      </c>
      <c r="E1778" t="s">
        <v>3154</v>
      </c>
      <c r="F1778" t="s">
        <v>3231</v>
      </c>
      <c r="G1778" t="s">
        <v>3238</v>
      </c>
      <c r="H1778">
        <v>20000</v>
      </c>
      <c r="I1778" t="s">
        <v>3255</v>
      </c>
      <c r="J1778" s="1">
        <v>44193</v>
      </c>
      <c r="K1778" s="1">
        <v>44193</v>
      </c>
      <c r="L1778" t="s">
        <v>3344</v>
      </c>
      <c r="M1778" t="s">
        <v>3863</v>
      </c>
      <c r="N1778" s="1">
        <v>44196</v>
      </c>
      <c r="O1778" t="str">
        <f t="shared" si="57"/>
        <v>정상</v>
      </c>
      <c r="P1778" t="str">
        <f t="shared" si="58"/>
        <v>엠피송내</v>
      </c>
      <c r="Q1778" t="s">
        <v>1954</v>
      </c>
      <c r="R1778"/>
      <c r="S1778"/>
      <c r="T1778"/>
      <c r="U1778"/>
      <c r="V1778"/>
      <c r="W1778" t="s">
        <v>1958</v>
      </c>
      <c r="X1778" s="1">
        <v>51498</v>
      </c>
    </row>
    <row r="1779" spans="1:24">
      <c r="A1779" t="s">
        <v>2818</v>
      </c>
      <c r="B1779" t="s">
        <v>2857</v>
      </c>
      <c r="C1779" t="s">
        <v>2242</v>
      </c>
      <c r="D1779" t="s">
        <v>1002</v>
      </c>
      <c r="E1779" t="s">
        <v>3153</v>
      </c>
      <c r="F1779" t="s">
        <v>3231</v>
      </c>
      <c r="G1779" t="s">
        <v>3240</v>
      </c>
      <c r="H1779">
        <v>21607</v>
      </c>
      <c r="I1779" t="s">
        <v>3255</v>
      </c>
      <c r="J1779" s="1">
        <v>44193</v>
      </c>
      <c r="K1779" s="1">
        <v>44193</v>
      </c>
      <c r="L1779" t="s">
        <v>3345</v>
      </c>
      <c r="M1779" t="s">
        <v>3863</v>
      </c>
      <c r="N1779" s="1">
        <v>44196</v>
      </c>
      <c r="O1779" t="str">
        <f t="shared" si="57"/>
        <v>정상</v>
      </c>
      <c r="P1779" t="str">
        <f t="shared" si="58"/>
        <v>엠피성공</v>
      </c>
      <c r="Q1779" t="s">
        <v>1954</v>
      </c>
      <c r="R1779"/>
      <c r="S1779"/>
      <c r="T1779"/>
      <c r="U1779"/>
      <c r="V1779"/>
      <c r="W1779" t="s">
        <v>1958</v>
      </c>
      <c r="X1779" s="1">
        <v>74142</v>
      </c>
    </row>
    <row r="1780" spans="1:24">
      <c r="A1780" t="s">
        <v>2819</v>
      </c>
      <c r="B1780" t="s">
        <v>2848</v>
      </c>
      <c r="C1780" t="s">
        <v>2914</v>
      </c>
      <c r="D1780" t="s">
        <v>2095</v>
      </c>
      <c r="E1780" t="s">
        <v>2516</v>
      </c>
      <c r="F1780" t="s">
        <v>3230</v>
      </c>
      <c r="G1780" t="s">
        <v>3240</v>
      </c>
      <c r="H1780">
        <v>85541</v>
      </c>
      <c r="I1780" t="s">
        <v>3255</v>
      </c>
      <c r="J1780" s="1">
        <v>44193</v>
      </c>
      <c r="K1780" s="1">
        <v>44193</v>
      </c>
      <c r="L1780" t="s">
        <v>3346</v>
      </c>
      <c r="M1780" t="s">
        <v>3863</v>
      </c>
      <c r="N1780" s="1">
        <v>44196</v>
      </c>
      <c r="O1780" t="str">
        <f t="shared" si="57"/>
        <v>정상</v>
      </c>
      <c r="P1780" t="str">
        <f t="shared" si="58"/>
        <v>엠피의정부</v>
      </c>
      <c r="Q1780" t="s">
        <v>1954</v>
      </c>
      <c r="R1780"/>
      <c r="S1780"/>
      <c r="T1780"/>
      <c r="U1780"/>
      <c r="V1780"/>
      <c r="W1780" t="s">
        <v>1958</v>
      </c>
      <c r="X1780" s="1">
        <v>67934</v>
      </c>
    </row>
    <row r="1781" spans="1:24">
      <c r="A1781" t="s">
        <v>2814</v>
      </c>
      <c r="B1781"/>
      <c r="C1781"/>
      <c r="D1781" t="s">
        <v>2436</v>
      </c>
      <c r="E1781" t="s">
        <v>3172</v>
      </c>
      <c r="F1781" t="s">
        <v>3231</v>
      </c>
      <c r="G1781" t="s">
        <v>3242</v>
      </c>
      <c r="H1781">
        <v>100725</v>
      </c>
      <c r="I1781" t="s">
        <v>3255</v>
      </c>
      <c r="J1781" s="1">
        <v>44193</v>
      </c>
      <c r="K1781" s="1">
        <v>44193</v>
      </c>
      <c r="L1781" t="s">
        <v>3347</v>
      </c>
      <c r="M1781" t="s">
        <v>3863</v>
      </c>
      <c r="N1781" s="1">
        <v>44196</v>
      </c>
      <c r="O1781" t="str">
        <f t="shared" si="57"/>
        <v>정상</v>
      </c>
      <c r="P1781" t="str">
        <f t="shared" si="58"/>
        <v>엠피의정부</v>
      </c>
      <c r="Q1781" t="s">
        <v>1954</v>
      </c>
      <c r="R1781"/>
      <c r="S1781"/>
      <c r="T1781"/>
      <c r="U1781"/>
      <c r="V1781"/>
      <c r="W1781" t="s">
        <v>1958</v>
      </c>
      <c r="X1781" s="1">
        <v>65377</v>
      </c>
    </row>
    <row r="1782" spans="1:24">
      <c r="A1782" t="s">
        <v>2823</v>
      </c>
      <c r="B1782" t="s">
        <v>2859</v>
      </c>
      <c r="C1782" t="s">
        <v>1985</v>
      </c>
      <c r="D1782" t="s">
        <v>2980</v>
      </c>
      <c r="E1782" t="s">
        <v>2559</v>
      </c>
      <c r="F1782" t="s">
        <v>3233</v>
      </c>
      <c r="G1782" t="s">
        <v>3240</v>
      </c>
      <c r="H1782">
        <v>26090</v>
      </c>
      <c r="I1782" t="s">
        <v>3255</v>
      </c>
      <c r="J1782" s="1">
        <v>44193</v>
      </c>
      <c r="K1782" s="1">
        <v>44193</v>
      </c>
      <c r="L1782">
        <v>320203177351</v>
      </c>
      <c r="M1782" t="s">
        <v>3864</v>
      </c>
      <c r="N1782" s="1">
        <v>44196</v>
      </c>
      <c r="O1782" t="str">
        <f t="shared" si="57"/>
        <v>정상</v>
      </c>
      <c r="P1782" t="str">
        <f t="shared" si="58"/>
        <v>엠피조은</v>
      </c>
      <c r="Q1782" t="s">
        <v>1954</v>
      </c>
      <c r="R1782"/>
      <c r="S1782"/>
      <c r="T1782"/>
      <c r="U1782"/>
      <c r="V1782"/>
      <c r="W1782" t="s">
        <v>1958</v>
      </c>
      <c r="X1782" s="1">
        <v>77265</v>
      </c>
    </row>
    <row r="1783" spans="1:24">
      <c r="A1783" t="s">
        <v>2820</v>
      </c>
      <c r="B1783" t="s">
        <v>2859</v>
      </c>
      <c r="C1783" t="s">
        <v>2915</v>
      </c>
      <c r="D1783" t="s">
        <v>3012</v>
      </c>
      <c r="E1783" t="s">
        <v>2562</v>
      </c>
      <c r="F1783" t="s">
        <v>3231</v>
      </c>
      <c r="G1783" t="s">
        <v>3239</v>
      </c>
      <c r="H1783">
        <v>11150</v>
      </c>
      <c r="I1783" t="s">
        <v>3255</v>
      </c>
      <c r="J1783" s="1">
        <v>44193</v>
      </c>
      <c r="K1783" s="1">
        <v>44193</v>
      </c>
      <c r="L1783">
        <v>320203177168</v>
      </c>
      <c r="M1783" t="s">
        <v>3866</v>
      </c>
      <c r="N1783" s="1">
        <v>44196</v>
      </c>
      <c r="O1783" t="str">
        <f t="shared" si="57"/>
        <v>정상</v>
      </c>
      <c r="P1783" t="str">
        <f t="shared" si="58"/>
        <v>엠피조은</v>
      </c>
      <c r="Q1783" t="s">
        <v>1954</v>
      </c>
      <c r="R1783"/>
      <c r="S1783"/>
      <c r="T1783"/>
      <c r="U1783"/>
      <c r="V1783"/>
      <c r="W1783" t="s">
        <v>1958</v>
      </c>
      <c r="X1783" s="1">
        <v>49873</v>
      </c>
    </row>
    <row r="1784" spans="1:24">
      <c r="A1784" t="s">
        <v>2832</v>
      </c>
      <c r="B1784" t="s">
        <v>2865</v>
      </c>
      <c r="C1784" t="s">
        <v>2916</v>
      </c>
      <c r="D1784" t="s">
        <v>3003</v>
      </c>
      <c r="E1784" t="s">
        <v>3152</v>
      </c>
      <c r="F1784" t="s">
        <v>3234</v>
      </c>
      <c r="G1784" t="s">
        <v>3238</v>
      </c>
      <c r="H1784">
        <v>111300</v>
      </c>
      <c r="I1784" t="s">
        <v>3255</v>
      </c>
      <c r="J1784" s="1">
        <v>44193</v>
      </c>
      <c r="K1784" s="1">
        <v>44193</v>
      </c>
      <c r="L1784">
        <v>320203173207</v>
      </c>
      <c r="M1784" t="s">
        <v>3863</v>
      </c>
      <c r="N1784" s="1">
        <v>44196</v>
      </c>
      <c r="O1784" t="str">
        <f t="shared" si="57"/>
        <v>정상</v>
      </c>
      <c r="P1784" t="s">
        <v>6823</v>
      </c>
      <c r="Q1784" t="s">
        <v>1954</v>
      </c>
      <c r="R1784"/>
      <c r="S1784"/>
      <c r="T1784"/>
      <c r="U1784"/>
      <c r="V1784"/>
      <c r="W1784" t="s">
        <v>1958</v>
      </c>
      <c r="X1784" s="1">
        <v>51498</v>
      </c>
    </row>
    <row r="1785" spans="1:24">
      <c r="A1785" t="s">
        <v>2829</v>
      </c>
      <c r="B1785" t="s">
        <v>2865</v>
      </c>
      <c r="C1785" t="s">
        <v>2917</v>
      </c>
      <c r="D1785" t="s">
        <v>3013</v>
      </c>
      <c r="E1785" t="s">
        <v>3146</v>
      </c>
      <c r="F1785" t="s">
        <v>3231</v>
      </c>
      <c r="G1785" t="s">
        <v>3238</v>
      </c>
      <c r="H1785">
        <v>39740</v>
      </c>
      <c r="I1785" t="s">
        <v>3255</v>
      </c>
      <c r="J1785" s="1">
        <v>44193</v>
      </c>
      <c r="K1785" s="1">
        <v>44193</v>
      </c>
      <c r="L1785">
        <v>320203173048</v>
      </c>
      <c r="M1785" t="s">
        <v>3865</v>
      </c>
      <c r="N1785" s="1">
        <v>44196</v>
      </c>
      <c r="O1785" t="str">
        <f t="shared" si="57"/>
        <v>정상</v>
      </c>
      <c r="P1785" t="s">
        <v>6823</v>
      </c>
      <c r="Q1785" t="s">
        <v>1954</v>
      </c>
      <c r="R1785"/>
      <c r="S1785"/>
      <c r="T1785"/>
      <c r="U1785"/>
      <c r="V1785"/>
      <c r="W1785" t="s">
        <v>1958</v>
      </c>
      <c r="X1785" s="1">
        <v>51498</v>
      </c>
    </row>
    <row r="1786" spans="1:24">
      <c r="A1786" t="s">
        <v>2817</v>
      </c>
      <c r="B1786" t="s">
        <v>2850</v>
      </c>
      <c r="C1786" t="s">
        <v>2347</v>
      </c>
      <c r="D1786" t="s">
        <v>2037</v>
      </c>
      <c r="E1786" t="s">
        <v>2559</v>
      </c>
      <c r="F1786" t="s">
        <v>3230</v>
      </c>
      <c r="G1786" t="s">
        <v>3238</v>
      </c>
      <c r="H1786">
        <v>50000</v>
      </c>
      <c r="I1786" t="s">
        <v>3255</v>
      </c>
      <c r="J1786" s="1">
        <v>44193</v>
      </c>
      <c r="K1786" s="1">
        <v>44193</v>
      </c>
      <c r="L1786">
        <v>320203172450</v>
      </c>
      <c r="M1786" t="s">
        <v>3863</v>
      </c>
      <c r="N1786" s="1">
        <v>44196</v>
      </c>
      <c r="O1786" t="str">
        <f t="shared" ref="O1786:O1849" si="59" xml:space="preserve"> IF(K1786&gt;N1786,W1786,I1786)</f>
        <v>정상</v>
      </c>
      <c r="P1786" t="s">
        <v>6821</v>
      </c>
      <c r="Q1786" t="s">
        <v>1954</v>
      </c>
      <c r="R1786"/>
      <c r="S1786"/>
      <c r="T1786"/>
      <c r="U1786"/>
      <c r="V1786"/>
      <c r="W1786" t="s">
        <v>1958</v>
      </c>
      <c r="X1786" s="1">
        <v>55150</v>
      </c>
    </row>
    <row r="1787" spans="1:24">
      <c r="A1787" t="s">
        <v>2833</v>
      </c>
      <c r="B1787" t="s">
        <v>2867</v>
      </c>
      <c r="C1787" t="s">
        <v>2918</v>
      </c>
      <c r="D1787" t="s">
        <v>3014</v>
      </c>
      <c r="E1787" t="s">
        <v>2559</v>
      </c>
      <c r="F1787" t="s">
        <v>3234</v>
      </c>
      <c r="G1787" t="s">
        <v>3239</v>
      </c>
      <c r="H1787">
        <v>7450</v>
      </c>
      <c r="I1787" t="s">
        <v>3255</v>
      </c>
      <c r="J1787" s="1">
        <v>44193</v>
      </c>
      <c r="K1787" s="1">
        <v>44193</v>
      </c>
      <c r="L1787">
        <v>320203170518</v>
      </c>
      <c r="M1787" t="s">
        <v>3863</v>
      </c>
      <c r="N1787" s="1">
        <v>44196</v>
      </c>
      <c r="O1787" t="str">
        <f t="shared" si="59"/>
        <v>정상</v>
      </c>
      <c r="P1787" t="str">
        <f t="shared" si="58"/>
        <v>엠피아이리치</v>
      </c>
      <c r="Q1787" t="s">
        <v>1954</v>
      </c>
      <c r="R1787"/>
      <c r="S1787"/>
      <c r="T1787"/>
      <c r="U1787"/>
      <c r="V1787"/>
      <c r="W1787" t="s">
        <v>1958</v>
      </c>
      <c r="X1787" s="1">
        <v>49671</v>
      </c>
    </row>
    <row r="1788" spans="1:24">
      <c r="A1788" t="s">
        <v>2825</v>
      </c>
      <c r="B1788" t="s">
        <v>2860</v>
      </c>
      <c r="C1788" t="s">
        <v>2239</v>
      </c>
      <c r="D1788" t="s">
        <v>3015</v>
      </c>
      <c r="E1788" t="s">
        <v>2146</v>
      </c>
      <c r="F1788" t="s">
        <v>3233</v>
      </c>
      <c r="G1788" t="s">
        <v>3238</v>
      </c>
      <c r="H1788">
        <v>120990</v>
      </c>
      <c r="I1788" t="s">
        <v>3255</v>
      </c>
      <c r="J1788" s="1">
        <v>44193</v>
      </c>
      <c r="K1788" s="1">
        <v>44193</v>
      </c>
      <c r="L1788" t="s">
        <v>3348</v>
      </c>
      <c r="M1788" t="s">
        <v>3863</v>
      </c>
      <c r="N1788" s="1">
        <v>44196</v>
      </c>
      <c r="O1788" t="str">
        <f t="shared" si="59"/>
        <v>정상</v>
      </c>
      <c r="P1788" t="str">
        <f t="shared" si="58"/>
        <v>엠피가온</v>
      </c>
      <c r="Q1788" t="s">
        <v>1954</v>
      </c>
      <c r="R1788"/>
      <c r="S1788"/>
      <c r="T1788"/>
      <c r="U1788"/>
      <c r="V1788"/>
      <c r="W1788" t="s">
        <v>1958</v>
      </c>
      <c r="X1788"/>
    </row>
    <row r="1789" spans="1:24">
      <c r="A1789" t="s">
        <v>2825</v>
      </c>
      <c r="B1789" t="s">
        <v>2860</v>
      </c>
      <c r="C1789" t="s">
        <v>2919</v>
      </c>
      <c r="D1789" t="s">
        <v>3016</v>
      </c>
      <c r="E1789" t="s">
        <v>2532</v>
      </c>
      <c r="F1789" t="s">
        <v>2177</v>
      </c>
      <c r="G1789" t="s">
        <v>3251</v>
      </c>
      <c r="H1789">
        <v>13380</v>
      </c>
      <c r="I1789" t="s">
        <v>3255</v>
      </c>
      <c r="J1789" s="1">
        <v>44193</v>
      </c>
      <c r="K1789" s="1">
        <v>44193</v>
      </c>
      <c r="L1789" t="s">
        <v>3349</v>
      </c>
      <c r="M1789" t="s">
        <v>3863</v>
      </c>
      <c r="N1789" s="1">
        <v>44196</v>
      </c>
      <c r="O1789" t="str">
        <f t="shared" si="59"/>
        <v>정상</v>
      </c>
      <c r="P1789" t="str">
        <f t="shared" si="58"/>
        <v>엠피가온</v>
      </c>
      <c r="Q1789" t="s">
        <v>1954</v>
      </c>
      <c r="R1789"/>
      <c r="S1789"/>
      <c r="T1789"/>
      <c r="U1789"/>
      <c r="V1789"/>
      <c r="W1789" t="s">
        <v>3870</v>
      </c>
      <c r="X1789"/>
    </row>
    <row r="1790" spans="1:24">
      <c r="A1790" t="s">
        <v>2817</v>
      </c>
      <c r="B1790" t="s">
        <v>2850</v>
      </c>
      <c r="C1790" t="s">
        <v>2347</v>
      </c>
      <c r="D1790" t="s">
        <v>2037</v>
      </c>
      <c r="E1790" t="s">
        <v>3173</v>
      </c>
      <c r="F1790" t="s">
        <v>3233</v>
      </c>
      <c r="G1790" t="s">
        <v>3241</v>
      </c>
      <c r="H1790">
        <v>85847</v>
      </c>
      <c r="I1790" t="s">
        <v>3255</v>
      </c>
      <c r="J1790" s="1">
        <v>44193</v>
      </c>
      <c r="K1790" s="1">
        <v>44193</v>
      </c>
      <c r="L1790">
        <v>3190795682861</v>
      </c>
      <c r="M1790" t="s">
        <v>3863</v>
      </c>
      <c r="N1790" s="1">
        <v>44196</v>
      </c>
      <c r="O1790" t="str">
        <f t="shared" si="59"/>
        <v>정상</v>
      </c>
      <c r="P1790" t="s">
        <v>6821</v>
      </c>
      <c r="Q1790" t="s">
        <v>1954</v>
      </c>
      <c r="R1790"/>
      <c r="S1790"/>
      <c r="T1790"/>
      <c r="U1790"/>
      <c r="V1790"/>
      <c r="W1790" t="s">
        <v>3870</v>
      </c>
      <c r="X1790" s="1">
        <v>74507</v>
      </c>
    </row>
    <row r="1791" spans="1:24">
      <c r="A1791" t="s">
        <v>2817</v>
      </c>
      <c r="B1791" t="s">
        <v>2851</v>
      </c>
      <c r="C1791" t="s">
        <v>2347</v>
      </c>
      <c r="D1791" t="s">
        <v>2970</v>
      </c>
      <c r="E1791" t="s">
        <v>3174</v>
      </c>
      <c r="F1791" t="s">
        <v>3230</v>
      </c>
      <c r="G1791" t="s">
        <v>3245</v>
      </c>
      <c r="H1791">
        <v>71587</v>
      </c>
      <c r="I1791" t="s">
        <v>3255</v>
      </c>
      <c r="J1791" s="1">
        <v>44193</v>
      </c>
      <c r="K1791" s="1">
        <v>44193</v>
      </c>
      <c r="L1791">
        <v>3190795678121</v>
      </c>
      <c r="M1791" t="s">
        <v>3863</v>
      </c>
      <c r="N1791" s="1">
        <v>44196</v>
      </c>
      <c r="O1791" t="str">
        <f t="shared" si="59"/>
        <v>정상</v>
      </c>
      <c r="P1791" t="s">
        <v>6821</v>
      </c>
      <c r="Q1791" t="s">
        <v>1954</v>
      </c>
      <c r="R1791"/>
      <c r="S1791"/>
      <c r="T1791"/>
      <c r="U1791"/>
      <c r="V1791"/>
      <c r="W1791" t="s">
        <v>1960</v>
      </c>
      <c r="X1791" s="1">
        <v>75968</v>
      </c>
    </row>
    <row r="1792" spans="1:24">
      <c r="A1792" t="s">
        <v>2831</v>
      </c>
      <c r="B1792" t="s">
        <v>2857</v>
      </c>
      <c r="C1792" t="s">
        <v>2891</v>
      </c>
      <c r="D1792" t="s">
        <v>3017</v>
      </c>
      <c r="E1792" t="s">
        <v>3175</v>
      </c>
      <c r="F1792" t="s">
        <v>3234</v>
      </c>
      <c r="G1792" t="s">
        <v>3238</v>
      </c>
      <c r="H1792">
        <v>59863</v>
      </c>
      <c r="I1792" t="s">
        <v>3255</v>
      </c>
      <c r="J1792" s="1">
        <v>44193</v>
      </c>
      <c r="K1792" s="1">
        <v>44193</v>
      </c>
      <c r="L1792">
        <v>3190799501461</v>
      </c>
      <c r="M1792" t="s">
        <v>3863</v>
      </c>
      <c r="N1792" s="1">
        <v>44196</v>
      </c>
      <c r="O1792" t="str">
        <f t="shared" si="59"/>
        <v>정상</v>
      </c>
      <c r="P1792" t="str">
        <f t="shared" si="58"/>
        <v>엠피성공</v>
      </c>
      <c r="Q1792" t="s">
        <v>1954</v>
      </c>
      <c r="R1792"/>
      <c r="S1792"/>
      <c r="T1792"/>
      <c r="U1792"/>
      <c r="V1792"/>
      <c r="W1792" t="s">
        <v>3870</v>
      </c>
      <c r="X1792" s="1">
        <v>71586</v>
      </c>
    </row>
    <row r="1793" spans="1:24">
      <c r="A1793" t="s">
        <v>2817</v>
      </c>
      <c r="B1793" t="s">
        <v>2850</v>
      </c>
      <c r="C1793" t="s">
        <v>2347</v>
      </c>
      <c r="D1793" t="s">
        <v>2037</v>
      </c>
      <c r="E1793" t="s">
        <v>3176</v>
      </c>
      <c r="F1793" t="s">
        <v>3230</v>
      </c>
      <c r="G1793" t="s">
        <v>3238</v>
      </c>
      <c r="H1793">
        <v>46400</v>
      </c>
      <c r="I1793" t="s">
        <v>3255</v>
      </c>
      <c r="J1793" s="1">
        <v>44193</v>
      </c>
      <c r="K1793" s="1">
        <v>44193</v>
      </c>
      <c r="L1793">
        <v>3190799810151</v>
      </c>
      <c r="M1793" t="s">
        <v>3863</v>
      </c>
      <c r="N1793" s="1">
        <v>44196</v>
      </c>
      <c r="O1793" t="str">
        <f t="shared" si="59"/>
        <v>정상</v>
      </c>
      <c r="P1793" t="s">
        <v>6821</v>
      </c>
      <c r="Q1793" t="s">
        <v>1954</v>
      </c>
      <c r="R1793"/>
      <c r="S1793"/>
      <c r="T1793"/>
      <c r="U1793"/>
      <c r="V1793"/>
      <c r="W1793" t="s">
        <v>1958</v>
      </c>
      <c r="X1793" s="1">
        <v>69030</v>
      </c>
    </row>
    <row r="1794" spans="1:24">
      <c r="A1794" t="s">
        <v>2819</v>
      </c>
      <c r="B1794" t="s">
        <v>2848</v>
      </c>
      <c r="C1794"/>
      <c r="D1794" t="s">
        <v>3010</v>
      </c>
      <c r="E1794" t="s">
        <v>2615</v>
      </c>
      <c r="F1794" t="s">
        <v>3230</v>
      </c>
      <c r="G1794" t="s">
        <v>3238</v>
      </c>
      <c r="H1794">
        <v>9974</v>
      </c>
      <c r="I1794" t="s">
        <v>3255</v>
      </c>
      <c r="J1794" s="1">
        <v>44193</v>
      </c>
      <c r="K1794" s="1">
        <v>44193</v>
      </c>
      <c r="L1794">
        <v>52035715230000</v>
      </c>
      <c r="M1794" t="s">
        <v>3866</v>
      </c>
      <c r="N1794" s="1">
        <v>44196</v>
      </c>
      <c r="O1794" t="str">
        <f t="shared" si="59"/>
        <v>정상</v>
      </c>
      <c r="P1794" t="str">
        <f t="shared" ref="P1793:P1856" si="60">A1794</f>
        <v>엠피의정부</v>
      </c>
      <c r="Q1794" t="s">
        <v>1954</v>
      </c>
      <c r="R1794"/>
      <c r="S1794"/>
      <c r="T1794"/>
      <c r="U1794"/>
      <c r="V1794"/>
      <c r="W1794" t="s">
        <v>1958</v>
      </c>
      <c r="X1794" s="1">
        <v>51498</v>
      </c>
    </row>
    <row r="1795" spans="1:24">
      <c r="A1795" t="s">
        <v>2809</v>
      </c>
      <c r="B1795" t="s">
        <v>2845</v>
      </c>
      <c r="C1795" t="s">
        <v>2920</v>
      </c>
      <c r="D1795" t="s">
        <v>3018</v>
      </c>
      <c r="E1795" t="s">
        <v>2534</v>
      </c>
      <c r="F1795" t="s">
        <v>3233</v>
      </c>
      <c r="G1795" t="s">
        <v>3238</v>
      </c>
      <c r="H1795">
        <v>56471</v>
      </c>
      <c r="I1795" t="s">
        <v>3255</v>
      </c>
      <c r="J1795" s="1">
        <v>44193</v>
      </c>
      <c r="K1795" s="1">
        <v>44193</v>
      </c>
      <c r="L1795">
        <v>52035680500000</v>
      </c>
      <c r="M1795" t="s">
        <v>3867</v>
      </c>
      <c r="N1795" s="1">
        <v>44196</v>
      </c>
      <c r="O1795" t="str">
        <f t="shared" si="59"/>
        <v>정상</v>
      </c>
      <c r="P1795" t="str">
        <f t="shared" si="60"/>
        <v>엠피피스토스</v>
      </c>
      <c r="Q1795" t="s">
        <v>1954</v>
      </c>
      <c r="R1795"/>
      <c r="S1795"/>
      <c r="T1795"/>
      <c r="U1795"/>
      <c r="V1795"/>
      <c r="W1795" t="s">
        <v>1958</v>
      </c>
      <c r="X1795" s="1">
        <v>67569</v>
      </c>
    </row>
    <row r="1796" spans="1:24">
      <c r="A1796" t="s">
        <v>2819</v>
      </c>
      <c r="B1796" t="s">
        <v>2848</v>
      </c>
      <c r="C1796"/>
      <c r="D1796" t="s">
        <v>2009</v>
      </c>
      <c r="E1796" t="s">
        <v>3128</v>
      </c>
      <c r="F1796" t="s">
        <v>3231</v>
      </c>
      <c r="G1796" t="s">
        <v>3239</v>
      </c>
      <c r="H1796">
        <v>17007</v>
      </c>
      <c r="I1796" t="s">
        <v>3255</v>
      </c>
      <c r="J1796" s="1">
        <v>44193</v>
      </c>
      <c r="K1796" s="1">
        <v>44193</v>
      </c>
      <c r="L1796">
        <v>52035715440000</v>
      </c>
      <c r="M1796" t="s">
        <v>3863</v>
      </c>
      <c r="N1796" s="1">
        <v>44196</v>
      </c>
      <c r="O1796" t="str">
        <f t="shared" si="59"/>
        <v>정상</v>
      </c>
      <c r="P1796" t="str">
        <f t="shared" si="60"/>
        <v>엠피의정부</v>
      </c>
      <c r="Q1796" t="s">
        <v>1954</v>
      </c>
      <c r="R1796"/>
      <c r="S1796"/>
      <c r="T1796"/>
      <c r="U1796"/>
      <c r="V1796"/>
      <c r="W1796" t="s">
        <v>1958</v>
      </c>
      <c r="X1796" s="1">
        <v>44558</v>
      </c>
    </row>
    <row r="1797" spans="1:24">
      <c r="A1797" t="s">
        <v>995</v>
      </c>
      <c r="B1797" t="s">
        <v>2845</v>
      </c>
      <c r="C1797" t="s">
        <v>2358</v>
      </c>
      <c r="D1797" t="s">
        <v>2018</v>
      </c>
      <c r="E1797" t="s">
        <v>2615</v>
      </c>
      <c r="F1797" t="s">
        <v>3235</v>
      </c>
      <c r="G1797" t="s">
        <v>3239</v>
      </c>
      <c r="H1797">
        <v>29447</v>
      </c>
      <c r="I1797" t="s">
        <v>3255</v>
      </c>
      <c r="J1797" s="1">
        <v>44193</v>
      </c>
      <c r="K1797" s="1">
        <v>44193</v>
      </c>
      <c r="L1797">
        <v>52035681930000</v>
      </c>
      <c r="M1797" t="s">
        <v>3863</v>
      </c>
      <c r="N1797" s="1">
        <v>44196</v>
      </c>
      <c r="O1797" t="str">
        <f t="shared" si="59"/>
        <v>정상</v>
      </c>
      <c r="P1797" t="str">
        <f t="shared" si="60"/>
        <v>엠피피스토스</v>
      </c>
      <c r="Q1797" t="s">
        <v>1954</v>
      </c>
      <c r="R1797"/>
      <c r="S1797"/>
      <c r="T1797"/>
      <c r="U1797"/>
      <c r="V1797"/>
      <c r="W1797" t="s">
        <v>1958</v>
      </c>
      <c r="X1797" s="1">
        <v>44558</v>
      </c>
    </row>
    <row r="1798" spans="1:24">
      <c r="A1798" t="s">
        <v>2830</v>
      </c>
      <c r="B1798" t="s">
        <v>2847</v>
      </c>
      <c r="C1798" t="s">
        <v>2353</v>
      </c>
      <c r="D1798" t="s">
        <v>2031</v>
      </c>
      <c r="E1798" t="s">
        <v>2533</v>
      </c>
      <c r="F1798" t="s">
        <v>3233</v>
      </c>
      <c r="G1798" t="s">
        <v>3238</v>
      </c>
      <c r="H1798">
        <v>11684</v>
      </c>
      <c r="I1798" t="s">
        <v>3255</v>
      </c>
      <c r="J1798" s="1">
        <v>44193</v>
      </c>
      <c r="K1798" s="1">
        <v>44193</v>
      </c>
      <c r="L1798">
        <v>52035673370000</v>
      </c>
      <c r="M1798" t="s">
        <v>3863</v>
      </c>
      <c r="N1798" s="1">
        <v>44196</v>
      </c>
      <c r="O1798" t="str">
        <f t="shared" si="59"/>
        <v>정상</v>
      </c>
      <c r="P1798" t="str">
        <f t="shared" si="60"/>
        <v>엠피상동</v>
      </c>
      <c r="Q1798" t="s">
        <v>1954</v>
      </c>
      <c r="R1798"/>
      <c r="S1798"/>
      <c r="T1798"/>
      <c r="U1798"/>
      <c r="V1798"/>
      <c r="W1798" t="s">
        <v>1958</v>
      </c>
      <c r="X1798" s="1">
        <v>51498</v>
      </c>
    </row>
    <row r="1799" spans="1:24">
      <c r="A1799" t="s">
        <v>990</v>
      </c>
      <c r="B1799" t="s">
        <v>2857</v>
      </c>
      <c r="C1799" t="s">
        <v>2242</v>
      </c>
      <c r="D1799" t="s">
        <v>2104</v>
      </c>
      <c r="E1799" t="s">
        <v>2608</v>
      </c>
      <c r="F1799" t="s">
        <v>3235</v>
      </c>
      <c r="G1799" t="s">
        <v>3240</v>
      </c>
      <c r="H1799">
        <v>24990</v>
      </c>
      <c r="I1799" t="s">
        <v>3255</v>
      </c>
      <c r="J1799" s="1">
        <v>44193</v>
      </c>
      <c r="K1799" s="1">
        <v>44193</v>
      </c>
      <c r="L1799">
        <v>52035705270000</v>
      </c>
      <c r="M1799" t="s">
        <v>3867</v>
      </c>
      <c r="N1799" s="1">
        <v>44196</v>
      </c>
      <c r="O1799" t="str">
        <f t="shared" si="59"/>
        <v>정상</v>
      </c>
      <c r="P1799" t="str">
        <f t="shared" si="60"/>
        <v>엠피성공</v>
      </c>
      <c r="Q1799" t="s">
        <v>1954</v>
      </c>
      <c r="R1799"/>
      <c r="S1799"/>
      <c r="T1799"/>
      <c r="U1799"/>
      <c r="V1799"/>
      <c r="W1799" t="s">
        <v>1958</v>
      </c>
      <c r="X1799" s="1">
        <v>51498</v>
      </c>
    </row>
    <row r="1800" spans="1:24">
      <c r="A1800" t="s">
        <v>2831</v>
      </c>
      <c r="B1800" t="s">
        <v>2857</v>
      </c>
      <c r="C1800" t="s">
        <v>2242</v>
      </c>
      <c r="D1800" t="s">
        <v>2104</v>
      </c>
      <c r="E1800" t="s">
        <v>3165</v>
      </c>
      <c r="F1800" t="s">
        <v>3234</v>
      </c>
      <c r="G1800" t="s">
        <v>3238</v>
      </c>
      <c r="H1800">
        <v>15000</v>
      </c>
      <c r="I1800" t="s">
        <v>3255</v>
      </c>
      <c r="J1800" s="1">
        <v>44193</v>
      </c>
      <c r="K1800" s="1">
        <v>44193</v>
      </c>
      <c r="L1800">
        <v>52035710000000</v>
      </c>
      <c r="M1800" t="s">
        <v>3863</v>
      </c>
      <c r="N1800" s="1">
        <v>44196</v>
      </c>
      <c r="O1800" t="str">
        <f t="shared" si="59"/>
        <v>정상</v>
      </c>
      <c r="P1800" t="str">
        <f t="shared" si="60"/>
        <v>엠피성공</v>
      </c>
      <c r="Q1800" t="s">
        <v>1954</v>
      </c>
      <c r="R1800"/>
      <c r="S1800"/>
      <c r="T1800"/>
      <c r="U1800"/>
      <c r="V1800"/>
      <c r="W1800" t="s">
        <v>1958</v>
      </c>
      <c r="X1800" s="1">
        <v>51498</v>
      </c>
    </row>
    <row r="1801" spans="1:24">
      <c r="A1801" t="s">
        <v>2816</v>
      </c>
      <c r="B1801" t="s">
        <v>2850</v>
      </c>
      <c r="C1801" t="s">
        <v>2347</v>
      </c>
      <c r="D1801" t="s">
        <v>2037</v>
      </c>
      <c r="E1801" t="s">
        <v>3177</v>
      </c>
      <c r="F1801" t="s">
        <v>3237</v>
      </c>
      <c r="G1801" t="s">
        <v>3238</v>
      </c>
      <c r="H1801">
        <v>56140</v>
      </c>
      <c r="I1801" t="s">
        <v>3255</v>
      </c>
      <c r="J1801" s="1">
        <v>44193</v>
      </c>
      <c r="K1801" s="1">
        <v>44193</v>
      </c>
      <c r="L1801">
        <v>20200557991</v>
      </c>
      <c r="M1801" t="s">
        <v>3865</v>
      </c>
      <c r="N1801" s="1">
        <v>44196</v>
      </c>
      <c r="O1801" t="str">
        <f t="shared" si="59"/>
        <v>정상</v>
      </c>
      <c r="P1801" t="s">
        <v>6821</v>
      </c>
      <c r="Q1801" t="s">
        <v>1954</v>
      </c>
      <c r="R1801"/>
      <c r="S1801"/>
      <c r="T1801"/>
      <c r="U1801"/>
      <c r="V1801"/>
      <c r="W1801" t="s">
        <v>1958</v>
      </c>
      <c r="X1801" s="1">
        <v>55881</v>
      </c>
    </row>
    <row r="1802" spans="1:24">
      <c r="A1802" t="s">
        <v>2817</v>
      </c>
      <c r="B1802" t="s">
        <v>2850</v>
      </c>
      <c r="C1802" t="s">
        <v>2890</v>
      </c>
      <c r="D1802" t="s">
        <v>2037</v>
      </c>
      <c r="E1802" t="s">
        <v>3129</v>
      </c>
      <c r="F1802" t="s">
        <v>3231</v>
      </c>
      <c r="G1802" t="s">
        <v>3238</v>
      </c>
      <c r="H1802">
        <v>95130</v>
      </c>
      <c r="I1802" t="s">
        <v>3255</v>
      </c>
      <c r="J1802" s="1">
        <v>44193</v>
      </c>
      <c r="K1802" s="1">
        <v>44193</v>
      </c>
      <c r="L1802">
        <v>20200558012</v>
      </c>
      <c r="M1802" t="s">
        <v>3863</v>
      </c>
      <c r="N1802" s="1">
        <v>44196</v>
      </c>
      <c r="O1802" t="str">
        <f t="shared" si="59"/>
        <v>정상</v>
      </c>
      <c r="P1802" t="s">
        <v>6821</v>
      </c>
      <c r="Q1802" t="s">
        <v>1954</v>
      </c>
      <c r="R1802"/>
      <c r="S1802"/>
      <c r="T1802"/>
      <c r="U1802"/>
      <c r="V1802"/>
      <c r="W1802" t="s">
        <v>3870</v>
      </c>
      <c r="X1802" s="1">
        <v>54420</v>
      </c>
    </row>
    <row r="1803" spans="1:24">
      <c r="A1803" t="s">
        <v>2817</v>
      </c>
      <c r="B1803" t="s">
        <v>2850</v>
      </c>
      <c r="C1803" t="s">
        <v>2347</v>
      </c>
      <c r="D1803" t="s">
        <v>2037</v>
      </c>
      <c r="E1803" t="s">
        <v>3178</v>
      </c>
      <c r="F1803" t="s">
        <v>3231</v>
      </c>
      <c r="G1803" t="s">
        <v>3238</v>
      </c>
      <c r="H1803">
        <v>58740</v>
      </c>
      <c r="I1803" t="s">
        <v>3255</v>
      </c>
      <c r="J1803" s="1">
        <v>44193</v>
      </c>
      <c r="K1803" s="1">
        <v>44193</v>
      </c>
      <c r="L1803">
        <v>20200558030</v>
      </c>
      <c r="M1803" t="s">
        <v>3863</v>
      </c>
      <c r="N1803" s="1">
        <v>44196</v>
      </c>
      <c r="O1803" t="str">
        <f t="shared" si="59"/>
        <v>정상</v>
      </c>
      <c r="P1803" t="s">
        <v>6821</v>
      </c>
      <c r="Q1803" t="s">
        <v>1954</v>
      </c>
      <c r="R1803"/>
      <c r="S1803"/>
      <c r="T1803"/>
      <c r="U1803"/>
      <c r="V1803"/>
      <c r="W1803" t="s">
        <v>1958</v>
      </c>
      <c r="X1803" s="1">
        <v>69760</v>
      </c>
    </row>
    <row r="1804" spans="1:24">
      <c r="A1804" t="s">
        <v>2817</v>
      </c>
      <c r="B1804" t="s">
        <v>2850</v>
      </c>
      <c r="C1804" t="s">
        <v>2921</v>
      </c>
      <c r="D1804" t="s">
        <v>2037</v>
      </c>
      <c r="E1804" t="s">
        <v>2556</v>
      </c>
      <c r="F1804" t="s">
        <v>2177</v>
      </c>
      <c r="G1804" t="s">
        <v>3245</v>
      </c>
      <c r="H1804">
        <v>60730</v>
      </c>
      <c r="I1804" t="s">
        <v>3255</v>
      </c>
      <c r="J1804" s="1">
        <v>44193</v>
      </c>
      <c r="K1804" s="1">
        <v>44193</v>
      </c>
      <c r="L1804">
        <v>20200558045</v>
      </c>
      <c r="M1804" t="s">
        <v>3863</v>
      </c>
      <c r="N1804" s="1">
        <v>44196</v>
      </c>
      <c r="O1804" t="str">
        <f t="shared" si="59"/>
        <v>정상</v>
      </c>
      <c r="P1804" t="s">
        <v>6821</v>
      </c>
      <c r="Q1804" t="s">
        <v>1954</v>
      </c>
      <c r="R1804"/>
      <c r="S1804"/>
      <c r="T1804"/>
      <c r="U1804"/>
      <c r="V1804"/>
      <c r="W1804" t="s">
        <v>1960</v>
      </c>
      <c r="X1804" s="1">
        <v>69030</v>
      </c>
    </row>
    <row r="1805" spans="1:24">
      <c r="A1805" t="s">
        <v>2814</v>
      </c>
      <c r="B1805" t="s">
        <v>2848</v>
      </c>
      <c r="C1805" t="s">
        <v>2889</v>
      </c>
      <c r="D1805" t="s">
        <v>3002</v>
      </c>
      <c r="E1805" t="s">
        <v>2497</v>
      </c>
      <c r="F1805" t="s">
        <v>3234</v>
      </c>
      <c r="G1805" t="s">
        <v>3239</v>
      </c>
      <c r="H1805">
        <v>17189</v>
      </c>
      <c r="I1805" t="s">
        <v>3255</v>
      </c>
      <c r="J1805" s="1">
        <v>44189</v>
      </c>
      <c r="K1805" s="1">
        <v>44189</v>
      </c>
      <c r="L1805">
        <v>20206916759</v>
      </c>
      <c r="M1805" t="s">
        <v>3867</v>
      </c>
      <c r="N1805" s="1">
        <v>44196</v>
      </c>
      <c r="O1805" t="str">
        <f t="shared" si="59"/>
        <v>정상</v>
      </c>
      <c r="P1805" t="str">
        <f t="shared" si="60"/>
        <v>엠피의정부</v>
      </c>
      <c r="Q1805" t="s">
        <v>1954</v>
      </c>
      <c r="R1805"/>
      <c r="S1805"/>
      <c r="T1805"/>
      <c r="U1805"/>
      <c r="V1805"/>
      <c r="W1805" t="s">
        <v>1960</v>
      </c>
      <c r="X1805"/>
    </row>
    <row r="1806" spans="1:24">
      <c r="A1806" t="s">
        <v>2809</v>
      </c>
      <c r="B1806" t="s">
        <v>2845</v>
      </c>
      <c r="C1806" t="s">
        <v>2901</v>
      </c>
      <c r="D1806" t="s">
        <v>2138</v>
      </c>
      <c r="E1806" t="s">
        <v>3141</v>
      </c>
      <c r="F1806" t="s">
        <v>3231</v>
      </c>
      <c r="G1806" t="s">
        <v>3240</v>
      </c>
      <c r="H1806">
        <v>60205</v>
      </c>
      <c r="I1806" t="s">
        <v>3255</v>
      </c>
      <c r="J1806" s="1">
        <v>44189</v>
      </c>
      <c r="K1806" s="1">
        <v>44189</v>
      </c>
      <c r="L1806">
        <v>20206915241</v>
      </c>
      <c r="M1806" t="s">
        <v>3863</v>
      </c>
      <c r="N1806" s="1">
        <v>44196</v>
      </c>
      <c r="O1806" t="str">
        <f t="shared" si="59"/>
        <v>정상</v>
      </c>
      <c r="P1806" t="str">
        <f t="shared" si="60"/>
        <v>엠피피스토스</v>
      </c>
      <c r="Q1806" t="s">
        <v>1954</v>
      </c>
      <c r="R1806"/>
      <c r="S1806"/>
      <c r="T1806"/>
      <c r="U1806"/>
      <c r="V1806"/>
      <c r="W1806" t="s">
        <v>1960</v>
      </c>
      <c r="X1806"/>
    </row>
    <row r="1807" spans="1:24">
      <c r="A1807" t="s">
        <v>2810</v>
      </c>
      <c r="B1807" t="s">
        <v>2846</v>
      </c>
      <c r="C1807" t="s">
        <v>2888</v>
      </c>
      <c r="D1807" t="s">
        <v>2056</v>
      </c>
      <c r="E1807" t="s">
        <v>2499</v>
      </c>
      <c r="F1807" t="s">
        <v>3234</v>
      </c>
      <c r="G1807" t="s">
        <v>3238</v>
      </c>
      <c r="H1807">
        <v>72000</v>
      </c>
      <c r="I1807" t="s">
        <v>3255</v>
      </c>
      <c r="J1807" s="1">
        <v>44189</v>
      </c>
      <c r="K1807" s="1">
        <v>44189</v>
      </c>
      <c r="L1807">
        <v>20206914182</v>
      </c>
      <c r="M1807" t="s">
        <v>3863</v>
      </c>
      <c r="N1807" s="1">
        <v>44196</v>
      </c>
      <c r="O1807" t="str">
        <f t="shared" si="59"/>
        <v>정상</v>
      </c>
      <c r="P1807" t="str">
        <f t="shared" si="60"/>
        <v>엠피송내</v>
      </c>
      <c r="Q1807" t="s">
        <v>1954</v>
      </c>
      <c r="R1807"/>
      <c r="S1807"/>
      <c r="T1807"/>
      <c r="U1807"/>
      <c r="V1807"/>
      <c r="W1807" t="s">
        <v>1958</v>
      </c>
      <c r="X1807"/>
    </row>
    <row r="1808" spans="1:24">
      <c r="A1808" t="s">
        <v>2809</v>
      </c>
      <c r="B1808" t="s">
        <v>2692</v>
      </c>
      <c r="C1808" t="s">
        <v>2887</v>
      </c>
      <c r="D1808" t="s">
        <v>2985</v>
      </c>
      <c r="E1808" t="s">
        <v>2499</v>
      </c>
      <c r="F1808" t="s">
        <v>3236</v>
      </c>
      <c r="G1808" t="s">
        <v>3244</v>
      </c>
      <c r="H1808">
        <v>55000</v>
      </c>
      <c r="I1808" t="s">
        <v>3255</v>
      </c>
      <c r="J1808" s="1">
        <v>44189</v>
      </c>
      <c r="K1808" s="1">
        <v>44189</v>
      </c>
      <c r="L1808">
        <v>20206915561</v>
      </c>
      <c r="M1808" t="s">
        <v>3863</v>
      </c>
      <c r="N1808" s="1">
        <v>44196</v>
      </c>
      <c r="O1808" t="str">
        <f t="shared" si="59"/>
        <v>정상</v>
      </c>
      <c r="P1808" t="str">
        <f t="shared" si="60"/>
        <v>엠피피스토스</v>
      </c>
      <c r="Q1808" t="s">
        <v>1954</v>
      </c>
      <c r="R1808"/>
      <c r="S1808"/>
      <c r="T1808"/>
      <c r="U1808"/>
      <c r="V1808"/>
      <c r="W1808" t="s">
        <v>3870</v>
      </c>
      <c r="X1808"/>
    </row>
    <row r="1809" spans="1:24">
      <c r="A1809" t="s">
        <v>2817</v>
      </c>
      <c r="B1809" t="s">
        <v>2850</v>
      </c>
      <c r="C1809" t="s">
        <v>2890</v>
      </c>
      <c r="D1809" t="s">
        <v>2037</v>
      </c>
      <c r="E1809" t="s">
        <v>2497</v>
      </c>
      <c r="F1809" t="s">
        <v>3232</v>
      </c>
      <c r="G1809" t="s">
        <v>3239</v>
      </c>
      <c r="H1809">
        <v>7742</v>
      </c>
      <c r="I1809" t="s">
        <v>3255</v>
      </c>
      <c r="J1809" s="1">
        <v>44189</v>
      </c>
      <c r="K1809" s="1">
        <v>44189</v>
      </c>
      <c r="L1809">
        <v>20206906166</v>
      </c>
      <c r="M1809" t="s">
        <v>3865</v>
      </c>
      <c r="N1809" s="1">
        <v>44196</v>
      </c>
      <c r="O1809" t="str">
        <f t="shared" si="59"/>
        <v>정상</v>
      </c>
      <c r="P1809" t="s">
        <v>6821</v>
      </c>
      <c r="Q1809" t="s">
        <v>1954</v>
      </c>
      <c r="R1809"/>
      <c r="S1809"/>
      <c r="T1809"/>
      <c r="U1809"/>
      <c r="V1809"/>
      <c r="W1809" t="s">
        <v>1960</v>
      </c>
      <c r="X1809"/>
    </row>
    <row r="1810" spans="1:24">
      <c r="A1810" t="s">
        <v>2817</v>
      </c>
      <c r="B1810" t="s">
        <v>2850</v>
      </c>
      <c r="C1810" t="s">
        <v>2347</v>
      </c>
      <c r="D1810" t="s">
        <v>2037</v>
      </c>
      <c r="E1810" t="s">
        <v>2498</v>
      </c>
      <c r="F1810" t="s">
        <v>3233</v>
      </c>
      <c r="G1810" t="s">
        <v>3239</v>
      </c>
      <c r="H1810">
        <v>9227</v>
      </c>
      <c r="I1810" t="s">
        <v>3255</v>
      </c>
      <c r="J1810" s="1">
        <v>44189</v>
      </c>
      <c r="K1810" s="1">
        <v>44189</v>
      </c>
      <c r="L1810">
        <v>20206906241</v>
      </c>
      <c r="M1810" t="s">
        <v>3867</v>
      </c>
      <c r="N1810" s="1">
        <v>44196</v>
      </c>
      <c r="O1810" t="str">
        <f t="shared" si="59"/>
        <v>정상</v>
      </c>
      <c r="P1810" t="s">
        <v>6821</v>
      </c>
      <c r="Q1810" t="s">
        <v>1954</v>
      </c>
      <c r="R1810"/>
      <c r="S1810"/>
      <c r="T1810"/>
      <c r="U1810"/>
      <c r="V1810"/>
      <c r="W1810" t="s">
        <v>1958</v>
      </c>
      <c r="X1810"/>
    </row>
    <row r="1811" spans="1:24">
      <c r="A1811" t="s">
        <v>2817</v>
      </c>
      <c r="B1811" t="s">
        <v>2850</v>
      </c>
      <c r="C1811" t="s">
        <v>2347</v>
      </c>
      <c r="D1811" t="s">
        <v>2970</v>
      </c>
      <c r="E1811" t="s">
        <v>3149</v>
      </c>
      <c r="F1811" t="s">
        <v>3231</v>
      </c>
      <c r="G1811" t="s">
        <v>3239</v>
      </c>
      <c r="H1811">
        <v>1465</v>
      </c>
      <c r="I1811" t="s">
        <v>3255</v>
      </c>
      <c r="J1811" s="1">
        <v>44189</v>
      </c>
      <c r="K1811" s="1">
        <v>44189</v>
      </c>
      <c r="L1811">
        <v>20206918073</v>
      </c>
      <c r="M1811" t="s">
        <v>3864</v>
      </c>
      <c r="N1811" s="1">
        <v>44196</v>
      </c>
      <c r="O1811" t="str">
        <f t="shared" si="59"/>
        <v>정상</v>
      </c>
      <c r="P1811" t="s">
        <v>6821</v>
      </c>
      <c r="Q1811" t="s">
        <v>3869</v>
      </c>
      <c r="R1811"/>
      <c r="S1811"/>
      <c r="T1811"/>
      <c r="U1811"/>
      <c r="V1811"/>
      <c r="W1811" t="s">
        <v>1958</v>
      </c>
      <c r="X1811"/>
    </row>
    <row r="1812" spans="1:24">
      <c r="A1812" t="s">
        <v>2814</v>
      </c>
      <c r="B1812" t="s">
        <v>2848</v>
      </c>
      <c r="C1812" t="s">
        <v>2237</v>
      </c>
      <c r="D1812" t="s">
        <v>2095</v>
      </c>
      <c r="E1812" t="s">
        <v>3170</v>
      </c>
      <c r="F1812" t="s">
        <v>3230</v>
      </c>
      <c r="G1812" t="s">
        <v>3239</v>
      </c>
      <c r="H1812">
        <v>12669</v>
      </c>
      <c r="I1812" t="s">
        <v>3255</v>
      </c>
      <c r="J1812" s="1">
        <v>44189</v>
      </c>
      <c r="K1812" s="1">
        <v>44189</v>
      </c>
      <c r="L1812">
        <v>20206924561</v>
      </c>
      <c r="M1812" t="s">
        <v>3863</v>
      </c>
      <c r="N1812" s="1">
        <v>44196</v>
      </c>
      <c r="O1812" t="str">
        <f t="shared" si="59"/>
        <v>정상</v>
      </c>
      <c r="P1812" t="str">
        <f t="shared" si="60"/>
        <v>엠피의정부</v>
      </c>
      <c r="Q1812" t="s">
        <v>1954</v>
      </c>
      <c r="R1812"/>
      <c r="S1812"/>
      <c r="T1812"/>
      <c r="U1812"/>
      <c r="V1812"/>
      <c r="W1812" t="s">
        <v>3870</v>
      </c>
      <c r="X1812"/>
    </row>
    <row r="1813" spans="1:24">
      <c r="A1813" t="s">
        <v>2814</v>
      </c>
      <c r="B1813" t="s">
        <v>2848</v>
      </c>
      <c r="C1813" t="s">
        <v>2922</v>
      </c>
      <c r="D1813" t="s">
        <v>2095</v>
      </c>
      <c r="E1813" t="s">
        <v>2497</v>
      </c>
      <c r="F1813" t="s">
        <v>3234</v>
      </c>
      <c r="G1813" t="s">
        <v>3238</v>
      </c>
      <c r="H1813">
        <v>32966</v>
      </c>
      <c r="I1813" t="s">
        <v>3255</v>
      </c>
      <c r="J1813" s="1">
        <v>44189</v>
      </c>
      <c r="K1813" s="1">
        <v>44189</v>
      </c>
      <c r="L1813">
        <v>20206924411</v>
      </c>
      <c r="M1813" t="s">
        <v>3863</v>
      </c>
      <c r="N1813" s="1">
        <v>44196</v>
      </c>
      <c r="O1813" t="str">
        <f t="shared" si="59"/>
        <v>정상</v>
      </c>
      <c r="P1813" t="str">
        <f t="shared" si="60"/>
        <v>엠피의정부</v>
      </c>
      <c r="Q1813" t="s">
        <v>1954</v>
      </c>
      <c r="R1813"/>
      <c r="S1813"/>
      <c r="T1813"/>
      <c r="U1813"/>
      <c r="V1813"/>
      <c r="W1813" t="s">
        <v>1958</v>
      </c>
      <c r="X1813"/>
    </row>
    <row r="1814" spans="1:24">
      <c r="A1814" t="s">
        <v>2823</v>
      </c>
      <c r="B1814" t="s">
        <v>2859</v>
      </c>
      <c r="C1814" t="s">
        <v>2229</v>
      </c>
      <c r="D1814" t="s">
        <v>2101</v>
      </c>
      <c r="E1814" t="s">
        <v>3136</v>
      </c>
      <c r="F1814" t="s">
        <v>3231</v>
      </c>
      <c r="G1814" t="s">
        <v>3239</v>
      </c>
      <c r="H1814">
        <v>17595</v>
      </c>
      <c r="I1814" t="s">
        <v>3255</v>
      </c>
      <c r="J1814" s="1">
        <v>44189</v>
      </c>
      <c r="K1814" s="1">
        <v>44189</v>
      </c>
      <c r="L1814">
        <v>20206917253</v>
      </c>
      <c r="M1814" t="s">
        <v>3863</v>
      </c>
      <c r="N1814" s="1">
        <v>44196</v>
      </c>
      <c r="O1814" t="str">
        <f t="shared" si="59"/>
        <v>정상</v>
      </c>
      <c r="P1814" t="str">
        <f t="shared" si="60"/>
        <v>엠피조은</v>
      </c>
      <c r="Q1814" t="s">
        <v>1954</v>
      </c>
      <c r="R1814"/>
      <c r="S1814"/>
      <c r="T1814"/>
      <c r="U1814"/>
      <c r="V1814"/>
      <c r="W1814" t="s">
        <v>3870</v>
      </c>
      <c r="X1814"/>
    </row>
    <row r="1815" spans="1:24">
      <c r="A1815" t="s">
        <v>1970</v>
      </c>
      <c r="B1815" t="s">
        <v>2859</v>
      </c>
      <c r="C1815" t="s">
        <v>2903</v>
      </c>
      <c r="D1815" t="s">
        <v>2015</v>
      </c>
      <c r="E1815" t="s">
        <v>2607</v>
      </c>
      <c r="F1815" t="s">
        <v>3237</v>
      </c>
      <c r="G1815" t="s">
        <v>3243</v>
      </c>
      <c r="H1815">
        <v>400000</v>
      </c>
      <c r="I1815" t="s">
        <v>3255</v>
      </c>
      <c r="J1815" s="1">
        <v>44189</v>
      </c>
      <c r="K1815" s="1">
        <v>44189</v>
      </c>
      <c r="L1815">
        <v>20206908325</v>
      </c>
      <c r="M1815" t="s">
        <v>3863</v>
      </c>
      <c r="N1815" s="1">
        <v>44196</v>
      </c>
      <c r="O1815" t="str">
        <f t="shared" si="59"/>
        <v>정상</v>
      </c>
      <c r="P1815" t="str">
        <f t="shared" si="60"/>
        <v>엠피조은</v>
      </c>
      <c r="Q1815" t="s">
        <v>1954</v>
      </c>
      <c r="R1815"/>
      <c r="S1815"/>
      <c r="T1815"/>
      <c r="U1815"/>
      <c r="V1815"/>
      <c r="W1815" t="s">
        <v>1960</v>
      </c>
      <c r="X1815"/>
    </row>
    <row r="1816" spans="1:24">
      <c r="A1816" t="s">
        <v>2831</v>
      </c>
      <c r="B1816" t="s">
        <v>2857</v>
      </c>
      <c r="C1816" t="s">
        <v>2242</v>
      </c>
      <c r="D1816" t="s">
        <v>2104</v>
      </c>
      <c r="E1816" t="s">
        <v>2499</v>
      </c>
      <c r="F1816" t="s">
        <v>3237</v>
      </c>
      <c r="G1816" t="s">
        <v>3238</v>
      </c>
      <c r="H1816">
        <v>25200</v>
      </c>
      <c r="I1816" t="s">
        <v>3255</v>
      </c>
      <c r="J1816" s="1">
        <v>44189</v>
      </c>
      <c r="K1816" s="1">
        <v>44189</v>
      </c>
      <c r="L1816">
        <v>20206921111</v>
      </c>
      <c r="M1816" t="s">
        <v>3863</v>
      </c>
      <c r="N1816" s="1">
        <v>44196</v>
      </c>
      <c r="O1816" t="str">
        <f t="shared" si="59"/>
        <v>정상</v>
      </c>
      <c r="P1816" t="str">
        <f t="shared" si="60"/>
        <v>엠피성공</v>
      </c>
      <c r="Q1816" t="s">
        <v>3869</v>
      </c>
      <c r="R1816"/>
      <c r="S1816"/>
      <c r="T1816"/>
      <c r="U1816"/>
      <c r="V1816"/>
      <c r="W1816" t="s">
        <v>1958</v>
      </c>
      <c r="X1816"/>
    </row>
    <row r="1817" spans="1:24">
      <c r="A1817" t="s">
        <v>2820</v>
      </c>
      <c r="B1817" t="s">
        <v>2859</v>
      </c>
      <c r="C1817" t="s">
        <v>2923</v>
      </c>
      <c r="D1817" t="s">
        <v>2015</v>
      </c>
      <c r="E1817" t="s">
        <v>2558</v>
      </c>
      <c r="F1817" t="s">
        <v>3233</v>
      </c>
      <c r="G1817" t="s">
        <v>3238</v>
      </c>
      <c r="H1817">
        <v>87000</v>
      </c>
      <c r="I1817" t="s">
        <v>3255</v>
      </c>
      <c r="J1817" s="1">
        <v>44189</v>
      </c>
      <c r="K1817" s="1">
        <v>44189</v>
      </c>
      <c r="L1817">
        <v>20206918927</v>
      </c>
      <c r="M1817" t="s">
        <v>3863</v>
      </c>
      <c r="N1817" s="1">
        <v>44196</v>
      </c>
      <c r="O1817" t="str">
        <f t="shared" si="59"/>
        <v>정상</v>
      </c>
      <c r="P1817" t="str">
        <f t="shared" si="60"/>
        <v>엠피조은</v>
      </c>
      <c r="Q1817" t="s">
        <v>1952</v>
      </c>
      <c r="R1817"/>
      <c r="S1817"/>
      <c r="T1817"/>
      <c r="U1817"/>
      <c r="V1817"/>
      <c r="W1817" t="s">
        <v>1958</v>
      </c>
      <c r="X1817"/>
    </row>
    <row r="1818" spans="1:24">
      <c r="A1818" t="s">
        <v>2832</v>
      </c>
      <c r="B1818" t="s">
        <v>2865</v>
      </c>
      <c r="C1818"/>
      <c r="D1818" t="s">
        <v>2099</v>
      </c>
      <c r="E1818" t="s">
        <v>3141</v>
      </c>
      <c r="F1818" t="s">
        <v>3235</v>
      </c>
      <c r="G1818" t="s">
        <v>3243</v>
      </c>
      <c r="H1818">
        <v>36940</v>
      </c>
      <c r="I1818" t="s">
        <v>3255</v>
      </c>
      <c r="J1818" s="1">
        <v>44189</v>
      </c>
      <c r="K1818" s="1">
        <v>44189</v>
      </c>
      <c r="L1818">
        <v>20206904733</v>
      </c>
      <c r="M1818" t="s">
        <v>3865</v>
      </c>
      <c r="N1818" s="1">
        <v>44196</v>
      </c>
      <c r="O1818" t="str">
        <f t="shared" si="59"/>
        <v>정상</v>
      </c>
      <c r="P1818" t="str">
        <f t="shared" si="60"/>
        <v>엠피제이엔제이</v>
      </c>
      <c r="Q1818" t="s">
        <v>1954</v>
      </c>
      <c r="R1818"/>
      <c r="S1818"/>
      <c r="T1818"/>
      <c r="U1818"/>
      <c r="V1818"/>
      <c r="W1818" t="s">
        <v>1958</v>
      </c>
      <c r="X1818"/>
    </row>
    <row r="1819" spans="1:24">
      <c r="A1819" t="s">
        <v>2820</v>
      </c>
      <c r="B1819" t="s">
        <v>2859</v>
      </c>
      <c r="C1819" t="s">
        <v>2915</v>
      </c>
      <c r="D1819" t="s">
        <v>2015</v>
      </c>
      <c r="E1819" t="s">
        <v>3136</v>
      </c>
      <c r="F1819" t="s">
        <v>2177</v>
      </c>
      <c r="G1819" t="s">
        <v>3238</v>
      </c>
      <c r="H1819">
        <v>135000</v>
      </c>
      <c r="I1819" t="s">
        <v>3255</v>
      </c>
      <c r="J1819" s="1">
        <v>44189</v>
      </c>
      <c r="K1819" s="1">
        <v>44189</v>
      </c>
      <c r="L1819">
        <v>20206920527</v>
      </c>
      <c r="M1819" t="s">
        <v>3863</v>
      </c>
      <c r="N1819" s="1">
        <v>44196</v>
      </c>
      <c r="O1819" t="str">
        <f t="shared" si="59"/>
        <v>정상</v>
      </c>
      <c r="P1819" t="str">
        <f t="shared" si="60"/>
        <v>엠피조은</v>
      </c>
      <c r="Q1819" t="s">
        <v>1954</v>
      </c>
      <c r="R1819"/>
      <c r="S1819"/>
      <c r="T1819"/>
      <c r="U1819"/>
      <c r="V1819"/>
      <c r="W1819" t="s">
        <v>1958</v>
      </c>
      <c r="X1819"/>
    </row>
    <row r="1820" spans="1:24">
      <c r="A1820" t="s">
        <v>2825</v>
      </c>
      <c r="B1820"/>
      <c r="C1820"/>
      <c r="D1820" t="s">
        <v>2421</v>
      </c>
      <c r="E1820" t="s">
        <v>2498</v>
      </c>
      <c r="F1820" t="s">
        <v>3231</v>
      </c>
      <c r="G1820" t="s">
        <v>3238</v>
      </c>
      <c r="H1820">
        <v>10000</v>
      </c>
      <c r="I1820" t="s">
        <v>3255</v>
      </c>
      <c r="J1820" s="1">
        <v>44189</v>
      </c>
      <c r="K1820" s="1">
        <v>44189</v>
      </c>
      <c r="L1820">
        <v>20206922923</v>
      </c>
      <c r="M1820" t="s">
        <v>3863</v>
      </c>
      <c r="N1820" s="1">
        <v>44196</v>
      </c>
      <c r="O1820" t="str">
        <f t="shared" si="59"/>
        <v>정상</v>
      </c>
      <c r="P1820" t="str">
        <f t="shared" si="60"/>
        <v>엠피가온</v>
      </c>
      <c r="Q1820" t="s">
        <v>1954</v>
      </c>
      <c r="R1820"/>
      <c r="S1820"/>
      <c r="T1820"/>
      <c r="U1820"/>
      <c r="V1820"/>
      <c r="W1820" t="s">
        <v>1960</v>
      </c>
      <c r="X1820"/>
    </row>
    <row r="1821" spans="1:24">
      <c r="A1821" t="s">
        <v>2817</v>
      </c>
      <c r="B1821" t="s">
        <v>2853</v>
      </c>
      <c r="C1821" t="s">
        <v>2890</v>
      </c>
      <c r="D1821" t="s">
        <v>2970</v>
      </c>
      <c r="E1821" t="s">
        <v>2497</v>
      </c>
      <c r="F1821" t="s">
        <v>3234</v>
      </c>
      <c r="G1821" t="s">
        <v>3238</v>
      </c>
      <c r="H1821">
        <v>134730</v>
      </c>
      <c r="I1821" t="s">
        <v>3255</v>
      </c>
      <c r="J1821" s="1">
        <v>44189</v>
      </c>
      <c r="K1821" s="1">
        <v>44189</v>
      </c>
      <c r="L1821">
        <v>20206919293</v>
      </c>
      <c r="M1821" t="s">
        <v>3863</v>
      </c>
      <c r="N1821" s="1">
        <v>44196</v>
      </c>
      <c r="O1821" t="str">
        <f t="shared" si="59"/>
        <v>정상</v>
      </c>
      <c r="P1821" t="s">
        <v>6821</v>
      </c>
      <c r="Q1821" t="s">
        <v>1954</v>
      </c>
      <c r="R1821"/>
      <c r="S1821"/>
      <c r="T1821"/>
      <c r="U1821"/>
      <c r="V1821"/>
      <c r="W1821" t="s">
        <v>1958</v>
      </c>
      <c r="X1821"/>
    </row>
    <row r="1822" spans="1:24">
      <c r="A1822" t="s">
        <v>2817</v>
      </c>
      <c r="B1822" t="s">
        <v>2850</v>
      </c>
      <c r="C1822" t="s">
        <v>2890</v>
      </c>
      <c r="D1822" t="s">
        <v>2973</v>
      </c>
      <c r="E1822" t="s">
        <v>2498</v>
      </c>
      <c r="F1822" t="s">
        <v>3235</v>
      </c>
      <c r="G1822" t="s">
        <v>3238</v>
      </c>
      <c r="H1822">
        <v>38420</v>
      </c>
      <c r="I1822" t="s">
        <v>3255</v>
      </c>
      <c r="J1822" s="1">
        <v>44189</v>
      </c>
      <c r="K1822" s="1">
        <v>44189</v>
      </c>
      <c r="L1822">
        <v>20206918941</v>
      </c>
      <c r="M1822" t="s">
        <v>3863</v>
      </c>
      <c r="N1822" s="1">
        <v>44196</v>
      </c>
      <c r="O1822" t="str">
        <f t="shared" si="59"/>
        <v>정상</v>
      </c>
      <c r="P1822" t="s">
        <v>6821</v>
      </c>
      <c r="Q1822" t="s">
        <v>1954</v>
      </c>
      <c r="R1822"/>
      <c r="S1822"/>
      <c r="T1822"/>
      <c r="U1822"/>
      <c r="V1822"/>
      <c r="W1822" t="s">
        <v>1960</v>
      </c>
      <c r="X1822"/>
    </row>
    <row r="1823" spans="1:24">
      <c r="A1823" t="s">
        <v>2817</v>
      </c>
      <c r="B1823" t="s">
        <v>2852</v>
      </c>
      <c r="C1823" t="s">
        <v>2346</v>
      </c>
      <c r="D1823" t="s">
        <v>2135</v>
      </c>
      <c r="E1823" t="s">
        <v>2497</v>
      </c>
      <c r="F1823" t="s">
        <v>2177</v>
      </c>
      <c r="G1823" t="s">
        <v>3238</v>
      </c>
      <c r="H1823">
        <v>29870</v>
      </c>
      <c r="I1823" t="s">
        <v>3255</v>
      </c>
      <c r="J1823" s="1">
        <v>44189</v>
      </c>
      <c r="K1823" s="1">
        <v>44189</v>
      </c>
      <c r="L1823">
        <v>20206919318</v>
      </c>
      <c r="M1823" t="s">
        <v>3863</v>
      </c>
      <c r="N1823" s="1">
        <v>44196</v>
      </c>
      <c r="O1823" t="str">
        <f t="shared" si="59"/>
        <v>정상</v>
      </c>
      <c r="P1823" t="s">
        <v>988</v>
      </c>
      <c r="Q1823" t="s">
        <v>1954</v>
      </c>
      <c r="R1823"/>
      <c r="S1823"/>
      <c r="T1823"/>
      <c r="U1823"/>
      <c r="V1823"/>
      <c r="W1823" t="s">
        <v>1960</v>
      </c>
      <c r="X1823"/>
    </row>
    <row r="1824" spans="1:24">
      <c r="A1824" t="s">
        <v>2817</v>
      </c>
      <c r="B1824" t="s">
        <v>2852</v>
      </c>
      <c r="C1824" t="s">
        <v>2924</v>
      </c>
      <c r="D1824" t="s">
        <v>2976</v>
      </c>
      <c r="E1824" t="s">
        <v>2497</v>
      </c>
      <c r="F1824" t="s">
        <v>3231</v>
      </c>
      <c r="G1824" t="s">
        <v>3238</v>
      </c>
      <c r="H1824">
        <v>33759</v>
      </c>
      <c r="I1824" t="s">
        <v>3255</v>
      </c>
      <c r="J1824" s="1">
        <v>44189</v>
      </c>
      <c r="K1824" s="1">
        <v>44189</v>
      </c>
      <c r="L1824">
        <v>20206904949</v>
      </c>
      <c r="M1824" t="s">
        <v>3865</v>
      </c>
      <c r="N1824" s="1">
        <v>44196</v>
      </c>
      <c r="O1824" t="str">
        <f t="shared" si="59"/>
        <v>정상</v>
      </c>
      <c r="P1824" t="s">
        <v>6833</v>
      </c>
      <c r="Q1824" t="s">
        <v>1954</v>
      </c>
      <c r="R1824"/>
      <c r="S1824"/>
      <c r="T1824"/>
      <c r="U1824"/>
      <c r="V1824"/>
      <c r="W1824" t="s">
        <v>1958</v>
      </c>
      <c r="X1824"/>
    </row>
    <row r="1825" spans="1:24">
      <c r="A1825" t="s">
        <v>2813</v>
      </c>
      <c r="B1825" t="s">
        <v>2846</v>
      </c>
      <c r="C1825" t="s">
        <v>2888</v>
      </c>
      <c r="D1825" t="s">
        <v>2056</v>
      </c>
      <c r="E1825" t="s">
        <v>2508</v>
      </c>
      <c r="F1825" t="s">
        <v>3231</v>
      </c>
      <c r="G1825" t="s">
        <v>3238</v>
      </c>
      <c r="H1825">
        <v>90370</v>
      </c>
      <c r="I1825" t="s">
        <v>3255</v>
      </c>
      <c r="J1825" s="1">
        <v>44189</v>
      </c>
      <c r="K1825" s="1">
        <v>44189</v>
      </c>
      <c r="L1825" t="s">
        <v>3350</v>
      </c>
      <c r="M1825" t="s">
        <v>3863</v>
      </c>
      <c r="N1825" s="1">
        <v>44196</v>
      </c>
      <c r="O1825" t="str">
        <f t="shared" si="59"/>
        <v>정상</v>
      </c>
      <c r="P1825" t="str">
        <f t="shared" si="60"/>
        <v>엠피송내</v>
      </c>
      <c r="Q1825" t="s">
        <v>1954</v>
      </c>
      <c r="R1825"/>
      <c r="S1825"/>
      <c r="T1825"/>
      <c r="U1825"/>
      <c r="V1825"/>
      <c r="W1825" t="s">
        <v>1958</v>
      </c>
      <c r="X1825"/>
    </row>
    <row r="1826" spans="1:24">
      <c r="A1826" t="s">
        <v>2819</v>
      </c>
      <c r="B1826" t="s">
        <v>2848</v>
      </c>
      <c r="C1826" t="s">
        <v>2237</v>
      </c>
      <c r="D1826" t="s">
        <v>3002</v>
      </c>
      <c r="E1826" t="s">
        <v>2532</v>
      </c>
      <c r="F1826" t="s">
        <v>3233</v>
      </c>
      <c r="G1826" t="s">
        <v>3240</v>
      </c>
      <c r="H1826">
        <v>30380</v>
      </c>
      <c r="I1826" t="s">
        <v>3255</v>
      </c>
      <c r="J1826" s="1">
        <v>44189</v>
      </c>
      <c r="K1826" s="1">
        <v>44189</v>
      </c>
      <c r="L1826" t="s">
        <v>3351</v>
      </c>
      <c r="M1826" t="s">
        <v>3863</v>
      </c>
      <c r="N1826" s="1">
        <v>44196</v>
      </c>
      <c r="O1826" t="str">
        <f t="shared" si="59"/>
        <v>정상</v>
      </c>
      <c r="P1826" t="str">
        <f t="shared" si="60"/>
        <v>엠피의정부</v>
      </c>
      <c r="Q1826" t="s">
        <v>1954</v>
      </c>
      <c r="R1826"/>
      <c r="S1826"/>
      <c r="T1826"/>
      <c r="U1826"/>
      <c r="V1826"/>
      <c r="W1826" t="s">
        <v>3870</v>
      </c>
      <c r="X1826"/>
    </row>
    <row r="1827" spans="1:24">
      <c r="A1827" t="s">
        <v>2814</v>
      </c>
      <c r="B1827" t="s">
        <v>2848</v>
      </c>
      <c r="C1827" t="s">
        <v>2237</v>
      </c>
      <c r="D1827" t="s">
        <v>3002</v>
      </c>
      <c r="E1827" t="s">
        <v>3179</v>
      </c>
      <c r="F1827" t="s">
        <v>3235</v>
      </c>
      <c r="G1827" t="s">
        <v>3240</v>
      </c>
      <c r="H1827">
        <v>30000</v>
      </c>
      <c r="I1827" t="s">
        <v>3255</v>
      </c>
      <c r="J1827" s="1">
        <v>44189</v>
      </c>
      <c r="K1827" s="1">
        <v>44189</v>
      </c>
      <c r="L1827" t="s">
        <v>3352</v>
      </c>
      <c r="M1827" t="s">
        <v>3863</v>
      </c>
      <c r="N1827" s="1">
        <v>44196</v>
      </c>
      <c r="O1827" t="str">
        <f t="shared" si="59"/>
        <v>정상</v>
      </c>
      <c r="P1827" t="str">
        <f t="shared" si="60"/>
        <v>엠피의정부</v>
      </c>
      <c r="Q1827" t="s">
        <v>1954</v>
      </c>
      <c r="R1827"/>
      <c r="S1827"/>
      <c r="T1827"/>
      <c r="U1827"/>
      <c r="V1827"/>
      <c r="W1827" t="s">
        <v>1958</v>
      </c>
      <c r="X1827"/>
    </row>
    <row r="1828" spans="1:24">
      <c r="A1828" t="s">
        <v>2810</v>
      </c>
      <c r="B1828" t="s">
        <v>2846</v>
      </c>
      <c r="C1828" t="s">
        <v>2236</v>
      </c>
      <c r="D1828" t="s">
        <v>2989</v>
      </c>
      <c r="E1828" t="s">
        <v>2594</v>
      </c>
      <c r="F1828" t="s">
        <v>3231</v>
      </c>
      <c r="G1828" t="s">
        <v>3242</v>
      </c>
      <c r="H1828">
        <v>16000</v>
      </c>
      <c r="I1828" t="s">
        <v>3255</v>
      </c>
      <c r="J1828" s="1">
        <v>44189</v>
      </c>
      <c r="K1828" s="1">
        <v>44189</v>
      </c>
      <c r="L1828" t="s">
        <v>3353</v>
      </c>
      <c r="M1828" t="s">
        <v>3865</v>
      </c>
      <c r="N1828" s="1">
        <v>44196</v>
      </c>
      <c r="O1828" t="str">
        <f t="shared" si="59"/>
        <v>정상</v>
      </c>
      <c r="P1828" t="str">
        <f t="shared" si="60"/>
        <v>엠피송내</v>
      </c>
      <c r="Q1828" t="s">
        <v>1954</v>
      </c>
      <c r="R1828"/>
      <c r="S1828"/>
      <c r="T1828"/>
      <c r="U1828"/>
      <c r="V1828"/>
      <c r="W1828" t="s">
        <v>1958</v>
      </c>
      <c r="X1828"/>
    </row>
    <row r="1829" spans="1:24">
      <c r="A1829" t="s">
        <v>2833</v>
      </c>
      <c r="B1829" t="s">
        <v>2867</v>
      </c>
      <c r="C1829" t="s">
        <v>2925</v>
      </c>
      <c r="D1829" t="s">
        <v>3014</v>
      </c>
      <c r="E1829" t="s">
        <v>2532</v>
      </c>
      <c r="F1829" t="s">
        <v>3235</v>
      </c>
      <c r="G1829" t="s">
        <v>3240</v>
      </c>
      <c r="H1829">
        <v>100280</v>
      </c>
      <c r="I1829" t="s">
        <v>3255</v>
      </c>
      <c r="J1829" s="1">
        <v>44189</v>
      </c>
      <c r="K1829" s="1">
        <v>44189</v>
      </c>
      <c r="L1829" t="s">
        <v>3354</v>
      </c>
      <c r="M1829" t="s">
        <v>3863</v>
      </c>
      <c r="N1829" s="1">
        <v>44196</v>
      </c>
      <c r="O1829" t="str">
        <f t="shared" si="59"/>
        <v>정상</v>
      </c>
      <c r="P1829" t="str">
        <f t="shared" si="60"/>
        <v>엠피아이리치</v>
      </c>
      <c r="Q1829" t="s">
        <v>1954</v>
      </c>
      <c r="R1829"/>
      <c r="S1829"/>
      <c r="T1829"/>
      <c r="U1829"/>
      <c r="V1829"/>
      <c r="W1829" t="s">
        <v>1958</v>
      </c>
      <c r="X1829"/>
    </row>
    <row r="1830" spans="1:24">
      <c r="A1830" t="s">
        <v>2833</v>
      </c>
      <c r="B1830" t="s">
        <v>2868</v>
      </c>
      <c r="C1830" t="s">
        <v>2918</v>
      </c>
      <c r="D1830" t="s">
        <v>3014</v>
      </c>
      <c r="E1830" t="s">
        <v>3152</v>
      </c>
      <c r="F1830" t="s">
        <v>3235</v>
      </c>
      <c r="G1830" t="s">
        <v>3238</v>
      </c>
      <c r="H1830">
        <v>100610</v>
      </c>
      <c r="I1830" t="s">
        <v>3255</v>
      </c>
      <c r="J1830" s="1">
        <v>44189</v>
      </c>
      <c r="K1830" s="1">
        <v>44189</v>
      </c>
      <c r="L1830">
        <v>320203154565</v>
      </c>
      <c r="M1830" t="s">
        <v>3863</v>
      </c>
      <c r="N1830" s="1">
        <v>44196</v>
      </c>
      <c r="O1830" t="str">
        <f t="shared" si="59"/>
        <v>정상</v>
      </c>
      <c r="P1830" t="str">
        <f t="shared" si="60"/>
        <v>엠피아이리치</v>
      </c>
      <c r="Q1830" t="s">
        <v>1954</v>
      </c>
      <c r="R1830"/>
      <c r="S1830"/>
      <c r="T1830"/>
      <c r="U1830"/>
      <c r="V1830"/>
      <c r="W1830" t="s">
        <v>1958</v>
      </c>
      <c r="X1830" s="1">
        <v>67565</v>
      </c>
    </row>
    <row r="1831" spans="1:24">
      <c r="A1831" t="s">
        <v>2832</v>
      </c>
      <c r="B1831" t="s">
        <v>2865</v>
      </c>
      <c r="C1831" t="s">
        <v>2916</v>
      </c>
      <c r="D1831" t="s">
        <v>3003</v>
      </c>
      <c r="E1831" t="s">
        <v>2559</v>
      </c>
      <c r="F1831" t="s">
        <v>3230</v>
      </c>
      <c r="G1831" t="s">
        <v>3238</v>
      </c>
      <c r="H1831">
        <v>184440</v>
      </c>
      <c r="I1831" t="s">
        <v>3255</v>
      </c>
      <c r="J1831" s="1">
        <v>44189</v>
      </c>
      <c r="K1831" s="1">
        <v>44189</v>
      </c>
      <c r="L1831">
        <v>320203162755</v>
      </c>
      <c r="M1831" t="s">
        <v>3863</v>
      </c>
      <c r="N1831" s="1">
        <v>44196</v>
      </c>
      <c r="O1831" t="str">
        <f t="shared" si="59"/>
        <v>정상</v>
      </c>
      <c r="P1831" t="s">
        <v>984</v>
      </c>
      <c r="Q1831" t="s">
        <v>1954</v>
      </c>
      <c r="R1831"/>
      <c r="S1831"/>
      <c r="T1831"/>
      <c r="U1831"/>
      <c r="V1831"/>
      <c r="W1831" t="s">
        <v>1958</v>
      </c>
      <c r="X1831" s="1">
        <v>58068</v>
      </c>
    </row>
    <row r="1832" spans="1:24">
      <c r="A1832" t="s">
        <v>2828</v>
      </c>
      <c r="B1832" t="s">
        <v>2864</v>
      </c>
      <c r="C1832"/>
      <c r="D1832" t="s">
        <v>3019</v>
      </c>
      <c r="E1832" t="s">
        <v>3146</v>
      </c>
      <c r="F1832" t="s">
        <v>3231</v>
      </c>
      <c r="G1832" t="s">
        <v>3238</v>
      </c>
      <c r="H1832">
        <v>10000</v>
      </c>
      <c r="I1832" t="s">
        <v>3255</v>
      </c>
      <c r="J1832" s="1">
        <v>44189</v>
      </c>
      <c r="K1832" s="1">
        <v>44189</v>
      </c>
      <c r="L1832">
        <v>320203153123</v>
      </c>
      <c r="M1832" t="s">
        <v>3863</v>
      </c>
      <c r="N1832" s="1">
        <v>44196</v>
      </c>
      <c r="O1832" t="str">
        <f t="shared" si="59"/>
        <v>정상</v>
      </c>
      <c r="P1832" t="str">
        <f t="shared" si="60"/>
        <v>엠피여주</v>
      </c>
      <c r="Q1832" t="s">
        <v>1954</v>
      </c>
      <c r="R1832"/>
      <c r="S1832"/>
      <c r="T1832"/>
      <c r="U1832"/>
      <c r="V1832"/>
      <c r="W1832" t="s">
        <v>1958</v>
      </c>
      <c r="X1832" s="1">
        <v>51494</v>
      </c>
    </row>
    <row r="1833" spans="1:24">
      <c r="A1833" t="s">
        <v>2809</v>
      </c>
      <c r="B1833" t="s">
        <v>2845</v>
      </c>
      <c r="C1833" t="s">
        <v>2358</v>
      </c>
      <c r="D1833" t="s">
        <v>2018</v>
      </c>
      <c r="E1833" t="s">
        <v>2559</v>
      </c>
      <c r="F1833" t="s">
        <v>3231</v>
      </c>
      <c r="G1833" t="s">
        <v>3238</v>
      </c>
      <c r="H1833">
        <v>54240</v>
      </c>
      <c r="I1833" t="s">
        <v>3255</v>
      </c>
      <c r="J1833" s="1">
        <v>44189</v>
      </c>
      <c r="K1833" s="1">
        <v>44189</v>
      </c>
      <c r="L1833">
        <v>320203155820</v>
      </c>
      <c r="M1833" t="s">
        <v>3863</v>
      </c>
      <c r="N1833" s="1">
        <v>44196</v>
      </c>
      <c r="O1833" t="str">
        <f t="shared" si="59"/>
        <v>정상</v>
      </c>
      <c r="P1833" t="str">
        <f t="shared" si="60"/>
        <v>엠피피스토스</v>
      </c>
      <c r="Q1833" t="s">
        <v>1954</v>
      </c>
      <c r="R1833"/>
      <c r="S1833"/>
      <c r="T1833"/>
      <c r="U1833"/>
      <c r="V1833"/>
      <c r="W1833" t="s">
        <v>1958</v>
      </c>
      <c r="X1833" s="1">
        <v>73043</v>
      </c>
    </row>
    <row r="1834" spans="1:24">
      <c r="A1834" t="s">
        <v>2824</v>
      </c>
      <c r="B1834" t="s">
        <v>2845</v>
      </c>
      <c r="C1834" t="s">
        <v>2358</v>
      </c>
      <c r="D1834" t="s">
        <v>2968</v>
      </c>
      <c r="E1834" t="s">
        <v>3146</v>
      </c>
      <c r="F1834" t="s">
        <v>3232</v>
      </c>
      <c r="G1834" t="s">
        <v>3238</v>
      </c>
      <c r="H1834">
        <v>53900</v>
      </c>
      <c r="I1834" t="s">
        <v>3255</v>
      </c>
      <c r="J1834" s="1">
        <v>44189</v>
      </c>
      <c r="K1834" s="1">
        <v>44189</v>
      </c>
      <c r="L1834">
        <v>320203153725</v>
      </c>
      <c r="M1834" t="s">
        <v>3863</v>
      </c>
      <c r="N1834" s="1">
        <v>44196</v>
      </c>
      <c r="O1834" t="str">
        <f t="shared" si="59"/>
        <v>정상</v>
      </c>
      <c r="P1834" t="str">
        <f t="shared" si="60"/>
        <v>엠피피스토스</v>
      </c>
      <c r="Q1834" t="s">
        <v>1954</v>
      </c>
      <c r="R1834"/>
      <c r="S1834"/>
      <c r="T1834"/>
      <c r="U1834"/>
      <c r="V1834"/>
      <c r="W1834" t="s">
        <v>1958</v>
      </c>
      <c r="X1834" s="1">
        <v>72313</v>
      </c>
    </row>
    <row r="1835" spans="1:24">
      <c r="A1835" t="s">
        <v>2817</v>
      </c>
      <c r="B1835" t="s">
        <v>2851</v>
      </c>
      <c r="C1835" t="s">
        <v>2890</v>
      </c>
      <c r="D1835" t="s">
        <v>2970</v>
      </c>
      <c r="E1835" t="s">
        <v>3173</v>
      </c>
      <c r="F1835" t="s">
        <v>3231</v>
      </c>
      <c r="G1835" t="s">
        <v>3238</v>
      </c>
      <c r="H1835">
        <v>67331</v>
      </c>
      <c r="I1835" t="s">
        <v>3255</v>
      </c>
      <c r="J1835" s="1">
        <v>44189</v>
      </c>
      <c r="K1835" s="1">
        <v>44189</v>
      </c>
      <c r="L1835">
        <v>3190795690651</v>
      </c>
      <c r="M1835" t="s">
        <v>3863</v>
      </c>
      <c r="N1835" s="1">
        <v>44196</v>
      </c>
      <c r="O1835" t="str">
        <f t="shared" si="59"/>
        <v>정상</v>
      </c>
      <c r="P1835" t="s">
        <v>6821</v>
      </c>
      <c r="Q1835" t="s">
        <v>1954</v>
      </c>
      <c r="R1835"/>
      <c r="S1835"/>
      <c r="T1835"/>
      <c r="U1835"/>
      <c r="V1835"/>
      <c r="W1835" t="s">
        <v>3870</v>
      </c>
      <c r="X1835" s="1">
        <v>74138</v>
      </c>
    </row>
    <row r="1836" spans="1:24">
      <c r="A1836" t="s">
        <v>2816</v>
      </c>
      <c r="B1836" t="s">
        <v>2856</v>
      </c>
      <c r="C1836"/>
      <c r="D1836" t="s">
        <v>2978</v>
      </c>
      <c r="E1836" t="s">
        <v>2143</v>
      </c>
      <c r="F1836" t="s">
        <v>3235</v>
      </c>
      <c r="G1836" t="s">
        <v>3251</v>
      </c>
      <c r="H1836">
        <v>25596</v>
      </c>
      <c r="I1836" t="s">
        <v>3255</v>
      </c>
      <c r="J1836" s="1">
        <v>44189</v>
      </c>
      <c r="K1836" s="1">
        <v>44189</v>
      </c>
      <c r="L1836">
        <v>42042240590000</v>
      </c>
      <c r="M1836" t="s">
        <v>3863</v>
      </c>
      <c r="N1836" s="1">
        <v>44196</v>
      </c>
      <c r="O1836" t="str">
        <f t="shared" si="59"/>
        <v>정상</v>
      </c>
      <c r="P1836" t="s">
        <v>6831</v>
      </c>
      <c r="Q1836" t="s">
        <v>1952</v>
      </c>
      <c r="R1836"/>
      <c r="S1836"/>
      <c r="T1836"/>
      <c r="U1836"/>
      <c r="V1836"/>
      <c r="W1836" t="s">
        <v>1958</v>
      </c>
      <c r="X1836"/>
    </row>
    <row r="1837" spans="1:24">
      <c r="A1837" t="s">
        <v>2817</v>
      </c>
      <c r="B1837" t="s">
        <v>2852</v>
      </c>
      <c r="C1837"/>
      <c r="D1837" t="s">
        <v>2978</v>
      </c>
      <c r="E1837" t="s">
        <v>3143</v>
      </c>
      <c r="F1837" t="s">
        <v>2177</v>
      </c>
      <c r="G1837" t="s">
        <v>3250</v>
      </c>
      <c r="H1837">
        <v>31400</v>
      </c>
      <c r="I1837" t="s">
        <v>3255</v>
      </c>
      <c r="J1837" s="1">
        <v>44189</v>
      </c>
      <c r="K1837" s="1">
        <v>44189</v>
      </c>
      <c r="L1837">
        <v>42042240960000</v>
      </c>
      <c r="M1837" t="s">
        <v>3865</v>
      </c>
      <c r="N1837" s="1">
        <v>44196</v>
      </c>
      <c r="O1837" t="str">
        <f t="shared" si="59"/>
        <v>정상</v>
      </c>
      <c r="P1837" t="s">
        <v>988</v>
      </c>
      <c r="Q1837" t="s">
        <v>1952</v>
      </c>
      <c r="R1837"/>
      <c r="S1837"/>
      <c r="T1837"/>
      <c r="U1837"/>
      <c r="V1837"/>
      <c r="W1837" t="s">
        <v>1958</v>
      </c>
      <c r="X1837"/>
    </row>
    <row r="1838" spans="1:24">
      <c r="A1838" t="s">
        <v>2814</v>
      </c>
      <c r="B1838" t="s">
        <v>2848</v>
      </c>
      <c r="C1838" t="s">
        <v>2237</v>
      </c>
      <c r="D1838" t="s">
        <v>1995</v>
      </c>
      <c r="E1838" t="s">
        <v>2629</v>
      </c>
      <c r="F1838" t="s">
        <v>3230</v>
      </c>
      <c r="G1838" t="s">
        <v>3245</v>
      </c>
      <c r="H1838">
        <v>10190</v>
      </c>
      <c r="I1838" t="s">
        <v>3255</v>
      </c>
      <c r="J1838" s="1">
        <v>44189</v>
      </c>
      <c r="K1838" s="1">
        <v>44189</v>
      </c>
      <c r="L1838">
        <v>42045666200000</v>
      </c>
      <c r="M1838" t="s">
        <v>3865</v>
      </c>
      <c r="N1838" s="1">
        <v>44196</v>
      </c>
      <c r="O1838" t="str">
        <f t="shared" si="59"/>
        <v>정상</v>
      </c>
      <c r="P1838" t="str">
        <f t="shared" si="60"/>
        <v>엠피의정부</v>
      </c>
      <c r="Q1838" t="s">
        <v>1954</v>
      </c>
      <c r="R1838"/>
      <c r="S1838"/>
      <c r="T1838"/>
      <c r="U1838"/>
      <c r="V1838"/>
      <c r="W1838" t="s">
        <v>1958</v>
      </c>
      <c r="X1838" s="1">
        <v>47841</v>
      </c>
    </row>
    <row r="1839" spans="1:24">
      <c r="A1839" t="s">
        <v>2819</v>
      </c>
      <c r="B1839" t="s">
        <v>2848</v>
      </c>
      <c r="C1839" t="s">
        <v>2237</v>
      </c>
      <c r="D1839" t="s">
        <v>1995</v>
      </c>
      <c r="E1839" t="s">
        <v>2629</v>
      </c>
      <c r="F1839" t="s">
        <v>3230</v>
      </c>
      <c r="G1839" t="s">
        <v>3238</v>
      </c>
      <c r="H1839">
        <v>10136</v>
      </c>
      <c r="I1839" t="s">
        <v>3255</v>
      </c>
      <c r="J1839" s="1">
        <v>44189</v>
      </c>
      <c r="K1839" s="1">
        <v>44189</v>
      </c>
      <c r="L1839">
        <v>42045666160000</v>
      </c>
      <c r="M1839" t="s">
        <v>3864</v>
      </c>
      <c r="N1839" s="1">
        <v>44196</v>
      </c>
      <c r="O1839" t="str">
        <f t="shared" si="59"/>
        <v>정상</v>
      </c>
      <c r="P1839" t="str">
        <f t="shared" si="60"/>
        <v>엠피의정부</v>
      </c>
      <c r="Q1839" t="s">
        <v>1954</v>
      </c>
      <c r="R1839"/>
      <c r="S1839"/>
      <c r="T1839"/>
      <c r="U1839"/>
      <c r="V1839"/>
      <c r="W1839" t="s">
        <v>1958</v>
      </c>
      <c r="X1839" s="1">
        <v>47841</v>
      </c>
    </row>
    <row r="1840" spans="1:24">
      <c r="A1840" t="s">
        <v>2832</v>
      </c>
      <c r="B1840" t="s">
        <v>2865</v>
      </c>
      <c r="C1840"/>
      <c r="D1840" t="s">
        <v>2099</v>
      </c>
      <c r="E1840" t="s">
        <v>2629</v>
      </c>
      <c r="F1840" t="s">
        <v>3230</v>
      </c>
      <c r="G1840" t="s">
        <v>3238</v>
      </c>
      <c r="H1840">
        <v>13972</v>
      </c>
      <c r="I1840" t="s">
        <v>3255</v>
      </c>
      <c r="J1840" s="1">
        <v>44189</v>
      </c>
      <c r="K1840" s="1">
        <v>44189</v>
      </c>
      <c r="L1840">
        <v>42045666560000</v>
      </c>
      <c r="M1840" t="s">
        <v>3865</v>
      </c>
      <c r="N1840" s="1">
        <v>44196</v>
      </c>
      <c r="O1840" t="str">
        <f t="shared" si="59"/>
        <v>정상</v>
      </c>
      <c r="P1840" t="str">
        <f t="shared" si="60"/>
        <v>엠피제이엔제이</v>
      </c>
      <c r="Q1840" t="s">
        <v>1954</v>
      </c>
      <c r="R1840"/>
      <c r="S1840"/>
      <c r="T1840"/>
      <c r="U1840"/>
      <c r="V1840"/>
      <c r="W1840" t="s">
        <v>3870</v>
      </c>
      <c r="X1840" s="1">
        <v>47841</v>
      </c>
    </row>
    <row r="1841" spans="1:24">
      <c r="A1841" t="s">
        <v>2811</v>
      </c>
      <c r="B1841" t="s">
        <v>2869</v>
      </c>
      <c r="C1841" t="s">
        <v>2906</v>
      </c>
      <c r="D1841" t="s">
        <v>2121</v>
      </c>
      <c r="E1841" t="s">
        <v>2523</v>
      </c>
      <c r="F1841" t="s">
        <v>3231</v>
      </c>
      <c r="G1841" t="s">
        <v>3238</v>
      </c>
      <c r="H1841">
        <v>73000</v>
      </c>
      <c r="I1841" t="s">
        <v>3255</v>
      </c>
      <c r="J1841" s="1">
        <v>44189</v>
      </c>
      <c r="K1841" s="1">
        <v>44189</v>
      </c>
      <c r="L1841" t="s">
        <v>3355</v>
      </c>
      <c r="M1841" t="s">
        <v>3863</v>
      </c>
      <c r="N1841" s="1">
        <v>44196</v>
      </c>
      <c r="O1841" t="str">
        <f t="shared" si="59"/>
        <v>정상</v>
      </c>
      <c r="P1841" t="str">
        <f t="shared" si="60"/>
        <v>엠피피스토스</v>
      </c>
      <c r="Q1841" t="s">
        <v>1954</v>
      </c>
      <c r="R1841"/>
      <c r="S1841"/>
      <c r="T1841"/>
      <c r="U1841"/>
      <c r="V1841"/>
      <c r="W1841" t="s">
        <v>1960</v>
      </c>
      <c r="X1841" s="1">
        <v>55146</v>
      </c>
    </row>
    <row r="1842" spans="1:24">
      <c r="A1842" t="s">
        <v>2812</v>
      </c>
      <c r="B1842" t="s">
        <v>2847</v>
      </c>
      <c r="C1842" t="s">
        <v>2353</v>
      </c>
      <c r="D1842" t="s">
        <v>2084</v>
      </c>
      <c r="E1842" t="s">
        <v>2575</v>
      </c>
      <c r="F1842" t="s">
        <v>3231</v>
      </c>
      <c r="G1842" t="s">
        <v>3238</v>
      </c>
      <c r="H1842">
        <v>80000</v>
      </c>
      <c r="I1842" t="s">
        <v>3255</v>
      </c>
      <c r="J1842" s="1">
        <v>44189</v>
      </c>
      <c r="K1842" s="1">
        <v>44189</v>
      </c>
      <c r="L1842" t="s">
        <v>3356</v>
      </c>
      <c r="M1842" t="s">
        <v>3863</v>
      </c>
      <c r="N1842" s="1">
        <v>44196</v>
      </c>
      <c r="O1842" t="str">
        <f t="shared" si="59"/>
        <v>정상</v>
      </c>
      <c r="P1842" t="str">
        <f t="shared" si="60"/>
        <v>엠피상동</v>
      </c>
      <c r="Q1842" t="s">
        <v>1954</v>
      </c>
      <c r="R1842"/>
      <c r="S1842"/>
      <c r="T1842"/>
      <c r="U1842"/>
      <c r="V1842"/>
      <c r="W1842" t="s">
        <v>1958</v>
      </c>
      <c r="X1842" s="1">
        <v>79617</v>
      </c>
    </row>
    <row r="1843" spans="1:24">
      <c r="A1843" t="s">
        <v>2812</v>
      </c>
      <c r="B1843" t="s">
        <v>2847</v>
      </c>
      <c r="C1843" t="s">
        <v>2353</v>
      </c>
      <c r="D1843" t="s">
        <v>3020</v>
      </c>
      <c r="E1843" t="s">
        <v>3147</v>
      </c>
      <c r="F1843" t="s">
        <v>3230</v>
      </c>
      <c r="G1843" t="s">
        <v>3238</v>
      </c>
      <c r="H1843">
        <v>150100</v>
      </c>
      <c r="I1843" t="s">
        <v>3255</v>
      </c>
      <c r="J1843" s="1">
        <v>44189</v>
      </c>
      <c r="K1843" s="1">
        <v>44189</v>
      </c>
      <c r="L1843" t="s">
        <v>3357</v>
      </c>
      <c r="M1843" t="s">
        <v>3863</v>
      </c>
      <c r="N1843" s="1">
        <v>44196</v>
      </c>
      <c r="O1843" t="str">
        <f t="shared" si="59"/>
        <v>정상</v>
      </c>
      <c r="P1843" t="str">
        <f t="shared" si="60"/>
        <v>엠피상동</v>
      </c>
      <c r="Q1843" t="s">
        <v>1954</v>
      </c>
      <c r="R1843"/>
      <c r="S1843"/>
      <c r="T1843"/>
      <c r="U1843"/>
      <c r="V1843"/>
      <c r="W1843" t="s">
        <v>1958</v>
      </c>
      <c r="X1843" s="1">
        <v>51494</v>
      </c>
    </row>
    <row r="1844" spans="1:24">
      <c r="A1844" t="s">
        <v>2812</v>
      </c>
      <c r="B1844" t="s">
        <v>2847</v>
      </c>
      <c r="C1844" t="s">
        <v>2926</v>
      </c>
      <c r="D1844" t="s">
        <v>3020</v>
      </c>
      <c r="E1844" t="s">
        <v>2575</v>
      </c>
      <c r="F1844" t="s">
        <v>3231</v>
      </c>
      <c r="G1844" t="s">
        <v>3238</v>
      </c>
      <c r="H1844">
        <v>68600</v>
      </c>
      <c r="I1844" t="s">
        <v>3255</v>
      </c>
      <c r="J1844" s="1">
        <v>44189</v>
      </c>
      <c r="K1844" s="1">
        <v>44189</v>
      </c>
      <c r="L1844" t="s">
        <v>3358</v>
      </c>
      <c r="M1844" t="s">
        <v>3863</v>
      </c>
      <c r="N1844" s="1">
        <v>44196</v>
      </c>
      <c r="O1844" t="str">
        <f t="shared" si="59"/>
        <v>정상</v>
      </c>
      <c r="P1844" t="str">
        <f t="shared" si="60"/>
        <v>엠피상동</v>
      </c>
      <c r="Q1844" t="s">
        <v>1954</v>
      </c>
      <c r="R1844"/>
      <c r="S1844"/>
      <c r="T1844"/>
      <c r="U1844"/>
      <c r="V1844"/>
      <c r="W1844" t="s">
        <v>1958</v>
      </c>
      <c r="X1844" s="1">
        <v>51494</v>
      </c>
    </row>
    <row r="1845" spans="1:24">
      <c r="A1845" t="s">
        <v>2812</v>
      </c>
      <c r="B1845" t="s">
        <v>2686</v>
      </c>
      <c r="C1845" t="s">
        <v>2353</v>
      </c>
      <c r="D1845" t="s">
        <v>2030</v>
      </c>
      <c r="E1845" t="s">
        <v>2550</v>
      </c>
      <c r="F1845" t="s">
        <v>3233</v>
      </c>
      <c r="G1845" t="s">
        <v>3239</v>
      </c>
      <c r="H1845">
        <v>12590</v>
      </c>
      <c r="I1845" t="s">
        <v>3255</v>
      </c>
      <c r="J1845" s="1">
        <v>44189</v>
      </c>
      <c r="K1845" s="1">
        <v>44189</v>
      </c>
      <c r="L1845" t="s">
        <v>3359</v>
      </c>
      <c r="M1845" t="s">
        <v>3863</v>
      </c>
      <c r="N1845" s="1">
        <v>44196</v>
      </c>
      <c r="O1845" t="str">
        <f t="shared" si="59"/>
        <v>정상</v>
      </c>
      <c r="P1845" t="str">
        <f t="shared" si="60"/>
        <v>엠피상동</v>
      </c>
      <c r="Q1845" t="s">
        <v>1954</v>
      </c>
      <c r="R1845"/>
      <c r="S1845"/>
      <c r="T1845"/>
      <c r="U1845"/>
      <c r="V1845"/>
      <c r="W1845" t="s">
        <v>1958</v>
      </c>
      <c r="X1845" s="1">
        <v>49667</v>
      </c>
    </row>
    <row r="1846" spans="1:24">
      <c r="A1846" t="s">
        <v>2832</v>
      </c>
      <c r="B1846" t="s">
        <v>2865</v>
      </c>
      <c r="C1846"/>
      <c r="D1846" t="s">
        <v>2099</v>
      </c>
      <c r="E1846" t="s">
        <v>3144</v>
      </c>
      <c r="F1846" t="s">
        <v>3231</v>
      </c>
      <c r="G1846" t="s">
        <v>3240</v>
      </c>
      <c r="H1846">
        <v>10000</v>
      </c>
      <c r="I1846" t="s">
        <v>3255</v>
      </c>
      <c r="J1846" s="1">
        <v>44189</v>
      </c>
      <c r="K1846" s="1">
        <v>44189</v>
      </c>
      <c r="L1846" t="s">
        <v>3360</v>
      </c>
      <c r="M1846" t="s">
        <v>3863</v>
      </c>
      <c r="N1846" s="1">
        <v>44196</v>
      </c>
      <c r="O1846" t="str">
        <f t="shared" si="59"/>
        <v>정상</v>
      </c>
      <c r="P1846" t="str">
        <f t="shared" si="60"/>
        <v>엠피제이엔제이</v>
      </c>
      <c r="Q1846" t="s">
        <v>1954</v>
      </c>
      <c r="R1846"/>
      <c r="S1846"/>
      <c r="T1846"/>
      <c r="U1846"/>
      <c r="V1846"/>
      <c r="W1846" t="s">
        <v>1958</v>
      </c>
      <c r="X1846" s="1">
        <v>61721</v>
      </c>
    </row>
    <row r="1847" spans="1:24">
      <c r="A1847" t="s">
        <v>2831</v>
      </c>
      <c r="B1847" t="s">
        <v>2857</v>
      </c>
      <c r="C1847" t="s">
        <v>2242</v>
      </c>
      <c r="D1847" t="s">
        <v>2043</v>
      </c>
      <c r="E1847" t="s">
        <v>2523</v>
      </c>
      <c r="F1847" t="s">
        <v>3234</v>
      </c>
      <c r="G1847" t="s">
        <v>3238</v>
      </c>
      <c r="H1847">
        <v>52000</v>
      </c>
      <c r="I1847" t="s">
        <v>3255</v>
      </c>
      <c r="J1847" s="1">
        <v>44189</v>
      </c>
      <c r="K1847" s="1">
        <v>44189</v>
      </c>
      <c r="L1847" t="s">
        <v>3361</v>
      </c>
      <c r="M1847" t="s">
        <v>3867</v>
      </c>
      <c r="N1847" s="1">
        <v>44196</v>
      </c>
      <c r="O1847" t="str">
        <f t="shared" si="59"/>
        <v>정상</v>
      </c>
      <c r="P1847" t="str">
        <f t="shared" si="60"/>
        <v>엠피성공</v>
      </c>
      <c r="Q1847" t="s">
        <v>1954</v>
      </c>
      <c r="R1847"/>
      <c r="S1847"/>
      <c r="T1847"/>
      <c r="U1847"/>
      <c r="V1847"/>
      <c r="W1847" t="s">
        <v>1958</v>
      </c>
      <c r="X1847" s="1">
        <v>51494</v>
      </c>
    </row>
    <row r="1848" spans="1:24">
      <c r="A1848" t="s">
        <v>2823</v>
      </c>
      <c r="B1848" t="s">
        <v>2859</v>
      </c>
      <c r="C1848" t="s">
        <v>2903</v>
      </c>
      <c r="D1848" t="s">
        <v>3021</v>
      </c>
      <c r="E1848" t="s">
        <v>3134</v>
      </c>
      <c r="F1848" t="s">
        <v>3231</v>
      </c>
      <c r="G1848" t="s">
        <v>3238</v>
      </c>
      <c r="H1848">
        <v>105000</v>
      </c>
      <c r="I1848" t="s">
        <v>3255</v>
      </c>
      <c r="J1848" s="1">
        <v>44189</v>
      </c>
      <c r="K1848" s="1">
        <v>44189</v>
      </c>
      <c r="L1848" t="s">
        <v>3362</v>
      </c>
      <c r="M1848" t="s">
        <v>3863</v>
      </c>
      <c r="N1848" s="1">
        <v>44196</v>
      </c>
      <c r="O1848" t="str">
        <f t="shared" si="59"/>
        <v>정상</v>
      </c>
      <c r="P1848" t="str">
        <f t="shared" si="60"/>
        <v>엠피조은</v>
      </c>
      <c r="Q1848" t="s">
        <v>1954</v>
      </c>
      <c r="R1848"/>
      <c r="S1848"/>
      <c r="T1848"/>
      <c r="U1848"/>
      <c r="V1848"/>
      <c r="W1848" t="s">
        <v>1958</v>
      </c>
      <c r="X1848" s="1">
        <v>51494</v>
      </c>
    </row>
    <row r="1849" spans="1:24">
      <c r="A1849" t="s">
        <v>2813</v>
      </c>
      <c r="B1849" t="s">
        <v>2846</v>
      </c>
      <c r="C1849" t="s">
        <v>2888</v>
      </c>
      <c r="D1849" t="s">
        <v>2068</v>
      </c>
      <c r="E1849" t="s">
        <v>3180</v>
      </c>
      <c r="F1849" t="s">
        <v>3230</v>
      </c>
      <c r="G1849" t="s">
        <v>3238</v>
      </c>
      <c r="H1849">
        <v>95833</v>
      </c>
      <c r="I1849" t="s">
        <v>3255</v>
      </c>
      <c r="J1849" s="1">
        <v>44189</v>
      </c>
      <c r="K1849" s="1">
        <v>44189</v>
      </c>
      <c r="L1849" t="s">
        <v>3363</v>
      </c>
      <c r="M1849" t="s">
        <v>3863</v>
      </c>
      <c r="N1849" s="1">
        <v>44196</v>
      </c>
      <c r="O1849" t="str">
        <f t="shared" si="59"/>
        <v>정상</v>
      </c>
      <c r="P1849" t="str">
        <f t="shared" si="60"/>
        <v>엠피송내</v>
      </c>
      <c r="Q1849" t="s">
        <v>1954</v>
      </c>
      <c r="R1849"/>
      <c r="S1849"/>
      <c r="T1849"/>
      <c r="U1849"/>
      <c r="V1849"/>
      <c r="W1849" t="s">
        <v>1958</v>
      </c>
      <c r="X1849"/>
    </row>
    <row r="1850" spans="1:24">
      <c r="A1850" t="s">
        <v>2812</v>
      </c>
      <c r="B1850" t="s">
        <v>2847</v>
      </c>
      <c r="C1850" t="s">
        <v>2353</v>
      </c>
      <c r="D1850" t="s">
        <v>2125</v>
      </c>
      <c r="E1850" t="s">
        <v>2158</v>
      </c>
      <c r="F1850" t="s">
        <v>3234</v>
      </c>
      <c r="G1850" t="s">
        <v>3238</v>
      </c>
      <c r="H1850">
        <v>84000</v>
      </c>
      <c r="I1850" t="s">
        <v>3255</v>
      </c>
      <c r="J1850" s="1">
        <v>44189</v>
      </c>
      <c r="K1850" s="1">
        <v>44189</v>
      </c>
      <c r="L1850" t="s">
        <v>3364</v>
      </c>
      <c r="M1850" t="s">
        <v>3863</v>
      </c>
      <c r="N1850" s="1">
        <v>44196</v>
      </c>
      <c r="O1850" t="str">
        <f t="shared" ref="O1850:O1913" si="61" xml:space="preserve"> IF(K1850&gt;N1850,W1850,I1850)</f>
        <v>정상</v>
      </c>
      <c r="P1850" t="str">
        <f t="shared" si="60"/>
        <v>엠피상동</v>
      </c>
      <c r="Q1850" t="s">
        <v>1954</v>
      </c>
      <c r="R1850"/>
      <c r="S1850"/>
      <c r="T1850"/>
      <c r="U1850"/>
      <c r="V1850"/>
      <c r="W1850" t="s">
        <v>1958</v>
      </c>
      <c r="X1850"/>
    </row>
    <row r="1851" spans="1:24">
      <c r="A1851" t="s">
        <v>2817</v>
      </c>
      <c r="B1851" t="s">
        <v>2851</v>
      </c>
      <c r="C1851" t="s">
        <v>2347</v>
      </c>
      <c r="D1851" t="s">
        <v>2037</v>
      </c>
      <c r="E1851" t="s">
        <v>3131</v>
      </c>
      <c r="F1851" t="s">
        <v>3233</v>
      </c>
      <c r="G1851" t="s">
        <v>3245</v>
      </c>
      <c r="H1851">
        <v>91731</v>
      </c>
      <c r="I1851" t="s">
        <v>3255</v>
      </c>
      <c r="J1851" s="1">
        <v>44189</v>
      </c>
      <c r="K1851" s="1">
        <v>44189</v>
      </c>
      <c r="L1851" t="s">
        <v>3365</v>
      </c>
      <c r="M1851" t="s">
        <v>3865</v>
      </c>
      <c r="N1851" s="1">
        <v>44196</v>
      </c>
      <c r="O1851" t="str">
        <f t="shared" si="61"/>
        <v>정상</v>
      </c>
      <c r="P1851" t="s">
        <v>6821</v>
      </c>
      <c r="Q1851" t="s">
        <v>1954</v>
      </c>
      <c r="R1851"/>
      <c r="S1851"/>
      <c r="T1851"/>
      <c r="U1851"/>
      <c r="V1851"/>
      <c r="W1851" t="s">
        <v>1958</v>
      </c>
      <c r="X1851" s="1">
        <v>71217</v>
      </c>
    </row>
    <row r="1852" spans="1:24">
      <c r="A1852" t="s">
        <v>2813</v>
      </c>
      <c r="B1852" t="s">
        <v>2846</v>
      </c>
      <c r="C1852" t="s">
        <v>2907</v>
      </c>
      <c r="D1852" t="s">
        <v>3022</v>
      </c>
      <c r="E1852" t="s">
        <v>2172</v>
      </c>
      <c r="F1852" t="s">
        <v>2177</v>
      </c>
      <c r="G1852" t="s">
        <v>3238</v>
      </c>
      <c r="H1852">
        <v>73500</v>
      </c>
      <c r="I1852" t="s">
        <v>3255</v>
      </c>
      <c r="J1852" s="1">
        <v>44189</v>
      </c>
      <c r="K1852" s="1">
        <v>44189</v>
      </c>
      <c r="L1852" t="s">
        <v>3366</v>
      </c>
      <c r="M1852" t="s">
        <v>3863</v>
      </c>
      <c r="N1852" s="1">
        <v>44196</v>
      </c>
      <c r="O1852" t="str">
        <f t="shared" si="61"/>
        <v>정상</v>
      </c>
      <c r="P1852" t="str">
        <f t="shared" si="60"/>
        <v>엠피송내</v>
      </c>
      <c r="Q1852" t="s">
        <v>3869</v>
      </c>
      <c r="R1852"/>
      <c r="S1852"/>
      <c r="T1852"/>
      <c r="U1852"/>
      <c r="V1852"/>
      <c r="W1852" t="s">
        <v>1958</v>
      </c>
      <c r="X1852" s="1">
        <v>59164</v>
      </c>
    </row>
    <row r="1853" spans="1:24">
      <c r="A1853" t="s">
        <v>2834</v>
      </c>
      <c r="B1853"/>
      <c r="C1853"/>
      <c r="D1853" t="s">
        <v>2109</v>
      </c>
      <c r="E1853" t="s">
        <v>2566</v>
      </c>
      <c r="F1853" t="s">
        <v>3233</v>
      </c>
      <c r="G1853" t="s">
        <v>3240</v>
      </c>
      <c r="H1853">
        <v>126195</v>
      </c>
      <c r="I1853" t="s">
        <v>3255</v>
      </c>
      <c r="J1853" s="1">
        <v>44189</v>
      </c>
      <c r="K1853" s="1">
        <v>44189</v>
      </c>
      <c r="L1853" t="s">
        <v>3367</v>
      </c>
      <c r="M1853" t="s">
        <v>3863</v>
      </c>
      <c r="N1853" s="1">
        <v>44196</v>
      </c>
      <c r="O1853" t="str">
        <f t="shared" si="61"/>
        <v>정상</v>
      </c>
      <c r="P1853" t="str">
        <f t="shared" si="60"/>
        <v>엠피레전드</v>
      </c>
      <c r="Q1853" t="s">
        <v>1954</v>
      </c>
      <c r="R1853"/>
      <c r="S1853"/>
      <c r="T1853"/>
      <c r="U1853"/>
      <c r="V1853"/>
      <c r="W1853" t="s">
        <v>1958</v>
      </c>
      <c r="X1853" s="1">
        <v>60260</v>
      </c>
    </row>
    <row r="1854" spans="1:24">
      <c r="A1854" t="s">
        <v>2828</v>
      </c>
      <c r="B1854" t="s">
        <v>2864</v>
      </c>
      <c r="C1854"/>
      <c r="D1854" t="s">
        <v>3019</v>
      </c>
      <c r="E1854" t="s">
        <v>3181</v>
      </c>
      <c r="F1854" t="s">
        <v>3230</v>
      </c>
      <c r="G1854" t="s">
        <v>3238</v>
      </c>
      <c r="H1854">
        <v>46559</v>
      </c>
      <c r="I1854" t="s">
        <v>3255</v>
      </c>
      <c r="J1854" s="1">
        <v>44189</v>
      </c>
      <c r="K1854" s="1">
        <v>44189</v>
      </c>
      <c r="L1854" t="s">
        <v>3368</v>
      </c>
      <c r="M1854" t="s">
        <v>3863</v>
      </c>
      <c r="N1854" s="1">
        <v>44196</v>
      </c>
      <c r="O1854" t="str">
        <f t="shared" si="61"/>
        <v>정상</v>
      </c>
      <c r="P1854" t="str">
        <f t="shared" si="60"/>
        <v>엠피여주</v>
      </c>
      <c r="Q1854" t="s">
        <v>1954</v>
      </c>
      <c r="R1854"/>
      <c r="S1854"/>
      <c r="T1854"/>
      <c r="U1854"/>
      <c r="V1854"/>
      <c r="W1854" t="s">
        <v>1958</v>
      </c>
      <c r="X1854" s="1">
        <v>70487</v>
      </c>
    </row>
    <row r="1855" spans="1:24">
      <c r="A1855" t="s">
        <v>2828</v>
      </c>
      <c r="B1855" t="s">
        <v>2864</v>
      </c>
      <c r="C1855"/>
      <c r="D1855" t="s">
        <v>3019</v>
      </c>
      <c r="E1855" t="s">
        <v>2598</v>
      </c>
      <c r="F1855" t="s">
        <v>3234</v>
      </c>
      <c r="G1855" t="s">
        <v>3244</v>
      </c>
      <c r="H1855">
        <v>30000</v>
      </c>
      <c r="I1855" t="s">
        <v>3255</v>
      </c>
      <c r="J1855" s="1">
        <v>44189</v>
      </c>
      <c r="K1855" s="1">
        <v>44189</v>
      </c>
      <c r="L1855" t="s">
        <v>3369</v>
      </c>
      <c r="M1855" t="s">
        <v>3863</v>
      </c>
      <c r="N1855" s="1">
        <v>44196</v>
      </c>
      <c r="O1855" t="str">
        <f t="shared" si="61"/>
        <v>정상</v>
      </c>
      <c r="P1855" t="str">
        <f t="shared" si="60"/>
        <v>엠피여주</v>
      </c>
      <c r="Q1855" t="s">
        <v>1954</v>
      </c>
      <c r="R1855"/>
      <c r="S1855"/>
      <c r="T1855"/>
      <c r="U1855"/>
      <c r="V1855"/>
      <c r="W1855" t="s">
        <v>1958</v>
      </c>
      <c r="X1855" s="1">
        <v>51494</v>
      </c>
    </row>
    <row r="1856" spans="1:24">
      <c r="A1856" t="s">
        <v>2828</v>
      </c>
      <c r="B1856" t="s">
        <v>2864</v>
      </c>
      <c r="C1856"/>
      <c r="D1856" t="s">
        <v>2096</v>
      </c>
      <c r="E1856" t="s">
        <v>2566</v>
      </c>
      <c r="F1856" t="s">
        <v>3230</v>
      </c>
      <c r="G1856" t="s">
        <v>3238</v>
      </c>
      <c r="H1856">
        <v>24750</v>
      </c>
      <c r="I1856" t="s">
        <v>3255</v>
      </c>
      <c r="J1856" s="1">
        <v>44189</v>
      </c>
      <c r="K1856" s="1">
        <v>44189</v>
      </c>
      <c r="L1856" t="s">
        <v>3370</v>
      </c>
      <c r="M1856" t="s">
        <v>3863</v>
      </c>
      <c r="N1856" s="1">
        <v>44196</v>
      </c>
      <c r="O1856" t="str">
        <f t="shared" si="61"/>
        <v>정상</v>
      </c>
      <c r="P1856" t="str">
        <f t="shared" si="60"/>
        <v>엠피여주</v>
      </c>
      <c r="Q1856" t="s">
        <v>1954</v>
      </c>
      <c r="R1856"/>
      <c r="S1856"/>
      <c r="T1856"/>
      <c r="U1856"/>
      <c r="V1856"/>
      <c r="W1856" t="s">
        <v>3870</v>
      </c>
      <c r="X1856" s="1">
        <v>51494</v>
      </c>
    </row>
    <row r="1857" spans="1:24">
      <c r="A1857" t="s">
        <v>2810</v>
      </c>
      <c r="B1857" t="s">
        <v>2846</v>
      </c>
      <c r="C1857" t="s">
        <v>2364</v>
      </c>
      <c r="D1857" t="s">
        <v>2113</v>
      </c>
      <c r="E1857" t="s">
        <v>3157</v>
      </c>
      <c r="F1857" t="s">
        <v>3230</v>
      </c>
      <c r="G1857" t="s">
        <v>3238</v>
      </c>
      <c r="H1857">
        <v>30000</v>
      </c>
      <c r="I1857" t="s">
        <v>3255</v>
      </c>
      <c r="J1857" s="1">
        <v>44189</v>
      </c>
      <c r="K1857" s="1">
        <v>44189</v>
      </c>
      <c r="L1857" t="s">
        <v>3371</v>
      </c>
      <c r="M1857" t="s">
        <v>3863</v>
      </c>
      <c r="N1857" s="1">
        <v>44196</v>
      </c>
      <c r="O1857" t="str">
        <f t="shared" si="61"/>
        <v>정상</v>
      </c>
      <c r="P1857" t="str">
        <f t="shared" ref="P1857:P1920" si="62">A1857</f>
        <v>엠피송내</v>
      </c>
      <c r="Q1857" t="s">
        <v>3869</v>
      </c>
      <c r="R1857"/>
      <c r="S1857"/>
      <c r="T1857"/>
      <c r="U1857"/>
      <c r="V1857"/>
      <c r="W1857" t="s">
        <v>3870</v>
      </c>
      <c r="X1857" s="1">
        <v>56242</v>
      </c>
    </row>
    <row r="1858" spans="1:24">
      <c r="A1858" t="s">
        <v>2809</v>
      </c>
      <c r="B1858" t="s">
        <v>2845</v>
      </c>
      <c r="C1858" t="s">
        <v>2887</v>
      </c>
      <c r="D1858" t="s">
        <v>2985</v>
      </c>
      <c r="E1858" t="s">
        <v>3154</v>
      </c>
      <c r="F1858" t="s">
        <v>3233</v>
      </c>
      <c r="G1858" t="s">
        <v>3238</v>
      </c>
      <c r="H1858">
        <v>53000</v>
      </c>
      <c r="I1858" t="s">
        <v>3255</v>
      </c>
      <c r="J1858" s="1">
        <v>44189</v>
      </c>
      <c r="K1858" s="1">
        <v>44189</v>
      </c>
      <c r="L1858" t="s">
        <v>3372</v>
      </c>
      <c r="M1858" t="s">
        <v>3864</v>
      </c>
      <c r="N1858" s="1">
        <v>44196</v>
      </c>
      <c r="O1858" t="str">
        <f t="shared" si="61"/>
        <v>정상</v>
      </c>
      <c r="P1858" t="str">
        <f t="shared" si="62"/>
        <v>엠피피스토스</v>
      </c>
      <c r="Q1858" t="s">
        <v>1952</v>
      </c>
      <c r="R1858"/>
      <c r="S1858"/>
      <c r="T1858"/>
      <c r="U1858"/>
      <c r="V1858"/>
      <c r="W1858" t="s">
        <v>1960</v>
      </c>
      <c r="X1858" s="1">
        <v>58799</v>
      </c>
    </row>
    <row r="1859" spans="1:24">
      <c r="A1859" t="s">
        <v>2817</v>
      </c>
      <c r="B1859" t="s">
        <v>2850</v>
      </c>
      <c r="C1859" t="s">
        <v>2890</v>
      </c>
      <c r="D1859" t="s">
        <v>2037</v>
      </c>
      <c r="E1859" t="s">
        <v>3182</v>
      </c>
      <c r="F1859" t="s">
        <v>3231</v>
      </c>
      <c r="G1859" t="s">
        <v>3238</v>
      </c>
      <c r="H1859">
        <v>85102</v>
      </c>
      <c r="I1859" t="s">
        <v>3255</v>
      </c>
      <c r="J1859" s="1">
        <v>44189</v>
      </c>
      <c r="K1859" s="1">
        <v>44189</v>
      </c>
      <c r="L1859" t="s">
        <v>3373</v>
      </c>
      <c r="M1859" t="s">
        <v>3865</v>
      </c>
      <c r="N1859" s="1">
        <v>44196</v>
      </c>
      <c r="O1859" t="str">
        <f t="shared" si="61"/>
        <v>정상</v>
      </c>
      <c r="P1859" t="s">
        <v>983</v>
      </c>
      <c r="Q1859" t="s">
        <v>1954</v>
      </c>
      <c r="R1859"/>
      <c r="S1859"/>
      <c r="T1859"/>
      <c r="U1859"/>
      <c r="V1859"/>
      <c r="W1859" t="s">
        <v>3870</v>
      </c>
      <c r="X1859" s="1">
        <v>72313</v>
      </c>
    </row>
    <row r="1860" spans="1:24">
      <c r="A1860" t="s">
        <v>2810</v>
      </c>
      <c r="B1860" t="s">
        <v>2846</v>
      </c>
      <c r="C1860" t="s">
        <v>2236</v>
      </c>
      <c r="D1860" t="s">
        <v>2056</v>
      </c>
      <c r="E1860" t="s">
        <v>3172</v>
      </c>
      <c r="F1860" t="s">
        <v>3235</v>
      </c>
      <c r="G1860" t="s">
        <v>3238</v>
      </c>
      <c r="H1860">
        <v>50076</v>
      </c>
      <c r="I1860" t="s">
        <v>3255</v>
      </c>
      <c r="J1860" s="1">
        <v>44189</v>
      </c>
      <c r="K1860" s="1">
        <v>44189</v>
      </c>
      <c r="L1860" t="s">
        <v>3374</v>
      </c>
      <c r="M1860" t="s">
        <v>3864</v>
      </c>
      <c r="N1860" s="1">
        <v>44196</v>
      </c>
      <c r="O1860" t="str">
        <f t="shared" si="61"/>
        <v>정상</v>
      </c>
      <c r="P1860" t="str">
        <f t="shared" si="62"/>
        <v>엠피송내</v>
      </c>
      <c r="Q1860" t="s">
        <v>1954</v>
      </c>
      <c r="R1860"/>
      <c r="S1860"/>
      <c r="T1860"/>
      <c r="U1860"/>
      <c r="V1860"/>
      <c r="W1860" t="s">
        <v>1958</v>
      </c>
      <c r="X1860" s="1">
        <v>74869</v>
      </c>
    </row>
    <row r="1861" spans="1:24">
      <c r="A1861" t="s">
        <v>2830</v>
      </c>
      <c r="B1861" t="s">
        <v>2847</v>
      </c>
      <c r="C1861" t="s">
        <v>2353</v>
      </c>
      <c r="D1861" t="s">
        <v>2119</v>
      </c>
      <c r="E1861" t="s">
        <v>3128</v>
      </c>
      <c r="F1861" t="s">
        <v>3233</v>
      </c>
      <c r="G1861" t="s">
        <v>3238</v>
      </c>
      <c r="H1861">
        <v>10000</v>
      </c>
      <c r="I1861" t="s">
        <v>3255</v>
      </c>
      <c r="J1861" s="1">
        <v>44189</v>
      </c>
      <c r="K1861" s="1">
        <v>44189</v>
      </c>
      <c r="L1861">
        <v>52035450500000</v>
      </c>
      <c r="M1861" t="s">
        <v>3863</v>
      </c>
      <c r="N1861" s="1">
        <v>44196</v>
      </c>
      <c r="O1861" t="str">
        <f t="shared" si="61"/>
        <v>정상</v>
      </c>
      <c r="P1861" t="str">
        <f t="shared" si="62"/>
        <v>엠피상동</v>
      </c>
      <c r="Q1861" t="s">
        <v>1954</v>
      </c>
      <c r="R1861"/>
      <c r="S1861"/>
      <c r="T1861"/>
      <c r="U1861"/>
      <c r="V1861"/>
      <c r="W1861" t="s">
        <v>1958</v>
      </c>
      <c r="X1861" s="1">
        <v>51494</v>
      </c>
    </row>
    <row r="1862" spans="1:24">
      <c r="A1862" t="s">
        <v>2825</v>
      </c>
      <c r="B1862" t="s">
        <v>2860</v>
      </c>
      <c r="C1862" t="s">
        <v>2239</v>
      </c>
      <c r="D1862" t="s">
        <v>3023</v>
      </c>
      <c r="E1862" t="s">
        <v>3167</v>
      </c>
      <c r="F1862" t="s">
        <v>3235</v>
      </c>
      <c r="G1862" t="s">
        <v>3238</v>
      </c>
      <c r="H1862">
        <v>10000</v>
      </c>
      <c r="I1862" t="s">
        <v>3255</v>
      </c>
      <c r="J1862" s="1">
        <v>44189</v>
      </c>
      <c r="K1862" s="1">
        <v>44189</v>
      </c>
      <c r="L1862">
        <v>52035515820000</v>
      </c>
      <c r="M1862" t="s">
        <v>3863</v>
      </c>
      <c r="N1862" s="1">
        <v>44196</v>
      </c>
      <c r="O1862" t="str">
        <f t="shared" si="61"/>
        <v>정상</v>
      </c>
      <c r="P1862" t="str">
        <f t="shared" si="62"/>
        <v>엠피가온</v>
      </c>
      <c r="Q1862" t="s">
        <v>1954</v>
      </c>
      <c r="R1862"/>
      <c r="S1862"/>
      <c r="T1862"/>
      <c r="U1862"/>
      <c r="V1862"/>
      <c r="W1862" t="s">
        <v>1958</v>
      </c>
      <c r="X1862" s="1">
        <v>51494</v>
      </c>
    </row>
    <row r="1863" spans="1:24">
      <c r="A1863" t="s">
        <v>2809</v>
      </c>
      <c r="B1863" t="s">
        <v>2845</v>
      </c>
      <c r="C1863" t="s">
        <v>2927</v>
      </c>
      <c r="D1863" t="s">
        <v>2968</v>
      </c>
      <c r="E1863" t="s">
        <v>2588</v>
      </c>
      <c r="F1863" t="s">
        <v>3234</v>
      </c>
      <c r="G1863" t="s">
        <v>3238</v>
      </c>
      <c r="H1863">
        <v>12000</v>
      </c>
      <c r="I1863" t="s">
        <v>3255</v>
      </c>
      <c r="J1863" s="1">
        <v>44189</v>
      </c>
      <c r="K1863" s="1">
        <v>44189</v>
      </c>
      <c r="L1863">
        <v>52035429870000</v>
      </c>
      <c r="M1863" t="s">
        <v>3867</v>
      </c>
      <c r="N1863" s="1">
        <v>44196</v>
      </c>
      <c r="O1863" t="str">
        <f t="shared" si="61"/>
        <v>정상</v>
      </c>
      <c r="P1863" t="str">
        <f t="shared" si="62"/>
        <v>엠피피스토스</v>
      </c>
      <c r="Q1863" t="s">
        <v>1954</v>
      </c>
      <c r="R1863"/>
      <c r="S1863"/>
      <c r="T1863"/>
      <c r="U1863"/>
      <c r="V1863"/>
      <c r="W1863" t="s">
        <v>1958</v>
      </c>
      <c r="X1863" s="1">
        <v>55146</v>
      </c>
    </row>
    <row r="1864" spans="1:24">
      <c r="A1864" t="s">
        <v>2812</v>
      </c>
      <c r="B1864" t="s">
        <v>2847</v>
      </c>
      <c r="C1864" t="s">
        <v>2353</v>
      </c>
      <c r="D1864" t="s">
        <v>3024</v>
      </c>
      <c r="E1864" t="s">
        <v>2153</v>
      </c>
      <c r="F1864" t="s">
        <v>3237</v>
      </c>
      <c r="G1864" t="s">
        <v>3238</v>
      </c>
      <c r="H1864">
        <v>10526</v>
      </c>
      <c r="I1864" t="s">
        <v>3255</v>
      </c>
      <c r="J1864" s="1">
        <v>44189</v>
      </c>
      <c r="K1864" s="1">
        <v>44189</v>
      </c>
      <c r="L1864">
        <v>52035416560000</v>
      </c>
      <c r="M1864" t="s">
        <v>3867</v>
      </c>
      <c r="N1864" s="1">
        <v>44196</v>
      </c>
      <c r="O1864" t="str">
        <f t="shared" si="61"/>
        <v>정상</v>
      </c>
      <c r="P1864" t="str">
        <f t="shared" si="62"/>
        <v>엠피상동</v>
      </c>
      <c r="Q1864" t="s">
        <v>1954</v>
      </c>
      <c r="R1864"/>
      <c r="S1864"/>
      <c r="T1864"/>
      <c r="U1864"/>
      <c r="V1864"/>
      <c r="W1864" t="s">
        <v>1958</v>
      </c>
      <c r="X1864" s="1">
        <v>51494</v>
      </c>
    </row>
    <row r="1865" spans="1:24">
      <c r="A1865" t="s">
        <v>2812</v>
      </c>
      <c r="B1865" t="s">
        <v>2847</v>
      </c>
      <c r="C1865" t="s">
        <v>2897</v>
      </c>
      <c r="D1865" t="s">
        <v>2119</v>
      </c>
      <c r="E1865" t="s">
        <v>3183</v>
      </c>
      <c r="F1865" t="s">
        <v>3231</v>
      </c>
      <c r="G1865" t="s">
        <v>3238</v>
      </c>
      <c r="H1865">
        <v>10000</v>
      </c>
      <c r="I1865" t="s">
        <v>3255</v>
      </c>
      <c r="J1865" s="1">
        <v>44189</v>
      </c>
      <c r="K1865" s="1">
        <v>44189</v>
      </c>
      <c r="L1865">
        <v>52035466680000</v>
      </c>
      <c r="M1865" t="s">
        <v>3863</v>
      </c>
      <c r="N1865" s="1">
        <v>44196</v>
      </c>
      <c r="O1865" t="str">
        <f t="shared" si="61"/>
        <v>정상</v>
      </c>
      <c r="P1865" t="str">
        <f t="shared" si="62"/>
        <v>엠피상동</v>
      </c>
      <c r="Q1865" t="s">
        <v>1954</v>
      </c>
      <c r="R1865"/>
      <c r="S1865"/>
      <c r="T1865"/>
      <c r="U1865"/>
      <c r="V1865"/>
      <c r="W1865" t="s">
        <v>1960</v>
      </c>
      <c r="X1865" s="1">
        <v>51494</v>
      </c>
    </row>
    <row r="1866" spans="1:24">
      <c r="A1866" t="s">
        <v>2830</v>
      </c>
      <c r="B1866" t="s">
        <v>2849</v>
      </c>
      <c r="C1866" t="s">
        <v>2353</v>
      </c>
      <c r="D1866" t="s">
        <v>2119</v>
      </c>
      <c r="E1866" t="s">
        <v>2533</v>
      </c>
      <c r="F1866" t="s">
        <v>3231</v>
      </c>
      <c r="G1866" t="s">
        <v>3238</v>
      </c>
      <c r="H1866">
        <v>13999</v>
      </c>
      <c r="I1866" t="s">
        <v>3255</v>
      </c>
      <c r="J1866" s="1">
        <v>44189</v>
      </c>
      <c r="K1866" s="1">
        <v>44189</v>
      </c>
      <c r="L1866">
        <v>52035452840000</v>
      </c>
      <c r="M1866" t="s">
        <v>3863</v>
      </c>
      <c r="N1866" s="1">
        <v>44196</v>
      </c>
      <c r="O1866" t="str">
        <f t="shared" si="61"/>
        <v>정상</v>
      </c>
      <c r="P1866" t="str">
        <f t="shared" si="62"/>
        <v>엠피상동</v>
      </c>
      <c r="Q1866" t="s">
        <v>1954</v>
      </c>
      <c r="R1866"/>
      <c r="S1866"/>
      <c r="T1866"/>
      <c r="U1866"/>
      <c r="V1866"/>
      <c r="W1866" t="s">
        <v>1958</v>
      </c>
      <c r="X1866" s="1">
        <v>51494</v>
      </c>
    </row>
    <row r="1867" spans="1:24">
      <c r="A1867" t="s">
        <v>2830</v>
      </c>
      <c r="B1867" t="s">
        <v>2847</v>
      </c>
      <c r="C1867" t="s">
        <v>2353</v>
      </c>
      <c r="D1867" t="s">
        <v>2119</v>
      </c>
      <c r="E1867" t="s">
        <v>3128</v>
      </c>
      <c r="F1867" t="s">
        <v>2177</v>
      </c>
      <c r="G1867" t="s">
        <v>3238</v>
      </c>
      <c r="H1867">
        <v>11316</v>
      </c>
      <c r="I1867" t="s">
        <v>3255</v>
      </c>
      <c r="J1867" s="1">
        <v>44189</v>
      </c>
      <c r="K1867" s="1">
        <v>44189</v>
      </c>
      <c r="L1867">
        <v>52035451960000</v>
      </c>
      <c r="M1867" t="s">
        <v>3863</v>
      </c>
      <c r="N1867" s="1">
        <v>44196</v>
      </c>
      <c r="O1867" t="str">
        <f t="shared" si="61"/>
        <v>정상</v>
      </c>
      <c r="P1867" t="str">
        <f t="shared" si="62"/>
        <v>엠피상동</v>
      </c>
      <c r="Q1867" t="s">
        <v>1954</v>
      </c>
      <c r="R1867"/>
      <c r="S1867"/>
      <c r="T1867"/>
      <c r="U1867"/>
      <c r="V1867"/>
      <c r="W1867" t="s">
        <v>3870</v>
      </c>
      <c r="X1867" s="1">
        <v>51494</v>
      </c>
    </row>
    <row r="1868" spans="1:24">
      <c r="A1868" t="s">
        <v>2832</v>
      </c>
      <c r="B1868" t="s">
        <v>2865</v>
      </c>
      <c r="C1868"/>
      <c r="D1868" t="s">
        <v>2099</v>
      </c>
      <c r="E1868" t="s">
        <v>2568</v>
      </c>
      <c r="F1868" t="s">
        <v>3234</v>
      </c>
      <c r="G1868" t="s">
        <v>3238</v>
      </c>
      <c r="H1868">
        <v>58000</v>
      </c>
      <c r="I1868" t="s">
        <v>3255</v>
      </c>
      <c r="J1868" s="1">
        <v>44189</v>
      </c>
      <c r="K1868" s="1">
        <v>44189</v>
      </c>
      <c r="L1868">
        <v>52035481610000</v>
      </c>
      <c r="M1868" t="s">
        <v>3863</v>
      </c>
      <c r="N1868" s="1">
        <v>44196</v>
      </c>
      <c r="O1868" t="str">
        <f t="shared" si="61"/>
        <v>정상</v>
      </c>
      <c r="P1868" t="str">
        <f t="shared" si="62"/>
        <v>엠피제이엔제이</v>
      </c>
      <c r="Q1868" t="s">
        <v>1954</v>
      </c>
      <c r="R1868"/>
      <c r="S1868"/>
      <c r="T1868"/>
      <c r="U1868"/>
      <c r="V1868"/>
      <c r="W1868" t="s">
        <v>1958</v>
      </c>
      <c r="X1868" s="1">
        <v>51494</v>
      </c>
    </row>
    <row r="1869" spans="1:24">
      <c r="A1869" t="s">
        <v>2819</v>
      </c>
      <c r="B1869" t="s">
        <v>2848</v>
      </c>
      <c r="C1869" t="s">
        <v>2237</v>
      </c>
      <c r="D1869" t="s">
        <v>2095</v>
      </c>
      <c r="E1869" t="s">
        <v>3184</v>
      </c>
      <c r="F1869" t="s">
        <v>3231</v>
      </c>
      <c r="G1869" t="s">
        <v>3238</v>
      </c>
      <c r="H1869">
        <v>159388</v>
      </c>
      <c r="I1869" t="s">
        <v>3255</v>
      </c>
      <c r="J1869" s="1">
        <v>44189</v>
      </c>
      <c r="K1869" s="1">
        <v>44189</v>
      </c>
      <c r="L1869">
        <v>20200556261</v>
      </c>
      <c r="M1869" t="s">
        <v>3863</v>
      </c>
      <c r="N1869" s="1">
        <v>44196</v>
      </c>
      <c r="O1869" t="str">
        <f t="shared" si="61"/>
        <v>정상</v>
      </c>
      <c r="P1869" t="str">
        <f t="shared" si="62"/>
        <v>엠피의정부</v>
      </c>
      <c r="Q1869" t="s">
        <v>1954</v>
      </c>
      <c r="R1869"/>
      <c r="S1869"/>
      <c r="T1869"/>
      <c r="U1869"/>
      <c r="V1869"/>
      <c r="W1869" t="s">
        <v>3870</v>
      </c>
      <c r="X1869" s="1">
        <v>61721</v>
      </c>
    </row>
    <row r="1870" spans="1:24">
      <c r="A1870" t="s">
        <v>2816</v>
      </c>
      <c r="B1870" t="s">
        <v>2850</v>
      </c>
      <c r="C1870" t="s">
        <v>2890</v>
      </c>
      <c r="D1870" t="s">
        <v>2037</v>
      </c>
      <c r="E1870" t="s">
        <v>2149</v>
      </c>
      <c r="F1870" t="s">
        <v>3234</v>
      </c>
      <c r="G1870" t="s">
        <v>3238</v>
      </c>
      <c r="H1870">
        <v>11380</v>
      </c>
      <c r="I1870" t="s">
        <v>3255</v>
      </c>
      <c r="J1870" s="1">
        <v>44189</v>
      </c>
      <c r="K1870" s="1">
        <v>44189</v>
      </c>
      <c r="L1870" t="s">
        <v>3375</v>
      </c>
      <c r="M1870" t="s">
        <v>3867</v>
      </c>
      <c r="N1870" s="1">
        <v>44196</v>
      </c>
      <c r="O1870" t="str">
        <f t="shared" si="61"/>
        <v>정상</v>
      </c>
      <c r="P1870" t="s">
        <v>6821</v>
      </c>
      <c r="Q1870" t="s">
        <v>1954</v>
      </c>
      <c r="R1870"/>
      <c r="S1870"/>
      <c r="T1870"/>
      <c r="U1870"/>
      <c r="V1870"/>
      <c r="W1870" t="s">
        <v>1960</v>
      </c>
      <c r="X1870" s="1">
        <v>51494</v>
      </c>
    </row>
    <row r="1871" spans="1:24">
      <c r="A1871" t="s">
        <v>2809</v>
      </c>
      <c r="B1871" t="s">
        <v>2845</v>
      </c>
      <c r="C1871" t="s">
        <v>2901</v>
      </c>
      <c r="D1871" t="s">
        <v>2121</v>
      </c>
      <c r="E1871" t="s">
        <v>3144</v>
      </c>
      <c r="F1871" t="s">
        <v>3236</v>
      </c>
      <c r="G1871" t="s">
        <v>3238</v>
      </c>
      <c r="H1871">
        <v>79830</v>
      </c>
      <c r="I1871" t="s">
        <v>3255</v>
      </c>
      <c r="J1871" s="1">
        <v>44189</v>
      </c>
      <c r="K1871" s="1">
        <v>44189</v>
      </c>
      <c r="L1871" t="s">
        <v>3376</v>
      </c>
      <c r="M1871" t="s">
        <v>3864</v>
      </c>
      <c r="N1871" s="1">
        <v>44196</v>
      </c>
      <c r="O1871" t="str">
        <f t="shared" si="61"/>
        <v>정상</v>
      </c>
      <c r="P1871" t="str">
        <f t="shared" si="62"/>
        <v>엠피피스토스</v>
      </c>
      <c r="Q1871" t="s">
        <v>1954</v>
      </c>
      <c r="R1871"/>
      <c r="S1871"/>
      <c r="T1871"/>
      <c r="U1871"/>
      <c r="V1871"/>
      <c r="W1871" t="s">
        <v>1960</v>
      </c>
      <c r="X1871" s="1">
        <v>72313</v>
      </c>
    </row>
    <row r="1872" spans="1:24">
      <c r="A1872" t="s">
        <v>2812</v>
      </c>
      <c r="B1872" t="s">
        <v>2847</v>
      </c>
      <c r="C1872" t="s">
        <v>2353</v>
      </c>
      <c r="D1872" t="s">
        <v>3025</v>
      </c>
      <c r="E1872" t="s">
        <v>3147</v>
      </c>
      <c r="F1872" t="s">
        <v>3232</v>
      </c>
      <c r="G1872" t="s">
        <v>3238</v>
      </c>
      <c r="H1872">
        <v>58050</v>
      </c>
      <c r="I1872" t="s">
        <v>3255</v>
      </c>
      <c r="J1872" s="1">
        <v>44189</v>
      </c>
      <c r="K1872" s="1">
        <v>44189</v>
      </c>
      <c r="L1872" t="s">
        <v>3377</v>
      </c>
      <c r="M1872" t="s">
        <v>3864</v>
      </c>
      <c r="N1872" s="1">
        <v>44196</v>
      </c>
      <c r="O1872" t="str">
        <f t="shared" si="61"/>
        <v>정상</v>
      </c>
      <c r="P1872" t="str">
        <f t="shared" si="62"/>
        <v>엠피상동</v>
      </c>
      <c r="Q1872" t="s">
        <v>1954</v>
      </c>
      <c r="R1872"/>
      <c r="S1872"/>
      <c r="T1872"/>
      <c r="U1872"/>
      <c r="V1872"/>
      <c r="W1872" t="s">
        <v>1958</v>
      </c>
      <c r="X1872" s="1">
        <v>67565</v>
      </c>
    </row>
    <row r="1873" spans="1:24">
      <c r="A1873" t="s">
        <v>2825</v>
      </c>
      <c r="B1873" t="s">
        <v>2860</v>
      </c>
      <c r="C1873" t="s">
        <v>1980</v>
      </c>
      <c r="D1873" t="s">
        <v>3026</v>
      </c>
      <c r="E1873" t="s">
        <v>3136</v>
      </c>
      <c r="F1873" t="s">
        <v>3233</v>
      </c>
      <c r="G1873" t="s">
        <v>3238</v>
      </c>
      <c r="H1873">
        <v>16100</v>
      </c>
      <c r="I1873" t="s">
        <v>3255</v>
      </c>
      <c r="J1873" s="1">
        <v>44188</v>
      </c>
      <c r="K1873" s="1">
        <v>44188</v>
      </c>
      <c r="L1873">
        <v>20206878505</v>
      </c>
      <c r="M1873" t="s">
        <v>3863</v>
      </c>
      <c r="N1873" s="1">
        <v>44196</v>
      </c>
      <c r="O1873" t="str">
        <f t="shared" si="61"/>
        <v>정상</v>
      </c>
      <c r="P1873" t="str">
        <f t="shared" si="62"/>
        <v>엠피가온</v>
      </c>
      <c r="Q1873" t="s">
        <v>1954</v>
      </c>
      <c r="R1873"/>
      <c r="S1873"/>
      <c r="T1873"/>
      <c r="U1873"/>
      <c r="V1873"/>
      <c r="W1873" t="s">
        <v>3870</v>
      </c>
      <c r="X1873"/>
    </row>
    <row r="1874" spans="1:24">
      <c r="A1874" t="s">
        <v>2817</v>
      </c>
      <c r="B1874" t="s">
        <v>2852</v>
      </c>
      <c r="C1874" t="s">
        <v>2928</v>
      </c>
      <c r="D1874" t="s">
        <v>2976</v>
      </c>
      <c r="E1874" t="s">
        <v>3149</v>
      </c>
      <c r="F1874" t="s">
        <v>3231</v>
      </c>
      <c r="G1874" t="s">
        <v>3238</v>
      </c>
      <c r="H1874">
        <v>33509</v>
      </c>
      <c r="I1874" t="s">
        <v>3255</v>
      </c>
      <c r="J1874" s="1">
        <v>44188</v>
      </c>
      <c r="K1874" s="1">
        <v>44188</v>
      </c>
      <c r="L1874">
        <v>20206872520</v>
      </c>
      <c r="M1874" t="s">
        <v>3863</v>
      </c>
      <c r="N1874" s="1">
        <v>44196</v>
      </c>
      <c r="O1874" t="str">
        <f t="shared" si="61"/>
        <v>정상</v>
      </c>
      <c r="P1874" t="s">
        <v>6831</v>
      </c>
      <c r="Q1874" t="s">
        <v>1954</v>
      </c>
      <c r="R1874"/>
      <c r="S1874"/>
      <c r="T1874"/>
      <c r="U1874"/>
      <c r="V1874"/>
      <c r="W1874" t="s">
        <v>1958</v>
      </c>
      <c r="X1874"/>
    </row>
    <row r="1875" spans="1:24">
      <c r="A1875" t="s">
        <v>2813</v>
      </c>
      <c r="B1875" t="s">
        <v>2870</v>
      </c>
      <c r="C1875" t="s">
        <v>2888</v>
      </c>
      <c r="D1875" t="s">
        <v>2048</v>
      </c>
      <c r="E1875" t="s">
        <v>2499</v>
      </c>
      <c r="F1875" t="s">
        <v>3230</v>
      </c>
      <c r="G1875" t="s">
        <v>3238</v>
      </c>
      <c r="H1875">
        <v>67000</v>
      </c>
      <c r="I1875" t="s">
        <v>3255</v>
      </c>
      <c r="J1875" s="1">
        <v>44188</v>
      </c>
      <c r="K1875" s="1">
        <v>44188</v>
      </c>
      <c r="L1875">
        <v>20206881623</v>
      </c>
      <c r="M1875" t="s">
        <v>3865</v>
      </c>
      <c r="N1875" s="1">
        <v>44196</v>
      </c>
      <c r="O1875" t="str">
        <f t="shared" si="61"/>
        <v>정상</v>
      </c>
      <c r="P1875" t="str">
        <f t="shared" si="62"/>
        <v>엠피송내</v>
      </c>
      <c r="Q1875" t="s">
        <v>1954</v>
      </c>
      <c r="R1875"/>
      <c r="S1875"/>
      <c r="T1875"/>
      <c r="U1875"/>
      <c r="V1875"/>
      <c r="W1875" t="s">
        <v>1958</v>
      </c>
      <c r="X1875"/>
    </row>
    <row r="1876" spans="1:24">
      <c r="A1876" t="s">
        <v>2813</v>
      </c>
      <c r="B1876" t="s">
        <v>2846</v>
      </c>
      <c r="C1876" t="s">
        <v>2236</v>
      </c>
      <c r="D1876" t="s">
        <v>2056</v>
      </c>
      <c r="E1876" t="s">
        <v>3159</v>
      </c>
      <c r="F1876" t="s">
        <v>3234</v>
      </c>
      <c r="G1876" t="s">
        <v>3238</v>
      </c>
      <c r="H1876">
        <v>10000</v>
      </c>
      <c r="I1876" t="s">
        <v>3255</v>
      </c>
      <c r="J1876" s="1">
        <v>44188</v>
      </c>
      <c r="K1876" s="1">
        <v>44188</v>
      </c>
      <c r="L1876">
        <v>20206885798</v>
      </c>
      <c r="M1876" t="s">
        <v>3863</v>
      </c>
      <c r="N1876" s="1">
        <v>44196</v>
      </c>
      <c r="O1876" t="str">
        <f t="shared" si="61"/>
        <v>정상</v>
      </c>
      <c r="P1876" t="str">
        <f t="shared" si="62"/>
        <v>엠피송내</v>
      </c>
      <c r="Q1876" t="s">
        <v>1954</v>
      </c>
      <c r="R1876"/>
      <c r="S1876"/>
      <c r="T1876"/>
      <c r="U1876"/>
      <c r="V1876"/>
      <c r="W1876" t="s">
        <v>1958</v>
      </c>
      <c r="X1876"/>
    </row>
    <row r="1877" spans="1:24">
      <c r="A1877" t="s">
        <v>2810</v>
      </c>
      <c r="B1877" t="s">
        <v>2846</v>
      </c>
      <c r="C1877" t="s">
        <v>2364</v>
      </c>
      <c r="D1877" t="s">
        <v>2971</v>
      </c>
      <c r="E1877" t="s">
        <v>2497</v>
      </c>
      <c r="F1877" t="s">
        <v>3231</v>
      </c>
      <c r="G1877" t="s">
        <v>3241</v>
      </c>
      <c r="H1877">
        <v>85000</v>
      </c>
      <c r="I1877" t="s">
        <v>3256</v>
      </c>
      <c r="J1877" s="1">
        <v>44188</v>
      </c>
      <c r="K1877" s="1">
        <v>44204</v>
      </c>
      <c r="L1877">
        <v>20206870492</v>
      </c>
      <c r="M1877" t="s">
        <v>3865</v>
      </c>
      <c r="N1877" s="1">
        <v>44196</v>
      </c>
      <c r="O1877" t="str">
        <f t="shared" si="61"/>
        <v>정상2</v>
      </c>
      <c r="P1877" t="str">
        <f t="shared" si="62"/>
        <v>엠피송내</v>
      </c>
      <c r="Q1877" t="s">
        <v>1952</v>
      </c>
      <c r="R1877"/>
      <c r="S1877"/>
      <c r="T1877"/>
      <c r="U1877"/>
      <c r="V1877"/>
      <c r="W1877" t="s">
        <v>1958</v>
      </c>
      <c r="X1877"/>
    </row>
    <row r="1878" spans="1:24">
      <c r="A1878" t="s">
        <v>2825</v>
      </c>
      <c r="B1878" t="s">
        <v>2860</v>
      </c>
      <c r="C1878" t="s">
        <v>2239</v>
      </c>
      <c r="D1878" t="s">
        <v>3016</v>
      </c>
      <c r="E1878" t="s">
        <v>3139</v>
      </c>
      <c r="F1878" t="s">
        <v>3237</v>
      </c>
      <c r="G1878" t="s">
        <v>3239</v>
      </c>
      <c r="H1878">
        <v>15349</v>
      </c>
      <c r="I1878" t="s">
        <v>3255</v>
      </c>
      <c r="J1878" s="1">
        <v>44188</v>
      </c>
      <c r="K1878" s="1">
        <v>44188</v>
      </c>
      <c r="L1878">
        <v>20206878671</v>
      </c>
      <c r="M1878" t="s">
        <v>3863</v>
      </c>
      <c r="N1878" s="1">
        <v>44196</v>
      </c>
      <c r="O1878" t="str">
        <f t="shared" si="61"/>
        <v>정상</v>
      </c>
      <c r="P1878" t="str">
        <f t="shared" si="62"/>
        <v>엠피가온</v>
      </c>
      <c r="Q1878" t="s">
        <v>1952</v>
      </c>
      <c r="R1878"/>
      <c r="S1878"/>
      <c r="T1878"/>
      <c r="U1878"/>
      <c r="V1878"/>
      <c r="W1878" t="s">
        <v>1958</v>
      </c>
      <c r="X1878"/>
    </row>
    <row r="1879" spans="1:24">
      <c r="A1879" t="s">
        <v>2809</v>
      </c>
      <c r="B1879" t="s">
        <v>2845</v>
      </c>
      <c r="C1879" t="s">
        <v>2901</v>
      </c>
      <c r="D1879" t="s">
        <v>2996</v>
      </c>
      <c r="E1879" t="s">
        <v>2602</v>
      </c>
      <c r="F1879" t="s">
        <v>3237</v>
      </c>
      <c r="G1879" t="s">
        <v>3238</v>
      </c>
      <c r="H1879">
        <v>51960</v>
      </c>
      <c r="I1879" t="s">
        <v>3255</v>
      </c>
      <c r="J1879" s="1">
        <v>44188</v>
      </c>
      <c r="K1879" s="1">
        <v>44188</v>
      </c>
      <c r="L1879">
        <v>320203147945</v>
      </c>
      <c r="M1879" t="s">
        <v>3864</v>
      </c>
      <c r="N1879" s="1">
        <v>44196</v>
      </c>
      <c r="O1879" t="str">
        <f t="shared" si="61"/>
        <v>정상</v>
      </c>
      <c r="P1879" t="str">
        <f t="shared" si="62"/>
        <v>엠피피스토스</v>
      </c>
      <c r="Q1879" t="s">
        <v>1954</v>
      </c>
      <c r="R1879"/>
      <c r="S1879"/>
      <c r="T1879"/>
      <c r="U1879"/>
      <c r="V1879"/>
      <c r="W1879" t="s">
        <v>1960</v>
      </c>
      <c r="X1879" s="1">
        <v>73407</v>
      </c>
    </row>
    <row r="1880" spans="1:24">
      <c r="A1880" t="s">
        <v>2809</v>
      </c>
      <c r="B1880" t="s">
        <v>2845</v>
      </c>
      <c r="C1880" t="s">
        <v>2341</v>
      </c>
      <c r="D1880" t="s">
        <v>2996</v>
      </c>
      <c r="E1880" t="s">
        <v>2504</v>
      </c>
      <c r="F1880" t="s">
        <v>3233</v>
      </c>
      <c r="G1880" t="s">
        <v>3238</v>
      </c>
      <c r="H1880">
        <v>51810</v>
      </c>
      <c r="I1880" t="s">
        <v>3255</v>
      </c>
      <c r="J1880" s="1">
        <v>44188</v>
      </c>
      <c r="K1880" s="1">
        <v>44188</v>
      </c>
      <c r="L1880">
        <v>320203148120</v>
      </c>
      <c r="M1880" t="s">
        <v>3864</v>
      </c>
      <c r="N1880" s="1">
        <v>44196</v>
      </c>
      <c r="O1880" t="str">
        <f t="shared" si="61"/>
        <v>정상</v>
      </c>
      <c r="P1880" t="str">
        <f t="shared" si="62"/>
        <v>엠피피스토스</v>
      </c>
      <c r="Q1880" t="s">
        <v>1954</v>
      </c>
      <c r="R1880"/>
      <c r="S1880"/>
      <c r="T1880"/>
      <c r="U1880"/>
      <c r="V1880"/>
      <c r="W1880" t="s">
        <v>1958</v>
      </c>
      <c r="X1880" s="1">
        <v>72677</v>
      </c>
    </row>
    <row r="1881" spans="1:24">
      <c r="A1881" t="s">
        <v>2825</v>
      </c>
      <c r="B1881" t="s">
        <v>2860</v>
      </c>
      <c r="C1881" t="s">
        <v>2919</v>
      </c>
      <c r="D1881" t="s">
        <v>2462</v>
      </c>
      <c r="E1881" t="s">
        <v>2505</v>
      </c>
      <c r="F1881" t="s">
        <v>3235</v>
      </c>
      <c r="G1881" t="s">
        <v>3238</v>
      </c>
      <c r="H1881">
        <v>56660</v>
      </c>
      <c r="I1881" t="s">
        <v>3255</v>
      </c>
      <c r="J1881" s="1">
        <v>44188</v>
      </c>
      <c r="K1881" s="1">
        <v>44188</v>
      </c>
      <c r="L1881">
        <v>320203142158</v>
      </c>
      <c r="M1881" t="s">
        <v>3863</v>
      </c>
      <c r="N1881" s="1">
        <v>44196</v>
      </c>
      <c r="O1881" t="str">
        <f t="shared" si="61"/>
        <v>정상</v>
      </c>
      <c r="P1881" t="str">
        <f t="shared" si="62"/>
        <v>엠피가온</v>
      </c>
      <c r="Q1881" t="s">
        <v>1954</v>
      </c>
      <c r="R1881"/>
      <c r="S1881"/>
      <c r="T1881"/>
      <c r="U1881"/>
      <c r="V1881"/>
      <c r="W1881" t="s">
        <v>1960</v>
      </c>
      <c r="X1881" s="1">
        <v>71216</v>
      </c>
    </row>
    <row r="1882" spans="1:24">
      <c r="A1882" t="s">
        <v>995</v>
      </c>
      <c r="B1882" t="s">
        <v>2845</v>
      </c>
      <c r="C1882" t="s">
        <v>2358</v>
      </c>
      <c r="D1882" t="s">
        <v>2128</v>
      </c>
      <c r="E1882" t="s">
        <v>2623</v>
      </c>
      <c r="F1882" t="s">
        <v>2177</v>
      </c>
      <c r="G1882" t="s">
        <v>3239</v>
      </c>
      <c r="H1882">
        <v>32157</v>
      </c>
      <c r="I1882" t="s">
        <v>3255</v>
      </c>
      <c r="J1882" s="1">
        <v>44188</v>
      </c>
      <c r="K1882" s="1">
        <v>44188</v>
      </c>
      <c r="L1882">
        <v>42042231580000</v>
      </c>
      <c r="M1882" t="s">
        <v>3863</v>
      </c>
      <c r="N1882" s="1">
        <v>44196</v>
      </c>
      <c r="O1882" t="str">
        <f t="shared" si="61"/>
        <v>정상</v>
      </c>
      <c r="P1882" t="str">
        <f t="shared" si="62"/>
        <v>엠피피스토스</v>
      </c>
      <c r="Q1882" t="s">
        <v>1954</v>
      </c>
      <c r="R1882"/>
      <c r="S1882"/>
      <c r="T1882"/>
      <c r="U1882"/>
      <c r="V1882"/>
      <c r="W1882" t="s">
        <v>3870</v>
      </c>
      <c r="X1882"/>
    </row>
    <row r="1883" spans="1:24">
      <c r="A1883" t="s">
        <v>2821</v>
      </c>
      <c r="B1883" t="s">
        <v>2860</v>
      </c>
      <c r="C1883" t="s">
        <v>2239</v>
      </c>
      <c r="D1883" t="s">
        <v>2462</v>
      </c>
      <c r="E1883" t="s">
        <v>2617</v>
      </c>
      <c r="F1883" t="s">
        <v>3231</v>
      </c>
      <c r="G1883" t="s">
        <v>3238</v>
      </c>
      <c r="H1883">
        <v>16880</v>
      </c>
      <c r="I1883" t="s">
        <v>3255</v>
      </c>
      <c r="J1883" s="1">
        <v>44188</v>
      </c>
      <c r="K1883" s="1">
        <v>44188</v>
      </c>
      <c r="L1883">
        <v>42045647130000</v>
      </c>
      <c r="M1883" t="s">
        <v>3863</v>
      </c>
      <c r="N1883" s="1">
        <v>44196</v>
      </c>
      <c r="O1883" t="str">
        <f t="shared" si="61"/>
        <v>정상</v>
      </c>
      <c r="P1883" t="str">
        <f t="shared" si="62"/>
        <v>엠피가온</v>
      </c>
      <c r="Q1883" t="s">
        <v>1954</v>
      </c>
      <c r="R1883"/>
      <c r="S1883"/>
      <c r="T1883"/>
      <c r="U1883"/>
      <c r="V1883"/>
      <c r="W1883" t="s">
        <v>1958</v>
      </c>
      <c r="X1883" s="1">
        <v>47840</v>
      </c>
    </row>
    <row r="1884" spans="1:24">
      <c r="A1884" t="s">
        <v>2316</v>
      </c>
      <c r="B1884" t="s">
        <v>2871</v>
      </c>
      <c r="C1884" t="s">
        <v>2903</v>
      </c>
      <c r="D1884" t="s">
        <v>2101</v>
      </c>
      <c r="E1884" t="s">
        <v>3150</v>
      </c>
      <c r="F1884" t="s">
        <v>3234</v>
      </c>
      <c r="G1884" t="s">
        <v>3238</v>
      </c>
      <c r="H1884">
        <v>28000</v>
      </c>
      <c r="I1884" t="s">
        <v>3255</v>
      </c>
      <c r="J1884" s="1">
        <v>44188</v>
      </c>
      <c r="K1884" s="1">
        <v>44188</v>
      </c>
      <c r="L1884" t="s">
        <v>3378</v>
      </c>
      <c r="M1884" t="s">
        <v>3863</v>
      </c>
      <c r="N1884" s="1">
        <v>44196</v>
      </c>
      <c r="O1884" t="str">
        <f t="shared" si="61"/>
        <v>정상</v>
      </c>
      <c r="P1884" t="str">
        <f t="shared" si="62"/>
        <v>엠피조은</v>
      </c>
      <c r="Q1884" t="s">
        <v>1954</v>
      </c>
      <c r="R1884"/>
      <c r="S1884"/>
      <c r="T1884"/>
      <c r="U1884"/>
      <c r="V1884"/>
      <c r="W1884" t="s">
        <v>1958</v>
      </c>
      <c r="X1884"/>
    </row>
    <row r="1885" spans="1:24">
      <c r="A1885" t="s">
        <v>2811</v>
      </c>
      <c r="B1885" t="s">
        <v>2845</v>
      </c>
      <c r="C1885" t="s">
        <v>2358</v>
      </c>
      <c r="D1885" t="s">
        <v>3027</v>
      </c>
      <c r="E1885" t="s">
        <v>3151</v>
      </c>
      <c r="F1885" t="s">
        <v>3235</v>
      </c>
      <c r="G1885" t="s">
        <v>3238</v>
      </c>
      <c r="H1885">
        <v>39000</v>
      </c>
      <c r="I1885" t="s">
        <v>3255</v>
      </c>
      <c r="J1885" s="1">
        <v>44188</v>
      </c>
      <c r="K1885" s="1">
        <v>44188</v>
      </c>
      <c r="L1885" t="s">
        <v>3379</v>
      </c>
      <c r="M1885" t="s">
        <v>3863</v>
      </c>
      <c r="N1885" s="1">
        <v>44196</v>
      </c>
      <c r="O1885" t="str">
        <f t="shared" si="61"/>
        <v>정상</v>
      </c>
      <c r="P1885" t="str">
        <f t="shared" si="62"/>
        <v>엠피피스토스</v>
      </c>
      <c r="Q1885" t="s">
        <v>1954</v>
      </c>
      <c r="R1885"/>
      <c r="S1885"/>
      <c r="T1885"/>
      <c r="U1885"/>
      <c r="V1885"/>
      <c r="W1885" t="s">
        <v>1958</v>
      </c>
      <c r="X1885"/>
    </row>
    <row r="1886" spans="1:24">
      <c r="A1886" t="s">
        <v>2821</v>
      </c>
      <c r="B1886" t="s">
        <v>2860</v>
      </c>
      <c r="C1886" t="s">
        <v>2239</v>
      </c>
      <c r="D1886" t="s">
        <v>3028</v>
      </c>
      <c r="E1886" t="s">
        <v>2532</v>
      </c>
      <c r="F1886" t="s">
        <v>3233</v>
      </c>
      <c r="G1886" t="s">
        <v>3238</v>
      </c>
      <c r="H1886">
        <v>55230</v>
      </c>
      <c r="I1886" t="s">
        <v>3255</v>
      </c>
      <c r="J1886" s="1">
        <v>44188</v>
      </c>
      <c r="K1886" s="1">
        <v>44188</v>
      </c>
      <c r="L1886" t="s">
        <v>3380</v>
      </c>
      <c r="M1886" t="s">
        <v>3863</v>
      </c>
      <c r="N1886" s="1">
        <v>44196</v>
      </c>
      <c r="O1886" t="str">
        <f t="shared" si="61"/>
        <v>정상</v>
      </c>
      <c r="P1886" t="str">
        <f t="shared" si="62"/>
        <v>엠피가온</v>
      </c>
      <c r="Q1886" t="s">
        <v>1954</v>
      </c>
      <c r="R1886"/>
      <c r="S1886"/>
      <c r="T1886"/>
      <c r="U1886"/>
      <c r="V1886"/>
      <c r="W1886" t="s">
        <v>1958</v>
      </c>
      <c r="X1886"/>
    </row>
    <row r="1887" spans="1:24">
      <c r="A1887" t="s">
        <v>2813</v>
      </c>
      <c r="B1887"/>
      <c r="C1887"/>
      <c r="D1887" t="s">
        <v>2000</v>
      </c>
      <c r="E1887" t="s">
        <v>2532</v>
      </c>
      <c r="F1887" t="s">
        <v>3233</v>
      </c>
      <c r="G1887" t="s">
        <v>3238</v>
      </c>
      <c r="H1887">
        <v>35900</v>
      </c>
      <c r="I1887" t="s">
        <v>3256</v>
      </c>
      <c r="J1887" s="1">
        <v>44188</v>
      </c>
      <c r="K1887" s="1">
        <v>44216</v>
      </c>
      <c r="L1887" t="s">
        <v>3381</v>
      </c>
      <c r="M1887" t="s">
        <v>3863</v>
      </c>
      <c r="N1887" s="1">
        <v>44196</v>
      </c>
      <c r="O1887" t="str">
        <f t="shared" si="61"/>
        <v>정상2</v>
      </c>
      <c r="P1887" t="str">
        <f t="shared" si="62"/>
        <v>엠피송내</v>
      </c>
      <c r="Q1887" t="s">
        <v>1954</v>
      </c>
      <c r="R1887"/>
      <c r="S1887"/>
      <c r="T1887"/>
      <c r="U1887"/>
      <c r="V1887"/>
      <c r="W1887" t="s">
        <v>3870</v>
      </c>
      <c r="X1887"/>
    </row>
    <row r="1888" spans="1:24">
      <c r="A1888" t="s">
        <v>2809</v>
      </c>
      <c r="B1888" t="s">
        <v>2845</v>
      </c>
      <c r="C1888" t="s">
        <v>2906</v>
      </c>
      <c r="D1888" t="s">
        <v>2996</v>
      </c>
      <c r="E1888" t="s">
        <v>2149</v>
      </c>
      <c r="F1888" t="s">
        <v>2177</v>
      </c>
      <c r="G1888" t="s">
        <v>3240</v>
      </c>
      <c r="H1888">
        <v>37560</v>
      </c>
      <c r="I1888" t="s">
        <v>3255</v>
      </c>
      <c r="J1888" s="1">
        <v>44188</v>
      </c>
      <c r="K1888" s="1">
        <v>44188</v>
      </c>
      <c r="L1888" t="s">
        <v>3382</v>
      </c>
      <c r="M1888" t="s">
        <v>3863</v>
      </c>
      <c r="N1888" s="1">
        <v>44196</v>
      </c>
      <c r="O1888" t="str">
        <f t="shared" si="61"/>
        <v>정상</v>
      </c>
      <c r="P1888" t="str">
        <f t="shared" si="62"/>
        <v>엠피피스토스</v>
      </c>
      <c r="Q1888" t="s">
        <v>1954</v>
      </c>
      <c r="R1888"/>
      <c r="S1888"/>
      <c r="T1888"/>
      <c r="U1888"/>
      <c r="V1888"/>
      <c r="W1888" t="s">
        <v>3870</v>
      </c>
      <c r="X1888" s="1">
        <v>51493</v>
      </c>
    </row>
    <row r="1889" spans="1:24">
      <c r="A1889" t="s">
        <v>2809</v>
      </c>
      <c r="B1889" t="s">
        <v>2845</v>
      </c>
      <c r="C1889" t="s">
        <v>2341</v>
      </c>
      <c r="D1889" t="s">
        <v>3029</v>
      </c>
      <c r="E1889" t="s">
        <v>2523</v>
      </c>
      <c r="F1889" t="s">
        <v>3231</v>
      </c>
      <c r="G1889" t="s">
        <v>3238</v>
      </c>
      <c r="H1889">
        <v>115000</v>
      </c>
      <c r="I1889" t="s">
        <v>3255</v>
      </c>
      <c r="J1889" s="1">
        <v>44188</v>
      </c>
      <c r="K1889" s="1">
        <v>44188</v>
      </c>
      <c r="L1889" t="s">
        <v>3383</v>
      </c>
      <c r="M1889" t="s">
        <v>3863</v>
      </c>
      <c r="N1889" s="1">
        <v>44196</v>
      </c>
      <c r="O1889" t="str">
        <f t="shared" si="61"/>
        <v>정상</v>
      </c>
      <c r="P1889" t="str">
        <f t="shared" si="62"/>
        <v>엠피피스토스</v>
      </c>
      <c r="Q1889" t="s">
        <v>1954</v>
      </c>
      <c r="R1889"/>
      <c r="S1889"/>
      <c r="T1889"/>
      <c r="U1889"/>
      <c r="V1889"/>
      <c r="W1889" t="s">
        <v>3870</v>
      </c>
      <c r="X1889" s="1">
        <v>51493</v>
      </c>
    </row>
    <row r="1890" spans="1:24">
      <c r="A1890" t="s">
        <v>2811</v>
      </c>
      <c r="B1890" t="s">
        <v>2845</v>
      </c>
      <c r="C1890" t="s">
        <v>2341</v>
      </c>
      <c r="D1890" t="s">
        <v>2121</v>
      </c>
      <c r="E1890" t="s">
        <v>2577</v>
      </c>
      <c r="F1890" t="s">
        <v>3235</v>
      </c>
      <c r="G1890" t="s">
        <v>3238</v>
      </c>
      <c r="H1890">
        <v>107000</v>
      </c>
      <c r="I1890" t="s">
        <v>3255</v>
      </c>
      <c r="J1890" s="1">
        <v>44188</v>
      </c>
      <c r="K1890" s="1">
        <v>44188</v>
      </c>
      <c r="L1890" t="s">
        <v>3384</v>
      </c>
      <c r="M1890" t="s">
        <v>3863</v>
      </c>
      <c r="N1890" s="1">
        <v>44196</v>
      </c>
      <c r="O1890" t="str">
        <f t="shared" si="61"/>
        <v>정상</v>
      </c>
      <c r="P1890" t="str">
        <f t="shared" si="62"/>
        <v>엠피피스토스</v>
      </c>
      <c r="Q1890" t="s">
        <v>1954</v>
      </c>
      <c r="R1890"/>
      <c r="S1890"/>
      <c r="T1890"/>
      <c r="U1890"/>
      <c r="V1890"/>
      <c r="W1890" t="s">
        <v>1958</v>
      </c>
      <c r="X1890" s="1">
        <v>55145</v>
      </c>
    </row>
    <row r="1891" spans="1:24">
      <c r="A1891" t="s">
        <v>2820</v>
      </c>
      <c r="B1891" t="s">
        <v>2859</v>
      </c>
      <c r="C1891" t="s">
        <v>2903</v>
      </c>
      <c r="D1891" t="s">
        <v>2101</v>
      </c>
      <c r="E1891" t="s">
        <v>3144</v>
      </c>
      <c r="F1891" t="s">
        <v>3235</v>
      </c>
      <c r="G1891" t="s">
        <v>3243</v>
      </c>
      <c r="H1891">
        <v>43060</v>
      </c>
      <c r="I1891" t="s">
        <v>3255</v>
      </c>
      <c r="J1891" s="1">
        <v>44188</v>
      </c>
      <c r="K1891" s="1">
        <v>44188</v>
      </c>
      <c r="L1891" t="s">
        <v>3385</v>
      </c>
      <c r="M1891" t="s">
        <v>3863</v>
      </c>
      <c r="N1891" s="1">
        <v>44196</v>
      </c>
      <c r="O1891" t="str">
        <f t="shared" si="61"/>
        <v>정상</v>
      </c>
      <c r="P1891" t="str">
        <f t="shared" si="62"/>
        <v>엠피조은</v>
      </c>
      <c r="Q1891" t="s">
        <v>1954</v>
      </c>
      <c r="R1891"/>
      <c r="S1891"/>
      <c r="T1891"/>
      <c r="U1891"/>
      <c r="V1891"/>
      <c r="W1891" t="s">
        <v>1958</v>
      </c>
      <c r="X1891" s="1">
        <v>45283</v>
      </c>
    </row>
    <row r="1892" spans="1:24">
      <c r="A1892" t="s">
        <v>2811</v>
      </c>
      <c r="B1892" t="s">
        <v>2872</v>
      </c>
      <c r="C1892" t="s">
        <v>2358</v>
      </c>
      <c r="D1892" t="s">
        <v>2985</v>
      </c>
      <c r="E1892" t="s">
        <v>3144</v>
      </c>
      <c r="F1892" t="s">
        <v>3230</v>
      </c>
      <c r="G1892" t="s">
        <v>3238</v>
      </c>
      <c r="H1892">
        <v>58000</v>
      </c>
      <c r="I1892" t="s">
        <v>3255</v>
      </c>
      <c r="J1892" s="1">
        <v>44188</v>
      </c>
      <c r="K1892" s="1">
        <v>44188</v>
      </c>
      <c r="L1892" t="s">
        <v>3386</v>
      </c>
      <c r="M1892" t="s">
        <v>3864</v>
      </c>
      <c r="N1892" s="1">
        <v>44196</v>
      </c>
      <c r="O1892" t="str">
        <f t="shared" si="61"/>
        <v>정상</v>
      </c>
      <c r="P1892" t="str">
        <f t="shared" si="62"/>
        <v>엠피피스토스</v>
      </c>
      <c r="Q1892" t="s">
        <v>1954</v>
      </c>
      <c r="R1892"/>
      <c r="S1892"/>
      <c r="T1892"/>
      <c r="U1892"/>
      <c r="V1892"/>
      <c r="W1892" t="s">
        <v>1958</v>
      </c>
      <c r="X1892" s="1">
        <v>63181</v>
      </c>
    </row>
    <row r="1893" spans="1:24">
      <c r="A1893" t="s">
        <v>2818</v>
      </c>
      <c r="B1893" t="s">
        <v>2857</v>
      </c>
      <c r="C1893" t="s">
        <v>2242</v>
      </c>
      <c r="D1893" t="s">
        <v>2039</v>
      </c>
      <c r="E1893" t="s">
        <v>3185</v>
      </c>
      <c r="F1893" t="s">
        <v>3231</v>
      </c>
      <c r="G1893" t="s">
        <v>3240</v>
      </c>
      <c r="H1893">
        <v>10820</v>
      </c>
      <c r="I1893" t="s">
        <v>3255</v>
      </c>
      <c r="J1893" s="1">
        <v>44188</v>
      </c>
      <c r="K1893" s="1">
        <v>44188</v>
      </c>
      <c r="L1893" t="s">
        <v>3387</v>
      </c>
      <c r="M1893" t="s">
        <v>3863</v>
      </c>
      <c r="N1893" s="1">
        <v>44196</v>
      </c>
      <c r="O1893" t="str">
        <f t="shared" si="61"/>
        <v>정상</v>
      </c>
      <c r="P1893" t="str">
        <f t="shared" si="62"/>
        <v>엠피성공</v>
      </c>
      <c r="Q1893" t="s">
        <v>1954</v>
      </c>
      <c r="R1893"/>
      <c r="S1893"/>
      <c r="T1893"/>
      <c r="U1893"/>
      <c r="V1893"/>
      <c r="W1893" t="s">
        <v>1960</v>
      </c>
      <c r="X1893" s="1">
        <v>55145</v>
      </c>
    </row>
    <row r="1894" spans="1:24">
      <c r="A1894" t="s">
        <v>2812</v>
      </c>
      <c r="B1894" t="s">
        <v>2847</v>
      </c>
      <c r="C1894" t="s">
        <v>2353</v>
      </c>
      <c r="D1894" t="s">
        <v>3030</v>
      </c>
      <c r="E1894" t="s">
        <v>3144</v>
      </c>
      <c r="F1894" t="s">
        <v>3232</v>
      </c>
      <c r="G1894" t="s">
        <v>3241</v>
      </c>
      <c r="H1894">
        <v>52000</v>
      </c>
      <c r="I1894" t="s">
        <v>3255</v>
      </c>
      <c r="J1894" s="1">
        <v>44188</v>
      </c>
      <c r="K1894" s="1">
        <v>44188</v>
      </c>
      <c r="L1894" t="s">
        <v>3388</v>
      </c>
      <c r="M1894" t="s">
        <v>3865</v>
      </c>
      <c r="N1894" s="1">
        <v>44196</v>
      </c>
      <c r="O1894" t="str">
        <f t="shared" si="61"/>
        <v>정상</v>
      </c>
      <c r="P1894" t="str">
        <f t="shared" si="62"/>
        <v>엠피상동</v>
      </c>
      <c r="Q1894" t="s">
        <v>1954</v>
      </c>
      <c r="R1894"/>
      <c r="S1894"/>
      <c r="T1894"/>
      <c r="U1894"/>
      <c r="V1894"/>
      <c r="W1894" t="s">
        <v>1958</v>
      </c>
      <c r="X1894" s="1">
        <v>51493</v>
      </c>
    </row>
    <row r="1895" spans="1:24">
      <c r="A1895" t="s">
        <v>2809</v>
      </c>
      <c r="B1895" t="s">
        <v>2845</v>
      </c>
      <c r="C1895" t="s">
        <v>2341</v>
      </c>
      <c r="D1895" t="s">
        <v>2059</v>
      </c>
      <c r="E1895" t="s">
        <v>2523</v>
      </c>
      <c r="F1895" t="s">
        <v>2177</v>
      </c>
      <c r="G1895" t="s">
        <v>3241</v>
      </c>
      <c r="H1895">
        <v>36000</v>
      </c>
      <c r="I1895" t="s">
        <v>3255</v>
      </c>
      <c r="J1895" s="1">
        <v>44188</v>
      </c>
      <c r="K1895" s="1">
        <v>44188</v>
      </c>
      <c r="L1895" t="s">
        <v>3389</v>
      </c>
      <c r="M1895" t="s">
        <v>3865</v>
      </c>
      <c r="N1895" s="1">
        <v>44196</v>
      </c>
      <c r="O1895" t="str">
        <f t="shared" si="61"/>
        <v>정상</v>
      </c>
      <c r="P1895" t="str">
        <f t="shared" si="62"/>
        <v>엠피피스토스</v>
      </c>
      <c r="Q1895" t="s">
        <v>1954</v>
      </c>
      <c r="R1895"/>
      <c r="S1895"/>
      <c r="T1895"/>
      <c r="U1895"/>
      <c r="V1895"/>
      <c r="W1895" t="s">
        <v>1958</v>
      </c>
      <c r="X1895" s="1">
        <v>55145</v>
      </c>
    </row>
    <row r="1896" spans="1:24">
      <c r="A1896" t="s">
        <v>2809</v>
      </c>
      <c r="B1896" t="s">
        <v>2845</v>
      </c>
      <c r="C1896" t="s">
        <v>2904</v>
      </c>
      <c r="D1896" t="s">
        <v>2996</v>
      </c>
      <c r="E1896" t="s">
        <v>2577</v>
      </c>
      <c r="F1896" t="s">
        <v>3233</v>
      </c>
      <c r="G1896" t="s">
        <v>3238</v>
      </c>
      <c r="H1896">
        <v>52000</v>
      </c>
      <c r="I1896" t="s">
        <v>3255</v>
      </c>
      <c r="J1896" s="1">
        <v>44188</v>
      </c>
      <c r="K1896" s="1">
        <v>44188</v>
      </c>
      <c r="L1896" t="s">
        <v>3390</v>
      </c>
      <c r="M1896" t="s">
        <v>3863</v>
      </c>
      <c r="N1896" s="1">
        <v>44196</v>
      </c>
      <c r="O1896" t="str">
        <f t="shared" si="61"/>
        <v>정상</v>
      </c>
      <c r="P1896" t="str">
        <f t="shared" si="62"/>
        <v>엠피피스토스</v>
      </c>
      <c r="Q1896" t="s">
        <v>1954</v>
      </c>
      <c r="R1896"/>
      <c r="S1896"/>
      <c r="T1896"/>
      <c r="U1896"/>
      <c r="V1896"/>
      <c r="W1896" t="s">
        <v>1958</v>
      </c>
      <c r="X1896" s="1">
        <v>63546</v>
      </c>
    </row>
    <row r="1897" spans="1:24">
      <c r="A1897" t="s">
        <v>2816</v>
      </c>
      <c r="B1897" t="s">
        <v>2850</v>
      </c>
      <c r="C1897" t="s">
        <v>2890</v>
      </c>
      <c r="D1897" t="s">
        <v>2970</v>
      </c>
      <c r="E1897" t="s">
        <v>3155</v>
      </c>
      <c r="F1897" t="s">
        <v>3234</v>
      </c>
      <c r="G1897" t="s">
        <v>3238</v>
      </c>
      <c r="H1897">
        <v>43650</v>
      </c>
      <c r="I1897" t="s">
        <v>3255</v>
      </c>
      <c r="J1897" s="1">
        <v>44188</v>
      </c>
      <c r="K1897" s="1">
        <v>44188</v>
      </c>
      <c r="L1897" t="s">
        <v>3391</v>
      </c>
      <c r="M1897" t="s">
        <v>3866</v>
      </c>
      <c r="N1897" s="1">
        <v>44196</v>
      </c>
      <c r="O1897" t="str">
        <f t="shared" si="61"/>
        <v>정상</v>
      </c>
      <c r="P1897" t="s">
        <v>6821</v>
      </c>
      <c r="Q1897" t="s">
        <v>1954</v>
      </c>
      <c r="R1897"/>
      <c r="S1897"/>
      <c r="T1897"/>
      <c r="U1897"/>
      <c r="V1897"/>
      <c r="W1897" t="s">
        <v>1958</v>
      </c>
      <c r="X1897" s="1">
        <v>79251</v>
      </c>
    </row>
    <row r="1898" spans="1:24">
      <c r="A1898" t="s">
        <v>2835</v>
      </c>
      <c r="B1898"/>
      <c r="C1898"/>
      <c r="D1898" t="s">
        <v>2109</v>
      </c>
      <c r="E1898" t="s">
        <v>2598</v>
      </c>
      <c r="F1898" t="s">
        <v>2177</v>
      </c>
      <c r="G1898" t="s">
        <v>3238</v>
      </c>
      <c r="H1898">
        <v>143144</v>
      </c>
      <c r="I1898" t="s">
        <v>3255</v>
      </c>
      <c r="J1898" s="1">
        <v>44188</v>
      </c>
      <c r="K1898" s="1">
        <v>44188</v>
      </c>
      <c r="L1898" t="s">
        <v>3392</v>
      </c>
      <c r="M1898" t="s">
        <v>3867</v>
      </c>
      <c r="N1898" s="1">
        <v>44196</v>
      </c>
      <c r="O1898" t="str">
        <f t="shared" si="61"/>
        <v>정상</v>
      </c>
      <c r="P1898" t="str">
        <f t="shared" si="62"/>
        <v>엠피레전드</v>
      </c>
      <c r="Q1898" t="s">
        <v>1954</v>
      </c>
      <c r="R1898"/>
      <c r="S1898"/>
      <c r="T1898"/>
      <c r="U1898"/>
      <c r="V1898"/>
      <c r="W1898" t="s">
        <v>3870</v>
      </c>
      <c r="X1898" s="1">
        <v>60624</v>
      </c>
    </row>
    <row r="1899" spans="1:24">
      <c r="A1899" t="s">
        <v>2816</v>
      </c>
      <c r="B1899" t="s">
        <v>2850</v>
      </c>
      <c r="C1899" t="s">
        <v>2347</v>
      </c>
      <c r="D1899" t="s">
        <v>2037</v>
      </c>
      <c r="E1899" t="s">
        <v>2566</v>
      </c>
      <c r="F1899" t="s">
        <v>3230</v>
      </c>
      <c r="G1899" t="s">
        <v>3238</v>
      </c>
      <c r="H1899">
        <v>43650</v>
      </c>
      <c r="I1899" t="s">
        <v>3255</v>
      </c>
      <c r="J1899" s="1">
        <v>44188</v>
      </c>
      <c r="K1899" s="1">
        <v>44188</v>
      </c>
      <c r="L1899" t="s">
        <v>3393</v>
      </c>
      <c r="M1899" t="s">
        <v>3864</v>
      </c>
      <c r="N1899" s="1">
        <v>44196</v>
      </c>
      <c r="O1899" t="str">
        <f t="shared" si="61"/>
        <v>정상</v>
      </c>
      <c r="P1899" t="s">
        <v>6821</v>
      </c>
      <c r="Q1899" t="s">
        <v>3869</v>
      </c>
      <c r="R1899"/>
      <c r="S1899"/>
      <c r="T1899"/>
      <c r="U1899"/>
      <c r="V1899"/>
      <c r="W1899" t="s">
        <v>1958</v>
      </c>
      <c r="X1899" s="1">
        <v>79251</v>
      </c>
    </row>
    <row r="1900" spans="1:24">
      <c r="A1900" t="s">
        <v>2824</v>
      </c>
      <c r="B1900" t="s">
        <v>2845</v>
      </c>
      <c r="C1900" t="s">
        <v>2358</v>
      </c>
      <c r="D1900" t="s">
        <v>2018</v>
      </c>
      <c r="E1900" t="s">
        <v>2172</v>
      </c>
      <c r="F1900" t="s">
        <v>3231</v>
      </c>
      <c r="G1900" t="s">
        <v>3238</v>
      </c>
      <c r="H1900">
        <v>102023</v>
      </c>
      <c r="I1900" t="s">
        <v>3255</v>
      </c>
      <c r="J1900" s="1">
        <v>44188</v>
      </c>
      <c r="K1900" s="1">
        <v>44188</v>
      </c>
      <c r="L1900" t="s">
        <v>3394</v>
      </c>
      <c r="M1900" t="s">
        <v>3863</v>
      </c>
      <c r="N1900" s="1">
        <v>44196</v>
      </c>
      <c r="O1900" t="str">
        <f t="shared" si="61"/>
        <v>정상</v>
      </c>
      <c r="P1900" t="str">
        <f t="shared" si="62"/>
        <v>엠피피스토스</v>
      </c>
      <c r="Q1900" t="s">
        <v>1954</v>
      </c>
      <c r="R1900"/>
      <c r="S1900"/>
      <c r="T1900"/>
      <c r="U1900"/>
      <c r="V1900"/>
      <c r="W1900" t="s">
        <v>3870</v>
      </c>
      <c r="X1900" s="1">
        <v>60624</v>
      </c>
    </row>
    <row r="1901" spans="1:24">
      <c r="A1901" t="s">
        <v>2811</v>
      </c>
      <c r="B1901" t="s">
        <v>2845</v>
      </c>
      <c r="C1901" t="s">
        <v>2887</v>
      </c>
      <c r="D1901" t="s">
        <v>3027</v>
      </c>
      <c r="E1901" t="s">
        <v>3157</v>
      </c>
      <c r="F1901" t="s">
        <v>3235</v>
      </c>
      <c r="G1901" t="s">
        <v>3238</v>
      </c>
      <c r="H1901">
        <v>39000</v>
      </c>
      <c r="I1901" t="s">
        <v>3255</v>
      </c>
      <c r="J1901" s="1">
        <v>44188</v>
      </c>
      <c r="K1901" s="1">
        <v>44188</v>
      </c>
      <c r="L1901" t="s">
        <v>3395</v>
      </c>
      <c r="M1901" t="s">
        <v>3863</v>
      </c>
      <c r="N1901" s="1">
        <v>44196</v>
      </c>
      <c r="O1901" t="str">
        <f t="shared" si="61"/>
        <v>정상</v>
      </c>
      <c r="P1901" t="str">
        <f t="shared" si="62"/>
        <v>엠피피스토스</v>
      </c>
      <c r="Q1901" t="s">
        <v>1954</v>
      </c>
      <c r="R1901"/>
      <c r="S1901"/>
      <c r="T1901"/>
      <c r="U1901"/>
      <c r="V1901"/>
      <c r="W1901" t="s">
        <v>1958</v>
      </c>
      <c r="X1901" s="1">
        <v>61720</v>
      </c>
    </row>
    <row r="1902" spans="1:24">
      <c r="A1902" t="s">
        <v>2812</v>
      </c>
      <c r="B1902" t="s">
        <v>2847</v>
      </c>
      <c r="C1902" t="s">
        <v>2353</v>
      </c>
      <c r="D1902" t="s">
        <v>1000</v>
      </c>
      <c r="E1902" t="s">
        <v>3186</v>
      </c>
      <c r="F1902" t="s">
        <v>3237</v>
      </c>
      <c r="G1902" t="s">
        <v>3238</v>
      </c>
      <c r="H1902">
        <v>10198</v>
      </c>
      <c r="I1902" t="s">
        <v>3255</v>
      </c>
      <c r="J1902" s="1">
        <v>44188</v>
      </c>
      <c r="K1902" s="1">
        <v>44188</v>
      </c>
      <c r="L1902">
        <v>52035353800000</v>
      </c>
      <c r="M1902" t="s">
        <v>3863</v>
      </c>
      <c r="N1902" s="1">
        <v>44196</v>
      </c>
      <c r="O1902" t="str">
        <f t="shared" si="61"/>
        <v>정상</v>
      </c>
      <c r="P1902" t="str">
        <f t="shared" si="62"/>
        <v>엠피상동</v>
      </c>
      <c r="Q1902" t="s">
        <v>1954</v>
      </c>
      <c r="R1902"/>
      <c r="S1902"/>
      <c r="T1902"/>
      <c r="U1902"/>
      <c r="V1902"/>
      <c r="W1902" t="s">
        <v>1960</v>
      </c>
      <c r="X1902" s="1">
        <v>51493</v>
      </c>
    </row>
    <row r="1903" spans="1:24">
      <c r="A1903" t="s">
        <v>2812</v>
      </c>
      <c r="B1903" t="s">
        <v>2849</v>
      </c>
      <c r="C1903" t="s">
        <v>2353</v>
      </c>
      <c r="D1903" t="s">
        <v>1000</v>
      </c>
      <c r="E1903" t="s">
        <v>3128</v>
      </c>
      <c r="F1903" t="s">
        <v>3231</v>
      </c>
      <c r="G1903" t="s">
        <v>3238</v>
      </c>
      <c r="H1903">
        <v>10000</v>
      </c>
      <c r="I1903" t="s">
        <v>3255</v>
      </c>
      <c r="J1903" s="1">
        <v>44188</v>
      </c>
      <c r="K1903" s="1">
        <v>44188</v>
      </c>
      <c r="L1903">
        <v>52035314450000</v>
      </c>
      <c r="M1903" t="s">
        <v>3863</v>
      </c>
      <c r="N1903" s="1">
        <v>44196</v>
      </c>
      <c r="O1903" t="str">
        <f t="shared" si="61"/>
        <v>정상</v>
      </c>
      <c r="P1903" t="str">
        <f t="shared" si="62"/>
        <v>엠피상동</v>
      </c>
      <c r="Q1903" t="s">
        <v>1954</v>
      </c>
      <c r="R1903"/>
      <c r="S1903"/>
      <c r="T1903"/>
      <c r="U1903"/>
      <c r="V1903"/>
      <c r="W1903" t="s">
        <v>3870</v>
      </c>
      <c r="X1903" s="1">
        <v>51493</v>
      </c>
    </row>
    <row r="1904" spans="1:24">
      <c r="A1904" t="s">
        <v>2817</v>
      </c>
      <c r="B1904" t="s">
        <v>2873</v>
      </c>
      <c r="C1904" t="s">
        <v>2362</v>
      </c>
      <c r="D1904" t="s">
        <v>3031</v>
      </c>
      <c r="E1904" t="s">
        <v>3183</v>
      </c>
      <c r="F1904" t="s">
        <v>3230</v>
      </c>
      <c r="G1904" t="s">
        <v>3251</v>
      </c>
      <c r="H1904">
        <v>17923</v>
      </c>
      <c r="I1904" t="s">
        <v>3255</v>
      </c>
      <c r="J1904" s="1">
        <v>44188</v>
      </c>
      <c r="K1904" s="1">
        <v>44188</v>
      </c>
      <c r="L1904">
        <v>52035360810000</v>
      </c>
      <c r="M1904" t="s">
        <v>3863</v>
      </c>
      <c r="N1904" s="1">
        <v>44196</v>
      </c>
      <c r="O1904" t="str">
        <f t="shared" si="61"/>
        <v>정상</v>
      </c>
      <c r="P1904" t="s">
        <v>6825</v>
      </c>
      <c r="Q1904" t="s">
        <v>1954</v>
      </c>
      <c r="R1904"/>
      <c r="S1904"/>
      <c r="T1904"/>
      <c r="U1904"/>
      <c r="V1904"/>
      <c r="W1904" t="s">
        <v>1960</v>
      </c>
      <c r="X1904" s="1">
        <v>44553</v>
      </c>
    </row>
    <row r="1905" spans="1:24">
      <c r="A1905" t="s">
        <v>2812</v>
      </c>
      <c r="B1905" t="s">
        <v>2686</v>
      </c>
      <c r="C1905" t="s">
        <v>2353</v>
      </c>
      <c r="D1905" t="s">
        <v>1000</v>
      </c>
      <c r="E1905" t="s">
        <v>3186</v>
      </c>
      <c r="F1905" t="s">
        <v>3230</v>
      </c>
      <c r="G1905" t="s">
        <v>3245</v>
      </c>
      <c r="H1905">
        <v>10000</v>
      </c>
      <c r="I1905" t="s">
        <v>3255</v>
      </c>
      <c r="J1905" s="1">
        <v>44188</v>
      </c>
      <c r="K1905" s="1">
        <v>44188</v>
      </c>
      <c r="L1905">
        <v>52035315780000</v>
      </c>
      <c r="M1905" t="s">
        <v>3863</v>
      </c>
      <c r="N1905" s="1">
        <v>44196</v>
      </c>
      <c r="O1905" t="str">
        <f t="shared" si="61"/>
        <v>정상</v>
      </c>
      <c r="P1905" t="str">
        <f t="shared" si="62"/>
        <v>엠피상동</v>
      </c>
      <c r="Q1905" t="s">
        <v>1954</v>
      </c>
      <c r="R1905"/>
      <c r="S1905"/>
      <c r="T1905"/>
      <c r="U1905"/>
      <c r="V1905"/>
      <c r="W1905" t="s">
        <v>1958</v>
      </c>
      <c r="X1905" s="1">
        <v>51493</v>
      </c>
    </row>
    <row r="1906" spans="1:24">
      <c r="A1906" t="s">
        <v>2809</v>
      </c>
      <c r="B1906" t="s">
        <v>2845</v>
      </c>
      <c r="C1906" t="s">
        <v>2341</v>
      </c>
      <c r="D1906" t="s">
        <v>2075</v>
      </c>
      <c r="E1906" t="s">
        <v>3187</v>
      </c>
      <c r="F1906" t="s">
        <v>3231</v>
      </c>
      <c r="G1906" t="s">
        <v>3243</v>
      </c>
      <c r="H1906">
        <v>100000</v>
      </c>
      <c r="I1906" t="s">
        <v>3255</v>
      </c>
      <c r="J1906" s="1">
        <v>44188</v>
      </c>
      <c r="K1906" s="1">
        <v>44188</v>
      </c>
      <c r="L1906">
        <v>52035355170000</v>
      </c>
      <c r="M1906" t="s">
        <v>3865</v>
      </c>
      <c r="N1906" s="1">
        <v>44196</v>
      </c>
      <c r="O1906" t="str">
        <f t="shared" si="61"/>
        <v>정상</v>
      </c>
      <c r="P1906" t="str">
        <f t="shared" si="62"/>
        <v>엠피피스토스</v>
      </c>
      <c r="Q1906" t="s">
        <v>1954</v>
      </c>
      <c r="R1906"/>
      <c r="S1906"/>
      <c r="T1906"/>
      <c r="U1906"/>
      <c r="V1906"/>
      <c r="W1906" t="s">
        <v>1958</v>
      </c>
      <c r="X1906" s="1">
        <v>46014</v>
      </c>
    </row>
    <row r="1907" spans="1:24">
      <c r="A1907" t="s">
        <v>2812</v>
      </c>
      <c r="B1907" t="s">
        <v>2847</v>
      </c>
      <c r="C1907" t="s">
        <v>2353</v>
      </c>
      <c r="D1907" t="s">
        <v>1000</v>
      </c>
      <c r="E1907" t="s">
        <v>2644</v>
      </c>
      <c r="F1907" t="s">
        <v>3235</v>
      </c>
      <c r="G1907" t="s">
        <v>3238</v>
      </c>
      <c r="H1907">
        <v>11434</v>
      </c>
      <c r="I1907" t="s">
        <v>3255</v>
      </c>
      <c r="J1907" s="1">
        <v>44188</v>
      </c>
      <c r="K1907" s="1">
        <v>44188</v>
      </c>
      <c r="L1907">
        <v>52035306760000</v>
      </c>
      <c r="M1907" t="s">
        <v>3863</v>
      </c>
      <c r="N1907" s="1">
        <v>44196</v>
      </c>
      <c r="O1907" t="str">
        <f t="shared" si="61"/>
        <v>정상</v>
      </c>
      <c r="P1907" t="str">
        <f t="shared" si="62"/>
        <v>엠피상동</v>
      </c>
      <c r="Q1907" t="s">
        <v>1954</v>
      </c>
      <c r="R1907"/>
      <c r="S1907"/>
      <c r="T1907"/>
      <c r="U1907"/>
      <c r="V1907"/>
      <c r="W1907" t="s">
        <v>1958</v>
      </c>
      <c r="X1907" s="1">
        <v>51493</v>
      </c>
    </row>
    <row r="1908" spans="1:24">
      <c r="A1908" t="s">
        <v>2832</v>
      </c>
      <c r="B1908" t="s">
        <v>2865</v>
      </c>
      <c r="C1908"/>
      <c r="D1908" t="s">
        <v>3032</v>
      </c>
      <c r="E1908" t="s">
        <v>2608</v>
      </c>
      <c r="F1908" t="s">
        <v>3231</v>
      </c>
      <c r="G1908" t="s">
        <v>3239</v>
      </c>
      <c r="H1908">
        <v>2733</v>
      </c>
      <c r="I1908" t="s">
        <v>3255</v>
      </c>
      <c r="J1908" s="1">
        <v>44188</v>
      </c>
      <c r="K1908" s="1">
        <v>44188</v>
      </c>
      <c r="L1908">
        <v>52035321770000</v>
      </c>
      <c r="M1908" t="s">
        <v>3863</v>
      </c>
      <c r="N1908" s="1">
        <v>44196</v>
      </c>
      <c r="O1908" t="str">
        <f t="shared" si="61"/>
        <v>정상</v>
      </c>
      <c r="P1908" t="str">
        <f t="shared" si="62"/>
        <v>엠피제이엔제이</v>
      </c>
      <c r="Q1908" t="s">
        <v>1954</v>
      </c>
      <c r="R1908"/>
      <c r="S1908"/>
      <c r="T1908"/>
      <c r="U1908"/>
      <c r="V1908"/>
      <c r="W1908" t="s">
        <v>1958</v>
      </c>
      <c r="X1908" s="1">
        <v>44553</v>
      </c>
    </row>
    <row r="1909" spans="1:24">
      <c r="A1909" t="s">
        <v>2812</v>
      </c>
      <c r="B1909" t="s">
        <v>2847</v>
      </c>
      <c r="C1909" t="s">
        <v>2353</v>
      </c>
      <c r="D1909" t="s">
        <v>3033</v>
      </c>
      <c r="E1909" t="s">
        <v>3161</v>
      </c>
      <c r="F1909" t="s">
        <v>3232</v>
      </c>
      <c r="G1909" t="s">
        <v>3238</v>
      </c>
      <c r="H1909">
        <v>52900</v>
      </c>
      <c r="I1909" t="s">
        <v>3255</v>
      </c>
      <c r="J1909" s="1">
        <v>44188</v>
      </c>
      <c r="K1909" s="1">
        <v>44188</v>
      </c>
      <c r="L1909" t="s">
        <v>3396</v>
      </c>
      <c r="M1909" t="s">
        <v>3863</v>
      </c>
      <c r="N1909" s="1">
        <v>44196</v>
      </c>
      <c r="O1909" t="str">
        <f t="shared" si="61"/>
        <v>정상</v>
      </c>
      <c r="P1909" t="str">
        <f t="shared" si="62"/>
        <v>엠피상동</v>
      </c>
      <c r="Q1909" t="s">
        <v>1954</v>
      </c>
      <c r="R1909"/>
      <c r="S1909"/>
      <c r="T1909"/>
      <c r="U1909"/>
      <c r="V1909"/>
      <c r="W1909" t="s">
        <v>1958</v>
      </c>
      <c r="X1909"/>
    </row>
    <row r="1910" spans="1:24">
      <c r="A1910" t="s">
        <v>2809</v>
      </c>
      <c r="B1910" t="s">
        <v>2845</v>
      </c>
      <c r="C1910" t="s">
        <v>2896</v>
      </c>
      <c r="D1910" t="s">
        <v>2984</v>
      </c>
      <c r="E1910" t="s">
        <v>2607</v>
      </c>
      <c r="F1910" t="s">
        <v>3235</v>
      </c>
      <c r="G1910" t="s">
        <v>3238</v>
      </c>
      <c r="H1910">
        <v>10621</v>
      </c>
      <c r="I1910" t="s">
        <v>3255</v>
      </c>
      <c r="J1910" s="1">
        <v>44187</v>
      </c>
      <c r="K1910" s="1">
        <v>44187</v>
      </c>
      <c r="L1910">
        <v>20206865680</v>
      </c>
      <c r="M1910" t="s">
        <v>3863</v>
      </c>
      <c r="N1910" s="1">
        <v>44196</v>
      </c>
      <c r="O1910" t="str">
        <f t="shared" si="61"/>
        <v>정상</v>
      </c>
      <c r="P1910" t="str">
        <f t="shared" si="62"/>
        <v>엠피피스토스</v>
      </c>
      <c r="Q1910" t="s">
        <v>1954</v>
      </c>
      <c r="R1910"/>
      <c r="S1910"/>
      <c r="T1910"/>
      <c r="U1910"/>
      <c r="V1910"/>
      <c r="W1910" t="s">
        <v>3870</v>
      </c>
      <c r="X1910"/>
    </row>
    <row r="1911" spans="1:24">
      <c r="A1911" t="s">
        <v>2825</v>
      </c>
      <c r="B1911" t="s">
        <v>2860</v>
      </c>
      <c r="C1911" t="s">
        <v>2239</v>
      </c>
      <c r="D1911" t="s">
        <v>2462</v>
      </c>
      <c r="E1911" t="s">
        <v>3179</v>
      </c>
      <c r="F1911" t="s">
        <v>3235</v>
      </c>
      <c r="G1911" t="s">
        <v>3238</v>
      </c>
      <c r="H1911">
        <v>45280</v>
      </c>
      <c r="I1911" t="s">
        <v>3255</v>
      </c>
      <c r="J1911" s="1">
        <v>44187</v>
      </c>
      <c r="K1911" s="1">
        <v>44187</v>
      </c>
      <c r="L1911" t="s">
        <v>3397</v>
      </c>
      <c r="M1911" t="s">
        <v>3863</v>
      </c>
      <c r="N1911" s="1">
        <v>44196</v>
      </c>
      <c r="O1911" t="str">
        <f t="shared" si="61"/>
        <v>정상</v>
      </c>
      <c r="P1911" t="str">
        <f t="shared" si="62"/>
        <v>엠피가온</v>
      </c>
      <c r="Q1911" t="s">
        <v>1954</v>
      </c>
      <c r="R1911"/>
      <c r="S1911"/>
      <c r="T1911"/>
      <c r="U1911"/>
      <c r="V1911"/>
      <c r="W1911" t="s">
        <v>3870</v>
      </c>
      <c r="X1911"/>
    </row>
    <row r="1912" spans="1:24">
      <c r="A1912" t="s">
        <v>2831</v>
      </c>
      <c r="B1912" t="s">
        <v>2857</v>
      </c>
      <c r="C1912" t="s">
        <v>2242</v>
      </c>
      <c r="D1912" t="s">
        <v>2104</v>
      </c>
      <c r="E1912" t="s">
        <v>3188</v>
      </c>
      <c r="F1912" t="s">
        <v>3237</v>
      </c>
      <c r="G1912" t="s">
        <v>3238</v>
      </c>
      <c r="H1912">
        <v>83000</v>
      </c>
      <c r="I1912" t="s">
        <v>3255</v>
      </c>
      <c r="J1912" s="1">
        <v>44187</v>
      </c>
      <c r="K1912" s="1">
        <v>44187</v>
      </c>
      <c r="L1912" t="s">
        <v>3398</v>
      </c>
      <c r="M1912" t="s">
        <v>3865</v>
      </c>
      <c r="N1912" s="1">
        <v>44196</v>
      </c>
      <c r="O1912" t="str">
        <f t="shared" si="61"/>
        <v>정상</v>
      </c>
      <c r="P1912" t="str">
        <f t="shared" si="62"/>
        <v>엠피성공</v>
      </c>
      <c r="Q1912" t="s">
        <v>1954</v>
      </c>
      <c r="R1912"/>
      <c r="S1912"/>
      <c r="T1912"/>
      <c r="U1912"/>
      <c r="V1912"/>
      <c r="W1912" t="s">
        <v>1958</v>
      </c>
      <c r="X1912"/>
    </row>
    <row r="1913" spans="1:24">
      <c r="A1913" t="s">
        <v>2831</v>
      </c>
      <c r="B1913" t="s">
        <v>2857</v>
      </c>
      <c r="C1913" t="s">
        <v>2242</v>
      </c>
      <c r="D1913" t="s">
        <v>3034</v>
      </c>
      <c r="E1913" t="s">
        <v>2523</v>
      </c>
      <c r="F1913" t="s">
        <v>3230</v>
      </c>
      <c r="G1913" t="s">
        <v>3245</v>
      </c>
      <c r="H1913">
        <v>11020</v>
      </c>
      <c r="I1913" t="s">
        <v>3255</v>
      </c>
      <c r="J1913" s="1">
        <v>44187</v>
      </c>
      <c r="K1913" s="1">
        <v>44187</v>
      </c>
      <c r="L1913" t="s">
        <v>3399</v>
      </c>
      <c r="M1913" t="s">
        <v>3863</v>
      </c>
      <c r="N1913" s="1">
        <v>44196</v>
      </c>
      <c r="O1913" t="str">
        <f t="shared" si="61"/>
        <v>정상</v>
      </c>
      <c r="P1913" t="str">
        <f t="shared" si="62"/>
        <v>엠피성공</v>
      </c>
      <c r="Q1913" t="s">
        <v>1954</v>
      </c>
      <c r="R1913"/>
      <c r="S1913"/>
      <c r="T1913"/>
      <c r="U1913"/>
      <c r="V1913"/>
      <c r="W1913" t="s">
        <v>3870</v>
      </c>
      <c r="X1913" s="1">
        <v>55144</v>
      </c>
    </row>
    <row r="1914" spans="1:24">
      <c r="A1914" t="s">
        <v>2818</v>
      </c>
      <c r="B1914" t="s">
        <v>2857</v>
      </c>
      <c r="C1914" t="s">
        <v>2891</v>
      </c>
      <c r="D1914" t="s">
        <v>2039</v>
      </c>
      <c r="E1914" t="s">
        <v>2523</v>
      </c>
      <c r="F1914" t="s">
        <v>3236</v>
      </c>
      <c r="G1914" t="s">
        <v>3238</v>
      </c>
      <c r="H1914">
        <v>10680</v>
      </c>
      <c r="I1914" t="s">
        <v>3255</v>
      </c>
      <c r="J1914" s="1">
        <v>44187</v>
      </c>
      <c r="K1914" s="1">
        <v>44187</v>
      </c>
      <c r="L1914" t="s">
        <v>3400</v>
      </c>
      <c r="M1914" t="s">
        <v>3863</v>
      </c>
      <c r="N1914" s="1">
        <v>44196</v>
      </c>
      <c r="O1914" t="str">
        <f t="shared" ref="O1914:O1977" si="63" xml:space="preserve"> IF(K1914&gt;N1914,W1914,I1914)</f>
        <v>정상</v>
      </c>
      <c r="P1914" t="str">
        <f t="shared" si="62"/>
        <v>엠피성공</v>
      </c>
      <c r="Q1914" t="s">
        <v>1954</v>
      </c>
      <c r="R1914"/>
      <c r="S1914"/>
      <c r="T1914"/>
      <c r="U1914"/>
      <c r="V1914"/>
      <c r="W1914" t="s">
        <v>1958</v>
      </c>
      <c r="X1914" s="1">
        <v>55144</v>
      </c>
    </row>
    <row r="1915" spans="1:24">
      <c r="A1915" t="s">
        <v>2813</v>
      </c>
      <c r="B1915" t="s">
        <v>2846</v>
      </c>
      <c r="C1915" t="s">
        <v>2236</v>
      </c>
      <c r="D1915" t="s">
        <v>2004</v>
      </c>
      <c r="E1915" t="s">
        <v>3147</v>
      </c>
      <c r="F1915" t="s">
        <v>3230</v>
      </c>
      <c r="G1915" t="s">
        <v>3240</v>
      </c>
      <c r="H1915">
        <v>53300</v>
      </c>
      <c r="I1915" t="s">
        <v>3256</v>
      </c>
      <c r="J1915" s="1">
        <v>44187</v>
      </c>
      <c r="K1915" s="1">
        <v>44195</v>
      </c>
      <c r="L1915" t="s">
        <v>3401</v>
      </c>
      <c r="M1915" t="s">
        <v>3863</v>
      </c>
      <c r="N1915" s="1">
        <v>44196</v>
      </c>
      <c r="O1915" t="str">
        <f t="shared" si="63"/>
        <v>철회</v>
      </c>
      <c r="P1915" t="str">
        <f t="shared" si="62"/>
        <v>엠피송내</v>
      </c>
      <c r="Q1915" t="s">
        <v>1954</v>
      </c>
      <c r="R1915"/>
      <c r="S1915"/>
      <c r="T1915"/>
      <c r="U1915"/>
      <c r="V1915"/>
      <c r="W1915" t="s">
        <v>1958</v>
      </c>
      <c r="X1915" s="1">
        <v>51492</v>
      </c>
    </row>
    <row r="1916" spans="1:24">
      <c r="A1916" t="s">
        <v>2810</v>
      </c>
      <c r="B1916" t="s">
        <v>2846</v>
      </c>
      <c r="C1916" t="s">
        <v>2236</v>
      </c>
      <c r="D1916" t="s">
        <v>2992</v>
      </c>
      <c r="E1916" t="s">
        <v>2575</v>
      </c>
      <c r="F1916" t="s">
        <v>3235</v>
      </c>
      <c r="G1916" t="s">
        <v>3239</v>
      </c>
      <c r="H1916">
        <v>34110</v>
      </c>
      <c r="I1916" t="s">
        <v>3255</v>
      </c>
      <c r="J1916" s="1">
        <v>44187</v>
      </c>
      <c r="K1916" s="1">
        <v>44187</v>
      </c>
      <c r="L1916" t="s">
        <v>3402</v>
      </c>
      <c r="M1916" t="s">
        <v>3865</v>
      </c>
      <c r="N1916" s="1">
        <v>44196</v>
      </c>
      <c r="O1916" t="str">
        <f t="shared" si="63"/>
        <v>정상</v>
      </c>
      <c r="P1916" t="str">
        <f t="shared" si="62"/>
        <v>엠피송내</v>
      </c>
      <c r="Q1916" t="s">
        <v>1954</v>
      </c>
      <c r="R1916"/>
      <c r="S1916"/>
      <c r="T1916"/>
      <c r="U1916"/>
      <c r="V1916"/>
      <c r="W1916" t="s">
        <v>1958</v>
      </c>
      <c r="X1916" s="1">
        <v>45282</v>
      </c>
    </row>
    <row r="1917" spans="1:24">
      <c r="A1917" t="s">
        <v>2813</v>
      </c>
      <c r="B1917" t="s">
        <v>2846</v>
      </c>
      <c r="C1917" t="s">
        <v>2894</v>
      </c>
      <c r="D1917" t="s">
        <v>2048</v>
      </c>
      <c r="E1917" t="s">
        <v>3134</v>
      </c>
      <c r="F1917" t="s">
        <v>3231</v>
      </c>
      <c r="G1917" t="s">
        <v>3240</v>
      </c>
      <c r="H1917">
        <v>50950</v>
      </c>
      <c r="I1917" t="s">
        <v>3255</v>
      </c>
      <c r="J1917" s="1">
        <v>44187</v>
      </c>
      <c r="K1917" s="1">
        <v>44187</v>
      </c>
      <c r="L1917" t="s">
        <v>3403</v>
      </c>
      <c r="M1917" t="s">
        <v>3863</v>
      </c>
      <c r="N1917" s="1">
        <v>44196</v>
      </c>
      <c r="O1917" t="str">
        <f t="shared" si="63"/>
        <v>정상</v>
      </c>
      <c r="P1917" t="str">
        <f t="shared" si="62"/>
        <v>엠피송내</v>
      </c>
      <c r="Q1917" t="s">
        <v>1954</v>
      </c>
      <c r="R1917"/>
      <c r="S1917"/>
      <c r="T1917"/>
      <c r="U1917"/>
      <c r="V1917"/>
      <c r="W1917" t="s">
        <v>1958</v>
      </c>
      <c r="X1917" s="1">
        <v>51492</v>
      </c>
    </row>
    <row r="1918" spans="1:24">
      <c r="A1918" t="s">
        <v>984</v>
      </c>
      <c r="B1918" t="s">
        <v>2865</v>
      </c>
      <c r="C1918" t="s">
        <v>2355</v>
      </c>
      <c r="D1918" t="s">
        <v>3035</v>
      </c>
      <c r="E1918" t="s">
        <v>2522</v>
      </c>
      <c r="F1918" t="s">
        <v>3237</v>
      </c>
      <c r="G1918" t="s">
        <v>3240</v>
      </c>
      <c r="H1918">
        <v>54400</v>
      </c>
      <c r="I1918" t="s">
        <v>3255</v>
      </c>
      <c r="J1918" s="1">
        <v>44187</v>
      </c>
      <c r="K1918" s="1">
        <v>44187</v>
      </c>
      <c r="L1918" t="s">
        <v>3404</v>
      </c>
      <c r="M1918" t="s">
        <v>3863</v>
      </c>
      <c r="N1918" s="1">
        <v>44196</v>
      </c>
      <c r="O1918" t="str">
        <f t="shared" si="63"/>
        <v>정상</v>
      </c>
      <c r="P1918" t="s">
        <v>6834</v>
      </c>
      <c r="Q1918" t="s">
        <v>1954</v>
      </c>
      <c r="R1918"/>
      <c r="S1918"/>
      <c r="T1918"/>
      <c r="U1918"/>
      <c r="V1918"/>
      <c r="W1918" t="s">
        <v>1958</v>
      </c>
      <c r="X1918" s="1">
        <v>49665</v>
      </c>
    </row>
    <row r="1919" spans="1:24">
      <c r="A1919" t="s">
        <v>2812</v>
      </c>
      <c r="B1919" t="s">
        <v>2847</v>
      </c>
      <c r="C1919" t="s">
        <v>2353</v>
      </c>
      <c r="D1919" t="s">
        <v>3036</v>
      </c>
      <c r="E1919" t="s">
        <v>2648</v>
      </c>
      <c r="F1919" t="s">
        <v>3237</v>
      </c>
      <c r="G1919" t="s">
        <v>3240</v>
      </c>
      <c r="H1919">
        <v>40000</v>
      </c>
      <c r="I1919" t="s">
        <v>3255</v>
      </c>
      <c r="J1919" s="1">
        <v>44187</v>
      </c>
      <c r="K1919" s="1">
        <v>44187</v>
      </c>
      <c r="L1919" t="s">
        <v>3405</v>
      </c>
      <c r="M1919" t="s">
        <v>3863</v>
      </c>
      <c r="N1919" s="1">
        <v>44196</v>
      </c>
      <c r="O1919" t="str">
        <f t="shared" si="63"/>
        <v>정상</v>
      </c>
      <c r="P1919" t="str">
        <f t="shared" si="62"/>
        <v>엠피상동</v>
      </c>
      <c r="Q1919" t="s">
        <v>1954</v>
      </c>
      <c r="R1919"/>
      <c r="S1919"/>
      <c r="T1919"/>
      <c r="U1919"/>
      <c r="V1919"/>
      <c r="W1919" t="s">
        <v>1958</v>
      </c>
      <c r="X1919" s="1">
        <v>55144</v>
      </c>
    </row>
    <row r="1920" spans="1:24">
      <c r="A1920" t="s">
        <v>2830</v>
      </c>
      <c r="B1920" t="s">
        <v>2847</v>
      </c>
      <c r="C1920" t="s">
        <v>2353</v>
      </c>
      <c r="D1920" t="s">
        <v>3037</v>
      </c>
      <c r="E1920" t="s">
        <v>3134</v>
      </c>
      <c r="F1920" t="s">
        <v>2177</v>
      </c>
      <c r="G1920" t="s">
        <v>3240</v>
      </c>
      <c r="H1920">
        <v>62000</v>
      </c>
      <c r="I1920" t="s">
        <v>3255</v>
      </c>
      <c r="J1920" s="1">
        <v>44187</v>
      </c>
      <c r="K1920" s="1">
        <v>44187</v>
      </c>
      <c r="L1920" t="s">
        <v>3406</v>
      </c>
      <c r="M1920" t="s">
        <v>3863</v>
      </c>
      <c r="N1920" s="1">
        <v>44196</v>
      </c>
      <c r="O1920" t="str">
        <f t="shared" si="63"/>
        <v>정상</v>
      </c>
      <c r="P1920" t="str">
        <f t="shared" si="62"/>
        <v>엠피상동</v>
      </c>
      <c r="Q1920" t="s">
        <v>1954</v>
      </c>
      <c r="R1920"/>
      <c r="S1920"/>
      <c r="T1920"/>
      <c r="U1920"/>
      <c r="V1920"/>
      <c r="W1920" t="s">
        <v>1958</v>
      </c>
      <c r="X1920" s="1">
        <v>51492</v>
      </c>
    </row>
    <row r="1921" spans="1:24">
      <c r="A1921" t="s">
        <v>2830</v>
      </c>
      <c r="B1921" t="s">
        <v>2847</v>
      </c>
      <c r="C1921" t="s">
        <v>2353</v>
      </c>
      <c r="D1921" t="s">
        <v>2244</v>
      </c>
      <c r="E1921" t="s">
        <v>2550</v>
      </c>
      <c r="F1921" t="s">
        <v>3235</v>
      </c>
      <c r="G1921" t="s">
        <v>3238</v>
      </c>
      <c r="H1921">
        <v>18000</v>
      </c>
      <c r="I1921" t="s">
        <v>3255</v>
      </c>
      <c r="J1921" s="1">
        <v>44187</v>
      </c>
      <c r="K1921" s="1">
        <v>44187</v>
      </c>
      <c r="L1921" t="s">
        <v>3407</v>
      </c>
      <c r="M1921" t="s">
        <v>3863</v>
      </c>
      <c r="N1921" s="1">
        <v>44196</v>
      </c>
      <c r="O1921" t="str">
        <f t="shared" si="63"/>
        <v>정상</v>
      </c>
      <c r="P1921" t="str">
        <f t="shared" ref="P1921:P1984" si="64">A1921</f>
        <v>엠피상동</v>
      </c>
      <c r="Q1921" t="s">
        <v>1954</v>
      </c>
      <c r="R1921"/>
      <c r="S1921"/>
      <c r="T1921"/>
      <c r="U1921"/>
      <c r="V1921"/>
      <c r="W1921" t="s">
        <v>3870</v>
      </c>
      <c r="X1921" s="1">
        <v>51492</v>
      </c>
    </row>
    <row r="1922" spans="1:24">
      <c r="A1922" t="s">
        <v>2830</v>
      </c>
      <c r="B1922" t="s">
        <v>2847</v>
      </c>
      <c r="C1922" t="s">
        <v>2353</v>
      </c>
      <c r="D1922" t="s">
        <v>3038</v>
      </c>
      <c r="E1922" t="s">
        <v>2577</v>
      </c>
      <c r="F1922" t="s">
        <v>3231</v>
      </c>
      <c r="G1922" t="s">
        <v>3238</v>
      </c>
      <c r="H1922">
        <v>149000</v>
      </c>
      <c r="I1922" t="s">
        <v>3255</v>
      </c>
      <c r="J1922" s="1">
        <v>44187</v>
      </c>
      <c r="K1922" s="1">
        <v>44187</v>
      </c>
      <c r="L1922" t="s">
        <v>3408</v>
      </c>
      <c r="M1922" t="s">
        <v>3863</v>
      </c>
      <c r="N1922" s="1">
        <v>44196</v>
      </c>
      <c r="O1922" t="str">
        <f t="shared" si="63"/>
        <v>정상</v>
      </c>
      <c r="P1922" t="str">
        <f t="shared" si="64"/>
        <v>엠피상동</v>
      </c>
      <c r="Q1922" t="s">
        <v>1954</v>
      </c>
      <c r="R1922"/>
      <c r="S1922"/>
      <c r="T1922"/>
      <c r="U1922"/>
      <c r="V1922"/>
      <c r="W1922" t="s">
        <v>3870</v>
      </c>
      <c r="X1922" s="1">
        <v>51492</v>
      </c>
    </row>
    <row r="1923" spans="1:24">
      <c r="A1923" t="s">
        <v>2812</v>
      </c>
      <c r="B1923" t="s">
        <v>2847</v>
      </c>
      <c r="C1923" t="s">
        <v>2353</v>
      </c>
      <c r="D1923" t="s">
        <v>3038</v>
      </c>
      <c r="E1923" t="s">
        <v>2523</v>
      </c>
      <c r="F1923" t="s">
        <v>3235</v>
      </c>
      <c r="G1923" t="s">
        <v>3238</v>
      </c>
      <c r="H1923">
        <v>58000</v>
      </c>
      <c r="I1923" t="s">
        <v>3255</v>
      </c>
      <c r="J1923" s="1">
        <v>44187</v>
      </c>
      <c r="K1923" s="1">
        <v>44187</v>
      </c>
      <c r="L1923" t="s">
        <v>3409</v>
      </c>
      <c r="M1923" t="s">
        <v>3863</v>
      </c>
      <c r="N1923" s="1">
        <v>44196</v>
      </c>
      <c r="O1923" t="str">
        <f t="shared" si="63"/>
        <v>정상</v>
      </c>
      <c r="P1923" t="str">
        <f t="shared" si="64"/>
        <v>엠피상동</v>
      </c>
      <c r="Q1923" t="s">
        <v>1954</v>
      </c>
      <c r="R1923"/>
      <c r="S1923"/>
      <c r="T1923"/>
      <c r="U1923"/>
      <c r="V1923"/>
      <c r="W1923" t="s">
        <v>1958</v>
      </c>
      <c r="X1923" s="1">
        <v>55144</v>
      </c>
    </row>
    <row r="1924" spans="1:24">
      <c r="A1924" t="s">
        <v>2812</v>
      </c>
      <c r="B1924" t="s">
        <v>2847</v>
      </c>
      <c r="C1924" t="s">
        <v>2926</v>
      </c>
      <c r="D1924" t="s">
        <v>2244</v>
      </c>
      <c r="E1924" t="s">
        <v>2523</v>
      </c>
      <c r="F1924" t="s">
        <v>3233</v>
      </c>
      <c r="G1924" t="s">
        <v>3239</v>
      </c>
      <c r="H1924">
        <v>21990</v>
      </c>
      <c r="I1924" t="s">
        <v>3255</v>
      </c>
      <c r="J1924" s="1">
        <v>44187</v>
      </c>
      <c r="K1924" s="1">
        <v>44187</v>
      </c>
      <c r="L1924" t="s">
        <v>3410</v>
      </c>
      <c r="M1924" t="s">
        <v>3863</v>
      </c>
      <c r="N1924" s="1">
        <v>44196</v>
      </c>
      <c r="O1924" t="str">
        <f t="shared" si="63"/>
        <v>정상</v>
      </c>
      <c r="P1924" t="str">
        <f t="shared" si="64"/>
        <v>엠피상동</v>
      </c>
      <c r="Q1924" t="s">
        <v>1954</v>
      </c>
      <c r="R1924"/>
      <c r="S1924"/>
      <c r="T1924"/>
      <c r="U1924"/>
      <c r="V1924"/>
      <c r="W1924" t="s">
        <v>1958</v>
      </c>
      <c r="X1924" s="1">
        <v>45282</v>
      </c>
    </row>
    <row r="1925" spans="1:24">
      <c r="A1925" t="s">
        <v>2824</v>
      </c>
      <c r="B1925" t="s">
        <v>2845</v>
      </c>
      <c r="C1925" t="s">
        <v>2358</v>
      </c>
      <c r="D1925" t="s">
        <v>2985</v>
      </c>
      <c r="E1925" t="s">
        <v>2522</v>
      </c>
      <c r="F1925" t="s">
        <v>3234</v>
      </c>
      <c r="G1925" t="s">
        <v>3238</v>
      </c>
      <c r="H1925">
        <v>50000</v>
      </c>
      <c r="I1925" t="s">
        <v>3255</v>
      </c>
      <c r="J1925" s="1">
        <v>44187</v>
      </c>
      <c r="K1925" s="1">
        <v>44187</v>
      </c>
      <c r="L1925" t="s">
        <v>3411</v>
      </c>
      <c r="M1925" t="s">
        <v>3865</v>
      </c>
      <c r="N1925" s="1">
        <v>44196</v>
      </c>
      <c r="O1925" t="str">
        <f t="shared" si="63"/>
        <v>정상</v>
      </c>
      <c r="P1925" t="str">
        <f t="shared" si="64"/>
        <v>엠피피스토스</v>
      </c>
      <c r="Q1925" t="s">
        <v>1954</v>
      </c>
      <c r="R1925"/>
      <c r="S1925"/>
      <c r="T1925"/>
      <c r="U1925"/>
      <c r="V1925"/>
      <c r="W1925" t="s">
        <v>1960</v>
      </c>
      <c r="X1925" s="1">
        <v>51492</v>
      </c>
    </row>
    <row r="1926" spans="1:24">
      <c r="A1926" t="s">
        <v>2811</v>
      </c>
      <c r="B1926" t="s">
        <v>2845</v>
      </c>
      <c r="C1926" t="s">
        <v>2358</v>
      </c>
      <c r="D1926" t="s">
        <v>2128</v>
      </c>
      <c r="E1926" t="s">
        <v>2577</v>
      </c>
      <c r="F1926" t="s">
        <v>2177</v>
      </c>
      <c r="G1926" t="s">
        <v>3240</v>
      </c>
      <c r="H1926">
        <v>50000</v>
      </c>
      <c r="I1926" t="s">
        <v>3255</v>
      </c>
      <c r="J1926" s="1">
        <v>44187</v>
      </c>
      <c r="K1926" s="1">
        <v>44187</v>
      </c>
      <c r="L1926" t="s">
        <v>3412</v>
      </c>
      <c r="M1926" t="s">
        <v>3865</v>
      </c>
      <c r="N1926" s="1">
        <v>44196</v>
      </c>
      <c r="O1926" t="str">
        <f t="shared" si="63"/>
        <v>정상</v>
      </c>
      <c r="P1926" t="str">
        <f t="shared" si="64"/>
        <v>엠피피스토스</v>
      </c>
      <c r="Q1926" t="s">
        <v>1954</v>
      </c>
      <c r="R1926"/>
      <c r="S1926"/>
      <c r="T1926"/>
      <c r="U1926"/>
      <c r="V1926"/>
      <c r="W1926" t="s">
        <v>1960</v>
      </c>
      <c r="X1926" s="1">
        <v>55144</v>
      </c>
    </row>
    <row r="1927" spans="1:24">
      <c r="A1927" t="s">
        <v>2832</v>
      </c>
      <c r="B1927" t="s">
        <v>2865</v>
      </c>
      <c r="C1927"/>
      <c r="D1927" t="s">
        <v>3032</v>
      </c>
      <c r="E1927" t="s">
        <v>2598</v>
      </c>
      <c r="F1927" t="s">
        <v>3230</v>
      </c>
      <c r="G1927" t="s">
        <v>3238</v>
      </c>
      <c r="H1927">
        <v>20790</v>
      </c>
      <c r="I1927" t="s">
        <v>3255</v>
      </c>
      <c r="J1927" s="1">
        <v>44187</v>
      </c>
      <c r="K1927" s="1">
        <v>44187</v>
      </c>
      <c r="L1927" t="s">
        <v>3413</v>
      </c>
      <c r="M1927" t="s">
        <v>3864</v>
      </c>
      <c r="N1927" s="1">
        <v>44196</v>
      </c>
      <c r="O1927" t="str">
        <f t="shared" si="63"/>
        <v>정상</v>
      </c>
      <c r="P1927" t="str">
        <f t="shared" si="64"/>
        <v>엠피제이엔제이</v>
      </c>
      <c r="Q1927" t="s">
        <v>1954</v>
      </c>
      <c r="R1927"/>
      <c r="S1927"/>
      <c r="T1927"/>
      <c r="U1927"/>
      <c r="V1927"/>
      <c r="W1927" t="s">
        <v>1958</v>
      </c>
      <c r="X1927" s="1">
        <v>51492</v>
      </c>
    </row>
    <row r="1928" spans="1:24">
      <c r="A1928" t="s">
        <v>2813</v>
      </c>
      <c r="B1928"/>
      <c r="C1928"/>
      <c r="D1928" t="s">
        <v>2000</v>
      </c>
      <c r="E1928" t="s">
        <v>2514</v>
      </c>
      <c r="F1928" t="s">
        <v>3234</v>
      </c>
      <c r="G1928" t="s">
        <v>3238</v>
      </c>
      <c r="H1928">
        <v>89458</v>
      </c>
      <c r="I1928" t="s">
        <v>3255</v>
      </c>
      <c r="J1928" s="1">
        <v>44187</v>
      </c>
      <c r="K1928" s="1">
        <v>44187</v>
      </c>
      <c r="L1928" t="s">
        <v>3414</v>
      </c>
      <c r="M1928" t="s">
        <v>3865</v>
      </c>
      <c r="N1928" s="1">
        <v>44196</v>
      </c>
      <c r="O1928" t="str">
        <f t="shared" si="63"/>
        <v>정상</v>
      </c>
      <c r="P1928" t="str">
        <f t="shared" si="64"/>
        <v>엠피송내</v>
      </c>
      <c r="Q1928" t="s">
        <v>1954</v>
      </c>
      <c r="R1928"/>
      <c r="S1928"/>
      <c r="T1928"/>
      <c r="U1928"/>
      <c r="V1928"/>
      <c r="W1928" t="s">
        <v>1958</v>
      </c>
      <c r="X1928" s="1">
        <v>66467</v>
      </c>
    </row>
    <row r="1929" spans="1:24">
      <c r="A1929" t="s">
        <v>2825</v>
      </c>
      <c r="B1929" t="s">
        <v>2860</v>
      </c>
      <c r="C1929" t="s">
        <v>2239</v>
      </c>
      <c r="D1929" t="s">
        <v>3028</v>
      </c>
      <c r="E1929" t="s">
        <v>2562</v>
      </c>
      <c r="F1929" t="s">
        <v>3231</v>
      </c>
      <c r="G1929" t="s">
        <v>3238</v>
      </c>
      <c r="H1929">
        <v>51510</v>
      </c>
      <c r="I1929" t="s">
        <v>3255</v>
      </c>
      <c r="J1929" s="1">
        <v>44187</v>
      </c>
      <c r="K1929" s="1">
        <v>44187</v>
      </c>
      <c r="L1929">
        <v>320203132630</v>
      </c>
      <c r="M1929" t="s">
        <v>3863</v>
      </c>
      <c r="N1929" s="1">
        <v>44196</v>
      </c>
      <c r="O1929" t="str">
        <f t="shared" si="63"/>
        <v>정상</v>
      </c>
      <c r="P1929" t="str">
        <f t="shared" si="64"/>
        <v>엠피가온</v>
      </c>
      <c r="Q1929" t="s">
        <v>1954</v>
      </c>
      <c r="R1929"/>
      <c r="S1929"/>
      <c r="T1929"/>
      <c r="U1929"/>
      <c r="V1929"/>
      <c r="W1929" t="s">
        <v>3870</v>
      </c>
      <c r="X1929" s="1">
        <v>71946</v>
      </c>
    </row>
    <row r="1930" spans="1:24">
      <c r="A1930" t="s">
        <v>2832</v>
      </c>
      <c r="B1930" t="s">
        <v>2865</v>
      </c>
      <c r="C1930" t="s">
        <v>2355</v>
      </c>
      <c r="D1930" t="s">
        <v>3003</v>
      </c>
      <c r="E1930" t="s">
        <v>3189</v>
      </c>
      <c r="F1930" t="s">
        <v>3233</v>
      </c>
      <c r="G1930" t="s">
        <v>3252</v>
      </c>
      <c r="H1930">
        <v>8700</v>
      </c>
      <c r="I1930" t="s">
        <v>3255</v>
      </c>
      <c r="J1930" s="1">
        <v>44187</v>
      </c>
      <c r="K1930" s="1">
        <v>44187</v>
      </c>
      <c r="L1930">
        <v>320203129330</v>
      </c>
      <c r="M1930" t="s">
        <v>3863</v>
      </c>
      <c r="N1930" s="1">
        <v>44196</v>
      </c>
      <c r="O1930" t="str">
        <f t="shared" si="63"/>
        <v>정상</v>
      </c>
      <c r="P1930" t="s">
        <v>6823</v>
      </c>
      <c r="Q1930" t="s">
        <v>1954</v>
      </c>
      <c r="R1930"/>
      <c r="S1930"/>
      <c r="T1930"/>
      <c r="U1930"/>
      <c r="V1930"/>
      <c r="W1930" t="s">
        <v>1958</v>
      </c>
      <c r="X1930" s="1">
        <v>49665</v>
      </c>
    </row>
    <row r="1931" spans="1:24">
      <c r="A1931" t="s">
        <v>2830</v>
      </c>
      <c r="B1931" t="s">
        <v>2847</v>
      </c>
      <c r="C1931" t="s">
        <v>2353</v>
      </c>
      <c r="D1931" t="s">
        <v>1001</v>
      </c>
      <c r="E1931" t="s">
        <v>3190</v>
      </c>
      <c r="F1931" t="s">
        <v>2177</v>
      </c>
      <c r="G1931" t="s">
        <v>3240</v>
      </c>
      <c r="H1931">
        <v>20000</v>
      </c>
      <c r="I1931" t="s">
        <v>3255</v>
      </c>
      <c r="J1931" s="1">
        <v>44187</v>
      </c>
      <c r="K1931" s="1">
        <v>44187</v>
      </c>
      <c r="L1931">
        <v>3190798217731</v>
      </c>
      <c r="M1931" t="s">
        <v>3863</v>
      </c>
      <c r="N1931" s="1">
        <v>44196</v>
      </c>
      <c r="O1931" t="str">
        <f t="shared" si="63"/>
        <v>정상</v>
      </c>
      <c r="P1931" t="str">
        <f t="shared" si="64"/>
        <v>엠피상동</v>
      </c>
      <c r="Q1931" t="s">
        <v>1954</v>
      </c>
      <c r="R1931"/>
      <c r="S1931"/>
      <c r="T1931"/>
      <c r="U1931"/>
      <c r="V1931"/>
      <c r="W1931" t="s">
        <v>1958</v>
      </c>
      <c r="X1931" s="1">
        <v>66832</v>
      </c>
    </row>
    <row r="1932" spans="1:24">
      <c r="A1932" t="s">
        <v>2812</v>
      </c>
      <c r="B1932" t="s">
        <v>2847</v>
      </c>
      <c r="C1932" t="s">
        <v>2353</v>
      </c>
      <c r="D1932" t="s">
        <v>3039</v>
      </c>
      <c r="E1932" t="s">
        <v>2540</v>
      </c>
      <c r="F1932" t="s">
        <v>3233</v>
      </c>
      <c r="G1932" t="s">
        <v>3240</v>
      </c>
      <c r="H1932">
        <v>100500</v>
      </c>
      <c r="I1932" t="s">
        <v>3255</v>
      </c>
      <c r="J1932" s="1">
        <v>44187</v>
      </c>
      <c r="K1932" s="1">
        <v>44187</v>
      </c>
      <c r="L1932" t="s">
        <v>3415</v>
      </c>
      <c r="M1932" t="s">
        <v>3863</v>
      </c>
      <c r="N1932" s="1">
        <v>44196</v>
      </c>
      <c r="O1932" t="str">
        <f t="shared" si="63"/>
        <v>정상</v>
      </c>
      <c r="P1932" t="str">
        <f t="shared" si="64"/>
        <v>엠피상동</v>
      </c>
      <c r="Q1932" t="s">
        <v>1954</v>
      </c>
      <c r="R1932"/>
      <c r="S1932"/>
      <c r="T1932"/>
      <c r="U1932"/>
      <c r="V1932"/>
      <c r="W1932" t="s">
        <v>1958</v>
      </c>
      <c r="X1932"/>
    </row>
    <row r="1933" spans="1:24">
      <c r="A1933" t="s">
        <v>2830</v>
      </c>
      <c r="B1933" t="s">
        <v>2847</v>
      </c>
      <c r="C1933" t="s">
        <v>2926</v>
      </c>
      <c r="D1933" t="s">
        <v>3040</v>
      </c>
      <c r="E1933" t="s">
        <v>3160</v>
      </c>
      <c r="F1933" t="s">
        <v>3233</v>
      </c>
      <c r="G1933" t="s">
        <v>3238</v>
      </c>
      <c r="H1933">
        <v>100000</v>
      </c>
      <c r="I1933" t="s">
        <v>3255</v>
      </c>
      <c r="J1933" s="1">
        <v>44187</v>
      </c>
      <c r="K1933" s="1">
        <v>44187</v>
      </c>
      <c r="L1933" t="s">
        <v>3416</v>
      </c>
      <c r="M1933" t="s">
        <v>3863</v>
      </c>
      <c r="N1933" s="1">
        <v>44196</v>
      </c>
      <c r="O1933" t="str">
        <f t="shared" si="63"/>
        <v>정상</v>
      </c>
      <c r="P1933" t="str">
        <f t="shared" si="64"/>
        <v>엠피상동</v>
      </c>
      <c r="Q1933" t="s">
        <v>1954</v>
      </c>
      <c r="R1933"/>
      <c r="S1933"/>
      <c r="T1933"/>
      <c r="U1933"/>
      <c r="V1933"/>
      <c r="W1933" t="s">
        <v>1958</v>
      </c>
      <c r="X1933"/>
    </row>
    <row r="1934" spans="1:24">
      <c r="A1934" t="s">
        <v>2830</v>
      </c>
      <c r="B1934" t="s">
        <v>2847</v>
      </c>
      <c r="C1934" t="s">
        <v>2929</v>
      </c>
      <c r="D1934" t="s">
        <v>3041</v>
      </c>
      <c r="E1934" t="s">
        <v>2583</v>
      </c>
      <c r="F1934" t="s">
        <v>3230</v>
      </c>
      <c r="G1934" t="s">
        <v>3238</v>
      </c>
      <c r="H1934">
        <v>75400</v>
      </c>
      <c r="I1934" t="s">
        <v>3255</v>
      </c>
      <c r="J1934" s="1">
        <v>44187</v>
      </c>
      <c r="K1934" s="1">
        <v>44187</v>
      </c>
      <c r="L1934" t="s">
        <v>3417</v>
      </c>
      <c r="M1934" t="s">
        <v>3863</v>
      </c>
      <c r="N1934" s="1">
        <v>44196</v>
      </c>
      <c r="O1934" t="str">
        <f t="shared" si="63"/>
        <v>정상</v>
      </c>
      <c r="P1934" t="str">
        <f t="shared" si="64"/>
        <v>엠피상동</v>
      </c>
      <c r="Q1934" t="s">
        <v>1954</v>
      </c>
      <c r="R1934"/>
      <c r="S1934"/>
      <c r="T1934"/>
      <c r="U1934"/>
      <c r="V1934"/>
      <c r="W1934" t="s">
        <v>1958</v>
      </c>
      <c r="X1934"/>
    </row>
    <row r="1935" spans="1:24">
      <c r="A1935" t="s">
        <v>2812</v>
      </c>
      <c r="B1935" t="s">
        <v>2847</v>
      </c>
      <c r="C1935" t="s">
        <v>2930</v>
      </c>
      <c r="D1935" t="s">
        <v>2044</v>
      </c>
      <c r="E1935" t="s">
        <v>3161</v>
      </c>
      <c r="F1935" t="s">
        <v>3235</v>
      </c>
      <c r="G1935" t="s">
        <v>3238</v>
      </c>
      <c r="H1935">
        <v>54000</v>
      </c>
      <c r="I1935" t="s">
        <v>3255</v>
      </c>
      <c r="J1935" s="1">
        <v>44187</v>
      </c>
      <c r="K1935" s="1">
        <v>44187</v>
      </c>
      <c r="L1935" t="s">
        <v>3418</v>
      </c>
      <c r="M1935" t="s">
        <v>3867</v>
      </c>
      <c r="N1935" s="1">
        <v>44196</v>
      </c>
      <c r="O1935" t="str">
        <f t="shared" si="63"/>
        <v>정상</v>
      </c>
      <c r="P1935" t="str">
        <f t="shared" si="64"/>
        <v>엠피상동</v>
      </c>
      <c r="Q1935" t="s">
        <v>1954</v>
      </c>
      <c r="R1935"/>
      <c r="S1935"/>
      <c r="T1935"/>
      <c r="U1935"/>
      <c r="V1935"/>
      <c r="W1935" t="s">
        <v>1960</v>
      </c>
      <c r="X1935"/>
    </row>
    <row r="1936" spans="1:24">
      <c r="A1936" t="s">
        <v>2812</v>
      </c>
      <c r="B1936" t="s">
        <v>2847</v>
      </c>
      <c r="C1936" t="s">
        <v>2353</v>
      </c>
      <c r="D1936" t="s">
        <v>3042</v>
      </c>
      <c r="E1936" t="s">
        <v>2510</v>
      </c>
      <c r="F1936" t="s">
        <v>3231</v>
      </c>
      <c r="G1936" t="s">
        <v>3240</v>
      </c>
      <c r="H1936">
        <v>57000</v>
      </c>
      <c r="I1936" t="s">
        <v>3255</v>
      </c>
      <c r="J1936" s="1">
        <v>44187</v>
      </c>
      <c r="K1936" s="1">
        <v>44187</v>
      </c>
      <c r="L1936" t="s">
        <v>3419</v>
      </c>
      <c r="M1936" t="s">
        <v>3863</v>
      </c>
      <c r="N1936" s="1">
        <v>44196</v>
      </c>
      <c r="O1936" t="str">
        <f t="shared" si="63"/>
        <v>정상</v>
      </c>
      <c r="P1936" t="str">
        <f t="shared" si="64"/>
        <v>엠피상동</v>
      </c>
      <c r="Q1936" t="s">
        <v>1954</v>
      </c>
      <c r="R1936"/>
      <c r="S1936"/>
      <c r="T1936"/>
      <c r="U1936"/>
      <c r="V1936"/>
      <c r="W1936" t="s">
        <v>3870</v>
      </c>
      <c r="X1936"/>
    </row>
    <row r="1937" spans="1:24">
      <c r="A1937" t="s">
        <v>1870</v>
      </c>
      <c r="B1937" t="s">
        <v>2847</v>
      </c>
      <c r="C1937" t="s">
        <v>2353</v>
      </c>
      <c r="D1937" t="s">
        <v>2131</v>
      </c>
      <c r="E1937" t="s">
        <v>3191</v>
      </c>
      <c r="F1937" t="s">
        <v>3235</v>
      </c>
      <c r="G1937" t="s">
        <v>3242</v>
      </c>
      <c r="H1937">
        <v>66141</v>
      </c>
      <c r="I1937" t="s">
        <v>3255</v>
      </c>
      <c r="J1937" s="1">
        <v>44187</v>
      </c>
      <c r="K1937" s="1">
        <v>44187</v>
      </c>
      <c r="L1937" t="s">
        <v>3420</v>
      </c>
      <c r="M1937" t="s">
        <v>3863</v>
      </c>
      <c r="N1937" s="1">
        <v>44196</v>
      </c>
      <c r="O1937" t="str">
        <f t="shared" si="63"/>
        <v>정상</v>
      </c>
      <c r="P1937" t="str">
        <f t="shared" si="64"/>
        <v>엠피상동</v>
      </c>
      <c r="Q1937" t="s">
        <v>1954</v>
      </c>
      <c r="R1937"/>
      <c r="S1937"/>
      <c r="T1937"/>
      <c r="U1937"/>
      <c r="V1937"/>
      <c r="W1937" t="s">
        <v>3870</v>
      </c>
      <c r="X1937"/>
    </row>
    <row r="1938" spans="1:24">
      <c r="A1938" t="s">
        <v>2811</v>
      </c>
      <c r="B1938" t="s">
        <v>2845</v>
      </c>
      <c r="C1938" t="s">
        <v>2341</v>
      </c>
      <c r="D1938" t="s">
        <v>2059</v>
      </c>
      <c r="E1938" t="s">
        <v>2540</v>
      </c>
      <c r="F1938" t="s">
        <v>3230</v>
      </c>
      <c r="G1938" t="s">
        <v>3238</v>
      </c>
      <c r="H1938">
        <v>30875</v>
      </c>
      <c r="I1938" t="s">
        <v>3255</v>
      </c>
      <c r="J1938" s="1">
        <v>44187</v>
      </c>
      <c r="K1938" s="1">
        <v>44187</v>
      </c>
      <c r="L1938" t="s">
        <v>3421</v>
      </c>
      <c r="M1938" t="s">
        <v>3863</v>
      </c>
      <c r="N1938" s="1">
        <v>44196</v>
      </c>
      <c r="O1938" t="str">
        <f t="shared" si="63"/>
        <v>정상</v>
      </c>
      <c r="P1938" t="str">
        <f t="shared" si="64"/>
        <v>엠피피스토스</v>
      </c>
      <c r="Q1938" t="s">
        <v>1954</v>
      </c>
      <c r="R1938"/>
      <c r="S1938"/>
      <c r="T1938"/>
      <c r="U1938"/>
      <c r="V1938"/>
      <c r="W1938" t="s">
        <v>3870</v>
      </c>
      <c r="X1938"/>
    </row>
    <row r="1939" spans="1:24">
      <c r="A1939" t="s">
        <v>2817</v>
      </c>
      <c r="B1939" t="s">
        <v>2852</v>
      </c>
      <c r="C1939" t="s">
        <v>2898</v>
      </c>
      <c r="D1939" t="s">
        <v>3043</v>
      </c>
      <c r="E1939" t="s">
        <v>2539</v>
      </c>
      <c r="F1939" t="s">
        <v>3237</v>
      </c>
      <c r="G1939" t="s">
        <v>3238</v>
      </c>
      <c r="H1939">
        <v>14928</v>
      </c>
      <c r="I1939" t="s">
        <v>3255</v>
      </c>
      <c r="J1939" s="1">
        <v>44187</v>
      </c>
      <c r="K1939" s="1">
        <v>44187</v>
      </c>
      <c r="L1939" t="s">
        <v>3422</v>
      </c>
      <c r="M1939" t="s">
        <v>3865</v>
      </c>
      <c r="N1939" s="1">
        <v>44196</v>
      </c>
      <c r="O1939" t="str">
        <f t="shared" si="63"/>
        <v>정상</v>
      </c>
      <c r="P1939" t="s">
        <v>988</v>
      </c>
      <c r="Q1939" t="s">
        <v>1954</v>
      </c>
      <c r="R1939"/>
      <c r="S1939"/>
      <c r="T1939"/>
      <c r="U1939"/>
      <c r="V1939"/>
      <c r="W1939" t="s">
        <v>1958</v>
      </c>
      <c r="X1939"/>
    </row>
    <row r="1940" spans="1:24">
      <c r="A1940" t="s">
        <v>2814</v>
      </c>
      <c r="B1940" t="s">
        <v>2848</v>
      </c>
      <c r="C1940" t="s">
        <v>2237</v>
      </c>
      <c r="D1940" t="s">
        <v>3005</v>
      </c>
      <c r="E1940" t="s">
        <v>2510</v>
      </c>
      <c r="F1940" t="s">
        <v>3231</v>
      </c>
      <c r="G1940" t="s">
        <v>3238</v>
      </c>
      <c r="H1940">
        <v>63000</v>
      </c>
      <c r="I1940" t="s">
        <v>3255</v>
      </c>
      <c r="J1940" s="1">
        <v>44187</v>
      </c>
      <c r="K1940" s="1">
        <v>44187</v>
      </c>
      <c r="L1940" t="s">
        <v>3423</v>
      </c>
      <c r="M1940" t="s">
        <v>3863</v>
      </c>
      <c r="N1940" s="1">
        <v>44196</v>
      </c>
      <c r="O1940" t="str">
        <f t="shared" si="63"/>
        <v>정상</v>
      </c>
      <c r="P1940" t="str">
        <f t="shared" si="64"/>
        <v>엠피의정부</v>
      </c>
      <c r="Q1940" t="s">
        <v>1954</v>
      </c>
      <c r="R1940"/>
      <c r="S1940"/>
      <c r="T1940"/>
      <c r="U1940"/>
      <c r="V1940"/>
      <c r="W1940" t="s">
        <v>1958</v>
      </c>
      <c r="X1940"/>
    </row>
    <row r="1941" spans="1:24">
      <c r="A1941" t="s">
        <v>2819</v>
      </c>
      <c r="B1941" t="s">
        <v>2848</v>
      </c>
      <c r="C1941" t="s">
        <v>2237</v>
      </c>
      <c r="D1941" t="s">
        <v>3005</v>
      </c>
      <c r="E1941" t="s">
        <v>3180</v>
      </c>
      <c r="F1941" t="s">
        <v>3233</v>
      </c>
      <c r="G1941" t="s">
        <v>3251</v>
      </c>
      <c r="H1941">
        <v>10790</v>
      </c>
      <c r="I1941" t="s">
        <v>3255</v>
      </c>
      <c r="J1941" s="1">
        <v>44187</v>
      </c>
      <c r="K1941" s="1">
        <v>44187</v>
      </c>
      <c r="L1941" t="s">
        <v>3424</v>
      </c>
      <c r="M1941" t="s">
        <v>3863</v>
      </c>
      <c r="N1941" s="1">
        <v>44196</v>
      </c>
      <c r="O1941" t="str">
        <f t="shared" si="63"/>
        <v>정상</v>
      </c>
      <c r="P1941" t="str">
        <f t="shared" si="64"/>
        <v>엠피의정부</v>
      </c>
      <c r="Q1941" t="s">
        <v>1954</v>
      </c>
      <c r="R1941"/>
      <c r="S1941"/>
      <c r="T1941"/>
      <c r="U1941"/>
      <c r="V1941"/>
      <c r="W1941" t="s">
        <v>3870</v>
      </c>
      <c r="X1941"/>
    </row>
    <row r="1942" spans="1:24">
      <c r="A1942" t="s">
        <v>2819</v>
      </c>
      <c r="B1942" t="s">
        <v>2848</v>
      </c>
      <c r="C1942" t="s">
        <v>2237</v>
      </c>
      <c r="D1942" t="s">
        <v>2095</v>
      </c>
      <c r="E1942" t="s">
        <v>2620</v>
      </c>
      <c r="F1942" t="s">
        <v>3231</v>
      </c>
      <c r="G1942" t="s">
        <v>3238</v>
      </c>
      <c r="H1942">
        <v>54000</v>
      </c>
      <c r="I1942" t="s">
        <v>3255</v>
      </c>
      <c r="J1942" s="1">
        <v>44187</v>
      </c>
      <c r="K1942" s="1">
        <v>44187</v>
      </c>
      <c r="L1942" t="s">
        <v>3425</v>
      </c>
      <c r="M1942" t="s">
        <v>3863</v>
      </c>
      <c r="N1942" s="1">
        <v>44196</v>
      </c>
      <c r="O1942" t="str">
        <f t="shared" si="63"/>
        <v>정상</v>
      </c>
      <c r="P1942" t="str">
        <f t="shared" si="64"/>
        <v>엠피의정부</v>
      </c>
      <c r="Q1942" t="s">
        <v>1954</v>
      </c>
      <c r="R1942"/>
      <c r="S1942"/>
      <c r="T1942"/>
      <c r="U1942"/>
      <c r="V1942"/>
      <c r="W1942" t="s">
        <v>1958</v>
      </c>
      <c r="X1942"/>
    </row>
    <row r="1943" spans="1:24">
      <c r="A1943" t="s">
        <v>2818</v>
      </c>
      <c r="B1943" t="s">
        <v>2857</v>
      </c>
      <c r="C1943" t="s">
        <v>1981</v>
      </c>
      <c r="D1943" t="s">
        <v>2104</v>
      </c>
      <c r="E1943" t="s">
        <v>3143</v>
      </c>
      <c r="F1943" t="s">
        <v>3231</v>
      </c>
      <c r="G1943" t="s">
        <v>3240</v>
      </c>
      <c r="H1943">
        <v>62220</v>
      </c>
      <c r="I1943" t="s">
        <v>3255</v>
      </c>
      <c r="J1943" s="1">
        <v>44187</v>
      </c>
      <c r="K1943" s="1">
        <v>44187</v>
      </c>
      <c r="L1943">
        <v>42042208760000</v>
      </c>
      <c r="M1943" t="s">
        <v>3863</v>
      </c>
      <c r="N1943" s="1">
        <v>44196</v>
      </c>
      <c r="O1943" t="str">
        <f t="shared" si="63"/>
        <v>정상</v>
      </c>
      <c r="P1943" t="str">
        <f t="shared" si="64"/>
        <v>엠피성공</v>
      </c>
      <c r="Q1943" t="s">
        <v>1954</v>
      </c>
      <c r="R1943"/>
      <c r="S1943"/>
      <c r="T1943"/>
      <c r="U1943"/>
      <c r="V1943"/>
      <c r="W1943" t="s">
        <v>1958</v>
      </c>
      <c r="X1943"/>
    </row>
    <row r="1944" spans="1:24">
      <c r="A1944" t="s">
        <v>2817</v>
      </c>
      <c r="B1944" t="s">
        <v>2852</v>
      </c>
      <c r="C1944"/>
      <c r="D1944" t="s">
        <v>2978</v>
      </c>
      <c r="E1944" t="s">
        <v>2625</v>
      </c>
      <c r="F1944" t="s">
        <v>3235</v>
      </c>
      <c r="G1944" t="s">
        <v>3251</v>
      </c>
      <c r="H1944">
        <v>33232</v>
      </c>
      <c r="I1944" t="s">
        <v>3255</v>
      </c>
      <c r="J1944" s="1">
        <v>44187</v>
      </c>
      <c r="K1944" s="1">
        <v>44187</v>
      </c>
      <c r="L1944">
        <v>42042211940000</v>
      </c>
      <c r="M1944" t="s">
        <v>3863</v>
      </c>
      <c r="N1944" s="1">
        <v>44196</v>
      </c>
      <c r="O1944" t="str">
        <f t="shared" si="63"/>
        <v>정상</v>
      </c>
      <c r="P1944" t="s">
        <v>6831</v>
      </c>
      <c r="Q1944" t="s">
        <v>1954</v>
      </c>
      <c r="R1944"/>
      <c r="S1944"/>
      <c r="T1944"/>
      <c r="U1944"/>
      <c r="V1944"/>
      <c r="W1944" t="s">
        <v>1958</v>
      </c>
      <c r="X1944"/>
    </row>
    <row r="1945" spans="1:24">
      <c r="A1945" t="s">
        <v>2825</v>
      </c>
      <c r="B1945"/>
      <c r="C1945"/>
      <c r="D1945" t="s">
        <v>2421</v>
      </c>
      <c r="E1945" t="s">
        <v>2546</v>
      </c>
      <c r="F1945" t="s">
        <v>3235</v>
      </c>
      <c r="G1945" t="s">
        <v>3238</v>
      </c>
      <c r="H1945">
        <v>39909</v>
      </c>
      <c r="I1945" t="s">
        <v>3255</v>
      </c>
      <c r="J1945" s="1">
        <v>44187</v>
      </c>
      <c r="K1945" s="1">
        <v>44187</v>
      </c>
      <c r="L1945">
        <v>42042220420000</v>
      </c>
      <c r="M1945" t="s">
        <v>3863</v>
      </c>
      <c r="N1945" s="1">
        <v>44196</v>
      </c>
      <c r="O1945" t="str">
        <f t="shared" si="63"/>
        <v>정상</v>
      </c>
      <c r="P1945" t="str">
        <f t="shared" si="64"/>
        <v>엠피가온</v>
      </c>
      <c r="Q1945" t="s">
        <v>1954</v>
      </c>
      <c r="R1945"/>
      <c r="S1945"/>
      <c r="T1945"/>
      <c r="U1945"/>
      <c r="V1945"/>
      <c r="W1945" t="s">
        <v>1958</v>
      </c>
      <c r="X1945"/>
    </row>
    <row r="1946" spans="1:24">
      <c r="A1946" t="s">
        <v>2813</v>
      </c>
      <c r="B1946" t="s">
        <v>2846</v>
      </c>
      <c r="C1946" t="s">
        <v>2364</v>
      </c>
      <c r="D1946" t="s">
        <v>2070</v>
      </c>
      <c r="E1946" t="s">
        <v>2499</v>
      </c>
      <c r="F1946" t="s">
        <v>3231</v>
      </c>
      <c r="G1946" t="s">
        <v>3248</v>
      </c>
      <c r="H1946">
        <v>12669</v>
      </c>
      <c r="I1946" t="s">
        <v>3255</v>
      </c>
      <c r="J1946" s="1">
        <v>44187</v>
      </c>
      <c r="K1946" s="1">
        <v>44187</v>
      </c>
      <c r="L1946">
        <v>20206847396</v>
      </c>
      <c r="M1946" t="s">
        <v>3864</v>
      </c>
      <c r="N1946" s="1">
        <v>44196</v>
      </c>
      <c r="O1946" t="str">
        <f t="shared" si="63"/>
        <v>정상</v>
      </c>
      <c r="P1946" t="str">
        <f t="shared" si="64"/>
        <v>엠피송내</v>
      </c>
      <c r="Q1946" t="s">
        <v>1954</v>
      </c>
      <c r="R1946"/>
      <c r="S1946"/>
      <c r="T1946"/>
      <c r="U1946"/>
      <c r="V1946"/>
      <c r="W1946" t="s">
        <v>1958</v>
      </c>
      <c r="X1946"/>
    </row>
    <row r="1947" spans="1:24">
      <c r="A1947" t="s">
        <v>2818</v>
      </c>
      <c r="B1947" t="s">
        <v>2874</v>
      </c>
      <c r="C1947" t="s">
        <v>1981</v>
      </c>
      <c r="D1947" t="s">
        <v>1002</v>
      </c>
      <c r="E1947" t="s">
        <v>3139</v>
      </c>
      <c r="F1947" t="s">
        <v>3231</v>
      </c>
      <c r="G1947" t="s">
        <v>3239</v>
      </c>
      <c r="H1947">
        <v>3442</v>
      </c>
      <c r="I1947" t="s">
        <v>3255</v>
      </c>
      <c r="J1947" s="1">
        <v>44187</v>
      </c>
      <c r="K1947" s="1">
        <v>44187</v>
      </c>
      <c r="L1947">
        <v>20206860512</v>
      </c>
      <c r="M1947" t="s">
        <v>3865</v>
      </c>
      <c r="N1947" s="1">
        <v>44196</v>
      </c>
      <c r="O1947" t="str">
        <f t="shared" si="63"/>
        <v>정상</v>
      </c>
      <c r="P1947" t="str">
        <f t="shared" si="64"/>
        <v>엠피성공</v>
      </c>
      <c r="Q1947" t="s">
        <v>1954</v>
      </c>
      <c r="R1947"/>
      <c r="S1947"/>
      <c r="T1947"/>
      <c r="U1947"/>
      <c r="V1947"/>
      <c r="W1947" t="s">
        <v>1958</v>
      </c>
      <c r="X1947"/>
    </row>
    <row r="1948" spans="1:24">
      <c r="A1948" t="s">
        <v>2818</v>
      </c>
      <c r="B1948" t="s">
        <v>2857</v>
      </c>
      <c r="C1948" t="s">
        <v>2242</v>
      </c>
      <c r="D1948" t="s">
        <v>1002</v>
      </c>
      <c r="E1948" t="s">
        <v>2497</v>
      </c>
      <c r="F1948" t="s">
        <v>3231</v>
      </c>
      <c r="G1948" t="s">
        <v>3239</v>
      </c>
      <c r="H1948">
        <v>4133</v>
      </c>
      <c r="I1948" t="s">
        <v>3255</v>
      </c>
      <c r="J1948" s="1">
        <v>44187</v>
      </c>
      <c r="K1948" s="1">
        <v>44187</v>
      </c>
      <c r="L1948">
        <v>20206860736</v>
      </c>
      <c r="M1948" t="s">
        <v>3864</v>
      </c>
      <c r="N1948" s="1">
        <v>44196</v>
      </c>
      <c r="O1948" t="str">
        <f t="shared" si="63"/>
        <v>정상</v>
      </c>
      <c r="P1948" t="str">
        <f t="shared" si="64"/>
        <v>엠피성공</v>
      </c>
      <c r="Q1948" t="s">
        <v>1954</v>
      </c>
      <c r="R1948"/>
      <c r="S1948"/>
      <c r="T1948"/>
      <c r="U1948"/>
      <c r="V1948"/>
      <c r="W1948" t="s">
        <v>3870</v>
      </c>
      <c r="X1948"/>
    </row>
    <row r="1949" spans="1:24">
      <c r="A1949" t="s">
        <v>2813</v>
      </c>
      <c r="B1949" t="s">
        <v>2846</v>
      </c>
      <c r="C1949" t="s">
        <v>2892</v>
      </c>
      <c r="D1949" t="s">
        <v>2070</v>
      </c>
      <c r="E1949" t="s">
        <v>3141</v>
      </c>
      <c r="F1949" t="s">
        <v>3233</v>
      </c>
      <c r="G1949" t="s">
        <v>3238</v>
      </c>
      <c r="H1949">
        <v>50000</v>
      </c>
      <c r="I1949" t="s">
        <v>3255</v>
      </c>
      <c r="J1949" s="1">
        <v>44187</v>
      </c>
      <c r="K1949" s="1">
        <v>44187</v>
      </c>
      <c r="L1949">
        <v>20206844926</v>
      </c>
      <c r="M1949" t="s">
        <v>3863</v>
      </c>
      <c r="N1949" s="1">
        <v>44196</v>
      </c>
      <c r="O1949" t="str">
        <f t="shared" si="63"/>
        <v>정상</v>
      </c>
      <c r="P1949" t="str">
        <f t="shared" si="64"/>
        <v>엠피송내</v>
      </c>
      <c r="Q1949" t="s">
        <v>1954</v>
      </c>
      <c r="R1949"/>
      <c r="S1949"/>
      <c r="T1949"/>
      <c r="U1949"/>
      <c r="V1949"/>
      <c r="W1949" t="s">
        <v>1958</v>
      </c>
      <c r="X1949"/>
    </row>
    <row r="1950" spans="1:24">
      <c r="A1950" t="s">
        <v>2828</v>
      </c>
      <c r="B1950" t="s">
        <v>2875</v>
      </c>
      <c r="C1950" t="s">
        <v>2350</v>
      </c>
      <c r="D1950" t="s">
        <v>3044</v>
      </c>
      <c r="E1950" t="s">
        <v>3136</v>
      </c>
      <c r="F1950" t="s">
        <v>3232</v>
      </c>
      <c r="G1950" t="s">
        <v>3243</v>
      </c>
      <c r="H1950">
        <v>56400</v>
      </c>
      <c r="I1950" t="s">
        <v>3255</v>
      </c>
      <c r="J1950" s="1">
        <v>44187</v>
      </c>
      <c r="K1950" s="1">
        <v>44187</v>
      </c>
      <c r="L1950">
        <v>20206849329</v>
      </c>
      <c r="M1950" t="s">
        <v>3863</v>
      </c>
      <c r="N1950" s="1">
        <v>44196</v>
      </c>
      <c r="O1950" t="str">
        <f t="shared" si="63"/>
        <v>정상</v>
      </c>
      <c r="P1950" t="str">
        <f t="shared" si="64"/>
        <v>엠피여주</v>
      </c>
      <c r="Q1950" t="s">
        <v>1954</v>
      </c>
      <c r="R1950"/>
      <c r="S1950"/>
      <c r="T1950"/>
      <c r="U1950"/>
      <c r="V1950"/>
      <c r="W1950" t="s">
        <v>1958</v>
      </c>
      <c r="X1950"/>
    </row>
    <row r="1951" spans="1:24">
      <c r="A1951" t="s">
        <v>983</v>
      </c>
      <c r="B1951" t="s">
        <v>2852</v>
      </c>
      <c r="C1951" t="s">
        <v>2346</v>
      </c>
      <c r="D1951" t="s">
        <v>2135</v>
      </c>
      <c r="E1951" t="s">
        <v>2607</v>
      </c>
      <c r="F1951" t="s">
        <v>3232</v>
      </c>
      <c r="G1951" t="s">
        <v>3238</v>
      </c>
      <c r="H1951">
        <v>10871</v>
      </c>
      <c r="I1951" t="s">
        <v>3255</v>
      </c>
      <c r="J1951" s="1">
        <v>44187</v>
      </c>
      <c r="K1951" s="1">
        <v>44187</v>
      </c>
      <c r="L1951">
        <v>20206842149</v>
      </c>
      <c r="M1951" t="s">
        <v>3867</v>
      </c>
      <c r="N1951" s="1">
        <v>44196</v>
      </c>
      <c r="O1951" t="str">
        <f t="shared" si="63"/>
        <v>정상</v>
      </c>
      <c r="P1951" t="s">
        <v>6831</v>
      </c>
      <c r="Q1951" t="s">
        <v>1954</v>
      </c>
      <c r="R1951"/>
      <c r="S1951"/>
      <c r="T1951"/>
      <c r="U1951"/>
      <c r="V1951"/>
      <c r="W1951" t="s">
        <v>3870</v>
      </c>
      <c r="X1951"/>
    </row>
    <row r="1952" spans="1:24">
      <c r="A1952" t="s">
        <v>2829</v>
      </c>
      <c r="B1952" t="s">
        <v>2865</v>
      </c>
      <c r="C1952"/>
      <c r="D1952" t="s">
        <v>2099</v>
      </c>
      <c r="E1952" t="s">
        <v>3159</v>
      </c>
      <c r="F1952" t="s">
        <v>3235</v>
      </c>
      <c r="G1952" t="s">
        <v>3245</v>
      </c>
      <c r="H1952">
        <v>101100</v>
      </c>
      <c r="I1952" t="s">
        <v>3255</v>
      </c>
      <c r="J1952" s="1">
        <v>44187</v>
      </c>
      <c r="K1952" s="1">
        <v>44187</v>
      </c>
      <c r="L1952">
        <v>20206843053</v>
      </c>
      <c r="M1952" t="s">
        <v>3867</v>
      </c>
      <c r="N1952" s="1">
        <v>44196</v>
      </c>
      <c r="O1952" t="str">
        <f t="shared" si="63"/>
        <v>정상</v>
      </c>
      <c r="P1952" t="str">
        <f t="shared" si="64"/>
        <v>엠피제이엔제이</v>
      </c>
      <c r="Q1952" t="s">
        <v>1954</v>
      </c>
      <c r="R1952"/>
      <c r="S1952"/>
      <c r="T1952"/>
      <c r="U1952"/>
      <c r="V1952"/>
      <c r="W1952" t="s">
        <v>1958</v>
      </c>
      <c r="X1952"/>
    </row>
    <row r="1953" spans="1:24">
      <c r="A1953" t="s">
        <v>2817</v>
      </c>
      <c r="B1953" t="s">
        <v>2850</v>
      </c>
      <c r="C1953" t="s">
        <v>2911</v>
      </c>
      <c r="D1953" t="s">
        <v>2970</v>
      </c>
      <c r="E1953" t="s">
        <v>3159</v>
      </c>
      <c r="F1953" t="s">
        <v>3235</v>
      </c>
      <c r="G1953" t="s">
        <v>3238</v>
      </c>
      <c r="H1953">
        <v>32109</v>
      </c>
      <c r="I1953" t="s">
        <v>3255</v>
      </c>
      <c r="J1953" s="1">
        <v>44187</v>
      </c>
      <c r="K1953" s="1">
        <v>44187</v>
      </c>
      <c r="L1953">
        <v>20206857541</v>
      </c>
      <c r="M1953" t="s">
        <v>3863</v>
      </c>
      <c r="N1953" s="1">
        <v>44196</v>
      </c>
      <c r="O1953" t="str">
        <f t="shared" si="63"/>
        <v>정상</v>
      </c>
      <c r="P1953" t="s">
        <v>6821</v>
      </c>
      <c r="Q1953" t="s">
        <v>1954</v>
      </c>
      <c r="R1953"/>
      <c r="S1953"/>
      <c r="T1953"/>
      <c r="U1953"/>
      <c r="V1953"/>
      <c r="W1953" t="s">
        <v>1958</v>
      </c>
      <c r="X1953"/>
    </row>
    <row r="1954" spans="1:24">
      <c r="A1954" t="s">
        <v>983</v>
      </c>
      <c r="B1954" t="s">
        <v>2851</v>
      </c>
      <c r="C1954" t="s">
        <v>2931</v>
      </c>
      <c r="D1954" t="s">
        <v>2037</v>
      </c>
      <c r="E1954" t="s">
        <v>2497</v>
      </c>
      <c r="F1954" t="s">
        <v>3237</v>
      </c>
      <c r="G1954" t="s">
        <v>3240</v>
      </c>
      <c r="H1954">
        <v>33724</v>
      </c>
      <c r="I1954" t="s">
        <v>3255</v>
      </c>
      <c r="J1954" s="1">
        <v>44187</v>
      </c>
      <c r="K1954" s="1">
        <v>44187</v>
      </c>
      <c r="L1954">
        <v>20206857297</v>
      </c>
      <c r="M1954" t="s">
        <v>3863</v>
      </c>
      <c r="N1954" s="1">
        <v>44196</v>
      </c>
      <c r="O1954" t="str">
        <f t="shared" si="63"/>
        <v>정상</v>
      </c>
      <c r="P1954" t="s">
        <v>6821</v>
      </c>
      <c r="Q1954" t="s">
        <v>1954</v>
      </c>
      <c r="R1954"/>
      <c r="S1954"/>
      <c r="T1954"/>
      <c r="U1954"/>
      <c r="V1954"/>
      <c r="W1954" t="s">
        <v>1958</v>
      </c>
      <c r="X1954"/>
    </row>
    <row r="1955" spans="1:24">
      <c r="A1955" t="s">
        <v>2817</v>
      </c>
      <c r="B1955" t="s">
        <v>2850</v>
      </c>
      <c r="C1955" t="s">
        <v>2347</v>
      </c>
      <c r="D1955" t="s">
        <v>2037</v>
      </c>
      <c r="E1955" t="s">
        <v>3136</v>
      </c>
      <c r="F1955" t="s">
        <v>3230</v>
      </c>
      <c r="G1955" t="s">
        <v>3238</v>
      </c>
      <c r="H1955">
        <v>28000</v>
      </c>
      <c r="I1955" t="s">
        <v>3255</v>
      </c>
      <c r="J1955" s="1">
        <v>44187</v>
      </c>
      <c r="K1955" s="1">
        <v>44187</v>
      </c>
      <c r="L1955">
        <v>20206853934</v>
      </c>
      <c r="M1955" t="s">
        <v>3863</v>
      </c>
      <c r="N1955" s="1">
        <v>44196</v>
      </c>
      <c r="O1955" t="str">
        <f t="shared" si="63"/>
        <v>정상</v>
      </c>
      <c r="P1955" t="s">
        <v>6821</v>
      </c>
      <c r="Q1955" t="s">
        <v>1954</v>
      </c>
      <c r="R1955"/>
      <c r="S1955"/>
      <c r="T1955"/>
      <c r="U1955"/>
      <c r="V1955"/>
      <c r="W1955" t="s">
        <v>3870</v>
      </c>
      <c r="X1955"/>
    </row>
    <row r="1956" spans="1:24">
      <c r="A1956" t="s">
        <v>2817</v>
      </c>
      <c r="B1956" t="s">
        <v>2850</v>
      </c>
      <c r="C1956" t="s">
        <v>2347</v>
      </c>
      <c r="D1956" t="s">
        <v>2037</v>
      </c>
      <c r="E1956" t="s">
        <v>3171</v>
      </c>
      <c r="F1956" t="s">
        <v>3236</v>
      </c>
      <c r="G1956" t="s">
        <v>3240</v>
      </c>
      <c r="H1956">
        <v>15193</v>
      </c>
      <c r="I1956" t="s">
        <v>3255</v>
      </c>
      <c r="J1956" s="1">
        <v>44187</v>
      </c>
      <c r="K1956" s="1">
        <v>44187</v>
      </c>
      <c r="L1956">
        <v>20206857984</v>
      </c>
      <c r="M1956" t="s">
        <v>3863</v>
      </c>
      <c r="N1956" s="1">
        <v>44196</v>
      </c>
      <c r="O1956" t="str">
        <f t="shared" si="63"/>
        <v>정상</v>
      </c>
      <c r="P1956" t="s">
        <v>6821</v>
      </c>
      <c r="Q1956" t="s">
        <v>1954</v>
      </c>
      <c r="R1956"/>
      <c r="S1956"/>
      <c r="T1956"/>
      <c r="U1956"/>
      <c r="V1956"/>
      <c r="W1956" t="s">
        <v>3870</v>
      </c>
      <c r="X1956"/>
    </row>
    <row r="1957" spans="1:24">
      <c r="A1957" t="s">
        <v>2818</v>
      </c>
      <c r="B1957" t="s">
        <v>2857</v>
      </c>
      <c r="C1957" t="s">
        <v>2932</v>
      </c>
      <c r="D1957" t="s">
        <v>2104</v>
      </c>
      <c r="E1957" t="s">
        <v>2529</v>
      </c>
      <c r="F1957" t="s">
        <v>3230</v>
      </c>
      <c r="G1957" t="s">
        <v>3240</v>
      </c>
      <c r="H1957">
        <v>66000</v>
      </c>
      <c r="I1957" t="s">
        <v>3255</v>
      </c>
      <c r="J1957" s="1">
        <v>44187</v>
      </c>
      <c r="K1957" s="1">
        <v>44187</v>
      </c>
      <c r="L1957">
        <v>20206844192</v>
      </c>
      <c r="M1957" t="s">
        <v>3863</v>
      </c>
      <c r="N1957" s="1">
        <v>44196</v>
      </c>
      <c r="O1957" t="str">
        <f t="shared" si="63"/>
        <v>정상</v>
      </c>
      <c r="P1957" t="str">
        <f t="shared" si="64"/>
        <v>엠피성공</v>
      </c>
      <c r="Q1957" t="s">
        <v>1954</v>
      </c>
      <c r="R1957"/>
      <c r="S1957"/>
      <c r="T1957"/>
      <c r="U1957"/>
      <c r="V1957"/>
      <c r="W1957" t="s">
        <v>3870</v>
      </c>
      <c r="X1957"/>
    </row>
    <row r="1958" spans="1:24">
      <c r="A1958" t="s">
        <v>2815</v>
      </c>
      <c r="B1958" t="s">
        <v>2852</v>
      </c>
      <c r="C1958" t="s">
        <v>2924</v>
      </c>
      <c r="D1958" t="s">
        <v>2135</v>
      </c>
      <c r="E1958" t="s">
        <v>2497</v>
      </c>
      <c r="F1958" t="s">
        <v>3235</v>
      </c>
      <c r="G1958" t="s">
        <v>3240</v>
      </c>
      <c r="H1958">
        <v>19207</v>
      </c>
      <c r="I1958" t="s">
        <v>3255</v>
      </c>
      <c r="J1958" s="1">
        <v>44187</v>
      </c>
      <c r="K1958" s="1">
        <v>44187</v>
      </c>
      <c r="L1958">
        <v>20206846304</v>
      </c>
      <c r="M1958" t="s">
        <v>3867</v>
      </c>
      <c r="N1958" s="1">
        <v>44196</v>
      </c>
      <c r="O1958" t="str">
        <f t="shared" si="63"/>
        <v>정상</v>
      </c>
      <c r="P1958" t="s">
        <v>988</v>
      </c>
      <c r="Q1958" t="s">
        <v>1954</v>
      </c>
      <c r="R1958"/>
      <c r="S1958"/>
      <c r="T1958"/>
      <c r="U1958"/>
      <c r="V1958"/>
      <c r="W1958" t="s">
        <v>3870</v>
      </c>
      <c r="X1958"/>
    </row>
    <row r="1959" spans="1:24">
      <c r="A1959" t="s">
        <v>2815</v>
      </c>
      <c r="B1959" t="s">
        <v>2852</v>
      </c>
      <c r="C1959" t="s">
        <v>2933</v>
      </c>
      <c r="D1959" t="s">
        <v>2135</v>
      </c>
      <c r="E1959" t="s">
        <v>2573</v>
      </c>
      <c r="F1959" t="s">
        <v>3231</v>
      </c>
      <c r="G1959" t="s">
        <v>3240</v>
      </c>
      <c r="H1959">
        <v>15913</v>
      </c>
      <c r="I1959" t="s">
        <v>3255</v>
      </c>
      <c r="J1959" s="1">
        <v>44187</v>
      </c>
      <c r="K1959" s="1">
        <v>44187</v>
      </c>
      <c r="L1959">
        <v>20206856933</v>
      </c>
      <c r="M1959" t="s">
        <v>3864</v>
      </c>
      <c r="N1959" s="1">
        <v>44196</v>
      </c>
      <c r="O1959" t="str">
        <f t="shared" si="63"/>
        <v>정상</v>
      </c>
      <c r="P1959" t="s">
        <v>988</v>
      </c>
      <c r="Q1959" t="s">
        <v>1954</v>
      </c>
      <c r="R1959"/>
      <c r="S1959"/>
      <c r="T1959"/>
      <c r="U1959"/>
      <c r="V1959"/>
      <c r="W1959" t="s">
        <v>1958</v>
      </c>
      <c r="X1959"/>
    </row>
    <row r="1960" spans="1:24">
      <c r="A1960" t="s">
        <v>2809</v>
      </c>
      <c r="B1960" t="s">
        <v>2845</v>
      </c>
      <c r="C1960" t="s">
        <v>2927</v>
      </c>
      <c r="D1960" t="s">
        <v>2018</v>
      </c>
      <c r="E1960" t="s">
        <v>3164</v>
      </c>
      <c r="F1960" t="s">
        <v>3237</v>
      </c>
      <c r="G1960" t="s">
        <v>3238</v>
      </c>
      <c r="H1960">
        <v>10040</v>
      </c>
      <c r="I1960" t="s">
        <v>3255</v>
      </c>
      <c r="J1960" s="1">
        <v>44187</v>
      </c>
      <c r="K1960" s="1">
        <v>44187</v>
      </c>
      <c r="L1960">
        <v>52035132420000</v>
      </c>
      <c r="M1960" t="s">
        <v>3864</v>
      </c>
      <c r="N1960" s="1">
        <v>44196</v>
      </c>
      <c r="O1960" t="str">
        <f t="shared" si="63"/>
        <v>정상</v>
      </c>
      <c r="P1960" t="str">
        <f t="shared" si="64"/>
        <v>엠피피스토스</v>
      </c>
      <c r="Q1960" t="s">
        <v>1954</v>
      </c>
      <c r="R1960"/>
      <c r="S1960"/>
      <c r="T1960"/>
      <c r="U1960"/>
      <c r="V1960"/>
      <c r="W1960" t="s">
        <v>1958</v>
      </c>
      <c r="X1960" s="1">
        <v>51492</v>
      </c>
    </row>
    <row r="1961" spans="1:24">
      <c r="A1961" t="s">
        <v>2816</v>
      </c>
      <c r="B1961" t="s">
        <v>2873</v>
      </c>
      <c r="C1961" t="s">
        <v>2934</v>
      </c>
      <c r="D1961" t="s">
        <v>2485</v>
      </c>
      <c r="E1961" t="s">
        <v>3128</v>
      </c>
      <c r="F1961" t="s">
        <v>3237</v>
      </c>
      <c r="G1961" t="s">
        <v>3239</v>
      </c>
      <c r="H1961">
        <v>5380</v>
      </c>
      <c r="I1961" t="s">
        <v>3255</v>
      </c>
      <c r="J1961" s="1">
        <v>44187</v>
      </c>
      <c r="K1961" s="1">
        <v>44187</v>
      </c>
      <c r="L1961">
        <v>52035200730000</v>
      </c>
      <c r="M1961" t="s">
        <v>3863</v>
      </c>
      <c r="N1961" s="1">
        <v>44196</v>
      </c>
      <c r="O1961" t="str">
        <f t="shared" si="63"/>
        <v>정상</v>
      </c>
      <c r="P1961" t="s">
        <v>986</v>
      </c>
      <c r="Q1961" t="s">
        <v>1954</v>
      </c>
      <c r="R1961"/>
      <c r="S1961"/>
      <c r="T1961"/>
      <c r="U1961"/>
      <c r="V1961"/>
      <c r="W1961" t="s">
        <v>3870</v>
      </c>
      <c r="X1961" s="1">
        <v>44552</v>
      </c>
    </row>
    <row r="1962" spans="1:24">
      <c r="A1962" t="s">
        <v>2830</v>
      </c>
      <c r="B1962" t="s">
        <v>2686</v>
      </c>
      <c r="C1962" t="s">
        <v>2926</v>
      </c>
      <c r="D1962" t="s">
        <v>1000</v>
      </c>
      <c r="E1962" t="s">
        <v>2615</v>
      </c>
      <c r="F1962" t="s">
        <v>2177</v>
      </c>
      <c r="G1962" t="s">
        <v>3238</v>
      </c>
      <c r="H1962">
        <v>11483</v>
      </c>
      <c r="I1962" t="s">
        <v>3255</v>
      </c>
      <c r="J1962" s="1">
        <v>44187</v>
      </c>
      <c r="K1962" s="1">
        <v>44187</v>
      </c>
      <c r="L1962">
        <v>52035211890000</v>
      </c>
      <c r="M1962" t="s">
        <v>3863</v>
      </c>
      <c r="N1962" s="1">
        <v>44196</v>
      </c>
      <c r="O1962" t="str">
        <f t="shared" si="63"/>
        <v>정상</v>
      </c>
      <c r="P1962" t="str">
        <f t="shared" si="64"/>
        <v>엠피상동</v>
      </c>
      <c r="Q1962" t="s">
        <v>1954</v>
      </c>
      <c r="R1962"/>
      <c r="S1962"/>
      <c r="T1962"/>
      <c r="U1962"/>
      <c r="V1962"/>
      <c r="W1962" t="s">
        <v>1958</v>
      </c>
      <c r="X1962" s="1">
        <v>51492</v>
      </c>
    </row>
    <row r="1963" spans="1:24">
      <c r="A1963" t="s">
        <v>2811</v>
      </c>
      <c r="B1963" t="s">
        <v>2872</v>
      </c>
      <c r="C1963" t="s">
        <v>2341</v>
      </c>
      <c r="D1963" t="s">
        <v>2075</v>
      </c>
      <c r="E1963" t="s">
        <v>2615</v>
      </c>
      <c r="F1963" t="s">
        <v>3235</v>
      </c>
      <c r="G1963" t="s">
        <v>3243</v>
      </c>
      <c r="H1963">
        <v>100000</v>
      </c>
      <c r="I1963" t="s">
        <v>3255</v>
      </c>
      <c r="J1963" s="1">
        <v>44187</v>
      </c>
      <c r="K1963" s="1">
        <v>44187</v>
      </c>
      <c r="L1963">
        <v>52035164050000</v>
      </c>
      <c r="M1963" t="s">
        <v>3865</v>
      </c>
      <c r="N1963" s="1">
        <v>44196</v>
      </c>
      <c r="O1963" t="str">
        <f t="shared" si="63"/>
        <v>정상</v>
      </c>
      <c r="P1963" t="str">
        <f t="shared" si="64"/>
        <v>엠피피스토스</v>
      </c>
      <c r="Q1963" t="s">
        <v>1954</v>
      </c>
      <c r="R1963"/>
      <c r="S1963"/>
      <c r="T1963"/>
      <c r="U1963"/>
      <c r="V1963"/>
      <c r="W1963" t="s">
        <v>1958</v>
      </c>
      <c r="X1963" s="1">
        <v>46013</v>
      </c>
    </row>
    <row r="1964" spans="1:24">
      <c r="A1964" t="s">
        <v>2824</v>
      </c>
      <c r="B1964" t="s">
        <v>2845</v>
      </c>
      <c r="C1964" t="s">
        <v>2341</v>
      </c>
      <c r="D1964" t="s">
        <v>2075</v>
      </c>
      <c r="E1964" t="s">
        <v>2153</v>
      </c>
      <c r="F1964" t="s">
        <v>3231</v>
      </c>
      <c r="G1964" t="s">
        <v>3243</v>
      </c>
      <c r="H1964">
        <v>100000</v>
      </c>
      <c r="I1964" t="s">
        <v>3255</v>
      </c>
      <c r="J1964" s="1">
        <v>44187</v>
      </c>
      <c r="K1964" s="1">
        <v>44187</v>
      </c>
      <c r="L1964">
        <v>52035143310000</v>
      </c>
      <c r="M1964" t="s">
        <v>3863</v>
      </c>
      <c r="N1964" s="1">
        <v>44196</v>
      </c>
      <c r="O1964" t="str">
        <f t="shared" si="63"/>
        <v>정상</v>
      </c>
      <c r="P1964" t="str">
        <f t="shared" si="64"/>
        <v>엠피피스토스</v>
      </c>
      <c r="Q1964" t="s">
        <v>1954</v>
      </c>
      <c r="R1964"/>
      <c r="S1964"/>
      <c r="T1964"/>
      <c r="U1964"/>
      <c r="V1964"/>
      <c r="W1964" t="s">
        <v>1958</v>
      </c>
      <c r="X1964" s="1">
        <v>46013</v>
      </c>
    </row>
    <row r="1965" spans="1:24">
      <c r="A1965" t="s">
        <v>2816</v>
      </c>
      <c r="B1965" t="s">
        <v>2873</v>
      </c>
      <c r="C1965" t="s">
        <v>2362</v>
      </c>
      <c r="D1965" t="s">
        <v>2485</v>
      </c>
      <c r="E1965" t="s">
        <v>2615</v>
      </c>
      <c r="F1965" t="s">
        <v>3235</v>
      </c>
      <c r="G1965" t="s">
        <v>3252</v>
      </c>
      <c r="H1965">
        <v>13573</v>
      </c>
      <c r="I1965" t="s">
        <v>3255</v>
      </c>
      <c r="J1965" s="1">
        <v>44187</v>
      </c>
      <c r="K1965" s="1">
        <v>44187</v>
      </c>
      <c r="L1965">
        <v>52035201710000</v>
      </c>
      <c r="M1965" t="s">
        <v>3865</v>
      </c>
      <c r="N1965" s="1">
        <v>44196</v>
      </c>
      <c r="O1965" t="str">
        <f t="shared" si="63"/>
        <v>정상</v>
      </c>
      <c r="P1965" t="s">
        <v>6825</v>
      </c>
      <c r="Q1965" t="s">
        <v>1954</v>
      </c>
      <c r="R1965"/>
      <c r="S1965"/>
      <c r="T1965"/>
      <c r="U1965"/>
      <c r="V1965"/>
      <c r="W1965" t="s">
        <v>1958</v>
      </c>
      <c r="X1965" s="1">
        <v>44552</v>
      </c>
    </row>
    <row r="1966" spans="1:24">
      <c r="A1966" t="s">
        <v>2832</v>
      </c>
      <c r="B1966" t="s">
        <v>2865</v>
      </c>
      <c r="C1966"/>
      <c r="D1966" t="s">
        <v>2099</v>
      </c>
      <c r="E1966" t="s">
        <v>2534</v>
      </c>
      <c r="F1966" t="s">
        <v>3233</v>
      </c>
      <c r="G1966" t="s">
        <v>3238</v>
      </c>
      <c r="H1966">
        <v>14860</v>
      </c>
      <c r="I1966" t="s">
        <v>3255</v>
      </c>
      <c r="J1966" s="1">
        <v>44187</v>
      </c>
      <c r="K1966" s="1">
        <v>44187</v>
      </c>
      <c r="L1966">
        <v>52035135840000</v>
      </c>
      <c r="M1966" t="s">
        <v>3863</v>
      </c>
      <c r="N1966" s="1">
        <v>44196</v>
      </c>
      <c r="O1966" t="str">
        <f t="shared" si="63"/>
        <v>정상</v>
      </c>
      <c r="P1966" t="str">
        <f t="shared" si="64"/>
        <v>엠피제이엔제이</v>
      </c>
      <c r="Q1966" t="s">
        <v>1954</v>
      </c>
      <c r="R1966"/>
      <c r="S1966"/>
      <c r="T1966"/>
      <c r="U1966"/>
      <c r="V1966"/>
      <c r="W1966" t="s">
        <v>1958</v>
      </c>
      <c r="X1966" s="1">
        <v>51492</v>
      </c>
    </row>
    <row r="1967" spans="1:24">
      <c r="A1967" t="s">
        <v>2829</v>
      </c>
      <c r="B1967" t="s">
        <v>2865</v>
      </c>
      <c r="C1967"/>
      <c r="D1967" t="s">
        <v>2099</v>
      </c>
      <c r="E1967" t="s">
        <v>3166</v>
      </c>
      <c r="F1967" t="s">
        <v>3234</v>
      </c>
      <c r="G1967" t="s">
        <v>3238</v>
      </c>
      <c r="H1967">
        <v>40875</v>
      </c>
      <c r="I1967" t="s">
        <v>3255</v>
      </c>
      <c r="J1967" s="1">
        <v>44187</v>
      </c>
      <c r="K1967" s="1">
        <v>44187</v>
      </c>
      <c r="L1967">
        <v>52035173870000</v>
      </c>
      <c r="M1967" t="s">
        <v>3864</v>
      </c>
      <c r="N1967" s="1">
        <v>44196</v>
      </c>
      <c r="O1967" t="str">
        <f t="shared" si="63"/>
        <v>정상</v>
      </c>
      <c r="P1967" t="str">
        <f t="shared" si="64"/>
        <v>엠피제이엔제이</v>
      </c>
      <c r="Q1967" t="s">
        <v>1954</v>
      </c>
      <c r="R1967"/>
      <c r="S1967"/>
      <c r="T1967"/>
      <c r="U1967"/>
      <c r="V1967"/>
      <c r="W1967" t="s">
        <v>1958</v>
      </c>
      <c r="X1967" s="1">
        <v>47839</v>
      </c>
    </row>
    <row r="1968" spans="1:24">
      <c r="A1968" t="s">
        <v>2818</v>
      </c>
      <c r="B1968" t="s">
        <v>2857</v>
      </c>
      <c r="C1968" t="s">
        <v>2242</v>
      </c>
      <c r="D1968" t="s">
        <v>1002</v>
      </c>
      <c r="E1968" t="s">
        <v>3154</v>
      </c>
      <c r="F1968" t="s">
        <v>2177</v>
      </c>
      <c r="G1968" t="s">
        <v>3238</v>
      </c>
      <c r="H1968">
        <v>49926</v>
      </c>
      <c r="I1968" t="s">
        <v>3255</v>
      </c>
      <c r="J1968" s="1">
        <v>44187</v>
      </c>
      <c r="K1968" s="1">
        <v>44187</v>
      </c>
      <c r="L1968" t="s">
        <v>3426</v>
      </c>
      <c r="M1968" t="s">
        <v>3864</v>
      </c>
      <c r="N1968" s="1">
        <v>44196</v>
      </c>
      <c r="O1968" t="str">
        <f t="shared" si="63"/>
        <v>정상</v>
      </c>
      <c r="P1968" t="str">
        <f t="shared" si="64"/>
        <v>엠피성공</v>
      </c>
      <c r="Q1968" t="s">
        <v>1954</v>
      </c>
      <c r="R1968"/>
      <c r="S1968"/>
      <c r="T1968"/>
      <c r="U1968"/>
      <c r="V1968"/>
      <c r="W1968" t="s">
        <v>1960</v>
      </c>
      <c r="X1968" s="1">
        <v>76328</v>
      </c>
    </row>
    <row r="1969" spans="1:24">
      <c r="A1969" t="s">
        <v>2818</v>
      </c>
      <c r="B1969" t="s">
        <v>2854</v>
      </c>
      <c r="C1969" t="s">
        <v>2242</v>
      </c>
      <c r="D1969" t="s">
        <v>3045</v>
      </c>
      <c r="E1969" t="s">
        <v>3162</v>
      </c>
      <c r="F1969" t="s">
        <v>3230</v>
      </c>
      <c r="G1969" t="s">
        <v>3240</v>
      </c>
      <c r="H1969">
        <v>53232</v>
      </c>
      <c r="I1969" t="s">
        <v>3255</v>
      </c>
      <c r="J1969" s="1">
        <v>44187</v>
      </c>
      <c r="K1969" s="1">
        <v>44187</v>
      </c>
      <c r="L1969" t="s">
        <v>3427</v>
      </c>
      <c r="M1969" t="s">
        <v>3863</v>
      </c>
      <c r="N1969" s="1">
        <v>44196</v>
      </c>
      <c r="O1969" t="str">
        <f t="shared" si="63"/>
        <v>정상</v>
      </c>
      <c r="P1969" t="str">
        <f t="shared" si="64"/>
        <v>엠피성공</v>
      </c>
      <c r="Q1969" t="s">
        <v>1954</v>
      </c>
      <c r="R1969"/>
      <c r="S1969"/>
      <c r="T1969"/>
      <c r="U1969"/>
      <c r="V1969"/>
      <c r="W1969" t="s">
        <v>1960</v>
      </c>
      <c r="X1969" s="1">
        <v>75232</v>
      </c>
    </row>
    <row r="1970" spans="1:24">
      <c r="A1970" t="s">
        <v>2823</v>
      </c>
      <c r="B1970" t="s">
        <v>2876</v>
      </c>
      <c r="C1970" t="s">
        <v>2229</v>
      </c>
      <c r="D1970" t="s">
        <v>2101</v>
      </c>
      <c r="E1970" t="s">
        <v>3179</v>
      </c>
      <c r="F1970" t="s">
        <v>3234</v>
      </c>
      <c r="G1970" t="s">
        <v>3240</v>
      </c>
      <c r="H1970">
        <v>25000</v>
      </c>
      <c r="I1970" t="s">
        <v>3255</v>
      </c>
      <c r="J1970" s="1">
        <v>44187</v>
      </c>
      <c r="K1970" s="1">
        <v>44187</v>
      </c>
      <c r="L1970" t="s">
        <v>3428</v>
      </c>
      <c r="M1970" t="s">
        <v>3863</v>
      </c>
      <c r="N1970" s="1">
        <v>44196</v>
      </c>
      <c r="O1970" t="str">
        <f t="shared" si="63"/>
        <v>정상</v>
      </c>
      <c r="P1970" t="str">
        <f t="shared" si="64"/>
        <v>엠피조은</v>
      </c>
      <c r="Q1970" t="s">
        <v>1954</v>
      </c>
      <c r="R1970"/>
      <c r="S1970"/>
      <c r="T1970"/>
      <c r="U1970"/>
      <c r="V1970"/>
      <c r="W1970" t="s">
        <v>1958</v>
      </c>
      <c r="X1970"/>
    </row>
    <row r="1971" spans="1:24">
      <c r="A1971" t="s">
        <v>2831</v>
      </c>
      <c r="B1971" t="s">
        <v>2857</v>
      </c>
      <c r="C1971" t="s">
        <v>2935</v>
      </c>
      <c r="D1971" t="s">
        <v>3046</v>
      </c>
      <c r="E1971" t="s">
        <v>2523</v>
      </c>
      <c r="F1971" t="s">
        <v>3231</v>
      </c>
      <c r="G1971" t="s">
        <v>3240</v>
      </c>
      <c r="H1971">
        <v>10000</v>
      </c>
      <c r="I1971" t="s">
        <v>3255</v>
      </c>
      <c r="J1971" s="1">
        <v>44186</v>
      </c>
      <c r="K1971" s="1">
        <v>44186</v>
      </c>
      <c r="L1971" t="s">
        <v>3429</v>
      </c>
      <c r="M1971" t="s">
        <v>3863</v>
      </c>
      <c r="N1971" s="1">
        <v>44196</v>
      </c>
      <c r="O1971" t="str">
        <f t="shared" si="63"/>
        <v>정상</v>
      </c>
      <c r="P1971" t="str">
        <f t="shared" si="64"/>
        <v>엠피성공</v>
      </c>
      <c r="Q1971" t="s">
        <v>1954</v>
      </c>
      <c r="R1971"/>
      <c r="S1971"/>
      <c r="T1971"/>
      <c r="U1971"/>
      <c r="V1971"/>
      <c r="W1971" t="s">
        <v>3870</v>
      </c>
      <c r="X1971" s="1">
        <v>51491</v>
      </c>
    </row>
    <row r="1972" spans="1:24">
      <c r="A1972" t="s">
        <v>2818</v>
      </c>
      <c r="B1972" t="s">
        <v>2857</v>
      </c>
      <c r="C1972" t="s">
        <v>1981</v>
      </c>
      <c r="D1972" t="s">
        <v>2051</v>
      </c>
      <c r="E1972" t="s">
        <v>2577</v>
      </c>
      <c r="F1972" t="s">
        <v>3233</v>
      </c>
      <c r="G1972" t="s">
        <v>3238</v>
      </c>
      <c r="H1972">
        <v>56250</v>
      </c>
      <c r="I1972" t="s">
        <v>3255</v>
      </c>
      <c r="J1972" s="1">
        <v>44186</v>
      </c>
      <c r="K1972" s="1">
        <v>44186</v>
      </c>
      <c r="L1972" t="s">
        <v>3430</v>
      </c>
      <c r="M1972" t="s">
        <v>3863</v>
      </c>
      <c r="N1972" s="1">
        <v>44196</v>
      </c>
      <c r="O1972" t="str">
        <f t="shared" si="63"/>
        <v>정상</v>
      </c>
      <c r="P1972" t="str">
        <f t="shared" si="64"/>
        <v>엠피성공</v>
      </c>
      <c r="Q1972" t="s">
        <v>1954</v>
      </c>
      <c r="R1972"/>
      <c r="S1972"/>
      <c r="T1972"/>
      <c r="U1972"/>
      <c r="V1972"/>
      <c r="W1972" t="s">
        <v>1958</v>
      </c>
      <c r="X1972" s="1">
        <v>63909</v>
      </c>
    </row>
    <row r="1973" spans="1:24">
      <c r="A1973" t="s">
        <v>2818</v>
      </c>
      <c r="B1973" t="s">
        <v>2857</v>
      </c>
      <c r="C1973" t="s">
        <v>2912</v>
      </c>
      <c r="D1973" t="s">
        <v>2039</v>
      </c>
      <c r="E1973" t="s">
        <v>3134</v>
      </c>
      <c r="F1973" t="s">
        <v>2177</v>
      </c>
      <c r="G1973" t="s">
        <v>3238</v>
      </c>
      <c r="H1973">
        <v>10000</v>
      </c>
      <c r="I1973" t="s">
        <v>3255</v>
      </c>
      <c r="J1973" s="1">
        <v>44186</v>
      </c>
      <c r="K1973" s="1">
        <v>44186</v>
      </c>
      <c r="L1973" t="s">
        <v>3431</v>
      </c>
      <c r="M1973" t="s">
        <v>3863</v>
      </c>
      <c r="N1973" s="1">
        <v>44196</v>
      </c>
      <c r="O1973" t="str">
        <f t="shared" si="63"/>
        <v>정상</v>
      </c>
      <c r="P1973" t="str">
        <f t="shared" si="64"/>
        <v>엠피성공</v>
      </c>
      <c r="Q1973" t="s">
        <v>1954</v>
      </c>
      <c r="R1973"/>
      <c r="S1973"/>
      <c r="T1973"/>
      <c r="U1973"/>
      <c r="V1973"/>
      <c r="W1973" t="s">
        <v>1960</v>
      </c>
      <c r="X1973" s="1">
        <v>55143</v>
      </c>
    </row>
    <row r="1974" spans="1:24">
      <c r="A1974" t="s">
        <v>2818</v>
      </c>
      <c r="B1974" t="s">
        <v>2857</v>
      </c>
      <c r="C1974" t="s">
        <v>2891</v>
      </c>
      <c r="D1974" t="s">
        <v>3034</v>
      </c>
      <c r="E1974" t="s">
        <v>2523</v>
      </c>
      <c r="F1974" t="s">
        <v>3233</v>
      </c>
      <c r="G1974" t="s">
        <v>3238</v>
      </c>
      <c r="H1974">
        <v>10000</v>
      </c>
      <c r="I1974" t="s">
        <v>3255</v>
      </c>
      <c r="J1974" s="1">
        <v>44186</v>
      </c>
      <c r="K1974" s="1">
        <v>44186</v>
      </c>
      <c r="L1974" t="s">
        <v>3432</v>
      </c>
      <c r="M1974" t="s">
        <v>3863</v>
      </c>
      <c r="N1974" s="1">
        <v>44196</v>
      </c>
      <c r="O1974" t="str">
        <f t="shared" si="63"/>
        <v>정상</v>
      </c>
      <c r="P1974" t="str">
        <f t="shared" si="64"/>
        <v>엠피성공</v>
      </c>
      <c r="Q1974" t="s">
        <v>1954</v>
      </c>
      <c r="R1974"/>
      <c r="S1974"/>
      <c r="T1974"/>
      <c r="U1974"/>
      <c r="V1974"/>
      <c r="W1974" t="s">
        <v>1960</v>
      </c>
      <c r="X1974" s="1">
        <v>55143</v>
      </c>
    </row>
    <row r="1975" spans="1:24">
      <c r="A1975" t="s">
        <v>2812</v>
      </c>
      <c r="B1975" t="s">
        <v>2847</v>
      </c>
      <c r="C1975" t="s">
        <v>2936</v>
      </c>
      <c r="D1975" t="s">
        <v>3036</v>
      </c>
      <c r="E1975" t="s">
        <v>2641</v>
      </c>
      <c r="F1975" t="s">
        <v>3233</v>
      </c>
      <c r="G1975" t="s">
        <v>3240</v>
      </c>
      <c r="H1975">
        <v>176000</v>
      </c>
      <c r="I1975" t="s">
        <v>3256</v>
      </c>
      <c r="J1975" s="1">
        <v>44186</v>
      </c>
      <c r="K1975" s="1">
        <v>44187</v>
      </c>
      <c r="L1975" t="s">
        <v>3433</v>
      </c>
      <c r="M1975" t="s">
        <v>3863</v>
      </c>
      <c r="N1975" s="1">
        <v>44196</v>
      </c>
      <c r="O1975" t="str">
        <f t="shared" si="63"/>
        <v>철회</v>
      </c>
      <c r="P1975" t="str">
        <f t="shared" si="64"/>
        <v>엠피상동</v>
      </c>
      <c r="Q1975" t="s">
        <v>1954</v>
      </c>
      <c r="R1975"/>
      <c r="S1975"/>
      <c r="T1975"/>
      <c r="U1975"/>
      <c r="V1975"/>
      <c r="W1975" t="s">
        <v>1958</v>
      </c>
      <c r="X1975" s="1">
        <v>55143</v>
      </c>
    </row>
    <row r="1976" spans="1:24">
      <c r="A1976" t="s">
        <v>2830</v>
      </c>
      <c r="B1976" t="s">
        <v>2847</v>
      </c>
      <c r="C1976" t="s">
        <v>2353</v>
      </c>
      <c r="D1976" t="s">
        <v>3047</v>
      </c>
      <c r="E1976" t="s">
        <v>2167</v>
      </c>
      <c r="F1976" t="s">
        <v>3230</v>
      </c>
      <c r="G1976" t="s">
        <v>3242</v>
      </c>
      <c r="H1976">
        <v>90000</v>
      </c>
      <c r="I1976" t="s">
        <v>3256</v>
      </c>
      <c r="J1976" s="1">
        <v>44186</v>
      </c>
      <c r="K1976" s="1">
        <v>44196</v>
      </c>
      <c r="L1976" t="s">
        <v>3434</v>
      </c>
      <c r="M1976" t="s">
        <v>3863</v>
      </c>
      <c r="N1976" s="1">
        <v>44196</v>
      </c>
      <c r="O1976" t="str">
        <f t="shared" si="63"/>
        <v>철회</v>
      </c>
      <c r="P1976" t="str">
        <f t="shared" si="64"/>
        <v>엠피상동</v>
      </c>
      <c r="Q1976" t="s">
        <v>3869</v>
      </c>
      <c r="R1976"/>
      <c r="S1976"/>
      <c r="T1976"/>
      <c r="U1976"/>
      <c r="V1976"/>
      <c r="W1976" t="s">
        <v>3870</v>
      </c>
      <c r="X1976" s="1">
        <v>62813</v>
      </c>
    </row>
    <row r="1977" spans="1:24">
      <c r="A1977" t="s">
        <v>2812</v>
      </c>
      <c r="B1977" t="s">
        <v>2847</v>
      </c>
      <c r="C1977" t="s">
        <v>2353</v>
      </c>
      <c r="D1977" t="s">
        <v>2125</v>
      </c>
      <c r="E1977" t="s">
        <v>3169</v>
      </c>
      <c r="F1977" t="s">
        <v>3235</v>
      </c>
      <c r="G1977" t="s">
        <v>3238</v>
      </c>
      <c r="H1977">
        <v>114000</v>
      </c>
      <c r="I1977" t="s">
        <v>3255</v>
      </c>
      <c r="J1977" s="1">
        <v>44186</v>
      </c>
      <c r="K1977" s="1">
        <v>44186</v>
      </c>
      <c r="L1977" t="s">
        <v>3435</v>
      </c>
      <c r="M1977" t="s">
        <v>3863</v>
      </c>
      <c r="N1977" s="1">
        <v>44196</v>
      </c>
      <c r="O1977" t="str">
        <f t="shared" si="63"/>
        <v>정상</v>
      </c>
      <c r="P1977" t="str">
        <f t="shared" si="64"/>
        <v>엠피상동</v>
      </c>
      <c r="Q1977" t="s">
        <v>1952</v>
      </c>
      <c r="R1977"/>
      <c r="S1977"/>
      <c r="T1977"/>
      <c r="U1977"/>
      <c r="V1977"/>
      <c r="W1977" t="s">
        <v>1958</v>
      </c>
      <c r="X1977" s="1">
        <v>59526</v>
      </c>
    </row>
    <row r="1978" spans="1:24">
      <c r="A1978" t="s">
        <v>2830</v>
      </c>
      <c r="B1978" t="s">
        <v>2847</v>
      </c>
      <c r="C1978" t="s">
        <v>2353</v>
      </c>
      <c r="D1978" t="s">
        <v>3048</v>
      </c>
      <c r="E1978" t="s">
        <v>3192</v>
      </c>
      <c r="F1978" t="s">
        <v>3231</v>
      </c>
      <c r="G1978" t="s">
        <v>3238</v>
      </c>
      <c r="H1978">
        <v>63480</v>
      </c>
      <c r="I1978" t="s">
        <v>3255</v>
      </c>
      <c r="J1978" s="1">
        <v>44186</v>
      </c>
      <c r="K1978" s="1">
        <v>44186</v>
      </c>
      <c r="L1978" t="s">
        <v>3436</v>
      </c>
      <c r="M1978" t="s">
        <v>3863</v>
      </c>
      <c r="N1978" s="1">
        <v>44196</v>
      </c>
      <c r="O1978" t="str">
        <f t="shared" ref="O1978:O2041" si="65" xml:space="preserve"> IF(K1978&gt;N1978,W1978,I1978)</f>
        <v>정상</v>
      </c>
      <c r="P1978" t="str">
        <f t="shared" si="64"/>
        <v>엠피상동</v>
      </c>
      <c r="Q1978" t="s">
        <v>1954</v>
      </c>
      <c r="R1978"/>
      <c r="S1978"/>
      <c r="T1978"/>
      <c r="U1978"/>
      <c r="V1978"/>
      <c r="W1978" t="s">
        <v>1958</v>
      </c>
      <c r="X1978" s="1">
        <v>55143</v>
      </c>
    </row>
    <row r="1979" spans="1:24">
      <c r="A1979" t="s">
        <v>2812</v>
      </c>
      <c r="B1979" t="s">
        <v>2847</v>
      </c>
      <c r="C1979" t="s">
        <v>2926</v>
      </c>
      <c r="D1979" t="s">
        <v>2125</v>
      </c>
      <c r="E1979" t="s">
        <v>3134</v>
      </c>
      <c r="F1979" t="s">
        <v>3235</v>
      </c>
      <c r="G1979" t="s">
        <v>3238</v>
      </c>
      <c r="H1979">
        <v>32000</v>
      </c>
      <c r="I1979" t="s">
        <v>3255</v>
      </c>
      <c r="J1979" s="1">
        <v>44186</v>
      </c>
      <c r="K1979" s="1">
        <v>44186</v>
      </c>
      <c r="L1979" t="s">
        <v>3437</v>
      </c>
      <c r="M1979" t="s">
        <v>3863</v>
      </c>
      <c r="N1979" s="1">
        <v>44196</v>
      </c>
      <c r="O1979" t="str">
        <f t="shared" si="65"/>
        <v>정상</v>
      </c>
      <c r="P1979" t="str">
        <f t="shared" si="64"/>
        <v>엠피상동</v>
      </c>
      <c r="Q1979" t="s">
        <v>1954</v>
      </c>
      <c r="R1979"/>
      <c r="S1979"/>
      <c r="T1979"/>
      <c r="U1979"/>
      <c r="V1979"/>
      <c r="W1979" t="s">
        <v>1958</v>
      </c>
      <c r="X1979" s="1">
        <v>59526</v>
      </c>
    </row>
    <row r="1980" spans="1:24">
      <c r="A1980" t="s">
        <v>2830</v>
      </c>
      <c r="B1980" t="s">
        <v>2847</v>
      </c>
      <c r="C1980" t="s">
        <v>2926</v>
      </c>
      <c r="D1980" t="s">
        <v>2127</v>
      </c>
      <c r="E1980" t="s">
        <v>3185</v>
      </c>
      <c r="F1980" t="s">
        <v>3230</v>
      </c>
      <c r="G1980" t="s">
        <v>3244</v>
      </c>
      <c r="H1980">
        <v>114000</v>
      </c>
      <c r="I1980" t="s">
        <v>3255</v>
      </c>
      <c r="J1980" s="1">
        <v>44186</v>
      </c>
      <c r="K1980" s="1">
        <v>44186</v>
      </c>
      <c r="L1980" t="s">
        <v>3438</v>
      </c>
      <c r="M1980" t="s">
        <v>3864</v>
      </c>
      <c r="N1980" s="1">
        <v>44196</v>
      </c>
      <c r="O1980" t="str">
        <f t="shared" si="65"/>
        <v>정상</v>
      </c>
      <c r="P1980" t="str">
        <f t="shared" si="64"/>
        <v>엠피상동</v>
      </c>
      <c r="Q1980" t="s">
        <v>1954</v>
      </c>
      <c r="R1980"/>
      <c r="S1980"/>
      <c r="T1980"/>
      <c r="U1980"/>
      <c r="V1980"/>
      <c r="W1980" t="s">
        <v>1958</v>
      </c>
      <c r="X1980" s="1">
        <v>59526</v>
      </c>
    </row>
    <row r="1981" spans="1:24">
      <c r="A1981" t="s">
        <v>2809</v>
      </c>
      <c r="B1981" t="s">
        <v>2845</v>
      </c>
      <c r="C1981" t="s">
        <v>2358</v>
      </c>
      <c r="D1981" t="s">
        <v>2985</v>
      </c>
      <c r="E1981" t="s">
        <v>3192</v>
      </c>
      <c r="F1981" t="s">
        <v>3237</v>
      </c>
      <c r="G1981" t="s">
        <v>3238</v>
      </c>
      <c r="H1981">
        <v>30000</v>
      </c>
      <c r="I1981" t="s">
        <v>3255</v>
      </c>
      <c r="J1981" s="1">
        <v>44186</v>
      </c>
      <c r="K1981" s="1">
        <v>44186</v>
      </c>
      <c r="L1981" t="s">
        <v>3439</v>
      </c>
      <c r="M1981" t="s">
        <v>3863</v>
      </c>
      <c r="N1981" s="1">
        <v>44196</v>
      </c>
      <c r="O1981" t="str">
        <f t="shared" si="65"/>
        <v>정상</v>
      </c>
      <c r="P1981" t="str">
        <f t="shared" si="64"/>
        <v>엠피피스토스</v>
      </c>
      <c r="Q1981" t="s">
        <v>1954</v>
      </c>
      <c r="R1981"/>
      <c r="S1981"/>
      <c r="T1981"/>
      <c r="U1981"/>
      <c r="V1981"/>
      <c r="W1981" t="s">
        <v>1958</v>
      </c>
      <c r="X1981" s="1">
        <v>51491</v>
      </c>
    </row>
    <row r="1982" spans="1:24">
      <c r="A1982" t="s">
        <v>2809</v>
      </c>
      <c r="B1982" t="s">
        <v>2845</v>
      </c>
      <c r="C1982" t="s">
        <v>2341</v>
      </c>
      <c r="D1982" t="s">
        <v>2086</v>
      </c>
      <c r="E1982" t="s">
        <v>3148</v>
      </c>
      <c r="F1982" t="s">
        <v>3231</v>
      </c>
      <c r="G1982" t="s">
        <v>3240</v>
      </c>
      <c r="H1982">
        <v>50000</v>
      </c>
      <c r="I1982" t="s">
        <v>3255</v>
      </c>
      <c r="J1982" s="1">
        <v>44186</v>
      </c>
      <c r="K1982" s="1">
        <v>44186</v>
      </c>
      <c r="L1982" t="s">
        <v>3440</v>
      </c>
      <c r="M1982" t="s">
        <v>3865</v>
      </c>
      <c r="N1982" s="1">
        <v>44196</v>
      </c>
      <c r="O1982" t="str">
        <f t="shared" si="65"/>
        <v>정상</v>
      </c>
      <c r="P1982" t="str">
        <f t="shared" si="64"/>
        <v>엠피피스토스</v>
      </c>
      <c r="Q1982" t="s">
        <v>1954</v>
      </c>
      <c r="R1982"/>
      <c r="S1982"/>
      <c r="T1982"/>
      <c r="U1982"/>
      <c r="V1982"/>
      <c r="W1982" t="s">
        <v>1958</v>
      </c>
      <c r="X1982" s="1">
        <v>55143</v>
      </c>
    </row>
    <row r="1983" spans="1:24">
      <c r="A1983" t="s">
        <v>2316</v>
      </c>
      <c r="B1983" t="s">
        <v>2859</v>
      </c>
      <c r="C1983" t="s">
        <v>2229</v>
      </c>
      <c r="D1983" t="s">
        <v>3021</v>
      </c>
      <c r="E1983" t="s">
        <v>2648</v>
      </c>
      <c r="F1983" t="s">
        <v>3233</v>
      </c>
      <c r="G1983" t="s">
        <v>3244</v>
      </c>
      <c r="H1983">
        <v>161000</v>
      </c>
      <c r="I1983" t="s">
        <v>3255</v>
      </c>
      <c r="J1983" s="1">
        <v>44186</v>
      </c>
      <c r="K1983" s="1">
        <v>44186</v>
      </c>
      <c r="L1983" t="s">
        <v>3441</v>
      </c>
      <c r="M1983" t="s">
        <v>3865</v>
      </c>
      <c r="N1983" s="1">
        <v>44196</v>
      </c>
      <c r="O1983" t="str">
        <f t="shared" si="65"/>
        <v>정상</v>
      </c>
      <c r="P1983" t="str">
        <f t="shared" si="64"/>
        <v>엠피조은</v>
      </c>
      <c r="Q1983" t="s">
        <v>1954</v>
      </c>
      <c r="R1983"/>
      <c r="S1983"/>
      <c r="T1983"/>
      <c r="U1983"/>
      <c r="V1983"/>
      <c r="W1983" t="s">
        <v>1958</v>
      </c>
      <c r="X1983" s="1">
        <v>51491</v>
      </c>
    </row>
    <row r="1984" spans="1:24">
      <c r="A1984" t="s">
        <v>2816</v>
      </c>
      <c r="B1984" t="s">
        <v>2850</v>
      </c>
      <c r="C1984" t="s">
        <v>2890</v>
      </c>
      <c r="D1984" t="s">
        <v>2037</v>
      </c>
      <c r="E1984" t="s">
        <v>2167</v>
      </c>
      <c r="F1984" t="s">
        <v>3231</v>
      </c>
      <c r="G1984" t="s">
        <v>3238</v>
      </c>
      <c r="H1984">
        <v>53580</v>
      </c>
      <c r="I1984" t="s">
        <v>3255</v>
      </c>
      <c r="J1984" s="1">
        <v>44186</v>
      </c>
      <c r="K1984" s="1">
        <v>44186</v>
      </c>
      <c r="L1984" t="s">
        <v>3442</v>
      </c>
      <c r="M1984" t="s">
        <v>3863</v>
      </c>
      <c r="N1984" s="1">
        <v>44196</v>
      </c>
      <c r="O1984" t="str">
        <f t="shared" si="65"/>
        <v>정상</v>
      </c>
      <c r="P1984" t="s">
        <v>6821</v>
      </c>
      <c r="Q1984" t="s">
        <v>1954</v>
      </c>
      <c r="R1984"/>
      <c r="S1984"/>
      <c r="T1984"/>
      <c r="U1984"/>
      <c r="V1984"/>
      <c r="W1984" t="s">
        <v>1958</v>
      </c>
      <c r="X1984" s="1">
        <v>65370</v>
      </c>
    </row>
    <row r="1985" spans="1:24">
      <c r="A1985" t="s">
        <v>2825</v>
      </c>
      <c r="B1985" t="s">
        <v>2860</v>
      </c>
      <c r="C1985" t="s">
        <v>2239</v>
      </c>
      <c r="D1985" t="s">
        <v>2433</v>
      </c>
      <c r="E1985" t="s">
        <v>3134</v>
      </c>
      <c r="F1985" t="s">
        <v>3231</v>
      </c>
      <c r="G1985" t="s">
        <v>3245</v>
      </c>
      <c r="H1985">
        <v>60150</v>
      </c>
      <c r="I1985" t="s">
        <v>3255</v>
      </c>
      <c r="J1985" s="1">
        <v>44186</v>
      </c>
      <c r="K1985" s="1">
        <v>44186</v>
      </c>
      <c r="L1985" t="s">
        <v>3443</v>
      </c>
      <c r="M1985" t="s">
        <v>3866</v>
      </c>
      <c r="N1985" s="1">
        <v>44196</v>
      </c>
      <c r="O1985" t="str">
        <f t="shared" si="65"/>
        <v>정상</v>
      </c>
      <c r="P1985" t="str">
        <f t="shared" ref="P1985:P2048" si="66">A1985</f>
        <v>엠피가온</v>
      </c>
      <c r="Q1985" t="s">
        <v>1954</v>
      </c>
      <c r="R1985"/>
      <c r="S1985"/>
      <c r="T1985"/>
      <c r="U1985"/>
      <c r="V1985"/>
      <c r="W1985" t="s">
        <v>3870</v>
      </c>
      <c r="X1985" s="1">
        <v>58065</v>
      </c>
    </row>
    <row r="1986" spans="1:24">
      <c r="A1986" t="s">
        <v>2812</v>
      </c>
      <c r="B1986" t="s">
        <v>2847</v>
      </c>
      <c r="C1986" t="s">
        <v>2353</v>
      </c>
      <c r="D1986" t="s">
        <v>3033</v>
      </c>
      <c r="E1986" t="s">
        <v>2613</v>
      </c>
      <c r="F1986" t="s">
        <v>3235</v>
      </c>
      <c r="G1986" t="s">
        <v>3238</v>
      </c>
      <c r="H1986">
        <v>249970</v>
      </c>
      <c r="I1986" t="s">
        <v>3255</v>
      </c>
      <c r="J1986" s="1">
        <v>44186</v>
      </c>
      <c r="K1986" s="1">
        <v>44186</v>
      </c>
      <c r="L1986">
        <v>320203128156</v>
      </c>
      <c r="M1986" t="s">
        <v>3867</v>
      </c>
      <c r="N1986" s="1">
        <v>44196</v>
      </c>
      <c r="O1986" t="str">
        <f t="shared" si="65"/>
        <v>정상</v>
      </c>
      <c r="P1986" t="str">
        <f t="shared" si="66"/>
        <v>엠피상동</v>
      </c>
      <c r="Q1986" t="s">
        <v>1954</v>
      </c>
      <c r="R1986"/>
      <c r="S1986"/>
      <c r="T1986"/>
      <c r="U1986"/>
      <c r="V1986"/>
      <c r="W1986" t="s">
        <v>1960</v>
      </c>
      <c r="X1986" s="1">
        <v>61718</v>
      </c>
    </row>
    <row r="1987" spans="1:24">
      <c r="A1987" t="s">
        <v>2809</v>
      </c>
      <c r="B1987" t="s">
        <v>2845</v>
      </c>
      <c r="C1987" t="s">
        <v>2901</v>
      </c>
      <c r="D1987" t="s">
        <v>2988</v>
      </c>
      <c r="E1987" t="s">
        <v>3193</v>
      </c>
      <c r="F1987" t="s">
        <v>3235</v>
      </c>
      <c r="G1987" t="s">
        <v>3238</v>
      </c>
      <c r="H1987">
        <v>55000</v>
      </c>
      <c r="I1987" t="s">
        <v>3255</v>
      </c>
      <c r="J1987" s="1">
        <v>44186</v>
      </c>
      <c r="K1987" s="1">
        <v>44186</v>
      </c>
      <c r="L1987">
        <v>320203120620</v>
      </c>
      <c r="M1987" t="s">
        <v>3863</v>
      </c>
      <c r="N1987" s="1">
        <v>44196</v>
      </c>
      <c r="O1987" t="str">
        <f t="shared" si="65"/>
        <v>정상</v>
      </c>
      <c r="P1987" t="str">
        <f t="shared" si="66"/>
        <v>엠피피스토스</v>
      </c>
      <c r="Q1987" t="s">
        <v>1954</v>
      </c>
      <c r="R1987"/>
      <c r="S1987"/>
      <c r="T1987"/>
      <c r="U1987"/>
      <c r="V1987"/>
      <c r="W1987" t="s">
        <v>1960</v>
      </c>
      <c r="X1987" s="1">
        <v>56969</v>
      </c>
    </row>
    <row r="1988" spans="1:24">
      <c r="A1988" t="s">
        <v>2825</v>
      </c>
      <c r="B1988" t="s">
        <v>2860</v>
      </c>
      <c r="C1988" t="s">
        <v>2239</v>
      </c>
      <c r="D1988" t="s">
        <v>2433</v>
      </c>
      <c r="E1988" t="s">
        <v>3142</v>
      </c>
      <c r="F1988" t="s">
        <v>3231</v>
      </c>
      <c r="G1988" t="s">
        <v>3238</v>
      </c>
      <c r="H1988">
        <v>32710</v>
      </c>
      <c r="I1988" t="s">
        <v>3255</v>
      </c>
      <c r="J1988" s="1">
        <v>44186</v>
      </c>
      <c r="K1988" s="1">
        <v>44186</v>
      </c>
      <c r="L1988">
        <v>42042203890000</v>
      </c>
      <c r="M1988" t="s">
        <v>3863</v>
      </c>
      <c r="N1988" s="1">
        <v>44196</v>
      </c>
      <c r="O1988" t="str">
        <f t="shared" si="65"/>
        <v>정상</v>
      </c>
      <c r="P1988" t="str">
        <f t="shared" si="66"/>
        <v>엠피가온</v>
      </c>
      <c r="Q1988" t="s">
        <v>1954</v>
      </c>
      <c r="R1988"/>
      <c r="S1988"/>
      <c r="T1988"/>
      <c r="U1988"/>
      <c r="V1988"/>
      <c r="W1988" t="s">
        <v>1958</v>
      </c>
      <c r="X1988"/>
    </row>
    <row r="1989" spans="1:24">
      <c r="A1989" t="s">
        <v>2825</v>
      </c>
      <c r="B1989" t="s">
        <v>2860</v>
      </c>
      <c r="C1989" t="s">
        <v>2919</v>
      </c>
      <c r="D1989" t="s">
        <v>2462</v>
      </c>
      <c r="E1989" t="s">
        <v>2623</v>
      </c>
      <c r="F1989" t="s">
        <v>3231</v>
      </c>
      <c r="G1989" t="s">
        <v>3238</v>
      </c>
      <c r="H1989">
        <v>60969</v>
      </c>
      <c r="I1989" t="s">
        <v>3255</v>
      </c>
      <c r="J1989" s="1">
        <v>44186</v>
      </c>
      <c r="K1989" s="1">
        <v>44186</v>
      </c>
      <c r="L1989">
        <v>42042203110000</v>
      </c>
      <c r="M1989" t="s">
        <v>3864</v>
      </c>
      <c r="N1989" s="1">
        <v>44196</v>
      </c>
      <c r="O1989" t="str">
        <f t="shared" si="65"/>
        <v>정상</v>
      </c>
      <c r="P1989" t="str">
        <f t="shared" si="66"/>
        <v>엠피가온</v>
      </c>
      <c r="Q1989" t="s">
        <v>1954</v>
      </c>
      <c r="R1989"/>
      <c r="S1989"/>
      <c r="T1989"/>
      <c r="U1989"/>
      <c r="V1989"/>
      <c r="W1989" t="s">
        <v>1958</v>
      </c>
      <c r="X1989"/>
    </row>
    <row r="1990" spans="1:24">
      <c r="A1990" t="s">
        <v>2825</v>
      </c>
      <c r="B1990" t="s">
        <v>2877</v>
      </c>
      <c r="C1990" t="s">
        <v>2239</v>
      </c>
      <c r="D1990" t="s">
        <v>2433</v>
      </c>
      <c r="E1990" t="s">
        <v>2629</v>
      </c>
      <c r="F1990" t="s">
        <v>3231</v>
      </c>
      <c r="G1990" t="s">
        <v>3238</v>
      </c>
      <c r="H1990">
        <v>22574</v>
      </c>
      <c r="I1990" t="s">
        <v>3255</v>
      </c>
      <c r="J1990" s="1">
        <v>44186</v>
      </c>
      <c r="K1990" s="1">
        <v>44186</v>
      </c>
      <c r="L1990">
        <v>42045626090000</v>
      </c>
      <c r="M1990" t="s">
        <v>3863</v>
      </c>
      <c r="N1990" s="1">
        <v>44196</v>
      </c>
      <c r="O1990" t="str">
        <f t="shared" si="65"/>
        <v>정상</v>
      </c>
      <c r="P1990" t="str">
        <f t="shared" si="66"/>
        <v>엠피가온</v>
      </c>
      <c r="Q1990" t="s">
        <v>1954</v>
      </c>
      <c r="R1990"/>
      <c r="S1990"/>
      <c r="T1990"/>
      <c r="U1990"/>
      <c r="V1990"/>
      <c r="W1990" t="s">
        <v>1958</v>
      </c>
      <c r="X1990" s="1">
        <v>47838</v>
      </c>
    </row>
    <row r="1991" spans="1:24">
      <c r="A1991" t="s">
        <v>2817</v>
      </c>
      <c r="B1991" t="s">
        <v>2850</v>
      </c>
      <c r="C1991" t="s">
        <v>2910</v>
      </c>
      <c r="D1991" t="s">
        <v>2037</v>
      </c>
      <c r="E1991" t="s">
        <v>3171</v>
      </c>
      <c r="F1991" t="s">
        <v>3233</v>
      </c>
      <c r="G1991" t="s">
        <v>3239</v>
      </c>
      <c r="H1991">
        <v>18891</v>
      </c>
      <c r="I1991" t="s">
        <v>3255</v>
      </c>
      <c r="J1991" s="1">
        <v>44186</v>
      </c>
      <c r="K1991" s="1">
        <v>44186</v>
      </c>
      <c r="L1991">
        <v>20206832013</v>
      </c>
      <c r="M1991" t="s">
        <v>3863</v>
      </c>
      <c r="N1991" s="1">
        <v>44196</v>
      </c>
      <c r="O1991" t="str">
        <f t="shared" si="65"/>
        <v>정상</v>
      </c>
      <c r="P1991" t="s">
        <v>6821</v>
      </c>
      <c r="Q1991" t="s">
        <v>1954</v>
      </c>
      <c r="R1991"/>
      <c r="S1991"/>
      <c r="T1991"/>
      <c r="U1991"/>
      <c r="V1991"/>
      <c r="W1991" t="s">
        <v>1958</v>
      </c>
      <c r="X1991"/>
    </row>
    <row r="1992" spans="1:24">
      <c r="A1992" t="s">
        <v>2817</v>
      </c>
      <c r="B1992" t="s">
        <v>2850</v>
      </c>
      <c r="C1992" t="s">
        <v>2347</v>
      </c>
      <c r="D1992" t="s">
        <v>2037</v>
      </c>
      <c r="E1992" t="s">
        <v>2529</v>
      </c>
      <c r="F1992" t="s">
        <v>3232</v>
      </c>
      <c r="G1992" t="s">
        <v>3238</v>
      </c>
      <c r="H1992">
        <v>42000</v>
      </c>
      <c r="I1992" t="s">
        <v>3255</v>
      </c>
      <c r="J1992" s="1">
        <v>44186</v>
      </c>
      <c r="K1992" s="1">
        <v>44186</v>
      </c>
      <c r="L1992">
        <v>20206831922</v>
      </c>
      <c r="M1992" t="s">
        <v>3863</v>
      </c>
      <c r="N1992" s="1">
        <v>44196</v>
      </c>
      <c r="O1992" t="str">
        <f t="shared" si="65"/>
        <v>정상</v>
      </c>
      <c r="P1992" t="s">
        <v>6821</v>
      </c>
      <c r="Q1992" t="s">
        <v>1954</v>
      </c>
      <c r="R1992"/>
      <c r="S1992"/>
      <c r="T1992"/>
      <c r="U1992"/>
      <c r="V1992"/>
      <c r="W1992" t="s">
        <v>1958</v>
      </c>
      <c r="X1992"/>
    </row>
    <row r="1993" spans="1:24">
      <c r="A1993" t="s">
        <v>2812</v>
      </c>
      <c r="B1993" t="s">
        <v>2847</v>
      </c>
      <c r="C1993" t="s">
        <v>2897</v>
      </c>
      <c r="D1993" t="s">
        <v>2125</v>
      </c>
      <c r="E1993" t="s">
        <v>3136</v>
      </c>
      <c r="F1993" t="s">
        <v>2177</v>
      </c>
      <c r="G1993" t="s">
        <v>3240</v>
      </c>
      <c r="H1993">
        <v>120000</v>
      </c>
      <c r="I1993" t="s">
        <v>3255</v>
      </c>
      <c r="J1993" s="1">
        <v>44186</v>
      </c>
      <c r="K1993" s="1">
        <v>44186</v>
      </c>
      <c r="L1993">
        <v>20206833213</v>
      </c>
      <c r="M1993" t="s">
        <v>3865</v>
      </c>
      <c r="N1993" s="1">
        <v>44196</v>
      </c>
      <c r="O1993" t="str">
        <f t="shared" si="65"/>
        <v>정상</v>
      </c>
      <c r="P1993" t="str">
        <f t="shared" si="66"/>
        <v>엠피상동</v>
      </c>
      <c r="Q1993" t="s">
        <v>1954</v>
      </c>
      <c r="R1993"/>
      <c r="S1993"/>
      <c r="T1993"/>
      <c r="U1993"/>
      <c r="V1993"/>
      <c r="W1993" t="s">
        <v>1958</v>
      </c>
      <c r="X1993"/>
    </row>
    <row r="1994" spans="1:24">
      <c r="A1994" t="s">
        <v>2809</v>
      </c>
      <c r="B1994" t="s">
        <v>2845</v>
      </c>
      <c r="C1994" t="s">
        <v>2901</v>
      </c>
      <c r="D1994" t="s">
        <v>2086</v>
      </c>
      <c r="E1994" t="s">
        <v>2607</v>
      </c>
      <c r="F1994" t="s">
        <v>3231</v>
      </c>
      <c r="G1994" t="s">
        <v>3240</v>
      </c>
      <c r="H1994">
        <v>50000</v>
      </c>
      <c r="I1994" t="s">
        <v>3255</v>
      </c>
      <c r="J1994" s="1">
        <v>44186</v>
      </c>
      <c r="K1994" s="1">
        <v>44186</v>
      </c>
      <c r="L1994">
        <v>20206828134</v>
      </c>
      <c r="M1994" t="s">
        <v>3863</v>
      </c>
      <c r="N1994" s="1">
        <v>44196</v>
      </c>
      <c r="O1994" t="str">
        <f t="shared" si="65"/>
        <v>정상</v>
      </c>
      <c r="P1994" t="str">
        <f t="shared" si="66"/>
        <v>엠피피스토스</v>
      </c>
      <c r="Q1994" t="s">
        <v>1954</v>
      </c>
      <c r="R1994"/>
      <c r="S1994"/>
      <c r="T1994"/>
      <c r="U1994"/>
      <c r="V1994"/>
      <c r="W1994" t="s">
        <v>1958</v>
      </c>
      <c r="X1994"/>
    </row>
    <row r="1995" spans="1:24">
      <c r="A1995" t="s">
        <v>2817</v>
      </c>
      <c r="B1995" t="s">
        <v>2852</v>
      </c>
      <c r="C1995" t="s">
        <v>2898</v>
      </c>
      <c r="D1995" t="s">
        <v>2135</v>
      </c>
      <c r="E1995" t="s">
        <v>3141</v>
      </c>
      <c r="F1995" t="s">
        <v>3231</v>
      </c>
      <c r="G1995" t="s">
        <v>3242</v>
      </c>
      <c r="H1995">
        <v>17965</v>
      </c>
      <c r="I1995" t="s">
        <v>3255</v>
      </c>
      <c r="J1995" s="1">
        <v>44186</v>
      </c>
      <c r="K1995" s="1">
        <v>44186</v>
      </c>
      <c r="L1995">
        <v>20206821763</v>
      </c>
      <c r="M1995" t="s">
        <v>3863</v>
      </c>
      <c r="N1995" s="1">
        <v>44196</v>
      </c>
      <c r="O1995" t="str">
        <f t="shared" si="65"/>
        <v>정상</v>
      </c>
      <c r="P1995" t="s">
        <v>988</v>
      </c>
      <c r="Q1995" t="s">
        <v>1954</v>
      </c>
      <c r="R1995"/>
      <c r="S1995"/>
      <c r="T1995"/>
      <c r="U1995"/>
      <c r="V1995"/>
      <c r="W1995" t="s">
        <v>1958</v>
      </c>
      <c r="X1995"/>
    </row>
    <row r="1996" spans="1:24">
      <c r="A1996" t="s">
        <v>1970</v>
      </c>
      <c r="B1996" t="s">
        <v>2859</v>
      </c>
      <c r="C1996" t="s">
        <v>2903</v>
      </c>
      <c r="D1996" t="s">
        <v>3049</v>
      </c>
      <c r="E1996" t="s">
        <v>3136</v>
      </c>
      <c r="F1996" t="s">
        <v>3233</v>
      </c>
      <c r="G1996" t="s">
        <v>3240</v>
      </c>
      <c r="H1996">
        <v>30000</v>
      </c>
      <c r="I1996" t="s">
        <v>3255</v>
      </c>
      <c r="J1996" s="1">
        <v>44186</v>
      </c>
      <c r="K1996" s="1">
        <v>44186</v>
      </c>
      <c r="L1996">
        <v>20206817270</v>
      </c>
      <c r="M1996" t="s">
        <v>3863</v>
      </c>
      <c r="N1996" s="1">
        <v>44196</v>
      </c>
      <c r="O1996" t="str">
        <f t="shared" si="65"/>
        <v>정상</v>
      </c>
      <c r="P1996" t="str">
        <f t="shared" si="66"/>
        <v>엠피조은</v>
      </c>
      <c r="Q1996" t="s">
        <v>1952</v>
      </c>
      <c r="R1996"/>
      <c r="S1996"/>
      <c r="T1996"/>
      <c r="U1996"/>
      <c r="V1996"/>
      <c r="W1996" t="s">
        <v>1958</v>
      </c>
      <c r="X1996"/>
    </row>
    <row r="1997" spans="1:24">
      <c r="A1997" t="s">
        <v>2824</v>
      </c>
      <c r="B1997" t="s">
        <v>2845</v>
      </c>
      <c r="C1997" t="s">
        <v>2358</v>
      </c>
      <c r="D1997" t="s">
        <v>2018</v>
      </c>
      <c r="E1997" t="s">
        <v>3153</v>
      </c>
      <c r="F1997" t="s">
        <v>3235</v>
      </c>
      <c r="G1997" t="s">
        <v>3238</v>
      </c>
      <c r="H1997">
        <v>54500</v>
      </c>
      <c r="I1997" t="s">
        <v>3255</v>
      </c>
      <c r="J1997" s="1">
        <v>44186</v>
      </c>
      <c r="K1997" s="1">
        <v>44186</v>
      </c>
      <c r="L1997" t="s">
        <v>3444</v>
      </c>
      <c r="M1997" t="s">
        <v>3863</v>
      </c>
      <c r="N1997" s="1">
        <v>44196</v>
      </c>
      <c r="O1997" t="str">
        <f t="shared" si="65"/>
        <v>정상</v>
      </c>
      <c r="P1997" t="str">
        <f t="shared" si="66"/>
        <v>엠피피스토스</v>
      </c>
      <c r="Q1997" t="s">
        <v>1952</v>
      </c>
      <c r="R1997"/>
      <c r="S1997"/>
      <c r="T1997"/>
      <c r="U1997"/>
      <c r="V1997"/>
      <c r="W1997" t="s">
        <v>3870</v>
      </c>
      <c r="X1997" s="1">
        <v>62448</v>
      </c>
    </row>
    <row r="1998" spans="1:24">
      <c r="A1998" t="s">
        <v>2809</v>
      </c>
      <c r="B1998" t="s">
        <v>2872</v>
      </c>
      <c r="C1998" t="s">
        <v>2358</v>
      </c>
      <c r="D1998" t="s">
        <v>3027</v>
      </c>
      <c r="E1998" t="s">
        <v>2516</v>
      </c>
      <c r="F1998" t="s">
        <v>3231</v>
      </c>
      <c r="G1998" t="s">
        <v>3238</v>
      </c>
      <c r="H1998">
        <v>37000</v>
      </c>
      <c r="I1998" t="s">
        <v>3255</v>
      </c>
      <c r="J1998" s="1">
        <v>44186</v>
      </c>
      <c r="K1998" s="1">
        <v>44186</v>
      </c>
      <c r="L1998" t="s">
        <v>3445</v>
      </c>
      <c r="M1998" t="s">
        <v>3864</v>
      </c>
      <c r="N1998" s="1">
        <v>44196</v>
      </c>
      <c r="O1998" t="str">
        <f t="shared" si="65"/>
        <v>정상</v>
      </c>
      <c r="P1998" t="str">
        <f t="shared" si="66"/>
        <v>엠피피스토스</v>
      </c>
      <c r="Q1998" t="s">
        <v>1954</v>
      </c>
      <c r="R1998"/>
      <c r="S1998"/>
      <c r="T1998"/>
      <c r="U1998"/>
      <c r="V1998"/>
      <c r="W1998" t="s">
        <v>1958</v>
      </c>
      <c r="X1998" s="1">
        <v>61352</v>
      </c>
    </row>
    <row r="1999" spans="1:24">
      <c r="A1999" t="s">
        <v>2809</v>
      </c>
      <c r="B1999" t="s">
        <v>2692</v>
      </c>
      <c r="C1999" t="s">
        <v>2358</v>
      </c>
      <c r="D1999" t="s">
        <v>2018</v>
      </c>
      <c r="E1999" t="s">
        <v>2598</v>
      </c>
      <c r="F1999" t="s">
        <v>3235</v>
      </c>
      <c r="G1999" t="s">
        <v>3238</v>
      </c>
      <c r="H1999">
        <v>20295</v>
      </c>
      <c r="I1999" t="s">
        <v>3255</v>
      </c>
      <c r="J1999" s="1">
        <v>44186</v>
      </c>
      <c r="K1999" s="1">
        <v>44186</v>
      </c>
      <c r="L1999" t="s">
        <v>3446</v>
      </c>
      <c r="M1999" t="s">
        <v>3866</v>
      </c>
      <c r="N1999" s="1">
        <v>44196</v>
      </c>
      <c r="O1999" t="str">
        <f t="shared" si="65"/>
        <v>정상</v>
      </c>
      <c r="P1999" t="str">
        <f t="shared" si="66"/>
        <v>엠피피스토스</v>
      </c>
      <c r="Q1999" t="s">
        <v>1954</v>
      </c>
      <c r="R1999"/>
      <c r="S1999"/>
      <c r="T1999"/>
      <c r="U1999"/>
      <c r="V1999"/>
      <c r="W1999" t="s">
        <v>1958</v>
      </c>
      <c r="X1999" s="1">
        <v>51491</v>
      </c>
    </row>
    <row r="2000" spans="1:24">
      <c r="A2000" t="s">
        <v>2811</v>
      </c>
      <c r="B2000" t="s">
        <v>2845</v>
      </c>
      <c r="C2000" t="s">
        <v>2901</v>
      </c>
      <c r="D2000" t="s">
        <v>2086</v>
      </c>
      <c r="E2000" t="s">
        <v>2598</v>
      </c>
      <c r="F2000" t="s">
        <v>3235</v>
      </c>
      <c r="G2000" t="s">
        <v>3238</v>
      </c>
      <c r="H2000">
        <v>50000</v>
      </c>
      <c r="I2000" t="s">
        <v>3255</v>
      </c>
      <c r="J2000" s="1">
        <v>44186</v>
      </c>
      <c r="K2000" s="1">
        <v>44186</v>
      </c>
      <c r="L2000" t="s">
        <v>3447</v>
      </c>
      <c r="M2000" t="s">
        <v>3863</v>
      </c>
      <c r="N2000" s="1">
        <v>44196</v>
      </c>
      <c r="O2000" t="str">
        <f t="shared" si="65"/>
        <v>정상</v>
      </c>
      <c r="P2000" t="str">
        <f t="shared" si="66"/>
        <v>엠피피스토스</v>
      </c>
      <c r="Q2000" t="s">
        <v>1954</v>
      </c>
      <c r="R2000"/>
      <c r="S2000"/>
      <c r="T2000"/>
      <c r="U2000"/>
      <c r="V2000"/>
      <c r="W2000" t="s">
        <v>1958</v>
      </c>
      <c r="X2000" s="1">
        <v>60622</v>
      </c>
    </row>
    <row r="2001" spans="1:24">
      <c r="A2001" t="s">
        <v>2809</v>
      </c>
      <c r="B2001" t="s">
        <v>2845</v>
      </c>
      <c r="C2001" t="s">
        <v>2901</v>
      </c>
      <c r="D2001" t="s">
        <v>2088</v>
      </c>
      <c r="E2001" t="s">
        <v>3184</v>
      </c>
      <c r="F2001" t="s">
        <v>3230</v>
      </c>
      <c r="G2001" t="s">
        <v>3238</v>
      </c>
      <c r="H2001">
        <v>30306</v>
      </c>
      <c r="I2001" t="s">
        <v>3255</v>
      </c>
      <c r="J2001" s="1">
        <v>44186</v>
      </c>
      <c r="K2001" s="1">
        <v>44186</v>
      </c>
      <c r="L2001">
        <v>20200544650</v>
      </c>
      <c r="M2001" t="s">
        <v>3865</v>
      </c>
      <c r="N2001" s="1">
        <v>44196</v>
      </c>
      <c r="O2001" t="str">
        <f t="shared" si="65"/>
        <v>정상</v>
      </c>
      <c r="P2001" t="str">
        <f t="shared" si="66"/>
        <v>엠피피스토스</v>
      </c>
      <c r="Q2001" t="s">
        <v>1954</v>
      </c>
      <c r="R2001"/>
      <c r="S2001"/>
      <c r="T2001"/>
      <c r="U2001"/>
      <c r="V2001"/>
      <c r="W2001" t="s">
        <v>3870</v>
      </c>
      <c r="X2001" s="1">
        <v>56969</v>
      </c>
    </row>
    <row r="2002" spans="1:24">
      <c r="A2002" t="s">
        <v>2823</v>
      </c>
      <c r="B2002" t="s">
        <v>2859</v>
      </c>
      <c r="C2002" t="s">
        <v>2229</v>
      </c>
      <c r="D2002" t="s">
        <v>3050</v>
      </c>
      <c r="E2002" t="s">
        <v>2597</v>
      </c>
      <c r="F2002" t="s">
        <v>3231</v>
      </c>
      <c r="G2002" t="s">
        <v>3238</v>
      </c>
      <c r="H2002">
        <v>105000</v>
      </c>
      <c r="I2002" t="s">
        <v>3255</v>
      </c>
      <c r="J2002" s="1">
        <v>44186</v>
      </c>
      <c r="K2002" s="1">
        <v>44186</v>
      </c>
      <c r="L2002" t="s">
        <v>3448</v>
      </c>
      <c r="M2002" t="s">
        <v>3863</v>
      </c>
      <c r="N2002" s="1">
        <v>44196</v>
      </c>
      <c r="O2002" t="str">
        <f t="shared" si="65"/>
        <v>정상</v>
      </c>
      <c r="P2002" t="str">
        <f t="shared" si="66"/>
        <v>엠피조은</v>
      </c>
      <c r="Q2002" t="s">
        <v>1954</v>
      </c>
      <c r="R2002"/>
      <c r="S2002"/>
      <c r="T2002"/>
      <c r="U2002"/>
      <c r="V2002"/>
      <c r="W2002" t="s">
        <v>3870</v>
      </c>
      <c r="X2002"/>
    </row>
    <row r="2003" spans="1:24">
      <c r="A2003" t="s">
        <v>2813</v>
      </c>
      <c r="B2003" t="s">
        <v>2846</v>
      </c>
      <c r="C2003" t="s">
        <v>2236</v>
      </c>
      <c r="D2003" t="s">
        <v>2048</v>
      </c>
      <c r="E2003" t="s">
        <v>2532</v>
      </c>
      <c r="F2003" t="s">
        <v>3231</v>
      </c>
      <c r="G2003" t="s">
        <v>3244</v>
      </c>
      <c r="H2003">
        <v>18200</v>
      </c>
      <c r="I2003" t="s">
        <v>3255</v>
      </c>
      <c r="J2003" s="1">
        <v>44186</v>
      </c>
      <c r="K2003" s="1">
        <v>44186</v>
      </c>
      <c r="L2003" t="s">
        <v>3449</v>
      </c>
      <c r="M2003" t="s">
        <v>3863</v>
      </c>
      <c r="N2003" s="1">
        <v>44196</v>
      </c>
      <c r="O2003" t="str">
        <f t="shared" si="65"/>
        <v>정상</v>
      </c>
      <c r="P2003" t="str">
        <f t="shared" si="66"/>
        <v>엠피송내</v>
      </c>
      <c r="Q2003" t="s">
        <v>1954</v>
      </c>
      <c r="R2003"/>
      <c r="S2003"/>
      <c r="T2003"/>
      <c r="U2003"/>
      <c r="V2003"/>
      <c r="W2003" t="s">
        <v>1958</v>
      </c>
      <c r="X2003"/>
    </row>
    <row r="2004" spans="1:24">
      <c r="A2004" t="s">
        <v>991</v>
      </c>
      <c r="B2004" t="s">
        <v>2689</v>
      </c>
      <c r="C2004" t="s">
        <v>2893</v>
      </c>
      <c r="D2004" t="s">
        <v>3051</v>
      </c>
      <c r="E2004" t="s">
        <v>2568</v>
      </c>
      <c r="F2004" t="s">
        <v>3232</v>
      </c>
      <c r="G2004" t="s">
        <v>3241</v>
      </c>
      <c r="H2004">
        <v>28500</v>
      </c>
      <c r="I2004" t="s">
        <v>3255</v>
      </c>
      <c r="J2004" s="1">
        <v>44186</v>
      </c>
      <c r="K2004" s="1">
        <v>44186</v>
      </c>
      <c r="L2004">
        <v>52035034180000</v>
      </c>
      <c r="M2004" t="s">
        <v>3863</v>
      </c>
      <c r="N2004" s="1">
        <v>44196</v>
      </c>
      <c r="O2004" t="str">
        <f t="shared" si="65"/>
        <v>정상</v>
      </c>
      <c r="P2004" t="str">
        <f t="shared" si="66"/>
        <v>엠피송내</v>
      </c>
      <c r="Q2004" t="s">
        <v>1954</v>
      </c>
      <c r="R2004"/>
      <c r="S2004"/>
      <c r="T2004"/>
      <c r="U2004"/>
      <c r="V2004"/>
      <c r="W2004" t="s">
        <v>3870</v>
      </c>
      <c r="X2004" s="1">
        <v>47838</v>
      </c>
    </row>
    <row r="2005" spans="1:24">
      <c r="A2005" t="s">
        <v>2826</v>
      </c>
      <c r="B2005" t="s">
        <v>2689</v>
      </c>
      <c r="C2005" t="s">
        <v>2364</v>
      </c>
      <c r="D2005" t="s">
        <v>2113</v>
      </c>
      <c r="E2005" t="s">
        <v>2608</v>
      </c>
      <c r="F2005" t="s">
        <v>3231</v>
      </c>
      <c r="G2005" t="s">
        <v>3253</v>
      </c>
      <c r="H2005">
        <v>50000</v>
      </c>
      <c r="I2005" t="s">
        <v>3255</v>
      </c>
      <c r="J2005" s="1">
        <v>44186</v>
      </c>
      <c r="K2005" s="1">
        <v>44186</v>
      </c>
      <c r="L2005">
        <v>52035033080000</v>
      </c>
      <c r="M2005" t="s">
        <v>3863</v>
      </c>
      <c r="N2005" s="1">
        <v>44196</v>
      </c>
      <c r="O2005" t="str">
        <f t="shared" si="65"/>
        <v>정상</v>
      </c>
      <c r="P2005" t="str">
        <f t="shared" si="66"/>
        <v>엠피송내</v>
      </c>
      <c r="Q2005" t="s">
        <v>1954</v>
      </c>
      <c r="R2005"/>
      <c r="S2005"/>
      <c r="T2005"/>
      <c r="U2005"/>
      <c r="V2005"/>
      <c r="W2005" t="s">
        <v>1958</v>
      </c>
      <c r="X2005" s="1">
        <v>47838</v>
      </c>
    </row>
    <row r="2006" spans="1:24">
      <c r="A2006" t="s">
        <v>2817</v>
      </c>
      <c r="B2006" t="s">
        <v>2873</v>
      </c>
      <c r="C2006" t="s">
        <v>2362</v>
      </c>
      <c r="D2006" t="s">
        <v>2485</v>
      </c>
      <c r="E2006" t="s">
        <v>3183</v>
      </c>
      <c r="F2006" t="s">
        <v>3235</v>
      </c>
      <c r="G2006" t="s">
        <v>3238</v>
      </c>
      <c r="H2006">
        <v>34955</v>
      </c>
      <c r="I2006" t="s">
        <v>3255</v>
      </c>
      <c r="J2006" s="1">
        <v>44186</v>
      </c>
      <c r="K2006" s="1">
        <v>44186</v>
      </c>
      <c r="L2006">
        <v>52035091560000</v>
      </c>
      <c r="M2006" t="s">
        <v>3863</v>
      </c>
      <c r="N2006" s="1">
        <v>44196</v>
      </c>
      <c r="O2006" t="str">
        <f t="shared" si="65"/>
        <v>정상</v>
      </c>
      <c r="P2006" t="s">
        <v>1859</v>
      </c>
      <c r="Q2006" t="s">
        <v>1954</v>
      </c>
      <c r="R2006"/>
      <c r="S2006"/>
      <c r="T2006"/>
      <c r="U2006"/>
      <c r="V2006"/>
      <c r="W2006" t="s">
        <v>1958</v>
      </c>
      <c r="X2006" s="1">
        <v>51491</v>
      </c>
    </row>
    <row r="2007" spans="1:24">
      <c r="A2007" t="s">
        <v>2809</v>
      </c>
      <c r="B2007" t="s">
        <v>2845</v>
      </c>
      <c r="C2007" t="s">
        <v>2901</v>
      </c>
      <c r="D2007" t="s">
        <v>3052</v>
      </c>
      <c r="E2007" t="s">
        <v>2532</v>
      </c>
      <c r="F2007" t="s">
        <v>2177</v>
      </c>
      <c r="G2007" t="s">
        <v>3238</v>
      </c>
      <c r="H2007">
        <v>50000</v>
      </c>
      <c r="I2007" t="s">
        <v>3255</v>
      </c>
      <c r="J2007" s="1">
        <v>44186</v>
      </c>
      <c r="K2007" s="1">
        <v>44186</v>
      </c>
      <c r="L2007" t="s">
        <v>3450</v>
      </c>
      <c r="M2007" t="s">
        <v>3863</v>
      </c>
      <c r="N2007" s="1">
        <v>44196</v>
      </c>
      <c r="O2007" t="str">
        <f t="shared" si="65"/>
        <v>정상</v>
      </c>
      <c r="P2007" t="str">
        <f t="shared" si="66"/>
        <v>엠피피스토스</v>
      </c>
      <c r="Q2007" t="s">
        <v>1954</v>
      </c>
      <c r="R2007"/>
      <c r="S2007"/>
      <c r="T2007"/>
      <c r="U2007"/>
      <c r="V2007"/>
      <c r="W2007" t="s">
        <v>3870</v>
      </c>
      <c r="X2007"/>
    </row>
    <row r="2008" spans="1:24">
      <c r="A2008" t="s">
        <v>2819</v>
      </c>
      <c r="B2008" t="s">
        <v>2848</v>
      </c>
      <c r="C2008" t="s">
        <v>2237</v>
      </c>
      <c r="D2008" t="s">
        <v>3005</v>
      </c>
      <c r="E2008" t="s">
        <v>2615</v>
      </c>
      <c r="F2008" t="s">
        <v>3230</v>
      </c>
      <c r="G2008" t="s">
        <v>3239</v>
      </c>
      <c r="H2008">
        <v>15298</v>
      </c>
      <c r="I2008" t="s">
        <v>3255</v>
      </c>
      <c r="J2008" s="1">
        <v>44183</v>
      </c>
      <c r="K2008" s="1">
        <v>44183</v>
      </c>
      <c r="L2008">
        <v>52034900680000</v>
      </c>
      <c r="M2008" t="s">
        <v>3863</v>
      </c>
      <c r="N2008" s="1">
        <v>44196</v>
      </c>
      <c r="O2008" t="str">
        <f t="shared" si="65"/>
        <v>정상</v>
      </c>
      <c r="P2008" t="str">
        <f t="shared" si="66"/>
        <v>엠피의정부</v>
      </c>
      <c r="Q2008" t="s">
        <v>1954</v>
      </c>
      <c r="R2008"/>
      <c r="S2008"/>
      <c r="T2008"/>
      <c r="U2008"/>
      <c r="V2008"/>
      <c r="W2008" t="s">
        <v>1958</v>
      </c>
      <c r="X2008" s="1">
        <v>44548</v>
      </c>
    </row>
    <row r="2009" spans="1:24">
      <c r="A2009" t="s">
        <v>2813</v>
      </c>
      <c r="B2009" t="s">
        <v>2846</v>
      </c>
      <c r="C2009" t="s">
        <v>2236</v>
      </c>
      <c r="D2009" t="s">
        <v>2056</v>
      </c>
      <c r="E2009" t="s">
        <v>3181</v>
      </c>
      <c r="F2009" t="s">
        <v>3230</v>
      </c>
      <c r="G2009" t="s">
        <v>3238</v>
      </c>
      <c r="H2009">
        <v>75907</v>
      </c>
      <c r="I2009" t="s">
        <v>3255</v>
      </c>
      <c r="J2009" s="1">
        <v>44183</v>
      </c>
      <c r="K2009" s="1">
        <v>44183</v>
      </c>
      <c r="L2009" t="s">
        <v>3451</v>
      </c>
      <c r="M2009" t="s">
        <v>3863</v>
      </c>
      <c r="N2009" s="1">
        <v>44196</v>
      </c>
      <c r="O2009" t="str">
        <f t="shared" si="65"/>
        <v>정상</v>
      </c>
      <c r="P2009" t="str">
        <f t="shared" si="66"/>
        <v>엠피송내</v>
      </c>
      <c r="Q2009" t="s">
        <v>1954</v>
      </c>
      <c r="R2009"/>
      <c r="S2009"/>
      <c r="T2009"/>
      <c r="U2009"/>
      <c r="V2009"/>
      <c r="W2009" t="s">
        <v>1958</v>
      </c>
      <c r="X2009" s="1">
        <v>75958</v>
      </c>
    </row>
    <row r="2010" spans="1:24">
      <c r="A2010" t="s">
        <v>2832</v>
      </c>
      <c r="B2010" t="s">
        <v>2878</v>
      </c>
      <c r="C2010" t="s">
        <v>2916</v>
      </c>
      <c r="D2010" t="s">
        <v>3053</v>
      </c>
      <c r="E2010" t="s">
        <v>2566</v>
      </c>
      <c r="F2010" t="s">
        <v>3230</v>
      </c>
      <c r="G2010" t="s">
        <v>3238</v>
      </c>
      <c r="H2010">
        <v>37000</v>
      </c>
      <c r="I2010" t="s">
        <v>3255</v>
      </c>
      <c r="J2010" s="1">
        <v>44183</v>
      </c>
      <c r="K2010" s="1">
        <v>44183</v>
      </c>
      <c r="L2010" t="s">
        <v>3452</v>
      </c>
      <c r="M2010" t="s">
        <v>3866</v>
      </c>
      <c r="N2010" s="1">
        <v>44196</v>
      </c>
      <c r="O2010" t="str">
        <f t="shared" si="65"/>
        <v>정상</v>
      </c>
      <c r="P2010" t="s">
        <v>984</v>
      </c>
      <c r="Q2010" t="s">
        <v>1954</v>
      </c>
      <c r="R2010"/>
      <c r="S2010"/>
      <c r="T2010"/>
      <c r="U2010"/>
      <c r="V2010"/>
      <c r="W2010" t="s">
        <v>1958</v>
      </c>
      <c r="X2010" s="1">
        <v>51488</v>
      </c>
    </row>
    <row r="2011" spans="1:24">
      <c r="A2011" t="s">
        <v>2819</v>
      </c>
      <c r="B2011" t="s">
        <v>2848</v>
      </c>
      <c r="C2011" t="s">
        <v>2237</v>
      </c>
      <c r="D2011" t="s">
        <v>2095</v>
      </c>
      <c r="E2011" t="s">
        <v>2514</v>
      </c>
      <c r="F2011" t="s">
        <v>3231</v>
      </c>
      <c r="G2011" t="s">
        <v>3238</v>
      </c>
      <c r="H2011">
        <v>67842</v>
      </c>
      <c r="I2011" t="s">
        <v>3255</v>
      </c>
      <c r="J2011" s="1">
        <v>44183</v>
      </c>
      <c r="K2011" s="1">
        <v>44183</v>
      </c>
      <c r="L2011" t="s">
        <v>3453</v>
      </c>
      <c r="M2011" t="s">
        <v>3867</v>
      </c>
      <c r="N2011" s="1">
        <v>44196</v>
      </c>
      <c r="O2011" t="str">
        <f t="shared" si="65"/>
        <v>정상</v>
      </c>
      <c r="P2011" t="str">
        <f t="shared" si="66"/>
        <v>엠피의정부</v>
      </c>
      <c r="Q2011" t="s">
        <v>1954</v>
      </c>
      <c r="R2011"/>
      <c r="S2011"/>
      <c r="T2011"/>
      <c r="U2011"/>
      <c r="V2011"/>
      <c r="W2011" t="s">
        <v>1958</v>
      </c>
      <c r="X2011" s="1">
        <v>66098</v>
      </c>
    </row>
    <row r="2012" spans="1:24">
      <c r="A2012" t="s">
        <v>2809</v>
      </c>
      <c r="B2012" t="s">
        <v>2845</v>
      </c>
      <c r="C2012" t="s">
        <v>2358</v>
      </c>
      <c r="D2012" t="s">
        <v>2128</v>
      </c>
      <c r="E2012" t="s">
        <v>3131</v>
      </c>
      <c r="F2012" t="s">
        <v>3231</v>
      </c>
      <c r="G2012" t="s">
        <v>3238</v>
      </c>
      <c r="H2012">
        <v>43000</v>
      </c>
      <c r="I2012" t="s">
        <v>3255</v>
      </c>
      <c r="J2012" s="1">
        <v>44183</v>
      </c>
      <c r="K2012" s="1">
        <v>44183</v>
      </c>
      <c r="L2012" t="s">
        <v>3454</v>
      </c>
      <c r="M2012" t="s">
        <v>3863</v>
      </c>
      <c r="N2012" s="1">
        <v>44196</v>
      </c>
      <c r="O2012" t="str">
        <f t="shared" si="65"/>
        <v>정상</v>
      </c>
      <c r="P2012" t="str">
        <f t="shared" si="66"/>
        <v>엠피피스토스</v>
      </c>
      <c r="Q2012" t="s">
        <v>1954</v>
      </c>
      <c r="R2012"/>
      <c r="S2012"/>
      <c r="T2012"/>
      <c r="U2012"/>
      <c r="V2012"/>
      <c r="W2012" t="s">
        <v>1958</v>
      </c>
      <c r="X2012" s="1">
        <v>59523</v>
      </c>
    </row>
    <row r="2013" spans="1:24">
      <c r="A2013" t="s">
        <v>2816</v>
      </c>
      <c r="B2013" t="s">
        <v>2850</v>
      </c>
      <c r="C2013" t="s">
        <v>2911</v>
      </c>
      <c r="D2013" t="s">
        <v>2037</v>
      </c>
      <c r="E2013" t="s">
        <v>3181</v>
      </c>
      <c r="F2013" t="s">
        <v>3230</v>
      </c>
      <c r="G2013" t="s">
        <v>3240</v>
      </c>
      <c r="H2013">
        <v>13365</v>
      </c>
      <c r="I2013" t="s">
        <v>3255</v>
      </c>
      <c r="J2013" s="1">
        <v>44183</v>
      </c>
      <c r="K2013" s="1">
        <v>44183</v>
      </c>
      <c r="L2013" t="s">
        <v>3455</v>
      </c>
      <c r="M2013" t="s">
        <v>3863</v>
      </c>
      <c r="N2013" s="1">
        <v>44196</v>
      </c>
      <c r="O2013" t="str">
        <f t="shared" si="65"/>
        <v>정상</v>
      </c>
      <c r="P2013" t="s">
        <v>6821</v>
      </c>
      <c r="Q2013" t="s">
        <v>1954</v>
      </c>
      <c r="R2013"/>
      <c r="S2013"/>
      <c r="T2013"/>
      <c r="U2013"/>
      <c r="V2013"/>
      <c r="W2013" t="s">
        <v>1958</v>
      </c>
      <c r="X2013" s="1">
        <v>52949</v>
      </c>
    </row>
    <row r="2014" spans="1:24">
      <c r="A2014" t="s">
        <v>2811</v>
      </c>
      <c r="B2014" t="s">
        <v>2692</v>
      </c>
      <c r="C2014" t="s">
        <v>2341</v>
      </c>
      <c r="D2014" t="s">
        <v>2007</v>
      </c>
      <c r="E2014" t="s">
        <v>3194</v>
      </c>
      <c r="F2014" t="s">
        <v>3231</v>
      </c>
      <c r="G2014" t="s">
        <v>3238</v>
      </c>
      <c r="H2014">
        <v>10000</v>
      </c>
      <c r="I2014" t="s">
        <v>3255</v>
      </c>
      <c r="J2014" s="1">
        <v>44183</v>
      </c>
      <c r="K2014" s="1">
        <v>44183</v>
      </c>
      <c r="L2014" t="s">
        <v>3456</v>
      </c>
      <c r="M2014" t="s">
        <v>3863</v>
      </c>
      <c r="N2014" s="1">
        <v>44196</v>
      </c>
      <c r="O2014" t="str">
        <f t="shared" si="65"/>
        <v>정상</v>
      </c>
      <c r="P2014" t="str">
        <f t="shared" si="66"/>
        <v>엠피피스토스</v>
      </c>
      <c r="Q2014" t="s">
        <v>1954</v>
      </c>
      <c r="R2014"/>
      <c r="S2014"/>
      <c r="T2014"/>
      <c r="U2014"/>
      <c r="V2014"/>
      <c r="W2014" t="s">
        <v>3870</v>
      </c>
      <c r="X2014"/>
    </row>
    <row r="2015" spans="1:24">
      <c r="A2015" t="s">
        <v>2809</v>
      </c>
      <c r="B2015" t="s">
        <v>2845</v>
      </c>
      <c r="C2015" t="s">
        <v>2341</v>
      </c>
      <c r="D2015" t="s">
        <v>2007</v>
      </c>
      <c r="E2015" t="s">
        <v>3127</v>
      </c>
      <c r="F2015" t="s">
        <v>3233</v>
      </c>
      <c r="G2015" t="s">
        <v>3238</v>
      </c>
      <c r="H2015">
        <v>30000</v>
      </c>
      <c r="I2015" t="s">
        <v>3255</v>
      </c>
      <c r="J2015" s="1">
        <v>44183</v>
      </c>
      <c r="K2015" s="1">
        <v>44183</v>
      </c>
      <c r="L2015" t="s">
        <v>3457</v>
      </c>
      <c r="M2015" t="s">
        <v>3867</v>
      </c>
      <c r="N2015" s="1">
        <v>44196</v>
      </c>
      <c r="O2015" t="str">
        <f t="shared" si="65"/>
        <v>정상</v>
      </c>
      <c r="P2015" t="str">
        <f t="shared" si="66"/>
        <v>엠피피스토스</v>
      </c>
      <c r="Q2015" t="s">
        <v>1954</v>
      </c>
      <c r="R2015"/>
      <c r="S2015"/>
      <c r="T2015"/>
      <c r="U2015"/>
      <c r="V2015"/>
      <c r="W2015" t="s">
        <v>3870</v>
      </c>
      <c r="X2015"/>
    </row>
    <row r="2016" spans="1:24">
      <c r="A2016" t="s">
        <v>995</v>
      </c>
      <c r="B2016" t="s">
        <v>2845</v>
      </c>
      <c r="C2016" t="s">
        <v>2341</v>
      </c>
      <c r="D2016" t="s">
        <v>2007</v>
      </c>
      <c r="E2016" t="s">
        <v>3150</v>
      </c>
      <c r="F2016" t="s">
        <v>3231</v>
      </c>
      <c r="G2016" t="s">
        <v>3238</v>
      </c>
      <c r="H2016">
        <v>25000</v>
      </c>
      <c r="I2016" t="s">
        <v>3256</v>
      </c>
      <c r="J2016" s="1">
        <v>44183</v>
      </c>
      <c r="K2016" s="1">
        <v>44195</v>
      </c>
      <c r="L2016" t="s">
        <v>3458</v>
      </c>
      <c r="M2016" t="s">
        <v>3863</v>
      </c>
      <c r="N2016" s="1">
        <v>44196</v>
      </c>
      <c r="O2016" t="str">
        <f t="shared" si="65"/>
        <v>철회</v>
      </c>
      <c r="P2016" t="str">
        <f t="shared" si="66"/>
        <v>엠피피스토스</v>
      </c>
      <c r="Q2016" t="s">
        <v>1954</v>
      </c>
      <c r="R2016"/>
      <c r="S2016"/>
      <c r="T2016"/>
      <c r="U2016"/>
      <c r="V2016"/>
      <c r="W2016" t="s">
        <v>1958</v>
      </c>
      <c r="X2016"/>
    </row>
    <row r="2017" spans="1:24">
      <c r="A2017" t="s">
        <v>1969</v>
      </c>
      <c r="B2017" t="s">
        <v>2847</v>
      </c>
      <c r="C2017" t="s">
        <v>2353</v>
      </c>
      <c r="D2017" t="s">
        <v>2131</v>
      </c>
      <c r="E2017" t="s">
        <v>3127</v>
      </c>
      <c r="F2017" t="s">
        <v>3234</v>
      </c>
      <c r="G2017" t="s">
        <v>3238</v>
      </c>
      <c r="H2017">
        <v>51130</v>
      </c>
      <c r="I2017" t="s">
        <v>3255</v>
      </c>
      <c r="J2017" s="1">
        <v>44183</v>
      </c>
      <c r="K2017" s="1">
        <v>44183</v>
      </c>
      <c r="L2017" t="s">
        <v>3459</v>
      </c>
      <c r="M2017" t="s">
        <v>3865</v>
      </c>
      <c r="N2017" s="1">
        <v>44196</v>
      </c>
      <c r="O2017" t="str">
        <f t="shared" si="65"/>
        <v>정상</v>
      </c>
      <c r="P2017" t="str">
        <f t="shared" si="66"/>
        <v>엠피상동</v>
      </c>
      <c r="Q2017" t="s">
        <v>1954</v>
      </c>
      <c r="R2017"/>
      <c r="S2017"/>
      <c r="T2017"/>
      <c r="U2017"/>
      <c r="V2017"/>
      <c r="W2017" t="s">
        <v>1958</v>
      </c>
      <c r="X2017"/>
    </row>
    <row r="2018" spans="1:24">
      <c r="A2018" t="s">
        <v>2830</v>
      </c>
      <c r="B2018" t="s">
        <v>2847</v>
      </c>
      <c r="C2018" t="s">
        <v>2353</v>
      </c>
      <c r="D2018" t="s">
        <v>2131</v>
      </c>
      <c r="E2018" t="s">
        <v>3127</v>
      </c>
      <c r="F2018" t="s">
        <v>3231</v>
      </c>
      <c r="G2018" t="s">
        <v>3245</v>
      </c>
      <c r="H2018">
        <v>89300</v>
      </c>
      <c r="I2018" t="s">
        <v>3255</v>
      </c>
      <c r="J2018" s="1">
        <v>44183</v>
      </c>
      <c r="K2018" s="1">
        <v>44183</v>
      </c>
      <c r="L2018" t="s">
        <v>3460</v>
      </c>
      <c r="M2018" t="s">
        <v>3863</v>
      </c>
      <c r="N2018" s="1">
        <v>44196</v>
      </c>
      <c r="O2018" t="str">
        <f t="shared" si="65"/>
        <v>정상</v>
      </c>
      <c r="P2018" t="str">
        <f t="shared" si="66"/>
        <v>엠피상동</v>
      </c>
      <c r="Q2018" t="s">
        <v>3869</v>
      </c>
      <c r="R2018"/>
      <c r="S2018"/>
      <c r="T2018"/>
      <c r="U2018"/>
      <c r="V2018"/>
      <c r="W2018" t="s">
        <v>1958</v>
      </c>
      <c r="X2018"/>
    </row>
    <row r="2019" spans="1:24">
      <c r="A2019" t="s">
        <v>2830</v>
      </c>
      <c r="B2019" t="s">
        <v>2847</v>
      </c>
      <c r="C2019" t="s">
        <v>2353</v>
      </c>
      <c r="D2019" t="s">
        <v>2131</v>
      </c>
      <c r="E2019" t="s">
        <v>2532</v>
      </c>
      <c r="F2019" t="s">
        <v>3230</v>
      </c>
      <c r="G2019" t="s">
        <v>3238</v>
      </c>
      <c r="H2019">
        <v>85770</v>
      </c>
      <c r="I2019" t="s">
        <v>3255</v>
      </c>
      <c r="J2019" s="1">
        <v>44183</v>
      </c>
      <c r="K2019" s="1">
        <v>44183</v>
      </c>
      <c r="L2019" t="s">
        <v>3461</v>
      </c>
      <c r="M2019" t="s">
        <v>3863</v>
      </c>
      <c r="N2019" s="1">
        <v>44196</v>
      </c>
      <c r="O2019" t="str">
        <f t="shared" si="65"/>
        <v>정상</v>
      </c>
      <c r="P2019" t="str">
        <f t="shared" si="66"/>
        <v>엠피상동</v>
      </c>
      <c r="Q2019" t="s">
        <v>1954</v>
      </c>
      <c r="R2019"/>
      <c r="S2019"/>
      <c r="T2019"/>
      <c r="U2019"/>
      <c r="V2019"/>
      <c r="W2019" t="s">
        <v>1958</v>
      </c>
      <c r="X2019"/>
    </row>
    <row r="2020" spans="1:24">
      <c r="A2020" t="s">
        <v>2811</v>
      </c>
      <c r="B2020" t="s">
        <v>2692</v>
      </c>
      <c r="C2020" t="s">
        <v>2341</v>
      </c>
      <c r="D2020" t="s">
        <v>2007</v>
      </c>
      <c r="E2020" t="s">
        <v>3195</v>
      </c>
      <c r="F2020" t="s">
        <v>3234</v>
      </c>
      <c r="G2020" t="s">
        <v>3240</v>
      </c>
      <c r="H2020">
        <v>10000</v>
      </c>
      <c r="I2020" t="s">
        <v>3255</v>
      </c>
      <c r="J2020" s="1">
        <v>44183</v>
      </c>
      <c r="K2020" s="1">
        <v>44183</v>
      </c>
      <c r="L2020" t="s">
        <v>3462</v>
      </c>
      <c r="M2020" t="s">
        <v>3863</v>
      </c>
      <c r="N2020" s="1">
        <v>44196</v>
      </c>
      <c r="O2020" t="str">
        <f t="shared" si="65"/>
        <v>정상</v>
      </c>
      <c r="P2020" t="str">
        <f t="shared" si="66"/>
        <v>엠피피스토스</v>
      </c>
      <c r="Q2020" t="s">
        <v>1954</v>
      </c>
      <c r="R2020"/>
      <c r="S2020"/>
      <c r="T2020"/>
      <c r="U2020"/>
      <c r="V2020"/>
      <c r="W2020" t="s">
        <v>3870</v>
      </c>
      <c r="X2020"/>
    </row>
    <row r="2021" spans="1:24">
      <c r="A2021" t="s">
        <v>2820</v>
      </c>
      <c r="B2021" t="s">
        <v>2859</v>
      </c>
      <c r="C2021" t="s">
        <v>2229</v>
      </c>
      <c r="D2021" t="s">
        <v>3054</v>
      </c>
      <c r="E2021" t="s">
        <v>2597</v>
      </c>
      <c r="F2021" t="s">
        <v>3233</v>
      </c>
      <c r="G2021" t="s">
        <v>3238</v>
      </c>
      <c r="H2021">
        <v>80400</v>
      </c>
      <c r="I2021" t="s">
        <v>3255</v>
      </c>
      <c r="J2021" s="1">
        <v>44183</v>
      </c>
      <c r="K2021" s="1">
        <v>44183</v>
      </c>
      <c r="L2021" t="s">
        <v>3463</v>
      </c>
      <c r="M2021" t="s">
        <v>3867</v>
      </c>
      <c r="N2021" s="1">
        <v>44196</v>
      </c>
      <c r="O2021" t="str">
        <f t="shared" si="65"/>
        <v>정상</v>
      </c>
      <c r="P2021" t="str">
        <f t="shared" si="66"/>
        <v>엠피조은</v>
      </c>
      <c r="Q2021" t="s">
        <v>1954</v>
      </c>
      <c r="R2021"/>
      <c r="S2021"/>
      <c r="T2021"/>
      <c r="U2021"/>
      <c r="V2021"/>
      <c r="W2021" t="s">
        <v>1958</v>
      </c>
      <c r="X2021"/>
    </row>
    <row r="2022" spans="1:24">
      <c r="A2022" t="s">
        <v>2819</v>
      </c>
      <c r="B2022" t="s">
        <v>2848</v>
      </c>
      <c r="C2022" t="s">
        <v>2914</v>
      </c>
      <c r="D2022" t="s">
        <v>3055</v>
      </c>
      <c r="E2022" t="s">
        <v>2504</v>
      </c>
      <c r="F2022" t="s">
        <v>2177</v>
      </c>
      <c r="G2022" t="s">
        <v>3244</v>
      </c>
      <c r="H2022">
        <v>50500</v>
      </c>
      <c r="I2022" t="s">
        <v>3255</v>
      </c>
      <c r="J2022" s="1">
        <v>44183</v>
      </c>
      <c r="K2022" s="1">
        <v>44183</v>
      </c>
      <c r="L2022">
        <v>320203108943</v>
      </c>
      <c r="M2022" t="s">
        <v>3863</v>
      </c>
      <c r="N2022" s="1">
        <v>44196</v>
      </c>
      <c r="O2022" t="str">
        <f t="shared" si="65"/>
        <v>정상</v>
      </c>
      <c r="P2022" t="str">
        <f t="shared" si="66"/>
        <v>엠피의정부</v>
      </c>
      <c r="Q2022" t="s">
        <v>1954</v>
      </c>
      <c r="R2022"/>
      <c r="S2022"/>
      <c r="T2022"/>
      <c r="U2022"/>
      <c r="V2022"/>
      <c r="W2022" t="s">
        <v>1958</v>
      </c>
      <c r="X2022" s="1">
        <v>51488</v>
      </c>
    </row>
    <row r="2023" spans="1:24">
      <c r="A2023" t="s">
        <v>2832</v>
      </c>
      <c r="B2023" t="s">
        <v>2865</v>
      </c>
      <c r="C2023" t="s">
        <v>2916</v>
      </c>
      <c r="D2023" t="s">
        <v>3056</v>
      </c>
      <c r="E2023" t="s">
        <v>3193</v>
      </c>
      <c r="F2023" t="s">
        <v>3233</v>
      </c>
      <c r="G2023" t="s">
        <v>3238</v>
      </c>
      <c r="H2023">
        <v>78710</v>
      </c>
      <c r="I2023" t="s">
        <v>3255</v>
      </c>
      <c r="J2023" s="1">
        <v>44183</v>
      </c>
      <c r="K2023" s="1">
        <v>44183</v>
      </c>
      <c r="L2023">
        <v>320203111924</v>
      </c>
      <c r="M2023" t="s">
        <v>3863</v>
      </c>
      <c r="N2023" s="1">
        <v>44196</v>
      </c>
      <c r="O2023" t="str">
        <f t="shared" si="65"/>
        <v>정상</v>
      </c>
      <c r="P2023" t="s">
        <v>6823</v>
      </c>
      <c r="Q2023" t="s">
        <v>1954</v>
      </c>
      <c r="R2023"/>
      <c r="S2023"/>
      <c r="T2023"/>
      <c r="U2023"/>
      <c r="V2023"/>
      <c r="W2023" t="s">
        <v>1958</v>
      </c>
      <c r="X2023" s="1">
        <v>59158</v>
      </c>
    </row>
    <row r="2024" spans="1:24">
      <c r="A2024" t="s">
        <v>2809</v>
      </c>
      <c r="B2024" t="s">
        <v>2845</v>
      </c>
      <c r="C2024" t="s">
        <v>2901</v>
      </c>
      <c r="D2024" t="s">
        <v>2059</v>
      </c>
      <c r="E2024" t="s">
        <v>2559</v>
      </c>
      <c r="F2024" t="s">
        <v>3230</v>
      </c>
      <c r="G2024" t="s">
        <v>3238</v>
      </c>
      <c r="H2024">
        <v>100810</v>
      </c>
      <c r="I2024" t="s">
        <v>3255</v>
      </c>
      <c r="J2024" s="1">
        <v>44183</v>
      </c>
      <c r="K2024" s="1">
        <v>44183</v>
      </c>
      <c r="L2024">
        <v>320203106408</v>
      </c>
      <c r="M2024" t="s">
        <v>3863</v>
      </c>
      <c r="N2024" s="1">
        <v>44196</v>
      </c>
      <c r="O2024" t="str">
        <f t="shared" si="65"/>
        <v>정상</v>
      </c>
      <c r="P2024" t="str">
        <f t="shared" si="66"/>
        <v>엠피피스토스</v>
      </c>
      <c r="Q2024" t="s">
        <v>1954</v>
      </c>
      <c r="R2024"/>
      <c r="S2024"/>
      <c r="T2024"/>
      <c r="U2024"/>
      <c r="V2024"/>
      <c r="W2024" t="s">
        <v>3870</v>
      </c>
      <c r="X2024" s="1">
        <v>60984</v>
      </c>
    </row>
    <row r="2025" spans="1:24">
      <c r="A2025" t="s">
        <v>2809</v>
      </c>
      <c r="B2025" t="s">
        <v>2845</v>
      </c>
      <c r="C2025" t="s">
        <v>2341</v>
      </c>
      <c r="D2025" t="s">
        <v>2138</v>
      </c>
      <c r="E2025" t="s">
        <v>2563</v>
      </c>
      <c r="F2025" t="s">
        <v>3234</v>
      </c>
      <c r="G2025" t="s">
        <v>3238</v>
      </c>
      <c r="H2025">
        <v>69510</v>
      </c>
      <c r="I2025" t="s">
        <v>3255</v>
      </c>
      <c r="J2025" s="1">
        <v>44183</v>
      </c>
      <c r="K2025" s="1">
        <v>44183</v>
      </c>
      <c r="L2025">
        <v>320203104196</v>
      </c>
      <c r="M2025" t="s">
        <v>3865</v>
      </c>
      <c r="N2025" s="1">
        <v>44196</v>
      </c>
      <c r="O2025" t="str">
        <f t="shared" si="65"/>
        <v>정상</v>
      </c>
      <c r="P2025" t="str">
        <f t="shared" si="66"/>
        <v>엠피피스토스</v>
      </c>
      <c r="Q2025" t="s">
        <v>1954</v>
      </c>
      <c r="R2025"/>
      <c r="S2025"/>
      <c r="T2025"/>
      <c r="U2025"/>
      <c r="V2025"/>
      <c r="W2025" t="s">
        <v>3870</v>
      </c>
      <c r="X2025" s="1">
        <v>51488</v>
      </c>
    </row>
    <row r="2026" spans="1:24">
      <c r="A2026" t="s">
        <v>2824</v>
      </c>
      <c r="B2026" t="s">
        <v>2845</v>
      </c>
      <c r="C2026" t="s">
        <v>2901</v>
      </c>
      <c r="D2026" t="s">
        <v>2086</v>
      </c>
      <c r="E2026" t="s">
        <v>3146</v>
      </c>
      <c r="F2026" t="s">
        <v>3230</v>
      </c>
      <c r="G2026" t="s">
        <v>3243</v>
      </c>
      <c r="H2026">
        <v>30000</v>
      </c>
      <c r="I2026" t="s">
        <v>3255</v>
      </c>
      <c r="J2026" s="1">
        <v>44183</v>
      </c>
      <c r="K2026" s="1">
        <v>44183</v>
      </c>
      <c r="L2026">
        <v>320203102951</v>
      </c>
      <c r="M2026" t="s">
        <v>3863</v>
      </c>
      <c r="N2026" s="1">
        <v>44196</v>
      </c>
      <c r="O2026" t="str">
        <f t="shared" si="65"/>
        <v>정상</v>
      </c>
      <c r="P2026" t="str">
        <f t="shared" si="66"/>
        <v>엠피피스토스</v>
      </c>
      <c r="Q2026" t="s">
        <v>1954</v>
      </c>
      <c r="R2026"/>
      <c r="S2026"/>
      <c r="T2026"/>
      <c r="U2026"/>
      <c r="V2026"/>
      <c r="W2026" t="s">
        <v>1958</v>
      </c>
      <c r="X2026" s="1">
        <v>49661</v>
      </c>
    </row>
    <row r="2027" spans="1:24">
      <c r="A2027" t="s">
        <v>2809</v>
      </c>
      <c r="B2027" t="s">
        <v>2845</v>
      </c>
      <c r="C2027" t="s">
        <v>2341</v>
      </c>
      <c r="D2027" t="s">
        <v>2086</v>
      </c>
      <c r="E2027" t="s">
        <v>2613</v>
      </c>
      <c r="F2027" t="s">
        <v>3230</v>
      </c>
      <c r="G2027" t="s">
        <v>3238</v>
      </c>
      <c r="H2027">
        <v>30000</v>
      </c>
      <c r="I2027" t="s">
        <v>3255</v>
      </c>
      <c r="J2027" s="1">
        <v>44183</v>
      </c>
      <c r="K2027" s="1">
        <v>44183</v>
      </c>
      <c r="L2027">
        <v>320203102974</v>
      </c>
      <c r="M2027" t="s">
        <v>3863</v>
      </c>
      <c r="N2027" s="1">
        <v>44196</v>
      </c>
      <c r="O2027" t="str">
        <f t="shared" si="65"/>
        <v>정상</v>
      </c>
      <c r="P2027" t="str">
        <f t="shared" si="66"/>
        <v>엠피피스토스</v>
      </c>
      <c r="Q2027" t="s">
        <v>1954</v>
      </c>
      <c r="R2027"/>
      <c r="S2027"/>
      <c r="T2027"/>
      <c r="U2027"/>
      <c r="V2027"/>
      <c r="W2027" t="s">
        <v>1958</v>
      </c>
      <c r="X2027" s="1">
        <v>51488</v>
      </c>
    </row>
    <row r="2028" spans="1:24">
      <c r="A2028" t="s">
        <v>2809</v>
      </c>
      <c r="B2028" t="s">
        <v>2845</v>
      </c>
      <c r="C2028" t="s">
        <v>2901</v>
      </c>
      <c r="D2028" t="s">
        <v>2086</v>
      </c>
      <c r="E2028" t="s">
        <v>3145</v>
      </c>
      <c r="F2028" t="s">
        <v>3233</v>
      </c>
      <c r="G2028" t="s">
        <v>3243</v>
      </c>
      <c r="H2028">
        <v>50000</v>
      </c>
      <c r="I2028" t="s">
        <v>3255</v>
      </c>
      <c r="J2028" s="1">
        <v>44183</v>
      </c>
      <c r="K2028" s="1">
        <v>44183</v>
      </c>
      <c r="L2028">
        <v>320203104616</v>
      </c>
      <c r="M2028" t="s">
        <v>3866</v>
      </c>
      <c r="N2028" s="1">
        <v>44196</v>
      </c>
      <c r="O2028" t="str">
        <f t="shared" si="65"/>
        <v>정상</v>
      </c>
      <c r="P2028" t="str">
        <f t="shared" si="66"/>
        <v>엠피피스토스</v>
      </c>
      <c r="Q2028" t="s">
        <v>1954</v>
      </c>
      <c r="R2028"/>
      <c r="S2028"/>
      <c r="T2028"/>
      <c r="U2028"/>
      <c r="V2028"/>
      <c r="W2028" t="s">
        <v>1960</v>
      </c>
      <c r="X2028" s="1">
        <v>49661</v>
      </c>
    </row>
    <row r="2029" spans="1:24">
      <c r="A2029" t="s">
        <v>2823</v>
      </c>
      <c r="B2029" t="s">
        <v>2859</v>
      </c>
      <c r="C2029" t="s">
        <v>2915</v>
      </c>
      <c r="D2029" t="s">
        <v>2015</v>
      </c>
      <c r="E2029" t="s">
        <v>3145</v>
      </c>
      <c r="F2029" t="s">
        <v>3231</v>
      </c>
      <c r="G2029" t="s">
        <v>3238</v>
      </c>
      <c r="H2029">
        <v>54000</v>
      </c>
      <c r="I2029" t="s">
        <v>3255</v>
      </c>
      <c r="J2029" s="1">
        <v>44183</v>
      </c>
      <c r="K2029" s="1">
        <v>44183</v>
      </c>
      <c r="L2029">
        <v>320203102938</v>
      </c>
      <c r="M2029" t="s">
        <v>3864</v>
      </c>
      <c r="N2029" s="1">
        <v>44196</v>
      </c>
      <c r="O2029" t="str">
        <f t="shared" si="65"/>
        <v>정상</v>
      </c>
      <c r="P2029" t="str">
        <f t="shared" si="66"/>
        <v>엠피조은</v>
      </c>
      <c r="Q2029" t="s">
        <v>1954</v>
      </c>
      <c r="R2029"/>
      <c r="S2029"/>
      <c r="T2029"/>
      <c r="U2029"/>
      <c r="V2029"/>
      <c r="W2029" t="s">
        <v>1958</v>
      </c>
      <c r="X2029" s="1">
        <v>51488</v>
      </c>
    </row>
    <row r="2030" spans="1:24">
      <c r="A2030" t="s">
        <v>2823</v>
      </c>
      <c r="B2030"/>
      <c r="C2030"/>
      <c r="D2030" t="s">
        <v>3000</v>
      </c>
      <c r="E2030" t="s">
        <v>2559</v>
      </c>
      <c r="F2030" t="s">
        <v>3235</v>
      </c>
      <c r="G2030" t="s">
        <v>3243</v>
      </c>
      <c r="H2030">
        <v>50000</v>
      </c>
      <c r="I2030" t="s">
        <v>3255</v>
      </c>
      <c r="J2030" s="1">
        <v>44183</v>
      </c>
      <c r="K2030" s="1">
        <v>44183</v>
      </c>
      <c r="L2030">
        <v>320203101107</v>
      </c>
      <c r="M2030" t="s">
        <v>3863</v>
      </c>
      <c r="N2030" s="1">
        <v>44196</v>
      </c>
      <c r="O2030" t="str">
        <f t="shared" si="65"/>
        <v>정상</v>
      </c>
      <c r="P2030" t="str">
        <f t="shared" si="66"/>
        <v>엠피조은</v>
      </c>
      <c r="Q2030" t="s">
        <v>1954</v>
      </c>
      <c r="R2030"/>
      <c r="S2030"/>
      <c r="T2030"/>
      <c r="U2030"/>
      <c r="V2030"/>
      <c r="W2030" t="s">
        <v>1958</v>
      </c>
      <c r="X2030" s="1">
        <v>46009</v>
      </c>
    </row>
    <row r="2031" spans="1:24">
      <c r="A2031" t="s">
        <v>2811</v>
      </c>
      <c r="B2031" t="s">
        <v>2845</v>
      </c>
      <c r="C2031" t="s">
        <v>2358</v>
      </c>
      <c r="D2031" t="s">
        <v>2128</v>
      </c>
      <c r="E2031" t="s">
        <v>3143</v>
      </c>
      <c r="F2031" t="s">
        <v>3233</v>
      </c>
      <c r="G2031" t="s">
        <v>3238</v>
      </c>
      <c r="H2031">
        <v>50735</v>
      </c>
      <c r="I2031" t="s">
        <v>3255</v>
      </c>
      <c r="J2031" s="1">
        <v>44183</v>
      </c>
      <c r="K2031" s="1">
        <v>44183</v>
      </c>
      <c r="L2031">
        <v>42042189250000</v>
      </c>
      <c r="M2031" t="s">
        <v>3863</v>
      </c>
      <c r="N2031" s="1">
        <v>44196</v>
      </c>
      <c r="O2031" t="str">
        <f t="shared" si="65"/>
        <v>정상</v>
      </c>
      <c r="P2031" t="str">
        <f t="shared" si="66"/>
        <v>엠피피스토스</v>
      </c>
      <c r="Q2031" t="s">
        <v>1954</v>
      </c>
      <c r="R2031"/>
      <c r="S2031"/>
      <c r="T2031"/>
      <c r="U2031"/>
      <c r="V2031"/>
      <c r="W2031" t="s">
        <v>1958</v>
      </c>
      <c r="X2031"/>
    </row>
    <row r="2032" spans="1:24">
      <c r="A2032" t="s">
        <v>2825</v>
      </c>
      <c r="B2032"/>
      <c r="C2032"/>
      <c r="D2032" t="s">
        <v>2977</v>
      </c>
      <c r="E2032" t="s">
        <v>3132</v>
      </c>
      <c r="F2032" t="s">
        <v>3235</v>
      </c>
      <c r="G2032" t="s">
        <v>3238</v>
      </c>
      <c r="H2032">
        <v>117317</v>
      </c>
      <c r="I2032" t="s">
        <v>3255</v>
      </c>
      <c r="J2032" s="1">
        <v>44183</v>
      </c>
      <c r="K2032" s="1">
        <v>44183</v>
      </c>
      <c r="L2032">
        <v>42042182000000</v>
      </c>
      <c r="M2032" t="s">
        <v>3863</v>
      </c>
      <c r="N2032" s="1">
        <v>44196</v>
      </c>
      <c r="O2032" t="str">
        <f t="shared" si="65"/>
        <v>정상</v>
      </c>
      <c r="P2032" t="str">
        <f t="shared" si="66"/>
        <v>엠피가온</v>
      </c>
      <c r="Q2032" t="s">
        <v>1954</v>
      </c>
      <c r="R2032"/>
      <c r="S2032"/>
      <c r="T2032"/>
      <c r="U2032"/>
      <c r="V2032"/>
      <c r="W2032" t="s">
        <v>1958</v>
      </c>
      <c r="X2032"/>
    </row>
    <row r="2033" spans="1:24">
      <c r="A2033" t="s">
        <v>2813</v>
      </c>
      <c r="B2033" t="s">
        <v>2846</v>
      </c>
      <c r="C2033" t="s">
        <v>2364</v>
      </c>
      <c r="D2033" t="s">
        <v>3057</v>
      </c>
      <c r="E2033" t="s">
        <v>3132</v>
      </c>
      <c r="F2033" t="s">
        <v>3234</v>
      </c>
      <c r="G2033" t="s">
        <v>3238</v>
      </c>
      <c r="H2033">
        <v>58579</v>
      </c>
      <c r="I2033" t="s">
        <v>3255</v>
      </c>
      <c r="J2033" s="1">
        <v>44183</v>
      </c>
      <c r="K2033" s="1">
        <v>44183</v>
      </c>
      <c r="L2033">
        <v>42042176590000</v>
      </c>
      <c r="M2033" t="s">
        <v>3864</v>
      </c>
      <c r="N2033" s="1">
        <v>44196</v>
      </c>
      <c r="O2033" t="str">
        <f t="shared" si="65"/>
        <v>정상</v>
      </c>
      <c r="P2033" t="str">
        <f t="shared" si="66"/>
        <v>엠피송내</v>
      </c>
      <c r="Q2033" t="s">
        <v>1954</v>
      </c>
      <c r="R2033"/>
      <c r="S2033"/>
      <c r="T2033"/>
      <c r="U2033"/>
      <c r="V2033"/>
      <c r="W2033" t="s">
        <v>3870</v>
      </c>
      <c r="X2033"/>
    </row>
    <row r="2034" spans="1:24">
      <c r="A2034" t="s">
        <v>2812</v>
      </c>
      <c r="B2034" t="s">
        <v>2847</v>
      </c>
      <c r="C2034" t="s">
        <v>2926</v>
      </c>
      <c r="D2034" t="s">
        <v>2114</v>
      </c>
      <c r="E2034" t="s">
        <v>2523</v>
      </c>
      <c r="F2034" t="s">
        <v>3237</v>
      </c>
      <c r="G2034" t="s">
        <v>3238</v>
      </c>
      <c r="H2034">
        <v>176000</v>
      </c>
      <c r="I2034" t="s">
        <v>3256</v>
      </c>
      <c r="J2034" s="1">
        <v>44183</v>
      </c>
      <c r="K2034" s="1">
        <v>44186</v>
      </c>
      <c r="L2034" t="s">
        <v>3464</v>
      </c>
      <c r="M2034" t="s">
        <v>3865</v>
      </c>
      <c r="N2034" s="1">
        <v>44196</v>
      </c>
      <c r="O2034" t="str">
        <f t="shared" si="65"/>
        <v>철회</v>
      </c>
      <c r="P2034" t="str">
        <f t="shared" si="66"/>
        <v>엠피상동</v>
      </c>
      <c r="Q2034" t="s">
        <v>1954</v>
      </c>
      <c r="R2034"/>
      <c r="S2034"/>
      <c r="T2034"/>
      <c r="U2034"/>
      <c r="V2034"/>
      <c r="W2034" t="s">
        <v>1958</v>
      </c>
      <c r="X2034" s="1">
        <v>55140</v>
      </c>
    </row>
    <row r="2035" spans="1:24">
      <c r="A2035" t="s">
        <v>2818</v>
      </c>
      <c r="B2035" t="s">
        <v>2857</v>
      </c>
      <c r="C2035" t="s">
        <v>2937</v>
      </c>
      <c r="D2035" t="s">
        <v>3008</v>
      </c>
      <c r="E2035" t="s">
        <v>3134</v>
      </c>
      <c r="F2035" t="s">
        <v>3231</v>
      </c>
      <c r="G2035" t="s">
        <v>3238</v>
      </c>
      <c r="H2035">
        <v>108030</v>
      </c>
      <c r="I2035" t="s">
        <v>3255</v>
      </c>
      <c r="J2035" s="1">
        <v>44183</v>
      </c>
      <c r="K2035" s="1">
        <v>44183</v>
      </c>
      <c r="L2035" t="s">
        <v>3465</v>
      </c>
      <c r="M2035" t="s">
        <v>3867</v>
      </c>
      <c r="N2035" s="1">
        <v>44196</v>
      </c>
      <c r="O2035" t="str">
        <f t="shared" si="65"/>
        <v>정상</v>
      </c>
      <c r="P2035" t="str">
        <f t="shared" si="66"/>
        <v>엠피성공</v>
      </c>
      <c r="Q2035" t="s">
        <v>1954</v>
      </c>
      <c r="R2035"/>
      <c r="S2035"/>
      <c r="T2035"/>
      <c r="U2035"/>
      <c r="V2035"/>
      <c r="W2035" t="s">
        <v>1958</v>
      </c>
      <c r="X2035" s="1">
        <v>51488</v>
      </c>
    </row>
    <row r="2036" spans="1:24">
      <c r="A2036" t="s">
        <v>2809</v>
      </c>
      <c r="B2036" t="s">
        <v>2845</v>
      </c>
      <c r="C2036" t="s">
        <v>2341</v>
      </c>
      <c r="D2036" t="s">
        <v>1004</v>
      </c>
      <c r="E2036" t="s">
        <v>2523</v>
      </c>
      <c r="F2036" t="s">
        <v>3231</v>
      </c>
      <c r="G2036" t="s">
        <v>3238</v>
      </c>
      <c r="H2036">
        <v>20000</v>
      </c>
      <c r="I2036" t="s">
        <v>3255</v>
      </c>
      <c r="J2036" s="1">
        <v>44183</v>
      </c>
      <c r="K2036" s="1">
        <v>44183</v>
      </c>
      <c r="L2036" t="s">
        <v>3466</v>
      </c>
      <c r="M2036" t="s">
        <v>3863</v>
      </c>
      <c r="N2036" s="1">
        <v>44196</v>
      </c>
      <c r="O2036" t="str">
        <f t="shared" si="65"/>
        <v>정상</v>
      </c>
      <c r="P2036" t="str">
        <f t="shared" si="66"/>
        <v>엠피피스토스</v>
      </c>
      <c r="Q2036" t="s">
        <v>1954</v>
      </c>
      <c r="R2036"/>
      <c r="S2036"/>
      <c r="T2036"/>
      <c r="U2036"/>
      <c r="V2036"/>
      <c r="W2036" t="s">
        <v>1958</v>
      </c>
      <c r="X2036" s="1">
        <v>51488</v>
      </c>
    </row>
    <row r="2037" spans="1:24">
      <c r="A2037" t="s">
        <v>2818</v>
      </c>
      <c r="B2037" t="s">
        <v>2857</v>
      </c>
      <c r="C2037" t="s">
        <v>2891</v>
      </c>
      <c r="D2037" t="s">
        <v>2039</v>
      </c>
      <c r="E2037" t="s">
        <v>3134</v>
      </c>
      <c r="F2037" t="s">
        <v>2177</v>
      </c>
      <c r="G2037" t="s">
        <v>3238</v>
      </c>
      <c r="H2037">
        <v>10820</v>
      </c>
      <c r="I2037" t="s">
        <v>3255</v>
      </c>
      <c r="J2037" s="1">
        <v>44183</v>
      </c>
      <c r="K2037" s="1">
        <v>44183</v>
      </c>
      <c r="L2037" t="s">
        <v>3467</v>
      </c>
      <c r="M2037" t="s">
        <v>3863</v>
      </c>
      <c r="N2037" s="1">
        <v>44196</v>
      </c>
      <c r="O2037" t="str">
        <f t="shared" si="65"/>
        <v>정상</v>
      </c>
      <c r="P2037" t="str">
        <f t="shared" si="66"/>
        <v>엠피성공</v>
      </c>
      <c r="Q2037" t="s">
        <v>1954</v>
      </c>
      <c r="R2037"/>
      <c r="S2037"/>
      <c r="T2037"/>
      <c r="U2037"/>
      <c r="V2037"/>
      <c r="W2037" t="s">
        <v>1958</v>
      </c>
      <c r="X2037" s="1">
        <v>55140</v>
      </c>
    </row>
    <row r="2038" spans="1:24">
      <c r="A2038" t="s">
        <v>2830</v>
      </c>
      <c r="B2038" t="s">
        <v>2847</v>
      </c>
      <c r="C2038" t="s">
        <v>2926</v>
      </c>
      <c r="D2038" t="s">
        <v>2987</v>
      </c>
      <c r="E2038" t="s">
        <v>2577</v>
      </c>
      <c r="F2038" t="s">
        <v>3234</v>
      </c>
      <c r="G2038" t="s">
        <v>3238</v>
      </c>
      <c r="H2038">
        <v>60000</v>
      </c>
      <c r="I2038" t="s">
        <v>3255</v>
      </c>
      <c r="J2038" s="1">
        <v>44183</v>
      </c>
      <c r="K2038" s="1">
        <v>44183</v>
      </c>
      <c r="L2038" t="s">
        <v>3468</v>
      </c>
      <c r="M2038" t="s">
        <v>3863</v>
      </c>
      <c r="N2038" s="1">
        <v>44196</v>
      </c>
      <c r="O2038" t="str">
        <f t="shared" si="65"/>
        <v>정상</v>
      </c>
      <c r="P2038" t="str">
        <f t="shared" si="66"/>
        <v>엠피상동</v>
      </c>
      <c r="Q2038" t="s">
        <v>1954</v>
      </c>
      <c r="R2038"/>
      <c r="S2038"/>
      <c r="T2038"/>
      <c r="U2038"/>
      <c r="V2038"/>
      <c r="W2038" t="s">
        <v>1958</v>
      </c>
      <c r="X2038" s="1">
        <v>51488</v>
      </c>
    </row>
    <row r="2039" spans="1:24">
      <c r="A2039" t="s">
        <v>2812</v>
      </c>
      <c r="B2039" t="s">
        <v>2847</v>
      </c>
      <c r="C2039" t="s">
        <v>2353</v>
      </c>
      <c r="D2039" t="s">
        <v>3030</v>
      </c>
      <c r="E2039" t="s">
        <v>2149</v>
      </c>
      <c r="F2039" t="s">
        <v>3231</v>
      </c>
      <c r="G2039" t="s">
        <v>3238</v>
      </c>
      <c r="H2039">
        <v>103000</v>
      </c>
      <c r="I2039" t="s">
        <v>3255</v>
      </c>
      <c r="J2039" s="1">
        <v>44183</v>
      </c>
      <c r="K2039" s="1">
        <v>44183</v>
      </c>
      <c r="L2039" t="s">
        <v>3469</v>
      </c>
      <c r="M2039" t="s">
        <v>3864</v>
      </c>
      <c r="N2039" s="1">
        <v>44196</v>
      </c>
      <c r="O2039" t="str">
        <f t="shared" si="65"/>
        <v>정상</v>
      </c>
      <c r="P2039" t="str">
        <f t="shared" si="66"/>
        <v>엠피상동</v>
      </c>
      <c r="Q2039" t="s">
        <v>1954</v>
      </c>
      <c r="R2039"/>
      <c r="S2039"/>
      <c r="T2039"/>
      <c r="U2039"/>
      <c r="V2039"/>
      <c r="W2039" t="s">
        <v>1958</v>
      </c>
      <c r="X2039" s="1">
        <v>51488</v>
      </c>
    </row>
    <row r="2040" spans="1:24">
      <c r="A2040" t="s">
        <v>2830</v>
      </c>
      <c r="B2040" t="s">
        <v>2847</v>
      </c>
      <c r="C2040" t="s">
        <v>2926</v>
      </c>
      <c r="D2040" t="s">
        <v>2244</v>
      </c>
      <c r="E2040" t="s">
        <v>3134</v>
      </c>
      <c r="F2040" t="s">
        <v>3234</v>
      </c>
      <c r="G2040" t="s">
        <v>3238</v>
      </c>
      <c r="H2040">
        <v>137920</v>
      </c>
      <c r="I2040" t="s">
        <v>3255</v>
      </c>
      <c r="J2040" s="1">
        <v>44183</v>
      </c>
      <c r="K2040" s="1">
        <v>44183</v>
      </c>
      <c r="L2040" t="s">
        <v>3470</v>
      </c>
      <c r="M2040" t="s">
        <v>3865</v>
      </c>
      <c r="N2040" s="1">
        <v>44196</v>
      </c>
      <c r="O2040" t="str">
        <f t="shared" si="65"/>
        <v>정상</v>
      </c>
      <c r="P2040" t="str">
        <f t="shared" si="66"/>
        <v>엠피상동</v>
      </c>
      <c r="Q2040" t="s">
        <v>1954</v>
      </c>
      <c r="R2040"/>
      <c r="S2040"/>
      <c r="T2040"/>
      <c r="U2040"/>
      <c r="V2040"/>
      <c r="W2040" t="s">
        <v>1960</v>
      </c>
      <c r="X2040" s="1">
        <v>66828</v>
      </c>
    </row>
    <row r="2041" spans="1:24">
      <c r="A2041" t="s">
        <v>2820</v>
      </c>
      <c r="B2041" t="s">
        <v>2859</v>
      </c>
      <c r="C2041" t="s">
        <v>2229</v>
      </c>
      <c r="D2041" t="s">
        <v>2015</v>
      </c>
      <c r="E2041" t="s">
        <v>2523</v>
      </c>
      <c r="F2041" t="s">
        <v>3236</v>
      </c>
      <c r="G2041" t="s">
        <v>3238</v>
      </c>
      <c r="H2041">
        <v>20000</v>
      </c>
      <c r="I2041" t="s">
        <v>3255</v>
      </c>
      <c r="J2041" s="1">
        <v>44183</v>
      </c>
      <c r="K2041" s="1">
        <v>44183</v>
      </c>
      <c r="L2041" t="s">
        <v>3471</v>
      </c>
      <c r="M2041" t="s">
        <v>3863</v>
      </c>
      <c r="N2041" s="1">
        <v>44196</v>
      </c>
      <c r="O2041" t="str">
        <f t="shared" si="65"/>
        <v>정상</v>
      </c>
      <c r="P2041" t="str">
        <f t="shared" si="66"/>
        <v>엠피조은</v>
      </c>
      <c r="Q2041" t="s">
        <v>1954</v>
      </c>
      <c r="R2041"/>
      <c r="S2041"/>
      <c r="T2041"/>
      <c r="U2041"/>
      <c r="V2041"/>
      <c r="W2041" t="s">
        <v>3870</v>
      </c>
      <c r="X2041" s="1">
        <v>63906</v>
      </c>
    </row>
    <row r="2042" spans="1:24">
      <c r="A2042" t="s">
        <v>2823</v>
      </c>
      <c r="B2042" t="s">
        <v>2859</v>
      </c>
      <c r="C2042" t="s">
        <v>2229</v>
      </c>
      <c r="D2042" t="s">
        <v>2015</v>
      </c>
      <c r="E2042" t="s">
        <v>2523</v>
      </c>
      <c r="F2042" t="s">
        <v>3232</v>
      </c>
      <c r="G2042" t="s">
        <v>3238</v>
      </c>
      <c r="H2042">
        <v>29000</v>
      </c>
      <c r="I2042" t="s">
        <v>3255</v>
      </c>
      <c r="J2042" s="1">
        <v>44183</v>
      </c>
      <c r="K2042" s="1">
        <v>44183</v>
      </c>
      <c r="L2042" t="s">
        <v>3472</v>
      </c>
      <c r="M2042" t="s">
        <v>3863</v>
      </c>
      <c r="N2042" s="1">
        <v>44196</v>
      </c>
      <c r="O2042" t="str">
        <f t="shared" ref="O2042:O2105" si="67" xml:space="preserve"> IF(K2042&gt;N2042,W2042,I2042)</f>
        <v>정상</v>
      </c>
      <c r="P2042" t="str">
        <f t="shared" si="66"/>
        <v>엠피조은</v>
      </c>
      <c r="Q2042" t="s">
        <v>1954</v>
      </c>
      <c r="R2042"/>
      <c r="S2042"/>
      <c r="T2042"/>
      <c r="U2042"/>
      <c r="V2042"/>
      <c r="W2042" t="s">
        <v>1958</v>
      </c>
      <c r="X2042" s="1">
        <v>64271</v>
      </c>
    </row>
    <row r="2043" spans="1:24">
      <c r="A2043" t="s">
        <v>2830</v>
      </c>
      <c r="B2043" t="s">
        <v>2847</v>
      </c>
      <c r="C2043" t="s">
        <v>2897</v>
      </c>
      <c r="D2043" t="s">
        <v>3041</v>
      </c>
      <c r="E2043" t="s">
        <v>2523</v>
      </c>
      <c r="F2043" t="s">
        <v>3233</v>
      </c>
      <c r="G2043" t="s">
        <v>3238</v>
      </c>
      <c r="H2043">
        <v>106530</v>
      </c>
      <c r="I2043" t="s">
        <v>3255</v>
      </c>
      <c r="J2043" s="1">
        <v>44183</v>
      </c>
      <c r="K2043" s="1">
        <v>44183</v>
      </c>
      <c r="L2043" t="s">
        <v>3473</v>
      </c>
      <c r="M2043" t="s">
        <v>3865</v>
      </c>
      <c r="N2043" s="1">
        <v>44196</v>
      </c>
      <c r="O2043" t="str">
        <f t="shared" si="67"/>
        <v>정상</v>
      </c>
      <c r="P2043" t="str">
        <f t="shared" si="66"/>
        <v>엠피상동</v>
      </c>
      <c r="Q2043" t="s">
        <v>1954</v>
      </c>
      <c r="R2043"/>
      <c r="S2043"/>
      <c r="T2043"/>
      <c r="U2043"/>
      <c r="V2043"/>
      <c r="W2043" t="s">
        <v>1958</v>
      </c>
      <c r="X2043" s="1">
        <v>68654</v>
      </c>
    </row>
    <row r="2044" spans="1:24">
      <c r="A2044" t="s">
        <v>2830</v>
      </c>
      <c r="B2044" t="s">
        <v>2686</v>
      </c>
      <c r="C2044" t="s">
        <v>2353</v>
      </c>
      <c r="D2044" t="s">
        <v>3038</v>
      </c>
      <c r="E2044" t="s">
        <v>2523</v>
      </c>
      <c r="F2044" t="s">
        <v>3231</v>
      </c>
      <c r="G2044" t="s">
        <v>3250</v>
      </c>
      <c r="H2044">
        <v>9100</v>
      </c>
      <c r="I2044" t="s">
        <v>3255</v>
      </c>
      <c r="J2044" s="1">
        <v>44183</v>
      </c>
      <c r="K2044" s="1">
        <v>44183</v>
      </c>
      <c r="L2044" t="s">
        <v>3474</v>
      </c>
      <c r="M2044" t="s">
        <v>3863</v>
      </c>
      <c r="N2044" s="1">
        <v>44196</v>
      </c>
      <c r="O2044" t="str">
        <f t="shared" si="67"/>
        <v>정상</v>
      </c>
      <c r="P2044" t="str">
        <f t="shared" si="66"/>
        <v>엠피상동</v>
      </c>
      <c r="Q2044" t="s">
        <v>1954</v>
      </c>
      <c r="R2044"/>
      <c r="S2044"/>
      <c r="T2044"/>
      <c r="U2044"/>
      <c r="V2044"/>
      <c r="W2044" t="s">
        <v>1960</v>
      </c>
      <c r="X2044" s="1">
        <v>49661</v>
      </c>
    </row>
    <row r="2045" spans="1:24">
      <c r="A2045" t="s">
        <v>2830</v>
      </c>
      <c r="B2045" t="s">
        <v>2847</v>
      </c>
      <c r="C2045" t="s">
        <v>2926</v>
      </c>
      <c r="D2045" t="s">
        <v>3058</v>
      </c>
      <c r="E2045" t="s">
        <v>2575</v>
      </c>
      <c r="F2045" t="s">
        <v>3230</v>
      </c>
      <c r="G2045" t="s">
        <v>3238</v>
      </c>
      <c r="H2045">
        <v>50000</v>
      </c>
      <c r="I2045" t="s">
        <v>3255</v>
      </c>
      <c r="J2045" s="1">
        <v>44183</v>
      </c>
      <c r="K2045" s="1">
        <v>44183</v>
      </c>
      <c r="L2045" t="s">
        <v>3475</v>
      </c>
      <c r="M2045" t="s">
        <v>3867</v>
      </c>
      <c r="N2045" s="1">
        <v>44196</v>
      </c>
      <c r="O2045" t="str">
        <f t="shared" si="67"/>
        <v>정상</v>
      </c>
      <c r="P2045" t="str">
        <f t="shared" si="66"/>
        <v>엠피상동</v>
      </c>
      <c r="Q2045" t="s">
        <v>1954</v>
      </c>
      <c r="R2045"/>
      <c r="S2045"/>
      <c r="T2045"/>
      <c r="U2045"/>
      <c r="V2045"/>
      <c r="W2045" t="s">
        <v>1958</v>
      </c>
      <c r="X2045" s="1">
        <v>55140</v>
      </c>
    </row>
    <row r="2046" spans="1:24">
      <c r="A2046" t="s">
        <v>2812</v>
      </c>
      <c r="B2046" t="s">
        <v>2847</v>
      </c>
      <c r="C2046" t="s">
        <v>2353</v>
      </c>
      <c r="D2046" t="s">
        <v>3037</v>
      </c>
      <c r="E2046" t="s">
        <v>3147</v>
      </c>
      <c r="F2046" t="s">
        <v>3234</v>
      </c>
      <c r="G2046" t="s">
        <v>3238</v>
      </c>
      <c r="H2046">
        <v>20000</v>
      </c>
      <c r="I2046" t="s">
        <v>3255</v>
      </c>
      <c r="J2046" s="1">
        <v>44183</v>
      </c>
      <c r="K2046" s="1">
        <v>44183</v>
      </c>
      <c r="L2046" t="s">
        <v>3476</v>
      </c>
      <c r="M2046" t="s">
        <v>3863</v>
      </c>
      <c r="N2046" s="1">
        <v>44196</v>
      </c>
      <c r="O2046" t="str">
        <f t="shared" si="67"/>
        <v>정상</v>
      </c>
      <c r="P2046" t="str">
        <f t="shared" si="66"/>
        <v>엠피상동</v>
      </c>
      <c r="Q2046" t="s">
        <v>1954</v>
      </c>
      <c r="R2046"/>
      <c r="S2046"/>
      <c r="T2046"/>
      <c r="U2046"/>
      <c r="V2046"/>
      <c r="W2046" t="s">
        <v>1958</v>
      </c>
      <c r="X2046" s="1">
        <v>51488</v>
      </c>
    </row>
    <row r="2047" spans="1:24">
      <c r="A2047" t="s">
        <v>2812</v>
      </c>
      <c r="B2047" t="s">
        <v>2847</v>
      </c>
      <c r="C2047" t="s">
        <v>2926</v>
      </c>
      <c r="D2047" t="s">
        <v>3025</v>
      </c>
      <c r="E2047" t="s">
        <v>2575</v>
      </c>
      <c r="F2047" t="s">
        <v>3231</v>
      </c>
      <c r="G2047" t="s">
        <v>3238</v>
      </c>
      <c r="H2047">
        <v>34440</v>
      </c>
      <c r="I2047" t="s">
        <v>3255</v>
      </c>
      <c r="J2047" s="1">
        <v>44183</v>
      </c>
      <c r="K2047" s="1">
        <v>44183</v>
      </c>
      <c r="L2047" t="s">
        <v>3477</v>
      </c>
      <c r="M2047" t="s">
        <v>3863</v>
      </c>
      <c r="N2047" s="1">
        <v>44196</v>
      </c>
      <c r="O2047" t="str">
        <f t="shared" si="67"/>
        <v>정상</v>
      </c>
      <c r="P2047" t="str">
        <f t="shared" si="66"/>
        <v>엠피상동</v>
      </c>
      <c r="Q2047" t="s">
        <v>1954</v>
      </c>
      <c r="R2047"/>
      <c r="S2047"/>
      <c r="T2047"/>
      <c r="U2047"/>
      <c r="V2047"/>
      <c r="W2047" t="s">
        <v>1958</v>
      </c>
      <c r="X2047" s="1">
        <v>63906</v>
      </c>
    </row>
    <row r="2048" spans="1:24">
      <c r="A2048" t="s">
        <v>2812</v>
      </c>
      <c r="B2048" t="s">
        <v>2847</v>
      </c>
      <c r="C2048" t="s">
        <v>2353</v>
      </c>
      <c r="D2048" t="s">
        <v>3025</v>
      </c>
      <c r="E2048" t="s">
        <v>2550</v>
      </c>
      <c r="F2048" t="s">
        <v>3237</v>
      </c>
      <c r="G2048" t="s">
        <v>3238</v>
      </c>
      <c r="H2048">
        <v>37260</v>
      </c>
      <c r="I2048" t="s">
        <v>3255</v>
      </c>
      <c r="J2048" s="1">
        <v>44183</v>
      </c>
      <c r="K2048" s="1">
        <v>44183</v>
      </c>
      <c r="L2048" t="s">
        <v>3478</v>
      </c>
      <c r="M2048" t="s">
        <v>3863</v>
      </c>
      <c r="N2048" s="1">
        <v>44196</v>
      </c>
      <c r="O2048" t="str">
        <f t="shared" si="67"/>
        <v>정상</v>
      </c>
      <c r="P2048" t="str">
        <f t="shared" si="66"/>
        <v>엠피상동</v>
      </c>
      <c r="Q2048" t="s">
        <v>1954</v>
      </c>
      <c r="R2048"/>
      <c r="S2048"/>
      <c r="T2048"/>
      <c r="U2048"/>
      <c r="V2048"/>
      <c r="W2048" t="s">
        <v>1958</v>
      </c>
      <c r="X2048" s="1">
        <v>64271</v>
      </c>
    </row>
    <row r="2049" spans="1:24">
      <c r="A2049" t="s">
        <v>2818</v>
      </c>
      <c r="B2049" t="s">
        <v>2857</v>
      </c>
      <c r="C2049" t="s">
        <v>2912</v>
      </c>
      <c r="D2049" t="s">
        <v>2039</v>
      </c>
      <c r="E2049" t="s">
        <v>3144</v>
      </c>
      <c r="F2049" t="s">
        <v>3237</v>
      </c>
      <c r="G2049" t="s">
        <v>3238</v>
      </c>
      <c r="H2049">
        <v>13400</v>
      </c>
      <c r="I2049" t="s">
        <v>3255</v>
      </c>
      <c r="J2049" s="1">
        <v>44183</v>
      </c>
      <c r="K2049" s="1">
        <v>44183</v>
      </c>
      <c r="L2049" t="s">
        <v>3479</v>
      </c>
      <c r="M2049" t="s">
        <v>3865</v>
      </c>
      <c r="N2049" s="1">
        <v>44196</v>
      </c>
      <c r="O2049" t="str">
        <f t="shared" si="67"/>
        <v>정상</v>
      </c>
      <c r="P2049" t="str">
        <f t="shared" ref="P2049:P2112" si="68">A2049</f>
        <v>엠피성공</v>
      </c>
      <c r="Q2049" t="s">
        <v>1954</v>
      </c>
      <c r="R2049"/>
      <c r="S2049"/>
      <c r="T2049"/>
      <c r="U2049"/>
      <c r="V2049"/>
      <c r="W2049" t="s">
        <v>1958</v>
      </c>
      <c r="X2049" s="1">
        <v>55140</v>
      </c>
    </row>
    <row r="2050" spans="1:24">
      <c r="A2050" t="s">
        <v>2812</v>
      </c>
      <c r="B2050" t="s">
        <v>2847</v>
      </c>
      <c r="C2050" t="s">
        <v>2926</v>
      </c>
      <c r="D2050" t="s">
        <v>2114</v>
      </c>
      <c r="E2050" t="s">
        <v>2523</v>
      </c>
      <c r="F2050" t="s">
        <v>3233</v>
      </c>
      <c r="G2050" t="s">
        <v>3238</v>
      </c>
      <c r="H2050">
        <v>166000</v>
      </c>
      <c r="I2050" t="s">
        <v>3255</v>
      </c>
      <c r="J2050" s="1">
        <v>44183</v>
      </c>
      <c r="K2050" s="1">
        <v>44183</v>
      </c>
      <c r="L2050" t="s">
        <v>3480</v>
      </c>
      <c r="M2050" t="s">
        <v>3863</v>
      </c>
      <c r="N2050" s="1">
        <v>44196</v>
      </c>
      <c r="O2050" t="str">
        <f t="shared" si="67"/>
        <v>정상</v>
      </c>
      <c r="P2050" t="str">
        <f t="shared" si="68"/>
        <v>엠피상동</v>
      </c>
      <c r="Q2050" t="s">
        <v>1954</v>
      </c>
      <c r="R2050"/>
      <c r="S2050"/>
      <c r="T2050"/>
      <c r="U2050"/>
      <c r="V2050"/>
      <c r="W2050" t="s">
        <v>1960</v>
      </c>
      <c r="X2050" s="1">
        <v>55140</v>
      </c>
    </row>
    <row r="2051" spans="1:24">
      <c r="A2051" t="s">
        <v>2830</v>
      </c>
      <c r="B2051" t="s">
        <v>2686</v>
      </c>
      <c r="C2051" t="s">
        <v>2926</v>
      </c>
      <c r="D2051" t="s">
        <v>2987</v>
      </c>
      <c r="E2051" t="s">
        <v>3134</v>
      </c>
      <c r="F2051" t="s">
        <v>3235</v>
      </c>
      <c r="G2051" t="s">
        <v>3239</v>
      </c>
      <c r="H2051">
        <v>39820</v>
      </c>
      <c r="I2051" t="s">
        <v>3255</v>
      </c>
      <c r="J2051" s="1">
        <v>44183</v>
      </c>
      <c r="K2051" s="1">
        <v>44183</v>
      </c>
      <c r="L2051" t="s">
        <v>3481</v>
      </c>
      <c r="M2051" t="s">
        <v>3867</v>
      </c>
      <c r="N2051" s="1">
        <v>44196</v>
      </c>
      <c r="O2051" t="str">
        <f t="shared" si="67"/>
        <v>정상</v>
      </c>
      <c r="P2051" t="str">
        <f t="shared" si="68"/>
        <v>엠피상동</v>
      </c>
      <c r="Q2051" t="s">
        <v>1954</v>
      </c>
      <c r="R2051"/>
      <c r="S2051"/>
      <c r="T2051"/>
      <c r="U2051"/>
      <c r="V2051"/>
      <c r="W2051" t="s">
        <v>1958</v>
      </c>
      <c r="X2051" s="1">
        <v>49661</v>
      </c>
    </row>
    <row r="2052" spans="1:24">
      <c r="A2052" t="s">
        <v>2812</v>
      </c>
      <c r="B2052" t="s">
        <v>2847</v>
      </c>
      <c r="C2052" t="s">
        <v>2926</v>
      </c>
      <c r="D2052" t="s">
        <v>2114</v>
      </c>
      <c r="E2052" t="s">
        <v>3148</v>
      </c>
      <c r="F2052" t="s">
        <v>2177</v>
      </c>
      <c r="G2052" t="s">
        <v>3239</v>
      </c>
      <c r="H2052">
        <v>14550</v>
      </c>
      <c r="I2052" t="s">
        <v>3255</v>
      </c>
      <c r="J2052" s="1">
        <v>44183</v>
      </c>
      <c r="K2052" s="1">
        <v>44183</v>
      </c>
      <c r="L2052" t="s">
        <v>3482</v>
      </c>
      <c r="M2052" t="s">
        <v>3867</v>
      </c>
      <c r="N2052" s="1">
        <v>44196</v>
      </c>
      <c r="O2052" t="str">
        <f t="shared" si="67"/>
        <v>정상</v>
      </c>
      <c r="P2052" t="str">
        <f t="shared" si="68"/>
        <v>엠피상동</v>
      </c>
      <c r="Q2052" t="s">
        <v>1954</v>
      </c>
      <c r="R2052"/>
      <c r="S2052"/>
      <c r="T2052"/>
      <c r="U2052"/>
      <c r="V2052"/>
      <c r="W2052" t="s">
        <v>1960</v>
      </c>
      <c r="X2052" s="1">
        <v>49661</v>
      </c>
    </row>
    <row r="2053" spans="1:24">
      <c r="A2053" t="s">
        <v>2812</v>
      </c>
      <c r="B2053" t="s">
        <v>2847</v>
      </c>
      <c r="C2053" t="s">
        <v>2353</v>
      </c>
      <c r="D2053" t="s">
        <v>2987</v>
      </c>
      <c r="E2053" t="s">
        <v>2149</v>
      </c>
      <c r="F2053" t="s">
        <v>3231</v>
      </c>
      <c r="G2053" t="s">
        <v>3238</v>
      </c>
      <c r="H2053">
        <v>85000</v>
      </c>
      <c r="I2053" t="s">
        <v>3255</v>
      </c>
      <c r="J2053" s="1">
        <v>44183</v>
      </c>
      <c r="K2053" s="1">
        <v>44183</v>
      </c>
      <c r="L2053" t="s">
        <v>3483</v>
      </c>
      <c r="M2053" t="s">
        <v>3863</v>
      </c>
      <c r="N2053" s="1">
        <v>44196</v>
      </c>
      <c r="O2053" t="str">
        <f t="shared" si="67"/>
        <v>정상</v>
      </c>
      <c r="P2053" t="str">
        <f t="shared" si="68"/>
        <v>엠피상동</v>
      </c>
      <c r="Q2053" t="s">
        <v>1954</v>
      </c>
      <c r="R2053"/>
      <c r="S2053"/>
      <c r="T2053"/>
      <c r="U2053"/>
      <c r="V2053"/>
      <c r="W2053" t="s">
        <v>1958</v>
      </c>
      <c r="X2053" s="1">
        <v>54775</v>
      </c>
    </row>
    <row r="2054" spans="1:24">
      <c r="A2054" t="s">
        <v>2830</v>
      </c>
      <c r="B2054" t="s">
        <v>2847</v>
      </c>
      <c r="C2054" t="s">
        <v>2353</v>
      </c>
      <c r="D2054" t="s">
        <v>3030</v>
      </c>
      <c r="E2054" t="s">
        <v>3147</v>
      </c>
      <c r="F2054" t="s">
        <v>3234</v>
      </c>
      <c r="G2054" t="s">
        <v>3239</v>
      </c>
      <c r="H2054">
        <v>19730</v>
      </c>
      <c r="I2054" t="s">
        <v>3255</v>
      </c>
      <c r="J2054" s="1">
        <v>44183</v>
      </c>
      <c r="K2054" s="1">
        <v>44183</v>
      </c>
      <c r="L2054" t="s">
        <v>3484</v>
      </c>
      <c r="M2054" t="s">
        <v>3865</v>
      </c>
      <c r="N2054" s="1">
        <v>44196</v>
      </c>
      <c r="O2054" t="str">
        <f t="shared" si="67"/>
        <v>정상</v>
      </c>
      <c r="P2054" t="str">
        <f t="shared" si="68"/>
        <v>엠피상동</v>
      </c>
      <c r="Q2054" t="s">
        <v>1954</v>
      </c>
      <c r="R2054"/>
      <c r="S2054"/>
      <c r="T2054"/>
      <c r="U2054"/>
      <c r="V2054"/>
      <c r="W2054" t="s">
        <v>1960</v>
      </c>
      <c r="X2054" s="1">
        <v>49661</v>
      </c>
    </row>
    <row r="2055" spans="1:24">
      <c r="A2055" t="s">
        <v>2811</v>
      </c>
      <c r="B2055" t="s">
        <v>2692</v>
      </c>
      <c r="C2055" t="s">
        <v>2358</v>
      </c>
      <c r="D2055" t="s">
        <v>2969</v>
      </c>
      <c r="E2055" t="s">
        <v>2608</v>
      </c>
      <c r="F2055" t="s">
        <v>3235</v>
      </c>
      <c r="G2055" t="s">
        <v>3240</v>
      </c>
      <c r="H2055">
        <v>19931</v>
      </c>
      <c r="I2055" t="s">
        <v>3255</v>
      </c>
      <c r="J2055" s="1">
        <v>44183</v>
      </c>
      <c r="K2055" s="1">
        <v>44183</v>
      </c>
      <c r="L2055">
        <v>52034866360000</v>
      </c>
      <c r="M2055" t="s">
        <v>3863</v>
      </c>
      <c r="N2055" s="1">
        <v>44196</v>
      </c>
      <c r="O2055" t="str">
        <f t="shared" si="67"/>
        <v>정상</v>
      </c>
      <c r="P2055" t="str">
        <f t="shared" si="68"/>
        <v>엠피피스토스</v>
      </c>
      <c r="Q2055" t="s">
        <v>1954</v>
      </c>
      <c r="R2055"/>
      <c r="S2055"/>
      <c r="T2055"/>
      <c r="U2055"/>
      <c r="V2055"/>
      <c r="W2055" t="s">
        <v>1958</v>
      </c>
      <c r="X2055" s="1">
        <v>51488</v>
      </c>
    </row>
    <row r="2056" spans="1:24">
      <c r="A2056" t="s">
        <v>2836</v>
      </c>
      <c r="B2056" t="s">
        <v>2858</v>
      </c>
      <c r="C2056" t="s">
        <v>2340</v>
      </c>
      <c r="D2056" t="s">
        <v>3059</v>
      </c>
      <c r="E2056" t="s">
        <v>2533</v>
      </c>
      <c r="F2056" t="s">
        <v>3233</v>
      </c>
      <c r="G2056" t="s">
        <v>3238</v>
      </c>
      <c r="H2056">
        <v>17000</v>
      </c>
      <c r="I2056" t="s">
        <v>3255</v>
      </c>
      <c r="J2056" s="1">
        <v>44183</v>
      </c>
      <c r="K2056" s="1">
        <v>44183</v>
      </c>
      <c r="L2056">
        <v>52034879440000</v>
      </c>
      <c r="M2056" t="s">
        <v>3865</v>
      </c>
      <c r="N2056" s="1">
        <v>44196</v>
      </c>
      <c r="O2056" t="str">
        <f t="shared" si="67"/>
        <v>정상</v>
      </c>
      <c r="P2056" t="str">
        <f t="shared" si="68"/>
        <v>엠피경기</v>
      </c>
      <c r="Q2056" t="s">
        <v>1954</v>
      </c>
      <c r="R2056"/>
      <c r="S2056"/>
      <c r="T2056"/>
      <c r="U2056"/>
      <c r="V2056"/>
      <c r="W2056" t="s">
        <v>1958</v>
      </c>
      <c r="X2056" s="1">
        <v>51488</v>
      </c>
    </row>
    <row r="2057" spans="1:24">
      <c r="A2057" t="s">
        <v>2836</v>
      </c>
      <c r="B2057" t="s">
        <v>2858</v>
      </c>
      <c r="C2057" t="s">
        <v>2340</v>
      </c>
      <c r="D2057" t="s">
        <v>3059</v>
      </c>
      <c r="E2057" t="s">
        <v>2644</v>
      </c>
      <c r="F2057" t="s">
        <v>3233</v>
      </c>
      <c r="G2057" t="s">
        <v>3238</v>
      </c>
      <c r="H2057">
        <v>30000</v>
      </c>
      <c r="I2057" t="s">
        <v>3255</v>
      </c>
      <c r="J2057" s="1">
        <v>44183</v>
      </c>
      <c r="K2057" s="1">
        <v>44183</v>
      </c>
      <c r="L2057">
        <v>52034872250000</v>
      </c>
      <c r="M2057" t="s">
        <v>3864</v>
      </c>
      <c r="N2057" s="1">
        <v>44196</v>
      </c>
      <c r="O2057" t="str">
        <f t="shared" si="67"/>
        <v>정상</v>
      </c>
      <c r="P2057" t="str">
        <f t="shared" si="68"/>
        <v>엠피경기</v>
      </c>
      <c r="Q2057" t="s">
        <v>1954</v>
      </c>
      <c r="R2057"/>
      <c r="S2057"/>
      <c r="T2057"/>
      <c r="U2057"/>
      <c r="V2057"/>
      <c r="W2057" t="s">
        <v>1958</v>
      </c>
      <c r="X2057" s="1">
        <v>51488</v>
      </c>
    </row>
    <row r="2058" spans="1:24">
      <c r="A2058" t="s">
        <v>2818</v>
      </c>
      <c r="B2058" t="s">
        <v>2857</v>
      </c>
      <c r="C2058" t="s">
        <v>2242</v>
      </c>
      <c r="D2058" t="s">
        <v>2104</v>
      </c>
      <c r="E2058" t="s">
        <v>2615</v>
      </c>
      <c r="F2058" t="s">
        <v>2177</v>
      </c>
      <c r="G2058" t="s">
        <v>3238</v>
      </c>
      <c r="H2058">
        <v>46994</v>
      </c>
      <c r="I2058" t="s">
        <v>3255</v>
      </c>
      <c r="J2058" s="1">
        <v>44183</v>
      </c>
      <c r="K2058" s="1">
        <v>44183</v>
      </c>
      <c r="L2058">
        <v>52034941190000</v>
      </c>
      <c r="M2058" t="s">
        <v>3865</v>
      </c>
      <c r="N2058" s="1">
        <v>44196</v>
      </c>
      <c r="O2058" t="str">
        <f t="shared" si="67"/>
        <v>정상</v>
      </c>
      <c r="P2058" t="str">
        <f t="shared" si="68"/>
        <v>엠피성공</v>
      </c>
      <c r="Q2058" t="s">
        <v>1954</v>
      </c>
      <c r="R2058"/>
      <c r="S2058"/>
      <c r="T2058"/>
      <c r="U2058"/>
      <c r="V2058"/>
      <c r="W2058" t="s">
        <v>1958</v>
      </c>
      <c r="X2058" s="1">
        <v>51488</v>
      </c>
    </row>
    <row r="2059" spans="1:24">
      <c r="A2059" t="s">
        <v>2818</v>
      </c>
      <c r="B2059" t="s">
        <v>2857</v>
      </c>
      <c r="C2059" t="s">
        <v>2912</v>
      </c>
      <c r="D2059" t="s">
        <v>3008</v>
      </c>
      <c r="E2059" t="s">
        <v>2533</v>
      </c>
      <c r="F2059" t="s">
        <v>3231</v>
      </c>
      <c r="G2059" t="s">
        <v>3238</v>
      </c>
      <c r="H2059">
        <v>48977</v>
      </c>
      <c r="I2059" t="s">
        <v>3255</v>
      </c>
      <c r="J2059" s="1">
        <v>44183</v>
      </c>
      <c r="K2059" s="1">
        <v>44183</v>
      </c>
      <c r="L2059">
        <v>52034910880000</v>
      </c>
      <c r="M2059" t="s">
        <v>3866</v>
      </c>
      <c r="N2059" s="1">
        <v>44196</v>
      </c>
      <c r="O2059" t="str">
        <f t="shared" si="67"/>
        <v>정상</v>
      </c>
      <c r="P2059" t="str">
        <f t="shared" si="68"/>
        <v>엠피성공</v>
      </c>
      <c r="Q2059" t="s">
        <v>1954</v>
      </c>
      <c r="R2059"/>
      <c r="S2059"/>
      <c r="T2059"/>
      <c r="U2059"/>
      <c r="V2059"/>
      <c r="W2059" t="s">
        <v>3870</v>
      </c>
      <c r="X2059" s="1">
        <v>51488</v>
      </c>
    </row>
    <row r="2060" spans="1:24">
      <c r="A2060" t="s">
        <v>2822</v>
      </c>
      <c r="B2060" t="s">
        <v>2858</v>
      </c>
      <c r="C2060" t="s">
        <v>2340</v>
      </c>
      <c r="D2060" t="s">
        <v>3060</v>
      </c>
      <c r="E2060" t="s">
        <v>3165</v>
      </c>
      <c r="F2060" t="s">
        <v>3235</v>
      </c>
      <c r="G2060" t="s">
        <v>3240</v>
      </c>
      <c r="H2060">
        <v>30000</v>
      </c>
      <c r="I2060" t="s">
        <v>3255</v>
      </c>
      <c r="J2060" s="1">
        <v>44183</v>
      </c>
      <c r="K2060" s="1">
        <v>44183</v>
      </c>
      <c r="L2060">
        <v>52034873410000</v>
      </c>
      <c r="M2060" t="s">
        <v>3863</v>
      </c>
      <c r="N2060" s="1">
        <v>44196</v>
      </c>
      <c r="O2060" t="str">
        <f t="shared" si="67"/>
        <v>정상</v>
      </c>
      <c r="P2060" t="str">
        <f t="shared" si="68"/>
        <v>엠피경기</v>
      </c>
      <c r="Q2060" t="s">
        <v>1954</v>
      </c>
      <c r="R2060"/>
      <c r="S2060"/>
      <c r="T2060"/>
      <c r="U2060"/>
      <c r="V2060"/>
      <c r="W2060" t="s">
        <v>1958</v>
      </c>
      <c r="X2060" s="1">
        <v>51488</v>
      </c>
    </row>
    <row r="2061" spans="1:24">
      <c r="A2061" t="s">
        <v>2836</v>
      </c>
      <c r="B2061" t="s">
        <v>2858</v>
      </c>
      <c r="C2061" t="s">
        <v>2340</v>
      </c>
      <c r="D2061" t="s">
        <v>3060</v>
      </c>
      <c r="E2061" t="s">
        <v>3166</v>
      </c>
      <c r="F2061" t="s">
        <v>3235</v>
      </c>
      <c r="G2061" t="s">
        <v>3241</v>
      </c>
      <c r="H2061">
        <v>30000</v>
      </c>
      <c r="I2061" t="s">
        <v>3255</v>
      </c>
      <c r="J2061" s="1">
        <v>44183</v>
      </c>
      <c r="K2061" s="1">
        <v>44183</v>
      </c>
      <c r="L2061">
        <v>52034874920000</v>
      </c>
      <c r="M2061" t="s">
        <v>3863</v>
      </c>
      <c r="N2061" s="1">
        <v>44196</v>
      </c>
      <c r="O2061" t="str">
        <f t="shared" si="67"/>
        <v>정상</v>
      </c>
      <c r="P2061" t="str">
        <f t="shared" si="68"/>
        <v>엠피경기</v>
      </c>
      <c r="Q2061" t="s">
        <v>1954</v>
      </c>
      <c r="R2061"/>
      <c r="S2061"/>
      <c r="T2061"/>
      <c r="U2061"/>
      <c r="V2061"/>
      <c r="W2061" t="s">
        <v>1958</v>
      </c>
      <c r="X2061" s="1">
        <v>51488</v>
      </c>
    </row>
    <row r="2062" spans="1:24">
      <c r="A2062" t="s">
        <v>2830</v>
      </c>
      <c r="B2062" t="s">
        <v>2847</v>
      </c>
      <c r="C2062" t="s">
        <v>2926</v>
      </c>
      <c r="D2062" t="s">
        <v>1000</v>
      </c>
      <c r="E2062" t="s">
        <v>3196</v>
      </c>
      <c r="F2062" t="s">
        <v>3230</v>
      </c>
      <c r="G2062" t="s">
        <v>3241</v>
      </c>
      <c r="H2062">
        <v>69193</v>
      </c>
      <c r="I2062" t="s">
        <v>3255</v>
      </c>
      <c r="J2062" s="1">
        <v>44183</v>
      </c>
      <c r="K2062" s="1">
        <v>44183</v>
      </c>
      <c r="L2062">
        <v>42045610720000</v>
      </c>
      <c r="M2062" t="s">
        <v>3863</v>
      </c>
      <c r="N2062" s="1">
        <v>44196</v>
      </c>
      <c r="O2062" t="str">
        <f t="shared" si="67"/>
        <v>정상</v>
      </c>
      <c r="P2062" t="str">
        <f t="shared" si="68"/>
        <v>엠피상동</v>
      </c>
      <c r="Q2062" t="s">
        <v>1954</v>
      </c>
      <c r="R2062"/>
      <c r="S2062"/>
      <c r="T2062"/>
      <c r="U2062"/>
      <c r="V2062"/>
      <c r="W2062" t="s">
        <v>1958</v>
      </c>
      <c r="X2062" s="1">
        <v>47835</v>
      </c>
    </row>
    <row r="2063" spans="1:24">
      <c r="A2063" t="s">
        <v>2813</v>
      </c>
      <c r="B2063" t="s">
        <v>2846</v>
      </c>
      <c r="C2063" t="s">
        <v>2895</v>
      </c>
      <c r="D2063" t="s">
        <v>3061</v>
      </c>
      <c r="E2063" t="s">
        <v>2617</v>
      </c>
      <c r="F2063" t="s">
        <v>3231</v>
      </c>
      <c r="G2063" t="s">
        <v>3238</v>
      </c>
      <c r="H2063">
        <v>4691</v>
      </c>
      <c r="I2063" t="s">
        <v>3255</v>
      </c>
      <c r="J2063" s="1">
        <v>44183</v>
      </c>
      <c r="K2063" s="1">
        <v>44183</v>
      </c>
      <c r="L2063">
        <v>42045615190000</v>
      </c>
      <c r="M2063" t="s">
        <v>3863</v>
      </c>
      <c r="N2063" s="1">
        <v>44196</v>
      </c>
      <c r="O2063" t="str">
        <f t="shared" si="67"/>
        <v>정상</v>
      </c>
      <c r="P2063" t="str">
        <f t="shared" si="68"/>
        <v>엠피송내</v>
      </c>
      <c r="Q2063" t="s">
        <v>1954</v>
      </c>
      <c r="R2063"/>
      <c r="S2063"/>
      <c r="T2063"/>
      <c r="U2063"/>
      <c r="V2063"/>
      <c r="W2063" t="s">
        <v>1958</v>
      </c>
      <c r="X2063" s="1">
        <v>47835</v>
      </c>
    </row>
    <row r="2064" spans="1:24">
      <c r="A2064" t="s">
        <v>1969</v>
      </c>
      <c r="B2064" t="s">
        <v>2847</v>
      </c>
      <c r="C2064" t="s">
        <v>2926</v>
      </c>
      <c r="D2064" t="s">
        <v>3062</v>
      </c>
      <c r="E2064" t="s">
        <v>3197</v>
      </c>
      <c r="F2064" t="s">
        <v>3232</v>
      </c>
      <c r="G2064" t="s">
        <v>3238</v>
      </c>
      <c r="H2064">
        <v>70000</v>
      </c>
      <c r="I2064" t="s">
        <v>3255</v>
      </c>
      <c r="J2064" s="1">
        <v>44183</v>
      </c>
      <c r="K2064" s="1">
        <v>44183</v>
      </c>
      <c r="L2064" t="s">
        <v>3485</v>
      </c>
      <c r="M2064" t="s">
        <v>3863</v>
      </c>
      <c r="N2064" s="1">
        <v>44196</v>
      </c>
      <c r="O2064" t="str">
        <f t="shared" si="67"/>
        <v>정상</v>
      </c>
      <c r="P2064" t="str">
        <f t="shared" si="68"/>
        <v>엠피상동</v>
      </c>
      <c r="Q2064" t="s">
        <v>1954</v>
      </c>
      <c r="R2064"/>
      <c r="S2064"/>
      <c r="T2064"/>
      <c r="U2064"/>
      <c r="V2064"/>
      <c r="W2064" t="s">
        <v>1958</v>
      </c>
      <c r="X2064"/>
    </row>
    <row r="2065" spans="1:24">
      <c r="A2065" t="s">
        <v>1864</v>
      </c>
      <c r="B2065"/>
      <c r="C2065"/>
      <c r="D2065" t="s">
        <v>3063</v>
      </c>
      <c r="E2065" t="s">
        <v>2540</v>
      </c>
      <c r="F2065" t="s">
        <v>2177</v>
      </c>
      <c r="G2065" t="s">
        <v>3243</v>
      </c>
      <c r="H2065">
        <v>100000</v>
      </c>
      <c r="I2065" t="s">
        <v>3255</v>
      </c>
      <c r="J2065" s="1">
        <v>44183</v>
      </c>
      <c r="K2065" s="1">
        <v>44183</v>
      </c>
      <c r="L2065" t="s">
        <v>3486</v>
      </c>
      <c r="M2065" t="s">
        <v>3865</v>
      </c>
      <c r="N2065" s="1">
        <v>44196</v>
      </c>
      <c r="O2065" t="str">
        <f t="shared" si="67"/>
        <v>정상</v>
      </c>
      <c r="P2065" t="str">
        <f t="shared" si="68"/>
        <v>엠피프라임</v>
      </c>
      <c r="Q2065" t="s">
        <v>1954</v>
      </c>
      <c r="R2065"/>
      <c r="S2065"/>
      <c r="T2065"/>
      <c r="U2065"/>
      <c r="V2065"/>
      <c r="W2065" t="s">
        <v>1958</v>
      </c>
      <c r="X2065"/>
    </row>
    <row r="2066" spans="1:24">
      <c r="A2066" t="s">
        <v>2814</v>
      </c>
      <c r="B2066" t="s">
        <v>2848</v>
      </c>
      <c r="C2066" t="s">
        <v>2237</v>
      </c>
      <c r="D2066" t="s">
        <v>2095</v>
      </c>
      <c r="E2066" t="s">
        <v>3198</v>
      </c>
      <c r="F2066" t="s">
        <v>3233</v>
      </c>
      <c r="G2066" t="s">
        <v>3243</v>
      </c>
      <c r="H2066">
        <v>50500</v>
      </c>
      <c r="I2066" t="s">
        <v>3255</v>
      </c>
      <c r="J2066" s="1">
        <v>44183</v>
      </c>
      <c r="K2066" s="1">
        <v>44183</v>
      </c>
      <c r="L2066" t="s">
        <v>3487</v>
      </c>
      <c r="M2066" t="s">
        <v>3866</v>
      </c>
      <c r="N2066" s="1">
        <v>44196</v>
      </c>
      <c r="O2066" t="str">
        <f t="shared" si="67"/>
        <v>정상</v>
      </c>
      <c r="P2066" t="str">
        <f t="shared" si="68"/>
        <v>엠피의정부</v>
      </c>
      <c r="Q2066" t="s">
        <v>1954</v>
      </c>
      <c r="R2066"/>
      <c r="S2066"/>
      <c r="T2066"/>
      <c r="U2066"/>
      <c r="V2066"/>
      <c r="W2066" t="s">
        <v>1960</v>
      </c>
      <c r="X2066"/>
    </row>
    <row r="2067" spans="1:24">
      <c r="A2067" t="s">
        <v>2826</v>
      </c>
      <c r="B2067" t="s">
        <v>2846</v>
      </c>
      <c r="C2067" t="s">
        <v>2236</v>
      </c>
      <c r="D2067" t="s">
        <v>2068</v>
      </c>
      <c r="E2067" t="s">
        <v>3198</v>
      </c>
      <c r="F2067" t="s">
        <v>3234</v>
      </c>
      <c r="G2067" t="s">
        <v>3238</v>
      </c>
      <c r="H2067">
        <v>58700</v>
      </c>
      <c r="I2067" t="s">
        <v>3255</v>
      </c>
      <c r="J2067" s="1">
        <v>44183</v>
      </c>
      <c r="K2067" s="1">
        <v>44183</v>
      </c>
      <c r="L2067" t="s">
        <v>3488</v>
      </c>
      <c r="M2067" t="s">
        <v>3863</v>
      </c>
      <c r="N2067" s="1">
        <v>44196</v>
      </c>
      <c r="O2067" t="str">
        <f t="shared" si="67"/>
        <v>정상</v>
      </c>
      <c r="P2067" t="str">
        <f t="shared" si="68"/>
        <v>엠피송내</v>
      </c>
      <c r="Q2067" t="s">
        <v>1954</v>
      </c>
      <c r="R2067"/>
      <c r="S2067"/>
      <c r="T2067"/>
      <c r="U2067"/>
      <c r="V2067"/>
      <c r="W2067" t="s">
        <v>3870</v>
      </c>
      <c r="X2067"/>
    </row>
    <row r="2068" spans="1:24">
      <c r="A2068" t="s">
        <v>2814</v>
      </c>
      <c r="B2068" t="s">
        <v>2848</v>
      </c>
      <c r="C2068" t="s">
        <v>2237</v>
      </c>
      <c r="D2068" t="s">
        <v>3005</v>
      </c>
      <c r="E2068" t="s">
        <v>2540</v>
      </c>
      <c r="F2068" t="s">
        <v>2177</v>
      </c>
      <c r="G2068" t="s">
        <v>3238</v>
      </c>
      <c r="H2068">
        <v>72000</v>
      </c>
      <c r="I2068" t="s">
        <v>3255</v>
      </c>
      <c r="J2068" s="1">
        <v>44183</v>
      </c>
      <c r="K2068" s="1">
        <v>44183</v>
      </c>
      <c r="L2068" t="s">
        <v>3489</v>
      </c>
      <c r="M2068" t="s">
        <v>3863</v>
      </c>
      <c r="N2068" s="1">
        <v>44196</v>
      </c>
      <c r="O2068" t="str">
        <f t="shared" si="67"/>
        <v>정상</v>
      </c>
      <c r="P2068" t="str">
        <f t="shared" si="68"/>
        <v>엠피의정부</v>
      </c>
      <c r="Q2068" t="s">
        <v>1954</v>
      </c>
      <c r="R2068"/>
      <c r="S2068"/>
      <c r="T2068"/>
      <c r="U2068"/>
      <c r="V2068"/>
      <c r="W2068" t="s">
        <v>1958</v>
      </c>
      <c r="X2068"/>
    </row>
    <row r="2069" spans="1:24">
      <c r="A2069" t="s">
        <v>2821</v>
      </c>
      <c r="B2069" t="s">
        <v>2860</v>
      </c>
      <c r="C2069" t="s">
        <v>2239</v>
      </c>
      <c r="D2069" t="s">
        <v>3023</v>
      </c>
      <c r="E2069" t="s">
        <v>3180</v>
      </c>
      <c r="F2069" t="s">
        <v>3230</v>
      </c>
      <c r="G2069" t="s">
        <v>3238</v>
      </c>
      <c r="H2069">
        <v>30303</v>
      </c>
      <c r="I2069" t="s">
        <v>3255</v>
      </c>
      <c r="J2069" s="1">
        <v>44183</v>
      </c>
      <c r="K2069" s="1">
        <v>44183</v>
      </c>
      <c r="L2069" t="s">
        <v>3490</v>
      </c>
      <c r="M2069" t="s">
        <v>3863</v>
      </c>
      <c r="N2069" s="1">
        <v>44196</v>
      </c>
      <c r="O2069" t="str">
        <f t="shared" si="67"/>
        <v>정상</v>
      </c>
      <c r="P2069" t="str">
        <f t="shared" si="68"/>
        <v>엠피가온</v>
      </c>
      <c r="Q2069" t="s">
        <v>1954</v>
      </c>
      <c r="R2069"/>
      <c r="S2069"/>
      <c r="T2069"/>
      <c r="U2069"/>
      <c r="V2069"/>
      <c r="W2069" t="s">
        <v>1958</v>
      </c>
      <c r="X2069"/>
    </row>
    <row r="2070" spans="1:24">
      <c r="A2070" t="s">
        <v>2809</v>
      </c>
      <c r="B2070" t="s">
        <v>2845</v>
      </c>
      <c r="C2070" t="s">
        <v>2901</v>
      </c>
      <c r="D2070" t="s">
        <v>3064</v>
      </c>
      <c r="E2070" t="s">
        <v>3136</v>
      </c>
      <c r="F2070" t="s">
        <v>3231</v>
      </c>
      <c r="G2070" t="s">
        <v>3238</v>
      </c>
      <c r="H2070">
        <v>100753</v>
      </c>
      <c r="I2070" t="s">
        <v>3255</v>
      </c>
      <c r="J2070" s="1">
        <v>44183</v>
      </c>
      <c r="K2070" s="1">
        <v>44183</v>
      </c>
      <c r="L2070">
        <v>20206800545</v>
      </c>
      <c r="M2070" t="s">
        <v>3865</v>
      </c>
      <c r="N2070" s="1">
        <v>44196</v>
      </c>
      <c r="O2070" t="str">
        <f t="shared" si="67"/>
        <v>정상</v>
      </c>
      <c r="P2070" t="str">
        <f t="shared" si="68"/>
        <v>엠피피스토스</v>
      </c>
      <c r="Q2070" t="s">
        <v>1954</v>
      </c>
      <c r="R2070"/>
      <c r="S2070"/>
      <c r="T2070"/>
      <c r="U2070"/>
      <c r="V2070"/>
      <c r="W2070" t="s">
        <v>1960</v>
      </c>
      <c r="X2070"/>
    </row>
    <row r="2071" spans="1:24">
      <c r="A2071" t="s">
        <v>2811</v>
      </c>
      <c r="B2071" t="s">
        <v>2845</v>
      </c>
      <c r="C2071" t="s">
        <v>2901</v>
      </c>
      <c r="D2071" t="s">
        <v>2138</v>
      </c>
      <c r="E2071" t="s">
        <v>2497</v>
      </c>
      <c r="F2071" t="s">
        <v>3235</v>
      </c>
      <c r="G2071" t="s">
        <v>3244</v>
      </c>
      <c r="H2071">
        <v>45720</v>
      </c>
      <c r="I2071" t="s">
        <v>3255</v>
      </c>
      <c r="J2071" s="1">
        <v>44183</v>
      </c>
      <c r="K2071" s="1">
        <v>44183</v>
      </c>
      <c r="L2071">
        <v>20206792884</v>
      </c>
      <c r="M2071" t="s">
        <v>3863</v>
      </c>
      <c r="N2071" s="1">
        <v>44196</v>
      </c>
      <c r="O2071" t="str">
        <f t="shared" si="67"/>
        <v>정상</v>
      </c>
      <c r="P2071" t="str">
        <f t="shared" si="68"/>
        <v>엠피피스토스</v>
      </c>
      <c r="Q2071" t="s">
        <v>1954</v>
      </c>
      <c r="R2071"/>
      <c r="S2071"/>
      <c r="T2071"/>
      <c r="U2071"/>
      <c r="V2071"/>
      <c r="W2071" t="s">
        <v>1958</v>
      </c>
      <c r="X2071"/>
    </row>
    <row r="2072" spans="1:24">
      <c r="A2072" t="s">
        <v>2817</v>
      </c>
      <c r="B2072" t="s">
        <v>2850</v>
      </c>
      <c r="C2072" t="s">
        <v>2347</v>
      </c>
      <c r="D2072" t="s">
        <v>2037</v>
      </c>
      <c r="E2072" t="s">
        <v>2497</v>
      </c>
      <c r="F2072" t="s">
        <v>3237</v>
      </c>
      <c r="G2072" t="s">
        <v>3245</v>
      </c>
      <c r="H2072">
        <v>49850</v>
      </c>
      <c r="I2072" t="s">
        <v>3255</v>
      </c>
      <c r="J2072" s="1">
        <v>44183</v>
      </c>
      <c r="K2072" s="1">
        <v>44183</v>
      </c>
      <c r="L2072">
        <v>20206806123</v>
      </c>
      <c r="M2072" t="s">
        <v>3867</v>
      </c>
      <c r="N2072" s="1">
        <v>44196</v>
      </c>
      <c r="O2072" t="str">
        <f t="shared" si="67"/>
        <v>정상</v>
      </c>
      <c r="P2072" t="s">
        <v>6821</v>
      </c>
      <c r="Q2072" t="s">
        <v>1954</v>
      </c>
      <c r="R2072"/>
      <c r="S2072"/>
      <c r="T2072"/>
      <c r="U2072"/>
      <c r="V2072"/>
      <c r="W2072" t="s">
        <v>1958</v>
      </c>
      <c r="X2072"/>
    </row>
    <row r="2073" spans="1:24">
      <c r="A2073" t="s">
        <v>2820</v>
      </c>
      <c r="B2073" t="s">
        <v>2859</v>
      </c>
      <c r="C2073" t="s">
        <v>2903</v>
      </c>
      <c r="D2073" t="s">
        <v>2015</v>
      </c>
      <c r="E2073" t="s">
        <v>3170</v>
      </c>
      <c r="F2073" t="s">
        <v>3231</v>
      </c>
      <c r="G2073" t="s">
        <v>3238</v>
      </c>
      <c r="H2073">
        <v>100000</v>
      </c>
      <c r="I2073" t="s">
        <v>3255</v>
      </c>
      <c r="J2073" s="1">
        <v>44183</v>
      </c>
      <c r="K2073" s="1">
        <v>44183</v>
      </c>
      <c r="L2073">
        <v>20206791612</v>
      </c>
      <c r="M2073" t="s">
        <v>3863</v>
      </c>
      <c r="N2073" s="1">
        <v>44196</v>
      </c>
      <c r="O2073" t="str">
        <f t="shared" si="67"/>
        <v>정상</v>
      </c>
      <c r="P2073" t="str">
        <f t="shared" si="68"/>
        <v>엠피조은</v>
      </c>
      <c r="Q2073" t="s">
        <v>1954</v>
      </c>
      <c r="R2073"/>
      <c r="S2073"/>
      <c r="T2073"/>
      <c r="U2073"/>
      <c r="V2073"/>
      <c r="W2073" t="s">
        <v>1958</v>
      </c>
      <c r="X2073"/>
    </row>
    <row r="2074" spans="1:24">
      <c r="A2074" t="s">
        <v>2820</v>
      </c>
      <c r="B2074" t="s">
        <v>2859</v>
      </c>
      <c r="C2074" t="s">
        <v>2903</v>
      </c>
      <c r="D2074" t="s">
        <v>2015</v>
      </c>
      <c r="E2074" t="s">
        <v>2163</v>
      </c>
      <c r="F2074" t="s">
        <v>3230</v>
      </c>
      <c r="G2074" t="s">
        <v>3239</v>
      </c>
      <c r="H2074">
        <v>21884</v>
      </c>
      <c r="I2074" t="s">
        <v>3255</v>
      </c>
      <c r="J2074" s="1">
        <v>44183</v>
      </c>
      <c r="K2074" s="1">
        <v>44183</v>
      </c>
      <c r="L2074">
        <v>20206789481</v>
      </c>
      <c r="M2074" t="s">
        <v>3863</v>
      </c>
      <c r="N2074" s="1">
        <v>44196</v>
      </c>
      <c r="O2074" t="str">
        <f t="shared" si="67"/>
        <v>정상</v>
      </c>
      <c r="P2074" t="str">
        <f t="shared" si="68"/>
        <v>엠피조은</v>
      </c>
      <c r="Q2074" t="s">
        <v>1954</v>
      </c>
      <c r="R2074"/>
      <c r="S2074"/>
      <c r="T2074"/>
      <c r="U2074"/>
      <c r="V2074"/>
      <c r="W2074" t="s">
        <v>1958</v>
      </c>
      <c r="X2074"/>
    </row>
    <row r="2075" spans="1:24">
      <c r="A2075" t="s">
        <v>2823</v>
      </c>
      <c r="B2075"/>
      <c r="C2075"/>
      <c r="D2075" t="s">
        <v>2466</v>
      </c>
      <c r="E2075" t="s">
        <v>2573</v>
      </c>
      <c r="F2075" t="s">
        <v>3230</v>
      </c>
      <c r="G2075" t="s">
        <v>3238</v>
      </c>
      <c r="H2075">
        <v>58600</v>
      </c>
      <c r="I2075" t="s">
        <v>3255</v>
      </c>
      <c r="J2075" s="1">
        <v>44183</v>
      </c>
      <c r="K2075" s="1">
        <v>44183</v>
      </c>
      <c r="L2075">
        <v>20206802803</v>
      </c>
      <c r="M2075" t="s">
        <v>3863</v>
      </c>
      <c r="N2075" s="1">
        <v>44196</v>
      </c>
      <c r="O2075" t="str">
        <f t="shared" si="67"/>
        <v>정상</v>
      </c>
      <c r="P2075" t="str">
        <f t="shared" si="68"/>
        <v>엠피조은</v>
      </c>
      <c r="Q2075" t="s">
        <v>1954</v>
      </c>
      <c r="R2075"/>
      <c r="S2075"/>
      <c r="T2075"/>
      <c r="U2075"/>
      <c r="V2075"/>
      <c r="W2075" t="s">
        <v>1958</v>
      </c>
      <c r="X2075"/>
    </row>
    <row r="2076" spans="1:24">
      <c r="A2076" t="s">
        <v>2820</v>
      </c>
      <c r="B2076"/>
      <c r="C2076"/>
      <c r="D2076" t="s">
        <v>2466</v>
      </c>
      <c r="E2076" t="s">
        <v>2573</v>
      </c>
      <c r="F2076" t="s">
        <v>3231</v>
      </c>
      <c r="G2076" t="s">
        <v>3238</v>
      </c>
      <c r="H2076">
        <v>72800</v>
      </c>
      <c r="I2076" t="s">
        <v>3255</v>
      </c>
      <c r="J2076" s="1">
        <v>44183</v>
      </c>
      <c r="K2076" s="1">
        <v>44183</v>
      </c>
      <c r="L2076">
        <v>20206804410</v>
      </c>
      <c r="M2076" t="s">
        <v>3863</v>
      </c>
      <c r="N2076" s="1">
        <v>44196</v>
      </c>
      <c r="O2076" t="str">
        <f t="shared" si="67"/>
        <v>정상</v>
      </c>
      <c r="P2076" t="str">
        <f t="shared" si="68"/>
        <v>엠피조은</v>
      </c>
      <c r="Q2076" t="s">
        <v>1954</v>
      </c>
      <c r="R2076"/>
      <c r="S2076"/>
      <c r="T2076"/>
      <c r="U2076"/>
      <c r="V2076"/>
      <c r="W2076" t="s">
        <v>1960</v>
      </c>
      <c r="X2076"/>
    </row>
    <row r="2077" spans="1:24">
      <c r="A2077" t="s">
        <v>2814</v>
      </c>
      <c r="B2077" t="s">
        <v>2848</v>
      </c>
      <c r="C2077"/>
      <c r="D2077" t="s">
        <v>2009</v>
      </c>
      <c r="E2077" t="s">
        <v>3149</v>
      </c>
      <c r="F2077" t="s">
        <v>3235</v>
      </c>
      <c r="G2077" t="s">
        <v>3238</v>
      </c>
      <c r="H2077">
        <v>10000</v>
      </c>
      <c r="I2077" t="s">
        <v>3255</v>
      </c>
      <c r="J2077" s="1">
        <v>44183</v>
      </c>
      <c r="K2077" s="1">
        <v>44183</v>
      </c>
      <c r="L2077">
        <v>20206795408</v>
      </c>
      <c r="M2077" t="s">
        <v>3865</v>
      </c>
      <c r="N2077" s="1">
        <v>44196</v>
      </c>
      <c r="O2077" t="str">
        <f t="shared" si="67"/>
        <v>정상</v>
      </c>
      <c r="P2077" t="str">
        <f t="shared" si="68"/>
        <v>엠피의정부</v>
      </c>
      <c r="Q2077" t="s">
        <v>1954</v>
      </c>
      <c r="R2077"/>
      <c r="S2077"/>
      <c r="T2077"/>
      <c r="U2077"/>
      <c r="V2077"/>
      <c r="W2077" t="s">
        <v>1958</v>
      </c>
      <c r="X2077"/>
    </row>
    <row r="2078" spans="1:24">
      <c r="A2078" t="s">
        <v>2819</v>
      </c>
      <c r="B2078" t="s">
        <v>2848</v>
      </c>
      <c r="C2078"/>
      <c r="D2078" t="s">
        <v>2009</v>
      </c>
      <c r="E2078" t="s">
        <v>2163</v>
      </c>
      <c r="F2078" t="s">
        <v>3231</v>
      </c>
      <c r="G2078" t="s">
        <v>3238</v>
      </c>
      <c r="H2078">
        <v>22800</v>
      </c>
      <c r="I2078" t="s">
        <v>3255</v>
      </c>
      <c r="J2078" s="1">
        <v>44183</v>
      </c>
      <c r="K2078" s="1">
        <v>44183</v>
      </c>
      <c r="L2078">
        <v>20206800790</v>
      </c>
      <c r="M2078" t="s">
        <v>3865</v>
      </c>
      <c r="N2078" s="1">
        <v>44196</v>
      </c>
      <c r="O2078" t="str">
        <f t="shared" si="67"/>
        <v>정상</v>
      </c>
      <c r="P2078" t="str">
        <f t="shared" si="68"/>
        <v>엠피의정부</v>
      </c>
      <c r="Q2078" t="s">
        <v>1954</v>
      </c>
      <c r="R2078"/>
      <c r="S2078"/>
      <c r="T2078"/>
      <c r="U2078"/>
      <c r="V2078"/>
      <c r="W2078" t="s">
        <v>1960</v>
      </c>
      <c r="X2078"/>
    </row>
    <row r="2079" spans="1:24">
      <c r="A2079" t="s">
        <v>2810</v>
      </c>
      <c r="B2079" t="s">
        <v>2846</v>
      </c>
      <c r="C2079" t="s">
        <v>2364</v>
      </c>
      <c r="D2079" t="s">
        <v>2972</v>
      </c>
      <c r="E2079" t="s">
        <v>3149</v>
      </c>
      <c r="F2079" t="s">
        <v>3235</v>
      </c>
      <c r="G2079" t="s">
        <v>3238</v>
      </c>
      <c r="H2079">
        <v>34000</v>
      </c>
      <c r="I2079" t="s">
        <v>3255</v>
      </c>
      <c r="J2079" s="1">
        <v>44183</v>
      </c>
      <c r="K2079" s="1">
        <v>44183</v>
      </c>
      <c r="L2079">
        <v>20206787585</v>
      </c>
      <c r="M2079" t="s">
        <v>3863</v>
      </c>
      <c r="N2079" s="1">
        <v>44196</v>
      </c>
      <c r="O2079" t="str">
        <f t="shared" si="67"/>
        <v>정상</v>
      </c>
      <c r="P2079" t="str">
        <f t="shared" si="68"/>
        <v>엠피송내</v>
      </c>
      <c r="Q2079" t="s">
        <v>1954</v>
      </c>
      <c r="R2079"/>
      <c r="S2079"/>
      <c r="T2079"/>
      <c r="U2079"/>
      <c r="V2079"/>
      <c r="W2079" t="s">
        <v>1958</v>
      </c>
      <c r="X2079"/>
    </row>
    <row r="2080" spans="1:24">
      <c r="A2080" t="s">
        <v>2831</v>
      </c>
      <c r="B2080"/>
      <c r="C2080"/>
      <c r="D2080" t="s">
        <v>3065</v>
      </c>
      <c r="E2080" t="s">
        <v>2497</v>
      </c>
      <c r="F2080" t="s">
        <v>3231</v>
      </c>
      <c r="G2080" t="s">
        <v>3238</v>
      </c>
      <c r="H2080">
        <v>15000</v>
      </c>
      <c r="I2080" t="s">
        <v>3255</v>
      </c>
      <c r="J2080" s="1">
        <v>44183</v>
      </c>
      <c r="K2080" s="1">
        <v>44183</v>
      </c>
      <c r="L2080">
        <v>20206792094</v>
      </c>
      <c r="M2080" t="s">
        <v>3863</v>
      </c>
      <c r="N2080" s="1">
        <v>44196</v>
      </c>
      <c r="O2080" t="str">
        <f t="shared" si="67"/>
        <v>정상</v>
      </c>
      <c r="P2080" t="str">
        <f t="shared" si="68"/>
        <v>엠피성공</v>
      </c>
      <c r="Q2080" t="s">
        <v>1954</v>
      </c>
      <c r="R2080"/>
      <c r="S2080"/>
      <c r="T2080"/>
      <c r="U2080"/>
      <c r="V2080"/>
      <c r="W2080" t="s">
        <v>1960</v>
      </c>
      <c r="X2080"/>
    </row>
    <row r="2081" spans="1:24">
      <c r="A2081" t="s">
        <v>2831</v>
      </c>
      <c r="B2081"/>
      <c r="C2081"/>
      <c r="D2081" t="s">
        <v>2249</v>
      </c>
      <c r="E2081" t="s">
        <v>3137</v>
      </c>
      <c r="F2081" t="s">
        <v>3232</v>
      </c>
      <c r="G2081" t="s">
        <v>3238</v>
      </c>
      <c r="H2081">
        <v>21200</v>
      </c>
      <c r="I2081" t="s">
        <v>3255</v>
      </c>
      <c r="J2081" s="1">
        <v>44183</v>
      </c>
      <c r="K2081" s="1">
        <v>44183</v>
      </c>
      <c r="L2081">
        <v>20206794340</v>
      </c>
      <c r="M2081" t="s">
        <v>3863</v>
      </c>
      <c r="N2081" s="1">
        <v>44196</v>
      </c>
      <c r="O2081" t="str">
        <f t="shared" si="67"/>
        <v>정상</v>
      </c>
      <c r="P2081" t="str">
        <f t="shared" si="68"/>
        <v>엠피성공</v>
      </c>
      <c r="Q2081" t="s">
        <v>1954</v>
      </c>
      <c r="R2081"/>
      <c r="S2081"/>
      <c r="T2081"/>
      <c r="U2081"/>
      <c r="V2081"/>
      <c r="W2081" t="s">
        <v>1958</v>
      </c>
      <c r="X2081"/>
    </row>
    <row r="2082" spans="1:24">
      <c r="A2082" t="s">
        <v>2829</v>
      </c>
      <c r="B2082" t="s">
        <v>2865</v>
      </c>
      <c r="C2082" t="s">
        <v>2916</v>
      </c>
      <c r="D2082" t="s">
        <v>3053</v>
      </c>
      <c r="E2082" t="s">
        <v>3136</v>
      </c>
      <c r="F2082" t="s">
        <v>2177</v>
      </c>
      <c r="G2082" t="s">
        <v>3238</v>
      </c>
      <c r="H2082">
        <v>50160</v>
      </c>
      <c r="I2082" t="s">
        <v>3255</v>
      </c>
      <c r="J2082" s="1">
        <v>44183</v>
      </c>
      <c r="K2082" s="1">
        <v>44183</v>
      </c>
      <c r="L2082">
        <v>20206806354</v>
      </c>
      <c r="M2082" t="s">
        <v>3864</v>
      </c>
      <c r="N2082" s="1">
        <v>44196</v>
      </c>
      <c r="O2082" t="str">
        <f t="shared" si="67"/>
        <v>정상</v>
      </c>
      <c r="P2082" t="s">
        <v>984</v>
      </c>
      <c r="Q2082" t="s">
        <v>1954</v>
      </c>
      <c r="R2082"/>
      <c r="S2082"/>
      <c r="T2082"/>
      <c r="U2082"/>
      <c r="V2082"/>
      <c r="W2082" t="s">
        <v>1958</v>
      </c>
      <c r="X2082"/>
    </row>
    <row r="2083" spans="1:24">
      <c r="A2083" t="s">
        <v>2820</v>
      </c>
      <c r="B2083" t="s">
        <v>2859</v>
      </c>
      <c r="C2083" t="s">
        <v>2229</v>
      </c>
      <c r="D2083" t="s">
        <v>2015</v>
      </c>
      <c r="E2083" t="s">
        <v>2559</v>
      </c>
      <c r="F2083" t="s">
        <v>3236</v>
      </c>
      <c r="G2083" t="s">
        <v>3240</v>
      </c>
      <c r="H2083">
        <v>53000</v>
      </c>
      <c r="I2083" t="s">
        <v>3255</v>
      </c>
      <c r="J2083" s="1">
        <v>44183</v>
      </c>
      <c r="K2083" s="1">
        <v>44183</v>
      </c>
      <c r="L2083">
        <v>320203099768</v>
      </c>
      <c r="M2083" t="s">
        <v>3863</v>
      </c>
      <c r="N2083" s="1">
        <v>44196</v>
      </c>
      <c r="O2083" t="str">
        <f t="shared" si="67"/>
        <v>정상</v>
      </c>
      <c r="P2083" t="str">
        <f t="shared" si="68"/>
        <v>엠피조은</v>
      </c>
      <c r="Q2083" t="s">
        <v>1954</v>
      </c>
      <c r="R2083"/>
      <c r="S2083"/>
      <c r="T2083"/>
      <c r="U2083"/>
      <c r="V2083"/>
      <c r="W2083" t="s">
        <v>3870</v>
      </c>
      <c r="X2083" s="1">
        <v>47835</v>
      </c>
    </row>
    <row r="2084" spans="1:24">
      <c r="A2084" t="s">
        <v>2820</v>
      </c>
      <c r="B2084" t="s">
        <v>2859</v>
      </c>
      <c r="C2084" t="s">
        <v>2229</v>
      </c>
      <c r="D2084" t="s">
        <v>2015</v>
      </c>
      <c r="E2084" t="s">
        <v>3144</v>
      </c>
      <c r="F2084" t="s">
        <v>3236</v>
      </c>
      <c r="G2084" t="s">
        <v>3240</v>
      </c>
      <c r="H2084">
        <v>53310</v>
      </c>
      <c r="I2084" t="s">
        <v>3255</v>
      </c>
      <c r="J2084" s="1">
        <v>44183</v>
      </c>
      <c r="K2084" s="1">
        <v>44183</v>
      </c>
      <c r="L2084" t="s">
        <v>3491</v>
      </c>
      <c r="M2084" t="s">
        <v>3866</v>
      </c>
      <c r="N2084" s="1">
        <v>44196</v>
      </c>
      <c r="O2084" t="str">
        <f t="shared" si="67"/>
        <v>정상</v>
      </c>
      <c r="P2084" t="str">
        <f t="shared" si="68"/>
        <v>엠피조은</v>
      </c>
      <c r="Q2084" t="s">
        <v>1954</v>
      </c>
      <c r="R2084"/>
      <c r="S2084"/>
      <c r="T2084"/>
      <c r="U2084"/>
      <c r="V2084"/>
      <c r="W2084" t="s">
        <v>1958</v>
      </c>
      <c r="X2084" s="1">
        <v>51488</v>
      </c>
    </row>
    <row r="2085" spans="1:24">
      <c r="A2085" t="s">
        <v>2819</v>
      </c>
      <c r="B2085" t="s">
        <v>2848</v>
      </c>
      <c r="C2085" t="s">
        <v>2889</v>
      </c>
      <c r="D2085" t="s">
        <v>2999</v>
      </c>
      <c r="E2085" t="s">
        <v>3150</v>
      </c>
      <c r="F2085" t="s">
        <v>3232</v>
      </c>
      <c r="G2085" t="s">
        <v>3238</v>
      </c>
      <c r="H2085">
        <v>33450</v>
      </c>
      <c r="I2085" t="s">
        <v>3255</v>
      </c>
      <c r="J2085" s="1">
        <v>44182</v>
      </c>
      <c r="K2085" s="1">
        <v>44182</v>
      </c>
      <c r="L2085" t="s">
        <v>3492</v>
      </c>
      <c r="M2085" t="s">
        <v>3863</v>
      </c>
      <c r="N2085" s="1">
        <v>44196</v>
      </c>
      <c r="O2085" t="str">
        <f t="shared" si="67"/>
        <v>정상</v>
      </c>
      <c r="P2085" t="str">
        <f t="shared" si="68"/>
        <v>엠피의정부</v>
      </c>
      <c r="Q2085" t="s">
        <v>1954</v>
      </c>
      <c r="R2085"/>
      <c r="S2085"/>
      <c r="T2085"/>
      <c r="U2085"/>
      <c r="V2085"/>
      <c r="W2085" t="s">
        <v>1958</v>
      </c>
      <c r="X2085"/>
    </row>
    <row r="2086" spans="1:24">
      <c r="A2086" t="s">
        <v>2813</v>
      </c>
      <c r="B2086"/>
      <c r="C2086"/>
      <c r="D2086" t="s">
        <v>2000</v>
      </c>
      <c r="E2086" t="s">
        <v>3151</v>
      </c>
      <c r="F2086" t="s">
        <v>3231</v>
      </c>
      <c r="G2086" t="s">
        <v>3238</v>
      </c>
      <c r="H2086">
        <v>19000</v>
      </c>
      <c r="I2086" t="s">
        <v>3255</v>
      </c>
      <c r="J2086" s="1">
        <v>44182</v>
      </c>
      <c r="K2086" s="1">
        <v>44182</v>
      </c>
      <c r="L2086" t="s">
        <v>3493</v>
      </c>
      <c r="M2086" t="s">
        <v>3863</v>
      </c>
      <c r="N2086" s="1">
        <v>44196</v>
      </c>
      <c r="O2086" t="str">
        <f t="shared" si="67"/>
        <v>정상</v>
      </c>
      <c r="P2086" t="str">
        <f t="shared" si="68"/>
        <v>엠피송내</v>
      </c>
      <c r="Q2086" t="s">
        <v>1954</v>
      </c>
      <c r="R2086"/>
      <c r="S2086"/>
      <c r="T2086"/>
      <c r="U2086"/>
      <c r="V2086"/>
      <c r="W2086" t="s">
        <v>1958</v>
      </c>
      <c r="X2086"/>
    </row>
    <row r="2087" spans="1:24">
      <c r="A2087" t="s">
        <v>2819</v>
      </c>
      <c r="B2087" t="s">
        <v>2848</v>
      </c>
      <c r="C2087" t="s">
        <v>2237</v>
      </c>
      <c r="D2087" t="s">
        <v>3066</v>
      </c>
      <c r="E2087" t="s">
        <v>3126</v>
      </c>
      <c r="F2087" t="s">
        <v>3231</v>
      </c>
      <c r="G2087" t="s">
        <v>3238</v>
      </c>
      <c r="H2087">
        <v>24000</v>
      </c>
      <c r="I2087" t="s">
        <v>3255</v>
      </c>
      <c r="J2087" s="1">
        <v>44182</v>
      </c>
      <c r="K2087" s="1">
        <v>44182</v>
      </c>
      <c r="L2087" t="s">
        <v>3494</v>
      </c>
      <c r="M2087" t="s">
        <v>3863</v>
      </c>
      <c r="N2087" s="1">
        <v>44196</v>
      </c>
      <c r="O2087" t="str">
        <f t="shared" si="67"/>
        <v>정상</v>
      </c>
      <c r="P2087" t="str">
        <f t="shared" si="68"/>
        <v>엠피의정부</v>
      </c>
      <c r="Q2087" t="s">
        <v>1954</v>
      </c>
      <c r="R2087"/>
      <c r="S2087"/>
      <c r="T2087"/>
      <c r="U2087"/>
      <c r="V2087"/>
      <c r="W2087" t="s">
        <v>1958</v>
      </c>
      <c r="X2087"/>
    </row>
    <row r="2088" spans="1:24">
      <c r="A2088" t="s">
        <v>2813</v>
      </c>
      <c r="B2088"/>
      <c r="C2088"/>
      <c r="D2088" t="s">
        <v>2000</v>
      </c>
      <c r="E2088" t="s">
        <v>2597</v>
      </c>
      <c r="F2088" t="s">
        <v>2177</v>
      </c>
      <c r="G2088" t="s">
        <v>3239</v>
      </c>
      <c r="H2088">
        <v>13380</v>
      </c>
      <c r="I2088" t="s">
        <v>3255</v>
      </c>
      <c r="J2088" s="1">
        <v>44182</v>
      </c>
      <c r="K2088" s="1">
        <v>44182</v>
      </c>
      <c r="L2088" t="s">
        <v>3495</v>
      </c>
      <c r="M2088" t="s">
        <v>3865</v>
      </c>
      <c r="N2088" s="1">
        <v>44196</v>
      </c>
      <c r="O2088" t="str">
        <f t="shared" si="67"/>
        <v>정상</v>
      </c>
      <c r="P2088" t="str">
        <f t="shared" si="68"/>
        <v>엠피송내</v>
      </c>
      <c r="Q2088" t="s">
        <v>1954</v>
      </c>
      <c r="R2088"/>
      <c r="S2088"/>
      <c r="T2088"/>
      <c r="U2088"/>
      <c r="V2088"/>
      <c r="W2088" t="s">
        <v>1958</v>
      </c>
      <c r="X2088"/>
    </row>
    <row r="2089" spans="1:24">
      <c r="A2089" t="s">
        <v>2814</v>
      </c>
      <c r="B2089" t="s">
        <v>2848</v>
      </c>
      <c r="C2089" t="s">
        <v>2237</v>
      </c>
      <c r="D2089" t="s">
        <v>1997</v>
      </c>
      <c r="E2089" t="s">
        <v>3199</v>
      </c>
      <c r="F2089" t="s">
        <v>3234</v>
      </c>
      <c r="G2089" t="s">
        <v>3238</v>
      </c>
      <c r="H2089">
        <v>28000</v>
      </c>
      <c r="I2089" t="s">
        <v>3255</v>
      </c>
      <c r="J2089" s="1">
        <v>44182</v>
      </c>
      <c r="K2089" s="1">
        <v>44182</v>
      </c>
      <c r="L2089" t="s">
        <v>3496</v>
      </c>
      <c r="M2089" t="s">
        <v>3863</v>
      </c>
      <c r="N2089" s="1">
        <v>44196</v>
      </c>
      <c r="O2089" t="str">
        <f t="shared" si="67"/>
        <v>정상</v>
      </c>
      <c r="P2089" t="str">
        <f t="shared" si="68"/>
        <v>엠피의정부</v>
      </c>
      <c r="Q2089" t="s">
        <v>1954</v>
      </c>
      <c r="R2089"/>
      <c r="S2089"/>
      <c r="T2089"/>
      <c r="U2089"/>
      <c r="V2089"/>
      <c r="W2089" t="s">
        <v>1960</v>
      </c>
      <c r="X2089"/>
    </row>
    <row r="2090" spans="1:24">
      <c r="A2090" t="s">
        <v>2813</v>
      </c>
      <c r="B2090"/>
      <c r="C2090"/>
      <c r="D2090" t="s">
        <v>2990</v>
      </c>
      <c r="E2090" t="s">
        <v>2532</v>
      </c>
      <c r="F2090" t="s">
        <v>3230</v>
      </c>
      <c r="G2090" t="s">
        <v>3238</v>
      </c>
      <c r="H2090">
        <v>55570</v>
      </c>
      <c r="I2090" t="s">
        <v>3255</v>
      </c>
      <c r="J2090" s="1">
        <v>44182</v>
      </c>
      <c r="K2090" s="1">
        <v>44182</v>
      </c>
      <c r="L2090" t="s">
        <v>3497</v>
      </c>
      <c r="M2090" t="s">
        <v>3865</v>
      </c>
      <c r="N2090" s="1">
        <v>44196</v>
      </c>
      <c r="O2090" t="str">
        <f t="shared" si="67"/>
        <v>정상</v>
      </c>
      <c r="P2090" t="str">
        <f t="shared" si="68"/>
        <v>엠피송내</v>
      </c>
      <c r="Q2090" t="s">
        <v>1954</v>
      </c>
      <c r="R2090"/>
      <c r="S2090"/>
      <c r="T2090"/>
      <c r="U2090"/>
      <c r="V2090"/>
      <c r="W2090" t="s">
        <v>3870</v>
      </c>
      <c r="X2090"/>
    </row>
    <row r="2091" spans="1:24">
      <c r="A2091" t="s">
        <v>2818</v>
      </c>
      <c r="B2091" t="s">
        <v>2857</v>
      </c>
      <c r="C2091" t="s">
        <v>2891</v>
      </c>
      <c r="D2091" t="s">
        <v>3045</v>
      </c>
      <c r="E2091" t="s">
        <v>3179</v>
      </c>
      <c r="F2091" t="s">
        <v>3233</v>
      </c>
      <c r="G2091" t="s">
        <v>3238</v>
      </c>
      <c r="H2091">
        <v>10080</v>
      </c>
      <c r="I2091" t="s">
        <v>3255</v>
      </c>
      <c r="J2091" s="1">
        <v>44182</v>
      </c>
      <c r="K2091" s="1">
        <v>44182</v>
      </c>
      <c r="L2091" t="s">
        <v>3498</v>
      </c>
      <c r="M2091" t="s">
        <v>3865</v>
      </c>
      <c r="N2091" s="1">
        <v>44196</v>
      </c>
      <c r="O2091" t="str">
        <f t="shared" si="67"/>
        <v>정상</v>
      </c>
      <c r="P2091" t="str">
        <f t="shared" si="68"/>
        <v>엠피성공</v>
      </c>
      <c r="Q2091" t="s">
        <v>1954</v>
      </c>
      <c r="R2091"/>
      <c r="S2091"/>
      <c r="T2091"/>
      <c r="U2091"/>
      <c r="V2091"/>
      <c r="W2091" t="s">
        <v>3870</v>
      </c>
      <c r="X2091"/>
    </row>
    <row r="2092" spans="1:24">
      <c r="A2092" t="s">
        <v>2816</v>
      </c>
      <c r="B2092" t="s">
        <v>2851</v>
      </c>
      <c r="C2092" t="s">
        <v>2938</v>
      </c>
      <c r="D2092" t="s">
        <v>3067</v>
      </c>
      <c r="E2092" t="s">
        <v>2498</v>
      </c>
      <c r="F2092" t="s">
        <v>3236</v>
      </c>
      <c r="G2092" t="s">
        <v>3238</v>
      </c>
      <c r="H2092">
        <v>19300</v>
      </c>
      <c r="I2092" t="s">
        <v>3255</v>
      </c>
      <c r="J2092" s="1">
        <v>44182</v>
      </c>
      <c r="K2092" s="1">
        <v>44182</v>
      </c>
      <c r="L2092">
        <v>20206771536</v>
      </c>
      <c r="M2092" t="s">
        <v>3863</v>
      </c>
      <c r="N2092" s="1">
        <v>44196</v>
      </c>
      <c r="O2092" t="str">
        <f t="shared" si="67"/>
        <v>정상</v>
      </c>
      <c r="P2092" t="s">
        <v>6832</v>
      </c>
      <c r="Q2092" t="s">
        <v>1954</v>
      </c>
      <c r="R2092"/>
      <c r="S2092"/>
      <c r="T2092"/>
      <c r="U2092"/>
      <c r="V2092"/>
      <c r="W2092" t="s">
        <v>3870</v>
      </c>
      <c r="X2092"/>
    </row>
    <row r="2093" spans="1:24">
      <c r="A2093" t="s">
        <v>2831</v>
      </c>
      <c r="B2093"/>
      <c r="C2093"/>
      <c r="D2093" t="s">
        <v>3065</v>
      </c>
      <c r="E2093" t="s">
        <v>2499</v>
      </c>
      <c r="F2093" t="s">
        <v>3237</v>
      </c>
      <c r="G2093" t="s">
        <v>3239</v>
      </c>
      <c r="H2093">
        <v>11789</v>
      </c>
      <c r="I2093" t="s">
        <v>3255</v>
      </c>
      <c r="J2093" s="1">
        <v>44182</v>
      </c>
      <c r="K2093" s="1">
        <v>44182</v>
      </c>
      <c r="L2093">
        <v>20206762053</v>
      </c>
      <c r="M2093" t="s">
        <v>3863</v>
      </c>
      <c r="N2093" s="1">
        <v>44196</v>
      </c>
      <c r="O2093" t="str">
        <f t="shared" si="67"/>
        <v>정상</v>
      </c>
      <c r="P2093" t="str">
        <f t="shared" si="68"/>
        <v>엠피성공</v>
      </c>
      <c r="Q2093" t="s">
        <v>1954</v>
      </c>
      <c r="R2093"/>
      <c r="S2093"/>
      <c r="T2093"/>
      <c r="U2093"/>
      <c r="V2093"/>
      <c r="W2093" t="s">
        <v>1958</v>
      </c>
      <c r="X2093"/>
    </row>
    <row r="2094" spans="1:24">
      <c r="A2094" t="s">
        <v>2830</v>
      </c>
      <c r="B2094" t="s">
        <v>2847</v>
      </c>
      <c r="C2094" t="s">
        <v>2929</v>
      </c>
      <c r="D2094" t="s">
        <v>3068</v>
      </c>
      <c r="E2094" t="s">
        <v>2529</v>
      </c>
      <c r="F2094" t="s">
        <v>2177</v>
      </c>
      <c r="G2094" t="s">
        <v>3243</v>
      </c>
      <c r="H2094">
        <v>30000</v>
      </c>
      <c r="I2094" t="s">
        <v>3255</v>
      </c>
      <c r="J2094" s="1">
        <v>44182</v>
      </c>
      <c r="K2094" s="1">
        <v>44182</v>
      </c>
      <c r="L2094">
        <v>20206776955</v>
      </c>
      <c r="M2094" t="s">
        <v>3864</v>
      </c>
      <c r="N2094" s="1">
        <v>44196</v>
      </c>
      <c r="O2094" t="str">
        <f t="shared" si="67"/>
        <v>정상</v>
      </c>
      <c r="P2094" t="str">
        <f t="shared" si="68"/>
        <v>엠피상동</v>
      </c>
      <c r="Q2094" t="s">
        <v>1954</v>
      </c>
      <c r="R2094"/>
      <c r="S2094"/>
      <c r="T2094"/>
      <c r="U2094"/>
      <c r="V2094"/>
      <c r="W2094" t="s">
        <v>1958</v>
      </c>
      <c r="X2094"/>
    </row>
    <row r="2095" spans="1:24">
      <c r="A2095" t="s">
        <v>2810</v>
      </c>
      <c r="B2095" t="s">
        <v>2846</v>
      </c>
      <c r="C2095" t="s">
        <v>2364</v>
      </c>
      <c r="D2095" t="s">
        <v>2113</v>
      </c>
      <c r="E2095" t="s">
        <v>2497</v>
      </c>
      <c r="F2095" t="s">
        <v>3235</v>
      </c>
      <c r="G2095" t="s">
        <v>3238</v>
      </c>
      <c r="H2095">
        <v>25000</v>
      </c>
      <c r="I2095" t="s">
        <v>3255</v>
      </c>
      <c r="J2095" s="1">
        <v>44182</v>
      </c>
      <c r="K2095" s="1">
        <v>44182</v>
      </c>
      <c r="L2095">
        <v>20206774674</v>
      </c>
      <c r="M2095" t="s">
        <v>3863</v>
      </c>
      <c r="N2095" s="1">
        <v>44196</v>
      </c>
      <c r="O2095" t="str">
        <f t="shared" si="67"/>
        <v>정상</v>
      </c>
      <c r="P2095" t="str">
        <f t="shared" si="68"/>
        <v>엠피송내</v>
      </c>
      <c r="Q2095" t="s">
        <v>1954</v>
      </c>
      <c r="R2095"/>
      <c r="S2095"/>
      <c r="T2095"/>
      <c r="U2095"/>
      <c r="V2095"/>
      <c r="W2095" t="s">
        <v>3870</v>
      </c>
      <c r="X2095"/>
    </row>
    <row r="2096" spans="1:24">
      <c r="A2096" t="s">
        <v>2813</v>
      </c>
      <c r="B2096" t="s">
        <v>2846</v>
      </c>
      <c r="C2096" t="s">
        <v>2364</v>
      </c>
      <c r="D2096" t="s">
        <v>2070</v>
      </c>
      <c r="E2096" t="s">
        <v>2573</v>
      </c>
      <c r="F2096" t="s">
        <v>3231</v>
      </c>
      <c r="G2096" t="s">
        <v>3243</v>
      </c>
      <c r="H2096">
        <v>22411</v>
      </c>
      <c r="I2096" t="s">
        <v>3255</v>
      </c>
      <c r="J2096" s="1">
        <v>44182</v>
      </c>
      <c r="K2096" s="1">
        <v>44182</v>
      </c>
      <c r="L2096">
        <v>20206773246</v>
      </c>
      <c r="M2096" t="s">
        <v>3863</v>
      </c>
      <c r="N2096" s="1">
        <v>44196</v>
      </c>
      <c r="O2096" t="str">
        <f t="shared" si="67"/>
        <v>정상</v>
      </c>
      <c r="P2096" t="str">
        <f t="shared" si="68"/>
        <v>엠피송내</v>
      </c>
      <c r="Q2096" t="s">
        <v>1954</v>
      </c>
      <c r="R2096"/>
      <c r="S2096"/>
      <c r="T2096"/>
      <c r="U2096"/>
      <c r="V2096"/>
      <c r="W2096" t="s">
        <v>1958</v>
      </c>
      <c r="X2096"/>
    </row>
    <row r="2097" spans="1:24">
      <c r="A2097" t="s">
        <v>2813</v>
      </c>
      <c r="B2097" t="s">
        <v>2846</v>
      </c>
      <c r="C2097" t="s">
        <v>2364</v>
      </c>
      <c r="D2097" t="s">
        <v>2113</v>
      </c>
      <c r="E2097" t="s">
        <v>3171</v>
      </c>
      <c r="F2097" t="s">
        <v>3232</v>
      </c>
      <c r="G2097" t="s">
        <v>3238</v>
      </c>
      <c r="H2097">
        <v>51030</v>
      </c>
      <c r="I2097" t="s">
        <v>3255</v>
      </c>
      <c r="J2097" s="1">
        <v>44182</v>
      </c>
      <c r="K2097" s="1">
        <v>44182</v>
      </c>
      <c r="L2097">
        <v>20206778727</v>
      </c>
      <c r="M2097" t="s">
        <v>3865</v>
      </c>
      <c r="N2097" s="1">
        <v>44196</v>
      </c>
      <c r="O2097" t="str">
        <f t="shared" si="67"/>
        <v>정상</v>
      </c>
      <c r="P2097" t="str">
        <f t="shared" si="68"/>
        <v>엠피송내</v>
      </c>
      <c r="Q2097" t="s">
        <v>1954</v>
      </c>
      <c r="R2097"/>
      <c r="S2097"/>
      <c r="T2097"/>
      <c r="U2097"/>
      <c r="V2097"/>
      <c r="W2097" t="s">
        <v>1958</v>
      </c>
      <c r="X2097"/>
    </row>
    <row r="2098" spans="1:24">
      <c r="A2098" t="s">
        <v>2813</v>
      </c>
      <c r="B2098" t="s">
        <v>2846</v>
      </c>
      <c r="C2098" t="s">
        <v>2364</v>
      </c>
      <c r="D2098" t="s">
        <v>2113</v>
      </c>
      <c r="E2098" t="s">
        <v>3136</v>
      </c>
      <c r="F2098" t="s">
        <v>3231</v>
      </c>
      <c r="G2098" t="s">
        <v>3238</v>
      </c>
      <c r="H2098">
        <v>100000</v>
      </c>
      <c r="I2098" t="s">
        <v>3255</v>
      </c>
      <c r="J2098" s="1">
        <v>44182</v>
      </c>
      <c r="K2098" s="1">
        <v>44182</v>
      </c>
      <c r="L2098">
        <v>20206774591</v>
      </c>
      <c r="M2098" t="s">
        <v>3866</v>
      </c>
      <c r="N2098" s="1">
        <v>44196</v>
      </c>
      <c r="O2098" t="str">
        <f t="shared" si="67"/>
        <v>정상</v>
      </c>
      <c r="P2098" t="str">
        <f t="shared" si="68"/>
        <v>엠피송내</v>
      </c>
      <c r="Q2098" t="s">
        <v>1954</v>
      </c>
      <c r="R2098"/>
      <c r="S2098"/>
      <c r="T2098"/>
      <c r="U2098"/>
      <c r="V2098"/>
      <c r="W2098" t="s">
        <v>1958</v>
      </c>
      <c r="X2098"/>
    </row>
    <row r="2099" spans="1:24">
      <c r="A2099" t="s">
        <v>2810</v>
      </c>
      <c r="B2099" t="s">
        <v>2846</v>
      </c>
      <c r="C2099" t="s">
        <v>2364</v>
      </c>
      <c r="D2099" t="s">
        <v>2070</v>
      </c>
      <c r="E2099" t="s">
        <v>2497</v>
      </c>
      <c r="F2099" t="s">
        <v>3234</v>
      </c>
      <c r="G2099" t="s">
        <v>3238</v>
      </c>
      <c r="H2099">
        <v>20000</v>
      </c>
      <c r="I2099" t="s">
        <v>3255</v>
      </c>
      <c r="J2099" s="1">
        <v>44182</v>
      </c>
      <c r="K2099" s="1">
        <v>44182</v>
      </c>
      <c r="L2099">
        <v>20206777564</v>
      </c>
      <c r="M2099" t="s">
        <v>3863</v>
      </c>
      <c r="N2099" s="1">
        <v>44196</v>
      </c>
      <c r="O2099" t="str">
        <f t="shared" si="67"/>
        <v>정상</v>
      </c>
      <c r="P2099" t="str">
        <f t="shared" si="68"/>
        <v>엠피송내</v>
      </c>
      <c r="Q2099" t="s">
        <v>3869</v>
      </c>
      <c r="R2099"/>
      <c r="S2099"/>
      <c r="T2099"/>
      <c r="U2099"/>
      <c r="V2099"/>
      <c r="W2099" t="s">
        <v>1958</v>
      </c>
      <c r="X2099"/>
    </row>
    <row r="2100" spans="1:24">
      <c r="A2100" t="s">
        <v>2837</v>
      </c>
      <c r="B2100" t="s">
        <v>2879</v>
      </c>
      <c r="C2100"/>
      <c r="D2100" t="s">
        <v>3069</v>
      </c>
      <c r="E2100" t="s">
        <v>2559</v>
      </c>
      <c r="F2100" t="s">
        <v>3230</v>
      </c>
      <c r="G2100" t="s">
        <v>3239</v>
      </c>
      <c r="H2100">
        <v>66560</v>
      </c>
      <c r="I2100" t="s">
        <v>3256</v>
      </c>
      <c r="J2100" s="1">
        <v>44182</v>
      </c>
      <c r="K2100" s="1">
        <v>44188</v>
      </c>
      <c r="L2100">
        <v>320203095687</v>
      </c>
      <c r="M2100" t="s">
        <v>3863</v>
      </c>
      <c r="N2100" s="1">
        <v>44196</v>
      </c>
      <c r="O2100" t="str">
        <f t="shared" si="67"/>
        <v>철회</v>
      </c>
      <c r="P2100" t="s">
        <v>987</v>
      </c>
      <c r="Q2100" t="s">
        <v>1954</v>
      </c>
      <c r="R2100"/>
      <c r="S2100"/>
      <c r="T2100"/>
      <c r="U2100"/>
      <c r="V2100"/>
      <c r="W2100" t="s">
        <v>1958</v>
      </c>
      <c r="X2100" s="1">
        <v>49660</v>
      </c>
    </row>
    <row r="2101" spans="1:24">
      <c r="A2101" t="s">
        <v>2819</v>
      </c>
      <c r="B2101" t="s">
        <v>2848</v>
      </c>
      <c r="C2101" t="s">
        <v>2889</v>
      </c>
      <c r="D2101" t="s">
        <v>2061</v>
      </c>
      <c r="E2101" t="s">
        <v>2139</v>
      </c>
      <c r="F2101" t="s">
        <v>2177</v>
      </c>
      <c r="G2101" t="s">
        <v>3238</v>
      </c>
      <c r="H2101">
        <v>106550</v>
      </c>
      <c r="I2101" t="s">
        <v>3255</v>
      </c>
      <c r="J2101" s="1">
        <v>44182</v>
      </c>
      <c r="K2101" s="1">
        <v>44182</v>
      </c>
      <c r="L2101">
        <v>320203091675</v>
      </c>
      <c r="M2101" t="s">
        <v>3863</v>
      </c>
      <c r="N2101" s="1">
        <v>44196</v>
      </c>
      <c r="O2101" t="str">
        <f t="shared" si="67"/>
        <v>정상</v>
      </c>
      <c r="P2101" t="str">
        <f t="shared" si="68"/>
        <v>엠피의정부</v>
      </c>
      <c r="Q2101" t="s">
        <v>1954</v>
      </c>
      <c r="R2101"/>
      <c r="S2101"/>
      <c r="T2101"/>
      <c r="U2101"/>
      <c r="V2101"/>
      <c r="W2101" t="s">
        <v>1958</v>
      </c>
      <c r="X2101" s="1">
        <v>51487</v>
      </c>
    </row>
    <row r="2102" spans="1:24">
      <c r="A2102" t="s">
        <v>2838</v>
      </c>
      <c r="B2102" t="s">
        <v>2865</v>
      </c>
      <c r="C2102"/>
      <c r="D2102" t="s">
        <v>2099</v>
      </c>
      <c r="E2102" t="s">
        <v>2636</v>
      </c>
      <c r="F2102" t="s">
        <v>3232</v>
      </c>
      <c r="G2102" t="s">
        <v>3241</v>
      </c>
      <c r="H2102">
        <v>76100</v>
      </c>
      <c r="I2102" t="s">
        <v>3255</v>
      </c>
      <c r="J2102" s="1">
        <v>44182</v>
      </c>
      <c r="K2102" s="1">
        <v>44182</v>
      </c>
      <c r="L2102">
        <v>3190797035891</v>
      </c>
      <c r="M2102" t="s">
        <v>3863</v>
      </c>
      <c r="N2102" s="1">
        <v>44196</v>
      </c>
      <c r="O2102" t="str">
        <f t="shared" si="67"/>
        <v>정상</v>
      </c>
      <c r="P2102" t="str">
        <f t="shared" si="68"/>
        <v>엠피제이엔제이</v>
      </c>
      <c r="Q2102" t="s">
        <v>1954</v>
      </c>
      <c r="R2102"/>
      <c r="S2102"/>
      <c r="T2102"/>
      <c r="U2102"/>
      <c r="V2102"/>
      <c r="W2102" t="s">
        <v>3870</v>
      </c>
      <c r="X2102" s="1">
        <v>72306</v>
      </c>
    </row>
    <row r="2103" spans="1:24">
      <c r="A2103" t="s">
        <v>2209</v>
      </c>
      <c r="B2103" t="s">
        <v>2860</v>
      </c>
      <c r="C2103" t="s">
        <v>2239</v>
      </c>
      <c r="D2103" t="s">
        <v>2462</v>
      </c>
      <c r="E2103" t="s">
        <v>2512</v>
      </c>
      <c r="F2103" t="s">
        <v>3235</v>
      </c>
      <c r="G2103" t="s">
        <v>3241</v>
      </c>
      <c r="H2103">
        <v>10300</v>
      </c>
      <c r="I2103" t="s">
        <v>3255</v>
      </c>
      <c r="J2103" s="1">
        <v>44182</v>
      </c>
      <c r="K2103" s="1">
        <v>44182</v>
      </c>
      <c r="L2103" t="s">
        <v>3499</v>
      </c>
      <c r="M2103" t="s">
        <v>3863</v>
      </c>
      <c r="N2103" s="1">
        <v>44196</v>
      </c>
      <c r="O2103" t="str">
        <f t="shared" si="67"/>
        <v>정상</v>
      </c>
      <c r="P2103" t="str">
        <f t="shared" si="68"/>
        <v>엠피가온</v>
      </c>
      <c r="Q2103" t="s">
        <v>1954</v>
      </c>
      <c r="R2103"/>
      <c r="S2103"/>
      <c r="T2103"/>
      <c r="U2103"/>
      <c r="V2103"/>
      <c r="W2103" t="s">
        <v>1958</v>
      </c>
      <c r="X2103"/>
    </row>
    <row r="2104" spans="1:24">
      <c r="A2104" t="s">
        <v>2830</v>
      </c>
      <c r="B2104" t="s">
        <v>2847</v>
      </c>
      <c r="C2104" t="s">
        <v>2929</v>
      </c>
      <c r="D2104" t="s">
        <v>2106</v>
      </c>
      <c r="E2104" t="s">
        <v>3200</v>
      </c>
      <c r="F2104" t="s">
        <v>3237</v>
      </c>
      <c r="G2104" t="s">
        <v>3238</v>
      </c>
      <c r="H2104">
        <v>70000</v>
      </c>
      <c r="I2104" t="s">
        <v>3255</v>
      </c>
      <c r="J2104" s="1">
        <v>44182</v>
      </c>
      <c r="K2104" s="1">
        <v>44182</v>
      </c>
      <c r="L2104" t="s">
        <v>3500</v>
      </c>
      <c r="M2104" t="s">
        <v>3863</v>
      </c>
      <c r="N2104" s="1">
        <v>44196</v>
      </c>
      <c r="O2104" t="str">
        <f t="shared" si="67"/>
        <v>정상</v>
      </c>
      <c r="P2104" t="str">
        <f t="shared" si="68"/>
        <v>엠피상동</v>
      </c>
      <c r="Q2104" t="s">
        <v>1954</v>
      </c>
      <c r="R2104"/>
      <c r="S2104"/>
      <c r="T2104"/>
      <c r="U2104"/>
      <c r="V2104"/>
      <c r="W2104" t="s">
        <v>1958</v>
      </c>
      <c r="X2104"/>
    </row>
    <row r="2105" spans="1:24">
      <c r="A2105" t="s">
        <v>2827</v>
      </c>
      <c r="B2105" t="s">
        <v>2848</v>
      </c>
      <c r="C2105" t="s">
        <v>2237</v>
      </c>
      <c r="D2105" t="s">
        <v>3005</v>
      </c>
      <c r="E2105" t="s">
        <v>3160</v>
      </c>
      <c r="F2105" t="s">
        <v>3233</v>
      </c>
      <c r="G2105" t="s">
        <v>3238</v>
      </c>
      <c r="H2105">
        <v>90000</v>
      </c>
      <c r="I2105" t="s">
        <v>3255</v>
      </c>
      <c r="J2105" s="1">
        <v>44182</v>
      </c>
      <c r="K2105" s="1">
        <v>44182</v>
      </c>
      <c r="L2105" t="s">
        <v>3501</v>
      </c>
      <c r="M2105" t="s">
        <v>3863</v>
      </c>
      <c r="N2105" s="1">
        <v>44196</v>
      </c>
      <c r="O2105" t="str">
        <f t="shared" si="67"/>
        <v>정상</v>
      </c>
      <c r="P2105" t="str">
        <f t="shared" si="68"/>
        <v>엠피의정부</v>
      </c>
      <c r="Q2105" t="s">
        <v>1954</v>
      </c>
      <c r="R2105"/>
      <c r="S2105"/>
      <c r="T2105"/>
      <c r="U2105"/>
      <c r="V2105"/>
      <c r="W2105" t="s">
        <v>3870</v>
      </c>
      <c r="X2105"/>
    </row>
    <row r="2106" spans="1:24">
      <c r="A2106" t="s">
        <v>2814</v>
      </c>
      <c r="B2106" t="s">
        <v>2848</v>
      </c>
      <c r="C2106" t="s">
        <v>2939</v>
      </c>
      <c r="D2106" t="s">
        <v>1995</v>
      </c>
      <c r="E2106" t="s">
        <v>2539</v>
      </c>
      <c r="F2106" t="s">
        <v>3231</v>
      </c>
      <c r="G2106" t="s">
        <v>3240</v>
      </c>
      <c r="H2106">
        <v>97187</v>
      </c>
      <c r="I2106" t="s">
        <v>3255</v>
      </c>
      <c r="J2106" s="1">
        <v>44182</v>
      </c>
      <c r="K2106" s="1">
        <v>44182</v>
      </c>
      <c r="L2106" t="s">
        <v>3502</v>
      </c>
      <c r="M2106" t="s">
        <v>3864</v>
      </c>
      <c r="N2106" s="1">
        <v>44196</v>
      </c>
      <c r="O2106" t="str">
        <f t="shared" ref="O2106:O2169" si="69" xml:space="preserve"> IF(K2106&gt;N2106,W2106,I2106)</f>
        <v>정상</v>
      </c>
      <c r="P2106" t="str">
        <f t="shared" si="68"/>
        <v>엠피의정부</v>
      </c>
      <c r="Q2106" t="s">
        <v>1954</v>
      </c>
      <c r="R2106"/>
      <c r="S2106"/>
      <c r="T2106"/>
      <c r="U2106"/>
      <c r="V2106"/>
      <c r="W2106" t="s">
        <v>1958</v>
      </c>
      <c r="X2106"/>
    </row>
    <row r="2107" spans="1:24">
      <c r="A2107" t="s">
        <v>2814</v>
      </c>
      <c r="B2107" t="s">
        <v>2848</v>
      </c>
      <c r="C2107" t="s">
        <v>2889</v>
      </c>
      <c r="D2107" t="s">
        <v>2061</v>
      </c>
      <c r="E2107" t="s">
        <v>2625</v>
      </c>
      <c r="F2107" t="s">
        <v>3232</v>
      </c>
      <c r="G2107" t="s">
        <v>3238</v>
      </c>
      <c r="H2107">
        <v>63283</v>
      </c>
      <c r="I2107" t="s">
        <v>3255</v>
      </c>
      <c r="J2107" s="1">
        <v>44182</v>
      </c>
      <c r="K2107" s="1">
        <v>44182</v>
      </c>
      <c r="L2107">
        <v>42042163050000</v>
      </c>
      <c r="M2107" t="s">
        <v>3863</v>
      </c>
      <c r="N2107" s="1">
        <v>44196</v>
      </c>
      <c r="O2107" t="str">
        <f t="shared" si="69"/>
        <v>정상</v>
      </c>
      <c r="P2107" t="str">
        <f t="shared" si="68"/>
        <v>엠피의정부</v>
      </c>
      <c r="Q2107" t="s">
        <v>1954</v>
      </c>
      <c r="R2107"/>
      <c r="S2107"/>
      <c r="T2107"/>
      <c r="U2107"/>
      <c r="V2107"/>
      <c r="W2107" t="s">
        <v>1958</v>
      </c>
      <c r="X2107"/>
    </row>
    <row r="2108" spans="1:24">
      <c r="A2108" t="s">
        <v>2817</v>
      </c>
      <c r="B2108" t="s">
        <v>2852</v>
      </c>
      <c r="C2108" t="s">
        <v>2346</v>
      </c>
      <c r="D2108" t="s">
        <v>2135</v>
      </c>
      <c r="E2108" t="s">
        <v>3143</v>
      </c>
      <c r="F2108" t="s">
        <v>3231</v>
      </c>
      <c r="G2108" t="s">
        <v>3243</v>
      </c>
      <c r="H2108">
        <v>10000</v>
      </c>
      <c r="I2108" t="s">
        <v>3255</v>
      </c>
      <c r="J2108" s="1">
        <v>44182</v>
      </c>
      <c r="K2108" s="1">
        <v>44182</v>
      </c>
      <c r="L2108">
        <v>42042165840000</v>
      </c>
      <c r="M2108" t="s">
        <v>3863</v>
      </c>
      <c r="N2108" s="1">
        <v>44196</v>
      </c>
      <c r="O2108" t="str">
        <f t="shared" si="69"/>
        <v>정상</v>
      </c>
      <c r="P2108" t="s">
        <v>988</v>
      </c>
      <c r="Q2108" t="s">
        <v>1954</v>
      </c>
      <c r="R2108"/>
      <c r="S2108"/>
      <c r="T2108"/>
      <c r="U2108"/>
      <c r="V2108"/>
      <c r="W2108" t="s">
        <v>1958</v>
      </c>
      <c r="X2108"/>
    </row>
    <row r="2109" spans="1:24">
      <c r="A2109" t="s">
        <v>2831</v>
      </c>
      <c r="B2109" t="s">
        <v>2857</v>
      </c>
      <c r="C2109" t="s">
        <v>2242</v>
      </c>
      <c r="D2109" t="s">
        <v>2104</v>
      </c>
      <c r="E2109" t="s">
        <v>2143</v>
      </c>
      <c r="F2109" t="s">
        <v>3231</v>
      </c>
      <c r="G2109" t="s">
        <v>3238</v>
      </c>
      <c r="H2109">
        <v>110437</v>
      </c>
      <c r="I2109" t="s">
        <v>3255</v>
      </c>
      <c r="J2109" s="1">
        <v>44182</v>
      </c>
      <c r="K2109" s="1">
        <v>44182</v>
      </c>
      <c r="L2109">
        <v>42042168620000</v>
      </c>
      <c r="M2109" t="s">
        <v>3863</v>
      </c>
      <c r="N2109" s="1">
        <v>44196</v>
      </c>
      <c r="O2109" t="str">
        <f t="shared" si="69"/>
        <v>정상</v>
      </c>
      <c r="P2109" t="str">
        <f t="shared" si="68"/>
        <v>엠피성공</v>
      </c>
      <c r="Q2109" t="s">
        <v>1954</v>
      </c>
      <c r="R2109"/>
      <c r="S2109"/>
      <c r="T2109"/>
      <c r="U2109"/>
      <c r="V2109"/>
      <c r="W2109" t="s">
        <v>3870</v>
      </c>
      <c r="X2109"/>
    </row>
    <row r="2110" spans="1:24">
      <c r="A2110" t="s">
        <v>2825</v>
      </c>
      <c r="B2110" t="s">
        <v>2860</v>
      </c>
      <c r="C2110" t="s">
        <v>2940</v>
      </c>
      <c r="D2110" t="s">
        <v>2462</v>
      </c>
      <c r="E2110" t="s">
        <v>3201</v>
      </c>
      <c r="F2110" t="s">
        <v>3231</v>
      </c>
      <c r="G2110" t="s">
        <v>3239</v>
      </c>
      <c r="H2110">
        <v>34548</v>
      </c>
      <c r="I2110" t="s">
        <v>3255</v>
      </c>
      <c r="J2110" s="1">
        <v>44182</v>
      </c>
      <c r="K2110" s="1">
        <v>44182</v>
      </c>
      <c r="L2110">
        <v>42042172300000</v>
      </c>
      <c r="M2110" t="s">
        <v>3863</v>
      </c>
      <c r="N2110" s="1">
        <v>44196</v>
      </c>
      <c r="O2110" t="str">
        <f t="shared" si="69"/>
        <v>정상</v>
      </c>
      <c r="P2110" t="str">
        <f t="shared" si="68"/>
        <v>엠피가온</v>
      </c>
      <c r="Q2110" t="s">
        <v>1954</v>
      </c>
      <c r="R2110"/>
      <c r="S2110"/>
      <c r="T2110"/>
      <c r="U2110"/>
      <c r="V2110"/>
      <c r="W2110" t="s">
        <v>3870</v>
      </c>
      <c r="X2110"/>
    </row>
    <row r="2111" spans="1:24">
      <c r="A2111" t="s">
        <v>2818</v>
      </c>
      <c r="B2111" t="s">
        <v>2857</v>
      </c>
      <c r="C2111" t="s">
        <v>2242</v>
      </c>
      <c r="D2111" t="s">
        <v>3008</v>
      </c>
      <c r="E2111" t="s">
        <v>2623</v>
      </c>
      <c r="F2111" t="s">
        <v>3231</v>
      </c>
      <c r="G2111" t="s">
        <v>3239</v>
      </c>
      <c r="H2111">
        <v>5120</v>
      </c>
      <c r="I2111" t="s">
        <v>3255</v>
      </c>
      <c r="J2111" s="1">
        <v>44182</v>
      </c>
      <c r="K2111" s="1">
        <v>44182</v>
      </c>
      <c r="L2111">
        <v>42042168560000</v>
      </c>
      <c r="M2111" t="s">
        <v>3863</v>
      </c>
      <c r="N2111" s="1">
        <v>44196</v>
      </c>
      <c r="O2111" t="str">
        <f t="shared" si="69"/>
        <v>정상</v>
      </c>
      <c r="P2111" t="str">
        <f t="shared" si="68"/>
        <v>엠피성공</v>
      </c>
      <c r="Q2111" t="s">
        <v>1954</v>
      </c>
      <c r="R2111"/>
      <c r="S2111"/>
      <c r="T2111"/>
      <c r="U2111"/>
      <c r="V2111"/>
      <c r="W2111" t="s">
        <v>3870</v>
      </c>
      <c r="X2111"/>
    </row>
    <row r="2112" spans="1:24">
      <c r="A2112" t="s">
        <v>2818</v>
      </c>
      <c r="B2112" t="s">
        <v>2857</v>
      </c>
      <c r="C2112" t="s">
        <v>2242</v>
      </c>
      <c r="D2112" t="s">
        <v>2045</v>
      </c>
      <c r="E2112" t="s">
        <v>3142</v>
      </c>
      <c r="F2112" t="s">
        <v>3235</v>
      </c>
      <c r="G2112" t="s">
        <v>3238</v>
      </c>
      <c r="H2112">
        <v>73624</v>
      </c>
      <c r="I2112" t="s">
        <v>3255</v>
      </c>
      <c r="J2112" s="1">
        <v>44182</v>
      </c>
      <c r="K2112" s="1">
        <v>44182</v>
      </c>
      <c r="L2112">
        <v>42042171250000</v>
      </c>
      <c r="M2112" t="s">
        <v>3863</v>
      </c>
      <c r="N2112" s="1">
        <v>44196</v>
      </c>
      <c r="O2112" t="str">
        <f t="shared" si="69"/>
        <v>정상</v>
      </c>
      <c r="P2112" t="str">
        <f t="shared" si="68"/>
        <v>엠피성공</v>
      </c>
      <c r="Q2112" t="s">
        <v>1954</v>
      </c>
      <c r="R2112"/>
      <c r="S2112"/>
      <c r="T2112"/>
      <c r="U2112"/>
      <c r="V2112"/>
      <c r="W2112" t="s">
        <v>3870</v>
      </c>
      <c r="X2112"/>
    </row>
    <row r="2113" spans="1:24">
      <c r="A2113" t="s">
        <v>2810</v>
      </c>
      <c r="B2113" t="s">
        <v>2846</v>
      </c>
      <c r="C2113" t="s">
        <v>2941</v>
      </c>
      <c r="D2113" t="s">
        <v>2113</v>
      </c>
      <c r="E2113" t="s">
        <v>2619</v>
      </c>
      <c r="F2113" t="s">
        <v>3231</v>
      </c>
      <c r="G2113" t="s">
        <v>3242</v>
      </c>
      <c r="H2113">
        <v>14320</v>
      </c>
      <c r="I2113" t="s">
        <v>3255</v>
      </c>
      <c r="J2113" s="1">
        <v>44182</v>
      </c>
      <c r="K2113" s="1">
        <v>44182</v>
      </c>
      <c r="L2113">
        <v>42045605690000</v>
      </c>
      <c r="M2113" t="s">
        <v>3863</v>
      </c>
      <c r="N2113" s="1">
        <v>44196</v>
      </c>
      <c r="O2113" t="str">
        <f t="shared" si="69"/>
        <v>정상</v>
      </c>
      <c r="P2113" t="str">
        <f t="shared" ref="P2113:P2176" si="70">A2113</f>
        <v>엠피송내</v>
      </c>
      <c r="Q2113" t="s">
        <v>1954</v>
      </c>
      <c r="R2113"/>
      <c r="S2113"/>
      <c r="T2113"/>
      <c r="U2113"/>
      <c r="V2113"/>
      <c r="W2113" t="s">
        <v>1958</v>
      </c>
      <c r="X2113" s="1">
        <v>47834</v>
      </c>
    </row>
    <row r="2114" spans="1:24">
      <c r="A2114" t="s">
        <v>2813</v>
      </c>
      <c r="B2114" t="s">
        <v>2846</v>
      </c>
      <c r="C2114" t="s">
        <v>2364</v>
      </c>
      <c r="D2114" t="s">
        <v>2113</v>
      </c>
      <c r="E2114" t="s">
        <v>2617</v>
      </c>
      <c r="F2114" t="s">
        <v>3233</v>
      </c>
      <c r="G2114" t="s">
        <v>3238</v>
      </c>
      <c r="H2114">
        <v>34097</v>
      </c>
      <c r="I2114" t="s">
        <v>3255</v>
      </c>
      <c r="J2114" s="1">
        <v>44182</v>
      </c>
      <c r="K2114" s="1">
        <v>44182</v>
      </c>
      <c r="L2114">
        <v>42045605750000</v>
      </c>
      <c r="M2114" t="s">
        <v>3864</v>
      </c>
      <c r="N2114" s="1">
        <v>44196</v>
      </c>
      <c r="O2114" t="str">
        <f t="shared" si="69"/>
        <v>정상</v>
      </c>
      <c r="P2114" t="str">
        <f t="shared" si="70"/>
        <v>엠피송내</v>
      </c>
      <c r="Q2114" t="s">
        <v>1954</v>
      </c>
      <c r="R2114"/>
      <c r="S2114"/>
      <c r="T2114"/>
      <c r="U2114"/>
      <c r="V2114"/>
      <c r="W2114" t="s">
        <v>1958</v>
      </c>
      <c r="X2114" s="1">
        <v>47834</v>
      </c>
    </row>
    <row r="2115" spans="1:24">
      <c r="A2115" t="s">
        <v>2830</v>
      </c>
      <c r="B2115" t="s">
        <v>2847</v>
      </c>
      <c r="C2115" t="s">
        <v>2897</v>
      </c>
      <c r="D2115" t="s">
        <v>2044</v>
      </c>
      <c r="E2115" t="s">
        <v>3144</v>
      </c>
      <c r="F2115" t="s">
        <v>3231</v>
      </c>
      <c r="G2115" t="s">
        <v>3238</v>
      </c>
      <c r="H2115">
        <v>46040</v>
      </c>
      <c r="I2115" t="s">
        <v>3255</v>
      </c>
      <c r="J2115" s="1">
        <v>44182</v>
      </c>
      <c r="K2115" s="1">
        <v>44182</v>
      </c>
      <c r="L2115" t="s">
        <v>3503</v>
      </c>
      <c r="M2115" t="s">
        <v>3863</v>
      </c>
      <c r="N2115" s="1">
        <v>44196</v>
      </c>
      <c r="O2115" t="str">
        <f t="shared" si="69"/>
        <v>정상</v>
      </c>
      <c r="P2115" t="str">
        <f t="shared" si="70"/>
        <v>엠피상동</v>
      </c>
      <c r="Q2115" t="s">
        <v>1954</v>
      </c>
      <c r="R2115"/>
      <c r="S2115"/>
      <c r="T2115"/>
      <c r="U2115"/>
      <c r="V2115"/>
      <c r="W2115" t="s">
        <v>3870</v>
      </c>
      <c r="X2115" s="1">
        <v>72671</v>
      </c>
    </row>
    <row r="2116" spans="1:24">
      <c r="A2116" t="s">
        <v>2812</v>
      </c>
      <c r="B2116" t="s">
        <v>2847</v>
      </c>
      <c r="C2116" t="s">
        <v>2353</v>
      </c>
      <c r="D2116" t="s">
        <v>2044</v>
      </c>
      <c r="E2116" t="s">
        <v>2575</v>
      </c>
      <c r="F2116" t="s">
        <v>3234</v>
      </c>
      <c r="G2116" t="s">
        <v>3238</v>
      </c>
      <c r="H2116">
        <v>44180</v>
      </c>
      <c r="I2116" t="s">
        <v>3255</v>
      </c>
      <c r="J2116" s="1">
        <v>44182</v>
      </c>
      <c r="K2116" s="1">
        <v>44182</v>
      </c>
      <c r="L2116" t="s">
        <v>3504</v>
      </c>
      <c r="M2116" t="s">
        <v>3863</v>
      </c>
      <c r="N2116" s="1">
        <v>44196</v>
      </c>
      <c r="O2116" t="str">
        <f t="shared" si="69"/>
        <v>정상</v>
      </c>
      <c r="P2116" t="str">
        <f t="shared" si="70"/>
        <v>엠피상동</v>
      </c>
      <c r="Q2116" t="s">
        <v>1954</v>
      </c>
      <c r="R2116"/>
      <c r="S2116"/>
      <c r="T2116"/>
      <c r="U2116"/>
      <c r="V2116"/>
      <c r="W2116" t="s">
        <v>1958</v>
      </c>
      <c r="X2116" s="1">
        <v>72671</v>
      </c>
    </row>
    <row r="2117" spans="1:24">
      <c r="A2117" t="s">
        <v>2823</v>
      </c>
      <c r="B2117" t="s">
        <v>2871</v>
      </c>
      <c r="C2117" t="s">
        <v>2229</v>
      </c>
      <c r="D2117" t="s">
        <v>2092</v>
      </c>
      <c r="E2117" t="s">
        <v>3147</v>
      </c>
      <c r="F2117" t="s">
        <v>3231</v>
      </c>
      <c r="G2117" t="s">
        <v>3238</v>
      </c>
      <c r="H2117">
        <v>32310</v>
      </c>
      <c r="I2117" t="s">
        <v>3255</v>
      </c>
      <c r="J2117" s="1">
        <v>44182</v>
      </c>
      <c r="K2117" s="1">
        <v>44182</v>
      </c>
      <c r="L2117" t="s">
        <v>3505</v>
      </c>
      <c r="M2117" t="s">
        <v>3863</v>
      </c>
      <c r="N2117" s="1">
        <v>44196</v>
      </c>
      <c r="O2117" t="str">
        <f t="shared" si="69"/>
        <v>정상</v>
      </c>
      <c r="P2117" t="str">
        <f t="shared" si="70"/>
        <v>엠피조은</v>
      </c>
      <c r="Q2117" t="s">
        <v>1954</v>
      </c>
      <c r="R2117"/>
      <c r="S2117"/>
      <c r="T2117"/>
      <c r="U2117"/>
      <c r="V2117"/>
      <c r="W2117" t="s">
        <v>1958</v>
      </c>
      <c r="X2117" s="1">
        <v>51487</v>
      </c>
    </row>
    <row r="2118" spans="1:24">
      <c r="A2118" t="s">
        <v>2839</v>
      </c>
      <c r="B2118" t="s">
        <v>2875</v>
      </c>
      <c r="C2118" t="s">
        <v>2350</v>
      </c>
      <c r="D2118" t="s">
        <v>3044</v>
      </c>
      <c r="E2118" t="s">
        <v>2598</v>
      </c>
      <c r="F2118" t="s">
        <v>3235</v>
      </c>
      <c r="G2118" t="s">
        <v>3238</v>
      </c>
      <c r="H2118">
        <v>128738</v>
      </c>
      <c r="I2118" t="s">
        <v>3255</v>
      </c>
      <c r="J2118" s="1">
        <v>44182</v>
      </c>
      <c r="K2118" s="1">
        <v>44182</v>
      </c>
      <c r="L2118" t="s">
        <v>3506</v>
      </c>
      <c r="M2118" t="s">
        <v>3863</v>
      </c>
      <c r="N2118" s="1">
        <v>44196</v>
      </c>
      <c r="O2118" t="str">
        <f t="shared" si="69"/>
        <v>정상</v>
      </c>
      <c r="P2118" t="str">
        <f t="shared" si="70"/>
        <v>엠피여주</v>
      </c>
      <c r="Q2118" t="s">
        <v>1954</v>
      </c>
      <c r="R2118"/>
      <c r="S2118"/>
      <c r="T2118"/>
      <c r="U2118"/>
      <c r="V2118"/>
      <c r="W2118" t="s">
        <v>1958</v>
      </c>
      <c r="X2118" s="1">
        <v>68288</v>
      </c>
    </row>
    <row r="2119" spans="1:24">
      <c r="A2119" t="s">
        <v>2817</v>
      </c>
      <c r="B2119"/>
      <c r="C2119"/>
      <c r="D2119" t="s">
        <v>3070</v>
      </c>
      <c r="E2119" t="s">
        <v>2598</v>
      </c>
      <c r="F2119" t="s">
        <v>3233</v>
      </c>
      <c r="G2119" t="s">
        <v>3241</v>
      </c>
      <c r="H2119">
        <v>63514</v>
      </c>
      <c r="I2119" t="s">
        <v>3255</v>
      </c>
      <c r="J2119" s="1">
        <v>44182</v>
      </c>
      <c r="K2119" s="1">
        <v>44182</v>
      </c>
      <c r="L2119" t="s">
        <v>3507</v>
      </c>
      <c r="M2119" t="s">
        <v>3864</v>
      </c>
      <c r="N2119" s="1">
        <v>44196</v>
      </c>
      <c r="O2119" t="str">
        <f t="shared" si="69"/>
        <v>정상</v>
      </c>
      <c r="P2119" t="str">
        <f t="shared" si="70"/>
        <v>엠피메트로</v>
      </c>
      <c r="Q2119" t="s">
        <v>1954</v>
      </c>
      <c r="R2119"/>
      <c r="S2119"/>
      <c r="T2119"/>
      <c r="U2119"/>
      <c r="V2119"/>
      <c r="W2119" t="s">
        <v>1958</v>
      </c>
      <c r="X2119" s="1">
        <v>59157</v>
      </c>
    </row>
    <row r="2120" spans="1:24">
      <c r="A2120" t="s">
        <v>2839</v>
      </c>
      <c r="B2120" t="s">
        <v>2875</v>
      </c>
      <c r="C2120" t="s">
        <v>2942</v>
      </c>
      <c r="D2120" t="s">
        <v>3044</v>
      </c>
      <c r="E2120" t="s">
        <v>3181</v>
      </c>
      <c r="F2120" t="s">
        <v>3236</v>
      </c>
      <c r="G2120" t="s">
        <v>3238</v>
      </c>
      <c r="H2120">
        <v>104443</v>
      </c>
      <c r="I2120" t="s">
        <v>3255</v>
      </c>
      <c r="J2120" s="1">
        <v>44182</v>
      </c>
      <c r="K2120" s="1">
        <v>44182</v>
      </c>
      <c r="L2120" t="s">
        <v>3508</v>
      </c>
      <c r="M2120" t="s">
        <v>3863</v>
      </c>
      <c r="N2120" s="1">
        <v>44196</v>
      </c>
      <c r="O2120" t="str">
        <f t="shared" si="69"/>
        <v>정상</v>
      </c>
      <c r="P2120" t="str">
        <f t="shared" si="70"/>
        <v>엠피여주</v>
      </c>
      <c r="Q2120" t="s">
        <v>1954</v>
      </c>
      <c r="R2120"/>
      <c r="S2120"/>
      <c r="T2120"/>
      <c r="U2120"/>
      <c r="V2120"/>
      <c r="W2120" t="s">
        <v>1958</v>
      </c>
      <c r="X2120" s="1">
        <v>72306</v>
      </c>
    </row>
    <row r="2121" spans="1:24">
      <c r="A2121" t="s">
        <v>2828</v>
      </c>
      <c r="B2121" t="s">
        <v>2875</v>
      </c>
      <c r="C2121" t="s">
        <v>2942</v>
      </c>
      <c r="D2121" t="s">
        <v>3071</v>
      </c>
      <c r="E2121" t="s">
        <v>2516</v>
      </c>
      <c r="F2121" t="s">
        <v>3236</v>
      </c>
      <c r="G2121" t="s">
        <v>3240</v>
      </c>
      <c r="H2121">
        <v>121953</v>
      </c>
      <c r="I2121" t="s">
        <v>3255</v>
      </c>
      <c r="J2121" s="1">
        <v>44182</v>
      </c>
      <c r="K2121" s="1">
        <v>44182</v>
      </c>
      <c r="L2121" t="s">
        <v>3509</v>
      </c>
      <c r="M2121" t="s">
        <v>3865</v>
      </c>
      <c r="N2121" s="1">
        <v>44196</v>
      </c>
      <c r="O2121" t="str">
        <f t="shared" si="69"/>
        <v>정상</v>
      </c>
      <c r="P2121" t="str">
        <f t="shared" si="70"/>
        <v>엠피여주</v>
      </c>
      <c r="Q2121" t="s">
        <v>1954</v>
      </c>
      <c r="R2121"/>
      <c r="S2121"/>
      <c r="T2121"/>
      <c r="U2121"/>
      <c r="V2121"/>
      <c r="W2121" t="s">
        <v>1958</v>
      </c>
      <c r="X2121" s="1">
        <v>72671</v>
      </c>
    </row>
    <row r="2122" spans="1:24">
      <c r="A2122" t="s">
        <v>2812</v>
      </c>
      <c r="B2122" t="s">
        <v>2847</v>
      </c>
      <c r="C2122" t="s">
        <v>2353</v>
      </c>
      <c r="D2122" t="s">
        <v>3072</v>
      </c>
      <c r="E2122" t="s">
        <v>2534</v>
      </c>
      <c r="F2122" t="s">
        <v>3235</v>
      </c>
      <c r="G2122" t="s">
        <v>3238</v>
      </c>
      <c r="H2122">
        <v>30000</v>
      </c>
      <c r="I2122" t="s">
        <v>3255</v>
      </c>
      <c r="J2122" s="1">
        <v>44182</v>
      </c>
      <c r="K2122" s="1">
        <v>44182</v>
      </c>
      <c r="L2122">
        <v>52034726770000</v>
      </c>
      <c r="M2122" t="s">
        <v>3863</v>
      </c>
      <c r="N2122" s="1">
        <v>44196</v>
      </c>
      <c r="O2122" t="str">
        <f t="shared" si="69"/>
        <v>정상</v>
      </c>
      <c r="P2122" t="str">
        <f t="shared" si="70"/>
        <v>엠피상동</v>
      </c>
      <c r="Q2122" t="s">
        <v>1954</v>
      </c>
      <c r="R2122"/>
      <c r="S2122"/>
      <c r="T2122"/>
      <c r="U2122"/>
      <c r="V2122"/>
      <c r="W2122" t="s">
        <v>1960</v>
      </c>
      <c r="X2122" s="1">
        <v>47834</v>
      </c>
    </row>
    <row r="2123" spans="1:24">
      <c r="A2123" t="s">
        <v>2818</v>
      </c>
      <c r="B2123" t="s">
        <v>2857</v>
      </c>
      <c r="C2123" t="s">
        <v>1981</v>
      </c>
      <c r="D2123" t="s">
        <v>2104</v>
      </c>
      <c r="E2123" t="s">
        <v>2615</v>
      </c>
      <c r="F2123" t="s">
        <v>3232</v>
      </c>
      <c r="G2123" t="s">
        <v>3243</v>
      </c>
      <c r="H2123">
        <v>100000</v>
      </c>
      <c r="I2123" t="s">
        <v>3255</v>
      </c>
      <c r="J2123" s="1">
        <v>44182</v>
      </c>
      <c r="K2123" s="1">
        <v>44182</v>
      </c>
      <c r="L2123">
        <v>52034750510000</v>
      </c>
      <c r="M2123" t="s">
        <v>3865</v>
      </c>
      <c r="N2123" s="1">
        <v>44196</v>
      </c>
      <c r="O2123" t="str">
        <f t="shared" si="69"/>
        <v>정상</v>
      </c>
      <c r="P2123" t="str">
        <f t="shared" si="70"/>
        <v>엠피성공</v>
      </c>
      <c r="Q2123" t="s">
        <v>1954</v>
      </c>
      <c r="R2123"/>
      <c r="S2123"/>
      <c r="T2123"/>
      <c r="U2123"/>
      <c r="V2123"/>
      <c r="W2123" t="s">
        <v>1960</v>
      </c>
      <c r="X2123" s="1">
        <v>46008</v>
      </c>
    </row>
    <row r="2124" spans="1:24">
      <c r="A2124" t="s">
        <v>2832</v>
      </c>
      <c r="B2124" t="s">
        <v>2865</v>
      </c>
      <c r="C2124"/>
      <c r="D2124" t="s">
        <v>3032</v>
      </c>
      <c r="E2124" t="s">
        <v>2588</v>
      </c>
      <c r="F2124" t="s">
        <v>2177</v>
      </c>
      <c r="G2124" t="s">
        <v>3238</v>
      </c>
      <c r="H2124">
        <v>58000</v>
      </c>
      <c r="I2124" t="s">
        <v>3255</v>
      </c>
      <c r="J2124" s="1">
        <v>44182</v>
      </c>
      <c r="K2124" s="1">
        <v>44182</v>
      </c>
      <c r="L2124">
        <v>52034756710000</v>
      </c>
      <c r="M2124" t="s">
        <v>3863</v>
      </c>
      <c r="N2124" s="1">
        <v>44196</v>
      </c>
      <c r="O2124" t="str">
        <f t="shared" si="69"/>
        <v>정상</v>
      </c>
      <c r="P2124" t="str">
        <f t="shared" si="70"/>
        <v>엠피제이엔제이</v>
      </c>
      <c r="Q2124" t="s">
        <v>1954</v>
      </c>
      <c r="R2124"/>
      <c r="S2124"/>
      <c r="T2124"/>
      <c r="U2124"/>
      <c r="V2124"/>
      <c r="W2124" t="s">
        <v>1958</v>
      </c>
      <c r="X2124" s="1">
        <v>68653</v>
      </c>
    </row>
    <row r="2125" spans="1:24">
      <c r="A2125" t="s">
        <v>2832</v>
      </c>
      <c r="B2125" t="s">
        <v>2865</v>
      </c>
      <c r="C2125"/>
      <c r="D2125" t="s">
        <v>2099</v>
      </c>
      <c r="E2125" t="s">
        <v>3165</v>
      </c>
      <c r="F2125" t="s">
        <v>3231</v>
      </c>
      <c r="G2125" t="s">
        <v>3238</v>
      </c>
      <c r="H2125">
        <v>52906</v>
      </c>
      <c r="I2125" t="s">
        <v>3255</v>
      </c>
      <c r="J2125" s="1">
        <v>44182</v>
      </c>
      <c r="K2125" s="1">
        <v>44182</v>
      </c>
      <c r="L2125">
        <v>52034743280000</v>
      </c>
      <c r="M2125" t="s">
        <v>3867</v>
      </c>
      <c r="N2125" s="1">
        <v>44196</v>
      </c>
      <c r="O2125" t="str">
        <f t="shared" si="69"/>
        <v>정상</v>
      </c>
      <c r="P2125" t="str">
        <f t="shared" si="70"/>
        <v>엠피제이엔제이</v>
      </c>
      <c r="Q2125" t="s">
        <v>1954</v>
      </c>
      <c r="R2125"/>
      <c r="S2125"/>
      <c r="T2125"/>
      <c r="U2125"/>
      <c r="V2125"/>
      <c r="W2125" t="s">
        <v>3870</v>
      </c>
      <c r="X2125" s="1">
        <v>51487</v>
      </c>
    </row>
    <row r="2126" spans="1:24">
      <c r="A2126" t="s">
        <v>2812</v>
      </c>
      <c r="B2126" t="s">
        <v>2847</v>
      </c>
      <c r="C2126" t="s">
        <v>2936</v>
      </c>
      <c r="D2126" t="s">
        <v>1000</v>
      </c>
      <c r="E2126" t="s">
        <v>3202</v>
      </c>
      <c r="F2126" t="s">
        <v>3234</v>
      </c>
      <c r="G2126" t="s">
        <v>3240</v>
      </c>
      <c r="H2126">
        <v>86630</v>
      </c>
      <c r="I2126" t="s">
        <v>3255</v>
      </c>
      <c r="J2126" s="1">
        <v>44181</v>
      </c>
      <c r="K2126" s="1">
        <v>44181</v>
      </c>
      <c r="L2126" t="s">
        <v>3510</v>
      </c>
      <c r="M2126" t="s">
        <v>3863</v>
      </c>
      <c r="N2126" s="1">
        <v>44196</v>
      </c>
      <c r="O2126" t="str">
        <f t="shared" si="69"/>
        <v>정상</v>
      </c>
      <c r="P2126" t="str">
        <f t="shared" si="70"/>
        <v>엠피상동</v>
      </c>
      <c r="Q2126" t="s">
        <v>1954</v>
      </c>
      <c r="R2126"/>
      <c r="S2126"/>
      <c r="T2126"/>
      <c r="U2126"/>
      <c r="V2126"/>
      <c r="W2126" t="s">
        <v>1958</v>
      </c>
      <c r="X2126"/>
    </row>
    <row r="2127" spans="1:24">
      <c r="A2127" t="s">
        <v>2811</v>
      </c>
      <c r="B2127" t="s">
        <v>2845</v>
      </c>
      <c r="C2127" t="s">
        <v>2901</v>
      </c>
      <c r="D2127" t="s">
        <v>2138</v>
      </c>
      <c r="E2127" t="s">
        <v>2532</v>
      </c>
      <c r="F2127" t="s">
        <v>3231</v>
      </c>
      <c r="G2127" t="s">
        <v>3238</v>
      </c>
      <c r="H2127">
        <v>37000</v>
      </c>
      <c r="I2127" t="s">
        <v>3255</v>
      </c>
      <c r="J2127" s="1">
        <v>44181</v>
      </c>
      <c r="K2127" s="1">
        <v>44181</v>
      </c>
      <c r="L2127" t="s">
        <v>3511</v>
      </c>
      <c r="M2127" t="s">
        <v>3864</v>
      </c>
      <c r="N2127" s="1">
        <v>44196</v>
      </c>
      <c r="O2127" t="str">
        <f t="shared" si="69"/>
        <v>정상</v>
      </c>
      <c r="P2127" t="str">
        <f t="shared" si="70"/>
        <v>엠피피스토스</v>
      </c>
      <c r="Q2127" t="s">
        <v>1954</v>
      </c>
      <c r="R2127"/>
      <c r="S2127"/>
      <c r="T2127"/>
      <c r="U2127"/>
      <c r="V2127"/>
      <c r="W2127" t="s">
        <v>1960</v>
      </c>
      <c r="X2127"/>
    </row>
    <row r="2128" spans="1:24">
      <c r="A2128" t="s">
        <v>2819</v>
      </c>
      <c r="B2128" t="s">
        <v>2848</v>
      </c>
      <c r="C2128" t="s">
        <v>2237</v>
      </c>
      <c r="D2128" t="s">
        <v>2999</v>
      </c>
      <c r="E2128" t="s">
        <v>3151</v>
      </c>
      <c r="F2128" t="s">
        <v>3231</v>
      </c>
      <c r="G2128" t="s">
        <v>3241</v>
      </c>
      <c r="H2128">
        <v>40000</v>
      </c>
      <c r="I2128" t="s">
        <v>3255</v>
      </c>
      <c r="J2128" s="1">
        <v>44181</v>
      </c>
      <c r="K2128" s="1">
        <v>44181</v>
      </c>
      <c r="L2128" t="s">
        <v>3512</v>
      </c>
      <c r="M2128" t="s">
        <v>3863</v>
      </c>
      <c r="N2128" s="1">
        <v>44196</v>
      </c>
      <c r="O2128" t="str">
        <f t="shared" si="69"/>
        <v>정상</v>
      </c>
      <c r="P2128" t="str">
        <f t="shared" si="70"/>
        <v>엠피의정부</v>
      </c>
      <c r="Q2128" t="s">
        <v>1954</v>
      </c>
      <c r="R2128"/>
      <c r="S2128"/>
      <c r="T2128"/>
      <c r="U2128"/>
      <c r="V2128"/>
      <c r="W2128" t="s">
        <v>1960</v>
      </c>
      <c r="X2128"/>
    </row>
    <row r="2129" spans="1:24">
      <c r="A2129" t="s">
        <v>2820</v>
      </c>
      <c r="B2129" t="s">
        <v>2859</v>
      </c>
      <c r="C2129" t="s">
        <v>2229</v>
      </c>
      <c r="D2129" t="s">
        <v>2015</v>
      </c>
      <c r="E2129" t="s">
        <v>2607</v>
      </c>
      <c r="F2129" t="s">
        <v>3231</v>
      </c>
      <c r="G2129" t="s">
        <v>3243</v>
      </c>
      <c r="H2129">
        <v>200000</v>
      </c>
      <c r="I2129" t="s">
        <v>3255</v>
      </c>
      <c r="J2129" s="1">
        <v>44181</v>
      </c>
      <c r="K2129" s="1">
        <v>44181</v>
      </c>
      <c r="L2129">
        <v>20206740512</v>
      </c>
      <c r="M2129" t="s">
        <v>3867</v>
      </c>
      <c r="N2129" s="1">
        <v>44196</v>
      </c>
      <c r="O2129" t="str">
        <f t="shared" si="69"/>
        <v>정상</v>
      </c>
      <c r="P2129" t="str">
        <f t="shared" si="70"/>
        <v>엠피조은</v>
      </c>
      <c r="Q2129" t="s">
        <v>1954</v>
      </c>
      <c r="R2129"/>
      <c r="S2129"/>
      <c r="T2129"/>
      <c r="U2129"/>
      <c r="V2129"/>
      <c r="W2129" t="s">
        <v>1958</v>
      </c>
      <c r="X2129"/>
    </row>
    <row r="2130" spans="1:24">
      <c r="A2130" t="s">
        <v>2809</v>
      </c>
      <c r="B2130" t="s">
        <v>2845</v>
      </c>
      <c r="C2130" t="s">
        <v>2358</v>
      </c>
      <c r="D2130" t="s">
        <v>3027</v>
      </c>
      <c r="E2130" t="s">
        <v>2499</v>
      </c>
      <c r="F2130" t="s">
        <v>3231</v>
      </c>
      <c r="G2130" t="s">
        <v>3238</v>
      </c>
      <c r="H2130">
        <v>45000</v>
      </c>
      <c r="I2130" t="s">
        <v>3255</v>
      </c>
      <c r="J2130" s="1">
        <v>44181</v>
      </c>
      <c r="K2130" s="1">
        <v>44181</v>
      </c>
      <c r="L2130">
        <v>20206741833</v>
      </c>
      <c r="M2130" t="s">
        <v>3863</v>
      </c>
      <c r="N2130" s="1">
        <v>44196</v>
      </c>
      <c r="O2130" t="str">
        <f t="shared" si="69"/>
        <v>정상</v>
      </c>
      <c r="P2130" t="str">
        <f t="shared" si="70"/>
        <v>엠피피스토스</v>
      </c>
      <c r="Q2130" t="s">
        <v>1954</v>
      </c>
      <c r="R2130"/>
      <c r="S2130"/>
      <c r="T2130"/>
      <c r="U2130"/>
      <c r="V2130"/>
      <c r="W2130" t="s">
        <v>3870</v>
      </c>
      <c r="X2130"/>
    </row>
    <row r="2131" spans="1:24">
      <c r="A2131" t="s">
        <v>2809</v>
      </c>
      <c r="B2131" t="s">
        <v>2845</v>
      </c>
      <c r="C2131" t="s">
        <v>2887</v>
      </c>
      <c r="D2131" t="s">
        <v>3027</v>
      </c>
      <c r="E2131" t="s">
        <v>2558</v>
      </c>
      <c r="F2131" t="s">
        <v>3235</v>
      </c>
      <c r="G2131" t="s">
        <v>3238</v>
      </c>
      <c r="H2131">
        <v>38500</v>
      </c>
      <c r="I2131" t="s">
        <v>3255</v>
      </c>
      <c r="J2131" s="1">
        <v>44181</v>
      </c>
      <c r="K2131" s="1">
        <v>44181</v>
      </c>
      <c r="L2131">
        <v>20206738801</v>
      </c>
      <c r="M2131" t="s">
        <v>3863</v>
      </c>
      <c r="N2131" s="1">
        <v>44196</v>
      </c>
      <c r="O2131" t="str">
        <f t="shared" si="69"/>
        <v>정상</v>
      </c>
      <c r="P2131" t="str">
        <f t="shared" si="70"/>
        <v>엠피피스토스</v>
      </c>
      <c r="Q2131" t="s">
        <v>1954</v>
      </c>
      <c r="R2131"/>
      <c r="S2131"/>
      <c r="T2131"/>
      <c r="U2131"/>
      <c r="V2131"/>
      <c r="W2131" t="s">
        <v>1958</v>
      </c>
      <c r="X2131"/>
    </row>
    <row r="2132" spans="1:24">
      <c r="A2132" t="s">
        <v>995</v>
      </c>
      <c r="B2132" t="s">
        <v>2845</v>
      </c>
      <c r="C2132" t="s">
        <v>2358</v>
      </c>
      <c r="D2132" t="s">
        <v>3073</v>
      </c>
      <c r="E2132" t="s">
        <v>3141</v>
      </c>
      <c r="F2132" t="s">
        <v>3235</v>
      </c>
      <c r="G2132" t="s">
        <v>3238</v>
      </c>
      <c r="H2132">
        <v>43500</v>
      </c>
      <c r="I2132" t="s">
        <v>3256</v>
      </c>
      <c r="J2132" s="1">
        <v>44181</v>
      </c>
      <c r="K2132" s="1">
        <v>44201</v>
      </c>
      <c r="L2132">
        <v>20206753820</v>
      </c>
      <c r="M2132" t="s">
        <v>3863</v>
      </c>
      <c r="N2132" s="1">
        <v>44196</v>
      </c>
      <c r="O2132" t="str">
        <f t="shared" si="69"/>
        <v>정상2</v>
      </c>
      <c r="P2132" t="str">
        <f t="shared" si="70"/>
        <v>엠피피스토스</v>
      </c>
      <c r="Q2132" t="s">
        <v>1954</v>
      </c>
      <c r="R2132"/>
      <c r="S2132"/>
      <c r="T2132"/>
      <c r="U2132"/>
      <c r="V2132"/>
      <c r="W2132" t="s">
        <v>1958</v>
      </c>
      <c r="X2132"/>
    </row>
    <row r="2133" spans="1:24">
      <c r="A2133" t="s">
        <v>2811</v>
      </c>
      <c r="B2133" t="s">
        <v>2845</v>
      </c>
      <c r="C2133" t="s">
        <v>2901</v>
      </c>
      <c r="D2133" t="s">
        <v>2138</v>
      </c>
      <c r="E2133" t="s">
        <v>3136</v>
      </c>
      <c r="F2133" t="s">
        <v>3233</v>
      </c>
      <c r="G2133" t="s">
        <v>3241</v>
      </c>
      <c r="H2133">
        <v>45888</v>
      </c>
      <c r="I2133" t="s">
        <v>3255</v>
      </c>
      <c r="J2133" s="1">
        <v>44181</v>
      </c>
      <c r="K2133" s="1">
        <v>44181</v>
      </c>
      <c r="L2133">
        <v>20206744631</v>
      </c>
      <c r="M2133" t="s">
        <v>3863</v>
      </c>
      <c r="N2133" s="1">
        <v>44196</v>
      </c>
      <c r="O2133" t="str">
        <f t="shared" si="69"/>
        <v>정상</v>
      </c>
      <c r="P2133" t="str">
        <f t="shared" si="70"/>
        <v>엠피피스토스</v>
      </c>
      <c r="Q2133" t="s">
        <v>1954</v>
      </c>
      <c r="R2133"/>
      <c r="S2133"/>
      <c r="T2133"/>
      <c r="U2133"/>
      <c r="V2133"/>
      <c r="W2133" t="s">
        <v>1958</v>
      </c>
      <c r="X2133"/>
    </row>
    <row r="2134" spans="1:24">
      <c r="A2134" t="s">
        <v>992</v>
      </c>
      <c r="B2134" t="s">
        <v>2848</v>
      </c>
      <c r="C2134" t="s">
        <v>2237</v>
      </c>
      <c r="D2134" t="s">
        <v>2095</v>
      </c>
      <c r="E2134" t="s">
        <v>2498</v>
      </c>
      <c r="F2134" t="s">
        <v>3235</v>
      </c>
      <c r="G2134" t="s">
        <v>3244</v>
      </c>
      <c r="H2134">
        <v>23000</v>
      </c>
      <c r="I2134" t="s">
        <v>3255</v>
      </c>
      <c r="J2134" s="1">
        <v>44181</v>
      </c>
      <c r="K2134" s="1">
        <v>44181</v>
      </c>
      <c r="L2134">
        <v>20206740737</v>
      </c>
      <c r="M2134" t="s">
        <v>3863</v>
      </c>
      <c r="N2134" s="1">
        <v>44196</v>
      </c>
      <c r="O2134" t="str">
        <f t="shared" si="69"/>
        <v>정상</v>
      </c>
      <c r="P2134" t="str">
        <f t="shared" si="70"/>
        <v>엠피의정부</v>
      </c>
      <c r="Q2134" t="s">
        <v>1954</v>
      </c>
      <c r="R2134"/>
      <c r="S2134"/>
      <c r="T2134"/>
      <c r="U2134"/>
      <c r="V2134"/>
      <c r="W2134" t="s">
        <v>1958</v>
      </c>
      <c r="X2134"/>
    </row>
    <row r="2135" spans="1:24">
      <c r="A2135" t="s">
        <v>2836</v>
      </c>
      <c r="B2135" t="s">
        <v>2858</v>
      </c>
      <c r="C2135" t="s">
        <v>2340</v>
      </c>
      <c r="D2135" t="s">
        <v>3074</v>
      </c>
      <c r="E2135" t="s">
        <v>2497</v>
      </c>
      <c r="F2135" t="s">
        <v>3231</v>
      </c>
      <c r="G2135" t="s">
        <v>3241</v>
      </c>
      <c r="H2135">
        <v>65000</v>
      </c>
      <c r="I2135" t="s">
        <v>3255</v>
      </c>
      <c r="J2135" s="1">
        <v>44181</v>
      </c>
      <c r="K2135" s="1">
        <v>44181</v>
      </c>
      <c r="L2135">
        <v>20206736551</v>
      </c>
      <c r="M2135" t="s">
        <v>3863</v>
      </c>
      <c r="N2135" s="1">
        <v>44196</v>
      </c>
      <c r="O2135" t="str">
        <f t="shared" si="69"/>
        <v>정상</v>
      </c>
      <c r="P2135" t="str">
        <f t="shared" si="70"/>
        <v>엠피경기</v>
      </c>
      <c r="Q2135" t="s">
        <v>1954</v>
      </c>
      <c r="R2135"/>
      <c r="S2135"/>
      <c r="T2135"/>
      <c r="U2135"/>
      <c r="V2135"/>
      <c r="W2135" t="s">
        <v>1958</v>
      </c>
      <c r="X2135" s="1">
        <v>51486</v>
      </c>
    </row>
    <row r="2136" spans="1:24">
      <c r="A2136" t="s">
        <v>2810</v>
      </c>
      <c r="B2136" t="s">
        <v>2846</v>
      </c>
      <c r="C2136" t="s">
        <v>2895</v>
      </c>
      <c r="D2136" t="s">
        <v>2070</v>
      </c>
      <c r="E2136" t="s">
        <v>2498</v>
      </c>
      <c r="F2136" t="s">
        <v>3231</v>
      </c>
      <c r="G2136" t="s">
        <v>3239</v>
      </c>
      <c r="H2136">
        <v>10926</v>
      </c>
      <c r="I2136" t="s">
        <v>3255</v>
      </c>
      <c r="J2136" s="1">
        <v>44181</v>
      </c>
      <c r="K2136" s="1">
        <v>44181</v>
      </c>
      <c r="L2136">
        <v>20206756627</v>
      </c>
      <c r="M2136" t="s">
        <v>3863</v>
      </c>
      <c r="N2136" s="1">
        <v>44196</v>
      </c>
      <c r="O2136" t="str">
        <f t="shared" si="69"/>
        <v>정상</v>
      </c>
      <c r="P2136" t="str">
        <f t="shared" si="70"/>
        <v>엠피송내</v>
      </c>
      <c r="Q2136" t="s">
        <v>1954</v>
      </c>
      <c r="R2136"/>
      <c r="S2136"/>
      <c r="T2136"/>
      <c r="U2136"/>
      <c r="V2136"/>
      <c r="W2136" t="s">
        <v>1958</v>
      </c>
      <c r="X2136"/>
    </row>
    <row r="2137" spans="1:24">
      <c r="A2137" t="s">
        <v>2813</v>
      </c>
      <c r="B2137" t="s">
        <v>2846</v>
      </c>
      <c r="C2137" t="s">
        <v>2364</v>
      </c>
      <c r="D2137" t="s">
        <v>2070</v>
      </c>
      <c r="E2137" t="s">
        <v>2497</v>
      </c>
      <c r="F2137" t="s">
        <v>3231</v>
      </c>
      <c r="G2137" t="s">
        <v>3238</v>
      </c>
      <c r="H2137">
        <v>25000</v>
      </c>
      <c r="I2137" t="s">
        <v>3255</v>
      </c>
      <c r="J2137" s="1">
        <v>44181</v>
      </c>
      <c r="K2137" s="1">
        <v>44181</v>
      </c>
      <c r="L2137">
        <v>20206756586</v>
      </c>
      <c r="M2137" t="s">
        <v>3867</v>
      </c>
      <c r="N2137" s="1">
        <v>44196</v>
      </c>
      <c r="O2137" t="str">
        <f t="shared" si="69"/>
        <v>정상</v>
      </c>
      <c r="P2137" t="str">
        <f t="shared" si="70"/>
        <v>엠피송내</v>
      </c>
      <c r="Q2137" t="s">
        <v>1954</v>
      </c>
      <c r="R2137"/>
      <c r="S2137"/>
      <c r="T2137"/>
      <c r="U2137"/>
      <c r="V2137"/>
      <c r="W2137" t="s">
        <v>1958</v>
      </c>
      <c r="X2137"/>
    </row>
    <row r="2138" spans="1:24">
      <c r="A2138" t="s">
        <v>2819</v>
      </c>
      <c r="B2138" t="s">
        <v>2848</v>
      </c>
      <c r="C2138"/>
      <c r="D2138" t="s">
        <v>2009</v>
      </c>
      <c r="E2138" t="s">
        <v>2497</v>
      </c>
      <c r="F2138" t="s">
        <v>3231</v>
      </c>
      <c r="G2138" t="s">
        <v>3238</v>
      </c>
      <c r="H2138">
        <v>78500</v>
      </c>
      <c r="I2138" t="s">
        <v>3255</v>
      </c>
      <c r="J2138" s="1">
        <v>44181</v>
      </c>
      <c r="K2138" s="1">
        <v>44181</v>
      </c>
      <c r="L2138">
        <v>20206736763</v>
      </c>
      <c r="M2138" t="s">
        <v>3863</v>
      </c>
      <c r="N2138" s="1">
        <v>44196</v>
      </c>
      <c r="O2138" t="str">
        <f t="shared" si="69"/>
        <v>정상</v>
      </c>
      <c r="P2138" t="str">
        <f t="shared" si="70"/>
        <v>엠피의정부</v>
      </c>
      <c r="Q2138" t="s">
        <v>1954</v>
      </c>
      <c r="R2138"/>
      <c r="S2138"/>
      <c r="T2138"/>
      <c r="U2138"/>
      <c r="V2138"/>
      <c r="W2138" t="s">
        <v>1958</v>
      </c>
      <c r="X2138"/>
    </row>
    <row r="2139" spans="1:24">
      <c r="A2139" t="s">
        <v>2819</v>
      </c>
      <c r="B2139" t="s">
        <v>2848</v>
      </c>
      <c r="C2139" t="s">
        <v>2237</v>
      </c>
      <c r="D2139" t="s">
        <v>2061</v>
      </c>
      <c r="E2139" t="s">
        <v>2563</v>
      </c>
      <c r="F2139" t="s">
        <v>3231</v>
      </c>
      <c r="G2139" t="s">
        <v>3238</v>
      </c>
      <c r="H2139">
        <v>50000</v>
      </c>
      <c r="I2139" t="s">
        <v>3255</v>
      </c>
      <c r="J2139" s="1">
        <v>44181</v>
      </c>
      <c r="K2139" s="1">
        <v>44181</v>
      </c>
      <c r="L2139">
        <v>320203079112</v>
      </c>
      <c r="M2139" t="s">
        <v>3867</v>
      </c>
      <c r="N2139" s="1">
        <v>44196</v>
      </c>
      <c r="O2139" t="str">
        <f t="shared" si="69"/>
        <v>정상</v>
      </c>
      <c r="P2139" t="str">
        <f t="shared" si="70"/>
        <v>엠피의정부</v>
      </c>
      <c r="Q2139" t="s">
        <v>1954</v>
      </c>
      <c r="R2139"/>
      <c r="S2139"/>
      <c r="T2139"/>
      <c r="U2139"/>
      <c r="V2139"/>
      <c r="W2139" t="s">
        <v>3870</v>
      </c>
      <c r="X2139" s="1">
        <v>51486</v>
      </c>
    </row>
    <row r="2140" spans="1:24">
      <c r="A2140" t="s">
        <v>2835</v>
      </c>
      <c r="B2140"/>
      <c r="C2140"/>
      <c r="D2140" t="s">
        <v>2109</v>
      </c>
      <c r="E2140" t="s">
        <v>2559</v>
      </c>
      <c r="F2140" t="s">
        <v>3232</v>
      </c>
      <c r="G2140" t="s">
        <v>3238</v>
      </c>
      <c r="H2140">
        <v>107670</v>
      </c>
      <c r="I2140" t="s">
        <v>3255</v>
      </c>
      <c r="J2140" s="1">
        <v>44181</v>
      </c>
      <c r="K2140" s="1">
        <v>44181</v>
      </c>
      <c r="L2140">
        <v>320203078544</v>
      </c>
      <c r="M2140" t="s">
        <v>3867</v>
      </c>
      <c r="N2140" s="1">
        <v>44196</v>
      </c>
      <c r="O2140" t="str">
        <f t="shared" si="69"/>
        <v>정상</v>
      </c>
      <c r="P2140" t="str">
        <f t="shared" si="70"/>
        <v>엠피레전드</v>
      </c>
      <c r="Q2140" t="s">
        <v>1954</v>
      </c>
      <c r="R2140"/>
      <c r="S2140"/>
      <c r="T2140"/>
      <c r="U2140"/>
      <c r="V2140"/>
      <c r="W2140" t="s">
        <v>1960</v>
      </c>
      <c r="X2140" s="1">
        <v>65365</v>
      </c>
    </row>
    <row r="2141" spans="1:24">
      <c r="A2141" t="s">
        <v>2809</v>
      </c>
      <c r="B2141" t="s">
        <v>2845</v>
      </c>
      <c r="C2141" t="s">
        <v>2906</v>
      </c>
      <c r="D2141" t="s">
        <v>3075</v>
      </c>
      <c r="E2141" t="s">
        <v>3193</v>
      </c>
      <c r="F2141" t="s">
        <v>3234</v>
      </c>
      <c r="G2141" t="s">
        <v>3238</v>
      </c>
      <c r="H2141">
        <v>51000</v>
      </c>
      <c r="I2141" t="s">
        <v>3255</v>
      </c>
      <c r="J2141" s="1">
        <v>44181</v>
      </c>
      <c r="K2141" s="1">
        <v>44181</v>
      </c>
      <c r="L2141">
        <v>320203079546</v>
      </c>
      <c r="M2141" t="s">
        <v>3863</v>
      </c>
      <c r="N2141" s="1">
        <v>44196</v>
      </c>
      <c r="O2141" t="str">
        <f t="shared" si="69"/>
        <v>정상</v>
      </c>
      <c r="P2141" t="str">
        <f t="shared" si="70"/>
        <v>엠피피스토스</v>
      </c>
      <c r="Q2141" t="s">
        <v>1954</v>
      </c>
      <c r="R2141"/>
      <c r="S2141"/>
      <c r="T2141"/>
      <c r="U2141"/>
      <c r="V2141"/>
      <c r="W2141" t="s">
        <v>1960</v>
      </c>
      <c r="X2141" s="1">
        <v>51486</v>
      </c>
    </row>
    <row r="2142" spans="1:24">
      <c r="A2142" t="s">
        <v>2830</v>
      </c>
      <c r="B2142" t="s">
        <v>2847</v>
      </c>
      <c r="C2142" t="s">
        <v>2353</v>
      </c>
      <c r="D2142" t="s">
        <v>2131</v>
      </c>
      <c r="E2142" t="s">
        <v>2620</v>
      </c>
      <c r="F2142" t="s">
        <v>3230</v>
      </c>
      <c r="G2142" t="s">
        <v>3238</v>
      </c>
      <c r="H2142">
        <v>50000</v>
      </c>
      <c r="I2142" t="s">
        <v>3255</v>
      </c>
      <c r="J2142" s="1">
        <v>44181</v>
      </c>
      <c r="K2142" s="1">
        <v>44181</v>
      </c>
      <c r="L2142" t="s">
        <v>3513</v>
      </c>
      <c r="M2142" t="s">
        <v>3865</v>
      </c>
      <c r="N2142" s="1">
        <v>44196</v>
      </c>
      <c r="O2142" t="str">
        <f t="shared" si="69"/>
        <v>정상</v>
      </c>
      <c r="P2142" t="str">
        <f t="shared" si="70"/>
        <v>엠피상동</v>
      </c>
      <c r="Q2142" t="s">
        <v>1954</v>
      </c>
      <c r="R2142"/>
      <c r="S2142"/>
      <c r="T2142"/>
      <c r="U2142"/>
      <c r="V2142"/>
      <c r="W2142" t="s">
        <v>1958</v>
      </c>
      <c r="X2142"/>
    </row>
    <row r="2143" spans="1:24">
      <c r="A2143" t="s">
        <v>2819</v>
      </c>
      <c r="B2143" t="s">
        <v>2848</v>
      </c>
      <c r="C2143" t="s">
        <v>2237</v>
      </c>
      <c r="D2143" t="s">
        <v>2095</v>
      </c>
      <c r="E2143" t="s">
        <v>2540</v>
      </c>
      <c r="F2143" t="s">
        <v>3230</v>
      </c>
      <c r="G2143" t="s">
        <v>3238</v>
      </c>
      <c r="H2143">
        <v>32400</v>
      </c>
      <c r="I2143" t="s">
        <v>3255</v>
      </c>
      <c r="J2143" s="1">
        <v>44181</v>
      </c>
      <c r="K2143" s="1">
        <v>44181</v>
      </c>
      <c r="L2143" t="s">
        <v>3514</v>
      </c>
      <c r="M2143" t="s">
        <v>3863</v>
      </c>
      <c r="N2143" s="1">
        <v>44196</v>
      </c>
      <c r="O2143" t="str">
        <f t="shared" si="69"/>
        <v>정상</v>
      </c>
      <c r="P2143" t="str">
        <f t="shared" si="70"/>
        <v>엠피의정부</v>
      </c>
      <c r="Q2143" t="s">
        <v>1954</v>
      </c>
      <c r="R2143"/>
      <c r="S2143"/>
      <c r="T2143"/>
      <c r="U2143"/>
      <c r="V2143"/>
      <c r="W2143" t="s">
        <v>1958</v>
      </c>
      <c r="X2143"/>
    </row>
    <row r="2144" spans="1:24">
      <c r="A2144" t="s">
        <v>2813</v>
      </c>
      <c r="B2144"/>
      <c r="C2144"/>
      <c r="D2144" t="s">
        <v>2000</v>
      </c>
      <c r="E2144" t="s">
        <v>2539</v>
      </c>
      <c r="F2144" t="s">
        <v>3233</v>
      </c>
      <c r="G2144" t="s">
        <v>3238</v>
      </c>
      <c r="H2144">
        <v>30000</v>
      </c>
      <c r="I2144" t="s">
        <v>3255</v>
      </c>
      <c r="J2144" s="1">
        <v>44181</v>
      </c>
      <c r="K2144" s="1">
        <v>44181</v>
      </c>
      <c r="L2144" t="s">
        <v>3515</v>
      </c>
      <c r="M2144" t="s">
        <v>3863</v>
      </c>
      <c r="N2144" s="1">
        <v>44196</v>
      </c>
      <c r="O2144" t="str">
        <f t="shared" si="69"/>
        <v>정상</v>
      </c>
      <c r="P2144" t="str">
        <f t="shared" si="70"/>
        <v>엠피송내</v>
      </c>
      <c r="Q2144" t="s">
        <v>1954</v>
      </c>
      <c r="R2144"/>
      <c r="S2144"/>
      <c r="T2144"/>
      <c r="U2144"/>
      <c r="V2144"/>
      <c r="W2144" t="s">
        <v>1958</v>
      </c>
      <c r="X2144"/>
    </row>
    <row r="2145" spans="1:24">
      <c r="A2145" t="s">
        <v>2817</v>
      </c>
      <c r="B2145" t="s">
        <v>2853</v>
      </c>
      <c r="C2145" t="s">
        <v>2890</v>
      </c>
      <c r="D2145" t="s">
        <v>2037</v>
      </c>
      <c r="E2145" t="s">
        <v>2523</v>
      </c>
      <c r="F2145" t="s">
        <v>3235</v>
      </c>
      <c r="G2145" t="s">
        <v>3238</v>
      </c>
      <c r="H2145">
        <v>36260</v>
      </c>
      <c r="I2145" t="s">
        <v>3255</v>
      </c>
      <c r="J2145" s="1">
        <v>44181</v>
      </c>
      <c r="K2145" s="1">
        <v>44181</v>
      </c>
      <c r="L2145" t="s">
        <v>3516</v>
      </c>
      <c r="M2145" t="s">
        <v>3863</v>
      </c>
      <c r="N2145" s="1">
        <v>44196</v>
      </c>
      <c r="O2145" t="str">
        <f t="shared" si="69"/>
        <v>정상</v>
      </c>
      <c r="P2145" t="s">
        <v>983</v>
      </c>
      <c r="Q2145" t="s">
        <v>1954</v>
      </c>
      <c r="R2145"/>
      <c r="S2145"/>
      <c r="T2145"/>
      <c r="U2145"/>
      <c r="V2145"/>
      <c r="W2145" t="s">
        <v>1958</v>
      </c>
      <c r="X2145" s="1">
        <v>55138</v>
      </c>
    </row>
    <row r="2146" spans="1:24">
      <c r="A2146" t="s">
        <v>2818</v>
      </c>
      <c r="B2146" t="s">
        <v>2857</v>
      </c>
      <c r="C2146" t="s">
        <v>1981</v>
      </c>
      <c r="D2146" t="s">
        <v>2039</v>
      </c>
      <c r="E2146" t="s">
        <v>3135</v>
      </c>
      <c r="F2146" t="s">
        <v>3231</v>
      </c>
      <c r="G2146" t="s">
        <v>3238</v>
      </c>
      <c r="H2146">
        <v>10410</v>
      </c>
      <c r="I2146" t="s">
        <v>3255</v>
      </c>
      <c r="J2146" s="1">
        <v>44181</v>
      </c>
      <c r="K2146" s="1">
        <v>44181</v>
      </c>
      <c r="L2146" t="s">
        <v>3517</v>
      </c>
      <c r="M2146" t="s">
        <v>3865</v>
      </c>
      <c r="N2146" s="1">
        <v>44196</v>
      </c>
      <c r="O2146" t="str">
        <f t="shared" si="69"/>
        <v>정상</v>
      </c>
      <c r="P2146" t="str">
        <f t="shared" si="70"/>
        <v>엠피성공</v>
      </c>
      <c r="Q2146" t="s">
        <v>1954</v>
      </c>
      <c r="R2146"/>
      <c r="S2146"/>
      <c r="T2146"/>
      <c r="U2146"/>
      <c r="V2146"/>
      <c r="W2146" t="s">
        <v>1958</v>
      </c>
      <c r="X2146" s="1">
        <v>55138</v>
      </c>
    </row>
    <row r="2147" spans="1:24">
      <c r="A2147" t="s">
        <v>2831</v>
      </c>
      <c r="B2147" t="s">
        <v>2857</v>
      </c>
      <c r="C2147" t="s">
        <v>2891</v>
      </c>
      <c r="D2147" t="s">
        <v>2039</v>
      </c>
      <c r="E2147" t="s">
        <v>2550</v>
      </c>
      <c r="F2147" t="s">
        <v>3231</v>
      </c>
      <c r="G2147" t="s">
        <v>3238</v>
      </c>
      <c r="H2147">
        <v>10070</v>
      </c>
      <c r="I2147" t="s">
        <v>3255</v>
      </c>
      <c r="J2147" s="1">
        <v>44181</v>
      </c>
      <c r="K2147" s="1">
        <v>44181</v>
      </c>
      <c r="L2147" t="s">
        <v>3518</v>
      </c>
      <c r="M2147" t="s">
        <v>3863</v>
      </c>
      <c r="N2147" s="1">
        <v>44196</v>
      </c>
      <c r="O2147" t="str">
        <f t="shared" si="69"/>
        <v>정상</v>
      </c>
      <c r="P2147" t="str">
        <f t="shared" si="70"/>
        <v>엠피성공</v>
      </c>
      <c r="Q2147" t="s">
        <v>1954</v>
      </c>
      <c r="R2147"/>
      <c r="S2147"/>
      <c r="T2147"/>
      <c r="U2147"/>
      <c r="V2147"/>
      <c r="W2147" t="s">
        <v>1958</v>
      </c>
      <c r="X2147" s="1">
        <v>55138</v>
      </c>
    </row>
    <row r="2148" spans="1:24">
      <c r="A2148" t="s">
        <v>2831</v>
      </c>
      <c r="B2148" t="s">
        <v>2857</v>
      </c>
      <c r="C2148" t="s">
        <v>2242</v>
      </c>
      <c r="D2148" t="s">
        <v>2039</v>
      </c>
      <c r="E2148" t="s">
        <v>3134</v>
      </c>
      <c r="F2148" t="s">
        <v>3230</v>
      </c>
      <c r="G2148" t="s">
        <v>3240</v>
      </c>
      <c r="H2148">
        <v>10050</v>
      </c>
      <c r="I2148" t="s">
        <v>3255</v>
      </c>
      <c r="J2148" s="1">
        <v>44181</v>
      </c>
      <c r="K2148" s="1">
        <v>44181</v>
      </c>
      <c r="L2148" t="s">
        <v>3519</v>
      </c>
      <c r="M2148" t="s">
        <v>3863</v>
      </c>
      <c r="N2148" s="1">
        <v>44196</v>
      </c>
      <c r="O2148" t="str">
        <f t="shared" si="69"/>
        <v>정상</v>
      </c>
      <c r="P2148" t="str">
        <f t="shared" si="70"/>
        <v>엠피성공</v>
      </c>
      <c r="Q2148" t="s">
        <v>1954</v>
      </c>
      <c r="R2148"/>
      <c r="S2148"/>
      <c r="T2148"/>
      <c r="U2148"/>
      <c r="V2148"/>
      <c r="W2148" t="s">
        <v>1958</v>
      </c>
      <c r="X2148" s="1">
        <v>55138</v>
      </c>
    </row>
    <row r="2149" spans="1:24">
      <c r="A2149" t="s">
        <v>2831</v>
      </c>
      <c r="B2149" t="s">
        <v>2857</v>
      </c>
      <c r="C2149" t="s">
        <v>2242</v>
      </c>
      <c r="D2149" t="s">
        <v>2039</v>
      </c>
      <c r="E2149" t="s">
        <v>2167</v>
      </c>
      <c r="F2149" t="s">
        <v>3232</v>
      </c>
      <c r="G2149" t="s">
        <v>3245</v>
      </c>
      <c r="H2149">
        <v>10000</v>
      </c>
      <c r="I2149" t="s">
        <v>3255</v>
      </c>
      <c r="J2149" s="1">
        <v>44181</v>
      </c>
      <c r="K2149" s="1">
        <v>44181</v>
      </c>
      <c r="L2149" t="s">
        <v>3520</v>
      </c>
      <c r="M2149" t="s">
        <v>3863</v>
      </c>
      <c r="N2149" s="1">
        <v>44196</v>
      </c>
      <c r="O2149" t="str">
        <f t="shared" si="69"/>
        <v>정상</v>
      </c>
      <c r="P2149" t="str">
        <f t="shared" si="70"/>
        <v>엠피성공</v>
      </c>
      <c r="Q2149" t="s">
        <v>1954</v>
      </c>
      <c r="R2149"/>
      <c r="S2149"/>
      <c r="T2149"/>
      <c r="U2149"/>
      <c r="V2149"/>
      <c r="W2149" t="s">
        <v>1958</v>
      </c>
      <c r="X2149" s="1">
        <v>55138</v>
      </c>
    </row>
    <row r="2150" spans="1:24">
      <c r="A2150" t="s">
        <v>2840</v>
      </c>
      <c r="B2150" t="s">
        <v>2857</v>
      </c>
      <c r="C2150" t="s">
        <v>2891</v>
      </c>
      <c r="D2150" t="s">
        <v>2045</v>
      </c>
      <c r="E2150" t="s">
        <v>3132</v>
      </c>
      <c r="F2150" t="s">
        <v>3231</v>
      </c>
      <c r="G2150" t="s">
        <v>3238</v>
      </c>
      <c r="H2150">
        <v>55009</v>
      </c>
      <c r="I2150" t="s">
        <v>3255</v>
      </c>
      <c r="J2150" s="1">
        <v>44181</v>
      </c>
      <c r="K2150" s="1">
        <v>44181</v>
      </c>
      <c r="L2150">
        <v>42042153100000</v>
      </c>
      <c r="M2150" t="s">
        <v>3863</v>
      </c>
      <c r="N2150" s="1">
        <v>44196</v>
      </c>
      <c r="O2150" t="str">
        <f t="shared" si="69"/>
        <v>정상</v>
      </c>
      <c r="P2150" t="str">
        <f t="shared" si="70"/>
        <v>엠피성공</v>
      </c>
      <c r="Q2150" t="s">
        <v>1954</v>
      </c>
      <c r="R2150"/>
      <c r="S2150"/>
      <c r="T2150"/>
      <c r="U2150"/>
      <c r="V2150"/>
      <c r="W2150" t="s">
        <v>1958</v>
      </c>
      <c r="X2150"/>
    </row>
    <row r="2151" spans="1:24">
      <c r="A2151" t="s">
        <v>2810</v>
      </c>
      <c r="B2151" t="s">
        <v>2846</v>
      </c>
      <c r="C2151" t="s">
        <v>2364</v>
      </c>
      <c r="D2151" t="s">
        <v>2070</v>
      </c>
      <c r="E2151" t="s">
        <v>2623</v>
      </c>
      <c r="F2151" t="s">
        <v>3233</v>
      </c>
      <c r="G2151" t="s">
        <v>3238</v>
      </c>
      <c r="H2151">
        <v>55257</v>
      </c>
      <c r="I2151" t="s">
        <v>3255</v>
      </c>
      <c r="J2151" s="1">
        <v>44181</v>
      </c>
      <c r="K2151" s="1">
        <v>44181</v>
      </c>
      <c r="L2151">
        <v>42042153800000</v>
      </c>
      <c r="M2151" t="s">
        <v>3865</v>
      </c>
      <c r="N2151" s="1">
        <v>44196</v>
      </c>
      <c r="O2151" t="str">
        <f t="shared" si="69"/>
        <v>정상</v>
      </c>
      <c r="P2151" t="str">
        <f t="shared" si="70"/>
        <v>엠피송내</v>
      </c>
      <c r="Q2151" t="s">
        <v>1954</v>
      </c>
      <c r="R2151"/>
      <c r="S2151"/>
      <c r="T2151"/>
      <c r="U2151"/>
      <c r="V2151"/>
      <c r="W2151" t="s">
        <v>3870</v>
      </c>
      <c r="X2151"/>
    </row>
    <row r="2152" spans="1:24">
      <c r="A2152" t="s">
        <v>2812</v>
      </c>
      <c r="B2152" t="s">
        <v>2686</v>
      </c>
      <c r="C2152" t="s">
        <v>2353</v>
      </c>
      <c r="D2152" t="s">
        <v>2036</v>
      </c>
      <c r="E2152" t="s">
        <v>2522</v>
      </c>
      <c r="F2152" t="s">
        <v>3231</v>
      </c>
      <c r="G2152" t="s">
        <v>3239</v>
      </c>
      <c r="H2152">
        <v>28970</v>
      </c>
      <c r="I2152" t="s">
        <v>3255</v>
      </c>
      <c r="J2152" s="1">
        <v>44181</v>
      </c>
      <c r="K2152" s="1">
        <v>44181</v>
      </c>
      <c r="L2152" t="s">
        <v>3521</v>
      </c>
      <c r="M2152" t="s">
        <v>3865</v>
      </c>
      <c r="N2152" s="1">
        <v>44196</v>
      </c>
      <c r="O2152" t="str">
        <f t="shared" si="69"/>
        <v>정상</v>
      </c>
      <c r="P2152" t="str">
        <f t="shared" si="70"/>
        <v>엠피상동</v>
      </c>
      <c r="Q2152" t="s">
        <v>1954</v>
      </c>
      <c r="R2152"/>
      <c r="S2152"/>
      <c r="T2152"/>
      <c r="U2152"/>
      <c r="V2152"/>
      <c r="W2152" t="s">
        <v>1958</v>
      </c>
      <c r="X2152" s="1">
        <v>49659</v>
      </c>
    </row>
    <row r="2153" spans="1:24">
      <c r="A2153" t="s">
        <v>2812</v>
      </c>
      <c r="B2153" t="s">
        <v>2847</v>
      </c>
      <c r="C2153" t="s">
        <v>2353</v>
      </c>
      <c r="D2153" t="s">
        <v>3076</v>
      </c>
      <c r="E2153" t="s">
        <v>2167</v>
      </c>
      <c r="F2153" t="s">
        <v>3235</v>
      </c>
      <c r="G2153" t="s">
        <v>3238</v>
      </c>
      <c r="H2153">
        <v>90000</v>
      </c>
      <c r="I2153" t="s">
        <v>3255</v>
      </c>
      <c r="J2153" s="1">
        <v>44181</v>
      </c>
      <c r="K2153" s="1">
        <v>44181</v>
      </c>
      <c r="L2153" t="s">
        <v>3522</v>
      </c>
      <c r="M2153" t="s">
        <v>3863</v>
      </c>
      <c r="N2153" s="1">
        <v>44196</v>
      </c>
      <c r="O2153" t="str">
        <f t="shared" si="69"/>
        <v>정상</v>
      </c>
      <c r="P2153" t="str">
        <f t="shared" si="70"/>
        <v>엠피상동</v>
      </c>
      <c r="Q2153" t="s">
        <v>1954</v>
      </c>
      <c r="R2153"/>
      <c r="S2153"/>
      <c r="T2153"/>
      <c r="U2153"/>
      <c r="V2153"/>
      <c r="W2153" t="s">
        <v>1958</v>
      </c>
      <c r="X2153" s="1">
        <v>51486</v>
      </c>
    </row>
    <row r="2154" spans="1:24">
      <c r="A2154" t="s">
        <v>2812</v>
      </c>
      <c r="B2154" t="s">
        <v>2847</v>
      </c>
      <c r="C2154" t="s">
        <v>2353</v>
      </c>
      <c r="D2154" t="s">
        <v>2127</v>
      </c>
      <c r="E2154" t="s">
        <v>3148</v>
      </c>
      <c r="F2154" t="s">
        <v>3233</v>
      </c>
      <c r="G2154" t="s">
        <v>3238</v>
      </c>
      <c r="H2154">
        <v>102000</v>
      </c>
      <c r="I2154" t="s">
        <v>3255</v>
      </c>
      <c r="J2154" s="1">
        <v>44181</v>
      </c>
      <c r="K2154" s="1">
        <v>44181</v>
      </c>
      <c r="L2154" t="s">
        <v>3523</v>
      </c>
      <c r="M2154" t="s">
        <v>3863</v>
      </c>
      <c r="N2154" s="1">
        <v>44196</v>
      </c>
      <c r="O2154" t="str">
        <f t="shared" si="69"/>
        <v>정상</v>
      </c>
      <c r="P2154" t="str">
        <f t="shared" si="70"/>
        <v>엠피상동</v>
      </c>
      <c r="Q2154" t="s">
        <v>1954</v>
      </c>
      <c r="R2154"/>
      <c r="S2154"/>
      <c r="T2154"/>
      <c r="U2154"/>
      <c r="V2154"/>
      <c r="W2154" t="s">
        <v>1958</v>
      </c>
      <c r="X2154" s="1">
        <v>55138</v>
      </c>
    </row>
    <row r="2155" spans="1:24">
      <c r="A2155" t="s">
        <v>2825</v>
      </c>
      <c r="B2155" t="s">
        <v>2860</v>
      </c>
      <c r="C2155" t="s">
        <v>2239</v>
      </c>
      <c r="D2155" t="s">
        <v>3077</v>
      </c>
      <c r="E2155" t="s">
        <v>2641</v>
      </c>
      <c r="F2155" t="s">
        <v>3231</v>
      </c>
      <c r="G2155" t="s">
        <v>3239</v>
      </c>
      <c r="H2155">
        <v>6540</v>
      </c>
      <c r="I2155" t="s">
        <v>3255</v>
      </c>
      <c r="J2155" s="1">
        <v>44181</v>
      </c>
      <c r="K2155" s="1">
        <v>44181</v>
      </c>
      <c r="L2155" t="s">
        <v>3524</v>
      </c>
      <c r="M2155" t="s">
        <v>3863</v>
      </c>
      <c r="N2155" s="1">
        <v>44196</v>
      </c>
      <c r="O2155" t="str">
        <f t="shared" si="69"/>
        <v>정상</v>
      </c>
      <c r="P2155" t="str">
        <f t="shared" si="70"/>
        <v>엠피가온</v>
      </c>
      <c r="Q2155" t="s">
        <v>1954</v>
      </c>
      <c r="R2155"/>
      <c r="S2155"/>
      <c r="T2155"/>
      <c r="U2155"/>
      <c r="V2155"/>
      <c r="W2155" t="s">
        <v>3870</v>
      </c>
      <c r="X2155" s="1">
        <v>49659</v>
      </c>
    </row>
    <row r="2156" spans="1:24">
      <c r="A2156" t="s">
        <v>2825</v>
      </c>
      <c r="B2156" t="s">
        <v>2860</v>
      </c>
      <c r="C2156" t="s">
        <v>2239</v>
      </c>
      <c r="D2156" t="s">
        <v>3023</v>
      </c>
      <c r="E2156" t="s">
        <v>3134</v>
      </c>
      <c r="F2156" t="s">
        <v>2177</v>
      </c>
      <c r="G2156" t="s">
        <v>3249</v>
      </c>
      <c r="H2156">
        <v>5980</v>
      </c>
      <c r="I2156" t="s">
        <v>3255</v>
      </c>
      <c r="J2156" s="1">
        <v>44181</v>
      </c>
      <c r="K2156" s="1">
        <v>44181</v>
      </c>
      <c r="L2156" t="s">
        <v>3525</v>
      </c>
      <c r="M2156" t="s">
        <v>3863</v>
      </c>
      <c r="N2156" s="1">
        <v>44196</v>
      </c>
      <c r="O2156" t="str">
        <f t="shared" si="69"/>
        <v>정상</v>
      </c>
      <c r="P2156" t="str">
        <f t="shared" si="70"/>
        <v>엠피가온</v>
      </c>
      <c r="Q2156" t="s">
        <v>1954</v>
      </c>
      <c r="R2156"/>
      <c r="S2156"/>
      <c r="T2156"/>
      <c r="U2156"/>
      <c r="V2156"/>
      <c r="W2156" t="s">
        <v>3870</v>
      </c>
      <c r="X2156" s="1">
        <v>49659</v>
      </c>
    </row>
    <row r="2157" spans="1:24">
      <c r="A2157" t="s">
        <v>2825</v>
      </c>
      <c r="B2157" t="s">
        <v>2860</v>
      </c>
      <c r="C2157" t="s">
        <v>2239</v>
      </c>
      <c r="D2157" t="s">
        <v>3023</v>
      </c>
      <c r="E2157" t="s">
        <v>2575</v>
      </c>
      <c r="F2157" t="s">
        <v>3234</v>
      </c>
      <c r="G2157" t="s">
        <v>3245</v>
      </c>
      <c r="H2157">
        <v>151700</v>
      </c>
      <c r="I2157" t="s">
        <v>3255</v>
      </c>
      <c r="J2157" s="1">
        <v>44181</v>
      </c>
      <c r="K2157" s="1">
        <v>44181</v>
      </c>
      <c r="L2157" t="s">
        <v>3526</v>
      </c>
      <c r="M2157" t="s">
        <v>3865</v>
      </c>
      <c r="N2157" s="1">
        <v>44196</v>
      </c>
      <c r="O2157" t="str">
        <f t="shared" si="69"/>
        <v>정상</v>
      </c>
      <c r="P2157" t="str">
        <f t="shared" si="70"/>
        <v>엠피가온</v>
      </c>
      <c r="Q2157" t="s">
        <v>1954</v>
      </c>
      <c r="R2157"/>
      <c r="S2157"/>
      <c r="T2157"/>
      <c r="U2157"/>
      <c r="V2157"/>
      <c r="W2157" t="s">
        <v>1958</v>
      </c>
      <c r="X2157" s="1">
        <v>72305</v>
      </c>
    </row>
    <row r="2158" spans="1:24">
      <c r="A2158" t="s">
        <v>2825</v>
      </c>
      <c r="B2158" t="s">
        <v>2860</v>
      </c>
      <c r="C2158" t="s">
        <v>2940</v>
      </c>
      <c r="D2158" t="s">
        <v>3023</v>
      </c>
      <c r="E2158" t="s">
        <v>2577</v>
      </c>
      <c r="F2158" t="s">
        <v>3237</v>
      </c>
      <c r="G2158" t="s">
        <v>3238</v>
      </c>
      <c r="H2158">
        <v>153000</v>
      </c>
      <c r="I2158" t="s">
        <v>3255</v>
      </c>
      <c r="J2158" s="1">
        <v>44181</v>
      </c>
      <c r="K2158" s="1">
        <v>44181</v>
      </c>
      <c r="L2158" t="s">
        <v>3527</v>
      </c>
      <c r="M2158" t="s">
        <v>3865</v>
      </c>
      <c r="N2158" s="1">
        <v>44196</v>
      </c>
      <c r="O2158" t="str">
        <f t="shared" si="69"/>
        <v>정상</v>
      </c>
      <c r="P2158" t="str">
        <f t="shared" si="70"/>
        <v>엠피가온</v>
      </c>
      <c r="Q2158" t="s">
        <v>1954</v>
      </c>
      <c r="R2158"/>
      <c r="S2158"/>
      <c r="T2158"/>
      <c r="U2158"/>
      <c r="V2158"/>
      <c r="W2158" t="s">
        <v>3870</v>
      </c>
      <c r="X2158" s="1">
        <v>70479</v>
      </c>
    </row>
    <row r="2159" spans="1:24">
      <c r="A2159" t="s">
        <v>2819</v>
      </c>
      <c r="B2159" t="s">
        <v>2848</v>
      </c>
      <c r="C2159" t="s">
        <v>2237</v>
      </c>
      <c r="D2159" t="s">
        <v>2095</v>
      </c>
      <c r="E2159" t="s">
        <v>2577</v>
      </c>
      <c r="F2159" t="s">
        <v>3231</v>
      </c>
      <c r="G2159" t="s">
        <v>3238</v>
      </c>
      <c r="H2159">
        <v>31880</v>
      </c>
      <c r="I2159" t="s">
        <v>3255</v>
      </c>
      <c r="J2159" s="1">
        <v>44181</v>
      </c>
      <c r="K2159" s="1">
        <v>44181</v>
      </c>
      <c r="L2159" t="s">
        <v>3528</v>
      </c>
      <c r="M2159" t="s">
        <v>3863</v>
      </c>
      <c r="N2159" s="1">
        <v>44196</v>
      </c>
      <c r="O2159" t="str">
        <f t="shared" si="69"/>
        <v>정상</v>
      </c>
      <c r="P2159" t="str">
        <f t="shared" si="70"/>
        <v>엠피의정부</v>
      </c>
      <c r="Q2159" t="s">
        <v>1954</v>
      </c>
      <c r="R2159"/>
      <c r="S2159"/>
      <c r="T2159"/>
      <c r="U2159"/>
      <c r="V2159"/>
      <c r="W2159" t="s">
        <v>1958</v>
      </c>
      <c r="X2159" s="1">
        <v>51486</v>
      </c>
    </row>
    <row r="2160" spans="1:24">
      <c r="A2160" t="s">
        <v>2819</v>
      </c>
      <c r="B2160" t="s">
        <v>2861</v>
      </c>
      <c r="C2160" t="s">
        <v>2237</v>
      </c>
      <c r="D2160" t="s">
        <v>2095</v>
      </c>
      <c r="E2160" t="s">
        <v>3144</v>
      </c>
      <c r="F2160" t="s">
        <v>2177</v>
      </c>
      <c r="G2160" t="s">
        <v>3238</v>
      </c>
      <c r="H2160">
        <v>35100</v>
      </c>
      <c r="I2160" t="s">
        <v>3255</v>
      </c>
      <c r="J2160" s="1">
        <v>44181</v>
      </c>
      <c r="K2160" s="1">
        <v>44181</v>
      </c>
      <c r="L2160" t="s">
        <v>3529</v>
      </c>
      <c r="M2160" t="s">
        <v>3863</v>
      </c>
      <c r="N2160" s="1">
        <v>44196</v>
      </c>
      <c r="O2160" t="str">
        <f t="shared" si="69"/>
        <v>정상</v>
      </c>
      <c r="P2160" t="str">
        <f t="shared" si="70"/>
        <v>엠피의정부</v>
      </c>
      <c r="Q2160" t="s">
        <v>1954</v>
      </c>
      <c r="R2160"/>
      <c r="S2160"/>
      <c r="T2160"/>
      <c r="U2160"/>
      <c r="V2160"/>
      <c r="W2160" t="s">
        <v>1958</v>
      </c>
      <c r="X2160" s="1">
        <v>65730</v>
      </c>
    </row>
    <row r="2161" spans="1:24">
      <c r="A2161" t="s">
        <v>2809</v>
      </c>
      <c r="B2161" t="s">
        <v>2872</v>
      </c>
      <c r="C2161" t="s">
        <v>2341</v>
      </c>
      <c r="D2161" t="s">
        <v>2138</v>
      </c>
      <c r="E2161" t="s">
        <v>2523</v>
      </c>
      <c r="F2161" t="s">
        <v>3235</v>
      </c>
      <c r="G2161" t="s">
        <v>3238</v>
      </c>
      <c r="H2161">
        <v>35930</v>
      </c>
      <c r="I2161" t="s">
        <v>3255</v>
      </c>
      <c r="J2161" s="1">
        <v>44181</v>
      </c>
      <c r="K2161" s="1">
        <v>44181</v>
      </c>
      <c r="L2161" t="s">
        <v>3530</v>
      </c>
      <c r="M2161" t="s">
        <v>3863</v>
      </c>
      <c r="N2161" s="1">
        <v>44196</v>
      </c>
      <c r="O2161" t="str">
        <f t="shared" si="69"/>
        <v>정상</v>
      </c>
      <c r="P2161" t="str">
        <f t="shared" si="70"/>
        <v>엠피피스토스</v>
      </c>
      <c r="Q2161" t="s">
        <v>1954</v>
      </c>
      <c r="R2161"/>
      <c r="S2161"/>
      <c r="T2161"/>
      <c r="U2161"/>
      <c r="V2161"/>
      <c r="W2161" t="s">
        <v>3870</v>
      </c>
      <c r="X2161" s="1">
        <v>59156</v>
      </c>
    </row>
    <row r="2162" spans="1:24">
      <c r="A2162" t="s">
        <v>2811</v>
      </c>
      <c r="B2162" t="s">
        <v>2845</v>
      </c>
      <c r="C2162" t="s">
        <v>2887</v>
      </c>
      <c r="D2162" t="s">
        <v>3027</v>
      </c>
      <c r="E2162" t="s">
        <v>2648</v>
      </c>
      <c r="F2162" t="s">
        <v>3233</v>
      </c>
      <c r="G2162" t="s">
        <v>3240</v>
      </c>
      <c r="H2162">
        <v>55740</v>
      </c>
      <c r="I2162" t="s">
        <v>3255</v>
      </c>
      <c r="J2162" s="1">
        <v>44181</v>
      </c>
      <c r="K2162" s="1">
        <v>44181</v>
      </c>
      <c r="L2162" t="s">
        <v>3531</v>
      </c>
      <c r="M2162" t="s">
        <v>3866</v>
      </c>
      <c r="N2162" s="1">
        <v>44196</v>
      </c>
      <c r="O2162" t="str">
        <f t="shared" si="69"/>
        <v>정상</v>
      </c>
      <c r="P2162" t="str">
        <f t="shared" si="70"/>
        <v>엠피피스토스</v>
      </c>
      <c r="Q2162" t="s">
        <v>1954</v>
      </c>
      <c r="R2162"/>
      <c r="S2162"/>
      <c r="T2162"/>
      <c r="U2162"/>
      <c r="V2162"/>
      <c r="W2162" t="s">
        <v>1958</v>
      </c>
      <c r="X2162" s="1">
        <v>57695</v>
      </c>
    </row>
    <row r="2163" spans="1:24">
      <c r="A2163" t="s">
        <v>2811</v>
      </c>
      <c r="B2163" t="s">
        <v>2845</v>
      </c>
      <c r="C2163" t="s">
        <v>2358</v>
      </c>
      <c r="D2163" t="s">
        <v>3027</v>
      </c>
      <c r="E2163" t="s">
        <v>3134</v>
      </c>
      <c r="F2163" t="s">
        <v>3231</v>
      </c>
      <c r="G2163" t="s">
        <v>3238</v>
      </c>
      <c r="H2163">
        <v>52930</v>
      </c>
      <c r="I2163" t="s">
        <v>3255</v>
      </c>
      <c r="J2163" s="1">
        <v>44181</v>
      </c>
      <c r="K2163" s="1">
        <v>44181</v>
      </c>
      <c r="L2163" t="s">
        <v>3532</v>
      </c>
      <c r="M2163" t="s">
        <v>3864</v>
      </c>
      <c r="N2163" s="1">
        <v>44196</v>
      </c>
      <c r="O2163" t="str">
        <f t="shared" si="69"/>
        <v>정상</v>
      </c>
      <c r="P2163" t="str">
        <f t="shared" si="70"/>
        <v>엠피피스토스</v>
      </c>
      <c r="Q2163" t="s">
        <v>1954</v>
      </c>
      <c r="R2163"/>
      <c r="S2163"/>
      <c r="T2163"/>
      <c r="U2163"/>
      <c r="V2163"/>
      <c r="W2163" t="s">
        <v>1958</v>
      </c>
      <c r="X2163" s="1">
        <v>56964</v>
      </c>
    </row>
    <row r="2164" spans="1:24">
      <c r="A2164" t="s">
        <v>2809</v>
      </c>
      <c r="B2164" t="s">
        <v>2845</v>
      </c>
      <c r="C2164" t="s">
        <v>2358</v>
      </c>
      <c r="D2164" t="s">
        <v>2985</v>
      </c>
      <c r="E2164" t="s">
        <v>2522</v>
      </c>
      <c r="F2164" t="s">
        <v>3234</v>
      </c>
      <c r="G2164" t="s">
        <v>3238</v>
      </c>
      <c r="H2164">
        <v>68480</v>
      </c>
      <c r="I2164" t="s">
        <v>3255</v>
      </c>
      <c r="J2164" s="1">
        <v>44181</v>
      </c>
      <c r="K2164" s="1">
        <v>44181</v>
      </c>
      <c r="L2164" t="s">
        <v>3533</v>
      </c>
      <c r="M2164" t="s">
        <v>3863</v>
      </c>
      <c r="N2164" s="1">
        <v>44196</v>
      </c>
      <c r="O2164" t="str">
        <f t="shared" si="69"/>
        <v>정상</v>
      </c>
      <c r="P2164" t="str">
        <f t="shared" si="70"/>
        <v>엠피피스토스</v>
      </c>
      <c r="Q2164" t="s">
        <v>1954</v>
      </c>
      <c r="R2164"/>
      <c r="S2164"/>
      <c r="T2164"/>
      <c r="U2164"/>
      <c r="V2164"/>
      <c r="W2164" t="s">
        <v>1958</v>
      </c>
      <c r="X2164" s="1">
        <v>55138</v>
      </c>
    </row>
    <row r="2165" spans="1:24">
      <c r="A2165" t="s">
        <v>2812</v>
      </c>
      <c r="B2165" t="s">
        <v>2847</v>
      </c>
      <c r="C2165" t="s">
        <v>2943</v>
      </c>
      <c r="D2165" t="s">
        <v>2036</v>
      </c>
      <c r="E2165" t="s">
        <v>3135</v>
      </c>
      <c r="F2165" t="s">
        <v>3233</v>
      </c>
      <c r="G2165" t="s">
        <v>3239</v>
      </c>
      <c r="H2165">
        <v>53180</v>
      </c>
      <c r="I2165" t="s">
        <v>3255</v>
      </c>
      <c r="J2165" s="1">
        <v>44181</v>
      </c>
      <c r="K2165" s="1">
        <v>44181</v>
      </c>
      <c r="L2165" t="s">
        <v>3534</v>
      </c>
      <c r="M2165" t="s">
        <v>3863</v>
      </c>
      <c r="N2165" s="1">
        <v>44196</v>
      </c>
      <c r="O2165" t="str">
        <f t="shared" si="69"/>
        <v>정상</v>
      </c>
      <c r="P2165" t="str">
        <f t="shared" si="70"/>
        <v>엠피상동</v>
      </c>
      <c r="Q2165" t="s">
        <v>1954</v>
      </c>
      <c r="R2165"/>
      <c r="S2165"/>
      <c r="T2165"/>
      <c r="U2165"/>
      <c r="V2165"/>
      <c r="W2165" t="s">
        <v>1958</v>
      </c>
      <c r="X2165" s="1">
        <v>45276</v>
      </c>
    </row>
    <row r="2166" spans="1:24">
      <c r="A2166" t="s">
        <v>2816</v>
      </c>
      <c r="B2166" t="s">
        <v>2852</v>
      </c>
      <c r="C2166"/>
      <c r="D2166" t="s">
        <v>2978</v>
      </c>
      <c r="E2166" t="s">
        <v>3203</v>
      </c>
      <c r="F2166" t="s">
        <v>3233</v>
      </c>
      <c r="G2166" t="s">
        <v>3238</v>
      </c>
      <c r="H2166">
        <v>50250</v>
      </c>
      <c r="I2166" t="s">
        <v>3255</v>
      </c>
      <c r="J2166" s="1">
        <v>44181</v>
      </c>
      <c r="K2166" s="1">
        <v>44181</v>
      </c>
      <c r="L2166">
        <v>20200539195</v>
      </c>
      <c r="M2166" t="s">
        <v>3863</v>
      </c>
      <c r="N2166" s="1">
        <v>44196</v>
      </c>
      <c r="O2166" t="str">
        <f t="shared" si="69"/>
        <v>정상</v>
      </c>
      <c r="P2166" t="s">
        <v>988</v>
      </c>
      <c r="Q2166" t="s">
        <v>1954</v>
      </c>
      <c r="R2166"/>
      <c r="S2166"/>
      <c r="T2166"/>
      <c r="U2166"/>
      <c r="V2166"/>
      <c r="W2166" t="s">
        <v>1958</v>
      </c>
      <c r="X2166" s="1">
        <v>59156</v>
      </c>
    </row>
    <row r="2167" spans="1:24">
      <c r="A2167" t="s">
        <v>2809</v>
      </c>
      <c r="B2167" t="s">
        <v>2692</v>
      </c>
      <c r="C2167" t="s">
        <v>2358</v>
      </c>
      <c r="D2167" t="s">
        <v>3027</v>
      </c>
      <c r="E2167" t="s">
        <v>2556</v>
      </c>
      <c r="F2167" t="s">
        <v>3231</v>
      </c>
      <c r="G2167" t="s">
        <v>3241</v>
      </c>
      <c r="H2167">
        <v>71412</v>
      </c>
      <c r="I2167" t="s">
        <v>3255</v>
      </c>
      <c r="J2167" s="1">
        <v>44181</v>
      </c>
      <c r="K2167" s="1">
        <v>44181</v>
      </c>
      <c r="L2167">
        <v>20200537544</v>
      </c>
      <c r="M2167" t="s">
        <v>3864</v>
      </c>
      <c r="N2167" s="1">
        <v>44196</v>
      </c>
      <c r="O2167" t="str">
        <f t="shared" si="69"/>
        <v>정상</v>
      </c>
      <c r="P2167" t="str">
        <f t="shared" si="70"/>
        <v>엠피피스토스</v>
      </c>
      <c r="Q2167" t="s">
        <v>1954</v>
      </c>
      <c r="R2167"/>
      <c r="S2167"/>
      <c r="T2167"/>
      <c r="U2167"/>
      <c r="V2167"/>
      <c r="W2167" t="s">
        <v>1958</v>
      </c>
      <c r="X2167" s="1">
        <v>57695</v>
      </c>
    </row>
    <row r="2168" spans="1:24">
      <c r="A2168" t="s">
        <v>995</v>
      </c>
      <c r="B2168" t="s">
        <v>2872</v>
      </c>
      <c r="C2168" t="s">
        <v>2341</v>
      </c>
      <c r="D2168" t="s">
        <v>2138</v>
      </c>
      <c r="E2168" t="s">
        <v>3129</v>
      </c>
      <c r="F2168" t="s">
        <v>3233</v>
      </c>
      <c r="G2168" t="s">
        <v>3238</v>
      </c>
      <c r="H2168">
        <v>34100</v>
      </c>
      <c r="I2168" t="s">
        <v>3255</v>
      </c>
      <c r="J2168" s="1">
        <v>44181</v>
      </c>
      <c r="K2168" s="1">
        <v>44181</v>
      </c>
      <c r="L2168">
        <v>20200537884</v>
      </c>
      <c r="M2168" t="s">
        <v>3865</v>
      </c>
      <c r="N2168" s="1">
        <v>44196</v>
      </c>
      <c r="O2168" t="str">
        <f t="shared" si="69"/>
        <v>정상</v>
      </c>
      <c r="P2168" t="str">
        <f t="shared" si="70"/>
        <v>엠피피스토스</v>
      </c>
      <c r="Q2168" t="s">
        <v>1954</v>
      </c>
      <c r="R2168"/>
      <c r="S2168"/>
      <c r="T2168"/>
      <c r="U2168"/>
      <c r="V2168"/>
      <c r="W2168" t="s">
        <v>3870</v>
      </c>
      <c r="X2168" s="1">
        <v>62808</v>
      </c>
    </row>
    <row r="2169" spans="1:24">
      <c r="A2169" t="s">
        <v>2809</v>
      </c>
      <c r="B2169" t="s">
        <v>2845</v>
      </c>
      <c r="C2169" t="s">
        <v>2341</v>
      </c>
      <c r="D2169" t="s">
        <v>2988</v>
      </c>
      <c r="E2169" t="s">
        <v>3131</v>
      </c>
      <c r="F2169" t="s">
        <v>3235</v>
      </c>
      <c r="G2169" t="s">
        <v>3238</v>
      </c>
      <c r="H2169">
        <v>33316</v>
      </c>
      <c r="I2169" t="s">
        <v>3255</v>
      </c>
      <c r="J2169" s="1">
        <v>44181</v>
      </c>
      <c r="K2169" s="1">
        <v>44181</v>
      </c>
      <c r="L2169" t="s">
        <v>3535</v>
      </c>
      <c r="M2169" t="s">
        <v>3867</v>
      </c>
      <c r="N2169" s="1">
        <v>44196</v>
      </c>
      <c r="O2169" t="str">
        <f t="shared" si="69"/>
        <v>정상</v>
      </c>
      <c r="P2169" t="str">
        <f t="shared" si="70"/>
        <v>엠피피스토스</v>
      </c>
      <c r="Q2169" t="s">
        <v>1954</v>
      </c>
      <c r="R2169"/>
      <c r="S2169"/>
      <c r="T2169"/>
      <c r="U2169"/>
      <c r="V2169"/>
      <c r="W2169" t="s">
        <v>3870</v>
      </c>
      <c r="X2169" s="1">
        <v>62808</v>
      </c>
    </row>
    <row r="2170" spans="1:24">
      <c r="A2170" t="s">
        <v>2829</v>
      </c>
      <c r="B2170" t="s">
        <v>2865</v>
      </c>
      <c r="C2170"/>
      <c r="D2170" t="s">
        <v>3032</v>
      </c>
      <c r="E2170" t="s">
        <v>3131</v>
      </c>
      <c r="F2170" t="s">
        <v>3231</v>
      </c>
      <c r="G2170" t="s">
        <v>3238</v>
      </c>
      <c r="H2170">
        <v>70000</v>
      </c>
      <c r="I2170" t="s">
        <v>3255</v>
      </c>
      <c r="J2170" s="1">
        <v>44181</v>
      </c>
      <c r="K2170" s="1">
        <v>44181</v>
      </c>
      <c r="L2170" t="s">
        <v>3536</v>
      </c>
      <c r="M2170" t="s">
        <v>3863</v>
      </c>
      <c r="N2170" s="1">
        <v>44196</v>
      </c>
      <c r="O2170" t="str">
        <f t="shared" ref="O2170:O2233" si="71" xml:space="preserve"> IF(K2170&gt;N2170,W2170,I2170)</f>
        <v>정상</v>
      </c>
      <c r="P2170" t="str">
        <f t="shared" si="70"/>
        <v>엠피제이엔제이</v>
      </c>
      <c r="Q2170" t="s">
        <v>1954</v>
      </c>
      <c r="R2170"/>
      <c r="S2170"/>
      <c r="T2170"/>
      <c r="U2170"/>
      <c r="V2170"/>
      <c r="W2170" t="s">
        <v>1958</v>
      </c>
      <c r="X2170" s="1">
        <v>59521</v>
      </c>
    </row>
    <row r="2171" spans="1:24">
      <c r="A2171" t="s">
        <v>2830</v>
      </c>
      <c r="B2171" t="s">
        <v>2847</v>
      </c>
      <c r="C2171" t="s">
        <v>2353</v>
      </c>
      <c r="D2171" t="s">
        <v>2244</v>
      </c>
      <c r="E2171" t="s">
        <v>2598</v>
      </c>
      <c r="F2171" t="s">
        <v>3235</v>
      </c>
      <c r="G2171" t="s">
        <v>3238</v>
      </c>
      <c r="H2171">
        <v>143169</v>
      </c>
      <c r="I2171" t="s">
        <v>3255</v>
      </c>
      <c r="J2171" s="1">
        <v>44181</v>
      </c>
      <c r="K2171" s="1">
        <v>44181</v>
      </c>
      <c r="L2171" t="s">
        <v>3537</v>
      </c>
      <c r="M2171" t="s">
        <v>3863</v>
      </c>
      <c r="N2171" s="1">
        <v>44196</v>
      </c>
      <c r="O2171" t="str">
        <f t="shared" si="71"/>
        <v>정상</v>
      </c>
      <c r="P2171" t="str">
        <f t="shared" si="70"/>
        <v>엠피상동</v>
      </c>
      <c r="Q2171" t="s">
        <v>1954</v>
      </c>
      <c r="R2171"/>
      <c r="S2171"/>
      <c r="T2171"/>
      <c r="U2171"/>
      <c r="V2171"/>
      <c r="W2171" t="s">
        <v>1958</v>
      </c>
      <c r="X2171" s="1">
        <v>62078</v>
      </c>
    </row>
    <row r="2172" spans="1:24">
      <c r="A2172" t="s">
        <v>2816</v>
      </c>
      <c r="B2172" t="s">
        <v>2873</v>
      </c>
      <c r="C2172" t="s">
        <v>2362</v>
      </c>
      <c r="D2172" t="s">
        <v>2485</v>
      </c>
      <c r="E2172" t="s">
        <v>3128</v>
      </c>
      <c r="F2172" t="s">
        <v>3235</v>
      </c>
      <c r="G2172" t="s">
        <v>3238</v>
      </c>
      <c r="H2172">
        <v>33096</v>
      </c>
      <c r="I2172" t="s">
        <v>3255</v>
      </c>
      <c r="J2172" s="1">
        <v>44181</v>
      </c>
      <c r="K2172" s="1">
        <v>44181</v>
      </c>
      <c r="L2172">
        <v>52034632090000</v>
      </c>
      <c r="M2172" t="s">
        <v>3863</v>
      </c>
      <c r="N2172" s="1">
        <v>44196</v>
      </c>
      <c r="O2172" t="str">
        <f t="shared" si="71"/>
        <v>정상</v>
      </c>
      <c r="P2172" t="s">
        <v>6825</v>
      </c>
      <c r="Q2172" t="s">
        <v>1954</v>
      </c>
      <c r="R2172"/>
      <c r="S2172"/>
      <c r="T2172"/>
      <c r="U2172"/>
      <c r="V2172"/>
      <c r="W2172" t="s">
        <v>1958</v>
      </c>
      <c r="X2172" s="1">
        <v>51486</v>
      </c>
    </row>
    <row r="2173" spans="1:24">
      <c r="A2173" t="s">
        <v>2817</v>
      </c>
      <c r="B2173" t="s">
        <v>2873</v>
      </c>
      <c r="C2173" t="s">
        <v>2362</v>
      </c>
      <c r="D2173" t="s">
        <v>2485</v>
      </c>
      <c r="E2173" t="s">
        <v>2615</v>
      </c>
      <c r="F2173" t="s">
        <v>3231</v>
      </c>
      <c r="G2173" t="s">
        <v>3238</v>
      </c>
      <c r="H2173">
        <v>34981</v>
      </c>
      <c r="I2173" t="s">
        <v>3255</v>
      </c>
      <c r="J2173" s="1">
        <v>44181</v>
      </c>
      <c r="K2173" s="1">
        <v>44181</v>
      </c>
      <c r="L2173">
        <v>52034641040000</v>
      </c>
      <c r="M2173" t="s">
        <v>3864</v>
      </c>
      <c r="N2173" s="1">
        <v>44196</v>
      </c>
      <c r="O2173" t="str">
        <f t="shared" si="71"/>
        <v>정상</v>
      </c>
      <c r="P2173" t="s">
        <v>986</v>
      </c>
      <c r="Q2173" t="s">
        <v>1954</v>
      </c>
      <c r="R2173"/>
      <c r="S2173"/>
      <c r="T2173"/>
      <c r="U2173"/>
      <c r="V2173"/>
      <c r="W2173" t="s">
        <v>1958</v>
      </c>
      <c r="X2173" s="1">
        <v>51486</v>
      </c>
    </row>
    <row r="2174" spans="1:24">
      <c r="A2174" t="s">
        <v>2817</v>
      </c>
      <c r="B2174" t="s">
        <v>2873</v>
      </c>
      <c r="C2174" t="s">
        <v>2934</v>
      </c>
      <c r="D2174" t="s">
        <v>2485</v>
      </c>
      <c r="E2174" t="s">
        <v>3128</v>
      </c>
      <c r="F2174" t="s">
        <v>3233</v>
      </c>
      <c r="G2174" t="s">
        <v>3240</v>
      </c>
      <c r="H2174">
        <v>34901</v>
      </c>
      <c r="I2174" t="s">
        <v>3255</v>
      </c>
      <c r="J2174" s="1">
        <v>44181</v>
      </c>
      <c r="K2174" s="1">
        <v>44181</v>
      </c>
      <c r="L2174">
        <v>52034642450000</v>
      </c>
      <c r="M2174" t="s">
        <v>3865</v>
      </c>
      <c r="N2174" s="1">
        <v>44196</v>
      </c>
      <c r="O2174" t="str">
        <f t="shared" si="71"/>
        <v>정상</v>
      </c>
      <c r="P2174" t="s">
        <v>986</v>
      </c>
      <c r="Q2174" t="s">
        <v>1954</v>
      </c>
      <c r="R2174"/>
      <c r="S2174"/>
      <c r="T2174"/>
      <c r="U2174"/>
      <c r="V2174"/>
      <c r="W2174" t="s">
        <v>3870</v>
      </c>
      <c r="X2174" s="1">
        <v>51486</v>
      </c>
    </row>
    <row r="2175" spans="1:24">
      <c r="A2175" t="s">
        <v>2840</v>
      </c>
      <c r="B2175" t="s">
        <v>2857</v>
      </c>
      <c r="C2175" t="s">
        <v>2242</v>
      </c>
      <c r="D2175" t="s">
        <v>3078</v>
      </c>
      <c r="E2175" t="s">
        <v>2534</v>
      </c>
      <c r="F2175" t="s">
        <v>3231</v>
      </c>
      <c r="G2175" t="s">
        <v>3238</v>
      </c>
      <c r="H2175">
        <v>11000</v>
      </c>
      <c r="I2175" t="s">
        <v>3255</v>
      </c>
      <c r="J2175" s="1">
        <v>44181</v>
      </c>
      <c r="K2175" s="1">
        <v>44181</v>
      </c>
      <c r="L2175">
        <v>52034600720000</v>
      </c>
      <c r="M2175" t="s">
        <v>3863</v>
      </c>
      <c r="N2175" s="1">
        <v>44196</v>
      </c>
      <c r="O2175" t="str">
        <f t="shared" si="71"/>
        <v>정상</v>
      </c>
      <c r="P2175" t="str">
        <f t="shared" si="70"/>
        <v>엠피성공</v>
      </c>
      <c r="Q2175" t="s">
        <v>1954</v>
      </c>
      <c r="R2175"/>
      <c r="S2175"/>
      <c r="T2175"/>
      <c r="U2175"/>
      <c r="V2175"/>
      <c r="W2175" t="s">
        <v>1958</v>
      </c>
      <c r="X2175" s="1">
        <v>51486</v>
      </c>
    </row>
    <row r="2176" spans="1:24">
      <c r="A2176" t="s">
        <v>2829</v>
      </c>
      <c r="B2176" t="s">
        <v>2865</v>
      </c>
      <c r="C2176" t="s">
        <v>2355</v>
      </c>
      <c r="D2176" t="s">
        <v>3003</v>
      </c>
      <c r="E2176" t="s">
        <v>2153</v>
      </c>
      <c r="F2176" t="s">
        <v>3231</v>
      </c>
      <c r="G2176" t="s">
        <v>3242</v>
      </c>
      <c r="H2176">
        <v>68504</v>
      </c>
      <c r="I2176" t="s">
        <v>3255</v>
      </c>
      <c r="J2176" s="1">
        <v>44181</v>
      </c>
      <c r="K2176" s="1">
        <v>44181</v>
      </c>
      <c r="L2176">
        <v>52034636790000</v>
      </c>
      <c r="M2176" t="s">
        <v>3863</v>
      </c>
      <c r="N2176" s="1">
        <v>44196</v>
      </c>
      <c r="O2176" t="str">
        <f t="shared" si="71"/>
        <v>정상</v>
      </c>
      <c r="P2176" t="s">
        <v>6834</v>
      </c>
      <c r="Q2176" t="s">
        <v>1954</v>
      </c>
      <c r="R2176"/>
      <c r="S2176"/>
      <c r="T2176"/>
      <c r="U2176"/>
      <c r="V2176"/>
      <c r="W2176" t="s">
        <v>1958</v>
      </c>
      <c r="X2176" s="1">
        <v>47833</v>
      </c>
    </row>
    <row r="2177" spans="1:24">
      <c r="A2177" t="s">
        <v>2832</v>
      </c>
      <c r="B2177" t="s">
        <v>2865</v>
      </c>
      <c r="C2177" t="s">
        <v>2355</v>
      </c>
      <c r="D2177" t="s">
        <v>3013</v>
      </c>
      <c r="E2177" t="s">
        <v>3128</v>
      </c>
      <c r="F2177" t="s">
        <v>3231</v>
      </c>
      <c r="G2177" t="s">
        <v>3238</v>
      </c>
      <c r="H2177">
        <v>68860</v>
      </c>
      <c r="I2177" t="s">
        <v>3255</v>
      </c>
      <c r="J2177" s="1">
        <v>44181</v>
      </c>
      <c r="K2177" s="1">
        <v>44181</v>
      </c>
      <c r="L2177">
        <v>52034636590000</v>
      </c>
      <c r="M2177" t="s">
        <v>3865</v>
      </c>
      <c r="N2177" s="1">
        <v>44196</v>
      </c>
      <c r="O2177" t="str">
        <f t="shared" si="71"/>
        <v>정상</v>
      </c>
      <c r="P2177" t="s">
        <v>6823</v>
      </c>
      <c r="Q2177" t="s">
        <v>1954</v>
      </c>
      <c r="R2177"/>
      <c r="S2177"/>
      <c r="T2177"/>
      <c r="U2177"/>
      <c r="V2177"/>
      <c r="W2177" t="s">
        <v>1958</v>
      </c>
      <c r="X2177" s="1">
        <v>47833</v>
      </c>
    </row>
    <row r="2178" spans="1:24">
      <c r="A2178" t="s">
        <v>2809</v>
      </c>
      <c r="B2178" t="s">
        <v>2845</v>
      </c>
      <c r="C2178" t="s">
        <v>2358</v>
      </c>
      <c r="D2178" t="s">
        <v>3018</v>
      </c>
      <c r="E2178" t="s">
        <v>2615</v>
      </c>
      <c r="F2178" t="s">
        <v>3231</v>
      </c>
      <c r="G2178" t="s">
        <v>3238</v>
      </c>
      <c r="H2178">
        <v>29938</v>
      </c>
      <c r="I2178" t="s">
        <v>3255</v>
      </c>
      <c r="J2178" s="1">
        <v>44181</v>
      </c>
      <c r="K2178" s="1">
        <v>44181</v>
      </c>
      <c r="L2178">
        <v>52034677670000</v>
      </c>
      <c r="M2178" t="s">
        <v>3863</v>
      </c>
      <c r="N2178" s="1">
        <v>44196</v>
      </c>
      <c r="O2178" t="str">
        <f t="shared" si="71"/>
        <v>정상</v>
      </c>
      <c r="P2178" t="str">
        <f t="shared" ref="P2177:P2240" si="72">A2178</f>
        <v>엠피피스토스</v>
      </c>
      <c r="Q2178" t="s">
        <v>1954</v>
      </c>
      <c r="R2178"/>
      <c r="S2178"/>
      <c r="T2178"/>
      <c r="U2178"/>
      <c r="V2178"/>
      <c r="W2178" t="s">
        <v>3870</v>
      </c>
      <c r="X2178" s="1">
        <v>51486</v>
      </c>
    </row>
    <row r="2179" spans="1:24">
      <c r="A2179" t="s">
        <v>2809</v>
      </c>
      <c r="B2179" t="s">
        <v>2845</v>
      </c>
      <c r="C2179" t="s">
        <v>2341</v>
      </c>
      <c r="D2179" t="s">
        <v>2121</v>
      </c>
      <c r="E2179" t="s">
        <v>2523</v>
      </c>
      <c r="F2179" t="s">
        <v>3231</v>
      </c>
      <c r="G2179" t="s">
        <v>3238</v>
      </c>
      <c r="H2179">
        <v>100600</v>
      </c>
      <c r="I2179" t="s">
        <v>3255</v>
      </c>
      <c r="J2179" s="1">
        <v>44180</v>
      </c>
      <c r="K2179" s="1">
        <v>44180</v>
      </c>
      <c r="L2179" t="s">
        <v>3538</v>
      </c>
      <c r="M2179" t="s">
        <v>3867</v>
      </c>
      <c r="N2179" s="1">
        <v>44196</v>
      </c>
      <c r="O2179" t="str">
        <f t="shared" si="71"/>
        <v>정상</v>
      </c>
      <c r="P2179" t="str">
        <f t="shared" si="72"/>
        <v>엠피피스토스</v>
      </c>
      <c r="Q2179" t="s">
        <v>1954</v>
      </c>
      <c r="R2179"/>
      <c r="S2179"/>
      <c r="T2179"/>
      <c r="U2179"/>
      <c r="V2179"/>
      <c r="W2179" t="s">
        <v>3870</v>
      </c>
      <c r="X2179" s="1">
        <v>74494</v>
      </c>
    </row>
    <row r="2180" spans="1:24">
      <c r="A2180" t="s">
        <v>2817</v>
      </c>
      <c r="B2180" t="s">
        <v>2850</v>
      </c>
      <c r="C2180" t="s">
        <v>2347</v>
      </c>
      <c r="D2180" t="s">
        <v>2037</v>
      </c>
      <c r="E2180" t="s">
        <v>2523</v>
      </c>
      <c r="F2180" t="s">
        <v>3233</v>
      </c>
      <c r="G2180" t="s">
        <v>3238</v>
      </c>
      <c r="H2180">
        <v>23000</v>
      </c>
      <c r="I2180" t="s">
        <v>3255</v>
      </c>
      <c r="J2180" s="1">
        <v>44180</v>
      </c>
      <c r="K2180" s="1">
        <v>44180</v>
      </c>
      <c r="L2180" t="s">
        <v>3539</v>
      </c>
      <c r="M2180" t="s">
        <v>3863</v>
      </c>
      <c r="N2180" s="1">
        <v>44196</v>
      </c>
      <c r="O2180" t="str">
        <f t="shared" si="71"/>
        <v>정상</v>
      </c>
      <c r="P2180" t="s">
        <v>6822</v>
      </c>
      <c r="Q2180" t="s">
        <v>1954</v>
      </c>
      <c r="R2180"/>
      <c r="S2180"/>
      <c r="T2180"/>
      <c r="U2180"/>
      <c r="V2180"/>
      <c r="W2180" t="s">
        <v>1958</v>
      </c>
      <c r="X2180" s="1">
        <v>55137</v>
      </c>
    </row>
    <row r="2181" spans="1:24">
      <c r="A2181" t="s">
        <v>2831</v>
      </c>
      <c r="B2181" t="s">
        <v>2857</v>
      </c>
      <c r="C2181" t="s">
        <v>2891</v>
      </c>
      <c r="D2181" t="s">
        <v>2104</v>
      </c>
      <c r="E2181" t="s">
        <v>2523</v>
      </c>
      <c r="F2181" t="s">
        <v>3231</v>
      </c>
      <c r="G2181" t="s">
        <v>3238</v>
      </c>
      <c r="H2181">
        <v>94000</v>
      </c>
      <c r="I2181" t="s">
        <v>3255</v>
      </c>
      <c r="J2181" s="1">
        <v>44180</v>
      </c>
      <c r="K2181" s="1">
        <v>44180</v>
      </c>
      <c r="L2181" t="s">
        <v>3540</v>
      </c>
      <c r="M2181" t="s">
        <v>3863</v>
      </c>
      <c r="N2181" s="1">
        <v>44196</v>
      </c>
      <c r="O2181" t="str">
        <f t="shared" si="71"/>
        <v>정상</v>
      </c>
      <c r="P2181" t="str">
        <f t="shared" si="72"/>
        <v>엠피성공</v>
      </c>
      <c r="Q2181" t="s">
        <v>1954</v>
      </c>
      <c r="R2181"/>
      <c r="S2181"/>
      <c r="T2181"/>
      <c r="U2181"/>
      <c r="V2181"/>
      <c r="W2181" t="s">
        <v>1958</v>
      </c>
      <c r="X2181" s="1">
        <v>51485</v>
      </c>
    </row>
    <row r="2182" spans="1:24">
      <c r="A2182" t="s">
        <v>2812</v>
      </c>
      <c r="B2182" t="s">
        <v>2847</v>
      </c>
      <c r="C2182" t="s">
        <v>2929</v>
      </c>
      <c r="D2182" t="s">
        <v>2125</v>
      </c>
      <c r="E2182" t="s">
        <v>2575</v>
      </c>
      <c r="F2182" t="s">
        <v>3232</v>
      </c>
      <c r="G2182" t="s">
        <v>3238</v>
      </c>
      <c r="H2182">
        <v>157000</v>
      </c>
      <c r="I2182" t="s">
        <v>3255</v>
      </c>
      <c r="J2182" s="1">
        <v>44180</v>
      </c>
      <c r="K2182" s="1">
        <v>44180</v>
      </c>
      <c r="L2182" t="s">
        <v>3541</v>
      </c>
      <c r="M2182" t="s">
        <v>3863</v>
      </c>
      <c r="N2182" s="1">
        <v>44196</v>
      </c>
      <c r="O2182" t="str">
        <f t="shared" si="71"/>
        <v>정상</v>
      </c>
      <c r="P2182" t="str">
        <f t="shared" si="72"/>
        <v>엠피상동</v>
      </c>
      <c r="Q2182" t="s">
        <v>1954</v>
      </c>
      <c r="R2182"/>
      <c r="S2182"/>
      <c r="T2182"/>
      <c r="U2182"/>
      <c r="V2182"/>
      <c r="W2182" t="s">
        <v>1958</v>
      </c>
      <c r="X2182" s="1">
        <v>64268</v>
      </c>
    </row>
    <row r="2183" spans="1:24">
      <c r="A2183" t="s">
        <v>2831</v>
      </c>
      <c r="B2183" t="s">
        <v>2854</v>
      </c>
      <c r="C2183" t="s">
        <v>2944</v>
      </c>
      <c r="D2183" t="s">
        <v>2039</v>
      </c>
      <c r="E2183" t="s">
        <v>3147</v>
      </c>
      <c r="F2183" t="s">
        <v>3231</v>
      </c>
      <c r="G2183" t="s">
        <v>3238</v>
      </c>
      <c r="H2183">
        <v>133590</v>
      </c>
      <c r="I2183" t="s">
        <v>3255</v>
      </c>
      <c r="J2183" s="1">
        <v>44180</v>
      </c>
      <c r="K2183" s="1">
        <v>44180</v>
      </c>
      <c r="L2183" t="s">
        <v>3542</v>
      </c>
      <c r="M2183" t="s">
        <v>3865</v>
      </c>
      <c r="N2183" s="1">
        <v>44196</v>
      </c>
      <c r="O2183" t="str">
        <f t="shared" si="71"/>
        <v>정상</v>
      </c>
      <c r="P2183" t="str">
        <f t="shared" si="72"/>
        <v>엠피성공</v>
      </c>
      <c r="Q2183" t="s">
        <v>1954</v>
      </c>
      <c r="R2183"/>
      <c r="S2183"/>
      <c r="T2183"/>
      <c r="U2183"/>
      <c r="V2183"/>
      <c r="W2183" t="s">
        <v>1960</v>
      </c>
      <c r="X2183" s="1">
        <v>60616</v>
      </c>
    </row>
    <row r="2184" spans="1:24">
      <c r="A2184" t="s">
        <v>2831</v>
      </c>
      <c r="B2184" t="s">
        <v>2857</v>
      </c>
      <c r="C2184" t="s">
        <v>2891</v>
      </c>
      <c r="D2184" t="s">
        <v>2043</v>
      </c>
      <c r="E2184" t="s">
        <v>2575</v>
      </c>
      <c r="F2184" t="s">
        <v>3231</v>
      </c>
      <c r="G2184" t="s">
        <v>3238</v>
      </c>
      <c r="H2184">
        <v>50000</v>
      </c>
      <c r="I2184" t="s">
        <v>3255</v>
      </c>
      <c r="J2184" s="1">
        <v>44180</v>
      </c>
      <c r="K2184" s="1">
        <v>44180</v>
      </c>
      <c r="L2184" t="s">
        <v>3543</v>
      </c>
      <c r="M2184" t="s">
        <v>3863</v>
      </c>
      <c r="N2184" s="1">
        <v>44196</v>
      </c>
      <c r="O2184" t="str">
        <f t="shared" si="71"/>
        <v>정상</v>
      </c>
      <c r="P2184" t="str">
        <f t="shared" si="72"/>
        <v>엠피성공</v>
      </c>
      <c r="Q2184" t="s">
        <v>1954</v>
      </c>
      <c r="R2184"/>
      <c r="S2184"/>
      <c r="T2184"/>
      <c r="U2184"/>
      <c r="V2184"/>
      <c r="W2184" t="s">
        <v>1960</v>
      </c>
      <c r="X2184" s="1">
        <v>51485</v>
      </c>
    </row>
    <row r="2185" spans="1:24">
      <c r="A2185" t="s">
        <v>2812</v>
      </c>
      <c r="B2185" t="s">
        <v>2847</v>
      </c>
      <c r="C2185" t="s">
        <v>2353</v>
      </c>
      <c r="D2185" t="s">
        <v>3079</v>
      </c>
      <c r="E2185" t="s">
        <v>2550</v>
      </c>
      <c r="F2185" t="s">
        <v>3234</v>
      </c>
      <c r="G2185" t="s">
        <v>3238</v>
      </c>
      <c r="H2185">
        <v>50000</v>
      </c>
      <c r="I2185" t="s">
        <v>3255</v>
      </c>
      <c r="J2185" s="1">
        <v>44180</v>
      </c>
      <c r="K2185" s="1">
        <v>44180</v>
      </c>
      <c r="L2185" t="s">
        <v>3544</v>
      </c>
      <c r="M2185" t="s">
        <v>3867</v>
      </c>
      <c r="N2185" s="1">
        <v>44196</v>
      </c>
      <c r="O2185" t="str">
        <f t="shared" si="71"/>
        <v>정상</v>
      </c>
      <c r="P2185" t="str">
        <f t="shared" si="72"/>
        <v>엠피상동</v>
      </c>
      <c r="Q2185" t="s">
        <v>1954</v>
      </c>
      <c r="R2185"/>
      <c r="S2185"/>
      <c r="T2185"/>
      <c r="U2185"/>
      <c r="V2185"/>
      <c r="W2185" t="s">
        <v>1958</v>
      </c>
      <c r="X2185" s="1">
        <v>62807</v>
      </c>
    </row>
    <row r="2186" spans="1:24">
      <c r="A2186" t="s">
        <v>2812</v>
      </c>
      <c r="B2186" t="s">
        <v>2847</v>
      </c>
      <c r="C2186" t="s">
        <v>2353</v>
      </c>
      <c r="D2186" t="s">
        <v>2036</v>
      </c>
      <c r="E2186" t="s">
        <v>3144</v>
      </c>
      <c r="F2186" t="s">
        <v>3233</v>
      </c>
      <c r="G2186" t="s">
        <v>3238</v>
      </c>
      <c r="H2186">
        <v>51000</v>
      </c>
      <c r="I2186" t="s">
        <v>3255</v>
      </c>
      <c r="J2186" s="1">
        <v>44180</v>
      </c>
      <c r="K2186" s="1">
        <v>44180</v>
      </c>
      <c r="L2186" t="s">
        <v>3545</v>
      </c>
      <c r="M2186" t="s">
        <v>3867</v>
      </c>
      <c r="N2186" s="1">
        <v>44196</v>
      </c>
      <c r="O2186" t="str">
        <f t="shared" si="71"/>
        <v>정상</v>
      </c>
      <c r="P2186" t="str">
        <f t="shared" si="72"/>
        <v>엠피상동</v>
      </c>
      <c r="Q2186" t="s">
        <v>1954</v>
      </c>
      <c r="R2186"/>
      <c r="S2186"/>
      <c r="T2186"/>
      <c r="U2186"/>
      <c r="V2186"/>
      <c r="W2186" t="s">
        <v>3870</v>
      </c>
      <c r="X2186" s="1">
        <v>47832</v>
      </c>
    </row>
    <row r="2187" spans="1:24">
      <c r="A2187" t="s">
        <v>995</v>
      </c>
      <c r="B2187" t="s">
        <v>2845</v>
      </c>
      <c r="C2187" t="s">
        <v>2945</v>
      </c>
      <c r="D2187" t="s">
        <v>3080</v>
      </c>
      <c r="E2187" t="s">
        <v>2523</v>
      </c>
      <c r="F2187" t="s">
        <v>3232</v>
      </c>
      <c r="G2187" t="s">
        <v>3238</v>
      </c>
      <c r="H2187">
        <v>53140</v>
      </c>
      <c r="I2187" t="s">
        <v>3255</v>
      </c>
      <c r="J2187" s="1">
        <v>44180</v>
      </c>
      <c r="K2187" s="1">
        <v>44180</v>
      </c>
      <c r="L2187" t="s">
        <v>3546</v>
      </c>
      <c r="M2187" t="s">
        <v>3863</v>
      </c>
      <c r="N2187" s="1">
        <v>44196</v>
      </c>
      <c r="O2187" t="str">
        <f t="shared" si="71"/>
        <v>정상</v>
      </c>
      <c r="P2187" t="str">
        <f t="shared" si="72"/>
        <v>엠피피스토스</v>
      </c>
      <c r="Q2187" t="s">
        <v>1954</v>
      </c>
      <c r="R2187"/>
      <c r="S2187"/>
      <c r="T2187"/>
      <c r="U2187"/>
      <c r="V2187"/>
      <c r="W2187" t="s">
        <v>1958</v>
      </c>
      <c r="X2187" s="1">
        <v>56598</v>
      </c>
    </row>
    <row r="2188" spans="1:24">
      <c r="A2188" t="s">
        <v>2811</v>
      </c>
      <c r="B2188" t="s">
        <v>2845</v>
      </c>
      <c r="C2188" t="s">
        <v>2358</v>
      </c>
      <c r="D2188" t="s">
        <v>3027</v>
      </c>
      <c r="E2188" t="s">
        <v>3134</v>
      </c>
      <c r="F2188" t="s">
        <v>3235</v>
      </c>
      <c r="G2188" t="s">
        <v>3244</v>
      </c>
      <c r="H2188">
        <v>37330</v>
      </c>
      <c r="I2188" t="s">
        <v>3255</v>
      </c>
      <c r="J2188" s="1">
        <v>44180</v>
      </c>
      <c r="K2188" s="1">
        <v>44180</v>
      </c>
      <c r="L2188" t="s">
        <v>3547</v>
      </c>
      <c r="M2188" t="s">
        <v>3865</v>
      </c>
      <c r="N2188" s="1">
        <v>44196</v>
      </c>
      <c r="O2188" t="str">
        <f t="shared" si="71"/>
        <v>정상</v>
      </c>
      <c r="P2188" t="str">
        <f t="shared" si="72"/>
        <v>엠피피스토스</v>
      </c>
      <c r="Q2188" t="s">
        <v>1954</v>
      </c>
      <c r="R2188"/>
      <c r="S2188"/>
      <c r="T2188"/>
      <c r="U2188"/>
      <c r="V2188"/>
      <c r="W2188" t="s">
        <v>1960</v>
      </c>
      <c r="X2188" s="1">
        <v>57694</v>
      </c>
    </row>
    <row r="2189" spans="1:24">
      <c r="A2189" t="s">
        <v>2809</v>
      </c>
      <c r="B2189" t="s">
        <v>2845</v>
      </c>
      <c r="C2189" t="s">
        <v>2358</v>
      </c>
      <c r="D2189" t="s">
        <v>3027</v>
      </c>
      <c r="E2189" t="s">
        <v>3148</v>
      </c>
      <c r="F2189" t="s">
        <v>3235</v>
      </c>
      <c r="G2189" t="s">
        <v>3238</v>
      </c>
      <c r="H2189">
        <v>52260</v>
      </c>
      <c r="I2189" t="s">
        <v>3255</v>
      </c>
      <c r="J2189" s="1">
        <v>44180</v>
      </c>
      <c r="K2189" s="1">
        <v>44180</v>
      </c>
      <c r="L2189" t="s">
        <v>3548</v>
      </c>
      <c r="M2189" t="s">
        <v>3863</v>
      </c>
      <c r="N2189" s="1">
        <v>44196</v>
      </c>
      <c r="O2189" t="str">
        <f t="shared" si="71"/>
        <v>정상</v>
      </c>
      <c r="P2189" t="str">
        <f t="shared" si="72"/>
        <v>엠피피스토스</v>
      </c>
      <c r="Q2189" t="s">
        <v>1954</v>
      </c>
      <c r="R2189"/>
      <c r="S2189"/>
      <c r="T2189"/>
      <c r="U2189"/>
      <c r="V2189"/>
      <c r="W2189" t="s">
        <v>1960</v>
      </c>
      <c r="X2189" s="1">
        <v>58424</v>
      </c>
    </row>
    <row r="2190" spans="1:24">
      <c r="A2190" t="s">
        <v>2811</v>
      </c>
      <c r="B2190" t="s">
        <v>2845</v>
      </c>
      <c r="C2190" t="s">
        <v>2946</v>
      </c>
      <c r="D2190" t="s">
        <v>3073</v>
      </c>
      <c r="E2190" t="s">
        <v>2166</v>
      </c>
      <c r="F2190" t="s">
        <v>3233</v>
      </c>
      <c r="G2190" t="s">
        <v>3238</v>
      </c>
      <c r="H2190">
        <v>24944</v>
      </c>
      <c r="I2190" t="s">
        <v>3255</v>
      </c>
      <c r="J2190" s="1">
        <v>44180</v>
      </c>
      <c r="K2190" s="1">
        <v>44180</v>
      </c>
      <c r="L2190" t="s">
        <v>3549</v>
      </c>
      <c r="M2190" t="s">
        <v>3865</v>
      </c>
      <c r="N2190" s="1">
        <v>44196</v>
      </c>
      <c r="O2190" t="str">
        <f t="shared" si="71"/>
        <v>정상</v>
      </c>
      <c r="P2190" t="str">
        <f t="shared" si="72"/>
        <v>엠피피스토스</v>
      </c>
      <c r="Q2190" t="s">
        <v>1954</v>
      </c>
      <c r="R2190"/>
      <c r="S2190"/>
      <c r="T2190"/>
      <c r="U2190"/>
      <c r="V2190"/>
      <c r="W2190" t="s">
        <v>1958</v>
      </c>
      <c r="X2190" s="1">
        <v>51485</v>
      </c>
    </row>
    <row r="2191" spans="1:24">
      <c r="A2191" t="s">
        <v>2809</v>
      </c>
      <c r="B2191" t="s">
        <v>2845</v>
      </c>
      <c r="C2191" t="s">
        <v>2358</v>
      </c>
      <c r="D2191" t="s">
        <v>3073</v>
      </c>
      <c r="E2191" t="s">
        <v>3131</v>
      </c>
      <c r="F2191" t="s">
        <v>2177</v>
      </c>
      <c r="G2191" t="s">
        <v>3238</v>
      </c>
      <c r="H2191">
        <v>21137</v>
      </c>
      <c r="I2191" t="s">
        <v>3255</v>
      </c>
      <c r="J2191" s="1">
        <v>44180</v>
      </c>
      <c r="K2191" s="1">
        <v>44180</v>
      </c>
      <c r="L2191" t="s">
        <v>3550</v>
      </c>
      <c r="M2191" t="s">
        <v>3864</v>
      </c>
      <c r="N2191" s="1">
        <v>44196</v>
      </c>
      <c r="O2191" t="str">
        <f t="shared" si="71"/>
        <v>정상</v>
      </c>
      <c r="P2191" t="str">
        <f t="shared" si="72"/>
        <v>엠피피스토스</v>
      </c>
      <c r="Q2191" t="s">
        <v>1954</v>
      </c>
      <c r="R2191"/>
      <c r="S2191"/>
      <c r="T2191"/>
      <c r="U2191"/>
      <c r="V2191"/>
      <c r="W2191" t="s">
        <v>3870</v>
      </c>
      <c r="X2191" s="1">
        <v>51485</v>
      </c>
    </row>
    <row r="2192" spans="1:24">
      <c r="A2192" t="s">
        <v>2809</v>
      </c>
      <c r="B2192" t="s">
        <v>2845</v>
      </c>
      <c r="C2192" t="s">
        <v>2946</v>
      </c>
      <c r="D2192" t="s">
        <v>3027</v>
      </c>
      <c r="E2192" t="s">
        <v>2172</v>
      </c>
      <c r="F2192" t="s">
        <v>3234</v>
      </c>
      <c r="G2192" t="s">
        <v>3238</v>
      </c>
      <c r="H2192">
        <v>52000</v>
      </c>
      <c r="I2192" t="s">
        <v>3255</v>
      </c>
      <c r="J2192" s="1">
        <v>44180</v>
      </c>
      <c r="K2192" s="1">
        <v>44180</v>
      </c>
      <c r="L2192" t="s">
        <v>3551</v>
      </c>
      <c r="M2192" t="s">
        <v>3865</v>
      </c>
      <c r="N2192" s="1">
        <v>44196</v>
      </c>
      <c r="O2192" t="str">
        <f t="shared" si="71"/>
        <v>정상</v>
      </c>
      <c r="P2192" t="str">
        <f t="shared" si="72"/>
        <v>엠피피스토스</v>
      </c>
      <c r="Q2192" t="s">
        <v>1954</v>
      </c>
      <c r="R2192"/>
      <c r="S2192"/>
      <c r="T2192"/>
      <c r="U2192"/>
      <c r="V2192"/>
      <c r="W2192" t="s">
        <v>1958</v>
      </c>
      <c r="X2192" s="1">
        <v>60251</v>
      </c>
    </row>
    <row r="2193" spans="1:24">
      <c r="A2193" t="s">
        <v>2809</v>
      </c>
      <c r="B2193" t="s">
        <v>2845</v>
      </c>
      <c r="C2193" t="s">
        <v>2358</v>
      </c>
      <c r="D2193" t="s">
        <v>3027</v>
      </c>
      <c r="E2193" t="s">
        <v>2566</v>
      </c>
      <c r="F2193" t="s">
        <v>3233</v>
      </c>
      <c r="G2193" t="s">
        <v>3238</v>
      </c>
      <c r="H2193">
        <v>52000</v>
      </c>
      <c r="I2193" t="s">
        <v>3255</v>
      </c>
      <c r="J2193" s="1">
        <v>44180</v>
      </c>
      <c r="K2193" s="1">
        <v>44180</v>
      </c>
      <c r="L2193" t="s">
        <v>3552</v>
      </c>
      <c r="M2193" t="s">
        <v>3866</v>
      </c>
      <c r="N2193" s="1">
        <v>44196</v>
      </c>
      <c r="O2193" t="str">
        <f t="shared" si="71"/>
        <v>정상</v>
      </c>
      <c r="P2193" t="str">
        <f t="shared" si="72"/>
        <v>엠피피스토스</v>
      </c>
      <c r="Q2193" t="s">
        <v>1954</v>
      </c>
      <c r="R2193"/>
      <c r="S2193"/>
      <c r="T2193"/>
      <c r="U2193"/>
      <c r="V2193"/>
      <c r="W2193" t="s">
        <v>1958</v>
      </c>
      <c r="X2193" s="1">
        <v>61346</v>
      </c>
    </row>
    <row r="2194" spans="1:24">
      <c r="A2194" t="s">
        <v>2809</v>
      </c>
      <c r="B2194" t="s">
        <v>2845</v>
      </c>
      <c r="C2194" t="s">
        <v>2947</v>
      </c>
      <c r="D2194" t="s">
        <v>3073</v>
      </c>
      <c r="E2194" t="s">
        <v>3181</v>
      </c>
      <c r="F2194" t="s">
        <v>3231</v>
      </c>
      <c r="G2194" t="s">
        <v>3238</v>
      </c>
      <c r="H2194">
        <v>50000</v>
      </c>
      <c r="I2194" t="s">
        <v>3255</v>
      </c>
      <c r="J2194" s="1">
        <v>44180</v>
      </c>
      <c r="K2194" s="1">
        <v>44180</v>
      </c>
      <c r="L2194" t="s">
        <v>3553</v>
      </c>
      <c r="M2194" t="s">
        <v>3863</v>
      </c>
      <c r="N2194" s="1">
        <v>44196</v>
      </c>
      <c r="O2194" t="str">
        <f t="shared" si="71"/>
        <v>정상</v>
      </c>
      <c r="P2194" t="str">
        <f t="shared" si="72"/>
        <v>엠피피스토스</v>
      </c>
      <c r="Q2194" t="s">
        <v>1954</v>
      </c>
      <c r="R2194"/>
      <c r="S2194"/>
      <c r="T2194"/>
      <c r="U2194"/>
      <c r="V2194"/>
      <c r="W2194" t="s">
        <v>1958</v>
      </c>
      <c r="X2194" s="1">
        <v>62077</v>
      </c>
    </row>
    <row r="2195" spans="1:24">
      <c r="A2195" t="s">
        <v>2812</v>
      </c>
      <c r="B2195" t="s">
        <v>2847</v>
      </c>
      <c r="C2195" t="s">
        <v>2353</v>
      </c>
      <c r="D2195" t="s">
        <v>1000</v>
      </c>
      <c r="E2195" t="s">
        <v>2532</v>
      </c>
      <c r="F2195" t="s">
        <v>3233</v>
      </c>
      <c r="G2195" t="s">
        <v>3239</v>
      </c>
      <c r="H2195">
        <v>13380</v>
      </c>
      <c r="I2195" t="s">
        <v>3255</v>
      </c>
      <c r="J2195" s="1">
        <v>44180</v>
      </c>
      <c r="K2195" s="1">
        <v>44180</v>
      </c>
      <c r="L2195" t="s">
        <v>3554</v>
      </c>
      <c r="M2195" t="s">
        <v>3863</v>
      </c>
      <c r="N2195" s="1">
        <v>44196</v>
      </c>
      <c r="O2195" t="str">
        <f t="shared" si="71"/>
        <v>정상</v>
      </c>
      <c r="P2195" t="str">
        <f t="shared" si="72"/>
        <v>엠피상동</v>
      </c>
      <c r="Q2195" t="s">
        <v>1954</v>
      </c>
      <c r="R2195"/>
      <c r="S2195"/>
      <c r="T2195"/>
      <c r="U2195"/>
      <c r="V2195"/>
      <c r="W2195" t="s">
        <v>1958</v>
      </c>
      <c r="X2195"/>
    </row>
    <row r="2196" spans="1:24">
      <c r="A2196" t="s">
        <v>2832</v>
      </c>
      <c r="B2196" t="s">
        <v>2880</v>
      </c>
      <c r="C2196"/>
      <c r="D2196" t="s">
        <v>2099</v>
      </c>
      <c r="E2196" t="s">
        <v>2594</v>
      </c>
      <c r="F2196" t="s">
        <v>3234</v>
      </c>
      <c r="G2196" t="s">
        <v>3238</v>
      </c>
      <c r="H2196">
        <v>50500</v>
      </c>
      <c r="I2196" t="s">
        <v>3256</v>
      </c>
      <c r="J2196" s="1">
        <v>44180</v>
      </c>
      <c r="K2196" s="1">
        <v>44181</v>
      </c>
      <c r="L2196" t="s">
        <v>3555</v>
      </c>
      <c r="M2196" t="s">
        <v>3863</v>
      </c>
      <c r="N2196" s="1">
        <v>44196</v>
      </c>
      <c r="O2196" t="str">
        <f t="shared" si="71"/>
        <v>철회</v>
      </c>
      <c r="P2196" t="str">
        <f t="shared" si="72"/>
        <v>엠피제이엔제이</v>
      </c>
      <c r="Q2196" t="s">
        <v>1954</v>
      </c>
      <c r="R2196"/>
      <c r="S2196"/>
      <c r="T2196"/>
      <c r="U2196"/>
      <c r="V2196"/>
      <c r="W2196" t="s">
        <v>1958</v>
      </c>
      <c r="X2196"/>
    </row>
    <row r="2197" spans="1:24">
      <c r="A2197" t="s">
        <v>2809</v>
      </c>
      <c r="B2197" t="s">
        <v>2845</v>
      </c>
      <c r="C2197" t="s">
        <v>2341</v>
      </c>
      <c r="D2197" t="s">
        <v>2007</v>
      </c>
      <c r="E2197" t="s">
        <v>3126</v>
      </c>
      <c r="F2197" t="s">
        <v>3233</v>
      </c>
      <c r="G2197" t="s">
        <v>3238</v>
      </c>
      <c r="H2197">
        <v>30000</v>
      </c>
      <c r="I2197" t="s">
        <v>3255</v>
      </c>
      <c r="J2197" s="1">
        <v>44180</v>
      </c>
      <c r="K2197" s="1">
        <v>44180</v>
      </c>
      <c r="L2197" t="s">
        <v>3556</v>
      </c>
      <c r="M2197" t="s">
        <v>3863</v>
      </c>
      <c r="N2197" s="1">
        <v>44196</v>
      </c>
      <c r="O2197" t="str">
        <f t="shared" si="71"/>
        <v>정상</v>
      </c>
      <c r="P2197" t="str">
        <f t="shared" si="72"/>
        <v>엠피피스토스</v>
      </c>
      <c r="Q2197" t="s">
        <v>1954</v>
      </c>
      <c r="R2197"/>
      <c r="S2197"/>
      <c r="T2197"/>
      <c r="U2197"/>
      <c r="V2197"/>
      <c r="W2197" t="s">
        <v>1958</v>
      </c>
      <c r="X2197"/>
    </row>
    <row r="2198" spans="1:24">
      <c r="A2198" t="s">
        <v>2812</v>
      </c>
      <c r="B2198" t="s">
        <v>2847</v>
      </c>
      <c r="C2198" t="s">
        <v>2897</v>
      </c>
      <c r="D2198" t="s">
        <v>1000</v>
      </c>
      <c r="E2198" t="s">
        <v>3179</v>
      </c>
      <c r="F2198" t="s">
        <v>3231</v>
      </c>
      <c r="G2198" t="s">
        <v>3238</v>
      </c>
      <c r="H2198">
        <v>10000</v>
      </c>
      <c r="I2198" t="s">
        <v>3255</v>
      </c>
      <c r="J2198" s="1">
        <v>44180</v>
      </c>
      <c r="K2198" s="1">
        <v>44180</v>
      </c>
      <c r="L2198" t="s">
        <v>3557</v>
      </c>
      <c r="M2198" t="s">
        <v>3863</v>
      </c>
      <c r="N2198" s="1">
        <v>44196</v>
      </c>
      <c r="O2198" t="str">
        <f t="shared" si="71"/>
        <v>정상</v>
      </c>
      <c r="P2198" t="str">
        <f t="shared" si="72"/>
        <v>엠피상동</v>
      </c>
      <c r="Q2198" t="s">
        <v>1954</v>
      </c>
      <c r="R2198"/>
      <c r="S2198"/>
      <c r="T2198"/>
      <c r="U2198"/>
      <c r="V2198"/>
      <c r="W2198" t="s">
        <v>1958</v>
      </c>
      <c r="X2198"/>
    </row>
    <row r="2199" spans="1:24">
      <c r="A2199" t="s">
        <v>2812</v>
      </c>
      <c r="B2199" t="s">
        <v>2847</v>
      </c>
      <c r="C2199" t="s">
        <v>2948</v>
      </c>
      <c r="D2199" t="s">
        <v>3004</v>
      </c>
      <c r="E2199" t="s">
        <v>3202</v>
      </c>
      <c r="F2199" t="s">
        <v>3235</v>
      </c>
      <c r="G2199" t="s">
        <v>3238</v>
      </c>
      <c r="H2199">
        <v>63780</v>
      </c>
      <c r="I2199" t="s">
        <v>3255</v>
      </c>
      <c r="J2199" s="1">
        <v>44180</v>
      </c>
      <c r="K2199" s="1">
        <v>44180</v>
      </c>
      <c r="L2199" t="s">
        <v>3558</v>
      </c>
      <c r="M2199" t="s">
        <v>3865</v>
      </c>
      <c r="N2199" s="1">
        <v>44196</v>
      </c>
      <c r="O2199" t="str">
        <f t="shared" si="71"/>
        <v>정상</v>
      </c>
      <c r="P2199" t="str">
        <f t="shared" si="72"/>
        <v>엠피상동</v>
      </c>
      <c r="Q2199" t="s">
        <v>1954</v>
      </c>
      <c r="R2199"/>
      <c r="S2199"/>
      <c r="T2199"/>
      <c r="U2199"/>
      <c r="V2199"/>
      <c r="W2199" t="s">
        <v>1958</v>
      </c>
      <c r="X2199"/>
    </row>
    <row r="2200" spans="1:24">
      <c r="A2200" t="s">
        <v>2819</v>
      </c>
      <c r="B2200" t="s">
        <v>2848</v>
      </c>
      <c r="C2200"/>
      <c r="D2200" t="s">
        <v>2009</v>
      </c>
      <c r="E2200" t="s">
        <v>2573</v>
      </c>
      <c r="F2200" t="s">
        <v>3234</v>
      </c>
      <c r="G2200" t="s">
        <v>3245</v>
      </c>
      <c r="H2200">
        <v>25000</v>
      </c>
      <c r="I2200" t="s">
        <v>3255</v>
      </c>
      <c r="J2200" s="1">
        <v>44180</v>
      </c>
      <c r="K2200" s="1">
        <v>44180</v>
      </c>
      <c r="L2200">
        <v>20206729335</v>
      </c>
      <c r="M2200" t="s">
        <v>3866</v>
      </c>
      <c r="N2200" s="1">
        <v>44196</v>
      </c>
      <c r="O2200" t="str">
        <f t="shared" si="71"/>
        <v>정상</v>
      </c>
      <c r="P2200" t="str">
        <f t="shared" si="72"/>
        <v>엠피의정부</v>
      </c>
      <c r="Q2200" t="s">
        <v>1954</v>
      </c>
      <c r="R2200"/>
      <c r="S2200"/>
      <c r="T2200"/>
      <c r="U2200"/>
      <c r="V2200"/>
      <c r="W2200" t="s">
        <v>3870</v>
      </c>
      <c r="X2200"/>
    </row>
    <row r="2201" spans="1:24">
      <c r="A2201" t="s">
        <v>983</v>
      </c>
      <c r="B2201" t="s">
        <v>2852</v>
      </c>
      <c r="C2201" t="s">
        <v>2346</v>
      </c>
      <c r="D2201" t="s">
        <v>2135</v>
      </c>
      <c r="E2201" t="s">
        <v>3204</v>
      </c>
      <c r="F2201" t="s">
        <v>2177</v>
      </c>
      <c r="G2201" t="s">
        <v>3238</v>
      </c>
      <c r="H2201">
        <v>22000</v>
      </c>
      <c r="I2201" t="s">
        <v>3255</v>
      </c>
      <c r="J2201" s="1">
        <v>44180</v>
      </c>
      <c r="K2201" s="1">
        <v>44180</v>
      </c>
      <c r="L2201">
        <v>20206719595</v>
      </c>
      <c r="M2201" t="s">
        <v>3863</v>
      </c>
      <c r="N2201" s="1">
        <v>44196</v>
      </c>
      <c r="O2201" t="str">
        <f t="shared" si="71"/>
        <v>정상</v>
      </c>
      <c r="P2201" t="s">
        <v>6831</v>
      </c>
      <c r="Q2201" t="s">
        <v>1954</v>
      </c>
      <c r="R2201"/>
      <c r="S2201"/>
      <c r="T2201"/>
      <c r="U2201"/>
      <c r="V2201"/>
      <c r="W2201" t="s">
        <v>1960</v>
      </c>
      <c r="X2201"/>
    </row>
    <row r="2202" spans="1:24">
      <c r="A2202" t="s">
        <v>2816</v>
      </c>
      <c r="B2202" t="s">
        <v>2852</v>
      </c>
      <c r="C2202" t="s">
        <v>2346</v>
      </c>
      <c r="D2202" t="s">
        <v>2976</v>
      </c>
      <c r="E2202" t="s">
        <v>2497</v>
      </c>
      <c r="F2202" t="s">
        <v>3230</v>
      </c>
      <c r="G2202" t="s">
        <v>3238</v>
      </c>
      <c r="H2202">
        <v>27000</v>
      </c>
      <c r="I2202" t="s">
        <v>3255</v>
      </c>
      <c r="J2202" s="1">
        <v>44180</v>
      </c>
      <c r="K2202" s="1">
        <v>44180</v>
      </c>
      <c r="L2202">
        <v>20206721580</v>
      </c>
      <c r="M2202" t="s">
        <v>3863</v>
      </c>
      <c r="N2202" s="1">
        <v>44196</v>
      </c>
      <c r="O2202" t="str">
        <f t="shared" si="71"/>
        <v>정상</v>
      </c>
      <c r="P2202" t="s">
        <v>6831</v>
      </c>
      <c r="Q2202" t="s">
        <v>1954</v>
      </c>
      <c r="R2202"/>
      <c r="S2202"/>
      <c r="T2202"/>
      <c r="U2202"/>
      <c r="V2202"/>
      <c r="W2202" t="s">
        <v>1960</v>
      </c>
      <c r="X2202"/>
    </row>
    <row r="2203" spans="1:24">
      <c r="A2203" t="s">
        <v>2813</v>
      </c>
      <c r="B2203" t="s">
        <v>2846</v>
      </c>
      <c r="C2203" t="s">
        <v>2364</v>
      </c>
      <c r="D2203" t="s">
        <v>2972</v>
      </c>
      <c r="E2203" t="s">
        <v>3149</v>
      </c>
      <c r="F2203" t="s">
        <v>3233</v>
      </c>
      <c r="G2203" t="s">
        <v>3239</v>
      </c>
      <c r="H2203">
        <v>54549</v>
      </c>
      <c r="I2203" t="s">
        <v>3255</v>
      </c>
      <c r="J2203" s="1">
        <v>44180</v>
      </c>
      <c r="K2203" s="1">
        <v>44180</v>
      </c>
      <c r="L2203">
        <v>20206723501</v>
      </c>
      <c r="M2203" t="s">
        <v>3863</v>
      </c>
      <c r="N2203" s="1">
        <v>44196</v>
      </c>
      <c r="O2203" t="str">
        <f t="shared" si="71"/>
        <v>정상</v>
      </c>
      <c r="P2203" t="str">
        <f t="shared" si="72"/>
        <v>엠피송내</v>
      </c>
      <c r="Q2203" t="s">
        <v>1954</v>
      </c>
      <c r="R2203"/>
      <c r="S2203"/>
      <c r="T2203"/>
      <c r="U2203"/>
      <c r="V2203"/>
      <c r="W2203" t="s">
        <v>1958</v>
      </c>
      <c r="X2203"/>
    </row>
    <row r="2204" spans="1:24">
      <c r="A2204" t="s">
        <v>995</v>
      </c>
      <c r="B2204" t="s">
        <v>2845</v>
      </c>
      <c r="C2204" t="s">
        <v>2920</v>
      </c>
      <c r="D2204" t="s">
        <v>3027</v>
      </c>
      <c r="E2204" t="s">
        <v>3149</v>
      </c>
      <c r="F2204" t="s">
        <v>3233</v>
      </c>
      <c r="G2204" t="s">
        <v>3238</v>
      </c>
      <c r="H2204">
        <v>30000</v>
      </c>
      <c r="I2204" t="s">
        <v>3255</v>
      </c>
      <c r="J2204" s="1">
        <v>44180</v>
      </c>
      <c r="K2204" s="1">
        <v>44180</v>
      </c>
      <c r="L2204">
        <v>20206732153</v>
      </c>
      <c r="M2204" t="s">
        <v>3865</v>
      </c>
      <c r="N2204" s="1">
        <v>44196</v>
      </c>
      <c r="O2204" t="str">
        <f t="shared" si="71"/>
        <v>정상</v>
      </c>
      <c r="P2204" t="str">
        <f t="shared" si="72"/>
        <v>엠피피스토스</v>
      </c>
      <c r="Q2204" t="s">
        <v>1954</v>
      </c>
      <c r="R2204"/>
      <c r="S2204"/>
      <c r="T2204"/>
      <c r="U2204"/>
      <c r="V2204"/>
      <c r="W2204" t="s">
        <v>1958</v>
      </c>
      <c r="X2204"/>
    </row>
    <row r="2205" spans="1:24">
      <c r="A2205" t="s">
        <v>2809</v>
      </c>
      <c r="B2205" t="s">
        <v>2869</v>
      </c>
      <c r="C2205" t="s">
        <v>2358</v>
      </c>
      <c r="D2205" t="s">
        <v>3027</v>
      </c>
      <c r="E2205" t="s">
        <v>2497</v>
      </c>
      <c r="F2205" t="s">
        <v>2177</v>
      </c>
      <c r="G2205" t="s">
        <v>3238</v>
      </c>
      <c r="H2205">
        <v>37000</v>
      </c>
      <c r="I2205" t="s">
        <v>3255</v>
      </c>
      <c r="J2205" s="1">
        <v>44180</v>
      </c>
      <c r="K2205" s="1">
        <v>44180</v>
      </c>
      <c r="L2205">
        <v>20206721576</v>
      </c>
      <c r="M2205" t="s">
        <v>3863</v>
      </c>
      <c r="N2205" s="1">
        <v>44196</v>
      </c>
      <c r="O2205" t="str">
        <f t="shared" si="71"/>
        <v>정상</v>
      </c>
      <c r="P2205" t="str">
        <f t="shared" si="72"/>
        <v>엠피피스토스</v>
      </c>
      <c r="Q2205" t="s">
        <v>1954</v>
      </c>
      <c r="R2205"/>
      <c r="S2205"/>
      <c r="T2205"/>
      <c r="U2205"/>
      <c r="V2205"/>
      <c r="W2205" t="s">
        <v>1958</v>
      </c>
      <c r="X2205"/>
    </row>
    <row r="2206" spans="1:24">
      <c r="A2206" t="s">
        <v>2809</v>
      </c>
      <c r="B2206" t="s">
        <v>2845</v>
      </c>
      <c r="C2206" t="s">
        <v>2341</v>
      </c>
      <c r="D2206" t="s">
        <v>1004</v>
      </c>
      <c r="E2206" t="s">
        <v>3137</v>
      </c>
      <c r="F2206" t="s">
        <v>3233</v>
      </c>
      <c r="G2206" t="s">
        <v>3238</v>
      </c>
      <c r="H2206">
        <v>42100</v>
      </c>
      <c r="I2206" t="s">
        <v>3255</v>
      </c>
      <c r="J2206" s="1">
        <v>44180</v>
      </c>
      <c r="K2206" s="1">
        <v>44180</v>
      </c>
      <c r="L2206">
        <v>20206726629</v>
      </c>
      <c r="M2206" t="s">
        <v>3867</v>
      </c>
      <c r="N2206" s="1">
        <v>44196</v>
      </c>
      <c r="O2206" t="str">
        <f t="shared" si="71"/>
        <v>정상</v>
      </c>
      <c r="P2206" t="str">
        <f t="shared" si="72"/>
        <v>엠피피스토스</v>
      </c>
      <c r="Q2206" t="s">
        <v>1954</v>
      </c>
      <c r="R2206"/>
      <c r="S2206"/>
      <c r="T2206"/>
      <c r="U2206"/>
      <c r="V2206"/>
      <c r="W2206" t="s">
        <v>1958</v>
      </c>
      <c r="X2206"/>
    </row>
    <row r="2207" spans="1:24">
      <c r="A2207" t="s">
        <v>2820</v>
      </c>
      <c r="B2207" t="s">
        <v>2859</v>
      </c>
      <c r="C2207" t="s">
        <v>2903</v>
      </c>
      <c r="D2207" t="s">
        <v>2020</v>
      </c>
      <c r="E2207" t="s">
        <v>3136</v>
      </c>
      <c r="F2207" t="s">
        <v>3235</v>
      </c>
      <c r="G2207" t="s">
        <v>3239</v>
      </c>
      <c r="H2207">
        <v>24883</v>
      </c>
      <c r="I2207" t="s">
        <v>3255</v>
      </c>
      <c r="J2207" s="1">
        <v>44180</v>
      </c>
      <c r="K2207" s="1">
        <v>44180</v>
      </c>
      <c r="L2207">
        <v>20206716622</v>
      </c>
      <c r="M2207" t="s">
        <v>3863</v>
      </c>
      <c r="N2207" s="1">
        <v>44196</v>
      </c>
      <c r="O2207" t="str">
        <f t="shared" si="71"/>
        <v>정상</v>
      </c>
      <c r="P2207" t="str">
        <f t="shared" si="72"/>
        <v>엠피조은</v>
      </c>
      <c r="Q2207" t="s">
        <v>1954</v>
      </c>
      <c r="R2207"/>
      <c r="S2207"/>
      <c r="T2207"/>
      <c r="U2207"/>
      <c r="V2207"/>
      <c r="W2207" t="s">
        <v>1958</v>
      </c>
      <c r="X2207"/>
    </row>
    <row r="2208" spans="1:24">
      <c r="A2208" t="s">
        <v>2813</v>
      </c>
      <c r="B2208" t="s">
        <v>2846</v>
      </c>
      <c r="C2208" t="s">
        <v>2895</v>
      </c>
      <c r="D2208" t="s">
        <v>2070</v>
      </c>
      <c r="E2208" t="s">
        <v>2623</v>
      </c>
      <c r="F2208" t="s">
        <v>3231</v>
      </c>
      <c r="G2208" t="s">
        <v>3238</v>
      </c>
      <c r="H2208">
        <v>87792</v>
      </c>
      <c r="I2208" t="s">
        <v>3255</v>
      </c>
      <c r="J2208" s="1">
        <v>44180</v>
      </c>
      <c r="K2208" s="1">
        <v>44180</v>
      </c>
      <c r="L2208">
        <v>42042133690000</v>
      </c>
      <c r="M2208" t="s">
        <v>3863</v>
      </c>
      <c r="N2208" s="1">
        <v>44196</v>
      </c>
      <c r="O2208" t="str">
        <f t="shared" si="71"/>
        <v>정상</v>
      </c>
      <c r="P2208" t="str">
        <f t="shared" si="72"/>
        <v>엠피송내</v>
      </c>
      <c r="Q2208" t="s">
        <v>1954</v>
      </c>
      <c r="R2208"/>
      <c r="S2208"/>
      <c r="T2208"/>
      <c r="U2208"/>
      <c r="V2208"/>
      <c r="W2208" t="s">
        <v>1958</v>
      </c>
      <c r="X2208"/>
    </row>
    <row r="2209" spans="1:24">
      <c r="A2209" t="s">
        <v>2809</v>
      </c>
      <c r="B2209"/>
      <c r="C2209"/>
      <c r="D2209" t="s">
        <v>2082</v>
      </c>
      <c r="E2209" t="s">
        <v>2623</v>
      </c>
      <c r="F2209" t="s">
        <v>3232</v>
      </c>
      <c r="G2209" t="s">
        <v>3238</v>
      </c>
      <c r="H2209">
        <v>62740</v>
      </c>
      <c r="I2209" t="s">
        <v>3255</v>
      </c>
      <c r="J2209" s="1">
        <v>44180</v>
      </c>
      <c r="K2209" s="1">
        <v>44180</v>
      </c>
      <c r="L2209">
        <v>42042127000000</v>
      </c>
      <c r="M2209" t="s">
        <v>3863</v>
      </c>
      <c r="N2209" s="1">
        <v>44196</v>
      </c>
      <c r="O2209" t="str">
        <f t="shared" si="71"/>
        <v>정상</v>
      </c>
      <c r="P2209" t="str">
        <f t="shared" si="72"/>
        <v>엠피피스토스</v>
      </c>
      <c r="Q2209" t="s">
        <v>1954</v>
      </c>
      <c r="R2209"/>
      <c r="S2209"/>
      <c r="T2209"/>
      <c r="U2209"/>
      <c r="V2209"/>
      <c r="W2209" t="s">
        <v>1958</v>
      </c>
      <c r="X2209"/>
    </row>
    <row r="2210" spans="1:24">
      <c r="A2210" t="s">
        <v>2817</v>
      </c>
      <c r="B2210" t="s">
        <v>2850</v>
      </c>
      <c r="C2210" t="s">
        <v>2890</v>
      </c>
      <c r="D2210" t="s">
        <v>2037</v>
      </c>
      <c r="E2210" t="s">
        <v>3205</v>
      </c>
      <c r="F2210" t="s">
        <v>3235</v>
      </c>
      <c r="G2210" t="s">
        <v>3238</v>
      </c>
      <c r="H2210">
        <v>106346</v>
      </c>
      <c r="I2210" t="s">
        <v>3255</v>
      </c>
      <c r="J2210" s="1">
        <v>44180</v>
      </c>
      <c r="K2210" s="1">
        <v>44180</v>
      </c>
      <c r="L2210">
        <v>42042129110000</v>
      </c>
      <c r="M2210" t="s">
        <v>3863</v>
      </c>
      <c r="N2210" s="1">
        <v>44196</v>
      </c>
      <c r="O2210" t="str">
        <f t="shared" si="71"/>
        <v>정상</v>
      </c>
      <c r="P2210" t="s">
        <v>6821</v>
      </c>
      <c r="Q2210" t="s">
        <v>1954</v>
      </c>
      <c r="R2210"/>
      <c r="S2210"/>
      <c r="T2210"/>
      <c r="U2210"/>
      <c r="V2210"/>
      <c r="W2210" t="s">
        <v>1958</v>
      </c>
      <c r="X2210"/>
    </row>
    <row r="2211" spans="1:24">
      <c r="A2211" t="s">
        <v>2817</v>
      </c>
      <c r="B2211" t="s">
        <v>2852</v>
      </c>
      <c r="C2211"/>
      <c r="D2211" t="s">
        <v>2978</v>
      </c>
      <c r="E2211" t="s">
        <v>2143</v>
      </c>
      <c r="F2211" t="s">
        <v>3235</v>
      </c>
      <c r="G2211" t="s">
        <v>3239</v>
      </c>
      <c r="H2211">
        <v>32703</v>
      </c>
      <c r="I2211" t="s">
        <v>3255</v>
      </c>
      <c r="J2211" s="1">
        <v>44180</v>
      </c>
      <c r="K2211" s="1">
        <v>44180</v>
      </c>
      <c r="L2211">
        <v>42042130730000</v>
      </c>
      <c r="M2211" t="s">
        <v>3865</v>
      </c>
      <c r="N2211" s="1">
        <v>44196</v>
      </c>
      <c r="O2211" t="str">
        <f t="shared" si="71"/>
        <v>정상</v>
      </c>
      <c r="P2211" t="s">
        <v>6831</v>
      </c>
      <c r="Q2211" t="s">
        <v>1954</v>
      </c>
      <c r="R2211"/>
      <c r="S2211"/>
      <c r="T2211"/>
      <c r="U2211"/>
      <c r="V2211"/>
      <c r="W2211" t="s">
        <v>1958</v>
      </c>
      <c r="X2211"/>
    </row>
    <row r="2212" spans="1:24">
      <c r="A2212" t="s">
        <v>2826</v>
      </c>
      <c r="B2212" t="s">
        <v>2846</v>
      </c>
      <c r="C2212" t="s">
        <v>2364</v>
      </c>
      <c r="D2212" t="s">
        <v>2070</v>
      </c>
      <c r="E2212" t="s">
        <v>3143</v>
      </c>
      <c r="F2212" t="s">
        <v>3237</v>
      </c>
      <c r="G2212" t="s">
        <v>3238</v>
      </c>
      <c r="H2212">
        <v>57000</v>
      </c>
      <c r="I2212" t="s">
        <v>3255</v>
      </c>
      <c r="J2212" s="1">
        <v>44180</v>
      </c>
      <c r="K2212" s="1">
        <v>44180</v>
      </c>
      <c r="L2212">
        <v>42042126110000</v>
      </c>
      <c r="M2212" t="s">
        <v>3865</v>
      </c>
      <c r="N2212" s="1">
        <v>44196</v>
      </c>
      <c r="O2212" t="str">
        <f t="shared" si="71"/>
        <v>정상</v>
      </c>
      <c r="P2212" t="str">
        <f t="shared" si="72"/>
        <v>엠피송내</v>
      </c>
      <c r="Q2212" t="s">
        <v>1954</v>
      </c>
      <c r="R2212"/>
      <c r="S2212"/>
      <c r="T2212"/>
      <c r="U2212"/>
      <c r="V2212"/>
      <c r="W2212" t="s">
        <v>3870</v>
      </c>
      <c r="X2212"/>
    </row>
    <row r="2213" spans="1:24">
      <c r="A2213" t="s">
        <v>2812</v>
      </c>
      <c r="B2213" t="s">
        <v>2847</v>
      </c>
      <c r="C2213" t="s">
        <v>2353</v>
      </c>
      <c r="D2213" t="s">
        <v>2987</v>
      </c>
      <c r="E2213" t="s">
        <v>2629</v>
      </c>
      <c r="F2213" t="s">
        <v>3230</v>
      </c>
      <c r="G2213" t="s">
        <v>3245</v>
      </c>
      <c r="H2213">
        <v>37900</v>
      </c>
      <c r="I2213" t="s">
        <v>3255</v>
      </c>
      <c r="J2213" s="1">
        <v>44180</v>
      </c>
      <c r="K2213" s="1">
        <v>44180</v>
      </c>
      <c r="L2213">
        <v>42045586710000</v>
      </c>
      <c r="M2213" t="s">
        <v>3863</v>
      </c>
      <c r="N2213" s="1">
        <v>44196</v>
      </c>
      <c r="O2213" t="str">
        <f t="shared" si="71"/>
        <v>정상</v>
      </c>
      <c r="P2213" t="str">
        <f t="shared" si="72"/>
        <v>엠피상동</v>
      </c>
      <c r="Q2213" t="s">
        <v>1954</v>
      </c>
      <c r="R2213"/>
      <c r="S2213"/>
      <c r="T2213"/>
      <c r="U2213"/>
      <c r="V2213"/>
      <c r="W2213" t="s">
        <v>1958</v>
      </c>
      <c r="X2213" s="1">
        <v>47832</v>
      </c>
    </row>
    <row r="2214" spans="1:24">
      <c r="A2214" t="s">
        <v>2819</v>
      </c>
      <c r="B2214" t="s">
        <v>2848</v>
      </c>
      <c r="C2214" t="s">
        <v>2237</v>
      </c>
      <c r="D2214" t="s">
        <v>2061</v>
      </c>
      <c r="E2214" t="s">
        <v>2559</v>
      </c>
      <c r="F2214" t="s">
        <v>3236</v>
      </c>
      <c r="G2214" t="s">
        <v>3238</v>
      </c>
      <c r="H2214">
        <v>41790</v>
      </c>
      <c r="I2214" t="s">
        <v>3255</v>
      </c>
      <c r="J2214" s="1">
        <v>44180</v>
      </c>
      <c r="K2214" s="1">
        <v>44180</v>
      </c>
      <c r="L2214">
        <v>320203074298</v>
      </c>
      <c r="M2214" t="s">
        <v>3863</v>
      </c>
      <c r="N2214" s="1">
        <v>44196</v>
      </c>
      <c r="O2214" t="str">
        <f t="shared" si="71"/>
        <v>정상</v>
      </c>
      <c r="P2214" t="str">
        <f t="shared" si="72"/>
        <v>엠피의정부</v>
      </c>
      <c r="Q2214" t="s">
        <v>1954</v>
      </c>
      <c r="R2214"/>
      <c r="S2214"/>
      <c r="T2214"/>
      <c r="U2214"/>
      <c r="V2214"/>
      <c r="W2214" t="s">
        <v>1958</v>
      </c>
      <c r="X2214" s="1">
        <v>51485</v>
      </c>
    </row>
    <row r="2215" spans="1:24">
      <c r="A2215" t="s">
        <v>2811</v>
      </c>
      <c r="B2215" t="s">
        <v>2692</v>
      </c>
      <c r="C2215" t="s">
        <v>2341</v>
      </c>
      <c r="D2215" t="s">
        <v>2059</v>
      </c>
      <c r="E2215" t="s">
        <v>2559</v>
      </c>
      <c r="F2215" t="s">
        <v>3230</v>
      </c>
      <c r="G2215" t="s">
        <v>3238</v>
      </c>
      <c r="H2215">
        <v>9900</v>
      </c>
      <c r="I2215" t="s">
        <v>3255</v>
      </c>
      <c r="J2215" s="1">
        <v>44180</v>
      </c>
      <c r="K2215" s="1">
        <v>44180</v>
      </c>
      <c r="L2215">
        <v>320203073693</v>
      </c>
      <c r="M2215" t="s">
        <v>3863</v>
      </c>
      <c r="N2215" s="1">
        <v>44196</v>
      </c>
      <c r="O2215" t="str">
        <f t="shared" si="71"/>
        <v>정상</v>
      </c>
      <c r="P2215" t="str">
        <f t="shared" si="72"/>
        <v>엠피피스토스</v>
      </c>
      <c r="Q2215" t="s">
        <v>1954</v>
      </c>
      <c r="R2215"/>
      <c r="S2215"/>
      <c r="T2215"/>
      <c r="U2215"/>
      <c r="V2215"/>
      <c r="W2215" t="s">
        <v>1958</v>
      </c>
      <c r="X2215" s="1">
        <v>65729</v>
      </c>
    </row>
    <row r="2216" spans="1:24">
      <c r="A2216" t="s">
        <v>2809</v>
      </c>
      <c r="B2216" t="s">
        <v>2845</v>
      </c>
      <c r="C2216" t="s">
        <v>2901</v>
      </c>
      <c r="D2216" t="s">
        <v>2059</v>
      </c>
      <c r="E2216" t="s">
        <v>2559</v>
      </c>
      <c r="F2216" t="s">
        <v>3235</v>
      </c>
      <c r="G2216" t="s">
        <v>3238</v>
      </c>
      <c r="H2216">
        <v>99880</v>
      </c>
      <c r="I2216" t="s">
        <v>3256</v>
      </c>
      <c r="J2216" s="1">
        <v>44180</v>
      </c>
      <c r="K2216" s="1">
        <v>44186</v>
      </c>
      <c r="L2216">
        <v>320203071757</v>
      </c>
      <c r="M2216" t="s">
        <v>3864</v>
      </c>
      <c r="N2216" s="1">
        <v>44196</v>
      </c>
      <c r="O2216" t="str">
        <f t="shared" si="71"/>
        <v>철회</v>
      </c>
      <c r="P2216" t="str">
        <f t="shared" si="72"/>
        <v>엠피피스토스</v>
      </c>
      <c r="Q2216" t="s">
        <v>1954</v>
      </c>
      <c r="R2216"/>
      <c r="S2216"/>
      <c r="T2216"/>
      <c r="U2216"/>
      <c r="V2216"/>
      <c r="W2216" t="s">
        <v>3870</v>
      </c>
      <c r="X2216" s="1">
        <v>79973</v>
      </c>
    </row>
    <row r="2217" spans="1:24">
      <c r="A2217" t="s">
        <v>2811</v>
      </c>
      <c r="B2217" t="s">
        <v>2845</v>
      </c>
      <c r="C2217" t="s">
        <v>2901</v>
      </c>
      <c r="D2217" t="s">
        <v>2059</v>
      </c>
      <c r="E2217" t="s">
        <v>2505</v>
      </c>
      <c r="F2217" t="s">
        <v>3231</v>
      </c>
      <c r="G2217" t="s">
        <v>3238</v>
      </c>
      <c r="H2217">
        <v>99050</v>
      </c>
      <c r="I2217" t="s">
        <v>3256</v>
      </c>
      <c r="J2217" s="1">
        <v>44180</v>
      </c>
      <c r="K2217" s="1">
        <v>44186</v>
      </c>
      <c r="L2217">
        <v>320203071950</v>
      </c>
      <c r="M2217" t="s">
        <v>3863</v>
      </c>
      <c r="N2217" s="1">
        <v>44196</v>
      </c>
      <c r="O2217" t="str">
        <f t="shared" si="71"/>
        <v>철회</v>
      </c>
      <c r="P2217" t="str">
        <f t="shared" si="72"/>
        <v>엠피피스토스</v>
      </c>
      <c r="Q2217" t="s">
        <v>1954</v>
      </c>
      <c r="R2217"/>
      <c r="S2217"/>
      <c r="T2217"/>
      <c r="U2217"/>
      <c r="V2217"/>
      <c r="W2217" t="s">
        <v>3870</v>
      </c>
      <c r="X2217" s="1">
        <v>80704</v>
      </c>
    </row>
    <row r="2218" spans="1:24">
      <c r="A2218" t="s">
        <v>2819</v>
      </c>
      <c r="B2218" t="s">
        <v>2848</v>
      </c>
      <c r="C2218" t="s">
        <v>2237</v>
      </c>
      <c r="D2218" t="s">
        <v>2999</v>
      </c>
      <c r="E2218" t="s">
        <v>3191</v>
      </c>
      <c r="F2218" t="s">
        <v>3237</v>
      </c>
      <c r="G2218" t="s">
        <v>3238</v>
      </c>
      <c r="H2218">
        <v>214005</v>
      </c>
      <c r="I2218" t="s">
        <v>3255</v>
      </c>
      <c r="J2218" s="1">
        <v>44180</v>
      </c>
      <c r="K2218" s="1">
        <v>44180</v>
      </c>
      <c r="L2218" t="s">
        <v>3559</v>
      </c>
      <c r="M2218" t="s">
        <v>3866</v>
      </c>
      <c r="N2218" s="1">
        <v>44196</v>
      </c>
      <c r="O2218" t="str">
        <f t="shared" si="71"/>
        <v>정상</v>
      </c>
      <c r="P2218" t="str">
        <f t="shared" si="72"/>
        <v>엠피의정부</v>
      </c>
      <c r="Q2218" t="s">
        <v>1954</v>
      </c>
      <c r="R2218"/>
      <c r="S2218"/>
      <c r="T2218"/>
      <c r="U2218"/>
      <c r="V2218"/>
      <c r="W2218" t="s">
        <v>1958</v>
      </c>
      <c r="X2218"/>
    </row>
    <row r="2219" spans="1:24">
      <c r="A2219" t="s">
        <v>2830</v>
      </c>
      <c r="B2219" t="s">
        <v>2847</v>
      </c>
      <c r="C2219" t="s">
        <v>2926</v>
      </c>
      <c r="D2219" t="s">
        <v>3081</v>
      </c>
      <c r="E2219" t="s">
        <v>2631</v>
      </c>
      <c r="F2219" t="s">
        <v>3237</v>
      </c>
      <c r="G2219" t="s">
        <v>3239</v>
      </c>
      <c r="H2219">
        <v>22800</v>
      </c>
      <c r="I2219" t="s">
        <v>3255</v>
      </c>
      <c r="J2219" s="1">
        <v>44180</v>
      </c>
      <c r="K2219" s="1">
        <v>44180</v>
      </c>
      <c r="L2219" t="s">
        <v>3560</v>
      </c>
      <c r="M2219" t="s">
        <v>3863</v>
      </c>
      <c r="N2219" s="1">
        <v>44196</v>
      </c>
      <c r="O2219" t="str">
        <f t="shared" si="71"/>
        <v>정상</v>
      </c>
      <c r="P2219" t="str">
        <f t="shared" si="72"/>
        <v>엠피상동</v>
      </c>
      <c r="Q2219" t="s">
        <v>1954</v>
      </c>
      <c r="R2219"/>
      <c r="S2219"/>
      <c r="T2219"/>
      <c r="U2219"/>
      <c r="V2219"/>
      <c r="W2219" t="s">
        <v>3870</v>
      </c>
      <c r="X2219"/>
    </row>
    <row r="2220" spans="1:24">
      <c r="A2220" t="s">
        <v>2830</v>
      </c>
      <c r="B2220" t="s">
        <v>2847</v>
      </c>
      <c r="C2220" t="s">
        <v>2926</v>
      </c>
      <c r="D2220" t="s">
        <v>3082</v>
      </c>
      <c r="E2220" t="s">
        <v>2583</v>
      </c>
      <c r="F2220" t="s">
        <v>2177</v>
      </c>
      <c r="G2220" t="s">
        <v>3238</v>
      </c>
      <c r="H2220">
        <v>76000</v>
      </c>
      <c r="I2220" t="s">
        <v>3255</v>
      </c>
      <c r="J2220" s="1">
        <v>44180</v>
      </c>
      <c r="K2220" s="1">
        <v>44180</v>
      </c>
      <c r="L2220" t="s">
        <v>3561</v>
      </c>
      <c r="M2220" t="s">
        <v>3863</v>
      </c>
      <c r="N2220" s="1">
        <v>44196</v>
      </c>
      <c r="O2220" t="str">
        <f t="shared" si="71"/>
        <v>정상</v>
      </c>
      <c r="P2220" t="str">
        <f t="shared" si="72"/>
        <v>엠피상동</v>
      </c>
      <c r="Q2220" t="s">
        <v>1954</v>
      </c>
      <c r="R2220"/>
      <c r="S2220"/>
      <c r="T2220"/>
      <c r="U2220"/>
      <c r="V2220"/>
      <c r="W2220" t="s">
        <v>1958</v>
      </c>
      <c r="X2220"/>
    </row>
    <row r="2221" spans="1:24">
      <c r="A2221" t="s">
        <v>2830</v>
      </c>
      <c r="B2221" t="s">
        <v>2847</v>
      </c>
      <c r="C2221" t="s">
        <v>2353</v>
      </c>
      <c r="D2221" t="s">
        <v>2114</v>
      </c>
      <c r="E2221" t="s">
        <v>3200</v>
      </c>
      <c r="F2221" t="s">
        <v>3235</v>
      </c>
      <c r="G2221" t="s">
        <v>3238</v>
      </c>
      <c r="H2221">
        <v>160000</v>
      </c>
      <c r="I2221" t="s">
        <v>3255</v>
      </c>
      <c r="J2221" s="1">
        <v>44180</v>
      </c>
      <c r="K2221" s="1">
        <v>44180</v>
      </c>
      <c r="L2221" t="s">
        <v>3562</v>
      </c>
      <c r="M2221" t="s">
        <v>3863</v>
      </c>
      <c r="N2221" s="1">
        <v>44196</v>
      </c>
      <c r="O2221" t="str">
        <f t="shared" si="71"/>
        <v>정상</v>
      </c>
      <c r="P2221" t="str">
        <f t="shared" si="72"/>
        <v>엠피상동</v>
      </c>
      <c r="Q2221" t="s">
        <v>1954</v>
      </c>
      <c r="R2221"/>
      <c r="S2221"/>
      <c r="T2221"/>
      <c r="U2221"/>
      <c r="V2221"/>
      <c r="W2221" t="s">
        <v>1958</v>
      </c>
      <c r="X2221"/>
    </row>
    <row r="2222" spans="1:24">
      <c r="A2222" t="s">
        <v>2830</v>
      </c>
      <c r="B2222" t="s">
        <v>2849</v>
      </c>
      <c r="C2222" t="s">
        <v>2926</v>
      </c>
      <c r="D2222" t="s">
        <v>2106</v>
      </c>
      <c r="E2222" t="s">
        <v>2540</v>
      </c>
      <c r="F2222" t="s">
        <v>3231</v>
      </c>
      <c r="G2222" t="s">
        <v>3238</v>
      </c>
      <c r="H2222">
        <v>100000</v>
      </c>
      <c r="I2222" t="s">
        <v>3255</v>
      </c>
      <c r="J2222" s="1">
        <v>44180</v>
      </c>
      <c r="K2222" s="1">
        <v>44180</v>
      </c>
      <c r="L2222" t="s">
        <v>3563</v>
      </c>
      <c r="M2222" t="s">
        <v>3865</v>
      </c>
      <c r="N2222" s="1">
        <v>44196</v>
      </c>
      <c r="O2222" t="str">
        <f t="shared" si="71"/>
        <v>정상</v>
      </c>
      <c r="P2222" t="str">
        <f t="shared" si="72"/>
        <v>엠피상동</v>
      </c>
      <c r="Q2222" t="s">
        <v>1954</v>
      </c>
      <c r="R2222"/>
      <c r="S2222"/>
      <c r="T2222"/>
      <c r="U2222"/>
      <c r="V2222"/>
      <c r="W2222" t="s">
        <v>3870</v>
      </c>
      <c r="X2222"/>
    </row>
    <row r="2223" spans="1:24">
      <c r="A2223" t="s">
        <v>2841</v>
      </c>
      <c r="B2223"/>
      <c r="C2223"/>
      <c r="D2223" t="s">
        <v>3083</v>
      </c>
      <c r="E2223" t="s">
        <v>3161</v>
      </c>
      <c r="F2223" t="s">
        <v>3235</v>
      </c>
      <c r="G2223" t="s">
        <v>3238</v>
      </c>
      <c r="H2223">
        <v>100000</v>
      </c>
      <c r="I2223" t="s">
        <v>3255</v>
      </c>
      <c r="J2223" s="1">
        <v>44180</v>
      </c>
      <c r="K2223" s="1">
        <v>44180</v>
      </c>
      <c r="L2223" t="s">
        <v>3564</v>
      </c>
      <c r="M2223" t="s">
        <v>3863</v>
      </c>
      <c r="N2223" s="1">
        <v>44196</v>
      </c>
      <c r="O2223" t="str">
        <f t="shared" si="71"/>
        <v>정상</v>
      </c>
      <c r="P2223" t="str">
        <f t="shared" si="72"/>
        <v>엠피프라임</v>
      </c>
      <c r="Q2223" t="s">
        <v>1954</v>
      </c>
      <c r="R2223"/>
      <c r="S2223"/>
      <c r="T2223"/>
      <c r="U2223"/>
      <c r="V2223"/>
      <c r="W2223" t="s">
        <v>1958</v>
      </c>
      <c r="X2223"/>
    </row>
    <row r="2224" spans="1:24">
      <c r="A2224" t="s">
        <v>2817</v>
      </c>
      <c r="B2224" t="s">
        <v>2873</v>
      </c>
      <c r="C2224" t="s">
        <v>2362</v>
      </c>
      <c r="D2224" t="s">
        <v>2485</v>
      </c>
      <c r="E2224" t="s">
        <v>3187</v>
      </c>
      <c r="F2224" t="s">
        <v>3233</v>
      </c>
      <c r="G2224" t="s">
        <v>3240</v>
      </c>
      <c r="H2224">
        <v>34902</v>
      </c>
      <c r="I2224" t="s">
        <v>3255</v>
      </c>
      <c r="J2224" s="1">
        <v>44180</v>
      </c>
      <c r="K2224" s="1">
        <v>44180</v>
      </c>
      <c r="L2224">
        <v>52034525580000</v>
      </c>
      <c r="M2224" t="s">
        <v>3865</v>
      </c>
      <c r="N2224" s="1">
        <v>44196</v>
      </c>
      <c r="O2224" t="str">
        <f t="shared" si="71"/>
        <v>정상</v>
      </c>
      <c r="P2224" t="s">
        <v>6824</v>
      </c>
      <c r="Q2224" t="s">
        <v>1954</v>
      </c>
      <c r="R2224"/>
      <c r="S2224"/>
      <c r="T2224"/>
      <c r="U2224"/>
      <c r="V2224"/>
      <c r="W2224" t="s">
        <v>1958</v>
      </c>
      <c r="X2224" s="1">
        <v>51485</v>
      </c>
    </row>
    <row r="2225" spans="1:24">
      <c r="A2225" t="s">
        <v>2817</v>
      </c>
      <c r="B2225" t="s">
        <v>2873</v>
      </c>
      <c r="C2225" t="s">
        <v>2362</v>
      </c>
      <c r="D2225" t="s">
        <v>3031</v>
      </c>
      <c r="E2225" t="s">
        <v>2153</v>
      </c>
      <c r="F2225" t="s">
        <v>3234</v>
      </c>
      <c r="G2225" t="s">
        <v>3240</v>
      </c>
      <c r="H2225">
        <v>34981</v>
      </c>
      <c r="I2225" t="s">
        <v>3255</v>
      </c>
      <c r="J2225" s="1">
        <v>44180</v>
      </c>
      <c r="K2225" s="1">
        <v>44180</v>
      </c>
      <c r="L2225">
        <v>52034524250000</v>
      </c>
      <c r="M2225" t="s">
        <v>3865</v>
      </c>
      <c r="N2225" s="1">
        <v>44196</v>
      </c>
      <c r="O2225" t="str">
        <f t="shared" si="71"/>
        <v>정상</v>
      </c>
      <c r="P2225" t="s">
        <v>1859</v>
      </c>
      <c r="Q2225" t="s">
        <v>1954</v>
      </c>
      <c r="R2225"/>
      <c r="S2225"/>
      <c r="T2225"/>
      <c r="U2225"/>
      <c r="V2225"/>
      <c r="W2225" t="s">
        <v>1958</v>
      </c>
      <c r="X2225" s="1">
        <v>51485</v>
      </c>
    </row>
    <row r="2226" spans="1:24">
      <c r="A2226" t="s">
        <v>2817</v>
      </c>
      <c r="B2226" t="s">
        <v>2873</v>
      </c>
      <c r="C2226" t="s">
        <v>2934</v>
      </c>
      <c r="D2226" t="s">
        <v>2485</v>
      </c>
      <c r="E2226" t="s">
        <v>3164</v>
      </c>
      <c r="F2226" t="s">
        <v>2177</v>
      </c>
      <c r="G2226" t="s">
        <v>3238</v>
      </c>
      <c r="H2226">
        <v>34949</v>
      </c>
      <c r="I2226" t="s">
        <v>3255</v>
      </c>
      <c r="J2226" s="1">
        <v>44180</v>
      </c>
      <c r="K2226" s="1">
        <v>44180</v>
      </c>
      <c r="L2226">
        <v>52034518980000</v>
      </c>
      <c r="M2226" t="s">
        <v>3863</v>
      </c>
      <c r="N2226" s="1">
        <v>44196</v>
      </c>
      <c r="O2226" t="str">
        <f t="shared" si="71"/>
        <v>정상</v>
      </c>
      <c r="P2226" t="s">
        <v>986</v>
      </c>
      <c r="Q2226" t="s">
        <v>1954</v>
      </c>
      <c r="R2226"/>
      <c r="S2226"/>
      <c r="T2226"/>
      <c r="U2226"/>
      <c r="V2226"/>
      <c r="W2226" t="s">
        <v>1958</v>
      </c>
      <c r="X2226" s="1">
        <v>51485</v>
      </c>
    </row>
    <row r="2227" spans="1:24">
      <c r="A2227" t="s">
        <v>2817</v>
      </c>
      <c r="B2227" t="s">
        <v>2873</v>
      </c>
      <c r="C2227" t="s">
        <v>2362</v>
      </c>
      <c r="D2227" t="s">
        <v>3031</v>
      </c>
      <c r="E2227" t="s">
        <v>2608</v>
      </c>
      <c r="F2227" t="s">
        <v>3230</v>
      </c>
      <c r="G2227" t="s">
        <v>3238</v>
      </c>
      <c r="H2227">
        <v>34864</v>
      </c>
      <c r="I2227" t="s">
        <v>3255</v>
      </c>
      <c r="J2227" s="1">
        <v>44180</v>
      </c>
      <c r="K2227" s="1">
        <v>44180</v>
      </c>
      <c r="L2227">
        <v>52034518000000</v>
      </c>
      <c r="M2227" t="s">
        <v>3863</v>
      </c>
      <c r="N2227" s="1">
        <v>44196</v>
      </c>
      <c r="O2227" t="str">
        <f t="shared" si="71"/>
        <v>정상</v>
      </c>
      <c r="P2227" t="s">
        <v>986</v>
      </c>
      <c r="Q2227" t="s">
        <v>1954</v>
      </c>
      <c r="R2227"/>
      <c r="S2227"/>
      <c r="T2227"/>
      <c r="U2227"/>
      <c r="V2227"/>
      <c r="W2227" t="s">
        <v>1958</v>
      </c>
      <c r="X2227" s="1">
        <v>51485</v>
      </c>
    </row>
    <row r="2228" spans="1:24">
      <c r="A2228" t="s">
        <v>2816</v>
      </c>
      <c r="B2228" t="s">
        <v>2873</v>
      </c>
      <c r="C2228" t="s">
        <v>2362</v>
      </c>
      <c r="D2228" t="s">
        <v>3031</v>
      </c>
      <c r="E2228" t="s">
        <v>2533</v>
      </c>
      <c r="F2228" t="s">
        <v>3234</v>
      </c>
      <c r="G2228" t="s">
        <v>3238</v>
      </c>
      <c r="H2228">
        <v>34965</v>
      </c>
      <c r="I2228" t="s">
        <v>3255</v>
      </c>
      <c r="J2228" s="1">
        <v>44180</v>
      </c>
      <c r="K2228" s="1">
        <v>44180</v>
      </c>
      <c r="L2228">
        <v>52034516700000</v>
      </c>
      <c r="M2228" t="s">
        <v>3864</v>
      </c>
      <c r="N2228" s="1">
        <v>44196</v>
      </c>
      <c r="O2228" t="str">
        <f t="shared" si="71"/>
        <v>정상</v>
      </c>
      <c r="P2228" t="s">
        <v>986</v>
      </c>
      <c r="Q2228" t="s">
        <v>1954</v>
      </c>
      <c r="R2228"/>
      <c r="S2228"/>
      <c r="T2228"/>
      <c r="U2228"/>
      <c r="V2228"/>
      <c r="W2228" t="s">
        <v>1958</v>
      </c>
      <c r="X2228" s="1">
        <v>51485</v>
      </c>
    </row>
    <row r="2229" spans="1:24">
      <c r="A2229" t="s">
        <v>2818</v>
      </c>
      <c r="B2229"/>
      <c r="C2229"/>
      <c r="D2229" t="s">
        <v>2249</v>
      </c>
      <c r="E2229" t="s">
        <v>2644</v>
      </c>
      <c r="F2229" t="s">
        <v>3231</v>
      </c>
      <c r="G2229" t="s">
        <v>3238</v>
      </c>
      <c r="H2229">
        <v>35000</v>
      </c>
      <c r="I2229" t="s">
        <v>3255</v>
      </c>
      <c r="J2229" s="1">
        <v>44180</v>
      </c>
      <c r="K2229" s="1">
        <v>44180</v>
      </c>
      <c r="L2229">
        <v>52034507460000</v>
      </c>
      <c r="M2229" t="s">
        <v>3863</v>
      </c>
      <c r="N2229" s="1">
        <v>44196</v>
      </c>
      <c r="O2229" t="str">
        <f t="shared" si="71"/>
        <v>정상</v>
      </c>
      <c r="P2229" t="str">
        <f t="shared" si="72"/>
        <v>엠피성공</v>
      </c>
      <c r="Q2229" t="s">
        <v>1954</v>
      </c>
      <c r="R2229"/>
      <c r="S2229"/>
      <c r="T2229"/>
      <c r="U2229"/>
      <c r="V2229"/>
      <c r="W2229" t="s">
        <v>3870</v>
      </c>
      <c r="X2229" s="1">
        <v>51485</v>
      </c>
    </row>
    <row r="2230" spans="1:24">
      <c r="A2230" t="s">
        <v>2818</v>
      </c>
      <c r="B2230" t="s">
        <v>2857</v>
      </c>
      <c r="C2230" t="s">
        <v>2891</v>
      </c>
      <c r="D2230" t="s">
        <v>2039</v>
      </c>
      <c r="E2230" t="s">
        <v>2615</v>
      </c>
      <c r="F2230" t="s">
        <v>3233</v>
      </c>
      <c r="G2230" t="s">
        <v>3238</v>
      </c>
      <c r="H2230">
        <v>12000</v>
      </c>
      <c r="I2230" t="s">
        <v>3255</v>
      </c>
      <c r="J2230" s="1">
        <v>44180</v>
      </c>
      <c r="K2230" s="1">
        <v>44180</v>
      </c>
      <c r="L2230">
        <v>52034502740000</v>
      </c>
      <c r="M2230" t="s">
        <v>3863</v>
      </c>
      <c r="N2230" s="1">
        <v>44196</v>
      </c>
      <c r="O2230" t="str">
        <f t="shared" si="71"/>
        <v>정상</v>
      </c>
      <c r="P2230" t="str">
        <f t="shared" si="72"/>
        <v>엠피성공</v>
      </c>
      <c r="Q2230" t="s">
        <v>1954</v>
      </c>
      <c r="R2230"/>
      <c r="S2230"/>
      <c r="T2230"/>
      <c r="U2230"/>
      <c r="V2230"/>
      <c r="W2230" t="s">
        <v>3870</v>
      </c>
      <c r="X2230" s="1">
        <v>47832</v>
      </c>
    </row>
    <row r="2231" spans="1:24">
      <c r="A2231" t="s">
        <v>2811</v>
      </c>
      <c r="B2231" t="s">
        <v>2845</v>
      </c>
      <c r="C2231" t="s">
        <v>2358</v>
      </c>
      <c r="D2231" t="s">
        <v>3027</v>
      </c>
      <c r="E2231" t="s">
        <v>3206</v>
      </c>
      <c r="F2231" t="s">
        <v>2177</v>
      </c>
      <c r="G2231" t="s">
        <v>3238</v>
      </c>
      <c r="H2231">
        <v>38473</v>
      </c>
      <c r="I2231" t="s">
        <v>3255</v>
      </c>
      <c r="J2231" s="1">
        <v>44180</v>
      </c>
      <c r="K2231" s="1">
        <v>44180</v>
      </c>
      <c r="L2231">
        <v>20200537010</v>
      </c>
      <c r="M2231" t="s">
        <v>3865</v>
      </c>
      <c r="N2231" s="1">
        <v>44196</v>
      </c>
      <c r="O2231" t="str">
        <f t="shared" si="71"/>
        <v>정상</v>
      </c>
      <c r="P2231" t="str">
        <f t="shared" si="72"/>
        <v>엠피피스토스</v>
      </c>
      <c r="Q2231" t="s">
        <v>1954</v>
      </c>
      <c r="R2231"/>
      <c r="S2231"/>
      <c r="T2231"/>
      <c r="U2231"/>
      <c r="V2231"/>
      <c r="W2231" t="s">
        <v>1958</v>
      </c>
      <c r="X2231" s="1">
        <v>57694</v>
      </c>
    </row>
    <row r="2232" spans="1:24">
      <c r="A2232" t="s">
        <v>2811</v>
      </c>
      <c r="B2232" t="s">
        <v>2845</v>
      </c>
      <c r="C2232" t="s">
        <v>2920</v>
      </c>
      <c r="D2232" t="s">
        <v>3027</v>
      </c>
      <c r="E2232" t="s">
        <v>3207</v>
      </c>
      <c r="F2232" t="s">
        <v>3233</v>
      </c>
      <c r="G2232" t="s">
        <v>3238</v>
      </c>
      <c r="H2232">
        <v>50100</v>
      </c>
      <c r="I2232" t="s">
        <v>3255</v>
      </c>
      <c r="J2232" s="1">
        <v>44180</v>
      </c>
      <c r="K2232" s="1">
        <v>44180</v>
      </c>
      <c r="L2232">
        <v>20200537041</v>
      </c>
      <c r="M2232" t="s">
        <v>3866</v>
      </c>
      <c r="N2232" s="1">
        <v>44196</v>
      </c>
      <c r="O2232" t="str">
        <f t="shared" si="71"/>
        <v>정상</v>
      </c>
      <c r="P2232" t="str">
        <f t="shared" si="72"/>
        <v>엠피피스토스</v>
      </c>
      <c r="Q2232" t="s">
        <v>1954</v>
      </c>
      <c r="R2232"/>
      <c r="S2232"/>
      <c r="T2232"/>
      <c r="U2232"/>
      <c r="V2232"/>
      <c r="W2232" t="s">
        <v>1958</v>
      </c>
      <c r="X2232" s="1">
        <v>56598</v>
      </c>
    </row>
    <row r="2233" spans="1:24">
      <c r="A2233" t="s">
        <v>2811</v>
      </c>
      <c r="B2233" t="s">
        <v>2845</v>
      </c>
      <c r="C2233" t="s">
        <v>2358</v>
      </c>
      <c r="D2233" t="s">
        <v>3027</v>
      </c>
      <c r="E2233" t="s">
        <v>3208</v>
      </c>
      <c r="F2233" t="s">
        <v>3233</v>
      </c>
      <c r="G2233" t="s">
        <v>3238</v>
      </c>
      <c r="H2233">
        <v>45782</v>
      </c>
      <c r="I2233" t="s">
        <v>3255</v>
      </c>
      <c r="J2233" s="1">
        <v>44180</v>
      </c>
      <c r="K2233" s="1">
        <v>44180</v>
      </c>
      <c r="L2233">
        <v>20200536067</v>
      </c>
      <c r="M2233" t="s">
        <v>3863</v>
      </c>
      <c r="N2233" s="1">
        <v>44196</v>
      </c>
      <c r="O2233" t="str">
        <f t="shared" si="71"/>
        <v>정상</v>
      </c>
      <c r="P2233" t="str">
        <f t="shared" si="72"/>
        <v>엠피피스토스</v>
      </c>
      <c r="Q2233" t="s">
        <v>1954</v>
      </c>
      <c r="R2233"/>
      <c r="S2233"/>
      <c r="T2233"/>
      <c r="U2233"/>
      <c r="V2233"/>
      <c r="W2233" t="s">
        <v>1958</v>
      </c>
      <c r="X2233" s="1">
        <v>58424</v>
      </c>
    </row>
    <row r="2234" spans="1:24">
      <c r="A2234" t="s">
        <v>2816</v>
      </c>
      <c r="B2234" t="s">
        <v>2881</v>
      </c>
      <c r="C2234" t="s">
        <v>2346</v>
      </c>
      <c r="D2234" t="s">
        <v>2135</v>
      </c>
      <c r="E2234" t="s">
        <v>2510</v>
      </c>
      <c r="F2234" t="s">
        <v>3230</v>
      </c>
      <c r="G2234" t="s">
        <v>3238</v>
      </c>
      <c r="H2234">
        <v>20434</v>
      </c>
      <c r="I2234" t="s">
        <v>3255</v>
      </c>
      <c r="J2234" s="1">
        <v>44180</v>
      </c>
      <c r="K2234" s="1">
        <v>44180</v>
      </c>
      <c r="L2234" t="s">
        <v>3565</v>
      </c>
      <c r="M2234" t="s">
        <v>3863</v>
      </c>
      <c r="N2234" s="1">
        <v>44196</v>
      </c>
      <c r="O2234" t="str">
        <f t="shared" ref="O2234:O2297" si="73" xml:space="preserve"> IF(K2234&gt;N2234,W2234,I2234)</f>
        <v>정상</v>
      </c>
      <c r="P2234" t="s">
        <v>988</v>
      </c>
      <c r="Q2234" t="s">
        <v>1954</v>
      </c>
      <c r="R2234"/>
      <c r="S2234"/>
      <c r="T2234"/>
      <c r="U2234"/>
      <c r="V2234"/>
      <c r="W2234" t="s">
        <v>1958</v>
      </c>
      <c r="X2234"/>
    </row>
    <row r="2235" spans="1:24">
      <c r="A2235" t="s">
        <v>2817</v>
      </c>
      <c r="B2235" t="s">
        <v>2852</v>
      </c>
      <c r="C2235" t="s">
        <v>2346</v>
      </c>
      <c r="D2235" t="s">
        <v>2135</v>
      </c>
      <c r="E2235" t="s">
        <v>2631</v>
      </c>
      <c r="F2235" t="s">
        <v>3235</v>
      </c>
      <c r="G2235" t="s">
        <v>3238</v>
      </c>
      <c r="H2235">
        <v>23085</v>
      </c>
      <c r="I2235" t="s">
        <v>3255</v>
      </c>
      <c r="J2235" s="1">
        <v>44180</v>
      </c>
      <c r="K2235" s="1">
        <v>44180</v>
      </c>
      <c r="L2235" t="s">
        <v>3566</v>
      </c>
      <c r="M2235" t="s">
        <v>3863</v>
      </c>
      <c r="N2235" s="1">
        <v>44196</v>
      </c>
      <c r="O2235" t="str">
        <f t="shared" si="73"/>
        <v>정상</v>
      </c>
      <c r="P2235" t="s">
        <v>988</v>
      </c>
      <c r="Q2235" t="s">
        <v>1954</v>
      </c>
      <c r="R2235"/>
      <c r="S2235"/>
      <c r="T2235"/>
      <c r="U2235"/>
      <c r="V2235"/>
      <c r="W2235" t="s">
        <v>3870</v>
      </c>
      <c r="X2235"/>
    </row>
    <row r="2236" spans="1:24">
      <c r="A2236" t="s">
        <v>2813</v>
      </c>
      <c r="B2236" t="s">
        <v>2689</v>
      </c>
      <c r="C2236" t="s">
        <v>2236</v>
      </c>
      <c r="D2236" t="s">
        <v>2992</v>
      </c>
      <c r="E2236" t="s">
        <v>3151</v>
      </c>
      <c r="F2236" t="s">
        <v>3231</v>
      </c>
      <c r="G2236" t="s">
        <v>3239</v>
      </c>
      <c r="H2236">
        <v>16830</v>
      </c>
      <c r="I2236" t="s">
        <v>3255</v>
      </c>
      <c r="J2236" s="1">
        <v>44179</v>
      </c>
      <c r="K2236" s="1">
        <v>44179</v>
      </c>
      <c r="L2236" t="s">
        <v>3567</v>
      </c>
      <c r="M2236" t="s">
        <v>3863</v>
      </c>
      <c r="N2236" s="1">
        <v>44196</v>
      </c>
      <c r="O2236" t="str">
        <f t="shared" si="73"/>
        <v>정상</v>
      </c>
      <c r="P2236" t="str">
        <f t="shared" si="72"/>
        <v>엠피송내</v>
      </c>
      <c r="Q2236" t="s">
        <v>1954</v>
      </c>
      <c r="R2236"/>
      <c r="S2236"/>
      <c r="T2236"/>
      <c r="U2236"/>
      <c r="V2236"/>
      <c r="W2236" t="s">
        <v>1958</v>
      </c>
      <c r="X2236"/>
    </row>
    <row r="2237" spans="1:24">
      <c r="A2237" t="s">
        <v>2819</v>
      </c>
      <c r="B2237" t="s">
        <v>2848</v>
      </c>
      <c r="C2237" t="s">
        <v>2237</v>
      </c>
      <c r="D2237" t="s">
        <v>3084</v>
      </c>
      <c r="E2237" t="s">
        <v>3202</v>
      </c>
      <c r="F2237" t="s">
        <v>3235</v>
      </c>
      <c r="G2237" t="s">
        <v>3238</v>
      </c>
      <c r="H2237">
        <v>27000</v>
      </c>
      <c r="I2237" t="s">
        <v>3255</v>
      </c>
      <c r="J2237" s="1">
        <v>44179</v>
      </c>
      <c r="K2237" s="1">
        <v>44179</v>
      </c>
      <c r="L2237" t="s">
        <v>3568</v>
      </c>
      <c r="M2237" t="s">
        <v>3863</v>
      </c>
      <c r="N2237" s="1">
        <v>44196</v>
      </c>
      <c r="O2237" t="str">
        <f t="shared" si="73"/>
        <v>정상</v>
      </c>
      <c r="P2237" t="str">
        <f t="shared" si="72"/>
        <v>엠피의정부</v>
      </c>
      <c r="Q2237" t="s">
        <v>1954</v>
      </c>
      <c r="R2237"/>
      <c r="S2237"/>
      <c r="T2237"/>
      <c r="U2237"/>
      <c r="V2237"/>
      <c r="W2237" t="s">
        <v>1958</v>
      </c>
      <c r="X2237"/>
    </row>
    <row r="2238" spans="1:24">
      <c r="A2238" t="s">
        <v>2810</v>
      </c>
      <c r="B2238"/>
      <c r="C2238"/>
      <c r="D2238" t="s">
        <v>2000</v>
      </c>
      <c r="E2238" t="s">
        <v>3195</v>
      </c>
      <c r="F2238" t="s">
        <v>3230</v>
      </c>
      <c r="G2238" t="s">
        <v>3238</v>
      </c>
      <c r="H2238">
        <v>27400</v>
      </c>
      <c r="I2238" t="s">
        <v>3255</v>
      </c>
      <c r="J2238" s="1">
        <v>44179</v>
      </c>
      <c r="K2238" s="1">
        <v>44179</v>
      </c>
      <c r="L2238" t="s">
        <v>3569</v>
      </c>
      <c r="M2238" t="s">
        <v>3863</v>
      </c>
      <c r="N2238" s="1">
        <v>44196</v>
      </c>
      <c r="O2238" t="str">
        <f t="shared" si="73"/>
        <v>정상</v>
      </c>
      <c r="P2238" t="str">
        <f t="shared" si="72"/>
        <v>엠피송내</v>
      </c>
      <c r="Q2238" t="s">
        <v>1954</v>
      </c>
      <c r="R2238"/>
      <c r="S2238"/>
      <c r="T2238"/>
      <c r="U2238"/>
      <c r="V2238"/>
      <c r="W2238" t="s">
        <v>1958</v>
      </c>
      <c r="X2238"/>
    </row>
    <row r="2239" spans="1:24">
      <c r="A2239" t="s">
        <v>2831</v>
      </c>
      <c r="B2239"/>
      <c r="C2239"/>
      <c r="D2239" t="s">
        <v>2249</v>
      </c>
      <c r="E2239" t="s">
        <v>2146</v>
      </c>
      <c r="F2239" t="s">
        <v>3237</v>
      </c>
      <c r="G2239" t="s">
        <v>3238</v>
      </c>
      <c r="H2239">
        <v>50000</v>
      </c>
      <c r="I2239" t="s">
        <v>3255</v>
      </c>
      <c r="J2239" s="1">
        <v>44179</v>
      </c>
      <c r="K2239" s="1">
        <v>44179</v>
      </c>
      <c r="L2239" t="s">
        <v>3570</v>
      </c>
      <c r="M2239" t="s">
        <v>3863</v>
      </c>
      <c r="N2239" s="1">
        <v>44196</v>
      </c>
      <c r="O2239" t="str">
        <f t="shared" si="73"/>
        <v>정상</v>
      </c>
      <c r="P2239" t="str">
        <f t="shared" si="72"/>
        <v>엠피성공</v>
      </c>
      <c r="Q2239" t="s">
        <v>1954</v>
      </c>
      <c r="R2239"/>
      <c r="S2239"/>
      <c r="T2239"/>
      <c r="U2239"/>
      <c r="V2239"/>
      <c r="W2239" t="s">
        <v>3870</v>
      </c>
      <c r="X2239"/>
    </row>
    <row r="2240" spans="1:24">
      <c r="A2240" t="s">
        <v>2833</v>
      </c>
      <c r="B2240" t="s">
        <v>2882</v>
      </c>
      <c r="C2240" t="s">
        <v>2925</v>
      </c>
      <c r="D2240" t="s">
        <v>3014</v>
      </c>
      <c r="E2240" t="s">
        <v>3188</v>
      </c>
      <c r="F2240" t="s">
        <v>3231</v>
      </c>
      <c r="G2240" t="s">
        <v>3238</v>
      </c>
      <c r="H2240">
        <v>26470</v>
      </c>
      <c r="I2240" t="s">
        <v>3255</v>
      </c>
      <c r="J2240" s="1">
        <v>44179</v>
      </c>
      <c r="K2240" s="1">
        <v>44179</v>
      </c>
      <c r="L2240" t="s">
        <v>3571</v>
      </c>
      <c r="M2240" t="s">
        <v>3864</v>
      </c>
      <c r="N2240" s="1">
        <v>44196</v>
      </c>
      <c r="O2240" t="str">
        <f t="shared" si="73"/>
        <v>정상</v>
      </c>
      <c r="P2240" t="str">
        <f t="shared" si="72"/>
        <v>엠피아이리치</v>
      </c>
      <c r="Q2240" t="s">
        <v>1954</v>
      </c>
      <c r="R2240"/>
      <c r="S2240"/>
      <c r="T2240"/>
      <c r="U2240"/>
      <c r="V2240"/>
      <c r="W2240" t="s">
        <v>3870</v>
      </c>
      <c r="X2240"/>
    </row>
    <row r="2241" spans="1:24">
      <c r="A2241" t="s">
        <v>1969</v>
      </c>
      <c r="B2241" t="s">
        <v>2847</v>
      </c>
      <c r="C2241" t="s">
        <v>2353</v>
      </c>
      <c r="D2241" t="s">
        <v>3004</v>
      </c>
      <c r="E2241" t="s">
        <v>2594</v>
      </c>
      <c r="F2241" t="s">
        <v>3233</v>
      </c>
      <c r="G2241" t="s">
        <v>3238</v>
      </c>
      <c r="H2241">
        <v>10000</v>
      </c>
      <c r="I2241" t="s">
        <v>3255</v>
      </c>
      <c r="J2241" s="1">
        <v>44179</v>
      </c>
      <c r="K2241" s="1">
        <v>44179</v>
      </c>
      <c r="L2241" t="s">
        <v>3572</v>
      </c>
      <c r="M2241" t="s">
        <v>3863</v>
      </c>
      <c r="N2241" s="1">
        <v>44196</v>
      </c>
      <c r="O2241" t="str">
        <f t="shared" si="73"/>
        <v>정상</v>
      </c>
      <c r="P2241" t="str">
        <f t="shared" ref="P2241:P2304" si="74">A2241</f>
        <v>엠피상동</v>
      </c>
      <c r="Q2241" t="s">
        <v>1954</v>
      </c>
      <c r="R2241"/>
      <c r="S2241"/>
      <c r="T2241"/>
      <c r="U2241"/>
      <c r="V2241"/>
      <c r="W2241" t="s">
        <v>1958</v>
      </c>
      <c r="X2241"/>
    </row>
    <row r="2242" spans="1:24">
      <c r="A2242" t="s">
        <v>1870</v>
      </c>
      <c r="B2242" t="s">
        <v>2847</v>
      </c>
      <c r="C2242" t="s">
        <v>2929</v>
      </c>
      <c r="D2242" t="s">
        <v>3004</v>
      </c>
      <c r="E2242" t="s">
        <v>3151</v>
      </c>
      <c r="F2242" t="s">
        <v>3231</v>
      </c>
      <c r="G2242" t="s">
        <v>3238</v>
      </c>
      <c r="H2242">
        <v>20450</v>
      </c>
      <c r="I2242" t="s">
        <v>3255</v>
      </c>
      <c r="J2242" s="1">
        <v>44179</v>
      </c>
      <c r="K2242" s="1">
        <v>44179</v>
      </c>
      <c r="L2242" t="s">
        <v>3573</v>
      </c>
      <c r="M2242" t="s">
        <v>3863</v>
      </c>
      <c r="N2242" s="1">
        <v>44196</v>
      </c>
      <c r="O2242" t="str">
        <f t="shared" si="73"/>
        <v>정상</v>
      </c>
      <c r="P2242" t="str">
        <f t="shared" si="74"/>
        <v>엠피상동</v>
      </c>
      <c r="Q2242" t="s">
        <v>1954</v>
      </c>
      <c r="R2242"/>
      <c r="S2242"/>
      <c r="T2242"/>
      <c r="U2242"/>
      <c r="V2242"/>
      <c r="W2242" t="s">
        <v>1958</v>
      </c>
      <c r="X2242"/>
    </row>
    <row r="2243" spans="1:24">
      <c r="A2243" t="s">
        <v>2810</v>
      </c>
      <c r="B2243" t="s">
        <v>2846</v>
      </c>
      <c r="C2243" t="s">
        <v>2236</v>
      </c>
      <c r="D2243" t="s">
        <v>2992</v>
      </c>
      <c r="E2243" t="s">
        <v>2572</v>
      </c>
      <c r="F2243" t="s">
        <v>3231</v>
      </c>
      <c r="G2243" t="s">
        <v>3241</v>
      </c>
      <c r="H2243">
        <v>25130</v>
      </c>
      <c r="I2243" t="s">
        <v>3255</v>
      </c>
      <c r="J2243" s="1">
        <v>44179</v>
      </c>
      <c r="K2243" s="1">
        <v>44179</v>
      </c>
      <c r="L2243" t="s">
        <v>3574</v>
      </c>
      <c r="M2243" t="s">
        <v>3863</v>
      </c>
      <c r="N2243" s="1">
        <v>44196</v>
      </c>
      <c r="O2243" t="str">
        <f t="shared" si="73"/>
        <v>정상</v>
      </c>
      <c r="P2243" t="str">
        <f t="shared" si="74"/>
        <v>엠피송내</v>
      </c>
      <c r="Q2243" t="s">
        <v>1954</v>
      </c>
      <c r="R2243"/>
      <c r="S2243"/>
      <c r="T2243"/>
      <c r="U2243"/>
      <c r="V2243"/>
      <c r="W2243" t="s">
        <v>1960</v>
      </c>
      <c r="X2243"/>
    </row>
    <row r="2244" spans="1:24">
      <c r="A2244" t="s">
        <v>2840</v>
      </c>
      <c r="B2244" t="s">
        <v>2857</v>
      </c>
      <c r="C2244" t="s">
        <v>2932</v>
      </c>
      <c r="D2244" t="s">
        <v>2104</v>
      </c>
      <c r="E2244" t="s">
        <v>2572</v>
      </c>
      <c r="F2244" t="s">
        <v>3235</v>
      </c>
      <c r="G2244" t="s">
        <v>3241</v>
      </c>
      <c r="H2244">
        <v>118000</v>
      </c>
      <c r="I2244" t="s">
        <v>3255</v>
      </c>
      <c r="J2244" s="1">
        <v>44179</v>
      </c>
      <c r="K2244" s="1">
        <v>44179</v>
      </c>
      <c r="L2244" t="s">
        <v>3575</v>
      </c>
      <c r="M2244" t="s">
        <v>3863</v>
      </c>
      <c r="N2244" s="1">
        <v>44196</v>
      </c>
      <c r="O2244" t="str">
        <f t="shared" si="73"/>
        <v>정상</v>
      </c>
      <c r="P2244" t="str">
        <f t="shared" si="74"/>
        <v>엠피성공</v>
      </c>
      <c r="Q2244" t="s">
        <v>1954</v>
      </c>
      <c r="R2244"/>
      <c r="S2244"/>
      <c r="T2244"/>
      <c r="U2244"/>
      <c r="V2244"/>
      <c r="W2244" t="s">
        <v>1958</v>
      </c>
      <c r="X2244"/>
    </row>
    <row r="2245" spans="1:24">
      <c r="A2245" t="s">
        <v>2831</v>
      </c>
      <c r="B2245" t="s">
        <v>2857</v>
      </c>
      <c r="C2245" t="s">
        <v>2891</v>
      </c>
      <c r="D2245" t="s">
        <v>3008</v>
      </c>
      <c r="E2245" t="s">
        <v>2163</v>
      </c>
      <c r="F2245" t="s">
        <v>3235</v>
      </c>
      <c r="G2245" t="s">
        <v>3238</v>
      </c>
      <c r="H2245">
        <v>146000</v>
      </c>
      <c r="I2245" t="s">
        <v>3255</v>
      </c>
      <c r="J2245" s="1">
        <v>44179</v>
      </c>
      <c r="K2245" s="1">
        <v>44179</v>
      </c>
      <c r="L2245">
        <v>20206703141</v>
      </c>
      <c r="M2245" t="s">
        <v>3863</v>
      </c>
      <c r="N2245" s="1">
        <v>44196</v>
      </c>
      <c r="O2245" t="str">
        <f t="shared" si="73"/>
        <v>정상</v>
      </c>
      <c r="P2245" t="str">
        <f t="shared" si="74"/>
        <v>엠피성공</v>
      </c>
      <c r="Q2245" t="s">
        <v>1954</v>
      </c>
      <c r="R2245"/>
      <c r="S2245"/>
      <c r="T2245"/>
      <c r="U2245"/>
      <c r="V2245"/>
      <c r="W2245" t="s">
        <v>1958</v>
      </c>
      <c r="X2245"/>
    </row>
    <row r="2246" spans="1:24">
      <c r="A2246" t="s">
        <v>2831</v>
      </c>
      <c r="B2246" t="s">
        <v>2857</v>
      </c>
      <c r="C2246" t="s">
        <v>2242</v>
      </c>
      <c r="D2246" t="s">
        <v>2104</v>
      </c>
      <c r="E2246" t="s">
        <v>3139</v>
      </c>
      <c r="F2246" t="s">
        <v>3231</v>
      </c>
      <c r="G2246" t="s">
        <v>3238</v>
      </c>
      <c r="H2246">
        <v>79000</v>
      </c>
      <c r="I2246" t="s">
        <v>3255</v>
      </c>
      <c r="J2246" s="1">
        <v>44179</v>
      </c>
      <c r="K2246" s="1">
        <v>44179</v>
      </c>
      <c r="L2246">
        <v>20206703229</v>
      </c>
      <c r="M2246" t="s">
        <v>3863</v>
      </c>
      <c r="N2246" s="1">
        <v>44196</v>
      </c>
      <c r="O2246" t="str">
        <f t="shared" si="73"/>
        <v>정상</v>
      </c>
      <c r="P2246" t="str">
        <f t="shared" si="74"/>
        <v>엠피성공</v>
      </c>
      <c r="Q2246" t="s">
        <v>1954</v>
      </c>
      <c r="R2246"/>
      <c r="S2246"/>
      <c r="T2246"/>
      <c r="U2246"/>
      <c r="V2246"/>
      <c r="W2246" t="s">
        <v>1958</v>
      </c>
      <c r="X2246"/>
    </row>
    <row r="2247" spans="1:24">
      <c r="A2247" t="s">
        <v>2819</v>
      </c>
      <c r="B2247" t="s">
        <v>2848</v>
      </c>
      <c r="C2247" t="s">
        <v>2237</v>
      </c>
      <c r="D2247" t="s">
        <v>1997</v>
      </c>
      <c r="E2247" t="s">
        <v>3171</v>
      </c>
      <c r="F2247" t="s">
        <v>3231</v>
      </c>
      <c r="G2247" t="s">
        <v>3240</v>
      </c>
      <c r="H2247">
        <v>23000</v>
      </c>
      <c r="I2247" t="s">
        <v>3255</v>
      </c>
      <c r="J2247" s="1">
        <v>44179</v>
      </c>
      <c r="K2247" s="1">
        <v>44179</v>
      </c>
      <c r="L2247">
        <v>20206702875</v>
      </c>
      <c r="M2247" t="s">
        <v>3863</v>
      </c>
      <c r="N2247" s="1">
        <v>44196</v>
      </c>
      <c r="O2247" t="str">
        <f t="shared" si="73"/>
        <v>정상</v>
      </c>
      <c r="P2247" t="str">
        <f t="shared" si="74"/>
        <v>엠피의정부</v>
      </c>
      <c r="Q2247" t="s">
        <v>1954</v>
      </c>
      <c r="R2247"/>
      <c r="S2247"/>
      <c r="T2247"/>
      <c r="U2247"/>
      <c r="V2247"/>
      <c r="W2247" t="s">
        <v>1958</v>
      </c>
      <c r="X2247"/>
    </row>
    <row r="2248" spans="1:24">
      <c r="A2248" t="s">
        <v>2810</v>
      </c>
      <c r="B2248" t="s">
        <v>2846</v>
      </c>
      <c r="C2248" t="s">
        <v>2893</v>
      </c>
      <c r="D2248" t="s">
        <v>2972</v>
      </c>
      <c r="E2248" t="s">
        <v>3136</v>
      </c>
      <c r="F2248" t="s">
        <v>3231</v>
      </c>
      <c r="G2248" t="s">
        <v>3238</v>
      </c>
      <c r="H2248">
        <v>81310</v>
      </c>
      <c r="I2248" t="s">
        <v>3255</v>
      </c>
      <c r="J2248" s="1">
        <v>44179</v>
      </c>
      <c r="K2248" s="1">
        <v>44179</v>
      </c>
      <c r="L2248">
        <v>20206695938</v>
      </c>
      <c r="M2248" t="s">
        <v>3864</v>
      </c>
      <c r="N2248" s="1">
        <v>44196</v>
      </c>
      <c r="O2248" t="str">
        <f t="shared" si="73"/>
        <v>정상</v>
      </c>
      <c r="P2248" t="str">
        <f t="shared" si="74"/>
        <v>엠피송내</v>
      </c>
      <c r="Q2248" t="s">
        <v>1954</v>
      </c>
      <c r="R2248"/>
      <c r="S2248"/>
      <c r="T2248"/>
      <c r="U2248"/>
      <c r="V2248"/>
      <c r="W2248" t="s">
        <v>3870</v>
      </c>
      <c r="X2248"/>
    </row>
    <row r="2249" spans="1:24">
      <c r="A2249" t="s">
        <v>2820</v>
      </c>
      <c r="B2249" t="s">
        <v>2859</v>
      </c>
      <c r="C2249" t="s">
        <v>2949</v>
      </c>
      <c r="D2249" t="s">
        <v>2092</v>
      </c>
      <c r="E2249" t="s">
        <v>3149</v>
      </c>
      <c r="F2249" t="s">
        <v>3233</v>
      </c>
      <c r="G2249" t="s">
        <v>3243</v>
      </c>
      <c r="H2249">
        <v>19337</v>
      </c>
      <c r="I2249" t="s">
        <v>3255</v>
      </c>
      <c r="J2249" s="1">
        <v>44179</v>
      </c>
      <c r="K2249" s="1">
        <v>44179</v>
      </c>
      <c r="L2249">
        <v>20206687982</v>
      </c>
      <c r="M2249" t="s">
        <v>3863</v>
      </c>
      <c r="N2249" s="1">
        <v>44196</v>
      </c>
      <c r="O2249" t="str">
        <f t="shared" si="73"/>
        <v>정상</v>
      </c>
      <c r="P2249" t="str">
        <f t="shared" si="74"/>
        <v>엠피조은</v>
      </c>
      <c r="Q2249" t="s">
        <v>1954</v>
      </c>
      <c r="R2249"/>
      <c r="S2249"/>
      <c r="T2249"/>
      <c r="U2249"/>
      <c r="V2249"/>
      <c r="W2249" t="s">
        <v>1958</v>
      </c>
      <c r="X2249"/>
    </row>
    <row r="2250" spans="1:24">
      <c r="A2250" t="s">
        <v>2820</v>
      </c>
      <c r="B2250" t="s">
        <v>2859</v>
      </c>
      <c r="C2250" t="s">
        <v>2229</v>
      </c>
      <c r="D2250" t="s">
        <v>2092</v>
      </c>
      <c r="E2250" t="s">
        <v>2499</v>
      </c>
      <c r="F2250" t="s">
        <v>3232</v>
      </c>
      <c r="G2250" t="s">
        <v>3238</v>
      </c>
      <c r="H2250">
        <v>85000</v>
      </c>
      <c r="I2250" t="s">
        <v>3255</v>
      </c>
      <c r="J2250" s="1">
        <v>44179</v>
      </c>
      <c r="K2250" s="1">
        <v>44179</v>
      </c>
      <c r="L2250">
        <v>20206688273</v>
      </c>
      <c r="M2250" t="s">
        <v>3863</v>
      </c>
      <c r="N2250" s="1">
        <v>44196</v>
      </c>
      <c r="O2250" t="str">
        <f t="shared" si="73"/>
        <v>정상</v>
      </c>
      <c r="P2250" t="str">
        <f t="shared" si="74"/>
        <v>엠피조은</v>
      </c>
      <c r="Q2250" t="s">
        <v>1954</v>
      </c>
      <c r="R2250"/>
      <c r="S2250"/>
      <c r="T2250"/>
      <c r="U2250"/>
      <c r="V2250"/>
      <c r="W2250" t="s">
        <v>1958</v>
      </c>
      <c r="X2250"/>
    </row>
    <row r="2251" spans="1:24">
      <c r="A2251" t="s">
        <v>2820</v>
      </c>
      <c r="B2251" t="s">
        <v>2859</v>
      </c>
      <c r="C2251" t="s">
        <v>2229</v>
      </c>
      <c r="D2251" t="s">
        <v>2092</v>
      </c>
      <c r="E2251" t="s">
        <v>3159</v>
      </c>
      <c r="F2251" t="s">
        <v>2177</v>
      </c>
      <c r="G2251" t="s">
        <v>3238</v>
      </c>
      <c r="H2251">
        <v>128100</v>
      </c>
      <c r="I2251" t="s">
        <v>3255</v>
      </c>
      <c r="J2251" s="1">
        <v>44179</v>
      </c>
      <c r="K2251" s="1">
        <v>44179</v>
      </c>
      <c r="L2251">
        <v>20206702053</v>
      </c>
      <c r="M2251" t="s">
        <v>3863</v>
      </c>
      <c r="N2251" s="1">
        <v>44196</v>
      </c>
      <c r="O2251" t="str">
        <f t="shared" si="73"/>
        <v>정상</v>
      </c>
      <c r="P2251" t="str">
        <f t="shared" si="74"/>
        <v>엠피조은</v>
      </c>
      <c r="Q2251" t="s">
        <v>1954</v>
      </c>
      <c r="R2251"/>
      <c r="S2251"/>
      <c r="T2251"/>
      <c r="U2251"/>
      <c r="V2251"/>
      <c r="W2251" t="s">
        <v>1958</v>
      </c>
      <c r="X2251"/>
    </row>
    <row r="2252" spans="1:24">
      <c r="A2252" t="s">
        <v>2814</v>
      </c>
      <c r="B2252" t="s">
        <v>2848</v>
      </c>
      <c r="C2252" t="s">
        <v>2237</v>
      </c>
      <c r="D2252" t="s">
        <v>2095</v>
      </c>
      <c r="E2252" t="s">
        <v>2497</v>
      </c>
      <c r="F2252" t="s">
        <v>3231</v>
      </c>
      <c r="G2252" t="s">
        <v>3238</v>
      </c>
      <c r="H2252">
        <v>34096</v>
      </c>
      <c r="I2252" t="s">
        <v>3255</v>
      </c>
      <c r="J2252" s="1">
        <v>44179</v>
      </c>
      <c r="K2252" s="1">
        <v>44179</v>
      </c>
      <c r="L2252">
        <v>20206692614</v>
      </c>
      <c r="M2252" t="s">
        <v>3863</v>
      </c>
      <c r="N2252" s="1">
        <v>44196</v>
      </c>
      <c r="O2252" t="str">
        <f t="shared" si="73"/>
        <v>정상</v>
      </c>
      <c r="P2252" t="str">
        <f t="shared" si="74"/>
        <v>엠피의정부</v>
      </c>
      <c r="Q2252" t="s">
        <v>1954</v>
      </c>
      <c r="R2252"/>
      <c r="S2252"/>
      <c r="T2252"/>
      <c r="U2252"/>
      <c r="V2252"/>
      <c r="W2252" t="s">
        <v>1958</v>
      </c>
      <c r="X2252"/>
    </row>
    <row r="2253" spans="1:24">
      <c r="A2253" t="s">
        <v>2819</v>
      </c>
      <c r="B2253" t="s">
        <v>2848</v>
      </c>
      <c r="C2253" t="s">
        <v>2237</v>
      </c>
      <c r="D2253" t="s">
        <v>2991</v>
      </c>
      <c r="E2253" t="s">
        <v>3139</v>
      </c>
      <c r="F2253" t="s">
        <v>3231</v>
      </c>
      <c r="G2253" t="s">
        <v>3239</v>
      </c>
      <c r="H2253">
        <v>10623</v>
      </c>
      <c r="I2253" t="s">
        <v>3255</v>
      </c>
      <c r="J2253" s="1">
        <v>44179</v>
      </c>
      <c r="K2253" s="1">
        <v>44179</v>
      </c>
      <c r="L2253">
        <v>20206692753</v>
      </c>
      <c r="M2253" t="s">
        <v>3864</v>
      </c>
      <c r="N2253" s="1">
        <v>44196</v>
      </c>
      <c r="O2253" t="str">
        <f t="shared" si="73"/>
        <v>정상</v>
      </c>
      <c r="P2253" t="str">
        <f t="shared" si="74"/>
        <v>엠피의정부</v>
      </c>
      <c r="Q2253" t="s">
        <v>1954</v>
      </c>
      <c r="R2253"/>
      <c r="S2253"/>
      <c r="T2253"/>
      <c r="U2253"/>
      <c r="V2253"/>
      <c r="W2253" t="s">
        <v>1958</v>
      </c>
      <c r="X2253"/>
    </row>
    <row r="2254" spans="1:24">
      <c r="A2254" t="s">
        <v>2842</v>
      </c>
      <c r="B2254" t="s">
        <v>2882</v>
      </c>
      <c r="C2254" t="s">
        <v>2925</v>
      </c>
      <c r="D2254" t="s">
        <v>3085</v>
      </c>
      <c r="E2254" t="s">
        <v>2498</v>
      </c>
      <c r="F2254" t="s">
        <v>3233</v>
      </c>
      <c r="G2254" t="s">
        <v>3242</v>
      </c>
      <c r="H2254">
        <v>46365</v>
      </c>
      <c r="I2254" t="s">
        <v>3255</v>
      </c>
      <c r="J2254" s="1">
        <v>44179</v>
      </c>
      <c r="K2254" s="1">
        <v>44179</v>
      </c>
      <c r="L2254">
        <v>20206690399</v>
      </c>
      <c r="M2254" t="s">
        <v>3863</v>
      </c>
      <c r="N2254" s="1">
        <v>44196</v>
      </c>
      <c r="O2254" t="str">
        <f t="shared" si="73"/>
        <v>정상</v>
      </c>
      <c r="P2254" t="str">
        <f t="shared" si="74"/>
        <v>엠피아이리치</v>
      </c>
      <c r="Q2254" t="s">
        <v>1954</v>
      </c>
      <c r="R2254"/>
      <c r="S2254"/>
      <c r="T2254"/>
      <c r="U2254"/>
      <c r="V2254"/>
      <c r="W2254" t="s">
        <v>1958</v>
      </c>
      <c r="X2254"/>
    </row>
    <row r="2255" spans="1:24">
      <c r="A2255" t="s">
        <v>2812</v>
      </c>
      <c r="B2255" t="s">
        <v>2847</v>
      </c>
      <c r="C2255" t="s">
        <v>2353</v>
      </c>
      <c r="D2255" t="s">
        <v>2125</v>
      </c>
      <c r="E2255" t="s">
        <v>2499</v>
      </c>
      <c r="F2255" t="s">
        <v>3235</v>
      </c>
      <c r="G2255" t="s">
        <v>3238</v>
      </c>
      <c r="H2255">
        <v>37000</v>
      </c>
      <c r="I2255" t="s">
        <v>3255</v>
      </c>
      <c r="J2255" s="1">
        <v>44179</v>
      </c>
      <c r="K2255" s="1">
        <v>44179</v>
      </c>
      <c r="L2255">
        <v>20206693112</v>
      </c>
      <c r="M2255" t="s">
        <v>3865</v>
      </c>
      <c r="N2255" s="1">
        <v>44196</v>
      </c>
      <c r="O2255" t="str">
        <f t="shared" si="73"/>
        <v>정상</v>
      </c>
      <c r="P2255" t="str">
        <f t="shared" si="74"/>
        <v>엠피상동</v>
      </c>
      <c r="Q2255" t="s">
        <v>1954</v>
      </c>
      <c r="R2255"/>
      <c r="S2255"/>
      <c r="T2255"/>
      <c r="U2255"/>
      <c r="V2255"/>
      <c r="W2255" t="s">
        <v>1960</v>
      </c>
      <c r="X2255"/>
    </row>
    <row r="2256" spans="1:24">
      <c r="A2256" t="s">
        <v>2816</v>
      </c>
      <c r="B2256" t="s">
        <v>2850</v>
      </c>
      <c r="C2256" t="s">
        <v>2931</v>
      </c>
      <c r="D2256" t="s">
        <v>2037</v>
      </c>
      <c r="E2256" t="s">
        <v>2625</v>
      </c>
      <c r="F2256" t="s">
        <v>3231</v>
      </c>
      <c r="G2256" t="s">
        <v>3238</v>
      </c>
      <c r="H2256">
        <v>48300</v>
      </c>
      <c r="I2256" t="s">
        <v>3255</v>
      </c>
      <c r="J2256" s="1">
        <v>44179</v>
      </c>
      <c r="K2256" s="1">
        <v>44179</v>
      </c>
      <c r="L2256">
        <v>42042120240000</v>
      </c>
      <c r="M2256" t="s">
        <v>3863</v>
      </c>
      <c r="N2256" s="1">
        <v>44196</v>
      </c>
      <c r="O2256" t="str">
        <f t="shared" si="73"/>
        <v>정상</v>
      </c>
      <c r="P2256" t="s">
        <v>6821</v>
      </c>
      <c r="Q2256" t="s">
        <v>1954</v>
      </c>
      <c r="R2256"/>
      <c r="S2256"/>
      <c r="T2256"/>
      <c r="U2256"/>
      <c r="V2256"/>
      <c r="W2256" t="s">
        <v>3870</v>
      </c>
      <c r="X2256"/>
    </row>
    <row r="2257" spans="1:24">
      <c r="A2257" t="s">
        <v>2830</v>
      </c>
      <c r="B2257" t="s">
        <v>2847</v>
      </c>
      <c r="C2257" t="s">
        <v>2929</v>
      </c>
      <c r="D2257" t="s">
        <v>2995</v>
      </c>
      <c r="E2257" t="s">
        <v>2629</v>
      </c>
      <c r="F2257" t="s">
        <v>3235</v>
      </c>
      <c r="G2257" t="s">
        <v>3238</v>
      </c>
      <c r="H2257">
        <v>61136</v>
      </c>
      <c r="I2257" t="s">
        <v>3255</v>
      </c>
      <c r="J2257" s="1">
        <v>44179</v>
      </c>
      <c r="K2257" s="1">
        <v>44179</v>
      </c>
      <c r="L2257">
        <v>42045578410000</v>
      </c>
      <c r="M2257" t="s">
        <v>3865</v>
      </c>
      <c r="N2257" s="1">
        <v>44196</v>
      </c>
      <c r="O2257" t="str">
        <f t="shared" si="73"/>
        <v>정상</v>
      </c>
      <c r="P2257" t="str">
        <f t="shared" si="74"/>
        <v>엠피상동</v>
      </c>
      <c r="Q2257" t="s">
        <v>1954</v>
      </c>
      <c r="R2257"/>
      <c r="S2257"/>
      <c r="T2257"/>
      <c r="U2257"/>
      <c r="V2257"/>
      <c r="W2257" t="s">
        <v>1958</v>
      </c>
      <c r="X2257" s="1">
        <v>47831</v>
      </c>
    </row>
    <row r="2258" spans="1:24">
      <c r="A2258" t="s">
        <v>2830</v>
      </c>
      <c r="B2258" t="s">
        <v>2847</v>
      </c>
      <c r="C2258" t="s">
        <v>2926</v>
      </c>
      <c r="D2258" t="s">
        <v>2995</v>
      </c>
      <c r="E2258" t="s">
        <v>2617</v>
      </c>
      <c r="F2258" t="s">
        <v>3235</v>
      </c>
      <c r="G2258" t="s">
        <v>3238</v>
      </c>
      <c r="H2258">
        <v>47409</v>
      </c>
      <c r="I2258" t="s">
        <v>3255</v>
      </c>
      <c r="J2258" s="1">
        <v>44179</v>
      </c>
      <c r="K2258" s="1">
        <v>44179</v>
      </c>
      <c r="L2258">
        <v>42045578320000</v>
      </c>
      <c r="M2258" t="s">
        <v>3863</v>
      </c>
      <c r="N2258" s="1">
        <v>44196</v>
      </c>
      <c r="O2258" t="str">
        <f t="shared" si="73"/>
        <v>정상</v>
      </c>
      <c r="P2258" t="str">
        <f t="shared" si="74"/>
        <v>엠피상동</v>
      </c>
      <c r="Q2258" t="s">
        <v>1954</v>
      </c>
      <c r="R2258"/>
      <c r="S2258"/>
      <c r="T2258"/>
      <c r="U2258"/>
      <c r="V2258"/>
      <c r="W2258" t="s">
        <v>1958</v>
      </c>
      <c r="X2258" s="1">
        <v>47831</v>
      </c>
    </row>
    <row r="2259" spans="1:24">
      <c r="A2259" t="s">
        <v>2831</v>
      </c>
      <c r="B2259"/>
      <c r="C2259"/>
      <c r="D2259" t="s">
        <v>2249</v>
      </c>
      <c r="E2259" t="s">
        <v>3191</v>
      </c>
      <c r="F2259" t="s">
        <v>3230</v>
      </c>
      <c r="G2259" t="s">
        <v>3238</v>
      </c>
      <c r="H2259">
        <v>30000</v>
      </c>
      <c r="I2259" t="s">
        <v>3255</v>
      </c>
      <c r="J2259" s="1">
        <v>44179</v>
      </c>
      <c r="K2259" s="1">
        <v>44179</v>
      </c>
      <c r="L2259" t="s">
        <v>3576</v>
      </c>
      <c r="M2259" t="s">
        <v>3867</v>
      </c>
      <c r="N2259" s="1">
        <v>44196</v>
      </c>
      <c r="O2259" t="str">
        <f t="shared" si="73"/>
        <v>정상</v>
      </c>
      <c r="P2259" t="str">
        <f t="shared" si="74"/>
        <v>엠피성공</v>
      </c>
      <c r="Q2259" t="s">
        <v>1954</v>
      </c>
      <c r="R2259"/>
      <c r="S2259"/>
      <c r="T2259"/>
      <c r="U2259"/>
      <c r="V2259"/>
      <c r="W2259" t="s">
        <v>1960</v>
      </c>
      <c r="X2259"/>
    </row>
    <row r="2260" spans="1:24">
      <c r="A2260" t="s">
        <v>2828</v>
      </c>
      <c r="B2260" t="s">
        <v>2864</v>
      </c>
      <c r="C2260"/>
      <c r="D2260" t="s">
        <v>3019</v>
      </c>
      <c r="E2260" t="s">
        <v>3155</v>
      </c>
      <c r="F2260" t="s">
        <v>3231</v>
      </c>
      <c r="G2260" t="s">
        <v>3241</v>
      </c>
      <c r="H2260">
        <v>25000</v>
      </c>
      <c r="I2260" t="s">
        <v>3255</v>
      </c>
      <c r="J2260" s="1">
        <v>44179</v>
      </c>
      <c r="K2260" s="1">
        <v>44179</v>
      </c>
      <c r="L2260" t="s">
        <v>3577</v>
      </c>
      <c r="M2260" t="s">
        <v>3863</v>
      </c>
      <c r="N2260" s="1">
        <v>44196</v>
      </c>
      <c r="O2260" t="str">
        <f t="shared" si="73"/>
        <v>정상</v>
      </c>
      <c r="P2260" t="str">
        <f t="shared" si="74"/>
        <v>엠피여주</v>
      </c>
      <c r="Q2260" t="s">
        <v>1954</v>
      </c>
      <c r="R2260"/>
      <c r="S2260"/>
      <c r="T2260"/>
      <c r="U2260"/>
      <c r="V2260"/>
      <c r="W2260" t="s">
        <v>1958</v>
      </c>
      <c r="X2260" s="1">
        <v>51484</v>
      </c>
    </row>
    <row r="2261" spans="1:24">
      <c r="A2261" t="s">
        <v>2828</v>
      </c>
      <c r="B2261" t="s">
        <v>2864</v>
      </c>
      <c r="C2261"/>
      <c r="D2261" t="s">
        <v>2096</v>
      </c>
      <c r="E2261" t="s">
        <v>2559</v>
      </c>
      <c r="F2261" t="s">
        <v>3231</v>
      </c>
      <c r="G2261" t="s">
        <v>3238</v>
      </c>
      <c r="H2261">
        <v>9900</v>
      </c>
      <c r="I2261" t="s">
        <v>3255</v>
      </c>
      <c r="J2261" s="1">
        <v>44179</v>
      </c>
      <c r="K2261" s="1">
        <v>44179</v>
      </c>
      <c r="L2261">
        <v>320203060146</v>
      </c>
      <c r="M2261" t="s">
        <v>3864</v>
      </c>
      <c r="N2261" s="1">
        <v>44196</v>
      </c>
      <c r="O2261" t="str">
        <f t="shared" si="73"/>
        <v>정상</v>
      </c>
      <c r="P2261" t="str">
        <f t="shared" si="74"/>
        <v>엠피여주</v>
      </c>
      <c r="Q2261" t="s">
        <v>1954</v>
      </c>
      <c r="R2261"/>
      <c r="S2261"/>
      <c r="T2261"/>
      <c r="U2261"/>
      <c r="V2261"/>
      <c r="W2261" t="s">
        <v>1958</v>
      </c>
      <c r="X2261" s="1">
        <v>51484</v>
      </c>
    </row>
    <row r="2262" spans="1:24">
      <c r="A2262" t="s">
        <v>2820</v>
      </c>
      <c r="B2262" t="s">
        <v>2859</v>
      </c>
      <c r="C2262" t="s">
        <v>2903</v>
      </c>
      <c r="D2262" t="s">
        <v>3086</v>
      </c>
      <c r="E2262" t="s">
        <v>2559</v>
      </c>
      <c r="F2262" t="s">
        <v>3232</v>
      </c>
      <c r="G2262" t="s">
        <v>3240</v>
      </c>
      <c r="H2262">
        <v>133600</v>
      </c>
      <c r="I2262" t="s">
        <v>3255</v>
      </c>
      <c r="J2262" s="1">
        <v>44179</v>
      </c>
      <c r="K2262" s="1">
        <v>44179</v>
      </c>
      <c r="L2262">
        <v>320203054259</v>
      </c>
      <c r="M2262" t="s">
        <v>3863</v>
      </c>
      <c r="N2262" s="1">
        <v>44196</v>
      </c>
      <c r="O2262" t="str">
        <f t="shared" si="73"/>
        <v>정상</v>
      </c>
      <c r="P2262" t="str">
        <f t="shared" si="74"/>
        <v>엠피조은</v>
      </c>
      <c r="Q2262" t="s">
        <v>1954</v>
      </c>
      <c r="R2262"/>
      <c r="S2262"/>
      <c r="T2262"/>
      <c r="U2262"/>
      <c r="V2262"/>
      <c r="W2262" t="s">
        <v>1958</v>
      </c>
      <c r="X2262" s="1">
        <v>49657</v>
      </c>
    </row>
    <row r="2263" spans="1:24">
      <c r="A2263" t="s">
        <v>2824</v>
      </c>
      <c r="B2263" t="s">
        <v>2845</v>
      </c>
      <c r="C2263" t="s">
        <v>2341</v>
      </c>
      <c r="D2263" t="s">
        <v>3029</v>
      </c>
      <c r="E2263" t="s">
        <v>2139</v>
      </c>
      <c r="F2263" t="s">
        <v>3231</v>
      </c>
      <c r="G2263" t="s">
        <v>3238</v>
      </c>
      <c r="H2263">
        <v>42000</v>
      </c>
      <c r="I2263" t="s">
        <v>3255</v>
      </c>
      <c r="J2263" s="1">
        <v>44179</v>
      </c>
      <c r="K2263" s="1">
        <v>44179</v>
      </c>
      <c r="L2263">
        <v>320203057658</v>
      </c>
      <c r="M2263" t="s">
        <v>3867</v>
      </c>
      <c r="N2263" s="1">
        <v>44196</v>
      </c>
      <c r="O2263" t="str">
        <f t="shared" si="73"/>
        <v>정상</v>
      </c>
      <c r="P2263" t="str">
        <f t="shared" si="74"/>
        <v>엠피피스토스</v>
      </c>
      <c r="Q2263" t="s">
        <v>1954</v>
      </c>
      <c r="R2263"/>
      <c r="S2263"/>
      <c r="T2263"/>
      <c r="U2263"/>
      <c r="V2263"/>
      <c r="W2263" t="s">
        <v>1958</v>
      </c>
      <c r="X2263" s="1">
        <v>79607</v>
      </c>
    </row>
    <row r="2264" spans="1:24">
      <c r="A2264" t="s">
        <v>2824</v>
      </c>
      <c r="B2264" t="s">
        <v>2845</v>
      </c>
      <c r="C2264" t="s">
        <v>2905</v>
      </c>
      <c r="D2264" t="s">
        <v>2059</v>
      </c>
      <c r="E2264" t="s">
        <v>2559</v>
      </c>
      <c r="F2264" t="s">
        <v>3235</v>
      </c>
      <c r="G2264" t="s">
        <v>3239</v>
      </c>
      <c r="H2264">
        <v>16060</v>
      </c>
      <c r="I2264" t="s">
        <v>3255</v>
      </c>
      <c r="J2264" s="1">
        <v>44179</v>
      </c>
      <c r="K2264" s="1">
        <v>44179</v>
      </c>
      <c r="L2264">
        <v>320203061892</v>
      </c>
      <c r="M2264" t="s">
        <v>3863</v>
      </c>
      <c r="N2264" s="1">
        <v>44196</v>
      </c>
      <c r="O2264" t="str">
        <f t="shared" si="73"/>
        <v>정상</v>
      </c>
      <c r="P2264" t="str">
        <f t="shared" si="74"/>
        <v>엠피피스토스</v>
      </c>
      <c r="Q2264" t="s">
        <v>1954</v>
      </c>
      <c r="R2264"/>
      <c r="S2264"/>
      <c r="T2264"/>
      <c r="U2264"/>
      <c r="V2264"/>
      <c r="W2264" t="s">
        <v>1958</v>
      </c>
      <c r="X2264" s="1">
        <v>49657</v>
      </c>
    </row>
    <row r="2265" spans="1:24">
      <c r="A2265" t="s">
        <v>2809</v>
      </c>
      <c r="B2265" t="s">
        <v>2845</v>
      </c>
      <c r="C2265" t="s">
        <v>2901</v>
      </c>
      <c r="D2265" t="s">
        <v>2059</v>
      </c>
      <c r="E2265" t="s">
        <v>2504</v>
      </c>
      <c r="F2265" t="s">
        <v>2177</v>
      </c>
      <c r="G2265" t="s">
        <v>3239</v>
      </c>
      <c r="H2265">
        <v>9580</v>
      </c>
      <c r="I2265" t="s">
        <v>3255</v>
      </c>
      <c r="J2265" s="1">
        <v>44179</v>
      </c>
      <c r="K2265" s="1">
        <v>44179</v>
      </c>
      <c r="L2265">
        <v>320203060311</v>
      </c>
      <c r="M2265" t="s">
        <v>3863</v>
      </c>
      <c r="N2265" s="1">
        <v>44196</v>
      </c>
      <c r="O2265" t="str">
        <f t="shared" si="73"/>
        <v>정상</v>
      </c>
      <c r="P2265" t="str">
        <f t="shared" si="74"/>
        <v>엠피피스토스</v>
      </c>
      <c r="Q2265" t="s">
        <v>1954</v>
      </c>
      <c r="R2265"/>
      <c r="S2265"/>
      <c r="T2265"/>
      <c r="U2265"/>
      <c r="V2265"/>
      <c r="W2265" t="s">
        <v>1960</v>
      </c>
      <c r="X2265" s="1">
        <v>49657</v>
      </c>
    </row>
    <row r="2266" spans="1:24">
      <c r="A2266" t="s">
        <v>2831</v>
      </c>
      <c r="B2266"/>
      <c r="C2266"/>
      <c r="D2266" t="s">
        <v>2249</v>
      </c>
      <c r="E2266" t="s">
        <v>3166</v>
      </c>
      <c r="F2266" t="s">
        <v>3230</v>
      </c>
      <c r="G2266" t="s">
        <v>3238</v>
      </c>
      <c r="H2266">
        <v>27039</v>
      </c>
      <c r="I2266" t="s">
        <v>3256</v>
      </c>
      <c r="J2266" s="1">
        <v>44179</v>
      </c>
      <c r="K2266" s="1">
        <v>44179</v>
      </c>
      <c r="L2266">
        <v>52034400940000</v>
      </c>
      <c r="M2266" t="s">
        <v>3863</v>
      </c>
      <c r="N2266" s="1">
        <v>44196</v>
      </c>
      <c r="O2266" t="str">
        <f t="shared" si="73"/>
        <v>철회</v>
      </c>
      <c r="P2266" t="str">
        <f t="shared" si="74"/>
        <v>엠피성공</v>
      </c>
      <c r="Q2266" t="s">
        <v>1954</v>
      </c>
      <c r="R2266"/>
      <c r="S2266"/>
      <c r="T2266"/>
      <c r="U2266"/>
      <c r="V2266"/>
      <c r="W2266" t="s">
        <v>1958</v>
      </c>
      <c r="X2266" s="1">
        <v>51484</v>
      </c>
    </row>
    <row r="2267" spans="1:24">
      <c r="A2267" t="s">
        <v>2830</v>
      </c>
      <c r="B2267" t="s">
        <v>2847</v>
      </c>
      <c r="C2267" t="s">
        <v>2353</v>
      </c>
      <c r="D2267" t="s">
        <v>1001</v>
      </c>
      <c r="E2267" t="s">
        <v>3208</v>
      </c>
      <c r="F2267" t="s">
        <v>3230</v>
      </c>
      <c r="G2267" t="s">
        <v>3240</v>
      </c>
      <c r="H2267">
        <v>16600</v>
      </c>
      <c r="I2267" t="s">
        <v>3255</v>
      </c>
      <c r="J2267" s="1">
        <v>44179</v>
      </c>
      <c r="K2267" s="1">
        <v>44179</v>
      </c>
      <c r="L2267">
        <v>20200534106</v>
      </c>
      <c r="M2267" t="s">
        <v>3863</v>
      </c>
      <c r="N2267" s="1">
        <v>44196</v>
      </c>
      <c r="O2267" t="str">
        <f t="shared" si="73"/>
        <v>정상</v>
      </c>
      <c r="P2267" t="str">
        <f t="shared" si="74"/>
        <v>엠피상동</v>
      </c>
      <c r="Q2267" t="s">
        <v>1954</v>
      </c>
      <c r="R2267"/>
      <c r="S2267"/>
      <c r="T2267"/>
      <c r="U2267"/>
      <c r="V2267"/>
      <c r="W2267" t="s">
        <v>1960</v>
      </c>
      <c r="X2267" s="1">
        <v>63172</v>
      </c>
    </row>
    <row r="2268" spans="1:24">
      <c r="A2268" t="s">
        <v>2830</v>
      </c>
      <c r="B2268" t="s">
        <v>2847</v>
      </c>
      <c r="C2268" t="s">
        <v>2926</v>
      </c>
      <c r="D2268" t="s">
        <v>2114</v>
      </c>
      <c r="E2268" t="s">
        <v>3185</v>
      </c>
      <c r="F2268" t="s">
        <v>3230</v>
      </c>
      <c r="G2268" t="s">
        <v>3238</v>
      </c>
      <c r="H2268">
        <v>153000</v>
      </c>
      <c r="I2268" t="s">
        <v>3255</v>
      </c>
      <c r="J2268" s="1">
        <v>44179</v>
      </c>
      <c r="K2268" s="1">
        <v>44179</v>
      </c>
      <c r="L2268" t="s">
        <v>3578</v>
      </c>
      <c r="M2268" t="s">
        <v>3863</v>
      </c>
      <c r="N2268" s="1">
        <v>44196</v>
      </c>
      <c r="O2268" t="str">
        <f t="shared" si="73"/>
        <v>정상</v>
      </c>
      <c r="P2268" t="str">
        <f t="shared" si="74"/>
        <v>엠피상동</v>
      </c>
      <c r="Q2268" t="s">
        <v>1954</v>
      </c>
      <c r="R2268"/>
      <c r="S2268"/>
      <c r="T2268"/>
      <c r="U2268"/>
      <c r="V2268"/>
      <c r="W2268" t="s">
        <v>1958</v>
      </c>
      <c r="X2268" s="1">
        <v>51484</v>
      </c>
    </row>
    <row r="2269" spans="1:24">
      <c r="A2269" t="s">
        <v>2824</v>
      </c>
      <c r="B2269" t="s">
        <v>2845</v>
      </c>
      <c r="C2269" t="s">
        <v>2901</v>
      </c>
      <c r="D2269" t="s">
        <v>2086</v>
      </c>
      <c r="E2269" t="s">
        <v>3144</v>
      </c>
      <c r="F2269" t="s">
        <v>3231</v>
      </c>
      <c r="G2269" t="s">
        <v>3241</v>
      </c>
      <c r="H2269">
        <v>38000</v>
      </c>
      <c r="I2269" t="s">
        <v>3255</v>
      </c>
      <c r="J2269" s="1">
        <v>44179</v>
      </c>
      <c r="K2269" s="1">
        <v>44179</v>
      </c>
      <c r="L2269" t="s">
        <v>3579</v>
      </c>
      <c r="M2269" t="s">
        <v>3863</v>
      </c>
      <c r="N2269" s="1">
        <v>44196</v>
      </c>
      <c r="O2269" t="str">
        <f t="shared" si="73"/>
        <v>정상</v>
      </c>
      <c r="P2269" t="str">
        <f t="shared" si="74"/>
        <v>엠피피스토스</v>
      </c>
      <c r="Q2269" t="s">
        <v>1954</v>
      </c>
      <c r="R2269"/>
      <c r="S2269"/>
      <c r="T2269"/>
      <c r="U2269"/>
      <c r="V2269"/>
      <c r="W2269" t="s">
        <v>1960</v>
      </c>
      <c r="X2269" s="1">
        <v>55136</v>
      </c>
    </row>
    <row r="2270" spans="1:24">
      <c r="A2270" t="s">
        <v>2811</v>
      </c>
      <c r="B2270" t="s">
        <v>2845</v>
      </c>
      <c r="C2270" t="s">
        <v>2901</v>
      </c>
      <c r="D2270" t="s">
        <v>2086</v>
      </c>
      <c r="E2270" t="s">
        <v>2523</v>
      </c>
      <c r="F2270" t="s">
        <v>3231</v>
      </c>
      <c r="G2270" t="s">
        <v>3238</v>
      </c>
      <c r="H2270">
        <v>31000</v>
      </c>
      <c r="I2270" t="s">
        <v>3255</v>
      </c>
      <c r="J2270" s="1">
        <v>44179</v>
      </c>
      <c r="K2270" s="1">
        <v>44179</v>
      </c>
      <c r="L2270" t="s">
        <v>3580</v>
      </c>
      <c r="M2270" t="s">
        <v>3863</v>
      </c>
      <c r="N2270" s="1">
        <v>44196</v>
      </c>
      <c r="O2270" t="str">
        <f t="shared" si="73"/>
        <v>정상</v>
      </c>
      <c r="P2270" t="str">
        <f t="shared" si="74"/>
        <v>엠피피스토스</v>
      </c>
      <c r="Q2270" t="s">
        <v>1954</v>
      </c>
      <c r="R2270"/>
      <c r="S2270"/>
      <c r="T2270"/>
      <c r="U2270"/>
      <c r="V2270"/>
      <c r="W2270" t="s">
        <v>1958</v>
      </c>
      <c r="X2270" s="1">
        <v>55136</v>
      </c>
    </row>
    <row r="2271" spans="1:24">
      <c r="A2271" t="s">
        <v>2809</v>
      </c>
      <c r="B2271" t="s">
        <v>2845</v>
      </c>
      <c r="C2271" t="s">
        <v>2341</v>
      </c>
      <c r="D2271" t="s">
        <v>2988</v>
      </c>
      <c r="E2271" t="s">
        <v>2577</v>
      </c>
      <c r="F2271" t="s">
        <v>3230</v>
      </c>
      <c r="G2271" t="s">
        <v>3238</v>
      </c>
      <c r="H2271">
        <v>33030</v>
      </c>
      <c r="I2271" t="s">
        <v>3255</v>
      </c>
      <c r="J2271" s="1">
        <v>44179</v>
      </c>
      <c r="K2271" s="1">
        <v>44179</v>
      </c>
      <c r="L2271" t="s">
        <v>3581</v>
      </c>
      <c r="M2271" t="s">
        <v>3867</v>
      </c>
      <c r="N2271" s="1">
        <v>44196</v>
      </c>
      <c r="O2271" t="str">
        <f t="shared" si="73"/>
        <v>정상</v>
      </c>
      <c r="P2271" t="str">
        <f t="shared" si="74"/>
        <v>엠피피스토스</v>
      </c>
      <c r="Q2271" t="s">
        <v>1954</v>
      </c>
      <c r="R2271"/>
      <c r="S2271"/>
      <c r="T2271"/>
      <c r="U2271"/>
      <c r="V2271"/>
      <c r="W2271" t="s">
        <v>1958</v>
      </c>
      <c r="X2271" s="1">
        <v>54040</v>
      </c>
    </row>
    <row r="2272" spans="1:24">
      <c r="A2272" t="s">
        <v>2816</v>
      </c>
      <c r="B2272" t="s">
        <v>2850</v>
      </c>
      <c r="C2272" t="s">
        <v>2347</v>
      </c>
      <c r="D2272" t="s">
        <v>2037</v>
      </c>
      <c r="E2272" t="s">
        <v>3134</v>
      </c>
      <c r="F2272" t="s">
        <v>3231</v>
      </c>
      <c r="G2272" t="s">
        <v>3238</v>
      </c>
      <c r="H2272">
        <v>28300</v>
      </c>
      <c r="I2272" t="s">
        <v>3255</v>
      </c>
      <c r="J2272" s="1">
        <v>44179</v>
      </c>
      <c r="K2272" s="1">
        <v>44179</v>
      </c>
      <c r="L2272" t="s">
        <v>3582</v>
      </c>
      <c r="M2272" t="s">
        <v>3863</v>
      </c>
      <c r="N2272" s="1">
        <v>44196</v>
      </c>
      <c r="O2272" t="str">
        <f t="shared" si="73"/>
        <v>정상</v>
      </c>
      <c r="P2272" t="s">
        <v>6821</v>
      </c>
      <c r="Q2272" t="s">
        <v>1954</v>
      </c>
      <c r="R2272"/>
      <c r="S2272"/>
      <c r="T2272"/>
      <c r="U2272"/>
      <c r="V2272"/>
      <c r="W2272" t="s">
        <v>3870</v>
      </c>
      <c r="X2272" s="1">
        <v>55136</v>
      </c>
    </row>
    <row r="2273" spans="1:24">
      <c r="A2273" t="s">
        <v>2820</v>
      </c>
      <c r="B2273" t="s">
        <v>2859</v>
      </c>
      <c r="C2273" t="s">
        <v>2229</v>
      </c>
      <c r="D2273" t="s">
        <v>3087</v>
      </c>
      <c r="E2273" t="s">
        <v>2523</v>
      </c>
      <c r="F2273" t="s">
        <v>3233</v>
      </c>
      <c r="G2273" t="s">
        <v>3238</v>
      </c>
      <c r="H2273">
        <v>87370</v>
      </c>
      <c r="I2273" t="s">
        <v>3255</v>
      </c>
      <c r="J2273" s="1">
        <v>44179</v>
      </c>
      <c r="K2273" s="1">
        <v>44179</v>
      </c>
      <c r="L2273" t="s">
        <v>3583</v>
      </c>
      <c r="M2273" t="s">
        <v>3867</v>
      </c>
      <c r="N2273" s="1">
        <v>44196</v>
      </c>
      <c r="O2273" t="str">
        <f t="shared" si="73"/>
        <v>정상</v>
      </c>
      <c r="P2273" t="str">
        <f t="shared" si="74"/>
        <v>엠피조은</v>
      </c>
      <c r="Q2273" t="s">
        <v>1954</v>
      </c>
      <c r="R2273"/>
      <c r="S2273"/>
      <c r="T2273"/>
      <c r="U2273"/>
      <c r="V2273"/>
      <c r="W2273" t="s">
        <v>1958</v>
      </c>
      <c r="X2273" s="1">
        <v>51484</v>
      </c>
    </row>
    <row r="2274" spans="1:24">
      <c r="A2274" t="s">
        <v>2820</v>
      </c>
      <c r="B2274" t="s">
        <v>2859</v>
      </c>
      <c r="C2274" t="s">
        <v>2229</v>
      </c>
      <c r="D2274" t="s">
        <v>3086</v>
      </c>
      <c r="E2274" t="s">
        <v>2641</v>
      </c>
      <c r="F2274" t="s">
        <v>3231</v>
      </c>
      <c r="G2274" t="s">
        <v>3241</v>
      </c>
      <c r="H2274">
        <v>101200</v>
      </c>
      <c r="I2274" t="s">
        <v>3255</v>
      </c>
      <c r="J2274" s="1">
        <v>44179</v>
      </c>
      <c r="K2274" s="1">
        <v>44179</v>
      </c>
      <c r="L2274" t="s">
        <v>3584</v>
      </c>
      <c r="M2274" t="s">
        <v>3867</v>
      </c>
      <c r="N2274" s="1">
        <v>44196</v>
      </c>
      <c r="O2274" t="str">
        <f t="shared" si="73"/>
        <v>정상</v>
      </c>
      <c r="P2274" t="str">
        <f t="shared" si="74"/>
        <v>엠피조은</v>
      </c>
      <c r="Q2274" t="s">
        <v>1954</v>
      </c>
      <c r="R2274"/>
      <c r="S2274"/>
      <c r="T2274"/>
      <c r="U2274"/>
      <c r="V2274"/>
      <c r="W2274" t="s">
        <v>1958</v>
      </c>
      <c r="X2274" s="1">
        <v>49657</v>
      </c>
    </row>
    <row r="2275" spans="1:24">
      <c r="A2275" t="s">
        <v>2811</v>
      </c>
      <c r="B2275" t="s">
        <v>2845</v>
      </c>
      <c r="C2275" t="s">
        <v>2341</v>
      </c>
      <c r="D2275" t="s">
        <v>2988</v>
      </c>
      <c r="E2275" t="s">
        <v>2167</v>
      </c>
      <c r="F2275" t="s">
        <v>3234</v>
      </c>
      <c r="G2275" t="s">
        <v>3251</v>
      </c>
      <c r="H2275">
        <v>88210</v>
      </c>
      <c r="I2275" t="s">
        <v>3255</v>
      </c>
      <c r="J2275" s="1">
        <v>44179</v>
      </c>
      <c r="K2275" s="1">
        <v>44179</v>
      </c>
      <c r="L2275" t="s">
        <v>3585</v>
      </c>
      <c r="M2275" t="s">
        <v>3863</v>
      </c>
      <c r="N2275" s="1">
        <v>44196</v>
      </c>
      <c r="O2275" t="str">
        <f t="shared" si="73"/>
        <v>정상</v>
      </c>
      <c r="P2275" t="str">
        <f t="shared" si="74"/>
        <v>엠피피스토스</v>
      </c>
      <c r="Q2275" t="s">
        <v>1954</v>
      </c>
      <c r="R2275"/>
      <c r="S2275"/>
      <c r="T2275"/>
      <c r="U2275"/>
      <c r="V2275"/>
      <c r="W2275" t="s">
        <v>1958</v>
      </c>
      <c r="X2275" s="1">
        <v>49657</v>
      </c>
    </row>
    <row r="2276" spans="1:24">
      <c r="A2276" t="s">
        <v>2830</v>
      </c>
      <c r="B2276" t="s">
        <v>2847</v>
      </c>
      <c r="C2276" t="s">
        <v>2950</v>
      </c>
      <c r="D2276" t="s">
        <v>2034</v>
      </c>
      <c r="E2276" t="s">
        <v>3169</v>
      </c>
      <c r="F2276" t="s">
        <v>3231</v>
      </c>
      <c r="G2276" t="s">
        <v>3241</v>
      </c>
      <c r="H2276">
        <v>50000</v>
      </c>
      <c r="I2276" t="s">
        <v>3255</v>
      </c>
      <c r="J2276" s="1">
        <v>44179</v>
      </c>
      <c r="K2276" s="1">
        <v>44179</v>
      </c>
      <c r="L2276" t="s">
        <v>3586</v>
      </c>
      <c r="M2276" t="s">
        <v>3865</v>
      </c>
      <c r="N2276" s="1">
        <v>44196</v>
      </c>
      <c r="O2276" t="str">
        <f t="shared" si="73"/>
        <v>정상</v>
      </c>
      <c r="P2276" t="str">
        <f t="shared" si="74"/>
        <v>엠피상동</v>
      </c>
      <c r="Q2276" t="s">
        <v>1954</v>
      </c>
      <c r="R2276"/>
      <c r="S2276"/>
      <c r="T2276"/>
      <c r="U2276"/>
      <c r="V2276"/>
      <c r="W2276" t="s">
        <v>1958</v>
      </c>
      <c r="X2276" s="1">
        <v>55136</v>
      </c>
    </row>
    <row r="2277" spans="1:24">
      <c r="A2277" t="s">
        <v>2812</v>
      </c>
      <c r="B2277" t="s">
        <v>2847</v>
      </c>
      <c r="C2277" t="s">
        <v>2943</v>
      </c>
      <c r="D2277" t="s">
        <v>3088</v>
      </c>
      <c r="E2277" t="s">
        <v>3192</v>
      </c>
      <c r="F2277" t="s">
        <v>3230</v>
      </c>
      <c r="G2277" t="s">
        <v>3239</v>
      </c>
      <c r="H2277">
        <v>16700</v>
      </c>
      <c r="I2277" t="s">
        <v>3255</v>
      </c>
      <c r="J2277" s="1">
        <v>44179</v>
      </c>
      <c r="K2277" s="1">
        <v>44179</v>
      </c>
      <c r="L2277" t="s">
        <v>3587</v>
      </c>
      <c r="M2277" t="s">
        <v>3863</v>
      </c>
      <c r="N2277" s="1">
        <v>44196</v>
      </c>
      <c r="O2277" t="str">
        <f t="shared" si="73"/>
        <v>정상</v>
      </c>
      <c r="P2277" t="str">
        <f t="shared" si="74"/>
        <v>엠피상동</v>
      </c>
      <c r="Q2277" t="s">
        <v>1954</v>
      </c>
      <c r="R2277"/>
      <c r="S2277"/>
      <c r="T2277"/>
      <c r="U2277"/>
      <c r="V2277"/>
      <c r="W2277" t="s">
        <v>1958</v>
      </c>
      <c r="X2277" s="1">
        <v>49657</v>
      </c>
    </row>
    <row r="2278" spans="1:24">
      <c r="A2278" t="s">
        <v>2812</v>
      </c>
      <c r="B2278" t="s">
        <v>2686</v>
      </c>
      <c r="C2278" t="s">
        <v>2353</v>
      </c>
      <c r="D2278" t="s">
        <v>3088</v>
      </c>
      <c r="E2278" t="s">
        <v>3134</v>
      </c>
      <c r="F2278" t="s">
        <v>3234</v>
      </c>
      <c r="G2278" t="s">
        <v>3238</v>
      </c>
      <c r="H2278">
        <v>35000</v>
      </c>
      <c r="I2278" t="s">
        <v>3255</v>
      </c>
      <c r="J2278" s="1">
        <v>44179</v>
      </c>
      <c r="K2278" s="1">
        <v>44179</v>
      </c>
      <c r="L2278" t="s">
        <v>3588</v>
      </c>
      <c r="M2278" t="s">
        <v>3863</v>
      </c>
      <c r="N2278" s="1">
        <v>44196</v>
      </c>
      <c r="O2278" t="str">
        <f t="shared" si="73"/>
        <v>정상</v>
      </c>
      <c r="P2278" t="str">
        <f t="shared" si="74"/>
        <v>엠피상동</v>
      </c>
      <c r="Q2278" t="s">
        <v>1954</v>
      </c>
      <c r="R2278"/>
      <c r="S2278"/>
      <c r="T2278"/>
      <c r="U2278"/>
      <c r="V2278"/>
      <c r="W2278" t="s">
        <v>1960</v>
      </c>
      <c r="X2278" s="1">
        <v>51484</v>
      </c>
    </row>
    <row r="2279" spans="1:24">
      <c r="A2279" t="s">
        <v>2812</v>
      </c>
      <c r="B2279" t="s">
        <v>2847</v>
      </c>
      <c r="C2279" t="s">
        <v>2353</v>
      </c>
      <c r="D2279" t="s">
        <v>2034</v>
      </c>
      <c r="E2279" t="s">
        <v>3185</v>
      </c>
      <c r="F2279" t="s">
        <v>3233</v>
      </c>
      <c r="G2279" t="s">
        <v>3238</v>
      </c>
      <c r="H2279">
        <v>50000</v>
      </c>
      <c r="I2279" t="s">
        <v>3255</v>
      </c>
      <c r="J2279" s="1">
        <v>44179</v>
      </c>
      <c r="K2279" s="1">
        <v>44179</v>
      </c>
      <c r="L2279" t="s">
        <v>3589</v>
      </c>
      <c r="M2279" t="s">
        <v>3863</v>
      </c>
      <c r="N2279" s="1">
        <v>44196</v>
      </c>
      <c r="O2279" t="str">
        <f t="shared" si="73"/>
        <v>정상</v>
      </c>
      <c r="P2279" t="str">
        <f t="shared" si="74"/>
        <v>엠피상동</v>
      </c>
      <c r="Q2279" t="s">
        <v>1954</v>
      </c>
      <c r="R2279"/>
      <c r="S2279"/>
      <c r="T2279"/>
      <c r="U2279"/>
      <c r="V2279"/>
      <c r="W2279" t="s">
        <v>3870</v>
      </c>
      <c r="X2279" s="1">
        <v>51484</v>
      </c>
    </row>
    <row r="2280" spans="1:24">
      <c r="A2280" t="s">
        <v>2812</v>
      </c>
      <c r="B2280" t="s">
        <v>2847</v>
      </c>
      <c r="C2280" t="s">
        <v>2926</v>
      </c>
      <c r="D2280" t="s">
        <v>3006</v>
      </c>
      <c r="E2280" t="s">
        <v>3209</v>
      </c>
      <c r="F2280" t="s">
        <v>2177</v>
      </c>
      <c r="G2280" t="s">
        <v>3239</v>
      </c>
      <c r="H2280">
        <v>13380</v>
      </c>
      <c r="I2280" t="s">
        <v>3256</v>
      </c>
      <c r="J2280" s="1">
        <v>44176</v>
      </c>
      <c r="K2280" s="1">
        <v>44189</v>
      </c>
      <c r="L2280" t="s">
        <v>3590</v>
      </c>
      <c r="M2280" t="s">
        <v>3865</v>
      </c>
      <c r="N2280" s="1">
        <v>44196</v>
      </c>
      <c r="O2280" t="str">
        <f t="shared" si="73"/>
        <v>철회</v>
      </c>
      <c r="P2280" t="str">
        <f t="shared" si="74"/>
        <v>엠피상동</v>
      </c>
      <c r="Q2280" t="s">
        <v>1954</v>
      </c>
      <c r="R2280"/>
      <c r="S2280"/>
      <c r="T2280"/>
      <c r="U2280"/>
      <c r="V2280"/>
      <c r="W2280" t="s">
        <v>3870</v>
      </c>
      <c r="X2280"/>
    </row>
    <row r="2281" spans="1:24">
      <c r="A2281" t="s">
        <v>2830</v>
      </c>
      <c r="B2281" t="s">
        <v>2847</v>
      </c>
      <c r="C2281" t="s">
        <v>2353</v>
      </c>
      <c r="D2281" t="s">
        <v>1001</v>
      </c>
      <c r="E2281" t="s">
        <v>3137</v>
      </c>
      <c r="F2281" t="s">
        <v>3233</v>
      </c>
      <c r="G2281" t="s">
        <v>3238</v>
      </c>
      <c r="H2281">
        <v>30000</v>
      </c>
      <c r="I2281" t="s">
        <v>3255</v>
      </c>
      <c r="J2281" s="1">
        <v>44176</v>
      </c>
      <c r="K2281" s="1">
        <v>44176</v>
      </c>
      <c r="L2281">
        <v>20206702527</v>
      </c>
      <c r="M2281" t="s">
        <v>3863</v>
      </c>
      <c r="N2281" s="1">
        <v>44196</v>
      </c>
      <c r="O2281" t="str">
        <f t="shared" si="73"/>
        <v>정상</v>
      </c>
      <c r="P2281" t="str">
        <f t="shared" si="74"/>
        <v>엠피상동</v>
      </c>
      <c r="Q2281" t="s">
        <v>1954</v>
      </c>
      <c r="R2281"/>
      <c r="S2281"/>
      <c r="T2281"/>
      <c r="U2281"/>
      <c r="V2281"/>
      <c r="W2281" t="s">
        <v>3870</v>
      </c>
      <c r="X2281"/>
    </row>
    <row r="2282" spans="1:24">
      <c r="A2282" t="s">
        <v>2819</v>
      </c>
      <c r="B2282" t="s">
        <v>2848</v>
      </c>
      <c r="C2282" t="s">
        <v>2237</v>
      </c>
      <c r="D2282" t="s">
        <v>1997</v>
      </c>
      <c r="E2282" t="s">
        <v>2639</v>
      </c>
      <c r="F2282" t="s">
        <v>3230</v>
      </c>
      <c r="G2282" t="s">
        <v>3238</v>
      </c>
      <c r="H2282">
        <v>160000</v>
      </c>
      <c r="I2282" t="s">
        <v>3255</v>
      </c>
      <c r="J2282" s="1">
        <v>44176</v>
      </c>
      <c r="K2282" s="1">
        <v>44176</v>
      </c>
      <c r="L2282">
        <v>42042110420000</v>
      </c>
      <c r="M2282" t="s">
        <v>3865</v>
      </c>
      <c r="N2282" s="1">
        <v>44196</v>
      </c>
      <c r="O2282" t="str">
        <f t="shared" si="73"/>
        <v>정상</v>
      </c>
      <c r="P2282" t="str">
        <f t="shared" si="74"/>
        <v>엠피의정부</v>
      </c>
      <c r="Q2282" t="s">
        <v>1954</v>
      </c>
      <c r="R2282"/>
      <c r="S2282"/>
      <c r="T2282"/>
      <c r="U2282"/>
      <c r="V2282"/>
      <c r="W2282" t="s">
        <v>1958</v>
      </c>
      <c r="X2282"/>
    </row>
    <row r="2283" spans="1:24">
      <c r="A2283" t="s">
        <v>2814</v>
      </c>
      <c r="B2283" t="s">
        <v>2848</v>
      </c>
      <c r="C2283" t="s">
        <v>2237</v>
      </c>
      <c r="D2283" t="s">
        <v>3084</v>
      </c>
      <c r="E2283" t="s">
        <v>2164</v>
      </c>
      <c r="F2283" t="s">
        <v>3234</v>
      </c>
      <c r="G2283" t="s">
        <v>3238</v>
      </c>
      <c r="H2283">
        <v>26016</v>
      </c>
      <c r="I2283" t="s">
        <v>3255</v>
      </c>
      <c r="J2283" s="1">
        <v>44176</v>
      </c>
      <c r="K2283" s="1">
        <v>44176</v>
      </c>
      <c r="L2283">
        <v>42042107810000</v>
      </c>
      <c r="M2283" t="s">
        <v>3865</v>
      </c>
      <c r="N2283" s="1">
        <v>44196</v>
      </c>
      <c r="O2283" t="str">
        <f t="shared" si="73"/>
        <v>정상</v>
      </c>
      <c r="P2283" t="str">
        <f t="shared" si="74"/>
        <v>엠피의정부</v>
      </c>
      <c r="Q2283" t="s">
        <v>1954</v>
      </c>
      <c r="R2283"/>
      <c r="S2283"/>
      <c r="T2283"/>
      <c r="U2283"/>
      <c r="V2283"/>
      <c r="W2283" t="s">
        <v>1958</v>
      </c>
      <c r="X2283"/>
    </row>
    <row r="2284" spans="1:24">
      <c r="A2284" t="s">
        <v>2818</v>
      </c>
      <c r="B2284" t="s">
        <v>2857</v>
      </c>
      <c r="C2284" t="s">
        <v>2242</v>
      </c>
      <c r="D2284" t="s">
        <v>2045</v>
      </c>
      <c r="E2284" t="s">
        <v>3155</v>
      </c>
      <c r="F2284" t="s">
        <v>3230</v>
      </c>
      <c r="G2284" t="s">
        <v>3238</v>
      </c>
      <c r="H2284">
        <v>76377</v>
      </c>
      <c r="I2284" t="s">
        <v>3255</v>
      </c>
      <c r="J2284" s="1">
        <v>44176</v>
      </c>
      <c r="K2284" s="1">
        <v>44176</v>
      </c>
      <c r="L2284" t="s">
        <v>3591</v>
      </c>
      <c r="M2284" t="s">
        <v>3863</v>
      </c>
      <c r="N2284" s="1">
        <v>44196</v>
      </c>
      <c r="O2284" t="str">
        <f t="shared" si="73"/>
        <v>정상</v>
      </c>
      <c r="P2284" t="str">
        <f t="shared" si="74"/>
        <v>엠피성공</v>
      </c>
      <c r="Q2284" t="s">
        <v>1954</v>
      </c>
      <c r="R2284"/>
      <c r="S2284"/>
      <c r="T2284"/>
      <c r="U2284"/>
      <c r="V2284"/>
      <c r="W2284" t="s">
        <v>3870</v>
      </c>
      <c r="X2284" s="1">
        <v>66821</v>
      </c>
    </row>
    <row r="2285" spans="1:24">
      <c r="A2285" t="s">
        <v>2816</v>
      </c>
      <c r="B2285" t="s">
        <v>2850</v>
      </c>
      <c r="C2285" t="s">
        <v>2890</v>
      </c>
      <c r="D2285" t="s">
        <v>2037</v>
      </c>
      <c r="E2285" t="s">
        <v>2514</v>
      </c>
      <c r="F2285" t="s">
        <v>3230</v>
      </c>
      <c r="G2285" t="s">
        <v>3238</v>
      </c>
      <c r="H2285">
        <v>67000</v>
      </c>
      <c r="I2285" t="s">
        <v>3255</v>
      </c>
      <c r="J2285" s="1">
        <v>44176</v>
      </c>
      <c r="K2285" s="1">
        <v>44176</v>
      </c>
      <c r="L2285" t="s">
        <v>3592</v>
      </c>
      <c r="M2285" t="s">
        <v>3863</v>
      </c>
      <c r="N2285" s="1">
        <v>44196</v>
      </c>
      <c r="O2285" t="str">
        <f t="shared" si="73"/>
        <v>정상</v>
      </c>
      <c r="P2285" t="s">
        <v>6821</v>
      </c>
      <c r="Q2285" t="s">
        <v>1954</v>
      </c>
      <c r="R2285"/>
      <c r="S2285"/>
      <c r="T2285"/>
      <c r="U2285"/>
      <c r="V2285"/>
      <c r="W2285" t="s">
        <v>1958</v>
      </c>
      <c r="X2285" s="1">
        <v>59516</v>
      </c>
    </row>
    <row r="2286" spans="1:24">
      <c r="A2286" t="s">
        <v>2828</v>
      </c>
      <c r="B2286" t="s">
        <v>2875</v>
      </c>
      <c r="C2286" t="s">
        <v>2951</v>
      </c>
      <c r="D2286" t="s">
        <v>3044</v>
      </c>
      <c r="E2286" t="s">
        <v>3154</v>
      </c>
      <c r="F2286" t="s">
        <v>3233</v>
      </c>
      <c r="G2286" t="s">
        <v>3238</v>
      </c>
      <c r="H2286">
        <v>87117</v>
      </c>
      <c r="I2286" t="s">
        <v>3255</v>
      </c>
      <c r="J2286" s="1">
        <v>44176</v>
      </c>
      <c r="K2286" s="1">
        <v>44176</v>
      </c>
      <c r="L2286" t="s">
        <v>3593</v>
      </c>
      <c r="M2286" t="s">
        <v>3864</v>
      </c>
      <c r="N2286" s="1">
        <v>44196</v>
      </c>
      <c r="O2286" t="str">
        <f t="shared" si="73"/>
        <v>정상</v>
      </c>
      <c r="P2286" t="str">
        <f t="shared" si="74"/>
        <v>엠피여주</v>
      </c>
      <c r="Q2286" t="s">
        <v>1954</v>
      </c>
      <c r="R2286"/>
      <c r="S2286"/>
      <c r="T2286"/>
      <c r="U2286"/>
      <c r="V2286"/>
      <c r="W2286" t="s">
        <v>1958</v>
      </c>
      <c r="X2286" s="1">
        <v>69378</v>
      </c>
    </row>
    <row r="2287" spans="1:24">
      <c r="A2287" t="s">
        <v>2818</v>
      </c>
      <c r="B2287" t="s">
        <v>2857</v>
      </c>
      <c r="C2287" t="s">
        <v>2242</v>
      </c>
      <c r="D2287" t="s">
        <v>2045</v>
      </c>
      <c r="E2287" t="s">
        <v>3162</v>
      </c>
      <c r="F2287" t="s">
        <v>3231</v>
      </c>
      <c r="G2287" t="s">
        <v>3238</v>
      </c>
      <c r="H2287">
        <v>25476</v>
      </c>
      <c r="I2287" t="s">
        <v>3255</v>
      </c>
      <c r="J2287" s="1">
        <v>44176</v>
      </c>
      <c r="K2287" s="1">
        <v>44176</v>
      </c>
      <c r="L2287" t="s">
        <v>3594</v>
      </c>
      <c r="M2287" t="s">
        <v>3863</v>
      </c>
      <c r="N2287" s="1">
        <v>44196</v>
      </c>
      <c r="O2287" t="str">
        <f t="shared" si="73"/>
        <v>정상</v>
      </c>
      <c r="P2287" t="str">
        <f t="shared" si="74"/>
        <v>엠피성공</v>
      </c>
      <c r="Q2287" t="s">
        <v>1954</v>
      </c>
      <c r="R2287"/>
      <c r="S2287"/>
      <c r="T2287"/>
      <c r="U2287"/>
      <c r="V2287"/>
      <c r="W2287" t="s">
        <v>1958</v>
      </c>
      <c r="X2287" s="1">
        <v>51481</v>
      </c>
    </row>
    <row r="2288" spans="1:24">
      <c r="A2288" t="s">
        <v>990</v>
      </c>
      <c r="B2288" t="s">
        <v>2857</v>
      </c>
      <c r="C2288" t="s">
        <v>2891</v>
      </c>
      <c r="D2288" t="s">
        <v>2051</v>
      </c>
      <c r="E2288" t="s">
        <v>2598</v>
      </c>
      <c r="F2288" t="s">
        <v>3235</v>
      </c>
      <c r="G2288" t="s">
        <v>3238</v>
      </c>
      <c r="H2288">
        <v>56487</v>
      </c>
      <c r="I2288" t="s">
        <v>3255</v>
      </c>
      <c r="J2288" s="1">
        <v>44176</v>
      </c>
      <c r="K2288" s="1">
        <v>44176</v>
      </c>
      <c r="L2288" t="s">
        <v>3595</v>
      </c>
      <c r="M2288" t="s">
        <v>3863</v>
      </c>
      <c r="N2288" s="1">
        <v>44196</v>
      </c>
      <c r="O2288" t="str">
        <f t="shared" si="73"/>
        <v>정상</v>
      </c>
      <c r="P2288" t="str">
        <f t="shared" si="74"/>
        <v>엠피성공</v>
      </c>
      <c r="Q2288" t="s">
        <v>1954</v>
      </c>
      <c r="R2288"/>
      <c r="S2288"/>
      <c r="T2288"/>
      <c r="U2288"/>
      <c r="V2288"/>
      <c r="W2288" t="s">
        <v>1958</v>
      </c>
      <c r="X2288" s="1">
        <v>74125</v>
      </c>
    </row>
    <row r="2289" spans="1:24">
      <c r="A2289" t="s">
        <v>2831</v>
      </c>
      <c r="B2289" t="s">
        <v>2857</v>
      </c>
      <c r="C2289" t="s">
        <v>2891</v>
      </c>
      <c r="D2289" t="s">
        <v>3045</v>
      </c>
      <c r="E2289" t="s">
        <v>2598</v>
      </c>
      <c r="F2289" t="s">
        <v>3233</v>
      </c>
      <c r="G2289" t="s">
        <v>3240</v>
      </c>
      <c r="H2289">
        <v>72976</v>
      </c>
      <c r="I2289" t="s">
        <v>3255</v>
      </c>
      <c r="J2289" s="1">
        <v>44176</v>
      </c>
      <c r="K2289" s="1">
        <v>44176</v>
      </c>
      <c r="L2289" t="s">
        <v>3596</v>
      </c>
      <c r="M2289" t="s">
        <v>3865</v>
      </c>
      <c r="N2289" s="1">
        <v>44196</v>
      </c>
      <c r="O2289" t="str">
        <f t="shared" si="73"/>
        <v>정상</v>
      </c>
      <c r="P2289" t="str">
        <f t="shared" si="74"/>
        <v>엠피성공</v>
      </c>
      <c r="Q2289" t="s">
        <v>1954</v>
      </c>
      <c r="R2289"/>
      <c r="S2289"/>
      <c r="T2289"/>
      <c r="U2289"/>
      <c r="V2289"/>
      <c r="W2289" t="s">
        <v>1958</v>
      </c>
      <c r="X2289" s="1">
        <v>61708</v>
      </c>
    </row>
    <row r="2290" spans="1:24">
      <c r="A2290" t="s">
        <v>2809</v>
      </c>
      <c r="B2290" t="s">
        <v>2872</v>
      </c>
      <c r="C2290" t="s">
        <v>2358</v>
      </c>
      <c r="D2290" t="s">
        <v>2018</v>
      </c>
      <c r="E2290" t="s">
        <v>3131</v>
      </c>
      <c r="F2290" t="s">
        <v>3235</v>
      </c>
      <c r="G2290" t="s">
        <v>3245</v>
      </c>
      <c r="H2290">
        <v>51000</v>
      </c>
      <c r="I2290" t="s">
        <v>3255</v>
      </c>
      <c r="J2290" s="1">
        <v>44176</v>
      </c>
      <c r="K2290" s="1">
        <v>44176</v>
      </c>
      <c r="L2290" t="s">
        <v>3597</v>
      </c>
      <c r="M2290" t="s">
        <v>3866</v>
      </c>
      <c r="N2290" s="1">
        <v>44196</v>
      </c>
      <c r="O2290" t="str">
        <f t="shared" si="73"/>
        <v>정상</v>
      </c>
      <c r="P2290" t="str">
        <f t="shared" si="74"/>
        <v>엠피피스토스</v>
      </c>
      <c r="Q2290" t="s">
        <v>1954</v>
      </c>
      <c r="R2290"/>
      <c r="S2290"/>
      <c r="T2290"/>
      <c r="U2290"/>
      <c r="V2290"/>
      <c r="W2290" t="s">
        <v>1958</v>
      </c>
      <c r="X2290" s="1">
        <v>57325</v>
      </c>
    </row>
    <row r="2291" spans="1:24">
      <c r="A2291" t="s">
        <v>2818</v>
      </c>
      <c r="B2291" t="s">
        <v>2857</v>
      </c>
      <c r="C2291" t="s">
        <v>2891</v>
      </c>
      <c r="D2291" t="s">
        <v>2051</v>
      </c>
      <c r="E2291" t="s">
        <v>3172</v>
      </c>
      <c r="F2291" t="s">
        <v>3234</v>
      </c>
      <c r="G2291" t="s">
        <v>3238</v>
      </c>
      <c r="H2291">
        <v>106671</v>
      </c>
      <c r="I2291" t="s">
        <v>3255</v>
      </c>
      <c r="J2291" s="1">
        <v>44176</v>
      </c>
      <c r="K2291" s="1">
        <v>44176</v>
      </c>
      <c r="L2291" t="s">
        <v>3598</v>
      </c>
      <c r="M2291" t="s">
        <v>3863</v>
      </c>
      <c r="N2291" s="1">
        <v>44196</v>
      </c>
      <c r="O2291" t="str">
        <f t="shared" si="73"/>
        <v>정상</v>
      </c>
      <c r="P2291" t="str">
        <f t="shared" si="74"/>
        <v>엠피성공</v>
      </c>
      <c r="Q2291" t="s">
        <v>1954</v>
      </c>
      <c r="R2291"/>
      <c r="S2291"/>
      <c r="T2291"/>
      <c r="U2291"/>
      <c r="V2291"/>
      <c r="W2291" t="s">
        <v>3870</v>
      </c>
      <c r="X2291" s="1">
        <v>59151</v>
      </c>
    </row>
    <row r="2292" spans="1:24">
      <c r="A2292" t="s">
        <v>2812</v>
      </c>
      <c r="B2292" t="s">
        <v>2847</v>
      </c>
      <c r="C2292" t="s">
        <v>2353</v>
      </c>
      <c r="D2292" t="s">
        <v>3039</v>
      </c>
      <c r="E2292" t="s">
        <v>3134</v>
      </c>
      <c r="F2292" t="s">
        <v>3237</v>
      </c>
      <c r="G2292" t="s">
        <v>3238</v>
      </c>
      <c r="H2292">
        <v>85000</v>
      </c>
      <c r="I2292" t="s">
        <v>3255</v>
      </c>
      <c r="J2292" s="1">
        <v>44176</v>
      </c>
      <c r="K2292" s="1">
        <v>44176</v>
      </c>
      <c r="L2292" t="s">
        <v>3599</v>
      </c>
      <c r="M2292" t="s">
        <v>3863</v>
      </c>
      <c r="N2292" s="1">
        <v>44196</v>
      </c>
      <c r="O2292" t="str">
        <f t="shared" si="73"/>
        <v>정상</v>
      </c>
      <c r="P2292" t="str">
        <f t="shared" si="74"/>
        <v>엠피상동</v>
      </c>
      <c r="Q2292" t="s">
        <v>1954</v>
      </c>
      <c r="R2292"/>
      <c r="S2292"/>
      <c r="T2292"/>
      <c r="U2292"/>
      <c r="V2292"/>
      <c r="W2292" t="s">
        <v>1958</v>
      </c>
      <c r="X2292" s="1">
        <v>51481</v>
      </c>
    </row>
    <row r="2293" spans="1:24">
      <c r="A2293" t="s">
        <v>2812</v>
      </c>
      <c r="B2293" t="s">
        <v>2847</v>
      </c>
      <c r="C2293" t="s">
        <v>2353</v>
      </c>
      <c r="D2293" t="s">
        <v>2995</v>
      </c>
      <c r="E2293" t="s">
        <v>2522</v>
      </c>
      <c r="F2293" t="s">
        <v>3231</v>
      </c>
      <c r="G2293" t="s">
        <v>3238</v>
      </c>
      <c r="H2293">
        <v>87000</v>
      </c>
      <c r="I2293" t="s">
        <v>3255</v>
      </c>
      <c r="J2293" s="1">
        <v>44176</v>
      </c>
      <c r="K2293" s="1">
        <v>44176</v>
      </c>
      <c r="L2293" t="s">
        <v>3600</v>
      </c>
      <c r="M2293" t="s">
        <v>3863</v>
      </c>
      <c r="N2293" s="1">
        <v>44196</v>
      </c>
      <c r="O2293" t="str">
        <f t="shared" si="73"/>
        <v>정상</v>
      </c>
      <c r="P2293" t="str">
        <f t="shared" si="74"/>
        <v>엠피상동</v>
      </c>
      <c r="Q2293" t="s">
        <v>1954</v>
      </c>
      <c r="R2293"/>
      <c r="S2293"/>
      <c r="T2293"/>
      <c r="U2293"/>
      <c r="V2293"/>
      <c r="W2293" t="s">
        <v>1958</v>
      </c>
      <c r="X2293" s="1">
        <v>51481</v>
      </c>
    </row>
    <row r="2294" spans="1:24">
      <c r="A2294" t="s">
        <v>2812</v>
      </c>
      <c r="B2294" t="s">
        <v>2847</v>
      </c>
      <c r="C2294" t="s">
        <v>2897</v>
      </c>
      <c r="D2294" t="s">
        <v>3089</v>
      </c>
      <c r="E2294" t="s">
        <v>2648</v>
      </c>
      <c r="F2294" t="s">
        <v>3231</v>
      </c>
      <c r="G2294" t="s">
        <v>3238</v>
      </c>
      <c r="H2294">
        <v>167000</v>
      </c>
      <c r="I2294" t="s">
        <v>3255</v>
      </c>
      <c r="J2294" s="1">
        <v>44176</v>
      </c>
      <c r="K2294" s="1">
        <v>44176</v>
      </c>
      <c r="L2294" t="s">
        <v>3601</v>
      </c>
      <c r="M2294" t="s">
        <v>3863</v>
      </c>
      <c r="N2294" s="1">
        <v>44196</v>
      </c>
      <c r="O2294" t="str">
        <f t="shared" si="73"/>
        <v>정상</v>
      </c>
      <c r="P2294" t="str">
        <f t="shared" si="74"/>
        <v>엠피상동</v>
      </c>
      <c r="Q2294" t="s">
        <v>1954</v>
      </c>
      <c r="R2294"/>
      <c r="S2294"/>
      <c r="T2294"/>
      <c r="U2294"/>
      <c r="V2294"/>
      <c r="W2294" t="s">
        <v>3870</v>
      </c>
      <c r="X2294" s="1">
        <v>62438</v>
      </c>
    </row>
    <row r="2295" spans="1:24">
      <c r="A2295" t="s">
        <v>2812</v>
      </c>
      <c r="B2295" t="s">
        <v>2847</v>
      </c>
      <c r="C2295" t="s">
        <v>2353</v>
      </c>
      <c r="D2295" t="s">
        <v>3033</v>
      </c>
      <c r="E2295" t="s">
        <v>3134</v>
      </c>
      <c r="F2295" t="s">
        <v>2177</v>
      </c>
      <c r="G2295" t="s">
        <v>3238</v>
      </c>
      <c r="H2295">
        <v>66440</v>
      </c>
      <c r="I2295" t="s">
        <v>3255</v>
      </c>
      <c r="J2295" s="1">
        <v>44176</v>
      </c>
      <c r="K2295" s="1">
        <v>44176</v>
      </c>
      <c r="L2295" t="s">
        <v>3602</v>
      </c>
      <c r="M2295" t="s">
        <v>3863</v>
      </c>
      <c r="N2295" s="1">
        <v>44196</v>
      </c>
      <c r="O2295" t="str">
        <f t="shared" si="73"/>
        <v>정상</v>
      </c>
      <c r="P2295" t="str">
        <f t="shared" si="74"/>
        <v>엠피상동</v>
      </c>
      <c r="Q2295" t="s">
        <v>1954</v>
      </c>
      <c r="R2295"/>
      <c r="S2295"/>
      <c r="T2295"/>
      <c r="U2295"/>
      <c r="V2295"/>
      <c r="W2295" t="s">
        <v>1958</v>
      </c>
      <c r="X2295" s="1">
        <v>70839</v>
      </c>
    </row>
    <row r="2296" spans="1:24">
      <c r="A2296" t="s">
        <v>2809</v>
      </c>
      <c r="B2296" t="s">
        <v>2845</v>
      </c>
      <c r="C2296" t="s">
        <v>2901</v>
      </c>
      <c r="D2296" t="s">
        <v>2059</v>
      </c>
      <c r="E2296" t="s">
        <v>2550</v>
      </c>
      <c r="F2296" t="s">
        <v>3234</v>
      </c>
      <c r="G2296" t="s">
        <v>3238</v>
      </c>
      <c r="H2296">
        <v>27000</v>
      </c>
      <c r="I2296" t="s">
        <v>3255</v>
      </c>
      <c r="J2296" s="1">
        <v>44176</v>
      </c>
      <c r="K2296" s="1">
        <v>44176</v>
      </c>
      <c r="L2296" t="s">
        <v>3603</v>
      </c>
      <c r="M2296" t="s">
        <v>3863</v>
      </c>
      <c r="N2296" s="1">
        <v>44196</v>
      </c>
      <c r="O2296" t="str">
        <f t="shared" si="73"/>
        <v>정상</v>
      </c>
      <c r="P2296" t="str">
        <f t="shared" si="74"/>
        <v>엠피피스토스</v>
      </c>
      <c r="Q2296" t="s">
        <v>1954</v>
      </c>
      <c r="R2296"/>
      <c r="S2296"/>
      <c r="T2296"/>
      <c r="U2296"/>
      <c r="V2296"/>
      <c r="W2296" t="s">
        <v>1958</v>
      </c>
      <c r="X2296" s="1">
        <v>55133</v>
      </c>
    </row>
    <row r="2297" spans="1:24">
      <c r="A2297" t="s">
        <v>2812</v>
      </c>
      <c r="B2297" t="s">
        <v>2847</v>
      </c>
      <c r="C2297" t="s">
        <v>2353</v>
      </c>
      <c r="D2297" t="s">
        <v>1001</v>
      </c>
      <c r="E2297" t="s">
        <v>2577</v>
      </c>
      <c r="F2297" t="s">
        <v>3231</v>
      </c>
      <c r="G2297" t="s">
        <v>3242</v>
      </c>
      <c r="H2297">
        <v>54790</v>
      </c>
      <c r="I2297" t="s">
        <v>3255</v>
      </c>
      <c r="J2297" s="1">
        <v>44176</v>
      </c>
      <c r="K2297" s="1">
        <v>44176</v>
      </c>
      <c r="L2297" t="s">
        <v>3604</v>
      </c>
      <c r="M2297" t="s">
        <v>3863</v>
      </c>
      <c r="N2297" s="1">
        <v>44196</v>
      </c>
      <c r="O2297" t="str">
        <f t="shared" si="73"/>
        <v>정상</v>
      </c>
      <c r="P2297" t="str">
        <f t="shared" si="74"/>
        <v>엠피상동</v>
      </c>
      <c r="Q2297" t="s">
        <v>1954</v>
      </c>
      <c r="R2297"/>
      <c r="S2297"/>
      <c r="T2297"/>
      <c r="U2297"/>
      <c r="V2297"/>
      <c r="W2297" t="s">
        <v>1958</v>
      </c>
      <c r="X2297" s="1">
        <v>77047</v>
      </c>
    </row>
    <row r="2298" spans="1:24">
      <c r="A2298" t="s">
        <v>2812</v>
      </c>
      <c r="B2298" t="s">
        <v>2849</v>
      </c>
      <c r="C2298" t="s">
        <v>2926</v>
      </c>
      <c r="D2298" t="s">
        <v>1001</v>
      </c>
      <c r="E2298" t="s">
        <v>2523</v>
      </c>
      <c r="F2298" t="s">
        <v>3234</v>
      </c>
      <c r="G2298" t="s">
        <v>3245</v>
      </c>
      <c r="H2298">
        <v>55740</v>
      </c>
      <c r="I2298" t="s">
        <v>3255</v>
      </c>
      <c r="J2298" s="1">
        <v>44176</v>
      </c>
      <c r="K2298" s="1">
        <v>44176</v>
      </c>
      <c r="L2298" t="s">
        <v>3605</v>
      </c>
      <c r="M2298" t="s">
        <v>3864</v>
      </c>
      <c r="N2298" s="1">
        <v>44196</v>
      </c>
      <c r="O2298" t="str">
        <f t="shared" ref="O2298:O2361" si="75" xml:space="preserve"> IF(K2298&gt;N2298,W2298,I2298)</f>
        <v>정상</v>
      </c>
      <c r="P2298" t="str">
        <f t="shared" si="74"/>
        <v>엠피상동</v>
      </c>
      <c r="Q2298" t="s">
        <v>1954</v>
      </c>
      <c r="R2298"/>
      <c r="S2298"/>
      <c r="T2298"/>
      <c r="U2298"/>
      <c r="V2298"/>
      <c r="W2298" t="s">
        <v>3870</v>
      </c>
      <c r="X2298" s="1">
        <v>75586</v>
      </c>
    </row>
    <row r="2299" spans="1:24">
      <c r="A2299" t="s">
        <v>2812</v>
      </c>
      <c r="B2299" t="s">
        <v>2686</v>
      </c>
      <c r="C2299" t="s">
        <v>2353</v>
      </c>
      <c r="D2299" t="s">
        <v>3090</v>
      </c>
      <c r="E2299" t="s">
        <v>2523</v>
      </c>
      <c r="F2299" t="s">
        <v>3236</v>
      </c>
      <c r="G2299" t="s">
        <v>3238</v>
      </c>
      <c r="H2299">
        <v>98100</v>
      </c>
      <c r="I2299" t="s">
        <v>3255</v>
      </c>
      <c r="J2299" s="1">
        <v>44176</v>
      </c>
      <c r="K2299" s="1">
        <v>44176</v>
      </c>
      <c r="L2299" t="s">
        <v>3606</v>
      </c>
      <c r="M2299" t="s">
        <v>3863</v>
      </c>
      <c r="N2299" s="1">
        <v>44196</v>
      </c>
      <c r="O2299" t="str">
        <f t="shared" si="75"/>
        <v>정상</v>
      </c>
      <c r="P2299" t="str">
        <f t="shared" si="74"/>
        <v>엠피상동</v>
      </c>
      <c r="Q2299" t="s">
        <v>1954</v>
      </c>
      <c r="R2299"/>
      <c r="S2299"/>
      <c r="T2299"/>
      <c r="U2299"/>
      <c r="V2299"/>
      <c r="W2299" t="s">
        <v>3870</v>
      </c>
      <c r="X2299" s="1">
        <v>72300</v>
      </c>
    </row>
    <row r="2300" spans="1:24">
      <c r="A2300" t="s">
        <v>2812</v>
      </c>
      <c r="B2300" t="s">
        <v>2847</v>
      </c>
      <c r="C2300" t="s">
        <v>2929</v>
      </c>
      <c r="D2300" t="s">
        <v>1001</v>
      </c>
      <c r="E2300" t="s">
        <v>2522</v>
      </c>
      <c r="F2300" t="s">
        <v>3232</v>
      </c>
      <c r="G2300" t="s">
        <v>3239</v>
      </c>
      <c r="H2300">
        <v>7870</v>
      </c>
      <c r="I2300" t="s">
        <v>3255</v>
      </c>
      <c r="J2300" s="1">
        <v>44176</v>
      </c>
      <c r="K2300" s="1">
        <v>44176</v>
      </c>
      <c r="L2300" t="s">
        <v>3607</v>
      </c>
      <c r="M2300" t="s">
        <v>3863</v>
      </c>
      <c r="N2300" s="1">
        <v>44196</v>
      </c>
      <c r="O2300" t="str">
        <f t="shared" si="75"/>
        <v>정상</v>
      </c>
      <c r="P2300" t="str">
        <f t="shared" si="74"/>
        <v>엠피상동</v>
      </c>
      <c r="Q2300" t="s">
        <v>1954</v>
      </c>
      <c r="R2300"/>
      <c r="S2300"/>
      <c r="T2300"/>
      <c r="U2300"/>
      <c r="V2300"/>
      <c r="W2300" t="s">
        <v>3870</v>
      </c>
      <c r="X2300" s="1">
        <v>49654</v>
      </c>
    </row>
    <row r="2301" spans="1:24">
      <c r="A2301" t="s">
        <v>1969</v>
      </c>
      <c r="B2301" t="s">
        <v>2847</v>
      </c>
      <c r="C2301" t="s">
        <v>2926</v>
      </c>
      <c r="D2301" t="s">
        <v>2114</v>
      </c>
      <c r="E2301" t="s">
        <v>2577</v>
      </c>
      <c r="F2301" t="s">
        <v>3233</v>
      </c>
      <c r="G2301" t="s">
        <v>3238</v>
      </c>
      <c r="H2301">
        <v>255000</v>
      </c>
      <c r="I2301" t="s">
        <v>3255</v>
      </c>
      <c r="J2301" s="1">
        <v>44176</v>
      </c>
      <c r="K2301" s="1">
        <v>44176</v>
      </c>
      <c r="L2301" t="s">
        <v>3608</v>
      </c>
      <c r="M2301" t="s">
        <v>3863</v>
      </c>
      <c r="N2301" s="1">
        <v>44196</v>
      </c>
      <c r="O2301" t="str">
        <f t="shared" si="75"/>
        <v>정상</v>
      </c>
      <c r="P2301" t="str">
        <f t="shared" si="74"/>
        <v>엠피상동</v>
      </c>
      <c r="Q2301" t="s">
        <v>1954</v>
      </c>
      <c r="R2301"/>
      <c r="S2301"/>
      <c r="T2301"/>
      <c r="U2301"/>
      <c r="V2301"/>
      <c r="W2301" t="s">
        <v>3870</v>
      </c>
      <c r="X2301" s="1">
        <v>51481</v>
      </c>
    </row>
    <row r="2302" spans="1:24">
      <c r="A2302" t="s">
        <v>1969</v>
      </c>
      <c r="B2302" t="s">
        <v>2847</v>
      </c>
      <c r="C2302" t="s">
        <v>2926</v>
      </c>
      <c r="D2302" t="s">
        <v>2114</v>
      </c>
      <c r="E2302" t="s">
        <v>2523</v>
      </c>
      <c r="F2302" t="s">
        <v>3231</v>
      </c>
      <c r="G2302" t="s">
        <v>3238</v>
      </c>
      <c r="H2302">
        <v>147200</v>
      </c>
      <c r="I2302" t="s">
        <v>3255</v>
      </c>
      <c r="J2302" s="1">
        <v>44176</v>
      </c>
      <c r="K2302" s="1">
        <v>44176</v>
      </c>
      <c r="L2302" t="s">
        <v>3609</v>
      </c>
      <c r="M2302" t="s">
        <v>3863</v>
      </c>
      <c r="N2302" s="1">
        <v>44196</v>
      </c>
      <c r="O2302" t="str">
        <f t="shared" si="75"/>
        <v>정상</v>
      </c>
      <c r="P2302" t="str">
        <f t="shared" si="74"/>
        <v>엠피상동</v>
      </c>
      <c r="Q2302" t="s">
        <v>1954</v>
      </c>
      <c r="R2302"/>
      <c r="S2302"/>
      <c r="T2302"/>
      <c r="U2302"/>
      <c r="V2302"/>
      <c r="W2302" t="s">
        <v>1958</v>
      </c>
      <c r="X2302" s="1">
        <v>51481</v>
      </c>
    </row>
    <row r="2303" spans="1:24">
      <c r="A2303" t="s">
        <v>2812</v>
      </c>
      <c r="B2303" t="s">
        <v>2847</v>
      </c>
      <c r="C2303" t="s">
        <v>2926</v>
      </c>
      <c r="D2303" t="s">
        <v>2036</v>
      </c>
      <c r="E2303" t="s">
        <v>2522</v>
      </c>
      <c r="F2303" t="s">
        <v>3230</v>
      </c>
      <c r="G2303" t="s">
        <v>3240</v>
      </c>
      <c r="H2303">
        <v>100000</v>
      </c>
      <c r="I2303" t="s">
        <v>3255</v>
      </c>
      <c r="J2303" s="1">
        <v>44176</v>
      </c>
      <c r="K2303" s="1">
        <v>44176</v>
      </c>
      <c r="L2303" t="s">
        <v>3610</v>
      </c>
      <c r="M2303" t="s">
        <v>3863</v>
      </c>
      <c r="N2303" s="1">
        <v>44196</v>
      </c>
      <c r="O2303" t="str">
        <f t="shared" si="75"/>
        <v>정상</v>
      </c>
      <c r="P2303" t="str">
        <f t="shared" si="74"/>
        <v>엠피상동</v>
      </c>
      <c r="Q2303" t="s">
        <v>1954</v>
      </c>
      <c r="R2303"/>
      <c r="S2303"/>
      <c r="T2303"/>
      <c r="U2303"/>
      <c r="V2303"/>
      <c r="W2303" t="s">
        <v>1958</v>
      </c>
      <c r="X2303" s="1">
        <v>51481</v>
      </c>
    </row>
    <row r="2304" spans="1:24">
      <c r="A2304" t="s">
        <v>2817</v>
      </c>
      <c r="B2304" t="s">
        <v>2851</v>
      </c>
      <c r="C2304" t="s">
        <v>2347</v>
      </c>
      <c r="D2304" t="s">
        <v>2970</v>
      </c>
      <c r="E2304" t="s">
        <v>2167</v>
      </c>
      <c r="F2304" t="s">
        <v>3234</v>
      </c>
      <c r="G2304" t="s">
        <v>3238</v>
      </c>
      <c r="H2304">
        <v>37960</v>
      </c>
      <c r="I2304" t="s">
        <v>3255</v>
      </c>
      <c r="J2304" s="1">
        <v>44176</v>
      </c>
      <c r="K2304" s="1">
        <v>44176</v>
      </c>
      <c r="L2304" t="s">
        <v>3611</v>
      </c>
      <c r="M2304" t="s">
        <v>3863</v>
      </c>
      <c r="N2304" s="1">
        <v>44196</v>
      </c>
      <c r="O2304" t="str">
        <f t="shared" si="75"/>
        <v>정상</v>
      </c>
      <c r="P2304" t="s">
        <v>6821</v>
      </c>
      <c r="Q2304" t="s">
        <v>1954</v>
      </c>
      <c r="R2304"/>
      <c r="S2304"/>
      <c r="T2304"/>
      <c r="U2304"/>
      <c r="V2304"/>
      <c r="W2304" t="s">
        <v>3870</v>
      </c>
      <c r="X2304" s="1">
        <v>52211</v>
      </c>
    </row>
    <row r="2305" spans="1:24">
      <c r="A2305" t="s">
        <v>2830</v>
      </c>
      <c r="B2305" t="s">
        <v>2686</v>
      </c>
      <c r="C2305" t="s">
        <v>2353</v>
      </c>
      <c r="D2305" t="s">
        <v>3038</v>
      </c>
      <c r="E2305" t="s">
        <v>3185</v>
      </c>
      <c r="F2305" t="s">
        <v>3231</v>
      </c>
      <c r="G2305" t="s">
        <v>3238</v>
      </c>
      <c r="H2305">
        <v>50000</v>
      </c>
      <c r="I2305" t="s">
        <v>3255</v>
      </c>
      <c r="J2305" s="1">
        <v>44176</v>
      </c>
      <c r="K2305" s="1">
        <v>44176</v>
      </c>
      <c r="L2305" t="s">
        <v>3612</v>
      </c>
      <c r="M2305" t="s">
        <v>3863</v>
      </c>
      <c r="N2305" s="1">
        <v>44196</v>
      </c>
      <c r="O2305" t="str">
        <f t="shared" si="75"/>
        <v>정상</v>
      </c>
      <c r="P2305" t="str">
        <f t="shared" ref="P2305:P2368" si="76">A2305</f>
        <v>엠피상동</v>
      </c>
      <c r="Q2305" t="s">
        <v>1954</v>
      </c>
      <c r="R2305"/>
      <c r="S2305"/>
      <c r="T2305"/>
      <c r="U2305"/>
      <c r="V2305"/>
      <c r="W2305" t="s">
        <v>1958</v>
      </c>
      <c r="X2305" s="1">
        <v>55133</v>
      </c>
    </row>
    <row r="2306" spans="1:24">
      <c r="A2306" t="s">
        <v>2820</v>
      </c>
      <c r="B2306" t="s">
        <v>2859</v>
      </c>
      <c r="C2306" t="s">
        <v>2229</v>
      </c>
      <c r="D2306" t="s">
        <v>2986</v>
      </c>
      <c r="E2306" t="s">
        <v>2523</v>
      </c>
      <c r="F2306" t="s">
        <v>3237</v>
      </c>
      <c r="G2306" t="s">
        <v>3238</v>
      </c>
      <c r="H2306">
        <v>100000</v>
      </c>
      <c r="I2306" t="s">
        <v>3255</v>
      </c>
      <c r="J2306" s="1">
        <v>44176</v>
      </c>
      <c r="K2306" s="1">
        <v>44176</v>
      </c>
      <c r="L2306" t="s">
        <v>3613</v>
      </c>
      <c r="M2306" t="s">
        <v>3864</v>
      </c>
      <c r="N2306" s="1">
        <v>44196</v>
      </c>
      <c r="O2306" t="str">
        <f t="shared" si="75"/>
        <v>정상</v>
      </c>
      <c r="P2306" t="str">
        <f t="shared" si="76"/>
        <v>엠피조은</v>
      </c>
      <c r="Q2306" t="s">
        <v>1954</v>
      </c>
      <c r="R2306"/>
      <c r="S2306"/>
      <c r="T2306"/>
      <c r="U2306"/>
      <c r="V2306"/>
      <c r="W2306" t="s">
        <v>1958</v>
      </c>
      <c r="X2306" s="1">
        <v>72300</v>
      </c>
    </row>
    <row r="2307" spans="1:24">
      <c r="A2307" t="s">
        <v>2810</v>
      </c>
      <c r="B2307" t="s">
        <v>2846</v>
      </c>
      <c r="C2307" t="s">
        <v>2236</v>
      </c>
      <c r="D2307" t="s">
        <v>2048</v>
      </c>
      <c r="E2307" t="s">
        <v>2523</v>
      </c>
      <c r="F2307" t="s">
        <v>3237</v>
      </c>
      <c r="G2307" t="s">
        <v>3238</v>
      </c>
      <c r="H2307">
        <v>47000</v>
      </c>
      <c r="I2307" t="s">
        <v>3255</v>
      </c>
      <c r="J2307" s="1">
        <v>44176</v>
      </c>
      <c r="K2307" s="1">
        <v>44176</v>
      </c>
      <c r="L2307" t="s">
        <v>3614</v>
      </c>
      <c r="M2307" t="s">
        <v>3863</v>
      </c>
      <c r="N2307" s="1">
        <v>44196</v>
      </c>
      <c r="O2307" t="str">
        <f t="shared" si="75"/>
        <v>정상</v>
      </c>
      <c r="P2307" t="str">
        <f t="shared" si="76"/>
        <v>엠피송내</v>
      </c>
      <c r="Q2307" t="s">
        <v>1954</v>
      </c>
      <c r="R2307"/>
      <c r="S2307"/>
      <c r="T2307"/>
      <c r="U2307"/>
      <c r="V2307"/>
      <c r="W2307" t="s">
        <v>1958</v>
      </c>
      <c r="X2307" s="1">
        <v>51481</v>
      </c>
    </row>
    <row r="2308" spans="1:24">
      <c r="A2308" t="s">
        <v>2818</v>
      </c>
      <c r="B2308" t="s">
        <v>2857</v>
      </c>
      <c r="C2308" t="s">
        <v>2242</v>
      </c>
      <c r="D2308" t="s">
        <v>2104</v>
      </c>
      <c r="E2308" t="s">
        <v>2648</v>
      </c>
      <c r="F2308" t="s">
        <v>3233</v>
      </c>
      <c r="G2308" t="s">
        <v>3241</v>
      </c>
      <c r="H2308">
        <v>62000</v>
      </c>
      <c r="I2308" t="s">
        <v>3255</v>
      </c>
      <c r="J2308" s="1">
        <v>44176</v>
      </c>
      <c r="K2308" s="1">
        <v>44176</v>
      </c>
      <c r="L2308" t="s">
        <v>3615</v>
      </c>
      <c r="M2308" t="s">
        <v>3863</v>
      </c>
      <c r="N2308" s="1">
        <v>44196</v>
      </c>
      <c r="O2308" t="str">
        <f t="shared" si="75"/>
        <v>정상</v>
      </c>
      <c r="P2308" t="str">
        <f t="shared" si="76"/>
        <v>엠피성공</v>
      </c>
      <c r="Q2308" t="s">
        <v>1954</v>
      </c>
      <c r="R2308"/>
      <c r="S2308"/>
      <c r="T2308"/>
      <c r="U2308"/>
      <c r="V2308"/>
      <c r="W2308" t="s">
        <v>1958</v>
      </c>
      <c r="X2308" s="1">
        <v>55133</v>
      </c>
    </row>
    <row r="2309" spans="1:24">
      <c r="A2309" t="s">
        <v>990</v>
      </c>
      <c r="B2309" t="s">
        <v>2857</v>
      </c>
      <c r="C2309" t="s">
        <v>2242</v>
      </c>
      <c r="D2309" t="s">
        <v>3008</v>
      </c>
      <c r="E2309" t="s">
        <v>2641</v>
      </c>
      <c r="F2309" t="s">
        <v>3235</v>
      </c>
      <c r="G2309" t="s">
        <v>3238</v>
      </c>
      <c r="H2309">
        <v>109000</v>
      </c>
      <c r="I2309" t="s">
        <v>3255</v>
      </c>
      <c r="J2309" s="1">
        <v>44176</v>
      </c>
      <c r="K2309" s="1">
        <v>44176</v>
      </c>
      <c r="L2309" t="s">
        <v>3616</v>
      </c>
      <c r="M2309" t="s">
        <v>3863</v>
      </c>
      <c r="N2309" s="1">
        <v>44196</v>
      </c>
      <c r="O2309" t="str">
        <f t="shared" si="75"/>
        <v>정상</v>
      </c>
      <c r="P2309" t="str">
        <f t="shared" si="76"/>
        <v>엠피성공</v>
      </c>
      <c r="Q2309" t="s">
        <v>1954</v>
      </c>
      <c r="R2309"/>
      <c r="S2309"/>
      <c r="T2309"/>
      <c r="U2309"/>
      <c r="V2309"/>
      <c r="W2309" t="s">
        <v>1958</v>
      </c>
      <c r="X2309" s="1">
        <v>51481</v>
      </c>
    </row>
    <row r="2310" spans="1:24">
      <c r="A2310" t="s">
        <v>2840</v>
      </c>
      <c r="B2310" t="s">
        <v>2883</v>
      </c>
      <c r="C2310" t="s">
        <v>2912</v>
      </c>
      <c r="D2310" t="s">
        <v>2104</v>
      </c>
      <c r="E2310" t="s">
        <v>2522</v>
      </c>
      <c r="F2310" t="s">
        <v>2177</v>
      </c>
      <c r="G2310" t="s">
        <v>3238</v>
      </c>
      <c r="H2310">
        <v>87000</v>
      </c>
      <c r="I2310" t="s">
        <v>3255</v>
      </c>
      <c r="J2310" s="1">
        <v>44176</v>
      </c>
      <c r="K2310" s="1">
        <v>44176</v>
      </c>
      <c r="L2310" t="s">
        <v>3617</v>
      </c>
      <c r="M2310" t="s">
        <v>3863</v>
      </c>
      <c r="N2310" s="1">
        <v>44196</v>
      </c>
      <c r="O2310" t="str">
        <f t="shared" si="75"/>
        <v>정상</v>
      </c>
      <c r="P2310" t="str">
        <f t="shared" si="76"/>
        <v>엠피성공</v>
      </c>
      <c r="Q2310" t="s">
        <v>1954</v>
      </c>
      <c r="R2310"/>
      <c r="S2310"/>
      <c r="T2310"/>
      <c r="U2310"/>
      <c r="V2310"/>
      <c r="W2310" t="s">
        <v>1960</v>
      </c>
      <c r="X2310" s="1">
        <v>55133</v>
      </c>
    </row>
    <row r="2311" spans="1:24">
      <c r="A2311" t="s">
        <v>2818</v>
      </c>
      <c r="B2311" t="s">
        <v>2857</v>
      </c>
      <c r="C2311" t="s">
        <v>2242</v>
      </c>
      <c r="D2311" t="s">
        <v>2039</v>
      </c>
      <c r="E2311" t="s">
        <v>3147</v>
      </c>
      <c r="F2311" t="s">
        <v>3231</v>
      </c>
      <c r="G2311" t="s">
        <v>3238</v>
      </c>
      <c r="H2311">
        <v>11470</v>
      </c>
      <c r="I2311" t="s">
        <v>3255</v>
      </c>
      <c r="J2311" s="1">
        <v>44176</v>
      </c>
      <c r="K2311" s="1">
        <v>44176</v>
      </c>
      <c r="L2311" t="s">
        <v>3618</v>
      </c>
      <c r="M2311" t="s">
        <v>3864</v>
      </c>
      <c r="N2311" s="1">
        <v>44196</v>
      </c>
      <c r="O2311" t="str">
        <f t="shared" si="75"/>
        <v>정상</v>
      </c>
      <c r="P2311" t="str">
        <f t="shared" si="76"/>
        <v>엠피성공</v>
      </c>
      <c r="Q2311" t="s">
        <v>1954</v>
      </c>
      <c r="R2311"/>
      <c r="S2311"/>
      <c r="T2311"/>
      <c r="U2311"/>
      <c r="V2311"/>
      <c r="W2311" t="s">
        <v>1958</v>
      </c>
      <c r="X2311" s="1">
        <v>55133</v>
      </c>
    </row>
    <row r="2312" spans="1:24">
      <c r="A2312" t="s">
        <v>2819</v>
      </c>
      <c r="B2312" t="s">
        <v>2848</v>
      </c>
      <c r="C2312" t="s">
        <v>2237</v>
      </c>
      <c r="D2312" t="s">
        <v>3084</v>
      </c>
      <c r="E2312" t="s">
        <v>2508</v>
      </c>
      <c r="F2312" t="s">
        <v>3234</v>
      </c>
      <c r="G2312" t="s">
        <v>3238</v>
      </c>
      <c r="H2312">
        <v>50070</v>
      </c>
      <c r="I2312" t="s">
        <v>3255</v>
      </c>
      <c r="J2312" s="1">
        <v>44176</v>
      </c>
      <c r="K2312" s="1">
        <v>44176</v>
      </c>
      <c r="L2312" t="s">
        <v>3619</v>
      </c>
      <c r="M2312" t="s">
        <v>3863</v>
      </c>
      <c r="N2312" s="1">
        <v>44196</v>
      </c>
      <c r="O2312" t="str">
        <f t="shared" si="75"/>
        <v>정상</v>
      </c>
      <c r="P2312" t="str">
        <f t="shared" si="76"/>
        <v>엠피의정부</v>
      </c>
      <c r="Q2312" t="s">
        <v>1954</v>
      </c>
      <c r="R2312"/>
      <c r="S2312"/>
      <c r="T2312"/>
      <c r="U2312"/>
      <c r="V2312"/>
      <c r="W2312" t="s">
        <v>1960</v>
      </c>
      <c r="X2312"/>
    </row>
    <row r="2313" spans="1:24">
      <c r="A2313" t="s">
        <v>2809</v>
      </c>
      <c r="B2313" t="s">
        <v>2845</v>
      </c>
      <c r="C2313" t="s">
        <v>2901</v>
      </c>
      <c r="D2313" t="s">
        <v>2974</v>
      </c>
      <c r="E2313" t="s">
        <v>3194</v>
      </c>
      <c r="F2313" t="s">
        <v>3235</v>
      </c>
      <c r="G2313" t="s">
        <v>3238</v>
      </c>
      <c r="H2313">
        <v>30000</v>
      </c>
      <c r="I2313" t="s">
        <v>3255</v>
      </c>
      <c r="J2313" s="1">
        <v>44176</v>
      </c>
      <c r="K2313" s="1">
        <v>44176</v>
      </c>
      <c r="L2313" t="s">
        <v>3620</v>
      </c>
      <c r="M2313" t="s">
        <v>3865</v>
      </c>
      <c r="N2313" s="1">
        <v>44196</v>
      </c>
      <c r="O2313" t="str">
        <f t="shared" si="75"/>
        <v>정상</v>
      </c>
      <c r="P2313" t="str">
        <f t="shared" si="76"/>
        <v>엠피피스토스</v>
      </c>
      <c r="Q2313" t="s">
        <v>1954</v>
      </c>
      <c r="R2313"/>
      <c r="S2313"/>
      <c r="T2313"/>
      <c r="U2313"/>
      <c r="V2313"/>
      <c r="W2313" t="s">
        <v>1960</v>
      </c>
      <c r="X2313"/>
    </row>
    <row r="2314" spans="1:24">
      <c r="A2314" t="s">
        <v>2813</v>
      </c>
      <c r="B2314" t="s">
        <v>2846</v>
      </c>
      <c r="C2314" t="s">
        <v>2888</v>
      </c>
      <c r="D2314" t="s">
        <v>2068</v>
      </c>
      <c r="E2314" t="s">
        <v>3127</v>
      </c>
      <c r="F2314" t="s">
        <v>3233</v>
      </c>
      <c r="G2314" t="s">
        <v>3238</v>
      </c>
      <c r="H2314">
        <v>26460</v>
      </c>
      <c r="I2314" t="s">
        <v>3255</v>
      </c>
      <c r="J2314" s="1">
        <v>44176</v>
      </c>
      <c r="K2314" s="1">
        <v>44176</v>
      </c>
      <c r="L2314" t="s">
        <v>3621</v>
      </c>
      <c r="M2314" t="s">
        <v>3863</v>
      </c>
      <c r="N2314" s="1">
        <v>44196</v>
      </c>
      <c r="O2314" t="str">
        <f t="shared" si="75"/>
        <v>정상</v>
      </c>
      <c r="P2314" t="str">
        <f t="shared" si="76"/>
        <v>엠피송내</v>
      </c>
      <c r="Q2314" t="s">
        <v>1954</v>
      </c>
      <c r="R2314"/>
      <c r="S2314"/>
      <c r="T2314"/>
      <c r="U2314"/>
      <c r="V2314"/>
      <c r="W2314" t="s">
        <v>1958</v>
      </c>
      <c r="X2314"/>
    </row>
    <row r="2315" spans="1:24">
      <c r="A2315" t="s">
        <v>2819</v>
      </c>
      <c r="B2315" t="s">
        <v>2848</v>
      </c>
      <c r="C2315" t="s">
        <v>2889</v>
      </c>
      <c r="D2315" t="s">
        <v>2999</v>
      </c>
      <c r="E2315" t="s">
        <v>3150</v>
      </c>
      <c r="F2315" t="s">
        <v>3233</v>
      </c>
      <c r="G2315" t="s">
        <v>3240</v>
      </c>
      <c r="H2315">
        <v>20000</v>
      </c>
      <c r="I2315" t="s">
        <v>3255</v>
      </c>
      <c r="J2315" s="1">
        <v>44176</v>
      </c>
      <c r="K2315" s="1">
        <v>44176</v>
      </c>
      <c r="L2315" t="s">
        <v>3622</v>
      </c>
      <c r="M2315" t="s">
        <v>3865</v>
      </c>
      <c r="N2315" s="1">
        <v>44196</v>
      </c>
      <c r="O2315" t="str">
        <f t="shared" si="75"/>
        <v>정상</v>
      </c>
      <c r="P2315" t="str">
        <f t="shared" si="76"/>
        <v>엠피의정부</v>
      </c>
      <c r="Q2315" t="s">
        <v>1954</v>
      </c>
      <c r="R2315"/>
      <c r="S2315"/>
      <c r="T2315"/>
      <c r="U2315"/>
      <c r="V2315"/>
      <c r="W2315" t="s">
        <v>1958</v>
      </c>
      <c r="X2315"/>
    </row>
    <row r="2316" spans="1:24">
      <c r="A2316" t="s">
        <v>2812</v>
      </c>
      <c r="B2316" t="s">
        <v>2847</v>
      </c>
      <c r="C2316" t="s">
        <v>2353</v>
      </c>
      <c r="D2316" t="s">
        <v>3004</v>
      </c>
      <c r="E2316" t="s">
        <v>3127</v>
      </c>
      <c r="F2316" t="s">
        <v>2177</v>
      </c>
      <c r="G2316" t="s">
        <v>3238</v>
      </c>
      <c r="H2316">
        <v>50000</v>
      </c>
      <c r="I2316" t="s">
        <v>3255</v>
      </c>
      <c r="J2316" s="1">
        <v>44176</v>
      </c>
      <c r="K2316" s="1">
        <v>44176</v>
      </c>
      <c r="L2316" t="s">
        <v>3623</v>
      </c>
      <c r="M2316" t="s">
        <v>3863</v>
      </c>
      <c r="N2316" s="1">
        <v>44196</v>
      </c>
      <c r="O2316" t="str">
        <f t="shared" si="75"/>
        <v>정상</v>
      </c>
      <c r="P2316" t="str">
        <f t="shared" si="76"/>
        <v>엠피상동</v>
      </c>
      <c r="Q2316" t="s">
        <v>1954</v>
      </c>
      <c r="R2316"/>
      <c r="S2316"/>
      <c r="T2316"/>
      <c r="U2316"/>
      <c r="V2316"/>
      <c r="W2316" t="s">
        <v>3870</v>
      </c>
      <c r="X2316"/>
    </row>
    <row r="2317" spans="1:24">
      <c r="A2317" t="s">
        <v>2813</v>
      </c>
      <c r="B2317" t="s">
        <v>2846</v>
      </c>
      <c r="C2317" t="s">
        <v>2364</v>
      </c>
      <c r="D2317" t="s">
        <v>2113</v>
      </c>
      <c r="E2317" t="s">
        <v>3127</v>
      </c>
      <c r="F2317" t="s">
        <v>3231</v>
      </c>
      <c r="G2317" t="s">
        <v>3242</v>
      </c>
      <c r="H2317">
        <v>39600</v>
      </c>
      <c r="I2317" t="s">
        <v>3255</v>
      </c>
      <c r="J2317" s="1">
        <v>44176</v>
      </c>
      <c r="K2317" s="1">
        <v>44176</v>
      </c>
      <c r="L2317" t="s">
        <v>3624</v>
      </c>
      <c r="M2317" t="s">
        <v>3867</v>
      </c>
      <c r="N2317" s="1">
        <v>44196</v>
      </c>
      <c r="O2317" t="str">
        <f t="shared" si="75"/>
        <v>정상</v>
      </c>
      <c r="P2317" t="str">
        <f t="shared" si="76"/>
        <v>엠피송내</v>
      </c>
      <c r="Q2317" t="s">
        <v>1954</v>
      </c>
      <c r="R2317"/>
      <c r="S2317"/>
      <c r="T2317"/>
      <c r="U2317"/>
      <c r="V2317"/>
      <c r="W2317" t="s">
        <v>1958</v>
      </c>
      <c r="X2317"/>
    </row>
    <row r="2318" spans="1:24">
      <c r="A2318" t="s">
        <v>2830</v>
      </c>
      <c r="B2318" t="s">
        <v>2847</v>
      </c>
      <c r="C2318" t="s">
        <v>2353</v>
      </c>
      <c r="D2318" t="s">
        <v>3006</v>
      </c>
      <c r="E2318" t="s">
        <v>2532</v>
      </c>
      <c r="F2318" t="s">
        <v>3235</v>
      </c>
      <c r="G2318" t="s">
        <v>3238</v>
      </c>
      <c r="H2318">
        <v>119530</v>
      </c>
      <c r="I2318" t="s">
        <v>3256</v>
      </c>
      <c r="J2318" s="1">
        <v>44176</v>
      </c>
      <c r="K2318" s="1">
        <v>44189</v>
      </c>
      <c r="L2318" t="s">
        <v>3625</v>
      </c>
      <c r="M2318" t="s">
        <v>3863</v>
      </c>
      <c r="N2318" s="1">
        <v>44196</v>
      </c>
      <c r="O2318" t="str">
        <f t="shared" si="75"/>
        <v>철회</v>
      </c>
      <c r="P2318" t="str">
        <f t="shared" si="76"/>
        <v>엠피상동</v>
      </c>
      <c r="Q2318" t="s">
        <v>1954</v>
      </c>
      <c r="R2318"/>
      <c r="S2318"/>
      <c r="T2318"/>
      <c r="U2318"/>
      <c r="V2318"/>
      <c r="W2318" t="s">
        <v>1958</v>
      </c>
      <c r="X2318"/>
    </row>
    <row r="2319" spans="1:24">
      <c r="A2319" t="s">
        <v>2814</v>
      </c>
      <c r="B2319" t="s">
        <v>2848</v>
      </c>
      <c r="C2319" t="s">
        <v>2237</v>
      </c>
      <c r="D2319" t="s">
        <v>1995</v>
      </c>
      <c r="E2319" t="s">
        <v>2583</v>
      </c>
      <c r="F2319" t="s">
        <v>3235</v>
      </c>
      <c r="G2319" t="s">
        <v>3238</v>
      </c>
      <c r="H2319">
        <v>104598</v>
      </c>
      <c r="I2319" t="s">
        <v>3255</v>
      </c>
      <c r="J2319" s="1">
        <v>44176</v>
      </c>
      <c r="K2319" s="1">
        <v>44176</v>
      </c>
      <c r="L2319" t="s">
        <v>3626</v>
      </c>
      <c r="M2319" t="s">
        <v>3864</v>
      </c>
      <c r="N2319" s="1">
        <v>44196</v>
      </c>
      <c r="O2319" t="str">
        <f t="shared" si="75"/>
        <v>정상</v>
      </c>
      <c r="P2319" t="str">
        <f t="shared" si="76"/>
        <v>엠피의정부</v>
      </c>
      <c r="Q2319" t="s">
        <v>1954</v>
      </c>
      <c r="R2319"/>
      <c r="S2319"/>
      <c r="T2319"/>
      <c r="U2319"/>
      <c r="V2319"/>
      <c r="W2319" t="s">
        <v>1958</v>
      </c>
      <c r="X2319"/>
    </row>
    <row r="2320" spans="1:24">
      <c r="A2320" t="s">
        <v>2812</v>
      </c>
      <c r="B2320" t="s">
        <v>2847</v>
      </c>
      <c r="C2320" t="s">
        <v>2926</v>
      </c>
      <c r="D2320" t="s">
        <v>2112</v>
      </c>
      <c r="E2320" t="s">
        <v>2540</v>
      </c>
      <c r="F2320" t="s">
        <v>3230</v>
      </c>
      <c r="G2320" t="s">
        <v>3238</v>
      </c>
      <c r="H2320">
        <v>38000</v>
      </c>
      <c r="I2320" t="s">
        <v>3255</v>
      </c>
      <c r="J2320" s="1">
        <v>44176</v>
      </c>
      <c r="K2320" s="1">
        <v>44176</v>
      </c>
      <c r="L2320" t="s">
        <v>3627</v>
      </c>
      <c r="M2320" t="s">
        <v>3863</v>
      </c>
      <c r="N2320" s="1">
        <v>44196</v>
      </c>
      <c r="O2320" t="str">
        <f t="shared" si="75"/>
        <v>정상</v>
      </c>
      <c r="P2320" t="str">
        <f t="shared" si="76"/>
        <v>엠피상동</v>
      </c>
      <c r="Q2320" t="s">
        <v>1954</v>
      </c>
      <c r="R2320"/>
      <c r="S2320"/>
      <c r="T2320"/>
      <c r="U2320"/>
      <c r="V2320"/>
      <c r="W2320" t="s">
        <v>1958</v>
      </c>
      <c r="X2320"/>
    </row>
    <row r="2321" spans="1:24">
      <c r="A2321" t="s">
        <v>1870</v>
      </c>
      <c r="B2321" t="s">
        <v>2847</v>
      </c>
      <c r="C2321" t="s">
        <v>2926</v>
      </c>
      <c r="D2321" t="s">
        <v>2112</v>
      </c>
      <c r="E2321" t="s">
        <v>2540</v>
      </c>
      <c r="F2321" t="s">
        <v>3231</v>
      </c>
      <c r="G2321" t="s">
        <v>3238</v>
      </c>
      <c r="H2321">
        <v>52000</v>
      </c>
      <c r="I2321" t="s">
        <v>3255</v>
      </c>
      <c r="J2321" s="1">
        <v>44176</v>
      </c>
      <c r="K2321" s="1">
        <v>44176</v>
      </c>
      <c r="L2321" t="s">
        <v>3628</v>
      </c>
      <c r="M2321" t="s">
        <v>3867</v>
      </c>
      <c r="N2321" s="1">
        <v>44196</v>
      </c>
      <c r="O2321" t="str">
        <f t="shared" si="75"/>
        <v>정상</v>
      </c>
      <c r="P2321" t="str">
        <f t="shared" si="76"/>
        <v>엠피상동</v>
      </c>
      <c r="Q2321" t="s">
        <v>1954</v>
      </c>
      <c r="R2321"/>
      <c r="S2321"/>
      <c r="T2321"/>
      <c r="U2321"/>
      <c r="V2321"/>
      <c r="W2321" t="s">
        <v>1958</v>
      </c>
      <c r="X2321"/>
    </row>
    <row r="2322" spans="1:24">
      <c r="A2322" t="s">
        <v>2843</v>
      </c>
      <c r="B2322"/>
      <c r="C2322"/>
      <c r="D2322" t="s">
        <v>2022</v>
      </c>
      <c r="E2322" t="s">
        <v>3200</v>
      </c>
      <c r="F2322" t="s">
        <v>3232</v>
      </c>
      <c r="G2322" t="s">
        <v>3238</v>
      </c>
      <c r="H2322">
        <v>265000</v>
      </c>
      <c r="I2322" t="s">
        <v>3255</v>
      </c>
      <c r="J2322" s="1">
        <v>44176</v>
      </c>
      <c r="K2322" s="1">
        <v>44176</v>
      </c>
      <c r="L2322" t="s">
        <v>3629</v>
      </c>
      <c r="M2322" t="s">
        <v>3863</v>
      </c>
      <c r="N2322" s="1">
        <v>44196</v>
      </c>
      <c r="O2322" t="str">
        <f t="shared" si="75"/>
        <v>정상</v>
      </c>
      <c r="P2322" t="str">
        <f t="shared" si="76"/>
        <v>엠피프라임</v>
      </c>
      <c r="Q2322" t="s">
        <v>1954</v>
      </c>
      <c r="R2322"/>
      <c r="S2322"/>
      <c r="T2322"/>
      <c r="U2322"/>
      <c r="V2322"/>
      <c r="W2322" t="s">
        <v>1958</v>
      </c>
      <c r="X2322"/>
    </row>
    <row r="2323" spans="1:24">
      <c r="A2323" t="s">
        <v>2814</v>
      </c>
      <c r="B2323" t="s">
        <v>2848</v>
      </c>
      <c r="C2323" t="s">
        <v>2237</v>
      </c>
      <c r="D2323" t="s">
        <v>1995</v>
      </c>
      <c r="E2323" t="s">
        <v>3136</v>
      </c>
      <c r="F2323" t="s">
        <v>2177</v>
      </c>
      <c r="G2323" t="s">
        <v>3238</v>
      </c>
      <c r="H2323">
        <v>31704</v>
      </c>
      <c r="I2323" t="s">
        <v>3255</v>
      </c>
      <c r="J2323" s="1">
        <v>44176</v>
      </c>
      <c r="K2323" s="1">
        <v>44176</v>
      </c>
      <c r="L2323">
        <v>20206652607</v>
      </c>
      <c r="M2323" t="s">
        <v>3863</v>
      </c>
      <c r="N2323" s="1">
        <v>44196</v>
      </c>
      <c r="O2323" t="str">
        <f t="shared" si="75"/>
        <v>정상</v>
      </c>
      <c r="P2323" t="str">
        <f t="shared" si="76"/>
        <v>엠피의정부</v>
      </c>
      <c r="Q2323" t="s">
        <v>1954</v>
      </c>
      <c r="R2323"/>
      <c r="S2323"/>
      <c r="T2323"/>
      <c r="U2323"/>
      <c r="V2323"/>
      <c r="W2323" t="s">
        <v>1958</v>
      </c>
      <c r="X2323"/>
    </row>
    <row r="2324" spans="1:24">
      <c r="A2324" t="s">
        <v>2814</v>
      </c>
      <c r="B2324" t="s">
        <v>2848</v>
      </c>
      <c r="C2324" t="s">
        <v>2889</v>
      </c>
      <c r="D2324" t="s">
        <v>1995</v>
      </c>
      <c r="E2324" t="s">
        <v>2497</v>
      </c>
      <c r="F2324" t="s">
        <v>3233</v>
      </c>
      <c r="G2324" t="s">
        <v>3238</v>
      </c>
      <c r="H2324">
        <v>18971</v>
      </c>
      <c r="I2324" t="s">
        <v>3255</v>
      </c>
      <c r="J2324" s="1">
        <v>44176</v>
      </c>
      <c r="K2324" s="1">
        <v>44176</v>
      </c>
      <c r="L2324">
        <v>20206654385</v>
      </c>
      <c r="M2324" t="s">
        <v>3863</v>
      </c>
      <c r="N2324" s="1">
        <v>44196</v>
      </c>
      <c r="O2324" t="str">
        <f t="shared" si="75"/>
        <v>정상</v>
      </c>
      <c r="P2324" t="str">
        <f t="shared" si="76"/>
        <v>엠피의정부</v>
      </c>
      <c r="Q2324" t="s">
        <v>1954</v>
      </c>
      <c r="R2324"/>
      <c r="S2324"/>
      <c r="T2324"/>
      <c r="U2324"/>
      <c r="V2324"/>
      <c r="W2324" t="s">
        <v>1958</v>
      </c>
      <c r="X2324"/>
    </row>
    <row r="2325" spans="1:24">
      <c r="A2325" t="s">
        <v>2816</v>
      </c>
      <c r="B2325" t="s">
        <v>2850</v>
      </c>
      <c r="C2325" t="s">
        <v>2890</v>
      </c>
      <c r="D2325" t="s">
        <v>2037</v>
      </c>
      <c r="E2325" t="s">
        <v>3139</v>
      </c>
      <c r="F2325" t="s">
        <v>3234</v>
      </c>
      <c r="G2325" t="s">
        <v>3238</v>
      </c>
      <c r="H2325">
        <v>86798</v>
      </c>
      <c r="I2325" t="s">
        <v>3255</v>
      </c>
      <c r="J2325" s="1">
        <v>44176</v>
      </c>
      <c r="K2325" s="1">
        <v>44176</v>
      </c>
      <c r="L2325">
        <v>20206667228</v>
      </c>
      <c r="M2325" t="s">
        <v>3863</v>
      </c>
      <c r="N2325" s="1">
        <v>44196</v>
      </c>
      <c r="O2325" t="str">
        <f t="shared" si="75"/>
        <v>정상</v>
      </c>
      <c r="P2325" t="s">
        <v>6821</v>
      </c>
      <c r="Q2325" t="s">
        <v>1954</v>
      </c>
      <c r="R2325"/>
      <c r="S2325"/>
      <c r="T2325"/>
      <c r="U2325"/>
      <c r="V2325"/>
      <c r="W2325" t="s">
        <v>3870</v>
      </c>
      <c r="X2325"/>
    </row>
    <row r="2326" spans="1:24">
      <c r="A2326" t="s">
        <v>2817</v>
      </c>
      <c r="B2326" t="s">
        <v>2850</v>
      </c>
      <c r="C2326" t="s">
        <v>2347</v>
      </c>
      <c r="D2326" t="s">
        <v>2037</v>
      </c>
      <c r="E2326" t="s">
        <v>2573</v>
      </c>
      <c r="F2326" t="s">
        <v>2177</v>
      </c>
      <c r="G2326" t="s">
        <v>3239</v>
      </c>
      <c r="H2326">
        <v>10802</v>
      </c>
      <c r="I2326" t="s">
        <v>3255</v>
      </c>
      <c r="J2326" s="1">
        <v>44176</v>
      </c>
      <c r="K2326" s="1">
        <v>44176</v>
      </c>
      <c r="L2326">
        <v>20206667671</v>
      </c>
      <c r="M2326" t="s">
        <v>3863</v>
      </c>
      <c r="N2326" s="1">
        <v>44196</v>
      </c>
      <c r="O2326" t="str">
        <f t="shared" si="75"/>
        <v>정상</v>
      </c>
      <c r="P2326" t="s">
        <v>6821</v>
      </c>
      <c r="Q2326" t="s">
        <v>1954</v>
      </c>
      <c r="R2326"/>
      <c r="S2326"/>
      <c r="T2326"/>
      <c r="U2326"/>
      <c r="V2326"/>
      <c r="W2326" t="s">
        <v>1958</v>
      </c>
      <c r="X2326"/>
    </row>
    <row r="2327" spans="1:24">
      <c r="A2327" t="s">
        <v>2812</v>
      </c>
      <c r="B2327" t="s">
        <v>2847</v>
      </c>
      <c r="C2327" t="s">
        <v>2926</v>
      </c>
      <c r="D2327" t="s">
        <v>2027</v>
      </c>
      <c r="E2327" t="s">
        <v>2607</v>
      </c>
      <c r="F2327" t="s">
        <v>3230</v>
      </c>
      <c r="G2327" t="s">
        <v>3238</v>
      </c>
      <c r="H2327">
        <v>100000</v>
      </c>
      <c r="I2327" t="s">
        <v>3255</v>
      </c>
      <c r="J2327" s="1">
        <v>44176</v>
      </c>
      <c r="K2327" s="1">
        <v>44176</v>
      </c>
      <c r="L2327">
        <v>20206659177</v>
      </c>
      <c r="M2327" t="s">
        <v>3863</v>
      </c>
      <c r="N2327" s="1">
        <v>44196</v>
      </c>
      <c r="O2327" t="str">
        <f t="shared" si="75"/>
        <v>정상</v>
      </c>
      <c r="P2327" t="str">
        <f t="shared" si="76"/>
        <v>엠피상동</v>
      </c>
      <c r="Q2327" t="s">
        <v>1954</v>
      </c>
      <c r="R2327"/>
      <c r="S2327"/>
      <c r="T2327"/>
      <c r="U2327"/>
      <c r="V2327"/>
      <c r="W2327" t="s">
        <v>1958</v>
      </c>
      <c r="X2327"/>
    </row>
    <row r="2328" spans="1:24">
      <c r="A2328" t="s">
        <v>2813</v>
      </c>
      <c r="B2328" t="s">
        <v>2846</v>
      </c>
      <c r="C2328" t="s">
        <v>2236</v>
      </c>
      <c r="D2328" t="s">
        <v>2004</v>
      </c>
      <c r="E2328" t="s">
        <v>3141</v>
      </c>
      <c r="F2328" t="s">
        <v>3231</v>
      </c>
      <c r="G2328" t="s">
        <v>3238</v>
      </c>
      <c r="H2328">
        <v>10646</v>
      </c>
      <c r="I2328" t="s">
        <v>3255</v>
      </c>
      <c r="J2328" s="1">
        <v>44176</v>
      </c>
      <c r="K2328" s="1">
        <v>44176</v>
      </c>
      <c r="L2328">
        <v>20206660740</v>
      </c>
      <c r="M2328" t="s">
        <v>3863</v>
      </c>
      <c r="N2328" s="1">
        <v>44196</v>
      </c>
      <c r="O2328" t="str">
        <f t="shared" si="75"/>
        <v>정상</v>
      </c>
      <c r="P2328" t="str">
        <f t="shared" si="76"/>
        <v>엠피송내</v>
      </c>
      <c r="Q2328" t="s">
        <v>1954</v>
      </c>
      <c r="R2328"/>
      <c r="S2328"/>
      <c r="T2328"/>
      <c r="U2328"/>
      <c r="V2328"/>
      <c r="W2328" t="s">
        <v>1958</v>
      </c>
      <c r="X2328"/>
    </row>
    <row r="2329" spans="1:24">
      <c r="A2329" t="s">
        <v>2813</v>
      </c>
      <c r="B2329" t="s">
        <v>2846</v>
      </c>
      <c r="C2329" t="s">
        <v>2364</v>
      </c>
      <c r="D2329" t="s">
        <v>2971</v>
      </c>
      <c r="E2329" t="s">
        <v>3138</v>
      </c>
      <c r="F2329" t="s">
        <v>3235</v>
      </c>
      <c r="G2329" t="s">
        <v>3244</v>
      </c>
      <c r="H2329">
        <v>108000</v>
      </c>
      <c r="I2329" t="s">
        <v>3255</v>
      </c>
      <c r="J2329" s="1">
        <v>44176</v>
      </c>
      <c r="K2329" s="1">
        <v>44176</v>
      </c>
      <c r="L2329">
        <v>20206666384</v>
      </c>
      <c r="M2329" t="s">
        <v>3867</v>
      </c>
      <c r="N2329" s="1">
        <v>44196</v>
      </c>
      <c r="O2329" t="str">
        <f t="shared" si="75"/>
        <v>정상</v>
      </c>
      <c r="P2329" t="str">
        <f t="shared" si="76"/>
        <v>엠피송내</v>
      </c>
      <c r="Q2329" t="s">
        <v>1954</v>
      </c>
      <c r="R2329"/>
      <c r="S2329"/>
      <c r="T2329"/>
      <c r="U2329"/>
      <c r="V2329"/>
      <c r="W2329" t="s">
        <v>1958</v>
      </c>
      <c r="X2329"/>
    </row>
    <row r="2330" spans="1:24">
      <c r="A2330" t="s">
        <v>2813</v>
      </c>
      <c r="B2330" t="s">
        <v>2846</v>
      </c>
      <c r="C2330" t="s">
        <v>2895</v>
      </c>
      <c r="D2330" t="s">
        <v>2971</v>
      </c>
      <c r="E2330" t="s">
        <v>2498</v>
      </c>
      <c r="F2330" t="s">
        <v>3237</v>
      </c>
      <c r="G2330" t="s">
        <v>3238</v>
      </c>
      <c r="H2330">
        <v>88980</v>
      </c>
      <c r="I2330" t="s">
        <v>3255</v>
      </c>
      <c r="J2330" s="1">
        <v>44176</v>
      </c>
      <c r="K2330" s="1">
        <v>44176</v>
      </c>
      <c r="L2330">
        <v>20206667873</v>
      </c>
      <c r="M2330" t="s">
        <v>3863</v>
      </c>
      <c r="N2330" s="1">
        <v>44196</v>
      </c>
      <c r="O2330" t="str">
        <f t="shared" si="75"/>
        <v>정상</v>
      </c>
      <c r="P2330" t="str">
        <f t="shared" si="76"/>
        <v>엠피송내</v>
      </c>
      <c r="Q2330" t="s">
        <v>1954</v>
      </c>
      <c r="R2330"/>
      <c r="S2330"/>
      <c r="T2330"/>
      <c r="U2330"/>
      <c r="V2330"/>
      <c r="W2330" t="s">
        <v>3870</v>
      </c>
      <c r="X2330"/>
    </row>
    <row r="2331" spans="1:24">
      <c r="A2331" t="s">
        <v>1970</v>
      </c>
      <c r="B2331" t="s">
        <v>2859</v>
      </c>
      <c r="C2331" t="s">
        <v>2229</v>
      </c>
      <c r="D2331" t="s">
        <v>2101</v>
      </c>
      <c r="E2331" t="s">
        <v>3139</v>
      </c>
      <c r="F2331" t="s">
        <v>3231</v>
      </c>
      <c r="G2331" t="s">
        <v>3238</v>
      </c>
      <c r="H2331">
        <v>56500</v>
      </c>
      <c r="I2331" t="s">
        <v>3255</v>
      </c>
      <c r="J2331" s="1">
        <v>44176</v>
      </c>
      <c r="K2331" s="1">
        <v>44176</v>
      </c>
      <c r="L2331">
        <v>20206661004</v>
      </c>
      <c r="M2331" t="s">
        <v>3867</v>
      </c>
      <c r="N2331" s="1">
        <v>44196</v>
      </c>
      <c r="O2331" t="str">
        <f t="shared" si="75"/>
        <v>정상</v>
      </c>
      <c r="P2331" t="str">
        <f t="shared" si="76"/>
        <v>엠피조은</v>
      </c>
      <c r="Q2331" t="s">
        <v>1954</v>
      </c>
      <c r="R2331"/>
      <c r="S2331"/>
      <c r="T2331"/>
      <c r="U2331"/>
      <c r="V2331"/>
      <c r="W2331" t="s">
        <v>1960</v>
      </c>
      <c r="X2331"/>
    </row>
    <row r="2332" spans="1:24">
      <c r="A2332" t="s">
        <v>2820</v>
      </c>
      <c r="B2332" t="s">
        <v>2859</v>
      </c>
      <c r="C2332" t="s">
        <v>2229</v>
      </c>
      <c r="D2332" t="s">
        <v>3050</v>
      </c>
      <c r="E2332" t="s">
        <v>2558</v>
      </c>
      <c r="F2332" t="s">
        <v>3230</v>
      </c>
      <c r="G2332" t="s">
        <v>3238</v>
      </c>
      <c r="H2332">
        <v>207000</v>
      </c>
      <c r="I2332" t="s">
        <v>3255</v>
      </c>
      <c r="J2332" s="1">
        <v>44176</v>
      </c>
      <c r="K2332" s="1">
        <v>44176</v>
      </c>
      <c r="L2332">
        <v>20206663724</v>
      </c>
      <c r="M2332" t="s">
        <v>3867</v>
      </c>
      <c r="N2332" s="1">
        <v>44196</v>
      </c>
      <c r="O2332" t="str">
        <f t="shared" si="75"/>
        <v>정상</v>
      </c>
      <c r="P2332" t="str">
        <f t="shared" si="76"/>
        <v>엠피조은</v>
      </c>
      <c r="Q2332" t="s">
        <v>1954</v>
      </c>
      <c r="R2332"/>
      <c r="S2332"/>
      <c r="T2332"/>
      <c r="U2332"/>
      <c r="V2332"/>
      <c r="W2332" t="s">
        <v>1958</v>
      </c>
      <c r="X2332"/>
    </row>
    <row r="2333" spans="1:24">
      <c r="A2333" t="s">
        <v>2820</v>
      </c>
      <c r="B2333" t="s">
        <v>2859</v>
      </c>
      <c r="C2333" t="s">
        <v>2903</v>
      </c>
      <c r="D2333" t="s">
        <v>2015</v>
      </c>
      <c r="E2333" t="s">
        <v>3149</v>
      </c>
      <c r="F2333" t="s">
        <v>3230</v>
      </c>
      <c r="G2333" t="s">
        <v>3241</v>
      </c>
      <c r="H2333">
        <v>101500</v>
      </c>
      <c r="I2333" t="s">
        <v>3255</v>
      </c>
      <c r="J2333" s="1">
        <v>44176</v>
      </c>
      <c r="K2333" s="1">
        <v>44176</v>
      </c>
      <c r="L2333">
        <v>20206654530</v>
      </c>
      <c r="M2333" t="s">
        <v>3863</v>
      </c>
      <c r="N2333" s="1">
        <v>44196</v>
      </c>
      <c r="O2333" t="str">
        <f t="shared" si="75"/>
        <v>정상</v>
      </c>
      <c r="P2333" t="str">
        <f t="shared" si="76"/>
        <v>엠피조은</v>
      </c>
      <c r="Q2333" t="s">
        <v>1954</v>
      </c>
      <c r="R2333"/>
      <c r="S2333"/>
      <c r="T2333"/>
      <c r="U2333"/>
      <c r="V2333"/>
      <c r="W2333" t="s">
        <v>1958</v>
      </c>
      <c r="X2333"/>
    </row>
    <row r="2334" spans="1:24">
      <c r="A2334" t="s">
        <v>2823</v>
      </c>
      <c r="B2334" t="s">
        <v>2876</v>
      </c>
      <c r="C2334" t="s">
        <v>2229</v>
      </c>
      <c r="D2334" t="s">
        <v>2015</v>
      </c>
      <c r="E2334" t="s">
        <v>3138</v>
      </c>
      <c r="F2334" t="s">
        <v>3231</v>
      </c>
      <c r="G2334" t="s">
        <v>3239</v>
      </c>
      <c r="H2334">
        <v>11732</v>
      </c>
      <c r="I2334" t="s">
        <v>3255</v>
      </c>
      <c r="J2334" s="1">
        <v>44176</v>
      </c>
      <c r="K2334" s="1">
        <v>44176</v>
      </c>
      <c r="L2334">
        <v>20206654595</v>
      </c>
      <c r="M2334" t="s">
        <v>3865</v>
      </c>
      <c r="N2334" s="1">
        <v>44196</v>
      </c>
      <c r="O2334" t="str">
        <f t="shared" si="75"/>
        <v>정상</v>
      </c>
      <c r="P2334" t="str">
        <f t="shared" si="76"/>
        <v>엠피조은</v>
      </c>
      <c r="Q2334" t="s">
        <v>1954</v>
      </c>
      <c r="R2334"/>
      <c r="S2334"/>
      <c r="T2334"/>
      <c r="U2334"/>
      <c r="V2334"/>
      <c r="W2334" t="s">
        <v>1958</v>
      </c>
      <c r="X2334"/>
    </row>
    <row r="2335" spans="1:24">
      <c r="A2335" t="s">
        <v>2823</v>
      </c>
      <c r="B2335"/>
      <c r="C2335"/>
      <c r="D2335" t="s">
        <v>3000</v>
      </c>
      <c r="E2335" t="s">
        <v>3136</v>
      </c>
      <c r="F2335" t="s">
        <v>3231</v>
      </c>
      <c r="G2335" t="s">
        <v>3238</v>
      </c>
      <c r="H2335">
        <v>50000</v>
      </c>
      <c r="I2335" t="s">
        <v>3255</v>
      </c>
      <c r="J2335" s="1">
        <v>44176</v>
      </c>
      <c r="K2335" s="1">
        <v>44176</v>
      </c>
      <c r="L2335">
        <v>20206657381</v>
      </c>
      <c r="M2335" t="s">
        <v>3863</v>
      </c>
      <c r="N2335" s="1">
        <v>44196</v>
      </c>
      <c r="O2335" t="str">
        <f t="shared" si="75"/>
        <v>정상</v>
      </c>
      <c r="P2335" t="str">
        <f t="shared" si="76"/>
        <v>엠피조은</v>
      </c>
      <c r="Q2335" t="s">
        <v>1954</v>
      </c>
      <c r="R2335"/>
      <c r="S2335"/>
      <c r="T2335"/>
      <c r="U2335"/>
      <c r="V2335"/>
      <c r="W2335" t="s">
        <v>1958</v>
      </c>
      <c r="X2335"/>
    </row>
    <row r="2336" spans="1:24">
      <c r="A2336" t="s">
        <v>2823</v>
      </c>
      <c r="B2336"/>
      <c r="C2336"/>
      <c r="D2336" t="s">
        <v>3000</v>
      </c>
      <c r="E2336" t="s">
        <v>2163</v>
      </c>
      <c r="F2336" t="s">
        <v>3231</v>
      </c>
      <c r="G2336" t="s">
        <v>3252</v>
      </c>
      <c r="H2336">
        <v>16661</v>
      </c>
      <c r="I2336" t="s">
        <v>3255</v>
      </c>
      <c r="J2336" s="1">
        <v>44176</v>
      </c>
      <c r="K2336" s="1">
        <v>44176</v>
      </c>
      <c r="L2336">
        <v>20206657445</v>
      </c>
      <c r="M2336" t="s">
        <v>3863</v>
      </c>
      <c r="N2336" s="1">
        <v>44196</v>
      </c>
      <c r="O2336" t="str">
        <f t="shared" si="75"/>
        <v>정상</v>
      </c>
      <c r="P2336" t="str">
        <f t="shared" si="76"/>
        <v>엠피조은</v>
      </c>
      <c r="Q2336" t="s">
        <v>1954</v>
      </c>
      <c r="R2336"/>
      <c r="S2336"/>
      <c r="T2336"/>
      <c r="U2336"/>
      <c r="V2336"/>
      <c r="W2336" t="s">
        <v>1958</v>
      </c>
      <c r="X2336"/>
    </row>
    <row r="2337" spans="1:24">
      <c r="A2337" t="s">
        <v>2820</v>
      </c>
      <c r="B2337"/>
      <c r="C2337"/>
      <c r="D2337" t="s">
        <v>3000</v>
      </c>
      <c r="E2337" t="s">
        <v>3171</v>
      </c>
      <c r="F2337" t="s">
        <v>3231</v>
      </c>
      <c r="G2337" t="s">
        <v>3238</v>
      </c>
      <c r="H2337">
        <v>190500</v>
      </c>
      <c r="I2337" t="s">
        <v>3255</v>
      </c>
      <c r="J2337" s="1">
        <v>44176</v>
      </c>
      <c r="K2337" s="1">
        <v>44176</v>
      </c>
      <c r="L2337">
        <v>20206661689</v>
      </c>
      <c r="M2337" t="s">
        <v>3863</v>
      </c>
      <c r="N2337" s="1">
        <v>44196</v>
      </c>
      <c r="O2337" t="str">
        <f t="shared" si="75"/>
        <v>정상</v>
      </c>
      <c r="P2337" t="str">
        <f t="shared" si="76"/>
        <v>엠피조은</v>
      </c>
      <c r="Q2337" t="s">
        <v>1954</v>
      </c>
      <c r="R2337"/>
      <c r="S2337"/>
      <c r="T2337"/>
      <c r="U2337"/>
      <c r="V2337"/>
      <c r="W2337" t="s">
        <v>1958</v>
      </c>
      <c r="X2337"/>
    </row>
    <row r="2338" spans="1:24">
      <c r="A2338" t="s">
        <v>2812</v>
      </c>
      <c r="B2338" t="s">
        <v>2847</v>
      </c>
      <c r="C2338" t="s">
        <v>2929</v>
      </c>
      <c r="D2338" t="s">
        <v>1000</v>
      </c>
      <c r="E2338" t="s">
        <v>2613</v>
      </c>
      <c r="F2338" t="s">
        <v>3231</v>
      </c>
      <c r="G2338" t="s">
        <v>3238</v>
      </c>
      <c r="H2338">
        <v>21970</v>
      </c>
      <c r="I2338" t="s">
        <v>3255</v>
      </c>
      <c r="J2338" s="1">
        <v>44176</v>
      </c>
      <c r="K2338" s="1">
        <v>44176</v>
      </c>
      <c r="L2338">
        <v>320203032539</v>
      </c>
      <c r="M2338" t="s">
        <v>3865</v>
      </c>
      <c r="N2338" s="1">
        <v>44196</v>
      </c>
      <c r="O2338" t="str">
        <f t="shared" si="75"/>
        <v>정상</v>
      </c>
      <c r="P2338" t="str">
        <f t="shared" si="76"/>
        <v>엠피상동</v>
      </c>
      <c r="Q2338" t="s">
        <v>1954</v>
      </c>
      <c r="R2338"/>
      <c r="S2338"/>
      <c r="T2338"/>
      <c r="U2338"/>
      <c r="V2338"/>
      <c r="W2338" t="s">
        <v>1958</v>
      </c>
      <c r="X2338" s="1">
        <v>51481</v>
      </c>
    </row>
    <row r="2339" spans="1:24">
      <c r="A2339" t="s">
        <v>2832</v>
      </c>
      <c r="B2339" t="s">
        <v>2865</v>
      </c>
      <c r="C2339" t="s">
        <v>2355</v>
      </c>
      <c r="D2339" t="s">
        <v>3091</v>
      </c>
      <c r="E2339" t="s">
        <v>3146</v>
      </c>
      <c r="F2339" t="s">
        <v>3235</v>
      </c>
      <c r="G2339" t="s">
        <v>3238</v>
      </c>
      <c r="H2339">
        <v>232120</v>
      </c>
      <c r="I2339" t="s">
        <v>3255</v>
      </c>
      <c r="J2339" s="1">
        <v>44176</v>
      </c>
      <c r="K2339" s="1">
        <v>44176</v>
      </c>
      <c r="L2339">
        <v>320203036800</v>
      </c>
      <c r="M2339" t="s">
        <v>3863</v>
      </c>
      <c r="N2339" s="1">
        <v>44196</v>
      </c>
      <c r="O2339" t="str">
        <f t="shared" si="75"/>
        <v>정상</v>
      </c>
      <c r="P2339" t="s">
        <v>984</v>
      </c>
      <c r="Q2339" t="s">
        <v>1954</v>
      </c>
      <c r="R2339"/>
      <c r="S2339"/>
      <c r="T2339"/>
      <c r="U2339"/>
      <c r="V2339"/>
      <c r="W2339" t="s">
        <v>1958</v>
      </c>
      <c r="X2339" s="1">
        <v>55133</v>
      </c>
    </row>
    <row r="2340" spans="1:24">
      <c r="A2340" t="s">
        <v>2813</v>
      </c>
      <c r="B2340" t="s">
        <v>2846</v>
      </c>
      <c r="C2340" t="s">
        <v>2236</v>
      </c>
      <c r="D2340" t="s">
        <v>2048</v>
      </c>
      <c r="E2340" t="s">
        <v>2559</v>
      </c>
      <c r="F2340" t="s">
        <v>3235</v>
      </c>
      <c r="G2340" t="s">
        <v>3238</v>
      </c>
      <c r="H2340">
        <v>20700</v>
      </c>
      <c r="I2340" t="s">
        <v>3255</v>
      </c>
      <c r="J2340" s="1">
        <v>44176</v>
      </c>
      <c r="K2340" s="1">
        <v>44176</v>
      </c>
      <c r="L2340">
        <v>320203040584</v>
      </c>
      <c r="M2340" t="s">
        <v>3863</v>
      </c>
      <c r="N2340" s="1">
        <v>44196</v>
      </c>
      <c r="O2340" t="str">
        <f t="shared" si="75"/>
        <v>정상</v>
      </c>
      <c r="P2340" t="str">
        <f t="shared" si="76"/>
        <v>엠피송내</v>
      </c>
      <c r="Q2340" t="s">
        <v>1954</v>
      </c>
      <c r="R2340"/>
      <c r="S2340"/>
      <c r="T2340"/>
      <c r="U2340"/>
      <c r="V2340"/>
      <c r="W2340" t="s">
        <v>1958</v>
      </c>
      <c r="X2340" s="1">
        <v>51481</v>
      </c>
    </row>
    <row r="2341" spans="1:24">
      <c r="A2341" t="s">
        <v>2832</v>
      </c>
      <c r="B2341" t="s">
        <v>2865</v>
      </c>
      <c r="C2341" t="s">
        <v>2355</v>
      </c>
      <c r="D2341" t="s">
        <v>3091</v>
      </c>
      <c r="E2341" t="s">
        <v>2561</v>
      </c>
      <c r="F2341" t="s">
        <v>3233</v>
      </c>
      <c r="G2341" t="s">
        <v>3238</v>
      </c>
      <c r="H2341">
        <v>111360</v>
      </c>
      <c r="I2341" t="s">
        <v>3255</v>
      </c>
      <c r="J2341" s="1">
        <v>44176</v>
      </c>
      <c r="K2341" s="1">
        <v>44176</v>
      </c>
      <c r="L2341">
        <v>320203033897</v>
      </c>
      <c r="M2341" t="s">
        <v>3863</v>
      </c>
      <c r="N2341" s="1">
        <v>44196</v>
      </c>
      <c r="O2341" t="str">
        <f t="shared" si="75"/>
        <v>정상</v>
      </c>
      <c r="P2341" t="s">
        <v>6823</v>
      </c>
      <c r="Q2341" t="s">
        <v>1954</v>
      </c>
      <c r="R2341"/>
      <c r="S2341"/>
      <c r="T2341"/>
      <c r="U2341"/>
      <c r="V2341"/>
      <c r="W2341" t="s">
        <v>1958</v>
      </c>
      <c r="X2341" s="1">
        <v>51481</v>
      </c>
    </row>
    <row r="2342" spans="1:24">
      <c r="A2342" t="s">
        <v>2811</v>
      </c>
      <c r="B2342" t="s">
        <v>2845</v>
      </c>
      <c r="C2342" t="s">
        <v>2358</v>
      </c>
      <c r="D2342" t="s">
        <v>2968</v>
      </c>
      <c r="E2342" t="s">
        <v>2562</v>
      </c>
      <c r="F2342" t="s">
        <v>3235</v>
      </c>
      <c r="G2342" t="s">
        <v>3238</v>
      </c>
      <c r="H2342">
        <v>87710</v>
      </c>
      <c r="I2342" t="s">
        <v>3256</v>
      </c>
      <c r="J2342" s="1">
        <v>44176</v>
      </c>
      <c r="K2342" s="1">
        <v>44203</v>
      </c>
      <c r="L2342">
        <v>320203032119</v>
      </c>
      <c r="M2342" t="s">
        <v>3863</v>
      </c>
      <c r="N2342" s="1">
        <v>44196</v>
      </c>
      <c r="O2342" t="str">
        <f t="shared" si="75"/>
        <v>정상2</v>
      </c>
      <c r="P2342" t="str">
        <f t="shared" si="76"/>
        <v>엠피피스토스</v>
      </c>
      <c r="Q2342" t="s">
        <v>1954</v>
      </c>
      <c r="R2342"/>
      <c r="S2342"/>
      <c r="T2342"/>
      <c r="U2342"/>
      <c r="V2342"/>
      <c r="W2342" t="s">
        <v>1958</v>
      </c>
      <c r="X2342" s="1">
        <v>51481</v>
      </c>
    </row>
    <row r="2343" spans="1:24">
      <c r="A2343" t="s">
        <v>2811</v>
      </c>
      <c r="B2343" t="s">
        <v>2845</v>
      </c>
      <c r="C2343" t="s">
        <v>2341</v>
      </c>
      <c r="D2343" t="s">
        <v>3092</v>
      </c>
      <c r="E2343" t="s">
        <v>3210</v>
      </c>
      <c r="F2343" t="s">
        <v>3231</v>
      </c>
      <c r="G2343" t="s">
        <v>3242</v>
      </c>
      <c r="H2343">
        <v>55070</v>
      </c>
      <c r="I2343" t="s">
        <v>3255</v>
      </c>
      <c r="J2343" s="1">
        <v>44176</v>
      </c>
      <c r="K2343" s="1">
        <v>44176</v>
      </c>
      <c r="L2343">
        <v>320203045415</v>
      </c>
      <c r="M2343" t="s">
        <v>3865</v>
      </c>
      <c r="N2343" s="1">
        <v>44196</v>
      </c>
      <c r="O2343" t="str">
        <f t="shared" si="75"/>
        <v>정상</v>
      </c>
      <c r="P2343" t="str">
        <f t="shared" si="76"/>
        <v>엠피피스토스</v>
      </c>
      <c r="Q2343" t="s">
        <v>1954</v>
      </c>
      <c r="R2343"/>
      <c r="S2343"/>
      <c r="T2343"/>
      <c r="U2343"/>
      <c r="V2343"/>
      <c r="W2343" t="s">
        <v>1958</v>
      </c>
      <c r="X2343" s="1">
        <v>57690</v>
      </c>
    </row>
    <row r="2344" spans="1:24">
      <c r="A2344" t="s">
        <v>2816</v>
      </c>
      <c r="B2344" t="s">
        <v>2851</v>
      </c>
      <c r="C2344" t="s">
        <v>2890</v>
      </c>
      <c r="D2344" t="s">
        <v>2037</v>
      </c>
      <c r="E2344" t="s">
        <v>3211</v>
      </c>
      <c r="F2344" t="s">
        <v>3231</v>
      </c>
      <c r="G2344" t="s">
        <v>3238</v>
      </c>
      <c r="H2344">
        <v>72376</v>
      </c>
      <c r="I2344" t="s">
        <v>3255</v>
      </c>
      <c r="J2344" s="1">
        <v>44176</v>
      </c>
      <c r="K2344" s="1">
        <v>44176</v>
      </c>
      <c r="L2344">
        <v>3190795110111</v>
      </c>
      <c r="M2344" t="s">
        <v>3865</v>
      </c>
      <c r="N2344" s="1">
        <v>44196</v>
      </c>
      <c r="O2344" t="str">
        <f t="shared" si="75"/>
        <v>정상</v>
      </c>
      <c r="P2344" t="s">
        <v>6821</v>
      </c>
      <c r="Q2344" t="s">
        <v>1954</v>
      </c>
      <c r="R2344"/>
      <c r="S2344"/>
      <c r="T2344"/>
      <c r="U2344"/>
      <c r="V2344"/>
      <c r="W2344" t="s">
        <v>1958</v>
      </c>
      <c r="X2344" s="1">
        <v>71935</v>
      </c>
    </row>
    <row r="2345" spans="1:24">
      <c r="A2345" t="s">
        <v>2817</v>
      </c>
      <c r="B2345" t="s">
        <v>2850</v>
      </c>
      <c r="C2345" t="s">
        <v>2347</v>
      </c>
      <c r="D2345" t="s">
        <v>2970</v>
      </c>
      <c r="E2345" t="s">
        <v>2507</v>
      </c>
      <c r="F2345" t="s">
        <v>3231</v>
      </c>
      <c r="G2345" t="s">
        <v>3238</v>
      </c>
      <c r="H2345">
        <v>23620</v>
      </c>
      <c r="I2345" t="s">
        <v>3255</v>
      </c>
      <c r="J2345" s="1">
        <v>44176</v>
      </c>
      <c r="K2345" s="1">
        <v>44176</v>
      </c>
      <c r="L2345">
        <v>3190795551311</v>
      </c>
      <c r="M2345" t="s">
        <v>3863</v>
      </c>
      <c r="N2345" s="1">
        <v>44196</v>
      </c>
      <c r="O2345" t="str">
        <f t="shared" si="75"/>
        <v>정상</v>
      </c>
      <c r="P2345" t="s">
        <v>6821</v>
      </c>
      <c r="Q2345" t="s">
        <v>1954</v>
      </c>
      <c r="R2345"/>
      <c r="S2345"/>
      <c r="T2345"/>
      <c r="U2345"/>
      <c r="V2345"/>
      <c r="W2345" t="s">
        <v>1958</v>
      </c>
      <c r="X2345" s="1">
        <v>64995</v>
      </c>
    </row>
    <row r="2346" spans="1:24">
      <c r="A2346" t="s">
        <v>2813</v>
      </c>
      <c r="B2346" t="s">
        <v>2846</v>
      </c>
      <c r="C2346" t="s">
        <v>2893</v>
      </c>
      <c r="D2346" t="s">
        <v>2113</v>
      </c>
      <c r="E2346" t="s">
        <v>3132</v>
      </c>
      <c r="F2346" t="s">
        <v>3231</v>
      </c>
      <c r="G2346" t="s">
        <v>3238</v>
      </c>
      <c r="H2346">
        <v>123731</v>
      </c>
      <c r="I2346" t="s">
        <v>3255</v>
      </c>
      <c r="J2346" s="1">
        <v>44176</v>
      </c>
      <c r="K2346" s="1">
        <v>44176</v>
      </c>
      <c r="L2346">
        <v>42042082680000</v>
      </c>
      <c r="M2346" t="s">
        <v>3863</v>
      </c>
      <c r="N2346" s="1">
        <v>44196</v>
      </c>
      <c r="O2346" t="str">
        <f t="shared" si="75"/>
        <v>정상</v>
      </c>
      <c r="P2346" t="str">
        <f t="shared" si="76"/>
        <v>엠피송내</v>
      </c>
      <c r="Q2346" t="s">
        <v>1954</v>
      </c>
      <c r="R2346"/>
      <c r="S2346"/>
      <c r="T2346"/>
      <c r="U2346"/>
      <c r="V2346"/>
      <c r="W2346" t="s">
        <v>3870</v>
      </c>
      <c r="X2346"/>
    </row>
    <row r="2347" spans="1:24">
      <c r="A2347" t="s">
        <v>2819</v>
      </c>
      <c r="B2347" t="s">
        <v>2848</v>
      </c>
      <c r="C2347" t="s">
        <v>2237</v>
      </c>
      <c r="D2347" t="s">
        <v>2061</v>
      </c>
      <c r="E2347" t="s">
        <v>2623</v>
      </c>
      <c r="F2347" t="s">
        <v>3231</v>
      </c>
      <c r="G2347" t="s">
        <v>3238</v>
      </c>
      <c r="H2347">
        <v>179428</v>
      </c>
      <c r="I2347" t="s">
        <v>3255</v>
      </c>
      <c r="J2347" s="1">
        <v>44176</v>
      </c>
      <c r="K2347" s="1">
        <v>44176</v>
      </c>
      <c r="L2347">
        <v>42042099110000</v>
      </c>
      <c r="M2347" t="s">
        <v>3863</v>
      </c>
      <c r="N2347" s="1">
        <v>44196</v>
      </c>
      <c r="O2347" t="str">
        <f t="shared" si="75"/>
        <v>정상</v>
      </c>
      <c r="P2347" t="str">
        <f t="shared" si="76"/>
        <v>엠피의정부</v>
      </c>
      <c r="Q2347" t="s">
        <v>1954</v>
      </c>
      <c r="R2347"/>
      <c r="S2347"/>
      <c r="T2347"/>
      <c r="U2347"/>
      <c r="V2347"/>
      <c r="W2347" t="s">
        <v>3870</v>
      </c>
      <c r="X2347"/>
    </row>
    <row r="2348" spans="1:24">
      <c r="A2348" t="s">
        <v>2819</v>
      </c>
      <c r="B2348" t="s">
        <v>2848</v>
      </c>
      <c r="C2348" t="s">
        <v>2939</v>
      </c>
      <c r="D2348" t="s">
        <v>1995</v>
      </c>
      <c r="E2348" t="s">
        <v>2623</v>
      </c>
      <c r="F2348" t="s">
        <v>3232</v>
      </c>
      <c r="G2348" t="s">
        <v>3238</v>
      </c>
      <c r="H2348">
        <v>42870</v>
      </c>
      <c r="I2348" t="s">
        <v>3255</v>
      </c>
      <c r="J2348" s="1">
        <v>44176</v>
      </c>
      <c r="K2348" s="1">
        <v>44176</v>
      </c>
      <c r="L2348">
        <v>42042077820000</v>
      </c>
      <c r="M2348" t="s">
        <v>3866</v>
      </c>
      <c r="N2348" s="1">
        <v>44196</v>
      </c>
      <c r="O2348" t="str">
        <f t="shared" si="75"/>
        <v>정상</v>
      </c>
      <c r="P2348" t="str">
        <f t="shared" si="76"/>
        <v>엠피의정부</v>
      </c>
      <c r="Q2348" t="s">
        <v>1954</v>
      </c>
      <c r="R2348"/>
      <c r="S2348"/>
      <c r="T2348"/>
      <c r="U2348"/>
      <c r="V2348"/>
      <c r="W2348" t="s">
        <v>1960</v>
      </c>
      <c r="X2348"/>
    </row>
    <row r="2349" spans="1:24">
      <c r="A2349" t="s">
        <v>2818</v>
      </c>
      <c r="B2349" t="s">
        <v>2857</v>
      </c>
      <c r="C2349" t="s">
        <v>2891</v>
      </c>
      <c r="D2349" t="s">
        <v>3045</v>
      </c>
      <c r="E2349" t="s">
        <v>2639</v>
      </c>
      <c r="F2349" t="s">
        <v>3234</v>
      </c>
      <c r="G2349" t="s">
        <v>3241</v>
      </c>
      <c r="H2349">
        <v>107577</v>
      </c>
      <c r="I2349" t="s">
        <v>3255</v>
      </c>
      <c r="J2349" s="1">
        <v>44176</v>
      </c>
      <c r="K2349" s="1">
        <v>44176</v>
      </c>
      <c r="L2349">
        <v>42042083570000</v>
      </c>
      <c r="M2349" t="s">
        <v>3864</v>
      </c>
      <c r="N2349" s="1">
        <v>44196</v>
      </c>
      <c r="O2349" t="str">
        <f t="shared" si="75"/>
        <v>정상</v>
      </c>
      <c r="P2349" t="str">
        <f t="shared" si="76"/>
        <v>엠피성공</v>
      </c>
      <c r="Q2349" t="s">
        <v>1954</v>
      </c>
      <c r="R2349"/>
      <c r="S2349"/>
      <c r="T2349"/>
      <c r="U2349"/>
      <c r="V2349"/>
      <c r="W2349" t="s">
        <v>3870</v>
      </c>
      <c r="X2349"/>
    </row>
    <row r="2350" spans="1:24">
      <c r="A2350" t="s">
        <v>2831</v>
      </c>
      <c r="B2350" t="s">
        <v>2857</v>
      </c>
      <c r="C2350" t="s">
        <v>2242</v>
      </c>
      <c r="D2350" t="s">
        <v>1002</v>
      </c>
      <c r="E2350" t="s">
        <v>2546</v>
      </c>
      <c r="F2350" t="s">
        <v>3230</v>
      </c>
      <c r="G2350" t="s">
        <v>3239</v>
      </c>
      <c r="H2350">
        <v>15413</v>
      </c>
      <c r="I2350" t="s">
        <v>3255</v>
      </c>
      <c r="J2350" s="1">
        <v>44176</v>
      </c>
      <c r="K2350" s="1">
        <v>44176</v>
      </c>
      <c r="L2350">
        <v>42042083530000</v>
      </c>
      <c r="M2350" t="s">
        <v>3863</v>
      </c>
      <c r="N2350" s="1">
        <v>44196</v>
      </c>
      <c r="O2350" t="str">
        <f t="shared" si="75"/>
        <v>정상</v>
      </c>
      <c r="P2350" t="str">
        <f t="shared" si="76"/>
        <v>엠피성공</v>
      </c>
      <c r="Q2350" t="s">
        <v>1954</v>
      </c>
      <c r="R2350"/>
      <c r="S2350"/>
      <c r="T2350"/>
      <c r="U2350"/>
      <c r="V2350"/>
      <c r="W2350" t="s">
        <v>1958</v>
      </c>
      <c r="X2350"/>
    </row>
    <row r="2351" spans="1:24">
      <c r="A2351" t="s">
        <v>2818</v>
      </c>
      <c r="B2351" t="s">
        <v>2857</v>
      </c>
      <c r="C2351" t="s">
        <v>2242</v>
      </c>
      <c r="D2351" t="s">
        <v>1002</v>
      </c>
      <c r="E2351" t="s">
        <v>2546</v>
      </c>
      <c r="F2351" t="s">
        <v>3230</v>
      </c>
      <c r="G2351" t="s">
        <v>3240</v>
      </c>
      <c r="H2351">
        <v>28580</v>
      </c>
      <c r="I2351" t="s">
        <v>3255</v>
      </c>
      <c r="J2351" s="1">
        <v>44176</v>
      </c>
      <c r="K2351" s="1">
        <v>44176</v>
      </c>
      <c r="L2351">
        <v>42042083430000</v>
      </c>
      <c r="M2351" t="s">
        <v>3863</v>
      </c>
      <c r="N2351" s="1">
        <v>44196</v>
      </c>
      <c r="O2351" t="str">
        <f t="shared" si="75"/>
        <v>정상</v>
      </c>
      <c r="P2351" t="str">
        <f t="shared" si="76"/>
        <v>엠피성공</v>
      </c>
      <c r="Q2351" t="s">
        <v>1954</v>
      </c>
      <c r="R2351"/>
      <c r="S2351"/>
      <c r="T2351"/>
      <c r="U2351"/>
      <c r="V2351"/>
      <c r="W2351" t="s">
        <v>1958</v>
      </c>
      <c r="X2351"/>
    </row>
    <row r="2352" spans="1:24">
      <c r="A2352" t="s">
        <v>2818</v>
      </c>
      <c r="B2352" t="s">
        <v>2854</v>
      </c>
      <c r="C2352" t="s">
        <v>2912</v>
      </c>
      <c r="D2352" t="s">
        <v>2104</v>
      </c>
      <c r="E2352" t="s">
        <v>2623</v>
      </c>
      <c r="F2352" t="s">
        <v>3233</v>
      </c>
      <c r="G2352" t="s">
        <v>3238</v>
      </c>
      <c r="H2352">
        <v>54000</v>
      </c>
      <c r="I2352" t="s">
        <v>3255</v>
      </c>
      <c r="J2352" s="1">
        <v>44176</v>
      </c>
      <c r="K2352" s="1">
        <v>44176</v>
      </c>
      <c r="L2352">
        <v>42042100850000</v>
      </c>
      <c r="M2352" t="s">
        <v>3863</v>
      </c>
      <c r="N2352" s="1">
        <v>44196</v>
      </c>
      <c r="O2352" t="str">
        <f t="shared" si="75"/>
        <v>정상</v>
      </c>
      <c r="P2352" t="str">
        <f t="shared" si="76"/>
        <v>엠피성공</v>
      </c>
      <c r="Q2352" t="s">
        <v>1954</v>
      </c>
      <c r="R2352"/>
      <c r="S2352"/>
      <c r="T2352"/>
      <c r="U2352"/>
      <c r="V2352"/>
      <c r="W2352" t="s">
        <v>1958</v>
      </c>
      <c r="X2352"/>
    </row>
    <row r="2353" spans="1:24">
      <c r="A2353" t="s">
        <v>2831</v>
      </c>
      <c r="B2353" t="s">
        <v>2874</v>
      </c>
      <c r="C2353" t="s">
        <v>2935</v>
      </c>
      <c r="D2353" t="s">
        <v>2104</v>
      </c>
      <c r="E2353" t="s">
        <v>3212</v>
      </c>
      <c r="F2353" t="s">
        <v>3235</v>
      </c>
      <c r="G2353" t="s">
        <v>3239</v>
      </c>
      <c r="H2353">
        <v>14780</v>
      </c>
      <c r="I2353" t="s">
        <v>3255</v>
      </c>
      <c r="J2353" s="1">
        <v>44176</v>
      </c>
      <c r="K2353" s="1">
        <v>44176</v>
      </c>
      <c r="L2353">
        <v>42042100730000</v>
      </c>
      <c r="M2353" t="s">
        <v>3864</v>
      </c>
      <c r="N2353" s="1">
        <v>44196</v>
      </c>
      <c r="O2353" t="str">
        <f t="shared" si="75"/>
        <v>정상</v>
      </c>
      <c r="P2353" t="str">
        <f t="shared" si="76"/>
        <v>엠피성공</v>
      </c>
      <c r="Q2353" t="s">
        <v>1954</v>
      </c>
      <c r="R2353"/>
      <c r="S2353"/>
      <c r="T2353"/>
      <c r="U2353"/>
      <c r="V2353"/>
      <c r="W2353" t="s">
        <v>1958</v>
      </c>
      <c r="X2353"/>
    </row>
    <row r="2354" spans="1:24">
      <c r="A2354" t="s">
        <v>615</v>
      </c>
      <c r="B2354"/>
      <c r="C2354"/>
      <c r="D2354" t="s">
        <v>2067</v>
      </c>
      <c r="E2354" t="s">
        <v>2623</v>
      </c>
      <c r="F2354" t="s">
        <v>3231</v>
      </c>
      <c r="G2354" t="s">
        <v>3238</v>
      </c>
      <c r="H2354">
        <v>142056</v>
      </c>
      <c r="I2354" t="s">
        <v>3255</v>
      </c>
      <c r="J2354" s="1">
        <v>44176</v>
      </c>
      <c r="K2354" s="1">
        <v>44176</v>
      </c>
      <c r="L2354">
        <v>42042076230000</v>
      </c>
      <c r="M2354" t="s">
        <v>3865</v>
      </c>
      <c r="N2354" s="1">
        <v>44196</v>
      </c>
      <c r="O2354" t="str">
        <f t="shared" si="75"/>
        <v>정상</v>
      </c>
      <c r="P2354" t="s">
        <v>6837</v>
      </c>
      <c r="Q2354" t="s">
        <v>1954</v>
      </c>
      <c r="R2354"/>
      <c r="S2354"/>
      <c r="T2354"/>
      <c r="U2354"/>
      <c r="V2354"/>
      <c r="W2354" t="s">
        <v>1958</v>
      </c>
      <c r="X2354"/>
    </row>
    <row r="2355" spans="1:24">
      <c r="A2355" t="s">
        <v>615</v>
      </c>
      <c r="B2355"/>
      <c r="C2355"/>
      <c r="D2355" t="s">
        <v>2067</v>
      </c>
      <c r="E2355" t="s">
        <v>2623</v>
      </c>
      <c r="F2355" t="s">
        <v>3231</v>
      </c>
      <c r="G2355" t="s">
        <v>3238</v>
      </c>
      <c r="H2355">
        <v>133827</v>
      </c>
      <c r="I2355" t="s">
        <v>3255</v>
      </c>
      <c r="J2355" s="1">
        <v>44176</v>
      </c>
      <c r="K2355" s="1">
        <v>44176</v>
      </c>
      <c r="L2355">
        <v>42042077470000</v>
      </c>
      <c r="M2355" t="s">
        <v>3867</v>
      </c>
      <c r="N2355" s="1">
        <v>44196</v>
      </c>
      <c r="O2355" t="str">
        <f t="shared" si="75"/>
        <v>정상</v>
      </c>
      <c r="P2355" t="s">
        <v>6821</v>
      </c>
      <c r="Q2355" t="s">
        <v>1954</v>
      </c>
      <c r="R2355"/>
      <c r="S2355"/>
      <c r="T2355"/>
      <c r="U2355"/>
      <c r="V2355"/>
      <c r="W2355" t="s">
        <v>1960</v>
      </c>
      <c r="X2355"/>
    </row>
    <row r="2356" spans="1:24">
      <c r="A2356" t="s">
        <v>2821</v>
      </c>
      <c r="B2356" t="s">
        <v>2860</v>
      </c>
      <c r="C2356" t="s">
        <v>2239</v>
      </c>
      <c r="D2356" t="s">
        <v>3028</v>
      </c>
      <c r="E2356" t="s">
        <v>3132</v>
      </c>
      <c r="F2356" t="s">
        <v>3230</v>
      </c>
      <c r="G2356" t="s">
        <v>3240</v>
      </c>
      <c r="H2356">
        <v>94938</v>
      </c>
      <c r="I2356" t="s">
        <v>3255</v>
      </c>
      <c r="J2356" s="1">
        <v>44176</v>
      </c>
      <c r="K2356" s="1">
        <v>44176</v>
      </c>
      <c r="L2356">
        <v>42042093580000</v>
      </c>
      <c r="M2356" t="s">
        <v>3863</v>
      </c>
      <c r="N2356" s="1">
        <v>44196</v>
      </c>
      <c r="O2356" t="str">
        <f t="shared" si="75"/>
        <v>정상</v>
      </c>
      <c r="P2356" t="str">
        <f t="shared" si="76"/>
        <v>엠피가온</v>
      </c>
      <c r="Q2356" t="s">
        <v>1954</v>
      </c>
      <c r="R2356"/>
      <c r="S2356"/>
      <c r="T2356"/>
      <c r="U2356"/>
      <c r="V2356"/>
      <c r="W2356" t="s">
        <v>1958</v>
      </c>
      <c r="X2356"/>
    </row>
    <row r="2357" spans="1:24">
      <c r="A2357" t="s">
        <v>2830</v>
      </c>
      <c r="B2357" t="s">
        <v>2847</v>
      </c>
      <c r="C2357"/>
      <c r="D2357" t="s">
        <v>3093</v>
      </c>
      <c r="E2357" t="s">
        <v>2619</v>
      </c>
      <c r="F2357" t="s">
        <v>3232</v>
      </c>
      <c r="G2357" t="s">
        <v>3238</v>
      </c>
      <c r="H2357">
        <v>14656</v>
      </c>
      <c r="I2357" t="s">
        <v>3255</v>
      </c>
      <c r="J2357" s="1">
        <v>44176</v>
      </c>
      <c r="K2357" s="1">
        <v>44176</v>
      </c>
      <c r="L2357">
        <v>42045565340000</v>
      </c>
      <c r="M2357" t="s">
        <v>3863</v>
      </c>
      <c r="N2357" s="1">
        <v>44196</v>
      </c>
      <c r="O2357" t="str">
        <f t="shared" si="75"/>
        <v>정상</v>
      </c>
      <c r="P2357" t="str">
        <f t="shared" si="76"/>
        <v>엠피상동</v>
      </c>
      <c r="Q2357" t="s">
        <v>1954</v>
      </c>
      <c r="R2357"/>
      <c r="S2357"/>
      <c r="T2357"/>
      <c r="U2357"/>
      <c r="V2357"/>
      <c r="W2357" t="s">
        <v>3870</v>
      </c>
      <c r="X2357" s="1">
        <v>47828</v>
      </c>
    </row>
    <row r="2358" spans="1:24">
      <c r="A2358" t="s">
        <v>2830</v>
      </c>
      <c r="B2358" t="s">
        <v>2847</v>
      </c>
      <c r="C2358" t="s">
        <v>2353</v>
      </c>
      <c r="D2358" t="s">
        <v>2112</v>
      </c>
      <c r="E2358" t="s">
        <v>3213</v>
      </c>
      <c r="F2358" t="s">
        <v>3231</v>
      </c>
      <c r="G2358" t="s">
        <v>3241</v>
      </c>
      <c r="H2358">
        <v>34723</v>
      </c>
      <c r="I2358" t="s">
        <v>3255</v>
      </c>
      <c r="J2358" s="1">
        <v>44176</v>
      </c>
      <c r="K2358" s="1">
        <v>44176</v>
      </c>
      <c r="L2358">
        <v>42045567410000</v>
      </c>
      <c r="M2358" t="s">
        <v>3863</v>
      </c>
      <c r="N2358" s="1">
        <v>44196</v>
      </c>
      <c r="O2358" t="str">
        <f t="shared" si="75"/>
        <v>정상</v>
      </c>
      <c r="P2358" t="str">
        <f t="shared" si="76"/>
        <v>엠피상동</v>
      </c>
      <c r="Q2358" t="s">
        <v>1954</v>
      </c>
      <c r="R2358"/>
      <c r="S2358"/>
      <c r="T2358"/>
      <c r="U2358"/>
      <c r="V2358"/>
      <c r="W2358" t="s">
        <v>1958</v>
      </c>
      <c r="X2358" s="1">
        <v>47828</v>
      </c>
    </row>
    <row r="2359" spans="1:24">
      <c r="A2359" t="s">
        <v>2812</v>
      </c>
      <c r="B2359" t="s">
        <v>2847</v>
      </c>
      <c r="C2359" t="s">
        <v>2353</v>
      </c>
      <c r="D2359" t="s">
        <v>3041</v>
      </c>
      <c r="E2359" t="s">
        <v>2591</v>
      </c>
      <c r="F2359" t="s">
        <v>3233</v>
      </c>
      <c r="G2359" t="s">
        <v>3238</v>
      </c>
      <c r="H2359">
        <v>50501</v>
      </c>
      <c r="I2359" t="s">
        <v>3255</v>
      </c>
      <c r="J2359" s="1">
        <v>44176</v>
      </c>
      <c r="K2359" s="1">
        <v>44176</v>
      </c>
      <c r="L2359">
        <v>42045571650000</v>
      </c>
      <c r="M2359" t="s">
        <v>3864</v>
      </c>
      <c r="N2359" s="1">
        <v>44196</v>
      </c>
      <c r="O2359" t="str">
        <f t="shared" si="75"/>
        <v>정상</v>
      </c>
      <c r="P2359" t="str">
        <f t="shared" si="76"/>
        <v>엠피상동</v>
      </c>
      <c r="Q2359" t="s">
        <v>1954</v>
      </c>
      <c r="R2359"/>
      <c r="S2359"/>
      <c r="T2359"/>
      <c r="U2359"/>
      <c r="V2359"/>
      <c r="W2359" t="s">
        <v>3870</v>
      </c>
      <c r="X2359" s="1">
        <v>47828</v>
      </c>
    </row>
    <row r="2360" spans="1:24">
      <c r="A2360" t="s">
        <v>2819</v>
      </c>
      <c r="B2360" t="s">
        <v>2848</v>
      </c>
      <c r="C2360" t="s">
        <v>2237</v>
      </c>
      <c r="D2360" t="s">
        <v>3055</v>
      </c>
      <c r="E2360" t="s">
        <v>2644</v>
      </c>
      <c r="F2360" t="s">
        <v>3231</v>
      </c>
      <c r="G2360" t="s">
        <v>3238</v>
      </c>
      <c r="H2360">
        <v>50000</v>
      </c>
      <c r="I2360" t="s">
        <v>3255</v>
      </c>
      <c r="J2360" s="1">
        <v>44176</v>
      </c>
      <c r="K2360" s="1">
        <v>44176</v>
      </c>
      <c r="L2360">
        <v>52034188240000</v>
      </c>
      <c r="M2360" t="s">
        <v>3865</v>
      </c>
      <c r="N2360" s="1">
        <v>44196</v>
      </c>
      <c r="O2360" t="str">
        <f t="shared" si="75"/>
        <v>정상</v>
      </c>
      <c r="P2360" t="str">
        <f t="shared" si="76"/>
        <v>엠피의정부</v>
      </c>
      <c r="Q2360" t="s">
        <v>1954</v>
      </c>
      <c r="R2360"/>
      <c r="S2360"/>
      <c r="T2360"/>
      <c r="U2360"/>
      <c r="V2360"/>
      <c r="W2360" t="s">
        <v>1960</v>
      </c>
      <c r="X2360" s="1">
        <v>46002</v>
      </c>
    </row>
    <row r="2361" spans="1:24">
      <c r="A2361" t="s">
        <v>2818</v>
      </c>
      <c r="B2361"/>
      <c r="C2361"/>
      <c r="D2361" t="s">
        <v>2249</v>
      </c>
      <c r="E2361" t="s">
        <v>3128</v>
      </c>
      <c r="F2361" t="s">
        <v>3235</v>
      </c>
      <c r="G2361" t="s">
        <v>3238</v>
      </c>
      <c r="H2361">
        <v>37142</v>
      </c>
      <c r="I2361" t="s">
        <v>3255</v>
      </c>
      <c r="J2361" s="1">
        <v>44176</v>
      </c>
      <c r="K2361" s="1">
        <v>44176</v>
      </c>
      <c r="L2361">
        <v>52034209510000</v>
      </c>
      <c r="M2361" t="s">
        <v>3863</v>
      </c>
      <c r="N2361" s="1">
        <v>44196</v>
      </c>
      <c r="O2361" t="str">
        <f t="shared" si="75"/>
        <v>정상</v>
      </c>
      <c r="P2361" t="str">
        <f t="shared" si="76"/>
        <v>엠피성공</v>
      </c>
      <c r="Q2361" t="s">
        <v>1954</v>
      </c>
      <c r="R2361"/>
      <c r="S2361"/>
      <c r="T2361"/>
      <c r="U2361"/>
      <c r="V2361"/>
      <c r="W2361" t="s">
        <v>1960</v>
      </c>
      <c r="X2361" s="1">
        <v>51481</v>
      </c>
    </row>
    <row r="2362" spans="1:24">
      <c r="A2362" t="s">
        <v>2814</v>
      </c>
      <c r="B2362" t="s">
        <v>2861</v>
      </c>
      <c r="C2362" t="s">
        <v>2889</v>
      </c>
      <c r="D2362" t="s">
        <v>2999</v>
      </c>
      <c r="E2362" t="s">
        <v>2588</v>
      </c>
      <c r="F2362" t="s">
        <v>3233</v>
      </c>
      <c r="G2362" t="s">
        <v>3239</v>
      </c>
      <c r="H2362">
        <v>40494</v>
      </c>
      <c r="I2362" t="s">
        <v>3255</v>
      </c>
      <c r="J2362" s="1">
        <v>44176</v>
      </c>
      <c r="K2362" s="1">
        <v>44176</v>
      </c>
      <c r="L2362">
        <v>52034273940000</v>
      </c>
      <c r="M2362" t="s">
        <v>3863</v>
      </c>
      <c r="N2362" s="1">
        <v>44196</v>
      </c>
      <c r="O2362" t="str">
        <f t="shared" ref="O2362:O2425" si="77" xml:space="preserve"> IF(K2362&gt;N2362,W2362,I2362)</f>
        <v>정상</v>
      </c>
      <c r="P2362" t="str">
        <f t="shared" si="76"/>
        <v>엠피의정부</v>
      </c>
      <c r="Q2362" t="s">
        <v>1954</v>
      </c>
      <c r="R2362"/>
      <c r="S2362"/>
      <c r="T2362"/>
      <c r="U2362"/>
      <c r="V2362"/>
      <c r="W2362" t="s">
        <v>1958</v>
      </c>
      <c r="X2362" s="1">
        <v>44541</v>
      </c>
    </row>
    <row r="2363" spans="1:24">
      <c r="A2363" t="s">
        <v>2810</v>
      </c>
      <c r="B2363" t="s">
        <v>2862</v>
      </c>
      <c r="C2363" t="s">
        <v>2364</v>
      </c>
      <c r="D2363" t="s">
        <v>2972</v>
      </c>
      <c r="E2363" t="s">
        <v>3214</v>
      </c>
      <c r="F2363" t="s">
        <v>3231</v>
      </c>
      <c r="G2363" t="s">
        <v>3241</v>
      </c>
      <c r="H2363">
        <v>35100</v>
      </c>
      <c r="I2363" t="s">
        <v>3257</v>
      </c>
      <c r="J2363" s="1">
        <v>44176</v>
      </c>
      <c r="K2363" s="1">
        <v>44203</v>
      </c>
      <c r="L2363">
        <v>20200532213</v>
      </c>
      <c r="M2363" t="s">
        <v>3865</v>
      </c>
      <c r="N2363" s="1">
        <v>44196</v>
      </c>
      <c r="O2363" t="str">
        <f t="shared" si="77"/>
        <v>정상2</v>
      </c>
      <c r="P2363" t="str">
        <f t="shared" si="76"/>
        <v>엠피송내</v>
      </c>
      <c r="Q2363" t="s">
        <v>1954</v>
      </c>
      <c r="R2363"/>
      <c r="S2363"/>
      <c r="T2363"/>
      <c r="U2363"/>
      <c r="V2363"/>
      <c r="W2363" t="s">
        <v>3870</v>
      </c>
      <c r="X2363" s="1">
        <v>54037</v>
      </c>
    </row>
    <row r="2364" spans="1:24">
      <c r="A2364" t="s">
        <v>2832</v>
      </c>
      <c r="B2364"/>
      <c r="C2364"/>
      <c r="D2364" t="s">
        <v>3094</v>
      </c>
      <c r="E2364" t="s">
        <v>2523</v>
      </c>
      <c r="F2364" t="s">
        <v>2177</v>
      </c>
      <c r="G2364" t="s">
        <v>3244</v>
      </c>
      <c r="H2364">
        <v>70000</v>
      </c>
      <c r="I2364" t="s">
        <v>3255</v>
      </c>
      <c r="J2364" s="1">
        <v>44175</v>
      </c>
      <c r="K2364" s="1">
        <v>44175</v>
      </c>
      <c r="L2364" t="s">
        <v>3630</v>
      </c>
      <c r="M2364" t="s">
        <v>3863</v>
      </c>
      <c r="N2364" s="1">
        <v>44196</v>
      </c>
      <c r="O2364" t="str">
        <f t="shared" si="77"/>
        <v>정상</v>
      </c>
      <c r="P2364" t="str">
        <f t="shared" si="76"/>
        <v>엠피제이엔제이</v>
      </c>
      <c r="Q2364" t="s">
        <v>1954</v>
      </c>
      <c r="R2364"/>
      <c r="S2364"/>
      <c r="T2364"/>
      <c r="U2364"/>
      <c r="V2364"/>
      <c r="W2364" t="s">
        <v>1958</v>
      </c>
      <c r="X2364" s="1">
        <v>55132</v>
      </c>
    </row>
    <row r="2365" spans="1:24">
      <c r="A2365" t="s">
        <v>2838</v>
      </c>
      <c r="B2365"/>
      <c r="C2365"/>
      <c r="D2365" t="s">
        <v>3094</v>
      </c>
      <c r="E2365" t="s">
        <v>2523</v>
      </c>
      <c r="F2365" t="s">
        <v>3234</v>
      </c>
      <c r="G2365" t="s">
        <v>3241</v>
      </c>
      <c r="H2365">
        <v>62000</v>
      </c>
      <c r="I2365" t="s">
        <v>3255</v>
      </c>
      <c r="J2365" s="1">
        <v>44175</v>
      </c>
      <c r="K2365" s="1">
        <v>44175</v>
      </c>
      <c r="L2365" t="s">
        <v>3631</v>
      </c>
      <c r="M2365" t="s">
        <v>3867</v>
      </c>
      <c r="N2365" s="1">
        <v>44196</v>
      </c>
      <c r="O2365" t="str">
        <f t="shared" si="77"/>
        <v>정상</v>
      </c>
      <c r="P2365" t="str">
        <f t="shared" si="76"/>
        <v>엠피제이엔제이</v>
      </c>
      <c r="Q2365" t="s">
        <v>1954</v>
      </c>
      <c r="R2365"/>
      <c r="S2365"/>
      <c r="T2365"/>
      <c r="U2365"/>
      <c r="V2365"/>
      <c r="W2365" t="s">
        <v>1958</v>
      </c>
      <c r="X2365" s="1">
        <v>55132</v>
      </c>
    </row>
    <row r="2366" spans="1:24">
      <c r="A2366" t="s">
        <v>984</v>
      </c>
      <c r="B2366" t="s">
        <v>2865</v>
      </c>
      <c r="C2366" t="s">
        <v>2952</v>
      </c>
      <c r="D2366" t="s">
        <v>3053</v>
      </c>
      <c r="E2366" t="s">
        <v>2522</v>
      </c>
      <c r="F2366" t="s">
        <v>3237</v>
      </c>
      <c r="G2366" t="s">
        <v>3238</v>
      </c>
      <c r="H2366">
        <v>30400</v>
      </c>
      <c r="I2366" t="s">
        <v>3255</v>
      </c>
      <c r="J2366" s="1">
        <v>44175</v>
      </c>
      <c r="K2366" s="1">
        <v>44175</v>
      </c>
      <c r="L2366" t="s">
        <v>3632</v>
      </c>
      <c r="M2366" t="s">
        <v>3863</v>
      </c>
      <c r="N2366" s="1">
        <v>44196</v>
      </c>
      <c r="O2366" t="str">
        <f t="shared" si="77"/>
        <v>정상</v>
      </c>
      <c r="P2366" t="s">
        <v>6834</v>
      </c>
      <c r="Q2366" t="s">
        <v>1954</v>
      </c>
      <c r="R2366"/>
      <c r="S2366"/>
      <c r="T2366"/>
      <c r="U2366"/>
      <c r="V2366"/>
      <c r="W2366" t="s">
        <v>1958</v>
      </c>
      <c r="X2366" s="1">
        <v>71934</v>
      </c>
    </row>
    <row r="2367" spans="1:24">
      <c r="A2367" t="s">
        <v>2830</v>
      </c>
      <c r="B2367" t="s">
        <v>2847</v>
      </c>
      <c r="C2367" t="s">
        <v>2929</v>
      </c>
      <c r="D2367" t="s">
        <v>2030</v>
      </c>
      <c r="E2367" t="s">
        <v>2577</v>
      </c>
      <c r="F2367" t="s">
        <v>3231</v>
      </c>
      <c r="G2367" t="s">
        <v>3238</v>
      </c>
      <c r="H2367">
        <v>100120</v>
      </c>
      <c r="I2367" t="s">
        <v>3255</v>
      </c>
      <c r="J2367" s="1">
        <v>44175</v>
      </c>
      <c r="K2367" s="1">
        <v>44175</v>
      </c>
      <c r="L2367" t="s">
        <v>3633</v>
      </c>
      <c r="M2367" t="s">
        <v>3863</v>
      </c>
      <c r="N2367" s="1">
        <v>44196</v>
      </c>
      <c r="O2367" t="str">
        <f t="shared" si="77"/>
        <v>정상</v>
      </c>
      <c r="P2367" t="str">
        <f t="shared" si="76"/>
        <v>엠피상동</v>
      </c>
      <c r="Q2367" t="s">
        <v>1954</v>
      </c>
      <c r="R2367"/>
      <c r="S2367"/>
      <c r="T2367"/>
      <c r="U2367"/>
      <c r="V2367"/>
      <c r="W2367" t="s">
        <v>1958</v>
      </c>
      <c r="X2367" s="1">
        <v>64629</v>
      </c>
    </row>
    <row r="2368" spans="1:24">
      <c r="A2368" t="s">
        <v>1969</v>
      </c>
      <c r="B2368" t="s">
        <v>2847</v>
      </c>
      <c r="C2368" t="s">
        <v>2926</v>
      </c>
      <c r="D2368" t="s">
        <v>3020</v>
      </c>
      <c r="E2368" t="s">
        <v>2523</v>
      </c>
      <c r="F2368" t="s">
        <v>2177</v>
      </c>
      <c r="G2368" t="s">
        <v>3238</v>
      </c>
      <c r="H2368">
        <v>99180</v>
      </c>
      <c r="I2368" t="s">
        <v>3256</v>
      </c>
      <c r="J2368" s="1">
        <v>44175</v>
      </c>
      <c r="K2368" s="1">
        <v>44175</v>
      </c>
      <c r="L2368" t="s">
        <v>3634</v>
      </c>
      <c r="M2368" t="s">
        <v>3863</v>
      </c>
      <c r="N2368" s="1">
        <v>44196</v>
      </c>
      <c r="O2368" t="str">
        <f t="shared" si="77"/>
        <v>철회</v>
      </c>
      <c r="P2368" t="str">
        <f t="shared" si="76"/>
        <v>엠피상동</v>
      </c>
      <c r="Q2368" t="s">
        <v>1954</v>
      </c>
      <c r="R2368"/>
      <c r="S2368"/>
      <c r="T2368"/>
      <c r="U2368"/>
      <c r="V2368"/>
      <c r="W2368" t="s">
        <v>1958</v>
      </c>
      <c r="X2368" s="1">
        <v>64629</v>
      </c>
    </row>
    <row r="2369" spans="1:24">
      <c r="A2369" t="s">
        <v>2830</v>
      </c>
      <c r="B2369" t="s">
        <v>2847</v>
      </c>
      <c r="C2369" t="s">
        <v>2926</v>
      </c>
      <c r="D2369" t="s">
        <v>2030</v>
      </c>
      <c r="E2369" t="s">
        <v>2522</v>
      </c>
      <c r="F2369" t="s">
        <v>3235</v>
      </c>
      <c r="G2369" t="s">
        <v>3238</v>
      </c>
      <c r="H2369">
        <v>201500</v>
      </c>
      <c r="I2369" t="s">
        <v>3255</v>
      </c>
      <c r="J2369" s="1">
        <v>44175</v>
      </c>
      <c r="K2369" s="1">
        <v>44175</v>
      </c>
      <c r="L2369" t="s">
        <v>3635</v>
      </c>
      <c r="M2369" t="s">
        <v>3865</v>
      </c>
      <c r="N2369" s="1">
        <v>44196</v>
      </c>
      <c r="O2369" t="str">
        <f t="shared" si="77"/>
        <v>정상</v>
      </c>
      <c r="P2369" t="str">
        <f t="shared" ref="P2369:P2432" si="78">A2369</f>
        <v>엠피상동</v>
      </c>
      <c r="Q2369" t="s">
        <v>1954</v>
      </c>
      <c r="R2369"/>
      <c r="S2369"/>
      <c r="T2369"/>
      <c r="U2369"/>
      <c r="V2369"/>
      <c r="W2369" t="s">
        <v>1960</v>
      </c>
      <c r="X2369" s="1">
        <v>51480</v>
      </c>
    </row>
    <row r="2370" spans="1:24">
      <c r="A2370" t="s">
        <v>2830</v>
      </c>
      <c r="B2370" t="s">
        <v>2847</v>
      </c>
      <c r="C2370" t="s">
        <v>2353</v>
      </c>
      <c r="D2370" t="s">
        <v>3040</v>
      </c>
      <c r="E2370" t="s">
        <v>2167</v>
      </c>
      <c r="F2370" t="s">
        <v>3233</v>
      </c>
      <c r="G2370" t="s">
        <v>3238</v>
      </c>
      <c r="H2370">
        <v>126000</v>
      </c>
      <c r="I2370" t="s">
        <v>3255</v>
      </c>
      <c r="J2370" s="1">
        <v>44175</v>
      </c>
      <c r="K2370" s="1">
        <v>44175</v>
      </c>
      <c r="L2370" t="s">
        <v>3636</v>
      </c>
      <c r="M2370" t="s">
        <v>3863</v>
      </c>
      <c r="N2370" s="1">
        <v>44196</v>
      </c>
      <c r="O2370" t="str">
        <f t="shared" si="77"/>
        <v>정상</v>
      </c>
      <c r="P2370" t="str">
        <f t="shared" si="78"/>
        <v>엠피상동</v>
      </c>
      <c r="Q2370" t="s">
        <v>1954</v>
      </c>
      <c r="R2370"/>
      <c r="S2370"/>
      <c r="T2370"/>
      <c r="U2370"/>
      <c r="V2370"/>
      <c r="W2370" t="s">
        <v>1958</v>
      </c>
      <c r="X2370" s="1">
        <v>51480</v>
      </c>
    </row>
    <row r="2371" spans="1:24">
      <c r="A2371" t="s">
        <v>2820</v>
      </c>
      <c r="B2371" t="s">
        <v>2859</v>
      </c>
      <c r="C2371" t="s">
        <v>2953</v>
      </c>
      <c r="D2371" t="s">
        <v>2049</v>
      </c>
      <c r="E2371" t="s">
        <v>3185</v>
      </c>
      <c r="F2371" t="s">
        <v>3231</v>
      </c>
      <c r="G2371" t="s">
        <v>3238</v>
      </c>
      <c r="H2371">
        <v>10600</v>
      </c>
      <c r="I2371" t="s">
        <v>3255</v>
      </c>
      <c r="J2371" s="1">
        <v>44175</v>
      </c>
      <c r="K2371" s="1">
        <v>44175</v>
      </c>
      <c r="L2371" t="s">
        <v>3637</v>
      </c>
      <c r="M2371" t="s">
        <v>3867</v>
      </c>
      <c r="N2371" s="1">
        <v>44196</v>
      </c>
      <c r="O2371" t="str">
        <f t="shared" si="77"/>
        <v>정상</v>
      </c>
      <c r="P2371" t="str">
        <f t="shared" si="78"/>
        <v>엠피조은</v>
      </c>
      <c r="Q2371" t="s">
        <v>1954</v>
      </c>
      <c r="R2371"/>
      <c r="S2371"/>
      <c r="T2371"/>
      <c r="U2371"/>
      <c r="V2371"/>
      <c r="W2371" t="s">
        <v>1960</v>
      </c>
      <c r="X2371" s="1">
        <v>51480</v>
      </c>
    </row>
    <row r="2372" spans="1:24">
      <c r="A2372" t="s">
        <v>2830</v>
      </c>
      <c r="B2372" t="s">
        <v>2847</v>
      </c>
      <c r="C2372" t="s">
        <v>2926</v>
      </c>
      <c r="D2372" t="s">
        <v>1006</v>
      </c>
      <c r="E2372" t="s">
        <v>2523</v>
      </c>
      <c r="F2372" t="s">
        <v>3234</v>
      </c>
      <c r="G2372" t="s">
        <v>3238</v>
      </c>
      <c r="H2372">
        <v>60200</v>
      </c>
      <c r="I2372" t="s">
        <v>3255</v>
      </c>
      <c r="J2372" s="1">
        <v>44175</v>
      </c>
      <c r="K2372" s="1">
        <v>44175</v>
      </c>
      <c r="L2372" t="s">
        <v>3638</v>
      </c>
      <c r="M2372" t="s">
        <v>3867</v>
      </c>
      <c r="N2372" s="1">
        <v>44196</v>
      </c>
      <c r="O2372" t="str">
        <f t="shared" si="77"/>
        <v>정상</v>
      </c>
      <c r="P2372" t="str">
        <f t="shared" si="78"/>
        <v>엠피상동</v>
      </c>
      <c r="Q2372" t="s">
        <v>1954</v>
      </c>
      <c r="R2372"/>
      <c r="S2372"/>
      <c r="T2372"/>
      <c r="U2372"/>
      <c r="V2372"/>
      <c r="W2372" t="s">
        <v>3870</v>
      </c>
      <c r="X2372" s="1">
        <v>51480</v>
      </c>
    </row>
    <row r="2373" spans="1:24">
      <c r="A2373" t="s">
        <v>2812</v>
      </c>
      <c r="B2373" t="s">
        <v>2847</v>
      </c>
      <c r="C2373" t="s">
        <v>2353</v>
      </c>
      <c r="D2373" t="s">
        <v>2112</v>
      </c>
      <c r="E2373" t="s">
        <v>2523</v>
      </c>
      <c r="F2373" t="s">
        <v>3233</v>
      </c>
      <c r="G2373" t="s">
        <v>3238</v>
      </c>
      <c r="H2373">
        <v>50000</v>
      </c>
      <c r="I2373" t="s">
        <v>3255</v>
      </c>
      <c r="J2373" s="1">
        <v>44175</v>
      </c>
      <c r="K2373" s="1">
        <v>44175</v>
      </c>
      <c r="L2373" t="s">
        <v>3639</v>
      </c>
      <c r="M2373" t="s">
        <v>3863</v>
      </c>
      <c r="N2373" s="1">
        <v>44196</v>
      </c>
      <c r="O2373" t="str">
        <f t="shared" si="77"/>
        <v>정상</v>
      </c>
      <c r="P2373" t="str">
        <f t="shared" si="78"/>
        <v>엠피상동</v>
      </c>
      <c r="Q2373" t="s">
        <v>1954</v>
      </c>
      <c r="R2373"/>
      <c r="S2373"/>
      <c r="T2373"/>
      <c r="U2373"/>
      <c r="V2373"/>
      <c r="W2373" t="s">
        <v>1958</v>
      </c>
      <c r="X2373" s="1">
        <v>51480</v>
      </c>
    </row>
    <row r="2374" spans="1:24">
      <c r="A2374" t="s">
        <v>2809</v>
      </c>
      <c r="B2374" t="s">
        <v>2845</v>
      </c>
      <c r="C2374" t="s">
        <v>2341</v>
      </c>
      <c r="D2374" t="s">
        <v>3007</v>
      </c>
      <c r="E2374" t="s">
        <v>2648</v>
      </c>
      <c r="F2374" t="s">
        <v>3233</v>
      </c>
      <c r="G2374" t="s">
        <v>3239</v>
      </c>
      <c r="H2374">
        <v>10730</v>
      </c>
      <c r="I2374" t="s">
        <v>3255</v>
      </c>
      <c r="J2374" s="1">
        <v>44175</v>
      </c>
      <c r="K2374" s="1">
        <v>44175</v>
      </c>
      <c r="L2374" t="s">
        <v>3640</v>
      </c>
      <c r="M2374" t="s">
        <v>3865</v>
      </c>
      <c r="N2374" s="1">
        <v>44196</v>
      </c>
      <c r="O2374" t="str">
        <f t="shared" si="77"/>
        <v>정상</v>
      </c>
      <c r="P2374" t="str">
        <f t="shared" si="78"/>
        <v>엠피피스토스</v>
      </c>
      <c r="Q2374" t="s">
        <v>1954</v>
      </c>
      <c r="R2374"/>
      <c r="S2374"/>
      <c r="T2374"/>
      <c r="U2374"/>
      <c r="V2374"/>
      <c r="W2374" t="s">
        <v>1958</v>
      </c>
      <c r="X2374" s="1">
        <v>49653</v>
      </c>
    </row>
    <row r="2375" spans="1:24">
      <c r="A2375" t="s">
        <v>2817</v>
      </c>
      <c r="B2375" t="s">
        <v>2850</v>
      </c>
      <c r="C2375" t="s">
        <v>2347</v>
      </c>
      <c r="D2375" t="s">
        <v>2037</v>
      </c>
      <c r="E2375" t="s">
        <v>2641</v>
      </c>
      <c r="F2375" t="s">
        <v>3231</v>
      </c>
      <c r="G2375" t="s">
        <v>3238</v>
      </c>
      <c r="H2375">
        <v>57400</v>
      </c>
      <c r="I2375" t="s">
        <v>3255</v>
      </c>
      <c r="J2375" s="1">
        <v>44175</v>
      </c>
      <c r="K2375" s="1">
        <v>44175</v>
      </c>
      <c r="L2375" t="s">
        <v>3641</v>
      </c>
      <c r="M2375" t="s">
        <v>3863</v>
      </c>
      <c r="N2375" s="1">
        <v>44196</v>
      </c>
      <c r="O2375" t="str">
        <f t="shared" si="77"/>
        <v>정상</v>
      </c>
      <c r="P2375" t="s">
        <v>6821</v>
      </c>
      <c r="Q2375" t="s">
        <v>1954</v>
      </c>
      <c r="R2375"/>
      <c r="S2375"/>
      <c r="T2375"/>
      <c r="U2375"/>
      <c r="V2375"/>
      <c r="W2375" t="s">
        <v>1958</v>
      </c>
      <c r="X2375" s="1">
        <v>51480</v>
      </c>
    </row>
    <row r="2376" spans="1:24">
      <c r="A2376" t="s">
        <v>2836</v>
      </c>
      <c r="B2376" t="s">
        <v>2858</v>
      </c>
      <c r="C2376" t="s">
        <v>2954</v>
      </c>
      <c r="D2376" t="s">
        <v>2384</v>
      </c>
      <c r="E2376" t="s">
        <v>2522</v>
      </c>
      <c r="F2376" t="s">
        <v>3233</v>
      </c>
      <c r="G2376" t="s">
        <v>3238</v>
      </c>
      <c r="H2376">
        <v>116000</v>
      </c>
      <c r="I2376" t="s">
        <v>3255</v>
      </c>
      <c r="J2376" s="1">
        <v>44175</v>
      </c>
      <c r="K2376" s="1">
        <v>44175</v>
      </c>
      <c r="L2376" t="s">
        <v>3642</v>
      </c>
      <c r="M2376" t="s">
        <v>3865</v>
      </c>
      <c r="N2376" s="1">
        <v>44196</v>
      </c>
      <c r="O2376" t="str">
        <f t="shared" si="77"/>
        <v>정상</v>
      </c>
      <c r="P2376" t="str">
        <f t="shared" si="78"/>
        <v>엠피경기</v>
      </c>
      <c r="Q2376" t="s">
        <v>1954</v>
      </c>
      <c r="R2376"/>
      <c r="S2376"/>
      <c r="T2376"/>
      <c r="U2376"/>
      <c r="V2376"/>
      <c r="W2376" t="s">
        <v>1958</v>
      </c>
      <c r="X2376" s="1">
        <v>70838</v>
      </c>
    </row>
    <row r="2377" spans="1:24">
      <c r="A2377" t="s">
        <v>2820</v>
      </c>
      <c r="B2377" t="s">
        <v>2859</v>
      </c>
      <c r="C2377" t="s">
        <v>2229</v>
      </c>
      <c r="D2377" t="s">
        <v>2986</v>
      </c>
      <c r="E2377" t="s">
        <v>3147</v>
      </c>
      <c r="F2377" t="s">
        <v>3235</v>
      </c>
      <c r="G2377" t="s">
        <v>3238</v>
      </c>
      <c r="H2377">
        <v>30330</v>
      </c>
      <c r="I2377" t="s">
        <v>3255</v>
      </c>
      <c r="J2377" s="1">
        <v>44175</v>
      </c>
      <c r="K2377" s="1">
        <v>44175</v>
      </c>
      <c r="L2377" t="s">
        <v>3643</v>
      </c>
      <c r="M2377" t="s">
        <v>3864</v>
      </c>
      <c r="N2377" s="1">
        <v>44196</v>
      </c>
      <c r="O2377" t="str">
        <f t="shared" si="77"/>
        <v>정상</v>
      </c>
      <c r="P2377" t="str">
        <f t="shared" si="78"/>
        <v>엠피조은</v>
      </c>
      <c r="Q2377" t="s">
        <v>1954</v>
      </c>
      <c r="R2377"/>
      <c r="S2377"/>
      <c r="T2377"/>
      <c r="U2377"/>
      <c r="V2377"/>
      <c r="W2377" t="s">
        <v>3870</v>
      </c>
      <c r="X2377" s="1">
        <v>51480</v>
      </c>
    </row>
    <row r="2378" spans="1:24">
      <c r="A2378" t="s">
        <v>2811</v>
      </c>
      <c r="B2378" t="s">
        <v>2845</v>
      </c>
      <c r="C2378" t="s">
        <v>2901</v>
      </c>
      <c r="D2378" t="s">
        <v>2075</v>
      </c>
      <c r="E2378" t="s">
        <v>2648</v>
      </c>
      <c r="F2378" t="s">
        <v>3231</v>
      </c>
      <c r="G2378" t="s">
        <v>3240</v>
      </c>
      <c r="H2378">
        <v>120000</v>
      </c>
      <c r="I2378" t="s">
        <v>3255</v>
      </c>
      <c r="J2378" s="1">
        <v>44175</v>
      </c>
      <c r="K2378" s="1">
        <v>44175</v>
      </c>
      <c r="L2378" t="s">
        <v>3644</v>
      </c>
      <c r="M2378" t="s">
        <v>3865</v>
      </c>
      <c r="N2378" s="1">
        <v>44196</v>
      </c>
      <c r="O2378" t="str">
        <f t="shared" si="77"/>
        <v>정상</v>
      </c>
      <c r="P2378" t="str">
        <f t="shared" si="78"/>
        <v>엠피피스토스</v>
      </c>
      <c r="Q2378" t="s">
        <v>1954</v>
      </c>
      <c r="R2378"/>
      <c r="S2378"/>
      <c r="T2378"/>
      <c r="U2378"/>
      <c r="V2378"/>
      <c r="W2378" t="s">
        <v>3870</v>
      </c>
      <c r="X2378" s="1">
        <v>55132</v>
      </c>
    </row>
    <row r="2379" spans="1:24">
      <c r="A2379" t="s">
        <v>2812</v>
      </c>
      <c r="B2379" t="s">
        <v>2847</v>
      </c>
      <c r="C2379" t="s">
        <v>2353</v>
      </c>
      <c r="D2379" t="s">
        <v>3095</v>
      </c>
      <c r="E2379" t="s">
        <v>3204</v>
      </c>
      <c r="F2379" t="s">
        <v>3235</v>
      </c>
      <c r="G2379" t="s">
        <v>3245</v>
      </c>
      <c r="H2379">
        <v>20000</v>
      </c>
      <c r="I2379" t="s">
        <v>3255</v>
      </c>
      <c r="J2379" s="1">
        <v>44175</v>
      </c>
      <c r="K2379" s="1">
        <v>44175</v>
      </c>
      <c r="L2379">
        <v>20206629758</v>
      </c>
      <c r="M2379" t="s">
        <v>3866</v>
      </c>
      <c r="N2379" s="1">
        <v>44196</v>
      </c>
      <c r="O2379" t="str">
        <f t="shared" si="77"/>
        <v>정상</v>
      </c>
      <c r="P2379" t="str">
        <f t="shared" si="78"/>
        <v>엠피상동</v>
      </c>
      <c r="Q2379" t="s">
        <v>1954</v>
      </c>
      <c r="R2379"/>
      <c r="S2379"/>
      <c r="T2379"/>
      <c r="U2379"/>
      <c r="V2379"/>
      <c r="W2379" t="s">
        <v>3870</v>
      </c>
      <c r="X2379"/>
    </row>
    <row r="2380" spans="1:24">
      <c r="A2380" t="s">
        <v>2829</v>
      </c>
      <c r="B2380"/>
      <c r="C2380"/>
      <c r="D2380" t="s">
        <v>3096</v>
      </c>
      <c r="E2380" t="s">
        <v>3137</v>
      </c>
      <c r="F2380" t="s">
        <v>3235</v>
      </c>
      <c r="G2380" t="s">
        <v>3238</v>
      </c>
      <c r="H2380">
        <v>41000</v>
      </c>
      <c r="I2380" t="s">
        <v>3255</v>
      </c>
      <c r="J2380" s="1">
        <v>44175</v>
      </c>
      <c r="K2380" s="1">
        <v>44175</v>
      </c>
      <c r="L2380">
        <v>20206631715</v>
      </c>
      <c r="M2380" t="s">
        <v>3863</v>
      </c>
      <c r="N2380" s="1">
        <v>44196</v>
      </c>
      <c r="O2380" t="str">
        <f t="shared" si="77"/>
        <v>정상</v>
      </c>
      <c r="P2380" t="str">
        <f t="shared" si="78"/>
        <v>엠피제이엔제이</v>
      </c>
      <c r="Q2380" t="s">
        <v>1954</v>
      </c>
      <c r="R2380"/>
      <c r="S2380"/>
      <c r="T2380"/>
      <c r="U2380"/>
      <c r="V2380"/>
      <c r="W2380" t="s">
        <v>1958</v>
      </c>
      <c r="X2380"/>
    </row>
    <row r="2381" spans="1:24">
      <c r="A2381" t="s">
        <v>2811</v>
      </c>
      <c r="B2381" t="s">
        <v>2692</v>
      </c>
      <c r="C2381" t="s">
        <v>2341</v>
      </c>
      <c r="D2381" t="s">
        <v>1004</v>
      </c>
      <c r="E2381" t="s">
        <v>3171</v>
      </c>
      <c r="F2381" t="s">
        <v>3231</v>
      </c>
      <c r="G2381" t="s">
        <v>3238</v>
      </c>
      <c r="H2381">
        <v>70000</v>
      </c>
      <c r="I2381" t="s">
        <v>3255</v>
      </c>
      <c r="J2381" s="1">
        <v>44175</v>
      </c>
      <c r="K2381" s="1">
        <v>44175</v>
      </c>
      <c r="L2381">
        <v>20206637169</v>
      </c>
      <c r="M2381" t="s">
        <v>3863</v>
      </c>
      <c r="N2381" s="1">
        <v>44196</v>
      </c>
      <c r="O2381" t="str">
        <f t="shared" si="77"/>
        <v>정상</v>
      </c>
      <c r="P2381" t="str">
        <f t="shared" si="78"/>
        <v>엠피피스토스</v>
      </c>
      <c r="Q2381" t="s">
        <v>1954</v>
      </c>
      <c r="R2381"/>
      <c r="S2381"/>
      <c r="T2381"/>
      <c r="U2381"/>
      <c r="V2381"/>
      <c r="W2381" t="s">
        <v>1958</v>
      </c>
      <c r="X2381"/>
    </row>
    <row r="2382" spans="1:24">
      <c r="A2382" t="s">
        <v>2829</v>
      </c>
      <c r="B2382"/>
      <c r="C2382"/>
      <c r="D2382" t="s">
        <v>3094</v>
      </c>
      <c r="E2382" t="s">
        <v>3137</v>
      </c>
      <c r="F2382" t="s">
        <v>3233</v>
      </c>
      <c r="G2382" t="s">
        <v>3238</v>
      </c>
      <c r="H2382">
        <v>40000</v>
      </c>
      <c r="I2382" t="s">
        <v>3255</v>
      </c>
      <c r="J2382" s="1">
        <v>44175</v>
      </c>
      <c r="K2382" s="1">
        <v>44175</v>
      </c>
      <c r="L2382">
        <v>20206637510</v>
      </c>
      <c r="M2382" t="s">
        <v>3863</v>
      </c>
      <c r="N2382" s="1">
        <v>44196</v>
      </c>
      <c r="O2382" t="str">
        <f t="shared" si="77"/>
        <v>정상</v>
      </c>
      <c r="P2382" t="str">
        <f t="shared" si="78"/>
        <v>엠피제이엔제이</v>
      </c>
      <c r="Q2382" t="s">
        <v>1954</v>
      </c>
      <c r="R2382"/>
      <c r="S2382"/>
      <c r="T2382"/>
      <c r="U2382"/>
      <c r="V2382"/>
      <c r="W2382" t="s">
        <v>1958</v>
      </c>
      <c r="X2382"/>
    </row>
    <row r="2383" spans="1:24">
      <c r="A2383" t="s">
        <v>2823</v>
      </c>
      <c r="B2383" t="s">
        <v>2859</v>
      </c>
      <c r="C2383" t="s">
        <v>2903</v>
      </c>
      <c r="D2383" t="s">
        <v>2049</v>
      </c>
      <c r="E2383" t="s">
        <v>3137</v>
      </c>
      <c r="F2383" t="s">
        <v>3231</v>
      </c>
      <c r="G2383" t="s">
        <v>3238</v>
      </c>
      <c r="H2383">
        <v>51600</v>
      </c>
      <c r="I2383" t="s">
        <v>3255</v>
      </c>
      <c r="J2383" s="1">
        <v>44175</v>
      </c>
      <c r="K2383" s="1">
        <v>44175</v>
      </c>
      <c r="L2383">
        <v>20206622480</v>
      </c>
      <c r="M2383" t="s">
        <v>3863</v>
      </c>
      <c r="N2383" s="1">
        <v>44196</v>
      </c>
      <c r="O2383" t="str">
        <f t="shared" si="77"/>
        <v>정상</v>
      </c>
      <c r="P2383" t="str">
        <f t="shared" si="78"/>
        <v>엠피조은</v>
      </c>
      <c r="Q2383" t="s">
        <v>1954</v>
      </c>
      <c r="R2383"/>
      <c r="S2383"/>
      <c r="T2383"/>
      <c r="U2383"/>
      <c r="V2383"/>
      <c r="W2383" t="s">
        <v>1960</v>
      </c>
      <c r="X2383"/>
    </row>
    <row r="2384" spans="1:24">
      <c r="A2384" t="s">
        <v>2818</v>
      </c>
      <c r="B2384" t="s">
        <v>2857</v>
      </c>
      <c r="C2384" t="s">
        <v>2242</v>
      </c>
      <c r="D2384" t="s">
        <v>3008</v>
      </c>
      <c r="E2384" t="s">
        <v>2497</v>
      </c>
      <c r="F2384" t="s">
        <v>3231</v>
      </c>
      <c r="G2384" t="s">
        <v>3238</v>
      </c>
      <c r="H2384">
        <v>100871</v>
      </c>
      <c r="I2384" t="s">
        <v>3255</v>
      </c>
      <c r="J2384" s="1">
        <v>44175</v>
      </c>
      <c r="K2384" s="1">
        <v>44175</v>
      </c>
      <c r="L2384">
        <v>20206638545</v>
      </c>
      <c r="M2384" t="s">
        <v>3863</v>
      </c>
      <c r="N2384" s="1">
        <v>44196</v>
      </c>
      <c r="O2384" t="str">
        <f t="shared" si="77"/>
        <v>정상</v>
      </c>
      <c r="P2384" t="str">
        <f t="shared" si="78"/>
        <v>엠피성공</v>
      </c>
      <c r="Q2384" t="s">
        <v>1954</v>
      </c>
      <c r="R2384"/>
      <c r="S2384"/>
      <c r="T2384"/>
      <c r="U2384"/>
      <c r="V2384"/>
      <c r="W2384" t="s">
        <v>1958</v>
      </c>
      <c r="X2384"/>
    </row>
    <row r="2385" spans="1:24">
      <c r="A2385" t="s">
        <v>2809</v>
      </c>
      <c r="B2385" t="s">
        <v>2845</v>
      </c>
      <c r="C2385" t="s">
        <v>2341</v>
      </c>
      <c r="D2385" t="s">
        <v>2088</v>
      </c>
      <c r="E2385" t="s">
        <v>2498</v>
      </c>
      <c r="F2385" t="s">
        <v>3231</v>
      </c>
      <c r="G2385" t="s">
        <v>3238</v>
      </c>
      <c r="H2385">
        <v>200000</v>
      </c>
      <c r="I2385" t="s">
        <v>3255</v>
      </c>
      <c r="J2385" s="1">
        <v>44175</v>
      </c>
      <c r="K2385" s="1">
        <v>44175</v>
      </c>
      <c r="L2385">
        <v>20206621804</v>
      </c>
      <c r="M2385" t="s">
        <v>3865</v>
      </c>
      <c r="N2385" s="1">
        <v>44196</v>
      </c>
      <c r="O2385" t="str">
        <f t="shared" si="77"/>
        <v>정상</v>
      </c>
      <c r="P2385" t="str">
        <f t="shared" si="78"/>
        <v>엠피피스토스</v>
      </c>
      <c r="Q2385" t="s">
        <v>1954</v>
      </c>
      <c r="R2385"/>
      <c r="S2385"/>
      <c r="T2385"/>
      <c r="U2385"/>
      <c r="V2385"/>
      <c r="W2385" t="s">
        <v>1958</v>
      </c>
      <c r="X2385"/>
    </row>
    <row r="2386" spans="1:24">
      <c r="A2386" t="s">
        <v>2820</v>
      </c>
      <c r="B2386" t="s">
        <v>2859</v>
      </c>
      <c r="C2386" t="s">
        <v>2955</v>
      </c>
      <c r="D2386" t="s">
        <v>2049</v>
      </c>
      <c r="E2386" t="s">
        <v>2497</v>
      </c>
      <c r="F2386" t="s">
        <v>3231</v>
      </c>
      <c r="G2386" t="s">
        <v>3242</v>
      </c>
      <c r="H2386">
        <v>30000</v>
      </c>
      <c r="I2386" t="s">
        <v>3255</v>
      </c>
      <c r="J2386" s="1">
        <v>44175</v>
      </c>
      <c r="K2386" s="1">
        <v>44175</v>
      </c>
      <c r="L2386">
        <v>20206628135</v>
      </c>
      <c r="M2386" t="s">
        <v>3866</v>
      </c>
      <c r="N2386" s="1">
        <v>44196</v>
      </c>
      <c r="O2386" t="str">
        <f t="shared" si="77"/>
        <v>정상</v>
      </c>
      <c r="P2386" t="str">
        <f t="shared" si="78"/>
        <v>엠피조은</v>
      </c>
      <c r="Q2386" t="s">
        <v>1954</v>
      </c>
      <c r="R2386"/>
      <c r="S2386"/>
      <c r="T2386"/>
      <c r="U2386"/>
      <c r="V2386"/>
      <c r="W2386" t="s">
        <v>1958</v>
      </c>
      <c r="X2386"/>
    </row>
    <row r="2387" spans="1:24">
      <c r="A2387" t="s">
        <v>1969</v>
      </c>
      <c r="B2387" t="s">
        <v>2847</v>
      </c>
      <c r="C2387" t="s">
        <v>2926</v>
      </c>
      <c r="D2387" t="s">
        <v>1000</v>
      </c>
      <c r="E2387" t="s">
        <v>2559</v>
      </c>
      <c r="F2387" t="s">
        <v>3231</v>
      </c>
      <c r="G2387" t="s">
        <v>3245</v>
      </c>
      <c r="H2387">
        <v>20390</v>
      </c>
      <c r="I2387" t="s">
        <v>3255</v>
      </c>
      <c r="J2387" s="1">
        <v>44175</v>
      </c>
      <c r="K2387" s="1">
        <v>44175</v>
      </c>
      <c r="L2387">
        <v>320203031259</v>
      </c>
      <c r="M2387" t="s">
        <v>3863</v>
      </c>
      <c r="N2387" s="1">
        <v>44196</v>
      </c>
      <c r="O2387" t="str">
        <f t="shared" si="77"/>
        <v>정상</v>
      </c>
      <c r="P2387" t="str">
        <f t="shared" si="78"/>
        <v>엠피상동</v>
      </c>
      <c r="Q2387" t="s">
        <v>1954</v>
      </c>
      <c r="R2387"/>
      <c r="S2387"/>
      <c r="T2387"/>
      <c r="U2387"/>
      <c r="V2387"/>
      <c r="W2387" t="s">
        <v>1958</v>
      </c>
      <c r="X2387" s="1">
        <v>47827</v>
      </c>
    </row>
    <row r="2388" spans="1:24">
      <c r="A2388" t="s">
        <v>2827</v>
      </c>
      <c r="B2388" t="s">
        <v>2848</v>
      </c>
      <c r="C2388" t="s">
        <v>2237</v>
      </c>
      <c r="D2388" t="s">
        <v>2095</v>
      </c>
      <c r="E2388" t="s">
        <v>3176</v>
      </c>
      <c r="F2388" t="s">
        <v>3233</v>
      </c>
      <c r="G2388" t="s">
        <v>3238</v>
      </c>
      <c r="H2388">
        <v>30200</v>
      </c>
      <c r="I2388" t="s">
        <v>3255</v>
      </c>
      <c r="J2388" s="1">
        <v>44175</v>
      </c>
      <c r="K2388" s="1">
        <v>44175</v>
      </c>
      <c r="L2388">
        <v>3190791874521</v>
      </c>
      <c r="M2388" t="s">
        <v>3863</v>
      </c>
      <c r="N2388" s="1">
        <v>44196</v>
      </c>
      <c r="O2388" t="str">
        <f t="shared" si="77"/>
        <v>정상</v>
      </c>
      <c r="P2388" t="str">
        <f t="shared" si="78"/>
        <v>엠피의정부</v>
      </c>
      <c r="Q2388" t="s">
        <v>1954</v>
      </c>
      <c r="R2388"/>
      <c r="S2388"/>
      <c r="T2388"/>
      <c r="U2388"/>
      <c r="V2388"/>
      <c r="W2388" t="s">
        <v>3870</v>
      </c>
      <c r="X2388" s="1">
        <v>64994</v>
      </c>
    </row>
    <row r="2389" spans="1:24">
      <c r="A2389" t="s">
        <v>2812</v>
      </c>
      <c r="B2389" t="s">
        <v>2847</v>
      </c>
      <c r="C2389" t="s">
        <v>2353</v>
      </c>
      <c r="D2389" t="s">
        <v>3097</v>
      </c>
      <c r="E2389" t="s">
        <v>3151</v>
      </c>
      <c r="F2389" t="s">
        <v>3231</v>
      </c>
      <c r="G2389" t="s">
        <v>3239</v>
      </c>
      <c r="H2389">
        <v>13380</v>
      </c>
      <c r="I2389" t="s">
        <v>3255</v>
      </c>
      <c r="J2389" s="1">
        <v>44175</v>
      </c>
      <c r="K2389" s="1">
        <v>44175</v>
      </c>
      <c r="L2389" t="s">
        <v>3645</v>
      </c>
      <c r="M2389" t="s">
        <v>3863</v>
      </c>
      <c r="N2389" s="1">
        <v>44196</v>
      </c>
      <c r="O2389" t="str">
        <f t="shared" si="77"/>
        <v>정상</v>
      </c>
      <c r="P2389" t="str">
        <f t="shared" si="78"/>
        <v>엠피상동</v>
      </c>
      <c r="Q2389" t="s">
        <v>1954</v>
      </c>
      <c r="R2389"/>
      <c r="S2389"/>
      <c r="T2389"/>
      <c r="U2389"/>
      <c r="V2389"/>
      <c r="W2389" t="s">
        <v>1958</v>
      </c>
      <c r="X2389"/>
    </row>
    <row r="2390" spans="1:24">
      <c r="A2390" t="s">
        <v>2830</v>
      </c>
      <c r="B2390" t="s">
        <v>2847</v>
      </c>
      <c r="C2390" t="s">
        <v>2353</v>
      </c>
      <c r="D2390" t="s">
        <v>2127</v>
      </c>
      <c r="E2390" t="s">
        <v>2532</v>
      </c>
      <c r="F2390" t="s">
        <v>3232</v>
      </c>
      <c r="G2390" t="s">
        <v>3238</v>
      </c>
      <c r="H2390">
        <v>27000</v>
      </c>
      <c r="I2390" t="s">
        <v>3255</v>
      </c>
      <c r="J2390" s="1">
        <v>44175</v>
      </c>
      <c r="K2390" s="1">
        <v>44175</v>
      </c>
      <c r="L2390" t="s">
        <v>3646</v>
      </c>
      <c r="M2390" t="s">
        <v>3865</v>
      </c>
      <c r="N2390" s="1">
        <v>44196</v>
      </c>
      <c r="O2390" t="str">
        <f t="shared" si="77"/>
        <v>정상</v>
      </c>
      <c r="P2390" t="str">
        <f t="shared" si="78"/>
        <v>엠피상동</v>
      </c>
      <c r="Q2390" t="s">
        <v>1954</v>
      </c>
      <c r="R2390"/>
      <c r="S2390"/>
      <c r="T2390"/>
      <c r="U2390"/>
      <c r="V2390"/>
      <c r="W2390" t="s">
        <v>3870</v>
      </c>
      <c r="X2390"/>
    </row>
    <row r="2391" spans="1:24">
      <c r="A2391" t="s">
        <v>2814</v>
      </c>
      <c r="B2391" t="s">
        <v>2848</v>
      </c>
      <c r="C2391" t="s">
        <v>2237</v>
      </c>
      <c r="D2391" t="s">
        <v>2999</v>
      </c>
      <c r="E2391" t="s">
        <v>3179</v>
      </c>
      <c r="F2391" t="s">
        <v>3231</v>
      </c>
      <c r="G2391" t="s">
        <v>3238</v>
      </c>
      <c r="H2391">
        <v>26950</v>
      </c>
      <c r="I2391" t="s">
        <v>3255</v>
      </c>
      <c r="J2391" s="1">
        <v>44175</v>
      </c>
      <c r="K2391" s="1">
        <v>44175</v>
      </c>
      <c r="L2391" t="s">
        <v>3647</v>
      </c>
      <c r="M2391" t="s">
        <v>3863</v>
      </c>
      <c r="N2391" s="1">
        <v>44196</v>
      </c>
      <c r="O2391" t="str">
        <f t="shared" si="77"/>
        <v>정상</v>
      </c>
      <c r="P2391" t="str">
        <f t="shared" si="78"/>
        <v>엠피의정부</v>
      </c>
      <c r="Q2391" t="s">
        <v>1954</v>
      </c>
      <c r="R2391"/>
      <c r="S2391"/>
      <c r="T2391"/>
      <c r="U2391"/>
      <c r="V2391"/>
      <c r="W2391" t="s">
        <v>1958</v>
      </c>
      <c r="X2391"/>
    </row>
    <row r="2392" spans="1:24">
      <c r="A2392" t="s">
        <v>2811</v>
      </c>
      <c r="B2392" t="s">
        <v>2845</v>
      </c>
      <c r="C2392" t="s">
        <v>2901</v>
      </c>
      <c r="D2392" t="s">
        <v>2059</v>
      </c>
      <c r="E2392" t="s">
        <v>2596</v>
      </c>
      <c r="F2392" t="s">
        <v>3231</v>
      </c>
      <c r="G2392" t="s">
        <v>3240</v>
      </c>
      <c r="H2392">
        <v>85480</v>
      </c>
      <c r="I2392" t="s">
        <v>3255</v>
      </c>
      <c r="J2392" s="1">
        <v>44175</v>
      </c>
      <c r="K2392" s="1">
        <v>44175</v>
      </c>
      <c r="L2392" t="s">
        <v>3648</v>
      </c>
      <c r="M2392" t="s">
        <v>3867</v>
      </c>
      <c r="N2392" s="1">
        <v>44196</v>
      </c>
      <c r="O2392" t="str">
        <f t="shared" si="77"/>
        <v>정상</v>
      </c>
      <c r="P2392" t="str">
        <f t="shared" si="78"/>
        <v>엠피피스토스</v>
      </c>
      <c r="Q2392" t="s">
        <v>1954</v>
      </c>
      <c r="R2392"/>
      <c r="S2392"/>
      <c r="T2392"/>
      <c r="U2392"/>
      <c r="V2392"/>
      <c r="W2392" t="s">
        <v>1960</v>
      </c>
      <c r="X2392"/>
    </row>
    <row r="2393" spans="1:24">
      <c r="A2393" t="s">
        <v>2824</v>
      </c>
      <c r="B2393" t="s">
        <v>2845</v>
      </c>
      <c r="C2393" t="s">
        <v>2901</v>
      </c>
      <c r="D2393" t="s">
        <v>2059</v>
      </c>
      <c r="E2393" t="s">
        <v>2572</v>
      </c>
      <c r="F2393" t="s">
        <v>3234</v>
      </c>
      <c r="G2393" t="s">
        <v>3239</v>
      </c>
      <c r="H2393">
        <v>13380</v>
      </c>
      <c r="I2393" t="s">
        <v>3255</v>
      </c>
      <c r="J2393" s="1">
        <v>44175</v>
      </c>
      <c r="K2393" s="1">
        <v>44175</v>
      </c>
      <c r="L2393" t="s">
        <v>3649</v>
      </c>
      <c r="M2393" t="s">
        <v>3863</v>
      </c>
      <c r="N2393" s="1">
        <v>44196</v>
      </c>
      <c r="O2393" t="str">
        <f t="shared" si="77"/>
        <v>정상</v>
      </c>
      <c r="P2393" t="str">
        <f t="shared" si="78"/>
        <v>엠피피스토스</v>
      </c>
      <c r="Q2393" t="s">
        <v>1954</v>
      </c>
      <c r="R2393"/>
      <c r="S2393"/>
      <c r="T2393"/>
      <c r="U2393"/>
      <c r="V2393"/>
      <c r="W2393" t="s">
        <v>3870</v>
      </c>
      <c r="X2393"/>
    </row>
    <row r="2394" spans="1:24">
      <c r="A2394" t="s">
        <v>2830</v>
      </c>
      <c r="B2394" t="s">
        <v>2847</v>
      </c>
      <c r="C2394" t="s">
        <v>2353</v>
      </c>
      <c r="D2394" t="s">
        <v>3097</v>
      </c>
      <c r="E2394" t="s">
        <v>2508</v>
      </c>
      <c r="F2394" t="s">
        <v>3233</v>
      </c>
      <c r="G2394" t="s">
        <v>3238</v>
      </c>
      <c r="H2394">
        <v>174240</v>
      </c>
      <c r="I2394" t="s">
        <v>3255</v>
      </c>
      <c r="J2394" s="1">
        <v>44175</v>
      </c>
      <c r="K2394" s="1">
        <v>44175</v>
      </c>
      <c r="L2394" t="s">
        <v>3650</v>
      </c>
      <c r="M2394" t="s">
        <v>3863</v>
      </c>
      <c r="N2394" s="1">
        <v>44196</v>
      </c>
      <c r="O2394" t="str">
        <f t="shared" si="77"/>
        <v>정상</v>
      </c>
      <c r="P2394" t="str">
        <f t="shared" si="78"/>
        <v>엠피상동</v>
      </c>
      <c r="Q2394" t="s">
        <v>1954</v>
      </c>
      <c r="R2394"/>
      <c r="S2394"/>
      <c r="T2394"/>
      <c r="U2394"/>
      <c r="V2394"/>
      <c r="W2394" t="s">
        <v>1960</v>
      </c>
      <c r="X2394"/>
    </row>
    <row r="2395" spans="1:24">
      <c r="A2395" t="s">
        <v>2817</v>
      </c>
      <c r="B2395" t="s">
        <v>2881</v>
      </c>
      <c r="C2395" t="s">
        <v>2346</v>
      </c>
      <c r="D2395" t="s">
        <v>2135</v>
      </c>
      <c r="E2395" t="s">
        <v>3142</v>
      </c>
      <c r="F2395" t="s">
        <v>3232</v>
      </c>
      <c r="G2395" t="s">
        <v>3238</v>
      </c>
      <c r="H2395">
        <v>89590</v>
      </c>
      <c r="I2395" t="s">
        <v>3255</v>
      </c>
      <c r="J2395" s="1">
        <v>44175</v>
      </c>
      <c r="K2395" s="1">
        <v>44175</v>
      </c>
      <c r="L2395">
        <v>42042068450000</v>
      </c>
      <c r="M2395" t="s">
        <v>3863</v>
      </c>
      <c r="N2395" s="1">
        <v>44196</v>
      </c>
      <c r="O2395" t="str">
        <f t="shared" si="77"/>
        <v>정상</v>
      </c>
      <c r="P2395" t="s">
        <v>988</v>
      </c>
      <c r="Q2395" t="s">
        <v>1954</v>
      </c>
      <c r="R2395"/>
      <c r="S2395"/>
      <c r="T2395"/>
      <c r="U2395"/>
      <c r="V2395"/>
      <c r="W2395" t="s">
        <v>1958</v>
      </c>
      <c r="X2395"/>
    </row>
    <row r="2396" spans="1:24">
      <c r="A2396" t="s">
        <v>2814</v>
      </c>
      <c r="B2396" t="s">
        <v>2848</v>
      </c>
      <c r="C2396" t="s">
        <v>2909</v>
      </c>
      <c r="D2396" t="s">
        <v>2061</v>
      </c>
      <c r="E2396" t="s">
        <v>3212</v>
      </c>
      <c r="F2396" t="s">
        <v>3235</v>
      </c>
      <c r="G2396" t="s">
        <v>3238</v>
      </c>
      <c r="H2396">
        <v>128778</v>
      </c>
      <c r="I2396" t="s">
        <v>3255</v>
      </c>
      <c r="J2396" s="1">
        <v>44175</v>
      </c>
      <c r="K2396" s="1">
        <v>44175</v>
      </c>
      <c r="L2396">
        <v>42042053510000</v>
      </c>
      <c r="M2396" t="s">
        <v>3863</v>
      </c>
      <c r="N2396" s="1">
        <v>44196</v>
      </c>
      <c r="O2396" t="str">
        <f t="shared" si="77"/>
        <v>정상</v>
      </c>
      <c r="P2396" t="str">
        <f t="shared" si="78"/>
        <v>엠피의정부</v>
      </c>
      <c r="Q2396" t="s">
        <v>1954</v>
      </c>
      <c r="R2396"/>
      <c r="S2396"/>
      <c r="T2396"/>
      <c r="U2396"/>
      <c r="V2396"/>
      <c r="W2396" t="s">
        <v>1958</v>
      </c>
      <c r="X2396"/>
    </row>
    <row r="2397" spans="1:24">
      <c r="A2397" t="s">
        <v>2817</v>
      </c>
      <c r="B2397" t="s">
        <v>2873</v>
      </c>
      <c r="C2397" t="s">
        <v>2362</v>
      </c>
      <c r="D2397" t="s">
        <v>3031</v>
      </c>
      <c r="E2397" t="s">
        <v>3166</v>
      </c>
      <c r="F2397" t="s">
        <v>3235</v>
      </c>
      <c r="G2397" t="s">
        <v>3241</v>
      </c>
      <c r="H2397">
        <v>34855</v>
      </c>
      <c r="I2397" t="s">
        <v>3255</v>
      </c>
      <c r="J2397" s="1">
        <v>44175</v>
      </c>
      <c r="K2397" s="1">
        <v>44175</v>
      </c>
      <c r="L2397">
        <v>52034039570000</v>
      </c>
      <c r="M2397" t="s">
        <v>3865</v>
      </c>
      <c r="N2397" s="1">
        <v>44196</v>
      </c>
      <c r="O2397" t="str">
        <f t="shared" si="77"/>
        <v>정상</v>
      </c>
      <c r="P2397" t="s">
        <v>986</v>
      </c>
      <c r="Q2397" t="s">
        <v>1954</v>
      </c>
      <c r="R2397"/>
      <c r="S2397"/>
      <c r="T2397"/>
      <c r="U2397"/>
      <c r="V2397"/>
      <c r="W2397" t="s">
        <v>1958</v>
      </c>
      <c r="X2397" s="1">
        <v>51480</v>
      </c>
    </row>
    <row r="2398" spans="1:24">
      <c r="A2398" t="s">
        <v>2817</v>
      </c>
      <c r="B2398" t="s">
        <v>2873</v>
      </c>
      <c r="C2398" t="s">
        <v>2362</v>
      </c>
      <c r="D2398" t="s">
        <v>3031</v>
      </c>
      <c r="E2398" t="s">
        <v>2533</v>
      </c>
      <c r="F2398" t="s">
        <v>3233</v>
      </c>
      <c r="G2398" t="s">
        <v>3238</v>
      </c>
      <c r="H2398">
        <v>34975</v>
      </c>
      <c r="I2398" t="s">
        <v>3255</v>
      </c>
      <c r="J2398" s="1">
        <v>44175</v>
      </c>
      <c r="K2398" s="1">
        <v>44175</v>
      </c>
      <c r="L2398">
        <v>52034044810000</v>
      </c>
      <c r="M2398" t="s">
        <v>3865</v>
      </c>
      <c r="N2398" s="1">
        <v>44196</v>
      </c>
      <c r="O2398" t="str">
        <f t="shared" si="77"/>
        <v>정상</v>
      </c>
      <c r="P2398" t="s">
        <v>1859</v>
      </c>
      <c r="Q2398" t="s">
        <v>1954</v>
      </c>
      <c r="R2398"/>
      <c r="S2398"/>
      <c r="T2398"/>
      <c r="U2398"/>
      <c r="V2398"/>
      <c r="W2398" t="s">
        <v>1958</v>
      </c>
      <c r="X2398" s="1">
        <v>51480</v>
      </c>
    </row>
    <row r="2399" spans="1:24">
      <c r="A2399" t="s">
        <v>2816</v>
      </c>
      <c r="B2399" t="s">
        <v>2873</v>
      </c>
      <c r="C2399" t="s">
        <v>2934</v>
      </c>
      <c r="D2399" t="s">
        <v>2485</v>
      </c>
      <c r="E2399" t="s">
        <v>3165</v>
      </c>
      <c r="F2399" t="s">
        <v>2177</v>
      </c>
      <c r="G2399" t="s">
        <v>3238</v>
      </c>
      <c r="H2399">
        <v>34926</v>
      </c>
      <c r="I2399" t="s">
        <v>3255</v>
      </c>
      <c r="J2399" s="1">
        <v>44175</v>
      </c>
      <c r="K2399" s="1">
        <v>44175</v>
      </c>
      <c r="L2399">
        <v>52034067730000</v>
      </c>
      <c r="M2399" t="s">
        <v>3863</v>
      </c>
      <c r="N2399" s="1">
        <v>44196</v>
      </c>
      <c r="O2399" t="str">
        <f t="shared" si="77"/>
        <v>정상</v>
      </c>
      <c r="P2399" t="s">
        <v>6825</v>
      </c>
      <c r="Q2399" t="s">
        <v>1954</v>
      </c>
      <c r="R2399"/>
      <c r="S2399"/>
      <c r="T2399"/>
      <c r="U2399"/>
      <c r="V2399"/>
      <c r="W2399" t="s">
        <v>1958</v>
      </c>
      <c r="X2399" s="1">
        <v>51480</v>
      </c>
    </row>
    <row r="2400" spans="1:24">
      <c r="A2400" t="s">
        <v>2814</v>
      </c>
      <c r="B2400" t="s">
        <v>2848</v>
      </c>
      <c r="C2400"/>
      <c r="D2400" t="s">
        <v>3010</v>
      </c>
      <c r="E2400" t="s">
        <v>3183</v>
      </c>
      <c r="F2400" t="s">
        <v>3234</v>
      </c>
      <c r="G2400" t="s">
        <v>3238</v>
      </c>
      <c r="H2400">
        <v>78000</v>
      </c>
      <c r="I2400" t="s">
        <v>3255</v>
      </c>
      <c r="J2400" s="1">
        <v>44175</v>
      </c>
      <c r="K2400" s="1">
        <v>44175</v>
      </c>
      <c r="L2400">
        <v>52034065410000</v>
      </c>
      <c r="M2400" t="s">
        <v>3863</v>
      </c>
      <c r="N2400" s="1">
        <v>44196</v>
      </c>
      <c r="O2400" t="str">
        <f t="shared" si="77"/>
        <v>정상</v>
      </c>
      <c r="P2400" t="str">
        <f t="shared" si="78"/>
        <v>엠피의정부</v>
      </c>
      <c r="Q2400" t="s">
        <v>1954</v>
      </c>
      <c r="R2400"/>
      <c r="S2400"/>
      <c r="T2400"/>
      <c r="U2400"/>
      <c r="V2400"/>
      <c r="W2400" t="s">
        <v>3870</v>
      </c>
      <c r="X2400" s="1">
        <v>47827</v>
      </c>
    </row>
    <row r="2401" spans="1:24">
      <c r="A2401" t="s">
        <v>2819</v>
      </c>
      <c r="B2401" t="s">
        <v>2848</v>
      </c>
      <c r="C2401" t="s">
        <v>2237</v>
      </c>
      <c r="D2401" t="s">
        <v>2991</v>
      </c>
      <c r="E2401" t="s">
        <v>3128</v>
      </c>
      <c r="F2401" t="s">
        <v>3233</v>
      </c>
      <c r="G2401" t="s">
        <v>3238</v>
      </c>
      <c r="H2401">
        <v>20000</v>
      </c>
      <c r="I2401" t="s">
        <v>3255</v>
      </c>
      <c r="J2401" s="1">
        <v>44175</v>
      </c>
      <c r="K2401" s="1">
        <v>44175</v>
      </c>
      <c r="L2401">
        <v>52033991550000</v>
      </c>
      <c r="M2401" t="s">
        <v>3863</v>
      </c>
      <c r="N2401" s="1">
        <v>44196</v>
      </c>
      <c r="O2401" t="str">
        <f t="shared" si="77"/>
        <v>정상</v>
      </c>
      <c r="P2401" t="str">
        <f t="shared" si="78"/>
        <v>엠피의정부</v>
      </c>
      <c r="Q2401" t="s">
        <v>1954</v>
      </c>
      <c r="R2401"/>
      <c r="S2401"/>
      <c r="T2401"/>
      <c r="U2401"/>
      <c r="V2401"/>
      <c r="W2401" t="s">
        <v>3870</v>
      </c>
      <c r="X2401" s="1">
        <v>47827</v>
      </c>
    </row>
    <row r="2402" spans="1:24">
      <c r="A2402" t="s">
        <v>2818</v>
      </c>
      <c r="B2402" t="s">
        <v>2857</v>
      </c>
      <c r="C2402" t="s">
        <v>2242</v>
      </c>
      <c r="D2402" t="s">
        <v>2039</v>
      </c>
      <c r="E2402" t="s">
        <v>2153</v>
      </c>
      <c r="F2402" t="s">
        <v>3231</v>
      </c>
      <c r="G2402" t="s">
        <v>3238</v>
      </c>
      <c r="H2402">
        <v>12000</v>
      </c>
      <c r="I2402" t="s">
        <v>3255</v>
      </c>
      <c r="J2402" s="1">
        <v>44175</v>
      </c>
      <c r="K2402" s="1">
        <v>44175</v>
      </c>
      <c r="L2402">
        <v>52034046180000</v>
      </c>
      <c r="M2402" t="s">
        <v>3864</v>
      </c>
      <c r="N2402" s="1">
        <v>44196</v>
      </c>
      <c r="O2402" t="str">
        <f t="shared" si="77"/>
        <v>정상</v>
      </c>
      <c r="P2402" t="str">
        <f t="shared" si="78"/>
        <v>엠피성공</v>
      </c>
      <c r="Q2402" t="s">
        <v>1954</v>
      </c>
      <c r="R2402"/>
      <c r="S2402"/>
      <c r="T2402"/>
      <c r="U2402"/>
      <c r="V2402"/>
      <c r="W2402" t="s">
        <v>1958</v>
      </c>
      <c r="X2402" s="1">
        <v>47827</v>
      </c>
    </row>
    <row r="2403" spans="1:24">
      <c r="A2403" t="s">
        <v>2832</v>
      </c>
      <c r="B2403"/>
      <c r="C2403"/>
      <c r="D2403" t="s">
        <v>3094</v>
      </c>
      <c r="E2403" t="s">
        <v>3164</v>
      </c>
      <c r="F2403" t="s">
        <v>3233</v>
      </c>
      <c r="G2403" t="s">
        <v>3238</v>
      </c>
      <c r="H2403">
        <v>40984</v>
      </c>
      <c r="I2403" t="s">
        <v>3255</v>
      </c>
      <c r="J2403" s="1">
        <v>44175</v>
      </c>
      <c r="K2403" s="1">
        <v>44175</v>
      </c>
      <c r="L2403">
        <v>52034048600000</v>
      </c>
      <c r="M2403" t="s">
        <v>3863</v>
      </c>
      <c r="N2403" s="1">
        <v>44196</v>
      </c>
      <c r="O2403" t="str">
        <f t="shared" si="77"/>
        <v>정상</v>
      </c>
      <c r="P2403" t="str">
        <f t="shared" si="78"/>
        <v>엠피제이엔제이</v>
      </c>
      <c r="Q2403" t="s">
        <v>1954</v>
      </c>
      <c r="R2403"/>
      <c r="S2403"/>
      <c r="T2403"/>
      <c r="U2403"/>
      <c r="V2403"/>
      <c r="W2403" t="s">
        <v>3870</v>
      </c>
      <c r="X2403" s="1">
        <v>51480</v>
      </c>
    </row>
    <row r="2404" spans="1:24">
      <c r="A2404" t="s">
        <v>2817</v>
      </c>
      <c r="B2404"/>
      <c r="C2404"/>
      <c r="D2404" t="s">
        <v>3070</v>
      </c>
      <c r="E2404" t="s">
        <v>3184</v>
      </c>
      <c r="F2404" t="s">
        <v>3234</v>
      </c>
      <c r="G2404" t="s">
        <v>3240</v>
      </c>
      <c r="H2404">
        <v>44190</v>
      </c>
      <c r="I2404" t="s">
        <v>3255</v>
      </c>
      <c r="J2404" s="1">
        <v>44175</v>
      </c>
      <c r="K2404" s="1">
        <v>44175</v>
      </c>
      <c r="L2404">
        <v>20200528049</v>
      </c>
      <c r="M2404" t="s">
        <v>3866</v>
      </c>
      <c r="N2404" s="1">
        <v>44196</v>
      </c>
      <c r="O2404" t="str">
        <f t="shared" si="77"/>
        <v>정상</v>
      </c>
      <c r="P2404" t="str">
        <f t="shared" si="78"/>
        <v>엠피메트로</v>
      </c>
      <c r="Q2404" t="s">
        <v>1954</v>
      </c>
      <c r="R2404"/>
      <c r="S2404"/>
      <c r="T2404"/>
      <c r="U2404"/>
      <c r="V2404"/>
      <c r="W2404" t="s">
        <v>1958</v>
      </c>
      <c r="X2404" s="1">
        <v>68646</v>
      </c>
    </row>
    <row r="2405" spans="1:24">
      <c r="A2405" t="s">
        <v>2816</v>
      </c>
      <c r="B2405"/>
      <c r="C2405"/>
      <c r="D2405" t="s">
        <v>3070</v>
      </c>
      <c r="E2405" t="s">
        <v>2556</v>
      </c>
      <c r="F2405" t="s">
        <v>3233</v>
      </c>
      <c r="G2405" t="s">
        <v>3238</v>
      </c>
      <c r="H2405">
        <v>41040</v>
      </c>
      <c r="I2405" t="s">
        <v>3255</v>
      </c>
      <c r="J2405" s="1">
        <v>44175</v>
      </c>
      <c r="K2405" s="1">
        <v>44175</v>
      </c>
      <c r="L2405">
        <v>20200528121</v>
      </c>
      <c r="M2405" t="s">
        <v>3863</v>
      </c>
      <c r="N2405" s="1">
        <v>44196</v>
      </c>
      <c r="O2405" t="str">
        <f t="shared" si="77"/>
        <v>정상</v>
      </c>
      <c r="P2405" t="str">
        <f t="shared" si="78"/>
        <v>엠피메트로</v>
      </c>
      <c r="Q2405" t="s">
        <v>1954</v>
      </c>
      <c r="R2405"/>
      <c r="S2405"/>
      <c r="T2405"/>
      <c r="U2405"/>
      <c r="V2405"/>
      <c r="W2405" t="s">
        <v>1958</v>
      </c>
      <c r="X2405" s="1">
        <v>67551</v>
      </c>
    </row>
    <row r="2406" spans="1:24">
      <c r="A2406" t="s">
        <v>2819</v>
      </c>
      <c r="B2406" t="s">
        <v>2848</v>
      </c>
      <c r="C2406" t="s">
        <v>2889</v>
      </c>
      <c r="D2406" t="s">
        <v>2061</v>
      </c>
      <c r="E2406" t="s">
        <v>3152</v>
      </c>
      <c r="F2406" t="s">
        <v>3231</v>
      </c>
      <c r="G2406" t="s">
        <v>3242</v>
      </c>
      <c r="H2406">
        <v>39850</v>
      </c>
      <c r="I2406" t="s">
        <v>3255</v>
      </c>
      <c r="J2406" s="1">
        <v>44175</v>
      </c>
      <c r="K2406" s="1">
        <v>44175</v>
      </c>
      <c r="L2406">
        <v>320203022520</v>
      </c>
      <c r="M2406" t="s">
        <v>3863</v>
      </c>
      <c r="N2406" s="1">
        <v>44196</v>
      </c>
      <c r="O2406" t="str">
        <f t="shared" si="77"/>
        <v>정상</v>
      </c>
      <c r="P2406" t="str">
        <f t="shared" si="78"/>
        <v>엠피의정부</v>
      </c>
      <c r="Q2406" t="s">
        <v>1954</v>
      </c>
      <c r="R2406"/>
      <c r="S2406"/>
      <c r="T2406"/>
      <c r="U2406"/>
      <c r="V2406"/>
      <c r="W2406" t="s">
        <v>1958</v>
      </c>
      <c r="X2406" s="1">
        <v>51480</v>
      </c>
    </row>
    <row r="2407" spans="1:24">
      <c r="A2407" t="s">
        <v>2831</v>
      </c>
      <c r="B2407" t="s">
        <v>2883</v>
      </c>
      <c r="C2407" t="s">
        <v>2242</v>
      </c>
      <c r="D2407" t="s">
        <v>1002</v>
      </c>
      <c r="E2407" t="s">
        <v>3163</v>
      </c>
      <c r="F2407" t="s">
        <v>3235</v>
      </c>
      <c r="G2407" t="s">
        <v>3238</v>
      </c>
      <c r="H2407">
        <v>35250</v>
      </c>
      <c r="I2407" t="s">
        <v>3255</v>
      </c>
      <c r="J2407" s="1">
        <v>44175</v>
      </c>
      <c r="K2407" s="1">
        <v>44175</v>
      </c>
      <c r="L2407">
        <v>320203019883</v>
      </c>
      <c r="M2407" t="s">
        <v>3863</v>
      </c>
      <c r="N2407" s="1">
        <v>44196</v>
      </c>
      <c r="O2407" t="str">
        <f t="shared" si="77"/>
        <v>정상</v>
      </c>
      <c r="P2407" t="str">
        <f t="shared" si="78"/>
        <v>엠피성공</v>
      </c>
      <c r="Q2407" t="s">
        <v>1954</v>
      </c>
      <c r="R2407"/>
      <c r="S2407"/>
      <c r="T2407"/>
      <c r="U2407"/>
      <c r="V2407"/>
      <c r="W2407" t="s">
        <v>1958</v>
      </c>
      <c r="X2407" s="1">
        <v>51480</v>
      </c>
    </row>
    <row r="2408" spans="1:24">
      <c r="A2408" t="s">
        <v>2832</v>
      </c>
      <c r="B2408"/>
      <c r="C2408"/>
      <c r="D2408" t="s">
        <v>3094</v>
      </c>
      <c r="E2408" t="s">
        <v>2563</v>
      </c>
      <c r="F2408" t="s">
        <v>3234</v>
      </c>
      <c r="G2408" t="s">
        <v>3239</v>
      </c>
      <c r="H2408">
        <v>24770</v>
      </c>
      <c r="I2408" t="s">
        <v>3255</v>
      </c>
      <c r="J2408" s="1">
        <v>44175</v>
      </c>
      <c r="K2408" s="1">
        <v>44175</v>
      </c>
      <c r="L2408">
        <v>320203022885</v>
      </c>
      <c r="M2408" t="s">
        <v>3865</v>
      </c>
      <c r="N2408" s="1">
        <v>44196</v>
      </c>
      <c r="O2408" t="str">
        <f t="shared" si="77"/>
        <v>정상</v>
      </c>
      <c r="P2408" t="str">
        <f t="shared" si="78"/>
        <v>엠피제이엔제이</v>
      </c>
      <c r="Q2408" t="s">
        <v>1954</v>
      </c>
      <c r="R2408"/>
      <c r="S2408"/>
      <c r="T2408"/>
      <c r="U2408"/>
      <c r="V2408"/>
      <c r="W2408" t="s">
        <v>1958</v>
      </c>
      <c r="X2408" s="1">
        <v>49653</v>
      </c>
    </row>
    <row r="2409" spans="1:24">
      <c r="A2409" t="s">
        <v>2829</v>
      </c>
      <c r="B2409"/>
      <c r="C2409"/>
      <c r="D2409" t="s">
        <v>3094</v>
      </c>
      <c r="E2409" t="s">
        <v>2559</v>
      </c>
      <c r="F2409" t="s">
        <v>2177</v>
      </c>
      <c r="G2409" t="s">
        <v>3238</v>
      </c>
      <c r="H2409">
        <v>105000</v>
      </c>
      <c r="I2409" t="s">
        <v>3255</v>
      </c>
      <c r="J2409" s="1">
        <v>44175</v>
      </c>
      <c r="K2409" s="1">
        <v>44175</v>
      </c>
      <c r="L2409">
        <v>320203022820</v>
      </c>
      <c r="M2409" t="s">
        <v>3863</v>
      </c>
      <c r="N2409" s="1">
        <v>44196</v>
      </c>
      <c r="O2409" t="str">
        <f t="shared" si="77"/>
        <v>정상</v>
      </c>
      <c r="P2409" t="str">
        <f t="shared" si="78"/>
        <v>엠피제이엔제이</v>
      </c>
      <c r="Q2409" t="s">
        <v>1954</v>
      </c>
      <c r="R2409"/>
      <c r="S2409"/>
      <c r="T2409"/>
      <c r="U2409"/>
      <c r="V2409"/>
      <c r="W2409" t="s">
        <v>1958</v>
      </c>
      <c r="X2409" s="1">
        <v>51480</v>
      </c>
    </row>
    <row r="2410" spans="1:24">
      <c r="A2410" t="s">
        <v>2809</v>
      </c>
      <c r="B2410" t="s">
        <v>2845</v>
      </c>
      <c r="C2410" t="s">
        <v>2341</v>
      </c>
      <c r="D2410" t="s">
        <v>2059</v>
      </c>
      <c r="E2410" t="s">
        <v>2504</v>
      </c>
      <c r="F2410" t="s">
        <v>3230</v>
      </c>
      <c r="G2410" t="s">
        <v>3238</v>
      </c>
      <c r="H2410">
        <v>9900</v>
      </c>
      <c r="I2410" t="s">
        <v>3255</v>
      </c>
      <c r="J2410" s="1">
        <v>44175</v>
      </c>
      <c r="K2410" s="1">
        <v>44175</v>
      </c>
      <c r="L2410">
        <v>320203024337</v>
      </c>
      <c r="M2410" t="s">
        <v>3863</v>
      </c>
      <c r="N2410" s="1">
        <v>44196</v>
      </c>
      <c r="O2410" t="str">
        <f t="shared" si="77"/>
        <v>정상</v>
      </c>
      <c r="P2410" t="str">
        <f t="shared" si="78"/>
        <v>엠피피스토스</v>
      </c>
      <c r="Q2410" t="s">
        <v>1954</v>
      </c>
      <c r="R2410"/>
      <c r="S2410"/>
      <c r="T2410"/>
      <c r="U2410"/>
      <c r="V2410"/>
      <c r="W2410" t="s">
        <v>1958</v>
      </c>
      <c r="X2410" s="1">
        <v>51480</v>
      </c>
    </row>
    <row r="2411" spans="1:24">
      <c r="A2411" t="s">
        <v>2812</v>
      </c>
      <c r="B2411" t="s">
        <v>2847</v>
      </c>
      <c r="C2411" t="s">
        <v>2897</v>
      </c>
      <c r="D2411" t="s">
        <v>2112</v>
      </c>
      <c r="E2411" t="s">
        <v>3161</v>
      </c>
      <c r="F2411" t="s">
        <v>3233</v>
      </c>
      <c r="G2411" t="s">
        <v>3238</v>
      </c>
      <c r="H2411">
        <v>160000</v>
      </c>
      <c r="I2411" t="s">
        <v>3255</v>
      </c>
      <c r="J2411" s="1">
        <v>44175</v>
      </c>
      <c r="K2411" s="1">
        <v>44175</v>
      </c>
      <c r="L2411" t="s">
        <v>3651</v>
      </c>
      <c r="M2411" t="s">
        <v>3863</v>
      </c>
      <c r="N2411" s="1">
        <v>44196</v>
      </c>
      <c r="O2411" t="str">
        <f t="shared" si="77"/>
        <v>정상</v>
      </c>
      <c r="P2411" t="str">
        <f t="shared" si="78"/>
        <v>엠피상동</v>
      </c>
      <c r="Q2411" t="s">
        <v>1954</v>
      </c>
      <c r="R2411"/>
      <c r="S2411"/>
      <c r="T2411"/>
      <c r="U2411"/>
      <c r="V2411"/>
      <c r="W2411" t="s">
        <v>3870</v>
      </c>
      <c r="X2411"/>
    </row>
    <row r="2412" spans="1:24">
      <c r="A2412" t="s">
        <v>1870</v>
      </c>
      <c r="B2412" t="s">
        <v>2847</v>
      </c>
      <c r="C2412" t="s">
        <v>2353</v>
      </c>
      <c r="D2412" t="s">
        <v>2112</v>
      </c>
      <c r="E2412" t="s">
        <v>3191</v>
      </c>
      <c r="F2412" t="s">
        <v>3233</v>
      </c>
      <c r="G2412" t="s">
        <v>3238</v>
      </c>
      <c r="H2412">
        <v>50000</v>
      </c>
      <c r="I2412" t="s">
        <v>3255</v>
      </c>
      <c r="J2412" s="1">
        <v>44175</v>
      </c>
      <c r="K2412" s="1">
        <v>44175</v>
      </c>
      <c r="L2412" t="s">
        <v>3652</v>
      </c>
      <c r="M2412" t="s">
        <v>3863</v>
      </c>
      <c r="N2412" s="1">
        <v>44196</v>
      </c>
      <c r="O2412" t="str">
        <f t="shared" si="77"/>
        <v>정상</v>
      </c>
      <c r="P2412" t="str">
        <f t="shared" si="78"/>
        <v>엠피상동</v>
      </c>
      <c r="Q2412" t="s">
        <v>1954</v>
      </c>
      <c r="R2412"/>
      <c r="S2412"/>
      <c r="T2412"/>
      <c r="U2412"/>
      <c r="V2412"/>
      <c r="W2412" t="s">
        <v>3870</v>
      </c>
      <c r="X2412"/>
    </row>
    <row r="2413" spans="1:24">
      <c r="A2413" t="s">
        <v>2830</v>
      </c>
      <c r="B2413" t="s">
        <v>2847</v>
      </c>
      <c r="C2413" t="s">
        <v>2353</v>
      </c>
      <c r="D2413" t="s">
        <v>2031</v>
      </c>
      <c r="E2413" t="s">
        <v>2540</v>
      </c>
      <c r="F2413" t="s">
        <v>2177</v>
      </c>
      <c r="G2413" t="s">
        <v>3239</v>
      </c>
      <c r="H2413">
        <v>10081</v>
      </c>
      <c r="I2413" t="s">
        <v>3255</v>
      </c>
      <c r="J2413" s="1">
        <v>44175</v>
      </c>
      <c r="K2413" s="1">
        <v>44175</v>
      </c>
      <c r="L2413" t="s">
        <v>3653</v>
      </c>
      <c r="M2413" t="s">
        <v>3863</v>
      </c>
      <c r="N2413" s="1">
        <v>44196</v>
      </c>
      <c r="O2413" t="str">
        <f t="shared" si="77"/>
        <v>정상</v>
      </c>
      <c r="P2413" t="str">
        <f t="shared" si="78"/>
        <v>엠피상동</v>
      </c>
      <c r="Q2413" t="s">
        <v>1954</v>
      </c>
      <c r="R2413"/>
      <c r="S2413"/>
      <c r="T2413"/>
      <c r="U2413"/>
      <c r="V2413"/>
      <c r="W2413" t="s">
        <v>1958</v>
      </c>
      <c r="X2413"/>
    </row>
    <row r="2414" spans="1:24">
      <c r="A2414" t="s">
        <v>2812</v>
      </c>
      <c r="B2414" t="s">
        <v>2847</v>
      </c>
      <c r="C2414" t="s">
        <v>2353</v>
      </c>
      <c r="D2414" t="s">
        <v>2244</v>
      </c>
      <c r="E2414" t="s">
        <v>2620</v>
      </c>
      <c r="F2414" t="s">
        <v>3233</v>
      </c>
      <c r="G2414" t="s">
        <v>3238</v>
      </c>
      <c r="H2414">
        <v>90000</v>
      </c>
      <c r="I2414" t="s">
        <v>3256</v>
      </c>
      <c r="J2414" s="1">
        <v>44175</v>
      </c>
      <c r="K2414" s="1">
        <v>44181</v>
      </c>
      <c r="L2414" t="s">
        <v>3654</v>
      </c>
      <c r="M2414" t="s">
        <v>3863</v>
      </c>
      <c r="N2414" s="1">
        <v>44196</v>
      </c>
      <c r="O2414" t="str">
        <f t="shared" si="77"/>
        <v>철회</v>
      </c>
      <c r="P2414" t="str">
        <f t="shared" si="78"/>
        <v>엠피상동</v>
      </c>
      <c r="Q2414" t="s">
        <v>1954</v>
      </c>
      <c r="R2414"/>
      <c r="S2414"/>
      <c r="T2414"/>
      <c r="U2414"/>
      <c r="V2414"/>
      <c r="W2414" t="s">
        <v>1958</v>
      </c>
      <c r="X2414"/>
    </row>
    <row r="2415" spans="1:24">
      <c r="A2415" t="s">
        <v>2812</v>
      </c>
      <c r="B2415" t="s">
        <v>2847</v>
      </c>
      <c r="C2415" t="s">
        <v>2353</v>
      </c>
      <c r="D2415" t="s">
        <v>2031</v>
      </c>
      <c r="E2415" t="s">
        <v>2620</v>
      </c>
      <c r="F2415" t="s">
        <v>3235</v>
      </c>
      <c r="G2415" t="s">
        <v>3238</v>
      </c>
      <c r="H2415">
        <v>140000</v>
      </c>
      <c r="I2415" t="s">
        <v>3255</v>
      </c>
      <c r="J2415" s="1">
        <v>44175</v>
      </c>
      <c r="K2415" s="1">
        <v>44175</v>
      </c>
      <c r="L2415" t="s">
        <v>3655</v>
      </c>
      <c r="M2415" t="s">
        <v>3863</v>
      </c>
      <c r="N2415" s="1">
        <v>44196</v>
      </c>
      <c r="O2415" t="str">
        <f t="shared" si="77"/>
        <v>정상</v>
      </c>
      <c r="P2415" t="str">
        <f t="shared" si="78"/>
        <v>엠피상동</v>
      </c>
      <c r="Q2415" t="s">
        <v>1954</v>
      </c>
      <c r="R2415"/>
      <c r="S2415"/>
      <c r="T2415"/>
      <c r="U2415"/>
      <c r="V2415"/>
      <c r="W2415" t="s">
        <v>1960</v>
      </c>
      <c r="X2415"/>
    </row>
    <row r="2416" spans="1:24">
      <c r="A2416" t="s">
        <v>2819</v>
      </c>
      <c r="B2416" t="s">
        <v>2848</v>
      </c>
      <c r="C2416" t="s">
        <v>2237</v>
      </c>
      <c r="D2416" t="s">
        <v>1995</v>
      </c>
      <c r="E2416" t="s">
        <v>2632</v>
      </c>
      <c r="F2416" t="s">
        <v>3231</v>
      </c>
      <c r="G2416" t="s">
        <v>3238</v>
      </c>
      <c r="H2416">
        <v>55489</v>
      </c>
      <c r="I2416" t="s">
        <v>3255</v>
      </c>
      <c r="J2416" s="1">
        <v>44175</v>
      </c>
      <c r="K2416" s="1">
        <v>44175</v>
      </c>
      <c r="L2416" t="s">
        <v>3656</v>
      </c>
      <c r="M2416" t="s">
        <v>3863</v>
      </c>
      <c r="N2416" s="1">
        <v>44196</v>
      </c>
      <c r="O2416" t="str">
        <f t="shared" si="77"/>
        <v>정상</v>
      </c>
      <c r="P2416" t="str">
        <f t="shared" si="78"/>
        <v>엠피의정부</v>
      </c>
      <c r="Q2416" t="s">
        <v>1954</v>
      </c>
      <c r="R2416"/>
      <c r="S2416"/>
      <c r="T2416"/>
      <c r="U2416"/>
      <c r="V2416"/>
      <c r="W2416" t="s">
        <v>1958</v>
      </c>
      <c r="X2416"/>
    </row>
    <row r="2417" spans="1:24">
      <c r="A2417" t="s">
        <v>2834</v>
      </c>
      <c r="B2417"/>
      <c r="C2417"/>
      <c r="D2417" t="s">
        <v>3098</v>
      </c>
      <c r="E2417" t="s">
        <v>2598</v>
      </c>
      <c r="F2417" t="s">
        <v>3232</v>
      </c>
      <c r="G2417" t="s">
        <v>3238</v>
      </c>
      <c r="H2417">
        <v>171416</v>
      </c>
      <c r="I2417" t="s">
        <v>3255</v>
      </c>
      <c r="J2417" s="1">
        <v>44175</v>
      </c>
      <c r="K2417" s="1">
        <v>44175</v>
      </c>
      <c r="L2417" t="s">
        <v>3657</v>
      </c>
      <c r="M2417" t="s">
        <v>3863</v>
      </c>
      <c r="N2417" s="1">
        <v>44196</v>
      </c>
      <c r="O2417" t="str">
        <f t="shared" si="77"/>
        <v>정상</v>
      </c>
      <c r="P2417" t="str">
        <f t="shared" si="78"/>
        <v>엠피레전드</v>
      </c>
      <c r="Q2417" t="s">
        <v>1954</v>
      </c>
      <c r="R2417"/>
      <c r="S2417"/>
      <c r="T2417"/>
      <c r="U2417"/>
      <c r="V2417"/>
      <c r="W2417" t="s">
        <v>1958</v>
      </c>
      <c r="X2417" s="1">
        <v>64263</v>
      </c>
    </row>
    <row r="2418" spans="1:24">
      <c r="A2418" t="s">
        <v>2832</v>
      </c>
      <c r="B2418"/>
      <c r="C2418"/>
      <c r="D2418" t="s">
        <v>3094</v>
      </c>
      <c r="E2418" t="s">
        <v>3155</v>
      </c>
      <c r="F2418" t="s">
        <v>2177</v>
      </c>
      <c r="G2418" t="s">
        <v>3244</v>
      </c>
      <c r="H2418">
        <v>86177</v>
      </c>
      <c r="I2418" t="s">
        <v>3255</v>
      </c>
      <c r="J2418" s="1">
        <v>44175</v>
      </c>
      <c r="K2418" s="1">
        <v>44175</v>
      </c>
      <c r="L2418" t="s">
        <v>3658</v>
      </c>
      <c r="M2418" t="s">
        <v>3866</v>
      </c>
      <c r="N2418" s="1">
        <v>44196</v>
      </c>
      <c r="O2418" t="str">
        <f t="shared" si="77"/>
        <v>정상</v>
      </c>
      <c r="P2418" t="str">
        <f t="shared" si="78"/>
        <v>엠피제이엔제이</v>
      </c>
      <c r="Q2418" t="s">
        <v>1954</v>
      </c>
      <c r="R2418"/>
      <c r="S2418"/>
      <c r="T2418"/>
      <c r="U2418"/>
      <c r="V2418"/>
      <c r="W2418" t="s">
        <v>1958</v>
      </c>
      <c r="X2418" s="1">
        <v>56593</v>
      </c>
    </row>
    <row r="2419" spans="1:24">
      <c r="A2419" t="s">
        <v>2832</v>
      </c>
      <c r="B2419"/>
      <c r="C2419"/>
      <c r="D2419" t="s">
        <v>3094</v>
      </c>
      <c r="E2419" t="s">
        <v>3131</v>
      </c>
      <c r="F2419" t="s">
        <v>3236</v>
      </c>
      <c r="G2419" t="s">
        <v>3238</v>
      </c>
      <c r="H2419">
        <v>41788</v>
      </c>
      <c r="I2419" t="s">
        <v>3255</v>
      </c>
      <c r="J2419" s="1">
        <v>44175</v>
      </c>
      <c r="K2419" s="1">
        <v>44175</v>
      </c>
      <c r="L2419" t="s">
        <v>3659</v>
      </c>
      <c r="M2419" t="s">
        <v>3867</v>
      </c>
      <c r="N2419" s="1">
        <v>44196</v>
      </c>
      <c r="O2419" t="str">
        <f t="shared" si="77"/>
        <v>정상</v>
      </c>
      <c r="P2419" t="str">
        <f t="shared" si="78"/>
        <v>엠피제이엔제이</v>
      </c>
      <c r="Q2419" t="s">
        <v>1954</v>
      </c>
      <c r="R2419"/>
      <c r="S2419"/>
      <c r="T2419"/>
      <c r="U2419"/>
      <c r="V2419"/>
      <c r="W2419" t="s">
        <v>1958</v>
      </c>
      <c r="X2419" s="1">
        <v>59515</v>
      </c>
    </row>
    <row r="2420" spans="1:24">
      <c r="A2420" t="s">
        <v>2828</v>
      </c>
      <c r="B2420" t="s">
        <v>2875</v>
      </c>
      <c r="C2420" t="s">
        <v>2350</v>
      </c>
      <c r="D2420" t="s">
        <v>3044</v>
      </c>
      <c r="E2420" t="s">
        <v>3157</v>
      </c>
      <c r="F2420" t="s">
        <v>3236</v>
      </c>
      <c r="G2420" t="s">
        <v>3238</v>
      </c>
      <c r="H2420">
        <v>122002</v>
      </c>
      <c r="I2420" t="s">
        <v>3255</v>
      </c>
      <c r="J2420" s="1">
        <v>44175</v>
      </c>
      <c r="K2420" s="1">
        <v>44175</v>
      </c>
      <c r="L2420" t="s">
        <v>3660</v>
      </c>
      <c r="M2420" t="s">
        <v>3863</v>
      </c>
      <c r="N2420" s="1">
        <v>44196</v>
      </c>
      <c r="O2420" t="str">
        <f t="shared" si="77"/>
        <v>정상</v>
      </c>
      <c r="P2420" t="str">
        <f t="shared" si="78"/>
        <v>엠피여주</v>
      </c>
      <c r="Q2420" t="s">
        <v>1954</v>
      </c>
      <c r="R2420"/>
      <c r="S2420"/>
      <c r="T2420"/>
      <c r="U2420"/>
      <c r="V2420"/>
      <c r="W2420" t="s">
        <v>3870</v>
      </c>
      <c r="X2420" s="1">
        <v>69377</v>
      </c>
    </row>
    <row r="2421" spans="1:24">
      <c r="A2421" t="s">
        <v>2817</v>
      </c>
      <c r="B2421" t="s">
        <v>2850</v>
      </c>
      <c r="C2421" t="s">
        <v>2347</v>
      </c>
      <c r="D2421" t="s">
        <v>2037</v>
      </c>
      <c r="E2421" t="s">
        <v>3155</v>
      </c>
      <c r="F2421" t="s">
        <v>3232</v>
      </c>
      <c r="G2421" t="s">
        <v>3238</v>
      </c>
      <c r="H2421">
        <v>27720</v>
      </c>
      <c r="I2421" t="s">
        <v>3255</v>
      </c>
      <c r="J2421" s="1">
        <v>44175</v>
      </c>
      <c r="K2421" s="1">
        <v>44175</v>
      </c>
      <c r="L2421" t="s">
        <v>3661</v>
      </c>
      <c r="M2421" t="s">
        <v>3863</v>
      </c>
      <c r="N2421" s="1">
        <v>44196</v>
      </c>
      <c r="O2421" t="str">
        <f t="shared" si="77"/>
        <v>정상</v>
      </c>
      <c r="P2421" t="s">
        <v>6821</v>
      </c>
      <c r="Q2421" t="s">
        <v>1954</v>
      </c>
      <c r="R2421"/>
      <c r="S2421"/>
      <c r="T2421"/>
      <c r="U2421"/>
      <c r="V2421"/>
      <c r="W2421" t="s">
        <v>1958</v>
      </c>
      <c r="X2421" s="1">
        <v>58785</v>
      </c>
    </row>
    <row r="2422" spans="1:24">
      <c r="A2422" t="s">
        <v>2813</v>
      </c>
      <c r="B2422" t="s">
        <v>2846</v>
      </c>
      <c r="C2422" t="s">
        <v>2236</v>
      </c>
      <c r="D2422" t="s">
        <v>2048</v>
      </c>
      <c r="E2422" t="s">
        <v>3154</v>
      </c>
      <c r="F2422" t="s">
        <v>3231</v>
      </c>
      <c r="G2422" t="s">
        <v>3238</v>
      </c>
      <c r="H2422">
        <v>22890</v>
      </c>
      <c r="I2422" t="s">
        <v>3255</v>
      </c>
      <c r="J2422" s="1">
        <v>44175</v>
      </c>
      <c r="K2422" s="1">
        <v>44175</v>
      </c>
      <c r="L2422" t="s">
        <v>3662</v>
      </c>
      <c r="M2422" t="s">
        <v>3863</v>
      </c>
      <c r="N2422" s="1">
        <v>44196</v>
      </c>
      <c r="O2422" t="str">
        <f t="shared" si="77"/>
        <v>정상</v>
      </c>
      <c r="P2422" t="str">
        <f t="shared" si="78"/>
        <v>엠피송내</v>
      </c>
      <c r="Q2422" t="s">
        <v>1954</v>
      </c>
      <c r="R2422"/>
      <c r="S2422"/>
      <c r="T2422"/>
      <c r="U2422"/>
      <c r="V2422"/>
      <c r="W2422" t="s">
        <v>1960</v>
      </c>
      <c r="X2422" s="1">
        <v>57689</v>
      </c>
    </row>
    <row r="2423" spans="1:24">
      <c r="A2423" t="s">
        <v>2834</v>
      </c>
      <c r="B2423"/>
      <c r="C2423"/>
      <c r="D2423" t="s">
        <v>2109</v>
      </c>
      <c r="E2423" t="s">
        <v>3154</v>
      </c>
      <c r="F2423" t="s">
        <v>3231</v>
      </c>
      <c r="G2423" t="s">
        <v>3238</v>
      </c>
      <c r="H2423">
        <v>47121</v>
      </c>
      <c r="I2423" t="s">
        <v>3255</v>
      </c>
      <c r="J2423" s="1">
        <v>44175</v>
      </c>
      <c r="K2423" s="1">
        <v>44175</v>
      </c>
      <c r="L2423" t="s">
        <v>3663</v>
      </c>
      <c r="M2423" t="s">
        <v>3867</v>
      </c>
      <c r="N2423" s="1">
        <v>44196</v>
      </c>
      <c r="O2423" t="str">
        <f t="shared" si="77"/>
        <v>정상</v>
      </c>
      <c r="P2423" t="str">
        <f t="shared" si="78"/>
        <v>엠피레전드</v>
      </c>
      <c r="Q2423" t="s">
        <v>1954</v>
      </c>
      <c r="R2423"/>
      <c r="S2423"/>
      <c r="T2423"/>
      <c r="U2423"/>
      <c r="V2423"/>
      <c r="W2423" t="s">
        <v>1960</v>
      </c>
      <c r="X2423" s="1">
        <v>64263</v>
      </c>
    </row>
    <row r="2424" spans="1:24">
      <c r="A2424" t="s">
        <v>2809</v>
      </c>
      <c r="B2424" t="s">
        <v>2845</v>
      </c>
      <c r="C2424" t="s">
        <v>2945</v>
      </c>
      <c r="D2424" t="s">
        <v>3027</v>
      </c>
      <c r="E2424" t="s">
        <v>2522</v>
      </c>
      <c r="F2424" t="s">
        <v>2177</v>
      </c>
      <c r="G2424" t="s">
        <v>3238</v>
      </c>
      <c r="H2424">
        <v>52380</v>
      </c>
      <c r="I2424" t="s">
        <v>3255</v>
      </c>
      <c r="J2424" s="1">
        <v>44175</v>
      </c>
      <c r="K2424" s="1">
        <v>44175</v>
      </c>
      <c r="L2424" t="s">
        <v>3664</v>
      </c>
      <c r="M2424" t="s">
        <v>3863</v>
      </c>
      <c r="N2424" s="1">
        <v>44196</v>
      </c>
      <c r="O2424" t="str">
        <f t="shared" si="77"/>
        <v>정상</v>
      </c>
      <c r="P2424" t="str">
        <f t="shared" si="78"/>
        <v>엠피피스토스</v>
      </c>
      <c r="Q2424" t="s">
        <v>1954</v>
      </c>
      <c r="R2424"/>
      <c r="S2424"/>
      <c r="T2424"/>
      <c r="U2424"/>
      <c r="V2424"/>
      <c r="W2424" t="s">
        <v>1960</v>
      </c>
      <c r="X2424" s="1">
        <v>58054</v>
      </c>
    </row>
    <row r="2425" spans="1:24">
      <c r="A2425" t="s">
        <v>2827</v>
      </c>
      <c r="B2425" t="s">
        <v>2848</v>
      </c>
      <c r="C2425"/>
      <c r="D2425" t="s">
        <v>2009</v>
      </c>
      <c r="E2425" t="s">
        <v>2498</v>
      </c>
      <c r="F2425" t="s">
        <v>3234</v>
      </c>
      <c r="G2425" t="s">
        <v>3238</v>
      </c>
      <c r="H2425">
        <v>87000</v>
      </c>
      <c r="I2425" t="s">
        <v>3255</v>
      </c>
      <c r="J2425" s="1">
        <v>44174</v>
      </c>
      <c r="K2425" s="1">
        <v>44174</v>
      </c>
      <c r="L2425">
        <v>20206612619</v>
      </c>
      <c r="M2425" t="s">
        <v>3865</v>
      </c>
      <c r="N2425" s="1">
        <v>44196</v>
      </c>
      <c r="O2425" t="str">
        <f t="shared" si="77"/>
        <v>정상</v>
      </c>
      <c r="P2425" t="str">
        <f t="shared" si="78"/>
        <v>엠피의정부</v>
      </c>
      <c r="Q2425" t="s">
        <v>1954</v>
      </c>
      <c r="R2425"/>
      <c r="S2425"/>
      <c r="T2425"/>
      <c r="U2425"/>
      <c r="V2425"/>
      <c r="W2425" t="s">
        <v>1958</v>
      </c>
      <c r="X2425"/>
    </row>
    <row r="2426" spans="1:24">
      <c r="A2426" t="s">
        <v>2824</v>
      </c>
      <c r="B2426" t="s">
        <v>2692</v>
      </c>
      <c r="C2426" t="s">
        <v>2887</v>
      </c>
      <c r="D2426" t="s">
        <v>2018</v>
      </c>
      <c r="E2426" t="s">
        <v>2529</v>
      </c>
      <c r="F2426" t="s">
        <v>3230</v>
      </c>
      <c r="G2426" t="s">
        <v>3238</v>
      </c>
      <c r="H2426">
        <v>61800</v>
      </c>
      <c r="I2426" t="s">
        <v>3255</v>
      </c>
      <c r="J2426" s="1">
        <v>44174</v>
      </c>
      <c r="K2426" s="1">
        <v>44174</v>
      </c>
      <c r="L2426">
        <v>20206613355</v>
      </c>
      <c r="M2426" t="s">
        <v>3863</v>
      </c>
      <c r="N2426" s="1">
        <v>44196</v>
      </c>
      <c r="O2426" t="str">
        <f t="shared" ref="O2426:O2489" si="79" xml:space="preserve"> IF(K2426&gt;N2426,W2426,I2426)</f>
        <v>정상</v>
      </c>
      <c r="P2426" t="str">
        <f t="shared" si="78"/>
        <v>엠피피스토스</v>
      </c>
      <c r="Q2426" t="s">
        <v>1954</v>
      </c>
      <c r="R2426"/>
      <c r="S2426"/>
      <c r="T2426"/>
      <c r="U2426"/>
      <c r="V2426"/>
      <c r="W2426" t="s">
        <v>3870</v>
      </c>
      <c r="X2426"/>
    </row>
    <row r="2427" spans="1:24">
      <c r="A2427" t="s">
        <v>2812</v>
      </c>
      <c r="B2427" t="s">
        <v>2847</v>
      </c>
      <c r="C2427" t="s">
        <v>2926</v>
      </c>
      <c r="D2427" t="s">
        <v>3039</v>
      </c>
      <c r="E2427" t="s">
        <v>3141</v>
      </c>
      <c r="F2427" t="s">
        <v>3233</v>
      </c>
      <c r="G2427" t="s">
        <v>3238</v>
      </c>
      <c r="H2427">
        <v>35000</v>
      </c>
      <c r="I2427" t="s">
        <v>3255</v>
      </c>
      <c r="J2427" s="1">
        <v>44174</v>
      </c>
      <c r="K2427" s="1">
        <v>44174</v>
      </c>
      <c r="L2427">
        <v>20206622064</v>
      </c>
      <c r="M2427" t="s">
        <v>3863</v>
      </c>
      <c r="N2427" s="1">
        <v>44196</v>
      </c>
      <c r="O2427" t="str">
        <f t="shared" si="79"/>
        <v>정상</v>
      </c>
      <c r="P2427" t="str">
        <f t="shared" si="78"/>
        <v>엠피상동</v>
      </c>
      <c r="Q2427" t="s">
        <v>1954</v>
      </c>
      <c r="R2427"/>
      <c r="S2427"/>
      <c r="T2427"/>
      <c r="U2427"/>
      <c r="V2427"/>
      <c r="W2427" t="s">
        <v>1960</v>
      </c>
      <c r="X2427"/>
    </row>
    <row r="2428" spans="1:24">
      <c r="A2428" t="s">
        <v>2809</v>
      </c>
      <c r="B2428" t="s">
        <v>2845</v>
      </c>
      <c r="C2428" t="s">
        <v>2341</v>
      </c>
      <c r="D2428" t="s">
        <v>3099</v>
      </c>
      <c r="E2428" t="s">
        <v>2573</v>
      </c>
      <c r="F2428" t="s">
        <v>3236</v>
      </c>
      <c r="G2428" t="s">
        <v>3238</v>
      </c>
      <c r="H2428">
        <v>67643</v>
      </c>
      <c r="I2428" t="s">
        <v>3255</v>
      </c>
      <c r="J2428" s="1">
        <v>44174</v>
      </c>
      <c r="K2428" s="1">
        <v>44174</v>
      </c>
      <c r="L2428">
        <v>20206614249</v>
      </c>
      <c r="M2428" t="s">
        <v>3863</v>
      </c>
      <c r="N2428" s="1">
        <v>44196</v>
      </c>
      <c r="O2428" t="str">
        <f t="shared" si="79"/>
        <v>정상</v>
      </c>
      <c r="P2428" t="str">
        <f t="shared" si="78"/>
        <v>엠피피스토스</v>
      </c>
      <c r="Q2428" t="s">
        <v>1954</v>
      </c>
      <c r="R2428"/>
      <c r="S2428"/>
      <c r="T2428"/>
      <c r="U2428"/>
      <c r="V2428"/>
      <c r="W2428" t="s">
        <v>1958</v>
      </c>
      <c r="X2428"/>
    </row>
    <row r="2429" spans="1:24">
      <c r="A2429" t="s">
        <v>2823</v>
      </c>
      <c r="B2429" t="s">
        <v>2859</v>
      </c>
      <c r="C2429" t="s">
        <v>2903</v>
      </c>
      <c r="D2429" t="s">
        <v>2092</v>
      </c>
      <c r="E2429" t="s">
        <v>2529</v>
      </c>
      <c r="F2429" t="s">
        <v>3237</v>
      </c>
      <c r="G2429" t="s">
        <v>3243</v>
      </c>
      <c r="H2429">
        <v>19887</v>
      </c>
      <c r="I2429" t="s">
        <v>3255</v>
      </c>
      <c r="J2429" s="1">
        <v>44174</v>
      </c>
      <c r="K2429" s="1">
        <v>44174</v>
      </c>
      <c r="L2429">
        <v>20206601414</v>
      </c>
      <c r="M2429" t="s">
        <v>3867</v>
      </c>
      <c r="N2429" s="1">
        <v>44196</v>
      </c>
      <c r="O2429" t="str">
        <f t="shared" si="79"/>
        <v>정상</v>
      </c>
      <c r="P2429" t="str">
        <f t="shared" si="78"/>
        <v>엠피조은</v>
      </c>
      <c r="Q2429" t="s">
        <v>1954</v>
      </c>
      <c r="R2429"/>
      <c r="S2429"/>
      <c r="T2429"/>
      <c r="U2429"/>
      <c r="V2429"/>
      <c r="W2429" t="s">
        <v>1958</v>
      </c>
      <c r="X2429"/>
    </row>
    <row r="2430" spans="1:24">
      <c r="A2430" t="s">
        <v>2818</v>
      </c>
      <c r="B2430" t="s">
        <v>2857</v>
      </c>
      <c r="C2430" t="s">
        <v>2242</v>
      </c>
      <c r="D2430" t="s">
        <v>3008</v>
      </c>
      <c r="E2430" t="s">
        <v>3136</v>
      </c>
      <c r="F2430" t="s">
        <v>2177</v>
      </c>
      <c r="G2430" t="s">
        <v>3245</v>
      </c>
      <c r="H2430">
        <v>24000</v>
      </c>
      <c r="I2430" t="s">
        <v>3255</v>
      </c>
      <c r="J2430" s="1">
        <v>44174</v>
      </c>
      <c r="K2430" s="1">
        <v>44174</v>
      </c>
      <c r="L2430">
        <v>20206621155</v>
      </c>
      <c r="M2430" t="s">
        <v>3863</v>
      </c>
      <c r="N2430" s="1">
        <v>44196</v>
      </c>
      <c r="O2430" t="str">
        <f t="shared" si="79"/>
        <v>정상</v>
      </c>
      <c r="P2430" t="str">
        <f t="shared" si="78"/>
        <v>엠피성공</v>
      </c>
      <c r="Q2430" t="s">
        <v>1954</v>
      </c>
      <c r="R2430"/>
      <c r="S2430"/>
      <c r="T2430"/>
      <c r="U2430"/>
      <c r="V2430"/>
      <c r="W2430" t="s">
        <v>3870</v>
      </c>
      <c r="X2430"/>
    </row>
    <row r="2431" spans="1:24">
      <c r="A2431" t="s">
        <v>2811</v>
      </c>
      <c r="B2431" t="s">
        <v>2845</v>
      </c>
      <c r="C2431" t="s">
        <v>2901</v>
      </c>
      <c r="D2431" t="s">
        <v>2059</v>
      </c>
      <c r="E2431" t="s">
        <v>3215</v>
      </c>
      <c r="F2431" t="s">
        <v>3235</v>
      </c>
      <c r="G2431" t="s">
        <v>3238</v>
      </c>
      <c r="H2431">
        <v>20000</v>
      </c>
      <c r="I2431" t="s">
        <v>3255</v>
      </c>
      <c r="J2431" s="1">
        <v>44174</v>
      </c>
      <c r="K2431" s="1">
        <v>44174</v>
      </c>
      <c r="L2431">
        <v>3190794211631</v>
      </c>
      <c r="M2431" t="s">
        <v>3863</v>
      </c>
      <c r="N2431" s="1">
        <v>44196</v>
      </c>
      <c r="O2431" t="str">
        <f t="shared" si="79"/>
        <v>정상</v>
      </c>
      <c r="P2431" t="str">
        <f t="shared" si="78"/>
        <v>엠피피스토스</v>
      </c>
      <c r="Q2431" t="s">
        <v>1954</v>
      </c>
      <c r="R2431"/>
      <c r="S2431"/>
      <c r="T2431"/>
      <c r="U2431"/>
      <c r="V2431"/>
      <c r="W2431" t="s">
        <v>1958</v>
      </c>
      <c r="X2431" s="1">
        <v>62436</v>
      </c>
    </row>
    <row r="2432" spans="1:24">
      <c r="A2432" t="s">
        <v>2812</v>
      </c>
      <c r="B2432" t="s">
        <v>2847</v>
      </c>
      <c r="C2432" t="s">
        <v>2929</v>
      </c>
      <c r="D2432" t="s">
        <v>2127</v>
      </c>
      <c r="E2432" t="s">
        <v>3195</v>
      </c>
      <c r="F2432" t="s">
        <v>3231</v>
      </c>
      <c r="G2432" t="s">
        <v>3238</v>
      </c>
      <c r="H2432">
        <v>129000</v>
      </c>
      <c r="I2432" t="s">
        <v>3256</v>
      </c>
      <c r="J2432" s="1">
        <v>44174</v>
      </c>
      <c r="K2432" s="1">
        <v>44175</v>
      </c>
      <c r="L2432" t="s">
        <v>3665</v>
      </c>
      <c r="M2432" t="s">
        <v>3863</v>
      </c>
      <c r="N2432" s="1">
        <v>44196</v>
      </c>
      <c r="O2432" t="str">
        <f t="shared" si="79"/>
        <v>철회</v>
      </c>
      <c r="P2432" t="str">
        <f t="shared" si="78"/>
        <v>엠피상동</v>
      </c>
      <c r="Q2432" t="s">
        <v>1954</v>
      </c>
      <c r="R2432"/>
      <c r="S2432"/>
      <c r="T2432"/>
      <c r="U2432"/>
      <c r="V2432"/>
      <c r="W2432" t="s">
        <v>3870</v>
      </c>
      <c r="X2432"/>
    </row>
    <row r="2433" spans="1:24">
      <c r="A2433" t="s">
        <v>1870</v>
      </c>
      <c r="B2433" t="s">
        <v>2847</v>
      </c>
      <c r="C2433" t="s">
        <v>2353</v>
      </c>
      <c r="D2433" t="s">
        <v>2127</v>
      </c>
      <c r="E2433" t="s">
        <v>2146</v>
      </c>
      <c r="F2433" t="s">
        <v>3232</v>
      </c>
      <c r="G2433" t="s">
        <v>3239</v>
      </c>
      <c r="H2433">
        <v>13380</v>
      </c>
      <c r="I2433" t="s">
        <v>3256</v>
      </c>
      <c r="J2433" s="1">
        <v>44174</v>
      </c>
      <c r="K2433" s="1">
        <v>44175</v>
      </c>
      <c r="L2433" t="s">
        <v>3666</v>
      </c>
      <c r="M2433" t="s">
        <v>3865</v>
      </c>
      <c r="N2433" s="1">
        <v>44196</v>
      </c>
      <c r="O2433" t="str">
        <f t="shared" si="79"/>
        <v>철회</v>
      </c>
      <c r="P2433" t="str">
        <f t="shared" ref="P2433:P2496" si="80">A2433</f>
        <v>엠피상동</v>
      </c>
      <c r="Q2433" t="s">
        <v>1954</v>
      </c>
      <c r="R2433"/>
      <c r="S2433"/>
      <c r="T2433"/>
      <c r="U2433"/>
      <c r="V2433"/>
      <c r="W2433" t="s">
        <v>1960</v>
      </c>
      <c r="X2433"/>
    </row>
    <row r="2434" spans="1:24">
      <c r="A2434" t="s">
        <v>2824</v>
      </c>
      <c r="B2434" t="s">
        <v>2845</v>
      </c>
      <c r="C2434" t="s">
        <v>2341</v>
      </c>
      <c r="D2434" t="s">
        <v>3100</v>
      </c>
      <c r="E2434" t="s">
        <v>3185</v>
      </c>
      <c r="F2434" t="s">
        <v>3231</v>
      </c>
      <c r="G2434" t="s">
        <v>3239</v>
      </c>
      <c r="H2434">
        <v>31970</v>
      </c>
      <c r="I2434" t="s">
        <v>3255</v>
      </c>
      <c r="J2434" s="1">
        <v>44174</v>
      </c>
      <c r="K2434" s="1">
        <v>44174</v>
      </c>
      <c r="L2434" t="s">
        <v>3667</v>
      </c>
      <c r="M2434" t="s">
        <v>3867</v>
      </c>
      <c r="N2434" s="1">
        <v>44196</v>
      </c>
      <c r="O2434" t="str">
        <f t="shared" si="79"/>
        <v>정상</v>
      </c>
      <c r="P2434" t="str">
        <f t="shared" si="80"/>
        <v>엠피피스토스</v>
      </c>
      <c r="Q2434" t="s">
        <v>1954</v>
      </c>
      <c r="R2434"/>
      <c r="S2434"/>
      <c r="T2434"/>
      <c r="U2434"/>
      <c r="V2434"/>
      <c r="W2434" t="s">
        <v>1958</v>
      </c>
      <c r="X2434" s="1">
        <v>49652</v>
      </c>
    </row>
    <row r="2435" spans="1:24">
      <c r="A2435" t="s">
        <v>2812</v>
      </c>
      <c r="B2435" t="s">
        <v>2847</v>
      </c>
      <c r="C2435" t="s">
        <v>2926</v>
      </c>
      <c r="D2435" t="s">
        <v>2036</v>
      </c>
      <c r="E2435" t="s">
        <v>2641</v>
      </c>
      <c r="F2435" t="s">
        <v>3234</v>
      </c>
      <c r="G2435" t="s">
        <v>3238</v>
      </c>
      <c r="H2435">
        <v>200000</v>
      </c>
      <c r="I2435" t="s">
        <v>3255</v>
      </c>
      <c r="J2435" s="1">
        <v>44174</v>
      </c>
      <c r="K2435" s="1">
        <v>44174</v>
      </c>
      <c r="L2435" t="s">
        <v>3668</v>
      </c>
      <c r="M2435" t="s">
        <v>3864</v>
      </c>
      <c r="N2435" s="1">
        <v>44196</v>
      </c>
      <c r="O2435" t="str">
        <f t="shared" si="79"/>
        <v>정상</v>
      </c>
      <c r="P2435" t="str">
        <f t="shared" si="80"/>
        <v>엠피상동</v>
      </c>
      <c r="Q2435" t="s">
        <v>1954</v>
      </c>
      <c r="R2435"/>
      <c r="S2435"/>
      <c r="T2435"/>
      <c r="U2435"/>
      <c r="V2435"/>
      <c r="W2435" t="s">
        <v>1958</v>
      </c>
      <c r="X2435" s="1">
        <v>49652</v>
      </c>
    </row>
    <row r="2436" spans="1:24">
      <c r="A2436" t="s">
        <v>2820</v>
      </c>
      <c r="B2436" t="s">
        <v>2859</v>
      </c>
      <c r="C2436" t="s">
        <v>2229</v>
      </c>
      <c r="D2436" t="s">
        <v>2015</v>
      </c>
      <c r="E2436" t="s">
        <v>3134</v>
      </c>
      <c r="F2436" t="s">
        <v>3230</v>
      </c>
      <c r="G2436" t="s">
        <v>3238</v>
      </c>
      <c r="H2436">
        <v>128000</v>
      </c>
      <c r="I2436" t="s">
        <v>3255</v>
      </c>
      <c r="J2436" s="1">
        <v>44174</v>
      </c>
      <c r="K2436" s="1">
        <v>44174</v>
      </c>
      <c r="L2436" t="s">
        <v>3669</v>
      </c>
      <c r="M2436" t="s">
        <v>3863</v>
      </c>
      <c r="N2436" s="1">
        <v>44196</v>
      </c>
      <c r="O2436" t="str">
        <f t="shared" si="79"/>
        <v>정상</v>
      </c>
      <c r="P2436" t="str">
        <f t="shared" si="80"/>
        <v>엠피조은</v>
      </c>
      <c r="Q2436" t="s">
        <v>1954</v>
      </c>
      <c r="R2436"/>
      <c r="S2436"/>
      <c r="T2436"/>
      <c r="U2436"/>
      <c r="V2436"/>
      <c r="W2436" t="s">
        <v>1958</v>
      </c>
      <c r="X2436" s="1">
        <v>51479</v>
      </c>
    </row>
    <row r="2437" spans="1:24">
      <c r="A2437" t="s">
        <v>2812</v>
      </c>
      <c r="B2437" t="s">
        <v>2847</v>
      </c>
      <c r="C2437" t="s">
        <v>2926</v>
      </c>
      <c r="D2437" t="s">
        <v>2127</v>
      </c>
      <c r="E2437" t="s">
        <v>2522</v>
      </c>
      <c r="F2437" t="s">
        <v>2177</v>
      </c>
      <c r="G2437" t="s">
        <v>3238</v>
      </c>
      <c r="H2437">
        <v>50070</v>
      </c>
      <c r="I2437" t="s">
        <v>3255</v>
      </c>
      <c r="J2437" s="1">
        <v>44174</v>
      </c>
      <c r="K2437" s="1">
        <v>44174</v>
      </c>
      <c r="L2437" t="s">
        <v>3670</v>
      </c>
      <c r="M2437" t="s">
        <v>3863</v>
      </c>
      <c r="N2437" s="1">
        <v>44196</v>
      </c>
      <c r="O2437" t="str">
        <f t="shared" si="79"/>
        <v>정상</v>
      </c>
      <c r="P2437" t="str">
        <f t="shared" si="80"/>
        <v>엠피상동</v>
      </c>
      <c r="Q2437" t="s">
        <v>1954</v>
      </c>
      <c r="R2437"/>
      <c r="S2437"/>
      <c r="T2437"/>
      <c r="U2437"/>
      <c r="V2437"/>
      <c r="W2437" t="s">
        <v>1958</v>
      </c>
      <c r="X2437" s="1">
        <v>51844</v>
      </c>
    </row>
    <row r="2438" spans="1:24">
      <c r="A2438" t="s">
        <v>2809</v>
      </c>
      <c r="B2438" t="s">
        <v>2872</v>
      </c>
      <c r="C2438" t="s">
        <v>2341</v>
      </c>
      <c r="D2438" t="s">
        <v>3100</v>
      </c>
      <c r="E2438" t="s">
        <v>2522</v>
      </c>
      <c r="F2438" t="s">
        <v>3232</v>
      </c>
      <c r="G2438" t="s">
        <v>3238</v>
      </c>
      <c r="H2438">
        <v>50340</v>
      </c>
      <c r="I2438" t="s">
        <v>3255</v>
      </c>
      <c r="J2438" s="1">
        <v>44174</v>
      </c>
      <c r="K2438" s="1">
        <v>44174</v>
      </c>
      <c r="L2438" t="s">
        <v>3671</v>
      </c>
      <c r="M2438" t="s">
        <v>3863</v>
      </c>
      <c r="N2438" s="1">
        <v>44196</v>
      </c>
      <c r="O2438" t="str">
        <f t="shared" si="79"/>
        <v>정상</v>
      </c>
      <c r="P2438" t="str">
        <f t="shared" si="80"/>
        <v>엠피피스토스</v>
      </c>
      <c r="Q2438" t="s">
        <v>1954</v>
      </c>
      <c r="R2438"/>
      <c r="S2438"/>
      <c r="T2438"/>
      <c r="U2438"/>
      <c r="V2438"/>
      <c r="W2438" t="s">
        <v>1958</v>
      </c>
      <c r="X2438" s="1">
        <v>55131</v>
      </c>
    </row>
    <row r="2439" spans="1:24">
      <c r="A2439" t="s">
        <v>2809</v>
      </c>
      <c r="B2439" t="s">
        <v>2845</v>
      </c>
      <c r="C2439" t="s">
        <v>2341</v>
      </c>
      <c r="D2439" t="s">
        <v>2059</v>
      </c>
      <c r="E2439" t="s">
        <v>2149</v>
      </c>
      <c r="F2439" t="s">
        <v>3235</v>
      </c>
      <c r="G2439" t="s">
        <v>3238</v>
      </c>
      <c r="H2439">
        <v>10000</v>
      </c>
      <c r="I2439" t="s">
        <v>3255</v>
      </c>
      <c r="J2439" s="1">
        <v>44174</v>
      </c>
      <c r="K2439" s="1">
        <v>44174</v>
      </c>
      <c r="L2439" t="s">
        <v>3672</v>
      </c>
      <c r="M2439" t="s">
        <v>3863</v>
      </c>
      <c r="N2439" s="1">
        <v>44196</v>
      </c>
      <c r="O2439" t="str">
        <f t="shared" si="79"/>
        <v>정상</v>
      </c>
      <c r="P2439" t="str">
        <f t="shared" si="80"/>
        <v>엠피피스토스</v>
      </c>
      <c r="Q2439" t="s">
        <v>1954</v>
      </c>
      <c r="R2439"/>
      <c r="S2439"/>
      <c r="T2439"/>
      <c r="U2439"/>
      <c r="V2439"/>
      <c r="W2439" t="s">
        <v>1958</v>
      </c>
      <c r="X2439" s="1">
        <v>62801</v>
      </c>
    </row>
    <row r="2440" spans="1:24">
      <c r="A2440" t="s">
        <v>2812</v>
      </c>
      <c r="B2440" t="s">
        <v>2847</v>
      </c>
      <c r="C2440" t="s">
        <v>2926</v>
      </c>
      <c r="D2440" t="s">
        <v>3101</v>
      </c>
      <c r="E2440" t="s">
        <v>3144</v>
      </c>
      <c r="F2440" t="s">
        <v>3237</v>
      </c>
      <c r="G2440" t="s">
        <v>3238</v>
      </c>
      <c r="H2440">
        <v>158000</v>
      </c>
      <c r="I2440" t="s">
        <v>3255</v>
      </c>
      <c r="J2440" s="1">
        <v>44174</v>
      </c>
      <c r="K2440" s="1">
        <v>44174</v>
      </c>
      <c r="L2440" t="s">
        <v>3673</v>
      </c>
      <c r="M2440" t="s">
        <v>3863</v>
      </c>
      <c r="N2440" s="1">
        <v>44196</v>
      </c>
      <c r="O2440" t="str">
        <f t="shared" si="79"/>
        <v>정상</v>
      </c>
      <c r="P2440" t="str">
        <f t="shared" si="80"/>
        <v>엠피상동</v>
      </c>
      <c r="Q2440" t="s">
        <v>1954</v>
      </c>
      <c r="R2440"/>
      <c r="S2440"/>
      <c r="T2440"/>
      <c r="U2440"/>
      <c r="V2440"/>
      <c r="W2440" t="s">
        <v>1958</v>
      </c>
      <c r="X2440" s="1">
        <v>51479</v>
      </c>
    </row>
    <row r="2441" spans="1:24">
      <c r="A2441" t="s">
        <v>2809</v>
      </c>
      <c r="B2441" t="s">
        <v>2845</v>
      </c>
      <c r="C2441" t="s">
        <v>2358</v>
      </c>
      <c r="D2441" t="s">
        <v>2968</v>
      </c>
      <c r="E2441" t="s">
        <v>3147</v>
      </c>
      <c r="F2441" t="s">
        <v>3233</v>
      </c>
      <c r="G2441" t="s">
        <v>3240</v>
      </c>
      <c r="H2441">
        <v>78700</v>
      </c>
      <c r="I2441" t="s">
        <v>3256</v>
      </c>
      <c r="J2441" s="1">
        <v>44174</v>
      </c>
      <c r="K2441" s="1">
        <v>44204</v>
      </c>
      <c r="L2441" t="s">
        <v>3674</v>
      </c>
      <c r="M2441" t="s">
        <v>3863</v>
      </c>
      <c r="N2441" s="1">
        <v>44196</v>
      </c>
      <c r="O2441" t="str">
        <f t="shared" si="79"/>
        <v>정상2</v>
      </c>
      <c r="P2441" t="str">
        <f t="shared" si="80"/>
        <v>엠피피스토스</v>
      </c>
      <c r="Q2441" t="s">
        <v>1954</v>
      </c>
      <c r="R2441"/>
      <c r="S2441"/>
      <c r="T2441"/>
      <c r="U2441"/>
      <c r="V2441"/>
      <c r="W2441" t="s">
        <v>1958</v>
      </c>
      <c r="X2441" s="1">
        <v>51479</v>
      </c>
    </row>
    <row r="2442" spans="1:24">
      <c r="A2442" t="s">
        <v>2830</v>
      </c>
      <c r="B2442" t="s">
        <v>2847</v>
      </c>
      <c r="C2442" t="s">
        <v>2353</v>
      </c>
      <c r="D2442" t="s">
        <v>2127</v>
      </c>
      <c r="E2442" t="s">
        <v>3134</v>
      </c>
      <c r="F2442" t="s">
        <v>3231</v>
      </c>
      <c r="G2442" t="s">
        <v>3240</v>
      </c>
      <c r="H2442">
        <v>175000</v>
      </c>
      <c r="I2442" t="s">
        <v>3255</v>
      </c>
      <c r="J2442" s="1">
        <v>44174</v>
      </c>
      <c r="K2442" s="1">
        <v>44174</v>
      </c>
      <c r="L2442" t="s">
        <v>3675</v>
      </c>
      <c r="M2442" t="s">
        <v>3865</v>
      </c>
      <c r="N2442" s="1">
        <v>44196</v>
      </c>
      <c r="O2442" t="str">
        <f t="shared" si="79"/>
        <v>정상</v>
      </c>
      <c r="P2442" t="str">
        <f t="shared" si="80"/>
        <v>엠피상동</v>
      </c>
      <c r="Q2442" t="s">
        <v>1954</v>
      </c>
      <c r="R2442"/>
      <c r="S2442"/>
      <c r="T2442"/>
      <c r="U2442"/>
      <c r="V2442"/>
      <c r="W2442" t="s">
        <v>1958</v>
      </c>
      <c r="X2442" s="1">
        <v>65358</v>
      </c>
    </row>
    <row r="2443" spans="1:24">
      <c r="A2443" t="s">
        <v>2830</v>
      </c>
      <c r="B2443" t="s">
        <v>2847</v>
      </c>
      <c r="C2443" t="s">
        <v>2926</v>
      </c>
      <c r="D2443" t="s">
        <v>1006</v>
      </c>
      <c r="E2443" t="s">
        <v>3169</v>
      </c>
      <c r="F2443" t="s">
        <v>3232</v>
      </c>
      <c r="G2443" t="s">
        <v>3239</v>
      </c>
      <c r="H2443">
        <v>16740</v>
      </c>
      <c r="I2443" t="s">
        <v>3255</v>
      </c>
      <c r="J2443" s="1">
        <v>44174</v>
      </c>
      <c r="K2443" s="1">
        <v>44174</v>
      </c>
      <c r="L2443" t="s">
        <v>3676</v>
      </c>
      <c r="M2443" t="s">
        <v>3863</v>
      </c>
      <c r="N2443" s="1">
        <v>44196</v>
      </c>
      <c r="O2443" t="str">
        <f t="shared" si="79"/>
        <v>정상</v>
      </c>
      <c r="P2443" t="str">
        <f t="shared" si="80"/>
        <v>엠피상동</v>
      </c>
      <c r="Q2443" t="s">
        <v>1954</v>
      </c>
      <c r="R2443"/>
      <c r="S2443"/>
      <c r="T2443"/>
      <c r="U2443"/>
      <c r="V2443"/>
      <c r="W2443" t="s">
        <v>1958</v>
      </c>
      <c r="X2443" s="1">
        <v>49652</v>
      </c>
    </row>
    <row r="2444" spans="1:24">
      <c r="A2444" t="s">
        <v>2812</v>
      </c>
      <c r="B2444" t="s">
        <v>2847</v>
      </c>
      <c r="C2444" t="s">
        <v>2353</v>
      </c>
      <c r="D2444" t="s">
        <v>2112</v>
      </c>
      <c r="E2444" t="s">
        <v>2590</v>
      </c>
      <c r="F2444" t="s">
        <v>3231</v>
      </c>
      <c r="G2444" t="s">
        <v>3238</v>
      </c>
      <c r="H2444">
        <v>38973</v>
      </c>
      <c r="I2444" t="s">
        <v>3255</v>
      </c>
      <c r="J2444" s="1">
        <v>44174</v>
      </c>
      <c r="K2444" s="1">
        <v>44174</v>
      </c>
      <c r="L2444">
        <v>42045551430000</v>
      </c>
      <c r="M2444" t="s">
        <v>3863</v>
      </c>
      <c r="N2444" s="1">
        <v>44196</v>
      </c>
      <c r="O2444" t="str">
        <f t="shared" si="79"/>
        <v>정상</v>
      </c>
      <c r="P2444" t="str">
        <f t="shared" si="80"/>
        <v>엠피상동</v>
      </c>
      <c r="Q2444" t="s">
        <v>1954</v>
      </c>
      <c r="R2444"/>
      <c r="S2444"/>
      <c r="T2444"/>
      <c r="U2444"/>
      <c r="V2444"/>
      <c r="W2444" t="s">
        <v>1958</v>
      </c>
      <c r="X2444" s="1">
        <v>47826</v>
      </c>
    </row>
    <row r="2445" spans="1:24">
      <c r="A2445" t="s">
        <v>1870</v>
      </c>
      <c r="B2445" t="s">
        <v>2847</v>
      </c>
      <c r="C2445" t="s">
        <v>2929</v>
      </c>
      <c r="D2445" t="s">
        <v>1000</v>
      </c>
      <c r="E2445" t="s">
        <v>3145</v>
      </c>
      <c r="F2445" t="s">
        <v>3231</v>
      </c>
      <c r="G2445" t="s">
        <v>3238</v>
      </c>
      <c r="H2445">
        <v>80100</v>
      </c>
      <c r="I2445" t="s">
        <v>3255</v>
      </c>
      <c r="J2445" s="1">
        <v>44174</v>
      </c>
      <c r="K2445" s="1">
        <v>44174</v>
      </c>
      <c r="L2445">
        <v>320203015538</v>
      </c>
      <c r="M2445" t="s">
        <v>3863</v>
      </c>
      <c r="N2445" s="1">
        <v>44196</v>
      </c>
      <c r="O2445" t="str">
        <f t="shared" si="79"/>
        <v>정상</v>
      </c>
      <c r="P2445" t="str">
        <f t="shared" si="80"/>
        <v>엠피상동</v>
      </c>
      <c r="Q2445" t="s">
        <v>1954</v>
      </c>
      <c r="R2445"/>
      <c r="S2445"/>
      <c r="T2445"/>
      <c r="U2445"/>
      <c r="V2445"/>
      <c r="W2445" t="s">
        <v>1958</v>
      </c>
      <c r="X2445" s="1">
        <v>65358</v>
      </c>
    </row>
    <row r="2446" spans="1:24">
      <c r="A2446" t="s">
        <v>2838</v>
      </c>
      <c r="B2446"/>
      <c r="C2446"/>
      <c r="D2446" t="s">
        <v>3094</v>
      </c>
      <c r="E2446" t="s">
        <v>2559</v>
      </c>
      <c r="F2446" t="s">
        <v>3231</v>
      </c>
      <c r="G2446" t="s">
        <v>3238</v>
      </c>
      <c r="H2446">
        <v>58490</v>
      </c>
      <c r="I2446" t="s">
        <v>3255</v>
      </c>
      <c r="J2446" s="1">
        <v>44174</v>
      </c>
      <c r="K2446" s="1">
        <v>44174</v>
      </c>
      <c r="L2446">
        <v>320203014011</v>
      </c>
      <c r="M2446" t="s">
        <v>3863</v>
      </c>
      <c r="N2446" s="1">
        <v>44196</v>
      </c>
      <c r="O2446" t="str">
        <f t="shared" si="79"/>
        <v>정상</v>
      </c>
      <c r="P2446" t="str">
        <f t="shared" si="80"/>
        <v>엠피제이엔제이</v>
      </c>
      <c r="Q2446" t="s">
        <v>1954</v>
      </c>
      <c r="R2446"/>
      <c r="S2446"/>
      <c r="T2446"/>
      <c r="U2446"/>
      <c r="V2446"/>
      <c r="W2446" t="s">
        <v>1958</v>
      </c>
      <c r="X2446" s="1">
        <v>55862</v>
      </c>
    </row>
    <row r="2447" spans="1:24">
      <c r="A2447" t="s">
        <v>2830</v>
      </c>
      <c r="B2447" t="s">
        <v>2849</v>
      </c>
      <c r="C2447" t="s">
        <v>2353</v>
      </c>
      <c r="D2447" t="s">
        <v>1000</v>
      </c>
      <c r="E2447" t="s">
        <v>3193</v>
      </c>
      <c r="F2447" t="s">
        <v>3231</v>
      </c>
      <c r="G2447" t="s">
        <v>3238</v>
      </c>
      <c r="H2447">
        <v>23620</v>
      </c>
      <c r="I2447" t="s">
        <v>3255</v>
      </c>
      <c r="J2447" s="1">
        <v>44174</v>
      </c>
      <c r="K2447" s="1">
        <v>44174</v>
      </c>
      <c r="L2447">
        <v>320203016152</v>
      </c>
      <c r="M2447" t="s">
        <v>3863</v>
      </c>
      <c r="N2447" s="1">
        <v>44196</v>
      </c>
      <c r="O2447" t="str">
        <f t="shared" si="79"/>
        <v>정상</v>
      </c>
      <c r="P2447" t="str">
        <f t="shared" si="80"/>
        <v>엠피상동</v>
      </c>
      <c r="Q2447" t="s">
        <v>1954</v>
      </c>
      <c r="R2447"/>
      <c r="S2447"/>
      <c r="T2447"/>
      <c r="U2447"/>
      <c r="V2447"/>
      <c r="W2447" t="s">
        <v>3870</v>
      </c>
      <c r="X2447" s="1">
        <v>47826</v>
      </c>
    </row>
    <row r="2448" spans="1:24">
      <c r="A2448" t="s">
        <v>2830</v>
      </c>
      <c r="B2448" t="s">
        <v>2686</v>
      </c>
      <c r="C2448" t="s">
        <v>2353</v>
      </c>
      <c r="D2448" t="s">
        <v>2044</v>
      </c>
      <c r="E2448" t="s">
        <v>2583</v>
      </c>
      <c r="F2448" t="s">
        <v>3235</v>
      </c>
      <c r="G2448" t="s">
        <v>3238</v>
      </c>
      <c r="H2448">
        <v>30000</v>
      </c>
      <c r="I2448" t="s">
        <v>3255</v>
      </c>
      <c r="J2448" s="1">
        <v>44174</v>
      </c>
      <c r="K2448" s="1">
        <v>44174</v>
      </c>
      <c r="L2448" t="s">
        <v>3677</v>
      </c>
      <c r="M2448" t="s">
        <v>3865</v>
      </c>
      <c r="N2448" s="1">
        <v>44196</v>
      </c>
      <c r="O2448" t="str">
        <f t="shared" si="79"/>
        <v>정상</v>
      </c>
      <c r="P2448" t="str">
        <f t="shared" si="80"/>
        <v>엠피상동</v>
      </c>
      <c r="Q2448" t="s">
        <v>1954</v>
      </c>
      <c r="R2448"/>
      <c r="S2448"/>
      <c r="T2448"/>
      <c r="U2448"/>
      <c r="V2448"/>
      <c r="W2448" t="s">
        <v>1958</v>
      </c>
      <c r="X2448"/>
    </row>
    <row r="2449" spans="1:24">
      <c r="A2449" t="s">
        <v>2830</v>
      </c>
      <c r="B2449" t="s">
        <v>2847</v>
      </c>
      <c r="C2449" t="s">
        <v>2353</v>
      </c>
      <c r="D2449" t="s">
        <v>3048</v>
      </c>
      <c r="E2449" t="s">
        <v>2512</v>
      </c>
      <c r="F2449" t="s">
        <v>3231</v>
      </c>
      <c r="G2449" t="s">
        <v>3238</v>
      </c>
      <c r="H2449">
        <v>150000</v>
      </c>
      <c r="I2449" t="s">
        <v>3255</v>
      </c>
      <c r="J2449" s="1">
        <v>44174</v>
      </c>
      <c r="K2449" s="1">
        <v>44174</v>
      </c>
      <c r="L2449" t="s">
        <v>3678</v>
      </c>
      <c r="M2449" t="s">
        <v>3863</v>
      </c>
      <c r="N2449" s="1">
        <v>44196</v>
      </c>
      <c r="O2449" t="str">
        <f t="shared" si="79"/>
        <v>정상</v>
      </c>
      <c r="P2449" t="str">
        <f t="shared" si="80"/>
        <v>엠피상동</v>
      </c>
      <c r="Q2449" t="s">
        <v>1954</v>
      </c>
      <c r="R2449"/>
      <c r="S2449"/>
      <c r="T2449"/>
      <c r="U2449"/>
      <c r="V2449"/>
      <c r="W2449" t="s">
        <v>1958</v>
      </c>
      <c r="X2449"/>
    </row>
    <row r="2450" spans="1:24">
      <c r="A2450" t="s">
        <v>2812</v>
      </c>
      <c r="B2450" t="s">
        <v>2847</v>
      </c>
      <c r="C2450" t="s">
        <v>2353</v>
      </c>
      <c r="D2450" t="s">
        <v>3048</v>
      </c>
      <c r="E2450" t="s">
        <v>2631</v>
      </c>
      <c r="F2450" t="s">
        <v>3233</v>
      </c>
      <c r="G2450" t="s">
        <v>3238</v>
      </c>
      <c r="H2450">
        <v>50000</v>
      </c>
      <c r="I2450" t="s">
        <v>3255</v>
      </c>
      <c r="J2450" s="1">
        <v>44174</v>
      </c>
      <c r="K2450" s="1">
        <v>44174</v>
      </c>
      <c r="L2450" t="s">
        <v>3679</v>
      </c>
      <c r="M2450" t="s">
        <v>3863</v>
      </c>
      <c r="N2450" s="1">
        <v>44196</v>
      </c>
      <c r="O2450" t="str">
        <f t="shared" si="79"/>
        <v>정상</v>
      </c>
      <c r="P2450" t="str">
        <f t="shared" si="80"/>
        <v>엠피상동</v>
      </c>
      <c r="Q2450" t="s">
        <v>1954</v>
      </c>
      <c r="R2450"/>
      <c r="S2450"/>
      <c r="T2450"/>
      <c r="U2450"/>
      <c r="V2450"/>
      <c r="W2450" t="s">
        <v>1958</v>
      </c>
      <c r="X2450"/>
    </row>
    <row r="2451" spans="1:24">
      <c r="A2451" t="s">
        <v>2812</v>
      </c>
      <c r="B2451" t="s">
        <v>2847</v>
      </c>
      <c r="C2451" t="s">
        <v>2353</v>
      </c>
      <c r="D2451" t="s">
        <v>2125</v>
      </c>
      <c r="E2451" t="s">
        <v>2540</v>
      </c>
      <c r="F2451" t="s">
        <v>3231</v>
      </c>
      <c r="G2451" t="s">
        <v>3239</v>
      </c>
      <c r="H2451">
        <v>12947</v>
      </c>
      <c r="I2451" t="s">
        <v>3255</v>
      </c>
      <c r="J2451" s="1">
        <v>44174</v>
      </c>
      <c r="K2451" s="1">
        <v>44174</v>
      </c>
      <c r="L2451" t="s">
        <v>3680</v>
      </c>
      <c r="M2451" t="s">
        <v>3863</v>
      </c>
      <c r="N2451" s="1">
        <v>44196</v>
      </c>
      <c r="O2451" t="str">
        <f t="shared" si="79"/>
        <v>정상</v>
      </c>
      <c r="P2451" t="str">
        <f t="shared" si="80"/>
        <v>엠피상동</v>
      </c>
      <c r="Q2451" t="s">
        <v>1954</v>
      </c>
      <c r="R2451"/>
      <c r="S2451"/>
      <c r="T2451"/>
      <c r="U2451"/>
      <c r="V2451"/>
      <c r="W2451" t="s">
        <v>3870</v>
      </c>
      <c r="X2451"/>
    </row>
    <row r="2452" spans="1:24">
      <c r="A2452" t="s">
        <v>2832</v>
      </c>
      <c r="B2452"/>
      <c r="C2452"/>
      <c r="D2452" t="s">
        <v>3094</v>
      </c>
      <c r="E2452" t="s">
        <v>2172</v>
      </c>
      <c r="F2452" t="s">
        <v>3234</v>
      </c>
      <c r="G2452" t="s">
        <v>3238</v>
      </c>
      <c r="H2452">
        <v>26730</v>
      </c>
      <c r="I2452" t="s">
        <v>3255</v>
      </c>
      <c r="J2452" s="1">
        <v>44174</v>
      </c>
      <c r="K2452" s="1">
        <v>44174</v>
      </c>
      <c r="L2452" t="s">
        <v>3681</v>
      </c>
      <c r="M2452" t="s">
        <v>3865</v>
      </c>
      <c r="N2452" s="1">
        <v>44196</v>
      </c>
      <c r="O2452" t="str">
        <f t="shared" si="79"/>
        <v>정상</v>
      </c>
      <c r="P2452" t="str">
        <f t="shared" si="80"/>
        <v>엠피제이엔제이</v>
      </c>
      <c r="Q2452" t="s">
        <v>1954</v>
      </c>
      <c r="R2452"/>
      <c r="S2452"/>
      <c r="T2452"/>
      <c r="U2452"/>
      <c r="V2452"/>
      <c r="W2452" t="s">
        <v>3870</v>
      </c>
      <c r="X2452" s="1">
        <v>51479</v>
      </c>
    </row>
    <row r="2453" spans="1:24">
      <c r="A2453" t="s">
        <v>2809</v>
      </c>
      <c r="B2453" t="s">
        <v>2845</v>
      </c>
      <c r="C2453" t="s">
        <v>2901</v>
      </c>
      <c r="D2453" t="s">
        <v>2088</v>
      </c>
      <c r="E2453" t="s">
        <v>3131</v>
      </c>
      <c r="F2453" t="s">
        <v>3231</v>
      </c>
      <c r="G2453" t="s">
        <v>3238</v>
      </c>
      <c r="H2453">
        <v>60000</v>
      </c>
      <c r="I2453" t="s">
        <v>3255</v>
      </c>
      <c r="J2453" s="1">
        <v>44174</v>
      </c>
      <c r="K2453" s="1">
        <v>44174</v>
      </c>
      <c r="L2453" t="s">
        <v>3682</v>
      </c>
      <c r="M2453" t="s">
        <v>3863</v>
      </c>
      <c r="N2453" s="1">
        <v>44196</v>
      </c>
      <c r="O2453" t="str">
        <f t="shared" si="79"/>
        <v>정상</v>
      </c>
      <c r="P2453" t="str">
        <f t="shared" si="80"/>
        <v>엠피피스토스</v>
      </c>
      <c r="Q2453" t="s">
        <v>1954</v>
      </c>
      <c r="R2453"/>
      <c r="S2453"/>
      <c r="T2453"/>
      <c r="U2453"/>
      <c r="V2453"/>
      <c r="W2453" t="s">
        <v>1958</v>
      </c>
      <c r="X2453" s="1">
        <v>53305</v>
      </c>
    </row>
    <row r="2454" spans="1:24">
      <c r="A2454" t="s">
        <v>2809</v>
      </c>
      <c r="B2454" t="s">
        <v>2692</v>
      </c>
      <c r="C2454" t="s">
        <v>2341</v>
      </c>
      <c r="D2454" t="s">
        <v>3102</v>
      </c>
      <c r="E2454" t="s">
        <v>3155</v>
      </c>
      <c r="F2454" t="s">
        <v>3235</v>
      </c>
      <c r="G2454" t="s">
        <v>3238</v>
      </c>
      <c r="H2454">
        <v>51179</v>
      </c>
      <c r="I2454" t="s">
        <v>3255</v>
      </c>
      <c r="J2454" s="1">
        <v>44174</v>
      </c>
      <c r="K2454" s="1">
        <v>44174</v>
      </c>
      <c r="L2454" t="s">
        <v>3683</v>
      </c>
      <c r="M2454" t="s">
        <v>3863</v>
      </c>
      <c r="N2454" s="1">
        <v>44196</v>
      </c>
      <c r="O2454" t="str">
        <f t="shared" si="79"/>
        <v>정상</v>
      </c>
      <c r="P2454" t="str">
        <f t="shared" si="80"/>
        <v>엠피피스토스</v>
      </c>
      <c r="Q2454" t="s">
        <v>1954</v>
      </c>
      <c r="R2454"/>
      <c r="S2454"/>
      <c r="T2454"/>
      <c r="U2454"/>
      <c r="V2454"/>
      <c r="W2454" t="s">
        <v>3870</v>
      </c>
      <c r="X2454" s="1">
        <v>57323</v>
      </c>
    </row>
    <row r="2455" spans="1:24">
      <c r="A2455" t="s">
        <v>2827</v>
      </c>
      <c r="B2455" t="s">
        <v>2861</v>
      </c>
      <c r="C2455" t="s">
        <v>2909</v>
      </c>
      <c r="D2455" t="s">
        <v>2095</v>
      </c>
      <c r="E2455" t="s">
        <v>2615</v>
      </c>
      <c r="F2455" t="s">
        <v>3233</v>
      </c>
      <c r="G2455" t="s">
        <v>3238</v>
      </c>
      <c r="H2455">
        <v>10500</v>
      </c>
      <c r="I2455" t="s">
        <v>3255</v>
      </c>
      <c r="J2455" s="1">
        <v>44174</v>
      </c>
      <c r="K2455" s="1">
        <v>44174</v>
      </c>
      <c r="L2455">
        <v>52033892510000</v>
      </c>
      <c r="M2455" t="s">
        <v>3863</v>
      </c>
      <c r="N2455" s="1">
        <v>44196</v>
      </c>
      <c r="O2455" t="str">
        <f t="shared" si="79"/>
        <v>정상</v>
      </c>
      <c r="P2455" t="str">
        <f t="shared" si="80"/>
        <v>엠피의정부</v>
      </c>
      <c r="Q2455" t="s">
        <v>1954</v>
      </c>
      <c r="R2455"/>
      <c r="S2455"/>
      <c r="T2455"/>
      <c r="U2455"/>
      <c r="V2455"/>
      <c r="W2455" t="s">
        <v>1958</v>
      </c>
      <c r="X2455" s="1">
        <v>47826</v>
      </c>
    </row>
    <row r="2456" spans="1:24">
      <c r="A2456" t="s">
        <v>2818</v>
      </c>
      <c r="B2456" t="s">
        <v>2857</v>
      </c>
      <c r="C2456" t="s">
        <v>2242</v>
      </c>
      <c r="D2456" t="s">
        <v>2039</v>
      </c>
      <c r="E2456" t="s">
        <v>2615</v>
      </c>
      <c r="F2456" t="s">
        <v>3236</v>
      </c>
      <c r="G2456" t="s">
        <v>3238</v>
      </c>
      <c r="H2456">
        <v>28000</v>
      </c>
      <c r="I2456" t="s">
        <v>3255</v>
      </c>
      <c r="J2456" s="1">
        <v>44174</v>
      </c>
      <c r="K2456" s="1">
        <v>44174</v>
      </c>
      <c r="L2456">
        <v>52033927350000</v>
      </c>
      <c r="M2456" t="s">
        <v>3863</v>
      </c>
      <c r="N2456" s="1">
        <v>44196</v>
      </c>
      <c r="O2456" t="str">
        <f t="shared" si="79"/>
        <v>정상</v>
      </c>
      <c r="P2456" t="str">
        <f t="shared" si="80"/>
        <v>엠피성공</v>
      </c>
      <c r="Q2456" t="s">
        <v>1954</v>
      </c>
      <c r="R2456"/>
      <c r="S2456"/>
      <c r="T2456"/>
      <c r="U2456"/>
      <c r="V2456"/>
      <c r="W2456" t="s">
        <v>1958</v>
      </c>
      <c r="X2456" s="1">
        <v>51479</v>
      </c>
    </row>
    <row r="2457" spans="1:24">
      <c r="A2457" t="s">
        <v>2819</v>
      </c>
      <c r="B2457" t="s">
        <v>2848</v>
      </c>
      <c r="C2457"/>
      <c r="D2457" t="s">
        <v>2009</v>
      </c>
      <c r="E2457" t="s">
        <v>2153</v>
      </c>
      <c r="F2457" t="s">
        <v>3236</v>
      </c>
      <c r="G2457" t="s">
        <v>3238</v>
      </c>
      <c r="H2457">
        <v>9999</v>
      </c>
      <c r="I2457" t="s">
        <v>3255</v>
      </c>
      <c r="J2457" s="1">
        <v>44174</v>
      </c>
      <c r="K2457" s="1">
        <v>44174</v>
      </c>
      <c r="L2457">
        <v>52033855750000</v>
      </c>
      <c r="M2457" t="s">
        <v>3863</v>
      </c>
      <c r="N2457" s="1">
        <v>44196</v>
      </c>
      <c r="O2457" t="str">
        <f t="shared" si="79"/>
        <v>정상</v>
      </c>
      <c r="P2457" t="str">
        <f t="shared" si="80"/>
        <v>엠피의정부</v>
      </c>
      <c r="Q2457" t="s">
        <v>1954</v>
      </c>
      <c r="R2457"/>
      <c r="S2457"/>
      <c r="T2457"/>
      <c r="U2457"/>
      <c r="V2457"/>
      <c r="W2457" t="s">
        <v>3870</v>
      </c>
      <c r="X2457" s="1">
        <v>51479</v>
      </c>
    </row>
    <row r="2458" spans="1:24">
      <c r="A2458" t="s">
        <v>2830</v>
      </c>
      <c r="B2458" t="s">
        <v>2847</v>
      </c>
      <c r="C2458" t="s">
        <v>2943</v>
      </c>
      <c r="D2458" t="s">
        <v>2119</v>
      </c>
      <c r="E2458" t="s">
        <v>2615</v>
      </c>
      <c r="F2458" t="s">
        <v>3235</v>
      </c>
      <c r="G2458" t="s">
        <v>3238</v>
      </c>
      <c r="H2458">
        <v>13000</v>
      </c>
      <c r="I2458" t="s">
        <v>3255</v>
      </c>
      <c r="J2458" s="1">
        <v>44174</v>
      </c>
      <c r="K2458" s="1">
        <v>44174</v>
      </c>
      <c r="L2458">
        <v>52033897680000</v>
      </c>
      <c r="M2458" t="s">
        <v>3863</v>
      </c>
      <c r="N2458" s="1">
        <v>44196</v>
      </c>
      <c r="O2458" t="str">
        <f t="shared" si="79"/>
        <v>정상</v>
      </c>
      <c r="P2458" t="str">
        <f t="shared" si="80"/>
        <v>엠피상동</v>
      </c>
      <c r="Q2458" t="s">
        <v>1954</v>
      </c>
      <c r="R2458"/>
      <c r="S2458"/>
      <c r="T2458"/>
      <c r="U2458"/>
      <c r="V2458"/>
      <c r="W2458" t="s">
        <v>1958</v>
      </c>
      <c r="X2458" s="1">
        <v>47826</v>
      </c>
    </row>
    <row r="2459" spans="1:24">
      <c r="A2459" t="s">
        <v>2816</v>
      </c>
      <c r="B2459" t="s">
        <v>2873</v>
      </c>
      <c r="C2459" t="s">
        <v>2934</v>
      </c>
      <c r="D2459" t="s">
        <v>3103</v>
      </c>
      <c r="E2459" t="s">
        <v>2534</v>
      </c>
      <c r="F2459" t="s">
        <v>3232</v>
      </c>
      <c r="G2459" t="s">
        <v>3238</v>
      </c>
      <c r="H2459">
        <v>34955</v>
      </c>
      <c r="I2459" t="s">
        <v>3256</v>
      </c>
      <c r="J2459" s="1">
        <v>44174</v>
      </c>
      <c r="K2459" s="1">
        <v>44174</v>
      </c>
      <c r="L2459">
        <v>52033956280000</v>
      </c>
      <c r="M2459" t="s">
        <v>3863</v>
      </c>
      <c r="N2459" s="1">
        <v>44196</v>
      </c>
      <c r="O2459" t="str">
        <f t="shared" si="79"/>
        <v>철회</v>
      </c>
      <c r="P2459" t="s">
        <v>1859</v>
      </c>
      <c r="Q2459" t="s">
        <v>1954</v>
      </c>
      <c r="R2459"/>
      <c r="S2459"/>
      <c r="T2459"/>
      <c r="U2459"/>
      <c r="V2459"/>
      <c r="W2459" t="s">
        <v>1958</v>
      </c>
      <c r="X2459" s="1">
        <v>51479</v>
      </c>
    </row>
    <row r="2460" spans="1:24">
      <c r="A2460" t="s">
        <v>2816</v>
      </c>
      <c r="B2460" t="s">
        <v>1967</v>
      </c>
      <c r="C2460" t="s">
        <v>2362</v>
      </c>
      <c r="D2460" t="s">
        <v>2485</v>
      </c>
      <c r="E2460" t="s">
        <v>3166</v>
      </c>
      <c r="F2460" t="s">
        <v>2177</v>
      </c>
      <c r="G2460" t="s">
        <v>3241</v>
      </c>
      <c r="H2460">
        <v>34988</v>
      </c>
      <c r="I2460" t="s">
        <v>3255</v>
      </c>
      <c r="J2460" s="1">
        <v>44174</v>
      </c>
      <c r="K2460" s="1">
        <v>44174</v>
      </c>
      <c r="L2460">
        <v>52033938620000</v>
      </c>
      <c r="M2460" t="s">
        <v>3863</v>
      </c>
      <c r="N2460" s="1">
        <v>44196</v>
      </c>
      <c r="O2460" t="str">
        <f t="shared" si="79"/>
        <v>정상</v>
      </c>
      <c r="P2460" t="s">
        <v>6825</v>
      </c>
      <c r="Q2460" t="s">
        <v>1954</v>
      </c>
      <c r="R2460"/>
      <c r="S2460"/>
      <c r="T2460"/>
      <c r="U2460"/>
      <c r="V2460"/>
      <c r="W2460" t="s">
        <v>1958</v>
      </c>
      <c r="X2460" s="1">
        <v>51479</v>
      </c>
    </row>
    <row r="2461" spans="1:24">
      <c r="A2461" t="s">
        <v>2817</v>
      </c>
      <c r="B2461" t="s">
        <v>2873</v>
      </c>
      <c r="C2461" t="s">
        <v>2362</v>
      </c>
      <c r="D2461" t="s">
        <v>3031</v>
      </c>
      <c r="E2461" t="s">
        <v>3166</v>
      </c>
      <c r="F2461" t="s">
        <v>3231</v>
      </c>
      <c r="G2461" t="s">
        <v>3238</v>
      </c>
      <c r="H2461">
        <v>34981</v>
      </c>
      <c r="I2461" t="s">
        <v>3255</v>
      </c>
      <c r="J2461" s="1">
        <v>44174</v>
      </c>
      <c r="K2461" s="1">
        <v>44174</v>
      </c>
      <c r="L2461">
        <v>52033937720000</v>
      </c>
      <c r="M2461" t="s">
        <v>3865</v>
      </c>
      <c r="N2461" s="1">
        <v>44196</v>
      </c>
      <c r="O2461" t="str">
        <f t="shared" si="79"/>
        <v>정상</v>
      </c>
      <c r="P2461" t="s">
        <v>986</v>
      </c>
      <c r="Q2461" t="s">
        <v>1954</v>
      </c>
      <c r="R2461"/>
      <c r="S2461"/>
      <c r="T2461"/>
      <c r="U2461"/>
      <c r="V2461"/>
      <c r="W2461" t="s">
        <v>1958</v>
      </c>
      <c r="X2461" s="1">
        <v>51479</v>
      </c>
    </row>
    <row r="2462" spans="1:24">
      <c r="A2462" t="s">
        <v>2817</v>
      </c>
      <c r="B2462" t="s">
        <v>2873</v>
      </c>
      <c r="C2462" t="s">
        <v>2956</v>
      </c>
      <c r="D2462" t="s">
        <v>2485</v>
      </c>
      <c r="E2462" t="s">
        <v>3183</v>
      </c>
      <c r="F2462" t="s">
        <v>3234</v>
      </c>
      <c r="G2462" t="s">
        <v>3240</v>
      </c>
      <c r="H2462">
        <v>34988</v>
      </c>
      <c r="I2462" t="s">
        <v>3255</v>
      </c>
      <c r="J2462" s="1">
        <v>44174</v>
      </c>
      <c r="K2462" s="1">
        <v>44174</v>
      </c>
      <c r="L2462">
        <v>52033936520000</v>
      </c>
      <c r="M2462" t="s">
        <v>3865</v>
      </c>
      <c r="N2462" s="1">
        <v>44196</v>
      </c>
      <c r="O2462" t="str">
        <f t="shared" si="79"/>
        <v>정상</v>
      </c>
      <c r="P2462" t="s">
        <v>986</v>
      </c>
      <c r="Q2462" t="s">
        <v>1954</v>
      </c>
      <c r="R2462"/>
      <c r="S2462"/>
      <c r="T2462"/>
      <c r="U2462"/>
      <c r="V2462"/>
      <c r="W2462" t="s">
        <v>1958</v>
      </c>
      <c r="X2462" s="1">
        <v>51479</v>
      </c>
    </row>
    <row r="2463" spans="1:24">
      <c r="A2463" t="s">
        <v>2819</v>
      </c>
      <c r="B2463" t="s">
        <v>2848</v>
      </c>
      <c r="C2463"/>
      <c r="D2463" t="s">
        <v>2009</v>
      </c>
      <c r="E2463" t="s">
        <v>3166</v>
      </c>
      <c r="F2463" t="s">
        <v>3237</v>
      </c>
      <c r="G2463" t="s">
        <v>3238</v>
      </c>
      <c r="H2463">
        <v>9996</v>
      </c>
      <c r="I2463" t="s">
        <v>3255</v>
      </c>
      <c r="J2463" s="1">
        <v>44174</v>
      </c>
      <c r="K2463" s="1">
        <v>44174</v>
      </c>
      <c r="L2463">
        <v>52033855920000</v>
      </c>
      <c r="M2463" t="s">
        <v>3864</v>
      </c>
      <c r="N2463" s="1">
        <v>44196</v>
      </c>
      <c r="O2463" t="str">
        <f t="shared" si="79"/>
        <v>정상</v>
      </c>
      <c r="P2463" t="str">
        <f t="shared" si="80"/>
        <v>엠피의정부</v>
      </c>
      <c r="Q2463" t="s">
        <v>1954</v>
      </c>
      <c r="R2463"/>
      <c r="S2463"/>
      <c r="T2463"/>
      <c r="U2463"/>
      <c r="V2463"/>
      <c r="W2463" t="s">
        <v>1958</v>
      </c>
      <c r="X2463" s="1">
        <v>51479</v>
      </c>
    </row>
    <row r="2464" spans="1:24">
      <c r="A2464" t="s">
        <v>2817</v>
      </c>
      <c r="B2464" t="s">
        <v>2884</v>
      </c>
      <c r="C2464" t="s">
        <v>2957</v>
      </c>
      <c r="D2464" t="s">
        <v>2485</v>
      </c>
      <c r="E2464" t="s">
        <v>2615</v>
      </c>
      <c r="F2464" t="s">
        <v>3237</v>
      </c>
      <c r="G2464" t="s">
        <v>3238</v>
      </c>
      <c r="H2464">
        <v>34957</v>
      </c>
      <c r="I2464" t="s">
        <v>3255</v>
      </c>
      <c r="J2464" s="1">
        <v>44174</v>
      </c>
      <c r="K2464" s="1">
        <v>44174</v>
      </c>
      <c r="L2464">
        <v>52033915110000</v>
      </c>
      <c r="M2464" t="s">
        <v>3865</v>
      </c>
      <c r="N2464" s="1">
        <v>44196</v>
      </c>
      <c r="O2464" t="str">
        <f t="shared" si="79"/>
        <v>정상</v>
      </c>
      <c r="P2464" t="s">
        <v>986</v>
      </c>
      <c r="Q2464" t="s">
        <v>1954</v>
      </c>
      <c r="R2464"/>
      <c r="S2464"/>
      <c r="T2464"/>
      <c r="U2464"/>
      <c r="V2464"/>
      <c r="W2464" t="s">
        <v>3870</v>
      </c>
      <c r="X2464" s="1">
        <v>51479</v>
      </c>
    </row>
    <row r="2465" spans="1:24">
      <c r="A2465" t="s">
        <v>2818</v>
      </c>
      <c r="B2465" t="s">
        <v>2857</v>
      </c>
      <c r="C2465" t="s">
        <v>2242</v>
      </c>
      <c r="D2465" t="s">
        <v>2093</v>
      </c>
      <c r="E2465" t="s">
        <v>2534</v>
      </c>
      <c r="F2465" t="s">
        <v>3233</v>
      </c>
      <c r="G2465" t="s">
        <v>3238</v>
      </c>
      <c r="H2465">
        <v>21000</v>
      </c>
      <c r="I2465" t="s">
        <v>3255</v>
      </c>
      <c r="J2465" s="1">
        <v>44174</v>
      </c>
      <c r="K2465" s="1">
        <v>44174</v>
      </c>
      <c r="L2465">
        <v>52033860900000</v>
      </c>
      <c r="M2465" t="s">
        <v>3863</v>
      </c>
      <c r="N2465" s="1">
        <v>44196</v>
      </c>
      <c r="O2465" t="str">
        <f t="shared" si="79"/>
        <v>정상</v>
      </c>
      <c r="P2465" t="str">
        <f t="shared" si="80"/>
        <v>엠피성공</v>
      </c>
      <c r="Q2465" t="s">
        <v>1954</v>
      </c>
      <c r="R2465"/>
      <c r="S2465"/>
      <c r="T2465"/>
      <c r="U2465"/>
      <c r="V2465"/>
      <c r="W2465" t="s">
        <v>3870</v>
      </c>
      <c r="X2465" s="1">
        <v>51479</v>
      </c>
    </row>
    <row r="2466" spans="1:24">
      <c r="A2466" t="s">
        <v>2818</v>
      </c>
      <c r="B2466" t="s">
        <v>2857</v>
      </c>
      <c r="C2466" t="s">
        <v>2242</v>
      </c>
      <c r="D2466" t="s">
        <v>2104</v>
      </c>
      <c r="E2466" t="s">
        <v>3186</v>
      </c>
      <c r="F2466" t="s">
        <v>3235</v>
      </c>
      <c r="G2466" t="s">
        <v>3238</v>
      </c>
      <c r="H2466">
        <v>22863</v>
      </c>
      <c r="I2466" t="s">
        <v>3255</v>
      </c>
      <c r="J2466" s="1">
        <v>44174</v>
      </c>
      <c r="K2466" s="1">
        <v>44174</v>
      </c>
      <c r="L2466">
        <v>52033924090000</v>
      </c>
      <c r="M2466" t="s">
        <v>3863</v>
      </c>
      <c r="N2466" s="1">
        <v>44196</v>
      </c>
      <c r="O2466" t="str">
        <f t="shared" si="79"/>
        <v>정상</v>
      </c>
      <c r="P2466" t="str">
        <f t="shared" si="80"/>
        <v>엠피성공</v>
      </c>
      <c r="Q2466" t="s">
        <v>1954</v>
      </c>
      <c r="R2466"/>
      <c r="S2466"/>
      <c r="T2466"/>
      <c r="U2466"/>
      <c r="V2466"/>
      <c r="W2466" t="s">
        <v>1958</v>
      </c>
      <c r="X2466" s="1">
        <v>51479</v>
      </c>
    </row>
    <row r="2467" spans="1:24">
      <c r="A2467" t="s">
        <v>2811</v>
      </c>
      <c r="B2467"/>
      <c r="C2467"/>
      <c r="D2467" t="s">
        <v>2082</v>
      </c>
      <c r="E2467" t="s">
        <v>3216</v>
      </c>
      <c r="F2467" t="s">
        <v>2177</v>
      </c>
      <c r="G2467" t="s">
        <v>3240</v>
      </c>
      <c r="H2467">
        <v>52200</v>
      </c>
      <c r="I2467" t="s">
        <v>3255</v>
      </c>
      <c r="J2467" s="1">
        <v>44174</v>
      </c>
      <c r="K2467" s="1">
        <v>44174</v>
      </c>
      <c r="L2467">
        <v>320203011708</v>
      </c>
      <c r="M2467" t="s">
        <v>3863</v>
      </c>
      <c r="N2467" s="1">
        <v>44196</v>
      </c>
      <c r="O2467" t="str">
        <f t="shared" si="79"/>
        <v>정상</v>
      </c>
      <c r="P2467" t="str">
        <f t="shared" si="80"/>
        <v>엠피피스토스</v>
      </c>
      <c r="Q2467" t="s">
        <v>1954</v>
      </c>
      <c r="R2467"/>
      <c r="S2467"/>
      <c r="T2467"/>
      <c r="U2467"/>
      <c r="V2467"/>
      <c r="W2467" t="s">
        <v>1958</v>
      </c>
      <c r="X2467" s="1">
        <v>57323</v>
      </c>
    </row>
    <row r="2468" spans="1:24">
      <c r="A2468" t="s">
        <v>2817</v>
      </c>
      <c r="B2468" t="s">
        <v>2873</v>
      </c>
      <c r="C2468" t="s">
        <v>2362</v>
      </c>
      <c r="D2468" t="s">
        <v>2485</v>
      </c>
      <c r="E2468" t="s">
        <v>2644</v>
      </c>
      <c r="F2468" t="s">
        <v>3231</v>
      </c>
      <c r="G2468" t="s">
        <v>3241</v>
      </c>
      <c r="H2468">
        <v>34949</v>
      </c>
      <c r="I2468" t="s">
        <v>3255</v>
      </c>
      <c r="J2468" s="1">
        <v>44173</v>
      </c>
      <c r="K2468" s="1">
        <v>44173</v>
      </c>
      <c r="L2468">
        <v>52033821940000</v>
      </c>
      <c r="M2468" t="s">
        <v>3863</v>
      </c>
      <c r="N2468" s="1">
        <v>44196</v>
      </c>
      <c r="O2468" t="str">
        <f t="shared" si="79"/>
        <v>정상</v>
      </c>
      <c r="P2468" t="s">
        <v>1859</v>
      </c>
      <c r="Q2468" t="s">
        <v>1954</v>
      </c>
      <c r="R2468"/>
      <c r="S2468"/>
      <c r="T2468"/>
      <c r="U2468"/>
      <c r="V2468"/>
      <c r="W2468" t="s">
        <v>1958</v>
      </c>
      <c r="X2468" s="1">
        <v>51478</v>
      </c>
    </row>
    <row r="2469" spans="1:24">
      <c r="A2469" t="s">
        <v>2816</v>
      </c>
      <c r="B2469" t="s">
        <v>2873</v>
      </c>
      <c r="C2469" t="s">
        <v>2362</v>
      </c>
      <c r="D2469" t="s">
        <v>2485</v>
      </c>
      <c r="E2469" t="s">
        <v>2608</v>
      </c>
      <c r="F2469" t="s">
        <v>3234</v>
      </c>
      <c r="G2469" t="s">
        <v>3241</v>
      </c>
      <c r="H2469">
        <v>34959</v>
      </c>
      <c r="I2469" t="s">
        <v>3255</v>
      </c>
      <c r="J2469" s="1">
        <v>44173</v>
      </c>
      <c r="K2469" s="1">
        <v>44173</v>
      </c>
      <c r="L2469">
        <v>52033800870000</v>
      </c>
      <c r="M2469" t="s">
        <v>3863</v>
      </c>
      <c r="N2469" s="1">
        <v>44196</v>
      </c>
      <c r="O2469" t="str">
        <f t="shared" si="79"/>
        <v>정상</v>
      </c>
      <c r="P2469" t="s">
        <v>1859</v>
      </c>
      <c r="Q2469" t="s">
        <v>1954</v>
      </c>
      <c r="R2469"/>
      <c r="S2469"/>
      <c r="T2469"/>
      <c r="U2469"/>
      <c r="V2469"/>
      <c r="W2469" t="s">
        <v>1958</v>
      </c>
      <c r="X2469" s="1">
        <v>51478</v>
      </c>
    </row>
    <row r="2470" spans="1:24">
      <c r="A2470" t="s">
        <v>2812</v>
      </c>
      <c r="B2470" t="s">
        <v>2847</v>
      </c>
      <c r="C2470" t="s">
        <v>2926</v>
      </c>
      <c r="D2470" t="s">
        <v>2112</v>
      </c>
      <c r="E2470" t="s">
        <v>3128</v>
      </c>
      <c r="F2470" t="s">
        <v>3235</v>
      </c>
      <c r="G2470" t="s">
        <v>3243</v>
      </c>
      <c r="H2470">
        <v>25000</v>
      </c>
      <c r="I2470" t="s">
        <v>3255</v>
      </c>
      <c r="J2470" s="1">
        <v>44173</v>
      </c>
      <c r="K2470" s="1">
        <v>44173</v>
      </c>
      <c r="L2470">
        <v>52033786400000</v>
      </c>
      <c r="M2470" t="s">
        <v>3863</v>
      </c>
      <c r="N2470" s="1">
        <v>44196</v>
      </c>
      <c r="O2470" t="str">
        <f t="shared" si="79"/>
        <v>정상</v>
      </c>
      <c r="P2470" t="str">
        <f t="shared" si="80"/>
        <v>엠피상동</v>
      </c>
      <c r="Q2470" t="s">
        <v>1954</v>
      </c>
      <c r="R2470"/>
      <c r="S2470"/>
      <c r="T2470"/>
      <c r="U2470"/>
      <c r="V2470"/>
      <c r="W2470" t="s">
        <v>3870</v>
      </c>
      <c r="X2470" s="1">
        <v>45999</v>
      </c>
    </row>
    <row r="2471" spans="1:24">
      <c r="A2471" t="s">
        <v>2811</v>
      </c>
      <c r="B2471" t="s">
        <v>2845</v>
      </c>
      <c r="C2471" t="s">
        <v>2341</v>
      </c>
      <c r="D2471" t="s">
        <v>2059</v>
      </c>
      <c r="E2471" t="s">
        <v>2568</v>
      </c>
      <c r="F2471" t="s">
        <v>3233</v>
      </c>
      <c r="G2471" t="s">
        <v>3238</v>
      </c>
      <c r="H2471">
        <v>15991</v>
      </c>
      <c r="I2471" t="s">
        <v>3255</v>
      </c>
      <c r="J2471" s="1">
        <v>44173</v>
      </c>
      <c r="K2471" s="1">
        <v>44173</v>
      </c>
      <c r="L2471">
        <v>52033812390000</v>
      </c>
      <c r="M2471" t="s">
        <v>3867</v>
      </c>
      <c r="N2471" s="1">
        <v>44196</v>
      </c>
      <c r="O2471" t="str">
        <f t="shared" si="79"/>
        <v>정상</v>
      </c>
      <c r="P2471" t="str">
        <f t="shared" si="80"/>
        <v>엠피피스토스</v>
      </c>
      <c r="Q2471" t="s">
        <v>1954</v>
      </c>
      <c r="R2471"/>
      <c r="S2471"/>
      <c r="T2471"/>
      <c r="U2471"/>
      <c r="V2471"/>
      <c r="W2471" t="s">
        <v>1958</v>
      </c>
      <c r="X2471" s="1">
        <v>51478</v>
      </c>
    </row>
    <row r="2472" spans="1:24">
      <c r="A2472" t="s">
        <v>2809</v>
      </c>
      <c r="B2472" t="s">
        <v>2845</v>
      </c>
      <c r="C2472" t="s">
        <v>2958</v>
      </c>
      <c r="D2472" t="s">
        <v>2018</v>
      </c>
      <c r="E2472" t="s">
        <v>3166</v>
      </c>
      <c r="F2472" t="s">
        <v>3233</v>
      </c>
      <c r="G2472" t="s">
        <v>3239</v>
      </c>
      <c r="H2472">
        <v>23230</v>
      </c>
      <c r="I2472" t="s">
        <v>3255</v>
      </c>
      <c r="J2472" s="1">
        <v>44173</v>
      </c>
      <c r="K2472" s="1">
        <v>44173</v>
      </c>
      <c r="L2472">
        <v>52033798120000</v>
      </c>
      <c r="M2472" t="s">
        <v>3863</v>
      </c>
      <c r="N2472" s="1">
        <v>44196</v>
      </c>
      <c r="O2472" t="str">
        <f t="shared" si="79"/>
        <v>정상</v>
      </c>
      <c r="P2472" t="str">
        <f t="shared" si="80"/>
        <v>엠피피스토스</v>
      </c>
      <c r="Q2472" t="s">
        <v>1954</v>
      </c>
      <c r="R2472"/>
      <c r="S2472"/>
      <c r="T2472"/>
      <c r="U2472"/>
      <c r="V2472"/>
      <c r="W2472" t="s">
        <v>1958</v>
      </c>
      <c r="X2472" s="1">
        <v>44538</v>
      </c>
    </row>
    <row r="2473" spans="1:24">
      <c r="A2473" t="s">
        <v>2819</v>
      </c>
      <c r="B2473" t="s">
        <v>2848</v>
      </c>
      <c r="C2473"/>
      <c r="D2473" t="s">
        <v>2009</v>
      </c>
      <c r="E2473" t="s">
        <v>3183</v>
      </c>
      <c r="F2473" t="s">
        <v>2177</v>
      </c>
      <c r="G2473" t="s">
        <v>3238</v>
      </c>
      <c r="H2473">
        <v>20000</v>
      </c>
      <c r="I2473" t="s">
        <v>3255</v>
      </c>
      <c r="J2473" s="1">
        <v>44173</v>
      </c>
      <c r="K2473" s="1">
        <v>44173</v>
      </c>
      <c r="L2473">
        <v>52033787630000</v>
      </c>
      <c r="M2473" t="s">
        <v>3863</v>
      </c>
      <c r="N2473" s="1">
        <v>44196</v>
      </c>
      <c r="O2473" t="str">
        <f t="shared" si="79"/>
        <v>정상</v>
      </c>
      <c r="P2473" t="str">
        <f t="shared" si="80"/>
        <v>엠피의정부</v>
      </c>
      <c r="Q2473" t="s">
        <v>1954</v>
      </c>
      <c r="R2473"/>
      <c r="S2473"/>
      <c r="T2473"/>
      <c r="U2473"/>
      <c r="V2473"/>
      <c r="W2473" t="s">
        <v>1958</v>
      </c>
      <c r="X2473" s="1">
        <v>47825</v>
      </c>
    </row>
    <row r="2474" spans="1:24">
      <c r="A2474" t="s">
        <v>2809</v>
      </c>
      <c r="B2474" t="s">
        <v>2845</v>
      </c>
      <c r="C2474" t="s">
        <v>2896</v>
      </c>
      <c r="D2474" t="s">
        <v>2059</v>
      </c>
      <c r="E2474" t="s">
        <v>2559</v>
      </c>
      <c r="F2474" t="s">
        <v>3231</v>
      </c>
      <c r="G2474" t="s">
        <v>3238</v>
      </c>
      <c r="H2474">
        <v>11000</v>
      </c>
      <c r="I2474" t="s">
        <v>3255</v>
      </c>
      <c r="J2474" s="1">
        <v>44173</v>
      </c>
      <c r="K2474" s="1">
        <v>44173</v>
      </c>
      <c r="L2474">
        <v>320203004927</v>
      </c>
      <c r="M2474" t="s">
        <v>3863</v>
      </c>
      <c r="N2474" s="1">
        <v>44196</v>
      </c>
      <c r="O2474" t="str">
        <f t="shared" si="79"/>
        <v>정상</v>
      </c>
      <c r="P2474" t="str">
        <f t="shared" si="80"/>
        <v>엠피피스토스</v>
      </c>
      <c r="Q2474" t="s">
        <v>1954</v>
      </c>
      <c r="R2474"/>
      <c r="S2474"/>
      <c r="T2474"/>
      <c r="U2474"/>
      <c r="V2474"/>
      <c r="W2474" t="s">
        <v>3870</v>
      </c>
      <c r="X2474" s="1">
        <v>58783</v>
      </c>
    </row>
    <row r="2475" spans="1:24">
      <c r="A2475" t="s">
        <v>2809</v>
      </c>
      <c r="B2475" t="s">
        <v>2845</v>
      </c>
      <c r="C2475" t="s">
        <v>2901</v>
      </c>
      <c r="D2475" t="s">
        <v>2996</v>
      </c>
      <c r="E2475" t="s">
        <v>2559</v>
      </c>
      <c r="F2475" t="s">
        <v>3235</v>
      </c>
      <c r="G2475" t="s">
        <v>3238</v>
      </c>
      <c r="H2475">
        <v>18000</v>
      </c>
      <c r="I2475" t="s">
        <v>3255</v>
      </c>
      <c r="J2475" s="1">
        <v>44173</v>
      </c>
      <c r="K2475" s="1">
        <v>44173</v>
      </c>
      <c r="L2475">
        <v>320203002209</v>
      </c>
      <c r="M2475" t="s">
        <v>3865</v>
      </c>
      <c r="N2475" s="1">
        <v>44196</v>
      </c>
      <c r="O2475" t="str">
        <f t="shared" si="79"/>
        <v>정상</v>
      </c>
      <c r="P2475" t="str">
        <f t="shared" si="80"/>
        <v>엠피피스토스</v>
      </c>
      <c r="Q2475" t="s">
        <v>1954</v>
      </c>
      <c r="R2475"/>
      <c r="S2475"/>
      <c r="T2475"/>
      <c r="U2475"/>
      <c r="V2475"/>
      <c r="W2475" t="s">
        <v>3870</v>
      </c>
      <c r="X2475" s="1">
        <v>58052</v>
      </c>
    </row>
    <row r="2476" spans="1:24">
      <c r="A2476" t="s">
        <v>2832</v>
      </c>
      <c r="B2476"/>
      <c r="C2476"/>
      <c r="D2476" t="s">
        <v>3096</v>
      </c>
      <c r="E2476" t="s">
        <v>3152</v>
      </c>
      <c r="F2476" t="s">
        <v>3235</v>
      </c>
      <c r="G2476" t="s">
        <v>3238</v>
      </c>
      <c r="H2476">
        <v>52370</v>
      </c>
      <c r="I2476" t="s">
        <v>3255</v>
      </c>
      <c r="J2476" s="1">
        <v>44173</v>
      </c>
      <c r="K2476" s="1">
        <v>44173</v>
      </c>
      <c r="L2476">
        <v>320203002852</v>
      </c>
      <c r="M2476" t="s">
        <v>3863</v>
      </c>
      <c r="N2476" s="1">
        <v>44196</v>
      </c>
      <c r="O2476" t="str">
        <f t="shared" si="79"/>
        <v>정상</v>
      </c>
      <c r="P2476" t="str">
        <f t="shared" si="80"/>
        <v>엠피제이엔제이</v>
      </c>
      <c r="Q2476" t="s">
        <v>1954</v>
      </c>
      <c r="R2476"/>
      <c r="S2476"/>
      <c r="T2476"/>
      <c r="U2476"/>
      <c r="V2476"/>
      <c r="W2476" t="s">
        <v>1958</v>
      </c>
      <c r="X2476" s="1">
        <v>66088</v>
      </c>
    </row>
    <row r="2477" spans="1:24">
      <c r="A2477" t="s">
        <v>2818</v>
      </c>
      <c r="B2477" t="s">
        <v>2857</v>
      </c>
      <c r="C2477" t="s">
        <v>2891</v>
      </c>
      <c r="D2477" t="s">
        <v>2093</v>
      </c>
      <c r="E2477" t="s">
        <v>2507</v>
      </c>
      <c r="F2477" t="s">
        <v>3230</v>
      </c>
      <c r="G2477" t="s">
        <v>3238</v>
      </c>
      <c r="H2477">
        <v>58805</v>
      </c>
      <c r="I2477" t="s">
        <v>3255</v>
      </c>
      <c r="J2477" s="1">
        <v>44173</v>
      </c>
      <c r="K2477" s="1">
        <v>44173</v>
      </c>
      <c r="L2477">
        <v>3190793848931</v>
      </c>
      <c r="M2477" t="s">
        <v>3863</v>
      </c>
      <c r="N2477" s="1">
        <v>44196</v>
      </c>
      <c r="O2477" t="str">
        <f t="shared" si="79"/>
        <v>정상</v>
      </c>
      <c r="P2477" t="str">
        <f t="shared" si="80"/>
        <v>엠피성공</v>
      </c>
      <c r="Q2477" t="s">
        <v>1954</v>
      </c>
      <c r="R2477"/>
      <c r="S2477"/>
      <c r="T2477"/>
      <c r="U2477"/>
      <c r="V2477"/>
      <c r="W2477" t="s">
        <v>1958</v>
      </c>
      <c r="X2477" s="1">
        <v>71566</v>
      </c>
    </row>
    <row r="2478" spans="1:24">
      <c r="A2478" t="s">
        <v>2825</v>
      </c>
      <c r="B2478" t="s">
        <v>2860</v>
      </c>
      <c r="C2478" t="s">
        <v>2239</v>
      </c>
      <c r="D2478" t="s">
        <v>2462</v>
      </c>
      <c r="E2478" t="s">
        <v>3143</v>
      </c>
      <c r="F2478" t="s">
        <v>3231</v>
      </c>
      <c r="G2478" t="s">
        <v>3244</v>
      </c>
      <c r="H2478">
        <v>109461</v>
      </c>
      <c r="I2478" t="s">
        <v>3255</v>
      </c>
      <c r="J2478" s="1">
        <v>44173</v>
      </c>
      <c r="K2478" s="1">
        <v>44173</v>
      </c>
      <c r="L2478">
        <v>42042034010000</v>
      </c>
      <c r="M2478" t="s">
        <v>3863</v>
      </c>
      <c r="N2478" s="1">
        <v>44196</v>
      </c>
      <c r="O2478" t="str">
        <f t="shared" si="79"/>
        <v>정상</v>
      </c>
      <c r="P2478" t="str">
        <f t="shared" si="80"/>
        <v>엠피가온</v>
      </c>
      <c r="Q2478" t="s">
        <v>1954</v>
      </c>
      <c r="R2478"/>
      <c r="S2478"/>
      <c r="T2478"/>
      <c r="U2478"/>
      <c r="V2478"/>
      <c r="W2478" t="s">
        <v>1960</v>
      </c>
      <c r="X2478"/>
    </row>
    <row r="2479" spans="1:24">
      <c r="A2479" t="s">
        <v>2831</v>
      </c>
      <c r="B2479" t="s">
        <v>2857</v>
      </c>
      <c r="C2479" t="s">
        <v>2932</v>
      </c>
      <c r="D2479" t="s">
        <v>2104</v>
      </c>
      <c r="E2479" t="s">
        <v>3158</v>
      </c>
      <c r="F2479" t="s">
        <v>3232</v>
      </c>
      <c r="G2479" t="s">
        <v>3245</v>
      </c>
      <c r="H2479">
        <v>207059</v>
      </c>
      <c r="I2479" t="s">
        <v>3255</v>
      </c>
      <c r="J2479" s="1">
        <v>44173</v>
      </c>
      <c r="K2479" s="1">
        <v>44173</v>
      </c>
      <c r="L2479">
        <v>42042032320000</v>
      </c>
      <c r="M2479" t="s">
        <v>3863</v>
      </c>
      <c r="N2479" s="1">
        <v>44196</v>
      </c>
      <c r="O2479" t="str">
        <f t="shared" si="79"/>
        <v>정상</v>
      </c>
      <c r="P2479" t="str">
        <f t="shared" si="80"/>
        <v>엠피성공</v>
      </c>
      <c r="Q2479" t="s">
        <v>1954</v>
      </c>
      <c r="R2479"/>
      <c r="S2479"/>
      <c r="T2479"/>
      <c r="U2479"/>
      <c r="V2479"/>
      <c r="W2479" t="s">
        <v>1958</v>
      </c>
      <c r="X2479"/>
    </row>
    <row r="2480" spans="1:24">
      <c r="A2480" t="s">
        <v>2831</v>
      </c>
      <c r="B2480" t="s">
        <v>2857</v>
      </c>
      <c r="C2480" t="s">
        <v>2891</v>
      </c>
      <c r="D2480" t="s">
        <v>3008</v>
      </c>
      <c r="E2480" t="s">
        <v>2639</v>
      </c>
      <c r="F2480" t="s">
        <v>2177</v>
      </c>
      <c r="G2480" t="s">
        <v>3239</v>
      </c>
      <c r="H2480">
        <v>15691</v>
      </c>
      <c r="I2480" t="s">
        <v>3255</v>
      </c>
      <c r="J2480" s="1">
        <v>44173</v>
      </c>
      <c r="K2480" s="1">
        <v>44173</v>
      </c>
      <c r="L2480">
        <v>42042032310000</v>
      </c>
      <c r="M2480" t="s">
        <v>3863</v>
      </c>
      <c r="N2480" s="1">
        <v>44196</v>
      </c>
      <c r="O2480" t="str">
        <f t="shared" si="79"/>
        <v>정상</v>
      </c>
      <c r="P2480" t="str">
        <f t="shared" si="80"/>
        <v>엠피성공</v>
      </c>
      <c r="Q2480" t="s">
        <v>1954</v>
      </c>
      <c r="R2480"/>
      <c r="S2480"/>
      <c r="T2480"/>
      <c r="U2480"/>
      <c r="V2480"/>
      <c r="W2480" t="s">
        <v>1958</v>
      </c>
      <c r="X2480"/>
    </row>
    <row r="2481" spans="1:24">
      <c r="A2481" t="s">
        <v>2819</v>
      </c>
      <c r="B2481" t="s">
        <v>2848</v>
      </c>
      <c r="C2481" t="s">
        <v>2237</v>
      </c>
      <c r="D2481" t="s">
        <v>2991</v>
      </c>
      <c r="E2481" t="s">
        <v>3143</v>
      </c>
      <c r="F2481" t="s">
        <v>3233</v>
      </c>
      <c r="G2481" t="s">
        <v>3238</v>
      </c>
      <c r="H2481">
        <v>33148</v>
      </c>
      <c r="I2481" t="s">
        <v>3255</v>
      </c>
      <c r="J2481" s="1">
        <v>44173</v>
      </c>
      <c r="K2481" s="1">
        <v>44173</v>
      </c>
      <c r="L2481">
        <v>42042027520000</v>
      </c>
      <c r="M2481" t="s">
        <v>3863</v>
      </c>
      <c r="N2481" s="1">
        <v>44196</v>
      </c>
      <c r="O2481" t="str">
        <f t="shared" si="79"/>
        <v>정상</v>
      </c>
      <c r="P2481" t="str">
        <f t="shared" si="80"/>
        <v>엠피의정부</v>
      </c>
      <c r="Q2481" t="s">
        <v>1954</v>
      </c>
      <c r="R2481"/>
      <c r="S2481"/>
      <c r="T2481"/>
      <c r="U2481"/>
      <c r="V2481"/>
      <c r="W2481" t="s">
        <v>1958</v>
      </c>
      <c r="X2481"/>
    </row>
    <row r="2482" spans="1:24">
      <c r="A2482" t="s">
        <v>2812</v>
      </c>
      <c r="B2482" t="s">
        <v>2847</v>
      </c>
      <c r="C2482"/>
      <c r="D2482" t="s">
        <v>3093</v>
      </c>
      <c r="E2482" t="s">
        <v>3217</v>
      </c>
      <c r="F2482" t="s">
        <v>3234</v>
      </c>
      <c r="G2482" t="s">
        <v>3238</v>
      </c>
      <c r="H2482">
        <v>97972</v>
      </c>
      <c r="I2482" t="s">
        <v>3255</v>
      </c>
      <c r="J2482" s="1">
        <v>44173</v>
      </c>
      <c r="K2482" s="1">
        <v>44173</v>
      </c>
      <c r="L2482">
        <v>42045536910000</v>
      </c>
      <c r="M2482" t="s">
        <v>3864</v>
      </c>
      <c r="N2482" s="1">
        <v>44196</v>
      </c>
      <c r="O2482" t="str">
        <f t="shared" si="79"/>
        <v>정상</v>
      </c>
      <c r="P2482" t="str">
        <f t="shared" si="80"/>
        <v>엠피상동</v>
      </c>
      <c r="Q2482" t="s">
        <v>1954</v>
      </c>
      <c r="R2482"/>
      <c r="S2482"/>
      <c r="T2482"/>
      <c r="U2482"/>
      <c r="V2482"/>
      <c r="W2482" t="s">
        <v>1958</v>
      </c>
      <c r="X2482" s="1">
        <v>47825</v>
      </c>
    </row>
    <row r="2483" spans="1:24">
      <c r="A2483" t="s">
        <v>2830</v>
      </c>
      <c r="B2483" t="s">
        <v>2847</v>
      </c>
      <c r="C2483" t="s">
        <v>2926</v>
      </c>
      <c r="D2483" t="s">
        <v>2112</v>
      </c>
      <c r="E2483" t="s">
        <v>2590</v>
      </c>
      <c r="F2483" t="s">
        <v>2177</v>
      </c>
      <c r="G2483" t="s">
        <v>3238</v>
      </c>
      <c r="H2483">
        <v>34238</v>
      </c>
      <c r="I2483" t="s">
        <v>3255</v>
      </c>
      <c r="J2483" s="1">
        <v>44173</v>
      </c>
      <c r="K2483" s="1">
        <v>44173</v>
      </c>
      <c r="L2483">
        <v>42045535320000</v>
      </c>
      <c r="M2483" t="s">
        <v>3865</v>
      </c>
      <c r="N2483" s="1">
        <v>44196</v>
      </c>
      <c r="O2483" t="str">
        <f t="shared" si="79"/>
        <v>정상</v>
      </c>
      <c r="P2483" t="str">
        <f t="shared" si="80"/>
        <v>엠피상동</v>
      </c>
      <c r="Q2483" t="s">
        <v>1954</v>
      </c>
      <c r="R2483"/>
      <c r="S2483"/>
      <c r="T2483"/>
      <c r="U2483"/>
      <c r="V2483"/>
      <c r="W2483" t="s">
        <v>3870</v>
      </c>
      <c r="X2483" s="1">
        <v>47825</v>
      </c>
    </row>
    <row r="2484" spans="1:24">
      <c r="A2484" t="s">
        <v>2819</v>
      </c>
      <c r="B2484" t="s">
        <v>2848</v>
      </c>
      <c r="C2484" t="s">
        <v>2889</v>
      </c>
      <c r="D2484" t="s">
        <v>3055</v>
      </c>
      <c r="E2484" t="s">
        <v>2523</v>
      </c>
      <c r="F2484" t="s">
        <v>3230</v>
      </c>
      <c r="G2484" t="s">
        <v>3238</v>
      </c>
      <c r="H2484">
        <v>62880</v>
      </c>
      <c r="I2484" t="s">
        <v>3255</v>
      </c>
      <c r="J2484" s="1">
        <v>44173</v>
      </c>
      <c r="K2484" s="1">
        <v>44173</v>
      </c>
      <c r="L2484" t="s">
        <v>3684</v>
      </c>
      <c r="M2484" t="s">
        <v>3864</v>
      </c>
      <c r="N2484" s="1">
        <v>44196</v>
      </c>
      <c r="O2484" t="str">
        <f t="shared" si="79"/>
        <v>정상</v>
      </c>
      <c r="P2484" t="str">
        <f t="shared" si="80"/>
        <v>엠피의정부</v>
      </c>
      <c r="Q2484" t="s">
        <v>1954</v>
      </c>
      <c r="R2484"/>
      <c r="S2484"/>
      <c r="T2484"/>
      <c r="U2484"/>
      <c r="V2484"/>
      <c r="W2484" t="s">
        <v>1958</v>
      </c>
      <c r="X2484" s="1">
        <v>51478</v>
      </c>
    </row>
    <row r="2485" spans="1:24">
      <c r="A2485" t="s">
        <v>990</v>
      </c>
      <c r="B2485" t="s">
        <v>2874</v>
      </c>
      <c r="C2485" t="s">
        <v>2891</v>
      </c>
      <c r="D2485" t="s">
        <v>2039</v>
      </c>
      <c r="E2485" t="s">
        <v>2523</v>
      </c>
      <c r="F2485" t="s">
        <v>3231</v>
      </c>
      <c r="G2485" t="s">
        <v>3238</v>
      </c>
      <c r="H2485">
        <v>11000</v>
      </c>
      <c r="I2485" t="s">
        <v>3255</v>
      </c>
      <c r="J2485" s="1">
        <v>44173</v>
      </c>
      <c r="K2485" s="1">
        <v>44173</v>
      </c>
      <c r="L2485" t="s">
        <v>3685</v>
      </c>
      <c r="M2485" t="s">
        <v>3863</v>
      </c>
      <c r="N2485" s="1">
        <v>44196</v>
      </c>
      <c r="O2485" t="str">
        <f t="shared" si="79"/>
        <v>정상</v>
      </c>
      <c r="P2485" t="str">
        <f t="shared" si="80"/>
        <v>엠피성공</v>
      </c>
      <c r="Q2485" t="s">
        <v>1954</v>
      </c>
      <c r="R2485"/>
      <c r="S2485"/>
      <c r="T2485"/>
      <c r="U2485"/>
      <c r="V2485"/>
      <c r="W2485" t="s">
        <v>1958</v>
      </c>
      <c r="X2485" s="1">
        <v>55130</v>
      </c>
    </row>
    <row r="2486" spans="1:24">
      <c r="A2486" t="s">
        <v>2818</v>
      </c>
      <c r="B2486" t="s">
        <v>2857</v>
      </c>
      <c r="C2486" t="s">
        <v>2242</v>
      </c>
      <c r="D2486" t="s">
        <v>2039</v>
      </c>
      <c r="E2486" t="s">
        <v>2522</v>
      </c>
      <c r="F2486" t="s">
        <v>3235</v>
      </c>
      <c r="G2486" t="s">
        <v>3238</v>
      </c>
      <c r="H2486">
        <v>10000</v>
      </c>
      <c r="I2486" t="s">
        <v>3255</v>
      </c>
      <c r="J2486" s="1">
        <v>44173</v>
      </c>
      <c r="K2486" s="1">
        <v>44173</v>
      </c>
      <c r="L2486" t="s">
        <v>3686</v>
      </c>
      <c r="M2486" t="s">
        <v>3863</v>
      </c>
      <c r="N2486" s="1">
        <v>44196</v>
      </c>
      <c r="O2486" t="str">
        <f t="shared" si="79"/>
        <v>정상</v>
      </c>
      <c r="P2486" t="str">
        <f t="shared" si="80"/>
        <v>엠피성공</v>
      </c>
      <c r="Q2486" t="s">
        <v>1954</v>
      </c>
      <c r="R2486"/>
      <c r="S2486"/>
      <c r="T2486"/>
      <c r="U2486"/>
      <c r="V2486"/>
      <c r="W2486" t="s">
        <v>1958</v>
      </c>
      <c r="X2486" s="1">
        <v>51478</v>
      </c>
    </row>
    <row r="2487" spans="1:24">
      <c r="A2487" t="s">
        <v>2830</v>
      </c>
      <c r="B2487" t="s">
        <v>2847</v>
      </c>
      <c r="C2487" t="s">
        <v>2353</v>
      </c>
      <c r="D2487" t="s">
        <v>3040</v>
      </c>
      <c r="E2487" t="s">
        <v>2577</v>
      </c>
      <c r="F2487" t="s">
        <v>3237</v>
      </c>
      <c r="G2487" t="s">
        <v>3245</v>
      </c>
      <c r="H2487">
        <v>72200</v>
      </c>
      <c r="I2487" t="s">
        <v>3255</v>
      </c>
      <c r="J2487" s="1">
        <v>44173</v>
      </c>
      <c r="K2487" s="1">
        <v>44173</v>
      </c>
      <c r="L2487" t="s">
        <v>3687</v>
      </c>
      <c r="M2487" t="s">
        <v>3867</v>
      </c>
      <c r="N2487" s="1">
        <v>44196</v>
      </c>
      <c r="O2487" t="str">
        <f t="shared" si="79"/>
        <v>정상</v>
      </c>
      <c r="P2487" t="str">
        <f t="shared" si="80"/>
        <v>엠피상동</v>
      </c>
      <c r="Q2487" t="s">
        <v>1954</v>
      </c>
      <c r="R2487"/>
      <c r="S2487"/>
      <c r="T2487"/>
      <c r="U2487"/>
      <c r="V2487"/>
      <c r="W2487" t="s">
        <v>1958</v>
      </c>
      <c r="X2487" s="1">
        <v>51478</v>
      </c>
    </row>
    <row r="2488" spans="1:24">
      <c r="A2488" t="s">
        <v>2830</v>
      </c>
      <c r="B2488" t="s">
        <v>2847</v>
      </c>
      <c r="C2488" t="s">
        <v>2353</v>
      </c>
      <c r="D2488" t="s">
        <v>3040</v>
      </c>
      <c r="E2488" t="s">
        <v>2523</v>
      </c>
      <c r="F2488" t="s">
        <v>3231</v>
      </c>
      <c r="G2488" t="s">
        <v>3238</v>
      </c>
      <c r="H2488">
        <v>55000</v>
      </c>
      <c r="I2488" t="s">
        <v>3255</v>
      </c>
      <c r="J2488" s="1">
        <v>44173</v>
      </c>
      <c r="K2488" s="1">
        <v>44173</v>
      </c>
      <c r="L2488" t="s">
        <v>3688</v>
      </c>
      <c r="M2488" t="s">
        <v>3867</v>
      </c>
      <c r="N2488" s="1">
        <v>44196</v>
      </c>
      <c r="O2488" t="str">
        <f t="shared" si="79"/>
        <v>정상</v>
      </c>
      <c r="P2488" t="str">
        <f t="shared" si="80"/>
        <v>엠피상동</v>
      </c>
      <c r="Q2488" t="s">
        <v>1954</v>
      </c>
      <c r="R2488"/>
      <c r="S2488"/>
      <c r="T2488"/>
      <c r="U2488"/>
      <c r="V2488"/>
      <c r="W2488" t="s">
        <v>1958</v>
      </c>
      <c r="X2488" s="1">
        <v>51478</v>
      </c>
    </row>
    <row r="2489" spans="1:24">
      <c r="A2489" t="s">
        <v>2830</v>
      </c>
      <c r="B2489" t="s">
        <v>2847</v>
      </c>
      <c r="C2489" t="s">
        <v>2353</v>
      </c>
      <c r="D2489" t="s">
        <v>3104</v>
      </c>
      <c r="E2489" t="s">
        <v>2522</v>
      </c>
      <c r="F2489" t="s">
        <v>3230</v>
      </c>
      <c r="G2489" t="s">
        <v>3240</v>
      </c>
      <c r="H2489">
        <v>175000</v>
      </c>
      <c r="I2489" t="s">
        <v>3255</v>
      </c>
      <c r="J2489" s="1">
        <v>44173</v>
      </c>
      <c r="K2489" s="1">
        <v>44173</v>
      </c>
      <c r="L2489" t="s">
        <v>3689</v>
      </c>
      <c r="M2489" t="s">
        <v>3863</v>
      </c>
      <c r="N2489" s="1">
        <v>44196</v>
      </c>
      <c r="O2489" t="str">
        <f t="shared" si="79"/>
        <v>정상</v>
      </c>
      <c r="P2489" t="str">
        <f t="shared" si="80"/>
        <v>엠피상동</v>
      </c>
      <c r="Q2489" t="s">
        <v>1954</v>
      </c>
      <c r="R2489"/>
      <c r="S2489"/>
      <c r="T2489"/>
      <c r="U2489"/>
      <c r="V2489"/>
      <c r="W2489" t="s">
        <v>1958</v>
      </c>
      <c r="X2489" s="1">
        <v>78140</v>
      </c>
    </row>
    <row r="2490" spans="1:24">
      <c r="A2490" t="s">
        <v>2809</v>
      </c>
      <c r="B2490" t="s">
        <v>2845</v>
      </c>
      <c r="C2490" t="s">
        <v>2341</v>
      </c>
      <c r="D2490" t="s">
        <v>2121</v>
      </c>
      <c r="E2490" t="s">
        <v>2167</v>
      </c>
      <c r="F2490" t="s">
        <v>3230</v>
      </c>
      <c r="G2490" t="s">
        <v>3238</v>
      </c>
      <c r="H2490">
        <v>128200</v>
      </c>
      <c r="I2490" t="s">
        <v>3255</v>
      </c>
      <c r="J2490" s="1">
        <v>44173</v>
      </c>
      <c r="K2490" s="1">
        <v>44173</v>
      </c>
      <c r="L2490" t="s">
        <v>3690</v>
      </c>
      <c r="M2490" t="s">
        <v>3863</v>
      </c>
      <c r="N2490" s="1">
        <v>44196</v>
      </c>
      <c r="O2490" t="str">
        <f t="shared" ref="O2490:O2553" si="81" xml:space="preserve"> IF(K2490&gt;N2490,W2490,I2490)</f>
        <v>정상</v>
      </c>
      <c r="P2490" t="str">
        <f t="shared" si="80"/>
        <v>엠피피스토스</v>
      </c>
      <c r="Q2490" t="s">
        <v>1954</v>
      </c>
      <c r="R2490"/>
      <c r="S2490"/>
      <c r="T2490"/>
      <c r="U2490"/>
      <c r="V2490"/>
      <c r="W2490" t="s">
        <v>1960</v>
      </c>
      <c r="X2490" s="1">
        <v>55130</v>
      </c>
    </row>
    <row r="2491" spans="1:24">
      <c r="A2491" t="s">
        <v>2809</v>
      </c>
      <c r="B2491" t="s">
        <v>2845</v>
      </c>
      <c r="C2491" t="s">
        <v>2904</v>
      </c>
      <c r="D2491" t="s">
        <v>2059</v>
      </c>
      <c r="E2491" t="s">
        <v>3185</v>
      </c>
      <c r="F2491" t="s">
        <v>3231</v>
      </c>
      <c r="G2491" t="s">
        <v>3240</v>
      </c>
      <c r="H2491">
        <v>104440</v>
      </c>
      <c r="I2491" t="s">
        <v>3255</v>
      </c>
      <c r="J2491" s="1">
        <v>44173</v>
      </c>
      <c r="K2491" s="1">
        <v>44173</v>
      </c>
      <c r="L2491" t="s">
        <v>3691</v>
      </c>
      <c r="M2491" t="s">
        <v>3863</v>
      </c>
      <c r="N2491" s="1">
        <v>44196</v>
      </c>
      <c r="O2491" t="str">
        <f t="shared" si="81"/>
        <v>정상</v>
      </c>
      <c r="P2491" t="str">
        <f t="shared" si="80"/>
        <v>엠피피스토스</v>
      </c>
      <c r="Q2491" t="s">
        <v>1954</v>
      </c>
      <c r="R2491"/>
      <c r="S2491"/>
      <c r="T2491"/>
      <c r="U2491"/>
      <c r="V2491"/>
      <c r="W2491" t="s">
        <v>3870</v>
      </c>
      <c r="X2491" s="1">
        <v>63896</v>
      </c>
    </row>
    <row r="2492" spans="1:24">
      <c r="A2492" t="s">
        <v>2824</v>
      </c>
      <c r="B2492" t="s">
        <v>2692</v>
      </c>
      <c r="C2492" t="s">
        <v>2905</v>
      </c>
      <c r="D2492" t="s">
        <v>2996</v>
      </c>
      <c r="E2492" t="s">
        <v>2523</v>
      </c>
      <c r="F2492" t="s">
        <v>3235</v>
      </c>
      <c r="G2492" t="s">
        <v>3240</v>
      </c>
      <c r="H2492">
        <v>58680</v>
      </c>
      <c r="I2492" t="s">
        <v>3255</v>
      </c>
      <c r="J2492" s="1">
        <v>44173</v>
      </c>
      <c r="K2492" s="1">
        <v>44173</v>
      </c>
      <c r="L2492" t="s">
        <v>3692</v>
      </c>
      <c r="M2492" t="s">
        <v>3863</v>
      </c>
      <c r="N2492" s="1">
        <v>44196</v>
      </c>
      <c r="O2492" t="str">
        <f t="shared" si="81"/>
        <v>정상</v>
      </c>
      <c r="P2492" t="str">
        <f t="shared" si="80"/>
        <v>엠피피스토스</v>
      </c>
      <c r="Q2492" t="s">
        <v>1954</v>
      </c>
      <c r="R2492"/>
      <c r="S2492"/>
      <c r="T2492"/>
      <c r="U2492"/>
      <c r="V2492"/>
      <c r="W2492" t="s">
        <v>1958</v>
      </c>
      <c r="X2492" s="1">
        <v>75218</v>
      </c>
    </row>
    <row r="2493" spans="1:24">
      <c r="A2493" t="s">
        <v>2811</v>
      </c>
      <c r="B2493" t="s">
        <v>2845</v>
      </c>
      <c r="C2493" t="s">
        <v>2341</v>
      </c>
      <c r="D2493" t="s">
        <v>2996</v>
      </c>
      <c r="E2493" t="s">
        <v>2523</v>
      </c>
      <c r="F2493" t="s">
        <v>3231</v>
      </c>
      <c r="G2493" t="s">
        <v>3240</v>
      </c>
      <c r="H2493">
        <v>61660</v>
      </c>
      <c r="I2493" t="s">
        <v>3255</v>
      </c>
      <c r="J2493" s="1">
        <v>44173</v>
      </c>
      <c r="K2493" s="1">
        <v>44173</v>
      </c>
      <c r="L2493" t="s">
        <v>3693</v>
      </c>
      <c r="M2493" t="s">
        <v>3863</v>
      </c>
      <c r="N2493" s="1">
        <v>44196</v>
      </c>
      <c r="O2493" t="str">
        <f t="shared" si="81"/>
        <v>정상</v>
      </c>
      <c r="P2493" t="str">
        <f t="shared" si="80"/>
        <v>엠피피스토스</v>
      </c>
      <c r="Q2493" t="s">
        <v>1954</v>
      </c>
      <c r="R2493"/>
      <c r="S2493"/>
      <c r="T2493"/>
      <c r="U2493"/>
      <c r="V2493"/>
      <c r="W2493" t="s">
        <v>1958</v>
      </c>
      <c r="X2493" s="1">
        <v>74487</v>
      </c>
    </row>
    <row r="2494" spans="1:24">
      <c r="A2494" t="s">
        <v>2809</v>
      </c>
      <c r="B2494" t="s">
        <v>2845</v>
      </c>
      <c r="C2494" t="s">
        <v>2341</v>
      </c>
      <c r="D2494" t="s">
        <v>2059</v>
      </c>
      <c r="E2494" t="s">
        <v>2648</v>
      </c>
      <c r="F2494" t="s">
        <v>3232</v>
      </c>
      <c r="G2494" t="s">
        <v>3240</v>
      </c>
      <c r="H2494">
        <v>62640</v>
      </c>
      <c r="I2494" t="s">
        <v>3255</v>
      </c>
      <c r="J2494" s="1">
        <v>44173</v>
      </c>
      <c r="K2494" s="1">
        <v>44173</v>
      </c>
      <c r="L2494" t="s">
        <v>3694</v>
      </c>
      <c r="M2494" t="s">
        <v>3867</v>
      </c>
      <c r="N2494" s="1">
        <v>44196</v>
      </c>
      <c r="O2494" t="str">
        <f t="shared" si="81"/>
        <v>정상</v>
      </c>
      <c r="P2494" t="str">
        <f t="shared" si="80"/>
        <v>엠피피스토스</v>
      </c>
      <c r="Q2494" t="s">
        <v>1954</v>
      </c>
      <c r="R2494"/>
      <c r="S2494"/>
      <c r="T2494"/>
      <c r="U2494"/>
      <c r="V2494"/>
      <c r="W2494" t="s">
        <v>1960</v>
      </c>
      <c r="X2494" s="1">
        <v>75948</v>
      </c>
    </row>
    <row r="2495" spans="1:24">
      <c r="A2495" t="s">
        <v>2809</v>
      </c>
      <c r="B2495" t="s">
        <v>2845</v>
      </c>
      <c r="C2495" t="s">
        <v>2901</v>
      </c>
      <c r="D2495" t="s">
        <v>2059</v>
      </c>
      <c r="E2495" t="s">
        <v>2594</v>
      </c>
      <c r="F2495" t="s">
        <v>3235</v>
      </c>
      <c r="G2495" t="s">
        <v>3238</v>
      </c>
      <c r="H2495">
        <v>19050</v>
      </c>
      <c r="I2495" t="s">
        <v>3255</v>
      </c>
      <c r="J2495" s="1">
        <v>44173</v>
      </c>
      <c r="K2495" s="1">
        <v>44173</v>
      </c>
      <c r="L2495" t="s">
        <v>3695</v>
      </c>
      <c r="M2495" t="s">
        <v>3864</v>
      </c>
      <c r="N2495" s="1">
        <v>44196</v>
      </c>
      <c r="O2495" t="str">
        <f t="shared" si="81"/>
        <v>정상</v>
      </c>
      <c r="P2495" t="str">
        <f t="shared" si="80"/>
        <v>엠피피스토스</v>
      </c>
      <c r="Q2495" t="s">
        <v>1954</v>
      </c>
      <c r="R2495"/>
      <c r="S2495"/>
      <c r="T2495"/>
      <c r="U2495"/>
      <c r="V2495"/>
      <c r="W2495" t="s">
        <v>1958</v>
      </c>
      <c r="X2495"/>
    </row>
    <row r="2496" spans="1:24">
      <c r="A2496" t="s">
        <v>2809</v>
      </c>
      <c r="B2496" t="s">
        <v>2845</v>
      </c>
      <c r="C2496" t="s">
        <v>2341</v>
      </c>
      <c r="D2496" t="s">
        <v>2059</v>
      </c>
      <c r="E2496" t="s">
        <v>2572</v>
      </c>
      <c r="F2496" t="s">
        <v>3235</v>
      </c>
      <c r="G2496" t="s">
        <v>3238</v>
      </c>
      <c r="H2496">
        <v>19590</v>
      </c>
      <c r="I2496" t="s">
        <v>3255</v>
      </c>
      <c r="J2496" s="1">
        <v>44173</v>
      </c>
      <c r="K2496" s="1">
        <v>44173</v>
      </c>
      <c r="L2496" t="s">
        <v>3696</v>
      </c>
      <c r="M2496" t="s">
        <v>3864</v>
      </c>
      <c r="N2496" s="1">
        <v>44196</v>
      </c>
      <c r="O2496" t="str">
        <f t="shared" si="81"/>
        <v>정상</v>
      </c>
      <c r="P2496" t="str">
        <f t="shared" si="80"/>
        <v>엠피피스토스</v>
      </c>
      <c r="Q2496" t="s">
        <v>1954</v>
      </c>
      <c r="R2496"/>
      <c r="S2496"/>
      <c r="T2496"/>
      <c r="U2496"/>
      <c r="V2496"/>
      <c r="W2496" t="s">
        <v>1958</v>
      </c>
      <c r="X2496"/>
    </row>
    <row r="2497" spans="1:24">
      <c r="A2497" t="s">
        <v>2818</v>
      </c>
      <c r="B2497" t="s">
        <v>2857</v>
      </c>
      <c r="C2497" t="s">
        <v>2242</v>
      </c>
      <c r="D2497" t="s">
        <v>1002</v>
      </c>
      <c r="E2497" t="s">
        <v>3150</v>
      </c>
      <c r="F2497" t="s">
        <v>3237</v>
      </c>
      <c r="G2497" t="s">
        <v>3238</v>
      </c>
      <c r="H2497">
        <v>17190</v>
      </c>
      <c r="I2497" t="s">
        <v>3255</v>
      </c>
      <c r="J2497" s="1">
        <v>44173</v>
      </c>
      <c r="K2497" s="1">
        <v>44173</v>
      </c>
      <c r="L2497" t="s">
        <v>3697</v>
      </c>
      <c r="M2497" t="s">
        <v>3863</v>
      </c>
      <c r="N2497" s="1">
        <v>44196</v>
      </c>
      <c r="O2497" t="str">
        <f t="shared" si="81"/>
        <v>정상</v>
      </c>
      <c r="P2497" t="str">
        <f t="shared" ref="P2497:P2560" si="82">A2497</f>
        <v>엠피성공</v>
      </c>
      <c r="Q2497" t="s">
        <v>1954</v>
      </c>
      <c r="R2497"/>
      <c r="S2497"/>
      <c r="T2497"/>
      <c r="U2497"/>
      <c r="V2497"/>
      <c r="W2497" t="s">
        <v>1958</v>
      </c>
      <c r="X2497"/>
    </row>
    <row r="2498" spans="1:24">
      <c r="A2498" t="s">
        <v>2814</v>
      </c>
      <c r="B2498" t="s">
        <v>2848</v>
      </c>
      <c r="C2498" t="s">
        <v>2237</v>
      </c>
      <c r="D2498" t="s">
        <v>2061</v>
      </c>
      <c r="E2498" t="s">
        <v>2632</v>
      </c>
      <c r="F2498" t="s">
        <v>3230</v>
      </c>
      <c r="G2498" t="s">
        <v>3238</v>
      </c>
      <c r="H2498">
        <v>100000</v>
      </c>
      <c r="I2498" t="s">
        <v>3255</v>
      </c>
      <c r="J2498" s="1">
        <v>44173</v>
      </c>
      <c r="K2498" s="1">
        <v>44173</v>
      </c>
      <c r="L2498" t="s">
        <v>3698</v>
      </c>
      <c r="M2498" t="s">
        <v>3863</v>
      </c>
      <c r="N2498" s="1">
        <v>44196</v>
      </c>
      <c r="O2498" t="str">
        <f t="shared" si="81"/>
        <v>정상</v>
      </c>
      <c r="P2498" t="str">
        <f t="shared" si="82"/>
        <v>엠피의정부</v>
      </c>
      <c r="Q2498" t="s">
        <v>1954</v>
      </c>
      <c r="R2498"/>
      <c r="S2498"/>
      <c r="T2498"/>
      <c r="U2498"/>
      <c r="V2498"/>
      <c r="W2498" t="s">
        <v>1958</v>
      </c>
      <c r="X2498"/>
    </row>
    <row r="2499" spans="1:24">
      <c r="A2499" t="s">
        <v>2813</v>
      </c>
      <c r="B2499"/>
      <c r="C2499"/>
      <c r="D2499" t="s">
        <v>2000</v>
      </c>
      <c r="E2499" t="s">
        <v>3197</v>
      </c>
      <c r="F2499" t="s">
        <v>3236</v>
      </c>
      <c r="G2499" t="s">
        <v>3238</v>
      </c>
      <c r="H2499">
        <v>38700</v>
      </c>
      <c r="I2499" t="s">
        <v>3255</v>
      </c>
      <c r="J2499" s="1">
        <v>44173</v>
      </c>
      <c r="K2499" s="1">
        <v>44173</v>
      </c>
      <c r="L2499" t="s">
        <v>3699</v>
      </c>
      <c r="M2499" t="s">
        <v>3865</v>
      </c>
      <c r="N2499" s="1">
        <v>44196</v>
      </c>
      <c r="O2499" t="str">
        <f t="shared" si="81"/>
        <v>정상</v>
      </c>
      <c r="P2499" t="str">
        <f t="shared" si="82"/>
        <v>엠피송내</v>
      </c>
      <c r="Q2499" t="s">
        <v>1954</v>
      </c>
      <c r="R2499"/>
      <c r="S2499"/>
      <c r="T2499"/>
      <c r="U2499"/>
      <c r="V2499"/>
      <c r="W2499" t="s">
        <v>1958</v>
      </c>
      <c r="X2499"/>
    </row>
    <row r="2500" spans="1:24">
      <c r="A2500" t="s">
        <v>2814</v>
      </c>
      <c r="B2500" t="s">
        <v>2848</v>
      </c>
      <c r="C2500" t="s">
        <v>2237</v>
      </c>
      <c r="D2500" t="s">
        <v>2095</v>
      </c>
      <c r="E2500" t="s">
        <v>3156</v>
      </c>
      <c r="F2500" t="s">
        <v>3230</v>
      </c>
      <c r="G2500" t="s">
        <v>3240</v>
      </c>
      <c r="H2500">
        <v>37402</v>
      </c>
      <c r="I2500" t="s">
        <v>3255</v>
      </c>
      <c r="J2500" s="1">
        <v>44173</v>
      </c>
      <c r="K2500" s="1">
        <v>44173</v>
      </c>
      <c r="L2500" t="s">
        <v>3700</v>
      </c>
      <c r="M2500" t="s">
        <v>3863</v>
      </c>
      <c r="N2500" s="1">
        <v>44196</v>
      </c>
      <c r="O2500" t="str">
        <f t="shared" si="81"/>
        <v>정상</v>
      </c>
      <c r="P2500" t="str">
        <f t="shared" si="82"/>
        <v>엠피의정부</v>
      </c>
      <c r="Q2500" t="s">
        <v>1954</v>
      </c>
      <c r="R2500"/>
      <c r="S2500"/>
      <c r="T2500"/>
      <c r="U2500"/>
      <c r="V2500"/>
      <c r="W2500" t="s">
        <v>1960</v>
      </c>
      <c r="X2500" s="1">
        <v>73757</v>
      </c>
    </row>
    <row r="2501" spans="1:24">
      <c r="A2501" t="s">
        <v>2831</v>
      </c>
      <c r="B2501" t="s">
        <v>2854</v>
      </c>
      <c r="C2501" t="s">
        <v>2891</v>
      </c>
      <c r="D2501" t="s">
        <v>2093</v>
      </c>
      <c r="E2501" t="s">
        <v>3131</v>
      </c>
      <c r="F2501" t="s">
        <v>3235</v>
      </c>
      <c r="G2501" t="s">
        <v>3238</v>
      </c>
      <c r="H2501">
        <v>129334</v>
      </c>
      <c r="I2501" t="s">
        <v>3255</v>
      </c>
      <c r="J2501" s="1">
        <v>44173</v>
      </c>
      <c r="K2501" s="1">
        <v>44173</v>
      </c>
      <c r="L2501" t="s">
        <v>3701</v>
      </c>
      <c r="M2501" t="s">
        <v>3865</v>
      </c>
      <c r="N2501" s="1">
        <v>44196</v>
      </c>
      <c r="O2501" t="str">
        <f t="shared" si="81"/>
        <v>정상</v>
      </c>
      <c r="P2501" t="str">
        <f t="shared" si="82"/>
        <v>엠피성공</v>
      </c>
      <c r="Q2501" t="s">
        <v>1954</v>
      </c>
      <c r="R2501"/>
      <c r="S2501"/>
      <c r="T2501"/>
      <c r="U2501"/>
      <c r="V2501"/>
      <c r="W2501" t="s">
        <v>1958</v>
      </c>
      <c r="X2501" s="1">
        <v>71566</v>
      </c>
    </row>
    <row r="2502" spans="1:24">
      <c r="A2502" t="s">
        <v>2817</v>
      </c>
      <c r="B2502" t="s">
        <v>2853</v>
      </c>
      <c r="C2502" t="s">
        <v>2890</v>
      </c>
      <c r="D2502" t="s">
        <v>2037</v>
      </c>
      <c r="E2502" t="s">
        <v>3156</v>
      </c>
      <c r="F2502" t="s">
        <v>3231</v>
      </c>
      <c r="G2502" t="s">
        <v>3238</v>
      </c>
      <c r="H2502">
        <v>48800</v>
      </c>
      <c r="I2502" t="s">
        <v>3255</v>
      </c>
      <c r="J2502" s="1">
        <v>44173</v>
      </c>
      <c r="K2502" s="1">
        <v>44173</v>
      </c>
      <c r="L2502" t="s">
        <v>3702</v>
      </c>
      <c r="M2502" t="s">
        <v>3863</v>
      </c>
      <c r="N2502" s="1">
        <v>44196</v>
      </c>
      <c r="O2502" t="str">
        <f t="shared" si="81"/>
        <v>정상</v>
      </c>
      <c r="P2502" t="s">
        <v>6821</v>
      </c>
      <c r="Q2502" t="s">
        <v>1954</v>
      </c>
      <c r="R2502"/>
      <c r="S2502"/>
      <c r="T2502"/>
      <c r="U2502"/>
      <c r="V2502"/>
      <c r="W2502" t="s">
        <v>1960</v>
      </c>
      <c r="X2502" s="1">
        <v>51478</v>
      </c>
    </row>
    <row r="2503" spans="1:24">
      <c r="A2503" t="s">
        <v>2812</v>
      </c>
      <c r="B2503" t="s">
        <v>2847</v>
      </c>
      <c r="C2503" t="s">
        <v>2353</v>
      </c>
      <c r="D2503" t="s">
        <v>2975</v>
      </c>
      <c r="E2503" t="s">
        <v>3137</v>
      </c>
      <c r="F2503" t="s">
        <v>3237</v>
      </c>
      <c r="G2503" t="s">
        <v>3243</v>
      </c>
      <c r="H2503">
        <v>30000</v>
      </c>
      <c r="I2503" t="s">
        <v>3255</v>
      </c>
      <c r="J2503" s="1">
        <v>44173</v>
      </c>
      <c r="K2503" s="1">
        <v>44173</v>
      </c>
      <c r="L2503">
        <v>20206588816</v>
      </c>
      <c r="M2503" t="s">
        <v>3864</v>
      </c>
      <c r="N2503" s="1">
        <v>44196</v>
      </c>
      <c r="O2503" t="str">
        <f t="shared" si="81"/>
        <v>정상</v>
      </c>
      <c r="P2503" t="str">
        <f t="shared" si="82"/>
        <v>엠피상동</v>
      </c>
      <c r="Q2503" t="s">
        <v>1954</v>
      </c>
      <c r="R2503"/>
      <c r="S2503"/>
      <c r="T2503"/>
      <c r="U2503"/>
      <c r="V2503"/>
      <c r="W2503" t="s">
        <v>1958</v>
      </c>
      <c r="X2503"/>
    </row>
    <row r="2504" spans="1:24">
      <c r="A2504" t="s">
        <v>992</v>
      </c>
      <c r="B2504" t="s">
        <v>2848</v>
      </c>
      <c r="C2504" t="s">
        <v>2237</v>
      </c>
      <c r="D2504" t="s">
        <v>2061</v>
      </c>
      <c r="E2504" t="s">
        <v>2497</v>
      </c>
      <c r="F2504" t="s">
        <v>3237</v>
      </c>
      <c r="G2504" t="s">
        <v>3240</v>
      </c>
      <c r="H2504">
        <v>50000</v>
      </c>
      <c r="I2504" t="s">
        <v>3255</v>
      </c>
      <c r="J2504" s="1">
        <v>44173</v>
      </c>
      <c r="K2504" s="1">
        <v>44173</v>
      </c>
      <c r="L2504">
        <v>20206586019</v>
      </c>
      <c r="M2504" t="s">
        <v>3864</v>
      </c>
      <c r="N2504" s="1">
        <v>44196</v>
      </c>
      <c r="O2504" t="str">
        <f t="shared" si="81"/>
        <v>정상</v>
      </c>
      <c r="P2504" t="str">
        <f t="shared" si="82"/>
        <v>엠피의정부</v>
      </c>
      <c r="Q2504" t="s">
        <v>1954</v>
      </c>
      <c r="R2504"/>
      <c r="S2504"/>
      <c r="T2504"/>
      <c r="U2504"/>
      <c r="V2504"/>
      <c r="W2504" t="s">
        <v>1960</v>
      </c>
      <c r="X2504"/>
    </row>
    <row r="2505" spans="1:24">
      <c r="A2505" t="s">
        <v>2816</v>
      </c>
      <c r="B2505" t="s">
        <v>2852</v>
      </c>
      <c r="C2505" t="s">
        <v>2900</v>
      </c>
      <c r="D2505" t="s">
        <v>2135</v>
      </c>
      <c r="E2505" t="s">
        <v>2498</v>
      </c>
      <c r="F2505" t="s">
        <v>2177</v>
      </c>
      <c r="G2505" t="s">
        <v>3240</v>
      </c>
      <c r="H2505">
        <v>15198</v>
      </c>
      <c r="I2505" t="s">
        <v>3255</v>
      </c>
      <c r="J2505" s="1">
        <v>44173</v>
      </c>
      <c r="K2505" s="1">
        <v>44173</v>
      </c>
      <c r="L2505">
        <v>20206581292</v>
      </c>
      <c r="M2505" t="s">
        <v>3863</v>
      </c>
      <c r="N2505" s="1">
        <v>44196</v>
      </c>
      <c r="O2505" t="str">
        <f t="shared" si="81"/>
        <v>정상</v>
      </c>
      <c r="P2505" t="s">
        <v>6831</v>
      </c>
      <c r="Q2505" t="s">
        <v>1954</v>
      </c>
      <c r="R2505"/>
      <c r="S2505"/>
      <c r="T2505"/>
      <c r="U2505"/>
      <c r="V2505"/>
      <c r="W2505" t="s">
        <v>1958</v>
      </c>
      <c r="X2505"/>
    </row>
    <row r="2506" spans="1:24">
      <c r="A2506" t="s">
        <v>2820</v>
      </c>
      <c r="B2506" t="s">
        <v>2859</v>
      </c>
      <c r="C2506" t="s">
        <v>2229</v>
      </c>
      <c r="D2506" t="s">
        <v>2092</v>
      </c>
      <c r="E2506" t="s">
        <v>2497</v>
      </c>
      <c r="F2506" t="s">
        <v>3235</v>
      </c>
      <c r="G2506" t="s">
        <v>3240</v>
      </c>
      <c r="H2506">
        <v>79200</v>
      </c>
      <c r="I2506" t="s">
        <v>3255</v>
      </c>
      <c r="J2506" s="1">
        <v>44173</v>
      </c>
      <c r="K2506" s="1">
        <v>44173</v>
      </c>
      <c r="L2506">
        <v>20206589515</v>
      </c>
      <c r="M2506" t="s">
        <v>3863</v>
      </c>
      <c r="N2506" s="1">
        <v>44196</v>
      </c>
      <c r="O2506" t="str">
        <f t="shared" si="81"/>
        <v>정상</v>
      </c>
      <c r="P2506" t="str">
        <f t="shared" si="82"/>
        <v>엠피조은</v>
      </c>
      <c r="Q2506" t="s">
        <v>1954</v>
      </c>
      <c r="R2506"/>
      <c r="S2506"/>
      <c r="T2506"/>
      <c r="U2506"/>
      <c r="V2506"/>
      <c r="W2506" t="s">
        <v>1958</v>
      </c>
      <c r="X2506"/>
    </row>
    <row r="2507" spans="1:24">
      <c r="A2507" t="s">
        <v>2823</v>
      </c>
      <c r="B2507" t="s">
        <v>2859</v>
      </c>
      <c r="C2507" t="s">
        <v>2229</v>
      </c>
      <c r="D2507" t="s">
        <v>2092</v>
      </c>
      <c r="E2507" t="s">
        <v>2497</v>
      </c>
      <c r="F2507" t="s">
        <v>3231</v>
      </c>
      <c r="G2507" t="s">
        <v>3238</v>
      </c>
      <c r="H2507">
        <v>114500</v>
      </c>
      <c r="I2507" t="s">
        <v>3255</v>
      </c>
      <c r="J2507" s="1">
        <v>44173</v>
      </c>
      <c r="K2507" s="1">
        <v>44173</v>
      </c>
      <c r="L2507">
        <v>20206583580</v>
      </c>
      <c r="M2507" t="s">
        <v>3863</v>
      </c>
      <c r="N2507" s="1">
        <v>44196</v>
      </c>
      <c r="O2507" t="str">
        <f t="shared" si="81"/>
        <v>정상</v>
      </c>
      <c r="P2507" t="str">
        <f t="shared" si="82"/>
        <v>엠피조은</v>
      </c>
      <c r="Q2507" t="s">
        <v>1954</v>
      </c>
      <c r="R2507"/>
      <c r="S2507"/>
      <c r="T2507"/>
      <c r="U2507"/>
      <c r="V2507"/>
      <c r="W2507" t="s">
        <v>3870</v>
      </c>
      <c r="X2507"/>
    </row>
    <row r="2508" spans="1:24">
      <c r="A2508" t="s">
        <v>2820</v>
      </c>
      <c r="B2508" t="s">
        <v>2871</v>
      </c>
      <c r="C2508" t="s">
        <v>2903</v>
      </c>
      <c r="D2508" t="s">
        <v>3105</v>
      </c>
      <c r="E2508" t="s">
        <v>3139</v>
      </c>
      <c r="F2508" t="s">
        <v>3235</v>
      </c>
      <c r="G2508" t="s">
        <v>3238</v>
      </c>
      <c r="H2508">
        <v>31500</v>
      </c>
      <c r="I2508" t="s">
        <v>3255</v>
      </c>
      <c r="J2508" s="1">
        <v>44173</v>
      </c>
      <c r="K2508" s="1">
        <v>44173</v>
      </c>
      <c r="L2508">
        <v>20206580371</v>
      </c>
      <c r="M2508" t="s">
        <v>3863</v>
      </c>
      <c r="N2508" s="1">
        <v>44196</v>
      </c>
      <c r="O2508" t="str">
        <f t="shared" si="81"/>
        <v>정상</v>
      </c>
      <c r="P2508" t="str">
        <f t="shared" si="82"/>
        <v>엠피조은</v>
      </c>
      <c r="Q2508" t="s">
        <v>1954</v>
      </c>
      <c r="R2508"/>
      <c r="S2508"/>
      <c r="T2508"/>
      <c r="U2508"/>
      <c r="V2508"/>
      <c r="W2508" t="s">
        <v>1958</v>
      </c>
      <c r="X2508"/>
    </row>
    <row r="2509" spans="1:24">
      <c r="A2509" t="s">
        <v>2819</v>
      </c>
      <c r="B2509" t="s">
        <v>2866</v>
      </c>
      <c r="C2509"/>
      <c r="D2509" t="s">
        <v>2009</v>
      </c>
      <c r="E2509" t="s">
        <v>3136</v>
      </c>
      <c r="F2509" t="s">
        <v>3233</v>
      </c>
      <c r="G2509" t="s">
        <v>3238</v>
      </c>
      <c r="H2509">
        <v>185000</v>
      </c>
      <c r="I2509" t="s">
        <v>3255</v>
      </c>
      <c r="J2509" s="1">
        <v>44172</v>
      </c>
      <c r="K2509" s="1">
        <v>44172</v>
      </c>
      <c r="L2509">
        <v>20206550290</v>
      </c>
      <c r="M2509" t="s">
        <v>3863</v>
      </c>
      <c r="N2509" s="1">
        <v>44196</v>
      </c>
      <c r="O2509" t="str">
        <f t="shared" si="81"/>
        <v>정상</v>
      </c>
      <c r="P2509" t="str">
        <f t="shared" si="82"/>
        <v>엠피의정부</v>
      </c>
      <c r="Q2509" t="s">
        <v>1954</v>
      </c>
      <c r="R2509"/>
      <c r="S2509"/>
      <c r="T2509"/>
      <c r="U2509"/>
      <c r="V2509"/>
      <c r="W2509" t="s">
        <v>1958</v>
      </c>
      <c r="X2509"/>
    </row>
    <row r="2510" spans="1:24">
      <c r="A2510" t="s">
        <v>2819</v>
      </c>
      <c r="B2510" t="s">
        <v>2848</v>
      </c>
      <c r="C2510"/>
      <c r="D2510" t="s">
        <v>3106</v>
      </c>
      <c r="E2510" t="s">
        <v>2497</v>
      </c>
      <c r="F2510" t="s">
        <v>3234</v>
      </c>
      <c r="G2510" t="s">
        <v>3240</v>
      </c>
      <c r="H2510">
        <v>87000</v>
      </c>
      <c r="I2510" t="s">
        <v>3255</v>
      </c>
      <c r="J2510" s="1">
        <v>44172</v>
      </c>
      <c r="K2510" s="1">
        <v>44172</v>
      </c>
      <c r="L2510">
        <v>20206570535</v>
      </c>
      <c r="M2510" t="s">
        <v>3863</v>
      </c>
      <c r="N2510" s="1">
        <v>44196</v>
      </c>
      <c r="O2510" t="str">
        <f t="shared" si="81"/>
        <v>정상</v>
      </c>
      <c r="P2510" t="str">
        <f t="shared" si="82"/>
        <v>엠피의정부</v>
      </c>
      <c r="Q2510" t="s">
        <v>1954</v>
      </c>
      <c r="R2510"/>
      <c r="S2510"/>
      <c r="T2510"/>
      <c r="U2510"/>
      <c r="V2510"/>
      <c r="W2510" t="s">
        <v>1958</v>
      </c>
      <c r="X2510"/>
    </row>
    <row r="2511" spans="1:24">
      <c r="A2511" t="s">
        <v>2812</v>
      </c>
      <c r="B2511" t="s">
        <v>2847</v>
      </c>
      <c r="C2511" t="s">
        <v>2353</v>
      </c>
      <c r="D2511" t="s">
        <v>3068</v>
      </c>
      <c r="E2511" t="s">
        <v>3139</v>
      </c>
      <c r="F2511" t="s">
        <v>2177</v>
      </c>
      <c r="G2511" t="s">
        <v>3247</v>
      </c>
      <c r="H2511">
        <v>50000</v>
      </c>
      <c r="I2511" t="s">
        <v>3255</v>
      </c>
      <c r="J2511" s="1">
        <v>44172</v>
      </c>
      <c r="K2511" s="1">
        <v>44172</v>
      </c>
      <c r="L2511">
        <v>20206568730</v>
      </c>
      <c r="M2511" t="s">
        <v>3863</v>
      </c>
      <c r="N2511" s="1">
        <v>44196</v>
      </c>
      <c r="O2511" t="str">
        <f t="shared" si="81"/>
        <v>정상</v>
      </c>
      <c r="P2511" t="str">
        <f t="shared" si="82"/>
        <v>엠피상동</v>
      </c>
      <c r="Q2511" t="s">
        <v>1954</v>
      </c>
      <c r="R2511"/>
      <c r="S2511"/>
      <c r="T2511"/>
      <c r="U2511"/>
      <c r="V2511"/>
      <c r="W2511" t="s">
        <v>1958</v>
      </c>
      <c r="X2511"/>
    </row>
    <row r="2512" spans="1:24">
      <c r="A2512" t="s">
        <v>2819</v>
      </c>
      <c r="B2512" t="s">
        <v>2848</v>
      </c>
      <c r="C2512" t="s">
        <v>2237</v>
      </c>
      <c r="D2512" t="s">
        <v>2991</v>
      </c>
      <c r="E2512" t="s">
        <v>2573</v>
      </c>
      <c r="F2512" t="s">
        <v>3230</v>
      </c>
      <c r="G2512" t="s">
        <v>3238</v>
      </c>
      <c r="H2512">
        <v>50000</v>
      </c>
      <c r="I2512" t="s">
        <v>3255</v>
      </c>
      <c r="J2512" s="1">
        <v>44172</v>
      </c>
      <c r="K2512" s="1">
        <v>44172</v>
      </c>
      <c r="L2512">
        <v>20206570343</v>
      </c>
      <c r="M2512" t="s">
        <v>3863</v>
      </c>
      <c r="N2512" s="1">
        <v>44196</v>
      </c>
      <c r="O2512" t="str">
        <f t="shared" si="81"/>
        <v>정상</v>
      </c>
      <c r="P2512" t="str">
        <f t="shared" si="82"/>
        <v>엠피의정부</v>
      </c>
      <c r="Q2512" t="s">
        <v>1954</v>
      </c>
      <c r="R2512"/>
      <c r="S2512"/>
      <c r="T2512"/>
      <c r="U2512"/>
      <c r="V2512"/>
      <c r="W2512" t="s">
        <v>1958</v>
      </c>
      <c r="X2512"/>
    </row>
    <row r="2513" spans="1:24">
      <c r="A2513" t="s">
        <v>2813</v>
      </c>
      <c r="B2513" t="s">
        <v>2846</v>
      </c>
      <c r="C2513" t="s">
        <v>2895</v>
      </c>
      <c r="D2513" t="s">
        <v>2971</v>
      </c>
      <c r="E2513" t="s">
        <v>2607</v>
      </c>
      <c r="F2513" t="s">
        <v>3234</v>
      </c>
      <c r="G2513" t="s">
        <v>3238</v>
      </c>
      <c r="H2513">
        <v>220048</v>
      </c>
      <c r="I2513" t="s">
        <v>3255</v>
      </c>
      <c r="J2513" s="1">
        <v>44172</v>
      </c>
      <c r="K2513" s="1">
        <v>44172</v>
      </c>
      <c r="L2513">
        <v>20206569411</v>
      </c>
      <c r="M2513" t="s">
        <v>3863</v>
      </c>
      <c r="N2513" s="1">
        <v>44196</v>
      </c>
      <c r="O2513" t="str">
        <f t="shared" si="81"/>
        <v>정상</v>
      </c>
      <c r="P2513" t="str">
        <f t="shared" si="82"/>
        <v>엠피송내</v>
      </c>
      <c r="Q2513" t="s">
        <v>1954</v>
      </c>
      <c r="R2513"/>
      <c r="S2513"/>
      <c r="T2513"/>
      <c r="U2513"/>
      <c r="V2513"/>
      <c r="W2513" t="s">
        <v>1960</v>
      </c>
      <c r="X2513"/>
    </row>
    <row r="2514" spans="1:24">
      <c r="A2514" t="s">
        <v>2813</v>
      </c>
      <c r="B2514" t="s">
        <v>2846</v>
      </c>
      <c r="C2514" t="s">
        <v>2364</v>
      </c>
      <c r="D2514" t="s">
        <v>2971</v>
      </c>
      <c r="E2514" t="s">
        <v>3141</v>
      </c>
      <c r="F2514" t="s">
        <v>3231</v>
      </c>
      <c r="G2514" t="s">
        <v>3238</v>
      </c>
      <c r="H2514">
        <v>42000</v>
      </c>
      <c r="I2514" t="s">
        <v>3255</v>
      </c>
      <c r="J2514" s="1">
        <v>44172</v>
      </c>
      <c r="K2514" s="1">
        <v>44172</v>
      </c>
      <c r="L2514">
        <v>20206565918</v>
      </c>
      <c r="M2514" t="s">
        <v>3863</v>
      </c>
      <c r="N2514" s="1">
        <v>44196</v>
      </c>
      <c r="O2514" t="str">
        <f t="shared" si="81"/>
        <v>정상</v>
      </c>
      <c r="P2514" t="str">
        <f t="shared" si="82"/>
        <v>엠피송내</v>
      </c>
      <c r="Q2514" t="s">
        <v>1954</v>
      </c>
      <c r="R2514"/>
      <c r="S2514"/>
      <c r="T2514"/>
      <c r="U2514"/>
      <c r="V2514"/>
      <c r="W2514" t="s">
        <v>3870</v>
      </c>
      <c r="X2514"/>
    </row>
    <row r="2515" spans="1:24">
      <c r="A2515" t="s">
        <v>2813</v>
      </c>
      <c r="B2515" t="s">
        <v>2846</v>
      </c>
      <c r="C2515" t="s">
        <v>2364</v>
      </c>
      <c r="D2515" t="s">
        <v>2971</v>
      </c>
      <c r="E2515" t="s">
        <v>3138</v>
      </c>
      <c r="F2515" t="s">
        <v>3233</v>
      </c>
      <c r="G2515" t="s">
        <v>3244</v>
      </c>
      <c r="H2515">
        <v>31000</v>
      </c>
      <c r="I2515" t="s">
        <v>3255</v>
      </c>
      <c r="J2515" s="1">
        <v>44172</v>
      </c>
      <c r="K2515" s="1">
        <v>44172</v>
      </c>
      <c r="L2515">
        <v>20206564204</v>
      </c>
      <c r="M2515" t="s">
        <v>3863</v>
      </c>
      <c r="N2515" s="1">
        <v>44196</v>
      </c>
      <c r="O2515" t="str">
        <f t="shared" si="81"/>
        <v>정상</v>
      </c>
      <c r="P2515" t="str">
        <f t="shared" si="82"/>
        <v>엠피송내</v>
      </c>
      <c r="Q2515" t="s">
        <v>1954</v>
      </c>
      <c r="R2515"/>
      <c r="S2515"/>
      <c r="T2515"/>
      <c r="U2515"/>
      <c r="V2515"/>
      <c r="W2515" t="s">
        <v>3870</v>
      </c>
      <c r="X2515"/>
    </row>
    <row r="2516" spans="1:24">
      <c r="A2516" t="s">
        <v>2834</v>
      </c>
      <c r="B2516"/>
      <c r="C2516"/>
      <c r="D2516" t="s">
        <v>2109</v>
      </c>
      <c r="E2516" t="s">
        <v>2602</v>
      </c>
      <c r="F2516" t="s">
        <v>2177</v>
      </c>
      <c r="G2516" t="s">
        <v>3238</v>
      </c>
      <c r="H2516">
        <v>31590</v>
      </c>
      <c r="I2516" t="s">
        <v>3255</v>
      </c>
      <c r="J2516" s="1">
        <v>44172</v>
      </c>
      <c r="K2516" s="1">
        <v>44172</v>
      </c>
      <c r="L2516">
        <v>320202998761</v>
      </c>
      <c r="M2516" t="s">
        <v>3864</v>
      </c>
      <c r="N2516" s="1">
        <v>44196</v>
      </c>
      <c r="O2516" t="str">
        <f t="shared" si="81"/>
        <v>정상</v>
      </c>
      <c r="P2516" t="str">
        <f t="shared" si="82"/>
        <v>엠피레전드</v>
      </c>
      <c r="Q2516" t="s">
        <v>1954</v>
      </c>
      <c r="R2516"/>
      <c r="S2516"/>
      <c r="T2516"/>
      <c r="U2516"/>
      <c r="V2516"/>
      <c r="W2516" t="s">
        <v>3870</v>
      </c>
      <c r="X2516" s="1">
        <v>47824</v>
      </c>
    </row>
    <row r="2517" spans="1:24">
      <c r="A2517" t="s">
        <v>2834</v>
      </c>
      <c r="B2517"/>
      <c r="C2517"/>
      <c r="D2517" t="s">
        <v>2109</v>
      </c>
      <c r="E2517" t="s">
        <v>3193</v>
      </c>
      <c r="F2517" t="s">
        <v>3233</v>
      </c>
      <c r="G2517" t="s">
        <v>3240</v>
      </c>
      <c r="H2517">
        <v>22450</v>
      </c>
      <c r="I2517" t="s">
        <v>3255</v>
      </c>
      <c r="J2517" s="1">
        <v>44172</v>
      </c>
      <c r="K2517" s="1">
        <v>44172</v>
      </c>
      <c r="L2517">
        <v>320202993199</v>
      </c>
      <c r="M2517" t="s">
        <v>3863</v>
      </c>
      <c r="N2517" s="1">
        <v>44196</v>
      </c>
      <c r="O2517" t="str">
        <f t="shared" si="81"/>
        <v>정상</v>
      </c>
      <c r="P2517" t="str">
        <f t="shared" si="82"/>
        <v>엠피레전드</v>
      </c>
      <c r="Q2517" t="s">
        <v>1954</v>
      </c>
      <c r="R2517"/>
      <c r="S2517"/>
      <c r="T2517"/>
      <c r="U2517"/>
      <c r="V2517"/>
      <c r="W2517" t="s">
        <v>1958</v>
      </c>
      <c r="X2517" s="1">
        <v>47824</v>
      </c>
    </row>
    <row r="2518" spans="1:24">
      <c r="A2518" t="s">
        <v>984</v>
      </c>
      <c r="B2518"/>
      <c r="C2518"/>
      <c r="D2518" t="s">
        <v>3094</v>
      </c>
      <c r="E2518" t="s">
        <v>2561</v>
      </c>
      <c r="F2518" t="s">
        <v>3233</v>
      </c>
      <c r="G2518" t="s">
        <v>3244</v>
      </c>
      <c r="H2518">
        <v>113880</v>
      </c>
      <c r="I2518" t="s">
        <v>3255</v>
      </c>
      <c r="J2518" s="1">
        <v>44172</v>
      </c>
      <c r="K2518" s="1">
        <v>44172</v>
      </c>
      <c r="L2518">
        <v>320202991397</v>
      </c>
      <c r="M2518" t="s">
        <v>3865</v>
      </c>
      <c r="N2518" s="1">
        <v>44196</v>
      </c>
      <c r="O2518" t="str">
        <f t="shared" si="81"/>
        <v>정상</v>
      </c>
      <c r="P2518" t="str">
        <f t="shared" si="82"/>
        <v>엠피제이엔제이</v>
      </c>
      <c r="Q2518" t="s">
        <v>1954</v>
      </c>
      <c r="R2518"/>
      <c r="S2518"/>
      <c r="T2518"/>
      <c r="U2518"/>
      <c r="V2518"/>
      <c r="W2518" t="s">
        <v>1958</v>
      </c>
      <c r="X2518" s="1">
        <v>49650</v>
      </c>
    </row>
    <row r="2519" spans="1:24">
      <c r="A2519" t="s">
        <v>2829</v>
      </c>
      <c r="B2519"/>
      <c r="C2519"/>
      <c r="D2519" t="s">
        <v>3094</v>
      </c>
      <c r="E2519" t="s">
        <v>3210</v>
      </c>
      <c r="F2519" t="s">
        <v>3230</v>
      </c>
      <c r="G2519" t="s">
        <v>3238</v>
      </c>
      <c r="H2519">
        <v>10000</v>
      </c>
      <c r="I2519" t="s">
        <v>3255</v>
      </c>
      <c r="J2519" s="1">
        <v>44172</v>
      </c>
      <c r="K2519" s="1">
        <v>44172</v>
      </c>
      <c r="L2519">
        <v>320202995177</v>
      </c>
      <c r="M2519" t="s">
        <v>3865</v>
      </c>
      <c r="N2519" s="1">
        <v>44196</v>
      </c>
      <c r="O2519" t="str">
        <f t="shared" si="81"/>
        <v>정상</v>
      </c>
      <c r="P2519" t="str">
        <f t="shared" si="82"/>
        <v>엠피제이엔제이</v>
      </c>
      <c r="Q2519" t="s">
        <v>1954</v>
      </c>
      <c r="R2519"/>
      <c r="S2519"/>
      <c r="T2519"/>
      <c r="U2519"/>
      <c r="V2519"/>
      <c r="W2519" t="s">
        <v>3870</v>
      </c>
      <c r="X2519" s="1">
        <v>51477</v>
      </c>
    </row>
    <row r="2520" spans="1:24">
      <c r="A2520" t="s">
        <v>615</v>
      </c>
      <c r="B2520"/>
      <c r="C2520"/>
      <c r="D2520" t="s">
        <v>2067</v>
      </c>
      <c r="E2520" t="s">
        <v>3189</v>
      </c>
      <c r="F2520" t="s">
        <v>3235</v>
      </c>
      <c r="G2520" t="s">
        <v>3248</v>
      </c>
      <c r="H2520">
        <v>30320</v>
      </c>
      <c r="I2520" t="s">
        <v>3255</v>
      </c>
      <c r="J2520" s="1">
        <v>44172</v>
      </c>
      <c r="K2520" s="1">
        <v>44172</v>
      </c>
      <c r="L2520">
        <v>320202989793</v>
      </c>
      <c r="M2520" t="s">
        <v>3863</v>
      </c>
      <c r="N2520" s="1">
        <v>44196</v>
      </c>
      <c r="O2520" t="str">
        <f t="shared" si="81"/>
        <v>정상</v>
      </c>
      <c r="P2520" t="s">
        <v>6836</v>
      </c>
      <c r="Q2520" t="s">
        <v>1954</v>
      </c>
      <c r="R2520"/>
      <c r="S2520"/>
      <c r="T2520"/>
      <c r="U2520"/>
      <c r="V2520"/>
      <c r="W2520" t="s">
        <v>1958</v>
      </c>
      <c r="X2520" s="1">
        <v>49650</v>
      </c>
    </row>
    <row r="2521" spans="1:24">
      <c r="A2521" t="s">
        <v>615</v>
      </c>
      <c r="B2521"/>
      <c r="C2521"/>
      <c r="D2521" t="s">
        <v>2067</v>
      </c>
      <c r="E2521" t="s">
        <v>3146</v>
      </c>
      <c r="F2521" t="s">
        <v>3231</v>
      </c>
      <c r="G2521" t="s">
        <v>3239</v>
      </c>
      <c r="H2521">
        <v>29960</v>
      </c>
      <c r="I2521" t="s">
        <v>3255</v>
      </c>
      <c r="J2521" s="1">
        <v>44172</v>
      </c>
      <c r="K2521" s="1">
        <v>44172</v>
      </c>
      <c r="L2521">
        <v>320202990177</v>
      </c>
      <c r="M2521" t="s">
        <v>3866</v>
      </c>
      <c r="N2521" s="1">
        <v>44196</v>
      </c>
      <c r="O2521" t="str">
        <f t="shared" si="81"/>
        <v>정상</v>
      </c>
      <c r="P2521" t="s">
        <v>6836</v>
      </c>
      <c r="Q2521" t="s">
        <v>1954</v>
      </c>
      <c r="R2521"/>
      <c r="S2521"/>
      <c r="T2521"/>
      <c r="U2521"/>
      <c r="V2521"/>
      <c r="W2521" t="s">
        <v>1958</v>
      </c>
      <c r="X2521" s="1">
        <v>49650</v>
      </c>
    </row>
    <row r="2522" spans="1:24">
      <c r="A2522" t="s">
        <v>2809</v>
      </c>
      <c r="B2522" t="s">
        <v>2845</v>
      </c>
      <c r="C2522" t="s">
        <v>2908</v>
      </c>
      <c r="D2522" t="s">
        <v>3107</v>
      </c>
      <c r="E2522" t="s">
        <v>2139</v>
      </c>
      <c r="F2522" t="s">
        <v>3235</v>
      </c>
      <c r="G2522" t="s">
        <v>3239</v>
      </c>
      <c r="H2522">
        <v>7920</v>
      </c>
      <c r="I2522" t="s">
        <v>3255</v>
      </c>
      <c r="J2522" s="1">
        <v>44172</v>
      </c>
      <c r="K2522" s="1">
        <v>44172</v>
      </c>
      <c r="L2522">
        <v>320202990842</v>
      </c>
      <c r="M2522" t="s">
        <v>3867</v>
      </c>
      <c r="N2522" s="1">
        <v>44196</v>
      </c>
      <c r="O2522" t="str">
        <f t="shared" si="81"/>
        <v>정상</v>
      </c>
      <c r="P2522" t="str">
        <f t="shared" si="82"/>
        <v>엠피피스토스</v>
      </c>
      <c r="Q2522" t="s">
        <v>1954</v>
      </c>
      <c r="R2522"/>
      <c r="S2522"/>
      <c r="T2522"/>
      <c r="U2522"/>
      <c r="V2522"/>
      <c r="W2522" t="s">
        <v>1958</v>
      </c>
      <c r="X2522" s="1">
        <v>49650</v>
      </c>
    </row>
    <row r="2523" spans="1:24">
      <c r="A2523" t="s">
        <v>995</v>
      </c>
      <c r="B2523" t="s">
        <v>2845</v>
      </c>
      <c r="C2523" t="s">
        <v>2341</v>
      </c>
      <c r="D2523" t="s">
        <v>2059</v>
      </c>
      <c r="E2523" t="s">
        <v>3152</v>
      </c>
      <c r="F2523" t="s">
        <v>3230</v>
      </c>
      <c r="G2523" t="s">
        <v>3238</v>
      </c>
      <c r="H2523">
        <v>30000</v>
      </c>
      <c r="I2523" t="s">
        <v>3255</v>
      </c>
      <c r="J2523" s="1">
        <v>44172</v>
      </c>
      <c r="K2523" s="1">
        <v>44172</v>
      </c>
      <c r="L2523">
        <v>320202988586</v>
      </c>
      <c r="M2523" t="s">
        <v>3863</v>
      </c>
      <c r="N2523" s="1">
        <v>44196</v>
      </c>
      <c r="O2523" t="str">
        <f t="shared" si="81"/>
        <v>정상</v>
      </c>
      <c r="P2523" t="str">
        <f t="shared" si="82"/>
        <v>엠피피스토스</v>
      </c>
      <c r="Q2523" t="s">
        <v>1954</v>
      </c>
      <c r="R2523"/>
      <c r="S2523"/>
      <c r="T2523"/>
      <c r="U2523"/>
      <c r="V2523"/>
      <c r="W2523" t="s">
        <v>1958</v>
      </c>
      <c r="X2523" s="1">
        <v>51477</v>
      </c>
    </row>
    <row r="2524" spans="1:24">
      <c r="A2524" t="s">
        <v>2834</v>
      </c>
      <c r="B2524"/>
      <c r="C2524"/>
      <c r="D2524" t="s">
        <v>2109</v>
      </c>
      <c r="E2524" t="s">
        <v>2613</v>
      </c>
      <c r="F2524" t="s">
        <v>3237</v>
      </c>
      <c r="G2524" t="s">
        <v>3238</v>
      </c>
      <c r="H2524">
        <v>53000</v>
      </c>
      <c r="I2524" t="s">
        <v>3255</v>
      </c>
      <c r="J2524" s="1">
        <v>44172</v>
      </c>
      <c r="K2524" s="1">
        <v>44172</v>
      </c>
      <c r="L2524">
        <v>320202990441</v>
      </c>
      <c r="M2524" t="s">
        <v>3863</v>
      </c>
      <c r="N2524" s="1">
        <v>44196</v>
      </c>
      <c r="O2524" t="str">
        <f t="shared" si="81"/>
        <v>정상</v>
      </c>
      <c r="P2524" t="str">
        <f t="shared" si="82"/>
        <v>엠피레전드</v>
      </c>
      <c r="Q2524" t="s">
        <v>1954</v>
      </c>
      <c r="R2524"/>
      <c r="S2524"/>
      <c r="T2524"/>
      <c r="U2524"/>
      <c r="V2524"/>
      <c r="W2524" t="s">
        <v>1958</v>
      </c>
      <c r="X2524" s="1">
        <v>51477</v>
      </c>
    </row>
    <row r="2525" spans="1:24">
      <c r="A2525" t="s">
        <v>2834</v>
      </c>
      <c r="B2525"/>
      <c r="C2525"/>
      <c r="D2525" t="s">
        <v>2109</v>
      </c>
      <c r="E2525" t="s">
        <v>2559</v>
      </c>
      <c r="F2525" t="s">
        <v>3231</v>
      </c>
      <c r="G2525" t="s">
        <v>3238</v>
      </c>
      <c r="H2525">
        <v>24550</v>
      </c>
      <c r="I2525" t="s">
        <v>3255</v>
      </c>
      <c r="J2525" s="1">
        <v>44172</v>
      </c>
      <c r="K2525" s="1">
        <v>44172</v>
      </c>
      <c r="L2525">
        <v>320202993040</v>
      </c>
      <c r="M2525" t="s">
        <v>3864</v>
      </c>
      <c r="N2525" s="1">
        <v>44196</v>
      </c>
      <c r="O2525" t="str">
        <f t="shared" si="81"/>
        <v>정상</v>
      </c>
      <c r="P2525" t="str">
        <f t="shared" si="82"/>
        <v>엠피레전드</v>
      </c>
      <c r="Q2525" t="s">
        <v>1954</v>
      </c>
      <c r="R2525"/>
      <c r="S2525"/>
      <c r="T2525"/>
      <c r="U2525"/>
      <c r="V2525"/>
      <c r="W2525" t="s">
        <v>1958</v>
      </c>
      <c r="X2525" s="1">
        <v>47824</v>
      </c>
    </row>
    <row r="2526" spans="1:24">
      <c r="A2526" t="s">
        <v>2834</v>
      </c>
      <c r="B2526"/>
      <c r="C2526"/>
      <c r="D2526" t="s">
        <v>2109</v>
      </c>
      <c r="E2526" t="s">
        <v>3152</v>
      </c>
      <c r="F2526" t="s">
        <v>3233</v>
      </c>
      <c r="G2526" t="s">
        <v>3238</v>
      </c>
      <c r="H2526">
        <v>21680</v>
      </c>
      <c r="I2526" t="s">
        <v>3255</v>
      </c>
      <c r="J2526" s="1">
        <v>44172</v>
      </c>
      <c r="K2526" s="1">
        <v>44172</v>
      </c>
      <c r="L2526">
        <v>320202993127</v>
      </c>
      <c r="M2526" t="s">
        <v>3863</v>
      </c>
      <c r="N2526" s="1">
        <v>44196</v>
      </c>
      <c r="O2526" t="str">
        <f t="shared" si="81"/>
        <v>정상</v>
      </c>
      <c r="P2526" t="str">
        <f t="shared" si="82"/>
        <v>엠피레전드</v>
      </c>
      <c r="Q2526" t="s">
        <v>1954</v>
      </c>
      <c r="R2526"/>
      <c r="S2526"/>
      <c r="T2526"/>
      <c r="U2526"/>
      <c r="V2526"/>
      <c r="W2526" t="s">
        <v>3870</v>
      </c>
      <c r="X2526" s="1">
        <v>47824</v>
      </c>
    </row>
    <row r="2527" spans="1:24">
      <c r="A2527" t="s">
        <v>2818</v>
      </c>
      <c r="B2527" t="s">
        <v>2857</v>
      </c>
      <c r="C2527" t="s">
        <v>2242</v>
      </c>
      <c r="D2527" t="s">
        <v>1002</v>
      </c>
      <c r="E2527" t="s">
        <v>3182</v>
      </c>
      <c r="F2527" t="s">
        <v>3231</v>
      </c>
      <c r="G2527" t="s">
        <v>3238</v>
      </c>
      <c r="H2527">
        <v>52895</v>
      </c>
      <c r="I2527" t="s">
        <v>3255</v>
      </c>
      <c r="J2527" s="1">
        <v>44172</v>
      </c>
      <c r="K2527" s="1">
        <v>44172</v>
      </c>
      <c r="L2527" t="s">
        <v>3703</v>
      </c>
      <c r="M2527" t="s">
        <v>3863</v>
      </c>
      <c r="N2527" s="1">
        <v>44196</v>
      </c>
      <c r="O2527" t="str">
        <f t="shared" si="81"/>
        <v>정상</v>
      </c>
      <c r="P2527" t="str">
        <f t="shared" si="82"/>
        <v>엠피성공</v>
      </c>
      <c r="Q2527" t="s">
        <v>1954</v>
      </c>
      <c r="R2527"/>
      <c r="S2527"/>
      <c r="T2527"/>
      <c r="U2527"/>
      <c r="V2527"/>
      <c r="W2527" t="s">
        <v>1958</v>
      </c>
      <c r="X2527" s="1">
        <v>73023</v>
      </c>
    </row>
    <row r="2528" spans="1:24">
      <c r="A2528" t="s">
        <v>2817</v>
      </c>
      <c r="B2528" t="s">
        <v>2850</v>
      </c>
      <c r="C2528" t="s">
        <v>2347</v>
      </c>
      <c r="D2528" t="s">
        <v>2970</v>
      </c>
      <c r="E2528" t="s">
        <v>2632</v>
      </c>
      <c r="F2528" t="s">
        <v>3231</v>
      </c>
      <c r="G2528" t="s">
        <v>3240</v>
      </c>
      <c r="H2528">
        <v>21400</v>
      </c>
      <c r="I2528" t="s">
        <v>3255</v>
      </c>
      <c r="J2528" s="1">
        <v>44172</v>
      </c>
      <c r="K2528" s="1">
        <v>44172</v>
      </c>
      <c r="L2528" t="s">
        <v>3704</v>
      </c>
      <c r="M2528" t="s">
        <v>3863</v>
      </c>
      <c r="N2528" s="1">
        <v>44196</v>
      </c>
      <c r="O2528" t="str">
        <f t="shared" si="81"/>
        <v>정상</v>
      </c>
      <c r="P2528" t="s">
        <v>6821</v>
      </c>
      <c r="Q2528" t="s">
        <v>1954</v>
      </c>
      <c r="R2528"/>
      <c r="S2528"/>
      <c r="T2528"/>
      <c r="U2528"/>
      <c r="V2528"/>
      <c r="W2528" t="s">
        <v>1958</v>
      </c>
      <c r="X2528"/>
    </row>
    <row r="2529" spans="1:24">
      <c r="A2529" t="s">
        <v>2812</v>
      </c>
      <c r="B2529" t="s">
        <v>2847</v>
      </c>
      <c r="C2529" t="s">
        <v>2353</v>
      </c>
      <c r="D2529" t="s">
        <v>1006</v>
      </c>
      <c r="E2529" t="s">
        <v>2540</v>
      </c>
      <c r="F2529" t="s">
        <v>3235</v>
      </c>
      <c r="G2529" t="s">
        <v>3240</v>
      </c>
      <c r="H2529">
        <v>109000</v>
      </c>
      <c r="I2529" t="s">
        <v>3255</v>
      </c>
      <c r="J2529" s="1">
        <v>44172</v>
      </c>
      <c r="K2529" s="1">
        <v>44172</v>
      </c>
      <c r="L2529" t="s">
        <v>3705</v>
      </c>
      <c r="M2529" t="s">
        <v>3865</v>
      </c>
      <c r="N2529" s="1">
        <v>44196</v>
      </c>
      <c r="O2529" t="str">
        <f t="shared" si="81"/>
        <v>정상</v>
      </c>
      <c r="P2529" t="str">
        <f t="shared" si="82"/>
        <v>엠피상동</v>
      </c>
      <c r="Q2529" t="s">
        <v>1954</v>
      </c>
      <c r="R2529"/>
      <c r="S2529"/>
      <c r="T2529"/>
      <c r="U2529"/>
      <c r="V2529"/>
      <c r="W2529" t="s">
        <v>3870</v>
      </c>
      <c r="X2529"/>
    </row>
    <row r="2530" spans="1:24">
      <c r="A2530" t="s">
        <v>2820</v>
      </c>
      <c r="B2530" t="s">
        <v>2859</v>
      </c>
      <c r="C2530" t="s">
        <v>2229</v>
      </c>
      <c r="D2530" t="s">
        <v>3108</v>
      </c>
      <c r="E2530" t="s">
        <v>2597</v>
      </c>
      <c r="F2530" t="s">
        <v>3235</v>
      </c>
      <c r="G2530" t="s">
        <v>3242</v>
      </c>
      <c r="H2530">
        <v>44000</v>
      </c>
      <c r="I2530" t="s">
        <v>3255</v>
      </c>
      <c r="J2530" s="1">
        <v>44172</v>
      </c>
      <c r="K2530" s="1">
        <v>44172</v>
      </c>
      <c r="L2530" t="s">
        <v>3706</v>
      </c>
      <c r="M2530" t="s">
        <v>3863</v>
      </c>
      <c r="N2530" s="1">
        <v>44196</v>
      </c>
      <c r="O2530" t="str">
        <f t="shared" si="81"/>
        <v>정상</v>
      </c>
      <c r="P2530" t="str">
        <f t="shared" si="82"/>
        <v>엠피조은</v>
      </c>
      <c r="Q2530" t="s">
        <v>1954</v>
      </c>
      <c r="R2530"/>
      <c r="S2530"/>
      <c r="T2530"/>
      <c r="U2530"/>
      <c r="V2530"/>
      <c r="W2530" t="s">
        <v>1958</v>
      </c>
      <c r="X2530"/>
    </row>
    <row r="2531" spans="1:24">
      <c r="A2531" t="s">
        <v>1969</v>
      </c>
      <c r="B2531" t="s">
        <v>2847</v>
      </c>
      <c r="C2531" t="s">
        <v>2353</v>
      </c>
      <c r="D2531" t="s">
        <v>2036</v>
      </c>
      <c r="E2531" t="s">
        <v>3134</v>
      </c>
      <c r="F2531" t="s">
        <v>3231</v>
      </c>
      <c r="G2531" t="s">
        <v>3240</v>
      </c>
      <c r="H2531">
        <v>30000</v>
      </c>
      <c r="I2531" t="s">
        <v>3255</v>
      </c>
      <c r="J2531" s="1">
        <v>44172</v>
      </c>
      <c r="K2531" s="1">
        <v>44172</v>
      </c>
      <c r="L2531" t="s">
        <v>3707</v>
      </c>
      <c r="M2531" t="s">
        <v>3863</v>
      </c>
      <c r="N2531" s="1">
        <v>44196</v>
      </c>
      <c r="O2531" t="str">
        <f t="shared" si="81"/>
        <v>정상</v>
      </c>
      <c r="P2531" t="str">
        <f t="shared" si="82"/>
        <v>엠피상동</v>
      </c>
      <c r="Q2531" t="s">
        <v>1954</v>
      </c>
      <c r="R2531"/>
      <c r="S2531"/>
      <c r="T2531"/>
      <c r="U2531"/>
      <c r="V2531"/>
      <c r="W2531" t="s">
        <v>1958</v>
      </c>
      <c r="X2531" s="1">
        <v>51477</v>
      </c>
    </row>
    <row r="2532" spans="1:24">
      <c r="A2532" t="s">
        <v>2809</v>
      </c>
      <c r="B2532" t="s">
        <v>2845</v>
      </c>
      <c r="C2532" t="s">
        <v>2341</v>
      </c>
      <c r="D2532" t="s">
        <v>3109</v>
      </c>
      <c r="E2532" t="s">
        <v>3147</v>
      </c>
      <c r="F2532" t="s">
        <v>3231</v>
      </c>
      <c r="G2532" t="s">
        <v>3238</v>
      </c>
      <c r="H2532">
        <v>30000</v>
      </c>
      <c r="I2532" t="s">
        <v>3255</v>
      </c>
      <c r="J2532" s="1">
        <v>44172</v>
      </c>
      <c r="K2532" s="1">
        <v>44172</v>
      </c>
      <c r="L2532" t="s">
        <v>3708</v>
      </c>
      <c r="M2532" t="s">
        <v>3863</v>
      </c>
      <c r="N2532" s="1">
        <v>44196</v>
      </c>
      <c r="O2532" t="str">
        <f t="shared" si="81"/>
        <v>정상</v>
      </c>
      <c r="P2532" t="str">
        <f t="shared" si="82"/>
        <v>엠피피스토스</v>
      </c>
      <c r="Q2532" t="s">
        <v>1954</v>
      </c>
      <c r="R2532"/>
      <c r="S2532"/>
      <c r="T2532"/>
      <c r="U2532"/>
      <c r="V2532"/>
      <c r="W2532" t="s">
        <v>1958</v>
      </c>
      <c r="X2532" s="1">
        <v>51477</v>
      </c>
    </row>
    <row r="2533" spans="1:24">
      <c r="A2533" t="s">
        <v>2836</v>
      </c>
      <c r="B2533" t="s">
        <v>2885</v>
      </c>
      <c r="C2533" t="s">
        <v>2340</v>
      </c>
      <c r="D2533" t="s">
        <v>2384</v>
      </c>
      <c r="E2533" t="s">
        <v>2523</v>
      </c>
      <c r="F2533" t="s">
        <v>3231</v>
      </c>
      <c r="G2533" t="s">
        <v>3238</v>
      </c>
      <c r="H2533">
        <v>40000</v>
      </c>
      <c r="I2533" t="s">
        <v>3255</v>
      </c>
      <c r="J2533" s="1">
        <v>44172</v>
      </c>
      <c r="K2533" s="1">
        <v>44172</v>
      </c>
      <c r="L2533" t="s">
        <v>3709</v>
      </c>
      <c r="M2533" t="s">
        <v>3863</v>
      </c>
      <c r="N2533" s="1">
        <v>44196</v>
      </c>
      <c r="O2533" t="str">
        <f t="shared" si="81"/>
        <v>정상</v>
      </c>
      <c r="P2533" t="str">
        <f t="shared" si="82"/>
        <v>엠피경기</v>
      </c>
      <c r="Q2533" t="s">
        <v>1954</v>
      </c>
      <c r="R2533"/>
      <c r="S2533"/>
      <c r="T2533"/>
      <c r="U2533"/>
      <c r="V2533"/>
      <c r="W2533" t="s">
        <v>3870</v>
      </c>
      <c r="X2533" s="1">
        <v>51477</v>
      </c>
    </row>
    <row r="2534" spans="1:24">
      <c r="A2534" t="s">
        <v>2812</v>
      </c>
      <c r="B2534" t="s">
        <v>2847</v>
      </c>
      <c r="C2534" t="s">
        <v>2897</v>
      </c>
      <c r="D2534" t="s">
        <v>2995</v>
      </c>
      <c r="E2534" t="s">
        <v>2641</v>
      </c>
      <c r="F2534" t="s">
        <v>3233</v>
      </c>
      <c r="G2534" t="s">
        <v>3238</v>
      </c>
      <c r="H2534">
        <v>38000</v>
      </c>
      <c r="I2534" t="s">
        <v>3255</v>
      </c>
      <c r="J2534" s="1">
        <v>44172</v>
      </c>
      <c r="K2534" s="1">
        <v>44172</v>
      </c>
      <c r="L2534" t="s">
        <v>3710</v>
      </c>
      <c r="M2534" t="s">
        <v>3864</v>
      </c>
      <c r="N2534" s="1">
        <v>44196</v>
      </c>
      <c r="O2534" t="str">
        <f t="shared" si="81"/>
        <v>정상</v>
      </c>
      <c r="P2534" t="str">
        <f t="shared" si="82"/>
        <v>엠피상동</v>
      </c>
      <c r="Q2534" t="s">
        <v>1954</v>
      </c>
      <c r="R2534"/>
      <c r="S2534"/>
      <c r="T2534"/>
      <c r="U2534"/>
      <c r="V2534"/>
      <c r="W2534" t="s">
        <v>3870</v>
      </c>
      <c r="X2534" s="1">
        <v>69374</v>
      </c>
    </row>
    <row r="2535" spans="1:24">
      <c r="A2535" t="s">
        <v>2830</v>
      </c>
      <c r="B2535" t="s">
        <v>2847</v>
      </c>
      <c r="C2535" t="s">
        <v>2926</v>
      </c>
      <c r="D2535" t="s">
        <v>2125</v>
      </c>
      <c r="E2535" t="s">
        <v>2641</v>
      </c>
      <c r="F2535" t="s">
        <v>3232</v>
      </c>
      <c r="G2535" t="s">
        <v>3238</v>
      </c>
      <c r="H2535">
        <v>27000</v>
      </c>
      <c r="I2535" t="s">
        <v>3256</v>
      </c>
      <c r="J2535" s="1">
        <v>44172</v>
      </c>
      <c r="K2535" s="1">
        <v>44175</v>
      </c>
      <c r="L2535" t="s">
        <v>3711</v>
      </c>
      <c r="M2535" t="s">
        <v>3866</v>
      </c>
      <c r="N2535" s="1">
        <v>44196</v>
      </c>
      <c r="O2535" t="str">
        <f t="shared" si="81"/>
        <v>철회</v>
      </c>
      <c r="P2535" t="str">
        <f t="shared" si="82"/>
        <v>엠피상동</v>
      </c>
      <c r="Q2535" t="s">
        <v>1954</v>
      </c>
      <c r="R2535"/>
      <c r="S2535"/>
      <c r="T2535"/>
      <c r="U2535"/>
      <c r="V2535"/>
      <c r="W2535" t="s">
        <v>3870</v>
      </c>
      <c r="X2535" s="1">
        <v>63895</v>
      </c>
    </row>
    <row r="2536" spans="1:24">
      <c r="A2536" t="s">
        <v>2818</v>
      </c>
      <c r="B2536" t="s">
        <v>2857</v>
      </c>
      <c r="C2536" t="s">
        <v>2891</v>
      </c>
      <c r="D2536" t="s">
        <v>2104</v>
      </c>
      <c r="E2536" t="s">
        <v>2648</v>
      </c>
      <c r="F2536" t="s">
        <v>2177</v>
      </c>
      <c r="G2536" t="s">
        <v>3238</v>
      </c>
      <c r="H2536">
        <v>56000</v>
      </c>
      <c r="I2536" t="s">
        <v>3255</v>
      </c>
      <c r="J2536" s="1">
        <v>44172</v>
      </c>
      <c r="K2536" s="1">
        <v>44172</v>
      </c>
      <c r="L2536" t="s">
        <v>3712</v>
      </c>
      <c r="M2536" t="s">
        <v>3863</v>
      </c>
      <c r="N2536" s="1">
        <v>44196</v>
      </c>
      <c r="O2536" t="str">
        <f t="shared" si="81"/>
        <v>정상</v>
      </c>
      <c r="P2536" t="str">
        <f t="shared" si="82"/>
        <v>엠피성공</v>
      </c>
      <c r="Q2536" t="s">
        <v>1954</v>
      </c>
      <c r="R2536"/>
      <c r="S2536"/>
      <c r="T2536"/>
      <c r="U2536"/>
      <c r="V2536"/>
      <c r="W2536" t="s">
        <v>3870</v>
      </c>
      <c r="X2536" s="1">
        <v>51477</v>
      </c>
    </row>
    <row r="2537" spans="1:24">
      <c r="A2537" t="s">
        <v>2809</v>
      </c>
      <c r="B2537" t="s">
        <v>2845</v>
      </c>
      <c r="C2537" t="s">
        <v>2341</v>
      </c>
      <c r="D2537" t="s">
        <v>2075</v>
      </c>
      <c r="E2537" t="s">
        <v>2615</v>
      </c>
      <c r="F2537" t="s">
        <v>3231</v>
      </c>
      <c r="G2537" t="s">
        <v>3243</v>
      </c>
      <c r="H2537">
        <v>100000</v>
      </c>
      <c r="I2537" t="s">
        <v>3256</v>
      </c>
      <c r="J2537" s="1">
        <v>44172</v>
      </c>
      <c r="K2537" s="1">
        <v>44172</v>
      </c>
      <c r="L2537">
        <v>52033668750000</v>
      </c>
      <c r="M2537" t="s">
        <v>3865</v>
      </c>
      <c r="N2537" s="1">
        <v>44196</v>
      </c>
      <c r="O2537" t="str">
        <f t="shared" si="81"/>
        <v>철회</v>
      </c>
      <c r="P2537" t="str">
        <f t="shared" si="82"/>
        <v>엠피피스토스</v>
      </c>
      <c r="Q2537" t="s">
        <v>1954</v>
      </c>
      <c r="R2537"/>
      <c r="S2537"/>
      <c r="T2537"/>
      <c r="U2537"/>
      <c r="V2537"/>
      <c r="W2537" t="s">
        <v>1958</v>
      </c>
      <c r="X2537" s="1">
        <v>45998</v>
      </c>
    </row>
    <row r="2538" spans="1:24">
      <c r="A2538" t="s">
        <v>2821</v>
      </c>
      <c r="B2538"/>
      <c r="C2538"/>
      <c r="D2538" t="s">
        <v>2977</v>
      </c>
      <c r="E2538" t="s">
        <v>3143</v>
      </c>
      <c r="F2538" t="s">
        <v>3231</v>
      </c>
      <c r="G2538" t="s">
        <v>3251</v>
      </c>
      <c r="H2538">
        <v>53650</v>
      </c>
      <c r="I2538" t="s">
        <v>3255</v>
      </c>
      <c r="J2538" s="1">
        <v>44172</v>
      </c>
      <c r="K2538" s="1">
        <v>44172</v>
      </c>
      <c r="L2538">
        <v>42042020850000</v>
      </c>
      <c r="M2538" t="s">
        <v>3863</v>
      </c>
      <c r="N2538" s="1">
        <v>44196</v>
      </c>
      <c r="O2538" t="str">
        <f t="shared" si="81"/>
        <v>정상</v>
      </c>
      <c r="P2538" t="str">
        <f t="shared" si="82"/>
        <v>엠피가온</v>
      </c>
      <c r="Q2538" t="s">
        <v>1954</v>
      </c>
      <c r="R2538"/>
      <c r="S2538"/>
      <c r="T2538"/>
      <c r="U2538"/>
      <c r="V2538"/>
      <c r="W2538" t="s">
        <v>1958</v>
      </c>
      <c r="X2538"/>
    </row>
    <row r="2539" spans="1:24">
      <c r="A2539" t="s">
        <v>2825</v>
      </c>
      <c r="B2539"/>
      <c r="C2539"/>
      <c r="D2539" t="s">
        <v>3110</v>
      </c>
      <c r="E2539" t="s">
        <v>3132</v>
      </c>
      <c r="F2539" t="s">
        <v>3233</v>
      </c>
      <c r="G2539" t="s">
        <v>3241</v>
      </c>
      <c r="H2539">
        <v>108953</v>
      </c>
      <c r="I2539" t="s">
        <v>3255</v>
      </c>
      <c r="J2539" s="1">
        <v>44172</v>
      </c>
      <c r="K2539" s="1">
        <v>44172</v>
      </c>
      <c r="L2539">
        <v>42042020890000</v>
      </c>
      <c r="M2539" t="s">
        <v>3863</v>
      </c>
      <c r="N2539" s="1">
        <v>44196</v>
      </c>
      <c r="O2539" t="str">
        <f t="shared" si="81"/>
        <v>정상</v>
      </c>
      <c r="P2539" t="str">
        <f t="shared" si="82"/>
        <v>엠피가온</v>
      </c>
      <c r="Q2539" t="s">
        <v>1954</v>
      </c>
      <c r="R2539"/>
      <c r="S2539"/>
      <c r="T2539"/>
      <c r="U2539"/>
      <c r="V2539"/>
      <c r="W2539" t="s">
        <v>3870</v>
      </c>
      <c r="X2539"/>
    </row>
    <row r="2540" spans="1:24">
      <c r="A2540" t="s">
        <v>2817</v>
      </c>
      <c r="B2540" t="s">
        <v>2850</v>
      </c>
      <c r="C2540" t="s">
        <v>2890</v>
      </c>
      <c r="D2540" t="s">
        <v>2037</v>
      </c>
      <c r="E2540" t="s">
        <v>3218</v>
      </c>
      <c r="F2540" t="s">
        <v>3235</v>
      </c>
      <c r="G2540" t="s">
        <v>3245</v>
      </c>
      <c r="H2540">
        <v>69200</v>
      </c>
      <c r="I2540" t="s">
        <v>3255</v>
      </c>
      <c r="J2540" s="1">
        <v>44169</v>
      </c>
      <c r="K2540" s="1">
        <v>44169</v>
      </c>
      <c r="L2540">
        <v>3190792963391</v>
      </c>
      <c r="M2540" t="s">
        <v>3866</v>
      </c>
      <c r="N2540" s="1">
        <v>44196</v>
      </c>
      <c r="O2540" t="str">
        <f t="shared" si="81"/>
        <v>정상</v>
      </c>
      <c r="P2540" t="s">
        <v>983</v>
      </c>
      <c r="Q2540" t="s">
        <v>1954</v>
      </c>
      <c r="R2540"/>
      <c r="S2540"/>
      <c r="T2540"/>
      <c r="U2540"/>
      <c r="V2540"/>
      <c r="W2540" t="s">
        <v>1958</v>
      </c>
      <c r="X2540" s="1">
        <v>56952</v>
      </c>
    </row>
    <row r="2541" spans="1:24">
      <c r="A2541" t="s">
        <v>2819</v>
      </c>
      <c r="B2541" t="s">
        <v>2848</v>
      </c>
      <c r="C2541" t="s">
        <v>2237</v>
      </c>
      <c r="D2541" t="s">
        <v>2095</v>
      </c>
      <c r="E2541" t="s">
        <v>3174</v>
      </c>
      <c r="F2541" t="s">
        <v>3231</v>
      </c>
      <c r="G2541" t="s">
        <v>3238</v>
      </c>
      <c r="H2541">
        <v>39000</v>
      </c>
      <c r="I2541" t="s">
        <v>3255</v>
      </c>
      <c r="J2541" s="1">
        <v>44169</v>
      </c>
      <c r="K2541" s="1">
        <v>44169</v>
      </c>
      <c r="L2541">
        <v>3190791666671</v>
      </c>
      <c r="M2541" t="s">
        <v>3867</v>
      </c>
      <c r="N2541" s="1">
        <v>44196</v>
      </c>
      <c r="O2541" t="str">
        <f t="shared" si="81"/>
        <v>정상</v>
      </c>
      <c r="P2541" t="str">
        <f t="shared" si="82"/>
        <v>엠피의정부</v>
      </c>
      <c r="Q2541" t="s">
        <v>1954</v>
      </c>
      <c r="R2541"/>
      <c r="S2541"/>
      <c r="T2541"/>
      <c r="U2541"/>
      <c r="V2541"/>
      <c r="W2541" t="s">
        <v>1958</v>
      </c>
      <c r="X2541" s="1">
        <v>59144</v>
      </c>
    </row>
    <row r="2542" spans="1:24">
      <c r="A2542" t="s">
        <v>2809</v>
      </c>
      <c r="B2542" t="s">
        <v>2845</v>
      </c>
      <c r="C2542" t="s">
        <v>2887</v>
      </c>
      <c r="D2542" t="s">
        <v>2018</v>
      </c>
      <c r="E2542" t="s">
        <v>3176</v>
      </c>
      <c r="F2542" t="s">
        <v>3235</v>
      </c>
      <c r="G2542" t="s">
        <v>3238</v>
      </c>
      <c r="H2542">
        <v>59302</v>
      </c>
      <c r="I2542" t="s">
        <v>3255</v>
      </c>
      <c r="J2542" s="1">
        <v>44169</v>
      </c>
      <c r="K2542" s="1">
        <v>44169</v>
      </c>
      <c r="L2542">
        <v>3190792406691</v>
      </c>
      <c r="M2542" t="s">
        <v>3863</v>
      </c>
      <c r="N2542" s="1">
        <v>44196</v>
      </c>
      <c r="O2542" t="str">
        <f t="shared" si="81"/>
        <v>정상</v>
      </c>
      <c r="P2542" t="str">
        <f t="shared" si="82"/>
        <v>엠피피스토스</v>
      </c>
      <c r="Q2542" t="s">
        <v>1954</v>
      </c>
      <c r="R2542"/>
      <c r="S2542"/>
      <c r="T2542"/>
      <c r="U2542"/>
      <c r="V2542"/>
      <c r="W2542" t="s">
        <v>1958</v>
      </c>
      <c r="X2542" s="1">
        <v>70101</v>
      </c>
    </row>
    <row r="2543" spans="1:24">
      <c r="A2543" t="s">
        <v>2819</v>
      </c>
      <c r="B2543" t="s">
        <v>2848</v>
      </c>
      <c r="C2543" t="s">
        <v>2909</v>
      </c>
      <c r="D2543" t="s">
        <v>3055</v>
      </c>
      <c r="E2543" t="s">
        <v>3200</v>
      </c>
      <c r="F2543" t="s">
        <v>3235</v>
      </c>
      <c r="G2543" t="s">
        <v>3238</v>
      </c>
      <c r="H2543">
        <v>36000</v>
      </c>
      <c r="I2543" t="s">
        <v>3255</v>
      </c>
      <c r="J2543" s="1">
        <v>44169</v>
      </c>
      <c r="K2543" s="1">
        <v>44169</v>
      </c>
      <c r="L2543" t="s">
        <v>3713</v>
      </c>
      <c r="M2543" t="s">
        <v>3863</v>
      </c>
      <c r="N2543" s="1">
        <v>44196</v>
      </c>
      <c r="O2543" t="str">
        <f t="shared" si="81"/>
        <v>정상</v>
      </c>
      <c r="P2543" t="str">
        <f t="shared" si="82"/>
        <v>엠피의정부</v>
      </c>
      <c r="Q2543" t="s">
        <v>1954</v>
      </c>
      <c r="R2543"/>
      <c r="S2543"/>
      <c r="T2543"/>
      <c r="U2543"/>
      <c r="V2543"/>
      <c r="W2543" t="s">
        <v>1958</v>
      </c>
      <c r="X2543"/>
    </row>
    <row r="2544" spans="1:24">
      <c r="A2544" t="s">
        <v>2830</v>
      </c>
      <c r="B2544" t="s">
        <v>2847</v>
      </c>
      <c r="C2544" t="s">
        <v>2353</v>
      </c>
      <c r="D2544" t="s">
        <v>2030</v>
      </c>
      <c r="E2544" t="s">
        <v>2539</v>
      </c>
      <c r="F2544" t="s">
        <v>3230</v>
      </c>
      <c r="G2544" t="s">
        <v>3238</v>
      </c>
      <c r="H2544">
        <v>200000</v>
      </c>
      <c r="I2544" t="s">
        <v>3255</v>
      </c>
      <c r="J2544" s="1">
        <v>44169</v>
      </c>
      <c r="K2544" s="1">
        <v>44169</v>
      </c>
      <c r="L2544" t="s">
        <v>3714</v>
      </c>
      <c r="M2544" t="s">
        <v>3863</v>
      </c>
      <c r="N2544" s="1">
        <v>44196</v>
      </c>
      <c r="O2544" t="str">
        <f t="shared" si="81"/>
        <v>정상</v>
      </c>
      <c r="P2544" t="str">
        <f t="shared" si="82"/>
        <v>엠피상동</v>
      </c>
      <c r="Q2544" t="s">
        <v>1954</v>
      </c>
      <c r="R2544"/>
      <c r="S2544"/>
      <c r="T2544"/>
      <c r="U2544"/>
      <c r="V2544"/>
      <c r="W2544" t="s">
        <v>1958</v>
      </c>
      <c r="X2544"/>
    </row>
    <row r="2545" spans="1:24">
      <c r="A2545" t="s">
        <v>2830</v>
      </c>
      <c r="B2545" t="s">
        <v>2847</v>
      </c>
      <c r="C2545" t="s">
        <v>2353</v>
      </c>
      <c r="D2545" t="s">
        <v>2106</v>
      </c>
      <c r="E2545" t="s">
        <v>2583</v>
      </c>
      <c r="F2545" t="s">
        <v>3231</v>
      </c>
      <c r="G2545" t="s">
        <v>3238</v>
      </c>
      <c r="H2545">
        <v>33320</v>
      </c>
      <c r="I2545" t="s">
        <v>3255</v>
      </c>
      <c r="J2545" s="1">
        <v>44169</v>
      </c>
      <c r="K2545" s="1">
        <v>44169</v>
      </c>
      <c r="L2545" t="s">
        <v>3715</v>
      </c>
      <c r="M2545" t="s">
        <v>3867</v>
      </c>
      <c r="N2545" s="1">
        <v>44196</v>
      </c>
      <c r="O2545" t="str">
        <f t="shared" si="81"/>
        <v>정상</v>
      </c>
      <c r="P2545" t="str">
        <f t="shared" si="82"/>
        <v>엠피상동</v>
      </c>
      <c r="Q2545" t="s">
        <v>1954</v>
      </c>
      <c r="R2545"/>
      <c r="S2545"/>
      <c r="T2545"/>
      <c r="U2545"/>
      <c r="V2545"/>
      <c r="W2545" t="s">
        <v>1958</v>
      </c>
      <c r="X2545"/>
    </row>
    <row r="2546" spans="1:24">
      <c r="A2546" t="s">
        <v>2818</v>
      </c>
      <c r="B2546" t="s">
        <v>2857</v>
      </c>
      <c r="C2546" t="s">
        <v>2891</v>
      </c>
      <c r="D2546" t="s">
        <v>3008</v>
      </c>
      <c r="E2546" t="s">
        <v>2631</v>
      </c>
      <c r="F2546" t="s">
        <v>3231</v>
      </c>
      <c r="G2546" t="s">
        <v>3238</v>
      </c>
      <c r="H2546">
        <v>38600</v>
      </c>
      <c r="I2546" t="s">
        <v>3255</v>
      </c>
      <c r="J2546" s="1">
        <v>44169</v>
      </c>
      <c r="K2546" s="1">
        <v>44169</v>
      </c>
      <c r="L2546" t="s">
        <v>3716</v>
      </c>
      <c r="M2546" t="s">
        <v>3863</v>
      </c>
      <c r="N2546" s="1">
        <v>44196</v>
      </c>
      <c r="O2546" t="str">
        <f t="shared" si="81"/>
        <v>정상</v>
      </c>
      <c r="P2546" t="str">
        <f t="shared" si="82"/>
        <v>엠피성공</v>
      </c>
      <c r="Q2546" t="s">
        <v>1954</v>
      </c>
      <c r="R2546"/>
      <c r="S2546"/>
      <c r="T2546"/>
      <c r="U2546"/>
      <c r="V2546"/>
      <c r="W2546" t="s">
        <v>1960</v>
      </c>
      <c r="X2546"/>
    </row>
    <row r="2547" spans="1:24">
      <c r="A2547" t="s">
        <v>2812</v>
      </c>
      <c r="B2547" t="s">
        <v>2847</v>
      </c>
      <c r="C2547" t="s">
        <v>2936</v>
      </c>
      <c r="D2547" t="s">
        <v>3033</v>
      </c>
      <c r="E2547" t="s">
        <v>2632</v>
      </c>
      <c r="F2547" t="s">
        <v>3232</v>
      </c>
      <c r="G2547" t="s">
        <v>3238</v>
      </c>
      <c r="H2547">
        <v>30000</v>
      </c>
      <c r="I2547" t="s">
        <v>3255</v>
      </c>
      <c r="J2547" s="1">
        <v>44169</v>
      </c>
      <c r="K2547" s="1">
        <v>44169</v>
      </c>
      <c r="L2547" t="s">
        <v>3717</v>
      </c>
      <c r="M2547" t="s">
        <v>3865</v>
      </c>
      <c r="N2547" s="1">
        <v>44196</v>
      </c>
      <c r="O2547" t="str">
        <f t="shared" si="81"/>
        <v>정상</v>
      </c>
      <c r="P2547" t="str">
        <f t="shared" si="82"/>
        <v>엠피상동</v>
      </c>
      <c r="Q2547" t="s">
        <v>1954</v>
      </c>
      <c r="R2547"/>
      <c r="S2547"/>
      <c r="T2547"/>
      <c r="U2547"/>
      <c r="V2547"/>
      <c r="W2547" t="s">
        <v>1960</v>
      </c>
      <c r="X2547"/>
    </row>
    <row r="2548" spans="1:24">
      <c r="A2548" t="s">
        <v>2812</v>
      </c>
      <c r="B2548" t="s">
        <v>2849</v>
      </c>
      <c r="C2548" t="s">
        <v>2353</v>
      </c>
      <c r="D2548" t="s">
        <v>3111</v>
      </c>
      <c r="E2548" t="s">
        <v>2510</v>
      </c>
      <c r="F2548" t="s">
        <v>3231</v>
      </c>
      <c r="G2548" t="s">
        <v>3240</v>
      </c>
      <c r="H2548">
        <v>128000</v>
      </c>
      <c r="I2548" t="s">
        <v>3255</v>
      </c>
      <c r="J2548" s="1">
        <v>44169</v>
      </c>
      <c r="K2548" s="1">
        <v>44169</v>
      </c>
      <c r="L2548" t="s">
        <v>3718</v>
      </c>
      <c r="M2548" t="s">
        <v>3863</v>
      </c>
      <c r="N2548" s="1">
        <v>44196</v>
      </c>
      <c r="O2548" t="str">
        <f t="shared" si="81"/>
        <v>정상</v>
      </c>
      <c r="P2548" t="str">
        <f t="shared" si="82"/>
        <v>엠피상동</v>
      </c>
      <c r="Q2548" t="s">
        <v>1954</v>
      </c>
      <c r="R2548"/>
      <c r="S2548"/>
      <c r="T2548"/>
      <c r="U2548"/>
      <c r="V2548"/>
      <c r="W2548" t="s">
        <v>1958</v>
      </c>
      <c r="X2548"/>
    </row>
    <row r="2549" spans="1:24">
      <c r="A2549" t="s">
        <v>2812</v>
      </c>
      <c r="B2549" t="s">
        <v>2847</v>
      </c>
      <c r="C2549" t="s">
        <v>2926</v>
      </c>
      <c r="D2549" t="s">
        <v>3111</v>
      </c>
      <c r="E2549" t="s">
        <v>2631</v>
      </c>
      <c r="F2549" t="s">
        <v>3235</v>
      </c>
      <c r="G2549" t="s">
        <v>3239</v>
      </c>
      <c r="H2549">
        <v>27074</v>
      </c>
      <c r="I2549" t="s">
        <v>3255</v>
      </c>
      <c r="J2549" s="1">
        <v>44169</v>
      </c>
      <c r="K2549" s="1">
        <v>44169</v>
      </c>
      <c r="L2549" t="s">
        <v>3719</v>
      </c>
      <c r="M2549" t="s">
        <v>3863</v>
      </c>
      <c r="N2549" s="1">
        <v>44196</v>
      </c>
      <c r="O2549" t="str">
        <f t="shared" si="81"/>
        <v>정상</v>
      </c>
      <c r="P2549" t="str">
        <f t="shared" si="82"/>
        <v>엠피상동</v>
      </c>
      <c r="Q2549" t="s">
        <v>1954</v>
      </c>
      <c r="R2549"/>
      <c r="S2549"/>
      <c r="T2549"/>
      <c r="U2549"/>
      <c r="V2549"/>
      <c r="W2549" t="s">
        <v>3870</v>
      </c>
      <c r="X2549"/>
    </row>
    <row r="2550" spans="1:24">
      <c r="A2550" t="s">
        <v>2819</v>
      </c>
      <c r="B2550" t="s">
        <v>2848</v>
      </c>
      <c r="C2550" t="s">
        <v>2889</v>
      </c>
      <c r="D2550" t="s">
        <v>1995</v>
      </c>
      <c r="E2550" t="s">
        <v>3161</v>
      </c>
      <c r="F2550" t="s">
        <v>2177</v>
      </c>
      <c r="G2550" t="s">
        <v>3238</v>
      </c>
      <c r="H2550">
        <v>61484</v>
      </c>
      <c r="I2550" t="s">
        <v>3255</v>
      </c>
      <c r="J2550" s="1">
        <v>44169</v>
      </c>
      <c r="K2550" s="1">
        <v>44169</v>
      </c>
      <c r="L2550" t="s">
        <v>3720</v>
      </c>
      <c r="M2550" t="s">
        <v>3863</v>
      </c>
      <c r="N2550" s="1">
        <v>44196</v>
      </c>
      <c r="O2550" t="str">
        <f t="shared" si="81"/>
        <v>정상</v>
      </c>
      <c r="P2550" t="str">
        <f t="shared" si="82"/>
        <v>엠피의정부</v>
      </c>
      <c r="Q2550" t="s">
        <v>1954</v>
      </c>
      <c r="R2550"/>
      <c r="S2550"/>
      <c r="T2550"/>
      <c r="U2550"/>
      <c r="V2550"/>
      <c r="W2550" t="s">
        <v>1958</v>
      </c>
      <c r="X2550"/>
    </row>
    <row r="2551" spans="1:24">
      <c r="A2551" t="s">
        <v>2812</v>
      </c>
      <c r="B2551" t="s">
        <v>2847</v>
      </c>
      <c r="C2551" t="s">
        <v>2353</v>
      </c>
      <c r="D2551" t="s">
        <v>1006</v>
      </c>
      <c r="E2551" t="s">
        <v>3219</v>
      </c>
      <c r="F2551" t="s">
        <v>3230</v>
      </c>
      <c r="G2551" t="s">
        <v>3238</v>
      </c>
      <c r="H2551">
        <v>30000</v>
      </c>
      <c r="I2551" t="s">
        <v>3255</v>
      </c>
      <c r="J2551" s="1">
        <v>44169</v>
      </c>
      <c r="K2551" s="1">
        <v>44169</v>
      </c>
      <c r="L2551" t="s">
        <v>3721</v>
      </c>
      <c r="M2551" t="s">
        <v>3867</v>
      </c>
      <c r="N2551" s="1">
        <v>44196</v>
      </c>
      <c r="O2551" t="str">
        <f t="shared" si="81"/>
        <v>정상</v>
      </c>
      <c r="P2551" t="str">
        <f t="shared" si="82"/>
        <v>엠피상동</v>
      </c>
      <c r="Q2551" t="s">
        <v>1954</v>
      </c>
      <c r="R2551"/>
      <c r="S2551"/>
      <c r="T2551"/>
      <c r="U2551"/>
      <c r="V2551"/>
      <c r="W2551" t="s">
        <v>1960</v>
      </c>
      <c r="X2551"/>
    </row>
    <row r="2552" spans="1:24">
      <c r="A2552" t="s">
        <v>2812</v>
      </c>
      <c r="B2552" t="s">
        <v>2847</v>
      </c>
      <c r="C2552" t="s">
        <v>2926</v>
      </c>
      <c r="D2552" t="s">
        <v>1006</v>
      </c>
      <c r="E2552" t="s">
        <v>2583</v>
      </c>
      <c r="F2552" t="s">
        <v>3230</v>
      </c>
      <c r="G2552" t="s">
        <v>3238</v>
      </c>
      <c r="H2552">
        <v>25000</v>
      </c>
      <c r="I2552" t="s">
        <v>3255</v>
      </c>
      <c r="J2552" s="1">
        <v>44169</v>
      </c>
      <c r="K2552" s="1">
        <v>44169</v>
      </c>
      <c r="L2552" t="s">
        <v>3722</v>
      </c>
      <c r="M2552" t="s">
        <v>3863</v>
      </c>
      <c r="N2552" s="1">
        <v>44196</v>
      </c>
      <c r="O2552" t="str">
        <f t="shared" si="81"/>
        <v>정상</v>
      </c>
      <c r="P2552" t="str">
        <f t="shared" si="82"/>
        <v>엠피상동</v>
      </c>
      <c r="Q2552" t="s">
        <v>1954</v>
      </c>
      <c r="R2552"/>
      <c r="S2552"/>
      <c r="T2552"/>
      <c r="U2552"/>
      <c r="V2552"/>
      <c r="W2552" t="s">
        <v>1960</v>
      </c>
      <c r="X2552"/>
    </row>
    <row r="2553" spans="1:24">
      <c r="A2553" t="s">
        <v>2833</v>
      </c>
      <c r="B2553" t="s">
        <v>2882</v>
      </c>
      <c r="C2553" t="s">
        <v>2918</v>
      </c>
      <c r="D2553" t="s">
        <v>3014</v>
      </c>
      <c r="E2553" t="s">
        <v>2139</v>
      </c>
      <c r="F2553" t="s">
        <v>3230</v>
      </c>
      <c r="G2553" t="s">
        <v>3245</v>
      </c>
      <c r="H2553">
        <v>40500</v>
      </c>
      <c r="I2553" t="s">
        <v>3255</v>
      </c>
      <c r="J2553" s="1">
        <v>44169</v>
      </c>
      <c r="K2553" s="1">
        <v>44169</v>
      </c>
      <c r="L2553">
        <v>320202981776</v>
      </c>
      <c r="M2553" t="s">
        <v>3863</v>
      </c>
      <c r="N2553" s="1">
        <v>44196</v>
      </c>
      <c r="O2553" t="str">
        <f t="shared" si="81"/>
        <v>정상</v>
      </c>
      <c r="P2553" t="str">
        <f t="shared" si="82"/>
        <v>엠피아이리치</v>
      </c>
      <c r="Q2553" t="s">
        <v>1954</v>
      </c>
      <c r="R2553"/>
      <c r="S2553"/>
      <c r="T2553"/>
      <c r="U2553"/>
      <c r="V2553"/>
      <c r="W2553" t="s">
        <v>1958</v>
      </c>
      <c r="X2553" s="1">
        <v>61335</v>
      </c>
    </row>
    <row r="2554" spans="1:24">
      <c r="A2554" t="s">
        <v>2811</v>
      </c>
      <c r="B2554" t="s">
        <v>2845</v>
      </c>
      <c r="C2554" t="s">
        <v>2341</v>
      </c>
      <c r="D2554" t="s">
        <v>2086</v>
      </c>
      <c r="E2554" t="s">
        <v>3189</v>
      </c>
      <c r="F2554" t="s">
        <v>3231</v>
      </c>
      <c r="G2554" t="s">
        <v>3238</v>
      </c>
      <c r="H2554">
        <v>52180</v>
      </c>
      <c r="I2554" t="s">
        <v>3255</v>
      </c>
      <c r="J2554" s="1">
        <v>44169</v>
      </c>
      <c r="K2554" s="1">
        <v>44169</v>
      </c>
      <c r="L2554">
        <v>320202966927</v>
      </c>
      <c r="M2554" t="s">
        <v>3863</v>
      </c>
      <c r="N2554" s="1">
        <v>44196</v>
      </c>
      <c r="O2554" t="str">
        <f t="shared" ref="O2554:O2617" si="83" xml:space="preserve"> IF(K2554&gt;N2554,W2554,I2554)</f>
        <v>정상</v>
      </c>
      <c r="P2554" t="str">
        <f t="shared" si="82"/>
        <v>엠피피스토스</v>
      </c>
      <c r="Q2554" t="s">
        <v>1954</v>
      </c>
      <c r="R2554"/>
      <c r="S2554"/>
      <c r="T2554"/>
      <c r="U2554"/>
      <c r="V2554"/>
      <c r="W2554" t="s">
        <v>3870</v>
      </c>
      <c r="X2554" s="1">
        <v>51474</v>
      </c>
    </row>
    <row r="2555" spans="1:24">
      <c r="A2555" t="s">
        <v>2812</v>
      </c>
      <c r="B2555" t="s">
        <v>2847</v>
      </c>
      <c r="C2555" t="s">
        <v>2897</v>
      </c>
      <c r="D2555" t="s">
        <v>1000</v>
      </c>
      <c r="E2555" t="s">
        <v>2561</v>
      </c>
      <c r="F2555" t="s">
        <v>3231</v>
      </c>
      <c r="G2555" t="s">
        <v>3240</v>
      </c>
      <c r="H2555">
        <v>22960</v>
      </c>
      <c r="I2555" t="s">
        <v>3255</v>
      </c>
      <c r="J2555" s="1">
        <v>44169</v>
      </c>
      <c r="K2555" s="1">
        <v>44169</v>
      </c>
      <c r="L2555">
        <v>320202966370</v>
      </c>
      <c r="M2555" t="s">
        <v>3865</v>
      </c>
      <c r="N2555" s="1">
        <v>44196</v>
      </c>
      <c r="O2555" t="str">
        <f t="shared" si="83"/>
        <v>정상</v>
      </c>
      <c r="P2555" t="str">
        <f t="shared" si="82"/>
        <v>엠피상동</v>
      </c>
      <c r="Q2555" t="s">
        <v>1954</v>
      </c>
      <c r="R2555"/>
      <c r="S2555"/>
      <c r="T2555"/>
      <c r="U2555"/>
      <c r="V2555"/>
      <c r="W2555" t="s">
        <v>1958</v>
      </c>
      <c r="X2555" s="1">
        <v>47821</v>
      </c>
    </row>
    <row r="2556" spans="1:24">
      <c r="A2556" t="s">
        <v>2812</v>
      </c>
      <c r="B2556" t="s">
        <v>2847</v>
      </c>
      <c r="C2556" t="s">
        <v>2353</v>
      </c>
      <c r="D2556" t="s">
        <v>2987</v>
      </c>
      <c r="E2556" t="s">
        <v>3146</v>
      </c>
      <c r="F2556" t="s">
        <v>3230</v>
      </c>
      <c r="G2556" t="s">
        <v>3239</v>
      </c>
      <c r="H2556">
        <v>22980</v>
      </c>
      <c r="I2556" t="s">
        <v>3255</v>
      </c>
      <c r="J2556" s="1">
        <v>44169</v>
      </c>
      <c r="K2556" s="1">
        <v>44169</v>
      </c>
      <c r="L2556">
        <v>320202979795</v>
      </c>
      <c r="M2556" t="s">
        <v>3867</v>
      </c>
      <c r="N2556" s="1">
        <v>44196</v>
      </c>
      <c r="O2556" t="str">
        <f t="shared" si="83"/>
        <v>정상</v>
      </c>
      <c r="P2556" t="str">
        <f t="shared" si="82"/>
        <v>엠피상동</v>
      </c>
      <c r="Q2556" t="s">
        <v>1954</v>
      </c>
      <c r="R2556"/>
      <c r="S2556"/>
      <c r="T2556"/>
      <c r="U2556"/>
      <c r="V2556"/>
      <c r="W2556" t="s">
        <v>1958</v>
      </c>
      <c r="X2556" s="1">
        <v>49647</v>
      </c>
    </row>
    <row r="2557" spans="1:24">
      <c r="A2557" t="s">
        <v>2830</v>
      </c>
      <c r="B2557" t="s">
        <v>2847</v>
      </c>
      <c r="C2557" t="s">
        <v>2926</v>
      </c>
      <c r="D2557" t="s">
        <v>2987</v>
      </c>
      <c r="E2557" t="s">
        <v>2613</v>
      </c>
      <c r="F2557" t="s">
        <v>3231</v>
      </c>
      <c r="G2557" t="s">
        <v>3244</v>
      </c>
      <c r="H2557">
        <v>10000</v>
      </c>
      <c r="I2557" t="s">
        <v>3255</v>
      </c>
      <c r="J2557" s="1">
        <v>44169</v>
      </c>
      <c r="K2557" s="1">
        <v>44169</v>
      </c>
      <c r="L2557">
        <v>320202978382</v>
      </c>
      <c r="M2557" t="s">
        <v>3864</v>
      </c>
      <c r="N2557" s="1">
        <v>44196</v>
      </c>
      <c r="O2557" t="str">
        <f t="shared" si="83"/>
        <v>정상</v>
      </c>
      <c r="P2557" t="str">
        <f t="shared" si="82"/>
        <v>엠피상동</v>
      </c>
      <c r="Q2557" t="s">
        <v>1954</v>
      </c>
      <c r="R2557"/>
      <c r="S2557"/>
      <c r="T2557"/>
      <c r="U2557"/>
      <c r="V2557"/>
      <c r="W2557" t="s">
        <v>1958</v>
      </c>
      <c r="X2557" s="1">
        <v>51474</v>
      </c>
    </row>
    <row r="2558" spans="1:24">
      <c r="A2558" t="s">
        <v>2842</v>
      </c>
      <c r="B2558" t="s">
        <v>2882</v>
      </c>
      <c r="C2558" t="s">
        <v>2918</v>
      </c>
      <c r="D2558" t="s">
        <v>3085</v>
      </c>
      <c r="E2558" t="s">
        <v>2613</v>
      </c>
      <c r="F2558" t="s">
        <v>3233</v>
      </c>
      <c r="G2558" t="s">
        <v>3239</v>
      </c>
      <c r="H2558">
        <v>34970</v>
      </c>
      <c r="I2558" t="s">
        <v>3255</v>
      </c>
      <c r="J2558" s="1">
        <v>44169</v>
      </c>
      <c r="K2558" s="1">
        <v>44169</v>
      </c>
      <c r="L2558">
        <v>320202977647</v>
      </c>
      <c r="M2558" t="s">
        <v>3863</v>
      </c>
      <c r="N2558" s="1">
        <v>44196</v>
      </c>
      <c r="O2558" t="str">
        <f t="shared" si="83"/>
        <v>정상</v>
      </c>
      <c r="P2558" t="str">
        <f t="shared" si="82"/>
        <v>엠피아이리치</v>
      </c>
      <c r="Q2558" t="s">
        <v>1954</v>
      </c>
      <c r="R2558"/>
      <c r="S2558"/>
      <c r="T2558"/>
      <c r="U2558"/>
      <c r="V2558"/>
      <c r="W2558" t="s">
        <v>1958</v>
      </c>
      <c r="X2558" s="1">
        <v>45264</v>
      </c>
    </row>
    <row r="2559" spans="1:24">
      <c r="A2559" t="s">
        <v>2822</v>
      </c>
      <c r="B2559" t="s">
        <v>2858</v>
      </c>
      <c r="C2559" t="s">
        <v>2954</v>
      </c>
      <c r="D2559" t="s">
        <v>3112</v>
      </c>
      <c r="E2559" t="s">
        <v>2139</v>
      </c>
      <c r="F2559" t="s">
        <v>3231</v>
      </c>
      <c r="G2559" t="s">
        <v>3238</v>
      </c>
      <c r="H2559">
        <v>50000</v>
      </c>
      <c r="I2559" t="s">
        <v>3255</v>
      </c>
      <c r="J2559" s="1">
        <v>44169</v>
      </c>
      <c r="K2559" s="1">
        <v>44169</v>
      </c>
      <c r="L2559">
        <v>320202969094</v>
      </c>
      <c r="M2559" t="s">
        <v>3863</v>
      </c>
      <c r="N2559" s="1">
        <v>44196</v>
      </c>
      <c r="O2559" t="str">
        <f t="shared" si="83"/>
        <v>정상</v>
      </c>
      <c r="P2559" t="str">
        <f t="shared" si="82"/>
        <v>엠피경기</v>
      </c>
      <c r="Q2559" t="s">
        <v>1954</v>
      </c>
      <c r="R2559"/>
      <c r="S2559"/>
      <c r="T2559"/>
      <c r="U2559"/>
      <c r="V2559"/>
      <c r="W2559" t="s">
        <v>1958</v>
      </c>
      <c r="X2559" s="1">
        <v>51474</v>
      </c>
    </row>
    <row r="2560" spans="1:24">
      <c r="A2560" t="s">
        <v>2809</v>
      </c>
      <c r="B2560" t="s">
        <v>2845</v>
      </c>
      <c r="C2560" t="s">
        <v>2358</v>
      </c>
      <c r="D2560" t="s">
        <v>2018</v>
      </c>
      <c r="E2560" t="s">
        <v>3154</v>
      </c>
      <c r="F2560" t="s">
        <v>3234</v>
      </c>
      <c r="G2560" t="s">
        <v>3238</v>
      </c>
      <c r="H2560">
        <v>21300</v>
      </c>
      <c r="I2560" t="s">
        <v>3255</v>
      </c>
      <c r="J2560" s="1">
        <v>44169</v>
      </c>
      <c r="K2560" s="1">
        <v>44169</v>
      </c>
      <c r="L2560" t="s">
        <v>3723</v>
      </c>
      <c r="M2560" t="s">
        <v>3863</v>
      </c>
      <c r="N2560" s="1">
        <v>44196</v>
      </c>
      <c r="O2560" t="str">
        <f t="shared" si="83"/>
        <v>정상</v>
      </c>
      <c r="P2560" t="str">
        <f t="shared" si="82"/>
        <v>엠피피스토스</v>
      </c>
      <c r="Q2560" t="s">
        <v>1954</v>
      </c>
      <c r="R2560"/>
      <c r="S2560"/>
      <c r="T2560"/>
      <c r="U2560"/>
      <c r="V2560"/>
      <c r="W2560" t="s">
        <v>1958</v>
      </c>
      <c r="X2560" s="1">
        <v>51474</v>
      </c>
    </row>
    <row r="2561" spans="1:24">
      <c r="A2561" t="s">
        <v>2818</v>
      </c>
      <c r="B2561" t="s">
        <v>2857</v>
      </c>
      <c r="C2561" t="s">
        <v>2912</v>
      </c>
      <c r="D2561" t="s">
        <v>1002</v>
      </c>
      <c r="E2561" t="s">
        <v>3131</v>
      </c>
      <c r="F2561" t="s">
        <v>3231</v>
      </c>
      <c r="G2561" t="s">
        <v>3238</v>
      </c>
      <c r="H2561">
        <v>119819</v>
      </c>
      <c r="I2561" t="s">
        <v>3255</v>
      </c>
      <c r="J2561" s="1">
        <v>44169</v>
      </c>
      <c r="K2561" s="1">
        <v>44169</v>
      </c>
      <c r="L2561" t="s">
        <v>3724</v>
      </c>
      <c r="M2561" t="s">
        <v>3863</v>
      </c>
      <c r="N2561" s="1">
        <v>44196</v>
      </c>
      <c r="O2561" t="str">
        <f t="shared" si="83"/>
        <v>정상</v>
      </c>
      <c r="P2561" t="str">
        <f t="shared" ref="P2561:P2624" si="84">A2561</f>
        <v>엠피성공</v>
      </c>
      <c r="Q2561" t="s">
        <v>1954</v>
      </c>
      <c r="R2561"/>
      <c r="S2561"/>
      <c r="T2561"/>
      <c r="U2561"/>
      <c r="V2561"/>
      <c r="W2561" t="s">
        <v>1958</v>
      </c>
      <c r="X2561" s="1">
        <v>65353</v>
      </c>
    </row>
    <row r="2562" spans="1:24">
      <c r="A2562" t="s">
        <v>2809</v>
      </c>
      <c r="B2562" t="s">
        <v>2845</v>
      </c>
      <c r="C2562" t="s">
        <v>2887</v>
      </c>
      <c r="D2562" t="s">
        <v>2018</v>
      </c>
      <c r="E2562" t="s">
        <v>3155</v>
      </c>
      <c r="F2562" t="s">
        <v>3230</v>
      </c>
      <c r="G2562" t="s">
        <v>3238</v>
      </c>
      <c r="H2562">
        <v>20000</v>
      </c>
      <c r="I2562" t="s">
        <v>3255</v>
      </c>
      <c r="J2562" s="1">
        <v>44169</v>
      </c>
      <c r="K2562" s="1">
        <v>44169</v>
      </c>
      <c r="L2562" t="s">
        <v>3725</v>
      </c>
      <c r="M2562" t="s">
        <v>3863</v>
      </c>
      <c r="N2562" s="1">
        <v>44196</v>
      </c>
      <c r="O2562" t="str">
        <f t="shared" si="83"/>
        <v>정상</v>
      </c>
      <c r="P2562" t="str">
        <f t="shared" si="84"/>
        <v>엠피피스토스</v>
      </c>
      <c r="Q2562" t="s">
        <v>1954</v>
      </c>
      <c r="R2562"/>
      <c r="S2562"/>
      <c r="T2562"/>
      <c r="U2562"/>
      <c r="V2562"/>
      <c r="W2562" t="s">
        <v>1958</v>
      </c>
      <c r="X2562" s="1">
        <v>51474</v>
      </c>
    </row>
    <row r="2563" spans="1:24">
      <c r="A2563" t="s">
        <v>2811</v>
      </c>
      <c r="B2563" t="s">
        <v>2845</v>
      </c>
      <c r="C2563" t="s">
        <v>2901</v>
      </c>
      <c r="D2563" t="s">
        <v>2086</v>
      </c>
      <c r="E2563" t="s">
        <v>3157</v>
      </c>
      <c r="F2563" t="s">
        <v>3234</v>
      </c>
      <c r="G2563" t="s">
        <v>3238</v>
      </c>
      <c r="H2563">
        <v>50000</v>
      </c>
      <c r="I2563" t="s">
        <v>3255</v>
      </c>
      <c r="J2563" s="1">
        <v>44169</v>
      </c>
      <c r="K2563" s="1">
        <v>44169</v>
      </c>
      <c r="L2563" t="s">
        <v>3726</v>
      </c>
      <c r="M2563" t="s">
        <v>3863</v>
      </c>
      <c r="N2563" s="1">
        <v>44196</v>
      </c>
      <c r="O2563" t="str">
        <f t="shared" si="83"/>
        <v>정상</v>
      </c>
      <c r="P2563" t="str">
        <f t="shared" si="84"/>
        <v>엠피피스토스</v>
      </c>
      <c r="Q2563" t="s">
        <v>1954</v>
      </c>
      <c r="R2563"/>
      <c r="S2563"/>
      <c r="T2563"/>
      <c r="U2563"/>
      <c r="V2563"/>
      <c r="W2563" t="s">
        <v>3870</v>
      </c>
      <c r="X2563" s="1">
        <v>58413</v>
      </c>
    </row>
    <row r="2564" spans="1:24">
      <c r="A2564" t="s">
        <v>2839</v>
      </c>
      <c r="B2564" t="s">
        <v>2864</v>
      </c>
      <c r="C2564"/>
      <c r="D2564" t="s">
        <v>2096</v>
      </c>
      <c r="E2564" t="s">
        <v>2516</v>
      </c>
      <c r="F2564" t="s">
        <v>3233</v>
      </c>
      <c r="G2564" t="s">
        <v>3238</v>
      </c>
      <c r="H2564">
        <v>25000</v>
      </c>
      <c r="I2564" t="s">
        <v>3255</v>
      </c>
      <c r="J2564" s="1">
        <v>44169</v>
      </c>
      <c r="K2564" s="1">
        <v>44169</v>
      </c>
      <c r="L2564" t="s">
        <v>3727</v>
      </c>
      <c r="M2564" t="s">
        <v>3865</v>
      </c>
      <c r="N2564" s="1">
        <v>44196</v>
      </c>
      <c r="O2564" t="str">
        <f t="shared" si="83"/>
        <v>정상</v>
      </c>
      <c r="P2564" t="str">
        <f t="shared" si="84"/>
        <v>엠피여주</v>
      </c>
      <c r="Q2564" t="s">
        <v>1954</v>
      </c>
      <c r="R2564"/>
      <c r="S2564"/>
      <c r="T2564"/>
      <c r="U2564"/>
      <c r="V2564"/>
      <c r="W2564" t="s">
        <v>1960</v>
      </c>
      <c r="X2564" s="1">
        <v>51474</v>
      </c>
    </row>
    <row r="2565" spans="1:24">
      <c r="A2565" t="s">
        <v>2818</v>
      </c>
      <c r="B2565" t="s">
        <v>2857</v>
      </c>
      <c r="C2565" t="s">
        <v>2891</v>
      </c>
      <c r="D2565" t="s">
        <v>1002</v>
      </c>
      <c r="E2565" t="s">
        <v>3220</v>
      </c>
      <c r="F2565" t="s">
        <v>2177</v>
      </c>
      <c r="G2565" t="s">
        <v>3238</v>
      </c>
      <c r="H2565">
        <v>54369</v>
      </c>
      <c r="I2565" t="s">
        <v>3255</v>
      </c>
      <c r="J2565" s="1">
        <v>44169</v>
      </c>
      <c r="K2565" s="1">
        <v>44169</v>
      </c>
      <c r="L2565" t="s">
        <v>3728</v>
      </c>
      <c r="M2565" t="s">
        <v>3863</v>
      </c>
      <c r="N2565" s="1">
        <v>44196</v>
      </c>
      <c r="O2565" t="str">
        <f t="shared" si="83"/>
        <v>정상</v>
      </c>
      <c r="P2565" t="str">
        <f t="shared" si="84"/>
        <v>엠피성공</v>
      </c>
      <c r="Q2565" t="s">
        <v>1954</v>
      </c>
      <c r="R2565"/>
      <c r="S2565"/>
      <c r="T2565"/>
      <c r="U2565"/>
      <c r="V2565"/>
      <c r="W2565" t="s">
        <v>1960</v>
      </c>
      <c r="X2565" s="1">
        <v>72658</v>
      </c>
    </row>
    <row r="2566" spans="1:24">
      <c r="A2566" t="s">
        <v>2818</v>
      </c>
      <c r="B2566" t="s">
        <v>2857</v>
      </c>
      <c r="C2566" t="s">
        <v>2242</v>
      </c>
      <c r="D2566" t="s">
        <v>1002</v>
      </c>
      <c r="E2566" t="s">
        <v>2598</v>
      </c>
      <c r="F2566" t="s">
        <v>3233</v>
      </c>
      <c r="G2566" t="s">
        <v>3238</v>
      </c>
      <c r="H2566">
        <v>30006</v>
      </c>
      <c r="I2566" t="s">
        <v>3255</v>
      </c>
      <c r="J2566" s="1">
        <v>44169</v>
      </c>
      <c r="K2566" s="1">
        <v>44169</v>
      </c>
      <c r="L2566" t="s">
        <v>3729</v>
      </c>
      <c r="M2566" t="s">
        <v>3863</v>
      </c>
      <c r="N2566" s="1">
        <v>44196</v>
      </c>
      <c r="O2566" t="str">
        <f t="shared" si="83"/>
        <v>정상</v>
      </c>
      <c r="P2566" t="str">
        <f t="shared" si="84"/>
        <v>엠피성공</v>
      </c>
      <c r="Q2566" t="s">
        <v>1954</v>
      </c>
      <c r="R2566"/>
      <c r="S2566"/>
      <c r="T2566"/>
      <c r="U2566"/>
      <c r="V2566"/>
      <c r="W2566" t="s">
        <v>1958</v>
      </c>
      <c r="X2566" s="1">
        <v>56952</v>
      </c>
    </row>
    <row r="2567" spans="1:24">
      <c r="A2567" t="s">
        <v>2831</v>
      </c>
      <c r="B2567" t="s">
        <v>2857</v>
      </c>
      <c r="C2567" t="s">
        <v>2242</v>
      </c>
      <c r="D2567" t="s">
        <v>2093</v>
      </c>
      <c r="E2567" t="s">
        <v>3154</v>
      </c>
      <c r="F2567" t="s">
        <v>3230</v>
      </c>
      <c r="G2567" t="s">
        <v>3238</v>
      </c>
      <c r="H2567">
        <v>94605</v>
      </c>
      <c r="I2567" t="s">
        <v>3255</v>
      </c>
      <c r="J2567" s="1">
        <v>44169</v>
      </c>
      <c r="K2567" s="1">
        <v>44169</v>
      </c>
      <c r="L2567" t="s">
        <v>3730</v>
      </c>
      <c r="M2567" t="s">
        <v>3863</v>
      </c>
      <c r="N2567" s="1">
        <v>44196</v>
      </c>
      <c r="O2567" t="str">
        <f t="shared" si="83"/>
        <v>정상</v>
      </c>
      <c r="P2567" t="str">
        <f t="shared" si="84"/>
        <v>엠피성공</v>
      </c>
      <c r="Q2567" t="s">
        <v>1954</v>
      </c>
      <c r="R2567"/>
      <c r="S2567"/>
      <c r="T2567"/>
      <c r="U2567"/>
      <c r="V2567"/>
      <c r="W2567" t="s">
        <v>1958</v>
      </c>
      <c r="X2567" s="1">
        <v>71562</v>
      </c>
    </row>
    <row r="2568" spans="1:24">
      <c r="A2568" t="s">
        <v>2819</v>
      </c>
      <c r="B2568" t="s">
        <v>2848</v>
      </c>
      <c r="C2568"/>
      <c r="D2568" t="s">
        <v>2009</v>
      </c>
      <c r="E2568" t="s">
        <v>3212</v>
      </c>
      <c r="F2568" t="s">
        <v>3234</v>
      </c>
      <c r="G2568" t="s">
        <v>3238</v>
      </c>
      <c r="H2568">
        <v>68000</v>
      </c>
      <c r="I2568" t="s">
        <v>3255</v>
      </c>
      <c r="J2568" s="1">
        <v>44169</v>
      </c>
      <c r="K2568" s="1">
        <v>44169</v>
      </c>
      <c r="L2568">
        <v>42042008140000</v>
      </c>
      <c r="M2568" t="s">
        <v>3863</v>
      </c>
      <c r="N2568" s="1">
        <v>44196</v>
      </c>
      <c r="O2568" t="str">
        <f t="shared" si="83"/>
        <v>정상</v>
      </c>
      <c r="P2568" t="str">
        <f t="shared" si="84"/>
        <v>엠피의정부</v>
      </c>
      <c r="Q2568" t="s">
        <v>1954</v>
      </c>
      <c r="R2568"/>
      <c r="S2568"/>
      <c r="T2568"/>
      <c r="U2568"/>
      <c r="V2568"/>
      <c r="W2568" t="s">
        <v>1958</v>
      </c>
      <c r="X2568"/>
    </row>
    <row r="2569" spans="1:24">
      <c r="A2569" t="s">
        <v>2819</v>
      </c>
      <c r="B2569" t="s">
        <v>2848</v>
      </c>
      <c r="C2569" t="s">
        <v>2237</v>
      </c>
      <c r="D2569" t="s">
        <v>3002</v>
      </c>
      <c r="E2569" t="s">
        <v>2546</v>
      </c>
      <c r="F2569" t="s">
        <v>3230</v>
      </c>
      <c r="G2569" t="s">
        <v>3238</v>
      </c>
      <c r="H2569">
        <v>55867</v>
      </c>
      <c r="I2569" t="s">
        <v>3255</v>
      </c>
      <c r="J2569" s="1">
        <v>44169</v>
      </c>
      <c r="K2569" s="1">
        <v>44169</v>
      </c>
      <c r="L2569">
        <v>42041992440000</v>
      </c>
      <c r="M2569" t="s">
        <v>3863</v>
      </c>
      <c r="N2569" s="1">
        <v>44196</v>
      </c>
      <c r="O2569" t="str">
        <f t="shared" si="83"/>
        <v>정상</v>
      </c>
      <c r="P2569" t="str">
        <f t="shared" si="84"/>
        <v>엠피의정부</v>
      </c>
      <c r="Q2569" t="s">
        <v>1954</v>
      </c>
      <c r="R2569"/>
      <c r="S2569"/>
      <c r="T2569"/>
      <c r="U2569"/>
      <c r="V2569"/>
      <c r="W2569" t="s">
        <v>1958</v>
      </c>
      <c r="X2569"/>
    </row>
    <row r="2570" spans="1:24">
      <c r="A2570" t="s">
        <v>2812</v>
      </c>
      <c r="B2570" t="s">
        <v>2847</v>
      </c>
      <c r="C2570"/>
      <c r="D2570" t="s">
        <v>3113</v>
      </c>
      <c r="E2570" t="s">
        <v>2619</v>
      </c>
      <c r="F2570" t="s">
        <v>3230</v>
      </c>
      <c r="G2570" t="s">
        <v>3238</v>
      </c>
      <c r="H2570">
        <v>63920</v>
      </c>
      <c r="I2570" t="s">
        <v>3255</v>
      </c>
      <c r="J2570" s="1">
        <v>44169</v>
      </c>
      <c r="K2570" s="1">
        <v>44169</v>
      </c>
      <c r="L2570">
        <v>42045513160000</v>
      </c>
      <c r="M2570" t="s">
        <v>3865</v>
      </c>
      <c r="N2570" s="1">
        <v>44196</v>
      </c>
      <c r="O2570" t="str">
        <f t="shared" si="83"/>
        <v>정상</v>
      </c>
      <c r="P2570" t="str">
        <f t="shared" si="84"/>
        <v>엠피상동</v>
      </c>
      <c r="Q2570" t="s">
        <v>1954</v>
      </c>
      <c r="R2570"/>
      <c r="S2570"/>
      <c r="T2570"/>
      <c r="U2570"/>
      <c r="V2570"/>
      <c r="W2570" t="s">
        <v>3870</v>
      </c>
      <c r="X2570" s="1">
        <v>47821</v>
      </c>
    </row>
    <row r="2571" spans="1:24">
      <c r="A2571" t="s">
        <v>2819</v>
      </c>
      <c r="B2571" t="s">
        <v>2848</v>
      </c>
      <c r="C2571" t="s">
        <v>2237</v>
      </c>
      <c r="D2571" t="s">
        <v>2999</v>
      </c>
      <c r="E2571" t="s">
        <v>2629</v>
      </c>
      <c r="F2571" t="s">
        <v>3233</v>
      </c>
      <c r="G2571" t="s">
        <v>3238</v>
      </c>
      <c r="H2571">
        <v>17610</v>
      </c>
      <c r="I2571" t="s">
        <v>3255</v>
      </c>
      <c r="J2571" s="1">
        <v>44169</v>
      </c>
      <c r="K2571" s="1">
        <v>44169</v>
      </c>
      <c r="L2571">
        <v>42045506630000</v>
      </c>
      <c r="M2571" t="s">
        <v>3863</v>
      </c>
      <c r="N2571" s="1">
        <v>44196</v>
      </c>
      <c r="O2571" t="str">
        <f t="shared" si="83"/>
        <v>정상</v>
      </c>
      <c r="P2571" t="str">
        <f t="shared" si="84"/>
        <v>엠피의정부</v>
      </c>
      <c r="Q2571" t="s">
        <v>1954</v>
      </c>
      <c r="R2571"/>
      <c r="S2571"/>
      <c r="T2571"/>
      <c r="U2571"/>
      <c r="V2571"/>
      <c r="W2571" t="s">
        <v>1958</v>
      </c>
      <c r="X2571" s="1">
        <v>47821</v>
      </c>
    </row>
    <row r="2572" spans="1:24">
      <c r="A2572" t="s">
        <v>2812</v>
      </c>
      <c r="B2572" t="s">
        <v>2847</v>
      </c>
      <c r="C2572"/>
      <c r="D2572" t="s">
        <v>3093</v>
      </c>
      <c r="E2572" t="s">
        <v>2617</v>
      </c>
      <c r="F2572" t="s">
        <v>3231</v>
      </c>
      <c r="G2572" t="s">
        <v>3238</v>
      </c>
      <c r="H2572">
        <v>22885</v>
      </c>
      <c r="I2572" t="s">
        <v>3255</v>
      </c>
      <c r="J2572" s="1">
        <v>44169</v>
      </c>
      <c r="K2572" s="1">
        <v>44169</v>
      </c>
      <c r="L2572">
        <v>42045509720000</v>
      </c>
      <c r="M2572" t="s">
        <v>3863</v>
      </c>
      <c r="N2572" s="1">
        <v>44196</v>
      </c>
      <c r="O2572" t="str">
        <f t="shared" si="83"/>
        <v>정상</v>
      </c>
      <c r="P2572" t="str">
        <f t="shared" si="84"/>
        <v>엠피상동</v>
      </c>
      <c r="Q2572" t="s">
        <v>1954</v>
      </c>
      <c r="R2572"/>
      <c r="S2572"/>
      <c r="T2572"/>
      <c r="U2572"/>
      <c r="V2572"/>
      <c r="W2572" t="s">
        <v>1958</v>
      </c>
      <c r="X2572" s="1">
        <v>47821</v>
      </c>
    </row>
    <row r="2573" spans="1:24">
      <c r="A2573" t="s">
        <v>2812</v>
      </c>
      <c r="B2573" t="s">
        <v>2847</v>
      </c>
      <c r="C2573"/>
      <c r="D2573" t="s">
        <v>3093</v>
      </c>
      <c r="E2573" t="s">
        <v>3221</v>
      </c>
      <c r="F2573" t="s">
        <v>3235</v>
      </c>
      <c r="G2573" t="s">
        <v>3238</v>
      </c>
      <c r="H2573">
        <v>19833</v>
      </c>
      <c r="I2573" t="s">
        <v>3255</v>
      </c>
      <c r="J2573" s="1">
        <v>44169</v>
      </c>
      <c r="K2573" s="1">
        <v>44169</v>
      </c>
      <c r="L2573">
        <v>42045508380000</v>
      </c>
      <c r="M2573" t="s">
        <v>3863</v>
      </c>
      <c r="N2573" s="1">
        <v>44196</v>
      </c>
      <c r="O2573" t="str">
        <f t="shared" si="83"/>
        <v>정상</v>
      </c>
      <c r="P2573" t="str">
        <f t="shared" si="84"/>
        <v>엠피상동</v>
      </c>
      <c r="Q2573" t="s">
        <v>1954</v>
      </c>
      <c r="R2573"/>
      <c r="S2573"/>
      <c r="T2573"/>
      <c r="U2573"/>
      <c r="V2573"/>
      <c r="W2573" t="s">
        <v>1958</v>
      </c>
      <c r="X2573" s="1">
        <v>47821</v>
      </c>
    </row>
    <row r="2574" spans="1:24">
      <c r="A2574" t="s">
        <v>2830</v>
      </c>
      <c r="B2574" t="s">
        <v>2847</v>
      </c>
      <c r="C2574" t="s">
        <v>2353</v>
      </c>
      <c r="D2574" t="s">
        <v>2044</v>
      </c>
      <c r="E2574" t="s">
        <v>3221</v>
      </c>
      <c r="F2574" t="s">
        <v>3233</v>
      </c>
      <c r="G2574" t="s">
        <v>3238</v>
      </c>
      <c r="H2574">
        <v>30333</v>
      </c>
      <c r="I2574" t="s">
        <v>3255</v>
      </c>
      <c r="J2574" s="1">
        <v>44169</v>
      </c>
      <c r="K2574" s="1">
        <v>44169</v>
      </c>
      <c r="L2574">
        <v>42045510750000</v>
      </c>
      <c r="M2574" t="s">
        <v>3865</v>
      </c>
      <c r="N2574" s="1">
        <v>44196</v>
      </c>
      <c r="O2574" t="str">
        <f t="shared" si="83"/>
        <v>정상</v>
      </c>
      <c r="P2574" t="str">
        <f t="shared" si="84"/>
        <v>엠피상동</v>
      </c>
      <c r="Q2574" t="s">
        <v>1954</v>
      </c>
      <c r="R2574"/>
      <c r="S2574"/>
      <c r="T2574"/>
      <c r="U2574"/>
      <c r="V2574"/>
      <c r="W2574" t="s">
        <v>3870</v>
      </c>
      <c r="X2574" s="1">
        <v>47821</v>
      </c>
    </row>
    <row r="2575" spans="1:24">
      <c r="A2575" t="s">
        <v>2812</v>
      </c>
      <c r="B2575" t="s">
        <v>2847</v>
      </c>
      <c r="C2575" t="s">
        <v>2353</v>
      </c>
      <c r="D2575" t="s">
        <v>2034</v>
      </c>
      <c r="E2575" t="s">
        <v>3221</v>
      </c>
      <c r="F2575" t="s">
        <v>3235</v>
      </c>
      <c r="G2575" t="s">
        <v>3238</v>
      </c>
      <c r="H2575">
        <v>73607</v>
      </c>
      <c r="I2575" t="s">
        <v>3255</v>
      </c>
      <c r="J2575" s="1">
        <v>44169</v>
      </c>
      <c r="K2575" s="1">
        <v>44169</v>
      </c>
      <c r="L2575">
        <v>42045507340000</v>
      </c>
      <c r="M2575" t="s">
        <v>3863</v>
      </c>
      <c r="N2575" s="1">
        <v>44196</v>
      </c>
      <c r="O2575" t="str">
        <f t="shared" si="83"/>
        <v>정상</v>
      </c>
      <c r="P2575" t="str">
        <f t="shared" si="84"/>
        <v>엠피상동</v>
      </c>
      <c r="Q2575" t="s">
        <v>1954</v>
      </c>
      <c r="R2575"/>
      <c r="S2575"/>
      <c r="T2575"/>
      <c r="U2575"/>
      <c r="V2575"/>
      <c r="W2575" t="s">
        <v>3870</v>
      </c>
      <c r="X2575" s="1">
        <v>47821</v>
      </c>
    </row>
    <row r="2576" spans="1:24">
      <c r="A2576" t="s">
        <v>2812</v>
      </c>
      <c r="B2576" t="s">
        <v>2847</v>
      </c>
      <c r="C2576" t="s">
        <v>2929</v>
      </c>
      <c r="D2576" t="s">
        <v>3114</v>
      </c>
      <c r="E2576" t="s">
        <v>2619</v>
      </c>
      <c r="F2576" t="s">
        <v>3234</v>
      </c>
      <c r="G2576" t="s">
        <v>3238</v>
      </c>
      <c r="H2576">
        <v>36560</v>
      </c>
      <c r="I2576" t="s">
        <v>3255</v>
      </c>
      <c r="J2576" s="1">
        <v>44169</v>
      </c>
      <c r="K2576" s="1">
        <v>44169</v>
      </c>
      <c r="L2576">
        <v>42045511110000</v>
      </c>
      <c r="M2576" t="s">
        <v>3863</v>
      </c>
      <c r="N2576" s="1">
        <v>44196</v>
      </c>
      <c r="O2576" t="str">
        <f t="shared" si="83"/>
        <v>정상</v>
      </c>
      <c r="P2576" t="str">
        <f t="shared" si="84"/>
        <v>엠피상동</v>
      </c>
      <c r="Q2576" t="s">
        <v>1954</v>
      </c>
      <c r="R2576"/>
      <c r="S2576"/>
      <c r="T2576"/>
      <c r="U2576"/>
      <c r="V2576"/>
      <c r="W2576" t="s">
        <v>1958</v>
      </c>
      <c r="X2576" s="1">
        <v>47821</v>
      </c>
    </row>
    <row r="2577" spans="1:24">
      <c r="A2577" t="s">
        <v>2812</v>
      </c>
      <c r="B2577" t="s">
        <v>2847</v>
      </c>
      <c r="C2577" t="s">
        <v>2353</v>
      </c>
      <c r="D2577" t="s">
        <v>3114</v>
      </c>
      <c r="E2577" t="s">
        <v>3222</v>
      </c>
      <c r="F2577" t="s">
        <v>3237</v>
      </c>
      <c r="G2577" t="s">
        <v>3238</v>
      </c>
      <c r="H2577">
        <v>67435</v>
      </c>
      <c r="I2577" t="s">
        <v>3255</v>
      </c>
      <c r="J2577" s="1">
        <v>44169</v>
      </c>
      <c r="K2577" s="1">
        <v>44169</v>
      </c>
      <c r="L2577">
        <v>42045511680000</v>
      </c>
      <c r="M2577" t="s">
        <v>3863</v>
      </c>
      <c r="N2577" s="1">
        <v>44196</v>
      </c>
      <c r="O2577" t="str">
        <f t="shared" si="83"/>
        <v>정상</v>
      </c>
      <c r="P2577" t="str">
        <f t="shared" si="84"/>
        <v>엠피상동</v>
      </c>
      <c r="Q2577" t="s">
        <v>1954</v>
      </c>
      <c r="R2577"/>
      <c r="S2577"/>
      <c r="T2577"/>
      <c r="U2577"/>
      <c r="V2577"/>
      <c r="W2577" t="s">
        <v>3870</v>
      </c>
      <c r="X2577" s="1">
        <v>47821</v>
      </c>
    </row>
    <row r="2578" spans="1:24">
      <c r="A2578" t="s">
        <v>2812</v>
      </c>
      <c r="B2578" t="s">
        <v>2847</v>
      </c>
      <c r="C2578" t="s">
        <v>2353</v>
      </c>
      <c r="D2578" t="s">
        <v>2258</v>
      </c>
      <c r="E2578" t="s">
        <v>2497</v>
      </c>
      <c r="F2578" t="s">
        <v>3231</v>
      </c>
      <c r="G2578" t="s">
        <v>3238</v>
      </c>
      <c r="H2578">
        <v>79000</v>
      </c>
      <c r="I2578" t="s">
        <v>3255</v>
      </c>
      <c r="J2578" s="1">
        <v>44169</v>
      </c>
      <c r="K2578" s="1">
        <v>44169</v>
      </c>
      <c r="L2578">
        <v>20206521104</v>
      </c>
      <c r="M2578" t="s">
        <v>3863</v>
      </c>
      <c r="N2578" s="1">
        <v>44196</v>
      </c>
      <c r="O2578" t="str">
        <f t="shared" si="83"/>
        <v>정상</v>
      </c>
      <c r="P2578" t="str">
        <f t="shared" si="84"/>
        <v>엠피상동</v>
      </c>
      <c r="Q2578" t="s">
        <v>1954</v>
      </c>
      <c r="R2578"/>
      <c r="S2578"/>
      <c r="T2578"/>
      <c r="U2578"/>
      <c r="V2578"/>
      <c r="W2578" t="s">
        <v>1958</v>
      </c>
      <c r="X2578"/>
    </row>
    <row r="2579" spans="1:24">
      <c r="A2579" t="s">
        <v>2316</v>
      </c>
      <c r="B2579"/>
      <c r="C2579"/>
      <c r="D2579" t="s">
        <v>3000</v>
      </c>
      <c r="E2579" t="s">
        <v>2607</v>
      </c>
      <c r="F2579" t="s">
        <v>3231</v>
      </c>
      <c r="G2579" t="s">
        <v>3246</v>
      </c>
      <c r="H2579">
        <v>24983</v>
      </c>
      <c r="I2579" t="s">
        <v>3255</v>
      </c>
      <c r="J2579" s="1">
        <v>44169</v>
      </c>
      <c r="K2579" s="1">
        <v>44169</v>
      </c>
      <c r="L2579">
        <v>20206535026</v>
      </c>
      <c r="M2579" t="s">
        <v>3863</v>
      </c>
      <c r="N2579" s="1">
        <v>44196</v>
      </c>
      <c r="O2579" t="str">
        <f t="shared" si="83"/>
        <v>정상</v>
      </c>
      <c r="P2579" t="str">
        <f t="shared" si="84"/>
        <v>엠피조은</v>
      </c>
      <c r="Q2579" t="s">
        <v>1954</v>
      </c>
      <c r="R2579"/>
      <c r="S2579"/>
      <c r="T2579"/>
      <c r="U2579"/>
      <c r="V2579"/>
      <c r="W2579" t="s">
        <v>1958</v>
      </c>
      <c r="X2579"/>
    </row>
    <row r="2580" spans="1:24">
      <c r="A2580" t="s">
        <v>2811</v>
      </c>
      <c r="B2580" t="s">
        <v>2845</v>
      </c>
      <c r="C2580" t="s">
        <v>2901</v>
      </c>
      <c r="D2580" t="s">
        <v>2086</v>
      </c>
      <c r="E2580" t="s">
        <v>3136</v>
      </c>
      <c r="F2580" t="s">
        <v>2177</v>
      </c>
      <c r="G2580" t="s">
        <v>3238</v>
      </c>
      <c r="H2580">
        <v>50000</v>
      </c>
      <c r="I2580" t="s">
        <v>3255</v>
      </c>
      <c r="J2580" s="1">
        <v>44169</v>
      </c>
      <c r="K2580" s="1">
        <v>44169</v>
      </c>
      <c r="L2580">
        <v>20206520216</v>
      </c>
      <c r="M2580" t="s">
        <v>3863</v>
      </c>
      <c r="N2580" s="1">
        <v>44196</v>
      </c>
      <c r="O2580" t="str">
        <f t="shared" si="83"/>
        <v>정상</v>
      </c>
      <c r="P2580" t="str">
        <f t="shared" si="84"/>
        <v>엠피피스토스</v>
      </c>
      <c r="Q2580" t="s">
        <v>1954</v>
      </c>
      <c r="R2580"/>
      <c r="S2580"/>
      <c r="T2580"/>
      <c r="U2580"/>
      <c r="V2580"/>
      <c r="W2580" t="s">
        <v>3870</v>
      </c>
      <c r="X2580"/>
    </row>
    <row r="2581" spans="1:24">
      <c r="A2581" t="s">
        <v>995</v>
      </c>
      <c r="B2581" t="s">
        <v>2845</v>
      </c>
      <c r="C2581" t="s">
        <v>2887</v>
      </c>
      <c r="D2581" t="s">
        <v>2128</v>
      </c>
      <c r="E2581" t="s">
        <v>3159</v>
      </c>
      <c r="F2581" t="s">
        <v>3234</v>
      </c>
      <c r="G2581" t="s">
        <v>3238</v>
      </c>
      <c r="H2581">
        <v>200000</v>
      </c>
      <c r="I2581" t="s">
        <v>3255</v>
      </c>
      <c r="J2581" s="1">
        <v>44169</v>
      </c>
      <c r="K2581" s="1">
        <v>44169</v>
      </c>
      <c r="L2581">
        <v>20206527739</v>
      </c>
      <c r="M2581" t="s">
        <v>3863</v>
      </c>
      <c r="N2581" s="1">
        <v>44196</v>
      </c>
      <c r="O2581" t="str">
        <f t="shared" si="83"/>
        <v>정상</v>
      </c>
      <c r="P2581" t="str">
        <f t="shared" si="84"/>
        <v>엠피피스토스</v>
      </c>
      <c r="Q2581" t="s">
        <v>1954</v>
      </c>
      <c r="R2581"/>
      <c r="S2581"/>
      <c r="T2581"/>
      <c r="U2581"/>
      <c r="V2581"/>
      <c r="W2581" t="s">
        <v>1958</v>
      </c>
      <c r="X2581"/>
    </row>
    <row r="2582" spans="1:24">
      <c r="A2582" t="s">
        <v>2842</v>
      </c>
      <c r="B2582" t="s">
        <v>2882</v>
      </c>
      <c r="C2582" t="s">
        <v>2925</v>
      </c>
      <c r="D2582" t="s">
        <v>3014</v>
      </c>
      <c r="E2582" t="s">
        <v>2607</v>
      </c>
      <c r="F2582" t="s">
        <v>3231</v>
      </c>
      <c r="G2582" t="s">
        <v>3238</v>
      </c>
      <c r="H2582">
        <v>100330</v>
      </c>
      <c r="I2582" t="s">
        <v>3255</v>
      </c>
      <c r="J2582" s="1">
        <v>44169</v>
      </c>
      <c r="K2582" s="1">
        <v>44169</v>
      </c>
      <c r="L2582">
        <v>20206537266</v>
      </c>
      <c r="M2582" t="s">
        <v>3863</v>
      </c>
      <c r="N2582" s="1">
        <v>44196</v>
      </c>
      <c r="O2582" t="str">
        <f t="shared" si="83"/>
        <v>정상</v>
      </c>
      <c r="P2582" t="str">
        <f t="shared" si="84"/>
        <v>엠피아이리치</v>
      </c>
      <c r="Q2582" t="s">
        <v>1954</v>
      </c>
      <c r="R2582"/>
      <c r="S2582"/>
      <c r="T2582"/>
      <c r="U2582"/>
      <c r="V2582"/>
      <c r="W2582" t="s">
        <v>1958</v>
      </c>
      <c r="X2582"/>
    </row>
    <row r="2583" spans="1:24">
      <c r="A2583" t="s">
        <v>2811</v>
      </c>
      <c r="B2583" t="s">
        <v>2845</v>
      </c>
      <c r="C2583" t="s">
        <v>2341</v>
      </c>
      <c r="D2583" t="s">
        <v>3115</v>
      </c>
      <c r="E2583" t="s">
        <v>2529</v>
      </c>
      <c r="F2583" t="s">
        <v>3234</v>
      </c>
      <c r="G2583" t="s">
        <v>3238</v>
      </c>
      <c r="H2583">
        <v>100031</v>
      </c>
      <c r="I2583" t="s">
        <v>3255</v>
      </c>
      <c r="J2583" s="1">
        <v>44169</v>
      </c>
      <c r="K2583" s="1">
        <v>44169</v>
      </c>
      <c r="L2583">
        <v>20206526910</v>
      </c>
      <c r="M2583" t="s">
        <v>3865</v>
      </c>
      <c r="N2583" s="1">
        <v>44196</v>
      </c>
      <c r="O2583" t="str">
        <f t="shared" si="83"/>
        <v>정상</v>
      </c>
      <c r="P2583" t="str">
        <f t="shared" si="84"/>
        <v>엠피피스토스</v>
      </c>
      <c r="Q2583" t="s">
        <v>1954</v>
      </c>
      <c r="R2583"/>
      <c r="S2583"/>
      <c r="T2583"/>
      <c r="U2583"/>
      <c r="V2583"/>
      <c r="W2583" t="s">
        <v>1958</v>
      </c>
      <c r="X2583"/>
    </row>
    <row r="2584" spans="1:24">
      <c r="A2584" t="s">
        <v>2809</v>
      </c>
      <c r="B2584" t="s">
        <v>2845</v>
      </c>
      <c r="C2584" t="s">
        <v>2341</v>
      </c>
      <c r="D2584" t="s">
        <v>2121</v>
      </c>
      <c r="E2584" t="s">
        <v>3136</v>
      </c>
      <c r="F2584" t="s">
        <v>3236</v>
      </c>
      <c r="G2584" t="s">
        <v>3239</v>
      </c>
      <c r="H2584">
        <v>6078</v>
      </c>
      <c r="I2584" t="s">
        <v>3255</v>
      </c>
      <c r="J2584" s="1">
        <v>44169</v>
      </c>
      <c r="K2584" s="1">
        <v>44169</v>
      </c>
      <c r="L2584">
        <v>20206527042</v>
      </c>
      <c r="M2584" t="s">
        <v>3865</v>
      </c>
      <c r="N2584" s="1">
        <v>44196</v>
      </c>
      <c r="O2584" t="str">
        <f t="shared" si="83"/>
        <v>정상</v>
      </c>
      <c r="P2584" t="str">
        <f t="shared" si="84"/>
        <v>엠피피스토스</v>
      </c>
      <c r="Q2584" t="s">
        <v>1954</v>
      </c>
      <c r="R2584"/>
      <c r="S2584"/>
      <c r="T2584"/>
      <c r="U2584"/>
      <c r="V2584"/>
      <c r="W2584" t="s">
        <v>1958</v>
      </c>
      <c r="X2584"/>
    </row>
    <row r="2585" spans="1:24">
      <c r="A2585" t="s">
        <v>2812</v>
      </c>
      <c r="B2585" t="s">
        <v>2847</v>
      </c>
      <c r="C2585" t="s">
        <v>2353</v>
      </c>
      <c r="D2585" t="s">
        <v>3090</v>
      </c>
      <c r="E2585" t="s">
        <v>2163</v>
      </c>
      <c r="F2585" t="s">
        <v>3232</v>
      </c>
      <c r="G2585" t="s">
        <v>3238</v>
      </c>
      <c r="H2585">
        <v>30000</v>
      </c>
      <c r="I2585" t="s">
        <v>3255</v>
      </c>
      <c r="J2585" s="1">
        <v>44169</v>
      </c>
      <c r="K2585" s="1">
        <v>44169</v>
      </c>
      <c r="L2585">
        <v>20206518154</v>
      </c>
      <c r="M2585" t="s">
        <v>3864</v>
      </c>
      <c r="N2585" s="1">
        <v>44196</v>
      </c>
      <c r="O2585" t="str">
        <f t="shared" si="83"/>
        <v>정상</v>
      </c>
      <c r="P2585" t="str">
        <f t="shared" si="84"/>
        <v>엠피상동</v>
      </c>
      <c r="Q2585" t="s">
        <v>1954</v>
      </c>
      <c r="R2585"/>
      <c r="S2585"/>
      <c r="T2585"/>
      <c r="U2585"/>
      <c r="V2585"/>
      <c r="W2585" t="s">
        <v>1958</v>
      </c>
      <c r="X2585"/>
    </row>
    <row r="2586" spans="1:24">
      <c r="A2586" t="s">
        <v>2825</v>
      </c>
      <c r="B2586" t="s">
        <v>2877</v>
      </c>
      <c r="C2586" t="s">
        <v>2239</v>
      </c>
      <c r="D2586" t="s">
        <v>3116</v>
      </c>
      <c r="E2586" t="s">
        <v>3137</v>
      </c>
      <c r="F2586" t="s">
        <v>3233</v>
      </c>
      <c r="G2586" t="s">
        <v>3243</v>
      </c>
      <c r="H2586">
        <v>20000</v>
      </c>
      <c r="I2586" t="s">
        <v>3255</v>
      </c>
      <c r="J2586" s="1">
        <v>44169</v>
      </c>
      <c r="K2586" s="1">
        <v>44169</v>
      </c>
      <c r="L2586">
        <v>20206529217</v>
      </c>
      <c r="M2586" t="s">
        <v>3865</v>
      </c>
      <c r="N2586" s="1">
        <v>44196</v>
      </c>
      <c r="O2586" t="str">
        <f t="shared" si="83"/>
        <v>정상</v>
      </c>
      <c r="P2586" t="str">
        <f t="shared" si="84"/>
        <v>엠피가온</v>
      </c>
      <c r="Q2586" t="s">
        <v>1954</v>
      </c>
      <c r="R2586"/>
      <c r="S2586"/>
      <c r="T2586"/>
      <c r="U2586"/>
      <c r="V2586"/>
      <c r="W2586" t="s">
        <v>1958</v>
      </c>
      <c r="X2586"/>
    </row>
    <row r="2587" spans="1:24">
      <c r="A2587" t="s">
        <v>2821</v>
      </c>
      <c r="B2587" t="s">
        <v>2860</v>
      </c>
      <c r="C2587" t="s">
        <v>2919</v>
      </c>
      <c r="D2587" t="s">
        <v>2433</v>
      </c>
      <c r="E2587" t="s">
        <v>2497</v>
      </c>
      <c r="F2587" t="s">
        <v>3231</v>
      </c>
      <c r="G2587" t="s">
        <v>3238</v>
      </c>
      <c r="H2587">
        <v>17500</v>
      </c>
      <c r="I2587" t="s">
        <v>3255</v>
      </c>
      <c r="J2587" s="1">
        <v>44169</v>
      </c>
      <c r="K2587" s="1">
        <v>44169</v>
      </c>
      <c r="L2587">
        <v>20206530288</v>
      </c>
      <c r="M2587" t="s">
        <v>3863</v>
      </c>
      <c r="N2587" s="1">
        <v>44196</v>
      </c>
      <c r="O2587" t="str">
        <f t="shared" si="83"/>
        <v>정상</v>
      </c>
      <c r="P2587" t="str">
        <f t="shared" si="84"/>
        <v>엠피가온</v>
      </c>
      <c r="Q2587" t="s">
        <v>1954</v>
      </c>
      <c r="R2587"/>
      <c r="S2587"/>
      <c r="T2587"/>
      <c r="U2587"/>
      <c r="V2587"/>
      <c r="W2587" t="s">
        <v>3870</v>
      </c>
      <c r="X2587"/>
    </row>
    <row r="2588" spans="1:24">
      <c r="A2588" t="s">
        <v>2813</v>
      </c>
      <c r="B2588" t="s">
        <v>2846</v>
      </c>
      <c r="C2588" t="s">
        <v>2888</v>
      </c>
      <c r="D2588" t="s">
        <v>2004</v>
      </c>
      <c r="E2588" t="s">
        <v>3138</v>
      </c>
      <c r="F2588" t="s">
        <v>3230</v>
      </c>
      <c r="G2588" t="s">
        <v>3238</v>
      </c>
      <c r="H2588">
        <v>31480</v>
      </c>
      <c r="I2588" t="s">
        <v>3255</v>
      </c>
      <c r="J2588" s="1">
        <v>44169</v>
      </c>
      <c r="K2588" s="1">
        <v>44169</v>
      </c>
      <c r="L2588">
        <v>20206538353</v>
      </c>
      <c r="M2588" t="s">
        <v>3863</v>
      </c>
      <c r="N2588" s="1">
        <v>44196</v>
      </c>
      <c r="O2588" t="str">
        <f t="shared" si="83"/>
        <v>정상</v>
      </c>
      <c r="P2588" t="str">
        <f t="shared" si="84"/>
        <v>엠피송내</v>
      </c>
      <c r="Q2588" t="s">
        <v>1954</v>
      </c>
      <c r="R2588"/>
      <c r="S2588"/>
      <c r="T2588"/>
      <c r="U2588"/>
      <c r="V2588"/>
      <c r="W2588" t="s">
        <v>3870</v>
      </c>
      <c r="X2588"/>
    </row>
    <row r="2589" spans="1:24">
      <c r="A2589" t="s">
        <v>2810</v>
      </c>
      <c r="B2589" t="s">
        <v>2846</v>
      </c>
      <c r="C2589" t="s">
        <v>2364</v>
      </c>
      <c r="D2589" t="s">
        <v>2971</v>
      </c>
      <c r="E2589" t="s">
        <v>2529</v>
      </c>
      <c r="F2589" t="s">
        <v>3234</v>
      </c>
      <c r="G2589" t="s">
        <v>3238</v>
      </c>
      <c r="H2589">
        <v>168723</v>
      </c>
      <c r="I2589" t="s">
        <v>3256</v>
      </c>
      <c r="J2589" s="1">
        <v>44169</v>
      </c>
      <c r="K2589" s="1">
        <v>44173</v>
      </c>
      <c r="L2589">
        <v>20206532418</v>
      </c>
      <c r="M2589" t="s">
        <v>3863</v>
      </c>
      <c r="N2589" s="1">
        <v>44196</v>
      </c>
      <c r="O2589" t="str">
        <f t="shared" si="83"/>
        <v>철회</v>
      </c>
      <c r="P2589" t="str">
        <f t="shared" si="84"/>
        <v>엠피송내</v>
      </c>
      <c r="Q2589" t="s">
        <v>1954</v>
      </c>
      <c r="R2589"/>
      <c r="S2589"/>
      <c r="T2589"/>
      <c r="U2589"/>
      <c r="V2589"/>
      <c r="W2589" t="s">
        <v>1958</v>
      </c>
      <c r="X2589"/>
    </row>
    <row r="2590" spans="1:24">
      <c r="A2590" t="s">
        <v>2813</v>
      </c>
      <c r="B2590" t="s">
        <v>2846</v>
      </c>
      <c r="C2590" t="s">
        <v>2895</v>
      </c>
      <c r="D2590" t="s">
        <v>2971</v>
      </c>
      <c r="E2590" t="s">
        <v>2573</v>
      </c>
      <c r="F2590" t="s">
        <v>3231</v>
      </c>
      <c r="G2590" t="s">
        <v>3238</v>
      </c>
      <c r="H2590">
        <v>10000</v>
      </c>
      <c r="I2590" t="s">
        <v>3256</v>
      </c>
      <c r="J2590" s="1">
        <v>44169</v>
      </c>
      <c r="K2590" s="1">
        <v>44180</v>
      </c>
      <c r="L2590">
        <v>20206528612</v>
      </c>
      <c r="M2590" t="s">
        <v>3863</v>
      </c>
      <c r="N2590" s="1">
        <v>44196</v>
      </c>
      <c r="O2590" t="str">
        <f t="shared" si="83"/>
        <v>철회</v>
      </c>
      <c r="P2590" t="str">
        <f t="shared" si="84"/>
        <v>엠피송내</v>
      </c>
      <c r="Q2590" t="s">
        <v>1954</v>
      </c>
      <c r="R2590"/>
      <c r="S2590"/>
      <c r="T2590"/>
      <c r="U2590"/>
      <c r="V2590"/>
      <c r="W2590" t="s">
        <v>1958</v>
      </c>
      <c r="X2590"/>
    </row>
    <row r="2591" spans="1:24">
      <c r="A2591" t="s">
        <v>2813</v>
      </c>
      <c r="B2591" t="s">
        <v>2846</v>
      </c>
      <c r="C2591" t="s">
        <v>2895</v>
      </c>
      <c r="D2591" t="s">
        <v>2113</v>
      </c>
      <c r="E2591" t="s">
        <v>3139</v>
      </c>
      <c r="F2591" t="s">
        <v>3237</v>
      </c>
      <c r="G2591" t="s">
        <v>3238</v>
      </c>
      <c r="H2591">
        <v>10000</v>
      </c>
      <c r="I2591" t="s">
        <v>3255</v>
      </c>
      <c r="J2591" s="1">
        <v>44169</v>
      </c>
      <c r="K2591" s="1">
        <v>44169</v>
      </c>
      <c r="L2591">
        <v>20206539507</v>
      </c>
      <c r="M2591" t="s">
        <v>3863</v>
      </c>
      <c r="N2591" s="1">
        <v>44196</v>
      </c>
      <c r="O2591" t="str">
        <f t="shared" si="83"/>
        <v>정상</v>
      </c>
      <c r="P2591" t="str">
        <f t="shared" si="84"/>
        <v>엠피송내</v>
      </c>
      <c r="Q2591" t="s">
        <v>1954</v>
      </c>
      <c r="R2591"/>
      <c r="S2591"/>
      <c r="T2591"/>
      <c r="U2591"/>
      <c r="V2591"/>
      <c r="W2591" t="s">
        <v>1958</v>
      </c>
      <c r="X2591"/>
    </row>
    <row r="2592" spans="1:24">
      <c r="A2592" t="s">
        <v>2813</v>
      </c>
      <c r="B2592"/>
      <c r="C2592"/>
      <c r="D2592" t="s">
        <v>2000</v>
      </c>
      <c r="E2592" t="s">
        <v>2529</v>
      </c>
      <c r="F2592" t="s">
        <v>3237</v>
      </c>
      <c r="G2592" t="s">
        <v>3238</v>
      </c>
      <c r="H2592">
        <v>100147</v>
      </c>
      <c r="I2592" t="s">
        <v>3255</v>
      </c>
      <c r="J2592" s="1">
        <v>44169</v>
      </c>
      <c r="K2592" s="1">
        <v>44169</v>
      </c>
      <c r="L2592">
        <v>20206540704</v>
      </c>
      <c r="M2592" t="s">
        <v>3863</v>
      </c>
      <c r="N2592" s="1">
        <v>44196</v>
      </c>
      <c r="O2592" t="str">
        <f t="shared" si="83"/>
        <v>정상</v>
      </c>
      <c r="P2592" t="str">
        <f t="shared" si="84"/>
        <v>엠피송내</v>
      </c>
      <c r="Q2592" t="s">
        <v>1954</v>
      </c>
      <c r="R2592"/>
      <c r="S2592"/>
      <c r="T2592"/>
      <c r="U2592"/>
      <c r="V2592"/>
      <c r="W2592" t="s">
        <v>1958</v>
      </c>
      <c r="X2592"/>
    </row>
    <row r="2593" spans="1:24">
      <c r="A2593" t="s">
        <v>2819</v>
      </c>
      <c r="B2593" t="s">
        <v>2848</v>
      </c>
      <c r="C2593" t="s">
        <v>2889</v>
      </c>
      <c r="D2593" t="s">
        <v>2095</v>
      </c>
      <c r="E2593" t="s">
        <v>3171</v>
      </c>
      <c r="F2593" t="s">
        <v>2177</v>
      </c>
      <c r="G2593" t="s">
        <v>3238</v>
      </c>
      <c r="H2593">
        <v>41000</v>
      </c>
      <c r="I2593" t="s">
        <v>3255</v>
      </c>
      <c r="J2593" s="1">
        <v>44169</v>
      </c>
      <c r="K2593" s="1">
        <v>44169</v>
      </c>
      <c r="L2593">
        <v>20206534258</v>
      </c>
      <c r="M2593" t="s">
        <v>3867</v>
      </c>
      <c r="N2593" s="1">
        <v>44196</v>
      </c>
      <c r="O2593" t="str">
        <f t="shared" si="83"/>
        <v>정상</v>
      </c>
      <c r="P2593" t="str">
        <f t="shared" si="84"/>
        <v>엠피의정부</v>
      </c>
      <c r="Q2593" t="s">
        <v>1954</v>
      </c>
      <c r="R2593"/>
      <c r="S2593"/>
      <c r="T2593"/>
      <c r="U2593"/>
      <c r="V2593"/>
      <c r="W2593" t="s">
        <v>3870</v>
      </c>
      <c r="X2593"/>
    </row>
    <row r="2594" spans="1:24">
      <c r="A2594" t="s">
        <v>2823</v>
      </c>
      <c r="B2594" t="s">
        <v>2871</v>
      </c>
      <c r="C2594" t="s">
        <v>2229</v>
      </c>
      <c r="D2594" t="s">
        <v>2986</v>
      </c>
      <c r="E2594" t="s">
        <v>3136</v>
      </c>
      <c r="F2594" t="s">
        <v>3235</v>
      </c>
      <c r="G2594" t="s">
        <v>3238</v>
      </c>
      <c r="H2594">
        <v>146000</v>
      </c>
      <c r="I2594" t="s">
        <v>3255</v>
      </c>
      <c r="J2594" s="1">
        <v>44169</v>
      </c>
      <c r="K2594" s="1">
        <v>44169</v>
      </c>
      <c r="L2594">
        <v>20206531513</v>
      </c>
      <c r="M2594" t="s">
        <v>3863</v>
      </c>
      <c r="N2594" s="1">
        <v>44196</v>
      </c>
      <c r="O2594" t="str">
        <f t="shared" si="83"/>
        <v>정상</v>
      </c>
      <c r="P2594" t="str">
        <f t="shared" si="84"/>
        <v>엠피조은</v>
      </c>
      <c r="Q2594" t="s">
        <v>1954</v>
      </c>
      <c r="R2594"/>
      <c r="S2594"/>
      <c r="T2594"/>
      <c r="U2594"/>
      <c r="V2594"/>
      <c r="W2594" t="s">
        <v>1958</v>
      </c>
      <c r="X2594"/>
    </row>
    <row r="2595" spans="1:24">
      <c r="A2595" t="s">
        <v>2823</v>
      </c>
      <c r="B2595" t="s">
        <v>2859</v>
      </c>
      <c r="C2595" t="s">
        <v>2903</v>
      </c>
      <c r="D2595" t="s">
        <v>2015</v>
      </c>
      <c r="E2595" t="s">
        <v>2529</v>
      </c>
      <c r="F2595" t="s">
        <v>3231</v>
      </c>
      <c r="G2595" t="s">
        <v>3238</v>
      </c>
      <c r="H2595">
        <v>131000</v>
      </c>
      <c r="I2595" t="s">
        <v>3255</v>
      </c>
      <c r="J2595" s="1">
        <v>44169</v>
      </c>
      <c r="K2595" s="1">
        <v>44169</v>
      </c>
      <c r="L2595">
        <v>20206527607</v>
      </c>
      <c r="M2595" t="s">
        <v>3863</v>
      </c>
      <c r="N2595" s="1">
        <v>44196</v>
      </c>
      <c r="O2595" t="str">
        <f t="shared" si="83"/>
        <v>정상</v>
      </c>
      <c r="P2595" t="str">
        <f t="shared" si="84"/>
        <v>엠피조은</v>
      </c>
      <c r="Q2595" t="s">
        <v>1954</v>
      </c>
      <c r="R2595"/>
      <c r="S2595"/>
      <c r="T2595"/>
      <c r="U2595"/>
      <c r="V2595"/>
      <c r="W2595" t="s">
        <v>1958</v>
      </c>
      <c r="X2595"/>
    </row>
    <row r="2596" spans="1:24">
      <c r="A2596" t="s">
        <v>2823</v>
      </c>
      <c r="B2596" t="s">
        <v>2859</v>
      </c>
      <c r="C2596" t="s">
        <v>2229</v>
      </c>
      <c r="D2596" t="s">
        <v>2015</v>
      </c>
      <c r="E2596" t="s">
        <v>2499</v>
      </c>
      <c r="F2596" t="s">
        <v>3235</v>
      </c>
      <c r="G2596" t="s">
        <v>3238</v>
      </c>
      <c r="H2596">
        <v>55000</v>
      </c>
      <c r="I2596" t="s">
        <v>3255</v>
      </c>
      <c r="J2596" s="1">
        <v>44169</v>
      </c>
      <c r="K2596" s="1">
        <v>44169</v>
      </c>
      <c r="L2596">
        <v>20206527620</v>
      </c>
      <c r="M2596" t="s">
        <v>3863</v>
      </c>
      <c r="N2596" s="1">
        <v>44196</v>
      </c>
      <c r="O2596" t="str">
        <f t="shared" si="83"/>
        <v>정상</v>
      </c>
      <c r="P2596" t="str">
        <f t="shared" si="84"/>
        <v>엠피조은</v>
      </c>
      <c r="Q2596" t="s">
        <v>1954</v>
      </c>
      <c r="R2596"/>
      <c r="S2596"/>
      <c r="T2596"/>
      <c r="U2596"/>
      <c r="V2596"/>
      <c r="W2596" t="s">
        <v>1958</v>
      </c>
      <c r="X2596"/>
    </row>
    <row r="2597" spans="1:24">
      <c r="A2597" t="s">
        <v>2844</v>
      </c>
      <c r="B2597" t="s">
        <v>2882</v>
      </c>
      <c r="C2597" t="s">
        <v>2959</v>
      </c>
      <c r="D2597" t="s">
        <v>3085</v>
      </c>
      <c r="E2597" t="s">
        <v>2597</v>
      </c>
      <c r="F2597" t="s">
        <v>3233</v>
      </c>
      <c r="G2597" t="s">
        <v>3238</v>
      </c>
      <c r="H2597">
        <v>34710</v>
      </c>
      <c r="I2597" t="s">
        <v>3255</v>
      </c>
      <c r="J2597" s="1">
        <v>44169</v>
      </c>
      <c r="K2597" s="1">
        <v>44169</v>
      </c>
      <c r="L2597" t="s">
        <v>3731</v>
      </c>
      <c r="M2597" t="s">
        <v>3865</v>
      </c>
      <c r="N2597" s="1">
        <v>44196</v>
      </c>
      <c r="O2597" t="str">
        <f t="shared" si="83"/>
        <v>정상</v>
      </c>
      <c r="P2597" t="str">
        <f t="shared" si="84"/>
        <v>엠피아이리치</v>
      </c>
      <c r="Q2597" t="s">
        <v>1954</v>
      </c>
      <c r="R2597"/>
      <c r="S2597"/>
      <c r="T2597"/>
      <c r="U2597"/>
      <c r="V2597"/>
      <c r="W2597" t="s">
        <v>3870</v>
      </c>
      <c r="X2597"/>
    </row>
    <row r="2598" spans="1:24">
      <c r="A2598" t="s">
        <v>2812</v>
      </c>
      <c r="B2598" t="s">
        <v>2847</v>
      </c>
      <c r="C2598" t="s">
        <v>2353</v>
      </c>
      <c r="D2598" t="s">
        <v>3004</v>
      </c>
      <c r="E2598" t="s">
        <v>3179</v>
      </c>
      <c r="F2598" t="s">
        <v>3234</v>
      </c>
      <c r="G2598" t="s">
        <v>3238</v>
      </c>
      <c r="H2598">
        <v>21970</v>
      </c>
      <c r="I2598" t="s">
        <v>3256</v>
      </c>
      <c r="J2598" s="1">
        <v>44169</v>
      </c>
      <c r="K2598" s="1">
        <v>44174</v>
      </c>
      <c r="L2598" t="s">
        <v>3732</v>
      </c>
      <c r="M2598" t="s">
        <v>3863</v>
      </c>
      <c r="N2598" s="1">
        <v>44196</v>
      </c>
      <c r="O2598" t="str">
        <f t="shared" si="83"/>
        <v>철회</v>
      </c>
      <c r="P2598" t="str">
        <f t="shared" si="84"/>
        <v>엠피상동</v>
      </c>
      <c r="Q2598" t="s">
        <v>1954</v>
      </c>
      <c r="R2598"/>
      <c r="S2598"/>
      <c r="T2598"/>
      <c r="U2598"/>
      <c r="V2598"/>
      <c r="W2598" t="s">
        <v>3870</v>
      </c>
      <c r="X2598"/>
    </row>
    <row r="2599" spans="1:24">
      <c r="A2599" t="s">
        <v>2812</v>
      </c>
      <c r="B2599" t="s">
        <v>2847</v>
      </c>
      <c r="C2599" t="s">
        <v>2897</v>
      </c>
      <c r="D2599" t="s">
        <v>1000</v>
      </c>
      <c r="E2599" t="s">
        <v>2532</v>
      </c>
      <c r="F2599" t="s">
        <v>2177</v>
      </c>
      <c r="G2599" t="s">
        <v>3238</v>
      </c>
      <c r="H2599">
        <v>24150</v>
      </c>
      <c r="I2599" t="s">
        <v>3255</v>
      </c>
      <c r="J2599" s="1">
        <v>44169</v>
      </c>
      <c r="K2599" s="1">
        <v>44169</v>
      </c>
      <c r="L2599" t="s">
        <v>3733</v>
      </c>
      <c r="M2599" t="s">
        <v>3863</v>
      </c>
      <c r="N2599" s="1">
        <v>44196</v>
      </c>
      <c r="O2599" t="str">
        <f t="shared" si="83"/>
        <v>정상</v>
      </c>
      <c r="P2599" t="str">
        <f t="shared" si="84"/>
        <v>엠피상동</v>
      </c>
      <c r="Q2599" t="s">
        <v>1954</v>
      </c>
      <c r="R2599"/>
      <c r="S2599"/>
      <c r="T2599"/>
      <c r="U2599"/>
      <c r="V2599"/>
      <c r="W2599" t="s">
        <v>1958</v>
      </c>
      <c r="X2599"/>
    </row>
    <row r="2600" spans="1:24">
      <c r="A2600" t="s">
        <v>2813</v>
      </c>
      <c r="B2600" t="s">
        <v>2846</v>
      </c>
      <c r="C2600" t="s">
        <v>2888</v>
      </c>
      <c r="D2600" t="s">
        <v>3117</v>
      </c>
      <c r="E2600" t="s">
        <v>2508</v>
      </c>
      <c r="F2600" t="s">
        <v>3230</v>
      </c>
      <c r="G2600" t="s">
        <v>3238</v>
      </c>
      <c r="H2600">
        <v>15820</v>
      </c>
      <c r="I2600" t="s">
        <v>3255</v>
      </c>
      <c r="J2600" s="1">
        <v>44169</v>
      </c>
      <c r="K2600" s="1">
        <v>44169</v>
      </c>
      <c r="L2600" t="s">
        <v>3734</v>
      </c>
      <c r="M2600" t="s">
        <v>3863</v>
      </c>
      <c r="N2600" s="1">
        <v>44196</v>
      </c>
      <c r="O2600" t="str">
        <f t="shared" si="83"/>
        <v>정상</v>
      </c>
      <c r="P2600" t="str">
        <f t="shared" si="84"/>
        <v>엠피송내</v>
      </c>
      <c r="Q2600" t="s">
        <v>1954</v>
      </c>
      <c r="R2600"/>
      <c r="S2600"/>
      <c r="T2600"/>
      <c r="U2600"/>
      <c r="V2600"/>
      <c r="W2600" t="s">
        <v>1958</v>
      </c>
      <c r="X2600"/>
    </row>
    <row r="2601" spans="1:24">
      <c r="A2601" t="s">
        <v>2813</v>
      </c>
      <c r="B2601" t="s">
        <v>2846</v>
      </c>
      <c r="C2601" t="s">
        <v>2888</v>
      </c>
      <c r="D2601" t="s">
        <v>3117</v>
      </c>
      <c r="E2601" t="s">
        <v>3151</v>
      </c>
      <c r="F2601" t="s">
        <v>3234</v>
      </c>
      <c r="G2601" t="s">
        <v>3238</v>
      </c>
      <c r="H2601">
        <v>35370</v>
      </c>
      <c r="I2601" t="s">
        <v>3255</v>
      </c>
      <c r="J2601" s="1">
        <v>44169</v>
      </c>
      <c r="K2601" s="1">
        <v>44169</v>
      </c>
      <c r="L2601" t="s">
        <v>3735</v>
      </c>
      <c r="M2601" t="s">
        <v>3863</v>
      </c>
      <c r="N2601" s="1">
        <v>44196</v>
      </c>
      <c r="O2601" t="str">
        <f t="shared" si="83"/>
        <v>정상</v>
      </c>
      <c r="P2601" t="str">
        <f t="shared" si="84"/>
        <v>엠피송내</v>
      </c>
      <c r="Q2601" t="s">
        <v>1954</v>
      </c>
      <c r="R2601"/>
      <c r="S2601"/>
      <c r="T2601"/>
      <c r="U2601"/>
      <c r="V2601"/>
      <c r="W2601" t="s">
        <v>1960</v>
      </c>
      <c r="X2601"/>
    </row>
    <row r="2602" spans="1:24">
      <c r="A2602" t="s">
        <v>2813</v>
      </c>
      <c r="B2602" t="s">
        <v>2689</v>
      </c>
      <c r="C2602" t="s">
        <v>2888</v>
      </c>
      <c r="D2602" t="s">
        <v>2056</v>
      </c>
      <c r="E2602" t="s">
        <v>2572</v>
      </c>
      <c r="F2602" t="s">
        <v>3231</v>
      </c>
      <c r="G2602" t="s">
        <v>3238</v>
      </c>
      <c r="H2602">
        <v>15500</v>
      </c>
      <c r="I2602" t="s">
        <v>3255</v>
      </c>
      <c r="J2602" s="1">
        <v>44169</v>
      </c>
      <c r="K2602" s="1">
        <v>44169</v>
      </c>
      <c r="L2602" t="s">
        <v>3736</v>
      </c>
      <c r="M2602" t="s">
        <v>3863</v>
      </c>
      <c r="N2602" s="1">
        <v>44196</v>
      </c>
      <c r="O2602" t="str">
        <f t="shared" si="83"/>
        <v>정상</v>
      </c>
      <c r="P2602" t="str">
        <f t="shared" si="84"/>
        <v>엠피송내</v>
      </c>
      <c r="Q2602" t="s">
        <v>1954</v>
      </c>
      <c r="R2602"/>
      <c r="S2602"/>
      <c r="T2602"/>
      <c r="U2602"/>
      <c r="V2602"/>
      <c r="W2602" t="s">
        <v>1958</v>
      </c>
      <c r="X2602"/>
    </row>
    <row r="2603" spans="1:24">
      <c r="A2603" t="s">
        <v>2813</v>
      </c>
      <c r="B2603" t="s">
        <v>2862</v>
      </c>
      <c r="C2603" t="s">
        <v>2888</v>
      </c>
      <c r="D2603" t="s">
        <v>2056</v>
      </c>
      <c r="E2603" t="s">
        <v>3199</v>
      </c>
      <c r="F2603" t="s">
        <v>3233</v>
      </c>
      <c r="G2603" t="s">
        <v>3238</v>
      </c>
      <c r="H2603">
        <v>141000</v>
      </c>
      <c r="I2603" t="s">
        <v>3255</v>
      </c>
      <c r="J2603" s="1">
        <v>44169</v>
      </c>
      <c r="K2603" s="1">
        <v>44169</v>
      </c>
      <c r="L2603" t="s">
        <v>3737</v>
      </c>
      <c r="M2603" t="s">
        <v>3863</v>
      </c>
      <c r="N2603" s="1">
        <v>44196</v>
      </c>
      <c r="O2603" t="str">
        <f t="shared" si="83"/>
        <v>정상</v>
      </c>
      <c r="P2603" t="str">
        <f t="shared" si="84"/>
        <v>엠피송내</v>
      </c>
      <c r="Q2603" t="s">
        <v>1954</v>
      </c>
      <c r="R2603"/>
      <c r="S2603"/>
      <c r="T2603"/>
      <c r="U2603"/>
      <c r="V2603"/>
      <c r="W2603" t="s">
        <v>1958</v>
      </c>
      <c r="X2603"/>
    </row>
    <row r="2604" spans="1:24">
      <c r="A2604" t="s">
        <v>2810</v>
      </c>
      <c r="B2604" t="s">
        <v>2846</v>
      </c>
      <c r="C2604" t="s">
        <v>2888</v>
      </c>
      <c r="D2604" t="s">
        <v>2068</v>
      </c>
      <c r="E2604" t="s">
        <v>3199</v>
      </c>
      <c r="F2604" t="s">
        <v>2177</v>
      </c>
      <c r="G2604" t="s">
        <v>3238</v>
      </c>
      <c r="H2604">
        <v>125000</v>
      </c>
      <c r="I2604" t="s">
        <v>3255</v>
      </c>
      <c r="J2604" s="1">
        <v>44169</v>
      </c>
      <c r="K2604" s="1">
        <v>44169</v>
      </c>
      <c r="L2604" t="s">
        <v>3738</v>
      </c>
      <c r="M2604" t="s">
        <v>3864</v>
      </c>
      <c r="N2604" s="1">
        <v>44196</v>
      </c>
      <c r="O2604" t="str">
        <f t="shared" si="83"/>
        <v>정상</v>
      </c>
      <c r="P2604" t="str">
        <f t="shared" si="84"/>
        <v>엠피송내</v>
      </c>
      <c r="Q2604" t="s">
        <v>1954</v>
      </c>
      <c r="R2604"/>
      <c r="S2604"/>
      <c r="T2604"/>
      <c r="U2604"/>
      <c r="V2604"/>
      <c r="W2604" t="s">
        <v>1958</v>
      </c>
      <c r="X2604"/>
    </row>
    <row r="2605" spans="1:24">
      <c r="A2605" t="s">
        <v>2810</v>
      </c>
      <c r="B2605" t="s">
        <v>2846</v>
      </c>
      <c r="C2605" t="s">
        <v>2236</v>
      </c>
      <c r="D2605" t="s">
        <v>2048</v>
      </c>
      <c r="E2605" t="s">
        <v>2532</v>
      </c>
      <c r="F2605" t="s">
        <v>3233</v>
      </c>
      <c r="G2605" t="s">
        <v>3238</v>
      </c>
      <c r="H2605">
        <v>29000</v>
      </c>
      <c r="I2605" t="s">
        <v>3255</v>
      </c>
      <c r="J2605" s="1">
        <v>44169</v>
      </c>
      <c r="K2605" s="1">
        <v>44169</v>
      </c>
      <c r="L2605" t="s">
        <v>3739</v>
      </c>
      <c r="M2605" t="s">
        <v>3865</v>
      </c>
      <c r="N2605" s="1">
        <v>44196</v>
      </c>
      <c r="O2605" t="str">
        <f t="shared" si="83"/>
        <v>정상</v>
      </c>
      <c r="P2605" t="str">
        <f t="shared" si="84"/>
        <v>엠피송내</v>
      </c>
      <c r="Q2605" t="s">
        <v>1954</v>
      </c>
      <c r="R2605"/>
      <c r="S2605"/>
      <c r="T2605"/>
      <c r="U2605"/>
      <c r="V2605"/>
      <c r="W2605" t="s">
        <v>1958</v>
      </c>
      <c r="X2605"/>
    </row>
    <row r="2606" spans="1:24">
      <c r="A2606" t="s">
        <v>2813</v>
      </c>
      <c r="B2606" t="s">
        <v>2846</v>
      </c>
      <c r="C2606" t="s">
        <v>2364</v>
      </c>
      <c r="D2606" t="s">
        <v>2113</v>
      </c>
      <c r="E2606" t="s">
        <v>3151</v>
      </c>
      <c r="F2606" t="s">
        <v>3233</v>
      </c>
      <c r="G2606" t="s">
        <v>3238</v>
      </c>
      <c r="H2606">
        <v>111000</v>
      </c>
      <c r="I2606" t="s">
        <v>3255</v>
      </c>
      <c r="J2606" s="1">
        <v>44169</v>
      </c>
      <c r="K2606" s="1">
        <v>44169</v>
      </c>
      <c r="L2606" t="s">
        <v>3740</v>
      </c>
      <c r="M2606" t="s">
        <v>3864</v>
      </c>
      <c r="N2606" s="1">
        <v>44196</v>
      </c>
      <c r="O2606" t="str">
        <f t="shared" si="83"/>
        <v>정상</v>
      </c>
      <c r="P2606" t="str">
        <f t="shared" si="84"/>
        <v>엠피송내</v>
      </c>
      <c r="Q2606" t="s">
        <v>1954</v>
      </c>
      <c r="R2606"/>
      <c r="S2606"/>
      <c r="T2606"/>
      <c r="U2606"/>
      <c r="V2606"/>
      <c r="W2606" t="s">
        <v>3870</v>
      </c>
      <c r="X2606"/>
    </row>
    <row r="2607" spans="1:24">
      <c r="A2607" t="s">
        <v>2813</v>
      </c>
      <c r="B2607" t="s">
        <v>2846</v>
      </c>
      <c r="C2607" t="s">
        <v>2364</v>
      </c>
      <c r="D2607" t="s">
        <v>2113</v>
      </c>
      <c r="E2607" t="s">
        <v>3150</v>
      </c>
      <c r="F2607" t="s">
        <v>3230</v>
      </c>
      <c r="G2607" t="s">
        <v>3238</v>
      </c>
      <c r="H2607">
        <v>89000</v>
      </c>
      <c r="I2607" t="s">
        <v>3255</v>
      </c>
      <c r="J2607" s="1">
        <v>44169</v>
      </c>
      <c r="K2607" s="1">
        <v>44169</v>
      </c>
      <c r="L2607" t="s">
        <v>3741</v>
      </c>
      <c r="M2607" t="s">
        <v>3863</v>
      </c>
      <c r="N2607" s="1">
        <v>44196</v>
      </c>
      <c r="O2607" t="str">
        <f t="shared" si="83"/>
        <v>정상</v>
      </c>
      <c r="P2607" t="str">
        <f t="shared" si="84"/>
        <v>엠피송내</v>
      </c>
      <c r="Q2607" t="s">
        <v>1954</v>
      </c>
      <c r="R2607"/>
      <c r="S2607"/>
      <c r="T2607"/>
      <c r="U2607"/>
      <c r="V2607"/>
      <c r="W2607" t="s">
        <v>1958</v>
      </c>
      <c r="X2607"/>
    </row>
    <row r="2608" spans="1:24">
      <c r="A2608" t="s">
        <v>2813</v>
      </c>
      <c r="B2608"/>
      <c r="C2608"/>
      <c r="D2608" t="s">
        <v>2000</v>
      </c>
      <c r="E2608" t="s">
        <v>3150</v>
      </c>
      <c r="F2608" t="s">
        <v>3235</v>
      </c>
      <c r="G2608" t="s">
        <v>3238</v>
      </c>
      <c r="H2608">
        <v>110000</v>
      </c>
      <c r="I2608" t="s">
        <v>3255</v>
      </c>
      <c r="J2608" s="1">
        <v>44169</v>
      </c>
      <c r="K2608" s="1">
        <v>44169</v>
      </c>
      <c r="L2608" t="s">
        <v>3742</v>
      </c>
      <c r="M2608" t="s">
        <v>3863</v>
      </c>
      <c r="N2608" s="1">
        <v>44196</v>
      </c>
      <c r="O2608" t="str">
        <f t="shared" si="83"/>
        <v>정상</v>
      </c>
      <c r="P2608" t="str">
        <f t="shared" si="84"/>
        <v>엠피송내</v>
      </c>
      <c r="Q2608" t="s">
        <v>1954</v>
      </c>
      <c r="R2608"/>
      <c r="S2608"/>
      <c r="T2608"/>
      <c r="U2608"/>
      <c r="V2608"/>
      <c r="W2608" t="s">
        <v>1958</v>
      </c>
      <c r="X2608"/>
    </row>
    <row r="2609" spans="1:24">
      <c r="A2609" t="s">
        <v>2813</v>
      </c>
      <c r="B2609"/>
      <c r="C2609"/>
      <c r="D2609" t="s">
        <v>2000</v>
      </c>
      <c r="E2609" t="s">
        <v>2532</v>
      </c>
      <c r="F2609" t="s">
        <v>3231</v>
      </c>
      <c r="G2609" t="s">
        <v>3238</v>
      </c>
      <c r="H2609">
        <v>90000</v>
      </c>
      <c r="I2609" t="s">
        <v>3255</v>
      </c>
      <c r="J2609" s="1">
        <v>44169</v>
      </c>
      <c r="K2609" s="1">
        <v>44169</v>
      </c>
      <c r="L2609" t="s">
        <v>3743</v>
      </c>
      <c r="M2609" t="s">
        <v>3867</v>
      </c>
      <c r="N2609" s="1">
        <v>44196</v>
      </c>
      <c r="O2609" t="str">
        <f t="shared" si="83"/>
        <v>정상</v>
      </c>
      <c r="P2609" t="str">
        <f t="shared" si="84"/>
        <v>엠피송내</v>
      </c>
      <c r="Q2609" t="s">
        <v>1954</v>
      </c>
      <c r="R2609"/>
      <c r="S2609"/>
      <c r="T2609"/>
      <c r="U2609"/>
      <c r="V2609"/>
      <c r="W2609" t="s">
        <v>1958</v>
      </c>
      <c r="X2609"/>
    </row>
    <row r="2610" spans="1:24">
      <c r="A2610" t="s">
        <v>2818</v>
      </c>
      <c r="B2610" t="s">
        <v>2857</v>
      </c>
      <c r="C2610" t="s">
        <v>2913</v>
      </c>
      <c r="D2610" t="s">
        <v>2093</v>
      </c>
      <c r="E2610" t="s">
        <v>3151</v>
      </c>
      <c r="F2610" t="s">
        <v>3235</v>
      </c>
      <c r="G2610" t="s">
        <v>3241</v>
      </c>
      <c r="H2610">
        <v>58000</v>
      </c>
      <c r="I2610" t="s">
        <v>3255</v>
      </c>
      <c r="J2610" s="1">
        <v>44169</v>
      </c>
      <c r="K2610" s="1">
        <v>44169</v>
      </c>
      <c r="L2610" t="s">
        <v>3744</v>
      </c>
      <c r="M2610" t="s">
        <v>3867</v>
      </c>
      <c r="N2610" s="1">
        <v>44196</v>
      </c>
      <c r="O2610" t="str">
        <f t="shared" si="83"/>
        <v>정상</v>
      </c>
      <c r="P2610" t="str">
        <f t="shared" si="84"/>
        <v>엠피성공</v>
      </c>
      <c r="Q2610" t="s">
        <v>1954</v>
      </c>
      <c r="R2610"/>
      <c r="S2610"/>
      <c r="T2610"/>
      <c r="U2610"/>
      <c r="V2610"/>
      <c r="W2610" t="s">
        <v>1958</v>
      </c>
      <c r="X2610"/>
    </row>
    <row r="2611" spans="1:24">
      <c r="A2611" t="s">
        <v>2818</v>
      </c>
      <c r="B2611" t="s">
        <v>2854</v>
      </c>
      <c r="C2611" t="s">
        <v>2242</v>
      </c>
      <c r="D2611" t="s">
        <v>2104</v>
      </c>
      <c r="E2611" t="s">
        <v>2532</v>
      </c>
      <c r="F2611" t="s">
        <v>3230</v>
      </c>
      <c r="G2611" t="s">
        <v>3238</v>
      </c>
      <c r="H2611">
        <v>63000</v>
      </c>
      <c r="I2611" t="s">
        <v>3255</v>
      </c>
      <c r="J2611" s="1">
        <v>44169</v>
      </c>
      <c r="K2611" s="1">
        <v>44169</v>
      </c>
      <c r="L2611" t="s">
        <v>3745</v>
      </c>
      <c r="M2611" t="s">
        <v>3863</v>
      </c>
      <c r="N2611" s="1">
        <v>44196</v>
      </c>
      <c r="O2611" t="str">
        <f t="shared" si="83"/>
        <v>정상</v>
      </c>
      <c r="P2611" t="str">
        <f t="shared" si="84"/>
        <v>엠피성공</v>
      </c>
      <c r="Q2611" t="s">
        <v>1954</v>
      </c>
      <c r="R2611"/>
      <c r="S2611"/>
      <c r="T2611"/>
      <c r="U2611"/>
      <c r="V2611"/>
      <c r="W2611" t="s">
        <v>1958</v>
      </c>
      <c r="X2611"/>
    </row>
    <row r="2612" spans="1:24">
      <c r="A2612" t="s">
        <v>2818</v>
      </c>
      <c r="B2612" t="s">
        <v>2874</v>
      </c>
      <c r="C2612" t="s">
        <v>2935</v>
      </c>
      <c r="D2612" t="s">
        <v>2104</v>
      </c>
      <c r="E2612" t="s">
        <v>3151</v>
      </c>
      <c r="F2612" t="s">
        <v>3237</v>
      </c>
      <c r="G2612" t="s">
        <v>3238</v>
      </c>
      <c r="H2612">
        <v>97000</v>
      </c>
      <c r="I2612" t="s">
        <v>3255</v>
      </c>
      <c r="J2612" s="1">
        <v>44169</v>
      </c>
      <c r="K2612" s="1">
        <v>44169</v>
      </c>
      <c r="L2612" t="s">
        <v>3746</v>
      </c>
      <c r="M2612" t="s">
        <v>3863</v>
      </c>
      <c r="N2612" s="1">
        <v>44196</v>
      </c>
      <c r="O2612" t="str">
        <f t="shared" si="83"/>
        <v>정상</v>
      </c>
      <c r="P2612" t="str">
        <f t="shared" si="84"/>
        <v>엠피성공</v>
      </c>
      <c r="Q2612" t="s">
        <v>1954</v>
      </c>
      <c r="R2612"/>
      <c r="S2612"/>
      <c r="T2612"/>
      <c r="U2612"/>
      <c r="V2612"/>
      <c r="W2612" t="s">
        <v>1958</v>
      </c>
      <c r="X2612"/>
    </row>
    <row r="2613" spans="1:24">
      <c r="A2613" t="s">
        <v>2819</v>
      </c>
      <c r="B2613" t="s">
        <v>2848</v>
      </c>
      <c r="C2613" t="s">
        <v>2237</v>
      </c>
      <c r="D2613" t="s">
        <v>1995</v>
      </c>
      <c r="E2613" t="s">
        <v>2597</v>
      </c>
      <c r="F2613" t="s">
        <v>3231</v>
      </c>
      <c r="G2613" t="s">
        <v>3238</v>
      </c>
      <c r="H2613">
        <v>14720</v>
      </c>
      <c r="I2613" t="s">
        <v>3255</v>
      </c>
      <c r="J2613" s="1">
        <v>44169</v>
      </c>
      <c r="K2613" s="1">
        <v>44169</v>
      </c>
      <c r="L2613" t="s">
        <v>3747</v>
      </c>
      <c r="M2613" t="s">
        <v>3863</v>
      </c>
      <c r="N2613" s="1">
        <v>44196</v>
      </c>
      <c r="O2613" t="str">
        <f t="shared" si="83"/>
        <v>정상</v>
      </c>
      <c r="P2613" t="str">
        <f t="shared" si="84"/>
        <v>엠피의정부</v>
      </c>
      <c r="Q2613" t="s">
        <v>1954</v>
      </c>
      <c r="R2613"/>
      <c r="S2613"/>
      <c r="T2613"/>
      <c r="U2613"/>
      <c r="V2613"/>
      <c r="W2613" t="s">
        <v>1960</v>
      </c>
      <c r="X2613"/>
    </row>
    <row r="2614" spans="1:24">
      <c r="A2614" t="s">
        <v>2814</v>
      </c>
      <c r="B2614" t="s">
        <v>2848</v>
      </c>
      <c r="C2614" t="s">
        <v>2237</v>
      </c>
      <c r="D2614" t="s">
        <v>1995</v>
      </c>
      <c r="E2614" t="s">
        <v>2146</v>
      </c>
      <c r="F2614" t="s">
        <v>3233</v>
      </c>
      <c r="G2614" t="s">
        <v>3238</v>
      </c>
      <c r="H2614">
        <v>15800</v>
      </c>
      <c r="I2614" t="s">
        <v>3255</v>
      </c>
      <c r="J2614" s="1">
        <v>44169</v>
      </c>
      <c r="K2614" s="1">
        <v>44169</v>
      </c>
      <c r="L2614" t="s">
        <v>3748</v>
      </c>
      <c r="M2614" t="s">
        <v>3863</v>
      </c>
      <c r="N2614" s="1">
        <v>44196</v>
      </c>
      <c r="O2614" t="str">
        <f t="shared" si="83"/>
        <v>정상</v>
      </c>
      <c r="P2614" t="str">
        <f t="shared" si="84"/>
        <v>엠피의정부</v>
      </c>
      <c r="Q2614" t="s">
        <v>1954</v>
      </c>
      <c r="R2614"/>
      <c r="S2614"/>
      <c r="T2614"/>
      <c r="U2614"/>
      <c r="V2614"/>
      <c r="W2614" t="s">
        <v>3870</v>
      </c>
      <c r="X2614"/>
    </row>
    <row r="2615" spans="1:24">
      <c r="A2615" t="s">
        <v>2809</v>
      </c>
      <c r="B2615" t="s">
        <v>2845</v>
      </c>
      <c r="C2615" t="s">
        <v>2341</v>
      </c>
      <c r="D2615" t="s">
        <v>2086</v>
      </c>
      <c r="E2615" t="s">
        <v>3151</v>
      </c>
      <c r="F2615" t="s">
        <v>3231</v>
      </c>
      <c r="G2615" t="s">
        <v>3238</v>
      </c>
      <c r="H2615">
        <v>56690</v>
      </c>
      <c r="I2615" t="s">
        <v>3255</v>
      </c>
      <c r="J2615" s="1">
        <v>44169</v>
      </c>
      <c r="K2615" s="1">
        <v>44169</v>
      </c>
      <c r="L2615" t="s">
        <v>3749</v>
      </c>
      <c r="M2615" t="s">
        <v>3863</v>
      </c>
      <c r="N2615" s="1">
        <v>44196</v>
      </c>
      <c r="O2615" t="str">
        <f t="shared" si="83"/>
        <v>정상</v>
      </c>
      <c r="P2615" t="str">
        <f t="shared" si="84"/>
        <v>엠피피스토스</v>
      </c>
      <c r="Q2615" t="s">
        <v>1954</v>
      </c>
      <c r="R2615"/>
      <c r="S2615"/>
      <c r="T2615"/>
      <c r="U2615"/>
      <c r="V2615"/>
      <c r="W2615" t="s">
        <v>1958</v>
      </c>
      <c r="X2615"/>
    </row>
    <row r="2616" spans="1:24">
      <c r="A2616" t="s">
        <v>2819</v>
      </c>
      <c r="B2616" t="s">
        <v>2848</v>
      </c>
      <c r="C2616"/>
      <c r="D2616" t="s">
        <v>3010</v>
      </c>
      <c r="E2616" t="s">
        <v>2532</v>
      </c>
      <c r="F2616" t="s">
        <v>3231</v>
      </c>
      <c r="G2616" t="s">
        <v>3238</v>
      </c>
      <c r="H2616">
        <v>37000</v>
      </c>
      <c r="I2616" t="s">
        <v>3255</v>
      </c>
      <c r="J2616" s="1">
        <v>44169</v>
      </c>
      <c r="K2616" s="1">
        <v>44169</v>
      </c>
      <c r="L2616" t="s">
        <v>3750</v>
      </c>
      <c r="M2616" t="s">
        <v>3867</v>
      </c>
      <c r="N2616" s="1">
        <v>44196</v>
      </c>
      <c r="O2616" t="str">
        <f t="shared" si="83"/>
        <v>정상</v>
      </c>
      <c r="P2616" t="str">
        <f t="shared" si="84"/>
        <v>엠피의정부</v>
      </c>
      <c r="Q2616" t="s">
        <v>1954</v>
      </c>
      <c r="R2616"/>
      <c r="S2616"/>
      <c r="T2616"/>
      <c r="U2616"/>
      <c r="V2616"/>
      <c r="W2616" t="s">
        <v>1958</v>
      </c>
      <c r="X2616"/>
    </row>
    <row r="2617" spans="1:24">
      <c r="A2617" t="s">
        <v>2814</v>
      </c>
      <c r="B2617" t="s">
        <v>2848</v>
      </c>
      <c r="C2617" t="s">
        <v>2889</v>
      </c>
      <c r="D2617" t="s">
        <v>3084</v>
      </c>
      <c r="E2617" t="s">
        <v>2532</v>
      </c>
      <c r="F2617" t="s">
        <v>3235</v>
      </c>
      <c r="G2617" t="s">
        <v>3238</v>
      </c>
      <c r="H2617">
        <v>25000</v>
      </c>
      <c r="I2617" t="s">
        <v>3255</v>
      </c>
      <c r="J2617" s="1">
        <v>44169</v>
      </c>
      <c r="K2617" s="1">
        <v>44169</v>
      </c>
      <c r="L2617" t="s">
        <v>3751</v>
      </c>
      <c r="M2617" t="s">
        <v>3864</v>
      </c>
      <c r="N2617" s="1">
        <v>44196</v>
      </c>
      <c r="O2617" t="str">
        <f t="shared" si="83"/>
        <v>정상</v>
      </c>
      <c r="P2617" t="str">
        <f t="shared" si="84"/>
        <v>엠피의정부</v>
      </c>
      <c r="Q2617" t="s">
        <v>1954</v>
      </c>
      <c r="R2617"/>
      <c r="S2617"/>
      <c r="T2617"/>
      <c r="U2617"/>
      <c r="V2617"/>
      <c r="W2617" t="s">
        <v>1960</v>
      </c>
      <c r="X2617"/>
    </row>
    <row r="2618" spans="1:24">
      <c r="A2618" t="s">
        <v>2814</v>
      </c>
      <c r="B2618" t="s">
        <v>2848</v>
      </c>
      <c r="C2618" t="s">
        <v>2889</v>
      </c>
      <c r="D2618" t="s">
        <v>1995</v>
      </c>
      <c r="E2618" t="s">
        <v>2532</v>
      </c>
      <c r="F2618" t="s">
        <v>3235</v>
      </c>
      <c r="G2618" t="s">
        <v>3238</v>
      </c>
      <c r="H2618">
        <v>31230</v>
      </c>
      <c r="I2618" t="s">
        <v>3255</v>
      </c>
      <c r="J2618" s="1">
        <v>44169</v>
      </c>
      <c r="K2618" s="1">
        <v>44169</v>
      </c>
      <c r="L2618" t="s">
        <v>3752</v>
      </c>
      <c r="M2618" t="s">
        <v>3864</v>
      </c>
      <c r="N2618" s="1">
        <v>44196</v>
      </c>
      <c r="O2618" t="str">
        <f t="shared" ref="O2618:O2681" si="85" xml:space="preserve"> IF(K2618&gt;N2618,W2618,I2618)</f>
        <v>정상</v>
      </c>
      <c r="P2618" t="str">
        <f t="shared" si="84"/>
        <v>엠피의정부</v>
      </c>
      <c r="Q2618" t="s">
        <v>1954</v>
      </c>
      <c r="R2618"/>
      <c r="S2618"/>
      <c r="T2618"/>
      <c r="U2618"/>
      <c r="V2618"/>
      <c r="W2618" t="s">
        <v>1958</v>
      </c>
      <c r="X2618"/>
    </row>
    <row r="2619" spans="1:24">
      <c r="A2619" t="s">
        <v>2819</v>
      </c>
      <c r="B2619" t="s">
        <v>2848</v>
      </c>
      <c r="C2619" t="s">
        <v>2237</v>
      </c>
      <c r="D2619" t="s">
        <v>2061</v>
      </c>
      <c r="E2619" t="s">
        <v>2532</v>
      </c>
      <c r="F2619" t="s">
        <v>3231</v>
      </c>
      <c r="G2619" t="s">
        <v>3238</v>
      </c>
      <c r="H2619">
        <v>70800</v>
      </c>
      <c r="I2619" t="s">
        <v>3255</v>
      </c>
      <c r="J2619" s="1">
        <v>44169</v>
      </c>
      <c r="K2619" s="1">
        <v>44169</v>
      </c>
      <c r="L2619" t="s">
        <v>3753</v>
      </c>
      <c r="M2619" t="s">
        <v>3863</v>
      </c>
      <c r="N2619" s="1">
        <v>44196</v>
      </c>
      <c r="O2619" t="str">
        <f t="shared" si="85"/>
        <v>정상</v>
      </c>
      <c r="P2619" t="str">
        <f t="shared" si="84"/>
        <v>엠피의정부</v>
      </c>
      <c r="Q2619" t="s">
        <v>1954</v>
      </c>
      <c r="R2619"/>
      <c r="S2619"/>
      <c r="T2619"/>
      <c r="U2619"/>
      <c r="V2619"/>
      <c r="W2619" t="s">
        <v>1958</v>
      </c>
      <c r="X2619"/>
    </row>
    <row r="2620" spans="1:24">
      <c r="A2620" t="s">
        <v>2819</v>
      </c>
      <c r="B2620" t="s">
        <v>2848</v>
      </c>
      <c r="C2620" t="s">
        <v>1977</v>
      </c>
      <c r="D2620" t="s">
        <v>1997</v>
      </c>
      <c r="E2620" t="s">
        <v>2579</v>
      </c>
      <c r="F2620" t="s">
        <v>3231</v>
      </c>
      <c r="G2620" t="s">
        <v>3238</v>
      </c>
      <c r="H2620">
        <v>25500</v>
      </c>
      <c r="I2620" t="s">
        <v>3255</v>
      </c>
      <c r="J2620" s="1">
        <v>44169</v>
      </c>
      <c r="K2620" s="1">
        <v>44169</v>
      </c>
      <c r="L2620" t="s">
        <v>3754</v>
      </c>
      <c r="M2620" t="s">
        <v>3863</v>
      </c>
      <c r="N2620" s="1">
        <v>44196</v>
      </c>
      <c r="O2620" t="str">
        <f t="shared" si="85"/>
        <v>정상</v>
      </c>
      <c r="P2620" t="str">
        <f t="shared" si="84"/>
        <v>엠피의정부</v>
      </c>
      <c r="Q2620" t="s">
        <v>1954</v>
      </c>
      <c r="R2620"/>
      <c r="S2620"/>
      <c r="T2620"/>
      <c r="U2620"/>
      <c r="V2620"/>
      <c r="W2620" t="s">
        <v>1958</v>
      </c>
      <c r="X2620"/>
    </row>
    <row r="2621" spans="1:24">
      <c r="A2621" t="s">
        <v>2819</v>
      </c>
      <c r="B2621" t="s">
        <v>2848</v>
      </c>
      <c r="C2621" t="s">
        <v>2960</v>
      </c>
      <c r="D2621" t="s">
        <v>2095</v>
      </c>
      <c r="E2621" t="s">
        <v>3164</v>
      </c>
      <c r="F2621" t="s">
        <v>3231</v>
      </c>
      <c r="G2621" t="s">
        <v>3240</v>
      </c>
      <c r="H2621">
        <v>13992</v>
      </c>
      <c r="I2621" t="s">
        <v>3255</v>
      </c>
      <c r="J2621" s="1">
        <v>44169</v>
      </c>
      <c r="K2621" s="1">
        <v>44169</v>
      </c>
      <c r="L2621">
        <v>52033458380000</v>
      </c>
      <c r="M2621" t="s">
        <v>3865</v>
      </c>
      <c r="N2621" s="1">
        <v>44196</v>
      </c>
      <c r="O2621" t="str">
        <f t="shared" si="85"/>
        <v>정상</v>
      </c>
      <c r="P2621" t="str">
        <f t="shared" si="84"/>
        <v>엠피의정부</v>
      </c>
      <c r="Q2621" t="s">
        <v>1954</v>
      </c>
      <c r="R2621"/>
      <c r="S2621"/>
      <c r="T2621"/>
      <c r="U2621"/>
      <c r="V2621"/>
      <c r="W2621" t="s">
        <v>1958</v>
      </c>
      <c r="X2621" s="1">
        <v>51474</v>
      </c>
    </row>
    <row r="2622" spans="1:24">
      <c r="A2622" t="s">
        <v>2819</v>
      </c>
      <c r="B2622" t="s">
        <v>2848</v>
      </c>
      <c r="C2622" t="s">
        <v>2889</v>
      </c>
      <c r="D2622" t="s">
        <v>2999</v>
      </c>
      <c r="E2622" t="s">
        <v>2616</v>
      </c>
      <c r="F2622" t="s">
        <v>3233</v>
      </c>
      <c r="G2622" t="s">
        <v>3238</v>
      </c>
      <c r="H2622">
        <v>42268</v>
      </c>
      <c r="I2622" t="s">
        <v>3255</v>
      </c>
      <c r="J2622" s="1">
        <v>44169</v>
      </c>
      <c r="K2622" s="1">
        <v>44169</v>
      </c>
      <c r="L2622">
        <v>20200520553</v>
      </c>
      <c r="M2622" t="s">
        <v>3863</v>
      </c>
      <c r="N2622" s="1">
        <v>44196</v>
      </c>
      <c r="O2622" t="str">
        <f t="shared" si="85"/>
        <v>정상</v>
      </c>
      <c r="P2622" t="str">
        <f t="shared" si="84"/>
        <v>엠피의정부</v>
      </c>
      <c r="Q2622" t="s">
        <v>1954</v>
      </c>
      <c r="R2622"/>
      <c r="S2622"/>
      <c r="T2622"/>
      <c r="U2622"/>
      <c r="V2622"/>
      <c r="W2622" t="s">
        <v>1958</v>
      </c>
      <c r="X2622" s="1">
        <v>58413</v>
      </c>
    </row>
    <row r="2623" spans="1:24">
      <c r="A2623" t="s">
        <v>2830</v>
      </c>
      <c r="B2623" t="s">
        <v>2847</v>
      </c>
      <c r="C2623" t="s">
        <v>2353</v>
      </c>
      <c r="D2623" t="s">
        <v>2987</v>
      </c>
      <c r="E2623" t="s">
        <v>3223</v>
      </c>
      <c r="F2623" t="s">
        <v>3232</v>
      </c>
      <c r="G2623" t="s">
        <v>3238</v>
      </c>
      <c r="H2623">
        <v>56870</v>
      </c>
      <c r="I2623" t="s">
        <v>3255</v>
      </c>
      <c r="J2623" s="1">
        <v>44169</v>
      </c>
      <c r="K2623" s="1">
        <v>44169</v>
      </c>
      <c r="L2623">
        <v>20200521741</v>
      </c>
      <c r="M2623" t="s">
        <v>3865</v>
      </c>
      <c r="N2623" s="1">
        <v>44196</v>
      </c>
      <c r="O2623" t="str">
        <f t="shared" si="85"/>
        <v>정상</v>
      </c>
      <c r="P2623" t="str">
        <f t="shared" si="84"/>
        <v>엠피상동</v>
      </c>
      <c r="Q2623" t="s">
        <v>1954</v>
      </c>
      <c r="R2623"/>
      <c r="S2623"/>
      <c r="T2623"/>
      <c r="U2623"/>
      <c r="V2623"/>
      <c r="W2623" t="s">
        <v>1960</v>
      </c>
      <c r="X2623" s="1">
        <v>57318</v>
      </c>
    </row>
    <row r="2624" spans="1:24">
      <c r="A2624" t="s">
        <v>2831</v>
      </c>
      <c r="B2624"/>
      <c r="C2624"/>
      <c r="D2624" t="s">
        <v>3065</v>
      </c>
      <c r="E2624" t="s">
        <v>3144</v>
      </c>
      <c r="F2624" t="s">
        <v>2177</v>
      </c>
      <c r="G2624" t="s">
        <v>3238</v>
      </c>
      <c r="H2624">
        <v>73870</v>
      </c>
      <c r="I2624" t="s">
        <v>3255</v>
      </c>
      <c r="J2624" s="1">
        <v>44169</v>
      </c>
      <c r="K2624" s="1">
        <v>44169</v>
      </c>
      <c r="L2624" t="s">
        <v>3755</v>
      </c>
      <c r="M2624" t="s">
        <v>3863</v>
      </c>
      <c r="N2624" s="1">
        <v>44196</v>
      </c>
      <c r="O2624" t="str">
        <f t="shared" si="85"/>
        <v>정상</v>
      </c>
      <c r="P2624" t="str">
        <f t="shared" si="84"/>
        <v>엠피성공</v>
      </c>
      <c r="Q2624" t="s">
        <v>1954</v>
      </c>
      <c r="R2624"/>
      <c r="S2624"/>
      <c r="T2624"/>
      <c r="U2624"/>
      <c r="V2624"/>
      <c r="W2624" t="s">
        <v>1958</v>
      </c>
      <c r="X2624" s="1">
        <v>51474</v>
      </c>
    </row>
    <row r="2625" spans="1:24">
      <c r="A2625" t="s">
        <v>2818</v>
      </c>
      <c r="B2625"/>
      <c r="C2625"/>
      <c r="D2625" t="s">
        <v>3065</v>
      </c>
      <c r="E2625" t="s">
        <v>2523</v>
      </c>
      <c r="F2625" t="s">
        <v>3231</v>
      </c>
      <c r="G2625" t="s">
        <v>3239</v>
      </c>
      <c r="H2625">
        <v>53310</v>
      </c>
      <c r="I2625" t="s">
        <v>3255</v>
      </c>
      <c r="J2625" s="1">
        <v>44169</v>
      </c>
      <c r="K2625" s="1">
        <v>44169</v>
      </c>
      <c r="L2625" t="s">
        <v>3756</v>
      </c>
      <c r="M2625" t="s">
        <v>3864</v>
      </c>
      <c r="N2625" s="1">
        <v>44196</v>
      </c>
      <c r="O2625" t="str">
        <f t="shared" si="85"/>
        <v>정상</v>
      </c>
      <c r="P2625" t="str">
        <f t="shared" ref="P2625:P2688" si="86">A2625</f>
        <v>엠피성공</v>
      </c>
      <c r="Q2625" t="s">
        <v>1954</v>
      </c>
      <c r="R2625"/>
      <c r="S2625"/>
      <c r="T2625"/>
      <c r="U2625"/>
      <c r="V2625"/>
      <c r="W2625" t="s">
        <v>1960</v>
      </c>
      <c r="X2625" s="1">
        <v>49647</v>
      </c>
    </row>
    <row r="2626" spans="1:24">
      <c r="A2626" t="s">
        <v>2812</v>
      </c>
      <c r="B2626" t="s">
        <v>2847</v>
      </c>
      <c r="C2626" t="s">
        <v>2353</v>
      </c>
      <c r="D2626" t="s">
        <v>1006</v>
      </c>
      <c r="E2626" t="s">
        <v>3134</v>
      </c>
      <c r="F2626" t="s">
        <v>3231</v>
      </c>
      <c r="G2626" t="s">
        <v>3240</v>
      </c>
      <c r="H2626">
        <v>119000</v>
      </c>
      <c r="I2626" t="s">
        <v>3255</v>
      </c>
      <c r="J2626" s="1">
        <v>44169</v>
      </c>
      <c r="K2626" s="1">
        <v>44169</v>
      </c>
      <c r="L2626" t="s">
        <v>3757</v>
      </c>
      <c r="M2626" t="s">
        <v>3864</v>
      </c>
      <c r="N2626" s="1">
        <v>44196</v>
      </c>
      <c r="O2626" t="str">
        <f t="shared" si="85"/>
        <v>정상</v>
      </c>
      <c r="P2626" t="str">
        <f t="shared" si="86"/>
        <v>엠피상동</v>
      </c>
      <c r="Q2626" t="s">
        <v>1954</v>
      </c>
      <c r="R2626"/>
      <c r="S2626"/>
      <c r="T2626"/>
      <c r="U2626"/>
      <c r="V2626"/>
      <c r="W2626" t="s">
        <v>1958</v>
      </c>
      <c r="X2626" s="1">
        <v>55126</v>
      </c>
    </row>
    <row r="2627" spans="1:24">
      <c r="A2627" t="s">
        <v>2830</v>
      </c>
      <c r="B2627" t="s">
        <v>2847</v>
      </c>
      <c r="C2627" t="s">
        <v>2353</v>
      </c>
      <c r="D2627" t="s">
        <v>1006</v>
      </c>
      <c r="E2627" t="s">
        <v>3148</v>
      </c>
      <c r="F2627" t="s">
        <v>3233</v>
      </c>
      <c r="G2627" t="s">
        <v>3241</v>
      </c>
      <c r="H2627">
        <v>31000</v>
      </c>
      <c r="I2627" t="s">
        <v>3255</v>
      </c>
      <c r="J2627" s="1">
        <v>44169</v>
      </c>
      <c r="K2627" s="1">
        <v>44169</v>
      </c>
      <c r="L2627" t="s">
        <v>3758</v>
      </c>
      <c r="M2627" t="s">
        <v>3863</v>
      </c>
      <c r="N2627" s="1">
        <v>44196</v>
      </c>
      <c r="O2627" t="str">
        <f t="shared" si="85"/>
        <v>정상</v>
      </c>
      <c r="P2627" t="str">
        <f t="shared" si="86"/>
        <v>엠피상동</v>
      </c>
      <c r="Q2627" t="s">
        <v>1954</v>
      </c>
      <c r="R2627"/>
      <c r="S2627"/>
      <c r="T2627"/>
      <c r="U2627"/>
      <c r="V2627"/>
      <c r="W2627" t="s">
        <v>1960</v>
      </c>
      <c r="X2627" s="1">
        <v>51474</v>
      </c>
    </row>
    <row r="2628" spans="1:24">
      <c r="A2628" t="s">
        <v>2809</v>
      </c>
      <c r="B2628" t="s">
        <v>2845</v>
      </c>
      <c r="C2628" t="s">
        <v>2901</v>
      </c>
      <c r="D2628" t="s">
        <v>2981</v>
      </c>
      <c r="E2628" t="s">
        <v>2149</v>
      </c>
      <c r="F2628" t="s">
        <v>3235</v>
      </c>
      <c r="G2628" t="s">
        <v>3241</v>
      </c>
      <c r="H2628">
        <v>85000</v>
      </c>
      <c r="I2628" t="s">
        <v>3255</v>
      </c>
      <c r="J2628" s="1">
        <v>44169</v>
      </c>
      <c r="K2628" s="1">
        <v>44169</v>
      </c>
      <c r="L2628" t="s">
        <v>3759</v>
      </c>
      <c r="M2628" t="s">
        <v>3863</v>
      </c>
      <c r="N2628" s="1">
        <v>44196</v>
      </c>
      <c r="O2628" t="str">
        <f t="shared" si="85"/>
        <v>정상</v>
      </c>
      <c r="P2628" t="str">
        <f t="shared" si="86"/>
        <v>엠피피스토스</v>
      </c>
      <c r="Q2628" t="s">
        <v>1954</v>
      </c>
      <c r="R2628"/>
      <c r="S2628"/>
      <c r="T2628"/>
      <c r="U2628"/>
      <c r="V2628"/>
      <c r="W2628" t="s">
        <v>1958</v>
      </c>
      <c r="X2628" s="1">
        <v>71928</v>
      </c>
    </row>
    <row r="2629" spans="1:24">
      <c r="A2629" t="s">
        <v>2809</v>
      </c>
      <c r="B2629" t="s">
        <v>2692</v>
      </c>
      <c r="C2629" t="s">
        <v>2341</v>
      </c>
      <c r="D2629" t="s">
        <v>2075</v>
      </c>
      <c r="E2629" t="s">
        <v>3147</v>
      </c>
      <c r="F2629" t="s">
        <v>3231</v>
      </c>
      <c r="G2629" t="s">
        <v>3238</v>
      </c>
      <c r="H2629">
        <v>150000</v>
      </c>
      <c r="I2629" t="s">
        <v>3255</v>
      </c>
      <c r="J2629" s="1">
        <v>44169</v>
      </c>
      <c r="K2629" s="1">
        <v>44169</v>
      </c>
      <c r="L2629" t="s">
        <v>3760</v>
      </c>
      <c r="M2629" t="s">
        <v>3863</v>
      </c>
      <c r="N2629" s="1">
        <v>44196</v>
      </c>
      <c r="O2629" t="str">
        <f t="shared" si="85"/>
        <v>정상</v>
      </c>
      <c r="P2629" t="str">
        <f t="shared" si="86"/>
        <v>엠피피스토스</v>
      </c>
      <c r="Q2629" t="s">
        <v>1954</v>
      </c>
      <c r="R2629"/>
      <c r="S2629"/>
      <c r="T2629"/>
      <c r="U2629"/>
      <c r="V2629"/>
      <c r="W2629" t="s">
        <v>1958</v>
      </c>
      <c r="X2629" s="1">
        <v>51474</v>
      </c>
    </row>
    <row r="2630" spans="1:24">
      <c r="A2630" t="s">
        <v>2809</v>
      </c>
      <c r="B2630" t="s">
        <v>2845</v>
      </c>
      <c r="C2630" t="s">
        <v>2901</v>
      </c>
      <c r="D2630" t="s">
        <v>2075</v>
      </c>
      <c r="E2630" t="s">
        <v>2167</v>
      </c>
      <c r="F2630" t="s">
        <v>3235</v>
      </c>
      <c r="G2630" t="s">
        <v>3238</v>
      </c>
      <c r="H2630">
        <v>150000</v>
      </c>
      <c r="I2630" t="s">
        <v>3255</v>
      </c>
      <c r="J2630" s="1">
        <v>44169</v>
      </c>
      <c r="K2630" s="1">
        <v>44169</v>
      </c>
      <c r="L2630" t="s">
        <v>3761</v>
      </c>
      <c r="M2630" t="s">
        <v>3863</v>
      </c>
      <c r="N2630" s="1">
        <v>44196</v>
      </c>
      <c r="O2630" t="str">
        <f t="shared" si="85"/>
        <v>정상</v>
      </c>
      <c r="P2630" t="str">
        <f t="shared" si="86"/>
        <v>엠피피스토스</v>
      </c>
      <c r="Q2630" t="s">
        <v>1954</v>
      </c>
      <c r="R2630"/>
      <c r="S2630"/>
      <c r="T2630"/>
      <c r="U2630"/>
      <c r="V2630"/>
      <c r="W2630" t="s">
        <v>3870</v>
      </c>
      <c r="X2630" s="1">
        <v>55126</v>
      </c>
    </row>
    <row r="2631" spans="1:24">
      <c r="A2631" t="s">
        <v>2812</v>
      </c>
      <c r="B2631" t="s">
        <v>2847</v>
      </c>
      <c r="C2631" t="s">
        <v>2353</v>
      </c>
      <c r="D2631" t="s">
        <v>2124</v>
      </c>
      <c r="E2631" t="s">
        <v>2641</v>
      </c>
      <c r="F2631" t="s">
        <v>3235</v>
      </c>
      <c r="G2631" t="s">
        <v>3238</v>
      </c>
      <c r="H2631">
        <v>85000</v>
      </c>
      <c r="I2631" t="s">
        <v>3255</v>
      </c>
      <c r="J2631" s="1">
        <v>44169</v>
      </c>
      <c r="K2631" s="1">
        <v>44169</v>
      </c>
      <c r="L2631" t="s">
        <v>3762</v>
      </c>
      <c r="M2631" t="s">
        <v>3863</v>
      </c>
      <c r="N2631" s="1">
        <v>44196</v>
      </c>
      <c r="O2631" t="str">
        <f t="shared" si="85"/>
        <v>정상</v>
      </c>
      <c r="P2631" t="str">
        <f t="shared" si="86"/>
        <v>엠피상동</v>
      </c>
      <c r="Q2631" t="s">
        <v>1954</v>
      </c>
      <c r="R2631"/>
      <c r="S2631"/>
      <c r="T2631"/>
      <c r="U2631"/>
      <c r="V2631"/>
      <c r="W2631" t="s">
        <v>1958</v>
      </c>
      <c r="X2631" s="1">
        <v>55126</v>
      </c>
    </row>
    <row r="2632" spans="1:24">
      <c r="A2632" t="s">
        <v>2812</v>
      </c>
      <c r="B2632" t="s">
        <v>2847</v>
      </c>
      <c r="C2632" t="s">
        <v>2353</v>
      </c>
      <c r="D2632" t="s">
        <v>3118</v>
      </c>
      <c r="E2632" t="s">
        <v>2648</v>
      </c>
      <c r="F2632" t="s">
        <v>3230</v>
      </c>
      <c r="G2632" t="s">
        <v>3238</v>
      </c>
      <c r="H2632">
        <v>85000</v>
      </c>
      <c r="I2632" t="s">
        <v>3255</v>
      </c>
      <c r="J2632" s="1">
        <v>44169</v>
      </c>
      <c r="K2632" s="1">
        <v>44169</v>
      </c>
      <c r="L2632" t="s">
        <v>3763</v>
      </c>
      <c r="M2632" t="s">
        <v>3863</v>
      </c>
      <c r="N2632" s="1">
        <v>44196</v>
      </c>
      <c r="O2632" t="str">
        <f t="shared" si="85"/>
        <v>정상</v>
      </c>
      <c r="P2632" t="str">
        <f t="shared" si="86"/>
        <v>엠피상동</v>
      </c>
      <c r="Q2632" t="s">
        <v>1954</v>
      </c>
      <c r="R2632"/>
      <c r="S2632"/>
      <c r="T2632"/>
      <c r="U2632"/>
      <c r="V2632"/>
      <c r="W2632" t="s">
        <v>1958</v>
      </c>
      <c r="X2632" s="1">
        <v>55126</v>
      </c>
    </row>
    <row r="2633" spans="1:24">
      <c r="A2633" t="s">
        <v>2812</v>
      </c>
      <c r="B2633" t="s">
        <v>2847</v>
      </c>
      <c r="C2633" t="s">
        <v>2926</v>
      </c>
      <c r="D2633" t="s">
        <v>2124</v>
      </c>
      <c r="E2633" t="s">
        <v>2523</v>
      </c>
      <c r="F2633" t="s">
        <v>3231</v>
      </c>
      <c r="G2633" t="s">
        <v>3238</v>
      </c>
      <c r="H2633">
        <v>100000</v>
      </c>
      <c r="I2633" t="s">
        <v>3255</v>
      </c>
      <c r="J2633" s="1">
        <v>44169</v>
      </c>
      <c r="K2633" s="1">
        <v>44169</v>
      </c>
      <c r="L2633" t="s">
        <v>3764</v>
      </c>
      <c r="M2633" t="s">
        <v>3863</v>
      </c>
      <c r="N2633" s="1">
        <v>44196</v>
      </c>
      <c r="O2633" t="str">
        <f t="shared" si="85"/>
        <v>정상</v>
      </c>
      <c r="P2633" t="str">
        <f t="shared" si="86"/>
        <v>엠피상동</v>
      </c>
      <c r="Q2633" t="s">
        <v>1954</v>
      </c>
      <c r="R2633"/>
      <c r="S2633"/>
      <c r="T2633"/>
      <c r="U2633"/>
      <c r="V2633"/>
      <c r="W2633" t="s">
        <v>1958</v>
      </c>
      <c r="X2633" s="1">
        <v>79962</v>
      </c>
    </row>
    <row r="2634" spans="1:24">
      <c r="A2634" t="s">
        <v>2830</v>
      </c>
      <c r="B2634" t="s">
        <v>2847</v>
      </c>
      <c r="C2634" t="s">
        <v>2353</v>
      </c>
      <c r="D2634" t="s">
        <v>3076</v>
      </c>
      <c r="E2634" t="s">
        <v>2641</v>
      </c>
      <c r="F2634" t="s">
        <v>3231</v>
      </c>
      <c r="G2634" t="s">
        <v>3238</v>
      </c>
      <c r="H2634">
        <v>62500</v>
      </c>
      <c r="I2634" t="s">
        <v>3255</v>
      </c>
      <c r="J2634" s="1">
        <v>44169</v>
      </c>
      <c r="K2634" s="1">
        <v>44169</v>
      </c>
      <c r="L2634" t="s">
        <v>3765</v>
      </c>
      <c r="M2634" t="s">
        <v>3863</v>
      </c>
      <c r="N2634" s="1">
        <v>44196</v>
      </c>
      <c r="O2634" t="str">
        <f t="shared" si="85"/>
        <v>정상</v>
      </c>
      <c r="P2634" t="str">
        <f t="shared" si="86"/>
        <v>엠피상동</v>
      </c>
      <c r="Q2634" t="s">
        <v>1954</v>
      </c>
      <c r="R2634"/>
      <c r="S2634"/>
      <c r="T2634"/>
      <c r="U2634"/>
      <c r="V2634"/>
      <c r="W2634" t="s">
        <v>1958</v>
      </c>
      <c r="X2634" s="1">
        <v>47821</v>
      </c>
    </row>
    <row r="2635" spans="1:24">
      <c r="A2635" t="s">
        <v>2812</v>
      </c>
      <c r="B2635" t="s">
        <v>2847</v>
      </c>
      <c r="C2635" t="s">
        <v>2353</v>
      </c>
      <c r="D2635" t="s">
        <v>2027</v>
      </c>
      <c r="E2635" t="s">
        <v>3169</v>
      </c>
      <c r="F2635" t="s">
        <v>3232</v>
      </c>
      <c r="G2635" t="s">
        <v>3238</v>
      </c>
      <c r="H2635">
        <v>100000</v>
      </c>
      <c r="I2635" t="s">
        <v>3255</v>
      </c>
      <c r="J2635" s="1">
        <v>44169</v>
      </c>
      <c r="K2635" s="1">
        <v>44169</v>
      </c>
      <c r="L2635" t="s">
        <v>3766</v>
      </c>
      <c r="M2635" t="s">
        <v>3863</v>
      </c>
      <c r="N2635" s="1">
        <v>44196</v>
      </c>
      <c r="O2635" t="str">
        <f t="shared" si="85"/>
        <v>정상</v>
      </c>
      <c r="P2635" t="str">
        <f t="shared" si="86"/>
        <v>엠피상동</v>
      </c>
      <c r="Q2635" t="s">
        <v>1954</v>
      </c>
      <c r="R2635"/>
      <c r="S2635"/>
      <c r="T2635"/>
      <c r="U2635"/>
      <c r="V2635"/>
      <c r="W2635" t="s">
        <v>1958</v>
      </c>
      <c r="X2635" s="1">
        <v>51474</v>
      </c>
    </row>
    <row r="2636" spans="1:24">
      <c r="A2636" t="s">
        <v>2812</v>
      </c>
      <c r="B2636" t="s">
        <v>2847</v>
      </c>
      <c r="C2636" t="s">
        <v>2961</v>
      </c>
      <c r="D2636" t="s">
        <v>2027</v>
      </c>
      <c r="E2636" t="s">
        <v>3144</v>
      </c>
      <c r="F2636" t="s">
        <v>3231</v>
      </c>
      <c r="G2636" t="s">
        <v>3238</v>
      </c>
      <c r="H2636">
        <v>104000</v>
      </c>
      <c r="I2636" t="s">
        <v>3255</v>
      </c>
      <c r="J2636" s="1">
        <v>44169</v>
      </c>
      <c r="K2636" s="1">
        <v>44169</v>
      </c>
      <c r="L2636" t="s">
        <v>3767</v>
      </c>
      <c r="M2636" t="s">
        <v>3863</v>
      </c>
      <c r="N2636" s="1">
        <v>44196</v>
      </c>
      <c r="O2636" t="str">
        <f t="shared" si="85"/>
        <v>정상</v>
      </c>
      <c r="P2636" t="str">
        <f t="shared" si="86"/>
        <v>엠피상동</v>
      </c>
      <c r="Q2636" t="s">
        <v>1954</v>
      </c>
      <c r="R2636"/>
      <c r="S2636"/>
      <c r="T2636"/>
      <c r="U2636"/>
      <c r="V2636"/>
      <c r="W2636" t="s">
        <v>1960</v>
      </c>
      <c r="X2636" s="1">
        <v>51474</v>
      </c>
    </row>
    <row r="2637" spans="1:24">
      <c r="A2637" t="s">
        <v>2819</v>
      </c>
      <c r="B2637" t="s">
        <v>2848</v>
      </c>
      <c r="C2637" t="s">
        <v>2237</v>
      </c>
      <c r="D2637" t="s">
        <v>2991</v>
      </c>
      <c r="E2637" t="s">
        <v>3224</v>
      </c>
      <c r="F2637" t="s">
        <v>3235</v>
      </c>
      <c r="G2637" t="s">
        <v>3244</v>
      </c>
      <c r="H2637">
        <v>63560</v>
      </c>
      <c r="I2637" t="s">
        <v>3255</v>
      </c>
      <c r="J2637" s="1">
        <v>44169</v>
      </c>
      <c r="K2637" s="1">
        <v>44169</v>
      </c>
      <c r="L2637" t="s">
        <v>3768</v>
      </c>
      <c r="M2637" t="s">
        <v>3863</v>
      </c>
      <c r="N2637" s="1">
        <v>44196</v>
      </c>
      <c r="O2637" t="str">
        <f t="shared" si="85"/>
        <v>정상</v>
      </c>
      <c r="P2637" t="str">
        <f t="shared" si="86"/>
        <v>엠피의정부</v>
      </c>
      <c r="Q2637" t="s">
        <v>1954</v>
      </c>
      <c r="R2637"/>
      <c r="S2637"/>
      <c r="T2637"/>
      <c r="U2637"/>
      <c r="V2637"/>
      <c r="W2637" t="s">
        <v>3870</v>
      </c>
      <c r="X2637" s="1">
        <v>60240</v>
      </c>
    </row>
    <row r="2638" spans="1:24">
      <c r="A2638" t="s">
        <v>2812</v>
      </c>
      <c r="B2638" t="s">
        <v>2847</v>
      </c>
      <c r="C2638" t="s">
        <v>2353</v>
      </c>
      <c r="D2638" t="s">
        <v>3090</v>
      </c>
      <c r="E2638" t="s">
        <v>2167</v>
      </c>
      <c r="F2638" t="s">
        <v>2177</v>
      </c>
      <c r="G2638" t="s">
        <v>3245</v>
      </c>
      <c r="H2638">
        <v>120000</v>
      </c>
      <c r="I2638" t="s">
        <v>3255</v>
      </c>
      <c r="J2638" s="1">
        <v>44169</v>
      </c>
      <c r="K2638" s="1">
        <v>44169</v>
      </c>
      <c r="L2638" t="s">
        <v>3769</v>
      </c>
      <c r="M2638" t="s">
        <v>3864</v>
      </c>
      <c r="N2638" s="1">
        <v>44196</v>
      </c>
      <c r="O2638" t="str">
        <f t="shared" si="85"/>
        <v>정상</v>
      </c>
      <c r="P2638" t="str">
        <f t="shared" si="86"/>
        <v>엠피상동</v>
      </c>
      <c r="Q2638" t="s">
        <v>1954</v>
      </c>
      <c r="R2638"/>
      <c r="S2638"/>
      <c r="T2638"/>
      <c r="U2638"/>
      <c r="V2638"/>
      <c r="W2638" t="s">
        <v>3870</v>
      </c>
      <c r="X2638" s="1">
        <v>51474</v>
      </c>
    </row>
    <row r="2639" spans="1:24">
      <c r="A2639" t="s">
        <v>990</v>
      </c>
      <c r="B2639"/>
      <c r="C2639"/>
      <c r="D2639" t="s">
        <v>2249</v>
      </c>
      <c r="E2639" t="s">
        <v>3225</v>
      </c>
      <c r="F2639" t="s">
        <v>3230</v>
      </c>
      <c r="G2639" t="s">
        <v>3238</v>
      </c>
      <c r="H2639">
        <v>20000</v>
      </c>
      <c r="I2639" t="s">
        <v>3255</v>
      </c>
      <c r="J2639" s="1">
        <v>44169</v>
      </c>
      <c r="K2639" s="1">
        <v>44169</v>
      </c>
      <c r="L2639" t="s">
        <v>3770</v>
      </c>
      <c r="M2639" t="s">
        <v>3863</v>
      </c>
      <c r="N2639" s="1">
        <v>44196</v>
      </c>
      <c r="O2639" t="str">
        <f t="shared" si="85"/>
        <v>정상</v>
      </c>
      <c r="P2639" t="str">
        <f t="shared" si="86"/>
        <v>엠피성공</v>
      </c>
      <c r="Q2639" t="s">
        <v>1954</v>
      </c>
      <c r="R2639"/>
      <c r="S2639"/>
      <c r="T2639"/>
      <c r="U2639"/>
      <c r="V2639"/>
      <c r="W2639" t="s">
        <v>3870</v>
      </c>
      <c r="X2639" s="1">
        <v>51474</v>
      </c>
    </row>
    <row r="2640" spans="1:24">
      <c r="A2640" t="s">
        <v>2830</v>
      </c>
      <c r="B2640" t="s">
        <v>2847</v>
      </c>
      <c r="C2640" t="s">
        <v>2926</v>
      </c>
      <c r="D2640" t="s">
        <v>2129</v>
      </c>
      <c r="E2640" t="s">
        <v>3224</v>
      </c>
      <c r="F2640" t="s">
        <v>3230</v>
      </c>
      <c r="G2640" t="s">
        <v>3238</v>
      </c>
      <c r="H2640">
        <v>135180</v>
      </c>
      <c r="I2640" t="s">
        <v>3256</v>
      </c>
      <c r="J2640" s="1">
        <v>44169</v>
      </c>
      <c r="K2640" s="1">
        <v>44173</v>
      </c>
      <c r="L2640" t="s">
        <v>3771</v>
      </c>
      <c r="M2640" t="s">
        <v>3865</v>
      </c>
      <c r="N2640" s="1">
        <v>44196</v>
      </c>
      <c r="O2640" t="str">
        <f t="shared" si="85"/>
        <v>철회</v>
      </c>
      <c r="P2640" t="str">
        <f t="shared" si="86"/>
        <v>엠피상동</v>
      </c>
      <c r="Q2640" t="s">
        <v>1954</v>
      </c>
      <c r="R2640"/>
      <c r="S2640"/>
      <c r="T2640"/>
      <c r="U2640"/>
      <c r="V2640"/>
      <c r="W2640" t="s">
        <v>1958</v>
      </c>
      <c r="X2640" s="1">
        <v>60240</v>
      </c>
    </row>
    <row r="2641" spans="1:24">
      <c r="A2641" t="s">
        <v>1870</v>
      </c>
      <c r="B2641" t="s">
        <v>2847</v>
      </c>
      <c r="C2641" t="s">
        <v>2353</v>
      </c>
      <c r="D2641" t="s">
        <v>3119</v>
      </c>
      <c r="E2641" t="s">
        <v>2550</v>
      </c>
      <c r="F2641" t="s">
        <v>3230</v>
      </c>
      <c r="G2641" t="s">
        <v>3238</v>
      </c>
      <c r="H2641">
        <v>200000</v>
      </c>
      <c r="I2641" t="s">
        <v>3255</v>
      </c>
      <c r="J2641" s="1">
        <v>44169</v>
      </c>
      <c r="K2641" s="1">
        <v>44169</v>
      </c>
      <c r="L2641" t="s">
        <v>3772</v>
      </c>
      <c r="M2641" t="s">
        <v>3865</v>
      </c>
      <c r="N2641" s="1">
        <v>44196</v>
      </c>
      <c r="O2641" t="str">
        <f t="shared" si="85"/>
        <v>정상</v>
      </c>
      <c r="P2641" t="str">
        <f t="shared" si="86"/>
        <v>엠피상동</v>
      </c>
      <c r="Q2641" t="s">
        <v>1954</v>
      </c>
      <c r="R2641"/>
      <c r="S2641"/>
      <c r="T2641"/>
      <c r="U2641"/>
      <c r="V2641"/>
      <c r="W2641" t="s">
        <v>1958</v>
      </c>
      <c r="X2641" s="1">
        <v>51474</v>
      </c>
    </row>
    <row r="2642" spans="1:24">
      <c r="A2642" t="s">
        <v>2830</v>
      </c>
      <c r="B2642" t="s">
        <v>2847</v>
      </c>
      <c r="C2642" t="s">
        <v>2353</v>
      </c>
      <c r="D2642" t="s">
        <v>2129</v>
      </c>
      <c r="E2642" t="s">
        <v>2149</v>
      </c>
      <c r="F2642" t="s">
        <v>3231</v>
      </c>
      <c r="G2642" t="s">
        <v>3238</v>
      </c>
      <c r="H2642">
        <v>67000</v>
      </c>
      <c r="I2642" t="s">
        <v>3256</v>
      </c>
      <c r="J2642" s="1">
        <v>44169</v>
      </c>
      <c r="K2642" s="1">
        <v>44173</v>
      </c>
      <c r="L2642" t="s">
        <v>3773</v>
      </c>
      <c r="M2642" t="s">
        <v>3863</v>
      </c>
      <c r="N2642" s="1">
        <v>44196</v>
      </c>
      <c r="O2642" t="str">
        <f t="shared" si="85"/>
        <v>철회</v>
      </c>
      <c r="P2642" t="str">
        <f t="shared" si="86"/>
        <v>엠피상동</v>
      </c>
      <c r="Q2642" t="s">
        <v>1954</v>
      </c>
      <c r="R2642"/>
      <c r="S2642"/>
      <c r="T2642"/>
      <c r="U2642"/>
      <c r="V2642"/>
      <c r="W2642" t="s">
        <v>3870</v>
      </c>
      <c r="X2642" s="1">
        <v>60240</v>
      </c>
    </row>
    <row r="2643" spans="1:24">
      <c r="A2643" t="s">
        <v>2830</v>
      </c>
      <c r="B2643" t="s">
        <v>2849</v>
      </c>
      <c r="C2643" t="s">
        <v>2353</v>
      </c>
      <c r="D2643" t="s">
        <v>2034</v>
      </c>
      <c r="E2643" t="s">
        <v>3185</v>
      </c>
      <c r="F2643" t="s">
        <v>3231</v>
      </c>
      <c r="G2643" t="s">
        <v>3238</v>
      </c>
      <c r="H2643">
        <v>50000</v>
      </c>
      <c r="I2643" t="s">
        <v>3255</v>
      </c>
      <c r="J2643" s="1">
        <v>44169</v>
      </c>
      <c r="K2643" s="1">
        <v>44169</v>
      </c>
      <c r="L2643" t="s">
        <v>3774</v>
      </c>
      <c r="M2643" t="s">
        <v>3866</v>
      </c>
      <c r="N2643" s="1">
        <v>44196</v>
      </c>
      <c r="O2643" t="str">
        <f t="shared" si="85"/>
        <v>정상</v>
      </c>
      <c r="P2643" t="str">
        <f t="shared" si="86"/>
        <v>엠피상동</v>
      </c>
      <c r="Q2643" t="s">
        <v>1954</v>
      </c>
      <c r="R2643"/>
      <c r="S2643"/>
      <c r="T2643"/>
      <c r="U2643"/>
      <c r="V2643"/>
      <c r="W2643" t="s">
        <v>1958</v>
      </c>
      <c r="X2643" s="1">
        <v>51474</v>
      </c>
    </row>
    <row r="2644" spans="1:24">
      <c r="A2644" t="s">
        <v>2812</v>
      </c>
      <c r="B2644" t="s">
        <v>2847</v>
      </c>
      <c r="C2644" t="s">
        <v>2353</v>
      </c>
      <c r="D2644" t="s">
        <v>2119</v>
      </c>
      <c r="E2644" t="s">
        <v>2641</v>
      </c>
      <c r="F2644" t="s">
        <v>3230</v>
      </c>
      <c r="G2644" t="s">
        <v>3238</v>
      </c>
      <c r="H2644">
        <v>151300</v>
      </c>
      <c r="I2644" t="s">
        <v>3255</v>
      </c>
      <c r="J2644" s="1">
        <v>44169</v>
      </c>
      <c r="K2644" s="1">
        <v>44169</v>
      </c>
      <c r="L2644" t="s">
        <v>3775</v>
      </c>
      <c r="M2644" t="s">
        <v>3867</v>
      </c>
      <c r="N2644" s="1">
        <v>44196</v>
      </c>
      <c r="O2644" t="str">
        <f t="shared" si="85"/>
        <v>정상</v>
      </c>
      <c r="P2644" t="str">
        <f t="shared" si="86"/>
        <v>엠피상동</v>
      </c>
      <c r="Q2644" t="s">
        <v>1954</v>
      </c>
      <c r="R2644"/>
      <c r="S2644"/>
      <c r="T2644"/>
      <c r="U2644"/>
      <c r="V2644"/>
      <c r="W2644" t="s">
        <v>1958</v>
      </c>
      <c r="X2644" s="1">
        <v>51474</v>
      </c>
    </row>
    <row r="2645" spans="1:24">
      <c r="A2645" t="s">
        <v>2812</v>
      </c>
      <c r="B2645" t="s">
        <v>2847</v>
      </c>
      <c r="C2645" t="s">
        <v>2950</v>
      </c>
      <c r="D2645" t="s">
        <v>3038</v>
      </c>
      <c r="E2645" t="s">
        <v>3134</v>
      </c>
      <c r="F2645" t="s">
        <v>3231</v>
      </c>
      <c r="G2645" t="s">
        <v>3238</v>
      </c>
      <c r="H2645">
        <v>107200</v>
      </c>
      <c r="I2645" t="s">
        <v>3255</v>
      </c>
      <c r="J2645" s="1">
        <v>44169</v>
      </c>
      <c r="K2645" s="1">
        <v>44169</v>
      </c>
      <c r="L2645" t="s">
        <v>3776</v>
      </c>
      <c r="M2645" t="s">
        <v>3863</v>
      </c>
      <c r="N2645" s="1">
        <v>44196</v>
      </c>
      <c r="O2645" t="str">
        <f t="shared" si="85"/>
        <v>정상</v>
      </c>
      <c r="P2645" t="str">
        <f t="shared" si="86"/>
        <v>엠피상동</v>
      </c>
      <c r="Q2645" t="s">
        <v>1954</v>
      </c>
      <c r="R2645"/>
      <c r="S2645"/>
      <c r="T2645"/>
      <c r="U2645"/>
      <c r="V2645"/>
      <c r="W2645" t="s">
        <v>1958</v>
      </c>
      <c r="X2645" s="1">
        <v>76675</v>
      </c>
    </row>
    <row r="2646" spans="1:24">
      <c r="A2646" t="s">
        <v>2812</v>
      </c>
      <c r="B2646" t="s">
        <v>2847</v>
      </c>
      <c r="C2646" t="s">
        <v>2926</v>
      </c>
      <c r="D2646" t="s">
        <v>3058</v>
      </c>
      <c r="E2646" t="s">
        <v>2522</v>
      </c>
      <c r="F2646" t="s">
        <v>3233</v>
      </c>
      <c r="G2646" t="s">
        <v>3245</v>
      </c>
      <c r="H2646">
        <v>11200</v>
      </c>
      <c r="I2646" t="s">
        <v>3255</v>
      </c>
      <c r="J2646" s="1">
        <v>44169</v>
      </c>
      <c r="K2646" s="1">
        <v>44169</v>
      </c>
      <c r="L2646" t="s">
        <v>3777</v>
      </c>
      <c r="M2646" t="s">
        <v>3863</v>
      </c>
      <c r="N2646" s="1">
        <v>44196</v>
      </c>
      <c r="O2646" t="str">
        <f t="shared" si="85"/>
        <v>정상</v>
      </c>
      <c r="P2646" t="str">
        <f t="shared" si="86"/>
        <v>엠피상동</v>
      </c>
      <c r="Q2646" t="s">
        <v>1954</v>
      </c>
      <c r="R2646"/>
      <c r="S2646"/>
      <c r="T2646"/>
      <c r="U2646"/>
      <c r="V2646"/>
      <c r="W2646" t="s">
        <v>1958</v>
      </c>
      <c r="X2646" s="1">
        <v>55126</v>
      </c>
    </row>
    <row r="2647" spans="1:24">
      <c r="A2647" t="s">
        <v>2836</v>
      </c>
      <c r="B2647" t="s">
        <v>2858</v>
      </c>
      <c r="C2647" t="s">
        <v>2340</v>
      </c>
      <c r="D2647" t="s">
        <v>3112</v>
      </c>
      <c r="E2647" t="s">
        <v>2522</v>
      </c>
      <c r="F2647" t="s">
        <v>3231</v>
      </c>
      <c r="G2647" t="s">
        <v>3238</v>
      </c>
      <c r="H2647">
        <v>65000</v>
      </c>
      <c r="I2647" t="s">
        <v>3255</v>
      </c>
      <c r="J2647" s="1">
        <v>44169</v>
      </c>
      <c r="K2647" s="1">
        <v>44169</v>
      </c>
      <c r="L2647" t="s">
        <v>3778</v>
      </c>
      <c r="M2647" t="s">
        <v>3864</v>
      </c>
      <c r="N2647" s="1">
        <v>44196</v>
      </c>
      <c r="O2647" t="str">
        <f t="shared" si="85"/>
        <v>정상</v>
      </c>
      <c r="P2647" t="str">
        <f t="shared" si="86"/>
        <v>엠피경기</v>
      </c>
      <c r="Q2647" t="s">
        <v>1954</v>
      </c>
      <c r="R2647"/>
      <c r="S2647"/>
      <c r="T2647"/>
      <c r="U2647"/>
      <c r="V2647"/>
      <c r="W2647" t="s">
        <v>1958</v>
      </c>
      <c r="X2647" s="1">
        <v>61335</v>
      </c>
    </row>
    <row r="2648" spans="1:24">
      <c r="A2648" t="s">
        <v>2812</v>
      </c>
      <c r="B2648" t="s">
        <v>2847</v>
      </c>
      <c r="C2648" t="s">
        <v>2353</v>
      </c>
      <c r="D2648" t="s">
        <v>2995</v>
      </c>
      <c r="E2648" t="s">
        <v>2149</v>
      </c>
      <c r="F2648" t="s">
        <v>3234</v>
      </c>
      <c r="G2648" t="s">
        <v>3240</v>
      </c>
      <c r="H2648">
        <v>59000</v>
      </c>
      <c r="I2648" t="s">
        <v>3255</v>
      </c>
      <c r="J2648" s="1">
        <v>44169</v>
      </c>
      <c r="K2648" s="1">
        <v>44169</v>
      </c>
      <c r="L2648" t="s">
        <v>3779</v>
      </c>
      <c r="M2648" t="s">
        <v>3863</v>
      </c>
      <c r="N2648" s="1">
        <v>44196</v>
      </c>
      <c r="O2648" t="str">
        <f t="shared" si="85"/>
        <v>정상</v>
      </c>
      <c r="P2648" t="str">
        <f t="shared" si="86"/>
        <v>엠피상동</v>
      </c>
      <c r="Q2648" t="s">
        <v>1954</v>
      </c>
      <c r="R2648"/>
      <c r="S2648"/>
      <c r="T2648"/>
      <c r="U2648"/>
      <c r="V2648"/>
      <c r="W2648" t="s">
        <v>1958</v>
      </c>
      <c r="X2648" s="1">
        <v>66449</v>
      </c>
    </row>
    <row r="2649" spans="1:24">
      <c r="A2649" t="s">
        <v>2830</v>
      </c>
      <c r="B2649" t="s">
        <v>2847</v>
      </c>
      <c r="C2649" t="s">
        <v>2926</v>
      </c>
      <c r="D2649" t="s">
        <v>3068</v>
      </c>
      <c r="E2649" t="s">
        <v>3144</v>
      </c>
      <c r="F2649" t="s">
        <v>3231</v>
      </c>
      <c r="G2649" t="s">
        <v>3238</v>
      </c>
      <c r="H2649">
        <v>140000</v>
      </c>
      <c r="I2649" t="s">
        <v>3255</v>
      </c>
      <c r="J2649" s="1">
        <v>44169</v>
      </c>
      <c r="K2649" s="1">
        <v>44169</v>
      </c>
      <c r="L2649" t="s">
        <v>3780</v>
      </c>
      <c r="M2649" t="s">
        <v>3863</v>
      </c>
      <c r="N2649" s="1">
        <v>44196</v>
      </c>
      <c r="O2649" t="str">
        <f t="shared" si="85"/>
        <v>정상</v>
      </c>
      <c r="P2649" t="str">
        <f t="shared" si="86"/>
        <v>엠피상동</v>
      </c>
      <c r="Q2649" t="s">
        <v>1954</v>
      </c>
      <c r="R2649"/>
      <c r="S2649"/>
      <c r="T2649"/>
      <c r="U2649"/>
      <c r="V2649"/>
      <c r="W2649" t="s">
        <v>3870</v>
      </c>
      <c r="X2649" s="1">
        <v>67179</v>
      </c>
    </row>
    <row r="2650" spans="1:24">
      <c r="A2650" t="s">
        <v>2820</v>
      </c>
      <c r="B2650" t="s">
        <v>2859</v>
      </c>
      <c r="C2650" t="s">
        <v>2229</v>
      </c>
      <c r="D2650" t="s">
        <v>2986</v>
      </c>
      <c r="E2650" t="s">
        <v>3147</v>
      </c>
      <c r="F2650" t="s">
        <v>3230</v>
      </c>
      <c r="G2650" t="s">
        <v>3240</v>
      </c>
      <c r="H2650">
        <v>70000</v>
      </c>
      <c r="I2650" t="s">
        <v>3255</v>
      </c>
      <c r="J2650" s="1">
        <v>44169</v>
      </c>
      <c r="K2650" s="1">
        <v>44169</v>
      </c>
      <c r="L2650" t="s">
        <v>3781</v>
      </c>
      <c r="M2650" t="s">
        <v>3863</v>
      </c>
      <c r="N2650" s="1">
        <v>44196</v>
      </c>
      <c r="O2650" t="str">
        <f t="shared" si="85"/>
        <v>정상</v>
      </c>
      <c r="P2650" t="str">
        <f t="shared" si="86"/>
        <v>엠피조은</v>
      </c>
      <c r="Q2650" t="s">
        <v>1954</v>
      </c>
      <c r="R2650"/>
      <c r="S2650"/>
      <c r="T2650"/>
      <c r="U2650"/>
      <c r="V2650"/>
      <c r="W2650" t="s">
        <v>1958</v>
      </c>
      <c r="X2650" s="1">
        <v>51474</v>
      </c>
    </row>
    <row r="2651" spans="1:24">
      <c r="A2651" t="s">
        <v>2812</v>
      </c>
      <c r="B2651" t="s">
        <v>2847</v>
      </c>
      <c r="C2651" t="s">
        <v>2353</v>
      </c>
      <c r="D2651" t="s">
        <v>2106</v>
      </c>
      <c r="E2651" t="s">
        <v>3134</v>
      </c>
      <c r="F2651" t="s">
        <v>3234</v>
      </c>
      <c r="G2651" t="s">
        <v>3240</v>
      </c>
      <c r="H2651">
        <v>102000</v>
      </c>
      <c r="I2651" t="s">
        <v>3255</v>
      </c>
      <c r="J2651" s="1">
        <v>44169</v>
      </c>
      <c r="K2651" s="1">
        <v>44169</v>
      </c>
      <c r="L2651" t="s">
        <v>3782</v>
      </c>
      <c r="M2651" t="s">
        <v>3865</v>
      </c>
      <c r="N2651" s="1">
        <v>44196</v>
      </c>
      <c r="O2651" t="str">
        <f t="shared" si="85"/>
        <v>정상</v>
      </c>
      <c r="P2651" t="str">
        <f t="shared" si="86"/>
        <v>엠피상동</v>
      </c>
      <c r="Q2651" t="s">
        <v>1954</v>
      </c>
      <c r="R2651"/>
      <c r="S2651"/>
      <c r="T2651"/>
      <c r="U2651"/>
      <c r="V2651"/>
      <c r="W2651" t="s">
        <v>1958</v>
      </c>
      <c r="X2651" s="1">
        <v>74483</v>
      </c>
    </row>
    <row r="2652" spans="1:24">
      <c r="A2652" t="s">
        <v>2812</v>
      </c>
      <c r="B2652" t="s">
        <v>2886</v>
      </c>
      <c r="C2652" t="s">
        <v>2353</v>
      </c>
      <c r="D2652" t="s">
        <v>2975</v>
      </c>
      <c r="E2652" t="s">
        <v>3169</v>
      </c>
      <c r="F2652" t="s">
        <v>3233</v>
      </c>
      <c r="G2652" t="s">
        <v>3240</v>
      </c>
      <c r="H2652">
        <v>162000</v>
      </c>
      <c r="I2652" t="s">
        <v>3255</v>
      </c>
      <c r="J2652" s="1">
        <v>44169</v>
      </c>
      <c r="K2652" s="1">
        <v>44169</v>
      </c>
      <c r="L2652" t="s">
        <v>3783</v>
      </c>
      <c r="M2652" t="s">
        <v>3863</v>
      </c>
      <c r="N2652" s="1">
        <v>44196</v>
      </c>
      <c r="O2652" t="str">
        <f t="shared" si="85"/>
        <v>정상</v>
      </c>
      <c r="P2652" t="str">
        <f t="shared" si="86"/>
        <v>엠피상동</v>
      </c>
      <c r="Q2652" t="s">
        <v>1954</v>
      </c>
      <c r="R2652"/>
      <c r="S2652"/>
      <c r="T2652"/>
      <c r="U2652"/>
      <c r="V2652"/>
      <c r="W2652" t="s">
        <v>3870</v>
      </c>
      <c r="X2652" s="1">
        <v>67179</v>
      </c>
    </row>
    <row r="2653" spans="1:24">
      <c r="A2653" t="s">
        <v>2832</v>
      </c>
      <c r="B2653"/>
      <c r="C2653"/>
      <c r="D2653" t="s">
        <v>3094</v>
      </c>
      <c r="E2653" t="s">
        <v>2504</v>
      </c>
      <c r="F2653" t="s">
        <v>2177</v>
      </c>
      <c r="G2653" t="s">
        <v>3252</v>
      </c>
      <c r="H2653">
        <v>8500</v>
      </c>
      <c r="I2653" t="s">
        <v>3255</v>
      </c>
      <c r="J2653" s="1">
        <v>44169</v>
      </c>
      <c r="K2653" s="1">
        <v>44169</v>
      </c>
      <c r="L2653">
        <v>320202963494</v>
      </c>
      <c r="M2653" t="s">
        <v>3863</v>
      </c>
      <c r="N2653" s="1">
        <v>44196</v>
      </c>
      <c r="O2653" t="str">
        <f t="shared" si="85"/>
        <v>정상</v>
      </c>
      <c r="P2653" t="str">
        <f t="shared" si="86"/>
        <v>엠피제이엔제이</v>
      </c>
      <c r="Q2653" t="s">
        <v>1954</v>
      </c>
      <c r="R2653"/>
      <c r="S2653"/>
      <c r="T2653"/>
      <c r="U2653"/>
      <c r="V2653"/>
      <c r="W2653" t="s">
        <v>1958</v>
      </c>
      <c r="X2653" s="1">
        <v>49647</v>
      </c>
    </row>
    <row r="2654" spans="1:24">
      <c r="A2654" t="s">
        <v>2831</v>
      </c>
      <c r="B2654" t="s">
        <v>2857</v>
      </c>
      <c r="C2654" t="s">
        <v>2242</v>
      </c>
      <c r="D2654" t="s">
        <v>2104</v>
      </c>
      <c r="E2654" t="s">
        <v>3160</v>
      </c>
      <c r="F2654" t="s">
        <v>3233</v>
      </c>
      <c r="G2654" t="s">
        <v>3238</v>
      </c>
      <c r="H2654">
        <v>34000</v>
      </c>
      <c r="I2654" t="s">
        <v>3255</v>
      </c>
      <c r="J2654" s="1">
        <v>44168</v>
      </c>
      <c r="K2654" s="1">
        <v>44168</v>
      </c>
      <c r="L2654" t="s">
        <v>3784</v>
      </c>
      <c r="M2654" t="s">
        <v>3863</v>
      </c>
      <c r="N2654" s="1">
        <v>44196</v>
      </c>
      <c r="O2654" t="str">
        <f t="shared" si="85"/>
        <v>정상</v>
      </c>
      <c r="P2654" t="str">
        <f t="shared" si="86"/>
        <v>엠피성공</v>
      </c>
      <c r="Q2654" t="s">
        <v>1954</v>
      </c>
      <c r="R2654"/>
      <c r="S2654"/>
      <c r="T2654"/>
      <c r="U2654"/>
      <c r="V2654"/>
      <c r="W2654" t="s">
        <v>1958</v>
      </c>
      <c r="X2654"/>
    </row>
    <row r="2655" spans="1:24">
      <c r="A2655" t="s">
        <v>2830</v>
      </c>
      <c r="B2655" t="s">
        <v>2847</v>
      </c>
      <c r="C2655" t="s">
        <v>2353</v>
      </c>
      <c r="D2655" t="s">
        <v>2027</v>
      </c>
      <c r="E2655" t="s">
        <v>2540</v>
      </c>
      <c r="F2655" t="s">
        <v>3230</v>
      </c>
      <c r="G2655" t="s">
        <v>3238</v>
      </c>
      <c r="H2655">
        <v>82000</v>
      </c>
      <c r="I2655" t="s">
        <v>3255</v>
      </c>
      <c r="J2655" s="1">
        <v>44168</v>
      </c>
      <c r="K2655" s="1">
        <v>44168</v>
      </c>
      <c r="L2655" t="s">
        <v>3785</v>
      </c>
      <c r="M2655" t="s">
        <v>3863</v>
      </c>
      <c r="N2655" s="1">
        <v>44196</v>
      </c>
      <c r="O2655" t="str">
        <f t="shared" si="85"/>
        <v>정상</v>
      </c>
      <c r="P2655" t="str">
        <f t="shared" si="86"/>
        <v>엠피상동</v>
      </c>
      <c r="Q2655" t="s">
        <v>1954</v>
      </c>
      <c r="R2655"/>
      <c r="S2655"/>
      <c r="T2655"/>
      <c r="U2655"/>
      <c r="V2655"/>
      <c r="W2655" t="s">
        <v>1958</v>
      </c>
      <c r="X2655"/>
    </row>
    <row r="2656" spans="1:24">
      <c r="A2656" t="s">
        <v>2830</v>
      </c>
      <c r="B2656" t="s">
        <v>2847</v>
      </c>
      <c r="C2656" t="s">
        <v>2353</v>
      </c>
      <c r="D2656" t="s">
        <v>3081</v>
      </c>
      <c r="E2656" t="s">
        <v>3200</v>
      </c>
      <c r="F2656" t="s">
        <v>3234</v>
      </c>
      <c r="G2656" t="s">
        <v>3238</v>
      </c>
      <c r="H2656">
        <v>77000</v>
      </c>
      <c r="I2656" t="s">
        <v>3255</v>
      </c>
      <c r="J2656" s="1">
        <v>44168</v>
      </c>
      <c r="K2656" s="1">
        <v>44168</v>
      </c>
      <c r="L2656" t="s">
        <v>3786</v>
      </c>
      <c r="M2656" t="s">
        <v>3864</v>
      </c>
      <c r="N2656" s="1">
        <v>44196</v>
      </c>
      <c r="O2656" t="str">
        <f t="shared" si="85"/>
        <v>정상</v>
      </c>
      <c r="P2656" t="str">
        <f t="shared" si="86"/>
        <v>엠피상동</v>
      </c>
      <c r="Q2656" t="s">
        <v>1954</v>
      </c>
      <c r="R2656"/>
      <c r="S2656"/>
      <c r="T2656"/>
      <c r="U2656"/>
      <c r="V2656"/>
      <c r="W2656" t="s">
        <v>3870</v>
      </c>
      <c r="X2656"/>
    </row>
    <row r="2657" spans="1:24">
      <c r="A2657" t="s">
        <v>1969</v>
      </c>
      <c r="B2657" t="s">
        <v>2847</v>
      </c>
      <c r="C2657" t="s">
        <v>2353</v>
      </c>
      <c r="D2657" t="s">
        <v>2131</v>
      </c>
      <c r="E2657" t="s">
        <v>2583</v>
      </c>
      <c r="F2657" t="s">
        <v>3230</v>
      </c>
      <c r="G2657" t="s">
        <v>3238</v>
      </c>
      <c r="H2657">
        <v>35000</v>
      </c>
      <c r="I2657" t="s">
        <v>3255</v>
      </c>
      <c r="J2657" s="1">
        <v>44168</v>
      </c>
      <c r="K2657" s="1">
        <v>44168</v>
      </c>
      <c r="L2657" t="s">
        <v>3787</v>
      </c>
      <c r="M2657" t="s">
        <v>3866</v>
      </c>
      <c r="N2657" s="1">
        <v>44196</v>
      </c>
      <c r="O2657" t="str">
        <f t="shared" si="85"/>
        <v>정상</v>
      </c>
      <c r="P2657" t="str">
        <f t="shared" si="86"/>
        <v>엠피상동</v>
      </c>
      <c r="Q2657" t="s">
        <v>1954</v>
      </c>
      <c r="R2657"/>
      <c r="S2657"/>
      <c r="T2657"/>
      <c r="U2657"/>
      <c r="V2657"/>
      <c r="W2657" t="s">
        <v>3870</v>
      </c>
      <c r="X2657"/>
    </row>
    <row r="2658" spans="1:24">
      <c r="A2658" t="s">
        <v>2831</v>
      </c>
      <c r="B2658" t="s">
        <v>2857</v>
      </c>
      <c r="C2658" t="s">
        <v>2912</v>
      </c>
      <c r="D2658" t="s">
        <v>2051</v>
      </c>
      <c r="E2658" t="s">
        <v>2516</v>
      </c>
      <c r="F2658" t="s">
        <v>3230</v>
      </c>
      <c r="G2658" t="s">
        <v>3238</v>
      </c>
      <c r="H2658">
        <v>79156</v>
      </c>
      <c r="I2658" t="s">
        <v>3255</v>
      </c>
      <c r="J2658" s="1">
        <v>44168</v>
      </c>
      <c r="K2658" s="1">
        <v>44168</v>
      </c>
      <c r="L2658" t="s">
        <v>3788</v>
      </c>
      <c r="M2658" t="s">
        <v>3863</v>
      </c>
      <c r="N2658" s="1">
        <v>44196</v>
      </c>
      <c r="O2658" t="str">
        <f t="shared" si="85"/>
        <v>정상</v>
      </c>
      <c r="P2658" t="str">
        <f t="shared" si="86"/>
        <v>엠피성공</v>
      </c>
      <c r="Q2658" t="s">
        <v>1954</v>
      </c>
      <c r="R2658"/>
      <c r="S2658"/>
      <c r="T2658"/>
      <c r="U2658"/>
      <c r="V2658"/>
      <c r="W2658" t="s">
        <v>3870</v>
      </c>
      <c r="X2658" s="1">
        <v>62430</v>
      </c>
    </row>
    <row r="2659" spans="1:24">
      <c r="A2659" t="s">
        <v>2818</v>
      </c>
      <c r="B2659" t="s">
        <v>2857</v>
      </c>
      <c r="C2659" t="s">
        <v>2242</v>
      </c>
      <c r="D2659" t="s">
        <v>1002</v>
      </c>
      <c r="E2659" t="s">
        <v>3172</v>
      </c>
      <c r="F2659" t="s">
        <v>3233</v>
      </c>
      <c r="G2659" t="s">
        <v>3240</v>
      </c>
      <c r="H2659">
        <v>27641</v>
      </c>
      <c r="I2659" t="s">
        <v>3255</v>
      </c>
      <c r="J2659" s="1">
        <v>44168</v>
      </c>
      <c r="K2659" s="1">
        <v>44168</v>
      </c>
      <c r="L2659" t="s">
        <v>3789</v>
      </c>
      <c r="M2659" t="s">
        <v>3865</v>
      </c>
      <c r="N2659" s="1">
        <v>44196</v>
      </c>
      <c r="O2659" t="str">
        <f t="shared" si="85"/>
        <v>정상</v>
      </c>
      <c r="P2659" t="str">
        <f t="shared" si="86"/>
        <v>엠피성공</v>
      </c>
      <c r="Q2659" t="s">
        <v>1954</v>
      </c>
      <c r="R2659"/>
      <c r="S2659"/>
      <c r="T2659"/>
      <c r="U2659"/>
      <c r="V2659"/>
      <c r="W2659" t="s">
        <v>3870</v>
      </c>
      <c r="X2659" s="1">
        <v>51473</v>
      </c>
    </row>
    <row r="2660" spans="1:24">
      <c r="A2660" t="s">
        <v>2809</v>
      </c>
      <c r="B2660" t="s">
        <v>2845</v>
      </c>
      <c r="C2660" t="s">
        <v>2358</v>
      </c>
      <c r="D2660" t="s">
        <v>2128</v>
      </c>
      <c r="E2660" t="s">
        <v>2598</v>
      </c>
      <c r="F2660" t="s">
        <v>3231</v>
      </c>
      <c r="G2660" t="s">
        <v>3238</v>
      </c>
      <c r="H2660">
        <v>61960</v>
      </c>
      <c r="I2660" t="s">
        <v>3255</v>
      </c>
      <c r="J2660" s="1">
        <v>44168</v>
      </c>
      <c r="K2660" s="1">
        <v>44168</v>
      </c>
      <c r="L2660" t="s">
        <v>3790</v>
      </c>
      <c r="M2660" t="s">
        <v>3863</v>
      </c>
      <c r="N2660" s="1">
        <v>44196</v>
      </c>
      <c r="O2660" t="str">
        <f t="shared" si="85"/>
        <v>정상</v>
      </c>
      <c r="P2660" t="str">
        <f t="shared" si="86"/>
        <v>엠피피스토스</v>
      </c>
      <c r="Q2660" t="s">
        <v>1954</v>
      </c>
      <c r="R2660"/>
      <c r="S2660"/>
      <c r="T2660"/>
      <c r="U2660"/>
      <c r="V2660"/>
      <c r="W2660" t="s">
        <v>1958</v>
      </c>
      <c r="X2660" s="1">
        <v>66083</v>
      </c>
    </row>
    <row r="2661" spans="1:24">
      <c r="A2661" t="s">
        <v>2832</v>
      </c>
      <c r="B2661"/>
      <c r="C2661"/>
      <c r="D2661" t="s">
        <v>3094</v>
      </c>
      <c r="E2661" t="s">
        <v>2172</v>
      </c>
      <c r="F2661" t="s">
        <v>3235</v>
      </c>
      <c r="G2661" t="s">
        <v>3238</v>
      </c>
      <c r="H2661">
        <v>83600</v>
      </c>
      <c r="I2661" t="s">
        <v>3255</v>
      </c>
      <c r="J2661" s="1">
        <v>44168</v>
      </c>
      <c r="K2661" s="1">
        <v>44168</v>
      </c>
      <c r="L2661" t="s">
        <v>3791</v>
      </c>
      <c r="M2661" t="s">
        <v>3863</v>
      </c>
      <c r="N2661" s="1">
        <v>44196</v>
      </c>
      <c r="O2661" t="str">
        <f t="shared" si="85"/>
        <v>정상</v>
      </c>
      <c r="P2661" t="str">
        <f t="shared" si="86"/>
        <v>엠피제이엔제이</v>
      </c>
      <c r="Q2661" t="s">
        <v>1954</v>
      </c>
      <c r="R2661"/>
      <c r="S2661"/>
      <c r="T2661"/>
      <c r="U2661"/>
      <c r="V2661"/>
      <c r="W2661" t="s">
        <v>1958</v>
      </c>
      <c r="X2661" s="1">
        <v>60239</v>
      </c>
    </row>
    <row r="2662" spans="1:24">
      <c r="A2662" t="s">
        <v>2832</v>
      </c>
      <c r="B2662"/>
      <c r="C2662"/>
      <c r="D2662" t="s">
        <v>3094</v>
      </c>
      <c r="E2662" t="s">
        <v>3131</v>
      </c>
      <c r="F2662" t="s">
        <v>3233</v>
      </c>
      <c r="G2662" t="s">
        <v>3238</v>
      </c>
      <c r="H2662">
        <v>75802</v>
      </c>
      <c r="I2662" t="s">
        <v>3255</v>
      </c>
      <c r="J2662" s="1">
        <v>44168</v>
      </c>
      <c r="K2662" s="1">
        <v>44168</v>
      </c>
      <c r="L2662" t="s">
        <v>3792</v>
      </c>
      <c r="M2662" t="s">
        <v>3863</v>
      </c>
      <c r="N2662" s="1">
        <v>44196</v>
      </c>
      <c r="O2662" t="str">
        <f t="shared" si="85"/>
        <v>정상</v>
      </c>
      <c r="P2662" t="str">
        <f t="shared" si="86"/>
        <v>엠피제이엔제이</v>
      </c>
      <c r="Q2662" t="s">
        <v>1954</v>
      </c>
      <c r="R2662"/>
      <c r="S2662"/>
      <c r="T2662"/>
      <c r="U2662"/>
      <c r="V2662"/>
      <c r="W2662" t="s">
        <v>3870</v>
      </c>
      <c r="X2662" s="1">
        <v>60239</v>
      </c>
    </row>
    <row r="2663" spans="1:24">
      <c r="A2663" t="s">
        <v>2825</v>
      </c>
      <c r="B2663"/>
      <c r="C2663"/>
      <c r="D2663" t="s">
        <v>2421</v>
      </c>
      <c r="E2663" t="s">
        <v>3136</v>
      </c>
      <c r="F2663" t="s">
        <v>3235</v>
      </c>
      <c r="G2663" t="s">
        <v>3240</v>
      </c>
      <c r="H2663">
        <v>10000</v>
      </c>
      <c r="I2663" t="s">
        <v>3255</v>
      </c>
      <c r="J2663" s="1">
        <v>44168</v>
      </c>
      <c r="K2663" s="1">
        <v>44168</v>
      </c>
      <c r="L2663">
        <v>20206507187</v>
      </c>
      <c r="M2663" t="s">
        <v>3863</v>
      </c>
      <c r="N2663" s="1">
        <v>44196</v>
      </c>
      <c r="O2663" t="str">
        <f t="shared" si="85"/>
        <v>정상</v>
      </c>
      <c r="P2663" t="str">
        <f t="shared" si="86"/>
        <v>엠피가온</v>
      </c>
      <c r="Q2663" t="s">
        <v>1954</v>
      </c>
      <c r="R2663"/>
      <c r="S2663"/>
      <c r="T2663"/>
      <c r="U2663"/>
      <c r="V2663"/>
      <c r="W2663" t="s">
        <v>1958</v>
      </c>
      <c r="X2663"/>
    </row>
    <row r="2664" spans="1:24">
      <c r="A2664" t="s">
        <v>2817</v>
      </c>
      <c r="B2664" t="s">
        <v>2850</v>
      </c>
      <c r="C2664" t="s">
        <v>2347</v>
      </c>
      <c r="D2664" t="s">
        <v>2037</v>
      </c>
      <c r="E2664" t="s">
        <v>2497</v>
      </c>
      <c r="F2664" t="s">
        <v>3234</v>
      </c>
      <c r="G2664" t="s">
        <v>3240</v>
      </c>
      <c r="H2664">
        <v>10000</v>
      </c>
      <c r="I2664" t="s">
        <v>3255</v>
      </c>
      <c r="J2664" s="1">
        <v>44168</v>
      </c>
      <c r="K2664" s="1">
        <v>44168</v>
      </c>
      <c r="L2664">
        <v>20206504794</v>
      </c>
      <c r="M2664" t="s">
        <v>3863</v>
      </c>
      <c r="N2664" s="1">
        <v>44196</v>
      </c>
      <c r="O2664" t="str">
        <f t="shared" si="85"/>
        <v>정상</v>
      </c>
      <c r="P2664" t="s">
        <v>6821</v>
      </c>
      <c r="Q2664" t="s">
        <v>1954</v>
      </c>
      <c r="R2664"/>
      <c r="S2664"/>
      <c r="T2664"/>
      <c r="U2664"/>
      <c r="V2664"/>
      <c r="W2664" t="s">
        <v>1958</v>
      </c>
      <c r="X2664"/>
    </row>
    <row r="2665" spans="1:24">
      <c r="A2665" t="s">
        <v>2820</v>
      </c>
      <c r="B2665"/>
      <c r="C2665"/>
      <c r="D2665" t="s">
        <v>3120</v>
      </c>
      <c r="E2665" t="s">
        <v>2497</v>
      </c>
      <c r="F2665" t="s">
        <v>3237</v>
      </c>
      <c r="G2665" t="s">
        <v>3240</v>
      </c>
      <c r="H2665">
        <v>66100</v>
      </c>
      <c r="I2665" t="s">
        <v>3255</v>
      </c>
      <c r="J2665" s="1">
        <v>44168</v>
      </c>
      <c r="K2665" s="1">
        <v>44168</v>
      </c>
      <c r="L2665">
        <v>20206502613</v>
      </c>
      <c r="M2665" t="s">
        <v>3863</v>
      </c>
      <c r="N2665" s="1">
        <v>44196</v>
      </c>
      <c r="O2665" t="str">
        <f t="shared" si="85"/>
        <v>정상</v>
      </c>
      <c r="P2665" t="str">
        <f t="shared" si="86"/>
        <v>엠피조은</v>
      </c>
      <c r="Q2665" t="s">
        <v>1954</v>
      </c>
      <c r="R2665"/>
      <c r="S2665"/>
      <c r="T2665"/>
      <c r="U2665"/>
      <c r="V2665"/>
      <c r="W2665" t="s">
        <v>1958</v>
      </c>
      <c r="X2665"/>
    </row>
    <row r="2666" spans="1:24">
      <c r="A2666" t="s">
        <v>2820</v>
      </c>
      <c r="B2666" t="s">
        <v>2871</v>
      </c>
      <c r="C2666" t="s">
        <v>2903</v>
      </c>
      <c r="D2666" t="s">
        <v>3121</v>
      </c>
      <c r="E2666" t="s">
        <v>2163</v>
      </c>
      <c r="F2666" t="s">
        <v>3231</v>
      </c>
      <c r="G2666" t="s">
        <v>3238</v>
      </c>
      <c r="H2666">
        <v>22600</v>
      </c>
      <c r="I2666" t="s">
        <v>3255</v>
      </c>
      <c r="J2666" s="1">
        <v>44168</v>
      </c>
      <c r="K2666" s="1">
        <v>44168</v>
      </c>
      <c r="L2666">
        <v>20206490511</v>
      </c>
      <c r="M2666" t="s">
        <v>3864</v>
      </c>
      <c r="N2666" s="1">
        <v>44196</v>
      </c>
      <c r="O2666" t="str">
        <f t="shared" si="85"/>
        <v>정상</v>
      </c>
      <c r="P2666" t="str">
        <f t="shared" si="86"/>
        <v>엠피조은</v>
      </c>
      <c r="Q2666" t="s">
        <v>1954</v>
      </c>
      <c r="R2666"/>
      <c r="S2666"/>
      <c r="T2666"/>
      <c r="U2666"/>
      <c r="V2666"/>
      <c r="W2666" t="s">
        <v>1958</v>
      </c>
      <c r="X2666"/>
    </row>
    <row r="2667" spans="1:24">
      <c r="A2667" t="s">
        <v>2817</v>
      </c>
      <c r="B2667" t="s">
        <v>2850</v>
      </c>
      <c r="C2667" t="s">
        <v>2347</v>
      </c>
      <c r="D2667" t="s">
        <v>2037</v>
      </c>
      <c r="E2667" t="s">
        <v>2497</v>
      </c>
      <c r="F2667" t="s">
        <v>3231</v>
      </c>
      <c r="G2667" t="s">
        <v>3239</v>
      </c>
      <c r="H2667">
        <v>27149</v>
      </c>
      <c r="I2667" t="s">
        <v>3255</v>
      </c>
      <c r="J2667" s="1">
        <v>44168</v>
      </c>
      <c r="K2667" s="1">
        <v>44168</v>
      </c>
      <c r="L2667">
        <v>20206501632</v>
      </c>
      <c r="M2667" t="s">
        <v>3865</v>
      </c>
      <c r="N2667" s="1">
        <v>44196</v>
      </c>
      <c r="O2667" t="str">
        <f t="shared" si="85"/>
        <v>정상</v>
      </c>
      <c r="P2667" t="s">
        <v>6821</v>
      </c>
      <c r="Q2667" t="s">
        <v>1954</v>
      </c>
      <c r="R2667"/>
      <c r="S2667"/>
      <c r="T2667"/>
      <c r="U2667"/>
      <c r="V2667"/>
      <c r="W2667" t="s">
        <v>1958</v>
      </c>
      <c r="X2667"/>
    </row>
    <row r="2668" spans="1:24">
      <c r="A2668" t="s">
        <v>2817</v>
      </c>
      <c r="B2668" t="s">
        <v>2850</v>
      </c>
      <c r="C2668" t="s">
        <v>2347</v>
      </c>
      <c r="D2668" t="s">
        <v>2970</v>
      </c>
      <c r="E2668" t="s">
        <v>2499</v>
      </c>
      <c r="F2668" t="s">
        <v>2177</v>
      </c>
      <c r="G2668" t="s">
        <v>3238</v>
      </c>
      <c r="H2668">
        <v>151930</v>
      </c>
      <c r="I2668" t="s">
        <v>3255</v>
      </c>
      <c r="J2668" s="1">
        <v>44168</v>
      </c>
      <c r="K2668" s="1">
        <v>44168</v>
      </c>
      <c r="L2668">
        <v>20206501071</v>
      </c>
      <c r="M2668" t="s">
        <v>3863</v>
      </c>
      <c r="N2668" s="1">
        <v>44196</v>
      </c>
      <c r="O2668" t="str">
        <f t="shared" si="85"/>
        <v>정상</v>
      </c>
      <c r="P2668" t="s">
        <v>6822</v>
      </c>
      <c r="Q2668" t="s">
        <v>1954</v>
      </c>
      <c r="R2668"/>
      <c r="S2668"/>
      <c r="T2668"/>
      <c r="U2668"/>
      <c r="V2668"/>
      <c r="W2668" t="s">
        <v>1958</v>
      </c>
      <c r="X2668"/>
    </row>
    <row r="2669" spans="1:24">
      <c r="A2669" t="s">
        <v>2816</v>
      </c>
      <c r="B2669" t="s">
        <v>2850</v>
      </c>
      <c r="C2669" t="s">
        <v>2962</v>
      </c>
      <c r="D2669" t="s">
        <v>2970</v>
      </c>
      <c r="E2669" t="s">
        <v>3139</v>
      </c>
      <c r="F2669" t="s">
        <v>3234</v>
      </c>
      <c r="G2669" t="s">
        <v>3240</v>
      </c>
      <c r="H2669">
        <v>35622</v>
      </c>
      <c r="I2669" t="s">
        <v>3255</v>
      </c>
      <c r="J2669" s="1">
        <v>44168</v>
      </c>
      <c r="K2669" s="1">
        <v>44168</v>
      </c>
      <c r="L2669">
        <v>20206492487</v>
      </c>
      <c r="M2669" t="s">
        <v>3863</v>
      </c>
      <c r="N2669" s="1">
        <v>44196</v>
      </c>
      <c r="O2669" t="str">
        <f t="shared" si="85"/>
        <v>정상</v>
      </c>
      <c r="P2669" t="s">
        <v>6822</v>
      </c>
      <c r="Q2669" t="s">
        <v>1954</v>
      </c>
      <c r="R2669"/>
      <c r="S2669"/>
      <c r="T2669"/>
      <c r="U2669"/>
      <c r="V2669"/>
      <c r="W2669" t="s">
        <v>1960</v>
      </c>
      <c r="X2669"/>
    </row>
    <row r="2670" spans="1:24">
      <c r="A2670" t="s">
        <v>2814</v>
      </c>
      <c r="B2670"/>
      <c r="C2670"/>
      <c r="D2670" t="s">
        <v>2436</v>
      </c>
      <c r="E2670" t="s">
        <v>3139</v>
      </c>
      <c r="F2670" t="s">
        <v>3231</v>
      </c>
      <c r="G2670" t="s">
        <v>3242</v>
      </c>
      <c r="H2670">
        <v>37500</v>
      </c>
      <c r="I2670" t="s">
        <v>3255</v>
      </c>
      <c r="J2670" s="1">
        <v>44168</v>
      </c>
      <c r="K2670" s="1">
        <v>44168</v>
      </c>
      <c r="L2670">
        <v>20206503595</v>
      </c>
      <c r="M2670" t="s">
        <v>3865</v>
      </c>
      <c r="N2670" s="1">
        <v>44196</v>
      </c>
      <c r="O2670" t="str">
        <f t="shared" si="85"/>
        <v>정상</v>
      </c>
      <c r="P2670" t="str">
        <f t="shared" si="86"/>
        <v>엠피의정부</v>
      </c>
      <c r="Q2670" t="s">
        <v>1954</v>
      </c>
      <c r="R2670"/>
      <c r="S2670"/>
      <c r="T2670"/>
      <c r="U2670"/>
      <c r="V2670"/>
      <c r="W2670" t="s">
        <v>1960</v>
      </c>
      <c r="X2670"/>
    </row>
    <row r="2671" spans="1:24">
      <c r="A2671" t="s">
        <v>2819</v>
      </c>
      <c r="B2671" t="s">
        <v>2848</v>
      </c>
      <c r="C2671" t="s">
        <v>2237</v>
      </c>
      <c r="D2671" t="s">
        <v>1997</v>
      </c>
      <c r="E2671" t="s">
        <v>3183</v>
      </c>
      <c r="F2671" t="s">
        <v>3234</v>
      </c>
      <c r="G2671" t="s">
        <v>3238</v>
      </c>
      <c r="H2671">
        <v>50000</v>
      </c>
      <c r="I2671" t="s">
        <v>3255</v>
      </c>
      <c r="J2671" s="1">
        <v>44168</v>
      </c>
      <c r="K2671" s="1">
        <v>44168</v>
      </c>
      <c r="L2671">
        <v>52033295750000</v>
      </c>
      <c r="M2671" t="s">
        <v>3863</v>
      </c>
      <c r="N2671" s="1">
        <v>44196</v>
      </c>
      <c r="O2671" t="str">
        <f t="shared" si="85"/>
        <v>정상</v>
      </c>
      <c r="P2671" t="str">
        <f t="shared" si="86"/>
        <v>엠피의정부</v>
      </c>
      <c r="Q2671" t="s">
        <v>1954</v>
      </c>
      <c r="R2671"/>
      <c r="S2671"/>
      <c r="T2671"/>
      <c r="U2671"/>
      <c r="V2671"/>
      <c r="W2671" t="s">
        <v>1958</v>
      </c>
      <c r="X2671" s="1">
        <v>47820</v>
      </c>
    </row>
    <row r="2672" spans="1:24">
      <c r="A2672" t="s">
        <v>2812</v>
      </c>
      <c r="B2672" t="s">
        <v>2847</v>
      </c>
      <c r="C2672" t="s">
        <v>2353</v>
      </c>
      <c r="D2672" t="s">
        <v>1001</v>
      </c>
      <c r="E2672" t="s">
        <v>3166</v>
      </c>
      <c r="F2672" t="s">
        <v>3236</v>
      </c>
      <c r="G2672" t="s">
        <v>3238</v>
      </c>
      <c r="H2672">
        <v>10000</v>
      </c>
      <c r="I2672" t="s">
        <v>3255</v>
      </c>
      <c r="J2672" s="1">
        <v>44168</v>
      </c>
      <c r="K2672" s="1">
        <v>44168</v>
      </c>
      <c r="L2672">
        <v>52033339890000</v>
      </c>
      <c r="M2672" t="s">
        <v>3867</v>
      </c>
      <c r="N2672" s="1">
        <v>44196</v>
      </c>
      <c r="O2672" t="str">
        <f t="shared" si="85"/>
        <v>정상</v>
      </c>
      <c r="P2672" t="str">
        <f t="shared" si="86"/>
        <v>엠피상동</v>
      </c>
      <c r="Q2672" t="s">
        <v>1954</v>
      </c>
      <c r="R2672"/>
      <c r="S2672"/>
      <c r="T2672"/>
      <c r="U2672"/>
      <c r="V2672"/>
      <c r="W2672" t="s">
        <v>3870</v>
      </c>
      <c r="X2672" s="1">
        <v>51473</v>
      </c>
    </row>
    <row r="2673" spans="1:24">
      <c r="A2673" t="s">
        <v>2814</v>
      </c>
      <c r="B2673" t="s">
        <v>2848</v>
      </c>
      <c r="C2673" t="s">
        <v>2237</v>
      </c>
      <c r="D2673" t="s">
        <v>1997</v>
      </c>
      <c r="E2673" t="s">
        <v>2615</v>
      </c>
      <c r="F2673" t="s">
        <v>3232</v>
      </c>
      <c r="G2673" t="s">
        <v>3238</v>
      </c>
      <c r="H2673">
        <v>50000</v>
      </c>
      <c r="I2673" t="s">
        <v>3255</v>
      </c>
      <c r="J2673" s="1">
        <v>44168</v>
      </c>
      <c r="K2673" s="1">
        <v>44168</v>
      </c>
      <c r="L2673">
        <v>52033337250000</v>
      </c>
      <c r="M2673" t="s">
        <v>3863</v>
      </c>
      <c r="N2673" s="1">
        <v>44196</v>
      </c>
      <c r="O2673" t="str">
        <f t="shared" si="85"/>
        <v>정상</v>
      </c>
      <c r="P2673" t="str">
        <f t="shared" si="86"/>
        <v>엠피의정부</v>
      </c>
      <c r="Q2673" t="s">
        <v>1954</v>
      </c>
      <c r="R2673"/>
      <c r="S2673"/>
      <c r="T2673"/>
      <c r="U2673"/>
      <c r="V2673"/>
      <c r="W2673" t="s">
        <v>1958</v>
      </c>
      <c r="X2673" s="1">
        <v>47820</v>
      </c>
    </row>
    <row r="2674" spans="1:24">
      <c r="A2674" t="s">
        <v>2819</v>
      </c>
      <c r="B2674" t="s">
        <v>2866</v>
      </c>
      <c r="C2674" t="s">
        <v>2237</v>
      </c>
      <c r="D2674" t="s">
        <v>2095</v>
      </c>
      <c r="E2674" t="s">
        <v>2534</v>
      </c>
      <c r="F2674" t="s">
        <v>3233</v>
      </c>
      <c r="G2674" t="s">
        <v>3244</v>
      </c>
      <c r="H2674">
        <v>10499</v>
      </c>
      <c r="I2674" t="s">
        <v>3255</v>
      </c>
      <c r="J2674" s="1">
        <v>44168</v>
      </c>
      <c r="K2674" s="1">
        <v>44168</v>
      </c>
      <c r="L2674">
        <v>52033312030000</v>
      </c>
      <c r="M2674" t="s">
        <v>3863</v>
      </c>
      <c r="N2674" s="1">
        <v>44196</v>
      </c>
      <c r="O2674" t="str">
        <f t="shared" si="85"/>
        <v>정상</v>
      </c>
      <c r="P2674" t="str">
        <f t="shared" si="86"/>
        <v>엠피의정부</v>
      </c>
      <c r="Q2674" t="s">
        <v>1954</v>
      </c>
      <c r="R2674"/>
      <c r="S2674"/>
      <c r="T2674"/>
      <c r="U2674"/>
      <c r="V2674"/>
      <c r="W2674" t="s">
        <v>1960</v>
      </c>
      <c r="X2674" s="1">
        <v>51473</v>
      </c>
    </row>
    <row r="2675" spans="1:24">
      <c r="A2675" t="s">
        <v>2209</v>
      </c>
      <c r="B2675"/>
      <c r="C2675"/>
      <c r="D2675" t="s">
        <v>2421</v>
      </c>
      <c r="E2675" t="s">
        <v>3174</v>
      </c>
      <c r="F2675" t="s">
        <v>3231</v>
      </c>
      <c r="G2675" t="s">
        <v>3238</v>
      </c>
      <c r="H2675">
        <v>32000</v>
      </c>
      <c r="I2675" t="s">
        <v>3255</v>
      </c>
      <c r="J2675" s="1">
        <v>44168</v>
      </c>
      <c r="K2675" s="1">
        <v>44168</v>
      </c>
      <c r="L2675">
        <v>3190792497591</v>
      </c>
      <c r="M2675" t="s">
        <v>3863</v>
      </c>
      <c r="N2675" s="1">
        <v>44196</v>
      </c>
      <c r="O2675" t="str">
        <f t="shared" si="85"/>
        <v>정상</v>
      </c>
      <c r="P2675" t="str">
        <f t="shared" si="86"/>
        <v>엠피가온</v>
      </c>
      <c r="Q2675" t="s">
        <v>1954</v>
      </c>
      <c r="R2675"/>
      <c r="S2675"/>
      <c r="T2675"/>
      <c r="U2675"/>
      <c r="V2675"/>
      <c r="W2675" t="s">
        <v>1960</v>
      </c>
      <c r="X2675" s="1">
        <v>65352</v>
      </c>
    </row>
    <row r="2676" spans="1:24">
      <c r="A2676" t="s">
        <v>2841</v>
      </c>
      <c r="B2676"/>
      <c r="C2676"/>
      <c r="D2676" t="s">
        <v>2094</v>
      </c>
      <c r="E2676" t="s">
        <v>2559</v>
      </c>
      <c r="F2676" t="s">
        <v>3230</v>
      </c>
      <c r="G2676" t="s">
        <v>3240</v>
      </c>
      <c r="H2676">
        <v>64730</v>
      </c>
      <c r="I2676" t="s">
        <v>3255</v>
      </c>
      <c r="J2676" s="1">
        <v>44168</v>
      </c>
      <c r="K2676" s="1">
        <v>44168</v>
      </c>
      <c r="L2676">
        <v>320202953081</v>
      </c>
      <c r="M2676" t="s">
        <v>3865</v>
      </c>
      <c r="N2676" s="1">
        <v>44196</v>
      </c>
      <c r="O2676" t="str">
        <f t="shared" si="85"/>
        <v>정상</v>
      </c>
      <c r="P2676" t="str">
        <f t="shared" si="86"/>
        <v>엠피프라임</v>
      </c>
      <c r="Q2676" t="s">
        <v>1954</v>
      </c>
      <c r="R2676"/>
      <c r="S2676"/>
      <c r="T2676"/>
      <c r="U2676"/>
      <c r="V2676"/>
      <c r="W2676" t="s">
        <v>1958</v>
      </c>
      <c r="X2676" s="1">
        <v>51473</v>
      </c>
    </row>
    <row r="2677" spans="1:24">
      <c r="A2677" t="s">
        <v>2811</v>
      </c>
      <c r="B2677" t="s">
        <v>2845</v>
      </c>
      <c r="C2677" t="s">
        <v>2341</v>
      </c>
      <c r="D2677" t="s">
        <v>2086</v>
      </c>
      <c r="E2677" t="s">
        <v>2561</v>
      </c>
      <c r="F2677" t="s">
        <v>3234</v>
      </c>
      <c r="G2677" t="s">
        <v>3254</v>
      </c>
      <c r="H2677">
        <v>50000</v>
      </c>
      <c r="I2677" t="s">
        <v>3255</v>
      </c>
      <c r="J2677" s="1">
        <v>44168</v>
      </c>
      <c r="K2677" s="1">
        <v>44168</v>
      </c>
      <c r="L2677">
        <v>320202960609</v>
      </c>
      <c r="M2677" t="s">
        <v>3863</v>
      </c>
      <c r="N2677" s="1">
        <v>44196</v>
      </c>
      <c r="O2677" t="str">
        <f t="shared" si="85"/>
        <v>정상</v>
      </c>
      <c r="P2677" t="str">
        <f t="shared" si="86"/>
        <v>엠피피스토스</v>
      </c>
      <c r="Q2677" t="s">
        <v>1954</v>
      </c>
      <c r="R2677"/>
      <c r="S2677"/>
      <c r="T2677"/>
      <c r="U2677"/>
      <c r="V2677"/>
      <c r="W2677" t="s">
        <v>3870</v>
      </c>
      <c r="X2677" s="1">
        <v>49646</v>
      </c>
    </row>
    <row r="2678" spans="1:24">
      <c r="A2678" t="s">
        <v>2830</v>
      </c>
      <c r="B2678" t="s">
        <v>2847</v>
      </c>
      <c r="C2678" t="s">
        <v>2353</v>
      </c>
      <c r="D2678" t="s">
        <v>1001</v>
      </c>
      <c r="E2678" t="s">
        <v>2596</v>
      </c>
      <c r="F2678" t="s">
        <v>3231</v>
      </c>
      <c r="G2678" t="s">
        <v>3238</v>
      </c>
      <c r="H2678">
        <v>10000</v>
      </c>
      <c r="I2678" t="s">
        <v>3255</v>
      </c>
      <c r="J2678" s="1">
        <v>44168</v>
      </c>
      <c r="K2678" s="1">
        <v>44168</v>
      </c>
      <c r="L2678" t="s">
        <v>3793</v>
      </c>
      <c r="M2678" t="s">
        <v>3867</v>
      </c>
      <c r="N2678" s="1">
        <v>44196</v>
      </c>
      <c r="O2678" t="str">
        <f t="shared" si="85"/>
        <v>정상</v>
      </c>
      <c r="P2678" t="str">
        <f t="shared" si="86"/>
        <v>엠피상동</v>
      </c>
      <c r="Q2678" t="s">
        <v>1954</v>
      </c>
      <c r="R2678"/>
      <c r="S2678"/>
      <c r="T2678"/>
      <c r="U2678"/>
      <c r="V2678"/>
      <c r="W2678" t="s">
        <v>1958</v>
      </c>
      <c r="X2678"/>
    </row>
    <row r="2679" spans="1:24">
      <c r="A2679" t="s">
        <v>2831</v>
      </c>
      <c r="B2679" t="s">
        <v>2857</v>
      </c>
      <c r="C2679" t="s">
        <v>2891</v>
      </c>
      <c r="D2679" t="s">
        <v>2043</v>
      </c>
      <c r="E2679" t="s">
        <v>3126</v>
      </c>
      <c r="F2679" t="s">
        <v>3237</v>
      </c>
      <c r="G2679" t="s">
        <v>3245</v>
      </c>
      <c r="H2679">
        <v>50000</v>
      </c>
      <c r="I2679" t="s">
        <v>3255</v>
      </c>
      <c r="J2679" s="1">
        <v>44168</v>
      </c>
      <c r="K2679" s="1">
        <v>44168</v>
      </c>
      <c r="L2679" t="s">
        <v>3794</v>
      </c>
      <c r="M2679" t="s">
        <v>3867</v>
      </c>
      <c r="N2679" s="1">
        <v>44196</v>
      </c>
      <c r="O2679" t="str">
        <f t="shared" si="85"/>
        <v>정상</v>
      </c>
      <c r="P2679" t="str">
        <f t="shared" si="86"/>
        <v>엠피성공</v>
      </c>
      <c r="Q2679" t="s">
        <v>1954</v>
      </c>
      <c r="R2679"/>
      <c r="S2679"/>
      <c r="T2679"/>
      <c r="U2679"/>
      <c r="V2679"/>
      <c r="W2679" t="s">
        <v>1958</v>
      </c>
      <c r="X2679"/>
    </row>
    <row r="2680" spans="1:24">
      <c r="A2680" t="s">
        <v>2813</v>
      </c>
      <c r="B2680" t="s">
        <v>2846</v>
      </c>
      <c r="C2680" t="s">
        <v>2236</v>
      </c>
      <c r="D2680" t="s">
        <v>2068</v>
      </c>
      <c r="E2680" t="s">
        <v>3209</v>
      </c>
      <c r="F2680" t="s">
        <v>3237</v>
      </c>
      <c r="G2680" t="s">
        <v>3238</v>
      </c>
      <c r="H2680">
        <v>76000</v>
      </c>
      <c r="I2680" t="s">
        <v>3255</v>
      </c>
      <c r="J2680" s="1">
        <v>44168</v>
      </c>
      <c r="K2680" s="1">
        <v>44168</v>
      </c>
      <c r="L2680" t="s">
        <v>3795</v>
      </c>
      <c r="M2680" t="s">
        <v>3863</v>
      </c>
      <c r="N2680" s="1">
        <v>44196</v>
      </c>
      <c r="O2680" t="str">
        <f t="shared" si="85"/>
        <v>정상</v>
      </c>
      <c r="P2680" t="str">
        <f t="shared" si="86"/>
        <v>엠피송내</v>
      </c>
      <c r="Q2680" t="s">
        <v>1954</v>
      </c>
      <c r="R2680"/>
      <c r="S2680"/>
      <c r="T2680"/>
      <c r="U2680"/>
      <c r="V2680"/>
      <c r="W2680" t="s">
        <v>1958</v>
      </c>
      <c r="X2680"/>
    </row>
    <row r="2681" spans="1:24">
      <c r="A2681" t="s">
        <v>2813</v>
      </c>
      <c r="B2681" t="s">
        <v>2846</v>
      </c>
      <c r="C2681" t="s">
        <v>2236</v>
      </c>
      <c r="D2681" t="s">
        <v>2056</v>
      </c>
      <c r="E2681" t="s">
        <v>3151</v>
      </c>
      <c r="F2681" t="s">
        <v>3233</v>
      </c>
      <c r="G2681" t="s">
        <v>3238</v>
      </c>
      <c r="H2681">
        <v>43700</v>
      </c>
      <c r="I2681" t="s">
        <v>3255</v>
      </c>
      <c r="J2681" s="1">
        <v>44168</v>
      </c>
      <c r="K2681" s="1">
        <v>44168</v>
      </c>
      <c r="L2681" t="s">
        <v>3796</v>
      </c>
      <c r="M2681" t="s">
        <v>3865</v>
      </c>
      <c r="N2681" s="1">
        <v>44196</v>
      </c>
      <c r="O2681" t="str">
        <f t="shared" si="85"/>
        <v>정상</v>
      </c>
      <c r="P2681" t="str">
        <f t="shared" si="86"/>
        <v>엠피송내</v>
      </c>
      <c r="Q2681" t="s">
        <v>1954</v>
      </c>
      <c r="R2681"/>
      <c r="S2681"/>
      <c r="T2681"/>
      <c r="U2681"/>
      <c r="V2681"/>
      <c r="W2681" t="s">
        <v>1958</v>
      </c>
      <c r="X2681"/>
    </row>
    <row r="2682" spans="1:24">
      <c r="A2682" t="s">
        <v>2826</v>
      </c>
      <c r="B2682" t="s">
        <v>2846</v>
      </c>
      <c r="C2682" t="s">
        <v>2236</v>
      </c>
      <c r="D2682" t="s">
        <v>2056</v>
      </c>
      <c r="E2682" t="s">
        <v>3188</v>
      </c>
      <c r="F2682" t="s">
        <v>3235</v>
      </c>
      <c r="G2682" t="s">
        <v>3238</v>
      </c>
      <c r="H2682">
        <v>12000</v>
      </c>
      <c r="I2682" t="s">
        <v>3255</v>
      </c>
      <c r="J2682" s="1">
        <v>44168</v>
      </c>
      <c r="K2682" s="1">
        <v>44168</v>
      </c>
      <c r="L2682" t="s">
        <v>3797</v>
      </c>
      <c r="M2682" t="s">
        <v>3863</v>
      </c>
      <c r="N2682" s="1">
        <v>44196</v>
      </c>
      <c r="O2682" t="str">
        <f t="shared" ref="O2682:O2745" si="87" xml:space="preserve"> IF(K2682&gt;N2682,W2682,I2682)</f>
        <v>정상</v>
      </c>
      <c r="P2682" t="str">
        <f t="shared" si="86"/>
        <v>엠피송내</v>
      </c>
      <c r="Q2682" t="s">
        <v>1954</v>
      </c>
      <c r="R2682"/>
      <c r="S2682"/>
      <c r="T2682"/>
      <c r="U2682"/>
      <c r="V2682"/>
      <c r="W2682" t="s">
        <v>1958</v>
      </c>
      <c r="X2682"/>
    </row>
    <row r="2683" spans="1:24">
      <c r="A2683" t="s">
        <v>2814</v>
      </c>
      <c r="B2683"/>
      <c r="C2683"/>
      <c r="D2683" t="s">
        <v>2436</v>
      </c>
      <c r="E2683" t="s">
        <v>3226</v>
      </c>
      <c r="F2683" t="s">
        <v>2177</v>
      </c>
      <c r="G2683" t="s">
        <v>3239</v>
      </c>
      <c r="H2683">
        <v>13397</v>
      </c>
      <c r="I2683" t="s">
        <v>3255</v>
      </c>
      <c r="J2683" s="1">
        <v>44168</v>
      </c>
      <c r="K2683" s="1">
        <v>44168</v>
      </c>
      <c r="L2683">
        <v>42041984280000</v>
      </c>
      <c r="M2683" t="s">
        <v>3865</v>
      </c>
      <c r="N2683" s="1">
        <v>44196</v>
      </c>
      <c r="O2683" t="str">
        <f t="shared" si="87"/>
        <v>정상</v>
      </c>
      <c r="P2683" t="str">
        <f t="shared" si="86"/>
        <v>엠피의정부</v>
      </c>
      <c r="Q2683" t="s">
        <v>1954</v>
      </c>
      <c r="R2683"/>
      <c r="S2683"/>
      <c r="T2683"/>
      <c r="U2683"/>
      <c r="V2683"/>
      <c r="W2683" t="s">
        <v>1958</v>
      </c>
      <c r="X2683"/>
    </row>
    <row r="2684" spans="1:24">
      <c r="A2684" t="s">
        <v>2819</v>
      </c>
      <c r="B2684"/>
      <c r="C2684"/>
      <c r="D2684" t="s">
        <v>2436</v>
      </c>
      <c r="E2684" t="s">
        <v>3201</v>
      </c>
      <c r="F2684" t="s">
        <v>3231</v>
      </c>
      <c r="G2684" t="s">
        <v>3238</v>
      </c>
      <c r="H2684">
        <v>83400</v>
      </c>
      <c r="I2684" t="s">
        <v>3255</v>
      </c>
      <c r="J2684" s="1">
        <v>44168</v>
      </c>
      <c r="K2684" s="1">
        <v>44168</v>
      </c>
      <c r="L2684">
        <v>42041984180000</v>
      </c>
      <c r="M2684" t="s">
        <v>3864</v>
      </c>
      <c r="N2684" s="1">
        <v>44196</v>
      </c>
      <c r="O2684" t="str">
        <f t="shared" si="87"/>
        <v>정상</v>
      </c>
      <c r="P2684" t="str">
        <f t="shared" si="86"/>
        <v>엠피의정부</v>
      </c>
      <c r="Q2684" t="s">
        <v>1954</v>
      </c>
      <c r="R2684"/>
      <c r="S2684"/>
      <c r="T2684"/>
      <c r="U2684"/>
      <c r="V2684"/>
      <c r="W2684" t="s">
        <v>1958</v>
      </c>
      <c r="X2684"/>
    </row>
    <row r="2685" spans="1:24">
      <c r="A2685" t="s">
        <v>2825</v>
      </c>
      <c r="B2685"/>
      <c r="C2685"/>
      <c r="D2685" t="s">
        <v>2977</v>
      </c>
      <c r="E2685" t="s">
        <v>2639</v>
      </c>
      <c r="F2685" t="s">
        <v>3234</v>
      </c>
      <c r="G2685" t="s">
        <v>3238</v>
      </c>
      <c r="H2685">
        <v>104820</v>
      </c>
      <c r="I2685" t="s">
        <v>3255</v>
      </c>
      <c r="J2685" s="1">
        <v>44168</v>
      </c>
      <c r="K2685" s="1">
        <v>44168</v>
      </c>
      <c r="L2685">
        <v>42041984230000</v>
      </c>
      <c r="M2685" t="s">
        <v>3865</v>
      </c>
      <c r="N2685" s="1">
        <v>44196</v>
      </c>
      <c r="O2685" t="str">
        <f t="shared" si="87"/>
        <v>정상</v>
      </c>
      <c r="P2685" t="str">
        <f t="shared" si="86"/>
        <v>엠피가온</v>
      </c>
      <c r="Q2685" t="s">
        <v>1954</v>
      </c>
      <c r="R2685"/>
      <c r="S2685"/>
      <c r="T2685"/>
      <c r="U2685"/>
      <c r="V2685"/>
      <c r="W2685" t="s">
        <v>1958</v>
      </c>
      <c r="X2685"/>
    </row>
    <row r="2686" spans="1:24">
      <c r="A2686" t="s">
        <v>2809</v>
      </c>
      <c r="B2686" t="s">
        <v>2845</v>
      </c>
      <c r="C2686" t="s">
        <v>2358</v>
      </c>
      <c r="D2686" t="s">
        <v>2128</v>
      </c>
      <c r="E2686" t="s">
        <v>2164</v>
      </c>
      <c r="F2686" t="s">
        <v>3235</v>
      </c>
      <c r="G2686" t="s">
        <v>3238</v>
      </c>
      <c r="H2686">
        <v>90859</v>
      </c>
      <c r="I2686" t="s">
        <v>3255</v>
      </c>
      <c r="J2686" s="1">
        <v>44168</v>
      </c>
      <c r="K2686" s="1">
        <v>44168</v>
      </c>
      <c r="L2686">
        <v>42041979250000</v>
      </c>
      <c r="M2686" t="s">
        <v>3866</v>
      </c>
      <c r="N2686" s="1">
        <v>44196</v>
      </c>
      <c r="O2686" t="str">
        <f t="shared" si="87"/>
        <v>정상</v>
      </c>
      <c r="P2686" t="str">
        <f t="shared" si="86"/>
        <v>엠피피스토스</v>
      </c>
      <c r="Q2686" t="s">
        <v>1954</v>
      </c>
      <c r="R2686"/>
      <c r="S2686"/>
      <c r="T2686"/>
      <c r="U2686"/>
      <c r="V2686"/>
      <c r="W2686" t="s">
        <v>3870</v>
      </c>
      <c r="X2686"/>
    </row>
    <row r="2687" spans="1:24">
      <c r="A2687" t="s">
        <v>2812</v>
      </c>
      <c r="B2687" t="s">
        <v>2847</v>
      </c>
      <c r="C2687"/>
      <c r="D2687" t="s">
        <v>3093</v>
      </c>
      <c r="E2687" t="s">
        <v>3213</v>
      </c>
      <c r="F2687" t="s">
        <v>3233</v>
      </c>
      <c r="G2687" t="s">
        <v>3240</v>
      </c>
      <c r="H2687">
        <v>99272</v>
      </c>
      <c r="I2687" t="s">
        <v>3255</v>
      </c>
      <c r="J2687" s="1">
        <v>44168</v>
      </c>
      <c r="K2687" s="1">
        <v>44168</v>
      </c>
      <c r="L2687">
        <v>42045499740000</v>
      </c>
      <c r="M2687" t="s">
        <v>3863</v>
      </c>
      <c r="N2687" s="1">
        <v>44196</v>
      </c>
      <c r="O2687" t="str">
        <f t="shared" si="87"/>
        <v>정상</v>
      </c>
      <c r="P2687" t="str">
        <f t="shared" si="86"/>
        <v>엠피상동</v>
      </c>
      <c r="Q2687" t="s">
        <v>1954</v>
      </c>
      <c r="R2687"/>
      <c r="S2687"/>
      <c r="T2687"/>
      <c r="U2687"/>
      <c r="V2687"/>
      <c r="W2687" t="s">
        <v>1960</v>
      </c>
      <c r="X2687" s="1">
        <v>47820</v>
      </c>
    </row>
    <row r="2688" spans="1:24">
      <c r="A2688" t="s">
        <v>2830</v>
      </c>
      <c r="B2688" t="s">
        <v>2847</v>
      </c>
      <c r="C2688" t="s">
        <v>2353</v>
      </c>
      <c r="D2688" t="s">
        <v>1006</v>
      </c>
      <c r="E2688" t="s">
        <v>2522</v>
      </c>
      <c r="F2688" t="s">
        <v>3233</v>
      </c>
      <c r="G2688" t="s">
        <v>3240</v>
      </c>
      <c r="H2688">
        <v>70500</v>
      </c>
      <c r="I2688" t="s">
        <v>3255</v>
      </c>
      <c r="J2688" s="1">
        <v>44168</v>
      </c>
      <c r="K2688" s="1">
        <v>44168</v>
      </c>
      <c r="L2688" t="s">
        <v>3798</v>
      </c>
      <c r="M2688" t="s">
        <v>3863</v>
      </c>
      <c r="N2688" s="1">
        <v>44196</v>
      </c>
      <c r="O2688" t="str">
        <f t="shared" si="87"/>
        <v>정상</v>
      </c>
      <c r="P2688" t="str">
        <f t="shared" si="86"/>
        <v>엠피상동</v>
      </c>
      <c r="Q2688" t="s">
        <v>1954</v>
      </c>
      <c r="R2688"/>
      <c r="S2688"/>
      <c r="T2688"/>
      <c r="U2688"/>
      <c r="V2688"/>
      <c r="W2688" t="s">
        <v>1960</v>
      </c>
      <c r="X2688" s="1">
        <v>51473</v>
      </c>
    </row>
    <row r="2689" spans="1:24">
      <c r="A2689" t="s">
        <v>2809</v>
      </c>
      <c r="B2689" t="s">
        <v>2872</v>
      </c>
      <c r="C2689" t="s">
        <v>2341</v>
      </c>
      <c r="D2689" t="s">
        <v>2121</v>
      </c>
      <c r="E2689" t="s">
        <v>3144</v>
      </c>
      <c r="F2689" t="s">
        <v>2177</v>
      </c>
      <c r="G2689" t="s">
        <v>3249</v>
      </c>
      <c r="H2689">
        <v>10050</v>
      </c>
      <c r="I2689" t="s">
        <v>3255</v>
      </c>
      <c r="J2689" s="1">
        <v>44168</v>
      </c>
      <c r="K2689" s="1">
        <v>44168</v>
      </c>
      <c r="L2689" t="s">
        <v>3799</v>
      </c>
      <c r="M2689" t="s">
        <v>3863</v>
      </c>
      <c r="N2689" s="1">
        <v>44196</v>
      </c>
      <c r="O2689" t="str">
        <f t="shared" si="87"/>
        <v>정상</v>
      </c>
      <c r="P2689" t="str">
        <f t="shared" ref="P2689:P2752" si="88">A2689</f>
        <v>엠피피스토스</v>
      </c>
      <c r="Q2689" t="s">
        <v>1954</v>
      </c>
      <c r="R2689"/>
      <c r="S2689"/>
      <c r="T2689"/>
      <c r="U2689"/>
      <c r="V2689"/>
      <c r="W2689" t="s">
        <v>1958</v>
      </c>
      <c r="X2689" s="1">
        <v>49646</v>
      </c>
    </row>
    <row r="2690" spans="1:24">
      <c r="A2690" t="s">
        <v>2830</v>
      </c>
      <c r="B2690" t="s">
        <v>2847</v>
      </c>
      <c r="C2690" t="s">
        <v>2926</v>
      </c>
      <c r="D2690" t="s">
        <v>2114</v>
      </c>
      <c r="E2690" t="s">
        <v>3185</v>
      </c>
      <c r="F2690" t="s">
        <v>3231</v>
      </c>
      <c r="G2690" t="s">
        <v>3240</v>
      </c>
      <c r="H2690">
        <v>136000</v>
      </c>
      <c r="I2690" t="s">
        <v>3255</v>
      </c>
      <c r="J2690" s="1">
        <v>44168</v>
      </c>
      <c r="K2690" s="1">
        <v>44168</v>
      </c>
      <c r="L2690" t="s">
        <v>3800</v>
      </c>
      <c r="M2690" t="s">
        <v>3863</v>
      </c>
      <c r="N2690" s="1">
        <v>44196</v>
      </c>
      <c r="O2690" t="str">
        <f t="shared" si="87"/>
        <v>정상</v>
      </c>
      <c r="P2690" t="str">
        <f t="shared" si="88"/>
        <v>엠피상동</v>
      </c>
      <c r="Q2690" t="s">
        <v>1954</v>
      </c>
      <c r="R2690"/>
      <c r="S2690"/>
      <c r="T2690"/>
      <c r="U2690"/>
      <c r="V2690"/>
      <c r="W2690" t="s">
        <v>1958</v>
      </c>
      <c r="X2690" s="1">
        <v>51473</v>
      </c>
    </row>
    <row r="2691" spans="1:24">
      <c r="A2691" t="s">
        <v>2816</v>
      </c>
      <c r="B2691" t="s">
        <v>2851</v>
      </c>
      <c r="C2691" t="s">
        <v>2921</v>
      </c>
      <c r="D2691" t="s">
        <v>2037</v>
      </c>
      <c r="E2691" t="s">
        <v>2523</v>
      </c>
      <c r="F2691" t="s">
        <v>3235</v>
      </c>
      <c r="G2691" t="s">
        <v>3238</v>
      </c>
      <c r="H2691">
        <v>71380</v>
      </c>
      <c r="I2691" t="s">
        <v>3255</v>
      </c>
      <c r="J2691" s="1">
        <v>44168</v>
      </c>
      <c r="K2691" s="1">
        <v>44168</v>
      </c>
      <c r="L2691" t="s">
        <v>3801</v>
      </c>
      <c r="M2691" t="s">
        <v>3863</v>
      </c>
      <c r="N2691" s="1">
        <v>44196</v>
      </c>
      <c r="O2691" t="str">
        <f t="shared" si="87"/>
        <v>정상</v>
      </c>
      <c r="P2691" t="s">
        <v>6821</v>
      </c>
      <c r="Q2691" t="s">
        <v>1954</v>
      </c>
      <c r="R2691"/>
      <c r="S2691"/>
      <c r="T2691"/>
      <c r="U2691"/>
      <c r="V2691"/>
      <c r="W2691" t="s">
        <v>1958</v>
      </c>
      <c r="X2691" s="1">
        <v>58778</v>
      </c>
    </row>
    <row r="2692" spans="1:24">
      <c r="A2692" t="s">
        <v>2809</v>
      </c>
      <c r="B2692" t="s">
        <v>2845</v>
      </c>
      <c r="C2692" t="s">
        <v>2963</v>
      </c>
      <c r="D2692" t="s">
        <v>2121</v>
      </c>
      <c r="E2692" t="s">
        <v>2523</v>
      </c>
      <c r="F2692" t="s">
        <v>3235</v>
      </c>
      <c r="G2692" t="s">
        <v>3238</v>
      </c>
      <c r="H2692">
        <v>135330</v>
      </c>
      <c r="I2692" t="s">
        <v>3255</v>
      </c>
      <c r="J2692" s="1">
        <v>44168</v>
      </c>
      <c r="K2692" s="1">
        <v>44168</v>
      </c>
      <c r="L2692" t="s">
        <v>3802</v>
      </c>
      <c r="M2692" t="s">
        <v>3865</v>
      </c>
      <c r="N2692" s="1">
        <v>44196</v>
      </c>
      <c r="O2692" t="str">
        <f t="shared" si="87"/>
        <v>정상</v>
      </c>
      <c r="P2692" t="str">
        <f t="shared" si="88"/>
        <v>엠피피스토스</v>
      </c>
      <c r="Q2692" t="s">
        <v>1954</v>
      </c>
      <c r="R2692"/>
      <c r="S2692"/>
      <c r="T2692"/>
      <c r="U2692"/>
      <c r="V2692"/>
      <c r="W2692" t="s">
        <v>1958</v>
      </c>
      <c r="X2692" s="1">
        <v>70831</v>
      </c>
    </row>
    <row r="2693" spans="1:24">
      <c r="A2693" t="s">
        <v>2822</v>
      </c>
      <c r="B2693" t="s">
        <v>2858</v>
      </c>
      <c r="C2693" t="s">
        <v>2340</v>
      </c>
      <c r="D2693" t="s">
        <v>2384</v>
      </c>
      <c r="E2693" t="s">
        <v>3147</v>
      </c>
      <c r="F2693" t="s">
        <v>3230</v>
      </c>
      <c r="G2693" t="s">
        <v>3238</v>
      </c>
      <c r="H2693">
        <v>76500</v>
      </c>
      <c r="I2693" t="s">
        <v>3255</v>
      </c>
      <c r="J2693" s="1">
        <v>44168</v>
      </c>
      <c r="K2693" s="1">
        <v>44168</v>
      </c>
      <c r="L2693" t="s">
        <v>3803</v>
      </c>
      <c r="M2693" t="s">
        <v>3866</v>
      </c>
      <c r="N2693" s="1">
        <v>44196</v>
      </c>
      <c r="O2693" t="str">
        <f t="shared" si="87"/>
        <v>정상</v>
      </c>
      <c r="P2693" t="str">
        <f t="shared" si="88"/>
        <v>엠피경기</v>
      </c>
      <c r="Q2693" t="s">
        <v>1954</v>
      </c>
      <c r="R2693"/>
      <c r="S2693"/>
      <c r="T2693"/>
      <c r="U2693"/>
      <c r="V2693"/>
      <c r="W2693" t="s">
        <v>1958</v>
      </c>
      <c r="X2693" s="1">
        <v>51473</v>
      </c>
    </row>
    <row r="2694" spans="1:24">
      <c r="A2694" t="s">
        <v>1870</v>
      </c>
      <c r="B2694" t="s">
        <v>2847</v>
      </c>
      <c r="C2694" t="s">
        <v>2353</v>
      </c>
      <c r="D2694" t="s">
        <v>1006</v>
      </c>
      <c r="E2694" t="s">
        <v>2575</v>
      </c>
      <c r="F2694" t="s">
        <v>3231</v>
      </c>
      <c r="G2694" t="s">
        <v>3238</v>
      </c>
      <c r="H2694">
        <v>52000</v>
      </c>
      <c r="I2694" t="s">
        <v>3255</v>
      </c>
      <c r="J2694" s="1">
        <v>44168</v>
      </c>
      <c r="K2694" s="1">
        <v>44168</v>
      </c>
      <c r="L2694" t="s">
        <v>3804</v>
      </c>
      <c r="M2694" t="s">
        <v>3863</v>
      </c>
      <c r="N2694" s="1">
        <v>44196</v>
      </c>
      <c r="O2694" t="str">
        <f t="shared" si="87"/>
        <v>정상</v>
      </c>
      <c r="P2694" t="str">
        <f t="shared" si="88"/>
        <v>엠피상동</v>
      </c>
      <c r="Q2694" t="s">
        <v>1954</v>
      </c>
      <c r="R2694"/>
      <c r="S2694"/>
      <c r="T2694"/>
      <c r="U2694"/>
      <c r="V2694"/>
      <c r="W2694" t="s">
        <v>1958</v>
      </c>
      <c r="X2694" s="1">
        <v>55125</v>
      </c>
    </row>
    <row r="2695" spans="1:24">
      <c r="A2695" t="s">
        <v>2830</v>
      </c>
      <c r="B2695" t="s">
        <v>2847</v>
      </c>
      <c r="C2695" t="s">
        <v>2353</v>
      </c>
      <c r="D2695" t="s">
        <v>3122</v>
      </c>
      <c r="E2695" t="s">
        <v>3134</v>
      </c>
      <c r="F2695" t="s">
        <v>3232</v>
      </c>
      <c r="G2695" t="s">
        <v>3238</v>
      </c>
      <c r="H2695">
        <v>50520</v>
      </c>
      <c r="I2695" t="s">
        <v>3255</v>
      </c>
      <c r="J2695" s="1">
        <v>44168</v>
      </c>
      <c r="K2695" s="1">
        <v>44168</v>
      </c>
      <c r="L2695" t="s">
        <v>3805</v>
      </c>
      <c r="M2695" t="s">
        <v>3863</v>
      </c>
      <c r="N2695" s="1">
        <v>44196</v>
      </c>
      <c r="O2695" t="str">
        <f t="shared" si="87"/>
        <v>정상</v>
      </c>
      <c r="P2695" t="str">
        <f t="shared" si="88"/>
        <v>엠피상동</v>
      </c>
      <c r="Q2695" t="s">
        <v>1954</v>
      </c>
      <c r="R2695"/>
      <c r="S2695"/>
      <c r="T2695"/>
      <c r="U2695"/>
      <c r="V2695"/>
      <c r="W2695" t="s">
        <v>1960</v>
      </c>
      <c r="X2695" s="1">
        <v>51473</v>
      </c>
    </row>
    <row r="2696" spans="1:24">
      <c r="A2696" t="s">
        <v>2809</v>
      </c>
      <c r="B2696" t="s">
        <v>2845</v>
      </c>
      <c r="C2696" t="s">
        <v>2901</v>
      </c>
      <c r="D2696" t="s">
        <v>2138</v>
      </c>
      <c r="E2696" t="s">
        <v>2522</v>
      </c>
      <c r="F2696" t="s">
        <v>2177</v>
      </c>
      <c r="G2696" t="s">
        <v>3238</v>
      </c>
      <c r="H2696">
        <v>22000</v>
      </c>
      <c r="I2696" t="s">
        <v>3255</v>
      </c>
      <c r="J2696" s="1">
        <v>44168</v>
      </c>
      <c r="K2696" s="1">
        <v>44168</v>
      </c>
      <c r="L2696" t="s">
        <v>3806</v>
      </c>
      <c r="M2696" t="s">
        <v>3863</v>
      </c>
      <c r="N2696" s="1">
        <v>44196</v>
      </c>
      <c r="O2696" t="str">
        <f t="shared" si="87"/>
        <v>정상</v>
      </c>
      <c r="P2696" t="str">
        <f t="shared" si="88"/>
        <v>엠피피스토스</v>
      </c>
      <c r="Q2696" t="s">
        <v>1954</v>
      </c>
      <c r="R2696"/>
      <c r="S2696"/>
      <c r="T2696"/>
      <c r="U2696"/>
      <c r="V2696"/>
      <c r="W2696" t="s">
        <v>1958</v>
      </c>
      <c r="X2696" s="1">
        <v>51473</v>
      </c>
    </row>
    <row r="2697" spans="1:24">
      <c r="A2697" t="s">
        <v>2831</v>
      </c>
      <c r="B2697"/>
      <c r="C2697"/>
      <c r="D2697" t="s">
        <v>2249</v>
      </c>
      <c r="E2697" t="s">
        <v>2648</v>
      </c>
      <c r="F2697" t="s">
        <v>3233</v>
      </c>
      <c r="G2697" t="s">
        <v>3244</v>
      </c>
      <c r="H2697">
        <v>17500</v>
      </c>
      <c r="I2697" t="s">
        <v>3255</v>
      </c>
      <c r="J2697" s="1">
        <v>44168</v>
      </c>
      <c r="K2697" s="1">
        <v>44168</v>
      </c>
      <c r="L2697" t="s">
        <v>3807</v>
      </c>
      <c r="M2697" t="s">
        <v>3865</v>
      </c>
      <c r="N2697" s="1">
        <v>44196</v>
      </c>
      <c r="O2697" t="str">
        <f t="shared" si="87"/>
        <v>정상</v>
      </c>
      <c r="P2697" t="str">
        <f t="shared" si="88"/>
        <v>엠피성공</v>
      </c>
      <c r="Q2697" t="s">
        <v>1954</v>
      </c>
      <c r="R2697"/>
      <c r="S2697"/>
      <c r="T2697"/>
      <c r="U2697"/>
      <c r="V2697"/>
      <c r="W2697" t="s">
        <v>1960</v>
      </c>
      <c r="X2697" s="1">
        <v>51473</v>
      </c>
    </row>
    <row r="2698" spans="1:24">
      <c r="A2698" t="s">
        <v>2812</v>
      </c>
      <c r="B2698" t="s">
        <v>2847</v>
      </c>
      <c r="C2698" t="s">
        <v>2353</v>
      </c>
      <c r="D2698" t="s">
        <v>2244</v>
      </c>
      <c r="E2698" t="s">
        <v>3161</v>
      </c>
      <c r="F2698" t="s">
        <v>3234</v>
      </c>
      <c r="G2698" t="s">
        <v>3241</v>
      </c>
      <c r="H2698">
        <v>100000</v>
      </c>
      <c r="I2698" t="s">
        <v>3255</v>
      </c>
      <c r="J2698" s="1">
        <v>44167</v>
      </c>
      <c r="K2698" s="1">
        <v>44167</v>
      </c>
      <c r="L2698" t="s">
        <v>3808</v>
      </c>
      <c r="M2698" t="s">
        <v>3863</v>
      </c>
      <c r="N2698" s="1">
        <v>44196</v>
      </c>
      <c r="O2698" t="str">
        <f t="shared" si="87"/>
        <v>정상</v>
      </c>
      <c r="P2698" t="str">
        <f t="shared" si="88"/>
        <v>엠피상동</v>
      </c>
      <c r="Q2698" t="s">
        <v>1954</v>
      </c>
      <c r="R2698"/>
      <c r="S2698"/>
      <c r="T2698"/>
      <c r="U2698"/>
      <c r="V2698"/>
      <c r="W2698" t="s">
        <v>1960</v>
      </c>
      <c r="X2698"/>
    </row>
    <row r="2699" spans="1:24">
      <c r="A2699" t="s">
        <v>2817</v>
      </c>
      <c r="B2699" t="s">
        <v>2850</v>
      </c>
      <c r="C2699" t="s">
        <v>2347</v>
      </c>
      <c r="D2699" t="s">
        <v>2037</v>
      </c>
      <c r="E2699" t="s">
        <v>3227</v>
      </c>
      <c r="F2699" t="s">
        <v>2177</v>
      </c>
      <c r="G2699" t="s">
        <v>3245</v>
      </c>
      <c r="H2699">
        <v>38809</v>
      </c>
      <c r="I2699" t="s">
        <v>3255</v>
      </c>
      <c r="J2699" s="1">
        <v>44167</v>
      </c>
      <c r="K2699" s="1">
        <v>44167</v>
      </c>
      <c r="L2699">
        <v>3190791865961</v>
      </c>
      <c r="M2699" t="s">
        <v>3867</v>
      </c>
      <c r="N2699" s="1">
        <v>44196</v>
      </c>
      <c r="O2699" t="str">
        <f t="shared" si="87"/>
        <v>정상</v>
      </c>
      <c r="P2699" t="s">
        <v>6821</v>
      </c>
      <c r="Q2699" t="s">
        <v>1954</v>
      </c>
      <c r="R2699"/>
      <c r="S2699"/>
      <c r="T2699"/>
      <c r="U2699"/>
      <c r="V2699"/>
      <c r="W2699" t="s">
        <v>1958</v>
      </c>
      <c r="X2699" s="1">
        <v>60238</v>
      </c>
    </row>
    <row r="2700" spans="1:24">
      <c r="A2700" t="s">
        <v>2813</v>
      </c>
      <c r="B2700"/>
      <c r="C2700"/>
      <c r="D2700" t="s">
        <v>2990</v>
      </c>
      <c r="E2700" t="s">
        <v>2577</v>
      </c>
      <c r="F2700" t="s">
        <v>3230</v>
      </c>
      <c r="G2700" t="s">
        <v>3238</v>
      </c>
      <c r="H2700">
        <v>58000</v>
      </c>
      <c r="I2700" t="s">
        <v>3255</v>
      </c>
      <c r="J2700" s="1">
        <v>44167</v>
      </c>
      <c r="K2700" s="1">
        <v>44167</v>
      </c>
      <c r="L2700" t="s">
        <v>3809</v>
      </c>
      <c r="M2700" t="s">
        <v>3863</v>
      </c>
      <c r="N2700" s="1">
        <v>44196</v>
      </c>
      <c r="O2700" t="str">
        <f t="shared" si="87"/>
        <v>정상</v>
      </c>
      <c r="P2700" t="str">
        <f t="shared" si="88"/>
        <v>엠피송내</v>
      </c>
      <c r="Q2700" t="s">
        <v>1954</v>
      </c>
      <c r="R2700"/>
      <c r="S2700"/>
      <c r="T2700"/>
      <c r="U2700"/>
      <c r="V2700"/>
      <c r="W2700" t="s">
        <v>1958</v>
      </c>
      <c r="X2700" s="1">
        <v>55124</v>
      </c>
    </row>
    <row r="2701" spans="1:24">
      <c r="A2701" t="s">
        <v>2812</v>
      </c>
      <c r="B2701" t="s">
        <v>2847</v>
      </c>
      <c r="C2701" t="s">
        <v>2353</v>
      </c>
      <c r="D2701" t="s">
        <v>2027</v>
      </c>
      <c r="E2701" t="s">
        <v>2523</v>
      </c>
      <c r="F2701" t="s">
        <v>3231</v>
      </c>
      <c r="G2701" t="s">
        <v>3238</v>
      </c>
      <c r="H2701">
        <v>104000</v>
      </c>
      <c r="I2701" t="s">
        <v>3255</v>
      </c>
      <c r="J2701" s="1">
        <v>44167</v>
      </c>
      <c r="K2701" s="1">
        <v>44167</v>
      </c>
      <c r="L2701" t="s">
        <v>3810</v>
      </c>
      <c r="M2701" t="s">
        <v>3863</v>
      </c>
      <c r="N2701" s="1">
        <v>44196</v>
      </c>
      <c r="O2701" t="str">
        <f t="shared" si="87"/>
        <v>정상</v>
      </c>
      <c r="P2701" t="str">
        <f t="shared" si="88"/>
        <v>엠피상동</v>
      </c>
      <c r="Q2701" t="s">
        <v>1954</v>
      </c>
      <c r="R2701"/>
      <c r="S2701"/>
      <c r="T2701"/>
      <c r="U2701"/>
      <c r="V2701"/>
      <c r="W2701" t="s">
        <v>3870</v>
      </c>
      <c r="X2701" s="1">
        <v>47819</v>
      </c>
    </row>
    <row r="2702" spans="1:24">
      <c r="A2702" t="s">
        <v>2812</v>
      </c>
      <c r="B2702" t="s">
        <v>2847</v>
      </c>
      <c r="C2702" t="s">
        <v>2950</v>
      </c>
      <c r="D2702" t="s">
        <v>2036</v>
      </c>
      <c r="E2702" t="s">
        <v>2523</v>
      </c>
      <c r="F2702" t="s">
        <v>3235</v>
      </c>
      <c r="G2702" t="s">
        <v>3238</v>
      </c>
      <c r="H2702">
        <v>89310</v>
      </c>
      <c r="I2702" t="s">
        <v>3255</v>
      </c>
      <c r="J2702" s="1">
        <v>44167</v>
      </c>
      <c r="K2702" s="1">
        <v>44167</v>
      </c>
      <c r="L2702" t="s">
        <v>3811</v>
      </c>
      <c r="M2702" t="s">
        <v>3863</v>
      </c>
      <c r="N2702" s="1">
        <v>44196</v>
      </c>
      <c r="O2702" t="str">
        <f t="shared" si="87"/>
        <v>정상</v>
      </c>
      <c r="P2702" t="str">
        <f t="shared" si="88"/>
        <v>엠피상동</v>
      </c>
      <c r="Q2702" t="s">
        <v>1954</v>
      </c>
      <c r="R2702"/>
      <c r="S2702"/>
      <c r="T2702"/>
      <c r="U2702"/>
      <c r="V2702"/>
      <c r="W2702" t="s">
        <v>1958</v>
      </c>
      <c r="X2702" s="1">
        <v>47819</v>
      </c>
    </row>
    <row r="2703" spans="1:24">
      <c r="A2703" t="s">
        <v>2812</v>
      </c>
      <c r="B2703" t="s">
        <v>2847</v>
      </c>
      <c r="C2703" t="s">
        <v>2353</v>
      </c>
      <c r="D2703" t="s">
        <v>3101</v>
      </c>
      <c r="E2703" t="s">
        <v>2522</v>
      </c>
      <c r="F2703" t="s">
        <v>3237</v>
      </c>
      <c r="G2703" t="s">
        <v>3238</v>
      </c>
      <c r="H2703">
        <v>37860</v>
      </c>
      <c r="I2703" t="s">
        <v>3255</v>
      </c>
      <c r="J2703" s="1">
        <v>44167</v>
      </c>
      <c r="K2703" s="1">
        <v>44167</v>
      </c>
      <c r="L2703" t="s">
        <v>3812</v>
      </c>
      <c r="M2703" t="s">
        <v>3863</v>
      </c>
      <c r="N2703" s="1">
        <v>44196</v>
      </c>
      <c r="O2703" t="str">
        <f t="shared" si="87"/>
        <v>정상</v>
      </c>
      <c r="P2703" t="str">
        <f t="shared" si="88"/>
        <v>엠피상동</v>
      </c>
      <c r="Q2703" t="s">
        <v>1954</v>
      </c>
      <c r="R2703"/>
      <c r="S2703"/>
      <c r="T2703"/>
      <c r="U2703"/>
      <c r="V2703"/>
      <c r="W2703" t="s">
        <v>1958</v>
      </c>
      <c r="X2703" s="1">
        <v>51472</v>
      </c>
    </row>
    <row r="2704" spans="1:24">
      <c r="A2704" t="s">
        <v>2820</v>
      </c>
      <c r="B2704"/>
      <c r="C2704"/>
      <c r="D2704" t="s">
        <v>2997</v>
      </c>
      <c r="E2704" t="s">
        <v>2577</v>
      </c>
      <c r="F2704" t="s">
        <v>3231</v>
      </c>
      <c r="G2704" t="s">
        <v>3238</v>
      </c>
      <c r="H2704">
        <v>53210</v>
      </c>
      <c r="I2704" t="s">
        <v>3255</v>
      </c>
      <c r="J2704" s="1">
        <v>44167</v>
      </c>
      <c r="K2704" s="1">
        <v>44167</v>
      </c>
      <c r="L2704" t="s">
        <v>3813</v>
      </c>
      <c r="M2704" t="s">
        <v>3865</v>
      </c>
      <c r="N2704" s="1">
        <v>44196</v>
      </c>
      <c r="O2704" t="str">
        <f t="shared" si="87"/>
        <v>정상</v>
      </c>
      <c r="P2704" t="str">
        <f t="shared" si="88"/>
        <v>엠피조은</v>
      </c>
      <c r="Q2704" t="s">
        <v>1954</v>
      </c>
      <c r="R2704"/>
      <c r="S2704"/>
      <c r="T2704"/>
      <c r="U2704"/>
      <c r="V2704"/>
      <c r="W2704" t="s">
        <v>1958</v>
      </c>
      <c r="X2704" s="1">
        <v>80691</v>
      </c>
    </row>
    <row r="2705" spans="1:24">
      <c r="A2705" t="s">
        <v>2809</v>
      </c>
      <c r="B2705" t="s">
        <v>2845</v>
      </c>
      <c r="C2705" t="s">
        <v>2904</v>
      </c>
      <c r="D2705" t="s">
        <v>2988</v>
      </c>
      <c r="E2705" t="s">
        <v>2523</v>
      </c>
      <c r="F2705" t="s">
        <v>3230</v>
      </c>
      <c r="G2705" t="s">
        <v>3238</v>
      </c>
      <c r="H2705">
        <v>20000</v>
      </c>
      <c r="I2705" t="s">
        <v>3255</v>
      </c>
      <c r="J2705" s="1">
        <v>44167</v>
      </c>
      <c r="K2705" s="1">
        <v>44167</v>
      </c>
      <c r="L2705" t="s">
        <v>3814</v>
      </c>
      <c r="M2705" t="s">
        <v>3865</v>
      </c>
      <c r="N2705" s="1">
        <v>44196</v>
      </c>
      <c r="O2705" t="str">
        <f t="shared" si="87"/>
        <v>정상</v>
      </c>
      <c r="P2705" t="str">
        <f t="shared" si="88"/>
        <v>엠피피스토스</v>
      </c>
      <c r="Q2705" t="s">
        <v>1954</v>
      </c>
      <c r="R2705"/>
      <c r="S2705"/>
      <c r="T2705"/>
      <c r="U2705"/>
      <c r="V2705"/>
      <c r="W2705" t="s">
        <v>1958</v>
      </c>
      <c r="X2705" s="1">
        <v>51472</v>
      </c>
    </row>
    <row r="2706" spans="1:24">
      <c r="A2706" t="s">
        <v>2812</v>
      </c>
      <c r="B2706" t="s">
        <v>2847</v>
      </c>
      <c r="C2706" t="s">
        <v>2353</v>
      </c>
      <c r="D2706" t="s">
        <v>3122</v>
      </c>
      <c r="E2706" t="s">
        <v>2522</v>
      </c>
      <c r="F2706" t="s">
        <v>3230</v>
      </c>
      <c r="G2706" t="s">
        <v>3238</v>
      </c>
      <c r="H2706">
        <v>205000</v>
      </c>
      <c r="I2706" t="s">
        <v>3255</v>
      </c>
      <c r="J2706" s="1">
        <v>44167</v>
      </c>
      <c r="K2706" s="1">
        <v>44167</v>
      </c>
      <c r="L2706" t="s">
        <v>3815</v>
      </c>
      <c r="M2706" t="s">
        <v>3863</v>
      </c>
      <c r="N2706" s="1">
        <v>44196</v>
      </c>
      <c r="O2706" t="str">
        <f t="shared" si="87"/>
        <v>정상</v>
      </c>
      <c r="P2706" t="str">
        <f t="shared" si="88"/>
        <v>엠피상동</v>
      </c>
      <c r="Q2706" t="s">
        <v>1954</v>
      </c>
      <c r="R2706"/>
      <c r="S2706"/>
      <c r="T2706"/>
      <c r="U2706"/>
      <c r="V2706"/>
      <c r="W2706" t="s">
        <v>1958</v>
      </c>
      <c r="X2706" s="1">
        <v>70830</v>
      </c>
    </row>
    <row r="2707" spans="1:24">
      <c r="A2707" t="s">
        <v>2813</v>
      </c>
      <c r="B2707"/>
      <c r="C2707"/>
      <c r="D2707" t="s">
        <v>2000</v>
      </c>
      <c r="E2707" t="s">
        <v>2167</v>
      </c>
      <c r="F2707" t="s">
        <v>3231</v>
      </c>
      <c r="G2707" t="s">
        <v>3240</v>
      </c>
      <c r="H2707">
        <v>88520</v>
      </c>
      <c r="I2707" t="s">
        <v>3255</v>
      </c>
      <c r="J2707" s="1">
        <v>44167</v>
      </c>
      <c r="K2707" s="1">
        <v>44167</v>
      </c>
      <c r="L2707" t="s">
        <v>3816</v>
      </c>
      <c r="M2707" t="s">
        <v>3863</v>
      </c>
      <c r="N2707" s="1">
        <v>44196</v>
      </c>
      <c r="O2707" t="str">
        <f t="shared" si="87"/>
        <v>정상</v>
      </c>
      <c r="P2707" t="str">
        <f t="shared" si="88"/>
        <v>엠피송내</v>
      </c>
      <c r="Q2707" t="s">
        <v>1954</v>
      </c>
      <c r="R2707"/>
      <c r="S2707"/>
      <c r="T2707"/>
      <c r="U2707"/>
      <c r="V2707"/>
      <c r="W2707" t="s">
        <v>1958</v>
      </c>
      <c r="X2707" s="1">
        <v>55124</v>
      </c>
    </row>
    <row r="2708" spans="1:24">
      <c r="A2708" t="s">
        <v>990</v>
      </c>
      <c r="B2708" t="s">
        <v>2854</v>
      </c>
      <c r="C2708" t="s">
        <v>2937</v>
      </c>
      <c r="D2708" t="s">
        <v>2093</v>
      </c>
      <c r="E2708" t="s">
        <v>3185</v>
      </c>
      <c r="F2708" t="s">
        <v>3235</v>
      </c>
      <c r="G2708" t="s">
        <v>3238</v>
      </c>
      <c r="H2708">
        <v>53610</v>
      </c>
      <c r="I2708" t="s">
        <v>3255</v>
      </c>
      <c r="J2708" s="1">
        <v>44167</v>
      </c>
      <c r="K2708" s="1">
        <v>44167</v>
      </c>
      <c r="L2708" t="s">
        <v>3817</v>
      </c>
      <c r="M2708" t="s">
        <v>3863</v>
      </c>
      <c r="N2708" s="1">
        <v>44196</v>
      </c>
      <c r="O2708" t="str">
        <f t="shared" si="87"/>
        <v>정상</v>
      </c>
      <c r="P2708" t="str">
        <f t="shared" si="88"/>
        <v>엠피성공</v>
      </c>
      <c r="Q2708" t="s">
        <v>1954</v>
      </c>
      <c r="R2708"/>
      <c r="S2708"/>
      <c r="T2708"/>
      <c r="U2708"/>
      <c r="V2708"/>
      <c r="W2708" t="s">
        <v>1958</v>
      </c>
      <c r="X2708" s="1">
        <v>51472</v>
      </c>
    </row>
    <row r="2709" spans="1:24">
      <c r="A2709" t="s">
        <v>2816</v>
      </c>
      <c r="B2709" t="s">
        <v>2853</v>
      </c>
      <c r="C2709" t="s">
        <v>2347</v>
      </c>
      <c r="D2709" t="s">
        <v>2037</v>
      </c>
      <c r="E2709" t="s">
        <v>2497</v>
      </c>
      <c r="F2709" t="s">
        <v>3231</v>
      </c>
      <c r="G2709" t="s">
        <v>3238</v>
      </c>
      <c r="H2709">
        <v>21400</v>
      </c>
      <c r="I2709" t="s">
        <v>3255</v>
      </c>
      <c r="J2709" s="1">
        <v>44167</v>
      </c>
      <c r="K2709" s="1">
        <v>44167</v>
      </c>
      <c r="L2709">
        <v>20206483488</v>
      </c>
      <c r="M2709" t="s">
        <v>3864</v>
      </c>
      <c r="N2709" s="1">
        <v>44196</v>
      </c>
      <c r="O2709" t="str">
        <f t="shared" si="87"/>
        <v>정상</v>
      </c>
      <c r="P2709" t="s">
        <v>6821</v>
      </c>
      <c r="Q2709" t="s">
        <v>1954</v>
      </c>
      <c r="R2709"/>
      <c r="S2709"/>
      <c r="T2709"/>
      <c r="U2709"/>
      <c r="V2709"/>
      <c r="W2709" t="s">
        <v>1958</v>
      </c>
      <c r="X2709"/>
    </row>
    <row r="2710" spans="1:24">
      <c r="A2710" t="s">
        <v>2817</v>
      </c>
      <c r="B2710" t="s">
        <v>2850</v>
      </c>
      <c r="C2710" t="s">
        <v>2347</v>
      </c>
      <c r="D2710" t="s">
        <v>2037</v>
      </c>
      <c r="E2710" t="s">
        <v>2497</v>
      </c>
      <c r="F2710" t="s">
        <v>3232</v>
      </c>
      <c r="G2710" t="s">
        <v>3238</v>
      </c>
      <c r="H2710">
        <v>36789</v>
      </c>
      <c r="I2710" t="s">
        <v>3255</v>
      </c>
      <c r="J2710" s="1">
        <v>44167</v>
      </c>
      <c r="K2710" s="1">
        <v>44167</v>
      </c>
      <c r="L2710">
        <v>20206483790</v>
      </c>
      <c r="M2710" t="s">
        <v>3863</v>
      </c>
      <c r="N2710" s="1">
        <v>44196</v>
      </c>
      <c r="O2710" t="str">
        <f t="shared" si="87"/>
        <v>정상</v>
      </c>
      <c r="P2710" t="s">
        <v>6821</v>
      </c>
      <c r="Q2710" t="s">
        <v>1954</v>
      </c>
      <c r="R2710"/>
      <c r="S2710"/>
      <c r="T2710"/>
      <c r="U2710"/>
      <c r="V2710"/>
      <c r="W2710" t="s">
        <v>3870</v>
      </c>
      <c r="X2710"/>
    </row>
    <row r="2711" spans="1:24">
      <c r="A2711" t="s">
        <v>2209</v>
      </c>
      <c r="B2711" t="s">
        <v>2860</v>
      </c>
      <c r="C2711" t="s">
        <v>2964</v>
      </c>
      <c r="D2711" t="s">
        <v>3016</v>
      </c>
      <c r="E2711" t="s">
        <v>3141</v>
      </c>
      <c r="F2711" t="s">
        <v>3235</v>
      </c>
      <c r="G2711" t="s">
        <v>3238</v>
      </c>
      <c r="H2711">
        <v>30000</v>
      </c>
      <c r="I2711" t="s">
        <v>3255</v>
      </c>
      <c r="J2711" s="1">
        <v>44167</v>
      </c>
      <c r="K2711" s="1">
        <v>44167</v>
      </c>
      <c r="L2711">
        <v>20206476505</v>
      </c>
      <c r="M2711" t="s">
        <v>3866</v>
      </c>
      <c r="N2711" s="1">
        <v>44196</v>
      </c>
      <c r="O2711" t="str">
        <f t="shared" si="87"/>
        <v>정상</v>
      </c>
      <c r="P2711" t="str">
        <f t="shared" si="88"/>
        <v>엠피가온</v>
      </c>
      <c r="Q2711" t="s">
        <v>1954</v>
      </c>
      <c r="R2711"/>
      <c r="S2711"/>
      <c r="T2711"/>
      <c r="U2711"/>
      <c r="V2711"/>
      <c r="W2711" t="s">
        <v>1958</v>
      </c>
      <c r="X2711"/>
    </row>
    <row r="2712" spans="1:24">
      <c r="A2712" t="s">
        <v>2820</v>
      </c>
      <c r="B2712" t="s">
        <v>2859</v>
      </c>
      <c r="C2712" t="s">
        <v>2923</v>
      </c>
      <c r="D2712" t="s">
        <v>2015</v>
      </c>
      <c r="E2712" t="s">
        <v>2558</v>
      </c>
      <c r="F2712" t="s">
        <v>3235</v>
      </c>
      <c r="G2712" t="s">
        <v>3245</v>
      </c>
      <c r="H2712">
        <v>52500</v>
      </c>
      <c r="I2712" t="s">
        <v>3255</v>
      </c>
      <c r="J2712" s="1">
        <v>44167</v>
      </c>
      <c r="K2712" s="1">
        <v>44167</v>
      </c>
      <c r="L2712">
        <v>20206469316</v>
      </c>
      <c r="M2712" t="s">
        <v>3863</v>
      </c>
      <c r="N2712" s="1">
        <v>44196</v>
      </c>
      <c r="O2712" t="str">
        <f t="shared" si="87"/>
        <v>정상</v>
      </c>
      <c r="P2712" t="str">
        <f t="shared" si="88"/>
        <v>엠피조은</v>
      </c>
      <c r="Q2712" t="s">
        <v>1954</v>
      </c>
      <c r="R2712"/>
      <c r="S2712"/>
      <c r="T2712"/>
      <c r="U2712"/>
      <c r="V2712"/>
      <c r="W2712" t="s">
        <v>1958</v>
      </c>
      <c r="X2712"/>
    </row>
    <row r="2713" spans="1:24">
      <c r="A2713" t="s">
        <v>2813</v>
      </c>
      <c r="B2713" t="s">
        <v>2846</v>
      </c>
      <c r="C2713" t="s">
        <v>2236</v>
      </c>
      <c r="D2713" t="s">
        <v>2048</v>
      </c>
      <c r="E2713" t="s">
        <v>2572</v>
      </c>
      <c r="F2713" t="s">
        <v>3237</v>
      </c>
      <c r="G2713" t="s">
        <v>3238</v>
      </c>
      <c r="H2713">
        <v>21000</v>
      </c>
      <c r="I2713" t="s">
        <v>3255</v>
      </c>
      <c r="J2713" s="1">
        <v>44167</v>
      </c>
      <c r="K2713" s="1">
        <v>44167</v>
      </c>
      <c r="L2713" t="s">
        <v>3818</v>
      </c>
      <c r="M2713" t="s">
        <v>3863</v>
      </c>
      <c r="N2713" s="1">
        <v>44196</v>
      </c>
      <c r="O2713" t="str">
        <f t="shared" si="87"/>
        <v>정상</v>
      </c>
      <c r="P2713" t="str">
        <f t="shared" si="88"/>
        <v>엠피송내</v>
      </c>
      <c r="Q2713" t="s">
        <v>1954</v>
      </c>
      <c r="R2713"/>
      <c r="S2713"/>
      <c r="T2713"/>
      <c r="U2713"/>
      <c r="V2713"/>
      <c r="W2713" t="s">
        <v>1958</v>
      </c>
      <c r="X2713"/>
    </row>
    <row r="2714" spans="1:24">
      <c r="A2714" t="s">
        <v>2809</v>
      </c>
      <c r="B2714" t="s">
        <v>2845</v>
      </c>
      <c r="C2714" t="s">
        <v>2358</v>
      </c>
      <c r="D2714" t="s">
        <v>3027</v>
      </c>
      <c r="E2714" t="s">
        <v>3150</v>
      </c>
      <c r="F2714" t="s">
        <v>3230</v>
      </c>
      <c r="G2714" t="s">
        <v>3252</v>
      </c>
      <c r="H2714">
        <v>10770</v>
      </c>
      <c r="I2714" t="s">
        <v>3255</v>
      </c>
      <c r="J2714" s="1">
        <v>44167</v>
      </c>
      <c r="K2714" s="1">
        <v>44167</v>
      </c>
      <c r="L2714" t="s">
        <v>3819</v>
      </c>
      <c r="M2714" t="s">
        <v>3863</v>
      </c>
      <c r="N2714" s="1">
        <v>44196</v>
      </c>
      <c r="O2714" t="str">
        <f t="shared" si="87"/>
        <v>정상</v>
      </c>
      <c r="P2714" t="str">
        <f t="shared" si="88"/>
        <v>엠피피스토스</v>
      </c>
      <c r="Q2714" t="s">
        <v>1954</v>
      </c>
      <c r="R2714"/>
      <c r="S2714"/>
      <c r="T2714"/>
      <c r="U2714"/>
      <c r="V2714"/>
      <c r="W2714" t="s">
        <v>1958</v>
      </c>
      <c r="X2714"/>
    </row>
    <row r="2715" spans="1:24">
      <c r="A2715" t="s">
        <v>2809</v>
      </c>
      <c r="B2715" t="s">
        <v>2845</v>
      </c>
      <c r="C2715" t="s">
        <v>2965</v>
      </c>
      <c r="D2715" t="s">
        <v>3073</v>
      </c>
      <c r="E2715" t="s">
        <v>2508</v>
      </c>
      <c r="F2715" t="s">
        <v>3236</v>
      </c>
      <c r="G2715" t="s">
        <v>3238</v>
      </c>
      <c r="H2715">
        <v>126850</v>
      </c>
      <c r="I2715" t="s">
        <v>3255</v>
      </c>
      <c r="J2715" s="1">
        <v>44167</v>
      </c>
      <c r="K2715" s="1">
        <v>44167</v>
      </c>
      <c r="L2715" t="s">
        <v>3820</v>
      </c>
      <c r="M2715" t="s">
        <v>3865</v>
      </c>
      <c r="N2715" s="1">
        <v>44196</v>
      </c>
      <c r="O2715" t="str">
        <f t="shared" si="87"/>
        <v>정상</v>
      </c>
      <c r="P2715" t="str">
        <f t="shared" si="88"/>
        <v>엠피피스토스</v>
      </c>
      <c r="Q2715" t="s">
        <v>1954</v>
      </c>
      <c r="R2715"/>
      <c r="S2715"/>
      <c r="T2715"/>
      <c r="U2715"/>
      <c r="V2715"/>
      <c r="W2715" t="s">
        <v>3870</v>
      </c>
      <c r="X2715"/>
    </row>
    <row r="2716" spans="1:24">
      <c r="A2716" t="s">
        <v>2832</v>
      </c>
      <c r="B2716"/>
      <c r="C2716"/>
      <c r="D2716" t="s">
        <v>3094</v>
      </c>
      <c r="E2716" t="s">
        <v>3228</v>
      </c>
      <c r="F2716" t="s">
        <v>3230</v>
      </c>
      <c r="G2716" t="s">
        <v>3244</v>
      </c>
      <c r="H2716">
        <v>10000</v>
      </c>
      <c r="I2716" t="s">
        <v>3255</v>
      </c>
      <c r="J2716" s="1">
        <v>44167</v>
      </c>
      <c r="K2716" s="1">
        <v>44167</v>
      </c>
      <c r="L2716">
        <v>52033179380000</v>
      </c>
      <c r="M2716" t="s">
        <v>3863</v>
      </c>
      <c r="N2716" s="1">
        <v>44196</v>
      </c>
      <c r="O2716" t="str">
        <f t="shared" si="87"/>
        <v>정상</v>
      </c>
      <c r="P2716" t="str">
        <f t="shared" si="88"/>
        <v>엠피제이엔제이</v>
      </c>
      <c r="Q2716" t="s">
        <v>1954</v>
      </c>
      <c r="R2716"/>
      <c r="S2716"/>
      <c r="T2716"/>
      <c r="U2716"/>
      <c r="V2716"/>
      <c r="W2716" t="s">
        <v>1960</v>
      </c>
      <c r="X2716" s="1">
        <v>51472</v>
      </c>
    </row>
    <row r="2717" spans="1:24">
      <c r="A2717" t="s">
        <v>2812</v>
      </c>
      <c r="B2717" t="s">
        <v>2847</v>
      </c>
      <c r="C2717" t="s">
        <v>2943</v>
      </c>
      <c r="D2717" t="s">
        <v>1000</v>
      </c>
      <c r="E2717" t="s">
        <v>2568</v>
      </c>
      <c r="F2717" t="s">
        <v>3235</v>
      </c>
      <c r="G2717" t="s">
        <v>3238</v>
      </c>
      <c r="H2717">
        <v>50000</v>
      </c>
      <c r="I2717" t="s">
        <v>3256</v>
      </c>
      <c r="J2717" s="1">
        <v>44167</v>
      </c>
      <c r="K2717" s="1">
        <v>44167</v>
      </c>
      <c r="L2717">
        <v>52033173780000</v>
      </c>
      <c r="M2717" t="s">
        <v>3865</v>
      </c>
      <c r="N2717" s="1">
        <v>44196</v>
      </c>
      <c r="O2717" t="str">
        <f t="shared" si="87"/>
        <v>철회</v>
      </c>
      <c r="P2717" t="str">
        <f t="shared" si="88"/>
        <v>엠피상동</v>
      </c>
      <c r="Q2717" t="s">
        <v>1954</v>
      </c>
      <c r="R2717"/>
      <c r="S2717"/>
      <c r="T2717"/>
      <c r="U2717"/>
      <c r="V2717"/>
      <c r="W2717" t="s">
        <v>1958</v>
      </c>
      <c r="X2717" s="1">
        <v>47819</v>
      </c>
    </row>
    <row r="2718" spans="1:24">
      <c r="A2718" t="s">
        <v>2809</v>
      </c>
      <c r="B2718"/>
      <c r="C2718"/>
      <c r="D2718" t="s">
        <v>2082</v>
      </c>
      <c r="E2718" t="s">
        <v>2562</v>
      </c>
      <c r="F2718" t="s">
        <v>3231</v>
      </c>
      <c r="G2718" t="s">
        <v>3238</v>
      </c>
      <c r="H2718">
        <v>50000</v>
      </c>
      <c r="I2718" t="s">
        <v>3255</v>
      </c>
      <c r="J2718" s="1">
        <v>44167</v>
      </c>
      <c r="K2718" s="1">
        <v>44167</v>
      </c>
      <c r="L2718">
        <v>320202944057</v>
      </c>
      <c r="M2718" t="s">
        <v>3865</v>
      </c>
      <c r="N2718" s="1">
        <v>44196</v>
      </c>
      <c r="O2718" t="str">
        <f t="shared" si="87"/>
        <v>정상</v>
      </c>
      <c r="P2718" t="str">
        <f t="shared" si="88"/>
        <v>엠피피스토스</v>
      </c>
      <c r="Q2718" t="s">
        <v>1954</v>
      </c>
      <c r="R2718"/>
      <c r="S2718"/>
      <c r="T2718"/>
      <c r="U2718"/>
      <c r="V2718"/>
      <c r="W2718" t="s">
        <v>1958</v>
      </c>
      <c r="X2718" s="1">
        <v>59142</v>
      </c>
    </row>
    <row r="2719" spans="1:24">
      <c r="A2719" t="s">
        <v>1970</v>
      </c>
      <c r="B2719"/>
      <c r="C2719"/>
      <c r="D2719" t="s">
        <v>2466</v>
      </c>
      <c r="E2719" t="s">
        <v>3216</v>
      </c>
      <c r="F2719" t="s">
        <v>2177</v>
      </c>
      <c r="G2719" t="s">
        <v>3238</v>
      </c>
      <c r="H2719">
        <v>128100</v>
      </c>
      <c r="I2719" t="s">
        <v>3255</v>
      </c>
      <c r="J2719" s="1">
        <v>44167</v>
      </c>
      <c r="K2719" s="1">
        <v>44167</v>
      </c>
      <c r="L2719">
        <v>320202946288</v>
      </c>
      <c r="M2719" t="s">
        <v>3863</v>
      </c>
      <c r="N2719" s="1">
        <v>44196</v>
      </c>
      <c r="O2719" t="str">
        <f t="shared" si="87"/>
        <v>정상</v>
      </c>
      <c r="P2719" t="str">
        <f t="shared" si="88"/>
        <v>엠피조은</v>
      </c>
      <c r="Q2719" t="s">
        <v>1954</v>
      </c>
      <c r="R2719"/>
      <c r="S2719"/>
      <c r="T2719"/>
      <c r="U2719"/>
      <c r="V2719"/>
      <c r="W2719" t="s">
        <v>1958</v>
      </c>
      <c r="X2719" s="1">
        <v>51472</v>
      </c>
    </row>
    <row r="2720" spans="1:24">
      <c r="A2720" t="s">
        <v>2812</v>
      </c>
      <c r="B2720" t="s">
        <v>2847</v>
      </c>
      <c r="C2720" t="s">
        <v>2897</v>
      </c>
      <c r="D2720" t="s">
        <v>2124</v>
      </c>
      <c r="E2720" t="s">
        <v>2620</v>
      </c>
      <c r="F2720" t="s">
        <v>3230</v>
      </c>
      <c r="G2720" t="s">
        <v>3238</v>
      </c>
      <c r="H2720">
        <v>115000</v>
      </c>
      <c r="I2720" t="s">
        <v>3255</v>
      </c>
      <c r="J2720" s="1">
        <v>44167</v>
      </c>
      <c r="K2720" s="1">
        <v>44167</v>
      </c>
      <c r="L2720" t="s">
        <v>3821</v>
      </c>
      <c r="M2720" t="s">
        <v>3863</v>
      </c>
      <c r="N2720" s="1">
        <v>44196</v>
      </c>
      <c r="O2720" t="str">
        <f t="shared" si="87"/>
        <v>정상</v>
      </c>
      <c r="P2720" t="str">
        <f t="shared" si="88"/>
        <v>엠피상동</v>
      </c>
      <c r="Q2720" t="s">
        <v>1954</v>
      </c>
      <c r="R2720"/>
      <c r="S2720"/>
      <c r="T2720"/>
      <c r="U2720"/>
      <c r="V2720"/>
      <c r="W2720" t="s">
        <v>1958</v>
      </c>
      <c r="X2720"/>
    </row>
    <row r="2721" spans="1:24">
      <c r="A2721" t="s">
        <v>2830</v>
      </c>
      <c r="B2721" t="s">
        <v>2847</v>
      </c>
      <c r="C2721" t="s">
        <v>2961</v>
      </c>
      <c r="D2721" t="s">
        <v>1006</v>
      </c>
      <c r="E2721" t="s">
        <v>2158</v>
      </c>
      <c r="F2721" t="s">
        <v>3234</v>
      </c>
      <c r="G2721" t="s">
        <v>3238</v>
      </c>
      <c r="H2721">
        <v>155000</v>
      </c>
      <c r="I2721" t="s">
        <v>3255</v>
      </c>
      <c r="J2721" s="1">
        <v>44167</v>
      </c>
      <c r="K2721" s="1">
        <v>44167</v>
      </c>
      <c r="L2721" t="s">
        <v>3822</v>
      </c>
      <c r="M2721" t="s">
        <v>3864</v>
      </c>
      <c r="N2721" s="1">
        <v>44196</v>
      </c>
      <c r="O2721" t="str">
        <f t="shared" si="87"/>
        <v>정상</v>
      </c>
      <c r="P2721" t="str">
        <f t="shared" si="88"/>
        <v>엠피상동</v>
      </c>
      <c r="Q2721" t="s">
        <v>1954</v>
      </c>
      <c r="R2721"/>
      <c r="S2721"/>
      <c r="T2721"/>
      <c r="U2721"/>
      <c r="V2721"/>
      <c r="W2721" t="s">
        <v>1958</v>
      </c>
      <c r="X2721"/>
    </row>
    <row r="2722" spans="1:24">
      <c r="A2722" t="s">
        <v>2822</v>
      </c>
      <c r="B2722" t="s">
        <v>2858</v>
      </c>
      <c r="C2722" t="s">
        <v>2954</v>
      </c>
      <c r="D2722" t="s">
        <v>2404</v>
      </c>
      <c r="E2722" t="s">
        <v>2510</v>
      </c>
      <c r="F2722" t="s">
        <v>3231</v>
      </c>
      <c r="G2722" t="s">
        <v>3238</v>
      </c>
      <c r="H2722">
        <v>15000</v>
      </c>
      <c r="I2722" t="s">
        <v>3255</v>
      </c>
      <c r="J2722" s="1">
        <v>44167</v>
      </c>
      <c r="K2722" s="1">
        <v>44167</v>
      </c>
      <c r="L2722" t="s">
        <v>3823</v>
      </c>
      <c r="M2722" t="s">
        <v>3863</v>
      </c>
      <c r="N2722" s="1">
        <v>44196</v>
      </c>
      <c r="O2722" t="str">
        <f t="shared" si="87"/>
        <v>정상</v>
      </c>
      <c r="P2722" t="str">
        <f t="shared" si="88"/>
        <v>엠피경기</v>
      </c>
      <c r="Q2722" t="s">
        <v>1954</v>
      </c>
      <c r="R2722"/>
      <c r="S2722"/>
      <c r="T2722"/>
      <c r="U2722"/>
      <c r="V2722"/>
      <c r="W2722" t="s">
        <v>1958</v>
      </c>
      <c r="X2722" s="1">
        <v>51472</v>
      </c>
    </row>
    <row r="2723" spans="1:24">
      <c r="A2723" t="s">
        <v>2836</v>
      </c>
      <c r="B2723" t="s">
        <v>2858</v>
      </c>
      <c r="C2723" t="s">
        <v>2954</v>
      </c>
      <c r="D2723" t="s">
        <v>2404</v>
      </c>
      <c r="E2723" t="s">
        <v>2510</v>
      </c>
      <c r="F2723" t="s">
        <v>3233</v>
      </c>
      <c r="G2723" t="s">
        <v>3238</v>
      </c>
      <c r="H2723">
        <v>85000</v>
      </c>
      <c r="I2723" t="s">
        <v>3255</v>
      </c>
      <c r="J2723" s="1">
        <v>44167</v>
      </c>
      <c r="K2723" s="1">
        <v>44167</v>
      </c>
      <c r="L2723" t="s">
        <v>3824</v>
      </c>
      <c r="M2723" t="s">
        <v>3863</v>
      </c>
      <c r="N2723" s="1">
        <v>44196</v>
      </c>
      <c r="O2723" t="str">
        <f t="shared" si="87"/>
        <v>정상</v>
      </c>
      <c r="P2723" t="str">
        <f t="shared" si="88"/>
        <v>엠피경기</v>
      </c>
      <c r="Q2723" t="s">
        <v>1954</v>
      </c>
      <c r="R2723"/>
      <c r="S2723"/>
      <c r="T2723"/>
      <c r="U2723"/>
      <c r="V2723"/>
      <c r="W2723" t="s">
        <v>1958</v>
      </c>
      <c r="X2723" s="1">
        <v>51472</v>
      </c>
    </row>
    <row r="2724" spans="1:24">
      <c r="A2724" t="s">
        <v>2812</v>
      </c>
      <c r="B2724" t="s">
        <v>2847</v>
      </c>
      <c r="C2724" t="s">
        <v>2353</v>
      </c>
      <c r="D2724" t="s">
        <v>1006</v>
      </c>
      <c r="E2724" t="s">
        <v>3198</v>
      </c>
      <c r="F2724" t="s">
        <v>2177</v>
      </c>
      <c r="G2724" t="s">
        <v>3239</v>
      </c>
      <c r="H2724">
        <v>69481</v>
      </c>
      <c r="I2724" t="s">
        <v>3255</v>
      </c>
      <c r="J2724" s="1">
        <v>44167</v>
      </c>
      <c r="K2724" s="1">
        <v>44167</v>
      </c>
      <c r="L2724" t="s">
        <v>3825</v>
      </c>
      <c r="M2724" t="s">
        <v>3865</v>
      </c>
      <c r="N2724" s="1">
        <v>44196</v>
      </c>
      <c r="O2724" t="str">
        <f t="shared" si="87"/>
        <v>정상</v>
      </c>
      <c r="P2724" t="str">
        <f t="shared" si="88"/>
        <v>엠피상동</v>
      </c>
      <c r="Q2724" t="s">
        <v>1954</v>
      </c>
      <c r="R2724"/>
      <c r="S2724"/>
      <c r="T2724"/>
      <c r="U2724"/>
      <c r="V2724"/>
      <c r="W2724" t="s">
        <v>1958</v>
      </c>
      <c r="X2724"/>
    </row>
    <row r="2725" spans="1:24">
      <c r="A2725" t="s">
        <v>2817</v>
      </c>
      <c r="B2725" t="s">
        <v>2850</v>
      </c>
      <c r="C2725" t="s">
        <v>2347</v>
      </c>
      <c r="D2725" t="s">
        <v>2037</v>
      </c>
      <c r="E2725" t="s">
        <v>2166</v>
      </c>
      <c r="F2725" t="s">
        <v>3233</v>
      </c>
      <c r="G2725" t="s">
        <v>3241</v>
      </c>
      <c r="H2725">
        <v>61856</v>
      </c>
      <c r="I2725" t="s">
        <v>3255</v>
      </c>
      <c r="J2725" s="1">
        <v>44167</v>
      </c>
      <c r="K2725" s="1">
        <v>44167</v>
      </c>
      <c r="L2725" t="s">
        <v>3826</v>
      </c>
      <c r="M2725" t="s">
        <v>3866</v>
      </c>
      <c r="N2725" s="1">
        <v>44196</v>
      </c>
      <c r="O2725" t="str">
        <f t="shared" si="87"/>
        <v>정상</v>
      </c>
      <c r="P2725" t="s">
        <v>6821</v>
      </c>
      <c r="Q2725" t="s">
        <v>1954</v>
      </c>
      <c r="R2725"/>
      <c r="S2725"/>
      <c r="T2725"/>
      <c r="U2725"/>
      <c r="V2725"/>
      <c r="W2725" t="s">
        <v>1958</v>
      </c>
      <c r="X2725" s="1">
        <v>56220</v>
      </c>
    </row>
    <row r="2726" spans="1:24">
      <c r="A2726" t="s">
        <v>2816</v>
      </c>
      <c r="B2726" t="s">
        <v>2850</v>
      </c>
      <c r="C2726" t="s">
        <v>2347</v>
      </c>
      <c r="D2726" t="s">
        <v>2037</v>
      </c>
      <c r="E2726" t="s">
        <v>3157</v>
      </c>
      <c r="F2726" t="s">
        <v>3233</v>
      </c>
      <c r="G2726" t="s">
        <v>3241</v>
      </c>
      <c r="H2726">
        <v>83560</v>
      </c>
      <c r="I2726" t="s">
        <v>3255</v>
      </c>
      <c r="J2726" s="1">
        <v>44167</v>
      </c>
      <c r="K2726" s="1">
        <v>44167</v>
      </c>
      <c r="L2726" t="s">
        <v>3827</v>
      </c>
      <c r="M2726" t="s">
        <v>3863</v>
      </c>
      <c r="N2726" s="1">
        <v>44196</v>
      </c>
      <c r="O2726" t="str">
        <f t="shared" si="87"/>
        <v>정상</v>
      </c>
      <c r="P2726" t="s">
        <v>6821</v>
      </c>
      <c r="Q2726" t="s">
        <v>1954</v>
      </c>
      <c r="R2726"/>
      <c r="S2726"/>
      <c r="T2726"/>
      <c r="U2726"/>
      <c r="V2726"/>
      <c r="W2726" t="s">
        <v>1958</v>
      </c>
      <c r="X2726" s="1">
        <v>63160</v>
      </c>
    </row>
    <row r="2727" spans="1:24">
      <c r="A2727" t="s">
        <v>2813</v>
      </c>
      <c r="B2727" t="s">
        <v>2689</v>
      </c>
      <c r="C2727" t="s">
        <v>2364</v>
      </c>
      <c r="D2727" t="s">
        <v>3057</v>
      </c>
      <c r="E2727" t="s">
        <v>2598</v>
      </c>
      <c r="F2727" t="s">
        <v>3230</v>
      </c>
      <c r="G2727" t="s">
        <v>3238</v>
      </c>
      <c r="H2727">
        <v>65820</v>
      </c>
      <c r="I2727" t="s">
        <v>3255</v>
      </c>
      <c r="J2727" s="1">
        <v>44167</v>
      </c>
      <c r="K2727" s="1">
        <v>44167</v>
      </c>
      <c r="L2727" t="s">
        <v>3828</v>
      </c>
      <c r="M2727" t="s">
        <v>3863</v>
      </c>
      <c r="N2727" s="1">
        <v>44196</v>
      </c>
      <c r="O2727" t="str">
        <f t="shared" si="87"/>
        <v>정상</v>
      </c>
      <c r="P2727" t="str">
        <f t="shared" si="88"/>
        <v>엠피송내</v>
      </c>
      <c r="Q2727" t="s">
        <v>1954</v>
      </c>
      <c r="R2727"/>
      <c r="S2727"/>
      <c r="T2727"/>
      <c r="U2727"/>
      <c r="V2727"/>
      <c r="W2727" t="s">
        <v>1958</v>
      </c>
      <c r="X2727" s="1">
        <v>55123</v>
      </c>
    </row>
    <row r="2728" spans="1:24">
      <c r="A2728" t="s">
        <v>2818</v>
      </c>
      <c r="B2728" t="s">
        <v>2857</v>
      </c>
      <c r="C2728" t="s">
        <v>2242</v>
      </c>
      <c r="D2728" t="s">
        <v>1002</v>
      </c>
      <c r="E2728" t="s">
        <v>3127</v>
      </c>
      <c r="F2728" t="s">
        <v>3235</v>
      </c>
      <c r="G2728" t="s">
        <v>3238</v>
      </c>
      <c r="H2728">
        <v>24000</v>
      </c>
      <c r="I2728" t="s">
        <v>3255</v>
      </c>
      <c r="J2728" s="1">
        <v>44166</v>
      </c>
      <c r="K2728" s="1">
        <v>44166</v>
      </c>
      <c r="L2728" t="s">
        <v>3829</v>
      </c>
      <c r="M2728" t="s">
        <v>3863</v>
      </c>
      <c r="N2728" s="1">
        <v>44196</v>
      </c>
      <c r="O2728" t="str">
        <f t="shared" si="87"/>
        <v>정상</v>
      </c>
      <c r="P2728" t="str">
        <f t="shared" si="88"/>
        <v>엠피성공</v>
      </c>
      <c r="Q2728" t="s">
        <v>1954</v>
      </c>
      <c r="R2728"/>
      <c r="S2728"/>
      <c r="T2728"/>
      <c r="U2728"/>
      <c r="V2728"/>
      <c r="W2728" t="s">
        <v>1958</v>
      </c>
      <c r="X2728"/>
    </row>
    <row r="2729" spans="1:24">
      <c r="A2729" t="s">
        <v>2818</v>
      </c>
      <c r="B2729" t="s">
        <v>2857</v>
      </c>
      <c r="C2729" t="s">
        <v>2242</v>
      </c>
      <c r="D2729" t="s">
        <v>3045</v>
      </c>
      <c r="E2729" t="s">
        <v>3151</v>
      </c>
      <c r="F2729" t="s">
        <v>3231</v>
      </c>
      <c r="G2729" t="s">
        <v>3240</v>
      </c>
      <c r="H2729">
        <v>27080</v>
      </c>
      <c r="I2729" t="s">
        <v>3255</v>
      </c>
      <c r="J2729" s="1">
        <v>44166</v>
      </c>
      <c r="K2729" s="1">
        <v>44166</v>
      </c>
      <c r="L2729" t="s">
        <v>3830</v>
      </c>
      <c r="M2729" t="s">
        <v>3863</v>
      </c>
      <c r="N2729" s="1">
        <v>44196</v>
      </c>
      <c r="O2729" t="str">
        <f t="shared" si="87"/>
        <v>정상</v>
      </c>
      <c r="P2729" t="str">
        <f t="shared" si="88"/>
        <v>엠피성공</v>
      </c>
      <c r="Q2729" t="s">
        <v>1954</v>
      </c>
      <c r="R2729"/>
      <c r="S2729"/>
      <c r="T2729"/>
      <c r="U2729"/>
      <c r="V2729"/>
      <c r="W2729" t="s">
        <v>1958</v>
      </c>
      <c r="X2729"/>
    </row>
    <row r="2730" spans="1:24">
      <c r="A2730" t="s">
        <v>2813</v>
      </c>
      <c r="B2730" t="s">
        <v>2846</v>
      </c>
      <c r="C2730" t="s">
        <v>2966</v>
      </c>
      <c r="D2730" t="s">
        <v>2004</v>
      </c>
      <c r="E2730" t="s">
        <v>2497</v>
      </c>
      <c r="F2730" t="s">
        <v>3235</v>
      </c>
      <c r="G2730" t="s">
        <v>3238</v>
      </c>
      <c r="H2730">
        <v>117570</v>
      </c>
      <c r="I2730" t="s">
        <v>3255</v>
      </c>
      <c r="J2730" s="1">
        <v>44166</v>
      </c>
      <c r="K2730" s="1">
        <v>44166</v>
      </c>
      <c r="L2730">
        <v>20206450210</v>
      </c>
      <c r="M2730" t="s">
        <v>3863</v>
      </c>
      <c r="N2730" s="1">
        <v>44196</v>
      </c>
      <c r="O2730" t="str">
        <f t="shared" si="87"/>
        <v>정상</v>
      </c>
      <c r="P2730" t="str">
        <f t="shared" si="88"/>
        <v>엠피송내</v>
      </c>
      <c r="Q2730" t="s">
        <v>1954</v>
      </c>
      <c r="R2730"/>
      <c r="S2730"/>
      <c r="T2730"/>
      <c r="U2730"/>
      <c r="V2730"/>
      <c r="W2730" t="s">
        <v>1958</v>
      </c>
      <c r="X2730"/>
    </row>
    <row r="2731" spans="1:24">
      <c r="A2731" t="s">
        <v>2813</v>
      </c>
      <c r="B2731" t="s">
        <v>2846</v>
      </c>
      <c r="C2731" t="s">
        <v>1979</v>
      </c>
      <c r="D2731" t="s">
        <v>2048</v>
      </c>
      <c r="E2731" t="s">
        <v>3136</v>
      </c>
      <c r="F2731" t="s">
        <v>3230</v>
      </c>
      <c r="G2731" t="s">
        <v>3238</v>
      </c>
      <c r="H2731">
        <v>52000</v>
      </c>
      <c r="I2731" t="s">
        <v>3256</v>
      </c>
      <c r="J2731" s="1">
        <v>44166</v>
      </c>
      <c r="K2731" s="1">
        <v>44186</v>
      </c>
      <c r="L2731">
        <v>20206451579</v>
      </c>
      <c r="M2731" t="s">
        <v>3863</v>
      </c>
      <c r="N2731" s="1">
        <v>44196</v>
      </c>
      <c r="O2731" t="str">
        <f t="shared" si="87"/>
        <v>철회</v>
      </c>
      <c r="P2731" t="str">
        <f t="shared" si="88"/>
        <v>엠피송내</v>
      </c>
      <c r="Q2731" t="s">
        <v>1954</v>
      </c>
      <c r="R2731"/>
      <c r="S2731"/>
      <c r="T2731"/>
      <c r="U2731"/>
      <c r="V2731"/>
      <c r="W2731" t="s">
        <v>3870</v>
      </c>
      <c r="X2731"/>
    </row>
    <row r="2732" spans="1:24">
      <c r="A2732" t="s">
        <v>2830</v>
      </c>
      <c r="B2732" t="s">
        <v>2847</v>
      </c>
      <c r="C2732" t="s">
        <v>2929</v>
      </c>
      <c r="D2732" t="s">
        <v>1000</v>
      </c>
      <c r="E2732" t="s">
        <v>2497</v>
      </c>
      <c r="F2732" t="s">
        <v>3237</v>
      </c>
      <c r="G2732" t="s">
        <v>3238</v>
      </c>
      <c r="H2732">
        <v>102600</v>
      </c>
      <c r="I2732" t="s">
        <v>3255</v>
      </c>
      <c r="J2732" s="1">
        <v>44166</v>
      </c>
      <c r="K2732" s="1">
        <v>44166</v>
      </c>
      <c r="L2732">
        <v>20206443581</v>
      </c>
      <c r="M2732" t="s">
        <v>3863</v>
      </c>
      <c r="N2732" s="1">
        <v>44196</v>
      </c>
      <c r="O2732" t="str">
        <f t="shared" si="87"/>
        <v>정상</v>
      </c>
      <c r="P2732" t="str">
        <f t="shared" si="88"/>
        <v>엠피상동</v>
      </c>
      <c r="Q2732" t="s">
        <v>1954</v>
      </c>
      <c r="R2732"/>
      <c r="S2732"/>
      <c r="T2732"/>
      <c r="U2732"/>
      <c r="V2732"/>
      <c r="W2732" t="s">
        <v>3870</v>
      </c>
      <c r="X2732"/>
    </row>
    <row r="2733" spans="1:24">
      <c r="A2733" t="s">
        <v>2820</v>
      </c>
      <c r="B2733" t="s">
        <v>2859</v>
      </c>
      <c r="C2733" t="s">
        <v>2903</v>
      </c>
      <c r="D2733" t="s">
        <v>2015</v>
      </c>
      <c r="E2733" t="s">
        <v>3140</v>
      </c>
      <c r="F2733" t="s">
        <v>3231</v>
      </c>
      <c r="G2733" t="s">
        <v>3238</v>
      </c>
      <c r="H2733">
        <v>126500</v>
      </c>
      <c r="I2733" t="s">
        <v>3255</v>
      </c>
      <c r="J2733" s="1">
        <v>44166</v>
      </c>
      <c r="K2733" s="1">
        <v>44166</v>
      </c>
      <c r="L2733">
        <v>20206430284</v>
      </c>
      <c r="M2733" t="s">
        <v>3864</v>
      </c>
      <c r="N2733" s="1">
        <v>44196</v>
      </c>
      <c r="O2733" t="str">
        <f t="shared" si="87"/>
        <v>정상</v>
      </c>
      <c r="P2733" t="str">
        <f t="shared" si="88"/>
        <v>엠피조은</v>
      </c>
      <c r="Q2733" t="s">
        <v>1954</v>
      </c>
      <c r="R2733"/>
      <c r="S2733"/>
      <c r="T2733"/>
      <c r="U2733"/>
      <c r="V2733"/>
      <c r="W2733" t="s">
        <v>1960</v>
      </c>
      <c r="X2733"/>
    </row>
    <row r="2734" spans="1:24">
      <c r="A2734" t="s">
        <v>2809</v>
      </c>
      <c r="B2734" t="s">
        <v>2845</v>
      </c>
      <c r="C2734" t="s">
        <v>2967</v>
      </c>
      <c r="D2734" t="s">
        <v>1004</v>
      </c>
      <c r="E2734" t="s">
        <v>2573</v>
      </c>
      <c r="F2734" t="s">
        <v>3233</v>
      </c>
      <c r="G2734" t="s">
        <v>3238</v>
      </c>
      <c r="H2734">
        <v>104000</v>
      </c>
      <c r="I2734" t="s">
        <v>3255</v>
      </c>
      <c r="J2734" s="1">
        <v>44166</v>
      </c>
      <c r="K2734" s="1">
        <v>44166</v>
      </c>
      <c r="L2734">
        <v>20206432673</v>
      </c>
      <c r="M2734" t="s">
        <v>3863</v>
      </c>
      <c r="N2734" s="1">
        <v>44196</v>
      </c>
      <c r="O2734" t="str">
        <f t="shared" si="87"/>
        <v>정상</v>
      </c>
      <c r="P2734" t="str">
        <f t="shared" si="88"/>
        <v>엠피피스토스</v>
      </c>
      <c r="Q2734" t="s">
        <v>1954</v>
      </c>
      <c r="R2734"/>
      <c r="S2734"/>
      <c r="T2734"/>
      <c r="U2734"/>
      <c r="V2734"/>
      <c r="W2734" t="s">
        <v>3870</v>
      </c>
      <c r="X2734"/>
    </row>
    <row r="2735" spans="1:24">
      <c r="A2735" t="s">
        <v>2823</v>
      </c>
      <c r="B2735" t="s">
        <v>2859</v>
      </c>
      <c r="C2735" t="s">
        <v>2229</v>
      </c>
      <c r="D2735" t="s">
        <v>2092</v>
      </c>
      <c r="E2735" t="s">
        <v>2497</v>
      </c>
      <c r="F2735" t="s">
        <v>3231</v>
      </c>
      <c r="G2735" t="s">
        <v>3238</v>
      </c>
      <c r="H2735">
        <v>110500</v>
      </c>
      <c r="I2735" t="s">
        <v>3255</v>
      </c>
      <c r="J2735" s="1">
        <v>44166</v>
      </c>
      <c r="K2735" s="1">
        <v>44166</v>
      </c>
      <c r="L2735">
        <v>20206450519</v>
      </c>
      <c r="M2735" t="s">
        <v>3863</v>
      </c>
      <c r="N2735" s="1">
        <v>44196</v>
      </c>
      <c r="O2735" t="str">
        <f t="shared" si="87"/>
        <v>정상</v>
      </c>
      <c r="P2735" t="str">
        <f t="shared" si="88"/>
        <v>엠피조은</v>
      </c>
      <c r="Q2735" t="s">
        <v>1954</v>
      </c>
      <c r="R2735"/>
      <c r="S2735"/>
      <c r="T2735"/>
      <c r="U2735"/>
      <c r="V2735"/>
      <c r="W2735" t="s">
        <v>1958</v>
      </c>
      <c r="X2735"/>
    </row>
    <row r="2736" spans="1:24">
      <c r="A2736" t="s">
        <v>2823</v>
      </c>
      <c r="B2736" t="s">
        <v>2859</v>
      </c>
      <c r="C2736" t="s">
        <v>2229</v>
      </c>
      <c r="D2736" t="s">
        <v>2092</v>
      </c>
      <c r="E2736" t="s">
        <v>3171</v>
      </c>
      <c r="F2736" t="s">
        <v>3231</v>
      </c>
      <c r="G2736" t="s">
        <v>3249</v>
      </c>
      <c r="H2736">
        <v>18890</v>
      </c>
      <c r="I2736" t="s">
        <v>3255</v>
      </c>
      <c r="J2736" s="1">
        <v>44166</v>
      </c>
      <c r="K2736" s="1">
        <v>44166</v>
      </c>
      <c r="L2736">
        <v>20206450529</v>
      </c>
      <c r="M2736" t="s">
        <v>3863</v>
      </c>
      <c r="N2736" s="1">
        <v>44196</v>
      </c>
      <c r="O2736" t="str">
        <f t="shared" si="87"/>
        <v>정상</v>
      </c>
      <c r="P2736" t="str">
        <f t="shared" si="88"/>
        <v>엠피조은</v>
      </c>
      <c r="Q2736" t="s">
        <v>1954</v>
      </c>
      <c r="R2736"/>
      <c r="S2736"/>
      <c r="T2736"/>
      <c r="U2736"/>
      <c r="V2736"/>
      <c r="W2736" t="s">
        <v>1958</v>
      </c>
      <c r="X2736"/>
    </row>
    <row r="2737" spans="1:24">
      <c r="A2737" t="s">
        <v>2820</v>
      </c>
      <c r="B2737" t="s">
        <v>2859</v>
      </c>
      <c r="C2737" t="s">
        <v>2229</v>
      </c>
      <c r="D2737" t="s">
        <v>2092</v>
      </c>
      <c r="E2737" t="s">
        <v>3171</v>
      </c>
      <c r="F2737" t="s">
        <v>3235</v>
      </c>
      <c r="G2737" t="s">
        <v>3238</v>
      </c>
      <c r="H2737">
        <v>50500</v>
      </c>
      <c r="I2737" t="s">
        <v>3255</v>
      </c>
      <c r="J2737" s="1">
        <v>44166</v>
      </c>
      <c r="K2737" s="1">
        <v>44166</v>
      </c>
      <c r="L2737">
        <v>20206450430</v>
      </c>
      <c r="M2737" t="s">
        <v>3863</v>
      </c>
      <c r="N2737" s="1">
        <v>44196</v>
      </c>
      <c r="O2737" t="str">
        <f t="shared" si="87"/>
        <v>정상</v>
      </c>
      <c r="P2737" t="str">
        <f t="shared" si="88"/>
        <v>엠피조은</v>
      </c>
      <c r="Q2737" t="s">
        <v>1954</v>
      </c>
      <c r="R2737"/>
      <c r="S2737"/>
      <c r="T2737"/>
      <c r="U2737"/>
      <c r="V2737"/>
      <c r="W2737" t="s">
        <v>1958</v>
      </c>
      <c r="X2737"/>
    </row>
    <row r="2738" spans="1:24">
      <c r="A2738" t="s">
        <v>2820</v>
      </c>
      <c r="B2738" t="s">
        <v>2859</v>
      </c>
      <c r="C2738" t="s">
        <v>2903</v>
      </c>
      <c r="D2738" t="s">
        <v>2092</v>
      </c>
      <c r="E2738" t="s">
        <v>2529</v>
      </c>
      <c r="F2738" t="s">
        <v>3235</v>
      </c>
      <c r="G2738" t="s">
        <v>3243</v>
      </c>
      <c r="H2738">
        <v>17341</v>
      </c>
      <c r="I2738" t="s">
        <v>3255</v>
      </c>
      <c r="J2738" s="1">
        <v>44166</v>
      </c>
      <c r="K2738" s="1">
        <v>44166</v>
      </c>
      <c r="L2738">
        <v>20206446780</v>
      </c>
      <c r="M2738" t="s">
        <v>3863</v>
      </c>
      <c r="N2738" s="1">
        <v>44196</v>
      </c>
      <c r="O2738" t="str">
        <f t="shared" si="87"/>
        <v>정상</v>
      </c>
      <c r="P2738" t="str">
        <f t="shared" si="88"/>
        <v>엠피조은</v>
      </c>
      <c r="Q2738" t="s">
        <v>1954</v>
      </c>
      <c r="R2738"/>
      <c r="S2738"/>
      <c r="T2738"/>
      <c r="U2738"/>
      <c r="V2738"/>
      <c r="W2738" t="s">
        <v>1958</v>
      </c>
      <c r="X2738"/>
    </row>
    <row r="2739" spans="1:24">
      <c r="A2739" t="s">
        <v>2820</v>
      </c>
      <c r="B2739" t="s">
        <v>2859</v>
      </c>
      <c r="C2739" t="s">
        <v>2903</v>
      </c>
      <c r="D2739" t="s">
        <v>3050</v>
      </c>
      <c r="E2739" t="s">
        <v>3139</v>
      </c>
      <c r="F2739" t="s">
        <v>3231</v>
      </c>
      <c r="G2739" t="s">
        <v>3238</v>
      </c>
      <c r="H2739">
        <v>34200</v>
      </c>
      <c r="I2739" t="s">
        <v>3255</v>
      </c>
      <c r="J2739" s="1">
        <v>44166</v>
      </c>
      <c r="K2739" s="1">
        <v>44166</v>
      </c>
      <c r="L2739">
        <v>20206438322</v>
      </c>
      <c r="M2739" t="s">
        <v>3863</v>
      </c>
      <c r="N2739" s="1">
        <v>44196</v>
      </c>
      <c r="O2739" t="str">
        <f t="shared" si="87"/>
        <v>정상</v>
      </c>
      <c r="P2739" t="str">
        <f t="shared" si="88"/>
        <v>엠피조은</v>
      </c>
      <c r="Q2739" t="s">
        <v>1954</v>
      </c>
      <c r="R2739"/>
      <c r="S2739"/>
      <c r="T2739"/>
      <c r="U2739"/>
      <c r="V2739"/>
      <c r="W2739" t="s">
        <v>1958</v>
      </c>
      <c r="X2739"/>
    </row>
    <row r="2740" spans="1:24">
      <c r="A2740" t="s">
        <v>2812</v>
      </c>
      <c r="B2740" t="s">
        <v>2849</v>
      </c>
      <c r="C2740" t="s">
        <v>2353</v>
      </c>
      <c r="D2740" t="s">
        <v>1001</v>
      </c>
      <c r="E2740" t="s">
        <v>2497</v>
      </c>
      <c r="F2740" t="s">
        <v>3231</v>
      </c>
      <c r="G2740" t="s">
        <v>3238</v>
      </c>
      <c r="H2740">
        <v>10000</v>
      </c>
      <c r="I2740" t="s">
        <v>3255</v>
      </c>
      <c r="J2740" s="1">
        <v>44166</v>
      </c>
      <c r="K2740" s="1">
        <v>44166</v>
      </c>
      <c r="L2740">
        <v>20206451389</v>
      </c>
      <c r="M2740" t="s">
        <v>3863</v>
      </c>
      <c r="N2740" s="1">
        <v>44196</v>
      </c>
      <c r="O2740" t="str">
        <f t="shared" si="87"/>
        <v>정상</v>
      </c>
      <c r="P2740" t="str">
        <f t="shared" si="88"/>
        <v>엠피상동</v>
      </c>
      <c r="Q2740" t="s">
        <v>1954</v>
      </c>
      <c r="R2740"/>
      <c r="S2740"/>
      <c r="T2740"/>
      <c r="U2740"/>
      <c r="V2740"/>
      <c r="W2740" t="s">
        <v>1960</v>
      </c>
      <c r="X2740"/>
    </row>
    <row r="2741" spans="1:24">
      <c r="A2741" t="s">
        <v>2811</v>
      </c>
      <c r="B2741" t="s">
        <v>2845</v>
      </c>
      <c r="C2741" t="s">
        <v>2341</v>
      </c>
      <c r="D2741" t="s">
        <v>2088</v>
      </c>
      <c r="E2741" t="s">
        <v>2607</v>
      </c>
      <c r="F2741" t="s">
        <v>3231</v>
      </c>
      <c r="G2741" t="s">
        <v>3238</v>
      </c>
      <c r="H2741">
        <v>10000</v>
      </c>
      <c r="I2741" t="s">
        <v>3255</v>
      </c>
      <c r="J2741" s="1">
        <v>44166</v>
      </c>
      <c r="K2741" s="1">
        <v>44166</v>
      </c>
      <c r="L2741">
        <v>20206454529</v>
      </c>
      <c r="M2741" t="s">
        <v>3864</v>
      </c>
      <c r="N2741" s="1">
        <v>44196</v>
      </c>
      <c r="O2741" t="str">
        <f t="shared" si="87"/>
        <v>정상</v>
      </c>
      <c r="P2741" t="str">
        <f t="shared" si="88"/>
        <v>엠피피스토스</v>
      </c>
      <c r="Q2741" t="s">
        <v>1954</v>
      </c>
      <c r="R2741"/>
      <c r="S2741"/>
      <c r="T2741"/>
      <c r="U2741"/>
      <c r="V2741"/>
      <c r="W2741" t="s">
        <v>1958</v>
      </c>
      <c r="X2741"/>
    </row>
    <row r="2742" spans="1:24">
      <c r="A2742" t="s">
        <v>2836</v>
      </c>
      <c r="B2742" t="s">
        <v>2858</v>
      </c>
      <c r="C2742" t="s">
        <v>2340</v>
      </c>
      <c r="D2742" t="s">
        <v>2404</v>
      </c>
      <c r="E2742" t="s">
        <v>3136</v>
      </c>
      <c r="F2742" t="s">
        <v>3233</v>
      </c>
      <c r="G2742" t="s">
        <v>3241</v>
      </c>
      <c r="H2742">
        <v>89000</v>
      </c>
      <c r="I2742" t="s">
        <v>3255</v>
      </c>
      <c r="J2742" s="1">
        <v>44166</v>
      </c>
      <c r="K2742" s="1">
        <v>44166</v>
      </c>
      <c r="L2742">
        <v>20206447429</v>
      </c>
      <c r="M2742" t="s">
        <v>3863</v>
      </c>
      <c r="N2742" s="1">
        <v>44196</v>
      </c>
      <c r="O2742" t="str">
        <f t="shared" si="87"/>
        <v>정상</v>
      </c>
      <c r="P2742" t="str">
        <f t="shared" si="88"/>
        <v>엠피경기</v>
      </c>
      <c r="Q2742" t="s">
        <v>1954</v>
      </c>
      <c r="R2742"/>
      <c r="S2742"/>
      <c r="T2742"/>
      <c r="U2742"/>
      <c r="V2742"/>
      <c r="W2742" t="s">
        <v>3870</v>
      </c>
      <c r="X2742" s="1">
        <v>49644</v>
      </c>
    </row>
    <row r="2743" spans="1:24">
      <c r="A2743" t="s">
        <v>2809</v>
      </c>
      <c r="B2743" t="s">
        <v>2845</v>
      </c>
      <c r="C2743" t="s">
        <v>2901</v>
      </c>
      <c r="D2743" t="s">
        <v>2088</v>
      </c>
      <c r="E2743" t="s">
        <v>3159</v>
      </c>
      <c r="F2743" t="s">
        <v>3232</v>
      </c>
      <c r="G2743" t="s">
        <v>3238</v>
      </c>
      <c r="H2743">
        <v>10000</v>
      </c>
      <c r="I2743" t="s">
        <v>3255</v>
      </c>
      <c r="J2743" s="1">
        <v>44166</v>
      </c>
      <c r="K2743" s="1">
        <v>44166</v>
      </c>
      <c r="L2743">
        <v>20206454718</v>
      </c>
      <c r="M2743" t="s">
        <v>3863</v>
      </c>
      <c r="N2743" s="1">
        <v>44196</v>
      </c>
      <c r="O2743" t="str">
        <f t="shared" si="87"/>
        <v>정상</v>
      </c>
      <c r="P2743" t="str">
        <f t="shared" si="88"/>
        <v>엠피피스토스</v>
      </c>
      <c r="Q2743" t="s">
        <v>1954</v>
      </c>
      <c r="R2743"/>
      <c r="S2743"/>
      <c r="T2743"/>
      <c r="U2743"/>
      <c r="V2743"/>
      <c r="W2743" t="s">
        <v>1958</v>
      </c>
      <c r="X2743"/>
    </row>
    <row r="2744" spans="1:24">
      <c r="A2744" t="s">
        <v>2809</v>
      </c>
      <c r="B2744" t="s">
        <v>2845</v>
      </c>
      <c r="C2744" t="s">
        <v>2341</v>
      </c>
      <c r="D2744" t="s">
        <v>2088</v>
      </c>
      <c r="E2744" t="s">
        <v>2568</v>
      </c>
      <c r="F2744" t="s">
        <v>2177</v>
      </c>
      <c r="G2744" t="s">
        <v>3240</v>
      </c>
      <c r="H2744">
        <v>30000</v>
      </c>
      <c r="I2744" t="s">
        <v>3255</v>
      </c>
      <c r="J2744" s="1">
        <v>44166</v>
      </c>
      <c r="K2744" s="1">
        <v>44166</v>
      </c>
      <c r="L2744">
        <v>52033117210000</v>
      </c>
      <c r="M2744" t="s">
        <v>3863</v>
      </c>
      <c r="N2744" s="1">
        <v>44196</v>
      </c>
      <c r="O2744" t="str">
        <f t="shared" si="87"/>
        <v>정상</v>
      </c>
      <c r="P2744" t="str">
        <f t="shared" si="88"/>
        <v>엠피피스토스</v>
      </c>
      <c r="Q2744" t="s">
        <v>1954</v>
      </c>
      <c r="R2744"/>
      <c r="S2744"/>
      <c r="T2744"/>
      <c r="U2744"/>
      <c r="V2744"/>
      <c r="W2744" t="s">
        <v>3870</v>
      </c>
      <c r="X2744" s="1">
        <v>69733</v>
      </c>
    </row>
    <row r="2745" spans="1:24">
      <c r="A2745" t="s">
        <v>2816</v>
      </c>
      <c r="B2745" t="s">
        <v>2850</v>
      </c>
      <c r="C2745" t="s">
        <v>2938</v>
      </c>
      <c r="D2745" t="s">
        <v>3067</v>
      </c>
      <c r="E2745" t="s">
        <v>2536</v>
      </c>
      <c r="F2745" t="s">
        <v>3231</v>
      </c>
      <c r="G2745" t="s">
        <v>3239</v>
      </c>
      <c r="H2745">
        <v>20551</v>
      </c>
      <c r="I2745" t="s">
        <v>3255</v>
      </c>
      <c r="J2745" s="1">
        <v>44166</v>
      </c>
      <c r="K2745" s="1">
        <v>44166</v>
      </c>
      <c r="L2745">
        <v>52033085870000</v>
      </c>
      <c r="M2745" t="s">
        <v>3863</v>
      </c>
      <c r="N2745" s="1">
        <v>44196</v>
      </c>
      <c r="O2745" t="str">
        <f t="shared" si="87"/>
        <v>정상</v>
      </c>
      <c r="P2745" t="s">
        <v>6832</v>
      </c>
      <c r="Q2745" t="s">
        <v>1954</v>
      </c>
      <c r="R2745"/>
      <c r="S2745"/>
      <c r="T2745"/>
      <c r="U2745"/>
      <c r="V2745"/>
      <c r="W2745" t="s">
        <v>1960</v>
      </c>
      <c r="X2745" s="1">
        <v>44531</v>
      </c>
    </row>
    <row r="2746" spans="1:24">
      <c r="A2746" t="s">
        <v>2819</v>
      </c>
      <c r="B2746" t="s">
        <v>2848</v>
      </c>
      <c r="C2746" t="s">
        <v>2237</v>
      </c>
      <c r="D2746" t="s">
        <v>1997</v>
      </c>
      <c r="E2746" t="s">
        <v>3128</v>
      </c>
      <c r="F2746" t="s">
        <v>3231</v>
      </c>
      <c r="G2746" t="s">
        <v>3238</v>
      </c>
      <c r="H2746">
        <v>30000</v>
      </c>
      <c r="I2746" t="s">
        <v>3255</v>
      </c>
      <c r="J2746" s="1">
        <v>44166</v>
      </c>
      <c r="K2746" s="1">
        <v>44166</v>
      </c>
      <c r="L2746">
        <v>52033057180000</v>
      </c>
      <c r="M2746" t="s">
        <v>3864</v>
      </c>
      <c r="N2746" s="1">
        <v>44196</v>
      </c>
      <c r="O2746" t="str">
        <f t="shared" ref="O2746:O2809" si="89" xml:space="preserve"> IF(K2746&gt;N2746,W2746,I2746)</f>
        <v>정상</v>
      </c>
      <c r="P2746" t="str">
        <f t="shared" si="88"/>
        <v>엠피의정부</v>
      </c>
      <c r="Q2746" t="s">
        <v>1954</v>
      </c>
      <c r="R2746"/>
      <c r="S2746"/>
      <c r="T2746"/>
      <c r="U2746"/>
      <c r="V2746"/>
      <c r="W2746" t="s">
        <v>1960</v>
      </c>
      <c r="X2746" s="1">
        <v>51471</v>
      </c>
    </row>
    <row r="2747" spans="1:24">
      <c r="A2747" t="s">
        <v>2812</v>
      </c>
      <c r="B2747" t="s">
        <v>2847</v>
      </c>
      <c r="C2747" t="s">
        <v>2897</v>
      </c>
      <c r="D2747" t="s">
        <v>1000</v>
      </c>
      <c r="E2747" t="s">
        <v>2146</v>
      </c>
      <c r="F2747" t="s">
        <v>3233</v>
      </c>
      <c r="G2747" t="s">
        <v>3238</v>
      </c>
      <c r="H2747">
        <v>30350</v>
      </c>
      <c r="I2747" t="s">
        <v>3255</v>
      </c>
      <c r="J2747" s="1">
        <v>44166</v>
      </c>
      <c r="K2747" s="1">
        <v>44166</v>
      </c>
      <c r="L2747" t="s">
        <v>3831</v>
      </c>
      <c r="M2747" t="s">
        <v>3863</v>
      </c>
      <c r="N2747" s="1">
        <v>44196</v>
      </c>
      <c r="O2747" t="str">
        <f t="shared" si="89"/>
        <v>정상</v>
      </c>
      <c r="P2747" t="str">
        <f t="shared" si="88"/>
        <v>엠피상동</v>
      </c>
      <c r="Q2747" t="s">
        <v>1954</v>
      </c>
      <c r="R2747"/>
      <c r="S2747"/>
      <c r="T2747"/>
      <c r="U2747"/>
      <c r="V2747"/>
      <c r="W2747" t="s">
        <v>1958</v>
      </c>
      <c r="X2747"/>
    </row>
    <row r="2748" spans="1:24">
      <c r="A2748" t="s">
        <v>2812</v>
      </c>
      <c r="B2748" t="s">
        <v>2847</v>
      </c>
      <c r="C2748" t="s">
        <v>2926</v>
      </c>
      <c r="D2748" t="s">
        <v>2127</v>
      </c>
      <c r="E2748" t="s">
        <v>3127</v>
      </c>
      <c r="F2748" t="s">
        <v>3235</v>
      </c>
      <c r="G2748" t="s">
        <v>3238</v>
      </c>
      <c r="H2748">
        <v>110880</v>
      </c>
      <c r="I2748" t="s">
        <v>3255</v>
      </c>
      <c r="J2748" s="1">
        <v>44166</v>
      </c>
      <c r="K2748" s="1">
        <v>44166</v>
      </c>
      <c r="L2748" t="s">
        <v>3832</v>
      </c>
      <c r="M2748" t="s">
        <v>3865</v>
      </c>
      <c r="N2748" s="1">
        <v>44196</v>
      </c>
      <c r="O2748" t="str">
        <f t="shared" si="89"/>
        <v>정상</v>
      </c>
      <c r="P2748" t="str">
        <f t="shared" si="88"/>
        <v>엠피상동</v>
      </c>
      <c r="Q2748" t="s">
        <v>1954</v>
      </c>
      <c r="R2748"/>
      <c r="S2748"/>
      <c r="T2748"/>
      <c r="U2748"/>
      <c r="V2748"/>
      <c r="W2748" t="s">
        <v>3870</v>
      </c>
      <c r="X2748"/>
    </row>
    <row r="2749" spans="1:24">
      <c r="A2749" t="s">
        <v>2819</v>
      </c>
      <c r="B2749" t="s">
        <v>2855</v>
      </c>
      <c r="C2749" t="s">
        <v>2889</v>
      </c>
      <c r="D2749" t="s">
        <v>3084</v>
      </c>
      <c r="E2749" t="s">
        <v>2532</v>
      </c>
      <c r="F2749" t="s">
        <v>3231</v>
      </c>
      <c r="G2749" t="s">
        <v>3240</v>
      </c>
      <c r="H2749">
        <v>50000</v>
      </c>
      <c r="I2749" t="s">
        <v>3255</v>
      </c>
      <c r="J2749" s="1">
        <v>44166</v>
      </c>
      <c r="K2749" s="1">
        <v>44166</v>
      </c>
      <c r="L2749" t="s">
        <v>3833</v>
      </c>
      <c r="M2749" t="s">
        <v>3863</v>
      </c>
      <c r="N2749" s="1">
        <v>44196</v>
      </c>
      <c r="O2749" t="str">
        <f t="shared" si="89"/>
        <v>정상</v>
      </c>
      <c r="P2749" t="str">
        <f t="shared" si="88"/>
        <v>엠피의정부</v>
      </c>
      <c r="Q2749" t="s">
        <v>1954</v>
      </c>
      <c r="R2749"/>
      <c r="S2749"/>
      <c r="T2749"/>
      <c r="U2749"/>
      <c r="V2749"/>
      <c r="W2749" t="s">
        <v>1958</v>
      </c>
      <c r="X2749"/>
    </row>
    <row r="2750" spans="1:24">
      <c r="A2750" t="s">
        <v>2819</v>
      </c>
      <c r="B2750" t="s">
        <v>2848</v>
      </c>
      <c r="C2750" t="s">
        <v>2237</v>
      </c>
      <c r="D2750" t="s">
        <v>3123</v>
      </c>
      <c r="E2750" t="s">
        <v>3188</v>
      </c>
      <c r="F2750" t="s">
        <v>3235</v>
      </c>
      <c r="G2750" t="s">
        <v>3238</v>
      </c>
      <c r="H2750">
        <v>32350</v>
      </c>
      <c r="I2750" t="s">
        <v>3255</v>
      </c>
      <c r="J2750" s="1">
        <v>44166</v>
      </c>
      <c r="K2750" s="1">
        <v>44166</v>
      </c>
      <c r="L2750" t="s">
        <v>3834</v>
      </c>
      <c r="M2750" t="s">
        <v>3865</v>
      </c>
      <c r="N2750" s="1">
        <v>44196</v>
      </c>
      <c r="O2750" t="str">
        <f t="shared" si="89"/>
        <v>정상</v>
      </c>
      <c r="P2750" t="str">
        <f t="shared" si="88"/>
        <v>엠피의정부</v>
      </c>
      <c r="Q2750" t="s">
        <v>1954</v>
      </c>
      <c r="R2750"/>
      <c r="S2750"/>
      <c r="T2750"/>
      <c r="U2750"/>
      <c r="V2750"/>
      <c r="W2750" t="s">
        <v>1958</v>
      </c>
      <c r="X2750"/>
    </row>
    <row r="2751" spans="1:24">
      <c r="A2751" t="s">
        <v>2812</v>
      </c>
      <c r="B2751" t="s">
        <v>2847</v>
      </c>
      <c r="C2751" t="s">
        <v>2926</v>
      </c>
      <c r="D2751" t="s">
        <v>2127</v>
      </c>
      <c r="E2751" t="s">
        <v>2579</v>
      </c>
      <c r="F2751" t="s">
        <v>3235</v>
      </c>
      <c r="G2751" t="s">
        <v>3250</v>
      </c>
      <c r="H2751">
        <v>10570</v>
      </c>
      <c r="I2751" t="s">
        <v>3255</v>
      </c>
      <c r="J2751" s="1">
        <v>44166</v>
      </c>
      <c r="K2751" s="1">
        <v>44166</v>
      </c>
      <c r="L2751" t="s">
        <v>3835</v>
      </c>
      <c r="M2751" t="s">
        <v>3863</v>
      </c>
      <c r="N2751" s="1">
        <v>44196</v>
      </c>
      <c r="O2751" t="str">
        <f t="shared" si="89"/>
        <v>정상</v>
      </c>
      <c r="P2751" t="str">
        <f t="shared" si="88"/>
        <v>엠피상동</v>
      </c>
      <c r="Q2751" t="s">
        <v>1954</v>
      </c>
      <c r="R2751"/>
      <c r="S2751"/>
      <c r="T2751"/>
      <c r="U2751"/>
      <c r="V2751"/>
      <c r="W2751" t="s">
        <v>1958</v>
      </c>
      <c r="X2751"/>
    </row>
    <row r="2752" spans="1:24">
      <c r="A2752" t="s">
        <v>2811</v>
      </c>
      <c r="B2752" t="s">
        <v>2845</v>
      </c>
      <c r="C2752" t="s">
        <v>2358</v>
      </c>
      <c r="D2752" t="s">
        <v>2018</v>
      </c>
      <c r="E2752" t="s">
        <v>2172</v>
      </c>
      <c r="F2752" t="s">
        <v>3230</v>
      </c>
      <c r="G2752" t="s">
        <v>3238</v>
      </c>
      <c r="H2752">
        <v>20389</v>
      </c>
      <c r="I2752" t="s">
        <v>3255</v>
      </c>
      <c r="J2752" s="1">
        <v>44166</v>
      </c>
      <c r="K2752" s="1">
        <v>44166</v>
      </c>
      <c r="L2752" t="s">
        <v>3836</v>
      </c>
      <c r="M2752" t="s">
        <v>3867</v>
      </c>
      <c r="N2752" s="1">
        <v>44196</v>
      </c>
      <c r="O2752" t="str">
        <f t="shared" si="89"/>
        <v>정상</v>
      </c>
      <c r="P2752" t="str">
        <f t="shared" si="88"/>
        <v>엠피피스토스</v>
      </c>
      <c r="Q2752" t="s">
        <v>1954</v>
      </c>
      <c r="R2752"/>
      <c r="S2752"/>
      <c r="T2752"/>
      <c r="U2752"/>
      <c r="V2752"/>
      <c r="W2752" t="s">
        <v>1958</v>
      </c>
      <c r="X2752" s="1">
        <v>60237</v>
      </c>
    </row>
    <row r="2753" spans="1:24">
      <c r="A2753" t="s">
        <v>2818</v>
      </c>
      <c r="B2753" t="s">
        <v>2857</v>
      </c>
      <c r="C2753" t="s">
        <v>2891</v>
      </c>
      <c r="D2753" t="s">
        <v>2093</v>
      </c>
      <c r="E2753" t="s">
        <v>3154</v>
      </c>
      <c r="F2753" t="s">
        <v>3231</v>
      </c>
      <c r="G2753" t="s">
        <v>3238</v>
      </c>
      <c r="H2753">
        <v>116915</v>
      </c>
      <c r="I2753" t="s">
        <v>3255</v>
      </c>
      <c r="J2753" s="1">
        <v>44166</v>
      </c>
      <c r="K2753" s="1">
        <v>44166</v>
      </c>
      <c r="L2753" t="s">
        <v>3837</v>
      </c>
      <c r="M2753" t="s">
        <v>3863</v>
      </c>
      <c r="N2753" s="1">
        <v>44196</v>
      </c>
      <c r="O2753" t="str">
        <f t="shared" si="89"/>
        <v>정상</v>
      </c>
      <c r="P2753" t="str">
        <f t="shared" ref="P2753:P2816" si="90">A2753</f>
        <v>엠피성공</v>
      </c>
      <c r="Q2753" t="s">
        <v>1954</v>
      </c>
      <c r="R2753"/>
      <c r="S2753"/>
      <c r="T2753"/>
      <c r="U2753"/>
      <c r="V2753"/>
      <c r="W2753" t="s">
        <v>1958</v>
      </c>
      <c r="X2753" s="1">
        <v>66446</v>
      </c>
    </row>
    <row r="2754" spans="1:24">
      <c r="A2754" t="s">
        <v>2818</v>
      </c>
      <c r="B2754" t="s">
        <v>2857</v>
      </c>
      <c r="C2754" t="s">
        <v>2912</v>
      </c>
      <c r="D2754" t="s">
        <v>2993</v>
      </c>
      <c r="E2754" t="s">
        <v>3172</v>
      </c>
      <c r="F2754" t="s">
        <v>3231</v>
      </c>
      <c r="G2754" t="s">
        <v>3238</v>
      </c>
      <c r="H2754">
        <v>29527</v>
      </c>
      <c r="I2754" t="s">
        <v>3255</v>
      </c>
      <c r="J2754" s="1">
        <v>44166</v>
      </c>
      <c r="K2754" s="1">
        <v>44166</v>
      </c>
      <c r="L2754" t="s">
        <v>3838</v>
      </c>
      <c r="M2754" t="s">
        <v>3864</v>
      </c>
      <c r="N2754" s="1">
        <v>44196</v>
      </c>
      <c r="O2754" t="str">
        <f t="shared" si="89"/>
        <v>정상</v>
      </c>
      <c r="P2754" t="str">
        <f t="shared" si="90"/>
        <v>엠피성공</v>
      </c>
      <c r="Q2754" t="s">
        <v>1954</v>
      </c>
      <c r="R2754"/>
      <c r="S2754"/>
      <c r="T2754"/>
      <c r="U2754"/>
      <c r="V2754"/>
      <c r="W2754" t="s">
        <v>1960</v>
      </c>
      <c r="X2754" s="1">
        <v>66446</v>
      </c>
    </row>
    <row r="2755" spans="1:24">
      <c r="A2755" t="s">
        <v>2828</v>
      </c>
      <c r="B2755" t="s">
        <v>2864</v>
      </c>
      <c r="C2755"/>
      <c r="D2755" t="s">
        <v>2096</v>
      </c>
      <c r="E2755" t="s">
        <v>3131</v>
      </c>
      <c r="F2755" t="s">
        <v>3232</v>
      </c>
      <c r="G2755" t="s">
        <v>3238</v>
      </c>
      <c r="H2755">
        <v>25364</v>
      </c>
      <c r="I2755" t="s">
        <v>3255</v>
      </c>
      <c r="J2755" s="1">
        <v>44166</v>
      </c>
      <c r="K2755" s="1">
        <v>44166</v>
      </c>
      <c r="L2755" t="s">
        <v>3839</v>
      </c>
      <c r="M2755" t="s">
        <v>3863</v>
      </c>
      <c r="N2755" s="1">
        <v>44196</v>
      </c>
      <c r="O2755" t="str">
        <f t="shared" si="89"/>
        <v>정상</v>
      </c>
      <c r="P2755" t="str">
        <f t="shared" si="90"/>
        <v>엠피여주</v>
      </c>
      <c r="Q2755" t="s">
        <v>1954</v>
      </c>
      <c r="R2755"/>
      <c r="S2755"/>
      <c r="T2755"/>
      <c r="U2755"/>
      <c r="V2755"/>
      <c r="W2755" t="s">
        <v>1958</v>
      </c>
      <c r="X2755" s="1">
        <v>51471</v>
      </c>
    </row>
    <row r="2756" spans="1:24">
      <c r="A2756" t="s">
        <v>2812</v>
      </c>
      <c r="B2756" t="s">
        <v>2847</v>
      </c>
      <c r="C2756" t="s">
        <v>2353</v>
      </c>
      <c r="D2756" t="s">
        <v>1001</v>
      </c>
      <c r="E2756" t="s">
        <v>2540</v>
      </c>
      <c r="F2756" t="s">
        <v>3231</v>
      </c>
      <c r="G2756" t="s">
        <v>3241</v>
      </c>
      <c r="H2756">
        <v>30212</v>
      </c>
      <c r="I2756" t="s">
        <v>3256</v>
      </c>
      <c r="J2756" s="1">
        <v>44166</v>
      </c>
      <c r="K2756" s="1">
        <v>44174</v>
      </c>
      <c r="L2756" t="s">
        <v>3840</v>
      </c>
      <c r="M2756" t="s">
        <v>3867</v>
      </c>
      <c r="N2756" s="1">
        <v>44196</v>
      </c>
      <c r="O2756" t="str">
        <f t="shared" si="89"/>
        <v>철회</v>
      </c>
      <c r="P2756" t="str">
        <f t="shared" si="90"/>
        <v>엠피상동</v>
      </c>
      <c r="Q2756" t="s">
        <v>1954</v>
      </c>
      <c r="R2756"/>
      <c r="S2756"/>
      <c r="T2756"/>
      <c r="U2756"/>
      <c r="V2756"/>
      <c r="W2756" t="s">
        <v>1960</v>
      </c>
      <c r="X2756"/>
    </row>
    <row r="2757" spans="1:24">
      <c r="A2757" t="s">
        <v>1870</v>
      </c>
      <c r="B2757" t="s">
        <v>2847</v>
      </c>
      <c r="C2757" t="s">
        <v>2353</v>
      </c>
      <c r="D2757" t="s">
        <v>3124</v>
      </c>
      <c r="E2757" t="s">
        <v>2540</v>
      </c>
      <c r="F2757" t="s">
        <v>3235</v>
      </c>
      <c r="G2757" t="s">
        <v>3251</v>
      </c>
      <c r="H2757">
        <v>7781</v>
      </c>
      <c r="I2757" t="s">
        <v>3255</v>
      </c>
      <c r="J2757" s="1">
        <v>44166</v>
      </c>
      <c r="K2757" s="1">
        <v>44166</v>
      </c>
      <c r="L2757" t="s">
        <v>3841</v>
      </c>
      <c r="M2757" t="s">
        <v>3863</v>
      </c>
      <c r="N2757" s="1">
        <v>44196</v>
      </c>
      <c r="O2757" t="str">
        <f t="shared" si="89"/>
        <v>정상</v>
      </c>
      <c r="P2757" t="str">
        <f t="shared" si="90"/>
        <v>엠피상동</v>
      </c>
      <c r="Q2757" t="s">
        <v>1954</v>
      </c>
      <c r="R2757"/>
      <c r="S2757"/>
      <c r="T2757"/>
      <c r="U2757"/>
      <c r="V2757"/>
      <c r="W2757" t="s">
        <v>3870</v>
      </c>
      <c r="X2757"/>
    </row>
    <row r="2758" spans="1:24">
      <c r="A2758" t="s">
        <v>2830</v>
      </c>
      <c r="B2758" t="s">
        <v>2686</v>
      </c>
      <c r="C2758" t="s">
        <v>2926</v>
      </c>
      <c r="D2758" t="s">
        <v>3124</v>
      </c>
      <c r="E2758" t="s">
        <v>2632</v>
      </c>
      <c r="F2758" t="s">
        <v>2177</v>
      </c>
      <c r="G2758" t="s">
        <v>3241</v>
      </c>
      <c r="H2758">
        <v>102000</v>
      </c>
      <c r="I2758" t="s">
        <v>3255</v>
      </c>
      <c r="J2758" s="1">
        <v>44166</v>
      </c>
      <c r="K2758" s="1">
        <v>44166</v>
      </c>
      <c r="L2758" t="s">
        <v>3842</v>
      </c>
      <c r="M2758" t="s">
        <v>3863</v>
      </c>
      <c r="N2758" s="1">
        <v>44196</v>
      </c>
      <c r="O2758" t="str">
        <f t="shared" si="89"/>
        <v>정상</v>
      </c>
      <c r="P2758" t="str">
        <f t="shared" si="90"/>
        <v>엠피상동</v>
      </c>
      <c r="Q2758" t="s">
        <v>1954</v>
      </c>
      <c r="R2758"/>
      <c r="S2758"/>
      <c r="T2758"/>
      <c r="U2758"/>
      <c r="V2758"/>
      <c r="W2758" t="s">
        <v>1958</v>
      </c>
      <c r="X2758"/>
    </row>
    <row r="2759" spans="1:24">
      <c r="A2759" t="s">
        <v>992</v>
      </c>
      <c r="B2759" t="s">
        <v>2848</v>
      </c>
      <c r="C2759" t="s">
        <v>2960</v>
      </c>
      <c r="D2759" t="s">
        <v>3055</v>
      </c>
      <c r="E2759" t="s">
        <v>2512</v>
      </c>
      <c r="F2759" t="s">
        <v>3230</v>
      </c>
      <c r="G2759" t="s">
        <v>3238</v>
      </c>
      <c r="H2759">
        <v>109240</v>
      </c>
      <c r="I2759" t="s">
        <v>3255</v>
      </c>
      <c r="J2759" s="1">
        <v>44166</v>
      </c>
      <c r="K2759" s="1">
        <v>44166</v>
      </c>
      <c r="L2759" t="s">
        <v>3843</v>
      </c>
      <c r="M2759" t="s">
        <v>3863</v>
      </c>
      <c r="N2759" s="1">
        <v>44196</v>
      </c>
      <c r="O2759" t="str">
        <f t="shared" si="89"/>
        <v>정상</v>
      </c>
      <c r="P2759" t="str">
        <f t="shared" si="90"/>
        <v>엠피의정부</v>
      </c>
      <c r="Q2759" t="s">
        <v>1954</v>
      </c>
      <c r="R2759"/>
      <c r="S2759"/>
      <c r="T2759"/>
      <c r="U2759"/>
      <c r="V2759"/>
      <c r="W2759" t="s">
        <v>1958</v>
      </c>
      <c r="X2759"/>
    </row>
    <row r="2760" spans="1:24">
      <c r="A2760" t="s">
        <v>2811</v>
      </c>
      <c r="B2760" t="s">
        <v>2845</v>
      </c>
      <c r="C2760" t="s">
        <v>2341</v>
      </c>
      <c r="D2760" t="s">
        <v>3100</v>
      </c>
      <c r="E2760" t="s">
        <v>2512</v>
      </c>
      <c r="F2760" t="s">
        <v>3230</v>
      </c>
      <c r="G2760" t="s">
        <v>3238</v>
      </c>
      <c r="H2760">
        <v>33800</v>
      </c>
      <c r="I2760" t="s">
        <v>3255</v>
      </c>
      <c r="J2760" s="1">
        <v>44166</v>
      </c>
      <c r="K2760" s="1">
        <v>44166</v>
      </c>
      <c r="L2760" t="s">
        <v>3844</v>
      </c>
      <c r="M2760" t="s">
        <v>3863</v>
      </c>
      <c r="N2760" s="1">
        <v>44196</v>
      </c>
      <c r="O2760" t="str">
        <f t="shared" si="89"/>
        <v>정상</v>
      </c>
      <c r="P2760" t="str">
        <f t="shared" si="90"/>
        <v>엠피피스토스</v>
      </c>
      <c r="Q2760" t="s">
        <v>1954</v>
      </c>
      <c r="R2760"/>
      <c r="S2760"/>
      <c r="T2760"/>
      <c r="U2760"/>
      <c r="V2760"/>
      <c r="W2760" t="s">
        <v>1958</v>
      </c>
      <c r="X2760"/>
    </row>
    <row r="2761" spans="1:24">
      <c r="A2761" t="s">
        <v>2811</v>
      </c>
      <c r="B2761" t="s">
        <v>2845</v>
      </c>
      <c r="C2761" t="s">
        <v>2901</v>
      </c>
      <c r="D2761" t="s">
        <v>2088</v>
      </c>
      <c r="E2761" t="s">
        <v>2540</v>
      </c>
      <c r="F2761" t="s">
        <v>3230</v>
      </c>
      <c r="G2761" t="s">
        <v>3238</v>
      </c>
      <c r="H2761">
        <v>33890</v>
      </c>
      <c r="I2761" t="s">
        <v>3255</v>
      </c>
      <c r="J2761" s="1">
        <v>44166</v>
      </c>
      <c r="K2761" s="1">
        <v>44166</v>
      </c>
      <c r="L2761" t="s">
        <v>3845</v>
      </c>
      <c r="M2761" t="s">
        <v>3863</v>
      </c>
      <c r="N2761" s="1">
        <v>44196</v>
      </c>
      <c r="O2761" t="str">
        <f t="shared" si="89"/>
        <v>정상</v>
      </c>
      <c r="P2761" t="str">
        <f t="shared" si="90"/>
        <v>엠피피스토스</v>
      </c>
      <c r="Q2761" t="s">
        <v>1954</v>
      </c>
      <c r="R2761"/>
      <c r="S2761"/>
      <c r="T2761"/>
      <c r="U2761"/>
      <c r="V2761"/>
      <c r="W2761" t="s">
        <v>1958</v>
      </c>
      <c r="X2761"/>
    </row>
    <row r="2762" spans="1:24">
      <c r="A2762" t="s">
        <v>2809</v>
      </c>
      <c r="B2762" t="s">
        <v>2845</v>
      </c>
      <c r="C2762" t="s">
        <v>2901</v>
      </c>
      <c r="D2762" t="s">
        <v>2088</v>
      </c>
      <c r="E2762" t="s">
        <v>2583</v>
      </c>
      <c r="F2762" t="s">
        <v>3231</v>
      </c>
      <c r="G2762" t="s">
        <v>3238</v>
      </c>
      <c r="H2762">
        <v>36846</v>
      </c>
      <c r="I2762" t="s">
        <v>3255</v>
      </c>
      <c r="J2762" s="1">
        <v>44166</v>
      </c>
      <c r="K2762" s="1">
        <v>44166</v>
      </c>
      <c r="L2762" t="s">
        <v>3846</v>
      </c>
      <c r="M2762" t="s">
        <v>3863</v>
      </c>
      <c r="N2762" s="1">
        <v>44196</v>
      </c>
      <c r="O2762" t="str">
        <f t="shared" si="89"/>
        <v>정상</v>
      </c>
      <c r="P2762" t="str">
        <f t="shared" si="90"/>
        <v>엠피피스토스</v>
      </c>
      <c r="Q2762" t="s">
        <v>1954</v>
      </c>
      <c r="R2762"/>
      <c r="S2762"/>
      <c r="T2762"/>
      <c r="U2762"/>
      <c r="V2762"/>
      <c r="W2762" t="s">
        <v>3870</v>
      </c>
      <c r="X2762"/>
    </row>
    <row r="2763" spans="1:24">
      <c r="A2763" t="s">
        <v>2809</v>
      </c>
      <c r="B2763" t="s">
        <v>2845</v>
      </c>
      <c r="C2763" t="s">
        <v>2341</v>
      </c>
      <c r="D2763" t="s">
        <v>2088</v>
      </c>
      <c r="E2763" t="s">
        <v>3198</v>
      </c>
      <c r="F2763" t="s">
        <v>3231</v>
      </c>
      <c r="G2763" t="s">
        <v>3238</v>
      </c>
      <c r="H2763">
        <v>42000</v>
      </c>
      <c r="I2763" t="s">
        <v>3255</v>
      </c>
      <c r="J2763" s="1">
        <v>44166</v>
      </c>
      <c r="K2763" s="1">
        <v>44166</v>
      </c>
      <c r="L2763" t="s">
        <v>3847</v>
      </c>
      <c r="M2763" t="s">
        <v>3863</v>
      </c>
      <c r="N2763" s="1">
        <v>44196</v>
      </c>
      <c r="O2763" t="str">
        <f t="shared" si="89"/>
        <v>정상</v>
      </c>
      <c r="P2763" t="str">
        <f t="shared" si="90"/>
        <v>엠피피스토스</v>
      </c>
      <c r="Q2763" t="s">
        <v>1954</v>
      </c>
      <c r="R2763"/>
      <c r="S2763"/>
      <c r="T2763"/>
      <c r="U2763"/>
      <c r="V2763"/>
      <c r="W2763" t="s">
        <v>3870</v>
      </c>
      <c r="X2763"/>
    </row>
    <row r="2764" spans="1:24">
      <c r="A2764" t="s">
        <v>2809</v>
      </c>
      <c r="B2764" t="s">
        <v>2845</v>
      </c>
      <c r="C2764" t="s">
        <v>2901</v>
      </c>
      <c r="D2764" t="s">
        <v>2088</v>
      </c>
      <c r="E2764" t="s">
        <v>3219</v>
      </c>
      <c r="F2764" t="s">
        <v>3230</v>
      </c>
      <c r="G2764" t="s">
        <v>3238</v>
      </c>
      <c r="H2764">
        <v>86000</v>
      </c>
      <c r="I2764" t="s">
        <v>3255</v>
      </c>
      <c r="J2764" s="1">
        <v>44166</v>
      </c>
      <c r="K2764" s="1">
        <v>44166</v>
      </c>
      <c r="L2764" t="s">
        <v>3848</v>
      </c>
      <c r="M2764" t="s">
        <v>3867</v>
      </c>
      <c r="N2764" s="1">
        <v>44196</v>
      </c>
      <c r="O2764" t="str">
        <f t="shared" si="89"/>
        <v>정상</v>
      </c>
      <c r="P2764" t="str">
        <f t="shared" si="90"/>
        <v>엠피피스토스</v>
      </c>
      <c r="Q2764" t="s">
        <v>1954</v>
      </c>
      <c r="R2764"/>
      <c r="S2764"/>
      <c r="T2764"/>
      <c r="U2764"/>
      <c r="V2764"/>
      <c r="W2764" t="s">
        <v>3870</v>
      </c>
      <c r="X2764"/>
    </row>
    <row r="2765" spans="1:24">
      <c r="A2765" t="s">
        <v>2811</v>
      </c>
      <c r="B2765" t="s">
        <v>2872</v>
      </c>
      <c r="C2765" t="s">
        <v>2341</v>
      </c>
      <c r="D2765" t="s">
        <v>2086</v>
      </c>
      <c r="E2765" t="s">
        <v>2523</v>
      </c>
      <c r="F2765" t="s">
        <v>3231</v>
      </c>
      <c r="G2765" t="s">
        <v>3238</v>
      </c>
      <c r="H2765">
        <v>50000</v>
      </c>
      <c r="I2765" t="s">
        <v>3255</v>
      </c>
      <c r="J2765" s="1">
        <v>44166</v>
      </c>
      <c r="K2765" s="1">
        <v>44166</v>
      </c>
      <c r="L2765" t="s">
        <v>3849</v>
      </c>
      <c r="M2765" t="s">
        <v>3863</v>
      </c>
      <c r="N2765" s="1">
        <v>44196</v>
      </c>
      <c r="O2765" t="str">
        <f t="shared" si="89"/>
        <v>정상</v>
      </c>
      <c r="P2765" t="str">
        <f t="shared" si="90"/>
        <v>엠피피스토스</v>
      </c>
      <c r="Q2765" t="s">
        <v>1954</v>
      </c>
      <c r="R2765"/>
      <c r="S2765"/>
      <c r="T2765"/>
      <c r="U2765"/>
      <c r="V2765"/>
      <c r="W2765" t="s">
        <v>1958</v>
      </c>
      <c r="X2765" s="1">
        <v>51471</v>
      </c>
    </row>
    <row r="2766" spans="1:24">
      <c r="A2766" t="s">
        <v>2809</v>
      </c>
      <c r="B2766" t="s">
        <v>2845</v>
      </c>
      <c r="C2766" t="s">
        <v>2341</v>
      </c>
      <c r="D2766" t="s">
        <v>2088</v>
      </c>
      <c r="E2766" t="s">
        <v>3134</v>
      </c>
      <c r="F2766" t="s">
        <v>3233</v>
      </c>
      <c r="G2766" t="s">
        <v>3238</v>
      </c>
      <c r="H2766">
        <v>87340</v>
      </c>
      <c r="I2766" t="s">
        <v>3255</v>
      </c>
      <c r="J2766" s="1">
        <v>44166</v>
      </c>
      <c r="K2766" s="1">
        <v>44166</v>
      </c>
      <c r="L2766" t="s">
        <v>3850</v>
      </c>
      <c r="M2766" t="s">
        <v>3867</v>
      </c>
      <c r="N2766" s="1">
        <v>44196</v>
      </c>
      <c r="O2766" t="str">
        <f t="shared" si="89"/>
        <v>정상</v>
      </c>
      <c r="P2766" t="str">
        <f t="shared" si="90"/>
        <v>엠피피스토스</v>
      </c>
      <c r="Q2766" t="s">
        <v>1954</v>
      </c>
      <c r="R2766"/>
      <c r="S2766"/>
      <c r="T2766"/>
      <c r="U2766"/>
      <c r="V2766"/>
      <c r="W2766" t="s">
        <v>1958</v>
      </c>
      <c r="X2766" s="1">
        <v>67176</v>
      </c>
    </row>
    <row r="2767" spans="1:24">
      <c r="A2767" t="s">
        <v>2830</v>
      </c>
      <c r="B2767" t="s">
        <v>2847</v>
      </c>
      <c r="C2767" t="s">
        <v>2897</v>
      </c>
      <c r="D2767" t="s">
        <v>2124</v>
      </c>
      <c r="E2767" t="s">
        <v>2522</v>
      </c>
      <c r="F2767" t="s">
        <v>3231</v>
      </c>
      <c r="G2767" t="s">
        <v>3238</v>
      </c>
      <c r="H2767">
        <v>34000</v>
      </c>
      <c r="I2767" t="s">
        <v>3255</v>
      </c>
      <c r="J2767" s="1">
        <v>44166</v>
      </c>
      <c r="K2767" s="1">
        <v>44166</v>
      </c>
      <c r="L2767" t="s">
        <v>3851</v>
      </c>
      <c r="M2767" t="s">
        <v>3867</v>
      </c>
      <c r="N2767" s="1">
        <v>44196</v>
      </c>
      <c r="O2767" t="str">
        <f t="shared" si="89"/>
        <v>정상</v>
      </c>
      <c r="P2767" t="str">
        <f t="shared" si="90"/>
        <v>엠피상동</v>
      </c>
      <c r="Q2767" t="s">
        <v>1954</v>
      </c>
      <c r="R2767"/>
      <c r="S2767"/>
      <c r="T2767"/>
      <c r="U2767"/>
      <c r="V2767"/>
      <c r="W2767" t="s">
        <v>1958</v>
      </c>
      <c r="X2767" s="1">
        <v>51471</v>
      </c>
    </row>
    <row r="2768" spans="1:24">
      <c r="A2768" t="s">
        <v>2809</v>
      </c>
      <c r="B2768" t="s">
        <v>2845</v>
      </c>
      <c r="C2768" t="s">
        <v>2341</v>
      </c>
      <c r="D2768" t="s">
        <v>2088</v>
      </c>
      <c r="E2768" t="s">
        <v>2577</v>
      </c>
      <c r="F2768" t="s">
        <v>3234</v>
      </c>
      <c r="G2768" t="s">
        <v>3238</v>
      </c>
      <c r="H2768">
        <v>156350</v>
      </c>
      <c r="I2768" t="s">
        <v>3255</v>
      </c>
      <c r="J2768" s="1">
        <v>44166</v>
      </c>
      <c r="K2768" s="1">
        <v>44166</v>
      </c>
      <c r="L2768" t="s">
        <v>3852</v>
      </c>
      <c r="M2768" t="s">
        <v>3863</v>
      </c>
      <c r="N2768" s="1">
        <v>44196</v>
      </c>
      <c r="O2768" t="str">
        <f t="shared" si="89"/>
        <v>정상</v>
      </c>
      <c r="P2768" t="str">
        <f t="shared" si="90"/>
        <v>엠피피스토스</v>
      </c>
      <c r="Q2768" t="s">
        <v>1954</v>
      </c>
      <c r="R2768"/>
      <c r="S2768"/>
      <c r="T2768"/>
      <c r="U2768"/>
      <c r="V2768"/>
      <c r="W2768" t="s">
        <v>1960</v>
      </c>
      <c r="X2768" s="1">
        <v>63524</v>
      </c>
    </row>
    <row r="2769" spans="1:24">
      <c r="A2769" t="s">
        <v>2809</v>
      </c>
      <c r="B2769" t="s">
        <v>2845</v>
      </c>
      <c r="C2769" t="s">
        <v>2901</v>
      </c>
      <c r="D2769" t="s">
        <v>3100</v>
      </c>
      <c r="E2769" t="s">
        <v>2641</v>
      </c>
      <c r="F2769" t="s">
        <v>3231</v>
      </c>
      <c r="G2769" t="s">
        <v>3238</v>
      </c>
      <c r="H2769">
        <v>30000</v>
      </c>
      <c r="I2769" t="s">
        <v>3255</v>
      </c>
      <c r="J2769" s="1">
        <v>44166</v>
      </c>
      <c r="K2769" s="1">
        <v>44166</v>
      </c>
      <c r="L2769" t="s">
        <v>3853</v>
      </c>
      <c r="M2769" t="s">
        <v>3865</v>
      </c>
      <c r="N2769" s="1">
        <v>44196</v>
      </c>
      <c r="O2769" t="str">
        <f t="shared" si="89"/>
        <v>정상</v>
      </c>
      <c r="P2769" t="str">
        <f t="shared" si="90"/>
        <v>엠피피스토스</v>
      </c>
      <c r="Q2769" t="s">
        <v>1954</v>
      </c>
      <c r="R2769"/>
      <c r="S2769"/>
      <c r="T2769"/>
      <c r="U2769"/>
      <c r="V2769"/>
      <c r="W2769" t="s">
        <v>1958</v>
      </c>
      <c r="X2769" s="1">
        <v>55123</v>
      </c>
    </row>
    <row r="2770" spans="1:24">
      <c r="A2770" t="s">
        <v>2809</v>
      </c>
      <c r="B2770" t="s">
        <v>2845</v>
      </c>
      <c r="C2770" t="s">
        <v>2341</v>
      </c>
      <c r="D2770" t="s">
        <v>2088</v>
      </c>
      <c r="E2770" t="s">
        <v>2648</v>
      </c>
      <c r="F2770" t="s">
        <v>3230</v>
      </c>
      <c r="G2770" t="s">
        <v>3238</v>
      </c>
      <c r="H2770">
        <v>49000</v>
      </c>
      <c r="I2770" t="s">
        <v>3255</v>
      </c>
      <c r="J2770" s="1">
        <v>44166</v>
      </c>
      <c r="K2770" s="1">
        <v>44166</v>
      </c>
      <c r="L2770" t="s">
        <v>3854</v>
      </c>
      <c r="M2770" t="s">
        <v>3863</v>
      </c>
      <c r="N2770" s="1">
        <v>44196</v>
      </c>
      <c r="O2770" t="str">
        <f t="shared" si="89"/>
        <v>정상</v>
      </c>
      <c r="P2770" t="str">
        <f t="shared" si="90"/>
        <v>엠피피스토스</v>
      </c>
      <c r="Q2770" t="s">
        <v>1954</v>
      </c>
      <c r="R2770"/>
      <c r="S2770"/>
      <c r="T2770"/>
      <c r="U2770"/>
      <c r="V2770"/>
      <c r="W2770" t="s">
        <v>1958</v>
      </c>
      <c r="X2770" s="1">
        <v>55123</v>
      </c>
    </row>
    <row r="2771" spans="1:24">
      <c r="A2771" t="s">
        <v>2809</v>
      </c>
      <c r="B2771" t="s">
        <v>2845</v>
      </c>
      <c r="C2771" t="s">
        <v>2901</v>
      </c>
      <c r="D2771" t="s">
        <v>2086</v>
      </c>
      <c r="E2771" t="s">
        <v>3134</v>
      </c>
      <c r="F2771" t="s">
        <v>3234</v>
      </c>
      <c r="G2771" t="s">
        <v>3240</v>
      </c>
      <c r="H2771">
        <v>94950</v>
      </c>
      <c r="I2771" t="s">
        <v>3256</v>
      </c>
      <c r="J2771" s="1">
        <v>44166</v>
      </c>
      <c r="K2771" s="1">
        <v>44169</v>
      </c>
      <c r="L2771" t="s">
        <v>3855</v>
      </c>
      <c r="M2771" t="s">
        <v>3863</v>
      </c>
      <c r="N2771" s="1">
        <v>44196</v>
      </c>
      <c r="O2771" t="str">
        <f t="shared" si="89"/>
        <v>철회</v>
      </c>
      <c r="P2771" t="str">
        <f t="shared" si="90"/>
        <v>엠피피스토스</v>
      </c>
      <c r="Q2771" t="s">
        <v>1954</v>
      </c>
      <c r="R2771"/>
      <c r="S2771"/>
      <c r="T2771"/>
      <c r="U2771"/>
      <c r="V2771"/>
      <c r="W2771" t="s">
        <v>1958</v>
      </c>
      <c r="X2771" s="1">
        <v>55123</v>
      </c>
    </row>
    <row r="2772" spans="1:24">
      <c r="A2772" t="s">
        <v>2811</v>
      </c>
      <c r="B2772" t="s">
        <v>2845</v>
      </c>
      <c r="C2772" t="s">
        <v>2341</v>
      </c>
      <c r="D2772" t="s">
        <v>2086</v>
      </c>
      <c r="E2772" t="s">
        <v>2550</v>
      </c>
      <c r="F2772" t="s">
        <v>3233</v>
      </c>
      <c r="G2772" t="s">
        <v>3245</v>
      </c>
      <c r="H2772">
        <v>138000</v>
      </c>
      <c r="I2772" t="s">
        <v>3256</v>
      </c>
      <c r="J2772" s="1">
        <v>44166</v>
      </c>
      <c r="K2772" s="1">
        <v>44169</v>
      </c>
      <c r="L2772" t="s">
        <v>3856</v>
      </c>
      <c r="M2772" t="s">
        <v>3863</v>
      </c>
      <c r="N2772" s="1">
        <v>44196</v>
      </c>
      <c r="O2772" t="str">
        <f t="shared" si="89"/>
        <v>철회</v>
      </c>
      <c r="P2772" t="str">
        <f t="shared" si="90"/>
        <v>엠피피스토스</v>
      </c>
      <c r="Q2772" t="s">
        <v>1954</v>
      </c>
      <c r="R2772"/>
      <c r="S2772"/>
      <c r="T2772"/>
      <c r="U2772"/>
      <c r="V2772"/>
      <c r="W2772" t="s">
        <v>1958</v>
      </c>
      <c r="X2772" s="1">
        <v>55123</v>
      </c>
    </row>
    <row r="2773" spans="1:24">
      <c r="A2773" t="s">
        <v>2823</v>
      </c>
      <c r="B2773" t="s">
        <v>2859</v>
      </c>
      <c r="C2773" t="s">
        <v>2915</v>
      </c>
      <c r="D2773" t="s">
        <v>2092</v>
      </c>
      <c r="E2773" t="s">
        <v>2523</v>
      </c>
      <c r="F2773" t="s">
        <v>2177</v>
      </c>
      <c r="G2773" t="s">
        <v>3238</v>
      </c>
      <c r="H2773">
        <v>5000</v>
      </c>
      <c r="I2773" t="s">
        <v>3255</v>
      </c>
      <c r="J2773" s="1">
        <v>44166</v>
      </c>
      <c r="K2773" s="1">
        <v>44166</v>
      </c>
      <c r="L2773" t="s">
        <v>3857</v>
      </c>
      <c r="M2773" t="s">
        <v>3865</v>
      </c>
      <c r="N2773" s="1">
        <v>44196</v>
      </c>
      <c r="O2773" t="str">
        <f t="shared" si="89"/>
        <v>정상</v>
      </c>
      <c r="P2773" t="str">
        <f t="shared" si="90"/>
        <v>엠피조은</v>
      </c>
      <c r="Q2773" t="s">
        <v>1954</v>
      </c>
      <c r="R2773"/>
      <c r="S2773"/>
      <c r="T2773"/>
      <c r="U2773"/>
      <c r="V2773"/>
      <c r="W2773" t="s">
        <v>3870</v>
      </c>
      <c r="X2773" s="1">
        <v>51471</v>
      </c>
    </row>
    <row r="2774" spans="1:24">
      <c r="A2774" t="s">
        <v>2829</v>
      </c>
      <c r="B2774" t="s">
        <v>2865</v>
      </c>
      <c r="C2774" t="s">
        <v>2916</v>
      </c>
      <c r="D2774" t="s">
        <v>3125</v>
      </c>
      <c r="E2774" t="s">
        <v>2550</v>
      </c>
      <c r="F2774" t="s">
        <v>3233</v>
      </c>
      <c r="G2774" t="s">
        <v>3238</v>
      </c>
      <c r="H2774">
        <v>30200</v>
      </c>
      <c r="I2774" t="s">
        <v>3255</v>
      </c>
      <c r="J2774" s="1">
        <v>44166</v>
      </c>
      <c r="K2774" s="1">
        <v>44166</v>
      </c>
      <c r="L2774" t="s">
        <v>3858</v>
      </c>
      <c r="M2774" t="s">
        <v>3863</v>
      </c>
      <c r="N2774" s="1">
        <v>44196</v>
      </c>
      <c r="O2774" t="str">
        <f t="shared" si="89"/>
        <v>정상</v>
      </c>
      <c r="P2774" t="s">
        <v>984</v>
      </c>
      <c r="Q2774" t="s">
        <v>1954</v>
      </c>
      <c r="R2774"/>
      <c r="S2774"/>
      <c r="T2774"/>
      <c r="U2774"/>
      <c r="V2774"/>
      <c r="W2774" t="s">
        <v>1958</v>
      </c>
      <c r="X2774" s="1">
        <v>55123</v>
      </c>
    </row>
    <row r="2775" spans="1:24">
      <c r="A2775" t="s">
        <v>2838</v>
      </c>
      <c r="B2775" t="s">
        <v>2880</v>
      </c>
      <c r="C2775" t="s">
        <v>2916</v>
      </c>
      <c r="D2775" t="s">
        <v>3125</v>
      </c>
      <c r="E2775" t="s">
        <v>2523</v>
      </c>
      <c r="F2775" t="s">
        <v>3230</v>
      </c>
      <c r="G2775" t="s">
        <v>3239</v>
      </c>
      <c r="H2775">
        <v>19730</v>
      </c>
      <c r="I2775" t="s">
        <v>3255</v>
      </c>
      <c r="J2775" s="1">
        <v>44166</v>
      </c>
      <c r="K2775" s="1">
        <v>44166</v>
      </c>
      <c r="L2775" t="s">
        <v>3859</v>
      </c>
      <c r="M2775" t="s">
        <v>3863</v>
      </c>
      <c r="N2775" s="1">
        <v>44196</v>
      </c>
      <c r="O2775" t="str">
        <f t="shared" si="89"/>
        <v>정상</v>
      </c>
      <c r="P2775" t="s">
        <v>6823</v>
      </c>
      <c r="Q2775" t="s">
        <v>1954</v>
      </c>
      <c r="R2775"/>
      <c r="S2775"/>
      <c r="T2775"/>
      <c r="U2775"/>
      <c r="V2775"/>
      <c r="W2775" t="s">
        <v>3870</v>
      </c>
      <c r="X2775" s="1">
        <v>49644</v>
      </c>
    </row>
    <row r="2776" spans="1:24">
      <c r="A2776" t="s">
        <v>2830</v>
      </c>
      <c r="B2776" t="s">
        <v>2847</v>
      </c>
      <c r="C2776" t="s">
        <v>2926</v>
      </c>
      <c r="D2776" t="s">
        <v>2995</v>
      </c>
      <c r="E2776" t="s">
        <v>2523</v>
      </c>
      <c r="F2776" t="s">
        <v>3234</v>
      </c>
      <c r="G2776" t="s">
        <v>3238</v>
      </c>
      <c r="H2776">
        <v>42000</v>
      </c>
      <c r="I2776" t="s">
        <v>3255</v>
      </c>
      <c r="J2776" s="1">
        <v>44166</v>
      </c>
      <c r="K2776" s="1">
        <v>44166</v>
      </c>
      <c r="L2776" t="s">
        <v>3860</v>
      </c>
      <c r="M2776" t="s">
        <v>3863</v>
      </c>
      <c r="N2776" s="1">
        <v>44196</v>
      </c>
      <c r="O2776" t="str">
        <f t="shared" si="89"/>
        <v>정상</v>
      </c>
      <c r="P2776" t="str">
        <f t="shared" si="90"/>
        <v>엠피상동</v>
      </c>
      <c r="Q2776" t="s">
        <v>1954</v>
      </c>
      <c r="R2776"/>
      <c r="S2776"/>
      <c r="T2776"/>
      <c r="U2776"/>
      <c r="V2776"/>
      <c r="W2776" t="s">
        <v>1958</v>
      </c>
      <c r="X2776" s="1">
        <v>51471</v>
      </c>
    </row>
    <row r="2777" spans="1:24">
      <c r="A2777" t="s">
        <v>2812</v>
      </c>
      <c r="B2777" t="s">
        <v>2686</v>
      </c>
      <c r="C2777" t="s">
        <v>2353</v>
      </c>
      <c r="D2777" t="s">
        <v>2995</v>
      </c>
      <c r="E2777" t="s">
        <v>2648</v>
      </c>
      <c r="F2777" t="s">
        <v>3230</v>
      </c>
      <c r="G2777" t="s">
        <v>3238</v>
      </c>
      <c r="H2777">
        <v>25000</v>
      </c>
      <c r="I2777" t="s">
        <v>3255</v>
      </c>
      <c r="J2777" s="1">
        <v>44166</v>
      </c>
      <c r="K2777" s="1">
        <v>44166</v>
      </c>
      <c r="L2777" t="s">
        <v>3861</v>
      </c>
      <c r="M2777" t="s">
        <v>3863</v>
      </c>
      <c r="N2777" s="1">
        <v>44196</v>
      </c>
      <c r="O2777" t="str">
        <f t="shared" si="89"/>
        <v>정상</v>
      </c>
      <c r="P2777" t="str">
        <f t="shared" si="90"/>
        <v>엠피상동</v>
      </c>
      <c r="Q2777" t="s">
        <v>1954</v>
      </c>
      <c r="R2777"/>
      <c r="S2777"/>
      <c r="T2777"/>
      <c r="U2777"/>
      <c r="V2777"/>
      <c r="W2777" t="s">
        <v>1960</v>
      </c>
      <c r="X2777" s="1">
        <v>55123</v>
      </c>
    </row>
    <row r="2778" spans="1:24">
      <c r="A2778" t="s">
        <v>2812</v>
      </c>
      <c r="B2778" t="s">
        <v>2847</v>
      </c>
      <c r="C2778" t="s">
        <v>2353</v>
      </c>
      <c r="D2778" t="s">
        <v>2084</v>
      </c>
      <c r="E2778" t="s">
        <v>2523</v>
      </c>
      <c r="F2778" t="s">
        <v>3230</v>
      </c>
      <c r="G2778" t="s">
        <v>3238</v>
      </c>
      <c r="H2778">
        <v>50000</v>
      </c>
      <c r="I2778" t="s">
        <v>3255</v>
      </c>
      <c r="J2778" s="1">
        <v>44166</v>
      </c>
      <c r="K2778" s="1">
        <v>44166</v>
      </c>
      <c r="L2778" t="s">
        <v>3862</v>
      </c>
      <c r="M2778" t="s">
        <v>3865</v>
      </c>
      <c r="N2778" s="1">
        <v>44196</v>
      </c>
      <c r="O2778" t="str">
        <f t="shared" si="89"/>
        <v>정상</v>
      </c>
      <c r="P2778" t="str">
        <f t="shared" si="90"/>
        <v>엠피상동</v>
      </c>
      <c r="Q2778" t="s">
        <v>1954</v>
      </c>
      <c r="R2778"/>
      <c r="S2778"/>
      <c r="T2778"/>
      <c r="U2778"/>
      <c r="V2778"/>
      <c r="W2778" t="s">
        <v>3870</v>
      </c>
      <c r="X2778" s="1">
        <v>65350</v>
      </c>
    </row>
    <row r="2779" spans="1:24">
      <c r="A2779" t="s">
        <v>2812</v>
      </c>
      <c r="B2779" t="s">
        <v>2847</v>
      </c>
      <c r="C2779" t="s">
        <v>2353</v>
      </c>
      <c r="D2779" t="s">
        <v>1000</v>
      </c>
      <c r="E2779" t="s">
        <v>3193</v>
      </c>
      <c r="F2779" t="s">
        <v>3233</v>
      </c>
      <c r="G2779" t="s">
        <v>3242</v>
      </c>
      <c r="H2779">
        <v>111580</v>
      </c>
      <c r="I2779" t="s">
        <v>3255</v>
      </c>
      <c r="J2779" s="1">
        <v>44166</v>
      </c>
      <c r="K2779" s="1">
        <v>44166</v>
      </c>
      <c r="L2779">
        <v>320202931689</v>
      </c>
      <c r="M2779" t="s">
        <v>3865</v>
      </c>
      <c r="N2779" s="1">
        <v>44196</v>
      </c>
      <c r="O2779" t="str">
        <f t="shared" si="89"/>
        <v>정상</v>
      </c>
      <c r="P2779" t="str">
        <f t="shared" si="90"/>
        <v>엠피상동</v>
      </c>
      <c r="Q2779" t="s">
        <v>1954</v>
      </c>
      <c r="R2779"/>
      <c r="S2779"/>
      <c r="T2779"/>
      <c r="U2779"/>
      <c r="V2779"/>
      <c r="W2779" t="s">
        <v>1960</v>
      </c>
      <c r="X2779" s="1">
        <v>66446</v>
      </c>
    </row>
    <row r="2780" spans="1:24">
      <c r="A2780" t="s">
        <v>615</v>
      </c>
      <c r="B2780"/>
      <c r="C2780"/>
      <c r="D2780" t="s">
        <v>2067</v>
      </c>
      <c r="E2780" t="s">
        <v>2592</v>
      </c>
      <c r="F2780" t="s">
        <v>3231</v>
      </c>
      <c r="G2780" t="s">
        <v>3245</v>
      </c>
      <c r="H2780">
        <v>80352</v>
      </c>
      <c r="I2780" t="s">
        <v>3255</v>
      </c>
      <c r="J2780" s="1">
        <v>44166</v>
      </c>
      <c r="K2780" s="1">
        <v>44166</v>
      </c>
      <c r="L2780">
        <v>42041948110000</v>
      </c>
      <c r="M2780" t="s">
        <v>3863</v>
      </c>
      <c r="N2780" s="1">
        <v>44196</v>
      </c>
      <c r="O2780" t="str">
        <f t="shared" si="89"/>
        <v>정상</v>
      </c>
      <c r="P2780" t="s">
        <v>6821</v>
      </c>
      <c r="Q2780" t="s">
        <v>1954</v>
      </c>
      <c r="R2780"/>
      <c r="S2780"/>
      <c r="T2780"/>
      <c r="U2780"/>
      <c r="V2780"/>
      <c r="W2780" t="s">
        <v>1958</v>
      </c>
      <c r="X2780"/>
    </row>
    <row r="2781" spans="1:24">
      <c r="A2781" t="s">
        <v>2819</v>
      </c>
      <c r="B2781" t="s">
        <v>2848</v>
      </c>
      <c r="C2781" t="s">
        <v>2237</v>
      </c>
      <c r="D2781" t="s">
        <v>3123</v>
      </c>
      <c r="E2781" t="s">
        <v>2623</v>
      </c>
      <c r="F2781" t="s">
        <v>3235</v>
      </c>
      <c r="G2781" t="s">
        <v>3238</v>
      </c>
      <c r="H2781">
        <v>127695</v>
      </c>
      <c r="I2781" t="s">
        <v>3255</v>
      </c>
      <c r="J2781" s="1">
        <v>44166</v>
      </c>
      <c r="K2781" s="1">
        <v>44166</v>
      </c>
      <c r="L2781">
        <v>42041947580000</v>
      </c>
      <c r="M2781" t="s">
        <v>3863</v>
      </c>
      <c r="N2781" s="1">
        <v>44196</v>
      </c>
      <c r="O2781" t="str">
        <f t="shared" si="89"/>
        <v>정상</v>
      </c>
      <c r="P2781" t="str">
        <f t="shared" si="90"/>
        <v>엠피의정부</v>
      </c>
      <c r="Q2781" t="s">
        <v>1954</v>
      </c>
      <c r="R2781"/>
      <c r="S2781"/>
      <c r="T2781"/>
      <c r="U2781"/>
      <c r="V2781"/>
      <c r="W2781" t="s">
        <v>1958</v>
      </c>
      <c r="X2781"/>
    </row>
    <row r="2782" spans="1:24">
      <c r="A2782" t="s">
        <v>2825</v>
      </c>
      <c r="B2782" t="s">
        <v>2860</v>
      </c>
      <c r="C2782" t="s">
        <v>2239</v>
      </c>
      <c r="D2782" t="s">
        <v>2462</v>
      </c>
      <c r="E2782" t="s">
        <v>3158</v>
      </c>
      <c r="F2782" t="s">
        <v>3233</v>
      </c>
      <c r="G2782" t="s">
        <v>3239</v>
      </c>
      <c r="H2782">
        <v>8517</v>
      </c>
      <c r="I2782" t="s">
        <v>3256</v>
      </c>
      <c r="J2782" s="1">
        <v>44166</v>
      </c>
      <c r="K2782" s="1">
        <v>44186</v>
      </c>
      <c r="L2782">
        <v>42041956230000</v>
      </c>
      <c r="M2782" t="s">
        <v>3863</v>
      </c>
      <c r="N2782" s="1">
        <v>44196</v>
      </c>
      <c r="O2782" t="str">
        <f t="shared" si="89"/>
        <v>철회</v>
      </c>
      <c r="P2782" t="str">
        <f t="shared" si="90"/>
        <v>엠피가온</v>
      </c>
      <c r="Q2782" t="s">
        <v>1954</v>
      </c>
      <c r="R2782"/>
      <c r="S2782"/>
      <c r="T2782"/>
      <c r="U2782"/>
      <c r="V2782"/>
      <c r="W2782" t="s">
        <v>1958</v>
      </c>
      <c r="X2782"/>
    </row>
    <row r="2783" spans="1:24">
      <c r="A2783" t="s">
        <v>2819</v>
      </c>
      <c r="B2783" t="s">
        <v>2848</v>
      </c>
      <c r="C2783" t="s">
        <v>2237</v>
      </c>
      <c r="D2783" t="s">
        <v>3084</v>
      </c>
      <c r="E2783" t="s">
        <v>2623</v>
      </c>
      <c r="F2783" t="s">
        <v>3235</v>
      </c>
      <c r="G2783" t="s">
        <v>3238</v>
      </c>
      <c r="H2783">
        <v>205000</v>
      </c>
      <c r="I2783" t="s">
        <v>3255</v>
      </c>
      <c r="J2783" s="1">
        <v>44166</v>
      </c>
      <c r="K2783" s="1">
        <v>44166</v>
      </c>
      <c r="L2783">
        <v>42041954190000</v>
      </c>
      <c r="M2783" t="s">
        <v>3866</v>
      </c>
      <c r="N2783" s="1">
        <v>44196</v>
      </c>
      <c r="O2783" t="str">
        <f t="shared" si="89"/>
        <v>정상</v>
      </c>
      <c r="P2783" t="str">
        <f t="shared" si="90"/>
        <v>엠피의정부</v>
      </c>
      <c r="Q2783" t="s">
        <v>1954</v>
      </c>
      <c r="R2783"/>
      <c r="S2783"/>
      <c r="T2783"/>
      <c r="U2783"/>
      <c r="V2783"/>
      <c r="W2783" t="s">
        <v>1958</v>
      </c>
      <c r="X2783"/>
    </row>
    <row r="2784" spans="1:24">
      <c r="A2784" t="s">
        <v>2819</v>
      </c>
      <c r="B2784" t="s">
        <v>2848</v>
      </c>
      <c r="C2784" t="s">
        <v>2909</v>
      </c>
      <c r="D2784" t="s">
        <v>1997</v>
      </c>
      <c r="E2784" t="s">
        <v>3229</v>
      </c>
      <c r="F2784" t="s">
        <v>3234</v>
      </c>
      <c r="G2784" t="s">
        <v>3239</v>
      </c>
      <c r="H2784">
        <v>23547</v>
      </c>
      <c r="I2784" t="s">
        <v>3255</v>
      </c>
      <c r="J2784" s="1">
        <v>44166</v>
      </c>
      <c r="K2784" s="1">
        <v>44166</v>
      </c>
      <c r="L2784">
        <v>42041954200000</v>
      </c>
      <c r="M2784" t="s">
        <v>3864</v>
      </c>
      <c r="N2784" s="1">
        <v>44196</v>
      </c>
      <c r="O2784" t="str">
        <f t="shared" si="89"/>
        <v>정상</v>
      </c>
      <c r="P2784" t="str">
        <f t="shared" si="90"/>
        <v>엠피의정부</v>
      </c>
      <c r="Q2784" t="s">
        <v>1954</v>
      </c>
      <c r="R2784"/>
      <c r="S2784"/>
      <c r="T2784"/>
      <c r="U2784"/>
      <c r="V2784"/>
      <c r="W2784" t="s">
        <v>1958</v>
      </c>
      <c r="X2784"/>
    </row>
    <row r="2785" spans="1:24">
      <c r="A2785" t="s">
        <v>2825</v>
      </c>
      <c r="B2785" t="s">
        <v>2860</v>
      </c>
      <c r="C2785" t="s">
        <v>2239</v>
      </c>
      <c r="D2785" t="s">
        <v>2462</v>
      </c>
      <c r="E2785" t="s">
        <v>3212</v>
      </c>
      <c r="F2785" t="s">
        <v>3237</v>
      </c>
      <c r="G2785" t="s">
        <v>3240</v>
      </c>
      <c r="H2785">
        <v>30517</v>
      </c>
      <c r="I2785" t="s">
        <v>3256</v>
      </c>
      <c r="J2785" s="1">
        <v>44166</v>
      </c>
      <c r="K2785" s="1">
        <v>44186</v>
      </c>
      <c r="L2785">
        <v>42041956920000</v>
      </c>
      <c r="M2785" t="s">
        <v>3863</v>
      </c>
      <c r="N2785" s="1">
        <v>44196</v>
      </c>
      <c r="O2785" t="str">
        <f t="shared" si="89"/>
        <v>철회</v>
      </c>
      <c r="P2785" t="str">
        <f t="shared" si="90"/>
        <v>엠피가온</v>
      </c>
      <c r="Q2785" t="s">
        <v>1954</v>
      </c>
      <c r="R2785"/>
      <c r="S2785"/>
      <c r="T2785"/>
      <c r="U2785"/>
      <c r="V2785"/>
      <c r="W2785" t="s">
        <v>3870</v>
      </c>
      <c r="X2785"/>
    </row>
    <row r="2786" spans="1:24">
      <c r="A2786" t="s">
        <v>2825</v>
      </c>
      <c r="B2786"/>
      <c r="C2786"/>
      <c r="D2786" t="s">
        <v>2421</v>
      </c>
      <c r="E2786" t="s">
        <v>3213</v>
      </c>
      <c r="F2786" t="s">
        <v>3231</v>
      </c>
      <c r="G2786" t="s">
        <v>3238</v>
      </c>
      <c r="H2786">
        <v>77790</v>
      </c>
      <c r="I2786" t="s">
        <v>3255</v>
      </c>
      <c r="J2786" s="1">
        <v>44166</v>
      </c>
      <c r="K2786" s="1">
        <v>44166</v>
      </c>
      <c r="L2786">
        <v>42045468980000</v>
      </c>
      <c r="M2786" t="s">
        <v>3863</v>
      </c>
      <c r="N2786" s="1">
        <v>44196</v>
      </c>
      <c r="O2786" t="str">
        <f t="shared" si="89"/>
        <v>정상</v>
      </c>
      <c r="P2786" t="str">
        <f t="shared" si="90"/>
        <v>엠피가온</v>
      </c>
      <c r="Q2786" t="s">
        <v>1954</v>
      </c>
      <c r="R2786"/>
      <c r="S2786"/>
      <c r="T2786"/>
      <c r="U2786"/>
      <c r="V2786"/>
      <c r="W2786" t="s">
        <v>3870</v>
      </c>
      <c r="X2786" s="1">
        <v>47818</v>
      </c>
    </row>
    <row r="2787" spans="1:24">
      <c r="A2787" t="s">
        <v>2316</v>
      </c>
      <c r="B2787" t="s">
        <v>3889</v>
      </c>
      <c r="C2787" t="s">
        <v>3914</v>
      </c>
      <c r="D2787" t="s">
        <v>3925</v>
      </c>
      <c r="E2787" t="s">
        <v>2783</v>
      </c>
      <c r="F2787" t="s">
        <v>2785</v>
      </c>
      <c r="G2787" t="s">
        <v>1942</v>
      </c>
      <c r="H2787">
        <v>152280</v>
      </c>
      <c r="I2787" t="s">
        <v>3968</v>
      </c>
      <c r="J2787" s="1">
        <v>44196</v>
      </c>
      <c r="K2787" s="1">
        <v>44196</v>
      </c>
      <c r="L2787">
        <v>220120244793</v>
      </c>
      <c r="M2787" t="s">
        <v>3982</v>
      </c>
      <c r="N2787" s="1">
        <v>44196</v>
      </c>
      <c r="O2787" t="str">
        <f t="shared" ref="O2787:O2818" si="91" xml:space="preserve"> IF(K2787&gt;N2787,W2787,I2787)</f>
        <v>정상</v>
      </c>
      <c r="P2787" t="str">
        <f t="shared" si="90"/>
        <v>엠피조은</v>
      </c>
      <c r="Q2787" t="s">
        <v>1956</v>
      </c>
      <c r="R2787"/>
      <c r="S2787"/>
      <c r="T2787"/>
      <c r="U2787"/>
      <c r="V2787"/>
      <c r="W2787" t="s">
        <v>1958</v>
      </c>
      <c r="X2787" s="1">
        <v>2958465</v>
      </c>
    </row>
    <row r="2788" spans="1:24">
      <c r="A2788" t="s">
        <v>984</v>
      </c>
      <c r="B2788" t="s">
        <v>3890</v>
      </c>
      <c r="C2788" t="s">
        <v>3915</v>
      </c>
      <c r="D2788" t="s">
        <v>2255</v>
      </c>
      <c r="E2788" t="s">
        <v>3936</v>
      </c>
      <c r="F2788" t="s">
        <v>2785</v>
      </c>
      <c r="G2788" t="s">
        <v>1943</v>
      </c>
      <c r="H2788">
        <v>89750</v>
      </c>
      <c r="I2788" t="s">
        <v>3969</v>
      </c>
      <c r="J2788" s="1">
        <v>44196</v>
      </c>
      <c r="K2788" s="1">
        <v>44196</v>
      </c>
      <c r="L2788">
        <v>186076863</v>
      </c>
      <c r="M2788" t="s">
        <v>3983</v>
      </c>
      <c r="N2788" s="1">
        <v>44196</v>
      </c>
      <c r="O2788" t="str">
        <f t="shared" si="91"/>
        <v>정상</v>
      </c>
      <c r="P2788" t="s">
        <v>6823</v>
      </c>
      <c r="Q2788" t="s">
        <v>1956</v>
      </c>
      <c r="R2788"/>
      <c r="S2788"/>
      <c r="T2788"/>
      <c r="U2788"/>
      <c r="V2788"/>
      <c r="W2788" t="s">
        <v>1958</v>
      </c>
      <c r="X2788" s="1">
        <v>51501</v>
      </c>
    </row>
    <row r="2789" spans="1:24">
      <c r="A2789" t="s">
        <v>3871</v>
      </c>
      <c r="B2789" t="s">
        <v>3891</v>
      </c>
      <c r="C2789" t="s">
        <v>2341</v>
      </c>
      <c r="D2789" t="s">
        <v>2412</v>
      </c>
      <c r="E2789" t="s">
        <v>3937</v>
      </c>
      <c r="F2789" t="s">
        <v>2785</v>
      </c>
      <c r="G2789" t="s">
        <v>3960</v>
      </c>
      <c r="H2789">
        <v>60690</v>
      </c>
      <c r="I2789" t="s">
        <v>3969</v>
      </c>
      <c r="J2789" s="1">
        <v>44196</v>
      </c>
      <c r="K2789" s="1">
        <v>44196</v>
      </c>
      <c r="L2789">
        <v>3017783130002</v>
      </c>
      <c r="M2789" t="s">
        <v>3982</v>
      </c>
      <c r="N2789" s="1">
        <v>44196</v>
      </c>
      <c r="O2789" t="str">
        <f t="shared" si="91"/>
        <v>정상</v>
      </c>
      <c r="P2789" t="str">
        <f t="shared" si="90"/>
        <v>엠피피스토스</v>
      </c>
      <c r="Q2789" t="s">
        <v>1952</v>
      </c>
      <c r="R2789"/>
      <c r="S2789"/>
      <c r="T2789"/>
      <c r="U2789"/>
      <c r="V2789"/>
      <c r="W2789" t="s">
        <v>1958</v>
      </c>
      <c r="X2789" s="1">
        <v>58440</v>
      </c>
    </row>
    <row r="2790" spans="1:24">
      <c r="A2790" t="s">
        <v>3872</v>
      </c>
      <c r="B2790"/>
      <c r="C2790"/>
      <c r="D2790" t="s">
        <v>2000</v>
      </c>
      <c r="E2790" t="s">
        <v>1928</v>
      </c>
      <c r="F2790" t="s">
        <v>2785</v>
      </c>
      <c r="G2790" t="s">
        <v>1940</v>
      </c>
      <c r="H2790">
        <v>59100</v>
      </c>
      <c r="I2790" t="s">
        <v>3970</v>
      </c>
      <c r="J2790" s="1">
        <v>44196</v>
      </c>
      <c r="K2790" s="1">
        <v>44196</v>
      </c>
      <c r="L2790">
        <v>98903380003</v>
      </c>
      <c r="M2790" t="s">
        <v>3984</v>
      </c>
      <c r="N2790" s="1">
        <v>44196</v>
      </c>
      <c r="O2790" t="str">
        <f t="shared" si="91"/>
        <v>정상</v>
      </c>
      <c r="P2790" t="str">
        <f t="shared" si="90"/>
        <v>엠피송내</v>
      </c>
      <c r="Q2790" t="s">
        <v>3988</v>
      </c>
      <c r="R2790"/>
      <c r="S2790"/>
      <c r="T2790"/>
      <c r="U2790"/>
      <c r="V2790"/>
      <c r="W2790" t="s">
        <v>1958</v>
      </c>
      <c r="X2790" s="1">
        <v>46022</v>
      </c>
    </row>
    <row r="2791" spans="1:24">
      <c r="A2791" t="s">
        <v>991</v>
      </c>
      <c r="B2791" t="s">
        <v>2689</v>
      </c>
      <c r="C2791" t="s">
        <v>3916</v>
      </c>
      <c r="D2791" t="s">
        <v>2004</v>
      </c>
      <c r="E2791" t="s">
        <v>3938</v>
      </c>
      <c r="F2791" t="s">
        <v>2785</v>
      </c>
      <c r="G2791" t="s">
        <v>1942</v>
      </c>
      <c r="H2791">
        <v>528900</v>
      </c>
      <c r="I2791" t="s">
        <v>3970</v>
      </c>
      <c r="J2791" s="1">
        <v>44196</v>
      </c>
      <c r="K2791" s="1">
        <v>44196</v>
      </c>
      <c r="L2791">
        <v>12533671</v>
      </c>
      <c r="M2791" t="s">
        <v>3867</v>
      </c>
      <c r="N2791" s="1">
        <v>44196</v>
      </c>
      <c r="O2791" t="str">
        <f t="shared" si="91"/>
        <v>정상</v>
      </c>
      <c r="P2791" t="str">
        <f t="shared" si="90"/>
        <v>엠피송내</v>
      </c>
      <c r="Q2791" t="s">
        <v>1952</v>
      </c>
      <c r="R2791"/>
      <c r="S2791"/>
      <c r="T2791"/>
      <c r="U2791"/>
      <c r="V2791"/>
      <c r="W2791" t="s">
        <v>1958</v>
      </c>
      <c r="X2791"/>
    </row>
    <row r="2792" spans="1:24">
      <c r="A2792" t="s">
        <v>3873</v>
      </c>
      <c r="B2792" t="s">
        <v>3892</v>
      </c>
      <c r="C2792" t="s">
        <v>2340</v>
      </c>
      <c r="D2792" t="s">
        <v>3926</v>
      </c>
      <c r="E2792" t="s">
        <v>3939</v>
      </c>
      <c r="F2792" t="s">
        <v>2785</v>
      </c>
      <c r="G2792" t="s">
        <v>2788</v>
      </c>
      <c r="H2792">
        <v>150000</v>
      </c>
      <c r="I2792" t="s">
        <v>3971</v>
      </c>
      <c r="J2792" s="1">
        <v>44196</v>
      </c>
      <c r="K2792" s="1">
        <v>44204</v>
      </c>
      <c r="L2792">
        <v>104850070</v>
      </c>
      <c r="M2792" t="s">
        <v>3867</v>
      </c>
      <c r="N2792" s="1">
        <v>44196</v>
      </c>
      <c r="O2792" t="str">
        <f t="shared" si="91"/>
        <v>정상2</v>
      </c>
      <c r="P2792" t="str">
        <f t="shared" si="90"/>
        <v>엠피경기</v>
      </c>
      <c r="Q2792" t="s">
        <v>3988</v>
      </c>
      <c r="R2792"/>
      <c r="S2792"/>
      <c r="T2792"/>
      <c r="U2792"/>
      <c r="V2792"/>
      <c r="W2792" t="s">
        <v>1958</v>
      </c>
      <c r="X2792" s="1">
        <v>2958465</v>
      </c>
    </row>
    <row r="2793" spans="1:24">
      <c r="A2793" t="s">
        <v>983</v>
      </c>
      <c r="B2793" t="s">
        <v>3893</v>
      </c>
      <c r="C2793" t="s">
        <v>2347</v>
      </c>
      <c r="D2793" t="s">
        <v>2037</v>
      </c>
      <c r="E2793" t="s">
        <v>3940</v>
      </c>
      <c r="F2793" t="s">
        <v>2785</v>
      </c>
      <c r="G2793" t="s">
        <v>1940</v>
      </c>
      <c r="H2793">
        <v>86250</v>
      </c>
      <c r="I2793" t="s">
        <v>3972</v>
      </c>
      <c r="J2793" s="1">
        <v>44196</v>
      </c>
      <c r="K2793" s="1">
        <v>44196</v>
      </c>
      <c r="L2793">
        <v>104850799</v>
      </c>
      <c r="M2793" t="s">
        <v>3867</v>
      </c>
      <c r="N2793" s="1">
        <v>44196</v>
      </c>
      <c r="O2793" t="str">
        <f t="shared" si="91"/>
        <v>정상</v>
      </c>
      <c r="P2793" t="s">
        <v>6821</v>
      </c>
      <c r="Q2793" t="s">
        <v>3988</v>
      </c>
      <c r="R2793"/>
      <c r="S2793"/>
      <c r="T2793"/>
      <c r="U2793"/>
      <c r="V2793"/>
      <c r="W2793" t="s">
        <v>1958</v>
      </c>
      <c r="X2793"/>
    </row>
    <row r="2794" spans="1:24">
      <c r="A2794" t="s">
        <v>1870</v>
      </c>
      <c r="B2794" t="s">
        <v>2686</v>
      </c>
      <c r="C2794" t="s">
        <v>3917</v>
      </c>
      <c r="D2794" t="s">
        <v>2044</v>
      </c>
      <c r="E2794" t="s">
        <v>1935</v>
      </c>
      <c r="F2794" t="s">
        <v>2785</v>
      </c>
      <c r="G2794" t="s">
        <v>2795</v>
      </c>
      <c r="H2794">
        <v>340000</v>
      </c>
      <c r="I2794" t="s">
        <v>3970</v>
      </c>
      <c r="J2794" s="1">
        <v>44195</v>
      </c>
      <c r="K2794" s="1">
        <v>44195</v>
      </c>
      <c r="L2794">
        <v>220120245514</v>
      </c>
      <c r="M2794" t="s">
        <v>3985</v>
      </c>
      <c r="N2794" s="1">
        <v>44196</v>
      </c>
      <c r="O2794" t="str">
        <f t="shared" si="91"/>
        <v>정상</v>
      </c>
      <c r="P2794" t="str">
        <f t="shared" si="90"/>
        <v>엠피상동</v>
      </c>
      <c r="Q2794" t="s">
        <v>1956</v>
      </c>
      <c r="R2794"/>
      <c r="S2794"/>
      <c r="T2794"/>
      <c r="U2794"/>
      <c r="V2794"/>
      <c r="W2794" t="s">
        <v>1958</v>
      </c>
      <c r="X2794" s="1">
        <v>2958465</v>
      </c>
    </row>
    <row r="2795" spans="1:24">
      <c r="A2795" t="s">
        <v>3871</v>
      </c>
      <c r="B2795" t="s">
        <v>3894</v>
      </c>
      <c r="C2795" t="s">
        <v>2358</v>
      </c>
      <c r="D2795" t="s">
        <v>2985</v>
      </c>
      <c r="E2795" t="s">
        <v>3937</v>
      </c>
      <c r="F2795" t="s">
        <v>2785</v>
      </c>
      <c r="G2795" t="s">
        <v>1943</v>
      </c>
      <c r="H2795">
        <v>49550</v>
      </c>
      <c r="I2795" t="s">
        <v>3970</v>
      </c>
      <c r="J2795" s="1">
        <v>44195</v>
      </c>
      <c r="K2795" s="1">
        <v>44195</v>
      </c>
      <c r="L2795">
        <v>3013812980006</v>
      </c>
      <c r="M2795" t="s">
        <v>3983</v>
      </c>
      <c r="N2795" s="1">
        <v>44196</v>
      </c>
      <c r="O2795" t="str">
        <f t="shared" si="91"/>
        <v>정상</v>
      </c>
      <c r="P2795" t="str">
        <f t="shared" si="90"/>
        <v>엠피피스토스</v>
      </c>
      <c r="Q2795" t="s">
        <v>1952</v>
      </c>
      <c r="R2795"/>
      <c r="S2795"/>
      <c r="T2795"/>
      <c r="U2795"/>
      <c r="V2795"/>
      <c r="W2795" t="s">
        <v>1958</v>
      </c>
      <c r="X2795" s="1">
        <v>47847</v>
      </c>
    </row>
    <row r="2796" spans="1:24">
      <c r="A2796" t="s">
        <v>3874</v>
      </c>
      <c r="B2796" t="s">
        <v>3895</v>
      </c>
      <c r="C2796" t="s">
        <v>3918</v>
      </c>
      <c r="D2796" t="s">
        <v>2037</v>
      </c>
      <c r="E2796" t="s">
        <v>1928</v>
      </c>
      <c r="F2796" t="s">
        <v>2785</v>
      </c>
      <c r="G2796" t="s">
        <v>1943</v>
      </c>
      <c r="H2796">
        <v>31400</v>
      </c>
      <c r="I2796" t="s">
        <v>3969</v>
      </c>
      <c r="J2796" s="1">
        <v>44195</v>
      </c>
      <c r="K2796" s="1">
        <v>44195</v>
      </c>
      <c r="L2796">
        <v>3006678300003</v>
      </c>
      <c r="M2796" t="s">
        <v>3867</v>
      </c>
      <c r="N2796" s="1">
        <v>44196</v>
      </c>
      <c r="O2796" t="str">
        <f t="shared" si="91"/>
        <v>정상</v>
      </c>
      <c r="P2796" t="s">
        <v>6821</v>
      </c>
      <c r="Q2796" t="s">
        <v>1952</v>
      </c>
      <c r="R2796"/>
      <c r="S2796"/>
      <c r="T2796"/>
      <c r="U2796"/>
      <c r="V2796"/>
      <c r="W2796" t="s">
        <v>1958</v>
      </c>
      <c r="X2796" s="1">
        <v>46021</v>
      </c>
    </row>
    <row r="2797" spans="1:24">
      <c r="A2797" t="s">
        <v>3871</v>
      </c>
      <c r="B2797" t="s">
        <v>3891</v>
      </c>
      <c r="C2797" t="s">
        <v>3919</v>
      </c>
      <c r="D2797" t="s">
        <v>2086</v>
      </c>
      <c r="E2797" t="s">
        <v>1928</v>
      </c>
      <c r="F2797" t="s">
        <v>2785</v>
      </c>
      <c r="G2797" t="s">
        <v>2791</v>
      </c>
      <c r="H2797">
        <v>51250</v>
      </c>
      <c r="I2797" t="s">
        <v>3968</v>
      </c>
      <c r="J2797" s="1">
        <v>44195</v>
      </c>
      <c r="K2797" s="1">
        <v>44195</v>
      </c>
      <c r="L2797">
        <v>3017861520001</v>
      </c>
      <c r="M2797" t="s">
        <v>3985</v>
      </c>
      <c r="N2797" s="1">
        <v>44196</v>
      </c>
      <c r="O2797" t="str">
        <f t="shared" si="91"/>
        <v>정상</v>
      </c>
      <c r="P2797" t="str">
        <f t="shared" si="90"/>
        <v>엠피피스토스</v>
      </c>
      <c r="Q2797" t="s">
        <v>3988</v>
      </c>
      <c r="R2797"/>
      <c r="S2797"/>
      <c r="T2797"/>
      <c r="U2797"/>
      <c r="V2797"/>
      <c r="W2797" t="s">
        <v>1958</v>
      </c>
      <c r="X2797" s="1">
        <v>51500</v>
      </c>
    </row>
    <row r="2798" spans="1:24">
      <c r="A2798" t="s">
        <v>995</v>
      </c>
      <c r="B2798" t="s">
        <v>3891</v>
      </c>
      <c r="C2798" t="s">
        <v>3920</v>
      </c>
      <c r="D2798" t="s">
        <v>3927</v>
      </c>
      <c r="E2798" t="s">
        <v>1928</v>
      </c>
      <c r="F2798" t="s">
        <v>2785</v>
      </c>
      <c r="G2798" t="s">
        <v>1943</v>
      </c>
      <c r="H2798">
        <v>39150</v>
      </c>
      <c r="I2798" t="s">
        <v>3968</v>
      </c>
      <c r="J2798" s="1">
        <v>44195</v>
      </c>
      <c r="K2798" s="1">
        <v>44195</v>
      </c>
      <c r="L2798">
        <v>3013812980005</v>
      </c>
      <c r="M2798" t="s">
        <v>3985</v>
      </c>
      <c r="N2798" s="1">
        <v>44196</v>
      </c>
      <c r="O2798" t="str">
        <f t="shared" si="91"/>
        <v>정상</v>
      </c>
      <c r="P2798" t="str">
        <f t="shared" si="90"/>
        <v>엠피피스토스</v>
      </c>
      <c r="Q2798" t="s">
        <v>1952</v>
      </c>
      <c r="R2798"/>
      <c r="S2798"/>
      <c r="T2798"/>
      <c r="U2798"/>
      <c r="V2798"/>
      <c r="W2798" t="s">
        <v>1958</v>
      </c>
      <c r="X2798" s="1">
        <v>47847</v>
      </c>
    </row>
    <row r="2799" spans="1:24">
      <c r="A2799" t="s">
        <v>3875</v>
      </c>
      <c r="B2799" t="s">
        <v>3896</v>
      </c>
      <c r="C2799" t="s">
        <v>3917</v>
      </c>
      <c r="D2799" t="s">
        <v>3006</v>
      </c>
      <c r="E2799" t="s">
        <v>1917</v>
      </c>
      <c r="F2799" t="s">
        <v>2785</v>
      </c>
      <c r="G2799" t="s">
        <v>1943</v>
      </c>
      <c r="H2799">
        <v>7750</v>
      </c>
      <c r="I2799" t="s">
        <v>3968</v>
      </c>
      <c r="J2799" s="1">
        <v>44195</v>
      </c>
      <c r="K2799" s="1">
        <v>44195</v>
      </c>
      <c r="L2799">
        <v>8403939100016</v>
      </c>
      <c r="M2799" t="s">
        <v>3986</v>
      </c>
      <c r="N2799" s="1">
        <v>44196</v>
      </c>
      <c r="O2799" t="str">
        <f t="shared" si="91"/>
        <v>정상</v>
      </c>
      <c r="P2799" t="str">
        <f t="shared" si="90"/>
        <v>엠피상동</v>
      </c>
      <c r="Q2799" t="s">
        <v>1952</v>
      </c>
      <c r="R2799"/>
      <c r="S2799"/>
      <c r="T2799"/>
      <c r="U2799"/>
      <c r="V2799"/>
      <c r="W2799" t="s">
        <v>1958</v>
      </c>
      <c r="X2799" s="1">
        <v>44560</v>
      </c>
    </row>
    <row r="2800" spans="1:24">
      <c r="A2800" t="s">
        <v>3875</v>
      </c>
      <c r="B2800" t="s">
        <v>3896</v>
      </c>
      <c r="C2800" t="s">
        <v>3917</v>
      </c>
      <c r="D2800" t="s">
        <v>3006</v>
      </c>
      <c r="E2800" t="s">
        <v>3941</v>
      </c>
      <c r="F2800" t="s">
        <v>2785</v>
      </c>
      <c r="G2800" t="s">
        <v>1943</v>
      </c>
      <c r="H2800">
        <v>104716</v>
      </c>
      <c r="I2800" t="s">
        <v>3968</v>
      </c>
      <c r="J2800" s="1">
        <v>44195</v>
      </c>
      <c r="K2800" s="1">
        <v>44195</v>
      </c>
      <c r="L2800">
        <v>8403939100008</v>
      </c>
      <c r="M2800" t="s">
        <v>3867</v>
      </c>
      <c r="N2800" s="1">
        <v>44196</v>
      </c>
      <c r="O2800" t="str">
        <f t="shared" si="91"/>
        <v>정상</v>
      </c>
      <c r="P2800" t="str">
        <f t="shared" si="90"/>
        <v>엠피상동</v>
      </c>
      <c r="Q2800" t="s">
        <v>1954</v>
      </c>
      <c r="R2800"/>
      <c r="S2800"/>
      <c r="T2800"/>
      <c r="U2800"/>
      <c r="V2800"/>
      <c r="W2800" t="s">
        <v>1958</v>
      </c>
      <c r="X2800" s="1">
        <v>70858</v>
      </c>
    </row>
    <row r="2801" spans="1:24">
      <c r="A2801" t="s">
        <v>3875</v>
      </c>
      <c r="B2801" t="s">
        <v>2686</v>
      </c>
      <c r="C2801" t="s">
        <v>3917</v>
      </c>
      <c r="D2801" t="s">
        <v>3006</v>
      </c>
      <c r="E2801" t="s">
        <v>3942</v>
      </c>
      <c r="F2801" t="s">
        <v>2785</v>
      </c>
      <c r="G2801" t="s">
        <v>2791</v>
      </c>
      <c r="H2801">
        <v>6350</v>
      </c>
      <c r="I2801" t="s">
        <v>3969</v>
      </c>
      <c r="J2801" s="1">
        <v>44195</v>
      </c>
      <c r="K2801" s="1">
        <v>44195</v>
      </c>
      <c r="L2801">
        <v>8403939100006</v>
      </c>
      <c r="M2801" t="s">
        <v>3985</v>
      </c>
      <c r="N2801" s="1">
        <v>44196</v>
      </c>
      <c r="O2801" t="str">
        <f t="shared" si="91"/>
        <v>정상</v>
      </c>
      <c r="P2801" t="str">
        <f t="shared" si="90"/>
        <v>엠피상동</v>
      </c>
      <c r="Q2801" t="s">
        <v>1955</v>
      </c>
      <c r="R2801"/>
      <c r="S2801"/>
      <c r="T2801"/>
      <c r="U2801"/>
      <c r="V2801"/>
      <c r="W2801" t="s">
        <v>1960</v>
      </c>
      <c r="X2801" s="1">
        <v>44560</v>
      </c>
    </row>
    <row r="2802" spans="1:24">
      <c r="A2802" t="s">
        <v>3875</v>
      </c>
      <c r="B2802" t="s">
        <v>3896</v>
      </c>
      <c r="C2802" t="s">
        <v>2353</v>
      </c>
      <c r="D2802" t="s">
        <v>3006</v>
      </c>
      <c r="E2802" t="s">
        <v>1917</v>
      </c>
      <c r="F2802" t="s">
        <v>2785</v>
      </c>
      <c r="G2802" t="s">
        <v>1943</v>
      </c>
      <c r="H2802">
        <v>102172</v>
      </c>
      <c r="I2802" t="s">
        <v>3970</v>
      </c>
      <c r="J2802" s="1">
        <v>44195</v>
      </c>
      <c r="K2802" s="1">
        <v>44195</v>
      </c>
      <c r="L2802">
        <v>8403939100003</v>
      </c>
      <c r="M2802" t="s">
        <v>3983</v>
      </c>
      <c r="N2802" s="1">
        <v>44196</v>
      </c>
      <c r="O2802" t="str">
        <f t="shared" si="91"/>
        <v>정상</v>
      </c>
      <c r="P2802" t="str">
        <f t="shared" si="90"/>
        <v>엠피상동</v>
      </c>
      <c r="Q2802" t="s">
        <v>1954</v>
      </c>
      <c r="R2802"/>
      <c r="S2802"/>
      <c r="T2802"/>
      <c r="U2802"/>
      <c r="V2802"/>
      <c r="W2802" t="s">
        <v>1958</v>
      </c>
      <c r="X2802" s="1">
        <v>70127</v>
      </c>
    </row>
    <row r="2803" spans="1:24">
      <c r="A2803" t="s">
        <v>3876</v>
      </c>
      <c r="B2803" t="s">
        <v>3897</v>
      </c>
      <c r="C2803" t="s">
        <v>3921</v>
      </c>
      <c r="D2803" t="s">
        <v>1995</v>
      </c>
      <c r="E2803" t="s">
        <v>2765</v>
      </c>
      <c r="F2803" t="s">
        <v>2785</v>
      </c>
      <c r="G2803" t="s">
        <v>1943</v>
      </c>
      <c r="H2803">
        <v>55200</v>
      </c>
      <c r="I2803" t="s">
        <v>3969</v>
      </c>
      <c r="J2803" s="1">
        <v>44195</v>
      </c>
      <c r="K2803" s="1">
        <v>44195</v>
      </c>
      <c r="L2803">
        <v>8388036200007</v>
      </c>
      <c r="M2803" t="s">
        <v>3983</v>
      </c>
      <c r="N2803" s="1">
        <v>44196</v>
      </c>
      <c r="O2803" t="str">
        <f t="shared" si="91"/>
        <v>정상</v>
      </c>
      <c r="P2803" t="str">
        <f t="shared" si="90"/>
        <v>엠피의정부</v>
      </c>
      <c r="Q2803" t="s">
        <v>1952</v>
      </c>
      <c r="R2803"/>
      <c r="S2803"/>
      <c r="T2803"/>
      <c r="U2803"/>
      <c r="V2803"/>
      <c r="W2803" t="s">
        <v>1958</v>
      </c>
      <c r="X2803" s="1">
        <v>2958464</v>
      </c>
    </row>
    <row r="2804" spans="1:24">
      <c r="A2804" t="s">
        <v>995</v>
      </c>
      <c r="B2804" t="s">
        <v>3891</v>
      </c>
      <c r="C2804" t="s">
        <v>3920</v>
      </c>
      <c r="D2804" t="s">
        <v>2018</v>
      </c>
      <c r="E2804" t="s">
        <v>2265</v>
      </c>
      <c r="F2804" t="s">
        <v>2785</v>
      </c>
      <c r="G2804" t="s">
        <v>1943</v>
      </c>
      <c r="H2804">
        <v>24400</v>
      </c>
      <c r="I2804" t="s">
        <v>3973</v>
      </c>
      <c r="J2804" s="1">
        <v>44194</v>
      </c>
      <c r="K2804" s="1">
        <v>44194</v>
      </c>
      <c r="L2804">
        <v>99599750007</v>
      </c>
      <c r="M2804" t="s">
        <v>3985</v>
      </c>
      <c r="N2804" s="1">
        <v>44196</v>
      </c>
      <c r="O2804" t="str">
        <f t="shared" si="91"/>
        <v>정상</v>
      </c>
      <c r="P2804" t="str">
        <f t="shared" si="90"/>
        <v>엠피피스토스</v>
      </c>
      <c r="Q2804" t="s">
        <v>1955</v>
      </c>
      <c r="R2804"/>
      <c r="S2804"/>
      <c r="T2804"/>
      <c r="U2804"/>
      <c r="V2804"/>
      <c r="W2804" t="s">
        <v>1958</v>
      </c>
      <c r="X2804" s="1">
        <v>47846</v>
      </c>
    </row>
    <row r="2805" spans="1:24">
      <c r="A2805" t="s">
        <v>3871</v>
      </c>
      <c r="B2805" t="s">
        <v>3891</v>
      </c>
      <c r="C2805" t="s">
        <v>3920</v>
      </c>
      <c r="D2805" t="s">
        <v>2018</v>
      </c>
      <c r="E2805" t="s">
        <v>1928</v>
      </c>
      <c r="F2805" t="s">
        <v>2785</v>
      </c>
      <c r="G2805" t="s">
        <v>1943</v>
      </c>
      <c r="H2805">
        <v>30700</v>
      </c>
      <c r="I2805" t="s">
        <v>3968</v>
      </c>
      <c r="J2805" s="1">
        <v>44194</v>
      </c>
      <c r="K2805" s="1">
        <v>44194</v>
      </c>
      <c r="L2805">
        <v>99599750006</v>
      </c>
      <c r="M2805" t="s">
        <v>3983</v>
      </c>
      <c r="N2805" s="1">
        <v>44196</v>
      </c>
      <c r="O2805" t="str">
        <f t="shared" si="91"/>
        <v>정상</v>
      </c>
      <c r="P2805" t="str">
        <f t="shared" si="90"/>
        <v>엠피피스토스</v>
      </c>
      <c r="Q2805" t="s">
        <v>3988</v>
      </c>
      <c r="R2805"/>
      <c r="S2805"/>
      <c r="T2805"/>
      <c r="U2805"/>
      <c r="V2805"/>
      <c r="W2805" t="s">
        <v>1958</v>
      </c>
      <c r="X2805" s="1">
        <v>47846</v>
      </c>
    </row>
    <row r="2806" spans="1:24">
      <c r="A2806" t="s">
        <v>990</v>
      </c>
      <c r="B2806" t="s">
        <v>3898</v>
      </c>
      <c r="C2806" t="s">
        <v>3922</v>
      </c>
      <c r="D2806" t="s">
        <v>1002</v>
      </c>
      <c r="E2806" t="s">
        <v>1928</v>
      </c>
      <c r="F2806" t="s">
        <v>2785</v>
      </c>
      <c r="G2806" t="s">
        <v>1940</v>
      </c>
      <c r="H2806">
        <v>29400</v>
      </c>
      <c r="I2806" t="s">
        <v>2797</v>
      </c>
      <c r="J2806" s="1">
        <v>44194</v>
      </c>
      <c r="K2806" s="1">
        <v>44194</v>
      </c>
      <c r="L2806">
        <v>3017852880001</v>
      </c>
      <c r="M2806" t="s">
        <v>3984</v>
      </c>
      <c r="N2806" s="1">
        <v>44196</v>
      </c>
      <c r="O2806" t="str">
        <f t="shared" si="91"/>
        <v>정상</v>
      </c>
      <c r="P2806" t="str">
        <f t="shared" si="90"/>
        <v>엠피성공</v>
      </c>
      <c r="Q2806" t="s">
        <v>3988</v>
      </c>
      <c r="R2806"/>
      <c r="S2806"/>
      <c r="T2806"/>
      <c r="U2806"/>
      <c r="V2806"/>
      <c r="W2806" t="s">
        <v>1960</v>
      </c>
      <c r="X2806" s="1">
        <v>47846</v>
      </c>
    </row>
    <row r="2807" spans="1:24">
      <c r="A2807" t="s">
        <v>3877</v>
      </c>
      <c r="B2807" t="s">
        <v>3899</v>
      </c>
      <c r="C2807" t="s">
        <v>3914</v>
      </c>
      <c r="D2807" t="s">
        <v>2092</v>
      </c>
      <c r="E2807" t="s">
        <v>2277</v>
      </c>
      <c r="F2807" t="s">
        <v>2785</v>
      </c>
      <c r="G2807" t="s">
        <v>1942</v>
      </c>
      <c r="H2807">
        <v>171740</v>
      </c>
      <c r="I2807" t="s">
        <v>3969</v>
      </c>
      <c r="J2807" s="1">
        <v>44194</v>
      </c>
      <c r="K2807" s="1">
        <v>44194</v>
      </c>
      <c r="L2807">
        <v>220120231695</v>
      </c>
      <c r="M2807" t="s">
        <v>3867</v>
      </c>
      <c r="N2807" s="1">
        <v>44196</v>
      </c>
      <c r="O2807" t="str">
        <f t="shared" si="91"/>
        <v>정상</v>
      </c>
      <c r="P2807" t="str">
        <f t="shared" si="90"/>
        <v>엠피조은</v>
      </c>
      <c r="Q2807" t="s">
        <v>1954</v>
      </c>
      <c r="R2807"/>
      <c r="S2807"/>
      <c r="T2807"/>
      <c r="U2807"/>
      <c r="V2807"/>
      <c r="W2807" t="s">
        <v>1960</v>
      </c>
      <c r="X2807" s="1">
        <v>2958465</v>
      </c>
    </row>
    <row r="2808" spans="1:24">
      <c r="A2808" t="s">
        <v>3878</v>
      </c>
      <c r="B2808" t="s">
        <v>2868</v>
      </c>
      <c r="C2808" t="s">
        <v>3923</v>
      </c>
      <c r="D2808" t="s">
        <v>3014</v>
      </c>
      <c r="E2808" t="s">
        <v>3943</v>
      </c>
      <c r="F2808" t="s">
        <v>2785</v>
      </c>
      <c r="G2808" t="s">
        <v>1943</v>
      </c>
      <c r="H2808">
        <v>52960</v>
      </c>
      <c r="I2808" t="s">
        <v>3970</v>
      </c>
      <c r="J2808" s="1">
        <v>44194</v>
      </c>
      <c r="K2808" s="1">
        <v>44194</v>
      </c>
      <c r="L2808">
        <v>9391883200038</v>
      </c>
      <c r="M2808" t="s">
        <v>3867</v>
      </c>
      <c r="N2808" s="1">
        <v>44196</v>
      </c>
      <c r="O2808" t="str">
        <f t="shared" si="91"/>
        <v>정상</v>
      </c>
      <c r="P2808" t="str">
        <f t="shared" si="90"/>
        <v>엠피아이리치</v>
      </c>
      <c r="Q2808" t="s">
        <v>1952</v>
      </c>
      <c r="R2808"/>
      <c r="S2808"/>
      <c r="T2808"/>
      <c r="U2808"/>
      <c r="V2808"/>
      <c r="W2808" t="s">
        <v>1958</v>
      </c>
      <c r="X2808" s="1">
        <v>54055</v>
      </c>
    </row>
    <row r="2809" spans="1:24">
      <c r="A2809" t="s">
        <v>984</v>
      </c>
      <c r="B2809" t="s">
        <v>3900</v>
      </c>
      <c r="C2809" t="s">
        <v>3915</v>
      </c>
      <c r="D2809" t="s">
        <v>3091</v>
      </c>
      <c r="E2809" t="s">
        <v>3940</v>
      </c>
      <c r="F2809" t="s">
        <v>2785</v>
      </c>
      <c r="G2809" t="s">
        <v>3961</v>
      </c>
      <c r="H2809">
        <v>118940</v>
      </c>
      <c r="I2809" t="s">
        <v>3969</v>
      </c>
      <c r="J2809" s="1">
        <v>44194</v>
      </c>
      <c r="K2809" s="1">
        <v>44194</v>
      </c>
      <c r="L2809">
        <v>104833394</v>
      </c>
      <c r="M2809" t="s">
        <v>3867</v>
      </c>
      <c r="N2809" s="1">
        <v>44196</v>
      </c>
      <c r="O2809" t="str">
        <f t="shared" si="91"/>
        <v>정상</v>
      </c>
      <c r="P2809" t="s">
        <v>984</v>
      </c>
      <c r="Q2809" t="s">
        <v>1952</v>
      </c>
      <c r="R2809"/>
      <c r="S2809"/>
      <c r="T2809"/>
      <c r="U2809"/>
      <c r="V2809"/>
      <c r="W2809" t="s">
        <v>1958</v>
      </c>
      <c r="X2809"/>
    </row>
    <row r="2810" spans="1:24">
      <c r="A2810" t="s">
        <v>983</v>
      </c>
      <c r="B2810" t="s">
        <v>2851</v>
      </c>
      <c r="C2810" t="s">
        <v>3918</v>
      </c>
      <c r="D2810" t="s">
        <v>2037</v>
      </c>
      <c r="E2810" t="s">
        <v>2275</v>
      </c>
      <c r="F2810" t="s">
        <v>2785</v>
      </c>
      <c r="G2810" t="s">
        <v>1943</v>
      </c>
      <c r="H2810">
        <v>47500</v>
      </c>
      <c r="I2810" t="s">
        <v>3970</v>
      </c>
      <c r="J2810" s="1">
        <v>44193</v>
      </c>
      <c r="K2810" s="1">
        <v>44193</v>
      </c>
      <c r="L2810">
        <v>92458230015</v>
      </c>
      <c r="M2810" t="s">
        <v>3867</v>
      </c>
      <c r="N2810" s="1">
        <v>44196</v>
      </c>
      <c r="O2810" t="str">
        <f t="shared" si="91"/>
        <v>정상</v>
      </c>
      <c r="P2810" t="s">
        <v>6821</v>
      </c>
      <c r="Q2810" t="s">
        <v>1954</v>
      </c>
      <c r="R2810"/>
      <c r="S2810"/>
      <c r="T2810"/>
      <c r="U2810"/>
      <c r="V2810"/>
      <c r="W2810" t="s">
        <v>1958</v>
      </c>
      <c r="X2810" s="1">
        <v>46019</v>
      </c>
    </row>
    <row r="2811" spans="1:24">
      <c r="A2811" t="s">
        <v>3871</v>
      </c>
      <c r="B2811" t="s">
        <v>3901</v>
      </c>
      <c r="C2811" t="s">
        <v>3919</v>
      </c>
      <c r="D2811" t="s">
        <v>2121</v>
      </c>
      <c r="E2811" t="s">
        <v>1928</v>
      </c>
      <c r="F2811" t="s">
        <v>2785</v>
      </c>
      <c r="G2811" t="s">
        <v>2791</v>
      </c>
      <c r="H2811">
        <v>42150</v>
      </c>
      <c r="I2811" t="s">
        <v>3969</v>
      </c>
      <c r="J2811" s="1">
        <v>44193</v>
      </c>
      <c r="K2811" s="1">
        <v>44193</v>
      </c>
      <c r="L2811">
        <v>3017832640001</v>
      </c>
      <c r="M2811" t="s">
        <v>3867</v>
      </c>
      <c r="N2811" s="1">
        <v>44196</v>
      </c>
      <c r="O2811" t="str">
        <f t="shared" si="91"/>
        <v>정상</v>
      </c>
      <c r="P2811" t="str">
        <f t="shared" si="90"/>
        <v>엠피피스토스</v>
      </c>
      <c r="Q2811" t="s">
        <v>1954</v>
      </c>
      <c r="R2811"/>
      <c r="S2811"/>
      <c r="T2811"/>
      <c r="U2811"/>
      <c r="V2811"/>
      <c r="W2811" t="s">
        <v>1958</v>
      </c>
      <c r="X2811" s="1">
        <v>47845</v>
      </c>
    </row>
    <row r="2812" spans="1:24">
      <c r="A2812" t="s">
        <v>3879</v>
      </c>
      <c r="B2812" t="s">
        <v>3891</v>
      </c>
      <c r="C2812" t="s">
        <v>3919</v>
      </c>
      <c r="D2812" t="s">
        <v>2121</v>
      </c>
      <c r="E2812" t="s">
        <v>1928</v>
      </c>
      <c r="F2812" t="s">
        <v>2785</v>
      </c>
      <c r="G2812" t="s">
        <v>2791</v>
      </c>
      <c r="H2812">
        <v>53300</v>
      </c>
      <c r="I2812" t="s">
        <v>3969</v>
      </c>
      <c r="J2812" s="1">
        <v>44193</v>
      </c>
      <c r="K2812" s="1">
        <v>44193</v>
      </c>
      <c r="L2812">
        <v>3017831920001</v>
      </c>
      <c r="M2812" t="s">
        <v>3985</v>
      </c>
      <c r="N2812" s="1">
        <v>44196</v>
      </c>
      <c r="O2812" t="str">
        <f t="shared" si="91"/>
        <v>정상</v>
      </c>
      <c r="P2812" t="str">
        <f t="shared" si="90"/>
        <v>엠피피스토스</v>
      </c>
      <c r="Q2812" t="s">
        <v>1954</v>
      </c>
      <c r="R2812"/>
      <c r="S2812"/>
      <c r="T2812"/>
      <c r="U2812"/>
      <c r="V2812"/>
      <c r="W2812" t="s">
        <v>1958</v>
      </c>
      <c r="X2812" s="1">
        <v>47845</v>
      </c>
    </row>
    <row r="2813" spans="1:24">
      <c r="A2813" t="s">
        <v>995</v>
      </c>
      <c r="B2813" t="s">
        <v>3891</v>
      </c>
      <c r="C2813" t="s">
        <v>3919</v>
      </c>
      <c r="D2813" t="s">
        <v>2121</v>
      </c>
      <c r="E2813" t="s">
        <v>1928</v>
      </c>
      <c r="F2813" t="s">
        <v>2785</v>
      </c>
      <c r="G2813" t="s">
        <v>1943</v>
      </c>
      <c r="H2813">
        <v>45300</v>
      </c>
      <c r="I2813" t="s">
        <v>3970</v>
      </c>
      <c r="J2813" s="1">
        <v>44193</v>
      </c>
      <c r="K2813" s="1">
        <v>44193</v>
      </c>
      <c r="L2813">
        <v>3017832760001</v>
      </c>
      <c r="M2813" t="s">
        <v>3982</v>
      </c>
      <c r="N2813" s="1">
        <v>44196</v>
      </c>
      <c r="O2813" t="str">
        <f t="shared" si="91"/>
        <v>정상</v>
      </c>
      <c r="P2813" t="str">
        <f t="shared" si="90"/>
        <v>엠피피스토스</v>
      </c>
      <c r="Q2813" t="s">
        <v>1954</v>
      </c>
      <c r="R2813"/>
      <c r="S2813"/>
      <c r="T2813"/>
      <c r="U2813"/>
      <c r="V2813"/>
      <c r="W2813" t="s">
        <v>1958</v>
      </c>
      <c r="X2813" s="1">
        <v>47845</v>
      </c>
    </row>
    <row r="2814" spans="1:24">
      <c r="A2814" t="s">
        <v>992</v>
      </c>
      <c r="B2814" t="s">
        <v>3897</v>
      </c>
      <c r="C2814" t="s">
        <v>3921</v>
      </c>
      <c r="D2814" t="s">
        <v>3005</v>
      </c>
      <c r="E2814" t="s">
        <v>3944</v>
      </c>
      <c r="F2814" t="s">
        <v>2785</v>
      </c>
      <c r="G2814" t="s">
        <v>1943</v>
      </c>
      <c r="H2814">
        <v>35100</v>
      </c>
      <c r="I2814" t="s">
        <v>3969</v>
      </c>
      <c r="J2814" s="1">
        <v>44189</v>
      </c>
      <c r="K2814" s="1">
        <v>44189</v>
      </c>
      <c r="L2814">
        <v>41000007711354</v>
      </c>
      <c r="M2814" t="s">
        <v>3983</v>
      </c>
      <c r="N2814" s="1">
        <v>44196</v>
      </c>
      <c r="O2814" t="str">
        <f t="shared" si="91"/>
        <v>정상</v>
      </c>
      <c r="P2814" t="str">
        <f t="shared" si="90"/>
        <v>엠피의정부</v>
      </c>
      <c r="Q2814" t="s">
        <v>1955</v>
      </c>
      <c r="R2814"/>
      <c r="S2814"/>
      <c r="T2814"/>
      <c r="U2814"/>
      <c r="V2814"/>
      <c r="W2814" t="s">
        <v>1958</v>
      </c>
      <c r="X2814"/>
    </row>
    <row r="2815" spans="1:24">
      <c r="A2815" t="s">
        <v>3871</v>
      </c>
      <c r="B2815" t="s">
        <v>3891</v>
      </c>
      <c r="C2815" t="s">
        <v>2358</v>
      </c>
      <c r="D2815" t="s">
        <v>2018</v>
      </c>
      <c r="E2815" t="s">
        <v>3945</v>
      </c>
      <c r="F2815" t="s">
        <v>2785</v>
      </c>
      <c r="G2815" t="s">
        <v>1943</v>
      </c>
      <c r="H2815">
        <v>26100</v>
      </c>
      <c r="I2815" t="s">
        <v>3969</v>
      </c>
      <c r="J2815" s="1">
        <v>44189</v>
      </c>
      <c r="K2815" s="1">
        <v>44189</v>
      </c>
      <c r="L2815">
        <v>143844250002</v>
      </c>
      <c r="M2815" t="s">
        <v>3983</v>
      </c>
      <c r="N2815" s="1">
        <v>44196</v>
      </c>
      <c r="O2815" t="str">
        <f t="shared" si="91"/>
        <v>정상</v>
      </c>
      <c r="P2815" t="str">
        <f t="shared" si="90"/>
        <v>엠피피스토스</v>
      </c>
      <c r="Q2815" t="s">
        <v>3988</v>
      </c>
      <c r="R2815"/>
      <c r="S2815"/>
      <c r="T2815"/>
      <c r="U2815"/>
      <c r="V2815"/>
      <c r="W2815" t="s">
        <v>1958</v>
      </c>
      <c r="X2815" s="1">
        <v>46015</v>
      </c>
    </row>
    <row r="2816" spans="1:24">
      <c r="A2816" t="s">
        <v>995</v>
      </c>
      <c r="B2816" t="s">
        <v>2692</v>
      </c>
      <c r="C2816" t="s">
        <v>2341</v>
      </c>
      <c r="D2816" t="s">
        <v>2075</v>
      </c>
      <c r="E2816" t="s">
        <v>3937</v>
      </c>
      <c r="F2816" t="s">
        <v>2785</v>
      </c>
      <c r="G2816" t="s">
        <v>3960</v>
      </c>
      <c r="H2816">
        <v>87430</v>
      </c>
      <c r="I2816" t="s">
        <v>3974</v>
      </c>
      <c r="J2816" s="1">
        <v>44188</v>
      </c>
      <c r="K2816" s="1">
        <v>44193</v>
      </c>
      <c r="L2816">
        <v>3017783130001</v>
      </c>
      <c r="M2816" t="s">
        <v>3985</v>
      </c>
      <c r="N2816" s="1">
        <v>44196</v>
      </c>
      <c r="O2816" t="str">
        <f t="shared" si="91"/>
        <v>철회</v>
      </c>
      <c r="P2816" t="str">
        <f t="shared" si="90"/>
        <v>엠피피스토스</v>
      </c>
      <c r="Q2816" t="s">
        <v>3988</v>
      </c>
      <c r="R2816"/>
      <c r="S2816"/>
      <c r="T2816"/>
      <c r="U2816"/>
      <c r="V2816"/>
      <c r="W2816" t="s">
        <v>1958</v>
      </c>
      <c r="X2816" s="1">
        <v>60259</v>
      </c>
    </row>
    <row r="2817" spans="1:24">
      <c r="A2817" t="s">
        <v>983</v>
      </c>
      <c r="B2817" t="s">
        <v>3895</v>
      </c>
      <c r="C2817" t="s">
        <v>3918</v>
      </c>
      <c r="D2817" t="s">
        <v>2037</v>
      </c>
      <c r="E2817" t="s">
        <v>2773</v>
      </c>
      <c r="F2817" t="s">
        <v>2785</v>
      </c>
      <c r="G2817" t="s">
        <v>1943</v>
      </c>
      <c r="H2817">
        <v>39300</v>
      </c>
      <c r="I2817" t="s">
        <v>3968</v>
      </c>
      <c r="J2817" s="1">
        <v>44188</v>
      </c>
      <c r="K2817" s="1">
        <v>44188</v>
      </c>
      <c r="L2817">
        <v>3017619400002</v>
      </c>
      <c r="M2817" t="s">
        <v>3867</v>
      </c>
      <c r="N2817" s="1">
        <v>44196</v>
      </c>
      <c r="O2817" t="str">
        <f t="shared" si="91"/>
        <v>정상</v>
      </c>
      <c r="P2817" t="s">
        <v>6821</v>
      </c>
      <c r="Q2817" t="s">
        <v>1952</v>
      </c>
      <c r="R2817"/>
      <c r="S2817"/>
      <c r="T2817"/>
      <c r="U2817"/>
      <c r="V2817"/>
      <c r="W2817" t="s">
        <v>1958</v>
      </c>
      <c r="X2817" s="1">
        <v>46014</v>
      </c>
    </row>
    <row r="2818" spans="1:24">
      <c r="A2818" t="s">
        <v>3876</v>
      </c>
      <c r="B2818" t="s">
        <v>3902</v>
      </c>
      <c r="C2818" t="s">
        <v>2237</v>
      </c>
      <c r="D2818" t="s">
        <v>2095</v>
      </c>
      <c r="E2818" t="s">
        <v>2752</v>
      </c>
      <c r="F2818" t="s">
        <v>2785</v>
      </c>
      <c r="G2818" t="s">
        <v>1943</v>
      </c>
      <c r="H2818">
        <v>50000</v>
      </c>
      <c r="I2818" t="s">
        <v>3970</v>
      </c>
      <c r="J2818" s="1">
        <v>44188</v>
      </c>
      <c r="K2818" s="1">
        <v>44188</v>
      </c>
      <c r="L2818">
        <v>12527856</v>
      </c>
      <c r="M2818" t="s">
        <v>3867</v>
      </c>
      <c r="N2818" s="1">
        <v>44196</v>
      </c>
      <c r="O2818" t="str">
        <f t="shared" si="91"/>
        <v>정상</v>
      </c>
      <c r="P2818" t="str">
        <f t="shared" ref="P2817:P2880" si="92">A2818</f>
        <v>엠피의정부</v>
      </c>
      <c r="Q2818" t="s">
        <v>1952</v>
      </c>
      <c r="R2818"/>
      <c r="S2818"/>
      <c r="T2818"/>
      <c r="U2818"/>
      <c r="V2818"/>
      <c r="W2818" t="s">
        <v>1958</v>
      </c>
      <c r="X2818"/>
    </row>
    <row r="2819" spans="1:24">
      <c r="A2819" t="s">
        <v>3875</v>
      </c>
      <c r="B2819" t="s">
        <v>3903</v>
      </c>
      <c r="C2819" t="s">
        <v>3917</v>
      </c>
      <c r="D2819" t="s">
        <v>1001</v>
      </c>
      <c r="E2819" t="s">
        <v>2765</v>
      </c>
      <c r="F2819" t="s">
        <v>2785</v>
      </c>
      <c r="G2819" t="s">
        <v>1943</v>
      </c>
      <c r="H2819">
        <v>100135</v>
      </c>
      <c r="I2819" t="s">
        <v>3970</v>
      </c>
      <c r="J2819" s="1">
        <v>44187</v>
      </c>
      <c r="K2819" s="1">
        <v>44187</v>
      </c>
      <c r="L2819">
        <v>9670036200003</v>
      </c>
      <c r="M2819" t="s">
        <v>3867</v>
      </c>
      <c r="N2819" s="1">
        <v>44196</v>
      </c>
      <c r="O2819" t="str">
        <f t="shared" ref="O2819:O2850" si="93" xml:space="preserve"> IF(K2819&gt;N2819,W2819,I2819)</f>
        <v>정상</v>
      </c>
      <c r="P2819" t="str">
        <f t="shared" si="92"/>
        <v>엠피상동</v>
      </c>
      <c r="Q2819" t="s">
        <v>1954</v>
      </c>
      <c r="R2819"/>
      <c r="S2819"/>
      <c r="T2819"/>
      <c r="U2819"/>
      <c r="V2819"/>
      <c r="W2819" t="s">
        <v>1958</v>
      </c>
      <c r="X2819" s="1">
        <v>78154</v>
      </c>
    </row>
    <row r="2820" spans="1:24">
      <c r="A2820" t="s">
        <v>1870</v>
      </c>
      <c r="B2820" t="s">
        <v>3903</v>
      </c>
      <c r="C2820" t="s">
        <v>3917</v>
      </c>
      <c r="D2820" t="s">
        <v>3928</v>
      </c>
      <c r="E2820" t="s">
        <v>1917</v>
      </c>
      <c r="F2820" t="s">
        <v>2785</v>
      </c>
      <c r="G2820" t="s">
        <v>1943</v>
      </c>
      <c r="H2820">
        <v>22710</v>
      </c>
      <c r="I2820" t="s">
        <v>3970</v>
      </c>
      <c r="J2820" s="1">
        <v>44187</v>
      </c>
      <c r="K2820" s="1">
        <v>44187</v>
      </c>
      <c r="L2820">
        <v>9670036200010</v>
      </c>
      <c r="M2820" t="s">
        <v>3985</v>
      </c>
      <c r="N2820" s="1">
        <v>44196</v>
      </c>
      <c r="O2820" t="str">
        <f t="shared" si="93"/>
        <v>정상</v>
      </c>
      <c r="P2820" t="str">
        <f t="shared" si="92"/>
        <v>엠피상동</v>
      </c>
      <c r="Q2820" t="s">
        <v>1952</v>
      </c>
      <c r="R2820"/>
      <c r="S2820"/>
      <c r="T2820"/>
      <c r="U2820"/>
      <c r="V2820"/>
      <c r="W2820" t="s">
        <v>1958</v>
      </c>
      <c r="X2820" s="1">
        <v>49665</v>
      </c>
    </row>
    <row r="2821" spans="1:24">
      <c r="A2821" t="s">
        <v>1870</v>
      </c>
      <c r="B2821" t="s">
        <v>3896</v>
      </c>
      <c r="C2821" t="s">
        <v>3917</v>
      </c>
      <c r="D2821" t="s">
        <v>1001</v>
      </c>
      <c r="E2821" t="s">
        <v>1917</v>
      </c>
      <c r="F2821" t="s">
        <v>2785</v>
      </c>
      <c r="G2821" t="s">
        <v>1943</v>
      </c>
      <c r="H2821">
        <v>30252</v>
      </c>
      <c r="I2821" t="s">
        <v>3975</v>
      </c>
      <c r="J2821" s="1">
        <v>44187</v>
      </c>
      <c r="K2821" s="1">
        <v>44202</v>
      </c>
      <c r="L2821">
        <v>9366059100013</v>
      </c>
      <c r="M2821" t="s">
        <v>3985</v>
      </c>
      <c r="N2821" s="1">
        <v>44196</v>
      </c>
      <c r="O2821" t="str">
        <f t="shared" si="93"/>
        <v>정상2</v>
      </c>
      <c r="P2821" t="str">
        <f t="shared" si="92"/>
        <v>엠피상동</v>
      </c>
      <c r="Q2821" t="s">
        <v>1956</v>
      </c>
      <c r="R2821"/>
      <c r="S2821"/>
      <c r="T2821"/>
      <c r="U2821"/>
      <c r="V2821"/>
      <c r="W2821" t="s">
        <v>1958</v>
      </c>
      <c r="X2821" s="1">
        <v>51492</v>
      </c>
    </row>
    <row r="2822" spans="1:24">
      <c r="A2822" t="s">
        <v>3877</v>
      </c>
      <c r="B2822" t="s">
        <v>2871</v>
      </c>
      <c r="C2822" t="s">
        <v>3914</v>
      </c>
      <c r="D2822" t="s">
        <v>2430</v>
      </c>
      <c r="E2822" t="s">
        <v>1917</v>
      </c>
      <c r="F2822" t="s">
        <v>2785</v>
      </c>
      <c r="G2822" t="s">
        <v>1943</v>
      </c>
      <c r="H2822">
        <v>63272</v>
      </c>
      <c r="I2822" t="s">
        <v>3969</v>
      </c>
      <c r="J2822" s="1">
        <v>44187</v>
      </c>
      <c r="K2822" s="1">
        <v>44187</v>
      </c>
      <c r="L2822">
        <v>6736136200008</v>
      </c>
      <c r="M2822" t="s">
        <v>3985</v>
      </c>
      <c r="N2822" s="1">
        <v>44196</v>
      </c>
      <c r="O2822" t="str">
        <f t="shared" si="93"/>
        <v>정상</v>
      </c>
      <c r="P2822" t="str">
        <f t="shared" si="92"/>
        <v>엠피조은</v>
      </c>
      <c r="Q2822" t="s">
        <v>1954</v>
      </c>
      <c r="R2822"/>
      <c r="S2822"/>
      <c r="T2822"/>
      <c r="U2822"/>
      <c r="V2822"/>
      <c r="W2822" t="s">
        <v>1958</v>
      </c>
      <c r="X2822" s="1">
        <v>52222</v>
      </c>
    </row>
    <row r="2823" spans="1:24">
      <c r="A2823" t="s">
        <v>995</v>
      </c>
      <c r="B2823" t="s">
        <v>3901</v>
      </c>
      <c r="C2823" t="s">
        <v>3919</v>
      </c>
      <c r="D2823" t="s">
        <v>2086</v>
      </c>
      <c r="E2823" t="s">
        <v>1928</v>
      </c>
      <c r="F2823" t="s">
        <v>2785</v>
      </c>
      <c r="G2823" t="s">
        <v>1943</v>
      </c>
      <c r="H2823">
        <v>42750</v>
      </c>
      <c r="I2823" t="s">
        <v>3969</v>
      </c>
      <c r="J2823" s="1">
        <v>44186</v>
      </c>
      <c r="K2823" s="1">
        <v>44186</v>
      </c>
      <c r="L2823">
        <v>62948050002</v>
      </c>
      <c r="M2823" t="s">
        <v>3867</v>
      </c>
      <c r="N2823" s="1">
        <v>44196</v>
      </c>
      <c r="O2823" t="str">
        <f t="shared" si="93"/>
        <v>정상</v>
      </c>
      <c r="P2823" t="str">
        <f t="shared" si="92"/>
        <v>엠피피스토스</v>
      </c>
      <c r="Q2823" t="s">
        <v>3988</v>
      </c>
      <c r="R2823"/>
      <c r="S2823"/>
      <c r="T2823"/>
      <c r="U2823"/>
      <c r="V2823"/>
      <c r="W2823" t="s">
        <v>1958</v>
      </c>
      <c r="X2823" s="1">
        <v>51491</v>
      </c>
    </row>
    <row r="2824" spans="1:24">
      <c r="A2824" t="s">
        <v>3880</v>
      </c>
      <c r="B2824" t="s">
        <v>3896</v>
      </c>
      <c r="C2824" t="s">
        <v>3917</v>
      </c>
      <c r="D2824" t="s">
        <v>2131</v>
      </c>
      <c r="E2824" t="s">
        <v>2750</v>
      </c>
      <c r="F2824" t="s">
        <v>2785</v>
      </c>
      <c r="G2824" t="s">
        <v>1942</v>
      </c>
      <c r="H2824">
        <v>205000</v>
      </c>
      <c r="I2824" t="s">
        <v>3976</v>
      </c>
      <c r="J2824" s="1">
        <v>44186</v>
      </c>
      <c r="K2824" s="1">
        <v>44194</v>
      </c>
      <c r="L2824">
        <v>2892926200005</v>
      </c>
      <c r="M2824" t="s">
        <v>3985</v>
      </c>
      <c r="N2824" s="1">
        <v>44196</v>
      </c>
      <c r="O2824" t="str">
        <f t="shared" si="93"/>
        <v>철회</v>
      </c>
      <c r="P2824" t="str">
        <f t="shared" si="92"/>
        <v>엠피상동</v>
      </c>
      <c r="Q2824" t="s">
        <v>1952</v>
      </c>
      <c r="R2824"/>
      <c r="S2824"/>
      <c r="T2824"/>
      <c r="U2824"/>
      <c r="V2824"/>
      <c r="W2824" t="s">
        <v>1958</v>
      </c>
      <c r="X2824" s="1">
        <v>2958455</v>
      </c>
    </row>
    <row r="2825" spans="1:24">
      <c r="A2825" t="s">
        <v>3880</v>
      </c>
      <c r="B2825" t="s">
        <v>3896</v>
      </c>
      <c r="C2825" t="s">
        <v>2353</v>
      </c>
      <c r="D2825" t="s">
        <v>3929</v>
      </c>
      <c r="E2825" t="s">
        <v>1917</v>
      </c>
      <c r="F2825" t="s">
        <v>2785</v>
      </c>
      <c r="G2825" t="s">
        <v>1943</v>
      </c>
      <c r="H2825">
        <v>83000</v>
      </c>
      <c r="I2825" t="s">
        <v>3969</v>
      </c>
      <c r="J2825" s="1">
        <v>44186</v>
      </c>
      <c r="K2825" s="1">
        <v>44186</v>
      </c>
      <c r="L2825">
        <v>3066695200005</v>
      </c>
      <c r="M2825" t="s">
        <v>3867</v>
      </c>
      <c r="N2825" s="1">
        <v>44196</v>
      </c>
      <c r="O2825" t="str">
        <f t="shared" si="93"/>
        <v>정상</v>
      </c>
      <c r="P2825" t="str">
        <f t="shared" si="92"/>
        <v>엠피상동</v>
      </c>
      <c r="Q2825" t="s">
        <v>1955</v>
      </c>
      <c r="R2825"/>
      <c r="S2825"/>
      <c r="T2825"/>
      <c r="U2825"/>
      <c r="V2825"/>
      <c r="W2825" t="s">
        <v>1958</v>
      </c>
      <c r="X2825" s="1">
        <v>2958455</v>
      </c>
    </row>
    <row r="2826" spans="1:24">
      <c r="A2826" t="s">
        <v>3873</v>
      </c>
      <c r="B2826" t="s">
        <v>2885</v>
      </c>
      <c r="C2826" t="s">
        <v>3924</v>
      </c>
      <c r="D2826" t="s">
        <v>2384</v>
      </c>
      <c r="E2826" t="s">
        <v>3946</v>
      </c>
      <c r="F2826" t="s">
        <v>2785</v>
      </c>
      <c r="G2826" t="s">
        <v>1944</v>
      </c>
      <c r="H2826">
        <v>14680</v>
      </c>
      <c r="I2826" t="s">
        <v>3969</v>
      </c>
      <c r="J2826" s="1">
        <v>44183</v>
      </c>
      <c r="K2826" s="1">
        <v>44183</v>
      </c>
      <c r="L2826">
        <v>41000007663162</v>
      </c>
      <c r="M2826" t="s">
        <v>3867</v>
      </c>
      <c r="N2826" s="1">
        <v>44196</v>
      </c>
      <c r="O2826" t="str">
        <f t="shared" si="93"/>
        <v>정상</v>
      </c>
      <c r="P2826" t="str">
        <f t="shared" si="92"/>
        <v>엠피경기</v>
      </c>
      <c r="Q2826" t="s">
        <v>1954</v>
      </c>
      <c r="R2826"/>
      <c r="S2826"/>
      <c r="T2826"/>
      <c r="U2826"/>
      <c r="V2826"/>
      <c r="W2826" t="s">
        <v>1958</v>
      </c>
      <c r="X2826" s="1">
        <v>44548</v>
      </c>
    </row>
    <row r="2827" spans="1:24">
      <c r="A2827" t="s">
        <v>3876</v>
      </c>
      <c r="B2827" t="s">
        <v>3897</v>
      </c>
      <c r="C2827" t="s">
        <v>3921</v>
      </c>
      <c r="D2827" t="s">
        <v>3005</v>
      </c>
      <c r="E2827" t="s">
        <v>3947</v>
      </c>
      <c r="F2827" t="s">
        <v>2785</v>
      </c>
      <c r="G2827" t="s">
        <v>1944</v>
      </c>
      <c r="H2827">
        <v>28500</v>
      </c>
      <c r="I2827" t="s">
        <v>3975</v>
      </c>
      <c r="J2827" s="1">
        <v>44183</v>
      </c>
      <c r="K2827" s="1">
        <v>44193</v>
      </c>
      <c r="L2827">
        <v>41000007660807</v>
      </c>
      <c r="M2827" t="s">
        <v>3985</v>
      </c>
      <c r="N2827" s="1">
        <v>44196</v>
      </c>
      <c r="O2827" t="str">
        <f t="shared" si="93"/>
        <v>반송</v>
      </c>
      <c r="P2827" t="str">
        <f t="shared" si="92"/>
        <v>엠피의정부</v>
      </c>
      <c r="Q2827" t="s">
        <v>1954</v>
      </c>
      <c r="R2827"/>
      <c r="S2827"/>
      <c r="T2827"/>
      <c r="U2827"/>
      <c r="V2827"/>
      <c r="W2827" t="s">
        <v>1958</v>
      </c>
      <c r="X2827"/>
    </row>
    <row r="2828" spans="1:24">
      <c r="A2828" t="s">
        <v>3881</v>
      </c>
      <c r="B2828" t="s">
        <v>3900</v>
      </c>
      <c r="C2828" t="s">
        <v>2355</v>
      </c>
      <c r="D2828" t="s">
        <v>3053</v>
      </c>
      <c r="E2828" t="s">
        <v>3948</v>
      </c>
      <c r="F2828" t="s">
        <v>2785</v>
      </c>
      <c r="G2828" t="s">
        <v>1943</v>
      </c>
      <c r="H2828">
        <v>57901</v>
      </c>
      <c r="I2828" t="s">
        <v>3969</v>
      </c>
      <c r="J2828" s="1">
        <v>44183</v>
      </c>
      <c r="K2828" s="1">
        <v>44183</v>
      </c>
      <c r="L2828">
        <v>115691365</v>
      </c>
      <c r="M2828" t="s">
        <v>3985</v>
      </c>
      <c r="N2828" s="1">
        <v>44196</v>
      </c>
      <c r="O2828" t="str">
        <f t="shared" si="93"/>
        <v>정상</v>
      </c>
      <c r="P2828" t="s">
        <v>6823</v>
      </c>
      <c r="Q2828" t="s">
        <v>1954</v>
      </c>
      <c r="R2828"/>
      <c r="S2828"/>
      <c r="T2828"/>
      <c r="U2828"/>
      <c r="V2828"/>
      <c r="W2828" t="s">
        <v>2301</v>
      </c>
      <c r="X2828"/>
    </row>
    <row r="2829" spans="1:24">
      <c r="A2829" t="s">
        <v>3875</v>
      </c>
      <c r="B2829" t="s">
        <v>2686</v>
      </c>
      <c r="C2829" t="s">
        <v>3917</v>
      </c>
      <c r="D2829" t="s">
        <v>3081</v>
      </c>
      <c r="E2829" t="s">
        <v>3941</v>
      </c>
      <c r="F2829" t="s">
        <v>2785</v>
      </c>
      <c r="G2829" t="s">
        <v>1943</v>
      </c>
      <c r="H2829">
        <v>68955</v>
      </c>
      <c r="I2829" t="s">
        <v>3975</v>
      </c>
      <c r="J2829" s="1">
        <v>44183</v>
      </c>
      <c r="K2829" s="1">
        <v>44194</v>
      </c>
      <c r="L2829">
        <v>9064274200001</v>
      </c>
      <c r="M2829" t="s">
        <v>3982</v>
      </c>
      <c r="N2829" s="1">
        <v>44196</v>
      </c>
      <c r="O2829" t="str">
        <f t="shared" si="93"/>
        <v>반송</v>
      </c>
      <c r="P2829" t="str">
        <f t="shared" si="92"/>
        <v>엠피상동</v>
      </c>
      <c r="Q2829" t="s">
        <v>1954</v>
      </c>
      <c r="R2829"/>
      <c r="S2829"/>
      <c r="T2829"/>
      <c r="U2829"/>
      <c r="V2829"/>
      <c r="W2829" t="s">
        <v>1958</v>
      </c>
      <c r="X2829" s="1">
        <v>67559</v>
      </c>
    </row>
    <row r="2830" spans="1:24">
      <c r="A2830" t="s">
        <v>1870</v>
      </c>
      <c r="B2830" t="s">
        <v>3904</v>
      </c>
      <c r="C2830" t="s">
        <v>3917</v>
      </c>
      <c r="D2830" t="s">
        <v>2131</v>
      </c>
      <c r="E2830" t="s">
        <v>1917</v>
      </c>
      <c r="F2830" t="s">
        <v>2785</v>
      </c>
      <c r="G2830" t="s">
        <v>1943</v>
      </c>
      <c r="H2830">
        <v>74978</v>
      </c>
      <c r="I2830" t="s">
        <v>3968</v>
      </c>
      <c r="J2830" s="1">
        <v>44183</v>
      </c>
      <c r="K2830" s="1">
        <v>44183</v>
      </c>
      <c r="L2830">
        <v>2057136200001</v>
      </c>
      <c r="M2830" t="s">
        <v>3867</v>
      </c>
      <c r="N2830" s="1">
        <v>44196</v>
      </c>
      <c r="O2830" t="str">
        <f t="shared" si="93"/>
        <v>정상</v>
      </c>
      <c r="P2830" t="str">
        <f t="shared" si="92"/>
        <v>엠피상동</v>
      </c>
      <c r="Q2830" t="s">
        <v>1954</v>
      </c>
      <c r="R2830"/>
      <c r="S2830"/>
      <c r="T2830"/>
      <c r="U2830"/>
      <c r="V2830"/>
      <c r="W2830" t="s">
        <v>1958</v>
      </c>
      <c r="X2830" s="1">
        <v>71576</v>
      </c>
    </row>
    <row r="2831" spans="1:24">
      <c r="A2831" t="s">
        <v>1870</v>
      </c>
      <c r="B2831" t="s">
        <v>2686</v>
      </c>
      <c r="C2831" t="s">
        <v>3917</v>
      </c>
      <c r="D2831" t="s">
        <v>3930</v>
      </c>
      <c r="E2831" t="s">
        <v>1917</v>
      </c>
      <c r="F2831" t="s">
        <v>2785</v>
      </c>
      <c r="G2831" t="s">
        <v>1943</v>
      </c>
      <c r="H2831">
        <v>72196</v>
      </c>
      <c r="I2831" t="s">
        <v>3968</v>
      </c>
      <c r="J2831" s="1">
        <v>44183</v>
      </c>
      <c r="K2831" s="1">
        <v>44183</v>
      </c>
      <c r="L2831">
        <v>6527136200004</v>
      </c>
      <c r="M2831" t="s">
        <v>3985</v>
      </c>
      <c r="N2831" s="1">
        <v>44196</v>
      </c>
      <c r="O2831" t="str">
        <f t="shared" si="93"/>
        <v>정상</v>
      </c>
      <c r="P2831" t="str">
        <f t="shared" si="92"/>
        <v>엠피상동</v>
      </c>
      <c r="Q2831" t="s">
        <v>1956</v>
      </c>
      <c r="R2831"/>
      <c r="S2831"/>
      <c r="T2831"/>
      <c r="U2831"/>
      <c r="V2831"/>
      <c r="W2831" t="s">
        <v>1960</v>
      </c>
      <c r="X2831" s="1">
        <v>72307</v>
      </c>
    </row>
    <row r="2832" spans="1:24">
      <c r="A2832" t="s">
        <v>984</v>
      </c>
      <c r="B2832" t="s">
        <v>3905</v>
      </c>
      <c r="C2832" t="s">
        <v>3915</v>
      </c>
      <c r="D2832" t="s">
        <v>3003</v>
      </c>
      <c r="E2832" t="s">
        <v>3936</v>
      </c>
      <c r="F2832" t="s">
        <v>2785</v>
      </c>
      <c r="G2832" t="s">
        <v>1943</v>
      </c>
      <c r="H2832">
        <v>76580</v>
      </c>
      <c r="I2832" t="s">
        <v>3970</v>
      </c>
      <c r="J2832" s="1">
        <v>44183</v>
      </c>
      <c r="K2832" s="1">
        <v>44183</v>
      </c>
      <c r="L2832">
        <v>185967819</v>
      </c>
      <c r="M2832" t="s">
        <v>3867</v>
      </c>
      <c r="N2832" s="1">
        <v>44196</v>
      </c>
      <c r="O2832" t="str">
        <f t="shared" si="93"/>
        <v>정상</v>
      </c>
      <c r="P2832" t="s">
        <v>984</v>
      </c>
      <c r="Q2832" t="s">
        <v>1954</v>
      </c>
      <c r="R2832"/>
      <c r="S2832"/>
      <c r="T2832"/>
      <c r="U2832"/>
      <c r="V2832"/>
      <c r="W2832" t="s">
        <v>1958</v>
      </c>
      <c r="X2832" s="1">
        <v>51488</v>
      </c>
    </row>
    <row r="2833" spans="1:24">
      <c r="A2833" t="s">
        <v>1870</v>
      </c>
      <c r="B2833" t="s">
        <v>3896</v>
      </c>
      <c r="C2833" t="s">
        <v>2353</v>
      </c>
      <c r="D2833" t="s">
        <v>2975</v>
      </c>
      <c r="E2833" t="s">
        <v>3949</v>
      </c>
      <c r="F2833" t="s">
        <v>2785</v>
      </c>
      <c r="G2833" t="s">
        <v>2795</v>
      </c>
      <c r="H2833">
        <v>300000</v>
      </c>
      <c r="I2833" t="s">
        <v>3968</v>
      </c>
      <c r="J2833" s="1">
        <v>44182</v>
      </c>
      <c r="K2833" s="1">
        <v>44182</v>
      </c>
      <c r="L2833">
        <v>220120121414</v>
      </c>
      <c r="M2833" t="s">
        <v>3983</v>
      </c>
      <c r="N2833" s="1">
        <v>44196</v>
      </c>
      <c r="O2833" t="str">
        <f t="shared" si="93"/>
        <v>정상</v>
      </c>
      <c r="P2833" t="str">
        <f t="shared" si="92"/>
        <v>엠피상동</v>
      </c>
      <c r="Q2833" t="s">
        <v>1954</v>
      </c>
      <c r="R2833"/>
      <c r="S2833"/>
      <c r="T2833"/>
      <c r="U2833"/>
      <c r="V2833"/>
      <c r="W2833" t="s">
        <v>1960</v>
      </c>
      <c r="X2833" s="1">
        <v>2958465</v>
      </c>
    </row>
    <row r="2834" spans="1:24">
      <c r="A2834" t="s">
        <v>993</v>
      </c>
      <c r="B2834" t="s">
        <v>3906</v>
      </c>
      <c r="C2834"/>
      <c r="D2834" t="s">
        <v>2096</v>
      </c>
      <c r="E2834" t="s">
        <v>1928</v>
      </c>
      <c r="F2834" t="s">
        <v>2785</v>
      </c>
      <c r="G2834" t="s">
        <v>1943</v>
      </c>
      <c r="H2834">
        <v>47750</v>
      </c>
      <c r="I2834" t="s">
        <v>3968</v>
      </c>
      <c r="J2834" s="1">
        <v>44182</v>
      </c>
      <c r="K2834" s="1">
        <v>44182</v>
      </c>
      <c r="L2834">
        <v>3017705900001</v>
      </c>
      <c r="M2834" t="s">
        <v>3983</v>
      </c>
      <c r="N2834" s="1">
        <v>44196</v>
      </c>
      <c r="O2834" t="str">
        <f t="shared" si="93"/>
        <v>정상</v>
      </c>
      <c r="P2834" t="str">
        <f t="shared" si="92"/>
        <v>엠피여주</v>
      </c>
      <c r="Q2834" t="s">
        <v>1952</v>
      </c>
      <c r="R2834"/>
      <c r="S2834"/>
      <c r="T2834"/>
      <c r="U2834"/>
      <c r="V2834"/>
      <c r="W2834" t="s">
        <v>1958</v>
      </c>
      <c r="X2834" s="1">
        <v>47834</v>
      </c>
    </row>
    <row r="2835" spans="1:24">
      <c r="A2835" t="s">
        <v>3882</v>
      </c>
      <c r="B2835" t="s">
        <v>3907</v>
      </c>
      <c r="C2835" t="s">
        <v>3916</v>
      </c>
      <c r="D2835" t="s">
        <v>2048</v>
      </c>
      <c r="E2835" t="s">
        <v>3945</v>
      </c>
      <c r="F2835" t="s">
        <v>2785</v>
      </c>
      <c r="G2835" t="s">
        <v>3962</v>
      </c>
      <c r="H2835">
        <v>156000</v>
      </c>
      <c r="I2835" t="s">
        <v>3974</v>
      </c>
      <c r="J2835" s="1">
        <v>44182</v>
      </c>
      <c r="K2835" s="1">
        <v>44207</v>
      </c>
      <c r="L2835">
        <v>97819060001</v>
      </c>
      <c r="M2835" t="s">
        <v>3985</v>
      </c>
      <c r="N2835" s="1">
        <v>44196</v>
      </c>
      <c r="O2835" t="str">
        <f t="shared" si="93"/>
        <v>정상2</v>
      </c>
      <c r="P2835" t="str">
        <f t="shared" si="92"/>
        <v>엠피송내</v>
      </c>
      <c r="Q2835" t="s">
        <v>1954</v>
      </c>
      <c r="R2835"/>
      <c r="S2835"/>
      <c r="T2835"/>
      <c r="U2835"/>
      <c r="V2835"/>
      <c r="W2835" t="s">
        <v>1958</v>
      </c>
      <c r="X2835" s="1">
        <v>2958451</v>
      </c>
    </row>
    <row r="2836" spans="1:24">
      <c r="A2836" t="s">
        <v>995</v>
      </c>
      <c r="B2836" t="s">
        <v>3891</v>
      </c>
      <c r="C2836" t="s">
        <v>3920</v>
      </c>
      <c r="D2836" t="s">
        <v>3027</v>
      </c>
      <c r="E2836" t="s">
        <v>1928</v>
      </c>
      <c r="F2836" t="s">
        <v>2785</v>
      </c>
      <c r="G2836" t="s">
        <v>1943</v>
      </c>
      <c r="H2836">
        <v>42750</v>
      </c>
      <c r="I2836" t="s">
        <v>3974</v>
      </c>
      <c r="J2836" s="1">
        <v>44182</v>
      </c>
      <c r="K2836" s="1">
        <v>44201</v>
      </c>
      <c r="L2836">
        <v>3017711210001</v>
      </c>
      <c r="M2836" t="s">
        <v>3867</v>
      </c>
      <c r="N2836" s="1">
        <v>44196</v>
      </c>
      <c r="O2836" t="str">
        <f t="shared" si="93"/>
        <v>정상2</v>
      </c>
      <c r="P2836" t="str">
        <f t="shared" si="92"/>
        <v>엠피피스토스</v>
      </c>
      <c r="Q2836" t="s">
        <v>1954</v>
      </c>
      <c r="R2836"/>
      <c r="S2836"/>
      <c r="T2836"/>
      <c r="U2836"/>
      <c r="V2836"/>
      <c r="W2836" t="s">
        <v>1958</v>
      </c>
      <c r="X2836" s="1">
        <v>51487</v>
      </c>
    </row>
    <row r="2837" spans="1:24">
      <c r="A2837" t="s">
        <v>3883</v>
      </c>
      <c r="B2837" t="s">
        <v>2854</v>
      </c>
      <c r="C2837" t="s">
        <v>3922</v>
      </c>
      <c r="D2837" t="s">
        <v>1002</v>
      </c>
      <c r="E2837" t="s">
        <v>2773</v>
      </c>
      <c r="F2837" t="s">
        <v>2785</v>
      </c>
      <c r="G2837" t="s">
        <v>1943</v>
      </c>
      <c r="H2837">
        <v>38000</v>
      </c>
      <c r="I2837" t="s">
        <v>3977</v>
      </c>
      <c r="J2837" s="1">
        <v>44182</v>
      </c>
      <c r="K2837" s="1">
        <v>44182</v>
      </c>
      <c r="L2837">
        <v>3017706710001</v>
      </c>
      <c r="M2837" t="s">
        <v>3983</v>
      </c>
      <c r="N2837" s="1">
        <v>44196</v>
      </c>
      <c r="O2837" t="str">
        <f t="shared" si="93"/>
        <v>정상</v>
      </c>
      <c r="P2837" t="str">
        <f t="shared" si="92"/>
        <v>엠피성공</v>
      </c>
      <c r="Q2837" t="s">
        <v>1954</v>
      </c>
      <c r="R2837"/>
      <c r="S2837"/>
      <c r="T2837"/>
      <c r="U2837"/>
      <c r="V2837"/>
      <c r="W2837" t="s">
        <v>1960</v>
      </c>
      <c r="X2837" s="1">
        <v>46008</v>
      </c>
    </row>
    <row r="2838" spans="1:24">
      <c r="A2838" t="s">
        <v>3880</v>
      </c>
      <c r="B2838" t="s">
        <v>3896</v>
      </c>
      <c r="C2838" t="s">
        <v>3917</v>
      </c>
      <c r="D2838" t="s">
        <v>2044</v>
      </c>
      <c r="E2838" t="s">
        <v>2765</v>
      </c>
      <c r="F2838" t="s">
        <v>2785</v>
      </c>
      <c r="G2838" t="s">
        <v>1943</v>
      </c>
      <c r="H2838">
        <v>141150</v>
      </c>
      <c r="I2838" t="s">
        <v>3970</v>
      </c>
      <c r="J2838" s="1">
        <v>44182</v>
      </c>
      <c r="K2838" s="1">
        <v>44182</v>
      </c>
      <c r="L2838">
        <v>5923494200021</v>
      </c>
      <c r="M2838" t="s">
        <v>3983</v>
      </c>
      <c r="N2838" s="1">
        <v>44196</v>
      </c>
      <c r="O2838" t="str">
        <f t="shared" si="93"/>
        <v>정상</v>
      </c>
      <c r="P2838" t="str">
        <f t="shared" si="92"/>
        <v>엠피상동</v>
      </c>
      <c r="Q2838" t="s">
        <v>1954</v>
      </c>
      <c r="R2838"/>
      <c r="S2838"/>
      <c r="T2838"/>
      <c r="U2838"/>
      <c r="V2838"/>
      <c r="W2838" t="s">
        <v>1958</v>
      </c>
      <c r="X2838" s="1">
        <v>72671</v>
      </c>
    </row>
    <row r="2839" spans="1:24">
      <c r="A2839" t="s">
        <v>1870</v>
      </c>
      <c r="B2839" t="s">
        <v>2686</v>
      </c>
      <c r="C2839" t="s">
        <v>2353</v>
      </c>
      <c r="D2839" t="s">
        <v>2975</v>
      </c>
      <c r="E2839" t="s">
        <v>3943</v>
      </c>
      <c r="F2839" t="s">
        <v>2785</v>
      </c>
      <c r="G2839" t="s">
        <v>1943</v>
      </c>
      <c r="H2839">
        <v>36100</v>
      </c>
      <c r="I2839" t="s">
        <v>3970</v>
      </c>
      <c r="J2839" s="1">
        <v>44182</v>
      </c>
      <c r="K2839" s="1">
        <v>44182</v>
      </c>
      <c r="L2839">
        <v>1963805200010</v>
      </c>
      <c r="M2839" t="s">
        <v>3983</v>
      </c>
      <c r="N2839" s="1">
        <v>44196</v>
      </c>
      <c r="O2839" t="str">
        <f t="shared" si="93"/>
        <v>정상</v>
      </c>
      <c r="P2839" t="str">
        <f t="shared" si="92"/>
        <v>엠피상동</v>
      </c>
      <c r="Q2839" t="s">
        <v>1955</v>
      </c>
      <c r="R2839"/>
      <c r="S2839"/>
      <c r="T2839"/>
      <c r="U2839"/>
      <c r="V2839"/>
      <c r="W2839" t="s">
        <v>1958</v>
      </c>
      <c r="X2839" s="1">
        <v>2958451</v>
      </c>
    </row>
    <row r="2840" spans="1:24">
      <c r="A2840" t="s">
        <v>3880</v>
      </c>
      <c r="B2840" t="s">
        <v>3896</v>
      </c>
      <c r="C2840" t="s">
        <v>3917</v>
      </c>
      <c r="D2840" t="s">
        <v>2044</v>
      </c>
      <c r="E2840" t="s">
        <v>1917</v>
      </c>
      <c r="F2840" t="s">
        <v>2785</v>
      </c>
      <c r="G2840" t="s">
        <v>1943</v>
      </c>
      <c r="H2840">
        <v>115881</v>
      </c>
      <c r="I2840" t="s">
        <v>3970</v>
      </c>
      <c r="J2840" s="1">
        <v>44182</v>
      </c>
      <c r="K2840" s="1">
        <v>44182</v>
      </c>
      <c r="L2840">
        <v>5923494200020</v>
      </c>
      <c r="M2840" t="s">
        <v>3867</v>
      </c>
      <c r="N2840" s="1">
        <v>44196</v>
      </c>
      <c r="O2840" t="str">
        <f t="shared" si="93"/>
        <v>정상</v>
      </c>
      <c r="P2840" t="str">
        <f t="shared" si="92"/>
        <v>엠피상동</v>
      </c>
      <c r="Q2840" t="s">
        <v>1952</v>
      </c>
      <c r="R2840"/>
      <c r="S2840"/>
      <c r="T2840"/>
      <c r="U2840"/>
      <c r="V2840"/>
      <c r="W2840" t="s">
        <v>1958</v>
      </c>
      <c r="X2840" s="1">
        <v>72671</v>
      </c>
    </row>
    <row r="2841" spans="1:24">
      <c r="A2841" t="s">
        <v>3884</v>
      </c>
      <c r="B2841" t="s">
        <v>3896</v>
      </c>
      <c r="C2841" t="s">
        <v>3917</v>
      </c>
      <c r="D2841" t="s">
        <v>1006</v>
      </c>
      <c r="E2841" t="s">
        <v>2261</v>
      </c>
      <c r="F2841" t="s">
        <v>2785</v>
      </c>
      <c r="G2841" t="s">
        <v>1940</v>
      </c>
      <c r="H2841">
        <v>27500</v>
      </c>
      <c r="I2841" t="s">
        <v>3969</v>
      </c>
      <c r="J2841" s="1">
        <v>44182</v>
      </c>
      <c r="K2841" s="1">
        <v>44182</v>
      </c>
      <c r="L2841">
        <v>2582949100008</v>
      </c>
      <c r="M2841" t="s">
        <v>3983</v>
      </c>
      <c r="N2841" s="1">
        <v>44196</v>
      </c>
      <c r="O2841" t="str">
        <f t="shared" si="93"/>
        <v>정상</v>
      </c>
      <c r="P2841" t="str">
        <f t="shared" si="92"/>
        <v>엠피상동</v>
      </c>
      <c r="Q2841" t="s">
        <v>1954</v>
      </c>
      <c r="R2841"/>
      <c r="S2841"/>
      <c r="T2841"/>
      <c r="U2841"/>
      <c r="V2841"/>
      <c r="W2841" t="s">
        <v>1958</v>
      </c>
      <c r="X2841" s="1">
        <v>2958451</v>
      </c>
    </row>
    <row r="2842" spans="1:24">
      <c r="A2842" t="s">
        <v>3876</v>
      </c>
      <c r="B2842" t="s">
        <v>2861</v>
      </c>
      <c r="C2842" t="s">
        <v>3921</v>
      </c>
      <c r="D2842" t="s">
        <v>3005</v>
      </c>
      <c r="E2842" t="s">
        <v>2752</v>
      </c>
      <c r="F2842" t="s">
        <v>2785</v>
      </c>
      <c r="G2842" t="s">
        <v>1943</v>
      </c>
      <c r="H2842">
        <v>84100</v>
      </c>
      <c r="I2842" t="s">
        <v>3968</v>
      </c>
      <c r="J2842" s="1">
        <v>44182</v>
      </c>
      <c r="K2842" s="1">
        <v>44182</v>
      </c>
      <c r="L2842">
        <v>12516813</v>
      </c>
      <c r="M2842" t="s">
        <v>3983</v>
      </c>
      <c r="N2842" s="1">
        <v>44196</v>
      </c>
      <c r="O2842" t="str">
        <f t="shared" si="93"/>
        <v>정상</v>
      </c>
      <c r="P2842" t="str">
        <f t="shared" si="92"/>
        <v>엠피의정부</v>
      </c>
      <c r="Q2842" t="s">
        <v>1954</v>
      </c>
      <c r="R2842"/>
      <c r="S2842"/>
      <c r="T2842"/>
      <c r="U2842"/>
      <c r="V2842"/>
      <c r="W2842" t="s">
        <v>1958</v>
      </c>
      <c r="X2842"/>
    </row>
    <row r="2843" spans="1:24">
      <c r="A2843" t="s">
        <v>3871</v>
      </c>
      <c r="B2843" t="s">
        <v>3891</v>
      </c>
      <c r="C2843" t="s">
        <v>3920</v>
      </c>
      <c r="D2843" t="s">
        <v>3027</v>
      </c>
      <c r="E2843" t="s">
        <v>3950</v>
      </c>
      <c r="F2843" t="s">
        <v>2785</v>
      </c>
      <c r="G2843" t="s">
        <v>1943</v>
      </c>
      <c r="H2843">
        <v>43750</v>
      </c>
      <c r="I2843" t="s">
        <v>3968</v>
      </c>
      <c r="J2843" s="1">
        <v>44181</v>
      </c>
      <c r="K2843" s="1">
        <v>44181</v>
      </c>
      <c r="L2843">
        <v>61989860001</v>
      </c>
      <c r="M2843" t="s">
        <v>3983</v>
      </c>
      <c r="N2843" s="1">
        <v>44196</v>
      </c>
      <c r="O2843" t="str">
        <f t="shared" si="93"/>
        <v>정상</v>
      </c>
      <c r="P2843" t="str">
        <f t="shared" si="92"/>
        <v>엠피피스토스</v>
      </c>
      <c r="Q2843" t="s">
        <v>1952</v>
      </c>
      <c r="R2843"/>
      <c r="S2843"/>
      <c r="T2843"/>
      <c r="U2843"/>
      <c r="V2843"/>
      <c r="W2843" t="s">
        <v>1958</v>
      </c>
      <c r="X2843" s="1">
        <v>51486</v>
      </c>
    </row>
    <row r="2844" spans="1:24">
      <c r="A2844" t="s">
        <v>3871</v>
      </c>
      <c r="B2844" t="s">
        <v>3891</v>
      </c>
      <c r="C2844" t="s">
        <v>3919</v>
      </c>
      <c r="D2844" t="s">
        <v>2385</v>
      </c>
      <c r="E2844" t="s">
        <v>2275</v>
      </c>
      <c r="F2844" t="s">
        <v>2785</v>
      </c>
      <c r="G2844" t="s">
        <v>1943</v>
      </c>
      <c r="H2844">
        <v>37000</v>
      </c>
      <c r="I2844" t="s">
        <v>3972</v>
      </c>
      <c r="J2844" s="1">
        <v>44181</v>
      </c>
      <c r="K2844" s="1">
        <v>44181</v>
      </c>
      <c r="L2844">
        <v>3017684370001</v>
      </c>
      <c r="M2844" t="s">
        <v>3985</v>
      </c>
      <c r="N2844" s="1">
        <v>44196</v>
      </c>
      <c r="O2844" t="str">
        <f t="shared" si="93"/>
        <v>정상</v>
      </c>
      <c r="P2844" t="str">
        <f t="shared" si="92"/>
        <v>엠피피스토스</v>
      </c>
      <c r="Q2844" t="s">
        <v>1954</v>
      </c>
      <c r="R2844"/>
      <c r="S2844"/>
      <c r="T2844"/>
      <c r="U2844"/>
      <c r="V2844"/>
      <c r="W2844" t="s">
        <v>1958</v>
      </c>
      <c r="X2844" s="1">
        <v>51486</v>
      </c>
    </row>
    <row r="2845" spans="1:24">
      <c r="A2845" t="s">
        <v>3871</v>
      </c>
      <c r="B2845" t="s">
        <v>3894</v>
      </c>
      <c r="C2845" t="s">
        <v>3920</v>
      </c>
      <c r="D2845" t="s">
        <v>3027</v>
      </c>
      <c r="E2845" t="s">
        <v>3945</v>
      </c>
      <c r="F2845" t="s">
        <v>2785</v>
      </c>
      <c r="G2845" t="s">
        <v>1943</v>
      </c>
      <c r="H2845">
        <v>40200</v>
      </c>
      <c r="I2845" t="s">
        <v>3968</v>
      </c>
      <c r="J2845" s="1">
        <v>44181</v>
      </c>
      <c r="K2845" s="1">
        <v>44181</v>
      </c>
      <c r="L2845">
        <v>76513160001</v>
      </c>
      <c r="M2845" t="s">
        <v>3867</v>
      </c>
      <c r="N2845" s="1">
        <v>44196</v>
      </c>
      <c r="O2845" t="str">
        <f t="shared" si="93"/>
        <v>정상</v>
      </c>
      <c r="P2845" t="str">
        <f t="shared" si="92"/>
        <v>엠피피스토스</v>
      </c>
      <c r="Q2845" t="s">
        <v>1954</v>
      </c>
      <c r="R2845"/>
      <c r="S2845"/>
      <c r="T2845"/>
      <c r="U2845"/>
      <c r="V2845"/>
      <c r="W2845" t="s">
        <v>1958</v>
      </c>
      <c r="X2845" s="1">
        <v>51486</v>
      </c>
    </row>
    <row r="2846" spans="1:24">
      <c r="A2846" t="s">
        <v>3871</v>
      </c>
      <c r="B2846" t="s">
        <v>3891</v>
      </c>
      <c r="C2846" t="s">
        <v>3920</v>
      </c>
      <c r="D2846" t="s">
        <v>2128</v>
      </c>
      <c r="E2846" t="s">
        <v>3951</v>
      </c>
      <c r="F2846" t="s">
        <v>2785</v>
      </c>
      <c r="G2846" t="s">
        <v>1943</v>
      </c>
      <c r="H2846">
        <v>47500</v>
      </c>
      <c r="I2846" t="s">
        <v>3978</v>
      </c>
      <c r="J2846" s="1">
        <v>44181</v>
      </c>
      <c r="K2846" s="1">
        <v>44196</v>
      </c>
      <c r="L2846">
        <v>34260880005</v>
      </c>
      <c r="M2846" t="s">
        <v>3982</v>
      </c>
      <c r="N2846" s="1">
        <v>44196</v>
      </c>
      <c r="O2846" t="str">
        <f t="shared" si="93"/>
        <v>반송</v>
      </c>
      <c r="P2846" t="str">
        <f t="shared" si="92"/>
        <v>엠피피스토스</v>
      </c>
      <c r="Q2846" t="s">
        <v>1954</v>
      </c>
      <c r="R2846"/>
      <c r="S2846"/>
      <c r="T2846"/>
      <c r="U2846"/>
      <c r="V2846"/>
      <c r="W2846" t="s">
        <v>2301</v>
      </c>
      <c r="X2846" s="1">
        <v>47833</v>
      </c>
    </row>
    <row r="2847" spans="1:24">
      <c r="A2847" t="s">
        <v>1870</v>
      </c>
      <c r="B2847" t="s">
        <v>3896</v>
      </c>
      <c r="C2847" t="s">
        <v>3917</v>
      </c>
      <c r="D2847" t="s">
        <v>2127</v>
      </c>
      <c r="E2847" t="s">
        <v>1935</v>
      </c>
      <c r="F2847" t="s">
        <v>2785</v>
      </c>
      <c r="G2847" t="s">
        <v>2795</v>
      </c>
      <c r="H2847">
        <v>1010000</v>
      </c>
      <c r="I2847" t="s">
        <v>3970</v>
      </c>
      <c r="J2847" s="1">
        <v>44180</v>
      </c>
      <c r="K2847" s="1">
        <v>44180</v>
      </c>
      <c r="L2847">
        <v>220120184740</v>
      </c>
      <c r="M2847" t="s">
        <v>3985</v>
      </c>
      <c r="N2847" s="1">
        <v>44196</v>
      </c>
      <c r="O2847" t="str">
        <f t="shared" si="93"/>
        <v>정상</v>
      </c>
      <c r="P2847" t="str">
        <f t="shared" si="92"/>
        <v>엠피상동</v>
      </c>
      <c r="Q2847" t="s">
        <v>3988</v>
      </c>
      <c r="R2847"/>
      <c r="S2847"/>
      <c r="T2847"/>
      <c r="U2847"/>
      <c r="V2847"/>
      <c r="W2847" t="s">
        <v>1958</v>
      </c>
      <c r="X2847" s="1">
        <v>2958465</v>
      </c>
    </row>
    <row r="2848" spans="1:24">
      <c r="A2848" t="s">
        <v>1870</v>
      </c>
      <c r="B2848" t="s">
        <v>3904</v>
      </c>
      <c r="C2848" t="s">
        <v>3917</v>
      </c>
      <c r="D2848" t="s">
        <v>3081</v>
      </c>
      <c r="E2848" t="s">
        <v>3952</v>
      </c>
      <c r="F2848" t="s">
        <v>2785</v>
      </c>
      <c r="G2848" t="s">
        <v>1943</v>
      </c>
      <c r="H2848">
        <v>51965</v>
      </c>
      <c r="I2848" t="s">
        <v>3969</v>
      </c>
      <c r="J2848" s="1">
        <v>44180</v>
      </c>
      <c r="K2848" s="1">
        <v>44180</v>
      </c>
      <c r="L2848">
        <v>220120157405</v>
      </c>
      <c r="M2848" t="s">
        <v>3985</v>
      </c>
      <c r="N2848" s="1">
        <v>44196</v>
      </c>
      <c r="O2848" t="str">
        <f t="shared" si="93"/>
        <v>정상</v>
      </c>
      <c r="P2848" t="str">
        <f t="shared" si="92"/>
        <v>엠피상동</v>
      </c>
      <c r="Q2848" t="s">
        <v>1954</v>
      </c>
      <c r="R2848"/>
      <c r="S2848"/>
      <c r="T2848"/>
      <c r="U2848"/>
      <c r="V2848"/>
      <c r="W2848" t="s">
        <v>1958</v>
      </c>
      <c r="X2848" s="1">
        <v>51485</v>
      </c>
    </row>
    <row r="2849" spans="1:24">
      <c r="A2849" t="s">
        <v>995</v>
      </c>
      <c r="B2849" t="s">
        <v>3901</v>
      </c>
      <c r="C2849" t="s">
        <v>3920</v>
      </c>
      <c r="D2849" t="s">
        <v>3027</v>
      </c>
      <c r="E2849" t="s">
        <v>3937</v>
      </c>
      <c r="F2849" t="s">
        <v>2785</v>
      </c>
      <c r="G2849" t="s">
        <v>1943</v>
      </c>
      <c r="H2849">
        <v>40800</v>
      </c>
      <c r="I2849" t="s">
        <v>3969</v>
      </c>
      <c r="J2849" s="1">
        <v>44180</v>
      </c>
      <c r="K2849" s="1">
        <v>44180</v>
      </c>
      <c r="L2849">
        <v>76212940001</v>
      </c>
      <c r="M2849" t="s">
        <v>3983</v>
      </c>
      <c r="N2849" s="1">
        <v>44196</v>
      </c>
      <c r="O2849" t="str">
        <f t="shared" si="93"/>
        <v>정상</v>
      </c>
      <c r="P2849" t="str">
        <f t="shared" si="92"/>
        <v>엠피피스토스</v>
      </c>
      <c r="Q2849" t="s">
        <v>1954</v>
      </c>
      <c r="R2849"/>
      <c r="S2849"/>
      <c r="T2849"/>
      <c r="U2849"/>
      <c r="V2849"/>
      <c r="W2849" t="s">
        <v>1958</v>
      </c>
      <c r="X2849" s="1">
        <v>51485</v>
      </c>
    </row>
    <row r="2850" spans="1:24">
      <c r="A2850" t="s">
        <v>3871</v>
      </c>
      <c r="B2850" t="s">
        <v>3894</v>
      </c>
      <c r="C2850" t="s">
        <v>3920</v>
      </c>
      <c r="D2850" t="s">
        <v>3931</v>
      </c>
      <c r="E2850" t="s">
        <v>1928</v>
      </c>
      <c r="F2850" t="s">
        <v>2785</v>
      </c>
      <c r="G2850" t="s">
        <v>1943</v>
      </c>
      <c r="H2850">
        <v>38950</v>
      </c>
      <c r="I2850" t="s">
        <v>3970</v>
      </c>
      <c r="J2850" s="1">
        <v>44180</v>
      </c>
      <c r="K2850" s="1">
        <v>44180</v>
      </c>
      <c r="L2850">
        <v>3017667290001</v>
      </c>
      <c r="M2850" t="s">
        <v>3985</v>
      </c>
      <c r="N2850" s="1">
        <v>44196</v>
      </c>
      <c r="O2850" t="str">
        <f t="shared" si="93"/>
        <v>정상</v>
      </c>
      <c r="P2850" t="str">
        <f t="shared" si="92"/>
        <v>엠피피스토스</v>
      </c>
      <c r="Q2850" t="s">
        <v>1954</v>
      </c>
      <c r="R2850"/>
      <c r="S2850"/>
      <c r="T2850"/>
      <c r="U2850"/>
      <c r="V2850"/>
      <c r="W2850" t="s">
        <v>1958</v>
      </c>
      <c r="X2850" s="1">
        <v>51485</v>
      </c>
    </row>
    <row r="2851" spans="1:24">
      <c r="A2851" t="s">
        <v>3875</v>
      </c>
      <c r="B2851" t="s">
        <v>3896</v>
      </c>
      <c r="C2851" t="s">
        <v>3917</v>
      </c>
      <c r="D2851" t="s">
        <v>2106</v>
      </c>
      <c r="E2851" t="s">
        <v>2261</v>
      </c>
      <c r="F2851" t="s">
        <v>2785</v>
      </c>
      <c r="G2851" t="s">
        <v>1941</v>
      </c>
      <c r="H2851">
        <v>200000</v>
      </c>
      <c r="I2851" t="s">
        <v>3969</v>
      </c>
      <c r="J2851" s="1">
        <v>44180</v>
      </c>
      <c r="K2851" s="1">
        <v>44180</v>
      </c>
      <c r="L2851">
        <v>8813080200009</v>
      </c>
      <c r="M2851" t="s">
        <v>3984</v>
      </c>
      <c r="N2851" s="1">
        <v>44196</v>
      </c>
      <c r="O2851" t="str">
        <f t="shared" ref="O2851:O2882" si="94" xml:space="preserve"> IF(K2851&gt;N2851,W2851,I2851)</f>
        <v>정상</v>
      </c>
      <c r="P2851" t="str">
        <f t="shared" si="92"/>
        <v>엠피상동</v>
      </c>
      <c r="Q2851" t="s">
        <v>1954</v>
      </c>
      <c r="R2851"/>
      <c r="S2851"/>
      <c r="T2851"/>
      <c r="U2851"/>
      <c r="V2851"/>
      <c r="W2851" t="s">
        <v>1958</v>
      </c>
      <c r="X2851" s="1">
        <v>2958449</v>
      </c>
    </row>
    <row r="2852" spans="1:24">
      <c r="A2852" t="s">
        <v>3875</v>
      </c>
      <c r="B2852" t="s">
        <v>3896</v>
      </c>
      <c r="C2852" t="s">
        <v>3917</v>
      </c>
      <c r="D2852" t="s">
        <v>2975</v>
      </c>
      <c r="E2852" t="s">
        <v>3953</v>
      </c>
      <c r="F2852" t="s">
        <v>2785</v>
      </c>
      <c r="G2852" t="s">
        <v>2791</v>
      </c>
      <c r="H2852">
        <v>167206</v>
      </c>
      <c r="I2852" t="s">
        <v>3970</v>
      </c>
      <c r="J2852" s="1">
        <v>44180</v>
      </c>
      <c r="K2852" s="1">
        <v>44180</v>
      </c>
      <c r="L2852">
        <v>8241435200017</v>
      </c>
      <c r="M2852" t="s">
        <v>3867</v>
      </c>
      <c r="N2852" s="1">
        <v>44196</v>
      </c>
      <c r="O2852" t="str">
        <f t="shared" si="94"/>
        <v>정상</v>
      </c>
      <c r="P2852" t="str">
        <f t="shared" si="92"/>
        <v>엠피상동</v>
      </c>
      <c r="Q2852" t="s">
        <v>3989</v>
      </c>
      <c r="R2852"/>
      <c r="S2852"/>
      <c r="T2852"/>
      <c r="U2852"/>
      <c r="V2852"/>
      <c r="W2852" t="s">
        <v>1958</v>
      </c>
      <c r="X2852" s="1">
        <v>70843</v>
      </c>
    </row>
    <row r="2853" spans="1:24">
      <c r="A2853" t="s">
        <v>983</v>
      </c>
      <c r="B2853" t="s">
        <v>3895</v>
      </c>
      <c r="C2853" t="s">
        <v>3918</v>
      </c>
      <c r="D2853" t="s">
        <v>2037</v>
      </c>
      <c r="E2853" t="s">
        <v>1928</v>
      </c>
      <c r="F2853" t="s">
        <v>2785</v>
      </c>
      <c r="G2853" t="s">
        <v>3962</v>
      </c>
      <c r="H2853">
        <v>155000</v>
      </c>
      <c r="I2853" t="s">
        <v>3970</v>
      </c>
      <c r="J2853" s="1">
        <v>44179</v>
      </c>
      <c r="K2853" s="1">
        <v>44179</v>
      </c>
      <c r="L2853">
        <v>3017648990001</v>
      </c>
      <c r="M2853" t="s">
        <v>3867</v>
      </c>
      <c r="N2853" s="1">
        <v>44196</v>
      </c>
      <c r="O2853" t="str">
        <f t="shared" si="94"/>
        <v>정상</v>
      </c>
      <c r="P2853" t="s">
        <v>6821</v>
      </c>
      <c r="Q2853" t="s">
        <v>1955</v>
      </c>
      <c r="R2853"/>
      <c r="S2853"/>
      <c r="T2853"/>
      <c r="U2853"/>
      <c r="V2853"/>
      <c r="W2853" t="s">
        <v>1958</v>
      </c>
      <c r="X2853" s="1">
        <v>2958448</v>
      </c>
    </row>
    <row r="2854" spans="1:24">
      <c r="A2854" t="s">
        <v>3874</v>
      </c>
      <c r="B2854" t="s">
        <v>3895</v>
      </c>
      <c r="C2854" t="s">
        <v>3918</v>
      </c>
      <c r="D2854" t="s">
        <v>2037</v>
      </c>
      <c r="E2854" t="s">
        <v>1928</v>
      </c>
      <c r="F2854" t="s">
        <v>2785</v>
      </c>
      <c r="G2854" t="s">
        <v>3963</v>
      </c>
      <c r="H2854">
        <v>125000</v>
      </c>
      <c r="I2854" t="s">
        <v>3968</v>
      </c>
      <c r="J2854" s="1">
        <v>44179</v>
      </c>
      <c r="K2854" s="1">
        <v>44179</v>
      </c>
      <c r="L2854">
        <v>3017649010001</v>
      </c>
      <c r="M2854" t="s">
        <v>3867</v>
      </c>
      <c r="N2854" s="1">
        <v>44196</v>
      </c>
      <c r="O2854" t="str">
        <f t="shared" si="94"/>
        <v>정상</v>
      </c>
      <c r="P2854" t="s">
        <v>6821</v>
      </c>
      <c r="Q2854" t="s">
        <v>1954</v>
      </c>
      <c r="R2854"/>
      <c r="S2854"/>
      <c r="T2854"/>
      <c r="U2854"/>
      <c r="V2854"/>
      <c r="W2854" t="s">
        <v>1958</v>
      </c>
      <c r="X2854" s="1">
        <v>2958448</v>
      </c>
    </row>
    <row r="2855" spans="1:24">
      <c r="A2855" t="s">
        <v>3878</v>
      </c>
      <c r="B2855" t="s">
        <v>2868</v>
      </c>
      <c r="C2855" t="s">
        <v>3923</v>
      </c>
      <c r="D2855" t="s">
        <v>3014</v>
      </c>
      <c r="E2855" t="s">
        <v>1917</v>
      </c>
      <c r="F2855" t="s">
        <v>2785</v>
      </c>
      <c r="G2855" t="s">
        <v>2791</v>
      </c>
      <c r="H2855">
        <v>53167</v>
      </c>
      <c r="I2855" t="s">
        <v>3968</v>
      </c>
      <c r="J2855" s="1">
        <v>44179</v>
      </c>
      <c r="K2855" s="1">
        <v>44179</v>
      </c>
      <c r="L2855">
        <v>9391883200032</v>
      </c>
      <c r="M2855" t="s">
        <v>3867</v>
      </c>
      <c r="N2855" s="1">
        <v>44196</v>
      </c>
      <c r="O2855" t="str">
        <f t="shared" si="94"/>
        <v>정상</v>
      </c>
      <c r="P2855" t="str">
        <f t="shared" si="92"/>
        <v>엠피아이리치</v>
      </c>
      <c r="Q2855" t="s">
        <v>1954</v>
      </c>
      <c r="R2855"/>
      <c r="S2855"/>
      <c r="T2855"/>
      <c r="U2855"/>
      <c r="V2855"/>
      <c r="W2855" t="s">
        <v>1958</v>
      </c>
      <c r="X2855" s="1">
        <v>53675</v>
      </c>
    </row>
    <row r="2856" spans="1:24">
      <c r="A2856" t="s">
        <v>3875</v>
      </c>
      <c r="B2856" t="s">
        <v>3896</v>
      </c>
      <c r="C2856" t="s">
        <v>3917</v>
      </c>
      <c r="D2856" t="s">
        <v>3025</v>
      </c>
      <c r="E2856" t="s">
        <v>1917</v>
      </c>
      <c r="F2856" t="s">
        <v>2785</v>
      </c>
      <c r="G2856" t="s">
        <v>2795</v>
      </c>
      <c r="H2856">
        <v>1000000</v>
      </c>
      <c r="I2856" t="s">
        <v>3969</v>
      </c>
      <c r="J2856" s="1">
        <v>44179</v>
      </c>
      <c r="K2856" s="1">
        <v>44179</v>
      </c>
      <c r="L2856">
        <v>3773775000014</v>
      </c>
      <c r="M2856" t="s">
        <v>3867</v>
      </c>
      <c r="N2856" s="1">
        <v>44196</v>
      </c>
      <c r="O2856" t="str">
        <f t="shared" si="94"/>
        <v>정상</v>
      </c>
      <c r="P2856" t="str">
        <f t="shared" si="92"/>
        <v>엠피상동</v>
      </c>
      <c r="Q2856" t="s">
        <v>1952</v>
      </c>
      <c r="R2856"/>
      <c r="S2856"/>
      <c r="T2856"/>
      <c r="U2856"/>
      <c r="V2856"/>
      <c r="W2856" t="s">
        <v>1958</v>
      </c>
      <c r="X2856" s="1">
        <v>2958448</v>
      </c>
    </row>
    <row r="2857" spans="1:24">
      <c r="A2857" t="s">
        <v>3878</v>
      </c>
      <c r="B2857" t="s">
        <v>3908</v>
      </c>
      <c r="C2857" t="s">
        <v>3923</v>
      </c>
      <c r="D2857" t="s">
        <v>3014</v>
      </c>
      <c r="E2857" t="s">
        <v>1917</v>
      </c>
      <c r="F2857" t="s">
        <v>2785</v>
      </c>
      <c r="G2857" t="s">
        <v>1940</v>
      </c>
      <c r="H2857">
        <v>52960</v>
      </c>
      <c r="I2857" t="s">
        <v>3978</v>
      </c>
      <c r="J2857" s="1">
        <v>44179</v>
      </c>
      <c r="K2857" s="1">
        <v>44183</v>
      </c>
      <c r="L2857">
        <v>9391883200027</v>
      </c>
      <c r="M2857" t="s">
        <v>3867</v>
      </c>
      <c r="N2857" s="1">
        <v>44196</v>
      </c>
      <c r="O2857" t="str">
        <f t="shared" si="94"/>
        <v>반송</v>
      </c>
      <c r="P2857" t="str">
        <f t="shared" si="92"/>
        <v>엠피아이리치</v>
      </c>
      <c r="Q2857" t="s">
        <v>1954</v>
      </c>
      <c r="R2857"/>
      <c r="S2857"/>
      <c r="T2857"/>
      <c r="U2857"/>
      <c r="V2857"/>
      <c r="W2857" t="s">
        <v>1958</v>
      </c>
      <c r="X2857" s="1">
        <v>54040</v>
      </c>
    </row>
    <row r="2858" spans="1:24">
      <c r="A2858" t="s">
        <v>3881</v>
      </c>
      <c r="B2858" t="s">
        <v>3900</v>
      </c>
      <c r="C2858" t="s">
        <v>3915</v>
      </c>
      <c r="D2858" t="s">
        <v>3932</v>
      </c>
      <c r="E2858" t="s">
        <v>3950</v>
      </c>
      <c r="F2858" t="s">
        <v>2785</v>
      </c>
      <c r="G2858" t="s">
        <v>1943</v>
      </c>
      <c r="H2858">
        <v>48800</v>
      </c>
      <c r="I2858" t="s">
        <v>3969</v>
      </c>
      <c r="J2858" s="1">
        <v>44176</v>
      </c>
      <c r="K2858" s="1">
        <v>44176</v>
      </c>
      <c r="L2858">
        <v>3017629540001</v>
      </c>
      <c r="M2858" t="s">
        <v>3867</v>
      </c>
      <c r="N2858" s="1">
        <v>44196</v>
      </c>
      <c r="O2858" t="str">
        <f t="shared" si="94"/>
        <v>정상</v>
      </c>
      <c r="P2858" t="s">
        <v>6823</v>
      </c>
      <c r="Q2858" t="s">
        <v>1954</v>
      </c>
      <c r="R2858"/>
      <c r="S2858"/>
      <c r="T2858"/>
      <c r="U2858"/>
      <c r="V2858"/>
      <c r="W2858" t="s">
        <v>1958</v>
      </c>
      <c r="X2858" s="1">
        <v>47828</v>
      </c>
    </row>
    <row r="2859" spans="1:24">
      <c r="A2859" t="s">
        <v>3875</v>
      </c>
      <c r="B2859" t="s">
        <v>3896</v>
      </c>
      <c r="C2859" t="s">
        <v>3917</v>
      </c>
      <c r="D2859" t="s">
        <v>2114</v>
      </c>
      <c r="E2859" t="s">
        <v>2277</v>
      </c>
      <c r="F2859" t="s">
        <v>2785</v>
      </c>
      <c r="G2859" t="s">
        <v>2791</v>
      </c>
      <c r="H2859">
        <v>106664</v>
      </c>
      <c r="I2859" t="s">
        <v>3979</v>
      </c>
      <c r="J2859" s="1">
        <v>44176</v>
      </c>
      <c r="K2859" s="1">
        <v>44180</v>
      </c>
      <c r="L2859">
        <v>220120163984</v>
      </c>
      <c r="M2859" t="s">
        <v>3985</v>
      </c>
      <c r="N2859" s="1">
        <v>44196</v>
      </c>
      <c r="O2859" t="str">
        <f t="shared" si="94"/>
        <v>철회</v>
      </c>
      <c r="P2859" t="str">
        <f t="shared" si="92"/>
        <v>엠피상동</v>
      </c>
      <c r="Q2859" t="s">
        <v>1952</v>
      </c>
      <c r="R2859"/>
      <c r="S2859"/>
      <c r="T2859"/>
      <c r="U2859"/>
      <c r="V2859"/>
      <c r="W2859" t="s">
        <v>1958</v>
      </c>
      <c r="X2859" s="1">
        <v>62073</v>
      </c>
    </row>
    <row r="2860" spans="1:24">
      <c r="A2860" t="s">
        <v>2316</v>
      </c>
      <c r="B2860" t="s">
        <v>3909</v>
      </c>
      <c r="C2860" t="s">
        <v>3914</v>
      </c>
      <c r="D2860" t="s">
        <v>2101</v>
      </c>
      <c r="E2860" t="s">
        <v>2277</v>
      </c>
      <c r="F2860" t="s">
        <v>2785</v>
      </c>
      <c r="G2860" t="s">
        <v>1943</v>
      </c>
      <c r="H2860">
        <v>68750</v>
      </c>
      <c r="I2860" t="s">
        <v>3968</v>
      </c>
      <c r="J2860" s="1">
        <v>44176</v>
      </c>
      <c r="K2860" s="1">
        <v>44176</v>
      </c>
      <c r="L2860">
        <v>220120171781</v>
      </c>
      <c r="M2860" t="s">
        <v>3983</v>
      </c>
      <c r="N2860" s="1">
        <v>44196</v>
      </c>
      <c r="O2860" t="str">
        <f t="shared" si="94"/>
        <v>정상</v>
      </c>
      <c r="P2860" t="str">
        <f t="shared" si="92"/>
        <v>엠피조은</v>
      </c>
      <c r="Q2860" t="s">
        <v>1954</v>
      </c>
      <c r="R2860"/>
      <c r="S2860"/>
      <c r="T2860"/>
      <c r="U2860"/>
      <c r="V2860"/>
      <c r="W2860" t="s">
        <v>1960</v>
      </c>
      <c r="X2860" s="1">
        <v>55498</v>
      </c>
    </row>
    <row r="2861" spans="1:24">
      <c r="A2861" t="s">
        <v>3875</v>
      </c>
      <c r="B2861" t="s">
        <v>3896</v>
      </c>
      <c r="C2861" t="s">
        <v>3917</v>
      </c>
      <c r="D2861" t="s">
        <v>2027</v>
      </c>
      <c r="E2861" t="s">
        <v>1935</v>
      </c>
      <c r="F2861" t="s">
        <v>2785</v>
      </c>
      <c r="G2861" t="s">
        <v>1943</v>
      </c>
      <c r="H2861">
        <v>54530</v>
      </c>
      <c r="I2861" t="s">
        <v>3969</v>
      </c>
      <c r="J2861" s="1">
        <v>44176</v>
      </c>
      <c r="K2861" s="1">
        <v>44176</v>
      </c>
      <c r="L2861">
        <v>220120163992</v>
      </c>
      <c r="M2861" t="s">
        <v>3867</v>
      </c>
      <c r="N2861" s="1">
        <v>44196</v>
      </c>
      <c r="O2861" t="str">
        <f t="shared" si="94"/>
        <v>정상</v>
      </c>
      <c r="P2861" t="str">
        <f t="shared" si="92"/>
        <v>엠피상동</v>
      </c>
      <c r="Q2861" t="s">
        <v>1954</v>
      </c>
      <c r="R2861"/>
      <c r="S2861"/>
      <c r="T2861"/>
      <c r="U2861"/>
      <c r="V2861"/>
      <c r="W2861" t="s">
        <v>1958</v>
      </c>
      <c r="X2861" s="1">
        <v>51481</v>
      </c>
    </row>
    <row r="2862" spans="1:24">
      <c r="A2862" t="s">
        <v>3880</v>
      </c>
      <c r="B2862" t="s">
        <v>3903</v>
      </c>
      <c r="C2862" t="s">
        <v>3917</v>
      </c>
      <c r="D2862" t="s">
        <v>1001</v>
      </c>
      <c r="E2862" t="s">
        <v>1923</v>
      </c>
      <c r="F2862" t="s">
        <v>2785</v>
      </c>
      <c r="G2862" t="s">
        <v>1944</v>
      </c>
      <c r="H2862">
        <v>18802</v>
      </c>
      <c r="I2862" t="s">
        <v>3969</v>
      </c>
      <c r="J2862" s="1">
        <v>44176</v>
      </c>
      <c r="K2862" s="1">
        <v>44176</v>
      </c>
      <c r="L2862">
        <v>41000007635953</v>
      </c>
      <c r="M2862" t="s">
        <v>3985</v>
      </c>
      <c r="N2862" s="1">
        <v>44196</v>
      </c>
      <c r="O2862" t="str">
        <f t="shared" si="94"/>
        <v>정상</v>
      </c>
      <c r="P2862" t="str">
        <f t="shared" si="92"/>
        <v>엠피상동</v>
      </c>
      <c r="Q2862" t="s">
        <v>1954</v>
      </c>
      <c r="R2862"/>
      <c r="S2862"/>
      <c r="T2862"/>
      <c r="U2862"/>
      <c r="V2862"/>
      <c r="W2862" t="s">
        <v>1960</v>
      </c>
      <c r="X2862"/>
    </row>
    <row r="2863" spans="1:24">
      <c r="A2863" t="s">
        <v>1870</v>
      </c>
      <c r="B2863" t="s">
        <v>3896</v>
      </c>
      <c r="C2863" t="s">
        <v>3917</v>
      </c>
      <c r="D2863" t="s">
        <v>2119</v>
      </c>
      <c r="E2863" t="s">
        <v>3946</v>
      </c>
      <c r="F2863" t="s">
        <v>2785</v>
      </c>
      <c r="G2863" t="s">
        <v>3964</v>
      </c>
      <c r="H2863">
        <v>32590</v>
      </c>
      <c r="I2863" t="s">
        <v>3971</v>
      </c>
      <c r="J2863" s="1">
        <v>44176</v>
      </c>
      <c r="K2863" s="1">
        <v>44181</v>
      </c>
      <c r="L2863">
        <v>41000007633941</v>
      </c>
      <c r="M2863" t="s">
        <v>3985</v>
      </c>
      <c r="N2863" s="1">
        <v>44196</v>
      </c>
      <c r="O2863" t="str">
        <f t="shared" si="94"/>
        <v>반송</v>
      </c>
      <c r="P2863" t="str">
        <f t="shared" si="92"/>
        <v>엠피상동</v>
      </c>
      <c r="Q2863" t="s">
        <v>1952</v>
      </c>
      <c r="R2863"/>
      <c r="S2863"/>
      <c r="T2863"/>
      <c r="U2863"/>
      <c r="V2863"/>
      <c r="W2863" t="s">
        <v>1960</v>
      </c>
      <c r="X2863"/>
    </row>
    <row r="2864" spans="1:24">
      <c r="A2864" t="s">
        <v>1865</v>
      </c>
      <c r="B2864" t="s">
        <v>3910</v>
      </c>
      <c r="C2864" t="s">
        <v>3924</v>
      </c>
      <c r="D2864" t="s">
        <v>3059</v>
      </c>
      <c r="E2864" t="s">
        <v>3954</v>
      </c>
      <c r="F2864" t="s">
        <v>2785</v>
      </c>
      <c r="G2864" t="s">
        <v>2795</v>
      </c>
      <c r="H2864">
        <v>500000</v>
      </c>
      <c r="I2864" t="s">
        <v>3970</v>
      </c>
      <c r="J2864" s="1">
        <v>44176</v>
      </c>
      <c r="K2864" s="1">
        <v>44176</v>
      </c>
      <c r="L2864">
        <v>20042675</v>
      </c>
      <c r="M2864" t="s">
        <v>3986</v>
      </c>
      <c r="N2864" s="1">
        <v>44196</v>
      </c>
      <c r="O2864" t="str">
        <f t="shared" si="94"/>
        <v>정상</v>
      </c>
      <c r="P2864" t="str">
        <f t="shared" si="92"/>
        <v>엠피경기</v>
      </c>
      <c r="Q2864" t="s">
        <v>1954</v>
      </c>
      <c r="R2864"/>
      <c r="S2864"/>
      <c r="T2864"/>
      <c r="U2864"/>
      <c r="V2864"/>
      <c r="W2864" t="s">
        <v>2301</v>
      </c>
      <c r="X2864" s="1">
        <v>2958445</v>
      </c>
    </row>
    <row r="2865" spans="1:24">
      <c r="A2865" t="s">
        <v>1865</v>
      </c>
      <c r="B2865" t="s">
        <v>3892</v>
      </c>
      <c r="C2865" t="s">
        <v>3924</v>
      </c>
      <c r="D2865" t="s">
        <v>3059</v>
      </c>
      <c r="E2865" t="s">
        <v>3955</v>
      </c>
      <c r="F2865" t="s">
        <v>2785</v>
      </c>
      <c r="G2865" t="s">
        <v>2795</v>
      </c>
      <c r="H2865">
        <v>500000</v>
      </c>
      <c r="I2865" t="s">
        <v>3968</v>
      </c>
      <c r="J2865" s="1">
        <v>44176</v>
      </c>
      <c r="K2865" s="1">
        <v>44176</v>
      </c>
      <c r="L2865">
        <v>20042667</v>
      </c>
      <c r="M2865" t="s">
        <v>3867</v>
      </c>
      <c r="N2865" s="1">
        <v>44196</v>
      </c>
      <c r="O2865" t="str">
        <f t="shared" si="94"/>
        <v>정상</v>
      </c>
      <c r="P2865" t="str">
        <f t="shared" si="92"/>
        <v>엠피경기</v>
      </c>
      <c r="Q2865" t="s">
        <v>1954</v>
      </c>
      <c r="R2865"/>
      <c r="S2865"/>
      <c r="T2865"/>
      <c r="U2865"/>
      <c r="V2865"/>
      <c r="W2865" t="s">
        <v>1958</v>
      </c>
      <c r="X2865" s="1">
        <v>2958445</v>
      </c>
    </row>
    <row r="2866" spans="1:24">
      <c r="A2866" t="s">
        <v>3872</v>
      </c>
      <c r="B2866"/>
      <c r="C2866"/>
      <c r="D2866" t="s">
        <v>3933</v>
      </c>
      <c r="E2866" t="s">
        <v>1917</v>
      </c>
      <c r="F2866" t="s">
        <v>2785</v>
      </c>
      <c r="G2866" t="s">
        <v>1943</v>
      </c>
      <c r="H2866">
        <v>9820</v>
      </c>
      <c r="I2866" t="s">
        <v>3978</v>
      </c>
      <c r="J2866" s="1">
        <v>44176</v>
      </c>
      <c r="K2866" s="1">
        <v>44180</v>
      </c>
      <c r="L2866">
        <v>6031036200020</v>
      </c>
      <c r="M2866" t="s">
        <v>3985</v>
      </c>
      <c r="N2866" s="1">
        <v>44196</v>
      </c>
      <c r="O2866" t="str">
        <f t="shared" si="94"/>
        <v>반송</v>
      </c>
      <c r="P2866" t="str">
        <f t="shared" si="92"/>
        <v>엠피송내</v>
      </c>
      <c r="Q2866" t="s">
        <v>1954</v>
      </c>
      <c r="R2866"/>
      <c r="S2866"/>
      <c r="T2866"/>
      <c r="U2866"/>
      <c r="V2866"/>
      <c r="W2866" t="s">
        <v>1958</v>
      </c>
      <c r="X2866" s="1">
        <v>44297</v>
      </c>
    </row>
    <row r="2867" spans="1:24">
      <c r="A2867" t="s">
        <v>991</v>
      </c>
      <c r="B2867"/>
      <c r="C2867"/>
      <c r="D2867" t="s">
        <v>2000</v>
      </c>
      <c r="E2867" t="s">
        <v>1917</v>
      </c>
      <c r="F2867" t="s">
        <v>2785</v>
      </c>
      <c r="G2867" t="s">
        <v>2791</v>
      </c>
      <c r="H2867">
        <v>9820</v>
      </c>
      <c r="I2867" t="s">
        <v>3978</v>
      </c>
      <c r="J2867" s="1">
        <v>44176</v>
      </c>
      <c r="K2867" s="1">
        <v>44180</v>
      </c>
      <c r="L2867">
        <v>6031036200028</v>
      </c>
      <c r="M2867" t="s">
        <v>3983</v>
      </c>
      <c r="N2867" s="1">
        <v>44196</v>
      </c>
      <c r="O2867" t="str">
        <f t="shared" si="94"/>
        <v>반송</v>
      </c>
      <c r="P2867" t="str">
        <f t="shared" si="92"/>
        <v>엠피송내</v>
      </c>
      <c r="Q2867" t="s">
        <v>1954</v>
      </c>
      <c r="R2867"/>
      <c r="S2867"/>
      <c r="T2867"/>
      <c r="U2867"/>
      <c r="V2867"/>
      <c r="W2867" t="s">
        <v>1958</v>
      </c>
      <c r="X2867" s="1">
        <v>44297</v>
      </c>
    </row>
    <row r="2868" spans="1:24">
      <c r="A2868" t="s">
        <v>3872</v>
      </c>
      <c r="B2868"/>
      <c r="C2868"/>
      <c r="D2868" t="s">
        <v>2000</v>
      </c>
      <c r="E2868" t="s">
        <v>1917</v>
      </c>
      <c r="F2868" t="s">
        <v>2785</v>
      </c>
      <c r="G2868" t="s">
        <v>1943</v>
      </c>
      <c r="H2868">
        <v>15120</v>
      </c>
      <c r="I2868" t="s">
        <v>3970</v>
      </c>
      <c r="J2868" s="1">
        <v>44176</v>
      </c>
      <c r="K2868" s="1">
        <v>44176</v>
      </c>
      <c r="L2868">
        <v>6031036200009</v>
      </c>
      <c r="M2868" t="s">
        <v>3983</v>
      </c>
      <c r="N2868" s="1">
        <v>44196</v>
      </c>
      <c r="O2868" t="str">
        <f t="shared" si="94"/>
        <v>정상</v>
      </c>
      <c r="P2868" t="str">
        <f t="shared" si="92"/>
        <v>엠피송내</v>
      </c>
      <c r="Q2868" t="s">
        <v>1954</v>
      </c>
      <c r="R2868"/>
      <c r="S2868"/>
      <c r="T2868"/>
      <c r="U2868"/>
      <c r="V2868"/>
      <c r="W2868" t="s">
        <v>1958</v>
      </c>
      <c r="X2868" s="1">
        <v>44297</v>
      </c>
    </row>
    <row r="2869" spans="1:24">
      <c r="A2869" t="s">
        <v>3875</v>
      </c>
      <c r="B2869" t="s">
        <v>3904</v>
      </c>
      <c r="C2869" t="s">
        <v>3917</v>
      </c>
      <c r="D2869" t="s">
        <v>1001</v>
      </c>
      <c r="E2869" t="s">
        <v>1917</v>
      </c>
      <c r="F2869" t="s">
        <v>2785</v>
      </c>
      <c r="G2869" t="s">
        <v>1943</v>
      </c>
      <c r="H2869">
        <v>20477</v>
      </c>
      <c r="I2869" t="s">
        <v>3978</v>
      </c>
      <c r="J2869" s="1">
        <v>44176</v>
      </c>
      <c r="K2869" s="1">
        <v>44187</v>
      </c>
      <c r="L2869">
        <v>4423915200006</v>
      </c>
      <c r="M2869" t="s">
        <v>3985</v>
      </c>
      <c r="N2869" s="1">
        <v>44196</v>
      </c>
      <c r="O2869" t="str">
        <f t="shared" si="94"/>
        <v>반송</v>
      </c>
      <c r="P2869" t="str">
        <f t="shared" si="92"/>
        <v>엠피상동</v>
      </c>
      <c r="Q2869" t="s">
        <v>3988</v>
      </c>
      <c r="R2869"/>
      <c r="S2869"/>
      <c r="T2869"/>
      <c r="U2869"/>
      <c r="V2869"/>
      <c r="W2869" t="s">
        <v>1958</v>
      </c>
      <c r="X2869" s="1">
        <v>67186</v>
      </c>
    </row>
    <row r="2870" spans="1:24">
      <c r="A2870" t="s">
        <v>3885</v>
      </c>
      <c r="B2870" t="s">
        <v>3911</v>
      </c>
      <c r="C2870" t="s">
        <v>3921</v>
      </c>
      <c r="D2870" t="s">
        <v>1995</v>
      </c>
      <c r="E2870" t="s">
        <v>1917</v>
      </c>
      <c r="F2870" t="s">
        <v>2785</v>
      </c>
      <c r="G2870" t="s">
        <v>1943</v>
      </c>
      <c r="H2870">
        <v>56225</v>
      </c>
      <c r="I2870" t="s">
        <v>3970</v>
      </c>
      <c r="J2870" s="1">
        <v>44176</v>
      </c>
      <c r="K2870" s="1">
        <v>44176</v>
      </c>
      <c r="L2870">
        <v>5669926200009</v>
      </c>
      <c r="M2870" t="s">
        <v>3983</v>
      </c>
      <c r="N2870" s="1">
        <v>44196</v>
      </c>
      <c r="O2870" t="str">
        <f t="shared" si="94"/>
        <v>정상</v>
      </c>
      <c r="P2870" t="str">
        <f t="shared" si="92"/>
        <v>엠피의정부</v>
      </c>
      <c r="Q2870" t="s">
        <v>1954</v>
      </c>
      <c r="R2870"/>
      <c r="S2870"/>
      <c r="T2870"/>
      <c r="U2870"/>
      <c r="V2870"/>
      <c r="W2870" t="s">
        <v>1958</v>
      </c>
      <c r="X2870" s="1">
        <v>52942</v>
      </c>
    </row>
    <row r="2871" spans="1:24">
      <c r="A2871" t="s">
        <v>992</v>
      </c>
      <c r="B2871" t="s">
        <v>3897</v>
      </c>
      <c r="C2871" t="s">
        <v>3921</v>
      </c>
      <c r="D2871" t="s">
        <v>1995</v>
      </c>
      <c r="E2871" t="s">
        <v>3943</v>
      </c>
      <c r="F2871" t="s">
        <v>2785</v>
      </c>
      <c r="G2871" t="s">
        <v>1943</v>
      </c>
      <c r="H2871">
        <v>51400</v>
      </c>
      <c r="I2871" t="s">
        <v>3978</v>
      </c>
      <c r="J2871" s="1">
        <v>44176</v>
      </c>
      <c r="K2871" s="1">
        <v>44193</v>
      </c>
      <c r="L2871">
        <v>5669926200008</v>
      </c>
      <c r="M2871" t="s">
        <v>3984</v>
      </c>
      <c r="N2871" s="1">
        <v>44196</v>
      </c>
      <c r="O2871" t="str">
        <f t="shared" si="94"/>
        <v>반송</v>
      </c>
      <c r="P2871" t="str">
        <f t="shared" si="92"/>
        <v>엠피의정부</v>
      </c>
      <c r="Q2871" t="s">
        <v>1954</v>
      </c>
      <c r="R2871"/>
      <c r="S2871"/>
      <c r="T2871"/>
      <c r="U2871"/>
      <c r="V2871"/>
      <c r="W2871" t="s">
        <v>1958</v>
      </c>
      <c r="X2871" s="1">
        <v>2958445</v>
      </c>
    </row>
    <row r="2872" spans="1:24">
      <c r="A2872" t="s">
        <v>3872</v>
      </c>
      <c r="B2872"/>
      <c r="C2872"/>
      <c r="D2872" t="s">
        <v>2000</v>
      </c>
      <c r="E2872" t="s">
        <v>1917</v>
      </c>
      <c r="F2872" t="s">
        <v>2785</v>
      </c>
      <c r="G2872" t="s">
        <v>2791</v>
      </c>
      <c r="H2872">
        <v>15120</v>
      </c>
      <c r="I2872" t="s">
        <v>3968</v>
      </c>
      <c r="J2872" s="1">
        <v>44176</v>
      </c>
      <c r="K2872" s="1">
        <v>44176</v>
      </c>
      <c r="L2872">
        <v>6031036200012</v>
      </c>
      <c r="M2872" t="s">
        <v>3867</v>
      </c>
      <c r="N2872" s="1">
        <v>44196</v>
      </c>
      <c r="O2872" t="str">
        <f t="shared" si="94"/>
        <v>정상</v>
      </c>
      <c r="P2872" t="str">
        <f t="shared" si="92"/>
        <v>엠피송내</v>
      </c>
      <c r="Q2872" t="s">
        <v>1952</v>
      </c>
      <c r="R2872"/>
      <c r="S2872"/>
      <c r="T2872"/>
      <c r="U2872"/>
      <c r="V2872"/>
      <c r="W2872" t="s">
        <v>1958</v>
      </c>
      <c r="X2872" s="1">
        <v>44297</v>
      </c>
    </row>
    <row r="2873" spans="1:24">
      <c r="A2873" t="s">
        <v>3877</v>
      </c>
      <c r="B2873" t="s">
        <v>2871</v>
      </c>
      <c r="C2873" t="s">
        <v>3914</v>
      </c>
      <c r="D2873" t="s">
        <v>2101</v>
      </c>
      <c r="E2873" t="s">
        <v>3956</v>
      </c>
      <c r="F2873" t="s">
        <v>2785</v>
      </c>
      <c r="G2873" t="s">
        <v>1943</v>
      </c>
      <c r="H2873">
        <v>68750</v>
      </c>
      <c r="I2873" t="s">
        <v>3980</v>
      </c>
      <c r="J2873" s="1">
        <v>44175</v>
      </c>
      <c r="K2873" s="1">
        <v>44176</v>
      </c>
      <c r="L2873">
        <v>220120165766</v>
      </c>
      <c r="M2873" t="s">
        <v>3867</v>
      </c>
      <c r="N2873" s="1">
        <v>44196</v>
      </c>
      <c r="O2873" t="str">
        <f t="shared" si="94"/>
        <v>철회</v>
      </c>
      <c r="P2873" t="str">
        <f t="shared" si="92"/>
        <v>엠피조은</v>
      </c>
      <c r="Q2873" t="s">
        <v>1954</v>
      </c>
      <c r="R2873"/>
      <c r="S2873"/>
      <c r="T2873"/>
      <c r="U2873"/>
      <c r="V2873"/>
      <c r="W2873" t="s">
        <v>1958</v>
      </c>
      <c r="X2873" s="1">
        <v>55497</v>
      </c>
    </row>
    <row r="2874" spans="1:24">
      <c r="A2874" t="s">
        <v>3886</v>
      </c>
      <c r="B2874" t="s">
        <v>3912</v>
      </c>
      <c r="C2874"/>
      <c r="D2874" t="s">
        <v>2373</v>
      </c>
      <c r="E2874" t="s">
        <v>2279</v>
      </c>
      <c r="F2874" t="s">
        <v>2785</v>
      </c>
      <c r="G2874" t="s">
        <v>1942</v>
      </c>
      <c r="H2874">
        <v>104000</v>
      </c>
      <c r="I2874" t="s">
        <v>3970</v>
      </c>
      <c r="J2874" s="1">
        <v>44175</v>
      </c>
      <c r="K2874" s="1">
        <v>44175</v>
      </c>
      <c r="L2874">
        <v>112338791</v>
      </c>
      <c r="M2874" t="s">
        <v>3867</v>
      </c>
      <c r="N2874" s="1">
        <v>44196</v>
      </c>
      <c r="O2874" t="str">
        <f t="shared" si="94"/>
        <v>정상</v>
      </c>
      <c r="P2874" t="str">
        <f t="shared" si="92"/>
        <v>엠피여주</v>
      </c>
      <c r="Q2874" t="s">
        <v>1954</v>
      </c>
      <c r="R2874"/>
      <c r="S2874"/>
      <c r="T2874"/>
      <c r="U2874"/>
      <c r="V2874"/>
      <c r="W2874" t="s">
        <v>1958</v>
      </c>
      <c r="X2874" s="1">
        <v>2958465</v>
      </c>
    </row>
    <row r="2875" spans="1:24">
      <c r="A2875" t="s">
        <v>3875</v>
      </c>
      <c r="B2875" t="s">
        <v>3896</v>
      </c>
      <c r="C2875" t="s">
        <v>2353</v>
      </c>
      <c r="D2875" t="s">
        <v>2437</v>
      </c>
      <c r="E2875" t="s">
        <v>3953</v>
      </c>
      <c r="F2875" t="s">
        <v>2785</v>
      </c>
      <c r="G2875" t="s">
        <v>2791</v>
      </c>
      <c r="H2875">
        <v>103534</v>
      </c>
      <c r="I2875" t="s">
        <v>3969</v>
      </c>
      <c r="J2875" s="1">
        <v>44174</v>
      </c>
      <c r="K2875" s="1">
        <v>44174</v>
      </c>
      <c r="L2875">
        <v>7121815200011</v>
      </c>
      <c r="M2875" t="s">
        <v>3867</v>
      </c>
      <c r="N2875" s="1">
        <v>44196</v>
      </c>
      <c r="O2875" t="str">
        <f t="shared" si="94"/>
        <v>정상</v>
      </c>
      <c r="P2875" t="str">
        <f t="shared" si="92"/>
        <v>엠피상동</v>
      </c>
      <c r="Q2875" t="s">
        <v>1954</v>
      </c>
      <c r="R2875"/>
      <c r="S2875"/>
      <c r="T2875"/>
      <c r="U2875"/>
      <c r="V2875"/>
      <c r="W2875" t="s">
        <v>1958</v>
      </c>
      <c r="X2875" s="1">
        <v>75949</v>
      </c>
    </row>
    <row r="2876" spans="1:24">
      <c r="A2876" t="s">
        <v>3871</v>
      </c>
      <c r="B2876" t="s">
        <v>3901</v>
      </c>
      <c r="C2876" t="s">
        <v>3920</v>
      </c>
      <c r="D2876" t="s">
        <v>2429</v>
      </c>
      <c r="E2876" t="s">
        <v>1928</v>
      </c>
      <c r="F2876" t="s">
        <v>2785</v>
      </c>
      <c r="G2876" t="s">
        <v>1943</v>
      </c>
      <c r="H2876">
        <v>39850</v>
      </c>
      <c r="I2876" t="s">
        <v>3970</v>
      </c>
      <c r="J2876" s="1">
        <v>44174</v>
      </c>
      <c r="K2876" s="1">
        <v>44174</v>
      </c>
      <c r="L2876">
        <v>78214420001</v>
      </c>
      <c r="M2876" t="s">
        <v>3867</v>
      </c>
      <c r="N2876" s="1">
        <v>44196</v>
      </c>
      <c r="O2876" t="str">
        <f t="shared" si="94"/>
        <v>정상</v>
      </c>
      <c r="P2876" t="str">
        <f t="shared" si="92"/>
        <v>엠피피스토스</v>
      </c>
      <c r="Q2876" t="s">
        <v>1954</v>
      </c>
      <c r="R2876"/>
      <c r="S2876"/>
      <c r="T2876"/>
      <c r="U2876"/>
      <c r="V2876"/>
      <c r="W2876" t="s">
        <v>1958</v>
      </c>
      <c r="X2876" s="1">
        <v>51479</v>
      </c>
    </row>
    <row r="2877" spans="1:24">
      <c r="A2877" t="s">
        <v>994</v>
      </c>
      <c r="B2877"/>
      <c r="C2877"/>
      <c r="D2877" t="s">
        <v>2109</v>
      </c>
      <c r="E2877" t="s">
        <v>3957</v>
      </c>
      <c r="F2877" t="s">
        <v>2785</v>
      </c>
      <c r="G2877" t="s">
        <v>1943</v>
      </c>
      <c r="H2877">
        <v>84850</v>
      </c>
      <c r="I2877" t="s">
        <v>3970</v>
      </c>
      <c r="J2877" s="1">
        <v>44174</v>
      </c>
      <c r="K2877" s="1">
        <v>44174</v>
      </c>
      <c r="L2877">
        <v>104823481</v>
      </c>
      <c r="M2877" t="s">
        <v>3985</v>
      </c>
      <c r="N2877" s="1">
        <v>44196</v>
      </c>
      <c r="O2877" t="str">
        <f t="shared" si="94"/>
        <v>정상</v>
      </c>
      <c r="P2877" t="str">
        <f t="shared" si="92"/>
        <v>엠피레전드</v>
      </c>
      <c r="Q2877" t="s">
        <v>1954</v>
      </c>
      <c r="R2877"/>
      <c r="S2877"/>
      <c r="T2877"/>
      <c r="U2877"/>
      <c r="V2877"/>
      <c r="W2877" t="s">
        <v>1958</v>
      </c>
      <c r="X2877"/>
    </row>
    <row r="2878" spans="1:24">
      <c r="A2878" t="s">
        <v>3875</v>
      </c>
      <c r="B2878" t="s">
        <v>2686</v>
      </c>
      <c r="C2878" t="s">
        <v>3917</v>
      </c>
      <c r="D2878" t="s">
        <v>2125</v>
      </c>
      <c r="E2878" t="s">
        <v>2277</v>
      </c>
      <c r="F2878" t="s">
        <v>2785</v>
      </c>
      <c r="G2878" t="s">
        <v>3965</v>
      </c>
      <c r="H2878">
        <v>503000</v>
      </c>
      <c r="I2878" t="s">
        <v>3969</v>
      </c>
      <c r="J2878" s="1">
        <v>44173</v>
      </c>
      <c r="K2878" s="1">
        <v>44173</v>
      </c>
      <c r="L2878">
        <v>220120155268</v>
      </c>
      <c r="M2878" t="s">
        <v>3982</v>
      </c>
      <c r="N2878" s="1">
        <v>44196</v>
      </c>
      <c r="O2878" t="str">
        <f t="shared" si="94"/>
        <v>정상</v>
      </c>
      <c r="P2878" t="str">
        <f t="shared" si="92"/>
        <v>엠피상동</v>
      </c>
      <c r="Q2878" t="s">
        <v>1954</v>
      </c>
      <c r="R2878"/>
      <c r="S2878"/>
      <c r="T2878"/>
      <c r="U2878"/>
      <c r="V2878"/>
      <c r="W2878" t="s">
        <v>1958</v>
      </c>
      <c r="X2878" s="1">
        <v>2958465</v>
      </c>
    </row>
    <row r="2879" spans="1:24">
      <c r="A2879" t="s">
        <v>995</v>
      </c>
      <c r="B2879" t="s">
        <v>3891</v>
      </c>
      <c r="C2879" t="s">
        <v>3919</v>
      </c>
      <c r="D2879" t="s">
        <v>2121</v>
      </c>
      <c r="E2879" t="s">
        <v>1928</v>
      </c>
      <c r="F2879" t="s">
        <v>2785</v>
      </c>
      <c r="G2879" t="s">
        <v>1943</v>
      </c>
      <c r="H2879">
        <v>71300</v>
      </c>
      <c r="I2879" t="s">
        <v>3968</v>
      </c>
      <c r="J2879" s="1">
        <v>44173</v>
      </c>
      <c r="K2879" s="1">
        <v>44173</v>
      </c>
      <c r="L2879">
        <v>3017590070001</v>
      </c>
      <c r="M2879" t="s">
        <v>3983</v>
      </c>
      <c r="N2879" s="1">
        <v>44196</v>
      </c>
      <c r="O2879" t="str">
        <f t="shared" si="94"/>
        <v>정상</v>
      </c>
      <c r="P2879" t="str">
        <f t="shared" si="92"/>
        <v>엠피피스토스</v>
      </c>
      <c r="Q2879" t="s">
        <v>1954</v>
      </c>
      <c r="R2879"/>
      <c r="S2879"/>
      <c r="T2879"/>
      <c r="U2879"/>
      <c r="V2879"/>
      <c r="W2879" t="s">
        <v>1958</v>
      </c>
      <c r="X2879" s="1">
        <v>47825</v>
      </c>
    </row>
    <row r="2880" spans="1:24">
      <c r="A2880" t="s">
        <v>3875</v>
      </c>
      <c r="B2880" t="s">
        <v>3896</v>
      </c>
      <c r="C2880" t="s">
        <v>3917</v>
      </c>
      <c r="D2880" t="s">
        <v>1006</v>
      </c>
      <c r="E2880" t="s">
        <v>1935</v>
      </c>
      <c r="F2880" t="s">
        <v>2785</v>
      </c>
      <c r="G2880" t="s">
        <v>2795</v>
      </c>
      <c r="H2880">
        <v>300000</v>
      </c>
      <c r="I2880" t="s">
        <v>3968</v>
      </c>
      <c r="J2880" s="1">
        <v>44172</v>
      </c>
      <c r="K2880" s="1">
        <v>44172</v>
      </c>
      <c r="L2880">
        <v>220120120356</v>
      </c>
      <c r="M2880" t="s">
        <v>3983</v>
      </c>
      <c r="N2880" s="1">
        <v>44196</v>
      </c>
      <c r="O2880" t="str">
        <f t="shared" si="94"/>
        <v>정상</v>
      </c>
      <c r="P2880" t="str">
        <f t="shared" si="92"/>
        <v>엠피상동</v>
      </c>
      <c r="Q2880" t="s">
        <v>1954</v>
      </c>
      <c r="R2880"/>
      <c r="S2880"/>
      <c r="T2880"/>
      <c r="U2880"/>
      <c r="V2880"/>
      <c r="W2880" t="s">
        <v>1958</v>
      </c>
      <c r="X2880" s="1">
        <v>2958465</v>
      </c>
    </row>
    <row r="2881" spans="1:24">
      <c r="A2881" t="s">
        <v>993</v>
      </c>
      <c r="B2881" t="s">
        <v>3912</v>
      </c>
      <c r="C2881"/>
      <c r="D2881" t="s">
        <v>2096</v>
      </c>
      <c r="E2881" t="s">
        <v>3958</v>
      </c>
      <c r="F2881" t="s">
        <v>2785</v>
      </c>
      <c r="G2881" t="s">
        <v>1942</v>
      </c>
      <c r="H2881">
        <v>103200</v>
      </c>
      <c r="I2881" t="s">
        <v>3968</v>
      </c>
      <c r="J2881" s="1">
        <v>44172</v>
      </c>
      <c r="K2881" s="1">
        <v>44172</v>
      </c>
      <c r="L2881">
        <v>12515024</v>
      </c>
      <c r="M2881" t="s">
        <v>3985</v>
      </c>
      <c r="N2881" s="1">
        <v>44196</v>
      </c>
      <c r="O2881" t="str">
        <f t="shared" si="94"/>
        <v>정상</v>
      </c>
      <c r="P2881" t="str">
        <f t="shared" ref="P2881:P2944" si="95">A2881</f>
        <v>엠피여주</v>
      </c>
      <c r="Q2881" t="s">
        <v>1954</v>
      </c>
      <c r="R2881"/>
      <c r="S2881"/>
      <c r="T2881"/>
      <c r="U2881"/>
      <c r="V2881"/>
      <c r="W2881" t="s">
        <v>1958</v>
      </c>
      <c r="X2881"/>
    </row>
    <row r="2882" spans="1:24">
      <c r="A2882" t="s">
        <v>3871</v>
      </c>
      <c r="B2882" t="s">
        <v>2692</v>
      </c>
      <c r="C2882" t="s">
        <v>2341</v>
      </c>
      <c r="D2882" t="s">
        <v>2389</v>
      </c>
      <c r="E2882" t="s">
        <v>1928</v>
      </c>
      <c r="F2882" t="s">
        <v>2785</v>
      </c>
      <c r="G2882" t="s">
        <v>1943</v>
      </c>
      <c r="H2882">
        <v>48450</v>
      </c>
      <c r="I2882" t="s">
        <v>3970</v>
      </c>
      <c r="J2882" s="1">
        <v>44169</v>
      </c>
      <c r="K2882" s="1">
        <v>44169</v>
      </c>
      <c r="L2882">
        <v>3017543430001</v>
      </c>
      <c r="M2882" t="s">
        <v>3867</v>
      </c>
      <c r="N2882" s="1">
        <v>44196</v>
      </c>
      <c r="O2882" t="str">
        <f t="shared" si="94"/>
        <v>정상</v>
      </c>
      <c r="P2882" t="str">
        <f t="shared" si="95"/>
        <v>엠피피스토스</v>
      </c>
      <c r="Q2882" t="s">
        <v>1954</v>
      </c>
      <c r="R2882"/>
      <c r="S2882"/>
      <c r="T2882"/>
      <c r="U2882"/>
      <c r="V2882"/>
      <c r="W2882" t="s">
        <v>1960</v>
      </c>
      <c r="X2882" s="1">
        <v>51474</v>
      </c>
    </row>
    <row r="2883" spans="1:24">
      <c r="A2883" t="s">
        <v>3887</v>
      </c>
      <c r="B2883" t="s">
        <v>3895</v>
      </c>
      <c r="C2883" t="s">
        <v>3918</v>
      </c>
      <c r="D2883" t="s">
        <v>2037</v>
      </c>
      <c r="E2883" t="s">
        <v>1928</v>
      </c>
      <c r="F2883" t="s">
        <v>2785</v>
      </c>
      <c r="G2883" t="s">
        <v>3966</v>
      </c>
      <c r="H2883">
        <v>98870</v>
      </c>
      <c r="I2883" t="s">
        <v>3981</v>
      </c>
      <c r="J2883" s="1">
        <v>44169</v>
      </c>
      <c r="K2883" s="1">
        <v>44169</v>
      </c>
      <c r="L2883">
        <v>3017552680001</v>
      </c>
      <c r="M2883" t="s">
        <v>3867</v>
      </c>
      <c r="N2883" s="1">
        <v>44196</v>
      </c>
      <c r="O2883" t="str">
        <f t="shared" ref="O2883:O2914" si="96" xml:space="preserve"> IF(K2883&gt;N2883,W2883,I2883)</f>
        <v>정상</v>
      </c>
      <c r="P2883" t="s">
        <v>6821</v>
      </c>
      <c r="Q2883" t="s">
        <v>1954</v>
      </c>
      <c r="R2883"/>
      <c r="S2883"/>
      <c r="T2883"/>
      <c r="U2883"/>
      <c r="V2883"/>
      <c r="W2883" t="s">
        <v>1958</v>
      </c>
      <c r="X2883" s="1">
        <v>54396</v>
      </c>
    </row>
    <row r="2884" spans="1:24">
      <c r="A2884" t="s">
        <v>983</v>
      </c>
      <c r="B2884" t="s">
        <v>3893</v>
      </c>
      <c r="C2884" t="s">
        <v>3918</v>
      </c>
      <c r="D2884" t="s">
        <v>2037</v>
      </c>
      <c r="E2884" t="s">
        <v>2275</v>
      </c>
      <c r="F2884" t="s">
        <v>2785</v>
      </c>
      <c r="G2884" t="s">
        <v>3960</v>
      </c>
      <c r="H2884">
        <v>98210</v>
      </c>
      <c r="I2884" t="s">
        <v>3968</v>
      </c>
      <c r="J2884" s="1">
        <v>44169</v>
      </c>
      <c r="K2884" s="1">
        <v>44169</v>
      </c>
      <c r="L2884">
        <v>3017552680002</v>
      </c>
      <c r="M2884" t="s">
        <v>3867</v>
      </c>
      <c r="N2884" s="1">
        <v>44196</v>
      </c>
      <c r="O2884" t="str">
        <f t="shared" si="96"/>
        <v>정상</v>
      </c>
      <c r="P2884" t="s">
        <v>6821</v>
      </c>
      <c r="Q2884" t="s">
        <v>1954</v>
      </c>
      <c r="R2884"/>
      <c r="S2884"/>
      <c r="T2884"/>
      <c r="U2884"/>
      <c r="V2884"/>
      <c r="W2884" t="s">
        <v>1958</v>
      </c>
      <c r="X2884" s="1">
        <v>54761</v>
      </c>
    </row>
    <row r="2885" spans="1:24">
      <c r="A2885" t="s">
        <v>1870</v>
      </c>
      <c r="B2885" t="s">
        <v>3896</v>
      </c>
      <c r="C2885" t="s">
        <v>3917</v>
      </c>
      <c r="D2885" t="s">
        <v>3934</v>
      </c>
      <c r="E2885" t="s">
        <v>1917</v>
      </c>
      <c r="F2885" t="s">
        <v>2785</v>
      </c>
      <c r="G2885" t="s">
        <v>1943</v>
      </c>
      <c r="H2885">
        <v>100052</v>
      </c>
      <c r="I2885" t="s">
        <v>3968</v>
      </c>
      <c r="J2885" s="1">
        <v>44169</v>
      </c>
      <c r="K2885" s="1">
        <v>44169</v>
      </c>
      <c r="L2885">
        <v>9079426200005</v>
      </c>
      <c r="M2885" t="s">
        <v>3982</v>
      </c>
      <c r="N2885" s="1">
        <v>44196</v>
      </c>
      <c r="O2885" t="str">
        <f t="shared" si="96"/>
        <v>정상</v>
      </c>
      <c r="P2885" t="str">
        <f t="shared" si="95"/>
        <v>엠피상동</v>
      </c>
      <c r="Q2885" t="s">
        <v>1954</v>
      </c>
      <c r="R2885"/>
      <c r="S2885"/>
      <c r="T2885"/>
      <c r="U2885"/>
      <c r="V2885"/>
      <c r="W2885" t="s">
        <v>1958</v>
      </c>
      <c r="X2885" s="1">
        <v>79962</v>
      </c>
    </row>
    <row r="2886" spans="1:24">
      <c r="A2886" t="s">
        <v>3875</v>
      </c>
      <c r="B2886" t="s">
        <v>3903</v>
      </c>
      <c r="C2886" t="s">
        <v>3917</v>
      </c>
      <c r="D2886" t="s">
        <v>3934</v>
      </c>
      <c r="E2886" t="s">
        <v>1917</v>
      </c>
      <c r="F2886" t="s">
        <v>2785</v>
      </c>
      <c r="G2886" t="s">
        <v>1943</v>
      </c>
      <c r="H2886">
        <v>100061</v>
      </c>
      <c r="I2886" t="s">
        <v>3970</v>
      </c>
      <c r="J2886" s="1">
        <v>44169</v>
      </c>
      <c r="K2886" s="1">
        <v>44169</v>
      </c>
      <c r="L2886">
        <v>9079426200002</v>
      </c>
      <c r="M2886" t="s">
        <v>3867</v>
      </c>
      <c r="N2886" s="1">
        <v>44196</v>
      </c>
      <c r="O2886" t="str">
        <f t="shared" si="96"/>
        <v>정상</v>
      </c>
      <c r="P2886" t="str">
        <f t="shared" si="95"/>
        <v>엠피상동</v>
      </c>
      <c r="Q2886" t="s">
        <v>1954</v>
      </c>
      <c r="R2886"/>
      <c r="S2886"/>
      <c r="T2886"/>
      <c r="U2886"/>
      <c r="V2886"/>
      <c r="W2886" t="s">
        <v>1958</v>
      </c>
      <c r="X2886" s="1">
        <v>78866</v>
      </c>
    </row>
    <row r="2887" spans="1:24">
      <c r="A2887" t="s">
        <v>1870</v>
      </c>
      <c r="B2887" t="s">
        <v>3896</v>
      </c>
      <c r="C2887" t="s">
        <v>2353</v>
      </c>
      <c r="D2887" t="s">
        <v>3040</v>
      </c>
      <c r="E2887" t="s">
        <v>2261</v>
      </c>
      <c r="F2887" t="s">
        <v>2785</v>
      </c>
      <c r="G2887" t="s">
        <v>1943</v>
      </c>
      <c r="H2887">
        <v>46960</v>
      </c>
      <c r="I2887" t="s">
        <v>3970</v>
      </c>
      <c r="J2887" s="1">
        <v>44169</v>
      </c>
      <c r="K2887" s="1">
        <v>44169</v>
      </c>
      <c r="L2887">
        <v>6323280200022</v>
      </c>
      <c r="M2887" t="s">
        <v>3867</v>
      </c>
      <c r="N2887" s="1">
        <v>44196</v>
      </c>
      <c r="O2887" t="str">
        <f t="shared" si="96"/>
        <v>정상</v>
      </c>
      <c r="P2887" t="str">
        <f t="shared" si="95"/>
        <v>엠피상동</v>
      </c>
      <c r="Q2887" t="s">
        <v>1954</v>
      </c>
      <c r="R2887"/>
      <c r="S2887"/>
      <c r="T2887"/>
      <c r="U2887"/>
      <c r="V2887"/>
      <c r="W2887" t="s">
        <v>1960</v>
      </c>
      <c r="X2887" s="1">
        <v>49647</v>
      </c>
    </row>
    <row r="2888" spans="1:24">
      <c r="A2888" t="s">
        <v>3875</v>
      </c>
      <c r="B2888" t="s">
        <v>2686</v>
      </c>
      <c r="C2888" t="s">
        <v>3917</v>
      </c>
      <c r="D2888" t="s">
        <v>1001</v>
      </c>
      <c r="E2888" t="s">
        <v>1917</v>
      </c>
      <c r="F2888" t="s">
        <v>2785</v>
      </c>
      <c r="G2888" t="s">
        <v>1943</v>
      </c>
      <c r="H2888">
        <v>20254</v>
      </c>
      <c r="I2888" t="s">
        <v>3968</v>
      </c>
      <c r="J2888" s="1">
        <v>44169</v>
      </c>
      <c r="K2888" s="1">
        <v>44169</v>
      </c>
      <c r="L2888">
        <v>5259926200001</v>
      </c>
      <c r="M2888" t="s">
        <v>3867</v>
      </c>
      <c r="N2888" s="1">
        <v>44196</v>
      </c>
      <c r="O2888" t="str">
        <f t="shared" si="96"/>
        <v>정상</v>
      </c>
      <c r="P2888" t="str">
        <f t="shared" si="95"/>
        <v>엠피상동</v>
      </c>
      <c r="Q2888" t="s">
        <v>1954</v>
      </c>
      <c r="R2888"/>
      <c r="S2888"/>
      <c r="T2888"/>
      <c r="U2888"/>
      <c r="V2888"/>
      <c r="W2888" t="s">
        <v>1960</v>
      </c>
      <c r="X2888" s="1">
        <v>67545</v>
      </c>
    </row>
    <row r="2889" spans="1:24">
      <c r="A2889" t="s">
        <v>3875</v>
      </c>
      <c r="B2889" t="s">
        <v>2686</v>
      </c>
      <c r="C2889" t="s">
        <v>3917</v>
      </c>
      <c r="D2889" t="s">
        <v>1001</v>
      </c>
      <c r="E2889" t="s">
        <v>3943</v>
      </c>
      <c r="F2889" t="s">
        <v>2785</v>
      </c>
      <c r="G2889" t="s">
        <v>1940</v>
      </c>
      <c r="H2889">
        <v>20100</v>
      </c>
      <c r="I2889" t="s">
        <v>3969</v>
      </c>
      <c r="J2889" s="1">
        <v>44169</v>
      </c>
      <c r="K2889" s="1">
        <v>44169</v>
      </c>
      <c r="L2889">
        <v>3849926200004</v>
      </c>
      <c r="M2889" t="s">
        <v>3867</v>
      </c>
      <c r="N2889" s="1">
        <v>44196</v>
      </c>
      <c r="O2889" t="str">
        <f t="shared" si="96"/>
        <v>정상</v>
      </c>
      <c r="P2889" t="str">
        <f t="shared" si="95"/>
        <v>엠피상동</v>
      </c>
      <c r="Q2889" t="s">
        <v>1954</v>
      </c>
      <c r="R2889"/>
      <c r="S2889"/>
      <c r="T2889"/>
      <c r="U2889"/>
      <c r="V2889"/>
      <c r="W2889" t="s">
        <v>1958</v>
      </c>
      <c r="X2889" s="1">
        <v>66814</v>
      </c>
    </row>
    <row r="2890" spans="1:24">
      <c r="A2890" t="s">
        <v>3880</v>
      </c>
      <c r="B2890" t="s">
        <v>3904</v>
      </c>
      <c r="C2890" t="s">
        <v>3917</v>
      </c>
      <c r="D2890" t="s">
        <v>2434</v>
      </c>
      <c r="E2890" t="s">
        <v>3941</v>
      </c>
      <c r="F2890" t="s">
        <v>2785</v>
      </c>
      <c r="G2890" t="s">
        <v>2791</v>
      </c>
      <c r="H2890">
        <v>207650</v>
      </c>
      <c r="I2890" t="s">
        <v>3970</v>
      </c>
      <c r="J2890" s="1">
        <v>44169</v>
      </c>
      <c r="K2890" s="1">
        <v>44169</v>
      </c>
      <c r="L2890">
        <v>8587750200020</v>
      </c>
      <c r="M2890" t="s">
        <v>3867</v>
      </c>
      <c r="N2890" s="1">
        <v>44196</v>
      </c>
      <c r="O2890" t="str">
        <f t="shared" si="96"/>
        <v>정상</v>
      </c>
      <c r="P2890" t="str">
        <f t="shared" si="95"/>
        <v>엠피상동</v>
      </c>
      <c r="Q2890" t="s">
        <v>1954</v>
      </c>
      <c r="R2890"/>
      <c r="S2890"/>
      <c r="T2890"/>
      <c r="U2890"/>
      <c r="V2890"/>
      <c r="W2890" t="s">
        <v>1958</v>
      </c>
      <c r="X2890" s="1">
        <v>60605</v>
      </c>
    </row>
    <row r="2891" spans="1:24">
      <c r="A2891" t="s">
        <v>3875</v>
      </c>
      <c r="B2891" t="s">
        <v>3903</v>
      </c>
      <c r="C2891" t="s">
        <v>3917</v>
      </c>
      <c r="D2891" t="s">
        <v>2027</v>
      </c>
      <c r="E2891" t="s">
        <v>1917</v>
      </c>
      <c r="F2891" t="s">
        <v>2785</v>
      </c>
      <c r="G2891" t="s">
        <v>1943</v>
      </c>
      <c r="H2891">
        <v>30760</v>
      </c>
      <c r="I2891" t="s">
        <v>2797</v>
      </c>
      <c r="J2891" s="1">
        <v>44169</v>
      </c>
      <c r="K2891" s="1">
        <v>44169</v>
      </c>
      <c r="L2891">
        <v>5382036200009</v>
      </c>
      <c r="M2891" t="s">
        <v>3985</v>
      </c>
      <c r="N2891" s="1">
        <v>44196</v>
      </c>
      <c r="O2891" t="str">
        <f t="shared" si="96"/>
        <v>정상</v>
      </c>
      <c r="P2891" t="str">
        <f t="shared" si="95"/>
        <v>엠피상동</v>
      </c>
      <c r="Q2891" t="s">
        <v>1954</v>
      </c>
      <c r="R2891"/>
      <c r="S2891"/>
      <c r="T2891"/>
      <c r="U2891"/>
      <c r="V2891"/>
      <c r="W2891" t="s">
        <v>1958</v>
      </c>
      <c r="X2891" s="1">
        <v>49647</v>
      </c>
    </row>
    <row r="2892" spans="1:24">
      <c r="A2892" t="s">
        <v>3874</v>
      </c>
      <c r="B2892" t="s">
        <v>2851</v>
      </c>
      <c r="C2892" t="s">
        <v>3918</v>
      </c>
      <c r="D2892" t="s">
        <v>2037</v>
      </c>
      <c r="E2892" t="s">
        <v>3959</v>
      </c>
      <c r="F2892" t="s">
        <v>2785</v>
      </c>
      <c r="G2892" t="s">
        <v>1943</v>
      </c>
      <c r="H2892">
        <v>28500</v>
      </c>
      <c r="I2892" t="s">
        <v>3970</v>
      </c>
      <c r="J2892" s="1">
        <v>44168</v>
      </c>
      <c r="K2892" s="1">
        <v>44168</v>
      </c>
      <c r="L2892">
        <v>144632930001</v>
      </c>
      <c r="M2892" t="s">
        <v>3985</v>
      </c>
      <c r="N2892" s="1">
        <v>44196</v>
      </c>
      <c r="O2892" t="str">
        <f t="shared" si="96"/>
        <v>정상</v>
      </c>
      <c r="P2892" t="s">
        <v>6821</v>
      </c>
      <c r="Q2892" t="s">
        <v>1954</v>
      </c>
      <c r="R2892"/>
      <c r="S2892"/>
      <c r="T2892"/>
      <c r="U2892"/>
      <c r="V2892"/>
      <c r="W2892" t="s">
        <v>1960</v>
      </c>
      <c r="X2892" s="1">
        <v>45994</v>
      </c>
    </row>
    <row r="2893" spans="1:24">
      <c r="A2893" t="s">
        <v>3884</v>
      </c>
      <c r="B2893" t="s">
        <v>3896</v>
      </c>
      <c r="C2893" t="s">
        <v>3917</v>
      </c>
      <c r="D2893" t="s">
        <v>2027</v>
      </c>
      <c r="E2893" t="s">
        <v>2765</v>
      </c>
      <c r="F2893" t="s">
        <v>2785</v>
      </c>
      <c r="G2893" t="s">
        <v>1943</v>
      </c>
      <c r="H2893">
        <v>34150</v>
      </c>
      <c r="I2893" t="s">
        <v>3969</v>
      </c>
      <c r="J2893" s="1">
        <v>44168</v>
      </c>
      <c r="K2893" s="1">
        <v>44168</v>
      </c>
      <c r="L2893">
        <v>2990006200018</v>
      </c>
      <c r="M2893" t="s">
        <v>3983</v>
      </c>
      <c r="N2893" s="1">
        <v>44196</v>
      </c>
      <c r="O2893" t="str">
        <f t="shared" si="96"/>
        <v>정상</v>
      </c>
      <c r="P2893" t="str">
        <f t="shared" si="95"/>
        <v>엠피상동</v>
      </c>
      <c r="Q2893" t="s">
        <v>1954</v>
      </c>
      <c r="R2893"/>
      <c r="S2893"/>
      <c r="T2893"/>
      <c r="U2893"/>
      <c r="V2893"/>
      <c r="W2893" t="s">
        <v>1958</v>
      </c>
      <c r="X2893" s="1">
        <v>49646</v>
      </c>
    </row>
    <row r="2894" spans="1:24">
      <c r="A2894" t="s">
        <v>3875</v>
      </c>
      <c r="B2894" t="s">
        <v>2686</v>
      </c>
      <c r="C2894" t="s">
        <v>3917</v>
      </c>
      <c r="D2894" t="s">
        <v>2114</v>
      </c>
      <c r="E2894" t="s">
        <v>1917</v>
      </c>
      <c r="F2894" t="s">
        <v>2785</v>
      </c>
      <c r="G2894" t="s">
        <v>1940</v>
      </c>
      <c r="H2894">
        <v>165316</v>
      </c>
      <c r="I2894" t="s">
        <v>3970</v>
      </c>
      <c r="J2894" s="1">
        <v>44168</v>
      </c>
      <c r="K2894" s="1">
        <v>44168</v>
      </c>
      <c r="L2894">
        <v>5875326200010</v>
      </c>
      <c r="M2894" t="s">
        <v>3983</v>
      </c>
      <c r="N2894" s="1">
        <v>44196</v>
      </c>
      <c r="O2894" t="str">
        <f t="shared" si="96"/>
        <v>정상</v>
      </c>
      <c r="P2894" t="str">
        <f t="shared" si="95"/>
        <v>엠피상동</v>
      </c>
      <c r="Q2894" t="s">
        <v>1954</v>
      </c>
      <c r="R2894"/>
      <c r="S2894"/>
      <c r="T2894"/>
      <c r="U2894"/>
      <c r="V2894"/>
      <c r="W2894" t="s">
        <v>1958</v>
      </c>
      <c r="X2894" s="1">
        <v>70100</v>
      </c>
    </row>
    <row r="2895" spans="1:24">
      <c r="A2895" t="s">
        <v>3875</v>
      </c>
      <c r="B2895" t="s">
        <v>3896</v>
      </c>
      <c r="C2895" t="s">
        <v>3917</v>
      </c>
      <c r="D2895" t="s">
        <v>2027</v>
      </c>
      <c r="E2895" t="s">
        <v>1917</v>
      </c>
      <c r="F2895" t="s">
        <v>2785</v>
      </c>
      <c r="G2895" t="s">
        <v>1943</v>
      </c>
      <c r="H2895">
        <v>37180</v>
      </c>
      <c r="I2895" t="s">
        <v>3968</v>
      </c>
      <c r="J2895" s="1">
        <v>44168</v>
      </c>
      <c r="K2895" s="1">
        <v>44168</v>
      </c>
      <c r="L2895">
        <v>2990006200024</v>
      </c>
      <c r="M2895" t="s">
        <v>3985</v>
      </c>
      <c r="N2895" s="1">
        <v>44196</v>
      </c>
      <c r="O2895" t="str">
        <f t="shared" si="96"/>
        <v>정상</v>
      </c>
      <c r="P2895" t="str">
        <f t="shared" si="95"/>
        <v>엠피상동</v>
      </c>
      <c r="Q2895" t="s">
        <v>1955</v>
      </c>
      <c r="R2895"/>
      <c r="S2895"/>
      <c r="T2895"/>
      <c r="U2895"/>
      <c r="V2895"/>
      <c r="W2895" t="s">
        <v>1958</v>
      </c>
      <c r="X2895" s="1">
        <v>49646</v>
      </c>
    </row>
    <row r="2896" spans="1:24">
      <c r="A2896" t="s">
        <v>3875</v>
      </c>
      <c r="B2896" t="s">
        <v>3896</v>
      </c>
      <c r="C2896" t="s">
        <v>3917</v>
      </c>
      <c r="D2896" t="s">
        <v>3081</v>
      </c>
      <c r="E2896" t="s">
        <v>3941</v>
      </c>
      <c r="F2896" t="s">
        <v>2785</v>
      </c>
      <c r="G2896" t="s">
        <v>2791</v>
      </c>
      <c r="H2896">
        <v>275982</v>
      </c>
      <c r="I2896" t="s">
        <v>3969</v>
      </c>
      <c r="J2896" s="1">
        <v>44168</v>
      </c>
      <c r="K2896" s="1">
        <v>44168</v>
      </c>
      <c r="L2896">
        <v>2813526200017</v>
      </c>
      <c r="M2896" t="s">
        <v>3867</v>
      </c>
      <c r="N2896" s="1">
        <v>44196</v>
      </c>
      <c r="O2896" t="str">
        <f t="shared" si="96"/>
        <v>정상</v>
      </c>
      <c r="P2896" t="str">
        <f t="shared" si="95"/>
        <v>엠피상동</v>
      </c>
      <c r="Q2896" t="s">
        <v>1954</v>
      </c>
      <c r="R2896"/>
      <c r="S2896"/>
      <c r="T2896"/>
      <c r="U2896"/>
      <c r="V2896"/>
      <c r="W2896" t="s">
        <v>1958</v>
      </c>
      <c r="X2896" s="1">
        <v>78135</v>
      </c>
    </row>
    <row r="2897" spans="1:24">
      <c r="A2897" t="s">
        <v>3880</v>
      </c>
      <c r="B2897" t="s">
        <v>3904</v>
      </c>
      <c r="C2897" t="s">
        <v>3917</v>
      </c>
      <c r="D2897" t="s">
        <v>3081</v>
      </c>
      <c r="E2897" t="s">
        <v>1917</v>
      </c>
      <c r="F2897" t="s">
        <v>2785</v>
      </c>
      <c r="G2897" t="s">
        <v>1943</v>
      </c>
      <c r="H2897">
        <v>128600</v>
      </c>
      <c r="I2897" t="s">
        <v>3970</v>
      </c>
      <c r="J2897" s="1">
        <v>44168</v>
      </c>
      <c r="K2897" s="1">
        <v>44168</v>
      </c>
      <c r="L2897">
        <v>6042036200005</v>
      </c>
      <c r="M2897" t="s">
        <v>3987</v>
      </c>
      <c r="N2897" s="1">
        <v>44196</v>
      </c>
      <c r="O2897" t="str">
        <f t="shared" si="96"/>
        <v>정상</v>
      </c>
      <c r="P2897" t="str">
        <f t="shared" si="95"/>
        <v>엠피상동</v>
      </c>
      <c r="Q2897" t="s">
        <v>1954</v>
      </c>
      <c r="R2897"/>
      <c r="S2897"/>
      <c r="T2897"/>
      <c r="U2897"/>
      <c r="V2897"/>
      <c r="W2897" t="s">
        <v>1958</v>
      </c>
      <c r="X2897" s="1">
        <v>55125</v>
      </c>
    </row>
    <row r="2898" spans="1:24">
      <c r="A2898" t="s">
        <v>3876</v>
      </c>
      <c r="B2898" t="s">
        <v>3897</v>
      </c>
      <c r="C2898" t="s">
        <v>3921</v>
      </c>
      <c r="D2898" t="s">
        <v>1995</v>
      </c>
      <c r="E2898" t="s">
        <v>1925</v>
      </c>
      <c r="F2898" t="s">
        <v>2785</v>
      </c>
      <c r="G2898" t="s">
        <v>1943</v>
      </c>
      <c r="H2898">
        <v>37500</v>
      </c>
      <c r="I2898" t="s">
        <v>3969</v>
      </c>
      <c r="J2898" s="1">
        <v>44168</v>
      </c>
      <c r="K2898" s="1">
        <v>44168</v>
      </c>
      <c r="L2898">
        <v>12512767</v>
      </c>
      <c r="M2898" t="s">
        <v>3985</v>
      </c>
      <c r="N2898" s="1">
        <v>44196</v>
      </c>
      <c r="O2898" t="str">
        <f t="shared" si="96"/>
        <v>정상</v>
      </c>
      <c r="P2898" t="str">
        <f t="shared" si="95"/>
        <v>엠피의정부</v>
      </c>
      <c r="Q2898" t="s">
        <v>1955</v>
      </c>
      <c r="R2898"/>
      <c r="S2898"/>
      <c r="T2898"/>
      <c r="U2898"/>
      <c r="V2898"/>
      <c r="W2898" t="s">
        <v>1958</v>
      </c>
      <c r="X2898"/>
    </row>
    <row r="2899" spans="1:24">
      <c r="A2899" t="s">
        <v>3876</v>
      </c>
      <c r="B2899" t="s">
        <v>2861</v>
      </c>
      <c r="C2899" t="s">
        <v>3921</v>
      </c>
      <c r="D2899" t="s">
        <v>1995</v>
      </c>
      <c r="E2899" t="s">
        <v>2271</v>
      </c>
      <c r="F2899" t="s">
        <v>2785</v>
      </c>
      <c r="G2899" t="s">
        <v>2791</v>
      </c>
      <c r="H2899">
        <v>25000</v>
      </c>
      <c r="I2899" t="s">
        <v>2797</v>
      </c>
      <c r="J2899" s="1">
        <v>44168</v>
      </c>
      <c r="K2899" s="1">
        <v>44168</v>
      </c>
      <c r="L2899">
        <v>12512801</v>
      </c>
      <c r="M2899" t="s">
        <v>3982</v>
      </c>
      <c r="N2899" s="1">
        <v>44196</v>
      </c>
      <c r="O2899" t="str">
        <f t="shared" si="96"/>
        <v>정상</v>
      </c>
      <c r="P2899" t="str">
        <f t="shared" si="95"/>
        <v>엠피의정부</v>
      </c>
      <c r="Q2899" t="s">
        <v>1954</v>
      </c>
      <c r="R2899"/>
      <c r="S2899"/>
      <c r="T2899"/>
      <c r="U2899"/>
      <c r="V2899"/>
      <c r="W2899" t="s">
        <v>1958</v>
      </c>
      <c r="X2899"/>
    </row>
    <row r="2900" spans="1:24">
      <c r="A2900" t="s">
        <v>3888</v>
      </c>
      <c r="B2900"/>
      <c r="C2900"/>
      <c r="D2900" t="s">
        <v>2022</v>
      </c>
      <c r="E2900" t="s">
        <v>3958</v>
      </c>
      <c r="F2900" t="s">
        <v>2785</v>
      </c>
      <c r="G2900" t="s">
        <v>1942</v>
      </c>
      <c r="H2900">
        <v>241000</v>
      </c>
      <c r="I2900" t="s">
        <v>3969</v>
      </c>
      <c r="J2900" s="1">
        <v>44168</v>
      </c>
      <c r="K2900" s="1">
        <v>44168</v>
      </c>
      <c r="L2900">
        <v>12511973</v>
      </c>
      <c r="M2900" t="s">
        <v>3985</v>
      </c>
      <c r="N2900" s="1">
        <v>44196</v>
      </c>
      <c r="O2900" t="str">
        <f t="shared" si="96"/>
        <v>정상</v>
      </c>
      <c r="P2900" t="str">
        <f t="shared" si="95"/>
        <v>엠피프라임</v>
      </c>
      <c r="Q2900" t="s">
        <v>1954</v>
      </c>
      <c r="R2900"/>
      <c r="S2900"/>
      <c r="T2900"/>
      <c r="U2900"/>
      <c r="V2900"/>
      <c r="W2900" t="s">
        <v>1958</v>
      </c>
      <c r="X2900"/>
    </row>
    <row r="2901" spans="1:24">
      <c r="A2901" t="s">
        <v>3876</v>
      </c>
      <c r="B2901" t="s">
        <v>3902</v>
      </c>
      <c r="C2901" t="s">
        <v>3921</v>
      </c>
      <c r="D2901" t="s">
        <v>1995</v>
      </c>
      <c r="E2901" t="s">
        <v>1925</v>
      </c>
      <c r="F2901" t="s">
        <v>2785</v>
      </c>
      <c r="G2901" t="s">
        <v>3967</v>
      </c>
      <c r="H2901">
        <v>25000</v>
      </c>
      <c r="I2901" t="s">
        <v>3970</v>
      </c>
      <c r="J2901" s="1">
        <v>44168</v>
      </c>
      <c r="K2901" s="1">
        <v>44168</v>
      </c>
      <c r="L2901">
        <v>12512786</v>
      </c>
      <c r="M2901" t="s">
        <v>3983</v>
      </c>
      <c r="N2901" s="1">
        <v>44196</v>
      </c>
      <c r="O2901" t="str">
        <f t="shared" si="96"/>
        <v>정상</v>
      </c>
      <c r="P2901" t="str">
        <f t="shared" si="95"/>
        <v>엠피의정부</v>
      </c>
      <c r="Q2901" t="s">
        <v>1954</v>
      </c>
      <c r="R2901"/>
      <c r="S2901"/>
      <c r="T2901"/>
      <c r="U2901"/>
      <c r="V2901"/>
      <c r="W2901" t="s">
        <v>1959</v>
      </c>
      <c r="X2901"/>
    </row>
    <row r="2902" spans="1:24">
      <c r="A2902" t="s">
        <v>3875</v>
      </c>
      <c r="B2902" t="s">
        <v>3896</v>
      </c>
      <c r="C2902" t="s">
        <v>3917</v>
      </c>
      <c r="D2902" t="s">
        <v>3081</v>
      </c>
      <c r="E2902" t="s">
        <v>3956</v>
      </c>
      <c r="F2902" t="s">
        <v>2785</v>
      </c>
      <c r="G2902" t="s">
        <v>1943</v>
      </c>
      <c r="H2902">
        <v>52837</v>
      </c>
      <c r="I2902" t="s">
        <v>3968</v>
      </c>
      <c r="J2902" s="1">
        <v>44167</v>
      </c>
      <c r="K2902" s="1">
        <v>44167</v>
      </c>
      <c r="L2902">
        <v>220120131214</v>
      </c>
      <c r="M2902" t="s">
        <v>3867</v>
      </c>
      <c r="N2902" s="1">
        <v>44196</v>
      </c>
      <c r="O2902" t="str">
        <f t="shared" si="96"/>
        <v>정상</v>
      </c>
      <c r="P2902" t="str">
        <f t="shared" si="95"/>
        <v>엠피상동</v>
      </c>
      <c r="Q2902" t="s">
        <v>1955</v>
      </c>
      <c r="R2902"/>
      <c r="S2902"/>
      <c r="T2902"/>
      <c r="U2902"/>
      <c r="V2902"/>
      <c r="W2902" t="s">
        <v>1958</v>
      </c>
      <c r="X2902" s="1">
        <v>51472</v>
      </c>
    </row>
    <row r="2903" spans="1:24">
      <c r="A2903" t="s">
        <v>1870</v>
      </c>
      <c r="B2903" t="s">
        <v>3896</v>
      </c>
      <c r="C2903" t="s">
        <v>3917</v>
      </c>
      <c r="D2903" t="s">
        <v>1000</v>
      </c>
      <c r="E2903" t="s">
        <v>1935</v>
      </c>
      <c r="F2903" t="s">
        <v>2785</v>
      </c>
      <c r="G2903" t="s">
        <v>2795</v>
      </c>
      <c r="H2903">
        <v>300000</v>
      </c>
      <c r="I2903" t="s">
        <v>3970</v>
      </c>
      <c r="J2903" s="1">
        <v>44167</v>
      </c>
      <c r="K2903" s="1">
        <v>44167</v>
      </c>
      <c r="L2903">
        <v>220120101779</v>
      </c>
      <c r="M2903" t="s">
        <v>3867</v>
      </c>
      <c r="N2903" s="1">
        <v>44196</v>
      </c>
      <c r="O2903" t="str">
        <f t="shared" si="96"/>
        <v>정상</v>
      </c>
      <c r="P2903" t="str">
        <f t="shared" si="95"/>
        <v>엠피상동</v>
      </c>
      <c r="Q2903" t="s">
        <v>1954</v>
      </c>
      <c r="R2903"/>
      <c r="S2903"/>
      <c r="T2903"/>
      <c r="U2903"/>
      <c r="V2903"/>
      <c r="W2903" t="s">
        <v>1958</v>
      </c>
      <c r="X2903" s="1">
        <v>2958465</v>
      </c>
    </row>
    <row r="2904" spans="1:24">
      <c r="A2904" t="s">
        <v>1870</v>
      </c>
      <c r="B2904" t="s">
        <v>3896</v>
      </c>
      <c r="C2904" t="s">
        <v>3917</v>
      </c>
      <c r="D2904" t="s">
        <v>2031</v>
      </c>
      <c r="E2904" t="s">
        <v>2782</v>
      </c>
      <c r="F2904" t="s">
        <v>2785</v>
      </c>
      <c r="G2904" t="s">
        <v>1943</v>
      </c>
      <c r="H2904">
        <v>56075</v>
      </c>
      <c r="I2904" t="s">
        <v>3968</v>
      </c>
      <c r="J2904" s="1">
        <v>44167</v>
      </c>
      <c r="K2904" s="1">
        <v>44167</v>
      </c>
      <c r="L2904">
        <v>220120132424</v>
      </c>
      <c r="M2904" t="s">
        <v>3985</v>
      </c>
      <c r="N2904" s="1">
        <v>44196</v>
      </c>
      <c r="O2904" t="str">
        <f t="shared" si="96"/>
        <v>정상</v>
      </c>
      <c r="P2904" t="str">
        <f t="shared" si="95"/>
        <v>엠피상동</v>
      </c>
      <c r="Q2904" t="s">
        <v>1954</v>
      </c>
      <c r="R2904"/>
      <c r="S2904"/>
      <c r="T2904"/>
      <c r="U2904"/>
      <c r="V2904"/>
      <c r="W2904" t="s">
        <v>1958</v>
      </c>
      <c r="X2904" s="1">
        <v>51472</v>
      </c>
    </row>
    <row r="2905" spans="1:24">
      <c r="A2905" t="s">
        <v>991</v>
      </c>
      <c r="B2905" t="s">
        <v>3913</v>
      </c>
      <c r="C2905" t="s">
        <v>3916</v>
      </c>
      <c r="D2905" t="s">
        <v>3935</v>
      </c>
      <c r="E2905" t="s">
        <v>1928</v>
      </c>
      <c r="F2905" t="s">
        <v>2785</v>
      </c>
      <c r="G2905" t="s">
        <v>1943</v>
      </c>
      <c r="H2905">
        <v>26300</v>
      </c>
      <c r="I2905" t="s">
        <v>3969</v>
      </c>
      <c r="J2905" s="1">
        <v>44167</v>
      </c>
      <c r="K2905" s="1">
        <v>44167</v>
      </c>
      <c r="L2905">
        <v>143610550001</v>
      </c>
      <c r="M2905" t="s">
        <v>3867</v>
      </c>
      <c r="N2905" s="1">
        <v>44196</v>
      </c>
      <c r="O2905" t="str">
        <f t="shared" si="96"/>
        <v>정상</v>
      </c>
      <c r="P2905" t="str">
        <f t="shared" si="95"/>
        <v>엠피송내</v>
      </c>
      <c r="Q2905" t="s">
        <v>1954</v>
      </c>
      <c r="R2905"/>
      <c r="S2905"/>
      <c r="T2905"/>
      <c r="U2905"/>
      <c r="V2905"/>
      <c r="W2905" t="s">
        <v>3990</v>
      </c>
      <c r="X2905" s="1">
        <v>47819</v>
      </c>
    </row>
    <row r="2906" spans="1:24">
      <c r="A2906" t="s">
        <v>992</v>
      </c>
      <c r="B2906" t="s">
        <v>3897</v>
      </c>
      <c r="C2906" t="s">
        <v>3921</v>
      </c>
      <c r="D2906" t="s">
        <v>2061</v>
      </c>
      <c r="E2906" t="s">
        <v>3947</v>
      </c>
      <c r="F2906" t="s">
        <v>2785</v>
      </c>
      <c r="G2906" t="s">
        <v>1944</v>
      </c>
      <c r="H2906">
        <v>31860</v>
      </c>
      <c r="I2906" t="s">
        <v>3969</v>
      </c>
      <c r="J2906" s="1">
        <v>44166</v>
      </c>
      <c r="K2906" s="1">
        <v>44166</v>
      </c>
      <c r="L2906">
        <v>41000007587704</v>
      </c>
      <c r="M2906" t="s">
        <v>3983</v>
      </c>
      <c r="N2906" s="1">
        <v>44196</v>
      </c>
      <c r="O2906" t="str">
        <f t="shared" si="96"/>
        <v>정상</v>
      </c>
      <c r="P2906" t="str">
        <f t="shared" si="95"/>
        <v>엠피의정부</v>
      </c>
      <c r="Q2906" t="s">
        <v>1954</v>
      </c>
      <c r="R2906"/>
      <c r="S2906"/>
      <c r="T2906"/>
      <c r="U2906"/>
      <c r="V2906"/>
      <c r="W2906" t="s">
        <v>2301</v>
      </c>
      <c r="X2906"/>
    </row>
    <row r="2907" spans="1:24">
      <c r="A2907" t="s">
        <v>1870</v>
      </c>
      <c r="B2907" t="s">
        <v>3896</v>
      </c>
      <c r="C2907" t="s">
        <v>3917</v>
      </c>
      <c r="D2907" t="s">
        <v>2406</v>
      </c>
      <c r="E2907" t="s">
        <v>1917</v>
      </c>
      <c r="F2907" t="s">
        <v>2785</v>
      </c>
      <c r="G2907" t="s">
        <v>3961</v>
      </c>
      <c r="H2907">
        <v>72411</v>
      </c>
      <c r="I2907" t="s">
        <v>3970</v>
      </c>
      <c r="J2907" s="1">
        <v>44166</v>
      </c>
      <c r="K2907" s="1">
        <v>44166</v>
      </c>
      <c r="L2907">
        <v>3307914200014</v>
      </c>
      <c r="M2907" t="s">
        <v>3985</v>
      </c>
      <c r="N2907" s="1">
        <v>44196</v>
      </c>
      <c r="O2907" t="str">
        <f t="shared" si="96"/>
        <v>정상</v>
      </c>
      <c r="P2907" t="str">
        <f t="shared" si="95"/>
        <v>엠피상동</v>
      </c>
      <c r="Q2907" t="s">
        <v>1954</v>
      </c>
      <c r="R2907"/>
      <c r="S2907"/>
      <c r="T2907"/>
      <c r="U2907"/>
      <c r="V2907"/>
      <c r="W2907" t="s">
        <v>1958</v>
      </c>
      <c r="X2907" s="1">
        <v>2958435</v>
      </c>
    </row>
    <row r="2908" spans="1:24">
      <c r="A2908" t="s">
        <v>3875</v>
      </c>
      <c r="B2908" t="s">
        <v>3896</v>
      </c>
      <c r="C2908" t="s">
        <v>3917</v>
      </c>
      <c r="D2908" t="s">
        <v>1000</v>
      </c>
      <c r="E2908" t="s">
        <v>2277</v>
      </c>
      <c r="F2908" t="s">
        <v>2785</v>
      </c>
      <c r="G2908" t="s">
        <v>2788</v>
      </c>
      <c r="H2908">
        <v>142486</v>
      </c>
      <c r="I2908" t="s">
        <v>3970</v>
      </c>
      <c r="J2908" s="1">
        <v>44166</v>
      </c>
      <c r="K2908" s="1">
        <v>44166</v>
      </c>
      <c r="L2908">
        <v>220120102122</v>
      </c>
      <c r="M2908" t="s">
        <v>3867</v>
      </c>
      <c r="N2908" s="1">
        <v>44196</v>
      </c>
      <c r="O2908" t="str">
        <f t="shared" si="96"/>
        <v>정상</v>
      </c>
      <c r="P2908" t="str">
        <f t="shared" si="95"/>
        <v>엠피상동</v>
      </c>
      <c r="Q2908" t="s">
        <v>1954</v>
      </c>
      <c r="R2908"/>
      <c r="S2908"/>
      <c r="T2908"/>
      <c r="U2908"/>
      <c r="V2908"/>
      <c r="W2908" t="s">
        <v>1960</v>
      </c>
      <c r="X2908" s="1">
        <v>2958465</v>
      </c>
    </row>
    <row r="2909" spans="1:24">
      <c r="A2909" t="s">
        <v>3877</v>
      </c>
      <c r="B2909" t="s">
        <v>3909</v>
      </c>
      <c r="C2909" t="s">
        <v>3914</v>
      </c>
      <c r="D2909" t="s">
        <v>2092</v>
      </c>
      <c r="E2909" t="s">
        <v>3952</v>
      </c>
      <c r="F2909" t="s">
        <v>2785</v>
      </c>
      <c r="G2909" t="s">
        <v>2791</v>
      </c>
      <c r="H2909">
        <v>57908</v>
      </c>
      <c r="I2909" t="s">
        <v>2797</v>
      </c>
      <c r="J2909" s="1">
        <v>44166</v>
      </c>
      <c r="K2909" s="1">
        <v>44166</v>
      </c>
      <c r="L2909">
        <v>220120118742</v>
      </c>
      <c r="M2909" t="s">
        <v>3867</v>
      </c>
      <c r="N2909" s="1">
        <v>44196</v>
      </c>
      <c r="O2909" t="str">
        <f t="shared" si="96"/>
        <v>정상</v>
      </c>
      <c r="P2909" t="str">
        <f t="shared" si="95"/>
        <v>엠피조은</v>
      </c>
      <c r="Q2909" t="s">
        <v>1954</v>
      </c>
      <c r="R2909"/>
      <c r="S2909"/>
      <c r="T2909"/>
      <c r="U2909"/>
      <c r="V2909"/>
      <c r="W2909" t="s">
        <v>1958</v>
      </c>
      <c r="X2909" s="1">
        <v>51471</v>
      </c>
    </row>
    <row r="2910" spans="1:24">
      <c r="A2910" t="s">
        <v>3991</v>
      </c>
      <c r="B2910" t="s">
        <v>2854</v>
      </c>
      <c r="C2910" t="s">
        <v>4046</v>
      </c>
      <c r="D2910" t="s">
        <v>4118</v>
      </c>
      <c r="E2910" t="s">
        <v>4228</v>
      </c>
      <c r="F2910" t="s">
        <v>4264</v>
      </c>
      <c r="G2910" t="s">
        <v>4268</v>
      </c>
      <c r="H2910">
        <v>53335</v>
      </c>
      <c r="I2910" t="s">
        <v>3255</v>
      </c>
      <c r="J2910" s="1">
        <v>44165</v>
      </c>
      <c r="K2910" s="1">
        <v>44165</v>
      </c>
      <c r="L2910" t="s">
        <v>4299</v>
      </c>
      <c r="M2910" t="s">
        <v>4790</v>
      </c>
      <c r="N2910" s="1">
        <v>44165</v>
      </c>
      <c r="O2910" t="str">
        <f t="shared" ref="O2910:O2973" si="97" xml:space="preserve"> IF(K2910&gt;N2910,W2910,I2910)</f>
        <v>정상</v>
      </c>
      <c r="P2910" t="str">
        <f t="shared" si="95"/>
        <v>엠피성공</v>
      </c>
      <c r="Q2910" t="s">
        <v>1956</v>
      </c>
      <c r="R2910"/>
      <c r="S2910"/>
      <c r="T2910"/>
      <c r="U2910"/>
      <c r="V2910"/>
      <c r="W2910" t="s">
        <v>1960</v>
      </c>
      <c r="X2910" s="1">
        <v>73384</v>
      </c>
    </row>
    <row r="2911" spans="1:24">
      <c r="A2911" t="s">
        <v>3992</v>
      </c>
      <c r="B2911" t="s">
        <v>2851</v>
      </c>
      <c r="C2911" t="s">
        <v>4047</v>
      </c>
      <c r="D2911" t="s">
        <v>4119</v>
      </c>
      <c r="E2911" t="s">
        <v>4228</v>
      </c>
      <c r="F2911" t="s">
        <v>4264</v>
      </c>
      <c r="G2911" t="s">
        <v>3245</v>
      </c>
      <c r="H2911">
        <v>80072</v>
      </c>
      <c r="I2911" t="s">
        <v>3255</v>
      </c>
      <c r="J2911" s="1">
        <v>44165</v>
      </c>
      <c r="K2911" s="1">
        <v>44165</v>
      </c>
      <c r="L2911" t="s">
        <v>4300</v>
      </c>
      <c r="M2911" t="s">
        <v>4790</v>
      </c>
      <c r="N2911" s="1">
        <v>44165</v>
      </c>
      <c r="O2911" t="str">
        <f t="shared" si="97"/>
        <v>정상</v>
      </c>
      <c r="P2911" t="s">
        <v>6821</v>
      </c>
      <c r="Q2911" t="s">
        <v>1952</v>
      </c>
      <c r="R2911"/>
      <c r="S2911"/>
      <c r="T2911"/>
      <c r="U2911"/>
      <c r="V2911"/>
      <c r="W2911" t="s">
        <v>1958</v>
      </c>
      <c r="X2911" s="1">
        <v>66445</v>
      </c>
    </row>
    <row r="2912" spans="1:24">
      <c r="A2912" t="s">
        <v>3993</v>
      </c>
      <c r="B2912" t="s">
        <v>2689</v>
      </c>
      <c r="C2912" t="s">
        <v>4048</v>
      </c>
      <c r="D2912" t="s">
        <v>4120</v>
      </c>
      <c r="E2912" t="s">
        <v>2516</v>
      </c>
      <c r="F2912" t="s">
        <v>4264</v>
      </c>
      <c r="G2912" t="s">
        <v>3242</v>
      </c>
      <c r="H2912">
        <v>55648</v>
      </c>
      <c r="I2912" t="s">
        <v>3255</v>
      </c>
      <c r="J2912" s="1">
        <v>44165</v>
      </c>
      <c r="K2912" s="1">
        <v>44165</v>
      </c>
      <c r="L2912" t="s">
        <v>4301</v>
      </c>
      <c r="M2912" t="s">
        <v>4790</v>
      </c>
      <c r="N2912" s="1">
        <v>44165</v>
      </c>
      <c r="O2912" t="str">
        <f t="shared" si="97"/>
        <v>정상</v>
      </c>
      <c r="P2912" t="str">
        <f t="shared" si="95"/>
        <v>엠피송내</v>
      </c>
      <c r="Q2912" t="s">
        <v>1955</v>
      </c>
      <c r="R2912"/>
      <c r="S2912"/>
      <c r="T2912"/>
      <c r="U2912"/>
      <c r="V2912"/>
      <c r="W2912" t="s">
        <v>1958</v>
      </c>
      <c r="X2912" s="1">
        <v>61331</v>
      </c>
    </row>
    <row r="2913" spans="1:24">
      <c r="A2913" t="s">
        <v>3994</v>
      </c>
      <c r="B2913" t="s">
        <v>4014</v>
      </c>
      <c r="C2913" t="s">
        <v>4049</v>
      </c>
      <c r="D2913" t="s">
        <v>4121</v>
      </c>
      <c r="E2913" t="s">
        <v>4229</v>
      </c>
      <c r="F2913" t="s">
        <v>4265</v>
      </c>
      <c r="G2913" t="s">
        <v>4269</v>
      </c>
      <c r="H2913">
        <v>267966</v>
      </c>
      <c r="I2913" t="s">
        <v>3255</v>
      </c>
      <c r="J2913" s="1">
        <v>44165</v>
      </c>
      <c r="K2913" s="1">
        <v>44165</v>
      </c>
      <c r="L2913" t="s">
        <v>4302</v>
      </c>
      <c r="M2913" t="s">
        <v>4790</v>
      </c>
      <c r="N2913" s="1">
        <v>44165</v>
      </c>
      <c r="O2913" t="str">
        <f t="shared" si="97"/>
        <v>정상</v>
      </c>
      <c r="P2913" t="str">
        <f t="shared" si="95"/>
        <v>엠피피스토스</v>
      </c>
      <c r="Q2913" t="s">
        <v>1956</v>
      </c>
      <c r="R2913"/>
      <c r="S2913"/>
      <c r="T2913"/>
      <c r="U2913"/>
      <c r="V2913"/>
      <c r="W2913" t="s">
        <v>1958</v>
      </c>
      <c r="X2913" s="1">
        <v>57314</v>
      </c>
    </row>
    <row r="2914" spans="1:24">
      <c r="A2914" t="s">
        <v>3995</v>
      </c>
      <c r="B2914" t="s">
        <v>2686</v>
      </c>
      <c r="C2914" t="s">
        <v>4050</v>
      </c>
      <c r="D2914" t="s">
        <v>4122</v>
      </c>
      <c r="E2914" t="s">
        <v>4230</v>
      </c>
      <c r="F2914" t="s">
        <v>4264</v>
      </c>
      <c r="G2914" t="s">
        <v>4270</v>
      </c>
      <c r="H2914">
        <v>30000</v>
      </c>
      <c r="I2914" t="s">
        <v>3255</v>
      </c>
      <c r="J2914" s="1">
        <v>44165</v>
      </c>
      <c r="K2914" s="1">
        <v>44165</v>
      </c>
      <c r="L2914">
        <v>52033021880000</v>
      </c>
      <c r="M2914" t="s">
        <v>4790</v>
      </c>
      <c r="N2914" s="1">
        <v>44165</v>
      </c>
      <c r="O2914" t="str">
        <f t="shared" si="97"/>
        <v>정상</v>
      </c>
      <c r="P2914" t="str">
        <f t="shared" si="95"/>
        <v>엠피상동</v>
      </c>
      <c r="Q2914" t="s">
        <v>1956</v>
      </c>
      <c r="R2914"/>
      <c r="S2914"/>
      <c r="T2914"/>
      <c r="U2914"/>
      <c r="V2914"/>
      <c r="W2914" t="s">
        <v>1958</v>
      </c>
      <c r="X2914" s="1">
        <v>45991</v>
      </c>
    </row>
    <row r="2915" spans="1:24">
      <c r="A2915" t="s">
        <v>3991</v>
      </c>
      <c r="B2915" t="s">
        <v>4015</v>
      </c>
      <c r="C2915" t="s">
        <v>4046</v>
      </c>
      <c r="D2915" t="s">
        <v>4123</v>
      </c>
      <c r="E2915" t="s">
        <v>4230</v>
      </c>
      <c r="F2915" t="s">
        <v>4264</v>
      </c>
      <c r="G2915" t="s">
        <v>4268</v>
      </c>
      <c r="H2915">
        <v>42296</v>
      </c>
      <c r="I2915" t="s">
        <v>3255</v>
      </c>
      <c r="J2915" s="1">
        <v>44165</v>
      </c>
      <c r="K2915" s="1">
        <v>44165</v>
      </c>
      <c r="L2915">
        <v>52032966350000</v>
      </c>
      <c r="M2915" t="s">
        <v>4790</v>
      </c>
      <c r="N2915" s="1">
        <v>44165</v>
      </c>
      <c r="O2915" t="str">
        <f t="shared" si="97"/>
        <v>정상</v>
      </c>
      <c r="P2915" t="str">
        <f t="shared" si="95"/>
        <v>엠피성공</v>
      </c>
      <c r="Q2915" t="s">
        <v>1952</v>
      </c>
      <c r="R2915"/>
      <c r="S2915"/>
      <c r="T2915"/>
      <c r="U2915"/>
      <c r="V2915"/>
      <c r="W2915" t="s">
        <v>1958</v>
      </c>
      <c r="X2915" s="1">
        <v>51470</v>
      </c>
    </row>
    <row r="2916" spans="1:24">
      <c r="A2916" t="s">
        <v>3996</v>
      </c>
      <c r="B2916"/>
      <c r="C2916"/>
      <c r="D2916" t="s">
        <v>4124</v>
      </c>
      <c r="E2916" t="s">
        <v>2504</v>
      </c>
      <c r="F2916" t="s">
        <v>4264</v>
      </c>
      <c r="G2916" t="s">
        <v>3245</v>
      </c>
      <c r="H2916">
        <v>303970</v>
      </c>
      <c r="I2916" t="s">
        <v>3255</v>
      </c>
      <c r="J2916" s="1">
        <v>44165</v>
      </c>
      <c r="K2916" s="1">
        <v>44165</v>
      </c>
      <c r="L2916">
        <v>320202911844</v>
      </c>
      <c r="M2916" t="s">
        <v>4790</v>
      </c>
      <c r="N2916" s="1">
        <v>44165</v>
      </c>
      <c r="O2916" t="str">
        <f t="shared" si="97"/>
        <v>정상</v>
      </c>
      <c r="P2916" t="str">
        <f t="shared" si="95"/>
        <v>엠피프라임</v>
      </c>
      <c r="Q2916" t="s">
        <v>1956</v>
      </c>
      <c r="R2916"/>
      <c r="S2916"/>
      <c r="T2916"/>
      <c r="U2916"/>
      <c r="V2916"/>
      <c r="W2916" t="s">
        <v>1958</v>
      </c>
      <c r="X2916" s="1">
        <v>55122</v>
      </c>
    </row>
    <row r="2917" spans="1:24">
      <c r="A2917" t="s">
        <v>3996</v>
      </c>
      <c r="B2917"/>
      <c r="C2917"/>
      <c r="D2917" t="s">
        <v>4124</v>
      </c>
      <c r="E2917" t="s">
        <v>4231</v>
      </c>
      <c r="F2917" t="s">
        <v>4264</v>
      </c>
      <c r="G2917" t="s">
        <v>4271</v>
      </c>
      <c r="H2917">
        <v>50000</v>
      </c>
      <c r="I2917" t="s">
        <v>3255</v>
      </c>
      <c r="J2917" s="1">
        <v>44165</v>
      </c>
      <c r="K2917" s="1">
        <v>44165</v>
      </c>
      <c r="L2917">
        <v>320202911222</v>
      </c>
      <c r="M2917" t="s">
        <v>4790</v>
      </c>
      <c r="N2917" s="1">
        <v>44165</v>
      </c>
      <c r="O2917" t="str">
        <f t="shared" si="97"/>
        <v>정상</v>
      </c>
      <c r="P2917" t="str">
        <f t="shared" si="95"/>
        <v>엠피프라임</v>
      </c>
      <c r="Q2917" t="s">
        <v>4794</v>
      </c>
      <c r="R2917"/>
      <c r="S2917"/>
      <c r="T2917"/>
      <c r="U2917"/>
      <c r="V2917"/>
      <c r="W2917" t="s">
        <v>1958</v>
      </c>
      <c r="X2917" s="1">
        <v>51470</v>
      </c>
    </row>
    <row r="2918" spans="1:24">
      <c r="A2918" t="s">
        <v>3992</v>
      </c>
      <c r="B2918" t="s">
        <v>4016</v>
      </c>
      <c r="C2918" t="s">
        <v>4051</v>
      </c>
      <c r="D2918" t="s">
        <v>4119</v>
      </c>
      <c r="E2918" t="s">
        <v>4232</v>
      </c>
      <c r="F2918" t="s">
        <v>4264</v>
      </c>
      <c r="G2918" t="s">
        <v>4268</v>
      </c>
      <c r="H2918">
        <v>58800</v>
      </c>
      <c r="I2918" t="s">
        <v>3256</v>
      </c>
      <c r="J2918" s="1">
        <v>44165</v>
      </c>
      <c r="K2918" s="1">
        <v>44168</v>
      </c>
      <c r="L2918" t="s">
        <v>4303</v>
      </c>
      <c r="M2918" t="s">
        <v>4790</v>
      </c>
      <c r="N2918" s="1">
        <v>44165</v>
      </c>
      <c r="O2918" t="str">
        <f t="shared" si="97"/>
        <v>정상2</v>
      </c>
      <c r="P2918" t="s">
        <v>6821</v>
      </c>
      <c r="Q2918" t="s">
        <v>1954</v>
      </c>
      <c r="R2918"/>
      <c r="S2918"/>
      <c r="T2918"/>
      <c r="U2918"/>
      <c r="V2918"/>
      <c r="W2918" t="s">
        <v>1958</v>
      </c>
      <c r="X2918" s="1">
        <v>58775</v>
      </c>
    </row>
    <row r="2919" spans="1:24">
      <c r="A2919" t="s">
        <v>3994</v>
      </c>
      <c r="B2919" t="s">
        <v>2692</v>
      </c>
      <c r="C2919" t="s">
        <v>4052</v>
      </c>
      <c r="D2919" t="s">
        <v>4125</v>
      </c>
      <c r="E2919" t="s">
        <v>4233</v>
      </c>
      <c r="F2919" t="s">
        <v>4264</v>
      </c>
      <c r="G2919" t="s">
        <v>4272</v>
      </c>
      <c r="H2919">
        <v>28800</v>
      </c>
      <c r="I2919" t="s">
        <v>3255</v>
      </c>
      <c r="J2919" s="1">
        <v>44165</v>
      </c>
      <c r="K2919" s="1">
        <v>44165</v>
      </c>
      <c r="L2919" t="s">
        <v>4304</v>
      </c>
      <c r="M2919" t="s">
        <v>4791</v>
      </c>
      <c r="N2919" s="1">
        <v>44165</v>
      </c>
      <c r="O2919" t="str">
        <f t="shared" si="97"/>
        <v>정상</v>
      </c>
      <c r="P2919" t="str">
        <f t="shared" si="95"/>
        <v>엠피피스토스</v>
      </c>
      <c r="Q2919" t="s">
        <v>1956</v>
      </c>
      <c r="R2919"/>
      <c r="S2919"/>
      <c r="T2919"/>
      <c r="U2919"/>
      <c r="V2919"/>
      <c r="W2919" t="s">
        <v>1958</v>
      </c>
      <c r="X2919" s="1">
        <v>74114</v>
      </c>
    </row>
    <row r="2920" spans="1:24">
      <c r="A2920" t="s">
        <v>3993</v>
      </c>
      <c r="B2920" t="s">
        <v>4017</v>
      </c>
      <c r="C2920" t="s">
        <v>4048</v>
      </c>
      <c r="D2920" t="s">
        <v>4126</v>
      </c>
      <c r="E2920" t="s">
        <v>4233</v>
      </c>
      <c r="F2920" t="s">
        <v>4265</v>
      </c>
      <c r="G2920" t="s">
        <v>4268</v>
      </c>
      <c r="H2920">
        <v>60290</v>
      </c>
      <c r="I2920" t="s">
        <v>3255</v>
      </c>
      <c r="J2920" s="1">
        <v>44165</v>
      </c>
      <c r="K2920" s="1">
        <v>44165</v>
      </c>
      <c r="L2920" t="s">
        <v>4305</v>
      </c>
      <c r="M2920" t="s">
        <v>4790</v>
      </c>
      <c r="N2920" s="1">
        <v>44165</v>
      </c>
      <c r="O2920" t="str">
        <f t="shared" si="97"/>
        <v>정상</v>
      </c>
      <c r="P2920" t="str">
        <f t="shared" si="95"/>
        <v>엠피송내</v>
      </c>
      <c r="Q2920" t="s">
        <v>1952</v>
      </c>
      <c r="R2920"/>
      <c r="S2920"/>
      <c r="T2920"/>
      <c r="U2920"/>
      <c r="V2920"/>
      <c r="W2920" t="s">
        <v>1958</v>
      </c>
      <c r="X2920" s="1">
        <v>60601</v>
      </c>
    </row>
    <row r="2921" spans="1:24">
      <c r="A2921" t="s">
        <v>3993</v>
      </c>
      <c r="B2921" t="s">
        <v>2689</v>
      </c>
      <c r="C2921" t="s">
        <v>4053</v>
      </c>
      <c r="D2921" t="s">
        <v>4126</v>
      </c>
      <c r="E2921" t="s">
        <v>4233</v>
      </c>
      <c r="F2921" t="s">
        <v>4264</v>
      </c>
      <c r="G2921" t="s">
        <v>4273</v>
      </c>
      <c r="H2921">
        <v>54600</v>
      </c>
      <c r="I2921" t="s">
        <v>3255</v>
      </c>
      <c r="J2921" s="1">
        <v>44165</v>
      </c>
      <c r="K2921" s="1">
        <v>44165</v>
      </c>
      <c r="L2921" t="s">
        <v>4306</v>
      </c>
      <c r="M2921" t="s">
        <v>4792</v>
      </c>
      <c r="N2921" s="1">
        <v>44165</v>
      </c>
      <c r="O2921" t="str">
        <f t="shared" si="97"/>
        <v>정상</v>
      </c>
      <c r="P2921" t="str">
        <f t="shared" si="95"/>
        <v>엠피송내</v>
      </c>
      <c r="Q2921" t="s">
        <v>1956</v>
      </c>
      <c r="R2921"/>
      <c r="S2921"/>
      <c r="T2921"/>
      <c r="U2921"/>
      <c r="V2921"/>
      <c r="W2921" t="s">
        <v>1958</v>
      </c>
      <c r="X2921" s="1">
        <v>51470</v>
      </c>
    </row>
    <row r="2922" spans="1:24">
      <c r="A2922" t="s">
        <v>3993</v>
      </c>
      <c r="B2922" t="s">
        <v>4017</v>
      </c>
      <c r="C2922" t="s">
        <v>4054</v>
      </c>
      <c r="D2922" t="s">
        <v>4127</v>
      </c>
      <c r="E2922" t="s">
        <v>4234</v>
      </c>
      <c r="F2922" t="s">
        <v>4264</v>
      </c>
      <c r="G2922" t="s">
        <v>4274</v>
      </c>
      <c r="H2922">
        <v>32602</v>
      </c>
      <c r="I2922" t="s">
        <v>3255</v>
      </c>
      <c r="J2922" s="1">
        <v>44165</v>
      </c>
      <c r="K2922" s="1">
        <v>44165</v>
      </c>
      <c r="L2922">
        <v>42041942170000</v>
      </c>
      <c r="M2922" t="s">
        <v>4790</v>
      </c>
      <c r="N2922" s="1">
        <v>44165</v>
      </c>
      <c r="O2922" t="str">
        <f t="shared" si="97"/>
        <v>정상</v>
      </c>
      <c r="P2922" t="str">
        <f t="shared" si="95"/>
        <v>엠피송내</v>
      </c>
      <c r="Q2922" t="s">
        <v>1954</v>
      </c>
      <c r="R2922"/>
      <c r="S2922"/>
      <c r="T2922"/>
      <c r="U2922"/>
      <c r="V2922"/>
      <c r="W2922" t="s">
        <v>1958</v>
      </c>
      <c r="X2922"/>
    </row>
    <row r="2923" spans="1:24">
      <c r="A2923" t="s">
        <v>3993</v>
      </c>
      <c r="B2923" t="s">
        <v>2689</v>
      </c>
      <c r="C2923" t="s">
        <v>4048</v>
      </c>
      <c r="D2923" t="s">
        <v>4120</v>
      </c>
      <c r="E2923" t="s">
        <v>2143</v>
      </c>
      <c r="F2923" t="s">
        <v>4264</v>
      </c>
      <c r="G2923" t="s">
        <v>4268</v>
      </c>
      <c r="H2923">
        <v>45569</v>
      </c>
      <c r="I2923" t="s">
        <v>3255</v>
      </c>
      <c r="J2923" s="1">
        <v>44165</v>
      </c>
      <c r="K2923" s="1">
        <v>44165</v>
      </c>
      <c r="L2923">
        <v>42041943310000</v>
      </c>
      <c r="M2923" t="s">
        <v>4791</v>
      </c>
      <c r="N2923" s="1">
        <v>44165</v>
      </c>
      <c r="O2923" t="str">
        <f t="shared" si="97"/>
        <v>정상</v>
      </c>
      <c r="P2923" t="str">
        <f t="shared" si="95"/>
        <v>엠피송내</v>
      </c>
      <c r="Q2923" t="s">
        <v>1956</v>
      </c>
      <c r="R2923"/>
      <c r="S2923"/>
      <c r="T2923"/>
      <c r="U2923"/>
      <c r="V2923"/>
      <c r="W2923" t="s">
        <v>1958</v>
      </c>
      <c r="X2923"/>
    </row>
    <row r="2924" spans="1:24">
      <c r="A2924" t="s">
        <v>3997</v>
      </c>
      <c r="B2924" t="s">
        <v>4018</v>
      </c>
      <c r="C2924" t="s">
        <v>4055</v>
      </c>
      <c r="D2924" t="s">
        <v>4128</v>
      </c>
      <c r="E2924" t="s">
        <v>4235</v>
      </c>
      <c r="F2924" t="s">
        <v>4264</v>
      </c>
      <c r="G2924" t="s">
        <v>4275</v>
      </c>
      <c r="H2924">
        <v>50000</v>
      </c>
      <c r="I2924" t="s">
        <v>3255</v>
      </c>
      <c r="J2924" s="1">
        <v>44165</v>
      </c>
      <c r="K2924" s="1">
        <v>44165</v>
      </c>
      <c r="L2924" t="s">
        <v>4307</v>
      </c>
      <c r="M2924" t="s">
        <v>4790</v>
      </c>
      <c r="N2924" s="1">
        <v>44165</v>
      </c>
      <c r="O2924" t="str">
        <f t="shared" si="97"/>
        <v>정상</v>
      </c>
      <c r="P2924" t="str">
        <f t="shared" si="95"/>
        <v>엠피가온</v>
      </c>
      <c r="Q2924" t="s">
        <v>1956</v>
      </c>
      <c r="R2924"/>
      <c r="S2924"/>
      <c r="T2924"/>
      <c r="U2924"/>
      <c r="V2924"/>
      <c r="W2924" t="s">
        <v>1958</v>
      </c>
      <c r="X2924"/>
    </row>
    <row r="2925" spans="1:24">
      <c r="A2925" t="s">
        <v>3994</v>
      </c>
      <c r="B2925" t="s">
        <v>4014</v>
      </c>
      <c r="C2925" t="s">
        <v>4052</v>
      </c>
      <c r="D2925" t="s">
        <v>4121</v>
      </c>
      <c r="E2925" t="s">
        <v>2612</v>
      </c>
      <c r="F2925" t="s">
        <v>4264</v>
      </c>
      <c r="G2925" t="s">
        <v>4268</v>
      </c>
      <c r="H2925">
        <v>206800</v>
      </c>
      <c r="I2925" t="s">
        <v>3255</v>
      </c>
      <c r="J2925" s="1">
        <v>44165</v>
      </c>
      <c r="K2925" s="1">
        <v>44165</v>
      </c>
      <c r="L2925" t="s">
        <v>4308</v>
      </c>
      <c r="M2925" t="s">
        <v>4790</v>
      </c>
      <c r="N2925" s="1">
        <v>44165</v>
      </c>
      <c r="O2925" t="str">
        <f t="shared" si="97"/>
        <v>정상</v>
      </c>
      <c r="P2925" t="str">
        <f t="shared" si="95"/>
        <v>엠피피스토스</v>
      </c>
      <c r="Q2925" t="s">
        <v>1955</v>
      </c>
      <c r="R2925"/>
      <c r="S2925"/>
      <c r="T2925"/>
      <c r="U2925"/>
      <c r="V2925"/>
      <c r="W2925" t="s">
        <v>1958</v>
      </c>
      <c r="X2925"/>
    </row>
    <row r="2926" spans="1:24">
      <c r="A2926" t="s">
        <v>3996</v>
      </c>
      <c r="B2926"/>
      <c r="C2926"/>
      <c r="D2926" t="s">
        <v>4124</v>
      </c>
      <c r="E2926" t="s">
        <v>2512</v>
      </c>
      <c r="F2926" t="s">
        <v>4264</v>
      </c>
      <c r="G2926" t="s">
        <v>4276</v>
      </c>
      <c r="H2926">
        <v>218000</v>
      </c>
      <c r="I2926" t="s">
        <v>3255</v>
      </c>
      <c r="J2926" s="1">
        <v>44165</v>
      </c>
      <c r="K2926" s="1">
        <v>44165</v>
      </c>
      <c r="L2926" t="s">
        <v>4309</v>
      </c>
      <c r="M2926" t="s">
        <v>4790</v>
      </c>
      <c r="N2926" s="1">
        <v>44165</v>
      </c>
      <c r="O2926" t="str">
        <f t="shared" si="97"/>
        <v>정상</v>
      </c>
      <c r="P2926" t="str">
        <f t="shared" si="95"/>
        <v>엠피프라임</v>
      </c>
      <c r="Q2926" t="s">
        <v>1956</v>
      </c>
      <c r="R2926"/>
      <c r="S2926"/>
      <c r="T2926"/>
      <c r="U2926"/>
      <c r="V2926"/>
      <c r="W2926" t="s">
        <v>1958</v>
      </c>
      <c r="X2926"/>
    </row>
    <row r="2927" spans="1:24">
      <c r="A2927" t="s">
        <v>3997</v>
      </c>
      <c r="B2927"/>
      <c r="C2927"/>
      <c r="D2927" t="s">
        <v>4129</v>
      </c>
      <c r="E2927" t="s">
        <v>4236</v>
      </c>
      <c r="F2927" t="s">
        <v>4265</v>
      </c>
      <c r="G2927" t="s">
        <v>4273</v>
      </c>
      <c r="H2927">
        <v>7585</v>
      </c>
      <c r="I2927" t="s">
        <v>3255</v>
      </c>
      <c r="J2927" s="1">
        <v>44165</v>
      </c>
      <c r="K2927" s="1">
        <v>44165</v>
      </c>
      <c r="L2927">
        <v>42045456160000</v>
      </c>
      <c r="M2927" t="s">
        <v>4790</v>
      </c>
      <c r="N2927" s="1">
        <v>44165</v>
      </c>
      <c r="O2927" t="str">
        <f t="shared" si="97"/>
        <v>정상</v>
      </c>
      <c r="P2927" t="str">
        <f t="shared" si="95"/>
        <v>엠피가온</v>
      </c>
      <c r="Q2927" t="s">
        <v>1952</v>
      </c>
      <c r="R2927"/>
      <c r="S2927"/>
      <c r="T2927"/>
      <c r="U2927"/>
      <c r="V2927"/>
      <c r="W2927" t="s">
        <v>1958</v>
      </c>
      <c r="X2927" s="1">
        <v>47817</v>
      </c>
    </row>
    <row r="2928" spans="1:24">
      <c r="A2928" t="s">
        <v>3994</v>
      </c>
      <c r="B2928" t="s">
        <v>2692</v>
      </c>
      <c r="C2928" t="s">
        <v>4056</v>
      </c>
      <c r="D2928" t="s">
        <v>4130</v>
      </c>
      <c r="E2928" t="s">
        <v>4237</v>
      </c>
      <c r="F2928" t="s">
        <v>4264</v>
      </c>
      <c r="G2928" t="s">
        <v>4277</v>
      </c>
      <c r="H2928">
        <v>5580</v>
      </c>
      <c r="I2928" t="s">
        <v>3255</v>
      </c>
      <c r="J2928" s="1">
        <v>44165</v>
      </c>
      <c r="K2928" s="1">
        <v>44165</v>
      </c>
      <c r="L2928" t="s">
        <v>4310</v>
      </c>
      <c r="M2928" t="s">
        <v>4790</v>
      </c>
      <c r="N2928" s="1">
        <v>44165</v>
      </c>
      <c r="O2928" t="str">
        <f t="shared" si="97"/>
        <v>정상</v>
      </c>
      <c r="P2928" t="str">
        <f t="shared" si="95"/>
        <v>엠피피스토스</v>
      </c>
      <c r="Q2928" t="s">
        <v>1956</v>
      </c>
      <c r="R2928"/>
      <c r="S2928"/>
      <c r="T2928"/>
      <c r="U2928"/>
      <c r="V2928"/>
      <c r="W2928" t="s">
        <v>1960</v>
      </c>
      <c r="X2928"/>
    </row>
    <row r="2929" spans="1:24">
      <c r="A2929" t="s">
        <v>3994</v>
      </c>
      <c r="B2929" t="s">
        <v>2692</v>
      </c>
      <c r="C2929" t="s">
        <v>4057</v>
      </c>
      <c r="D2929" t="s">
        <v>4130</v>
      </c>
      <c r="E2929" t="s">
        <v>4238</v>
      </c>
      <c r="F2929" t="s">
        <v>4264</v>
      </c>
      <c r="G2929" t="s">
        <v>4278</v>
      </c>
      <c r="H2929">
        <v>56280</v>
      </c>
      <c r="I2929" t="s">
        <v>3255</v>
      </c>
      <c r="J2929" s="1">
        <v>44165</v>
      </c>
      <c r="K2929" s="1">
        <v>44165</v>
      </c>
      <c r="L2929" t="s">
        <v>4311</v>
      </c>
      <c r="M2929" t="s">
        <v>4790</v>
      </c>
      <c r="N2929" s="1">
        <v>44165</v>
      </c>
      <c r="O2929" t="str">
        <f t="shared" si="97"/>
        <v>정상</v>
      </c>
      <c r="P2929" t="str">
        <f t="shared" si="95"/>
        <v>엠피피스토스</v>
      </c>
      <c r="Q2929" t="s">
        <v>1956</v>
      </c>
      <c r="R2929"/>
      <c r="S2929"/>
      <c r="T2929"/>
      <c r="U2929"/>
      <c r="V2929"/>
      <c r="W2929" t="s">
        <v>1958</v>
      </c>
      <c r="X2929"/>
    </row>
    <row r="2930" spans="1:24">
      <c r="A2930" t="s">
        <v>3994</v>
      </c>
      <c r="B2930" t="s">
        <v>2692</v>
      </c>
      <c r="C2930" t="s">
        <v>4056</v>
      </c>
      <c r="D2930" t="s">
        <v>4130</v>
      </c>
      <c r="E2930" t="s">
        <v>2155</v>
      </c>
      <c r="F2930" t="s">
        <v>4265</v>
      </c>
      <c r="G2930" t="s">
        <v>4279</v>
      </c>
      <c r="H2930">
        <v>14730</v>
      </c>
      <c r="I2930" t="s">
        <v>3255</v>
      </c>
      <c r="J2930" s="1">
        <v>44165</v>
      </c>
      <c r="K2930" s="1">
        <v>44165</v>
      </c>
      <c r="L2930" t="s">
        <v>4312</v>
      </c>
      <c r="M2930" t="s">
        <v>4790</v>
      </c>
      <c r="N2930" s="1">
        <v>44165</v>
      </c>
      <c r="O2930" t="str">
        <f t="shared" si="97"/>
        <v>정상</v>
      </c>
      <c r="P2930" t="str">
        <f t="shared" si="95"/>
        <v>엠피피스토스</v>
      </c>
      <c r="Q2930" t="s">
        <v>1956</v>
      </c>
      <c r="R2930"/>
      <c r="S2930"/>
      <c r="T2930"/>
      <c r="U2930"/>
      <c r="V2930"/>
      <c r="W2930" t="s">
        <v>1958</v>
      </c>
      <c r="X2930"/>
    </row>
    <row r="2931" spans="1:24">
      <c r="A2931" t="s">
        <v>3998</v>
      </c>
      <c r="B2931" t="s">
        <v>2861</v>
      </c>
      <c r="C2931"/>
      <c r="D2931" t="s">
        <v>4131</v>
      </c>
      <c r="E2931" t="s">
        <v>2508</v>
      </c>
      <c r="F2931" t="s">
        <v>4264</v>
      </c>
      <c r="G2931" t="s">
        <v>4269</v>
      </c>
      <c r="H2931">
        <v>28000</v>
      </c>
      <c r="I2931" t="s">
        <v>3255</v>
      </c>
      <c r="J2931" s="1">
        <v>44165</v>
      </c>
      <c r="K2931" s="1">
        <v>44165</v>
      </c>
      <c r="L2931" t="s">
        <v>4313</v>
      </c>
      <c r="M2931" t="s">
        <v>4790</v>
      </c>
      <c r="N2931" s="1">
        <v>44165</v>
      </c>
      <c r="O2931" t="str">
        <f t="shared" si="97"/>
        <v>정상</v>
      </c>
      <c r="P2931" t="str">
        <f t="shared" si="95"/>
        <v>엠피의정부</v>
      </c>
      <c r="Q2931" t="s">
        <v>1956</v>
      </c>
      <c r="R2931"/>
      <c r="S2931"/>
      <c r="T2931"/>
      <c r="U2931"/>
      <c r="V2931"/>
      <c r="W2931" t="s">
        <v>1958</v>
      </c>
      <c r="X2931"/>
    </row>
    <row r="2932" spans="1:24">
      <c r="A2932" t="s">
        <v>3994</v>
      </c>
      <c r="B2932" t="s">
        <v>2692</v>
      </c>
      <c r="C2932" t="s">
        <v>4056</v>
      </c>
      <c r="D2932" t="s">
        <v>4130</v>
      </c>
      <c r="E2932" t="s">
        <v>4239</v>
      </c>
      <c r="F2932" t="s">
        <v>4264</v>
      </c>
      <c r="G2932" t="s">
        <v>4279</v>
      </c>
      <c r="H2932">
        <v>7030</v>
      </c>
      <c r="I2932" t="s">
        <v>3255</v>
      </c>
      <c r="J2932" s="1">
        <v>44165</v>
      </c>
      <c r="K2932" s="1">
        <v>44165</v>
      </c>
      <c r="L2932" t="s">
        <v>4314</v>
      </c>
      <c r="M2932" t="s">
        <v>4790</v>
      </c>
      <c r="N2932" s="1">
        <v>44165</v>
      </c>
      <c r="O2932" t="str">
        <f t="shared" si="97"/>
        <v>정상</v>
      </c>
      <c r="P2932" t="str">
        <f t="shared" si="95"/>
        <v>엠피피스토스</v>
      </c>
      <c r="Q2932" t="s">
        <v>1954</v>
      </c>
      <c r="R2932"/>
      <c r="S2932"/>
      <c r="T2932"/>
      <c r="U2932"/>
      <c r="V2932"/>
      <c r="W2932" t="s">
        <v>1958</v>
      </c>
      <c r="X2932"/>
    </row>
    <row r="2933" spans="1:24">
      <c r="A2933" t="s">
        <v>3994</v>
      </c>
      <c r="B2933" t="s">
        <v>2692</v>
      </c>
      <c r="C2933" t="s">
        <v>4058</v>
      </c>
      <c r="D2933" t="s">
        <v>4130</v>
      </c>
      <c r="E2933" t="s">
        <v>2597</v>
      </c>
      <c r="F2933" t="s">
        <v>4264</v>
      </c>
      <c r="G2933" t="s">
        <v>4280</v>
      </c>
      <c r="H2933">
        <v>60190</v>
      </c>
      <c r="I2933" t="s">
        <v>3255</v>
      </c>
      <c r="J2933" s="1">
        <v>44165</v>
      </c>
      <c r="K2933" s="1">
        <v>44165</v>
      </c>
      <c r="L2933" t="s">
        <v>4315</v>
      </c>
      <c r="M2933" t="s">
        <v>4790</v>
      </c>
      <c r="N2933" s="1">
        <v>44165</v>
      </c>
      <c r="O2933" t="str">
        <f t="shared" si="97"/>
        <v>정상</v>
      </c>
      <c r="P2933" t="str">
        <f t="shared" si="95"/>
        <v>엠피피스토스</v>
      </c>
      <c r="Q2933" t="s">
        <v>1954</v>
      </c>
      <c r="R2933"/>
      <c r="S2933"/>
      <c r="T2933"/>
      <c r="U2933"/>
      <c r="V2933"/>
      <c r="W2933" t="s">
        <v>1958</v>
      </c>
      <c r="X2933"/>
    </row>
    <row r="2934" spans="1:24">
      <c r="A2934" t="s">
        <v>3999</v>
      </c>
      <c r="B2934" t="s">
        <v>2692</v>
      </c>
      <c r="C2934" t="s">
        <v>4056</v>
      </c>
      <c r="D2934" t="s">
        <v>4130</v>
      </c>
      <c r="E2934" t="s">
        <v>2572</v>
      </c>
      <c r="F2934" t="s">
        <v>4265</v>
      </c>
      <c r="G2934" t="s">
        <v>4281</v>
      </c>
      <c r="H2934">
        <v>51700</v>
      </c>
      <c r="I2934" t="s">
        <v>3255</v>
      </c>
      <c r="J2934" s="1">
        <v>44165</v>
      </c>
      <c r="K2934" s="1">
        <v>44165</v>
      </c>
      <c r="L2934" t="s">
        <v>4316</v>
      </c>
      <c r="M2934" t="s">
        <v>4790</v>
      </c>
      <c r="N2934" s="1">
        <v>44165</v>
      </c>
      <c r="O2934" t="str">
        <f t="shared" si="97"/>
        <v>정상</v>
      </c>
      <c r="P2934" t="str">
        <f t="shared" si="95"/>
        <v>엠피피스토스</v>
      </c>
      <c r="Q2934" t="s">
        <v>1956</v>
      </c>
      <c r="R2934"/>
      <c r="S2934"/>
      <c r="T2934"/>
      <c r="U2934"/>
      <c r="V2934"/>
      <c r="W2934" t="s">
        <v>1958</v>
      </c>
      <c r="X2934"/>
    </row>
    <row r="2935" spans="1:24">
      <c r="A2935" t="s">
        <v>3993</v>
      </c>
      <c r="B2935" t="s">
        <v>4019</v>
      </c>
      <c r="C2935" t="s">
        <v>4048</v>
      </c>
      <c r="D2935" t="s">
        <v>4132</v>
      </c>
      <c r="E2935" t="s">
        <v>2163</v>
      </c>
      <c r="F2935" t="s">
        <v>4264</v>
      </c>
      <c r="G2935" t="s">
        <v>4273</v>
      </c>
      <c r="H2935">
        <v>74000</v>
      </c>
      <c r="I2935" t="s">
        <v>3255</v>
      </c>
      <c r="J2935" s="1">
        <v>44165</v>
      </c>
      <c r="K2935" s="1">
        <v>44165</v>
      </c>
      <c r="L2935">
        <v>20206414114</v>
      </c>
      <c r="M2935" t="s">
        <v>4790</v>
      </c>
      <c r="N2935" s="1">
        <v>44165</v>
      </c>
      <c r="O2935" t="str">
        <f t="shared" si="97"/>
        <v>정상</v>
      </c>
      <c r="P2935" t="str">
        <f t="shared" si="95"/>
        <v>엠피송내</v>
      </c>
      <c r="Q2935" t="s">
        <v>1954</v>
      </c>
      <c r="R2935"/>
      <c r="S2935"/>
      <c r="T2935"/>
      <c r="U2935"/>
      <c r="V2935"/>
      <c r="W2935" t="s">
        <v>1958</v>
      </c>
      <c r="X2935"/>
    </row>
    <row r="2936" spans="1:24">
      <c r="A2936" t="s">
        <v>3993</v>
      </c>
      <c r="B2936" t="s">
        <v>2689</v>
      </c>
      <c r="C2936" t="s">
        <v>4059</v>
      </c>
      <c r="D2936" t="s">
        <v>4127</v>
      </c>
      <c r="E2936" t="s">
        <v>2499</v>
      </c>
      <c r="F2936" t="s">
        <v>4264</v>
      </c>
      <c r="G2936" t="s">
        <v>4272</v>
      </c>
      <c r="H2936">
        <v>29824</v>
      </c>
      <c r="I2936" t="s">
        <v>3255</v>
      </c>
      <c r="J2936" s="1">
        <v>44165</v>
      </c>
      <c r="K2936" s="1">
        <v>44165</v>
      </c>
      <c r="L2936">
        <v>20206419686</v>
      </c>
      <c r="M2936" t="s">
        <v>4790</v>
      </c>
      <c r="N2936" s="1">
        <v>44165</v>
      </c>
      <c r="O2936" t="str">
        <f t="shared" si="97"/>
        <v>정상</v>
      </c>
      <c r="P2936" t="str">
        <f t="shared" si="95"/>
        <v>엠피송내</v>
      </c>
      <c r="Q2936" t="s">
        <v>1954</v>
      </c>
      <c r="R2936"/>
      <c r="S2936"/>
      <c r="T2936"/>
      <c r="U2936"/>
      <c r="V2936"/>
      <c r="W2936" t="s">
        <v>1958</v>
      </c>
      <c r="X2936"/>
    </row>
    <row r="2937" spans="1:24">
      <c r="A2937" t="s">
        <v>3991</v>
      </c>
      <c r="B2937" t="s">
        <v>4015</v>
      </c>
      <c r="C2937" t="s">
        <v>4046</v>
      </c>
      <c r="D2937" t="s">
        <v>4123</v>
      </c>
      <c r="E2937" t="s">
        <v>4240</v>
      </c>
      <c r="F2937" t="s">
        <v>4264</v>
      </c>
      <c r="G2937" t="s">
        <v>4282</v>
      </c>
      <c r="H2937">
        <v>45000</v>
      </c>
      <c r="I2937" t="s">
        <v>3255</v>
      </c>
      <c r="J2937" s="1">
        <v>44165</v>
      </c>
      <c r="K2937" s="1">
        <v>44165</v>
      </c>
      <c r="L2937">
        <v>20206403167</v>
      </c>
      <c r="M2937" t="s">
        <v>4790</v>
      </c>
      <c r="N2937" s="1">
        <v>44165</v>
      </c>
      <c r="O2937" t="str">
        <f t="shared" si="97"/>
        <v>정상</v>
      </c>
      <c r="P2937" t="str">
        <f t="shared" si="95"/>
        <v>엠피성공</v>
      </c>
      <c r="Q2937" t="s">
        <v>1954</v>
      </c>
      <c r="R2937"/>
      <c r="S2937"/>
      <c r="T2937"/>
      <c r="U2937"/>
      <c r="V2937"/>
      <c r="W2937" t="s">
        <v>1960</v>
      </c>
      <c r="X2937"/>
    </row>
    <row r="2938" spans="1:24">
      <c r="A2938" t="s">
        <v>3993</v>
      </c>
      <c r="B2938" t="s">
        <v>2689</v>
      </c>
      <c r="C2938" t="s">
        <v>4060</v>
      </c>
      <c r="D2938" t="s">
        <v>4133</v>
      </c>
      <c r="E2938" t="s">
        <v>3141</v>
      </c>
      <c r="F2938" t="s">
        <v>4264</v>
      </c>
      <c r="G2938" t="s">
        <v>4273</v>
      </c>
      <c r="H2938">
        <v>130000</v>
      </c>
      <c r="I2938" t="s">
        <v>3255</v>
      </c>
      <c r="J2938" s="1">
        <v>44165</v>
      </c>
      <c r="K2938" s="1">
        <v>44165</v>
      </c>
      <c r="L2938">
        <v>20206416615</v>
      </c>
      <c r="M2938" t="s">
        <v>4790</v>
      </c>
      <c r="N2938" s="1">
        <v>44165</v>
      </c>
      <c r="O2938" t="str">
        <f t="shared" si="97"/>
        <v>정상</v>
      </c>
      <c r="P2938" t="str">
        <f t="shared" si="95"/>
        <v>엠피송내</v>
      </c>
      <c r="Q2938" t="s">
        <v>1956</v>
      </c>
      <c r="R2938"/>
      <c r="S2938"/>
      <c r="T2938"/>
      <c r="U2938"/>
      <c r="V2938"/>
      <c r="W2938" t="s">
        <v>1958</v>
      </c>
      <c r="X2938"/>
    </row>
    <row r="2939" spans="1:24">
      <c r="A2939" t="s">
        <v>3998</v>
      </c>
      <c r="B2939" t="s">
        <v>2861</v>
      </c>
      <c r="C2939"/>
      <c r="D2939" t="s">
        <v>4131</v>
      </c>
      <c r="E2939" t="s">
        <v>4240</v>
      </c>
      <c r="F2939" t="s">
        <v>4264</v>
      </c>
      <c r="G2939" t="s">
        <v>3238</v>
      </c>
      <c r="H2939">
        <v>68000</v>
      </c>
      <c r="I2939" t="s">
        <v>3255</v>
      </c>
      <c r="J2939" s="1">
        <v>44165</v>
      </c>
      <c r="K2939" s="1">
        <v>44165</v>
      </c>
      <c r="L2939">
        <v>20206412526</v>
      </c>
      <c r="M2939" t="s">
        <v>4790</v>
      </c>
      <c r="N2939" s="1">
        <v>44165</v>
      </c>
      <c r="O2939" t="str">
        <f t="shared" si="97"/>
        <v>정상</v>
      </c>
      <c r="P2939" t="str">
        <f t="shared" si="95"/>
        <v>엠피의정부</v>
      </c>
      <c r="Q2939" t="s">
        <v>1956</v>
      </c>
      <c r="R2939"/>
      <c r="S2939"/>
      <c r="T2939"/>
      <c r="U2939"/>
      <c r="V2939"/>
      <c r="W2939" t="s">
        <v>1958</v>
      </c>
      <c r="X2939"/>
    </row>
    <row r="2940" spans="1:24">
      <c r="A2940" t="s">
        <v>3993</v>
      </c>
      <c r="B2940" t="s">
        <v>2689</v>
      </c>
      <c r="C2940" t="s">
        <v>4048</v>
      </c>
      <c r="D2940" t="s">
        <v>4126</v>
      </c>
      <c r="E2940" t="s">
        <v>2607</v>
      </c>
      <c r="F2940" t="s">
        <v>4264</v>
      </c>
      <c r="G2940" t="s">
        <v>4283</v>
      </c>
      <c r="H2940">
        <v>41563</v>
      </c>
      <c r="I2940" t="s">
        <v>3255</v>
      </c>
      <c r="J2940" s="1">
        <v>44165</v>
      </c>
      <c r="K2940" s="1">
        <v>44165</v>
      </c>
      <c r="L2940">
        <v>20206418851</v>
      </c>
      <c r="M2940" t="s">
        <v>4790</v>
      </c>
      <c r="N2940" s="1">
        <v>44165</v>
      </c>
      <c r="O2940" t="str">
        <f t="shared" si="97"/>
        <v>정상</v>
      </c>
      <c r="P2940" t="str">
        <f t="shared" si="95"/>
        <v>엠피송내</v>
      </c>
      <c r="Q2940" t="s">
        <v>1954</v>
      </c>
      <c r="R2940"/>
      <c r="S2940"/>
      <c r="T2940"/>
      <c r="U2940"/>
      <c r="V2940"/>
      <c r="W2940" t="s">
        <v>1958</v>
      </c>
      <c r="X2940"/>
    </row>
    <row r="2941" spans="1:24">
      <c r="A2941" t="s">
        <v>4000</v>
      </c>
      <c r="B2941" t="s">
        <v>2863</v>
      </c>
      <c r="C2941"/>
      <c r="D2941" t="s">
        <v>4134</v>
      </c>
      <c r="E2941" t="s">
        <v>4240</v>
      </c>
      <c r="F2941" t="s">
        <v>4264</v>
      </c>
      <c r="G2941" t="s">
        <v>3245</v>
      </c>
      <c r="H2941">
        <v>20040</v>
      </c>
      <c r="I2941" t="s">
        <v>3255</v>
      </c>
      <c r="J2941" s="1">
        <v>44165</v>
      </c>
      <c r="K2941" s="1">
        <v>44165</v>
      </c>
      <c r="L2941">
        <v>20206414453</v>
      </c>
      <c r="M2941" t="s">
        <v>4790</v>
      </c>
      <c r="N2941" s="1">
        <v>44165</v>
      </c>
      <c r="O2941" t="str">
        <f t="shared" si="97"/>
        <v>정상</v>
      </c>
      <c r="P2941" t="str">
        <f t="shared" si="95"/>
        <v>엠피여주</v>
      </c>
      <c r="Q2941" t="s">
        <v>1956</v>
      </c>
      <c r="R2941"/>
      <c r="S2941"/>
      <c r="T2941"/>
      <c r="U2941"/>
      <c r="V2941"/>
      <c r="W2941" t="s">
        <v>1958</v>
      </c>
      <c r="X2941"/>
    </row>
    <row r="2942" spans="1:24">
      <c r="A2942" t="s">
        <v>3993</v>
      </c>
      <c r="B2942"/>
      <c r="C2942"/>
      <c r="D2942" t="s">
        <v>4135</v>
      </c>
      <c r="E2942" t="s">
        <v>3204</v>
      </c>
      <c r="F2942" t="s">
        <v>4264</v>
      </c>
      <c r="G2942" t="s">
        <v>4269</v>
      </c>
      <c r="H2942">
        <v>56000</v>
      </c>
      <c r="I2942" t="s">
        <v>3255</v>
      </c>
      <c r="J2942" s="1">
        <v>44165</v>
      </c>
      <c r="K2942" s="1">
        <v>44165</v>
      </c>
      <c r="L2942">
        <v>20206411916</v>
      </c>
      <c r="M2942" t="s">
        <v>4790</v>
      </c>
      <c r="N2942" s="1">
        <v>44165</v>
      </c>
      <c r="O2942" t="str">
        <f t="shared" si="97"/>
        <v>정상</v>
      </c>
      <c r="P2942" t="str">
        <f t="shared" si="95"/>
        <v>엠피송내</v>
      </c>
      <c r="Q2942" t="s">
        <v>1956</v>
      </c>
      <c r="R2942"/>
      <c r="S2942"/>
      <c r="T2942"/>
      <c r="U2942"/>
      <c r="V2942"/>
      <c r="W2942" t="s">
        <v>1958</v>
      </c>
      <c r="X2942"/>
    </row>
    <row r="2943" spans="1:24">
      <c r="A2943" t="s">
        <v>3998</v>
      </c>
      <c r="B2943" t="s">
        <v>2861</v>
      </c>
      <c r="C2943"/>
      <c r="D2943" t="s">
        <v>4131</v>
      </c>
      <c r="E2943" t="s">
        <v>4240</v>
      </c>
      <c r="F2943" t="s">
        <v>4264</v>
      </c>
      <c r="G2943" t="s">
        <v>4268</v>
      </c>
      <c r="H2943">
        <v>99700</v>
      </c>
      <c r="I2943" t="s">
        <v>3255</v>
      </c>
      <c r="J2943" s="1">
        <v>44165</v>
      </c>
      <c r="K2943" s="1">
        <v>44165</v>
      </c>
      <c r="L2943">
        <v>20206412837</v>
      </c>
      <c r="M2943" t="s">
        <v>4790</v>
      </c>
      <c r="N2943" s="1">
        <v>44165</v>
      </c>
      <c r="O2943" t="str">
        <f t="shared" si="97"/>
        <v>정상</v>
      </c>
      <c r="P2943" t="str">
        <f t="shared" si="95"/>
        <v>엠피의정부</v>
      </c>
      <c r="Q2943" t="s">
        <v>1956</v>
      </c>
      <c r="R2943"/>
      <c r="S2943"/>
      <c r="T2943"/>
      <c r="U2943"/>
      <c r="V2943"/>
      <c r="W2943" t="s">
        <v>1958</v>
      </c>
      <c r="X2943"/>
    </row>
    <row r="2944" spans="1:24">
      <c r="A2944" t="s">
        <v>3993</v>
      </c>
      <c r="B2944" t="s">
        <v>2689</v>
      </c>
      <c r="C2944" t="s">
        <v>4048</v>
      </c>
      <c r="D2944" t="s">
        <v>4126</v>
      </c>
      <c r="E2944" t="s">
        <v>4240</v>
      </c>
      <c r="F2944" t="s">
        <v>4264</v>
      </c>
      <c r="G2944" t="s">
        <v>3248</v>
      </c>
      <c r="H2944">
        <v>7316</v>
      </c>
      <c r="I2944" t="s">
        <v>3255</v>
      </c>
      <c r="J2944" s="1">
        <v>44165</v>
      </c>
      <c r="K2944" s="1">
        <v>44165</v>
      </c>
      <c r="L2944">
        <v>20206418396</v>
      </c>
      <c r="M2944" t="s">
        <v>4790</v>
      </c>
      <c r="N2944" s="1">
        <v>44165</v>
      </c>
      <c r="O2944" t="str">
        <f t="shared" si="97"/>
        <v>정상</v>
      </c>
      <c r="P2944" t="str">
        <f t="shared" si="95"/>
        <v>엠피송내</v>
      </c>
      <c r="Q2944" t="s">
        <v>1954</v>
      </c>
      <c r="R2944"/>
      <c r="S2944"/>
      <c r="T2944"/>
      <c r="U2944"/>
      <c r="V2944"/>
      <c r="W2944" t="s">
        <v>1958</v>
      </c>
      <c r="X2944"/>
    </row>
    <row r="2945" spans="1:24">
      <c r="A2945" t="s">
        <v>3991</v>
      </c>
      <c r="B2945" t="s">
        <v>2854</v>
      </c>
      <c r="C2945" t="s">
        <v>4061</v>
      </c>
      <c r="D2945" t="s">
        <v>4136</v>
      </c>
      <c r="E2945" t="s">
        <v>2534</v>
      </c>
      <c r="F2945" t="s">
        <v>4264</v>
      </c>
      <c r="G2945" t="s">
        <v>4268</v>
      </c>
      <c r="H2945">
        <v>25000</v>
      </c>
      <c r="I2945" t="s">
        <v>3255</v>
      </c>
      <c r="J2945" s="1">
        <v>44162</v>
      </c>
      <c r="K2945" s="1">
        <v>44162</v>
      </c>
      <c r="L2945">
        <v>52032837310000</v>
      </c>
      <c r="M2945" t="s">
        <v>4790</v>
      </c>
      <c r="N2945" s="1">
        <v>44165</v>
      </c>
      <c r="O2945" t="str">
        <f t="shared" si="97"/>
        <v>정상</v>
      </c>
      <c r="P2945" t="str">
        <f t="shared" ref="P2945:P3008" si="98">A2945</f>
        <v>엠피성공</v>
      </c>
      <c r="Q2945" t="s">
        <v>1954</v>
      </c>
      <c r="R2945"/>
      <c r="S2945"/>
      <c r="T2945"/>
      <c r="U2945"/>
      <c r="V2945"/>
      <c r="W2945" t="s">
        <v>1960</v>
      </c>
      <c r="X2945" s="1">
        <v>64616</v>
      </c>
    </row>
    <row r="2946" spans="1:24">
      <c r="A2946" t="s">
        <v>3991</v>
      </c>
      <c r="B2946" t="s">
        <v>2854</v>
      </c>
      <c r="C2946" t="s">
        <v>4046</v>
      </c>
      <c r="D2946" t="s">
        <v>4136</v>
      </c>
      <c r="E2946" t="s">
        <v>2534</v>
      </c>
      <c r="F2946" t="s">
        <v>4264</v>
      </c>
      <c r="G2946" t="s">
        <v>3242</v>
      </c>
      <c r="H2946">
        <v>41000</v>
      </c>
      <c r="I2946" t="s">
        <v>3255</v>
      </c>
      <c r="J2946" s="1">
        <v>44162</v>
      </c>
      <c r="K2946" s="1">
        <v>44162</v>
      </c>
      <c r="L2946">
        <v>52032834680000</v>
      </c>
      <c r="M2946" t="s">
        <v>4790</v>
      </c>
      <c r="N2946" s="1">
        <v>44165</v>
      </c>
      <c r="O2946" t="str">
        <f t="shared" si="97"/>
        <v>정상</v>
      </c>
      <c r="P2946" t="str">
        <f t="shared" si="98"/>
        <v>엠피성공</v>
      </c>
      <c r="Q2946" t="s">
        <v>1954</v>
      </c>
      <c r="R2946"/>
      <c r="S2946"/>
      <c r="T2946"/>
      <c r="U2946"/>
      <c r="V2946"/>
      <c r="W2946" t="s">
        <v>1958</v>
      </c>
      <c r="X2946" s="1">
        <v>67903</v>
      </c>
    </row>
    <row r="2947" spans="1:24">
      <c r="A2947" t="s">
        <v>3998</v>
      </c>
      <c r="B2947" t="s">
        <v>2861</v>
      </c>
      <c r="C2947" t="s">
        <v>4062</v>
      </c>
      <c r="D2947" t="s">
        <v>4137</v>
      </c>
      <c r="E2947" t="s">
        <v>4234</v>
      </c>
      <c r="F2947" t="s">
        <v>4265</v>
      </c>
      <c r="G2947" t="s">
        <v>4273</v>
      </c>
      <c r="H2947">
        <v>50597</v>
      </c>
      <c r="I2947" t="s">
        <v>3255</v>
      </c>
      <c r="J2947" s="1">
        <v>44162</v>
      </c>
      <c r="K2947" s="1">
        <v>44162</v>
      </c>
      <c r="L2947">
        <v>42041919840000</v>
      </c>
      <c r="M2947" t="s">
        <v>4790</v>
      </c>
      <c r="N2947" s="1">
        <v>44165</v>
      </c>
      <c r="O2947" t="str">
        <f t="shared" si="97"/>
        <v>정상</v>
      </c>
      <c r="P2947" t="str">
        <f t="shared" si="98"/>
        <v>엠피의정부</v>
      </c>
      <c r="Q2947" t="s">
        <v>1954</v>
      </c>
      <c r="R2947"/>
      <c r="S2947"/>
      <c r="T2947"/>
      <c r="U2947"/>
      <c r="V2947"/>
      <c r="W2947" t="s">
        <v>4796</v>
      </c>
      <c r="X2947"/>
    </row>
    <row r="2948" spans="1:24">
      <c r="A2948" t="s">
        <v>3993</v>
      </c>
      <c r="B2948" t="s">
        <v>2689</v>
      </c>
      <c r="C2948" t="s">
        <v>4059</v>
      </c>
      <c r="D2948" t="s">
        <v>4127</v>
      </c>
      <c r="E2948" t="s">
        <v>4234</v>
      </c>
      <c r="F2948" t="s">
        <v>4264</v>
      </c>
      <c r="G2948" t="s">
        <v>4284</v>
      </c>
      <c r="H2948">
        <v>29536</v>
      </c>
      <c r="I2948" t="s">
        <v>3255</v>
      </c>
      <c r="J2948" s="1">
        <v>44162</v>
      </c>
      <c r="K2948" s="1">
        <v>44162</v>
      </c>
      <c r="L2948">
        <v>42041912800000</v>
      </c>
      <c r="M2948" t="s">
        <v>4790</v>
      </c>
      <c r="N2948" s="1">
        <v>44165</v>
      </c>
      <c r="O2948" t="str">
        <f t="shared" si="97"/>
        <v>정상</v>
      </c>
      <c r="P2948" t="str">
        <f t="shared" si="98"/>
        <v>엠피송내</v>
      </c>
      <c r="Q2948" t="s">
        <v>1952</v>
      </c>
      <c r="R2948"/>
      <c r="S2948"/>
      <c r="T2948"/>
      <c r="U2948"/>
      <c r="V2948"/>
      <c r="W2948" t="s">
        <v>1958</v>
      </c>
      <c r="X2948"/>
    </row>
    <row r="2949" spans="1:24">
      <c r="A2949" t="s">
        <v>3993</v>
      </c>
      <c r="B2949" t="s">
        <v>2689</v>
      </c>
      <c r="C2949" t="s">
        <v>4063</v>
      </c>
      <c r="D2949" t="s">
        <v>4133</v>
      </c>
      <c r="E2949" t="s">
        <v>4241</v>
      </c>
      <c r="F2949" t="s">
        <v>4264</v>
      </c>
      <c r="G2949" t="s">
        <v>4285</v>
      </c>
      <c r="H2949">
        <v>46432</v>
      </c>
      <c r="I2949" t="s">
        <v>3255</v>
      </c>
      <c r="J2949" s="1">
        <v>44162</v>
      </c>
      <c r="K2949" s="1">
        <v>44162</v>
      </c>
      <c r="L2949">
        <v>42045439520000</v>
      </c>
      <c r="M2949" t="s">
        <v>4790</v>
      </c>
      <c r="N2949" s="1">
        <v>44165</v>
      </c>
      <c r="O2949" t="str">
        <f t="shared" si="97"/>
        <v>정상</v>
      </c>
      <c r="P2949" t="str">
        <f t="shared" si="98"/>
        <v>엠피송내</v>
      </c>
      <c r="Q2949" t="s">
        <v>1956</v>
      </c>
      <c r="R2949"/>
      <c r="S2949"/>
      <c r="T2949"/>
      <c r="U2949"/>
      <c r="V2949"/>
      <c r="W2949" t="s">
        <v>1958</v>
      </c>
      <c r="X2949" s="1">
        <v>47814</v>
      </c>
    </row>
    <row r="2950" spans="1:24">
      <c r="A2950" t="s">
        <v>3993</v>
      </c>
      <c r="B2950" t="s">
        <v>2689</v>
      </c>
      <c r="C2950" t="s">
        <v>4048</v>
      </c>
      <c r="D2950" t="s">
        <v>4133</v>
      </c>
      <c r="E2950" t="s">
        <v>4240</v>
      </c>
      <c r="F2950" t="s">
        <v>4264</v>
      </c>
      <c r="G2950" t="s">
        <v>4286</v>
      </c>
      <c r="H2950">
        <v>26122</v>
      </c>
      <c r="I2950" t="s">
        <v>3255</v>
      </c>
      <c r="J2950" s="1">
        <v>44162</v>
      </c>
      <c r="K2950" s="1">
        <v>44162</v>
      </c>
      <c r="L2950">
        <v>20206375284</v>
      </c>
      <c r="M2950" t="s">
        <v>4790</v>
      </c>
      <c r="N2950" s="1">
        <v>44165</v>
      </c>
      <c r="O2950" t="str">
        <f t="shared" si="97"/>
        <v>정상</v>
      </c>
      <c r="P2950" t="str">
        <f t="shared" si="98"/>
        <v>엠피송내</v>
      </c>
      <c r="Q2950" t="s">
        <v>1954</v>
      </c>
      <c r="R2950"/>
      <c r="S2950"/>
      <c r="T2950"/>
      <c r="U2950"/>
      <c r="V2950"/>
      <c r="W2950" t="s">
        <v>1958</v>
      </c>
      <c r="X2950"/>
    </row>
    <row r="2951" spans="1:24">
      <c r="A2951" t="s">
        <v>3998</v>
      </c>
      <c r="B2951" t="s">
        <v>2861</v>
      </c>
      <c r="C2951" t="s">
        <v>4062</v>
      </c>
      <c r="D2951" t="s">
        <v>4138</v>
      </c>
      <c r="E2951" t="s">
        <v>2502</v>
      </c>
      <c r="F2951" t="s">
        <v>4264</v>
      </c>
      <c r="G2951" t="s">
        <v>3245</v>
      </c>
      <c r="H2951">
        <v>68874</v>
      </c>
      <c r="I2951" t="s">
        <v>3255</v>
      </c>
      <c r="J2951" s="1">
        <v>44162</v>
      </c>
      <c r="K2951" s="1">
        <v>44162</v>
      </c>
      <c r="L2951">
        <v>20206364610</v>
      </c>
      <c r="M2951" t="s">
        <v>4790</v>
      </c>
      <c r="N2951" s="1">
        <v>44165</v>
      </c>
      <c r="O2951" t="str">
        <f t="shared" si="97"/>
        <v>정상</v>
      </c>
      <c r="P2951" t="str">
        <f t="shared" si="98"/>
        <v>엠피의정부</v>
      </c>
      <c r="Q2951" t="s">
        <v>1956</v>
      </c>
      <c r="R2951"/>
      <c r="S2951"/>
      <c r="T2951"/>
      <c r="U2951"/>
      <c r="V2951"/>
      <c r="W2951" t="s">
        <v>1958</v>
      </c>
      <c r="X2951"/>
    </row>
    <row r="2952" spans="1:24">
      <c r="A2952" t="s">
        <v>3998</v>
      </c>
      <c r="B2952" t="s">
        <v>4020</v>
      </c>
      <c r="C2952" t="s">
        <v>4062</v>
      </c>
      <c r="D2952" t="s">
        <v>4138</v>
      </c>
      <c r="E2952" t="s">
        <v>4240</v>
      </c>
      <c r="F2952" t="s">
        <v>4264</v>
      </c>
      <c r="G2952" t="s">
        <v>3245</v>
      </c>
      <c r="H2952">
        <v>52598</v>
      </c>
      <c r="I2952" t="s">
        <v>3255</v>
      </c>
      <c r="J2952" s="1">
        <v>44162</v>
      </c>
      <c r="K2952" s="1">
        <v>44162</v>
      </c>
      <c r="L2952">
        <v>20206372854</v>
      </c>
      <c r="M2952" t="s">
        <v>4790</v>
      </c>
      <c r="N2952" s="1">
        <v>44165</v>
      </c>
      <c r="O2952" t="str">
        <f t="shared" si="97"/>
        <v>정상</v>
      </c>
      <c r="P2952" t="str">
        <f t="shared" si="98"/>
        <v>엠피의정부</v>
      </c>
      <c r="Q2952" t="s">
        <v>1954</v>
      </c>
      <c r="R2952"/>
      <c r="S2952"/>
      <c r="T2952"/>
      <c r="U2952"/>
      <c r="V2952"/>
      <c r="W2952" t="s">
        <v>1958</v>
      </c>
      <c r="X2952"/>
    </row>
    <row r="2953" spans="1:24">
      <c r="A2953" t="s">
        <v>3997</v>
      </c>
      <c r="B2953"/>
      <c r="C2953"/>
      <c r="D2953" t="s">
        <v>4129</v>
      </c>
      <c r="E2953" t="s">
        <v>4240</v>
      </c>
      <c r="F2953" t="s">
        <v>4265</v>
      </c>
      <c r="G2953" t="s">
        <v>3242</v>
      </c>
      <c r="H2953">
        <v>59000</v>
      </c>
      <c r="I2953" t="s">
        <v>3255</v>
      </c>
      <c r="J2953" s="1">
        <v>44162</v>
      </c>
      <c r="K2953" s="1">
        <v>44162</v>
      </c>
      <c r="L2953">
        <v>20206371729</v>
      </c>
      <c r="M2953" t="s">
        <v>4790</v>
      </c>
      <c r="N2953" s="1">
        <v>44165</v>
      </c>
      <c r="O2953" t="str">
        <f t="shared" si="97"/>
        <v>정상</v>
      </c>
      <c r="P2953" t="str">
        <f t="shared" si="98"/>
        <v>엠피가온</v>
      </c>
      <c r="Q2953" t="s">
        <v>1952</v>
      </c>
      <c r="R2953"/>
      <c r="S2953"/>
      <c r="T2953"/>
      <c r="U2953"/>
      <c r="V2953"/>
      <c r="W2953" t="s">
        <v>1958</v>
      </c>
      <c r="X2953"/>
    </row>
    <row r="2954" spans="1:24">
      <c r="A2954" t="s">
        <v>3997</v>
      </c>
      <c r="B2954"/>
      <c r="C2954"/>
      <c r="D2954" t="s">
        <v>4129</v>
      </c>
      <c r="E2954" t="s">
        <v>4240</v>
      </c>
      <c r="F2954" t="s">
        <v>4264</v>
      </c>
      <c r="G2954" t="s">
        <v>4269</v>
      </c>
      <c r="H2954">
        <v>68000</v>
      </c>
      <c r="I2954" t="s">
        <v>3255</v>
      </c>
      <c r="J2954" s="1">
        <v>44162</v>
      </c>
      <c r="K2954" s="1">
        <v>44162</v>
      </c>
      <c r="L2954">
        <v>20206371572</v>
      </c>
      <c r="M2954" t="s">
        <v>4790</v>
      </c>
      <c r="N2954" s="1">
        <v>44165</v>
      </c>
      <c r="O2954" t="str">
        <f t="shared" si="97"/>
        <v>정상</v>
      </c>
      <c r="P2954" t="str">
        <f t="shared" si="98"/>
        <v>엠피가온</v>
      </c>
      <c r="Q2954" t="s">
        <v>1954</v>
      </c>
      <c r="R2954"/>
      <c r="S2954"/>
      <c r="T2954"/>
      <c r="U2954"/>
      <c r="V2954"/>
      <c r="W2954" t="s">
        <v>1958</v>
      </c>
      <c r="X2954"/>
    </row>
    <row r="2955" spans="1:24">
      <c r="A2955" t="s">
        <v>3997</v>
      </c>
      <c r="B2955"/>
      <c r="C2955"/>
      <c r="D2955" t="s">
        <v>4129</v>
      </c>
      <c r="E2955" t="s">
        <v>4240</v>
      </c>
      <c r="F2955" t="s">
        <v>4265</v>
      </c>
      <c r="G2955" t="s">
        <v>4271</v>
      </c>
      <c r="H2955">
        <v>76000</v>
      </c>
      <c r="I2955" t="s">
        <v>3255</v>
      </c>
      <c r="J2955" s="1">
        <v>44162</v>
      </c>
      <c r="K2955" s="1">
        <v>44162</v>
      </c>
      <c r="L2955">
        <v>20206371373</v>
      </c>
      <c r="M2955" t="s">
        <v>4790</v>
      </c>
      <c r="N2955" s="1">
        <v>44165</v>
      </c>
      <c r="O2955" t="str">
        <f t="shared" si="97"/>
        <v>정상</v>
      </c>
      <c r="P2955" t="str">
        <f t="shared" si="98"/>
        <v>엠피가온</v>
      </c>
      <c r="Q2955" t="s">
        <v>1954</v>
      </c>
      <c r="R2955"/>
      <c r="S2955"/>
      <c r="T2955"/>
      <c r="U2955"/>
      <c r="V2955"/>
      <c r="W2955" t="s">
        <v>4796</v>
      </c>
      <c r="X2955"/>
    </row>
    <row r="2956" spans="1:24">
      <c r="A2956" t="s">
        <v>3993</v>
      </c>
      <c r="B2956" t="s">
        <v>4017</v>
      </c>
      <c r="C2956" t="s">
        <v>4048</v>
      </c>
      <c r="D2956" t="s">
        <v>4133</v>
      </c>
      <c r="E2956" t="s">
        <v>4240</v>
      </c>
      <c r="F2956" t="s">
        <v>4266</v>
      </c>
      <c r="G2956" t="s">
        <v>4278</v>
      </c>
      <c r="H2956">
        <v>22800</v>
      </c>
      <c r="I2956" t="s">
        <v>3255</v>
      </c>
      <c r="J2956" s="1">
        <v>44162</v>
      </c>
      <c r="K2956" s="1">
        <v>44162</v>
      </c>
      <c r="L2956">
        <v>20206376762</v>
      </c>
      <c r="M2956" t="s">
        <v>4790</v>
      </c>
      <c r="N2956" s="1">
        <v>44165</v>
      </c>
      <c r="O2956" t="str">
        <f t="shared" si="97"/>
        <v>정상</v>
      </c>
      <c r="P2956" t="str">
        <f t="shared" si="98"/>
        <v>엠피송내</v>
      </c>
      <c r="Q2956" t="s">
        <v>1956</v>
      </c>
      <c r="R2956"/>
      <c r="S2956"/>
      <c r="T2956"/>
      <c r="U2956"/>
      <c r="V2956"/>
      <c r="W2956" t="s">
        <v>1958</v>
      </c>
      <c r="X2956"/>
    </row>
    <row r="2957" spans="1:24">
      <c r="A2957" t="s">
        <v>3991</v>
      </c>
      <c r="B2957" t="s">
        <v>2854</v>
      </c>
      <c r="C2957" t="s">
        <v>4064</v>
      </c>
      <c r="D2957" t="s">
        <v>4123</v>
      </c>
      <c r="E2957" t="s">
        <v>4242</v>
      </c>
      <c r="F2957" t="s">
        <v>4264</v>
      </c>
      <c r="G2957" t="s">
        <v>3245</v>
      </c>
      <c r="H2957">
        <v>85000</v>
      </c>
      <c r="I2957" t="s">
        <v>3255</v>
      </c>
      <c r="J2957" s="1">
        <v>44162</v>
      </c>
      <c r="K2957" s="1">
        <v>44162</v>
      </c>
      <c r="L2957">
        <v>20206367627</v>
      </c>
      <c r="M2957" t="s">
        <v>4790</v>
      </c>
      <c r="N2957" s="1">
        <v>44165</v>
      </c>
      <c r="O2957" t="str">
        <f t="shared" si="97"/>
        <v>정상</v>
      </c>
      <c r="P2957" t="str">
        <f t="shared" si="98"/>
        <v>엠피성공</v>
      </c>
      <c r="Q2957" t="s">
        <v>1954</v>
      </c>
      <c r="R2957"/>
      <c r="S2957"/>
      <c r="T2957"/>
      <c r="U2957"/>
      <c r="V2957"/>
      <c r="W2957" t="s">
        <v>1958</v>
      </c>
      <c r="X2957"/>
    </row>
    <row r="2958" spans="1:24">
      <c r="A2958" t="s">
        <v>3991</v>
      </c>
      <c r="B2958" t="s">
        <v>2854</v>
      </c>
      <c r="C2958" t="s">
        <v>4046</v>
      </c>
      <c r="D2958" t="s">
        <v>4123</v>
      </c>
      <c r="E2958" t="s">
        <v>4243</v>
      </c>
      <c r="F2958" t="s">
        <v>4264</v>
      </c>
      <c r="G2958" t="s">
        <v>3242</v>
      </c>
      <c r="H2958">
        <v>114000</v>
      </c>
      <c r="I2958" t="s">
        <v>3255</v>
      </c>
      <c r="J2958" s="1">
        <v>44162</v>
      </c>
      <c r="K2958" s="1">
        <v>44162</v>
      </c>
      <c r="L2958">
        <v>20206368155</v>
      </c>
      <c r="M2958" t="s">
        <v>4790</v>
      </c>
      <c r="N2958" s="1">
        <v>44165</v>
      </c>
      <c r="O2958" t="str">
        <f t="shared" si="97"/>
        <v>정상</v>
      </c>
      <c r="P2958" t="str">
        <f t="shared" si="98"/>
        <v>엠피성공</v>
      </c>
      <c r="Q2958" t="s">
        <v>1956</v>
      </c>
      <c r="R2958"/>
      <c r="S2958"/>
      <c r="T2958"/>
      <c r="U2958"/>
      <c r="V2958"/>
      <c r="W2958" t="s">
        <v>1958</v>
      </c>
      <c r="X2958"/>
    </row>
    <row r="2959" spans="1:24">
      <c r="A2959" t="s">
        <v>4001</v>
      </c>
      <c r="B2959" t="s">
        <v>4021</v>
      </c>
      <c r="C2959" t="s">
        <v>4065</v>
      </c>
      <c r="D2959" t="s">
        <v>4139</v>
      </c>
      <c r="E2959" t="s">
        <v>4240</v>
      </c>
      <c r="F2959" t="s">
        <v>4264</v>
      </c>
      <c r="G2959" t="s">
        <v>4279</v>
      </c>
      <c r="H2959">
        <v>34912</v>
      </c>
      <c r="I2959" t="s">
        <v>3255</v>
      </c>
      <c r="J2959" s="1">
        <v>44162</v>
      </c>
      <c r="K2959" s="1">
        <v>44162</v>
      </c>
      <c r="L2959">
        <v>20206364575</v>
      </c>
      <c r="M2959" t="s">
        <v>4790</v>
      </c>
      <c r="N2959" s="1">
        <v>44165</v>
      </c>
      <c r="O2959" t="str">
        <f t="shared" si="97"/>
        <v>정상</v>
      </c>
      <c r="P2959" t="str">
        <f t="shared" si="98"/>
        <v>엠피조은</v>
      </c>
      <c r="Q2959" t="s">
        <v>1954</v>
      </c>
      <c r="R2959"/>
      <c r="S2959"/>
      <c r="T2959"/>
      <c r="U2959"/>
      <c r="V2959"/>
      <c r="W2959" t="s">
        <v>1958</v>
      </c>
      <c r="X2959"/>
    </row>
    <row r="2960" spans="1:24">
      <c r="A2960" t="s">
        <v>4001</v>
      </c>
      <c r="B2960" t="s">
        <v>4022</v>
      </c>
      <c r="C2960" t="s">
        <v>4065</v>
      </c>
      <c r="D2960" t="s">
        <v>4139</v>
      </c>
      <c r="E2960" t="s">
        <v>4240</v>
      </c>
      <c r="F2960" t="s">
        <v>4264</v>
      </c>
      <c r="G2960" t="s">
        <v>4273</v>
      </c>
      <c r="H2960">
        <v>51000</v>
      </c>
      <c r="I2960" t="s">
        <v>3255</v>
      </c>
      <c r="J2960" s="1">
        <v>44162</v>
      </c>
      <c r="K2960" s="1">
        <v>44162</v>
      </c>
      <c r="L2960">
        <v>20206364388</v>
      </c>
      <c r="M2960" t="s">
        <v>4791</v>
      </c>
      <c r="N2960" s="1">
        <v>44165</v>
      </c>
      <c r="O2960" t="str">
        <f t="shared" si="97"/>
        <v>정상</v>
      </c>
      <c r="P2960" t="str">
        <f t="shared" si="98"/>
        <v>엠피조은</v>
      </c>
      <c r="Q2960" t="s">
        <v>4795</v>
      </c>
      <c r="R2960"/>
      <c r="S2960"/>
      <c r="T2960"/>
      <c r="U2960"/>
      <c r="V2960"/>
      <c r="W2960" t="s">
        <v>1958</v>
      </c>
      <c r="X2960"/>
    </row>
    <row r="2961" spans="1:24">
      <c r="A2961" t="s">
        <v>4001</v>
      </c>
      <c r="B2961" t="s">
        <v>2871</v>
      </c>
      <c r="C2961" t="s">
        <v>4065</v>
      </c>
      <c r="D2961" t="s">
        <v>4140</v>
      </c>
      <c r="E2961" t="s">
        <v>2558</v>
      </c>
      <c r="F2961" t="s">
        <v>4264</v>
      </c>
      <c r="G2961" t="s">
        <v>4283</v>
      </c>
      <c r="H2961">
        <v>47000</v>
      </c>
      <c r="I2961" t="s">
        <v>3255</v>
      </c>
      <c r="J2961" s="1">
        <v>44162</v>
      </c>
      <c r="K2961" s="1">
        <v>44162</v>
      </c>
      <c r="L2961">
        <v>20206367090</v>
      </c>
      <c r="M2961" t="s">
        <v>4790</v>
      </c>
      <c r="N2961" s="1">
        <v>44165</v>
      </c>
      <c r="O2961" t="str">
        <f t="shared" si="97"/>
        <v>정상</v>
      </c>
      <c r="P2961" t="str">
        <f t="shared" si="98"/>
        <v>엠피조은</v>
      </c>
      <c r="Q2961" t="s">
        <v>1954</v>
      </c>
      <c r="R2961"/>
      <c r="S2961"/>
      <c r="T2961"/>
      <c r="U2961"/>
      <c r="V2961"/>
      <c r="W2961" t="s">
        <v>1958</v>
      </c>
      <c r="X2961"/>
    </row>
    <row r="2962" spans="1:24">
      <c r="A2962" t="s">
        <v>3993</v>
      </c>
      <c r="B2962" t="s">
        <v>2689</v>
      </c>
      <c r="C2962" t="s">
        <v>4053</v>
      </c>
      <c r="D2962" t="s">
        <v>4133</v>
      </c>
      <c r="E2962" t="s">
        <v>4240</v>
      </c>
      <c r="F2962" t="s">
        <v>4264</v>
      </c>
      <c r="G2962" t="s">
        <v>3248</v>
      </c>
      <c r="H2962">
        <v>15600</v>
      </c>
      <c r="I2962" t="s">
        <v>3255</v>
      </c>
      <c r="J2962" s="1">
        <v>44162</v>
      </c>
      <c r="K2962" s="1">
        <v>44162</v>
      </c>
      <c r="L2962">
        <v>20206376851</v>
      </c>
      <c r="M2962" t="s">
        <v>4790</v>
      </c>
      <c r="N2962" s="1">
        <v>44165</v>
      </c>
      <c r="O2962" t="str">
        <f t="shared" si="97"/>
        <v>정상</v>
      </c>
      <c r="P2962" t="str">
        <f t="shared" si="98"/>
        <v>엠피송내</v>
      </c>
      <c r="Q2962" t="s">
        <v>1956</v>
      </c>
      <c r="R2962"/>
      <c r="S2962"/>
      <c r="T2962"/>
      <c r="U2962"/>
      <c r="V2962"/>
      <c r="W2962" t="s">
        <v>1958</v>
      </c>
      <c r="X2962"/>
    </row>
    <row r="2963" spans="1:24">
      <c r="A2963" t="s">
        <v>3995</v>
      </c>
      <c r="B2963" t="s">
        <v>2686</v>
      </c>
      <c r="C2963" t="s">
        <v>4066</v>
      </c>
      <c r="D2963" t="s">
        <v>4141</v>
      </c>
      <c r="E2963" t="s">
        <v>4233</v>
      </c>
      <c r="F2963" t="s">
        <v>4266</v>
      </c>
      <c r="G2963" t="s">
        <v>4268</v>
      </c>
      <c r="H2963">
        <v>22000</v>
      </c>
      <c r="I2963" t="s">
        <v>3255</v>
      </c>
      <c r="J2963" s="1">
        <v>44162</v>
      </c>
      <c r="K2963" s="1">
        <v>44162</v>
      </c>
      <c r="L2963" t="s">
        <v>4317</v>
      </c>
      <c r="M2963" t="s">
        <v>4790</v>
      </c>
      <c r="N2963" s="1">
        <v>44165</v>
      </c>
      <c r="O2963" t="str">
        <f t="shared" si="97"/>
        <v>정상</v>
      </c>
      <c r="P2963" t="str">
        <f t="shared" si="98"/>
        <v>엠피상동</v>
      </c>
      <c r="Q2963" t="s">
        <v>1954</v>
      </c>
      <c r="R2963"/>
      <c r="S2963"/>
      <c r="T2963"/>
      <c r="U2963"/>
      <c r="V2963"/>
      <c r="W2963" t="s">
        <v>1960</v>
      </c>
      <c r="X2963" s="1">
        <v>56580</v>
      </c>
    </row>
    <row r="2964" spans="1:24">
      <c r="A2964" t="s">
        <v>3991</v>
      </c>
      <c r="B2964" t="s">
        <v>4015</v>
      </c>
      <c r="C2964" t="s">
        <v>4046</v>
      </c>
      <c r="D2964" t="s">
        <v>4142</v>
      </c>
      <c r="E2964" t="s">
        <v>4239</v>
      </c>
      <c r="F2964" t="s">
        <v>4267</v>
      </c>
      <c r="G2964" t="s">
        <v>4285</v>
      </c>
      <c r="H2964">
        <v>100700</v>
      </c>
      <c r="I2964" t="s">
        <v>3255</v>
      </c>
      <c r="J2964" s="1">
        <v>44162</v>
      </c>
      <c r="K2964" s="1">
        <v>44162</v>
      </c>
      <c r="L2964" t="s">
        <v>4318</v>
      </c>
      <c r="M2964" t="s">
        <v>4790</v>
      </c>
      <c r="N2964" s="1">
        <v>44165</v>
      </c>
      <c r="O2964" t="str">
        <f t="shared" si="97"/>
        <v>정상</v>
      </c>
      <c r="P2964" t="str">
        <f t="shared" si="98"/>
        <v>엠피성공</v>
      </c>
      <c r="Q2964" t="s">
        <v>1954</v>
      </c>
      <c r="R2964"/>
      <c r="S2964"/>
      <c r="T2964"/>
      <c r="U2964"/>
      <c r="V2964"/>
      <c r="W2964" t="s">
        <v>1958</v>
      </c>
      <c r="X2964"/>
    </row>
    <row r="2965" spans="1:24">
      <c r="A2965" t="s">
        <v>3993</v>
      </c>
      <c r="B2965" t="s">
        <v>4017</v>
      </c>
      <c r="C2965" t="s">
        <v>4048</v>
      </c>
      <c r="D2965" t="s">
        <v>4120</v>
      </c>
      <c r="E2965" t="s">
        <v>2146</v>
      </c>
      <c r="F2965" t="s">
        <v>4264</v>
      </c>
      <c r="G2965" t="s">
        <v>4268</v>
      </c>
      <c r="H2965">
        <v>17050</v>
      </c>
      <c r="I2965" t="s">
        <v>3255</v>
      </c>
      <c r="J2965" s="1">
        <v>44162</v>
      </c>
      <c r="K2965" s="1">
        <v>44162</v>
      </c>
      <c r="L2965" t="s">
        <v>4319</v>
      </c>
      <c r="M2965" t="s">
        <v>4790</v>
      </c>
      <c r="N2965" s="1">
        <v>44165</v>
      </c>
      <c r="O2965" t="str">
        <f t="shared" si="97"/>
        <v>정상</v>
      </c>
      <c r="P2965" t="str">
        <f t="shared" si="98"/>
        <v>엠피송내</v>
      </c>
      <c r="Q2965" t="s">
        <v>1954</v>
      </c>
      <c r="R2965"/>
      <c r="S2965"/>
      <c r="T2965"/>
      <c r="U2965"/>
      <c r="V2965"/>
      <c r="W2965" t="s">
        <v>1958</v>
      </c>
      <c r="X2965"/>
    </row>
    <row r="2966" spans="1:24">
      <c r="A2966" t="s">
        <v>3992</v>
      </c>
      <c r="B2966" t="s">
        <v>2851</v>
      </c>
      <c r="C2966" t="s">
        <v>4051</v>
      </c>
      <c r="D2966" t="s">
        <v>4119</v>
      </c>
      <c r="E2966" t="s">
        <v>4244</v>
      </c>
      <c r="F2966" t="s">
        <v>4264</v>
      </c>
      <c r="G2966" t="s">
        <v>4268</v>
      </c>
      <c r="H2966">
        <v>64300</v>
      </c>
      <c r="I2966" t="s">
        <v>3255</v>
      </c>
      <c r="J2966" s="1">
        <v>44162</v>
      </c>
      <c r="K2966" s="1">
        <v>44162</v>
      </c>
      <c r="L2966">
        <v>20200510641</v>
      </c>
      <c r="M2966" t="s">
        <v>4790</v>
      </c>
      <c r="N2966" s="1">
        <v>44165</v>
      </c>
      <c r="O2966" t="str">
        <f t="shared" si="97"/>
        <v>정상</v>
      </c>
      <c r="P2966" t="s">
        <v>6821</v>
      </c>
      <c r="Q2966" t="s">
        <v>1954</v>
      </c>
      <c r="R2966"/>
      <c r="S2966"/>
      <c r="T2966"/>
      <c r="U2966"/>
      <c r="V2966"/>
      <c r="W2966" t="s">
        <v>1958</v>
      </c>
      <c r="X2966" s="1">
        <v>61328</v>
      </c>
    </row>
    <row r="2967" spans="1:24">
      <c r="A2967" t="s">
        <v>4002</v>
      </c>
      <c r="B2967" t="s">
        <v>4023</v>
      </c>
      <c r="C2967" t="s">
        <v>4067</v>
      </c>
      <c r="D2967" t="s">
        <v>4143</v>
      </c>
      <c r="E2967" t="s">
        <v>3214</v>
      </c>
      <c r="F2967" t="s">
        <v>4264</v>
      </c>
      <c r="G2967" t="s">
        <v>4273</v>
      </c>
      <c r="H2967">
        <v>158024</v>
      </c>
      <c r="I2967" t="s">
        <v>3255</v>
      </c>
      <c r="J2967" s="1">
        <v>44162</v>
      </c>
      <c r="K2967" s="1">
        <v>44162</v>
      </c>
      <c r="L2967">
        <v>20200509999</v>
      </c>
      <c r="M2967" t="s">
        <v>4790</v>
      </c>
      <c r="N2967" s="1">
        <v>44165</v>
      </c>
      <c r="O2967" t="str">
        <f t="shared" si="97"/>
        <v>정상</v>
      </c>
      <c r="P2967" t="s">
        <v>6823</v>
      </c>
      <c r="Q2967" t="s">
        <v>1954</v>
      </c>
      <c r="R2967"/>
      <c r="S2967"/>
      <c r="T2967"/>
      <c r="U2967"/>
      <c r="V2967"/>
      <c r="W2967" t="s">
        <v>1958</v>
      </c>
      <c r="X2967" s="1">
        <v>54389</v>
      </c>
    </row>
    <row r="2968" spans="1:24">
      <c r="A2968" t="s">
        <v>3998</v>
      </c>
      <c r="B2968" t="s">
        <v>2861</v>
      </c>
      <c r="C2968" t="s">
        <v>4068</v>
      </c>
      <c r="D2968" t="s">
        <v>4137</v>
      </c>
      <c r="E2968" t="s">
        <v>3184</v>
      </c>
      <c r="F2968" t="s">
        <v>4265</v>
      </c>
      <c r="G2968" t="s">
        <v>4268</v>
      </c>
      <c r="H2968">
        <v>62990</v>
      </c>
      <c r="I2968" t="s">
        <v>3255</v>
      </c>
      <c r="J2968" s="1">
        <v>44162</v>
      </c>
      <c r="K2968" s="1">
        <v>44162</v>
      </c>
      <c r="L2968">
        <v>20200511143</v>
      </c>
      <c r="M2968" t="s">
        <v>4790</v>
      </c>
      <c r="N2968" s="1">
        <v>44165</v>
      </c>
      <c r="O2968" t="str">
        <f t="shared" si="97"/>
        <v>정상</v>
      </c>
      <c r="P2968" t="str">
        <f t="shared" si="98"/>
        <v>엠피의정부</v>
      </c>
      <c r="Q2968" t="s">
        <v>1954</v>
      </c>
      <c r="R2968"/>
      <c r="S2968"/>
      <c r="T2968"/>
      <c r="U2968"/>
      <c r="V2968"/>
      <c r="W2968" t="s">
        <v>1958</v>
      </c>
      <c r="X2968" s="1">
        <v>53658</v>
      </c>
    </row>
    <row r="2969" spans="1:24">
      <c r="A2969" t="s">
        <v>3992</v>
      </c>
      <c r="B2969" t="s">
        <v>2851</v>
      </c>
      <c r="C2969" t="s">
        <v>4051</v>
      </c>
      <c r="D2969" t="s">
        <v>4119</v>
      </c>
      <c r="E2969" t="s">
        <v>4229</v>
      </c>
      <c r="F2969" t="s">
        <v>4264</v>
      </c>
      <c r="G2969" t="s">
        <v>4269</v>
      </c>
      <c r="H2969">
        <v>30800</v>
      </c>
      <c r="I2969" t="s">
        <v>3255</v>
      </c>
      <c r="J2969" s="1">
        <v>44162</v>
      </c>
      <c r="K2969" s="1">
        <v>44162</v>
      </c>
      <c r="L2969" t="s">
        <v>4320</v>
      </c>
      <c r="M2969" t="s">
        <v>4791</v>
      </c>
      <c r="N2969" s="1">
        <v>44165</v>
      </c>
      <c r="O2969" t="str">
        <f t="shared" si="97"/>
        <v>정상</v>
      </c>
      <c r="P2969" t="s">
        <v>6821</v>
      </c>
      <c r="Q2969" t="s">
        <v>1954</v>
      </c>
      <c r="R2969"/>
      <c r="S2969"/>
      <c r="T2969"/>
      <c r="U2969"/>
      <c r="V2969"/>
      <c r="W2969" t="s">
        <v>1958</v>
      </c>
      <c r="X2969" s="1">
        <v>63520</v>
      </c>
    </row>
    <row r="2970" spans="1:24">
      <c r="A2970" t="s">
        <v>3993</v>
      </c>
      <c r="B2970" t="s">
        <v>4017</v>
      </c>
      <c r="C2970" t="s">
        <v>4048</v>
      </c>
      <c r="D2970" t="s">
        <v>4132</v>
      </c>
      <c r="E2970" t="s">
        <v>4245</v>
      </c>
      <c r="F2970" t="s">
        <v>4264</v>
      </c>
      <c r="G2970" t="s">
        <v>4268</v>
      </c>
      <c r="H2970">
        <v>73748</v>
      </c>
      <c r="I2970" t="s">
        <v>3255</v>
      </c>
      <c r="J2970" s="1">
        <v>44162</v>
      </c>
      <c r="K2970" s="1">
        <v>44162</v>
      </c>
      <c r="L2970" t="s">
        <v>4321</v>
      </c>
      <c r="M2970" t="s">
        <v>4790</v>
      </c>
      <c r="N2970" s="1">
        <v>44165</v>
      </c>
      <c r="O2970" t="str">
        <f t="shared" si="97"/>
        <v>정상</v>
      </c>
      <c r="P2970" t="str">
        <f t="shared" si="98"/>
        <v>엠피송내</v>
      </c>
      <c r="Q2970" t="s">
        <v>1956</v>
      </c>
      <c r="R2970"/>
      <c r="S2970"/>
      <c r="T2970"/>
      <c r="U2970"/>
      <c r="V2970"/>
      <c r="W2970" t="s">
        <v>1958</v>
      </c>
      <c r="X2970" s="1">
        <v>76668</v>
      </c>
    </row>
    <row r="2971" spans="1:24">
      <c r="A2971" t="s">
        <v>3993</v>
      </c>
      <c r="B2971" t="s">
        <v>4017</v>
      </c>
      <c r="C2971" t="s">
        <v>4048</v>
      </c>
      <c r="D2971" t="s">
        <v>4133</v>
      </c>
      <c r="E2971" t="s">
        <v>2566</v>
      </c>
      <c r="F2971" t="s">
        <v>4264</v>
      </c>
      <c r="G2971" t="s">
        <v>3242</v>
      </c>
      <c r="H2971">
        <v>89124</v>
      </c>
      <c r="I2971" t="s">
        <v>3255</v>
      </c>
      <c r="J2971" s="1">
        <v>44162</v>
      </c>
      <c r="K2971" s="1">
        <v>44162</v>
      </c>
      <c r="L2971" t="s">
        <v>4322</v>
      </c>
      <c r="M2971" t="s">
        <v>4792</v>
      </c>
      <c r="N2971" s="1">
        <v>44165</v>
      </c>
      <c r="O2971" t="str">
        <f t="shared" si="97"/>
        <v>정상</v>
      </c>
      <c r="P2971" t="str">
        <f t="shared" si="98"/>
        <v>엠피송내</v>
      </c>
      <c r="Q2971" t="s">
        <v>1954</v>
      </c>
      <c r="R2971"/>
      <c r="S2971"/>
      <c r="T2971"/>
      <c r="U2971"/>
      <c r="V2971"/>
      <c r="W2971" t="s">
        <v>1958</v>
      </c>
      <c r="X2971" s="1">
        <v>59137</v>
      </c>
    </row>
    <row r="2972" spans="1:24">
      <c r="A2972" t="s">
        <v>3993</v>
      </c>
      <c r="B2972" t="s">
        <v>4017</v>
      </c>
      <c r="C2972" t="s">
        <v>4048</v>
      </c>
      <c r="D2972" t="s">
        <v>4133</v>
      </c>
      <c r="E2972" t="s">
        <v>2515</v>
      </c>
      <c r="F2972" t="s">
        <v>4267</v>
      </c>
      <c r="G2972" t="s">
        <v>4268</v>
      </c>
      <c r="H2972">
        <v>122266</v>
      </c>
      <c r="I2972" t="s">
        <v>3255</v>
      </c>
      <c r="J2972" s="1">
        <v>44162</v>
      </c>
      <c r="K2972" s="1">
        <v>44162</v>
      </c>
      <c r="L2972" t="s">
        <v>4323</v>
      </c>
      <c r="M2972" t="s">
        <v>4790</v>
      </c>
      <c r="N2972" s="1">
        <v>44165</v>
      </c>
      <c r="O2972" t="str">
        <f t="shared" si="97"/>
        <v>정상</v>
      </c>
      <c r="P2972" t="str">
        <f t="shared" si="98"/>
        <v>엠피송내</v>
      </c>
      <c r="Q2972" t="s">
        <v>1954</v>
      </c>
      <c r="R2972"/>
      <c r="S2972"/>
      <c r="T2972"/>
      <c r="U2972"/>
      <c r="V2972"/>
      <c r="W2972" t="s">
        <v>1958</v>
      </c>
      <c r="X2972" s="1">
        <v>59867</v>
      </c>
    </row>
    <row r="2973" spans="1:24">
      <c r="A2973" t="s">
        <v>3994</v>
      </c>
      <c r="B2973" t="s">
        <v>4014</v>
      </c>
      <c r="C2973" t="s">
        <v>4052</v>
      </c>
      <c r="D2973" t="s">
        <v>4125</v>
      </c>
      <c r="E2973" t="s">
        <v>3181</v>
      </c>
      <c r="F2973" t="s">
        <v>4264</v>
      </c>
      <c r="G2973" t="s">
        <v>4268</v>
      </c>
      <c r="H2973">
        <v>66000</v>
      </c>
      <c r="I2973" t="s">
        <v>3255</v>
      </c>
      <c r="J2973" s="1">
        <v>44162</v>
      </c>
      <c r="K2973" s="1">
        <v>44162</v>
      </c>
      <c r="L2973" t="s">
        <v>4324</v>
      </c>
      <c r="M2973" t="s">
        <v>4793</v>
      </c>
      <c r="N2973" s="1">
        <v>44165</v>
      </c>
      <c r="O2973" t="str">
        <f t="shared" si="97"/>
        <v>정상</v>
      </c>
      <c r="P2973" t="str">
        <f t="shared" si="98"/>
        <v>엠피피스토스</v>
      </c>
      <c r="Q2973" t="s">
        <v>1954</v>
      </c>
      <c r="R2973"/>
      <c r="S2973"/>
      <c r="T2973"/>
      <c r="U2973"/>
      <c r="V2973"/>
      <c r="W2973" t="s">
        <v>1960</v>
      </c>
      <c r="X2973" s="1">
        <v>57676</v>
      </c>
    </row>
    <row r="2974" spans="1:24">
      <c r="A2974" t="s">
        <v>4003</v>
      </c>
      <c r="B2974" t="s">
        <v>2686</v>
      </c>
      <c r="C2974" t="s">
        <v>4066</v>
      </c>
      <c r="D2974" t="s">
        <v>4144</v>
      </c>
      <c r="E2974" t="s">
        <v>4232</v>
      </c>
      <c r="F2974" t="s">
        <v>4265</v>
      </c>
      <c r="G2974" t="s">
        <v>4276</v>
      </c>
      <c r="H2974">
        <v>42000</v>
      </c>
      <c r="I2974" t="s">
        <v>3255</v>
      </c>
      <c r="J2974" s="1">
        <v>44162</v>
      </c>
      <c r="K2974" s="1">
        <v>44162</v>
      </c>
      <c r="L2974" t="s">
        <v>4325</v>
      </c>
      <c r="M2974" t="s">
        <v>4790</v>
      </c>
      <c r="N2974" s="1">
        <v>44165</v>
      </c>
      <c r="O2974" t="str">
        <f t="shared" ref="O2974:O3037" si="99" xml:space="preserve"> IF(K2974&gt;N2974,W2974,I2974)</f>
        <v>정상</v>
      </c>
      <c r="P2974" t="str">
        <f t="shared" si="98"/>
        <v>엠피상동</v>
      </c>
      <c r="Q2974" t="s">
        <v>1954</v>
      </c>
      <c r="R2974"/>
      <c r="S2974"/>
      <c r="T2974"/>
      <c r="U2974"/>
      <c r="V2974"/>
      <c r="W2974" t="s">
        <v>1958</v>
      </c>
      <c r="X2974" s="1">
        <v>60963</v>
      </c>
    </row>
    <row r="2975" spans="1:24">
      <c r="A2975" t="s">
        <v>3995</v>
      </c>
      <c r="B2975" t="s">
        <v>4024</v>
      </c>
      <c r="C2975" t="s">
        <v>4050</v>
      </c>
      <c r="D2975" t="s">
        <v>4144</v>
      </c>
      <c r="E2975" t="s">
        <v>2154</v>
      </c>
      <c r="F2975" t="s">
        <v>4264</v>
      </c>
      <c r="G2975" t="s">
        <v>4273</v>
      </c>
      <c r="H2975">
        <v>60000</v>
      </c>
      <c r="I2975" t="s">
        <v>3255</v>
      </c>
      <c r="J2975" s="1">
        <v>44162</v>
      </c>
      <c r="K2975" s="1">
        <v>44162</v>
      </c>
      <c r="L2975" t="s">
        <v>4326</v>
      </c>
      <c r="M2975" t="s">
        <v>4790</v>
      </c>
      <c r="N2975" s="1">
        <v>44165</v>
      </c>
      <c r="O2975" t="str">
        <f t="shared" si="99"/>
        <v>정상</v>
      </c>
      <c r="P2975" t="str">
        <f t="shared" si="98"/>
        <v>엠피상동</v>
      </c>
      <c r="Q2975" t="s">
        <v>1954</v>
      </c>
      <c r="R2975"/>
      <c r="S2975"/>
      <c r="T2975"/>
      <c r="U2975"/>
      <c r="V2975"/>
      <c r="W2975" t="s">
        <v>1958</v>
      </c>
      <c r="X2975" s="1">
        <v>58772</v>
      </c>
    </row>
    <row r="2976" spans="1:24">
      <c r="A2976" t="s">
        <v>3994</v>
      </c>
      <c r="B2976" t="s">
        <v>2692</v>
      </c>
      <c r="C2976" t="s">
        <v>4052</v>
      </c>
      <c r="D2976" t="s">
        <v>4145</v>
      </c>
      <c r="E2976" t="s">
        <v>2577</v>
      </c>
      <c r="F2976" t="s">
        <v>4264</v>
      </c>
      <c r="G2976" t="s">
        <v>3242</v>
      </c>
      <c r="H2976">
        <v>89000</v>
      </c>
      <c r="I2976" t="s">
        <v>3255</v>
      </c>
      <c r="J2976" s="1">
        <v>44162</v>
      </c>
      <c r="K2976" s="1">
        <v>44162</v>
      </c>
      <c r="L2976" t="s">
        <v>4327</v>
      </c>
      <c r="M2976" t="s">
        <v>4790</v>
      </c>
      <c r="N2976" s="1">
        <v>44165</v>
      </c>
      <c r="O2976" t="str">
        <f t="shared" si="99"/>
        <v>정상</v>
      </c>
      <c r="P2976" t="str">
        <f t="shared" si="98"/>
        <v>엠피피스토스</v>
      </c>
      <c r="Q2976" t="s">
        <v>1954</v>
      </c>
      <c r="R2976"/>
      <c r="S2976"/>
      <c r="T2976"/>
      <c r="U2976"/>
      <c r="V2976"/>
      <c r="W2976" t="s">
        <v>4796</v>
      </c>
      <c r="X2976" s="1">
        <v>74842</v>
      </c>
    </row>
    <row r="2977" spans="1:24">
      <c r="A2977" t="s">
        <v>3995</v>
      </c>
      <c r="B2977" t="s">
        <v>4024</v>
      </c>
      <c r="C2977" t="s">
        <v>4050</v>
      </c>
      <c r="D2977" t="s">
        <v>4141</v>
      </c>
      <c r="E2977" t="s">
        <v>4232</v>
      </c>
      <c r="F2977" t="s">
        <v>4264</v>
      </c>
      <c r="G2977" t="s">
        <v>4273</v>
      </c>
      <c r="H2977">
        <v>20000</v>
      </c>
      <c r="I2977" t="s">
        <v>3255</v>
      </c>
      <c r="J2977" s="1">
        <v>44162</v>
      </c>
      <c r="K2977" s="1">
        <v>44162</v>
      </c>
      <c r="L2977" t="s">
        <v>4328</v>
      </c>
      <c r="M2977" t="s">
        <v>4792</v>
      </c>
      <c r="N2977" s="1">
        <v>44165</v>
      </c>
      <c r="O2977" t="str">
        <f t="shared" si="99"/>
        <v>정상</v>
      </c>
      <c r="P2977" t="str">
        <f t="shared" si="98"/>
        <v>엠피상동</v>
      </c>
      <c r="Q2977" t="s">
        <v>1954</v>
      </c>
      <c r="R2977"/>
      <c r="S2977"/>
      <c r="T2977"/>
      <c r="U2977"/>
      <c r="V2977"/>
      <c r="W2977" t="s">
        <v>1958</v>
      </c>
      <c r="X2977" s="1">
        <v>61694</v>
      </c>
    </row>
    <row r="2978" spans="1:24">
      <c r="A2978" t="s">
        <v>3994</v>
      </c>
      <c r="B2978" t="s">
        <v>4014</v>
      </c>
      <c r="C2978" t="s">
        <v>4052</v>
      </c>
      <c r="D2978" t="s">
        <v>4146</v>
      </c>
      <c r="E2978" t="s">
        <v>2522</v>
      </c>
      <c r="F2978" t="s">
        <v>4265</v>
      </c>
      <c r="G2978" t="s">
        <v>4268</v>
      </c>
      <c r="H2978">
        <v>135760</v>
      </c>
      <c r="I2978" t="s">
        <v>3255</v>
      </c>
      <c r="J2978" s="1">
        <v>44162</v>
      </c>
      <c r="K2978" s="1">
        <v>44162</v>
      </c>
      <c r="L2978" t="s">
        <v>4329</v>
      </c>
      <c r="M2978" t="s">
        <v>4791</v>
      </c>
      <c r="N2978" s="1">
        <v>44165</v>
      </c>
      <c r="O2978" t="str">
        <f t="shared" si="99"/>
        <v>정상</v>
      </c>
      <c r="P2978" t="str">
        <f t="shared" si="98"/>
        <v>엠피피스토스</v>
      </c>
      <c r="Q2978" t="s">
        <v>1954</v>
      </c>
      <c r="R2978"/>
      <c r="S2978"/>
      <c r="T2978"/>
      <c r="U2978"/>
      <c r="V2978"/>
      <c r="W2978" t="s">
        <v>1958</v>
      </c>
      <c r="X2978" s="1">
        <v>69729</v>
      </c>
    </row>
    <row r="2979" spans="1:24">
      <c r="A2979" t="s">
        <v>3994</v>
      </c>
      <c r="B2979" t="s">
        <v>4014</v>
      </c>
      <c r="C2979" t="s">
        <v>4052</v>
      </c>
      <c r="D2979" t="s">
        <v>4146</v>
      </c>
      <c r="E2979" t="s">
        <v>2149</v>
      </c>
      <c r="F2979" t="s">
        <v>4264</v>
      </c>
      <c r="G2979" t="s">
        <v>4269</v>
      </c>
      <c r="H2979">
        <v>86000</v>
      </c>
      <c r="I2979" t="s">
        <v>3255</v>
      </c>
      <c r="J2979" s="1">
        <v>44162</v>
      </c>
      <c r="K2979" s="1">
        <v>44162</v>
      </c>
      <c r="L2979" t="s">
        <v>4330</v>
      </c>
      <c r="M2979" t="s">
        <v>4790</v>
      </c>
      <c r="N2979" s="1">
        <v>44165</v>
      </c>
      <c r="O2979" t="str">
        <f t="shared" si="99"/>
        <v>정상</v>
      </c>
      <c r="P2979" t="str">
        <f t="shared" si="98"/>
        <v>엠피피스토스</v>
      </c>
      <c r="Q2979" t="s">
        <v>1954</v>
      </c>
      <c r="R2979"/>
      <c r="S2979"/>
      <c r="T2979"/>
      <c r="U2979"/>
      <c r="V2979"/>
      <c r="W2979" t="s">
        <v>1958</v>
      </c>
      <c r="X2979" s="1">
        <v>78494</v>
      </c>
    </row>
    <row r="2980" spans="1:24">
      <c r="A2980" t="s">
        <v>3994</v>
      </c>
      <c r="B2980" t="s">
        <v>2692</v>
      </c>
      <c r="C2980" t="s">
        <v>4058</v>
      </c>
      <c r="D2980" t="s">
        <v>4147</v>
      </c>
      <c r="E2980" t="s">
        <v>4233</v>
      </c>
      <c r="F2980" t="s">
        <v>4264</v>
      </c>
      <c r="G2980" t="s">
        <v>4268</v>
      </c>
      <c r="H2980">
        <v>50000</v>
      </c>
      <c r="I2980" t="s">
        <v>3255</v>
      </c>
      <c r="J2980" s="1">
        <v>44162</v>
      </c>
      <c r="K2980" s="1">
        <v>44162</v>
      </c>
      <c r="L2980" t="s">
        <v>4331</v>
      </c>
      <c r="M2980" t="s">
        <v>4790</v>
      </c>
      <c r="N2980" s="1">
        <v>44165</v>
      </c>
      <c r="O2980" t="str">
        <f t="shared" si="99"/>
        <v>정상</v>
      </c>
      <c r="P2980" t="str">
        <f t="shared" si="98"/>
        <v>엠피피스토스</v>
      </c>
      <c r="Q2980" t="s">
        <v>1956</v>
      </c>
      <c r="R2980"/>
      <c r="S2980"/>
      <c r="T2980"/>
      <c r="U2980"/>
      <c r="V2980"/>
      <c r="W2980" t="s">
        <v>1958</v>
      </c>
      <c r="X2980" s="1">
        <v>47814</v>
      </c>
    </row>
    <row r="2981" spans="1:24">
      <c r="A2981" t="s">
        <v>3995</v>
      </c>
      <c r="B2981" t="s">
        <v>4024</v>
      </c>
      <c r="C2981" t="s">
        <v>4069</v>
      </c>
      <c r="D2981" t="s">
        <v>4148</v>
      </c>
      <c r="E2981" t="s">
        <v>2587</v>
      </c>
      <c r="F2981" t="s">
        <v>4267</v>
      </c>
      <c r="G2981" t="s">
        <v>4268</v>
      </c>
      <c r="H2981">
        <v>57000</v>
      </c>
      <c r="I2981" t="s">
        <v>3255</v>
      </c>
      <c r="J2981" s="1">
        <v>44162</v>
      </c>
      <c r="K2981" s="1">
        <v>44162</v>
      </c>
      <c r="L2981" t="s">
        <v>4332</v>
      </c>
      <c r="M2981" t="s">
        <v>4790</v>
      </c>
      <c r="N2981" s="1">
        <v>44165</v>
      </c>
      <c r="O2981" t="str">
        <f t="shared" si="99"/>
        <v>정상</v>
      </c>
      <c r="P2981" t="str">
        <f t="shared" si="98"/>
        <v>엠피상동</v>
      </c>
      <c r="Q2981" t="s">
        <v>1954</v>
      </c>
      <c r="R2981"/>
      <c r="S2981"/>
      <c r="T2981"/>
      <c r="U2981"/>
      <c r="V2981"/>
      <c r="W2981" t="s">
        <v>1958</v>
      </c>
      <c r="X2981" s="1">
        <v>57676</v>
      </c>
    </row>
    <row r="2982" spans="1:24">
      <c r="A2982" t="s">
        <v>3994</v>
      </c>
      <c r="B2982" t="s">
        <v>4014</v>
      </c>
      <c r="C2982" t="s">
        <v>4052</v>
      </c>
      <c r="D2982" t="s">
        <v>4145</v>
      </c>
      <c r="E2982" t="s">
        <v>2576</v>
      </c>
      <c r="F2982" t="s">
        <v>4264</v>
      </c>
      <c r="G2982" t="s">
        <v>3242</v>
      </c>
      <c r="H2982">
        <v>118630</v>
      </c>
      <c r="I2982" t="s">
        <v>3255</v>
      </c>
      <c r="J2982" s="1">
        <v>44162</v>
      </c>
      <c r="K2982" s="1">
        <v>44162</v>
      </c>
      <c r="L2982" t="s">
        <v>4333</v>
      </c>
      <c r="M2982" t="s">
        <v>4790</v>
      </c>
      <c r="N2982" s="1">
        <v>44165</v>
      </c>
      <c r="O2982" t="str">
        <f t="shared" si="99"/>
        <v>정상</v>
      </c>
      <c r="P2982" t="str">
        <f t="shared" si="98"/>
        <v>엠피피스토스</v>
      </c>
      <c r="Q2982" t="s">
        <v>1954</v>
      </c>
      <c r="R2982"/>
      <c r="S2982"/>
      <c r="T2982"/>
      <c r="U2982"/>
      <c r="V2982"/>
      <c r="W2982" t="s">
        <v>1958</v>
      </c>
      <c r="X2982" s="1">
        <v>51467</v>
      </c>
    </row>
    <row r="2983" spans="1:24">
      <c r="A2983" t="s">
        <v>3994</v>
      </c>
      <c r="B2983" t="s">
        <v>2692</v>
      </c>
      <c r="C2983" t="s">
        <v>4052</v>
      </c>
      <c r="D2983" t="s">
        <v>4149</v>
      </c>
      <c r="E2983" t="s">
        <v>4239</v>
      </c>
      <c r="F2983" t="s">
        <v>4265</v>
      </c>
      <c r="G2983" t="s">
        <v>4273</v>
      </c>
      <c r="H2983">
        <v>60830</v>
      </c>
      <c r="I2983" t="s">
        <v>3255</v>
      </c>
      <c r="J2983" s="1">
        <v>44162</v>
      </c>
      <c r="K2983" s="1">
        <v>44162</v>
      </c>
      <c r="L2983" t="s">
        <v>4334</v>
      </c>
      <c r="M2983" t="s">
        <v>4790</v>
      </c>
      <c r="N2983" s="1">
        <v>44165</v>
      </c>
      <c r="O2983" t="str">
        <f t="shared" si="99"/>
        <v>정상</v>
      </c>
      <c r="P2983" t="str">
        <f t="shared" si="98"/>
        <v>엠피피스토스</v>
      </c>
      <c r="Q2983" t="s">
        <v>1954</v>
      </c>
      <c r="R2983"/>
      <c r="S2983"/>
      <c r="T2983"/>
      <c r="U2983"/>
      <c r="V2983"/>
      <c r="W2983" t="s">
        <v>1958</v>
      </c>
      <c r="X2983"/>
    </row>
    <row r="2984" spans="1:24">
      <c r="A2984" t="s">
        <v>3993</v>
      </c>
      <c r="B2984" t="s">
        <v>2689</v>
      </c>
      <c r="C2984" t="s">
        <v>4048</v>
      </c>
      <c r="D2984" t="s">
        <v>4133</v>
      </c>
      <c r="E2984" t="s">
        <v>4239</v>
      </c>
      <c r="F2984" t="s">
        <v>4264</v>
      </c>
      <c r="G2984" t="s">
        <v>4268</v>
      </c>
      <c r="H2984">
        <v>30240</v>
      </c>
      <c r="I2984" t="s">
        <v>3255</v>
      </c>
      <c r="J2984" s="1">
        <v>44162</v>
      </c>
      <c r="K2984" s="1">
        <v>44162</v>
      </c>
      <c r="L2984" t="s">
        <v>4335</v>
      </c>
      <c r="M2984" t="s">
        <v>4790</v>
      </c>
      <c r="N2984" s="1">
        <v>44165</v>
      </c>
      <c r="O2984" t="str">
        <f t="shared" si="99"/>
        <v>정상</v>
      </c>
      <c r="P2984" t="str">
        <f t="shared" si="98"/>
        <v>엠피송내</v>
      </c>
      <c r="Q2984" t="s">
        <v>1954</v>
      </c>
      <c r="R2984"/>
      <c r="S2984"/>
      <c r="T2984"/>
      <c r="U2984"/>
      <c r="V2984"/>
      <c r="W2984" t="s">
        <v>1958</v>
      </c>
      <c r="X2984"/>
    </row>
    <row r="2985" spans="1:24">
      <c r="A2985" t="s">
        <v>3992</v>
      </c>
      <c r="B2985" t="s">
        <v>4016</v>
      </c>
      <c r="C2985" t="s">
        <v>4051</v>
      </c>
      <c r="D2985" t="s">
        <v>4119</v>
      </c>
      <c r="E2985" t="s">
        <v>4240</v>
      </c>
      <c r="F2985" t="s">
        <v>4265</v>
      </c>
      <c r="G2985" t="s">
        <v>4280</v>
      </c>
      <c r="H2985">
        <v>71587</v>
      </c>
      <c r="I2985" t="s">
        <v>3256</v>
      </c>
      <c r="J2985" s="1">
        <v>44161</v>
      </c>
      <c r="K2985" s="1">
        <v>44165</v>
      </c>
      <c r="L2985">
        <v>20206331287</v>
      </c>
      <c r="M2985" t="s">
        <v>4790</v>
      </c>
      <c r="N2985" s="1">
        <v>44165</v>
      </c>
      <c r="O2985" t="str">
        <f t="shared" si="99"/>
        <v>철회</v>
      </c>
      <c r="P2985" t="s">
        <v>6821</v>
      </c>
      <c r="Q2985" t="s">
        <v>1954</v>
      </c>
      <c r="R2985"/>
      <c r="S2985"/>
      <c r="T2985"/>
      <c r="U2985"/>
      <c r="V2985"/>
      <c r="W2985" t="s">
        <v>1960</v>
      </c>
      <c r="X2985"/>
    </row>
    <row r="2986" spans="1:24">
      <c r="A2986" t="s">
        <v>4001</v>
      </c>
      <c r="B2986" t="s">
        <v>4022</v>
      </c>
      <c r="C2986" t="s">
        <v>4065</v>
      </c>
      <c r="D2986" t="s">
        <v>4140</v>
      </c>
      <c r="E2986" t="s">
        <v>2152</v>
      </c>
      <c r="F2986" t="s">
        <v>4264</v>
      </c>
      <c r="G2986" t="s">
        <v>3249</v>
      </c>
      <c r="H2986">
        <v>12308</v>
      </c>
      <c r="I2986" t="s">
        <v>3255</v>
      </c>
      <c r="J2986" s="1">
        <v>44161</v>
      </c>
      <c r="K2986" s="1">
        <v>44161</v>
      </c>
      <c r="L2986">
        <v>20206321661</v>
      </c>
      <c r="M2986" t="s">
        <v>4790</v>
      </c>
      <c r="N2986" s="1">
        <v>44165</v>
      </c>
      <c r="O2986" t="str">
        <f t="shared" si="99"/>
        <v>정상</v>
      </c>
      <c r="P2986" t="str">
        <f t="shared" si="98"/>
        <v>엠피조은</v>
      </c>
      <c r="Q2986" t="s">
        <v>1954</v>
      </c>
      <c r="R2986"/>
      <c r="S2986"/>
      <c r="T2986"/>
      <c r="U2986"/>
      <c r="V2986"/>
      <c r="W2986" t="s">
        <v>1958</v>
      </c>
      <c r="X2986"/>
    </row>
    <row r="2987" spans="1:24">
      <c r="A2987" t="s">
        <v>3993</v>
      </c>
      <c r="B2987" t="s">
        <v>2689</v>
      </c>
      <c r="C2987" t="s">
        <v>4070</v>
      </c>
      <c r="D2987" t="s">
        <v>4150</v>
      </c>
      <c r="E2987" t="s">
        <v>4240</v>
      </c>
      <c r="F2987" t="s">
        <v>4265</v>
      </c>
      <c r="G2987" t="s">
        <v>4283</v>
      </c>
      <c r="H2987">
        <v>73086</v>
      </c>
      <c r="I2987" t="s">
        <v>3255</v>
      </c>
      <c r="J2987" s="1">
        <v>44161</v>
      </c>
      <c r="K2987" s="1">
        <v>44161</v>
      </c>
      <c r="L2987">
        <v>20206336447</v>
      </c>
      <c r="M2987" t="s">
        <v>4790</v>
      </c>
      <c r="N2987" s="1">
        <v>44165</v>
      </c>
      <c r="O2987" t="str">
        <f t="shared" si="99"/>
        <v>정상</v>
      </c>
      <c r="P2987" t="str">
        <f t="shared" si="98"/>
        <v>엠피송내</v>
      </c>
      <c r="Q2987" t="s">
        <v>1956</v>
      </c>
      <c r="R2987"/>
      <c r="S2987"/>
      <c r="T2987"/>
      <c r="U2987"/>
      <c r="V2987"/>
      <c r="W2987" t="s">
        <v>1958</v>
      </c>
      <c r="X2987"/>
    </row>
    <row r="2988" spans="1:24">
      <c r="A2988" t="s">
        <v>3993</v>
      </c>
      <c r="B2988" t="s">
        <v>4017</v>
      </c>
      <c r="C2988" t="s">
        <v>4048</v>
      </c>
      <c r="D2988" t="s">
        <v>4126</v>
      </c>
      <c r="E2988" t="s">
        <v>2607</v>
      </c>
      <c r="F2988" t="s">
        <v>4264</v>
      </c>
      <c r="G2988" t="s">
        <v>4279</v>
      </c>
      <c r="H2988">
        <v>36670</v>
      </c>
      <c r="I2988" t="s">
        <v>3255</v>
      </c>
      <c r="J2988" s="1">
        <v>44161</v>
      </c>
      <c r="K2988" s="1">
        <v>44161</v>
      </c>
      <c r="L2988">
        <v>20206336997</v>
      </c>
      <c r="M2988" t="s">
        <v>4790</v>
      </c>
      <c r="N2988" s="1">
        <v>44165</v>
      </c>
      <c r="O2988" t="str">
        <f t="shared" si="99"/>
        <v>정상</v>
      </c>
      <c r="P2988" t="str">
        <f t="shared" si="98"/>
        <v>엠피송내</v>
      </c>
      <c r="Q2988" t="s">
        <v>1954</v>
      </c>
      <c r="R2988"/>
      <c r="S2988"/>
      <c r="T2988"/>
      <c r="U2988"/>
      <c r="V2988"/>
      <c r="W2988" t="s">
        <v>1958</v>
      </c>
      <c r="X2988"/>
    </row>
    <row r="2989" spans="1:24">
      <c r="A2989" t="s">
        <v>3993</v>
      </c>
      <c r="B2989" t="s">
        <v>4017</v>
      </c>
      <c r="C2989" t="s">
        <v>4048</v>
      </c>
      <c r="D2989" t="s">
        <v>4126</v>
      </c>
      <c r="E2989" t="s">
        <v>4240</v>
      </c>
      <c r="F2989" t="s">
        <v>4264</v>
      </c>
      <c r="G2989" t="s">
        <v>3242</v>
      </c>
      <c r="H2989">
        <v>41500</v>
      </c>
      <c r="I2989" t="s">
        <v>3255</v>
      </c>
      <c r="J2989" s="1">
        <v>44161</v>
      </c>
      <c r="K2989" s="1">
        <v>44161</v>
      </c>
      <c r="L2989">
        <v>20206336935</v>
      </c>
      <c r="M2989" t="s">
        <v>4790</v>
      </c>
      <c r="N2989" s="1">
        <v>44165</v>
      </c>
      <c r="O2989" t="str">
        <f t="shared" si="99"/>
        <v>정상</v>
      </c>
      <c r="P2989" t="str">
        <f t="shared" si="98"/>
        <v>엠피송내</v>
      </c>
      <c r="Q2989" t="s">
        <v>1954</v>
      </c>
      <c r="R2989"/>
      <c r="S2989"/>
      <c r="T2989"/>
      <c r="U2989"/>
      <c r="V2989"/>
      <c r="W2989" t="s">
        <v>4796</v>
      </c>
      <c r="X2989"/>
    </row>
    <row r="2990" spans="1:24">
      <c r="A2990" t="s">
        <v>3997</v>
      </c>
      <c r="B2990"/>
      <c r="C2990"/>
      <c r="D2990" t="s">
        <v>4129</v>
      </c>
      <c r="E2990" t="s">
        <v>4240</v>
      </c>
      <c r="F2990" t="s">
        <v>4264</v>
      </c>
      <c r="G2990" t="s">
        <v>3245</v>
      </c>
      <c r="H2990">
        <v>50000</v>
      </c>
      <c r="I2990" t="s">
        <v>3255</v>
      </c>
      <c r="J2990" s="1">
        <v>44161</v>
      </c>
      <c r="K2990" s="1">
        <v>44161</v>
      </c>
      <c r="L2990">
        <v>20206329719</v>
      </c>
      <c r="M2990" t="s">
        <v>4790</v>
      </c>
      <c r="N2990" s="1">
        <v>44165</v>
      </c>
      <c r="O2990" t="str">
        <f t="shared" si="99"/>
        <v>정상</v>
      </c>
      <c r="P2990" t="str">
        <f t="shared" si="98"/>
        <v>엠피가온</v>
      </c>
      <c r="Q2990" t="s">
        <v>1954</v>
      </c>
      <c r="R2990"/>
      <c r="S2990"/>
      <c r="T2990"/>
      <c r="U2990"/>
      <c r="V2990"/>
      <c r="W2990" t="s">
        <v>1958</v>
      </c>
      <c r="X2990"/>
    </row>
    <row r="2991" spans="1:24">
      <c r="A2991" t="s">
        <v>3993</v>
      </c>
      <c r="B2991" t="s">
        <v>2689</v>
      </c>
      <c r="C2991" t="s">
        <v>4048</v>
      </c>
      <c r="D2991" t="s">
        <v>4120</v>
      </c>
      <c r="E2991" t="s">
        <v>2607</v>
      </c>
      <c r="F2991" t="s">
        <v>4264</v>
      </c>
      <c r="G2991" t="s">
        <v>3245</v>
      </c>
      <c r="H2991">
        <v>118240</v>
      </c>
      <c r="I2991" t="s">
        <v>3255</v>
      </c>
      <c r="J2991" s="1">
        <v>44161</v>
      </c>
      <c r="K2991" s="1">
        <v>44161</v>
      </c>
      <c r="L2991">
        <v>20206331222</v>
      </c>
      <c r="M2991" t="s">
        <v>4790</v>
      </c>
      <c r="N2991" s="1">
        <v>44165</v>
      </c>
      <c r="O2991" t="str">
        <f t="shared" si="99"/>
        <v>정상</v>
      </c>
      <c r="P2991" t="str">
        <f t="shared" si="98"/>
        <v>엠피송내</v>
      </c>
      <c r="Q2991" t="s">
        <v>1956</v>
      </c>
      <c r="R2991"/>
      <c r="S2991"/>
      <c r="T2991"/>
      <c r="U2991"/>
      <c r="V2991"/>
      <c r="W2991" t="s">
        <v>1958</v>
      </c>
      <c r="X2991"/>
    </row>
    <row r="2992" spans="1:24">
      <c r="A2992" t="s">
        <v>3991</v>
      </c>
      <c r="B2992" t="s">
        <v>4015</v>
      </c>
      <c r="C2992" t="s">
        <v>4046</v>
      </c>
      <c r="D2992" t="s">
        <v>4118</v>
      </c>
      <c r="E2992" t="s">
        <v>4240</v>
      </c>
      <c r="F2992" t="s">
        <v>4264</v>
      </c>
      <c r="G2992" t="s">
        <v>4276</v>
      </c>
      <c r="H2992">
        <v>42312</v>
      </c>
      <c r="I2992" t="s">
        <v>3255</v>
      </c>
      <c r="J2992" s="1">
        <v>44161</v>
      </c>
      <c r="K2992" s="1">
        <v>44161</v>
      </c>
      <c r="L2992">
        <v>20206319271</v>
      </c>
      <c r="M2992" t="s">
        <v>4790</v>
      </c>
      <c r="N2992" s="1">
        <v>44165</v>
      </c>
      <c r="O2992" t="str">
        <f t="shared" si="99"/>
        <v>정상</v>
      </c>
      <c r="P2992" t="str">
        <f t="shared" si="98"/>
        <v>엠피성공</v>
      </c>
      <c r="Q2992" t="s">
        <v>1954</v>
      </c>
      <c r="R2992"/>
      <c r="S2992"/>
      <c r="T2992"/>
      <c r="U2992"/>
      <c r="V2992"/>
      <c r="W2992" t="s">
        <v>1958</v>
      </c>
      <c r="X2992"/>
    </row>
    <row r="2993" spans="1:24">
      <c r="A2993" t="s">
        <v>3998</v>
      </c>
      <c r="B2993" t="s">
        <v>2861</v>
      </c>
      <c r="C2993"/>
      <c r="D2993" t="s">
        <v>4131</v>
      </c>
      <c r="E2993" t="s">
        <v>4240</v>
      </c>
      <c r="F2993" t="s">
        <v>4267</v>
      </c>
      <c r="G2993" t="s">
        <v>4271</v>
      </c>
      <c r="H2993">
        <v>42000</v>
      </c>
      <c r="I2993" t="s">
        <v>3255</v>
      </c>
      <c r="J2993" s="1">
        <v>44161</v>
      </c>
      <c r="K2993" s="1">
        <v>44161</v>
      </c>
      <c r="L2993">
        <v>20206332357</v>
      </c>
      <c r="M2993" t="s">
        <v>4790</v>
      </c>
      <c r="N2993" s="1">
        <v>44165</v>
      </c>
      <c r="O2993" t="str">
        <f t="shared" si="99"/>
        <v>정상</v>
      </c>
      <c r="P2993" t="str">
        <f t="shared" si="98"/>
        <v>엠피의정부</v>
      </c>
      <c r="Q2993" t="s">
        <v>1956</v>
      </c>
      <c r="R2993"/>
      <c r="S2993"/>
      <c r="T2993"/>
      <c r="U2993"/>
      <c r="V2993"/>
      <c r="W2993" t="s">
        <v>1958</v>
      </c>
      <c r="X2993"/>
    </row>
    <row r="2994" spans="1:24">
      <c r="A2994" t="s">
        <v>3998</v>
      </c>
      <c r="B2994" t="s">
        <v>4020</v>
      </c>
      <c r="C2994"/>
      <c r="D2994" t="s">
        <v>4131</v>
      </c>
      <c r="E2994" t="s">
        <v>4240</v>
      </c>
      <c r="F2994" t="s">
        <v>4265</v>
      </c>
      <c r="G2994" t="s">
        <v>4269</v>
      </c>
      <c r="H2994">
        <v>25462</v>
      </c>
      <c r="I2994" t="s">
        <v>3255</v>
      </c>
      <c r="J2994" s="1">
        <v>44161</v>
      </c>
      <c r="K2994" s="1">
        <v>44161</v>
      </c>
      <c r="L2994">
        <v>20206332255</v>
      </c>
      <c r="M2994" t="s">
        <v>4790</v>
      </c>
      <c r="N2994" s="1">
        <v>44165</v>
      </c>
      <c r="O2994" t="str">
        <f t="shared" si="99"/>
        <v>정상</v>
      </c>
      <c r="P2994" t="str">
        <f t="shared" si="98"/>
        <v>엠피의정부</v>
      </c>
      <c r="Q2994" t="s">
        <v>1954</v>
      </c>
      <c r="R2994"/>
      <c r="S2994"/>
      <c r="T2994"/>
      <c r="U2994"/>
      <c r="V2994"/>
      <c r="W2994" t="s">
        <v>1958</v>
      </c>
      <c r="X2994"/>
    </row>
    <row r="2995" spans="1:24">
      <c r="A2995" t="s">
        <v>3993</v>
      </c>
      <c r="B2995" t="s">
        <v>2689</v>
      </c>
      <c r="C2995" t="s">
        <v>4048</v>
      </c>
      <c r="D2995" t="s">
        <v>4120</v>
      </c>
      <c r="E2995" t="s">
        <v>2607</v>
      </c>
      <c r="F2995" t="s">
        <v>4264</v>
      </c>
      <c r="G2995" t="s">
        <v>4285</v>
      </c>
      <c r="H2995">
        <v>95804</v>
      </c>
      <c r="I2995" t="s">
        <v>3255</v>
      </c>
      <c r="J2995" s="1">
        <v>44161</v>
      </c>
      <c r="K2995" s="1">
        <v>44161</v>
      </c>
      <c r="L2995">
        <v>20206331693</v>
      </c>
      <c r="M2995" t="s">
        <v>4790</v>
      </c>
      <c r="N2995" s="1">
        <v>44165</v>
      </c>
      <c r="O2995" t="str">
        <f t="shared" si="99"/>
        <v>정상</v>
      </c>
      <c r="P2995" t="str">
        <f t="shared" si="98"/>
        <v>엠피송내</v>
      </c>
      <c r="Q2995" t="s">
        <v>1954</v>
      </c>
      <c r="R2995"/>
      <c r="S2995"/>
      <c r="T2995"/>
      <c r="U2995"/>
      <c r="V2995"/>
      <c r="W2995" t="s">
        <v>1958</v>
      </c>
      <c r="X2995"/>
    </row>
    <row r="2996" spans="1:24">
      <c r="A2996" t="s">
        <v>3993</v>
      </c>
      <c r="B2996" t="s">
        <v>2689</v>
      </c>
      <c r="C2996" t="s">
        <v>4048</v>
      </c>
      <c r="D2996" t="s">
        <v>4120</v>
      </c>
      <c r="E2996" t="s">
        <v>2515</v>
      </c>
      <c r="F2996" t="s">
        <v>4264</v>
      </c>
      <c r="G2996" t="s">
        <v>4276</v>
      </c>
      <c r="H2996">
        <v>106072</v>
      </c>
      <c r="I2996" t="s">
        <v>3255</v>
      </c>
      <c r="J2996" s="1">
        <v>44161</v>
      </c>
      <c r="K2996" s="1">
        <v>44161</v>
      </c>
      <c r="L2996" t="s">
        <v>4336</v>
      </c>
      <c r="M2996" t="s">
        <v>4790</v>
      </c>
      <c r="N2996" s="1">
        <v>44165</v>
      </c>
      <c r="O2996" t="str">
        <f t="shared" si="99"/>
        <v>정상</v>
      </c>
      <c r="P2996" t="str">
        <f t="shared" si="98"/>
        <v>엠피송내</v>
      </c>
      <c r="Q2996" t="s">
        <v>1954</v>
      </c>
      <c r="R2996"/>
      <c r="S2996"/>
      <c r="T2996"/>
      <c r="U2996"/>
      <c r="V2996"/>
      <c r="W2996" t="s">
        <v>1960</v>
      </c>
      <c r="X2996" s="1">
        <v>61693</v>
      </c>
    </row>
    <row r="2997" spans="1:24">
      <c r="A2997" t="s">
        <v>3992</v>
      </c>
      <c r="B2997" t="s">
        <v>4016</v>
      </c>
      <c r="C2997" t="s">
        <v>4051</v>
      </c>
      <c r="D2997" t="s">
        <v>4119</v>
      </c>
      <c r="E2997" t="s">
        <v>4233</v>
      </c>
      <c r="F2997" t="s">
        <v>4264</v>
      </c>
      <c r="G2997" t="s">
        <v>3245</v>
      </c>
      <c r="H2997">
        <v>42330</v>
      </c>
      <c r="I2997" t="s">
        <v>3255</v>
      </c>
      <c r="J2997" s="1">
        <v>44161</v>
      </c>
      <c r="K2997" s="1">
        <v>44161</v>
      </c>
      <c r="L2997" t="s">
        <v>4337</v>
      </c>
      <c r="M2997" t="s">
        <v>4790</v>
      </c>
      <c r="N2997" s="1">
        <v>44165</v>
      </c>
      <c r="O2997" t="str">
        <f t="shared" si="99"/>
        <v>정상</v>
      </c>
      <c r="P2997" t="s">
        <v>6821</v>
      </c>
      <c r="Q2997" t="s">
        <v>1954</v>
      </c>
      <c r="R2997"/>
      <c r="S2997"/>
      <c r="T2997"/>
      <c r="U2997"/>
      <c r="V2997"/>
      <c r="W2997" t="s">
        <v>1958</v>
      </c>
      <c r="X2997" s="1">
        <v>55118</v>
      </c>
    </row>
    <row r="2998" spans="1:24">
      <c r="A2998" t="s">
        <v>4004</v>
      </c>
      <c r="B2998" t="s">
        <v>2885</v>
      </c>
      <c r="C2998" t="s">
        <v>4071</v>
      </c>
      <c r="D2998" t="s">
        <v>4151</v>
      </c>
      <c r="E2998" t="s">
        <v>4232</v>
      </c>
      <c r="F2998" t="s">
        <v>4266</v>
      </c>
      <c r="G2998" t="s">
        <v>3245</v>
      </c>
      <c r="H2998">
        <v>204000</v>
      </c>
      <c r="I2998" t="s">
        <v>3255</v>
      </c>
      <c r="J2998" s="1">
        <v>44161</v>
      </c>
      <c r="K2998" s="1">
        <v>44161</v>
      </c>
      <c r="L2998" t="s">
        <v>4338</v>
      </c>
      <c r="M2998" t="s">
        <v>4790</v>
      </c>
      <c r="N2998" s="1">
        <v>44165</v>
      </c>
      <c r="O2998" t="str">
        <f t="shared" si="99"/>
        <v>정상</v>
      </c>
      <c r="P2998" t="str">
        <f t="shared" si="98"/>
        <v>엠피경기</v>
      </c>
      <c r="Q2998" t="s">
        <v>1954</v>
      </c>
      <c r="R2998"/>
      <c r="S2998"/>
      <c r="T2998"/>
      <c r="U2998"/>
      <c r="V2998"/>
      <c r="W2998" t="s">
        <v>1958</v>
      </c>
      <c r="X2998" s="1">
        <v>65345</v>
      </c>
    </row>
    <row r="2999" spans="1:24">
      <c r="A2999" t="s">
        <v>3993</v>
      </c>
      <c r="B2999" t="s">
        <v>2689</v>
      </c>
      <c r="C2999" t="s">
        <v>4054</v>
      </c>
      <c r="D2999" t="s">
        <v>4152</v>
      </c>
      <c r="E2999" t="s">
        <v>4233</v>
      </c>
      <c r="F2999" t="s">
        <v>4265</v>
      </c>
      <c r="G2999" t="s">
        <v>3242</v>
      </c>
      <c r="H2999">
        <v>71000</v>
      </c>
      <c r="I2999" t="s">
        <v>3256</v>
      </c>
      <c r="J2999" s="1">
        <v>44161</v>
      </c>
      <c r="K2999" s="1">
        <v>44180</v>
      </c>
      <c r="L2999" t="s">
        <v>4339</v>
      </c>
      <c r="M2999" t="s">
        <v>4790</v>
      </c>
      <c r="N2999" s="1">
        <v>44165</v>
      </c>
      <c r="O2999" t="str">
        <f t="shared" si="99"/>
        <v>정상2</v>
      </c>
      <c r="P2999" t="str">
        <f t="shared" si="98"/>
        <v>엠피송내</v>
      </c>
      <c r="Q2999" t="s">
        <v>1954</v>
      </c>
      <c r="R2999"/>
      <c r="S2999"/>
      <c r="T2999"/>
      <c r="U2999"/>
      <c r="V2999"/>
      <c r="W2999" t="s">
        <v>1958</v>
      </c>
      <c r="X2999" s="1">
        <v>51466</v>
      </c>
    </row>
    <row r="3000" spans="1:24">
      <c r="A3000" t="s">
        <v>3998</v>
      </c>
      <c r="B3000" t="s">
        <v>2861</v>
      </c>
      <c r="C3000"/>
      <c r="D3000" t="s">
        <v>4131</v>
      </c>
      <c r="E3000" t="s">
        <v>4239</v>
      </c>
      <c r="F3000" t="s">
        <v>4264</v>
      </c>
      <c r="G3000" t="s">
        <v>4269</v>
      </c>
      <c r="H3000">
        <v>70500</v>
      </c>
      <c r="I3000" t="s">
        <v>3255</v>
      </c>
      <c r="J3000" s="1">
        <v>44161</v>
      </c>
      <c r="K3000" s="1">
        <v>44161</v>
      </c>
      <c r="L3000" t="s">
        <v>4340</v>
      </c>
      <c r="M3000" t="s">
        <v>4790</v>
      </c>
      <c r="N3000" s="1">
        <v>44165</v>
      </c>
      <c r="O3000" t="str">
        <f t="shared" si="99"/>
        <v>정상</v>
      </c>
      <c r="P3000" t="str">
        <f t="shared" si="98"/>
        <v>엠피의정부</v>
      </c>
      <c r="Q3000" t="s">
        <v>1956</v>
      </c>
      <c r="R3000"/>
      <c r="S3000"/>
      <c r="T3000"/>
      <c r="U3000"/>
      <c r="V3000"/>
      <c r="W3000" t="s">
        <v>1958</v>
      </c>
      <c r="X3000"/>
    </row>
    <row r="3001" spans="1:24">
      <c r="A3001" t="s">
        <v>3998</v>
      </c>
      <c r="B3001" t="s">
        <v>4020</v>
      </c>
      <c r="C3001"/>
      <c r="D3001" t="s">
        <v>4131</v>
      </c>
      <c r="E3001" t="s">
        <v>2597</v>
      </c>
      <c r="F3001" t="s">
        <v>4265</v>
      </c>
      <c r="G3001" t="s">
        <v>4287</v>
      </c>
      <c r="H3001">
        <v>30680</v>
      </c>
      <c r="I3001" t="s">
        <v>3255</v>
      </c>
      <c r="J3001" s="1">
        <v>44161</v>
      </c>
      <c r="K3001" s="1">
        <v>44161</v>
      </c>
      <c r="L3001" t="s">
        <v>4341</v>
      </c>
      <c r="M3001" t="s">
        <v>4790</v>
      </c>
      <c r="N3001" s="1">
        <v>44165</v>
      </c>
      <c r="O3001" t="str">
        <f t="shared" si="99"/>
        <v>정상</v>
      </c>
      <c r="P3001" t="str">
        <f t="shared" si="98"/>
        <v>엠피의정부</v>
      </c>
      <c r="Q3001" t="s">
        <v>1954</v>
      </c>
      <c r="R3001"/>
      <c r="S3001"/>
      <c r="T3001"/>
      <c r="U3001"/>
      <c r="V3001"/>
      <c r="W3001" t="s">
        <v>1958</v>
      </c>
      <c r="X3001"/>
    </row>
    <row r="3002" spans="1:24">
      <c r="A3002" t="s">
        <v>3993</v>
      </c>
      <c r="B3002"/>
      <c r="C3002"/>
      <c r="D3002" t="s">
        <v>4135</v>
      </c>
      <c r="E3002" t="s">
        <v>4239</v>
      </c>
      <c r="F3002" t="s">
        <v>4264</v>
      </c>
      <c r="G3002" t="s">
        <v>4278</v>
      </c>
      <c r="H3002">
        <v>23500</v>
      </c>
      <c r="I3002" t="s">
        <v>3255</v>
      </c>
      <c r="J3002" s="1">
        <v>44161</v>
      </c>
      <c r="K3002" s="1">
        <v>44161</v>
      </c>
      <c r="L3002" t="s">
        <v>4342</v>
      </c>
      <c r="M3002" t="s">
        <v>4792</v>
      </c>
      <c r="N3002" s="1">
        <v>44165</v>
      </c>
      <c r="O3002" t="str">
        <f t="shared" si="99"/>
        <v>정상</v>
      </c>
      <c r="P3002" t="str">
        <f t="shared" si="98"/>
        <v>엠피송내</v>
      </c>
      <c r="Q3002" t="s">
        <v>1954</v>
      </c>
      <c r="R3002"/>
      <c r="S3002"/>
      <c r="T3002"/>
      <c r="U3002"/>
      <c r="V3002"/>
      <c r="W3002" t="s">
        <v>1960</v>
      </c>
      <c r="X3002"/>
    </row>
    <row r="3003" spans="1:24">
      <c r="A3003" t="s">
        <v>3997</v>
      </c>
      <c r="B3003" t="s">
        <v>4018</v>
      </c>
      <c r="C3003" t="s">
        <v>4055</v>
      </c>
      <c r="D3003" t="s">
        <v>4128</v>
      </c>
      <c r="E3003" t="s">
        <v>4235</v>
      </c>
      <c r="F3003" t="s">
        <v>4264</v>
      </c>
      <c r="G3003" t="s">
        <v>3253</v>
      </c>
      <c r="H3003">
        <v>50000</v>
      </c>
      <c r="I3003" t="s">
        <v>3255</v>
      </c>
      <c r="J3003" s="1">
        <v>44161</v>
      </c>
      <c r="K3003" s="1">
        <v>44161</v>
      </c>
      <c r="L3003" t="s">
        <v>4343</v>
      </c>
      <c r="M3003" t="s">
        <v>4790</v>
      </c>
      <c r="N3003" s="1">
        <v>44165</v>
      </c>
      <c r="O3003" t="str">
        <f t="shared" si="99"/>
        <v>정상</v>
      </c>
      <c r="P3003" t="str">
        <f t="shared" si="98"/>
        <v>엠피가온</v>
      </c>
      <c r="Q3003" t="s">
        <v>1954</v>
      </c>
      <c r="R3003"/>
      <c r="S3003"/>
      <c r="T3003"/>
      <c r="U3003"/>
      <c r="V3003"/>
      <c r="W3003" t="s">
        <v>1958</v>
      </c>
      <c r="X3003"/>
    </row>
    <row r="3004" spans="1:24">
      <c r="A3004" t="s">
        <v>3994</v>
      </c>
      <c r="B3004" t="s">
        <v>4014</v>
      </c>
      <c r="C3004" t="s">
        <v>4052</v>
      </c>
      <c r="D3004" t="s">
        <v>4146</v>
      </c>
      <c r="E3004" t="s">
        <v>4235</v>
      </c>
      <c r="F3004" t="s">
        <v>4264</v>
      </c>
      <c r="G3004" t="s">
        <v>3242</v>
      </c>
      <c r="H3004">
        <v>60000</v>
      </c>
      <c r="I3004" t="s">
        <v>3255</v>
      </c>
      <c r="J3004" s="1">
        <v>44161</v>
      </c>
      <c r="K3004" s="1">
        <v>44161</v>
      </c>
      <c r="L3004" t="s">
        <v>4344</v>
      </c>
      <c r="M3004" t="s">
        <v>4793</v>
      </c>
      <c r="N3004" s="1">
        <v>44165</v>
      </c>
      <c r="O3004" t="str">
        <f t="shared" si="99"/>
        <v>정상</v>
      </c>
      <c r="P3004" t="str">
        <f t="shared" si="98"/>
        <v>엠피피스토스</v>
      </c>
      <c r="Q3004" t="s">
        <v>1954</v>
      </c>
      <c r="R3004"/>
      <c r="S3004"/>
      <c r="T3004"/>
      <c r="U3004"/>
      <c r="V3004"/>
      <c r="W3004" t="s">
        <v>1958</v>
      </c>
      <c r="X3004"/>
    </row>
    <row r="3005" spans="1:24">
      <c r="A3005" t="s">
        <v>3997</v>
      </c>
      <c r="B3005" t="s">
        <v>4025</v>
      </c>
      <c r="C3005" t="s">
        <v>4055</v>
      </c>
      <c r="D3005" t="s">
        <v>4128</v>
      </c>
      <c r="E3005" t="s">
        <v>4235</v>
      </c>
      <c r="F3005" t="s">
        <v>4264</v>
      </c>
      <c r="G3005" t="s">
        <v>4268</v>
      </c>
      <c r="H3005">
        <v>69000</v>
      </c>
      <c r="I3005" t="s">
        <v>3255</v>
      </c>
      <c r="J3005" s="1">
        <v>44161</v>
      </c>
      <c r="K3005" s="1">
        <v>44161</v>
      </c>
      <c r="L3005" t="s">
        <v>4345</v>
      </c>
      <c r="M3005" t="s">
        <v>4790</v>
      </c>
      <c r="N3005" s="1">
        <v>44165</v>
      </c>
      <c r="O3005" t="str">
        <f t="shared" si="99"/>
        <v>정상</v>
      </c>
      <c r="P3005" t="str">
        <f t="shared" si="98"/>
        <v>엠피가온</v>
      </c>
      <c r="Q3005" t="s">
        <v>1954</v>
      </c>
      <c r="R3005"/>
      <c r="S3005"/>
      <c r="T3005"/>
      <c r="U3005"/>
      <c r="V3005"/>
      <c r="W3005" t="s">
        <v>1958</v>
      </c>
      <c r="X3005"/>
    </row>
    <row r="3006" spans="1:24">
      <c r="A3006" t="s">
        <v>3992</v>
      </c>
      <c r="B3006" t="s">
        <v>4026</v>
      </c>
      <c r="C3006" t="s">
        <v>4072</v>
      </c>
      <c r="D3006" t="s">
        <v>4153</v>
      </c>
      <c r="E3006" t="s">
        <v>4246</v>
      </c>
      <c r="F3006" t="s">
        <v>4264</v>
      </c>
      <c r="G3006" t="s">
        <v>4273</v>
      </c>
      <c r="H3006">
        <v>34985</v>
      </c>
      <c r="I3006" t="s">
        <v>3255</v>
      </c>
      <c r="J3006" s="1">
        <v>44161</v>
      </c>
      <c r="K3006" s="1">
        <v>44161</v>
      </c>
      <c r="L3006">
        <v>52032646940000</v>
      </c>
      <c r="M3006" t="s">
        <v>4790</v>
      </c>
      <c r="N3006" s="1">
        <v>44165</v>
      </c>
      <c r="O3006" t="str">
        <f t="shared" si="99"/>
        <v>정상</v>
      </c>
      <c r="P3006" t="s">
        <v>1859</v>
      </c>
      <c r="Q3006" t="s">
        <v>1954</v>
      </c>
      <c r="R3006"/>
      <c r="S3006"/>
      <c r="T3006"/>
      <c r="U3006"/>
      <c r="V3006"/>
      <c r="W3006" t="s">
        <v>1958</v>
      </c>
      <c r="X3006" s="1">
        <v>51466</v>
      </c>
    </row>
    <row r="3007" spans="1:24">
      <c r="A3007" t="s">
        <v>3998</v>
      </c>
      <c r="B3007" t="s">
        <v>4020</v>
      </c>
      <c r="C3007" t="s">
        <v>4062</v>
      </c>
      <c r="D3007" t="s">
        <v>4138</v>
      </c>
      <c r="E3007" t="s">
        <v>4230</v>
      </c>
      <c r="F3007" t="s">
        <v>4264</v>
      </c>
      <c r="G3007" t="s">
        <v>4283</v>
      </c>
      <c r="H3007">
        <v>9992</v>
      </c>
      <c r="I3007" t="s">
        <v>3255</v>
      </c>
      <c r="J3007" s="1">
        <v>44161</v>
      </c>
      <c r="K3007" s="1">
        <v>44161</v>
      </c>
      <c r="L3007">
        <v>52032602930000</v>
      </c>
      <c r="M3007" t="s">
        <v>4790</v>
      </c>
      <c r="N3007" s="1">
        <v>44165</v>
      </c>
      <c r="O3007" t="str">
        <f t="shared" si="99"/>
        <v>정상</v>
      </c>
      <c r="P3007" t="str">
        <f t="shared" si="98"/>
        <v>엠피의정부</v>
      </c>
      <c r="Q3007" t="s">
        <v>1954</v>
      </c>
      <c r="R3007"/>
      <c r="S3007"/>
      <c r="T3007"/>
      <c r="U3007"/>
      <c r="V3007"/>
      <c r="W3007" t="s">
        <v>1958</v>
      </c>
      <c r="X3007" s="1">
        <v>51466</v>
      </c>
    </row>
    <row r="3008" spans="1:24">
      <c r="A3008" t="s">
        <v>3993</v>
      </c>
      <c r="B3008" t="s">
        <v>4017</v>
      </c>
      <c r="C3008" t="s">
        <v>4059</v>
      </c>
      <c r="D3008" t="s">
        <v>4127</v>
      </c>
      <c r="E3008" t="s">
        <v>2547</v>
      </c>
      <c r="F3008" t="s">
        <v>4264</v>
      </c>
      <c r="G3008" t="s">
        <v>3248</v>
      </c>
      <c r="H3008">
        <v>26780</v>
      </c>
      <c r="I3008" t="s">
        <v>3255</v>
      </c>
      <c r="J3008" s="1">
        <v>44161</v>
      </c>
      <c r="K3008" s="1">
        <v>44161</v>
      </c>
      <c r="L3008">
        <v>42041909090000</v>
      </c>
      <c r="M3008" t="s">
        <v>4792</v>
      </c>
      <c r="N3008" s="1">
        <v>44165</v>
      </c>
      <c r="O3008" t="str">
        <f t="shared" si="99"/>
        <v>정상</v>
      </c>
      <c r="P3008" t="str">
        <f t="shared" si="98"/>
        <v>엠피송내</v>
      </c>
      <c r="Q3008" t="s">
        <v>1954</v>
      </c>
      <c r="R3008"/>
      <c r="S3008"/>
      <c r="T3008"/>
      <c r="U3008"/>
      <c r="V3008"/>
      <c r="W3008" t="s">
        <v>1958</v>
      </c>
      <c r="X3008"/>
    </row>
    <row r="3009" spans="1:24">
      <c r="A3009" t="s">
        <v>3998</v>
      </c>
      <c r="B3009" t="s">
        <v>2861</v>
      </c>
      <c r="C3009"/>
      <c r="D3009" t="s">
        <v>4131</v>
      </c>
      <c r="E3009" t="s">
        <v>4234</v>
      </c>
      <c r="F3009" t="s">
        <v>4265</v>
      </c>
      <c r="G3009" t="s">
        <v>4268</v>
      </c>
      <c r="H3009">
        <v>33176</v>
      </c>
      <c r="I3009" t="s">
        <v>3255</v>
      </c>
      <c r="J3009" s="1">
        <v>44161</v>
      </c>
      <c r="K3009" s="1">
        <v>44161</v>
      </c>
      <c r="L3009">
        <v>42041906050000</v>
      </c>
      <c r="M3009" t="s">
        <v>4791</v>
      </c>
      <c r="N3009" s="1">
        <v>44165</v>
      </c>
      <c r="O3009" t="str">
        <f t="shared" si="99"/>
        <v>정상</v>
      </c>
      <c r="P3009" t="str">
        <f t="shared" ref="P3009:P3072" si="100">A3009</f>
        <v>엠피의정부</v>
      </c>
      <c r="Q3009" t="s">
        <v>1954</v>
      </c>
      <c r="R3009"/>
      <c r="S3009"/>
      <c r="T3009"/>
      <c r="U3009"/>
      <c r="V3009"/>
      <c r="W3009" t="s">
        <v>1958</v>
      </c>
      <c r="X3009"/>
    </row>
    <row r="3010" spans="1:24">
      <c r="A3010" t="s">
        <v>3992</v>
      </c>
      <c r="B3010" t="s">
        <v>4027</v>
      </c>
      <c r="C3010" t="s">
        <v>4073</v>
      </c>
      <c r="D3010" t="s">
        <v>4154</v>
      </c>
      <c r="E3010" t="s">
        <v>4234</v>
      </c>
      <c r="F3010" t="s">
        <v>4264</v>
      </c>
      <c r="G3010" t="s">
        <v>4285</v>
      </c>
      <c r="H3010">
        <v>30990</v>
      </c>
      <c r="I3010" t="s">
        <v>3255</v>
      </c>
      <c r="J3010" s="1">
        <v>44161</v>
      </c>
      <c r="K3010" s="1">
        <v>44161</v>
      </c>
      <c r="L3010">
        <v>42041903110000</v>
      </c>
      <c r="M3010" t="s">
        <v>4790</v>
      </c>
      <c r="N3010" s="1">
        <v>44165</v>
      </c>
      <c r="O3010" t="str">
        <f t="shared" si="99"/>
        <v>정상</v>
      </c>
      <c r="P3010" t="s">
        <v>6831</v>
      </c>
      <c r="Q3010" t="s">
        <v>1954</v>
      </c>
      <c r="R3010"/>
      <c r="S3010"/>
      <c r="T3010"/>
      <c r="U3010"/>
      <c r="V3010"/>
      <c r="W3010" t="s">
        <v>1958</v>
      </c>
      <c r="X3010"/>
    </row>
    <row r="3011" spans="1:24">
      <c r="A3011" t="s">
        <v>4002</v>
      </c>
      <c r="B3011"/>
      <c r="C3011"/>
      <c r="D3011" t="s">
        <v>4155</v>
      </c>
      <c r="E3011" t="s">
        <v>4247</v>
      </c>
      <c r="F3011" t="s">
        <v>4264</v>
      </c>
      <c r="G3011" t="s">
        <v>4268</v>
      </c>
      <c r="H3011">
        <v>41810</v>
      </c>
      <c r="I3011" t="s">
        <v>3255</v>
      </c>
      <c r="J3011" s="1">
        <v>44160</v>
      </c>
      <c r="K3011" s="1">
        <v>44160</v>
      </c>
      <c r="L3011">
        <v>3190787637931</v>
      </c>
      <c r="M3011" t="s">
        <v>4790</v>
      </c>
      <c r="N3011" s="1">
        <v>44165</v>
      </c>
      <c r="O3011" t="str">
        <f t="shared" si="99"/>
        <v>정상</v>
      </c>
      <c r="P3011" t="str">
        <f t="shared" si="100"/>
        <v>엠피제이엔제이</v>
      </c>
      <c r="Q3011" t="s">
        <v>1956</v>
      </c>
      <c r="R3011"/>
      <c r="S3011"/>
      <c r="T3011"/>
      <c r="U3011"/>
      <c r="V3011"/>
      <c r="W3011" t="s">
        <v>1958</v>
      </c>
      <c r="X3011" s="1">
        <v>70458</v>
      </c>
    </row>
    <row r="3012" spans="1:24">
      <c r="A3012" t="s">
        <v>3995</v>
      </c>
      <c r="B3012" t="s">
        <v>2686</v>
      </c>
      <c r="C3012" t="s">
        <v>4050</v>
      </c>
      <c r="D3012" t="s">
        <v>4156</v>
      </c>
      <c r="E3012" t="s">
        <v>4236</v>
      </c>
      <c r="F3012" t="s">
        <v>4264</v>
      </c>
      <c r="G3012" t="s">
        <v>4268</v>
      </c>
      <c r="H3012">
        <v>39662</v>
      </c>
      <c r="I3012" t="s">
        <v>3255</v>
      </c>
      <c r="J3012" s="1">
        <v>44160</v>
      </c>
      <c r="K3012" s="1">
        <v>44160</v>
      </c>
      <c r="L3012">
        <v>42045420650000</v>
      </c>
      <c r="M3012" t="s">
        <v>4790</v>
      </c>
      <c r="N3012" s="1">
        <v>44165</v>
      </c>
      <c r="O3012" t="str">
        <f t="shared" si="99"/>
        <v>정상</v>
      </c>
      <c r="P3012" t="str">
        <f t="shared" si="100"/>
        <v>엠피상동</v>
      </c>
      <c r="Q3012" t="s">
        <v>1954</v>
      </c>
      <c r="R3012"/>
      <c r="S3012"/>
      <c r="T3012"/>
      <c r="U3012"/>
      <c r="V3012"/>
      <c r="W3012" t="s">
        <v>1958</v>
      </c>
      <c r="X3012" s="1">
        <v>47812</v>
      </c>
    </row>
    <row r="3013" spans="1:24">
      <c r="A3013" t="s">
        <v>3993</v>
      </c>
      <c r="B3013" t="s">
        <v>4017</v>
      </c>
      <c r="C3013" t="s">
        <v>4048</v>
      </c>
      <c r="D3013" t="s">
        <v>4133</v>
      </c>
      <c r="E3013" t="s">
        <v>4236</v>
      </c>
      <c r="F3013" t="s">
        <v>4264</v>
      </c>
      <c r="G3013" t="s">
        <v>4273</v>
      </c>
      <c r="H3013">
        <v>53631</v>
      </c>
      <c r="I3013" t="s">
        <v>3255</v>
      </c>
      <c r="J3013" s="1">
        <v>44160</v>
      </c>
      <c r="K3013" s="1">
        <v>44160</v>
      </c>
      <c r="L3013">
        <v>42045419020000</v>
      </c>
      <c r="M3013" t="s">
        <v>4790</v>
      </c>
      <c r="N3013" s="1">
        <v>44165</v>
      </c>
      <c r="O3013" t="str">
        <f t="shared" si="99"/>
        <v>정상</v>
      </c>
      <c r="P3013" t="str">
        <f t="shared" si="100"/>
        <v>엠피송내</v>
      </c>
      <c r="Q3013" t="s">
        <v>1954</v>
      </c>
      <c r="R3013"/>
      <c r="S3013"/>
      <c r="T3013"/>
      <c r="U3013"/>
      <c r="V3013"/>
      <c r="W3013" t="s">
        <v>1958</v>
      </c>
      <c r="X3013" s="1">
        <v>47812</v>
      </c>
    </row>
    <row r="3014" spans="1:24">
      <c r="A3014" t="s">
        <v>3995</v>
      </c>
      <c r="B3014" t="s">
        <v>2686</v>
      </c>
      <c r="C3014" t="s">
        <v>4074</v>
      </c>
      <c r="D3014" t="s">
        <v>4156</v>
      </c>
      <c r="E3014" t="s">
        <v>4248</v>
      </c>
      <c r="F3014" t="s">
        <v>4264</v>
      </c>
      <c r="G3014" t="s">
        <v>4268</v>
      </c>
      <c r="H3014">
        <v>87696</v>
      </c>
      <c r="I3014" t="s">
        <v>3255</v>
      </c>
      <c r="J3014" s="1">
        <v>44160</v>
      </c>
      <c r="K3014" s="1">
        <v>44160</v>
      </c>
      <c r="L3014">
        <v>42045420100000</v>
      </c>
      <c r="M3014" t="s">
        <v>4790</v>
      </c>
      <c r="N3014" s="1">
        <v>44165</v>
      </c>
      <c r="O3014" t="str">
        <f t="shared" si="99"/>
        <v>정상</v>
      </c>
      <c r="P3014" t="str">
        <f t="shared" si="100"/>
        <v>엠피상동</v>
      </c>
      <c r="Q3014" t="s">
        <v>1954</v>
      </c>
      <c r="R3014"/>
      <c r="S3014"/>
      <c r="T3014"/>
      <c r="U3014"/>
      <c r="V3014"/>
      <c r="W3014" t="s">
        <v>1958</v>
      </c>
      <c r="X3014" s="1">
        <v>47812</v>
      </c>
    </row>
    <row r="3015" spans="1:24">
      <c r="A3015" t="s">
        <v>3998</v>
      </c>
      <c r="B3015" t="s">
        <v>2861</v>
      </c>
      <c r="C3015" t="s">
        <v>4062</v>
      </c>
      <c r="D3015" t="s">
        <v>4138</v>
      </c>
      <c r="E3015" t="s">
        <v>2514</v>
      </c>
      <c r="F3015" t="s">
        <v>4266</v>
      </c>
      <c r="G3015" t="s">
        <v>4269</v>
      </c>
      <c r="H3015">
        <v>92702</v>
      </c>
      <c r="I3015" t="s">
        <v>3255</v>
      </c>
      <c r="J3015" s="1">
        <v>44160</v>
      </c>
      <c r="K3015" s="1">
        <v>44160</v>
      </c>
      <c r="L3015" t="s">
        <v>4346</v>
      </c>
      <c r="M3015" t="s">
        <v>4790</v>
      </c>
      <c r="N3015" s="1">
        <v>44165</v>
      </c>
      <c r="O3015" t="str">
        <f t="shared" si="99"/>
        <v>정상</v>
      </c>
      <c r="P3015" t="str">
        <f t="shared" si="100"/>
        <v>엠피의정부</v>
      </c>
      <c r="Q3015" t="s">
        <v>1954</v>
      </c>
      <c r="R3015"/>
      <c r="S3015"/>
      <c r="T3015"/>
      <c r="U3015"/>
      <c r="V3015"/>
      <c r="W3015" t="s">
        <v>1958</v>
      </c>
      <c r="X3015" s="1">
        <v>62787</v>
      </c>
    </row>
    <row r="3016" spans="1:24">
      <c r="A3016" t="s">
        <v>4002</v>
      </c>
      <c r="B3016" t="s">
        <v>4023</v>
      </c>
      <c r="C3016" t="s">
        <v>4067</v>
      </c>
      <c r="D3016" t="s">
        <v>4157</v>
      </c>
      <c r="E3016" t="s">
        <v>4228</v>
      </c>
      <c r="F3016" t="s">
        <v>4266</v>
      </c>
      <c r="G3016" t="s">
        <v>4268</v>
      </c>
      <c r="H3016">
        <v>100000</v>
      </c>
      <c r="I3016" t="s">
        <v>3255</v>
      </c>
      <c r="J3016" s="1">
        <v>44160</v>
      </c>
      <c r="K3016" s="1">
        <v>44160</v>
      </c>
      <c r="L3016" t="s">
        <v>4347</v>
      </c>
      <c r="M3016" t="s">
        <v>4790</v>
      </c>
      <c r="N3016" s="1">
        <v>44165</v>
      </c>
      <c r="O3016" t="str">
        <f t="shared" si="99"/>
        <v>정상</v>
      </c>
      <c r="P3016" t="s">
        <v>984</v>
      </c>
      <c r="Q3016" t="s">
        <v>1954</v>
      </c>
      <c r="R3016"/>
      <c r="S3016"/>
      <c r="T3016"/>
      <c r="U3016"/>
      <c r="V3016"/>
      <c r="W3016" t="s">
        <v>1958</v>
      </c>
      <c r="X3016" s="1">
        <v>59500</v>
      </c>
    </row>
    <row r="3017" spans="1:24">
      <c r="A3017" t="s">
        <v>4002</v>
      </c>
      <c r="B3017" t="s">
        <v>4023</v>
      </c>
      <c r="C3017" t="s">
        <v>4075</v>
      </c>
      <c r="D3017" t="s">
        <v>4157</v>
      </c>
      <c r="E3017" t="s">
        <v>4240</v>
      </c>
      <c r="F3017" t="s">
        <v>4264</v>
      </c>
      <c r="G3017" t="s">
        <v>3242</v>
      </c>
      <c r="H3017">
        <v>62000</v>
      </c>
      <c r="I3017" t="s">
        <v>3255</v>
      </c>
      <c r="J3017" s="1">
        <v>44160</v>
      </c>
      <c r="K3017" s="1">
        <v>44160</v>
      </c>
      <c r="L3017">
        <v>20206307753</v>
      </c>
      <c r="M3017" t="s">
        <v>4790</v>
      </c>
      <c r="N3017" s="1">
        <v>44165</v>
      </c>
      <c r="O3017" t="str">
        <f t="shared" si="99"/>
        <v>정상</v>
      </c>
      <c r="P3017" t="s">
        <v>984</v>
      </c>
      <c r="Q3017" t="s">
        <v>1954</v>
      </c>
      <c r="R3017"/>
      <c r="S3017"/>
      <c r="T3017"/>
      <c r="U3017"/>
      <c r="V3017"/>
      <c r="W3017" t="s">
        <v>1958</v>
      </c>
      <c r="X3017"/>
    </row>
    <row r="3018" spans="1:24">
      <c r="A3018" t="s">
        <v>4005</v>
      </c>
      <c r="B3018" t="s">
        <v>4017</v>
      </c>
      <c r="C3018" t="s">
        <v>4053</v>
      </c>
      <c r="D3018" t="s">
        <v>4132</v>
      </c>
      <c r="E3018" t="s">
        <v>2558</v>
      </c>
      <c r="F3018" t="s">
        <v>4265</v>
      </c>
      <c r="G3018" t="s">
        <v>4268</v>
      </c>
      <c r="H3018">
        <v>31000</v>
      </c>
      <c r="I3018" t="s">
        <v>3255</v>
      </c>
      <c r="J3018" s="1">
        <v>44160</v>
      </c>
      <c r="K3018" s="1">
        <v>44160</v>
      </c>
      <c r="L3018">
        <v>20206310420</v>
      </c>
      <c r="M3018" t="s">
        <v>4790</v>
      </c>
      <c r="N3018" s="1">
        <v>44165</v>
      </c>
      <c r="O3018" t="str">
        <f t="shared" si="99"/>
        <v>정상</v>
      </c>
      <c r="P3018" t="str">
        <f t="shared" si="100"/>
        <v>엠피송내</v>
      </c>
      <c r="Q3018" t="s">
        <v>1954</v>
      </c>
      <c r="R3018"/>
      <c r="S3018"/>
      <c r="T3018"/>
      <c r="U3018"/>
      <c r="V3018"/>
      <c r="W3018" t="s">
        <v>1958</v>
      </c>
      <c r="X3018"/>
    </row>
    <row r="3019" spans="1:24">
      <c r="A3019" t="s">
        <v>3995</v>
      </c>
      <c r="B3019" t="s">
        <v>4024</v>
      </c>
      <c r="C3019" t="s">
        <v>4050</v>
      </c>
      <c r="D3019" t="s">
        <v>4158</v>
      </c>
      <c r="E3019" t="s">
        <v>4240</v>
      </c>
      <c r="F3019" t="s">
        <v>4264</v>
      </c>
      <c r="G3019" t="s">
        <v>4268</v>
      </c>
      <c r="H3019">
        <v>30500</v>
      </c>
      <c r="I3019" t="s">
        <v>3255</v>
      </c>
      <c r="J3019" s="1">
        <v>44160</v>
      </c>
      <c r="K3019" s="1">
        <v>44160</v>
      </c>
      <c r="L3019">
        <v>20206307770</v>
      </c>
      <c r="M3019" t="s">
        <v>4790</v>
      </c>
      <c r="N3019" s="1">
        <v>44165</v>
      </c>
      <c r="O3019" t="str">
        <f t="shared" si="99"/>
        <v>정상</v>
      </c>
      <c r="P3019" t="str">
        <f t="shared" si="100"/>
        <v>엠피상동</v>
      </c>
      <c r="Q3019" t="s">
        <v>1954</v>
      </c>
      <c r="R3019"/>
      <c r="S3019"/>
      <c r="T3019"/>
      <c r="U3019"/>
      <c r="V3019"/>
      <c r="W3019" t="s">
        <v>1960</v>
      </c>
      <c r="X3019"/>
    </row>
    <row r="3020" spans="1:24">
      <c r="A3020" t="s">
        <v>3991</v>
      </c>
      <c r="B3020" t="s">
        <v>2854</v>
      </c>
      <c r="C3020" t="s">
        <v>4046</v>
      </c>
      <c r="D3020" t="s">
        <v>4118</v>
      </c>
      <c r="E3020" t="s">
        <v>4240</v>
      </c>
      <c r="F3020" t="s">
        <v>4264</v>
      </c>
      <c r="G3020" t="s">
        <v>4276</v>
      </c>
      <c r="H3020">
        <v>57700</v>
      </c>
      <c r="I3020" t="s">
        <v>3255</v>
      </c>
      <c r="J3020" s="1">
        <v>44160</v>
      </c>
      <c r="K3020" s="1">
        <v>44160</v>
      </c>
      <c r="L3020">
        <v>20206299488</v>
      </c>
      <c r="M3020" t="s">
        <v>4790</v>
      </c>
      <c r="N3020" s="1">
        <v>44165</v>
      </c>
      <c r="O3020" t="str">
        <f t="shared" si="99"/>
        <v>정상</v>
      </c>
      <c r="P3020" t="str">
        <f t="shared" si="100"/>
        <v>엠피성공</v>
      </c>
      <c r="Q3020" t="s">
        <v>1954</v>
      </c>
      <c r="R3020"/>
      <c r="S3020"/>
      <c r="T3020"/>
      <c r="U3020"/>
      <c r="V3020"/>
      <c r="W3020" t="s">
        <v>1958</v>
      </c>
      <c r="X3020"/>
    </row>
    <row r="3021" spans="1:24">
      <c r="A3021" t="s">
        <v>3993</v>
      </c>
      <c r="B3021" t="s">
        <v>2689</v>
      </c>
      <c r="C3021" t="s">
        <v>4048</v>
      </c>
      <c r="D3021" t="s">
        <v>4133</v>
      </c>
      <c r="E3021" t="s">
        <v>4240</v>
      </c>
      <c r="F3021" t="s">
        <v>4264</v>
      </c>
      <c r="G3021" t="s">
        <v>4273</v>
      </c>
      <c r="H3021">
        <v>26100</v>
      </c>
      <c r="I3021" t="s">
        <v>3255</v>
      </c>
      <c r="J3021" s="1">
        <v>44160</v>
      </c>
      <c r="K3021" s="1">
        <v>44160</v>
      </c>
      <c r="L3021">
        <v>20206311667</v>
      </c>
      <c r="M3021" t="s">
        <v>4790</v>
      </c>
      <c r="N3021" s="1">
        <v>44165</v>
      </c>
      <c r="O3021" t="str">
        <f t="shared" si="99"/>
        <v>정상</v>
      </c>
      <c r="P3021" t="str">
        <f t="shared" si="100"/>
        <v>엠피송내</v>
      </c>
      <c r="Q3021" t="s">
        <v>1956</v>
      </c>
      <c r="R3021"/>
      <c r="S3021"/>
      <c r="T3021"/>
      <c r="U3021"/>
      <c r="V3021"/>
      <c r="W3021" t="s">
        <v>1958</v>
      </c>
      <c r="X3021"/>
    </row>
    <row r="3022" spans="1:24">
      <c r="A3022" t="s">
        <v>3995</v>
      </c>
      <c r="B3022" t="s">
        <v>2686</v>
      </c>
      <c r="C3022" t="s">
        <v>4050</v>
      </c>
      <c r="D3022" t="s">
        <v>4159</v>
      </c>
      <c r="E3022" t="s">
        <v>2163</v>
      </c>
      <c r="F3022" t="s">
        <v>4264</v>
      </c>
      <c r="G3022" t="s">
        <v>3242</v>
      </c>
      <c r="H3022">
        <v>50000</v>
      </c>
      <c r="I3022" t="s">
        <v>3255</v>
      </c>
      <c r="J3022" s="1">
        <v>44160</v>
      </c>
      <c r="K3022" s="1">
        <v>44160</v>
      </c>
      <c r="L3022">
        <v>20206311072</v>
      </c>
      <c r="M3022" t="s">
        <v>4790</v>
      </c>
      <c r="N3022" s="1">
        <v>44165</v>
      </c>
      <c r="O3022" t="str">
        <f t="shared" si="99"/>
        <v>정상</v>
      </c>
      <c r="P3022" t="str">
        <f t="shared" si="100"/>
        <v>엠피상동</v>
      </c>
      <c r="Q3022" t="s">
        <v>1954</v>
      </c>
      <c r="R3022"/>
      <c r="S3022"/>
      <c r="T3022"/>
      <c r="U3022"/>
      <c r="V3022"/>
      <c r="W3022" t="s">
        <v>1958</v>
      </c>
      <c r="X3022"/>
    </row>
    <row r="3023" spans="1:24">
      <c r="A3023" t="s">
        <v>3992</v>
      </c>
      <c r="B3023" t="s">
        <v>2851</v>
      </c>
      <c r="C3023" t="s">
        <v>4076</v>
      </c>
      <c r="D3023" t="s">
        <v>4119</v>
      </c>
      <c r="E3023" t="s">
        <v>4233</v>
      </c>
      <c r="F3023" t="s">
        <v>4267</v>
      </c>
      <c r="G3023" t="s">
        <v>4273</v>
      </c>
      <c r="H3023">
        <v>163700</v>
      </c>
      <c r="I3023" t="s">
        <v>3255</v>
      </c>
      <c r="J3023" s="1">
        <v>44160</v>
      </c>
      <c r="K3023" s="1">
        <v>44160</v>
      </c>
      <c r="L3023" t="s">
        <v>4348</v>
      </c>
      <c r="M3023" t="s">
        <v>4790</v>
      </c>
      <c r="N3023" s="1">
        <v>44165</v>
      </c>
      <c r="O3023" t="str">
        <f t="shared" si="99"/>
        <v>정상</v>
      </c>
      <c r="P3023" t="s">
        <v>6821</v>
      </c>
      <c r="Q3023" t="s">
        <v>1954</v>
      </c>
      <c r="R3023"/>
      <c r="S3023"/>
      <c r="T3023"/>
      <c r="U3023"/>
      <c r="V3023"/>
      <c r="W3023" t="s">
        <v>1958</v>
      </c>
      <c r="X3023" s="1">
        <v>60961</v>
      </c>
    </row>
    <row r="3024" spans="1:24">
      <c r="A3024" t="s">
        <v>3991</v>
      </c>
      <c r="B3024"/>
      <c r="C3024"/>
      <c r="D3024" t="s">
        <v>4160</v>
      </c>
      <c r="E3024" t="s">
        <v>2577</v>
      </c>
      <c r="F3024" t="s">
        <v>4264</v>
      </c>
      <c r="G3024" t="s">
        <v>4279</v>
      </c>
      <c r="H3024">
        <v>76080</v>
      </c>
      <c r="I3024" t="s">
        <v>3255</v>
      </c>
      <c r="J3024" s="1">
        <v>44160</v>
      </c>
      <c r="K3024" s="1">
        <v>44160</v>
      </c>
      <c r="L3024" t="s">
        <v>4349</v>
      </c>
      <c r="M3024" t="s">
        <v>4790</v>
      </c>
      <c r="N3024" s="1">
        <v>44165</v>
      </c>
      <c r="O3024" t="str">
        <f t="shared" si="99"/>
        <v>정상</v>
      </c>
      <c r="P3024" t="str">
        <f t="shared" si="100"/>
        <v>엠피성공</v>
      </c>
      <c r="Q3024" t="s">
        <v>1954</v>
      </c>
      <c r="R3024"/>
      <c r="S3024"/>
      <c r="T3024"/>
      <c r="U3024"/>
      <c r="V3024"/>
      <c r="W3024" t="s">
        <v>1958</v>
      </c>
      <c r="X3024" s="1">
        <v>49638</v>
      </c>
    </row>
    <row r="3025" spans="1:24">
      <c r="A3025" t="s">
        <v>4004</v>
      </c>
      <c r="B3025" t="s">
        <v>4028</v>
      </c>
      <c r="C3025" t="s">
        <v>4071</v>
      </c>
      <c r="D3025" t="s">
        <v>4161</v>
      </c>
      <c r="E3025" t="s">
        <v>2522</v>
      </c>
      <c r="F3025" t="s">
        <v>4266</v>
      </c>
      <c r="G3025" t="s">
        <v>4269</v>
      </c>
      <c r="H3025">
        <v>46110</v>
      </c>
      <c r="I3025" t="s">
        <v>3255</v>
      </c>
      <c r="J3025" s="1">
        <v>44160</v>
      </c>
      <c r="K3025" s="1">
        <v>44160</v>
      </c>
      <c r="L3025" t="s">
        <v>4350</v>
      </c>
      <c r="M3025" t="s">
        <v>4790</v>
      </c>
      <c r="N3025" s="1">
        <v>44165</v>
      </c>
      <c r="O3025" t="str">
        <f t="shared" si="99"/>
        <v>정상</v>
      </c>
      <c r="P3025" t="str">
        <f t="shared" si="100"/>
        <v>엠피경기</v>
      </c>
      <c r="Q3025" t="s">
        <v>1954</v>
      </c>
      <c r="R3025"/>
      <c r="S3025"/>
      <c r="T3025"/>
      <c r="U3025"/>
      <c r="V3025"/>
      <c r="W3025" t="s">
        <v>1958</v>
      </c>
      <c r="X3025" s="1">
        <v>55117</v>
      </c>
    </row>
    <row r="3026" spans="1:24">
      <c r="A3026" t="s">
        <v>3995</v>
      </c>
      <c r="B3026" t="s">
        <v>2686</v>
      </c>
      <c r="C3026" t="s">
        <v>4050</v>
      </c>
      <c r="D3026" t="s">
        <v>4141</v>
      </c>
      <c r="E3026" t="s">
        <v>4249</v>
      </c>
      <c r="F3026" t="s">
        <v>4264</v>
      </c>
      <c r="G3026" t="s">
        <v>4268</v>
      </c>
      <c r="H3026">
        <v>35000</v>
      </c>
      <c r="I3026" t="s">
        <v>3255</v>
      </c>
      <c r="J3026" s="1">
        <v>44160</v>
      </c>
      <c r="K3026" s="1">
        <v>44160</v>
      </c>
      <c r="L3026" t="s">
        <v>4351</v>
      </c>
      <c r="M3026" t="s">
        <v>4790</v>
      </c>
      <c r="N3026" s="1">
        <v>44165</v>
      </c>
      <c r="O3026" t="str">
        <f t="shared" si="99"/>
        <v>정상</v>
      </c>
      <c r="P3026" t="str">
        <f t="shared" si="100"/>
        <v>엠피상동</v>
      </c>
      <c r="Q3026" t="s">
        <v>1954</v>
      </c>
      <c r="R3026"/>
      <c r="S3026"/>
      <c r="T3026"/>
      <c r="U3026"/>
      <c r="V3026"/>
      <c r="W3026" t="s">
        <v>1958</v>
      </c>
      <c r="X3026" s="1">
        <v>63518</v>
      </c>
    </row>
    <row r="3027" spans="1:24">
      <c r="A3027" t="s">
        <v>3991</v>
      </c>
      <c r="B3027"/>
      <c r="C3027"/>
      <c r="D3027" t="s">
        <v>4160</v>
      </c>
      <c r="E3027" t="s">
        <v>4232</v>
      </c>
      <c r="F3027" t="s">
        <v>4264</v>
      </c>
      <c r="G3027" t="s">
        <v>4268</v>
      </c>
      <c r="H3027">
        <v>54000</v>
      </c>
      <c r="I3027" t="s">
        <v>3255</v>
      </c>
      <c r="J3027" s="1">
        <v>44160</v>
      </c>
      <c r="K3027" s="1">
        <v>44160</v>
      </c>
      <c r="L3027" t="s">
        <v>4352</v>
      </c>
      <c r="M3027" t="s">
        <v>4790</v>
      </c>
      <c r="N3027" s="1">
        <v>44165</v>
      </c>
      <c r="O3027" t="str">
        <f t="shared" si="99"/>
        <v>정상</v>
      </c>
      <c r="P3027" t="str">
        <f t="shared" si="100"/>
        <v>엠피성공</v>
      </c>
      <c r="Q3027" t="s">
        <v>1954</v>
      </c>
      <c r="R3027"/>
      <c r="S3027"/>
      <c r="T3027"/>
      <c r="U3027"/>
      <c r="V3027"/>
      <c r="W3027" t="s">
        <v>1958</v>
      </c>
      <c r="X3027" s="1">
        <v>51465</v>
      </c>
    </row>
    <row r="3028" spans="1:24">
      <c r="A3028" t="s">
        <v>3991</v>
      </c>
      <c r="B3028" t="s">
        <v>2854</v>
      </c>
      <c r="C3028" t="s">
        <v>4064</v>
      </c>
      <c r="D3028" t="s">
        <v>4142</v>
      </c>
      <c r="E3028" t="s">
        <v>2641</v>
      </c>
      <c r="F3028" t="s">
        <v>4264</v>
      </c>
      <c r="G3028" t="s">
        <v>3249</v>
      </c>
      <c r="H3028">
        <v>8890</v>
      </c>
      <c r="I3028" t="s">
        <v>3255</v>
      </c>
      <c r="J3028" s="1">
        <v>44160</v>
      </c>
      <c r="K3028" s="1">
        <v>44160</v>
      </c>
      <c r="L3028" t="s">
        <v>4353</v>
      </c>
      <c r="M3028" t="s">
        <v>4790</v>
      </c>
      <c r="N3028" s="1">
        <v>44165</v>
      </c>
      <c r="O3028" t="str">
        <f t="shared" si="99"/>
        <v>정상</v>
      </c>
      <c r="P3028" t="str">
        <f t="shared" si="100"/>
        <v>엠피성공</v>
      </c>
      <c r="Q3028" t="s">
        <v>1954</v>
      </c>
      <c r="R3028"/>
      <c r="S3028"/>
      <c r="T3028"/>
      <c r="U3028"/>
      <c r="V3028"/>
      <c r="W3028" t="s">
        <v>1958</v>
      </c>
      <c r="X3028" s="1">
        <v>49638</v>
      </c>
    </row>
    <row r="3029" spans="1:24">
      <c r="A3029" t="s">
        <v>3995</v>
      </c>
      <c r="B3029" t="s">
        <v>2686</v>
      </c>
      <c r="C3029" t="s">
        <v>4050</v>
      </c>
      <c r="D3029" t="s">
        <v>4156</v>
      </c>
      <c r="E3029" t="s">
        <v>2576</v>
      </c>
      <c r="F3029" t="s">
        <v>4266</v>
      </c>
      <c r="G3029" t="s">
        <v>4273</v>
      </c>
      <c r="H3029">
        <v>36000</v>
      </c>
      <c r="I3029" t="s">
        <v>3255</v>
      </c>
      <c r="J3029" s="1">
        <v>44160</v>
      </c>
      <c r="K3029" s="1">
        <v>44160</v>
      </c>
      <c r="L3029" t="s">
        <v>4354</v>
      </c>
      <c r="M3029" t="s">
        <v>4790</v>
      </c>
      <c r="N3029" s="1">
        <v>44165</v>
      </c>
      <c r="O3029" t="str">
        <f t="shared" si="99"/>
        <v>정상</v>
      </c>
      <c r="P3029" t="str">
        <f t="shared" si="100"/>
        <v>엠피상동</v>
      </c>
      <c r="Q3029" t="s">
        <v>1954</v>
      </c>
      <c r="R3029"/>
      <c r="S3029"/>
      <c r="T3029"/>
      <c r="U3029"/>
      <c r="V3029"/>
      <c r="W3029" t="s">
        <v>1958</v>
      </c>
      <c r="X3029" s="1">
        <v>51465</v>
      </c>
    </row>
    <row r="3030" spans="1:24">
      <c r="A3030" t="s">
        <v>3995</v>
      </c>
      <c r="B3030" t="s">
        <v>2686</v>
      </c>
      <c r="C3030" t="s">
        <v>4050</v>
      </c>
      <c r="D3030" t="s">
        <v>4144</v>
      </c>
      <c r="E3030" t="s">
        <v>2648</v>
      </c>
      <c r="F3030" t="s">
        <v>4265</v>
      </c>
      <c r="G3030" t="s">
        <v>4268</v>
      </c>
      <c r="H3030">
        <v>143000</v>
      </c>
      <c r="I3030" t="s">
        <v>3255</v>
      </c>
      <c r="J3030" s="1">
        <v>44160</v>
      </c>
      <c r="K3030" s="1">
        <v>44160</v>
      </c>
      <c r="L3030" t="s">
        <v>4355</v>
      </c>
      <c r="M3030" t="s">
        <v>4790</v>
      </c>
      <c r="N3030" s="1">
        <v>44165</v>
      </c>
      <c r="O3030" t="str">
        <f t="shared" si="99"/>
        <v>정상</v>
      </c>
      <c r="P3030" t="str">
        <f t="shared" si="100"/>
        <v>엠피상동</v>
      </c>
      <c r="Q3030" t="s">
        <v>1954</v>
      </c>
      <c r="R3030"/>
      <c r="S3030"/>
      <c r="T3030"/>
      <c r="U3030"/>
      <c r="V3030"/>
      <c r="W3030" t="s">
        <v>1958</v>
      </c>
      <c r="X3030" s="1">
        <v>63518</v>
      </c>
    </row>
    <row r="3031" spans="1:24">
      <c r="A3031" t="s">
        <v>3995</v>
      </c>
      <c r="B3031" t="s">
        <v>2686</v>
      </c>
      <c r="C3031" t="s">
        <v>4050</v>
      </c>
      <c r="D3031" t="s">
        <v>4162</v>
      </c>
      <c r="E3031" t="s">
        <v>4232</v>
      </c>
      <c r="F3031" t="s">
        <v>4264</v>
      </c>
      <c r="G3031" t="s">
        <v>4280</v>
      </c>
      <c r="H3031">
        <v>21000</v>
      </c>
      <c r="I3031" t="s">
        <v>3255</v>
      </c>
      <c r="J3031" s="1">
        <v>44160</v>
      </c>
      <c r="K3031" s="1">
        <v>44160</v>
      </c>
      <c r="L3031" t="s">
        <v>4356</v>
      </c>
      <c r="M3031" t="s">
        <v>4790</v>
      </c>
      <c r="N3031" s="1">
        <v>44165</v>
      </c>
      <c r="O3031" t="str">
        <f t="shared" si="99"/>
        <v>정상</v>
      </c>
      <c r="P3031" t="str">
        <f t="shared" si="100"/>
        <v>엠피상동</v>
      </c>
      <c r="Q3031" t="s">
        <v>1954</v>
      </c>
      <c r="R3031"/>
      <c r="S3031"/>
      <c r="T3031"/>
      <c r="U3031"/>
      <c r="V3031"/>
      <c r="W3031" t="s">
        <v>1958</v>
      </c>
      <c r="X3031" s="1">
        <v>47812</v>
      </c>
    </row>
    <row r="3032" spans="1:24">
      <c r="A3032" t="s">
        <v>3994</v>
      </c>
      <c r="B3032" t="s">
        <v>2692</v>
      </c>
      <c r="C3032" t="s">
        <v>4052</v>
      </c>
      <c r="D3032" t="s">
        <v>4125</v>
      </c>
      <c r="E3032" t="s">
        <v>2154</v>
      </c>
      <c r="F3032" t="s">
        <v>4264</v>
      </c>
      <c r="G3032" t="s">
        <v>3242</v>
      </c>
      <c r="H3032">
        <v>189000</v>
      </c>
      <c r="I3032" t="s">
        <v>3255</v>
      </c>
      <c r="J3032" s="1">
        <v>44160</v>
      </c>
      <c r="K3032" s="1">
        <v>44160</v>
      </c>
      <c r="L3032" t="s">
        <v>4357</v>
      </c>
      <c r="M3032" t="s">
        <v>4790</v>
      </c>
      <c r="N3032" s="1">
        <v>44165</v>
      </c>
      <c r="O3032" t="str">
        <f t="shared" si="99"/>
        <v>정상</v>
      </c>
      <c r="P3032" t="str">
        <f t="shared" si="100"/>
        <v>엠피피스토스</v>
      </c>
      <c r="Q3032" t="s">
        <v>1954</v>
      </c>
      <c r="R3032"/>
      <c r="S3032"/>
      <c r="T3032"/>
      <c r="U3032"/>
      <c r="V3032"/>
      <c r="W3032" t="s">
        <v>1958</v>
      </c>
      <c r="X3032" s="1">
        <v>55117</v>
      </c>
    </row>
    <row r="3033" spans="1:24">
      <c r="A3033" t="s">
        <v>3994</v>
      </c>
      <c r="B3033" t="s">
        <v>2692</v>
      </c>
      <c r="C3033" t="s">
        <v>4077</v>
      </c>
      <c r="D3033" t="s">
        <v>4125</v>
      </c>
      <c r="E3033" t="s">
        <v>2577</v>
      </c>
      <c r="F3033" t="s">
        <v>4267</v>
      </c>
      <c r="G3033" t="s">
        <v>4283</v>
      </c>
      <c r="H3033">
        <v>11000</v>
      </c>
      <c r="I3033" t="s">
        <v>3255</v>
      </c>
      <c r="J3033" s="1">
        <v>44160</v>
      </c>
      <c r="K3033" s="1">
        <v>44160</v>
      </c>
      <c r="L3033" t="s">
        <v>4358</v>
      </c>
      <c r="M3033" t="s">
        <v>4790</v>
      </c>
      <c r="N3033" s="1">
        <v>44165</v>
      </c>
      <c r="O3033" t="str">
        <f t="shared" si="99"/>
        <v>정상</v>
      </c>
      <c r="P3033" t="str">
        <f t="shared" si="100"/>
        <v>엠피피스토스</v>
      </c>
      <c r="Q3033" t="s">
        <v>1954</v>
      </c>
      <c r="R3033"/>
      <c r="S3033"/>
      <c r="T3033"/>
      <c r="U3033"/>
      <c r="V3033"/>
      <c r="W3033" t="s">
        <v>4796</v>
      </c>
      <c r="X3033" s="1">
        <v>51465</v>
      </c>
    </row>
    <row r="3034" spans="1:24">
      <c r="A3034" t="s">
        <v>3995</v>
      </c>
      <c r="B3034" t="s">
        <v>2686</v>
      </c>
      <c r="C3034" t="s">
        <v>4050</v>
      </c>
      <c r="D3034" t="s">
        <v>4163</v>
      </c>
      <c r="E3034" t="s">
        <v>4232</v>
      </c>
      <c r="F3034" t="s">
        <v>4266</v>
      </c>
      <c r="G3034" t="s">
        <v>4268</v>
      </c>
      <c r="H3034">
        <v>13500</v>
      </c>
      <c r="I3034" t="s">
        <v>3255</v>
      </c>
      <c r="J3034" s="1">
        <v>44160</v>
      </c>
      <c r="K3034" s="1">
        <v>44160</v>
      </c>
      <c r="L3034" t="s">
        <v>4359</v>
      </c>
      <c r="M3034" t="s">
        <v>4790</v>
      </c>
      <c r="N3034" s="1">
        <v>44165</v>
      </c>
      <c r="O3034" t="str">
        <f t="shared" si="99"/>
        <v>정상</v>
      </c>
      <c r="P3034" t="str">
        <f t="shared" si="100"/>
        <v>엠피상동</v>
      </c>
      <c r="Q3034" t="s">
        <v>1954</v>
      </c>
      <c r="R3034"/>
      <c r="S3034"/>
      <c r="T3034"/>
      <c r="U3034"/>
      <c r="V3034"/>
      <c r="W3034" t="s">
        <v>1958</v>
      </c>
      <c r="X3034" s="1">
        <v>51465</v>
      </c>
    </row>
    <row r="3035" spans="1:24">
      <c r="A3035" t="s">
        <v>3991</v>
      </c>
      <c r="B3035" t="s">
        <v>2854</v>
      </c>
      <c r="C3035" t="s">
        <v>4046</v>
      </c>
      <c r="D3035" t="s">
        <v>4164</v>
      </c>
      <c r="E3035" t="s">
        <v>2539</v>
      </c>
      <c r="F3035" t="s">
        <v>4264</v>
      </c>
      <c r="G3035" t="s">
        <v>3242</v>
      </c>
      <c r="H3035">
        <v>53100</v>
      </c>
      <c r="I3035" t="s">
        <v>3255</v>
      </c>
      <c r="J3035" s="1">
        <v>44160</v>
      </c>
      <c r="K3035" s="1">
        <v>44160</v>
      </c>
      <c r="L3035" t="s">
        <v>4360</v>
      </c>
      <c r="M3035" t="s">
        <v>4790</v>
      </c>
      <c r="N3035" s="1">
        <v>44165</v>
      </c>
      <c r="O3035" t="str">
        <f t="shared" si="99"/>
        <v>정상</v>
      </c>
      <c r="P3035" t="str">
        <f t="shared" si="100"/>
        <v>엠피성공</v>
      </c>
      <c r="Q3035" t="s">
        <v>1954</v>
      </c>
      <c r="R3035"/>
      <c r="S3035"/>
      <c r="T3035"/>
      <c r="U3035"/>
      <c r="V3035"/>
      <c r="W3035" t="s">
        <v>1958</v>
      </c>
      <c r="X3035"/>
    </row>
    <row r="3036" spans="1:24">
      <c r="A3036" t="s">
        <v>3995</v>
      </c>
      <c r="B3036" t="s">
        <v>2686</v>
      </c>
      <c r="C3036" t="s">
        <v>4066</v>
      </c>
      <c r="D3036" t="s">
        <v>4165</v>
      </c>
      <c r="E3036" t="s">
        <v>2158</v>
      </c>
      <c r="F3036" t="s">
        <v>4264</v>
      </c>
      <c r="G3036" t="s">
        <v>3245</v>
      </c>
      <c r="H3036">
        <v>70000</v>
      </c>
      <c r="I3036" t="s">
        <v>3255</v>
      </c>
      <c r="J3036" s="1">
        <v>44160</v>
      </c>
      <c r="K3036" s="1">
        <v>44160</v>
      </c>
      <c r="L3036" t="s">
        <v>4361</v>
      </c>
      <c r="M3036" t="s">
        <v>4790</v>
      </c>
      <c r="N3036" s="1">
        <v>44165</v>
      </c>
      <c r="O3036" t="str">
        <f t="shared" si="99"/>
        <v>정상</v>
      </c>
      <c r="P3036" t="str">
        <f t="shared" si="100"/>
        <v>엠피상동</v>
      </c>
      <c r="Q3036" t="s">
        <v>1954</v>
      </c>
      <c r="R3036"/>
      <c r="S3036"/>
      <c r="T3036"/>
      <c r="U3036"/>
      <c r="V3036"/>
      <c r="W3036" t="s">
        <v>1958</v>
      </c>
      <c r="X3036"/>
    </row>
    <row r="3037" spans="1:24">
      <c r="A3037" t="s">
        <v>3993</v>
      </c>
      <c r="B3037" t="s">
        <v>2689</v>
      </c>
      <c r="C3037" t="s">
        <v>4048</v>
      </c>
      <c r="D3037" t="s">
        <v>4126</v>
      </c>
      <c r="E3037" t="s">
        <v>4239</v>
      </c>
      <c r="F3037" t="s">
        <v>4265</v>
      </c>
      <c r="G3037" t="s">
        <v>3245</v>
      </c>
      <c r="H3037">
        <v>18140</v>
      </c>
      <c r="I3037" t="s">
        <v>3255</v>
      </c>
      <c r="J3037" s="1">
        <v>44160</v>
      </c>
      <c r="K3037" s="1">
        <v>44160</v>
      </c>
      <c r="L3037" t="s">
        <v>4362</v>
      </c>
      <c r="M3037" t="s">
        <v>4790</v>
      </c>
      <c r="N3037" s="1">
        <v>44165</v>
      </c>
      <c r="O3037" t="str">
        <f t="shared" si="99"/>
        <v>정상</v>
      </c>
      <c r="P3037" t="str">
        <f t="shared" si="100"/>
        <v>엠피송내</v>
      </c>
      <c r="Q3037" t="s">
        <v>1954</v>
      </c>
      <c r="R3037"/>
      <c r="S3037"/>
      <c r="T3037"/>
      <c r="U3037"/>
      <c r="V3037"/>
      <c r="W3037" t="s">
        <v>1958</v>
      </c>
      <c r="X3037"/>
    </row>
    <row r="3038" spans="1:24">
      <c r="A3038" t="s">
        <v>984</v>
      </c>
      <c r="B3038"/>
      <c r="C3038"/>
      <c r="D3038" t="s">
        <v>4155</v>
      </c>
      <c r="E3038" t="s">
        <v>2614</v>
      </c>
      <c r="F3038" t="s">
        <v>4264</v>
      </c>
      <c r="G3038" t="s">
        <v>4276</v>
      </c>
      <c r="H3038">
        <v>83200</v>
      </c>
      <c r="I3038" t="s">
        <v>3255</v>
      </c>
      <c r="J3038" s="1">
        <v>44160</v>
      </c>
      <c r="K3038" s="1">
        <v>44160</v>
      </c>
      <c r="L3038">
        <v>52032466640000</v>
      </c>
      <c r="M3038" t="s">
        <v>4792</v>
      </c>
      <c r="N3038" s="1">
        <v>44165</v>
      </c>
      <c r="O3038" t="str">
        <f t="shared" ref="O3038:O3101" si="101" xml:space="preserve"> IF(K3038&gt;N3038,W3038,I3038)</f>
        <v>정상</v>
      </c>
      <c r="P3038" t="str">
        <f t="shared" si="100"/>
        <v>엠피제이엔제이</v>
      </c>
      <c r="Q3038" t="s">
        <v>1956</v>
      </c>
      <c r="R3038"/>
      <c r="S3038"/>
      <c r="T3038"/>
      <c r="U3038"/>
      <c r="V3038"/>
      <c r="W3038" t="s">
        <v>1958</v>
      </c>
      <c r="X3038" s="1">
        <v>70458</v>
      </c>
    </row>
    <row r="3039" spans="1:24">
      <c r="A3039" t="s">
        <v>3995</v>
      </c>
      <c r="B3039" t="s">
        <v>2686</v>
      </c>
      <c r="C3039" t="s">
        <v>4050</v>
      </c>
      <c r="D3039" t="s">
        <v>4166</v>
      </c>
      <c r="E3039" t="s">
        <v>2538</v>
      </c>
      <c r="F3039" t="s">
        <v>4264</v>
      </c>
      <c r="G3039" t="s">
        <v>4271</v>
      </c>
      <c r="H3039">
        <v>10000</v>
      </c>
      <c r="I3039" t="s">
        <v>3255</v>
      </c>
      <c r="J3039" s="1">
        <v>44160</v>
      </c>
      <c r="K3039" s="1">
        <v>44160</v>
      </c>
      <c r="L3039">
        <v>52032560410000</v>
      </c>
      <c r="M3039" t="s">
        <v>4790</v>
      </c>
      <c r="N3039" s="1">
        <v>44165</v>
      </c>
      <c r="O3039" t="str">
        <f t="shared" si="101"/>
        <v>정상</v>
      </c>
      <c r="P3039" t="str">
        <f t="shared" si="100"/>
        <v>엠피상동</v>
      </c>
      <c r="Q3039" t="s">
        <v>1954</v>
      </c>
      <c r="R3039"/>
      <c r="S3039"/>
      <c r="T3039"/>
      <c r="U3039"/>
      <c r="V3039"/>
      <c r="W3039" t="s">
        <v>1958</v>
      </c>
      <c r="X3039" s="1">
        <v>51465</v>
      </c>
    </row>
    <row r="3040" spans="1:24">
      <c r="A3040" t="s">
        <v>3995</v>
      </c>
      <c r="B3040" t="s">
        <v>2686</v>
      </c>
      <c r="C3040" t="s">
        <v>4050</v>
      </c>
      <c r="D3040" t="s">
        <v>4166</v>
      </c>
      <c r="E3040" t="s">
        <v>4230</v>
      </c>
      <c r="F3040" t="s">
        <v>4265</v>
      </c>
      <c r="G3040" t="s">
        <v>4273</v>
      </c>
      <c r="H3040">
        <v>10000</v>
      </c>
      <c r="I3040" t="s">
        <v>3255</v>
      </c>
      <c r="J3040" s="1">
        <v>44160</v>
      </c>
      <c r="K3040" s="1">
        <v>44160</v>
      </c>
      <c r="L3040">
        <v>52032557510000</v>
      </c>
      <c r="M3040" t="s">
        <v>4790</v>
      </c>
      <c r="N3040" s="1">
        <v>44165</v>
      </c>
      <c r="O3040" t="str">
        <f t="shared" si="101"/>
        <v>정상</v>
      </c>
      <c r="P3040" t="str">
        <f t="shared" si="100"/>
        <v>엠피상동</v>
      </c>
      <c r="Q3040" t="s">
        <v>1954</v>
      </c>
      <c r="R3040"/>
      <c r="S3040"/>
      <c r="T3040"/>
      <c r="U3040"/>
      <c r="V3040"/>
      <c r="W3040" t="s">
        <v>1958</v>
      </c>
      <c r="X3040" s="1">
        <v>51465</v>
      </c>
    </row>
    <row r="3041" spans="1:24">
      <c r="A3041" t="s">
        <v>3995</v>
      </c>
      <c r="B3041" t="s">
        <v>4024</v>
      </c>
      <c r="C3041" t="s">
        <v>4050</v>
      </c>
      <c r="D3041" t="s">
        <v>4167</v>
      </c>
      <c r="E3041" t="s">
        <v>4230</v>
      </c>
      <c r="F3041" t="s">
        <v>4264</v>
      </c>
      <c r="G3041" t="s">
        <v>4268</v>
      </c>
      <c r="H3041">
        <v>53400</v>
      </c>
      <c r="I3041" t="s">
        <v>3255</v>
      </c>
      <c r="J3041" s="1">
        <v>44160</v>
      </c>
      <c r="K3041" s="1">
        <v>44160</v>
      </c>
      <c r="L3041">
        <v>52032535930000</v>
      </c>
      <c r="M3041" t="s">
        <v>4791</v>
      </c>
      <c r="N3041" s="1">
        <v>44165</v>
      </c>
      <c r="O3041" t="str">
        <f t="shared" si="101"/>
        <v>정상</v>
      </c>
      <c r="P3041" t="str">
        <f t="shared" si="100"/>
        <v>엠피상동</v>
      </c>
      <c r="Q3041" t="s">
        <v>1956</v>
      </c>
      <c r="R3041"/>
      <c r="S3041"/>
      <c r="T3041"/>
      <c r="U3041"/>
      <c r="V3041"/>
      <c r="W3041" t="s">
        <v>4796</v>
      </c>
      <c r="X3041" s="1">
        <v>51465</v>
      </c>
    </row>
    <row r="3042" spans="1:24">
      <c r="A3042" t="s">
        <v>3992</v>
      </c>
      <c r="B3042" t="s">
        <v>4026</v>
      </c>
      <c r="C3042" t="s">
        <v>4072</v>
      </c>
      <c r="D3042" t="s">
        <v>4153</v>
      </c>
      <c r="E3042" t="s">
        <v>4230</v>
      </c>
      <c r="F3042" t="s">
        <v>4264</v>
      </c>
      <c r="G3042" t="s">
        <v>4271</v>
      </c>
      <c r="H3042">
        <v>34823</v>
      </c>
      <c r="I3042" t="s">
        <v>3255</v>
      </c>
      <c r="J3042" s="1">
        <v>44160</v>
      </c>
      <c r="K3042" s="1">
        <v>44160</v>
      </c>
      <c r="L3042">
        <v>52032543380000</v>
      </c>
      <c r="M3042" t="s">
        <v>4790</v>
      </c>
      <c r="N3042" s="1">
        <v>44165</v>
      </c>
      <c r="O3042" t="str">
        <f t="shared" si="101"/>
        <v>정상</v>
      </c>
      <c r="P3042" t="s">
        <v>1859</v>
      </c>
      <c r="Q3042" t="s">
        <v>1954</v>
      </c>
      <c r="R3042"/>
      <c r="S3042"/>
      <c r="T3042"/>
      <c r="U3042"/>
      <c r="V3042"/>
      <c r="W3042" t="s">
        <v>1958</v>
      </c>
      <c r="X3042" s="1">
        <v>51465</v>
      </c>
    </row>
    <row r="3043" spans="1:24">
      <c r="A3043" t="s">
        <v>3992</v>
      </c>
      <c r="B3043" t="s">
        <v>2884</v>
      </c>
      <c r="C3043" t="s">
        <v>4072</v>
      </c>
      <c r="D3043" t="s">
        <v>4153</v>
      </c>
      <c r="E3043" t="s">
        <v>2151</v>
      </c>
      <c r="F3043" t="s">
        <v>4264</v>
      </c>
      <c r="G3043" t="s">
        <v>4278</v>
      </c>
      <c r="H3043">
        <v>33952</v>
      </c>
      <c r="I3043" t="s">
        <v>3255</v>
      </c>
      <c r="J3043" s="1">
        <v>44160</v>
      </c>
      <c r="K3043" s="1">
        <v>44160</v>
      </c>
      <c r="L3043">
        <v>52032529430000</v>
      </c>
      <c r="M3043" t="s">
        <v>4790</v>
      </c>
      <c r="N3043" s="1">
        <v>44165</v>
      </c>
      <c r="O3043" t="str">
        <f t="shared" si="101"/>
        <v>정상</v>
      </c>
      <c r="P3043" t="s">
        <v>1859</v>
      </c>
      <c r="Q3043" t="s">
        <v>1954</v>
      </c>
      <c r="R3043"/>
      <c r="S3043"/>
      <c r="T3043"/>
      <c r="U3043"/>
      <c r="V3043"/>
      <c r="W3043" t="s">
        <v>1958</v>
      </c>
      <c r="X3043" s="1">
        <v>51465</v>
      </c>
    </row>
    <row r="3044" spans="1:24">
      <c r="A3044" t="s">
        <v>3992</v>
      </c>
      <c r="B3044" t="s">
        <v>2884</v>
      </c>
      <c r="C3044" t="s">
        <v>4072</v>
      </c>
      <c r="D3044" t="s">
        <v>4153</v>
      </c>
      <c r="E3044" t="s">
        <v>4230</v>
      </c>
      <c r="F3044" t="s">
        <v>4264</v>
      </c>
      <c r="G3044" t="s">
        <v>3242</v>
      </c>
      <c r="H3044">
        <v>34993</v>
      </c>
      <c r="I3044" t="s">
        <v>3255</v>
      </c>
      <c r="J3044" s="1">
        <v>44160</v>
      </c>
      <c r="K3044" s="1">
        <v>44160</v>
      </c>
      <c r="L3044">
        <v>52032526610000</v>
      </c>
      <c r="M3044" t="s">
        <v>4790</v>
      </c>
      <c r="N3044" s="1">
        <v>44165</v>
      </c>
      <c r="O3044" t="str">
        <f t="shared" si="101"/>
        <v>정상</v>
      </c>
      <c r="P3044" t="s">
        <v>6825</v>
      </c>
      <c r="Q3044" t="s">
        <v>1954</v>
      </c>
      <c r="R3044"/>
      <c r="S3044"/>
      <c r="T3044"/>
      <c r="U3044"/>
      <c r="V3044"/>
      <c r="W3044" t="s">
        <v>1958</v>
      </c>
      <c r="X3044" s="1">
        <v>51465</v>
      </c>
    </row>
    <row r="3045" spans="1:24">
      <c r="A3045" t="s">
        <v>3992</v>
      </c>
      <c r="B3045" t="s">
        <v>4029</v>
      </c>
      <c r="C3045" t="s">
        <v>4072</v>
      </c>
      <c r="D3045" t="s">
        <v>4153</v>
      </c>
      <c r="E3045" t="s">
        <v>2568</v>
      </c>
      <c r="F3045" t="s">
        <v>4264</v>
      </c>
      <c r="G3045" t="s">
        <v>4278</v>
      </c>
      <c r="H3045">
        <v>34930</v>
      </c>
      <c r="I3045" t="s">
        <v>3255</v>
      </c>
      <c r="J3045" s="1">
        <v>44160</v>
      </c>
      <c r="K3045" s="1">
        <v>44160</v>
      </c>
      <c r="L3045">
        <v>52032520850000</v>
      </c>
      <c r="M3045" t="s">
        <v>4790</v>
      </c>
      <c r="N3045" s="1">
        <v>44165</v>
      </c>
      <c r="O3045" t="str">
        <f t="shared" si="101"/>
        <v>정상</v>
      </c>
      <c r="P3045" t="s">
        <v>6825</v>
      </c>
      <c r="Q3045" t="s">
        <v>1954</v>
      </c>
      <c r="R3045"/>
      <c r="S3045"/>
      <c r="T3045"/>
      <c r="U3045"/>
      <c r="V3045"/>
      <c r="W3045" t="s">
        <v>1958</v>
      </c>
      <c r="X3045" s="1">
        <v>51465</v>
      </c>
    </row>
    <row r="3046" spans="1:24">
      <c r="A3046" t="s">
        <v>4006</v>
      </c>
      <c r="B3046" t="s">
        <v>4016</v>
      </c>
      <c r="C3046" t="s">
        <v>4051</v>
      </c>
      <c r="D3046" t="s">
        <v>4119</v>
      </c>
      <c r="E3046" t="s">
        <v>4230</v>
      </c>
      <c r="F3046" t="s">
        <v>4264</v>
      </c>
      <c r="G3046" t="s">
        <v>4268</v>
      </c>
      <c r="H3046">
        <v>10500</v>
      </c>
      <c r="I3046" t="s">
        <v>3255</v>
      </c>
      <c r="J3046" s="1">
        <v>44160</v>
      </c>
      <c r="K3046" s="1">
        <v>44160</v>
      </c>
      <c r="L3046">
        <v>52032527300000</v>
      </c>
      <c r="M3046" t="s">
        <v>4790</v>
      </c>
      <c r="N3046" s="1">
        <v>44165</v>
      </c>
      <c r="O3046" t="str">
        <f t="shared" si="101"/>
        <v>정상</v>
      </c>
      <c r="P3046" t="s">
        <v>6821</v>
      </c>
      <c r="Q3046" t="s">
        <v>1954</v>
      </c>
      <c r="R3046"/>
      <c r="S3046"/>
      <c r="T3046"/>
      <c r="U3046"/>
      <c r="V3046"/>
      <c r="W3046" t="s">
        <v>1958</v>
      </c>
      <c r="X3046" s="1">
        <v>51465</v>
      </c>
    </row>
    <row r="3047" spans="1:24">
      <c r="A3047" t="s">
        <v>3998</v>
      </c>
      <c r="B3047" t="s">
        <v>2861</v>
      </c>
      <c r="C3047" t="s">
        <v>4068</v>
      </c>
      <c r="D3047" t="s">
        <v>4138</v>
      </c>
      <c r="E3047" t="s">
        <v>4230</v>
      </c>
      <c r="F3047" t="s">
        <v>4264</v>
      </c>
      <c r="G3047" t="s">
        <v>4268</v>
      </c>
      <c r="H3047">
        <v>16984</v>
      </c>
      <c r="I3047" t="s">
        <v>3255</v>
      </c>
      <c r="J3047" s="1">
        <v>44160</v>
      </c>
      <c r="K3047" s="1">
        <v>44160</v>
      </c>
      <c r="L3047">
        <v>52032567750000</v>
      </c>
      <c r="M3047" t="s">
        <v>4790</v>
      </c>
      <c r="N3047" s="1">
        <v>44165</v>
      </c>
      <c r="O3047" t="str">
        <f t="shared" si="101"/>
        <v>정상</v>
      </c>
      <c r="P3047" t="str">
        <f t="shared" si="100"/>
        <v>엠피의정부</v>
      </c>
      <c r="Q3047" t="s">
        <v>1954</v>
      </c>
      <c r="R3047"/>
      <c r="S3047"/>
      <c r="T3047"/>
      <c r="U3047"/>
      <c r="V3047"/>
      <c r="W3047" t="s">
        <v>1958</v>
      </c>
      <c r="X3047" s="1">
        <v>51465</v>
      </c>
    </row>
    <row r="3048" spans="1:24">
      <c r="A3048" t="s">
        <v>3994</v>
      </c>
      <c r="B3048" t="s">
        <v>2692</v>
      </c>
      <c r="C3048" t="s">
        <v>4078</v>
      </c>
      <c r="D3048" t="s">
        <v>4168</v>
      </c>
      <c r="E3048" t="s">
        <v>2613</v>
      </c>
      <c r="F3048" t="s">
        <v>4264</v>
      </c>
      <c r="G3048" t="s">
        <v>4276</v>
      </c>
      <c r="H3048">
        <v>110000</v>
      </c>
      <c r="I3048" t="s">
        <v>3255</v>
      </c>
      <c r="J3048" s="1">
        <v>44160</v>
      </c>
      <c r="K3048" s="1">
        <v>44160</v>
      </c>
      <c r="L3048">
        <v>320202880593</v>
      </c>
      <c r="M3048" t="s">
        <v>4793</v>
      </c>
      <c r="N3048" s="1">
        <v>44165</v>
      </c>
      <c r="O3048" t="str">
        <f t="shared" si="101"/>
        <v>정상</v>
      </c>
      <c r="P3048" t="str">
        <f t="shared" si="100"/>
        <v>엠피피스토스</v>
      </c>
      <c r="Q3048" t="s">
        <v>1954</v>
      </c>
      <c r="R3048"/>
      <c r="S3048"/>
      <c r="T3048"/>
      <c r="U3048"/>
      <c r="V3048"/>
      <c r="W3048" t="s">
        <v>1958</v>
      </c>
      <c r="X3048" s="1">
        <v>51465</v>
      </c>
    </row>
    <row r="3049" spans="1:24">
      <c r="A3049" t="s">
        <v>3994</v>
      </c>
      <c r="B3049" t="s">
        <v>2692</v>
      </c>
      <c r="C3049" t="s">
        <v>4052</v>
      </c>
      <c r="D3049" t="s">
        <v>4168</v>
      </c>
      <c r="E3049" t="s">
        <v>4231</v>
      </c>
      <c r="F3049" t="s">
        <v>4265</v>
      </c>
      <c r="G3049" t="s">
        <v>4279</v>
      </c>
      <c r="H3049">
        <v>12280</v>
      </c>
      <c r="I3049" t="s">
        <v>3255</v>
      </c>
      <c r="J3049" s="1">
        <v>44160</v>
      </c>
      <c r="K3049" s="1">
        <v>44160</v>
      </c>
      <c r="L3049">
        <v>320202879481</v>
      </c>
      <c r="M3049" t="s">
        <v>4790</v>
      </c>
      <c r="N3049" s="1">
        <v>44165</v>
      </c>
      <c r="O3049" t="str">
        <f t="shared" si="101"/>
        <v>정상</v>
      </c>
      <c r="P3049" t="str">
        <f t="shared" si="100"/>
        <v>엠피피스토스</v>
      </c>
      <c r="Q3049" t="s">
        <v>1954</v>
      </c>
      <c r="R3049"/>
      <c r="S3049"/>
      <c r="T3049"/>
      <c r="U3049"/>
      <c r="V3049"/>
      <c r="W3049" t="s">
        <v>1960</v>
      </c>
      <c r="X3049" s="1">
        <v>49638</v>
      </c>
    </row>
    <row r="3050" spans="1:24">
      <c r="A3050" t="s">
        <v>4002</v>
      </c>
      <c r="B3050" t="s">
        <v>2691</v>
      </c>
      <c r="C3050" t="s">
        <v>4067</v>
      </c>
      <c r="D3050" t="s">
        <v>4157</v>
      </c>
      <c r="E3050" t="s">
        <v>4231</v>
      </c>
      <c r="F3050" t="s">
        <v>4264</v>
      </c>
      <c r="G3050" t="s">
        <v>4273</v>
      </c>
      <c r="H3050">
        <v>35490</v>
      </c>
      <c r="I3050" t="s">
        <v>3255</v>
      </c>
      <c r="J3050" s="1">
        <v>44160</v>
      </c>
      <c r="K3050" s="1">
        <v>44160</v>
      </c>
      <c r="L3050">
        <v>320202879337</v>
      </c>
      <c r="M3050" t="s">
        <v>4790</v>
      </c>
      <c r="N3050" s="1">
        <v>44165</v>
      </c>
      <c r="O3050" t="str">
        <f t="shared" si="101"/>
        <v>정상</v>
      </c>
      <c r="P3050" t="s">
        <v>984</v>
      </c>
      <c r="Q3050" t="s">
        <v>1954</v>
      </c>
      <c r="R3050"/>
      <c r="S3050"/>
      <c r="T3050"/>
      <c r="U3050"/>
      <c r="V3050"/>
      <c r="W3050" t="s">
        <v>1958</v>
      </c>
      <c r="X3050" s="1">
        <v>51465</v>
      </c>
    </row>
    <row r="3051" spans="1:24">
      <c r="A3051" t="s">
        <v>3992</v>
      </c>
      <c r="B3051" t="s">
        <v>2851</v>
      </c>
      <c r="C3051" t="s">
        <v>4051</v>
      </c>
      <c r="D3051" t="s">
        <v>4119</v>
      </c>
      <c r="E3051" t="s">
        <v>4228</v>
      </c>
      <c r="F3051" t="s">
        <v>4264</v>
      </c>
      <c r="G3051" t="s">
        <v>4268</v>
      </c>
      <c r="H3051">
        <v>50165</v>
      </c>
      <c r="I3051" t="s">
        <v>3255</v>
      </c>
      <c r="J3051" s="1">
        <v>44159</v>
      </c>
      <c r="K3051" s="1">
        <v>44159</v>
      </c>
      <c r="L3051" t="s">
        <v>4363</v>
      </c>
      <c r="M3051" t="s">
        <v>4790</v>
      </c>
      <c r="N3051" s="1">
        <v>44165</v>
      </c>
      <c r="O3051" t="str">
        <f t="shared" si="101"/>
        <v>정상</v>
      </c>
      <c r="P3051" t="s">
        <v>6821</v>
      </c>
      <c r="Q3051" t="s">
        <v>1954</v>
      </c>
      <c r="R3051"/>
      <c r="S3051"/>
      <c r="T3051"/>
      <c r="U3051"/>
      <c r="V3051"/>
      <c r="W3051" t="s">
        <v>1958</v>
      </c>
      <c r="X3051" s="1">
        <v>54751</v>
      </c>
    </row>
    <row r="3052" spans="1:24">
      <c r="A3052" t="s">
        <v>3998</v>
      </c>
      <c r="B3052" t="s">
        <v>4030</v>
      </c>
      <c r="C3052" t="s">
        <v>4062</v>
      </c>
      <c r="D3052" t="s">
        <v>4137</v>
      </c>
      <c r="E3052" t="s">
        <v>2568</v>
      </c>
      <c r="F3052" t="s">
        <v>4264</v>
      </c>
      <c r="G3052" t="s">
        <v>4282</v>
      </c>
      <c r="H3052">
        <v>15600</v>
      </c>
      <c r="I3052" t="s">
        <v>3255</v>
      </c>
      <c r="J3052" s="1">
        <v>44159</v>
      </c>
      <c r="K3052" s="1">
        <v>44159</v>
      </c>
      <c r="L3052">
        <v>52032424850000</v>
      </c>
      <c r="M3052" t="s">
        <v>4790</v>
      </c>
      <c r="N3052" s="1">
        <v>44165</v>
      </c>
      <c r="O3052" t="str">
        <f t="shared" si="101"/>
        <v>정상</v>
      </c>
      <c r="P3052" t="str">
        <f t="shared" si="100"/>
        <v>엠피의정부</v>
      </c>
      <c r="Q3052" t="s">
        <v>1954</v>
      </c>
      <c r="R3052"/>
      <c r="S3052"/>
      <c r="T3052"/>
      <c r="U3052"/>
      <c r="V3052"/>
      <c r="W3052" t="s">
        <v>1958</v>
      </c>
      <c r="X3052" s="1">
        <v>51464</v>
      </c>
    </row>
    <row r="3053" spans="1:24">
      <c r="A3053" t="s">
        <v>3992</v>
      </c>
      <c r="B3053"/>
      <c r="C3053"/>
      <c r="D3053" t="s">
        <v>4169</v>
      </c>
      <c r="E3053" t="s">
        <v>2515</v>
      </c>
      <c r="F3053" t="s">
        <v>4264</v>
      </c>
      <c r="G3053" t="s">
        <v>3245</v>
      </c>
      <c r="H3053">
        <v>20880</v>
      </c>
      <c r="I3053" t="s">
        <v>3255</v>
      </c>
      <c r="J3053" s="1">
        <v>44159</v>
      </c>
      <c r="K3053" s="1">
        <v>44159</v>
      </c>
      <c r="L3053" t="s">
        <v>4364</v>
      </c>
      <c r="M3053" t="s">
        <v>4790</v>
      </c>
      <c r="N3053" s="1">
        <v>44165</v>
      </c>
      <c r="O3053" t="str">
        <f t="shared" si="101"/>
        <v>정상</v>
      </c>
      <c r="P3053" t="str">
        <f t="shared" si="100"/>
        <v>엠피메트로</v>
      </c>
      <c r="Q3053" t="s">
        <v>1954</v>
      </c>
      <c r="R3053"/>
      <c r="S3053"/>
      <c r="T3053"/>
      <c r="U3053"/>
      <c r="V3053"/>
      <c r="W3053" t="s">
        <v>1958</v>
      </c>
      <c r="X3053" s="1">
        <v>51464</v>
      </c>
    </row>
    <row r="3054" spans="1:24">
      <c r="A3054" t="s">
        <v>3992</v>
      </c>
      <c r="B3054" t="s">
        <v>4016</v>
      </c>
      <c r="C3054" t="s">
        <v>4051</v>
      </c>
      <c r="D3054" t="s">
        <v>4119</v>
      </c>
      <c r="E3054" t="s">
        <v>4228</v>
      </c>
      <c r="F3054" t="s">
        <v>4264</v>
      </c>
      <c r="G3054" t="s">
        <v>3242</v>
      </c>
      <c r="H3054">
        <v>24100</v>
      </c>
      <c r="I3054" t="s">
        <v>3255</v>
      </c>
      <c r="J3054" s="1">
        <v>44159</v>
      </c>
      <c r="K3054" s="1">
        <v>44159</v>
      </c>
      <c r="L3054" t="s">
        <v>4365</v>
      </c>
      <c r="M3054" t="s">
        <v>4791</v>
      </c>
      <c r="N3054" s="1">
        <v>44165</v>
      </c>
      <c r="O3054" t="str">
        <f t="shared" si="101"/>
        <v>정상</v>
      </c>
      <c r="P3054" t="s">
        <v>6821</v>
      </c>
      <c r="Q3054" t="s">
        <v>1954</v>
      </c>
      <c r="R3054"/>
      <c r="S3054"/>
      <c r="T3054"/>
      <c r="U3054"/>
      <c r="V3054"/>
      <c r="W3054" t="s">
        <v>1958</v>
      </c>
      <c r="X3054" s="1">
        <v>51464</v>
      </c>
    </row>
    <row r="3055" spans="1:24">
      <c r="A3055" t="s">
        <v>3991</v>
      </c>
      <c r="B3055" t="s">
        <v>2854</v>
      </c>
      <c r="C3055" t="s">
        <v>4064</v>
      </c>
      <c r="D3055" t="s">
        <v>4136</v>
      </c>
      <c r="E3055" t="s">
        <v>4245</v>
      </c>
      <c r="F3055" t="s">
        <v>4264</v>
      </c>
      <c r="G3055" t="s">
        <v>3245</v>
      </c>
      <c r="H3055">
        <v>168536</v>
      </c>
      <c r="I3055" t="s">
        <v>3255</v>
      </c>
      <c r="J3055" s="1">
        <v>44159</v>
      </c>
      <c r="K3055" s="1">
        <v>44159</v>
      </c>
      <c r="L3055" t="s">
        <v>4366</v>
      </c>
      <c r="M3055" t="s">
        <v>4790</v>
      </c>
      <c r="N3055" s="1">
        <v>44165</v>
      </c>
      <c r="O3055" t="str">
        <f t="shared" si="101"/>
        <v>정상</v>
      </c>
      <c r="P3055" t="str">
        <f t="shared" si="100"/>
        <v>엠피성공</v>
      </c>
      <c r="Q3055" t="s">
        <v>1954</v>
      </c>
      <c r="R3055"/>
      <c r="S3055"/>
      <c r="T3055"/>
      <c r="U3055"/>
      <c r="V3055"/>
      <c r="W3055" t="s">
        <v>1958</v>
      </c>
      <c r="X3055" s="1">
        <v>64613</v>
      </c>
    </row>
    <row r="3056" spans="1:24">
      <c r="A3056" t="s">
        <v>3997</v>
      </c>
      <c r="B3056"/>
      <c r="C3056"/>
      <c r="D3056" t="s">
        <v>4129</v>
      </c>
      <c r="E3056" t="s">
        <v>4240</v>
      </c>
      <c r="F3056" t="s">
        <v>4267</v>
      </c>
      <c r="G3056" t="s">
        <v>4268</v>
      </c>
      <c r="H3056">
        <v>31000</v>
      </c>
      <c r="I3056" t="s">
        <v>3255</v>
      </c>
      <c r="J3056" s="1">
        <v>44159</v>
      </c>
      <c r="K3056" s="1">
        <v>44159</v>
      </c>
      <c r="L3056">
        <v>20206288198</v>
      </c>
      <c r="M3056" t="s">
        <v>4790</v>
      </c>
      <c r="N3056" s="1">
        <v>44165</v>
      </c>
      <c r="O3056" t="str">
        <f t="shared" si="101"/>
        <v>정상</v>
      </c>
      <c r="P3056" t="str">
        <f t="shared" si="100"/>
        <v>엠피가온</v>
      </c>
      <c r="Q3056" t="s">
        <v>1954</v>
      </c>
      <c r="R3056"/>
      <c r="S3056"/>
      <c r="T3056"/>
      <c r="U3056"/>
      <c r="V3056"/>
      <c r="W3056" t="s">
        <v>1960</v>
      </c>
      <c r="X3056"/>
    </row>
    <row r="3057" spans="1:24">
      <c r="A3057" t="s">
        <v>3992</v>
      </c>
      <c r="B3057" t="s">
        <v>4016</v>
      </c>
      <c r="C3057" t="s">
        <v>4051</v>
      </c>
      <c r="D3057" t="s">
        <v>4119</v>
      </c>
      <c r="E3057" t="s">
        <v>4240</v>
      </c>
      <c r="F3057" t="s">
        <v>4264</v>
      </c>
      <c r="G3057" t="s">
        <v>3242</v>
      </c>
      <c r="H3057">
        <v>46301</v>
      </c>
      <c r="I3057" t="s">
        <v>3255</v>
      </c>
      <c r="J3057" s="1">
        <v>44159</v>
      </c>
      <c r="K3057" s="1">
        <v>44159</v>
      </c>
      <c r="L3057">
        <v>20206288973</v>
      </c>
      <c r="M3057" t="s">
        <v>4790</v>
      </c>
      <c r="N3057" s="1">
        <v>44165</v>
      </c>
      <c r="O3057" t="str">
        <f t="shared" si="101"/>
        <v>정상</v>
      </c>
      <c r="P3057" t="s">
        <v>6821</v>
      </c>
      <c r="Q3057" t="s">
        <v>1954</v>
      </c>
      <c r="R3057"/>
      <c r="S3057"/>
      <c r="T3057"/>
      <c r="U3057"/>
      <c r="V3057"/>
      <c r="W3057" t="s">
        <v>1958</v>
      </c>
      <c r="X3057"/>
    </row>
    <row r="3058" spans="1:24">
      <c r="A3058" t="s">
        <v>3995</v>
      </c>
      <c r="B3058" t="s">
        <v>4024</v>
      </c>
      <c r="C3058" t="s">
        <v>4050</v>
      </c>
      <c r="D3058" t="s">
        <v>4166</v>
      </c>
      <c r="E3058" t="s">
        <v>2499</v>
      </c>
      <c r="F3058" t="s">
        <v>4264</v>
      </c>
      <c r="G3058" t="s">
        <v>4268</v>
      </c>
      <c r="H3058">
        <v>10000</v>
      </c>
      <c r="I3058" t="s">
        <v>3255</v>
      </c>
      <c r="J3058" s="1">
        <v>44159</v>
      </c>
      <c r="K3058" s="1">
        <v>44159</v>
      </c>
      <c r="L3058">
        <v>20206287703</v>
      </c>
      <c r="M3058" t="s">
        <v>4790</v>
      </c>
      <c r="N3058" s="1">
        <v>44165</v>
      </c>
      <c r="O3058" t="str">
        <f t="shared" si="101"/>
        <v>정상</v>
      </c>
      <c r="P3058" t="str">
        <f t="shared" si="100"/>
        <v>엠피상동</v>
      </c>
      <c r="Q3058" t="s">
        <v>1954</v>
      </c>
      <c r="R3058"/>
      <c r="S3058"/>
      <c r="T3058"/>
      <c r="U3058"/>
      <c r="V3058"/>
      <c r="W3058" t="s">
        <v>1958</v>
      </c>
      <c r="X3058"/>
    </row>
    <row r="3059" spans="1:24">
      <c r="A3059" t="s">
        <v>4007</v>
      </c>
      <c r="B3059" t="s">
        <v>4031</v>
      </c>
      <c r="C3059" t="s">
        <v>4079</v>
      </c>
      <c r="D3059" t="s">
        <v>4170</v>
      </c>
      <c r="E3059" t="s">
        <v>4240</v>
      </c>
      <c r="F3059" t="s">
        <v>4265</v>
      </c>
      <c r="G3059" t="s">
        <v>4271</v>
      </c>
      <c r="H3059">
        <v>150200</v>
      </c>
      <c r="I3059" t="s">
        <v>3255</v>
      </c>
      <c r="J3059" s="1">
        <v>44159</v>
      </c>
      <c r="K3059" s="1">
        <v>44159</v>
      </c>
      <c r="L3059">
        <v>20206288685</v>
      </c>
      <c r="M3059" t="s">
        <v>4790</v>
      </c>
      <c r="N3059" s="1">
        <v>44165</v>
      </c>
      <c r="O3059" t="str">
        <f t="shared" si="101"/>
        <v>정상</v>
      </c>
      <c r="P3059" t="str">
        <f t="shared" si="100"/>
        <v>엠피여주</v>
      </c>
      <c r="Q3059" t="s">
        <v>1954</v>
      </c>
      <c r="R3059"/>
      <c r="S3059"/>
      <c r="T3059"/>
      <c r="U3059"/>
      <c r="V3059"/>
      <c r="W3059" t="s">
        <v>1958</v>
      </c>
      <c r="X3059"/>
    </row>
    <row r="3060" spans="1:24">
      <c r="A3060" t="s">
        <v>4007</v>
      </c>
      <c r="B3060" t="s">
        <v>4032</v>
      </c>
      <c r="C3060" t="s">
        <v>4079</v>
      </c>
      <c r="D3060" t="s">
        <v>4170</v>
      </c>
      <c r="E3060" t="s">
        <v>4240</v>
      </c>
      <c r="F3060" t="s">
        <v>4264</v>
      </c>
      <c r="G3060" t="s">
        <v>4279</v>
      </c>
      <c r="H3060">
        <v>28194</v>
      </c>
      <c r="I3060" t="s">
        <v>3255</v>
      </c>
      <c r="J3060" s="1">
        <v>44159</v>
      </c>
      <c r="K3060" s="1">
        <v>44159</v>
      </c>
      <c r="L3060">
        <v>20206288707</v>
      </c>
      <c r="M3060" t="s">
        <v>4790</v>
      </c>
      <c r="N3060" s="1">
        <v>44165</v>
      </c>
      <c r="O3060" t="str">
        <f t="shared" si="101"/>
        <v>정상</v>
      </c>
      <c r="P3060" t="str">
        <f t="shared" si="100"/>
        <v>엠피여주</v>
      </c>
      <c r="Q3060" t="s">
        <v>1954</v>
      </c>
      <c r="R3060"/>
      <c r="S3060"/>
      <c r="T3060"/>
      <c r="U3060"/>
      <c r="V3060"/>
      <c r="W3060" t="s">
        <v>1958</v>
      </c>
      <c r="X3060"/>
    </row>
    <row r="3061" spans="1:24">
      <c r="A3061" t="s">
        <v>3995</v>
      </c>
      <c r="B3061" t="s">
        <v>4024</v>
      </c>
      <c r="C3061" t="s">
        <v>4050</v>
      </c>
      <c r="D3061" t="s">
        <v>4171</v>
      </c>
      <c r="E3061" t="s">
        <v>4240</v>
      </c>
      <c r="F3061" t="s">
        <v>4267</v>
      </c>
      <c r="G3061" t="s">
        <v>4271</v>
      </c>
      <c r="H3061">
        <v>33000</v>
      </c>
      <c r="I3061" t="s">
        <v>3255</v>
      </c>
      <c r="J3061" s="1">
        <v>44159</v>
      </c>
      <c r="K3061" s="1">
        <v>44159</v>
      </c>
      <c r="L3061">
        <v>20206290107</v>
      </c>
      <c r="M3061" t="s">
        <v>4792</v>
      </c>
      <c r="N3061" s="1">
        <v>44165</v>
      </c>
      <c r="O3061" t="str">
        <f t="shared" si="101"/>
        <v>정상</v>
      </c>
      <c r="P3061" t="str">
        <f t="shared" si="100"/>
        <v>엠피상동</v>
      </c>
      <c r="Q3061" t="s">
        <v>1954</v>
      </c>
      <c r="R3061"/>
      <c r="S3061"/>
      <c r="T3061"/>
      <c r="U3061"/>
      <c r="V3061"/>
      <c r="W3061" t="s">
        <v>1958</v>
      </c>
      <c r="X3061"/>
    </row>
    <row r="3062" spans="1:24">
      <c r="A3062" t="s">
        <v>3992</v>
      </c>
      <c r="B3062" t="s">
        <v>2851</v>
      </c>
      <c r="C3062" t="s">
        <v>4076</v>
      </c>
      <c r="D3062" t="s">
        <v>4119</v>
      </c>
      <c r="E3062" t="s">
        <v>4240</v>
      </c>
      <c r="F3062" t="s">
        <v>4265</v>
      </c>
      <c r="G3062" t="s">
        <v>4268</v>
      </c>
      <c r="H3062">
        <v>51940</v>
      </c>
      <c r="I3062" t="s">
        <v>3255</v>
      </c>
      <c r="J3062" s="1">
        <v>44159</v>
      </c>
      <c r="K3062" s="1">
        <v>44159</v>
      </c>
      <c r="L3062">
        <v>20206274766</v>
      </c>
      <c r="M3062" t="s">
        <v>4791</v>
      </c>
      <c r="N3062" s="1">
        <v>44165</v>
      </c>
      <c r="O3062" t="str">
        <f t="shared" si="101"/>
        <v>정상</v>
      </c>
      <c r="P3062" t="s">
        <v>6821</v>
      </c>
      <c r="Q3062" t="s">
        <v>1954</v>
      </c>
      <c r="R3062"/>
      <c r="S3062"/>
      <c r="T3062"/>
      <c r="U3062"/>
      <c r="V3062"/>
      <c r="W3062" t="s">
        <v>1958</v>
      </c>
      <c r="X3062"/>
    </row>
    <row r="3063" spans="1:24">
      <c r="A3063" t="s">
        <v>3992</v>
      </c>
      <c r="B3063" t="s">
        <v>4016</v>
      </c>
      <c r="C3063" t="s">
        <v>4051</v>
      </c>
      <c r="D3063" t="s">
        <v>4119</v>
      </c>
      <c r="E3063" t="s">
        <v>4240</v>
      </c>
      <c r="F3063" t="s">
        <v>4264</v>
      </c>
      <c r="G3063" t="s">
        <v>3242</v>
      </c>
      <c r="H3063">
        <v>153560</v>
      </c>
      <c r="I3063" t="s">
        <v>3255</v>
      </c>
      <c r="J3063" s="1">
        <v>44159</v>
      </c>
      <c r="K3063" s="1">
        <v>44159</v>
      </c>
      <c r="L3063">
        <v>20206281466</v>
      </c>
      <c r="M3063" t="s">
        <v>4790</v>
      </c>
      <c r="N3063" s="1">
        <v>44165</v>
      </c>
      <c r="O3063" t="str">
        <f t="shared" si="101"/>
        <v>정상</v>
      </c>
      <c r="P3063" t="s">
        <v>6821</v>
      </c>
      <c r="Q3063" t="s">
        <v>1954</v>
      </c>
      <c r="R3063"/>
      <c r="S3063"/>
      <c r="T3063"/>
      <c r="U3063"/>
      <c r="V3063"/>
      <c r="W3063" t="s">
        <v>1958</v>
      </c>
      <c r="X3063"/>
    </row>
    <row r="3064" spans="1:24">
      <c r="A3064" t="s">
        <v>3998</v>
      </c>
      <c r="B3064" t="s">
        <v>2861</v>
      </c>
      <c r="C3064"/>
      <c r="D3064" t="s">
        <v>4131</v>
      </c>
      <c r="E3064" t="s">
        <v>4235</v>
      </c>
      <c r="F3064" t="s">
        <v>4264</v>
      </c>
      <c r="G3064" t="s">
        <v>4268</v>
      </c>
      <c r="H3064">
        <v>143000</v>
      </c>
      <c r="I3064" t="s">
        <v>3255</v>
      </c>
      <c r="J3064" s="1">
        <v>44159</v>
      </c>
      <c r="K3064" s="1">
        <v>44159</v>
      </c>
      <c r="L3064" t="s">
        <v>4367</v>
      </c>
      <c r="M3064" t="s">
        <v>4790</v>
      </c>
      <c r="N3064" s="1">
        <v>44165</v>
      </c>
      <c r="O3064" t="str">
        <f t="shared" si="101"/>
        <v>정상</v>
      </c>
      <c r="P3064" t="str">
        <f t="shared" si="100"/>
        <v>엠피의정부</v>
      </c>
      <c r="Q3064" t="s">
        <v>1954</v>
      </c>
      <c r="R3064"/>
      <c r="S3064"/>
      <c r="T3064"/>
      <c r="U3064"/>
      <c r="V3064"/>
      <c r="W3064" t="s">
        <v>1958</v>
      </c>
      <c r="X3064"/>
    </row>
    <row r="3065" spans="1:24">
      <c r="A3065" t="s">
        <v>3998</v>
      </c>
      <c r="B3065" t="s">
        <v>4020</v>
      </c>
      <c r="C3065"/>
      <c r="D3065" t="s">
        <v>4131</v>
      </c>
      <c r="E3065" t="s">
        <v>4235</v>
      </c>
      <c r="F3065" t="s">
        <v>4264</v>
      </c>
      <c r="G3065" t="s">
        <v>4280</v>
      </c>
      <c r="H3065">
        <v>89000</v>
      </c>
      <c r="I3065" t="s">
        <v>3255</v>
      </c>
      <c r="J3065" s="1">
        <v>44159</v>
      </c>
      <c r="K3065" s="1">
        <v>44159</v>
      </c>
      <c r="L3065" t="s">
        <v>4368</v>
      </c>
      <c r="M3065" t="s">
        <v>4792</v>
      </c>
      <c r="N3065" s="1">
        <v>44165</v>
      </c>
      <c r="O3065" t="str">
        <f t="shared" si="101"/>
        <v>정상</v>
      </c>
      <c r="P3065" t="str">
        <f t="shared" si="100"/>
        <v>엠피의정부</v>
      </c>
      <c r="Q3065" t="s">
        <v>1954</v>
      </c>
      <c r="R3065"/>
      <c r="S3065"/>
      <c r="T3065"/>
      <c r="U3065"/>
      <c r="V3065"/>
      <c r="W3065" t="s">
        <v>1958</v>
      </c>
      <c r="X3065"/>
    </row>
    <row r="3066" spans="1:24">
      <c r="A3066" t="s">
        <v>3998</v>
      </c>
      <c r="B3066" t="s">
        <v>4020</v>
      </c>
      <c r="C3066" t="s">
        <v>4062</v>
      </c>
      <c r="D3066" t="s">
        <v>4137</v>
      </c>
      <c r="E3066" t="s">
        <v>4250</v>
      </c>
      <c r="F3066" t="s">
        <v>4264</v>
      </c>
      <c r="G3066" t="s">
        <v>4269</v>
      </c>
      <c r="H3066">
        <v>74200</v>
      </c>
      <c r="I3066" t="s">
        <v>3255</v>
      </c>
      <c r="J3066" s="1">
        <v>44159</v>
      </c>
      <c r="K3066" s="1">
        <v>44159</v>
      </c>
      <c r="L3066" t="s">
        <v>4369</v>
      </c>
      <c r="M3066" t="s">
        <v>4790</v>
      </c>
      <c r="N3066" s="1">
        <v>44165</v>
      </c>
      <c r="O3066" t="str">
        <f t="shared" si="101"/>
        <v>정상</v>
      </c>
      <c r="P3066" t="str">
        <f t="shared" si="100"/>
        <v>엠피의정부</v>
      </c>
      <c r="Q3066" t="s">
        <v>1954</v>
      </c>
      <c r="R3066"/>
      <c r="S3066"/>
      <c r="T3066"/>
      <c r="U3066"/>
      <c r="V3066"/>
      <c r="W3066" t="s">
        <v>1958</v>
      </c>
      <c r="X3066"/>
    </row>
    <row r="3067" spans="1:24">
      <c r="A3067" t="s">
        <v>3995</v>
      </c>
      <c r="B3067" t="s">
        <v>4024</v>
      </c>
      <c r="C3067" t="s">
        <v>4050</v>
      </c>
      <c r="D3067" t="s">
        <v>4158</v>
      </c>
      <c r="E3067" t="s">
        <v>2633</v>
      </c>
      <c r="F3067" t="s">
        <v>4264</v>
      </c>
      <c r="G3067" t="s">
        <v>3242</v>
      </c>
      <c r="H3067">
        <v>55000</v>
      </c>
      <c r="I3067" t="s">
        <v>3255</v>
      </c>
      <c r="J3067" s="1">
        <v>44159</v>
      </c>
      <c r="K3067" s="1">
        <v>44159</v>
      </c>
      <c r="L3067" t="s">
        <v>4370</v>
      </c>
      <c r="M3067" t="s">
        <v>4790</v>
      </c>
      <c r="N3067" s="1">
        <v>44165</v>
      </c>
      <c r="O3067" t="str">
        <f t="shared" si="101"/>
        <v>정상</v>
      </c>
      <c r="P3067" t="str">
        <f t="shared" si="100"/>
        <v>엠피상동</v>
      </c>
      <c r="Q3067" t="s">
        <v>1954</v>
      </c>
      <c r="R3067"/>
      <c r="S3067"/>
      <c r="T3067"/>
      <c r="U3067"/>
      <c r="V3067"/>
      <c r="W3067" t="s">
        <v>1958</v>
      </c>
      <c r="X3067"/>
    </row>
    <row r="3068" spans="1:24">
      <c r="A3068" t="s">
        <v>3992</v>
      </c>
      <c r="B3068"/>
      <c r="C3068"/>
      <c r="D3068" t="s">
        <v>4169</v>
      </c>
      <c r="E3068" t="s">
        <v>4246</v>
      </c>
      <c r="F3068" t="s">
        <v>4264</v>
      </c>
      <c r="G3068" t="s">
        <v>4288</v>
      </c>
      <c r="H3068">
        <v>38617</v>
      </c>
      <c r="I3068" t="s">
        <v>3255</v>
      </c>
      <c r="J3068" s="1">
        <v>44159</v>
      </c>
      <c r="K3068" s="1">
        <v>44159</v>
      </c>
      <c r="L3068">
        <v>52032339620000</v>
      </c>
      <c r="M3068" t="s">
        <v>4790</v>
      </c>
      <c r="N3068" s="1">
        <v>44165</v>
      </c>
      <c r="O3068" t="str">
        <f t="shared" si="101"/>
        <v>정상</v>
      </c>
      <c r="P3068" t="str">
        <f t="shared" si="100"/>
        <v>엠피메트로</v>
      </c>
      <c r="Q3068" t="s">
        <v>1954</v>
      </c>
      <c r="R3068"/>
      <c r="S3068"/>
      <c r="T3068"/>
      <c r="U3068"/>
      <c r="V3068"/>
      <c r="W3068" t="s">
        <v>1958</v>
      </c>
      <c r="X3068" s="1">
        <v>44524</v>
      </c>
    </row>
    <row r="3069" spans="1:24">
      <c r="A3069" t="s">
        <v>3992</v>
      </c>
      <c r="B3069" t="s">
        <v>2884</v>
      </c>
      <c r="C3069" t="s">
        <v>4072</v>
      </c>
      <c r="D3069" t="s">
        <v>4153</v>
      </c>
      <c r="E3069" t="s">
        <v>4230</v>
      </c>
      <c r="F3069" t="s">
        <v>4264</v>
      </c>
      <c r="G3069" t="s">
        <v>4268</v>
      </c>
      <c r="H3069">
        <v>34953</v>
      </c>
      <c r="I3069" t="s">
        <v>3255</v>
      </c>
      <c r="J3069" s="1">
        <v>44159</v>
      </c>
      <c r="K3069" s="1">
        <v>44159</v>
      </c>
      <c r="L3069">
        <v>52032432070000</v>
      </c>
      <c r="M3069" t="s">
        <v>4790</v>
      </c>
      <c r="N3069" s="1">
        <v>44165</v>
      </c>
      <c r="O3069" t="str">
        <f t="shared" si="101"/>
        <v>정상</v>
      </c>
      <c r="P3069" t="s">
        <v>6825</v>
      </c>
      <c r="Q3069" t="s">
        <v>1954</v>
      </c>
      <c r="R3069"/>
      <c r="S3069"/>
      <c r="T3069"/>
      <c r="U3069"/>
      <c r="V3069"/>
      <c r="W3069" t="s">
        <v>1958</v>
      </c>
      <c r="X3069" s="1">
        <v>51464</v>
      </c>
    </row>
    <row r="3070" spans="1:24">
      <c r="A3070" t="s">
        <v>3992</v>
      </c>
      <c r="B3070" t="s">
        <v>4026</v>
      </c>
      <c r="C3070" t="s">
        <v>4080</v>
      </c>
      <c r="D3070" t="s">
        <v>4153</v>
      </c>
      <c r="E3070" t="s">
        <v>4230</v>
      </c>
      <c r="F3070" t="s">
        <v>4265</v>
      </c>
      <c r="G3070" t="s">
        <v>4268</v>
      </c>
      <c r="H3070">
        <v>34934</v>
      </c>
      <c r="I3070" t="s">
        <v>3255</v>
      </c>
      <c r="J3070" s="1">
        <v>44159</v>
      </c>
      <c r="K3070" s="1">
        <v>44159</v>
      </c>
      <c r="L3070">
        <v>52032416980000</v>
      </c>
      <c r="M3070" t="s">
        <v>4790</v>
      </c>
      <c r="N3070" s="1">
        <v>44165</v>
      </c>
      <c r="O3070" t="str">
        <f t="shared" si="101"/>
        <v>정상</v>
      </c>
      <c r="P3070" t="s">
        <v>1859</v>
      </c>
      <c r="Q3070" t="s">
        <v>1956</v>
      </c>
      <c r="R3070"/>
      <c r="S3070"/>
      <c r="T3070"/>
      <c r="U3070"/>
      <c r="V3070"/>
      <c r="W3070" t="s">
        <v>1958</v>
      </c>
      <c r="X3070" s="1">
        <v>51464</v>
      </c>
    </row>
    <row r="3071" spans="1:24">
      <c r="A3071" t="s">
        <v>3992</v>
      </c>
      <c r="B3071" t="s">
        <v>4026</v>
      </c>
      <c r="C3071" t="s">
        <v>4072</v>
      </c>
      <c r="D3071" t="s">
        <v>4153</v>
      </c>
      <c r="E3071" t="s">
        <v>4230</v>
      </c>
      <c r="F3071" t="s">
        <v>4264</v>
      </c>
      <c r="G3071" t="s">
        <v>4276</v>
      </c>
      <c r="H3071">
        <v>34960</v>
      </c>
      <c r="I3071" t="s">
        <v>3255</v>
      </c>
      <c r="J3071" s="1">
        <v>44159</v>
      </c>
      <c r="K3071" s="1">
        <v>44159</v>
      </c>
      <c r="L3071">
        <v>52032415270000</v>
      </c>
      <c r="M3071" t="s">
        <v>4790</v>
      </c>
      <c r="N3071" s="1">
        <v>44165</v>
      </c>
      <c r="O3071" t="str">
        <f t="shared" si="101"/>
        <v>정상</v>
      </c>
      <c r="P3071" t="s">
        <v>986</v>
      </c>
      <c r="Q3071" t="s">
        <v>1954</v>
      </c>
      <c r="R3071"/>
      <c r="S3071"/>
      <c r="T3071"/>
      <c r="U3071"/>
      <c r="V3071"/>
      <c r="W3071" t="s">
        <v>1960</v>
      </c>
      <c r="X3071" s="1">
        <v>51464</v>
      </c>
    </row>
    <row r="3072" spans="1:24">
      <c r="A3072" t="s">
        <v>3991</v>
      </c>
      <c r="B3072" t="s">
        <v>2854</v>
      </c>
      <c r="C3072" t="s">
        <v>4046</v>
      </c>
      <c r="D3072" t="s">
        <v>4142</v>
      </c>
      <c r="E3072" t="s">
        <v>4230</v>
      </c>
      <c r="F3072" t="s">
        <v>4264</v>
      </c>
      <c r="G3072" t="s">
        <v>4268</v>
      </c>
      <c r="H3072">
        <v>14991</v>
      </c>
      <c r="I3072" t="s">
        <v>3255</v>
      </c>
      <c r="J3072" s="1">
        <v>44159</v>
      </c>
      <c r="K3072" s="1">
        <v>44159</v>
      </c>
      <c r="L3072">
        <v>52032392550000</v>
      </c>
      <c r="M3072" t="s">
        <v>4790</v>
      </c>
      <c r="N3072" s="1">
        <v>44165</v>
      </c>
      <c r="O3072" t="str">
        <f t="shared" si="101"/>
        <v>정상</v>
      </c>
      <c r="P3072" t="str">
        <f t="shared" si="100"/>
        <v>엠피성공</v>
      </c>
      <c r="Q3072" t="s">
        <v>1954</v>
      </c>
      <c r="R3072"/>
      <c r="S3072"/>
      <c r="T3072"/>
      <c r="U3072"/>
      <c r="V3072"/>
      <c r="W3072" t="s">
        <v>1958</v>
      </c>
      <c r="X3072" s="1">
        <v>51464</v>
      </c>
    </row>
    <row r="3073" spans="1:24">
      <c r="A3073" t="s">
        <v>3991</v>
      </c>
      <c r="B3073" t="s">
        <v>2854</v>
      </c>
      <c r="C3073" t="s">
        <v>4081</v>
      </c>
      <c r="D3073" t="s">
        <v>4136</v>
      </c>
      <c r="E3073" t="s">
        <v>2538</v>
      </c>
      <c r="F3073" t="s">
        <v>4264</v>
      </c>
      <c r="G3073" t="s">
        <v>3242</v>
      </c>
      <c r="H3073">
        <v>27500</v>
      </c>
      <c r="I3073" t="s">
        <v>3255</v>
      </c>
      <c r="J3073" s="1">
        <v>44159</v>
      </c>
      <c r="K3073" s="1">
        <v>44159</v>
      </c>
      <c r="L3073">
        <v>52032362110000</v>
      </c>
      <c r="M3073" t="s">
        <v>4790</v>
      </c>
      <c r="N3073" s="1">
        <v>44165</v>
      </c>
      <c r="O3073" t="str">
        <f t="shared" si="101"/>
        <v>정상</v>
      </c>
      <c r="P3073" t="str">
        <f t="shared" ref="P3073:P3136" si="102">A3073</f>
        <v>엠피성공</v>
      </c>
      <c r="Q3073" t="s">
        <v>1954</v>
      </c>
      <c r="R3073"/>
      <c r="S3073"/>
      <c r="T3073"/>
      <c r="U3073"/>
      <c r="V3073"/>
      <c r="W3073" t="s">
        <v>1958</v>
      </c>
      <c r="X3073" s="1">
        <v>64613</v>
      </c>
    </row>
    <row r="3074" spans="1:24">
      <c r="A3074" t="s">
        <v>3991</v>
      </c>
      <c r="B3074" t="s">
        <v>2854</v>
      </c>
      <c r="C3074" t="s">
        <v>4046</v>
      </c>
      <c r="D3074" t="s">
        <v>4136</v>
      </c>
      <c r="E3074" t="s">
        <v>4230</v>
      </c>
      <c r="F3074" t="s">
        <v>4264</v>
      </c>
      <c r="G3074" t="s">
        <v>3245</v>
      </c>
      <c r="H3074">
        <v>20000</v>
      </c>
      <c r="I3074" t="s">
        <v>3255</v>
      </c>
      <c r="J3074" s="1">
        <v>44159</v>
      </c>
      <c r="K3074" s="1">
        <v>44159</v>
      </c>
      <c r="L3074">
        <v>52032361960000</v>
      </c>
      <c r="M3074" t="s">
        <v>4792</v>
      </c>
      <c r="N3074" s="1">
        <v>44165</v>
      </c>
      <c r="O3074" t="str">
        <f t="shared" si="101"/>
        <v>정상</v>
      </c>
      <c r="P3074" t="str">
        <f t="shared" si="102"/>
        <v>엠피성공</v>
      </c>
      <c r="Q3074" t="s">
        <v>1954</v>
      </c>
      <c r="R3074"/>
      <c r="S3074"/>
      <c r="T3074"/>
      <c r="U3074"/>
      <c r="V3074"/>
      <c r="W3074" t="s">
        <v>1958</v>
      </c>
      <c r="X3074" s="1">
        <v>51464</v>
      </c>
    </row>
    <row r="3075" spans="1:24">
      <c r="A3075" t="s">
        <v>4002</v>
      </c>
      <c r="B3075"/>
      <c r="C3075"/>
      <c r="D3075" t="s">
        <v>4155</v>
      </c>
      <c r="E3075" t="s">
        <v>4246</v>
      </c>
      <c r="F3075" t="s">
        <v>4264</v>
      </c>
      <c r="G3075" t="s">
        <v>4283</v>
      </c>
      <c r="H3075">
        <v>17000</v>
      </c>
      <c r="I3075" t="s">
        <v>3255</v>
      </c>
      <c r="J3075" s="1">
        <v>44159</v>
      </c>
      <c r="K3075" s="1">
        <v>44159</v>
      </c>
      <c r="L3075">
        <v>52032412740000</v>
      </c>
      <c r="M3075" t="s">
        <v>4791</v>
      </c>
      <c r="N3075" s="1">
        <v>44165</v>
      </c>
      <c r="O3075" t="str">
        <f t="shared" si="101"/>
        <v>정상</v>
      </c>
      <c r="P3075" t="str">
        <f t="shared" si="102"/>
        <v>엠피제이엔제이</v>
      </c>
      <c r="Q3075" t="s">
        <v>1954</v>
      </c>
      <c r="R3075"/>
      <c r="S3075"/>
      <c r="T3075"/>
      <c r="U3075"/>
      <c r="V3075"/>
      <c r="W3075" t="s">
        <v>1958</v>
      </c>
      <c r="X3075" s="1">
        <v>51464</v>
      </c>
    </row>
    <row r="3076" spans="1:24">
      <c r="A3076" t="s">
        <v>3992</v>
      </c>
      <c r="B3076" t="s">
        <v>2884</v>
      </c>
      <c r="C3076" t="s">
        <v>4072</v>
      </c>
      <c r="D3076" t="s">
        <v>4153</v>
      </c>
      <c r="E3076" t="s">
        <v>4230</v>
      </c>
      <c r="F3076" t="s">
        <v>4265</v>
      </c>
      <c r="G3076" t="s">
        <v>4278</v>
      </c>
      <c r="H3076">
        <v>34916</v>
      </c>
      <c r="I3076" t="s">
        <v>3255</v>
      </c>
      <c r="J3076" s="1">
        <v>44159</v>
      </c>
      <c r="K3076" s="1">
        <v>44159</v>
      </c>
      <c r="L3076">
        <v>52032437340000</v>
      </c>
      <c r="M3076" t="s">
        <v>4790</v>
      </c>
      <c r="N3076" s="1">
        <v>44165</v>
      </c>
      <c r="O3076" t="str">
        <f t="shared" si="101"/>
        <v>정상</v>
      </c>
      <c r="P3076" t="s">
        <v>1859</v>
      </c>
      <c r="Q3076" t="s">
        <v>1954</v>
      </c>
      <c r="R3076"/>
      <c r="S3076"/>
      <c r="T3076"/>
      <c r="U3076"/>
      <c r="V3076"/>
      <c r="W3076" t="s">
        <v>1958</v>
      </c>
      <c r="X3076" s="1">
        <v>51464</v>
      </c>
    </row>
    <row r="3077" spans="1:24">
      <c r="A3077" t="s">
        <v>3992</v>
      </c>
      <c r="B3077" t="s">
        <v>2851</v>
      </c>
      <c r="C3077" t="s">
        <v>4051</v>
      </c>
      <c r="D3077" t="s">
        <v>4119</v>
      </c>
      <c r="E3077" t="s">
        <v>4230</v>
      </c>
      <c r="F3077" t="s">
        <v>4264</v>
      </c>
      <c r="G3077" t="s">
        <v>3245</v>
      </c>
      <c r="H3077">
        <v>10000</v>
      </c>
      <c r="I3077" t="s">
        <v>3255</v>
      </c>
      <c r="J3077" s="1">
        <v>44159</v>
      </c>
      <c r="K3077" s="1">
        <v>44159</v>
      </c>
      <c r="L3077">
        <v>52032416710000</v>
      </c>
      <c r="M3077" t="s">
        <v>4790</v>
      </c>
      <c r="N3077" s="1">
        <v>44165</v>
      </c>
      <c r="O3077" t="str">
        <f t="shared" si="101"/>
        <v>정상</v>
      </c>
      <c r="P3077" t="s">
        <v>6821</v>
      </c>
      <c r="Q3077" t="s">
        <v>1954</v>
      </c>
      <c r="R3077"/>
      <c r="S3077"/>
      <c r="T3077"/>
      <c r="U3077"/>
      <c r="V3077"/>
      <c r="W3077" t="s">
        <v>1958</v>
      </c>
      <c r="X3077" s="1">
        <v>51464</v>
      </c>
    </row>
    <row r="3078" spans="1:24">
      <c r="A3078" t="s">
        <v>4008</v>
      </c>
      <c r="B3078" t="s">
        <v>2868</v>
      </c>
      <c r="C3078" t="s">
        <v>4082</v>
      </c>
      <c r="D3078" t="s">
        <v>4172</v>
      </c>
      <c r="E3078" t="s">
        <v>2504</v>
      </c>
      <c r="F3078" t="s">
        <v>4265</v>
      </c>
      <c r="G3078" t="s">
        <v>4280</v>
      </c>
      <c r="H3078">
        <v>65200</v>
      </c>
      <c r="I3078" t="s">
        <v>3255</v>
      </c>
      <c r="J3078" s="1">
        <v>44159</v>
      </c>
      <c r="K3078" s="1">
        <v>44159</v>
      </c>
      <c r="L3078">
        <v>320202866045</v>
      </c>
      <c r="M3078" t="s">
        <v>4792</v>
      </c>
      <c r="N3078" s="1">
        <v>44165</v>
      </c>
      <c r="O3078" t="str">
        <f t="shared" si="101"/>
        <v>정상</v>
      </c>
      <c r="P3078" t="str">
        <f t="shared" si="102"/>
        <v>엠피아이리치</v>
      </c>
      <c r="Q3078" t="s">
        <v>1954</v>
      </c>
      <c r="R3078"/>
      <c r="S3078"/>
      <c r="T3078"/>
      <c r="U3078"/>
      <c r="V3078"/>
      <c r="W3078" t="s">
        <v>1958</v>
      </c>
      <c r="X3078" s="1">
        <v>51464</v>
      </c>
    </row>
    <row r="3079" spans="1:24">
      <c r="A3079" t="s">
        <v>4001</v>
      </c>
      <c r="B3079"/>
      <c r="C3079"/>
      <c r="D3079" t="s">
        <v>4173</v>
      </c>
      <c r="E3079" t="s">
        <v>4234</v>
      </c>
      <c r="F3079" t="s">
        <v>4266</v>
      </c>
      <c r="G3079" t="s">
        <v>4268</v>
      </c>
      <c r="H3079">
        <v>70620</v>
      </c>
      <c r="I3079" t="s">
        <v>3255</v>
      </c>
      <c r="J3079" s="1">
        <v>44159</v>
      </c>
      <c r="K3079" s="1">
        <v>44159</v>
      </c>
      <c r="L3079">
        <v>42041884060000</v>
      </c>
      <c r="M3079" t="s">
        <v>4790</v>
      </c>
      <c r="N3079" s="1">
        <v>44165</v>
      </c>
      <c r="O3079" t="str">
        <f t="shared" si="101"/>
        <v>정상</v>
      </c>
      <c r="P3079" t="str">
        <f t="shared" si="102"/>
        <v>엠피조은</v>
      </c>
      <c r="Q3079" t="s">
        <v>1954</v>
      </c>
      <c r="R3079"/>
      <c r="S3079"/>
      <c r="T3079"/>
      <c r="U3079"/>
      <c r="V3079"/>
      <c r="W3079" t="s">
        <v>1958</v>
      </c>
      <c r="X3079"/>
    </row>
    <row r="3080" spans="1:24">
      <c r="A3080" t="s">
        <v>3997</v>
      </c>
      <c r="B3080" t="s">
        <v>4018</v>
      </c>
      <c r="C3080" t="s">
        <v>4055</v>
      </c>
      <c r="D3080" t="s">
        <v>4174</v>
      </c>
      <c r="E3080" t="s">
        <v>2569</v>
      </c>
      <c r="F3080" t="s">
        <v>4264</v>
      </c>
      <c r="G3080" t="s">
        <v>4277</v>
      </c>
      <c r="H3080">
        <v>31125</v>
      </c>
      <c r="I3080" t="s">
        <v>3255</v>
      </c>
      <c r="J3080" s="1">
        <v>44159</v>
      </c>
      <c r="K3080" s="1">
        <v>44159</v>
      </c>
      <c r="L3080">
        <v>42041883330000</v>
      </c>
      <c r="M3080" t="s">
        <v>4792</v>
      </c>
      <c r="N3080" s="1">
        <v>44165</v>
      </c>
      <c r="O3080" t="str">
        <f t="shared" si="101"/>
        <v>정상</v>
      </c>
      <c r="P3080" t="str">
        <f t="shared" si="102"/>
        <v>엠피가온</v>
      </c>
      <c r="Q3080" t="s">
        <v>1954</v>
      </c>
      <c r="R3080"/>
      <c r="S3080"/>
      <c r="T3080"/>
      <c r="U3080"/>
      <c r="V3080"/>
      <c r="W3080" t="s">
        <v>1958</v>
      </c>
      <c r="X3080"/>
    </row>
    <row r="3081" spans="1:24">
      <c r="A3081" t="s">
        <v>3995</v>
      </c>
      <c r="B3081" t="s">
        <v>2686</v>
      </c>
      <c r="C3081" t="s">
        <v>4050</v>
      </c>
      <c r="D3081" t="s">
        <v>4166</v>
      </c>
      <c r="E3081" t="s">
        <v>4239</v>
      </c>
      <c r="F3081" t="s">
        <v>4264</v>
      </c>
      <c r="G3081" t="s">
        <v>4268</v>
      </c>
      <c r="H3081">
        <v>10020</v>
      </c>
      <c r="I3081" t="s">
        <v>3255</v>
      </c>
      <c r="J3081" s="1">
        <v>44159</v>
      </c>
      <c r="K3081" s="1">
        <v>44159</v>
      </c>
      <c r="L3081" t="s">
        <v>4371</v>
      </c>
      <c r="M3081" t="s">
        <v>4790</v>
      </c>
      <c r="N3081" s="1">
        <v>44165</v>
      </c>
      <c r="O3081" t="str">
        <f t="shared" si="101"/>
        <v>정상</v>
      </c>
      <c r="P3081" t="str">
        <f t="shared" si="102"/>
        <v>엠피상동</v>
      </c>
      <c r="Q3081" t="s">
        <v>1954</v>
      </c>
      <c r="R3081"/>
      <c r="S3081"/>
      <c r="T3081"/>
      <c r="U3081"/>
      <c r="V3081"/>
      <c r="W3081" t="s">
        <v>1960</v>
      </c>
      <c r="X3081"/>
    </row>
    <row r="3082" spans="1:24">
      <c r="A3082" t="s">
        <v>3991</v>
      </c>
      <c r="B3082" t="s">
        <v>2854</v>
      </c>
      <c r="C3082" t="s">
        <v>4083</v>
      </c>
      <c r="D3082" t="s">
        <v>4142</v>
      </c>
      <c r="E3082" t="s">
        <v>2597</v>
      </c>
      <c r="F3082" t="s">
        <v>4264</v>
      </c>
      <c r="G3082" t="s">
        <v>3245</v>
      </c>
      <c r="H3082">
        <v>108000</v>
      </c>
      <c r="I3082" t="s">
        <v>3255</v>
      </c>
      <c r="J3082" s="1">
        <v>44159</v>
      </c>
      <c r="K3082" s="1">
        <v>44159</v>
      </c>
      <c r="L3082" t="s">
        <v>4372</v>
      </c>
      <c r="M3082" t="s">
        <v>4791</v>
      </c>
      <c r="N3082" s="1">
        <v>44165</v>
      </c>
      <c r="O3082" t="str">
        <f t="shared" si="101"/>
        <v>정상</v>
      </c>
      <c r="P3082" t="str">
        <f t="shared" si="102"/>
        <v>엠피성공</v>
      </c>
      <c r="Q3082" t="s">
        <v>1956</v>
      </c>
      <c r="R3082"/>
      <c r="S3082"/>
      <c r="T3082"/>
      <c r="U3082"/>
      <c r="V3082"/>
      <c r="W3082" t="s">
        <v>1958</v>
      </c>
      <c r="X3082"/>
    </row>
    <row r="3083" spans="1:24">
      <c r="A3083" t="s">
        <v>4008</v>
      </c>
      <c r="B3083" t="s">
        <v>4033</v>
      </c>
      <c r="C3083" t="s">
        <v>4084</v>
      </c>
      <c r="D3083" t="s">
        <v>4175</v>
      </c>
      <c r="E3083" t="s">
        <v>4237</v>
      </c>
      <c r="F3083" t="s">
        <v>4264</v>
      </c>
      <c r="G3083" t="s">
        <v>3242</v>
      </c>
      <c r="H3083">
        <v>168490</v>
      </c>
      <c r="I3083" t="s">
        <v>3255</v>
      </c>
      <c r="J3083" s="1">
        <v>44159</v>
      </c>
      <c r="K3083" s="1">
        <v>44159</v>
      </c>
      <c r="L3083" t="s">
        <v>4373</v>
      </c>
      <c r="M3083" t="s">
        <v>4790</v>
      </c>
      <c r="N3083" s="1">
        <v>44165</v>
      </c>
      <c r="O3083" t="str">
        <f t="shared" si="101"/>
        <v>정상</v>
      </c>
      <c r="P3083" t="str">
        <f t="shared" si="102"/>
        <v>엠피아이리치</v>
      </c>
      <c r="Q3083" t="s">
        <v>1954</v>
      </c>
      <c r="R3083"/>
      <c r="S3083"/>
      <c r="T3083"/>
      <c r="U3083"/>
      <c r="V3083"/>
      <c r="W3083" t="s">
        <v>1958</v>
      </c>
      <c r="X3083"/>
    </row>
    <row r="3084" spans="1:24">
      <c r="A3084" t="s">
        <v>3991</v>
      </c>
      <c r="B3084" t="s">
        <v>2854</v>
      </c>
      <c r="C3084" t="s">
        <v>4046</v>
      </c>
      <c r="D3084" t="s">
        <v>4142</v>
      </c>
      <c r="E3084" t="s">
        <v>4233</v>
      </c>
      <c r="F3084" t="s">
        <v>4264</v>
      </c>
      <c r="G3084" t="s">
        <v>4269</v>
      </c>
      <c r="H3084">
        <v>135070</v>
      </c>
      <c r="I3084" t="s">
        <v>3255</v>
      </c>
      <c r="J3084" s="1">
        <v>44159</v>
      </c>
      <c r="K3084" s="1">
        <v>44159</v>
      </c>
      <c r="L3084" t="s">
        <v>4374</v>
      </c>
      <c r="M3084" t="s">
        <v>4790</v>
      </c>
      <c r="N3084" s="1">
        <v>44165</v>
      </c>
      <c r="O3084" t="str">
        <f t="shared" si="101"/>
        <v>정상</v>
      </c>
      <c r="P3084" t="str">
        <f t="shared" si="102"/>
        <v>엠피성공</v>
      </c>
      <c r="Q3084" t="s">
        <v>1954</v>
      </c>
      <c r="R3084"/>
      <c r="S3084"/>
      <c r="T3084"/>
      <c r="U3084"/>
      <c r="V3084"/>
      <c r="W3084" t="s">
        <v>4796</v>
      </c>
      <c r="X3084" s="1">
        <v>68630</v>
      </c>
    </row>
    <row r="3085" spans="1:24">
      <c r="A3085" t="s">
        <v>3991</v>
      </c>
      <c r="B3085" t="s">
        <v>4015</v>
      </c>
      <c r="C3085" t="s">
        <v>4081</v>
      </c>
      <c r="D3085" t="s">
        <v>4142</v>
      </c>
      <c r="E3085" t="s">
        <v>4232</v>
      </c>
      <c r="F3085" t="s">
        <v>4264</v>
      </c>
      <c r="G3085" t="s">
        <v>4286</v>
      </c>
      <c r="H3085">
        <v>9490</v>
      </c>
      <c r="I3085" t="s">
        <v>3255</v>
      </c>
      <c r="J3085" s="1">
        <v>44159</v>
      </c>
      <c r="K3085" s="1">
        <v>44159</v>
      </c>
      <c r="L3085" t="s">
        <v>4375</v>
      </c>
      <c r="M3085" t="s">
        <v>4790</v>
      </c>
      <c r="N3085" s="1">
        <v>44165</v>
      </c>
      <c r="O3085" t="str">
        <f t="shared" si="101"/>
        <v>정상</v>
      </c>
      <c r="P3085" t="str">
        <f t="shared" si="102"/>
        <v>엠피성공</v>
      </c>
      <c r="Q3085" t="s">
        <v>1954</v>
      </c>
      <c r="R3085"/>
      <c r="S3085"/>
      <c r="T3085"/>
      <c r="U3085"/>
      <c r="V3085"/>
      <c r="W3085" t="s">
        <v>1958</v>
      </c>
      <c r="X3085" s="1">
        <v>49637</v>
      </c>
    </row>
    <row r="3086" spans="1:24">
      <c r="A3086" t="s">
        <v>4007</v>
      </c>
      <c r="B3086" t="s">
        <v>2863</v>
      </c>
      <c r="C3086"/>
      <c r="D3086" t="s">
        <v>4134</v>
      </c>
      <c r="E3086" t="s">
        <v>4233</v>
      </c>
      <c r="F3086" t="s">
        <v>4266</v>
      </c>
      <c r="G3086" t="s">
        <v>4268</v>
      </c>
      <c r="H3086">
        <v>16500</v>
      </c>
      <c r="I3086" t="s">
        <v>3255</v>
      </c>
      <c r="J3086" s="1">
        <v>44159</v>
      </c>
      <c r="K3086" s="1">
        <v>44159</v>
      </c>
      <c r="L3086" t="s">
        <v>4376</v>
      </c>
      <c r="M3086" t="s">
        <v>4790</v>
      </c>
      <c r="N3086" s="1">
        <v>44165</v>
      </c>
      <c r="O3086" t="str">
        <f t="shared" si="101"/>
        <v>정상</v>
      </c>
      <c r="P3086" t="str">
        <f t="shared" si="102"/>
        <v>엠피여주</v>
      </c>
      <c r="Q3086" t="s">
        <v>1954</v>
      </c>
      <c r="R3086"/>
      <c r="S3086"/>
      <c r="T3086"/>
      <c r="U3086"/>
      <c r="V3086"/>
      <c r="W3086" t="s">
        <v>1958</v>
      </c>
      <c r="X3086" s="1">
        <v>51464</v>
      </c>
    </row>
    <row r="3087" spans="1:24">
      <c r="A3087" t="s">
        <v>3994</v>
      </c>
      <c r="B3087" t="s">
        <v>2692</v>
      </c>
      <c r="C3087" t="s">
        <v>4052</v>
      </c>
      <c r="D3087" t="s">
        <v>4176</v>
      </c>
      <c r="E3087" t="s">
        <v>2577</v>
      </c>
      <c r="F3087" t="s">
        <v>4267</v>
      </c>
      <c r="G3087" t="s">
        <v>3245</v>
      </c>
      <c r="H3087">
        <v>17250</v>
      </c>
      <c r="I3087" t="s">
        <v>3255</v>
      </c>
      <c r="J3087" s="1">
        <v>44159</v>
      </c>
      <c r="K3087" s="1">
        <v>44159</v>
      </c>
      <c r="L3087" t="s">
        <v>4377</v>
      </c>
      <c r="M3087" t="s">
        <v>4790</v>
      </c>
      <c r="N3087" s="1">
        <v>44165</v>
      </c>
      <c r="O3087" t="str">
        <f t="shared" si="101"/>
        <v>정상</v>
      </c>
      <c r="P3087" t="str">
        <f t="shared" si="102"/>
        <v>엠피피스토스</v>
      </c>
      <c r="Q3087" t="s">
        <v>1954</v>
      </c>
      <c r="R3087"/>
      <c r="S3087"/>
      <c r="T3087"/>
      <c r="U3087"/>
      <c r="V3087"/>
      <c r="W3087" t="s">
        <v>1958</v>
      </c>
      <c r="X3087" s="1">
        <v>51464</v>
      </c>
    </row>
    <row r="3088" spans="1:24">
      <c r="A3088" t="s">
        <v>4008</v>
      </c>
      <c r="B3088" t="s">
        <v>4033</v>
      </c>
      <c r="C3088" t="s">
        <v>4082</v>
      </c>
      <c r="D3088" t="s">
        <v>4175</v>
      </c>
      <c r="E3088" t="s">
        <v>4233</v>
      </c>
      <c r="F3088" t="s">
        <v>4264</v>
      </c>
      <c r="G3088" t="s">
        <v>4271</v>
      </c>
      <c r="H3088">
        <v>75000</v>
      </c>
      <c r="I3088" t="s">
        <v>3255</v>
      </c>
      <c r="J3088" s="1">
        <v>44159</v>
      </c>
      <c r="K3088" s="1">
        <v>44159</v>
      </c>
      <c r="L3088" t="s">
        <v>4378</v>
      </c>
      <c r="M3088" t="s">
        <v>4790</v>
      </c>
      <c r="N3088" s="1">
        <v>44165</v>
      </c>
      <c r="O3088" t="str">
        <f t="shared" si="101"/>
        <v>정상</v>
      </c>
      <c r="P3088" t="str">
        <f t="shared" si="102"/>
        <v>엠피아이리치</v>
      </c>
      <c r="Q3088" t="s">
        <v>1954</v>
      </c>
      <c r="R3088"/>
      <c r="S3088"/>
      <c r="T3088"/>
      <c r="U3088"/>
      <c r="V3088"/>
      <c r="W3088" t="s">
        <v>1958</v>
      </c>
      <c r="X3088" s="1">
        <v>55116</v>
      </c>
    </row>
    <row r="3089" spans="1:24">
      <c r="A3089" t="s">
        <v>4007</v>
      </c>
      <c r="B3089" t="s">
        <v>4034</v>
      </c>
      <c r="C3089"/>
      <c r="D3089" t="s">
        <v>4134</v>
      </c>
      <c r="E3089" t="s">
        <v>4228</v>
      </c>
      <c r="F3089" t="s">
        <v>4264</v>
      </c>
      <c r="G3089" t="s">
        <v>4268</v>
      </c>
      <c r="H3089">
        <v>54562</v>
      </c>
      <c r="I3089" t="s">
        <v>3255</v>
      </c>
      <c r="J3089" s="1">
        <v>44159</v>
      </c>
      <c r="K3089" s="1">
        <v>44159</v>
      </c>
      <c r="L3089" t="s">
        <v>4379</v>
      </c>
      <c r="M3089" t="s">
        <v>4790</v>
      </c>
      <c r="N3089" s="1">
        <v>44165</v>
      </c>
      <c r="O3089" t="str">
        <f t="shared" si="101"/>
        <v>정상</v>
      </c>
      <c r="P3089" t="str">
        <f t="shared" si="102"/>
        <v>엠피여주</v>
      </c>
      <c r="Q3089" t="s">
        <v>1954</v>
      </c>
      <c r="R3089"/>
      <c r="S3089"/>
      <c r="T3089"/>
      <c r="U3089"/>
      <c r="V3089"/>
      <c r="W3089" t="s">
        <v>1958</v>
      </c>
      <c r="X3089" s="1">
        <v>68630</v>
      </c>
    </row>
    <row r="3090" spans="1:24">
      <c r="A3090" t="s">
        <v>4009</v>
      </c>
      <c r="B3090" t="s">
        <v>4020</v>
      </c>
      <c r="C3090" t="s">
        <v>4062</v>
      </c>
      <c r="D3090" t="s">
        <v>4177</v>
      </c>
      <c r="E3090" t="s">
        <v>2620</v>
      </c>
      <c r="F3090" t="s">
        <v>4264</v>
      </c>
      <c r="G3090" t="s">
        <v>4272</v>
      </c>
      <c r="H3090">
        <v>125000</v>
      </c>
      <c r="I3090" t="s">
        <v>3255</v>
      </c>
      <c r="J3090" s="1">
        <v>44158</v>
      </c>
      <c r="K3090" s="1">
        <v>44158</v>
      </c>
      <c r="L3090" t="s">
        <v>4380</v>
      </c>
      <c r="M3090" t="s">
        <v>4790</v>
      </c>
      <c r="N3090" s="1">
        <v>44165</v>
      </c>
      <c r="O3090" t="str">
        <f t="shared" si="101"/>
        <v>정상</v>
      </c>
      <c r="P3090" t="str">
        <f t="shared" si="102"/>
        <v>엠피의정부</v>
      </c>
      <c r="Q3090" t="s">
        <v>1954</v>
      </c>
      <c r="R3090"/>
      <c r="S3090"/>
      <c r="T3090"/>
      <c r="U3090"/>
      <c r="V3090"/>
      <c r="W3090" t="s">
        <v>1958</v>
      </c>
      <c r="X3090"/>
    </row>
    <row r="3091" spans="1:24">
      <c r="A3091" t="s">
        <v>3998</v>
      </c>
      <c r="B3091" t="s">
        <v>2861</v>
      </c>
      <c r="C3091" t="s">
        <v>4062</v>
      </c>
      <c r="D3091" t="s">
        <v>4177</v>
      </c>
      <c r="E3091" t="s">
        <v>4251</v>
      </c>
      <c r="F3091" t="s">
        <v>4265</v>
      </c>
      <c r="G3091" t="s">
        <v>4268</v>
      </c>
      <c r="H3091">
        <v>50500</v>
      </c>
      <c r="I3091" t="s">
        <v>3255</v>
      </c>
      <c r="J3091" s="1">
        <v>44158</v>
      </c>
      <c r="K3091" s="1">
        <v>44158</v>
      </c>
      <c r="L3091" t="s">
        <v>4381</v>
      </c>
      <c r="M3091" t="s">
        <v>4790</v>
      </c>
      <c r="N3091" s="1">
        <v>44165</v>
      </c>
      <c r="O3091" t="str">
        <f t="shared" si="101"/>
        <v>정상</v>
      </c>
      <c r="P3091" t="str">
        <f t="shared" si="102"/>
        <v>엠피의정부</v>
      </c>
      <c r="Q3091" t="s">
        <v>1954</v>
      </c>
      <c r="R3091"/>
      <c r="S3091"/>
      <c r="T3091"/>
      <c r="U3091"/>
      <c r="V3091"/>
      <c r="W3091" t="s">
        <v>1958</v>
      </c>
      <c r="X3091"/>
    </row>
    <row r="3092" spans="1:24">
      <c r="A3092" t="s">
        <v>3995</v>
      </c>
      <c r="B3092" t="s">
        <v>4024</v>
      </c>
      <c r="C3092" t="s">
        <v>4050</v>
      </c>
      <c r="D3092" t="s">
        <v>4165</v>
      </c>
      <c r="E3092" t="s">
        <v>4235</v>
      </c>
      <c r="F3092" t="s">
        <v>4264</v>
      </c>
      <c r="G3092" t="s">
        <v>4273</v>
      </c>
      <c r="H3092">
        <v>30000</v>
      </c>
      <c r="I3092" t="s">
        <v>3255</v>
      </c>
      <c r="J3092" s="1">
        <v>44158</v>
      </c>
      <c r="K3092" s="1">
        <v>44158</v>
      </c>
      <c r="L3092" t="s">
        <v>4382</v>
      </c>
      <c r="M3092" t="s">
        <v>4790</v>
      </c>
      <c r="N3092" s="1">
        <v>44165</v>
      </c>
      <c r="O3092" t="str">
        <f t="shared" si="101"/>
        <v>정상</v>
      </c>
      <c r="P3092" t="str">
        <f t="shared" si="102"/>
        <v>엠피상동</v>
      </c>
      <c r="Q3092" t="s">
        <v>1954</v>
      </c>
      <c r="R3092"/>
      <c r="S3092"/>
      <c r="T3092"/>
      <c r="U3092"/>
      <c r="V3092"/>
      <c r="W3092" t="s">
        <v>1958</v>
      </c>
      <c r="X3092"/>
    </row>
    <row r="3093" spans="1:24">
      <c r="A3093" t="s">
        <v>3991</v>
      </c>
      <c r="B3093" t="s">
        <v>2854</v>
      </c>
      <c r="C3093" t="s">
        <v>4046</v>
      </c>
      <c r="D3093" t="s">
        <v>4178</v>
      </c>
      <c r="E3093" t="s">
        <v>4230</v>
      </c>
      <c r="F3093" t="s">
        <v>4264</v>
      </c>
      <c r="G3093" t="s">
        <v>4285</v>
      </c>
      <c r="H3093">
        <v>20000</v>
      </c>
      <c r="I3093" t="s">
        <v>3255</v>
      </c>
      <c r="J3093" s="1">
        <v>44158</v>
      </c>
      <c r="K3093" s="1">
        <v>44158</v>
      </c>
      <c r="L3093">
        <v>52032248390000</v>
      </c>
      <c r="M3093" t="s">
        <v>4790</v>
      </c>
      <c r="N3093" s="1">
        <v>44165</v>
      </c>
      <c r="O3093" t="str">
        <f t="shared" si="101"/>
        <v>정상</v>
      </c>
      <c r="P3093" t="str">
        <f t="shared" si="102"/>
        <v>엠피성공</v>
      </c>
      <c r="Q3093" t="s">
        <v>1954</v>
      </c>
      <c r="R3093"/>
      <c r="S3093"/>
      <c r="T3093"/>
      <c r="U3093"/>
      <c r="V3093"/>
      <c r="W3093" t="s">
        <v>1960</v>
      </c>
      <c r="X3093" s="1">
        <v>51463</v>
      </c>
    </row>
    <row r="3094" spans="1:24">
      <c r="A3094" t="s">
        <v>3995</v>
      </c>
      <c r="B3094" t="s">
        <v>2686</v>
      </c>
      <c r="C3094" t="s">
        <v>4050</v>
      </c>
      <c r="D3094" t="s">
        <v>4179</v>
      </c>
      <c r="E3094" t="s">
        <v>2621</v>
      </c>
      <c r="F3094" t="s">
        <v>4264</v>
      </c>
      <c r="G3094" t="s">
        <v>4268</v>
      </c>
      <c r="H3094">
        <v>52430</v>
      </c>
      <c r="I3094" t="s">
        <v>3255</v>
      </c>
      <c r="J3094" s="1">
        <v>44158</v>
      </c>
      <c r="K3094" s="1">
        <v>44158</v>
      </c>
      <c r="L3094">
        <v>320202855843</v>
      </c>
      <c r="M3094" t="s">
        <v>4790</v>
      </c>
      <c r="N3094" s="1">
        <v>44165</v>
      </c>
      <c r="O3094" t="str">
        <f t="shared" si="101"/>
        <v>정상</v>
      </c>
      <c r="P3094" t="str">
        <f t="shared" si="102"/>
        <v>엠피상동</v>
      </c>
      <c r="Q3094" t="s">
        <v>1954</v>
      </c>
      <c r="R3094"/>
      <c r="S3094"/>
      <c r="T3094"/>
      <c r="U3094"/>
      <c r="V3094"/>
      <c r="W3094" t="s">
        <v>1958</v>
      </c>
      <c r="X3094" s="1">
        <v>51463</v>
      </c>
    </row>
    <row r="3095" spans="1:24">
      <c r="A3095" t="s">
        <v>4002</v>
      </c>
      <c r="B3095"/>
      <c r="C3095"/>
      <c r="D3095" t="s">
        <v>4155</v>
      </c>
      <c r="E3095" t="s">
        <v>4231</v>
      </c>
      <c r="F3095" t="s">
        <v>4267</v>
      </c>
      <c r="G3095" t="s">
        <v>4278</v>
      </c>
      <c r="H3095">
        <v>56330</v>
      </c>
      <c r="I3095" t="s">
        <v>3255</v>
      </c>
      <c r="J3095" s="1">
        <v>44158</v>
      </c>
      <c r="K3095" s="1">
        <v>44158</v>
      </c>
      <c r="L3095">
        <v>320202861111</v>
      </c>
      <c r="M3095" t="s">
        <v>4790</v>
      </c>
      <c r="N3095" s="1">
        <v>44165</v>
      </c>
      <c r="O3095" t="str">
        <f t="shared" si="101"/>
        <v>정상</v>
      </c>
      <c r="P3095" t="str">
        <f t="shared" si="102"/>
        <v>엠피제이엔제이</v>
      </c>
      <c r="Q3095" t="s">
        <v>1954</v>
      </c>
      <c r="R3095"/>
      <c r="S3095"/>
      <c r="T3095"/>
      <c r="U3095"/>
      <c r="V3095"/>
      <c r="W3095" t="s">
        <v>1958</v>
      </c>
      <c r="X3095" s="1">
        <v>51463</v>
      </c>
    </row>
    <row r="3096" spans="1:24">
      <c r="A3096" t="s">
        <v>3991</v>
      </c>
      <c r="B3096" t="s">
        <v>2854</v>
      </c>
      <c r="C3096" t="s">
        <v>4083</v>
      </c>
      <c r="D3096" t="s">
        <v>4164</v>
      </c>
      <c r="E3096" t="s">
        <v>4239</v>
      </c>
      <c r="F3096" t="s">
        <v>4264</v>
      </c>
      <c r="G3096" t="s">
        <v>4273</v>
      </c>
      <c r="H3096">
        <v>26500</v>
      </c>
      <c r="I3096" t="s">
        <v>3255</v>
      </c>
      <c r="J3096" s="1">
        <v>44158</v>
      </c>
      <c r="K3096" s="1">
        <v>44158</v>
      </c>
      <c r="L3096" t="s">
        <v>4383</v>
      </c>
      <c r="M3096" t="s">
        <v>4790</v>
      </c>
      <c r="N3096" s="1">
        <v>44165</v>
      </c>
      <c r="O3096" t="str">
        <f t="shared" si="101"/>
        <v>정상</v>
      </c>
      <c r="P3096" t="str">
        <f t="shared" si="102"/>
        <v>엠피성공</v>
      </c>
      <c r="Q3096" t="s">
        <v>1954</v>
      </c>
      <c r="R3096"/>
      <c r="S3096"/>
      <c r="T3096"/>
      <c r="U3096"/>
      <c r="V3096"/>
      <c r="W3096" t="s">
        <v>1958</v>
      </c>
      <c r="X3096"/>
    </row>
    <row r="3097" spans="1:24">
      <c r="A3097" t="s">
        <v>3994</v>
      </c>
      <c r="B3097" t="s">
        <v>2692</v>
      </c>
      <c r="C3097" t="s">
        <v>4056</v>
      </c>
      <c r="D3097" t="s">
        <v>4180</v>
      </c>
      <c r="E3097" t="s">
        <v>4252</v>
      </c>
      <c r="F3097" t="s">
        <v>4265</v>
      </c>
      <c r="G3097" t="s">
        <v>4268</v>
      </c>
      <c r="H3097">
        <v>40000</v>
      </c>
      <c r="I3097" t="s">
        <v>3255</v>
      </c>
      <c r="J3097" s="1">
        <v>44158</v>
      </c>
      <c r="K3097" s="1">
        <v>44158</v>
      </c>
      <c r="L3097" t="s">
        <v>4384</v>
      </c>
      <c r="M3097" t="s">
        <v>4790</v>
      </c>
      <c r="N3097" s="1">
        <v>44165</v>
      </c>
      <c r="O3097" t="str">
        <f t="shared" si="101"/>
        <v>정상</v>
      </c>
      <c r="P3097" t="str">
        <f t="shared" si="102"/>
        <v>엠피피스토스</v>
      </c>
      <c r="Q3097" t="s">
        <v>1954</v>
      </c>
      <c r="R3097"/>
      <c r="S3097"/>
      <c r="T3097"/>
      <c r="U3097"/>
      <c r="V3097"/>
      <c r="W3097" t="s">
        <v>4796</v>
      </c>
      <c r="X3097"/>
    </row>
    <row r="3098" spans="1:24">
      <c r="A3098" t="s">
        <v>4001</v>
      </c>
      <c r="B3098" t="s">
        <v>4022</v>
      </c>
      <c r="C3098" t="s">
        <v>4065</v>
      </c>
      <c r="D3098" t="s">
        <v>4181</v>
      </c>
      <c r="E3098" t="s">
        <v>4240</v>
      </c>
      <c r="F3098" t="s">
        <v>4264</v>
      </c>
      <c r="G3098" t="s">
        <v>4289</v>
      </c>
      <c r="H3098">
        <v>50000</v>
      </c>
      <c r="I3098" t="s">
        <v>3255</v>
      </c>
      <c r="J3098" s="1">
        <v>44158</v>
      </c>
      <c r="K3098" s="1">
        <v>44158</v>
      </c>
      <c r="L3098">
        <v>20206255721</v>
      </c>
      <c r="M3098" t="s">
        <v>4790</v>
      </c>
      <c r="N3098" s="1">
        <v>44165</v>
      </c>
      <c r="O3098" t="str">
        <f t="shared" si="101"/>
        <v>정상</v>
      </c>
      <c r="P3098" t="str">
        <f t="shared" si="102"/>
        <v>엠피조은</v>
      </c>
      <c r="Q3098" t="s">
        <v>1954</v>
      </c>
      <c r="R3098"/>
      <c r="S3098"/>
      <c r="T3098"/>
      <c r="U3098"/>
      <c r="V3098"/>
      <c r="W3098" t="s">
        <v>1958</v>
      </c>
      <c r="X3098"/>
    </row>
    <row r="3099" spans="1:24">
      <c r="A3099" t="s">
        <v>3994</v>
      </c>
      <c r="B3099" t="s">
        <v>2692</v>
      </c>
      <c r="C3099" t="s">
        <v>4085</v>
      </c>
      <c r="D3099" t="s">
        <v>4180</v>
      </c>
      <c r="E3099" t="s">
        <v>2499</v>
      </c>
      <c r="F3099" t="s">
        <v>4264</v>
      </c>
      <c r="G3099" t="s">
        <v>4273</v>
      </c>
      <c r="H3099">
        <v>30000</v>
      </c>
      <c r="I3099" t="s">
        <v>3255</v>
      </c>
      <c r="J3099" s="1">
        <v>44158</v>
      </c>
      <c r="K3099" s="1">
        <v>44158</v>
      </c>
      <c r="L3099">
        <v>20206262863</v>
      </c>
      <c r="M3099" t="s">
        <v>4790</v>
      </c>
      <c r="N3099" s="1">
        <v>44165</v>
      </c>
      <c r="O3099" t="str">
        <f t="shared" si="101"/>
        <v>정상</v>
      </c>
      <c r="P3099" t="str">
        <f t="shared" si="102"/>
        <v>엠피피스토스</v>
      </c>
      <c r="Q3099" t="s">
        <v>1954</v>
      </c>
      <c r="R3099"/>
      <c r="S3099"/>
      <c r="T3099"/>
      <c r="U3099"/>
      <c r="V3099"/>
      <c r="W3099" t="s">
        <v>1958</v>
      </c>
      <c r="X3099"/>
    </row>
    <row r="3100" spans="1:24">
      <c r="A3100" t="s">
        <v>3992</v>
      </c>
      <c r="B3100" t="s">
        <v>2851</v>
      </c>
      <c r="C3100" t="s">
        <v>4051</v>
      </c>
      <c r="D3100" t="s">
        <v>4119</v>
      </c>
      <c r="E3100" t="s">
        <v>4228</v>
      </c>
      <c r="F3100" t="s">
        <v>4264</v>
      </c>
      <c r="G3100" t="s">
        <v>4272</v>
      </c>
      <c r="H3100">
        <v>35431</v>
      </c>
      <c r="I3100" t="s">
        <v>3255</v>
      </c>
      <c r="J3100" s="1">
        <v>44158</v>
      </c>
      <c r="K3100" s="1">
        <v>44158</v>
      </c>
      <c r="L3100" t="s">
        <v>4385</v>
      </c>
      <c r="M3100" t="s">
        <v>4790</v>
      </c>
      <c r="N3100" s="1">
        <v>44165</v>
      </c>
      <c r="O3100" t="str">
        <f t="shared" si="101"/>
        <v>정상</v>
      </c>
      <c r="P3100" t="s">
        <v>6821</v>
      </c>
      <c r="Q3100" t="s">
        <v>1954</v>
      </c>
      <c r="R3100"/>
      <c r="S3100"/>
      <c r="T3100"/>
      <c r="U3100"/>
      <c r="V3100"/>
      <c r="W3100" t="s">
        <v>1958</v>
      </c>
      <c r="X3100" s="1">
        <v>60959</v>
      </c>
    </row>
    <row r="3101" spans="1:24">
      <c r="A3101" t="s">
        <v>3992</v>
      </c>
      <c r="B3101" t="s">
        <v>2851</v>
      </c>
      <c r="C3101" t="s">
        <v>4051</v>
      </c>
      <c r="D3101" t="s">
        <v>4119</v>
      </c>
      <c r="E3101" t="s">
        <v>4245</v>
      </c>
      <c r="F3101" t="s">
        <v>4265</v>
      </c>
      <c r="G3101" t="s">
        <v>4283</v>
      </c>
      <c r="H3101">
        <v>31492</v>
      </c>
      <c r="I3101" t="s">
        <v>3255</v>
      </c>
      <c r="J3101" s="1">
        <v>44158</v>
      </c>
      <c r="K3101" s="1">
        <v>44158</v>
      </c>
      <c r="L3101" t="s">
        <v>4386</v>
      </c>
      <c r="M3101" t="s">
        <v>4790</v>
      </c>
      <c r="N3101" s="1">
        <v>44165</v>
      </c>
      <c r="O3101" t="str">
        <f t="shared" si="101"/>
        <v>정상</v>
      </c>
      <c r="P3101" t="s">
        <v>6821</v>
      </c>
      <c r="Q3101" t="s">
        <v>1954</v>
      </c>
      <c r="R3101"/>
      <c r="S3101"/>
      <c r="T3101"/>
      <c r="U3101"/>
      <c r="V3101"/>
      <c r="W3101" t="s">
        <v>1958</v>
      </c>
      <c r="X3101" s="1">
        <v>54385</v>
      </c>
    </row>
    <row r="3102" spans="1:24">
      <c r="A3102" t="s">
        <v>4007</v>
      </c>
      <c r="B3102" t="s">
        <v>2863</v>
      </c>
      <c r="C3102"/>
      <c r="D3102" t="s">
        <v>4134</v>
      </c>
      <c r="E3102" t="s">
        <v>4228</v>
      </c>
      <c r="F3102" t="s">
        <v>4264</v>
      </c>
      <c r="G3102" t="s">
        <v>3245</v>
      </c>
      <c r="H3102">
        <v>106994</v>
      </c>
      <c r="I3102" t="s">
        <v>3255</v>
      </c>
      <c r="J3102" s="1">
        <v>44158</v>
      </c>
      <c r="K3102" s="1">
        <v>44158</v>
      </c>
      <c r="L3102" t="s">
        <v>4387</v>
      </c>
      <c r="M3102" t="s">
        <v>4790</v>
      </c>
      <c r="N3102" s="1">
        <v>44165</v>
      </c>
      <c r="O3102" t="str">
        <f t="shared" ref="O3102:O3165" si="103" xml:space="preserve"> IF(K3102&gt;N3102,W3102,I3102)</f>
        <v>정상</v>
      </c>
      <c r="P3102" t="str">
        <f t="shared" si="102"/>
        <v>엠피여주</v>
      </c>
      <c r="Q3102" t="s">
        <v>1954</v>
      </c>
      <c r="R3102"/>
      <c r="S3102"/>
      <c r="T3102"/>
      <c r="U3102"/>
      <c r="V3102"/>
      <c r="W3102" t="s">
        <v>1958</v>
      </c>
      <c r="X3102" s="1">
        <v>59863</v>
      </c>
    </row>
    <row r="3103" spans="1:24">
      <c r="A3103" t="s">
        <v>3992</v>
      </c>
      <c r="B3103" t="s">
        <v>4016</v>
      </c>
      <c r="C3103" t="s">
        <v>4047</v>
      </c>
      <c r="D3103" t="s">
        <v>4119</v>
      </c>
      <c r="E3103" t="s">
        <v>4228</v>
      </c>
      <c r="F3103" t="s">
        <v>4264</v>
      </c>
      <c r="G3103" t="s">
        <v>4268</v>
      </c>
      <c r="H3103">
        <v>77998</v>
      </c>
      <c r="I3103" t="s">
        <v>3255</v>
      </c>
      <c r="J3103" s="1">
        <v>44158</v>
      </c>
      <c r="K3103" s="1">
        <v>44158</v>
      </c>
      <c r="L3103" t="s">
        <v>4388</v>
      </c>
      <c r="M3103" t="s">
        <v>4790</v>
      </c>
      <c r="N3103" s="1">
        <v>44165</v>
      </c>
      <c r="O3103" t="str">
        <f t="shared" si="103"/>
        <v>정상</v>
      </c>
      <c r="P3103" t="s">
        <v>6821</v>
      </c>
      <c r="Q3103" t="s">
        <v>1956</v>
      </c>
      <c r="R3103"/>
      <c r="S3103"/>
      <c r="T3103"/>
      <c r="U3103"/>
      <c r="V3103"/>
      <c r="W3103" t="s">
        <v>1958</v>
      </c>
      <c r="X3103" s="1">
        <v>59863</v>
      </c>
    </row>
    <row r="3104" spans="1:24">
      <c r="A3104" t="s">
        <v>4007</v>
      </c>
      <c r="B3104" t="s">
        <v>2863</v>
      </c>
      <c r="C3104"/>
      <c r="D3104" t="s">
        <v>4134</v>
      </c>
      <c r="E3104" t="s">
        <v>4228</v>
      </c>
      <c r="F3104" t="s">
        <v>4267</v>
      </c>
      <c r="G3104" t="s">
        <v>4276</v>
      </c>
      <c r="H3104">
        <v>52116</v>
      </c>
      <c r="I3104" t="s">
        <v>3255</v>
      </c>
      <c r="J3104" s="1">
        <v>44158</v>
      </c>
      <c r="K3104" s="1">
        <v>44158</v>
      </c>
      <c r="L3104" t="s">
        <v>4389</v>
      </c>
      <c r="M3104" t="s">
        <v>4790</v>
      </c>
      <c r="N3104" s="1">
        <v>44165</v>
      </c>
      <c r="O3104" t="str">
        <f t="shared" si="103"/>
        <v>정상</v>
      </c>
      <c r="P3104" t="str">
        <f t="shared" si="102"/>
        <v>엠피여주</v>
      </c>
      <c r="Q3104" t="s">
        <v>1954</v>
      </c>
      <c r="R3104"/>
      <c r="S3104"/>
      <c r="T3104"/>
      <c r="U3104"/>
      <c r="V3104"/>
      <c r="W3104" t="s">
        <v>1960</v>
      </c>
      <c r="X3104" s="1">
        <v>59498</v>
      </c>
    </row>
    <row r="3105" spans="1:24">
      <c r="A3105" t="s">
        <v>3994</v>
      </c>
      <c r="B3105" t="s">
        <v>4014</v>
      </c>
      <c r="C3105" t="s">
        <v>4056</v>
      </c>
      <c r="D3105" t="s">
        <v>4180</v>
      </c>
      <c r="E3105" t="s">
        <v>4228</v>
      </c>
      <c r="F3105" t="s">
        <v>4264</v>
      </c>
      <c r="G3105" t="s">
        <v>4285</v>
      </c>
      <c r="H3105">
        <v>30000</v>
      </c>
      <c r="I3105" t="s">
        <v>3255</v>
      </c>
      <c r="J3105" s="1">
        <v>44158</v>
      </c>
      <c r="K3105" s="1">
        <v>44158</v>
      </c>
      <c r="L3105" t="s">
        <v>4390</v>
      </c>
      <c r="M3105" t="s">
        <v>4790</v>
      </c>
      <c r="N3105" s="1">
        <v>44165</v>
      </c>
      <c r="O3105" t="str">
        <f t="shared" si="103"/>
        <v>정상</v>
      </c>
      <c r="P3105" t="str">
        <f t="shared" si="102"/>
        <v>엠피피스토스</v>
      </c>
      <c r="Q3105" t="s">
        <v>1954</v>
      </c>
      <c r="R3105"/>
      <c r="S3105"/>
      <c r="T3105"/>
      <c r="U3105"/>
      <c r="V3105"/>
      <c r="W3105" t="s">
        <v>1958</v>
      </c>
      <c r="X3105" s="1">
        <v>57307</v>
      </c>
    </row>
    <row r="3106" spans="1:24">
      <c r="A3106" t="s">
        <v>3998</v>
      </c>
      <c r="B3106" t="s">
        <v>2861</v>
      </c>
      <c r="C3106" t="s">
        <v>4062</v>
      </c>
      <c r="D3106" t="s">
        <v>4182</v>
      </c>
      <c r="E3106" t="s">
        <v>2166</v>
      </c>
      <c r="F3106" t="s">
        <v>4265</v>
      </c>
      <c r="G3106" t="s">
        <v>3245</v>
      </c>
      <c r="H3106">
        <v>38870</v>
      </c>
      <c r="I3106" t="s">
        <v>3255</v>
      </c>
      <c r="J3106" s="1">
        <v>44158</v>
      </c>
      <c r="K3106" s="1">
        <v>44158</v>
      </c>
      <c r="L3106" t="s">
        <v>4391</v>
      </c>
      <c r="M3106" t="s">
        <v>4790</v>
      </c>
      <c r="N3106" s="1">
        <v>44165</v>
      </c>
      <c r="O3106" t="str">
        <f t="shared" si="103"/>
        <v>정상</v>
      </c>
      <c r="P3106" t="str">
        <f t="shared" si="102"/>
        <v>엠피의정부</v>
      </c>
      <c r="Q3106" t="s">
        <v>1954</v>
      </c>
      <c r="R3106"/>
      <c r="S3106"/>
      <c r="T3106"/>
      <c r="U3106"/>
      <c r="V3106"/>
      <c r="W3106" t="s">
        <v>1958</v>
      </c>
      <c r="X3106" s="1">
        <v>70821</v>
      </c>
    </row>
    <row r="3107" spans="1:24">
      <c r="A3107" t="s">
        <v>3998</v>
      </c>
      <c r="B3107" t="s">
        <v>2861</v>
      </c>
      <c r="C3107" t="s">
        <v>4062</v>
      </c>
      <c r="D3107" t="s">
        <v>4182</v>
      </c>
      <c r="E3107" t="s">
        <v>4228</v>
      </c>
      <c r="F3107" t="s">
        <v>4264</v>
      </c>
      <c r="G3107" t="s">
        <v>4268</v>
      </c>
      <c r="H3107">
        <v>42040</v>
      </c>
      <c r="I3107" t="s">
        <v>3255</v>
      </c>
      <c r="J3107" s="1">
        <v>44158</v>
      </c>
      <c r="K3107" s="1">
        <v>44158</v>
      </c>
      <c r="L3107" t="s">
        <v>4392</v>
      </c>
      <c r="M3107" t="s">
        <v>4790</v>
      </c>
      <c r="N3107" s="1">
        <v>44165</v>
      </c>
      <c r="O3107" t="str">
        <f t="shared" si="103"/>
        <v>정상</v>
      </c>
      <c r="P3107" t="str">
        <f t="shared" si="102"/>
        <v>엠피의정부</v>
      </c>
      <c r="Q3107" t="s">
        <v>1954</v>
      </c>
      <c r="R3107"/>
      <c r="S3107"/>
      <c r="T3107"/>
      <c r="U3107"/>
      <c r="V3107"/>
      <c r="W3107" t="s">
        <v>1958</v>
      </c>
      <c r="X3107" s="1">
        <v>71186</v>
      </c>
    </row>
    <row r="3108" spans="1:24">
      <c r="A3108" t="s">
        <v>4007</v>
      </c>
      <c r="B3108" t="s">
        <v>2863</v>
      </c>
      <c r="C3108"/>
      <c r="D3108" t="s">
        <v>4134</v>
      </c>
      <c r="E3108" t="s">
        <v>4253</v>
      </c>
      <c r="F3108" t="s">
        <v>4265</v>
      </c>
      <c r="G3108" t="s">
        <v>4268</v>
      </c>
      <c r="H3108">
        <v>100000</v>
      </c>
      <c r="I3108" t="s">
        <v>3255</v>
      </c>
      <c r="J3108" s="1">
        <v>44158</v>
      </c>
      <c r="K3108" s="1">
        <v>44158</v>
      </c>
      <c r="L3108" t="s">
        <v>4393</v>
      </c>
      <c r="M3108" t="s">
        <v>4790</v>
      </c>
      <c r="N3108" s="1">
        <v>44165</v>
      </c>
      <c r="O3108" t="str">
        <f t="shared" si="103"/>
        <v>정상</v>
      </c>
      <c r="P3108" t="str">
        <f t="shared" si="102"/>
        <v>엠피여주</v>
      </c>
      <c r="Q3108" t="s">
        <v>1954</v>
      </c>
      <c r="R3108"/>
      <c r="S3108"/>
      <c r="T3108"/>
      <c r="U3108"/>
      <c r="V3108"/>
      <c r="W3108" t="s">
        <v>1958</v>
      </c>
      <c r="X3108" s="1">
        <v>60594</v>
      </c>
    </row>
    <row r="3109" spans="1:24">
      <c r="A3109" t="s">
        <v>3994</v>
      </c>
      <c r="B3109" t="s">
        <v>4014</v>
      </c>
      <c r="C3109" t="s">
        <v>4086</v>
      </c>
      <c r="D3109" t="s">
        <v>4180</v>
      </c>
      <c r="E3109" t="s">
        <v>4244</v>
      </c>
      <c r="F3109" t="s">
        <v>4264</v>
      </c>
      <c r="G3109" t="s">
        <v>4271</v>
      </c>
      <c r="H3109">
        <v>30015</v>
      </c>
      <c r="I3109" t="s">
        <v>3255</v>
      </c>
      <c r="J3109" s="1">
        <v>44158</v>
      </c>
      <c r="K3109" s="1">
        <v>44158</v>
      </c>
      <c r="L3109">
        <v>20200498320</v>
      </c>
      <c r="M3109" t="s">
        <v>4790</v>
      </c>
      <c r="N3109" s="1">
        <v>44165</v>
      </c>
      <c r="O3109" t="str">
        <f t="shared" si="103"/>
        <v>정상</v>
      </c>
      <c r="P3109" t="str">
        <f t="shared" si="102"/>
        <v>엠피피스토스</v>
      </c>
      <c r="Q3109" t="s">
        <v>1954</v>
      </c>
      <c r="R3109"/>
      <c r="S3109"/>
      <c r="T3109"/>
      <c r="U3109"/>
      <c r="V3109"/>
      <c r="W3109" t="s">
        <v>1958</v>
      </c>
      <c r="X3109" s="1">
        <v>53654</v>
      </c>
    </row>
    <row r="3110" spans="1:24">
      <c r="A3110" t="s">
        <v>983</v>
      </c>
      <c r="B3110" t="s">
        <v>4035</v>
      </c>
      <c r="C3110" t="s">
        <v>4051</v>
      </c>
      <c r="D3110" t="s">
        <v>4119</v>
      </c>
      <c r="E3110" t="s">
        <v>4244</v>
      </c>
      <c r="F3110" t="s">
        <v>4265</v>
      </c>
      <c r="G3110" t="s">
        <v>3245</v>
      </c>
      <c r="H3110">
        <v>23386</v>
      </c>
      <c r="I3110" t="s">
        <v>3255</v>
      </c>
      <c r="J3110" s="1">
        <v>44158</v>
      </c>
      <c r="K3110" s="1">
        <v>44158</v>
      </c>
      <c r="L3110">
        <v>20200497711</v>
      </c>
      <c r="M3110" t="s">
        <v>4790</v>
      </c>
      <c r="N3110" s="1">
        <v>44165</v>
      </c>
      <c r="O3110" t="str">
        <f t="shared" si="103"/>
        <v>정상</v>
      </c>
      <c r="P3110" t="s">
        <v>6822</v>
      </c>
      <c r="Q3110" t="s">
        <v>1954</v>
      </c>
      <c r="R3110"/>
      <c r="S3110"/>
      <c r="T3110"/>
      <c r="U3110"/>
      <c r="V3110"/>
      <c r="W3110" t="s">
        <v>1960</v>
      </c>
      <c r="X3110" s="1">
        <v>54385</v>
      </c>
    </row>
    <row r="3111" spans="1:24">
      <c r="A3111" t="s">
        <v>3998</v>
      </c>
      <c r="B3111" t="s">
        <v>2861</v>
      </c>
      <c r="C3111" t="s">
        <v>4062</v>
      </c>
      <c r="D3111" t="s">
        <v>4182</v>
      </c>
      <c r="E3111" t="s">
        <v>4237</v>
      </c>
      <c r="F3111" t="s">
        <v>4264</v>
      </c>
      <c r="G3111" t="s">
        <v>4268</v>
      </c>
      <c r="H3111">
        <v>16320</v>
      </c>
      <c r="I3111" t="s">
        <v>3255</v>
      </c>
      <c r="J3111" s="1">
        <v>44158</v>
      </c>
      <c r="K3111" s="1">
        <v>44158</v>
      </c>
      <c r="L3111" t="s">
        <v>4394</v>
      </c>
      <c r="M3111" t="s">
        <v>4790</v>
      </c>
      <c r="N3111" s="1">
        <v>44165</v>
      </c>
      <c r="O3111" t="str">
        <f t="shared" si="103"/>
        <v>정상</v>
      </c>
      <c r="P3111" t="str">
        <f t="shared" si="102"/>
        <v>엠피의정부</v>
      </c>
      <c r="Q3111" t="s">
        <v>1954</v>
      </c>
      <c r="R3111"/>
      <c r="S3111"/>
      <c r="T3111"/>
      <c r="U3111"/>
      <c r="V3111"/>
      <c r="W3111" t="s">
        <v>1958</v>
      </c>
      <c r="X3111"/>
    </row>
    <row r="3112" spans="1:24">
      <c r="A3112" t="s">
        <v>3998</v>
      </c>
      <c r="B3112" t="s">
        <v>4020</v>
      </c>
      <c r="C3112" t="s">
        <v>4062</v>
      </c>
      <c r="D3112" t="s">
        <v>4182</v>
      </c>
      <c r="E3112" t="s">
        <v>4239</v>
      </c>
      <c r="F3112" t="s">
        <v>4264</v>
      </c>
      <c r="G3112" t="s">
        <v>4268</v>
      </c>
      <c r="H3112">
        <v>12890</v>
      </c>
      <c r="I3112" t="s">
        <v>3255</v>
      </c>
      <c r="J3112" s="1">
        <v>44158</v>
      </c>
      <c r="K3112" s="1">
        <v>44158</v>
      </c>
      <c r="L3112" t="s">
        <v>4395</v>
      </c>
      <c r="M3112" t="s">
        <v>4790</v>
      </c>
      <c r="N3112" s="1">
        <v>44165</v>
      </c>
      <c r="O3112" t="str">
        <f t="shared" si="103"/>
        <v>정상</v>
      </c>
      <c r="P3112" t="str">
        <f t="shared" si="102"/>
        <v>엠피의정부</v>
      </c>
      <c r="Q3112" t="s">
        <v>1956</v>
      </c>
      <c r="R3112"/>
      <c r="S3112"/>
      <c r="T3112"/>
      <c r="U3112"/>
      <c r="V3112"/>
      <c r="W3112" t="s">
        <v>1958</v>
      </c>
      <c r="X3112"/>
    </row>
    <row r="3113" spans="1:24">
      <c r="A3113" t="s">
        <v>3993</v>
      </c>
      <c r="B3113"/>
      <c r="C3113"/>
      <c r="D3113" t="s">
        <v>4135</v>
      </c>
      <c r="E3113" t="s">
        <v>2155</v>
      </c>
      <c r="F3113" t="s">
        <v>4264</v>
      </c>
      <c r="G3113" t="s">
        <v>4272</v>
      </c>
      <c r="H3113">
        <v>41400</v>
      </c>
      <c r="I3113" t="s">
        <v>3255</v>
      </c>
      <c r="J3113" s="1">
        <v>44158</v>
      </c>
      <c r="K3113" s="1">
        <v>44158</v>
      </c>
      <c r="L3113" t="s">
        <v>4396</v>
      </c>
      <c r="M3113" t="s">
        <v>4790</v>
      </c>
      <c r="N3113" s="1">
        <v>44165</v>
      </c>
      <c r="O3113" t="str">
        <f t="shared" si="103"/>
        <v>정상</v>
      </c>
      <c r="P3113" t="str">
        <f t="shared" si="102"/>
        <v>엠피송내</v>
      </c>
      <c r="Q3113" t="s">
        <v>1954</v>
      </c>
      <c r="R3113"/>
      <c r="S3113"/>
      <c r="T3113"/>
      <c r="U3113"/>
      <c r="V3113"/>
      <c r="W3113" t="s">
        <v>1958</v>
      </c>
      <c r="X3113"/>
    </row>
    <row r="3114" spans="1:24">
      <c r="A3114" t="s">
        <v>3995</v>
      </c>
      <c r="B3114" t="s">
        <v>2686</v>
      </c>
      <c r="C3114" t="s">
        <v>4050</v>
      </c>
      <c r="D3114" t="s">
        <v>4183</v>
      </c>
      <c r="E3114" t="s">
        <v>2508</v>
      </c>
      <c r="F3114" t="s">
        <v>4264</v>
      </c>
      <c r="G3114" t="s">
        <v>3248</v>
      </c>
      <c r="H3114">
        <v>13380</v>
      </c>
      <c r="I3114" t="s">
        <v>3255</v>
      </c>
      <c r="J3114" s="1">
        <v>44158</v>
      </c>
      <c r="K3114" s="1">
        <v>44158</v>
      </c>
      <c r="L3114" t="s">
        <v>4397</v>
      </c>
      <c r="M3114" t="s">
        <v>4790</v>
      </c>
      <c r="N3114" s="1">
        <v>44165</v>
      </c>
      <c r="O3114" t="str">
        <f t="shared" si="103"/>
        <v>정상</v>
      </c>
      <c r="P3114" t="str">
        <f t="shared" si="102"/>
        <v>엠피상동</v>
      </c>
      <c r="Q3114" t="s">
        <v>1954</v>
      </c>
      <c r="R3114"/>
      <c r="S3114"/>
      <c r="T3114"/>
      <c r="U3114"/>
      <c r="V3114"/>
      <c r="W3114" t="s">
        <v>1958</v>
      </c>
      <c r="X3114"/>
    </row>
    <row r="3115" spans="1:24">
      <c r="A3115" t="s">
        <v>3995</v>
      </c>
      <c r="B3115" t="s">
        <v>2686</v>
      </c>
      <c r="C3115" t="s">
        <v>4074</v>
      </c>
      <c r="D3115" t="s">
        <v>4183</v>
      </c>
      <c r="E3115" t="s">
        <v>4239</v>
      </c>
      <c r="F3115" t="s">
        <v>4264</v>
      </c>
      <c r="G3115" t="s">
        <v>4269</v>
      </c>
      <c r="H3115">
        <v>116570</v>
      </c>
      <c r="I3115" t="s">
        <v>3255</v>
      </c>
      <c r="J3115" s="1">
        <v>44158</v>
      </c>
      <c r="K3115" s="1">
        <v>44158</v>
      </c>
      <c r="L3115" t="s">
        <v>4398</v>
      </c>
      <c r="M3115" t="s">
        <v>4790</v>
      </c>
      <c r="N3115" s="1">
        <v>44165</v>
      </c>
      <c r="O3115" t="str">
        <f t="shared" si="103"/>
        <v>정상</v>
      </c>
      <c r="P3115" t="str">
        <f t="shared" si="102"/>
        <v>엠피상동</v>
      </c>
      <c r="Q3115" t="s">
        <v>1954</v>
      </c>
      <c r="R3115"/>
      <c r="S3115"/>
      <c r="T3115"/>
      <c r="U3115"/>
      <c r="V3115"/>
      <c r="W3115" t="s">
        <v>1958</v>
      </c>
      <c r="X3115"/>
    </row>
    <row r="3116" spans="1:24">
      <c r="A3116" t="s">
        <v>3994</v>
      </c>
      <c r="B3116" t="s">
        <v>2692</v>
      </c>
      <c r="C3116" t="s">
        <v>4086</v>
      </c>
      <c r="D3116" t="s">
        <v>4180</v>
      </c>
      <c r="E3116" t="s">
        <v>2577</v>
      </c>
      <c r="F3116" t="s">
        <v>4267</v>
      </c>
      <c r="G3116" t="s">
        <v>4268</v>
      </c>
      <c r="H3116">
        <v>50210</v>
      </c>
      <c r="I3116" t="s">
        <v>3255</v>
      </c>
      <c r="J3116" s="1">
        <v>44158</v>
      </c>
      <c r="K3116" s="1">
        <v>44158</v>
      </c>
      <c r="L3116" t="s">
        <v>4399</v>
      </c>
      <c r="M3116" t="s">
        <v>4790</v>
      </c>
      <c r="N3116" s="1">
        <v>44165</v>
      </c>
      <c r="O3116" t="str">
        <f t="shared" si="103"/>
        <v>정상</v>
      </c>
      <c r="P3116" t="str">
        <f t="shared" si="102"/>
        <v>엠피피스토스</v>
      </c>
      <c r="Q3116" t="s">
        <v>1954</v>
      </c>
      <c r="R3116"/>
      <c r="S3116"/>
      <c r="T3116"/>
      <c r="U3116"/>
      <c r="V3116"/>
      <c r="W3116" t="s">
        <v>1958</v>
      </c>
      <c r="X3116" s="1">
        <v>53654</v>
      </c>
    </row>
    <row r="3117" spans="1:24">
      <c r="A3117" t="s">
        <v>4007</v>
      </c>
      <c r="B3117" t="s">
        <v>2863</v>
      </c>
      <c r="C3117"/>
      <c r="D3117" t="s">
        <v>4134</v>
      </c>
      <c r="E3117" t="s">
        <v>2522</v>
      </c>
      <c r="F3117" t="s">
        <v>4265</v>
      </c>
      <c r="G3117" t="s">
        <v>3245</v>
      </c>
      <c r="H3117">
        <v>20000</v>
      </c>
      <c r="I3117" t="s">
        <v>3255</v>
      </c>
      <c r="J3117" s="1">
        <v>44158</v>
      </c>
      <c r="K3117" s="1">
        <v>44158</v>
      </c>
      <c r="L3117" t="s">
        <v>4400</v>
      </c>
      <c r="M3117" t="s">
        <v>4790</v>
      </c>
      <c r="N3117" s="1">
        <v>44165</v>
      </c>
      <c r="O3117" t="str">
        <f t="shared" si="103"/>
        <v>정상</v>
      </c>
      <c r="P3117" t="str">
        <f t="shared" si="102"/>
        <v>엠피여주</v>
      </c>
      <c r="Q3117" t="s">
        <v>1954</v>
      </c>
      <c r="R3117"/>
      <c r="S3117"/>
      <c r="T3117"/>
      <c r="U3117"/>
      <c r="V3117"/>
      <c r="W3117" t="s">
        <v>1958</v>
      </c>
      <c r="X3117" s="1">
        <v>47810</v>
      </c>
    </row>
    <row r="3118" spans="1:24">
      <c r="A3118" t="s">
        <v>3992</v>
      </c>
      <c r="B3118" t="s">
        <v>2851</v>
      </c>
      <c r="C3118" t="s">
        <v>4087</v>
      </c>
      <c r="D3118" t="s">
        <v>4119</v>
      </c>
      <c r="E3118" t="s">
        <v>2149</v>
      </c>
      <c r="F3118" t="s">
        <v>4264</v>
      </c>
      <c r="G3118" t="s">
        <v>4268</v>
      </c>
      <c r="H3118">
        <v>40810</v>
      </c>
      <c r="I3118" t="s">
        <v>3255</v>
      </c>
      <c r="J3118" s="1">
        <v>44158</v>
      </c>
      <c r="K3118" s="1">
        <v>44158</v>
      </c>
      <c r="L3118" t="s">
        <v>4401</v>
      </c>
      <c r="M3118" t="s">
        <v>4790</v>
      </c>
      <c r="N3118" s="1">
        <v>44165</v>
      </c>
      <c r="O3118" t="str">
        <f t="shared" si="103"/>
        <v>정상</v>
      </c>
      <c r="P3118" t="s">
        <v>983</v>
      </c>
      <c r="Q3118" t="s">
        <v>1954</v>
      </c>
      <c r="R3118"/>
      <c r="S3118"/>
      <c r="T3118"/>
      <c r="U3118"/>
      <c r="V3118"/>
      <c r="W3118" t="s">
        <v>1958</v>
      </c>
      <c r="X3118" s="1">
        <v>52924</v>
      </c>
    </row>
    <row r="3119" spans="1:24">
      <c r="A3119" t="s">
        <v>3994</v>
      </c>
      <c r="B3119" t="s">
        <v>2692</v>
      </c>
      <c r="C3119" t="s">
        <v>4052</v>
      </c>
      <c r="D3119" t="s">
        <v>4184</v>
      </c>
      <c r="E3119" t="s">
        <v>2577</v>
      </c>
      <c r="F3119" t="s">
        <v>4264</v>
      </c>
      <c r="G3119" t="s">
        <v>3242</v>
      </c>
      <c r="H3119">
        <v>54000</v>
      </c>
      <c r="I3119" t="s">
        <v>3255</v>
      </c>
      <c r="J3119" s="1">
        <v>44158</v>
      </c>
      <c r="K3119" s="1">
        <v>44158</v>
      </c>
      <c r="L3119" t="s">
        <v>4402</v>
      </c>
      <c r="M3119" t="s">
        <v>4791</v>
      </c>
      <c r="N3119" s="1">
        <v>44165</v>
      </c>
      <c r="O3119" t="str">
        <f t="shared" si="103"/>
        <v>정상</v>
      </c>
      <c r="P3119" t="str">
        <f t="shared" si="102"/>
        <v>엠피피스토스</v>
      </c>
      <c r="Q3119" t="s">
        <v>1954</v>
      </c>
      <c r="R3119"/>
      <c r="S3119"/>
      <c r="T3119"/>
      <c r="U3119"/>
      <c r="V3119"/>
      <c r="W3119" t="s">
        <v>1958</v>
      </c>
      <c r="X3119" s="1">
        <v>71186</v>
      </c>
    </row>
    <row r="3120" spans="1:24">
      <c r="A3120" t="s">
        <v>3998</v>
      </c>
      <c r="B3120" t="s">
        <v>2861</v>
      </c>
      <c r="C3120" t="s">
        <v>4062</v>
      </c>
      <c r="D3120" t="s">
        <v>4182</v>
      </c>
      <c r="E3120" t="s">
        <v>4233</v>
      </c>
      <c r="F3120" t="s">
        <v>4264</v>
      </c>
      <c r="G3120" t="s">
        <v>4273</v>
      </c>
      <c r="H3120">
        <v>36750</v>
      </c>
      <c r="I3120" t="s">
        <v>3255</v>
      </c>
      <c r="J3120" s="1">
        <v>44158</v>
      </c>
      <c r="K3120" s="1">
        <v>44158</v>
      </c>
      <c r="L3120" t="s">
        <v>4403</v>
      </c>
      <c r="M3120" t="s">
        <v>4790</v>
      </c>
      <c r="N3120" s="1">
        <v>44165</v>
      </c>
      <c r="O3120" t="str">
        <f t="shared" si="103"/>
        <v>정상</v>
      </c>
      <c r="P3120" t="str">
        <f t="shared" si="102"/>
        <v>엠피의정부</v>
      </c>
      <c r="Q3120" t="s">
        <v>1954</v>
      </c>
      <c r="R3120"/>
      <c r="S3120"/>
      <c r="T3120"/>
      <c r="U3120"/>
      <c r="V3120"/>
      <c r="W3120" t="s">
        <v>1958</v>
      </c>
      <c r="X3120" s="1">
        <v>51463</v>
      </c>
    </row>
    <row r="3121" spans="1:24">
      <c r="A3121" t="s">
        <v>3998</v>
      </c>
      <c r="B3121" t="s">
        <v>4020</v>
      </c>
      <c r="C3121" t="s">
        <v>4062</v>
      </c>
      <c r="D3121" t="s">
        <v>4182</v>
      </c>
      <c r="E3121" t="s">
        <v>2648</v>
      </c>
      <c r="F3121" t="s">
        <v>4266</v>
      </c>
      <c r="G3121" t="s">
        <v>4273</v>
      </c>
      <c r="H3121">
        <v>37340</v>
      </c>
      <c r="I3121" t="s">
        <v>3255</v>
      </c>
      <c r="J3121" s="1">
        <v>44158</v>
      </c>
      <c r="K3121" s="1">
        <v>44158</v>
      </c>
      <c r="L3121" t="s">
        <v>4404</v>
      </c>
      <c r="M3121" t="s">
        <v>4790</v>
      </c>
      <c r="N3121" s="1">
        <v>44165</v>
      </c>
      <c r="O3121" t="str">
        <f t="shared" si="103"/>
        <v>정상</v>
      </c>
      <c r="P3121" t="str">
        <f t="shared" si="102"/>
        <v>엠피의정부</v>
      </c>
      <c r="Q3121" t="s">
        <v>1954</v>
      </c>
      <c r="R3121"/>
      <c r="S3121"/>
      <c r="T3121"/>
      <c r="U3121"/>
      <c r="V3121"/>
      <c r="W3121" t="s">
        <v>1958</v>
      </c>
      <c r="X3121" s="1">
        <v>51463</v>
      </c>
    </row>
    <row r="3122" spans="1:24">
      <c r="A3122" t="s">
        <v>3995</v>
      </c>
      <c r="B3122" t="s">
        <v>2686</v>
      </c>
      <c r="C3122" t="s">
        <v>4050</v>
      </c>
      <c r="D3122" t="s">
        <v>4156</v>
      </c>
      <c r="E3122" t="s">
        <v>4233</v>
      </c>
      <c r="F3122" t="s">
        <v>4265</v>
      </c>
      <c r="G3122" t="s">
        <v>4272</v>
      </c>
      <c r="H3122">
        <v>49000</v>
      </c>
      <c r="I3122" t="s">
        <v>3255</v>
      </c>
      <c r="J3122" s="1">
        <v>44158</v>
      </c>
      <c r="K3122" s="1">
        <v>44158</v>
      </c>
      <c r="L3122" t="s">
        <v>4405</v>
      </c>
      <c r="M3122" t="s">
        <v>4790</v>
      </c>
      <c r="N3122" s="1">
        <v>44165</v>
      </c>
      <c r="O3122" t="str">
        <f t="shared" si="103"/>
        <v>정상</v>
      </c>
      <c r="P3122" t="str">
        <f t="shared" si="102"/>
        <v>엠피상동</v>
      </c>
      <c r="Q3122" t="s">
        <v>1954</v>
      </c>
      <c r="R3122"/>
      <c r="S3122"/>
      <c r="T3122"/>
      <c r="U3122"/>
      <c r="V3122"/>
      <c r="W3122" t="s">
        <v>1958</v>
      </c>
      <c r="X3122" s="1">
        <v>47810</v>
      </c>
    </row>
    <row r="3123" spans="1:24">
      <c r="A3123" t="s">
        <v>3995</v>
      </c>
      <c r="B3123" t="s">
        <v>2686</v>
      </c>
      <c r="C3123" t="s">
        <v>4050</v>
      </c>
      <c r="D3123" t="s">
        <v>4163</v>
      </c>
      <c r="E3123" t="s">
        <v>2522</v>
      </c>
      <c r="F3123" t="s">
        <v>4264</v>
      </c>
      <c r="G3123" t="s">
        <v>4283</v>
      </c>
      <c r="H3123">
        <v>67000</v>
      </c>
      <c r="I3123" t="s">
        <v>3255</v>
      </c>
      <c r="J3123" s="1">
        <v>44158</v>
      </c>
      <c r="K3123" s="1">
        <v>44158</v>
      </c>
      <c r="L3123" t="s">
        <v>4406</v>
      </c>
      <c r="M3123" t="s">
        <v>4790</v>
      </c>
      <c r="N3123" s="1">
        <v>44165</v>
      </c>
      <c r="O3123" t="str">
        <f t="shared" si="103"/>
        <v>정상</v>
      </c>
      <c r="P3123" t="str">
        <f t="shared" si="102"/>
        <v>엠피상동</v>
      </c>
      <c r="Q3123" t="s">
        <v>1956</v>
      </c>
      <c r="R3123"/>
      <c r="S3123"/>
      <c r="T3123"/>
      <c r="U3123"/>
      <c r="V3123"/>
      <c r="W3123" t="s">
        <v>1958</v>
      </c>
      <c r="X3123" s="1">
        <v>51463</v>
      </c>
    </row>
    <row r="3124" spans="1:24">
      <c r="A3124" t="s">
        <v>4007</v>
      </c>
      <c r="B3124" t="s">
        <v>2863</v>
      </c>
      <c r="C3124"/>
      <c r="D3124" t="s">
        <v>4134</v>
      </c>
      <c r="E3124" t="s">
        <v>4233</v>
      </c>
      <c r="F3124" t="s">
        <v>4265</v>
      </c>
      <c r="G3124" t="s">
        <v>3245</v>
      </c>
      <c r="H3124">
        <v>20000</v>
      </c>
      <c r="I3124" t="s">
        <v>3255</v>
      </c>
      <c r="J3124" s="1">
        <v>44158</v>
      </c>
      <c r="K3124" s="1">
        <v>44158</v>
      </c>
      <c r="L3124" t="s">
        <v>4407</v>
      </c>
      <c r="M3124" t="s">
        <v>4790</v>
      </c>
      <c r="N3124" s="1">
        <v>44165</v>
      </c>
      <c r="O3124" t="str">
        <f t="shared" si="103"/>
        <v>정상</v>
      </c>
      <c r="P3124" t="str">
        <f t="shared" si="102"/>
        <v>엠피여주</v>
      </c>
      <c r="Q3124" t="s">
        <v>1954</v>
      </c>
      <c r="R3124"/>
      <c r="S3124"/>
      <c r="T3124"/>
      <c r="U3124"/>
      <c r="V3124"/>
      <c r="W3124" t="s">
        <v>1958</v>
      </c>
      <c r="X3124" s="1">
        <v>47810</v>
      </c>
    </row>
    <row r="3125" spans="1:24">
      <c r="A3125" t="s">
        <v>4007</v>
      </c>
      <c r="B3125" t="s">
        <v>4034</v>
      </c>
      <c r="C3125"/>
      <c r="D3125" t="s">
        <v>4134</v>
      </c>
      <c r="E3125" t="s">
        <v>3225</v>
      </c>
      <c r="F3125" t="s">
        <v>4264</v>
      </c>
      <c r="G3125" t="s">
        <v>4268</v>
      </c>
      <c r="H3125">
        <v>20000</v>
      </c>
      <c r="I3125" t="s">
        <v>3255</v>
      </c>
      <c r="J3125" s="1">
        <v>44158</v>
      </c>
      <c r="K3125" s="1">
        <v>44158</v>
      </c>
      <c r="L3125" t="s">
        <v>4408</v>
      </c>
      <c r="M3125" t="s">
        <v>4790</v>
      </c>
      <c r="N3125" s="1">
        <v>44165</v>
      </c>
      <c r="O3125" t="str">
        <f t="shared" si="103"/>
        <v>정상</v>
      </c>
      <c r="P3125" t="str">
        <f t="shared" si="102"/>
        <v>엠피여주</v>
      </c>
      <c r="Q3125" t="s">
        <v>1954</v>
      </c>
      <c r="R3125"/>
      <c r="S3125"/>
      <c r="T3125"/>
      <c r="U3125"/>
      <c r="V3125"/>
      <c r="W3125" t="s">
        <v>1958</v>
      </c>
      <c r="X3125" s="1">
        <v>47810</v>
      </c>
    </row>
    <row r="3126" spans="1:24">
      <c r="A3126" t="s">
        <v>3995</v>
      </c>
      <c r="B3126" t="s">
        <v>2686</v>
      </c>
      <c r="C3126" t="s">
        <v>4050</v>
      </c>
      <c r="D3126" t="s">
        <v>4165</v>
      </c>
      <c r="E3126" t="s">
        <v>4231</v>
      </c>
      <c r="F3126" t="s">
        <v>4264</v>
      </c>
      <c r="G3126" t="s">
        <v>4270</v>
      </c>
      <c r="H3126">
        <v>1000000</v>
      </c>
      <c r="I3126" t="s">
        <v>3255</v>
      </c>
      <c r="J3126" s="1">
        <v>44156</v>
      </c>
      <c r="K3126" s="1">
        <v>44156</v>
      </c>
      <c r="L3126">
        <v>320202848281</v>
      </c>
      <c r="M3126" t="s">
        <v>4790</v>
      </c>
      <c r="N3126" s="1">
        <v>44165</v>
      </c>
      <c r="O3126" t="str">
        <f t="shared" si="103"/>
        <v>정상</v>
      </c>
      <c r="P3126" t="str">
        <f t="shared" si="102"/>
        <v>엠피상동</v>
      </c>
      <c r="Q3126" t="s">
        <v>1954</v>
      </c>
      <c r="R3126"/>
      <c r="S3126"/>
      <c r="T3126"/>
      <c r="U3126"/>
      <c r="V3126"/>
      <c r="W3126" t="s">
        <v>1958</v>
      </c>
      <c r="X3126" s="1">
        <v>45251</v>
      </c>
    </row>
    <row r="3127" spans="1:24">
      <c r="A3127" t="s">
        <v>3998</v>
      </c>
      <c r="B3127" t="s">
        <v>4020</v>
      </c>
      <c r="C3127" t="s">
        <v>4062</v>
      </c>
      <c r="D3127" t="s">
        <v>4138</v>
      </c>
      <c r="E3127" t="s">
        <v>4230</v>
      </c>
      <c r="F3127" t="s">
        <v>4264</v>
      </c>
      <c r="G3127" t="s">
        <v>4285</v>
      </c>
      <c r="H3127">
        <v>13299</v>
      </c>
      <c r="I3127" t="s">
        <v>3255</v>
      </c>
      <c r="J3127" s="1">
        <v>44155</v>
      </c>
      <c r="K3127" s="1">
        <v>44155</v>
      </c>
      <c r="L3127">
        <v>52032285740000</v>
      </c>
      <c r="M3127" t="s">
        <v>4790</v>
      </c>
      <c r="N3127" s="1">
        <v>44165</v>
      </c>
      <c r="O3127" t="str">
        <f t="shared" si="103"/>
        <v>정상</v>
      </c>
      <c r="P3127" t="str">
        <f t="shared" si="102"/>
        <v>엠피의정부</v>
      </c>
      <c r="Q3127" t="s">
        <v>1954</v>
      </c>
      <c r="R3127"/>
      <c r="S3127"/>
      <c r="T3127"/>
      <c r="U3127"/>
      <c r="V3127"/>
      <c r="W3127" t="s">
        <v>1960</v>
      </c>
      <c r="X3127" s="1">
        <v>51460</v>
      </c>
    </row>
    <row r="3128" spans="1:24">
      <c r="A3128" t="s">
        <v>3994</v>
      </c>
      <c r="B3128" t="s">
        <v>2692</v>
      </c>
      <c r="C3128" t="s">
        <v>4056</v>
      </c>
      <c r="D3128" t="s">
        <v>4180</v>
      </c>
      <c r="E3128" t="s">
        <v>4254</v>
      </c>
      <c r="F3128" t="s">
        <v>4264</v>
      </c>
      <c r="G3128" t="s">
        <v>3245</v>
      </c>
      <c r="H3128">
        <v>40000</v>
      </c>
      <c r="I3128" t="s">
        <v>3255</v>
      </c>
      <c r="J3128" s="1">
        <v>44155</v>
      </c>
      <c r="K3128" s="1">
        <v>44155</v>
      </c>
      <c r="L3128" t="s">
        <v>4409</v>
      </c>
      <c r="M3128" t="s">
        <v>4791</v>
      </c>
      <c r="N3128" s="1">
        <v>44165</v>
      </c>
      <c r="O3128" t="str">
        <f t="shared" si="103"/>
        <v>정상</v>
      </c>
      <c r="P3128" t="str">
        <f t="shared" si="102"/>
        <v>엠피피스토스</v>
      </c>
      <c r="Q3128" t="s">
        <v>1954</v>
      </c>
      <c r="R3128"/>
      <c r="S3128"/>
      <c r="T3128"/>
      <c r="U3128"/>
      <c r="V3128"/>
      <c r="W3128" t="s">
        <v>1958</v>
      </c>
      <c r="X3128"/>
    </row>
    <row r="3129" spans="1:24">
      <c r="A3129" t="s">
        <v>3993</v>
      </c>
      <c r="B3129" t="s">
        <v>2689</v>
      </c>
      <c r="C3129" t="s">
        <v>4060</v>
      </c>
      <c r="D3129" t="s">
        <v>4126</v>
      </c>
      <c r="E3129" t="s">
        <v>2597</v>
      </c>
      <c r="F3129" t="s">
        <v>4264</v>
      </c>
      <c r="G3129" t="s">
        <v>4290</v>
      </c>
      <c r="H3129">
        <v>100000</v>
      </c>
      <c r="I3129" t="s">
        <v>3255</v>
      </c>
      <c r="J3129" s="1">
        <v>44155</v>
      </c>
      <c r="K3129" s="1">
        <v>44155</v>
      </c>
      <c r="L3129" t="s">
        <v>4410</v>
      </c>
      <c r="M3129" t="s">
        <v>4790</v>
      </c>
      <c r="N3129" s="1">
        <v>44165</v>
      </c>
      <c r="O3129" t="str">
        <f t="shared" si="103"/>
        <v>정상</v>
      </c>
      <c r="P3129" t="str">
        <f t="shared" si="102"/>
        <v>엠피송내</v>
      </c>
      <c r="Q3129" t="s">
        <v>1954</v>
      </c>
      <c r="R3129"/>
      <c r="S3129"/>
      <c r="T3129"/>
      <c r="U3129"/>
      <c r="V3129"/>
      <c r="W3129" t="s">
        <v>1958</v>
      </c>
      <c r="X3129"/>
    </row>
    <row r="3130" spans="1:24">
      <c r="A3130" t="s">
        <v>3993</v>
      </c>
      <c r="B3130" t="s">
        <v>4017</v>
      </c>
      <c r="C3130" t="s">
        <v>4048</v>
      </c>
      <c r="D3130" t="s">
        <v>4126</v>
      </c>
      <c r="E3130" t="s">
        <v>4237</v>
      </c>
      <c r="F3130" t="s">
        <v>4264</v>
      </c>
      <c r="G3130" t="s">
        <v>4272</v>
      </c>
      <c r="H3130">
        <v>20060</v>
      </c>
      <c r="I3130" t="s">
        <v>3255</v>
      </c>
      <c r="J3130" s="1">
        <v>44155</v>
      </c>
      <c r="K3130" s="1">
        <v>44155</v>
      </c>
      <c r="L3130" t="s">
        <v>4411</v>
      </c>
      <c r="M3130" t="s">
        <v>4790</v>
      </c>
      <c r="N3130" s="1">
        <v>44165</v>
      </c>
      <c r="O3130" t="str">
        <f t="shared" si="103"/>
        <v>정상</v>
      </c>
      <c r="P3130" t="str">
        <f t="shared" si="102"/>
        <v>엠피송내</v>
      </c>
      <c r="Q3130" t="s">
        <v>1954</v>
      </c>
      <c r="R3130"/>
      <c r="S3130"/>
      <c r="T3130"/>
      <c r="U3130"/>
      <c r="V3130"/>
      <c r="W3130" t="s">
        <v>1958</v>
      </c>
      <c r="X3130"/>
    </row>
    <row r="3131" spans="1:24">
      <c r="A3131" t="s">
        <v>3993</v>
      </c>
      <c r="B3131" t="s">
        <v>2689</v>
      </c>
      <c r="C3131" t="s">
        <v>4048</v>
      </c>
      <c r="D3131" t="s">
        <v>4126</v>
      </c>
      <c r="E3131" t="s">
        <v>4239</v>
      </c>
      <c r="F3131" t="s">
        <v>4264</v>
      </c>
      <c r="G3131" t="s">
        <v>4282</v>
      </c>
      <c r="H3131">
        <v>24200</v>
      </c>
      <c r="I3131" t="s">
        <v>3255</v>
      </c>
      <c r="J3131" s="1">
        <v>44155</v>
      </c>
      <c r="K3131" s="1">
        <v>44155</v>
      </c>
      <c r="L3131" t="s">
        <v>4412</v>
      </c>
      <c r="M3131" t="s">
        <v>4790</v>
      </c>
      <c r="N3131" s="1">
        <v>44165</v>
      </c>
      <c r="O3131" t="str">
        <f t="shared" si="103"/>
        <v>정상</v>
      </c>
      <c r="P3131" t="str">
        <f t="shared" si="102"/>
        <v>엠피송내</v>
      </c>
      <c r="Q3131" t="s">
        <v>1954</v>
      </c>
      <c r="R3131"/>
      <c r="S3131"/>
      <c r="T3131"/>
      <c r="U3131"/>
      <c r="V3131"/>
      <c r="W3131" t="s">
        <v>1958</v>
      </c>
      <c r="X3131"/>
    </row>
    <row r="3132" spans="1:24">
      <c r="A3132" t="s">
        <v>3998</v>
      </c>
      <c r="B3132" t="s">
        <v>2861</v>
      </c>
      <c r="C3132"/>
      <c r="D3132" t="s">
        <v>4131</v>
      </c>
      <c r="E3132" t="s">
        <v>2530</v>
      </c>
      <c r="F3132" t="s">
        <v>4265</v>
      </c>
      <c r="G3132" t="s">
        <v>4273</v>
      </c>
      <c r="H3132">
        <v>88600</v>
      </c>
      <c r="I3132" t="s">
        <v>3255</v>
      </c>
      <c r="J3132" s="1">
        <v>44155</v>
      </c>
      <c r="K3132" s="1">
        <v>44155</v>
      </c>
      <c r="L3132" t="s">
        <v>4413</v>
      </c>
      <c r="M3132" t="s">
        <v>4790</v>
      </c>
      <c r="N3132" s="1">
        <v>44165</v>
      </c>
      <c r="O3132" t="str">
        <f t="shared" si="103"/>
        <v>정상</v>
      </c>
      <c r="P3132" t="str">
        <f t="shared" si="102"/>
        <v>엠피의정부</v>
      </c>
      <c r="Q3132" t="s">
        <v>1954</v>
      </c>
      <c r="R3132"/>
      <c r="S3132"/>
      <c r="T3132"/>
      <c r="U3132"/>
      <c r="V3132"/>
      <c r="W3132" t="s">
        <v>1958</v>
      </c>
      <c r="X3132"/>
    </row>
    <row r="3133" spans="1:24">
      <c r="A3133" t="s">
        <v>4009</v>
      </c>
      <c r="B3133" t="s">
        <v>2861</v>
      </c>
      <c r="C3133"/>
      <c r="D3133" t="s">
        <v>4131</v>
      </c>
      <c r="E3133" t="s">
        <v>4239</v>
      </c>
      <c r="F3133" t="s">
        <v>4264</v>
      </c>
      <c r="G3133" t="s">
        <v>3238</v>
      </c>
      <c r="H3133">
        <v>101000</v>
      </c>
      <c r="I3133" t="s">
        <v>3255</v>
      </c>
      <c r="J3133" s="1">
        <v>44155</v>
      </c>
      <c r="K3133" s="1">
        <v>44155</v>
      </c>
      <c r="L3133" t="s">
        <v>4414</v>
      </c>
      <c r="M3133" t="s">
        <v>4790</v>
      </c>
      <c r="N3133" s="1">
        <v>44165</v>
      </c>
      <c r="O3133" t="str">
        <f t="shared" si="103"/>
        <v>정상</v>
      </c>
      <c r="P3133" t="str">
        <f t="shared" si="102"/>
        <v>엠피의정부</v>
      </c>
      <c r="Q3133" t="s">
        <v>1954</v>
      </c>
      <c r="R3133"/>
      <c r="S3133"/>
      <c r="T3133"/>
      <c r="U3133"/>
      <c r="V3133"/>
      <c r="W3133" t="s">
        <v>1958</v>
      </c>
      <c r="X3133"/>
    </row>
    <row r="3134" spans="1:24">
      <c r="A3134" t="s">
        <v>3998</v>
      </c>
      <c r="B3134" t="s">
        <v>4020</v>
      </c>
      <c r="C3134" t="s">
        <v>4062</v>
      </c>
      <c r="D3134" t="s">
        <v>4185</v>
      </c>
      <c r="E3134" t="s">
        <v>4239</v>
      </c>
      <c r="F3134" t="s">
        <v>4264</v>
      </c>
      <c r="G3134" t="s">
        <v>4283</v>
      </c>
      <c r="H3134">
        <v>86700</v>
      </c>
      <c r="I3134" t="s">
        <v>3255</v>
      </c>
      <c r="J3134" s="1">
        <v>44155</v>
      </c>
      <c r="K3134" s="1">
        <v>44155</v>
      </c>
      <c r="L3134" t="s">
        <v>4415</v>
      </c>
      <c r="M3134" t="s">
        <v>4790</v>
      </c>
      <c r="N3134" s="1">
        <v>44165</v>
      </c>
      <c r="O3134" t="str">
        <f t="shared" si="103"/>
        <v>정상</v>
      </c>
      <c r="P3134" t="str">
        <f t="shared" si="102"/>
        <v>엠피의정부</v>
      </c>
      <c r="Q3134" t="s">
        <v>1954</v>
      </c>
      <c r="R3134"/>
      <c r="S3134"/>
      <c r="T3134"/>
      <c r="U3134"/>
      <c r="V3134"/>
      <c r="W3134" t="s">
        <v>1958</v>
      </c>
      <c r="X3134"/>
    </row>
    <row r="3135" spans="1:24">
      <c r="A3135" t="s">
        <v>3994</v>
      </c>
      <c r="B3135" t="s">
        <v>2692</v>
      </c>
      <c r="C3135" t="s">
        <v>4056</v>
      </c>
      <c r="D3135" t="s">
        <v>4180</v>
      </c>
      <c r="E3135" t="s">
        <v>4239</v>
      </c>
      <c r="F3135" t="s">
        <v>4264</v>
      </c>
      <c r="G3135" t="s">
        <v>4268</v>
      </c>
      <c r="H3135">
        <v>61000</v>
      </c>
      <c r="I3135" t="s">
        <v>3255</v>
      </c>
      <c r="J3135" s="1">
        <v>44155</v>
      </c>
      <c r="K3135" s="1">
        <v>44155</v>
      </c>
      <c r="L3135" t="s">
        <v>4416</v>
      </c>
      <c r="M3135" t="s">
        <v>4790</v>
      </c>
      <c r="N3135" s="1">
        <v>44165</v>
      </c>
      <c r="O3135" t="str">
        <f t="shared" si="103"/>
        <v>정상</v>
      </c>
      <c r="P3135" t="str">
        <f t="shared" si="102"/>
        <v>엠피피스토스</v>
      </c>
      <c r="Q3135" t="s">
        <v>1954</v>
      </c>
      <c r="R3135"/>
      <c r="S3135"/>
      <c r="T3135"/>
      <c r="U3135"/>
      <c r="V3135"/>
      <c r="W3135" t="s">
        <v>1958</v>
      </c>
      <c r="X3135"/>
    </row>
    <row r="3136" spans="1:24">
      <c r="A3136" t="s">
        <v>3993</v>
      </c>
      <c r="B3136" t="s">
        <v>4017</v>
      </c>
      <c r="C3136" t="s">
        <v>4048</v>
      </c>
      <c r="D3136" t="s">
        <v>4126</v>
      </c>
      <c r="E3136" t="s">
        <v>4239</v>
      </c>
      <c r="F3136" t="s">
        <v>4264</v>
      </c>
      <c r="G3136" t="s">
        <v>4280</v>
      </c>
      <c r="H3136">
        <v>15000</v>
      </c>
      <c r="I3136" t="s">
        <v>3255</v>
      </c>
      <c r="J3136" s="1">
        <v>44155</v>
      </c>
      <c r="K3136" s="1">
        <v>44155</v>
      </c>
      <c r="L3136" t="s">
        <v>4417</v>
      </c>
      <c r="M3136" t="s">
        <v>4790</v>
      </c>
      <c r="N3136" s="1">
        <v>44165</v>
      </c>
      <c r="O3136" t="str">
        <f t="shared" si="103"/>
        <v>정상</v>
      </c>
      <c r="P3136" t="str">
        <f t="shared" si="102"/>
        <v>엠피송내</v>
      </c>
      <c r="Q3136" t="s">
        <v>1954</v>
      </c>
      <c r="R3136"/>
      <c r="S3136"/>
      <c r="T3136"/>
      <c r="U3136"/>
      <c r="V3136"/>
      <c r="W3136" t="s">
        <v>1958</v>
      </c>
      <c r="X3136"/>
    </row>
    <row r="3137" spans="1:24">
      <c r="A3137" t="s">
        <v>3995</v>
      </c>
      <c r="B3137" t="s">
        <v>4024</v>
      </c>
      <c r="C3137" t="s">
        <v>4066</v>
      </c>
      <c r="D3137" t="s">
        <v>4166</v>
      </c>
      <c r="E3137" t="s">
        <v>4233</v>
      </c>
      <c r="F3137" t="s">
        <v>4264</v>
      </c>
      <c r="G3137" t="s">
        <v>4281</v>
      </c>
      <c r="H3137">
        <v>78810</v>
      </c>
      <c r="I3137" t="s">
        <v>3255</v>
      </c>
      <c r="J3137" s="1">
        <v>44155</v>
      </c>
      <c r="K3137" s="1">
        <v>44155</v>
      </c>
      <c r="L3137" t="s">
        <v>4418</v>
      </c>
      <c r="M3137" t="s">
        <v>4790</v>
      </c>
      <c r="N3137" s="1">
        <v>44165</v>
      </c>
      <c r="O3137" t="str">
        <f t="shared" si="103"/>
        <v>정상</v>
      </c>
      <c r="P3137" t="str">
        <f t="shared" ref="P3137:P3200" si="104">A3137</f>
        <v>엠피상동</v>
      </c>
      <c r="Q3137" t="s">
        <v>1954</v>
      </c>
      <c r="R3137"/>
      <c r="S3137"/>
      <c r="T3137"/>
      <c r="U3137"/>
      <c r="V3137"/>
      <c r="W3137" t="s">
        <v>1958</v>
      </c>
      <c r="X3137" s="1">
        <v>67165</v>
      </c>
    </row>
    <row r="3138" spans="1:24">
      <c r="A3138" t="s">
        <v>3995</v>
      </c>
      <c r="B3138" t="s">
        <v>4024</v>
      </c>
      <c r="C3138" t="s">
        <v>4050</v>
      </c>
      <c r="D3138" t="s">
        <v>4166</v>
      </c>
      <c r="E3138" t="s">
        <v>4249</v>
      </c>
      <c r="F3138" t="s">
        <v>4266</v>
      </c>
      <c r="G3138" t="s">
        <v>4283</v>
      </c>
      <c r="H3138">
        <v>32000</v>
      </c>
      <c r="I3138" t="s">
        <v>3255</v>
      </c>
      <c r="J3138" s="1">
        <v>44155</v>
      </c>
      <c r="K3138" s="1">
        <v>44155</v>
      </c>
      <c r="L3138" t="s">
        <v>4419</v>
      </c>
      <c r="M3138" t="s">
        <v>4790</v>
      </c>
      <c r="N3138" s="1">
        <v>44165</v>
      </c>
      <c r="O3138" t="str">
        <f t="shared" si="103"/>
        <v>정상</v>
      </c>
      <c r="P3138" t="str">
        <f t="shared" si="104"/>
        <v>엠피상동</v>
      </c>
      <c r="Q3138" t="s">
        <v>1954</v>
      </c>
      <c r="R3138"/>
      <c r="S3138"/>
      <c r="T3138"/>
      <c r="U3138"/>
      <c r="V3138"/>
      <c r="W3138" t="s">
        <v>1958</v>
      </c>
      <c r="X3138" s="1">
        <v>51460</v>
      </c>
    </row>
    <row r="3139" spans="1:24">
      <c r="A3139" t="s">
        <v>3994</v>
      </c>
      <c r="B3139" t="s">
        <v>4014</v>
      </c>
      <c r="C3139" t="s">
        <v>4052</v>
      </c>
      <c r="D3139" t="s">
        <v>4145</v>
      </c>
      <c r="E3139" t="s">
        <v>4232</v>
      </c>
      <c r="F3139" t="s">
        <v>4266</v>
      </c>
      <c r="G3139" t="s">
        <v>4273</v>
      </c>
      <c r="H3139">
        <v>66380</v>
      </c>
      <c r="I3139" t="s">
        <v>3255</v>
      </c>
      <c r="J3139" s="1">
        <v>44155</v>
      </c>
      <c r="K3139" s="1">
        <v>44155</v>
      </c>
      <c r="L3139" t="s">
        <v>4420</v>
      </c>
      <c r="M3139" t="s">
        <v>4790</v>
      </c>
      <c r="N3139" s="1">
        <v>44165</v>
      </c>
      <c r="O3139" t="str">
        <f t="shared" si="103"/>
        <v>정상</v>
      </c>
      <c r="P3139" t="str">
        <f t="shared" si="104"/>
        <v>엠피피스토스</v>
      </c>
      <c r="Q3139" t="s">
        <v>1954</v>
      </c>
      <c r="R3139"/>
      <c r="S3139"/>
      <c r="T3139"/>
      <c r="U3139"/>
      <c r="V3139"/>
      <c r="W3139" t="s">
        <v>1958</v>
      </c>
      <c r="X3139" s="1">
        <v>51460</v>
      </c>
    </row>
    <row r="3140" spans="1:24">
      <c r="A3140" t="s">
        <v>3999</v>
      </c>
      <c r="B3140" t="s">
        <v>4014</v>
      </c>
      <c r="C3140" t="s">
        <v>4052</v>
      </c>
      <c r="D3140" t="s">
        <v>4186</v>
      </c>
      <c r="E3140" t="s">
        <v>2576</v>
      </c>
      <c r="F3140" t="s">
        <v>4264</v>
      </c>
      <c r="G3140" t="s">
        <v>4268</v>
      </c>
      <c r="H3140">
        <v>68170</v>
      </c>
      <c r="I3140" t="s">
        <v>3255</v>
      </c>
      <c r="J3140" s="1">
        <v>44155</v>
      </c>
      <c r="K3140" s="1">
        <v>44155</v>
      </c>
      <c r="L3140" t="s">
        <v>4421</v>
      </c>
      <c r="M3140" t="s">
        <v>4790</v>
      </c>
      <c r="N3140" s="1">
        <v>44165</v>
      </c>
      <c r="O3140" t="str">
        <f t="shared" si="103"/>
        <v>정상</v>
      </c>
      <c r="P3140" t="str">
        <f t="shared" si="104"/>
        <v>엠피피스토스</v>
      </c>
      <c r="Q3140" t="s">
        <v>1954</v>
      </c>
      <c r="R3140"/>
      <c r="S3140"/>
      <c r="T3140"/>
      <c r="U3140"/>
      <c r="V3140"/>
      <c r="W3140" t="s">
        <v>1958</v>
      </c>
      <c r="X3140" s="1">
        <v>60591</v>
      </c>
    </row>
    <row r="3141" spans="1:24">
      <c r="A3141" t="s">
        <v>3995</v>
      </c>
      <c r="B3141" t="s">
        <v>2686</v>
      </c>
      <c r="C3141" t="s">
        <v>4050</v>
      </c>
      <c r="D3141" t="s">
        <v>4122</v>
      </c>
      <c r="E3141" t="s">
        <v>2648</v>
      </c>
      <c r="F3141" t="s">
        <v>4265</v>
      </c>
      <c r="G3141" t="s">
        <v>4271</v>
      </c>
      <c r="H3141">
        <v>46000</v>
      </c>
      <c r="I3141" t="s">
        <v>3255</v>
      </c>
      <c r="J3141" s="1">
        <v>44155</v>
      </c>
      <c r="K3141" s="1">
        <v>44155</v>
      </c>
      <c r="L3141" t="s">
        <v>4422</v>
      </c>
      <c r="M3141" t="s">
        <v>4790</v>
      </c>
      <c r="N3141" s="1">
        <v>44165</v>
      </c>
      <c r="O3141" t="str">
        <f t="shared" si="103"/>
        <v>정상</v>
      </c>
      <c r="P3141" t="str">
        <f t="shared" si="104"/>
        <v>엠피상동</v>
      </c>
      <c r="Q3141" t="s">
        <v>1954</v>
      </c>
      <c r="R3141"/>
      <c r="S3141"/>
      <c r="T3141"/>
      <c r="U3141"/>
      <c r="V3141"/>
      <c r="W3141" t="s">
        <v>4796</v>
      </c>
      <c r="X3141" s="1">
        <v>51460</v>
      </c>
    </row>
    <row r="3142" spans="1:24">
      <c r="A3142" t="s">
        <v>3995</v>
      </c>
      <c r="B3142" t="s">
        <v>4036</v>
      </c>
      <c r="C3142" t="s">
        <v>4050</v>
      </c>
      <c r="D3142" t="s">
        <v>4122</v>
      </c>
      <c r="E3142" t="s">
        <v>4249</v>
      </c>
      <c r="F3142" t="s">
        <v>4264</v>
      </c>
      <c r="G3142" t="s">
        <v>3242</v>
      </c>
      <c r="H3142">
        <v>125000</v>
      </c>
      <c r="I3142" t="s">
        <v>3255</v>
      </c>
      <c r="J3142" s="1">
        <v>44155</v>
      </c>
      <c r="K3142" s="1">
        <v>44155</v>
      </c>
      <c r="L3142" t="s">
        <v>4423</v>
      </c>
      <c r="M3142" t="s">
        <v>4790</v>
      </c>
      <c r="N3142" s="1">
        <v>44165</v>
      </c>
      <c r="O3142" t="str">
        <f t="shared" si="103"/>
        <v>정상</v>
      </c>
      <c r="P3142" t="str">
        <f t="shared" si="104"/>
        <v>엠피상동</v>
      </c>
      <c r="Q3142" t="s">
        <v>1954</v>
      </c>
      <c r="R3142"/>
      <c r="S3142"/>
      <c r="T3142"/>
      <c r="U3142"/>
      <c r="V3142"/>
      <c r="W3142" t="s">
        <v>1958</v>
      </c>
      <c r="X3142" s="1">
        <v>51460</v>
      </c>
    </row>
    <row r="3143" spans="1:24">
      <c r="A3143" t="s">
        <v>3995</v>
      </c>
      <c r="B3143" t="s">
        <v>2686</v>
      </c>
      <c r="C3143" t="s">
        <v>4088</v>
      </c>
      <c r="D3143" t="s">
        <v>4159</v>
      </c>
      <c r="E3143" t="s">
        <v>2577</v>
      </c>
      <c r="F3143" t="s">
        <v>4264</v>
      </c>
      <c r="G3143" t="s">
        <v>3238</v>
      </c>
      <c r="H3143">
        <v>87000</v>
      </c>
      <c r="I3143" t="s">
        <v>3255</v>
      </c>
      <c r="J3143" s="1">
        <v>44155</v>
      </c>
      <c r="K3143" s="1">
        <v>44155</v>
      </c>
      <c r="L3143" t="s">
        <v>4424</v>
      </c>
      <c r="M3143" t="s">
        <v>4790</v>
      </c>
      <c r="N3143" s="1">
        <v>44165</v>
      </c>
      <c r="O3143" t="str">
        <f t="shared" si="103"/>
        <v>정상</v>
      </c>
      <c r="P3143" t="str">
        <f t="shared" si="104"/>
        <v>엠피상동</v>
      </c>
      <c r="Q3143" t="s">
        <v>1954</v>
      </c>
      <c r="R3143"/>
      <c r="S3143"/>
      <c r="T3143"/>
      <c r="U3143"/>
      <c r="V3143"/>
      <c r="W3143" t="s">
        <v>1958</v>
      </c>
      <c r="X3143" s="1">
        <v>62052</v>
      </c>
    </row>
    <row r="3144" spans="1:24">
      <c r="A3144" t="s">
        <v>3995</v>
      </c>
      <c r="B3144" t="s">
        <v>4024</v>
      </c>
      <c r="C3144" t="s">
        <v>4069</v>
      </c>
      <c r="D3144" t="s">
        <v>4159</v>
      </c>
      <c r="E3144" t="s">
        <v>4232</v>
      </c>
      <c r="F3144" t="s">
        <v>4264</v>
      </c>
      <c r="G3144" t="s">
        <v>4268</v>
      </c>
      <c r="H3144">
        <v>72000</v>
      </c>
      <c r="I3144" t="s">
        <v>3255</v>
      </c>
      <c r="J3144" s="1">
        <v>44155</v>
      </c>
      <c r="K3144" s="1">
        <v>44155</v>
      </c>
      <c r="L3144" t="s">
        <v>4425</v>
      </c>
      <c r="M3144" t="s">
        <v>4790</v>
      </c>
      <c r="N3144" s="1">
        <v>44165</v>
      </c>
      <c r="O3144" t="str">
        <f t="shared" si="103"/>
        <v>정상</v>
      </c>
      <c r="P3144" t="str">
        <f t="shared" si="104"/>
        <v>엠피상동</v>
      </c>
      <c r="Q3144" t="s">
        <v>1954</v>
      </c>
      <c r="R3144"/>
      <c r="S3144"/>
      <c r="T3144"/>
      <c r="U3144"/>
      <c r="V3144"/>
      <c r="W3144" t="s">
        <v>1958</v>
      </c>
      <c r="X3144" s="1">
        <v>71548</v>
      </c>
    </row>
    <row r="3145" spans="1:24">
      <c r="A3145" t="s">
        <v>3995</v>
      </c>
      <c r="B3145" t="s">
        <v>2686</v>
      </c>
      <c r="C3145" t="s">
        <v>4050</v>
      </c>
      <c r="D3145" t="s">
        <v>4187</v>
      </c>
      <c r="E3145" t="s">
        <v>2641</v>
      </c>
      <c r="F3145" t="s">
        <v>4264</v>
      </c>
      <c r="G3145" t="s">
        <v>3245</v>
      </c>
      <c r="H3145">
        <v>120000</v>
      </c>
      <c r="I3145" t="s">
        <v>3255</v>
      </c>
      <c r="J3145" s="1">
        <v>44155</v>
      </c>
      <c r="K3145" s="1">
        <v>44155</v>
      </c>
      <c r="L3145" t="s">
        <v>4426</v>
      </c>
      <c r="M3145" t="s">
        <v>4790</v>
      </c>
      <c r="N3145" s="1">
        <v>44165</v>
      </c>
      <c r="O3145" t="str">
        <f t="shared" si="103"/>
        <v>정상</v>
      </c>
      <c r="P3145" t="str">
        <f t="shared" si="104"/>
        <v>엠피상동</v>
      </c>
      <c r="Q3145" t="s">
        <v>1954</v>
      </c>
      <c r="R3145"/>
      <c r="S3145"/>
      <c r="T3145"/>
      <c r="U3145"/>
      <c r="V3145"/>
      <c r="W3145" t="s">
        <v>1958</v>
      </c>
      <c r="X3145" s="1">
        <v>71548</v>
      </c>
    </row>
    <row r="3146" spans="1:24">
      <c r="A3146" t="s">
        <v>3995</v>
      </c>
      <c r="B3146" t="s">
        <v>2686</v>
      </c>
      <c r="C3146" t="s">
        <v>4050</v>
      </c>
      <c r="D3146" t="s">
        <v>4188</v>
      </c>
      <c r="E3146" t="s">
        <v>4249</v>
      </c>
      <c r="F3146" t="s">
        <v>4267</v>
      </c>
      <c r="G3146" t="s">
        <v>4285</v>
      </c>
      <c r="H3146">
        <v>58400</v>
      </c>
      <c r="I3146" t="s">
        <v>3255</v>
      </c>
      <c r="J3146" s="1">
        <v>44155</v>
      </c>
      <c r="K3146" s="1">
        <v>44155</v>
      </c>
      <c r="L3146" t="s">
        <v>4427</v>
      </c>
      <c r="M3146" t="s">
        <v>4790</v>
      </c>
      <c r="N3146" s="1">
        <v>44165</v>
      </c>
      <c r="O3146" t="str">
        <f t="shared" si="103"/>
        <v>정상</v>
      </c>
      <c r="P3146" t="str">
        <f t="shared" si="104"/>
        <v>엠피상동</v>
      </c>
      <c r="Q3146" t="s">
        <v>1954</v>
      </c>
      <c r="R3146"/>
      <c r="S3146"/>
      <c r="T3146"/>
      <c r="U3146"/>
      <c r="V3146"/>
      <c r="W3146" t="s">
        <v>1958</v>
      </c>
      <c r="X3146" s="1">
        <v>51460</v>
      </c>
    </row>
    <row r="3147" spans="1:24">
      <c r="A3147" t="s">
        <v>3993</v>
      </c>
      <c r="B3147"/>
      <c r="C3147"/>
      <c r="D3147" t="s">
        <v>4135</v>
      </c>
      <c r="E3147" t="s">
        <v>4232</v>
      </c>
      <c r="F3147" t="s">
        <v>4264</v>
      </c>
      <c r="G3147" t="s">
        <v>4291</v>
      </c>
      <c r="H3147">
        <v>19080</v>
      </c>
      <c r="I3147" t="s">
        <v>3255</v>
      </c>
      <c r="J3147" s="1">
        <v>44155</v>
      </c>
      <c r="K3147" s="1">
        <v>44155</v>
      </c>
      <c r="L3147" t="s">
        <v>4428</v>
      </c>
      <c r="M3147" t="s">
        <v>4790</v>
      </c>
      <c r="N3147" s="1">
        <v>44165</v>
      </c>
      <c r="O3147" t="str">
        <f t="shared" si="103"/>
        <v>정상</v>
      </c>
      <c r="P3147" t="str">
        <f t="shared" si="104"/>
        <v>엠피송내</v>
      </c>
      <c r="Q3147" t="s">
        <v>1954</v>
      </c>
      <c r="R3147"/>
      <c r="S3147"/>
      <c r="T3147"/>
      <c r="U3147"/>
      <c r="V3147"/>
      <c r="W3147" t="s">
        <v>1958</v>
      </c>
      <c r="X3147" s="1">
        <v>49633</v>
      </c>
    </row>
    <row r="3148" spans="1:24">
      <c r="A3148" t="s">
        <v>3993</v>
      </c>
      <c r="B3148"/>
      <c r="C3148"/>
      <c r="D3148" t="s">
        <v>4135</v>
      </c>
      <c r="E3148" t="s">
        <v>4249</v>
      </c>
      <c r="F3148" t="s">
        <v>4266</v>
      </c>
      <c r="G3148" t="s">
        <v>4276</v>
      </c>
      <c r="H3148">
        <v>161000</v>
      </c>
      <c r="I3148" t="s">
        <v>3255</v>
      </c>
      <c r="J3148" s="1">
        <v>44155</v>
      </c>
      <c r="K3148" s="1">
        <v>44155</v>
      </c>
      <c r="L3148" t="s">
        <v>4429</v>
      </c>
      <c r="M3148" t="s">
        <v>4790</v>
      </c>
      <c r="N3148" s="1">
        <v>44165</v>
      </c>
      <c r="O3148" t="str">
        <f t="shared" si="103"/>
        <v>정상</v>
      </c>
      <c r="P3148" t="str">
        <f t="shared" si="104"/>
        <v>엠피송내</v>
      </c>
      <c r="Q3148" t="s">
        <v>1954</v>
      </c>
      <c r="R3148"/>
      <c r="S3148"/>
      <c r="T3148"/>
      <c r="U3148"/>
      <c r="V3148"/>
      <c r="W3148" t="s">
        <v>1958</v>
      </c>
      <c r="X3148" s="1">
        <v>51460</v>
      </c>
    </row>
    <row r="3149" spans="1:24">
      <c r="A3149" t="s">
        <v>3993</v>
      </c>
      <c r="B3149"/>
      <c r="C3149"/>
      <c r="D3149" t="s">
        <v>4135</v>
      </c>
      <c r="E3149" t="s">
        <v>4233</v>
      </c>
      <c r="F3149" t="s">
        <v>4264</v>
      </c>
      <c r="G3149" t="s">
        <v>4268</v>
      </c>
      <c r="H3149">
        <v>20000</v>
      </c>
      <c r="I3149" t="s">
        <v>3255</v>
      </c>
      <c r="J3149" s="1">
        <v>44155</v>
      </c>
      <c r="K3149" s="1">
        <v>44155</v>
      </c>
      <c r="L3149" t="s">
        <v>4430</v>
      </c>
      <c r="M3149" t="s">
        <v>4790</v>
      </c>
      <c r="N3149" s="1">
        <v>44165</v>
      </c>
      <c r="O3149" t="str">
        <f t="shared" si="103"/>
        <v>정상</v>
      </c>
      <c r="P3149" t="str">
        <f t="shared" si="104"/>
        <v>엠피송내</v>
      </c>
      <c r="Q3149" t="s">
        <v>1954</v>
      </c>
      <c r="R3149"/>
      <c r="S3149"/>
      <c r="T3149"/>
      <c r="U3149"/>
      <c r="V3149"/>
      <c r="W3149" t="s">
        <v>4796</v>
      </c>
      <c r="X3149" s="1">
        <v>51460</v>
      </c>
    </row>
    <row r="3150" spans="1:24">
      <c r="A3150" t="s">
        <v>3991</v>
      </c>
      <c r="B3150" t="s">
        <v>4015</v>
      </c>
      <c r="C3150" t="s">
        <v>4046</v>
      </c>
      <c r="D3150" t="s">
        <v>4142</v>
      </c>
      <c r="E3150" t="s">
        <v>4232</v>
      </c>
      <c r="F3150" t="s">
        <v>4264</v>
      </c>
      <c r="G3150" t="s">
        <v>3245</v>
      </c>
      <c r="H3150">
        <v>66000</v>
      </c>
      <c r="I3150" t="s">
        <v>3255</v>
      </c>
      <c r="J3150" s="1">
        <v>44155</v>
      </c>
      <c r="K3150" s="1">
        <v>44155</v>
      </c>
      <c r="L3150" t="s">
        <v>4431</v>
      </c>
      <c r="M3150" t="s">
        <v>4790</v>
      </c>
      <c r="N3150" s="1">
        <v>44165</v>
      </c>
      <c r="O3150" t="str">
        <f t="shared" si="103"/>
        <v>정상</v>
      </c>
      <c r="P3150" t="str">
        <f t="shared" si="104"/>
        <v>엠피성공</v>
      </c>
      <c r="Q3150" t="s">
        <v>1954</v>
      </c>
      <c r="R3150"/>
      <c r="S3150"/>
      <c r="T3150"/>
      <c r="U3150"/>
      <c r="V3150"/>
      <c r="W3150" t="s">
        <v>1958</v>
      </c>
      <c r="X3150" s="1">
        <v>51460</v>
      </c>
    </row>
    <row r="3151" spans="1:24">
      <c r="A3151" t="s">
        <v>3997</v>
      </c>
      <c r="B3151" t="s">
        <v>4025</v>
      </c>
      <c r="C3151" t="s">
        <v>4055</v>
      </c>
      <c r="D3151" t="s">
        <v>4189</v>
      </c>
      <c r="E3151" t="s">
        <v>2648</v>
      </c>
      <c r="F3151" t="s">
        <v>4264</v>
      </c>
      <c r="G3151" t="s">
        <v>4269</v>
      </c>
      <c r="H3151">
        <v>25000</v>
      </c>
      <c r="I3151" t="s">
        <v>3255</v>
      </c>
      <c r="J3151" s="1">
        <v>44155</v>
      </c>
      <c r="K3151" s="1">
        <v>44155</v>
      </c>
      <c r="L3151" t="s">
        <v>4432</v>
      </c>
      <c r="M3151" t="s">
        <v>4791</v>
      </c>
      <c r="N3151" s="1">
        <v>44165</v>
      </c>
      <c r="O3151" t="str">
        <f t="shared" si="103"/>
        <v>정상</v>
      </c>
      <c r="P3151" t="str">
        <f t="shared" si="104"/>
        <v>엠피가온</v>
      </c>
      <c r="Q3151" t="s">
        <v>1954</v>
      </c>
      <c r="R3151"/>
      <c r="S3151"/>
      <c r="T3151"/>
      <c r="U3151"/>
      <c r="V3151"/>
      <c r="W3151" t="s">
        <v>1958</v>
      </c>
      <c r="X3151" s="1">
        <v>55112</v>
      </c>
    </row>
    <row r="3152" spans="1:24">
      <c r="A3152" t="s">
        <v>4001</v>
      </c>
      <c r="B3152" t="s">
        <v>4022</v>
      </c>
      <c r="C3152" t="s">
        <v>4065</v>
      </c>
      <c r="D3152" t="s">
        <v>4139</v>
      </c>
      <c r="E3152" t="s">
        <v>2577</v>
      </c>
      <c r="F3152" t="s">
        <v>4266</v>
      </c>
      <c r="G3152" t="s">
        <v>3238</v>
      </c>
      <c r="H3152">
        <v>48600</v>
      </c>
      <c r="I3152" t="s">
        <v>3255</v>
      </c>
      <c r="J3152" s="1">
        <v>44155</v>
      </c>
      <c r="K3152" s="1">
        <v>44155</v>
      </c>
      <c r="L3152" t="s">
        <v>4433</v>
      </c>
      <c r="M3152" t="s">
        <v>4790</v>
      </c>
      <c r="N3152" s="1">
        <v>44165</v>
      </c>
      <c r="O3152" t="str">
        <f t="shared" si="103"/>
        <v>정상</v>
      </c>
      <c r="P3152" t="str">
        <f t="shared" si="104"/>
        <v>엠피조은</v>
      </c>
      <c r="Q3152" t="s">
        <v>1954</v>
      </c>
      <c r="R3152"/>
      <c r="S3152"/>
      <c r="T3152"/>
      <c r="U3152"/>
      <c r="V3152"/>
      <c r="W3152" t="s">
        <v>1958</v>
      </c>
      <c r="X3152" s="1">
        <v>62052</v>
      </c>
    </row>
    <row r="3153" spans="1:24">
      <c r="A3153" t="s">
        <v>4001</v>
      </c>
      <c r="B3153" t="s">
        <v>4022</v>
      </c>
      <c r="C3153" t="s">
        <v>4089</v>
      </c>
      <c r="D3153" t="s">
        <v>4139</v>
      </c>
      <c r="E3153" t="s">
        <v>2641</v>
      </c>
      <c r="F3153" t="s">
        <v>4265</v>
      </c>
      <c r="G3153" t="s">
        <v>3242</v>
      </c>
      <c r="H3153">
        <v>47000</v>
      </c>
      <c r="I3153" t="s">
        <v>3255</v>
      </c>
      <c r="J3153" s="1">
        <v>44155</v>
      </c>
      <c r="K3153" s="1">
        <v>44155</v>
      </c>
      <c r="L3153" t="s">
        <v>4434</v>
      </c>
      <c r="M3153" t="s">
        <v>4790</v>
      </c>
      <c r="N3153" s="1">
        <v>44165</v>
      </c>
      <c r="O3153" t="str">
        <f t="shared" si="103"/>
        <v>정상</v>
      </c>
      <c r="P3153" t="str">
        <f t="shared" si="104"/>
        <v>엠피조은</v>
      </c>
      <c r="Q3153" t="s">
        <v>1954</v>
      </c>
      <c r="R3153"/>
      <c r="S3153"/>
      <c r="T3153"/>
      <c r="U3153"/>
      <c r="V3153"/>
      <c r="W3153" t="s">
        <v>1958</v>
      </c>
      <c r="X3153" s="1">
        <v>51460</v>
      </c>
    </row>
    <row r="3154" spans="1:24">
      <c r="A3154" t="s">
        <v>3994</v>
      </c>
      <c r="B3154" t="s">
        <v>2692</v>
      </c>
      <c r="C3154" t="s">
        <v>4056</v>
      </c>
      <c r="D3154" t="s">
        <v>4147</v>
      </c>
      <c r="E3154" t="s">
        <v>2576</v>
      </c>
      <c r="F3154" t="s">
        <v>4264</v>
      </c>
      <c r="G3154" t="s">
        <v>3249</v>
      </c>
      <c r="H3154">
        <v>50120</v>
      </c>
      <c r="I3154" t="s">
        <v>3255</v>
      </c>
      <c r="J3154" s="1">
        <v>44155</v>
      </c>
      <c r="K3154" s="1">
        <v>44155</v>
      </c>
      <c r="L3154" t="s">
        <v>4435</v>
      </c>
      <c r="M3154" t="s">
        <v>4790</v>
      </c>
      <c r="N3154" s="1">
        <v>44165</v>
      </c>
      <c r="O3154" t="str">
        <f t="shared" si="103"/>
        <v>정상</v>
      </c>
      <c r="P3154" t="str">
        <f t="shared" si="104"/>
        <v>엠피피스토스</v>
      </c>
      <c r="Q3154" t="s">
        <v>1954</v>
      </c>
      <c r="R3154"/>
      <c r="S3154"/>
      <c r="T3154"/>
      <c r="U3154"/>
      <c r="V3154"/>
      <c r="W3154" t="s">
        <v>1958</v>
      </c>
      <c r="X3154" s="1">
        <v>45250</v>
      </c>
    </row>
    <row r="3155" spans="1:24">
      <c r="A3155" t="s">
        <v>3994</v>
      </c>
      <c r="B3155" t="s">
        <v>2692</v>
      </c>
      <c r="C3155" t="s">
        <v>4056</v>
      </c>
      <c r="D3155" t="s">
        <v>4147</v>
      </c>
      <c r="E3155" t="s">
        <v>2641</v>
      </c>
      <c r="F3155" t="s">
        <v>4264</v>
      </c>
      <c r="G3155" t="s">
        <v>4280</v>
      </c>
      <c r="H3155">
        <v>159000</v>
      </c>
      <c r="I3155" t="s">
        <v>3255</v>
      </c>
      <c r="J3155" s="1">
        <v>44155</v>
      </c>
      <c r="K3155" s="1">
        <v>44155</v>
      </c>
      <c r="L3155" t="s">
        <v>4436</v>
      </c>
      <c r="M3155" t="s">
        <v>4790</v>
      </c>
      <c r="N3155" s="1">
        <v>44165</v>
      </c>
      <c r="O3155" t="str">
        <f t="shared" si="103"/>
        <v>정상</v>
      </c>
      <c r="P3155" t="str">
        <f t="shared" si="104"/>
        <v>엠피피스토스</v>
      </c>
      <c r="Q3155" t="s">
        <v>1954</v>
      </c>
      <c r="R3155"/>
      <c r="S3155"/>
      <c r="T3155"/>
      <c r="U3155"/>
      <c r="V3155"/>
      <c r="W3155" t="s">
        <v>1958</v>
      </c>
      <c r="X3155" s="1">
        <v>51460</v>
      </c>
    </row>
    <row r="3156" spans="1:24">
      <c r="A3156" t="s">
        <v>3997</v>
      </c>
      <c r="B3156" t="s">
        <v>4018</v>
      </c>
      <c r="C3156" t="s">
        <v>4055</v>
      </c>
      <c r="D3156" t="s">
        <v>4189</v>
      </c>
      <c r="E3156" t="s">
        <v>2569</v>
      </c>
      <c r="F3156" t="s">
        <v>4267</v>
      </c>
      <c r="G3156" t="s">
        <v>4282</v>
      </c>
      <c r="H3156">
        <v>23000</v>
      </c>
      <c r="I3156" t="s">
        <v>3255</v>
      </c>
      <c r="J3156" s="1">
        <v>44155</v>
      </c>
      <c r="K3156" s="1">
        <v>44155</v>
      </c>
      <c r="L3156">
        <v>42041856860000</v>
      </c>
      <c r="M3156" t="s">
        <v>4790</v>
      </c>
      <c r="N3156" s="1">
        <v>44165</v>
      </c>
      <c r="O3156" t="str">
        <f t="shared" si="103"/>
        <v>정상</v>
      </c>
      <c r="P3156" t="str">
        <f t="shared" si="104"/>
        <v>엠피가온</v>
      </c>
      <c r="Q3156" t="s">
        <v>1954</v>
      </c>
      <c r="R3156"/>
      <c r="S3156"/>
      <c r="T3156"/>
      <c r="U3156"/>
      <c r="V3156"/>
      <c r="W3156" t="s">
        <v>1958</v>
      </c>
      <c r="X3156"/>
    </row>
    <row r="3157" spans="1:24">
      <c r="A3157" t="s">
        <v>3998</v>
      </c>
      <c r="B3157" t="s">
        <v>2861</v>
      </c>
      <c r="C3157" t="s">
        <v>4062</v>
      </c>
      <c r="D3157" t="s">
        <v>4138</v>
      </c>
      <c r="E3157" t="s">
        <v>2546</v>
      </c>
      <c r="F3157" t="s">
        <v>4266</v>
      </c>
      <c r="G3157" t="s">
        <v>4268</v>
      </c>
      <c r="H3157">
        <v>30998</v>
      </c>
      <c r="I3157" t="s">
        <v>3255</v>
      </c>
      <c r="J3157" s="1">
        <v>44155</v>
      </c>
      <c r="K3157" s="1">
        <v>44155</v>
      </c>
      <c r="L3157">
        <v>42041858040000</v>
      </c>
      <c r="M3157" t="s">
        <v>4790</v>
      </c>
      <c r="N3157" s="1">
        <v>44165</v>
      </c>
      <c r="O3157" t="str">
        <f t="shared" si="103"/>
        <v>정상</v>
      </c>
      <c r="P3157" t="str">
        <f t="shared" si="104"/>
        <v>엠피의정부</v>
      </c>
      <c r="Q3157" t="s">
        <v>1954</v>
      </c>
      <c r="R3157"/>
      <c r="S3157"/>
      <c r="T3157"/>
      <c r="U3157"/>
      <c r="V3157"/>
      <c r="W3157" t="s">
        <v>1960</v>
      </c>
      <c r="X3157"/>
    </row>
    <row r="3158" spans="1:24">
      <c r="A3158" t="s">
        <v>3997</v>
      </c>
      <c r="B3158" t="s">
        <v>4025</v>
      </c>
      <c r="C3158" t="s">
        <v>4090</v>
      </c>
      <c r="D3158" t="s">
        <v>4128</v>
      </c>
      <c r="E3158" t="s">
        <v>2590</v>
      </c>
      <c r="F3158" t="s">
        <v>4264</v>
      </c>
      <c r="G3158" t="s">
        <v>4276</v>
      </c>
      <c r="H3158">
        <v>19664</v>
      </c>
      <c r="I3158" t="s">
        <v>3255</v>
      </c>
      <c r="J3158" s="1">
        <v>44155</v>
      </c>
      <c r="K3158" s="1">
        <v>44155</v>
      </c>
      <c r="L3158">
        <v>42045385670000</v>
      </c>
      <c r="M3158" t="s">
        <v>4790</v>
      </c>
      <c r="N3158" s="1">
        <v>44165</v>
      </c>
      <c r="O3158" t="str">
        <f t="shared" si="103"/>
        <v>정상</v>
      </c>
      <c r="P3158" t="str">
        <f t="shared" si="104"/>
        <v>엠피가온</v>
      </c>
      <c r="Q3158" t="s">
        <v>1954</v>
      </c>
      <c r="R3158"/>
      <c r="S3158"/>
      <c r="T3158"/>
      <c r="U3158"/>
      <c r="V3158"/>
      <c r="W3158" t="s">
        <v>1958</v>
      </c>
      <c r="X3158" s="1">
        <v>47807</v>
      </c>
    </row>
    <row r="3159" spans="1:24">
      <c r="A3159" t="s">
        <v>3991</v>
      </c>
      <c r="B3159" t="s">
        <v>2854</v>
      </c>
      <c r="C3159" t="s">
        <v>4083</v>
      </c>
      <c r="D3159" t="s">
        <v>4136</v>
      </c>
      <c r="E3159" t="s">
        <v>4255</v>
      </c>
      <c r="F3159" t="s">
        <v>4264</v>
      </c>
      <c r="G3159" t="s">
        <v>4269</v>
      </c>
      <c r="H3159">
        <v>155176</v>
      </c>
      <c r="I3159" t="s">
        <v>3255</v>
      </c>
      <c r="J3159" s="1">
        <v>44155</v>
      </c>
      <c r="K3159" s="1">
        <v>44155</v>
      </c>
      <c r="L3159" t="s">
        <v>4437</v>
      </c>
      <c r="M3159" t="s">
        <v>4790</v>
      </c>
      <c r="N3159" s="1">
        <v>44165</v>
      </c>
      <c r="O3159" t="str">
        <f t="shared" si="103"/>
        <v>정상</v>
      </c>
      <c r="P3159" t="str">
        <f t="shared" si="104"/>
        <v>엠피성공</v>
      </c>
      <c r="Q3159" t="s">
        <v>1954</v>
      </c>
      <c r="R3159"/>
      <c r="S3159"/>
      <c r="T3159"/>
      <c r="U3159"/>
      <c r="V3159"/>
      <c r="W3159" t="s">
        <v>1958</v>
      </c>
      <c r="X3159" s="1">
        <v>66800</v>
      </c>
    </row>
    <row r="3160" spans="1:24">
      <c r="A3160" t="s">
        <v>3991</v>
      </c>
      <c r="B3160" t="s">
        <v>2854</v>
      </c>
      <c r="C3160" t="s">
        <v>4046</v>
      </c>
      <c r="D3160" t="s">
        <v>4136</v>
      </c>
      <c r="E3160" t="s">
        <v>2166</v>
      </c>
      <c r="F3160" t="s">
        <v>4265</v>
      </c>
      <c r="G3160" t="s">
        <v>4268</v>
      </c>
      <c r="H3160">
        <v>106865</v>
      </c>
      <c r="I3160" t="s">
        <v>3255</v>
      </c>
      <c r="J3160" s="1">
        <v>44155</v>
      </c>
      <c r="K3160" s="1">
        <v>44155</v>
      </c>
      <c r="L3160" t="s">
        <v>4438</v>
      </c>
      <c r="M3160" t="s">
        <v>4791</v>
      </c>
      <c r="N3160" s="1">
        <v>44165</v>
      </c>
      <c r="O3160" t="str">
        <f t="shared" si="103"/>
        <v>정상</v>
      </c>
      <c r="P3160" t="str">
        <f t="shared" si="104"/>
        <v>엠피성공</v>
      </c>
      <c r="Q3160" t="s">
        <v>1954</v>
      </c>
      <c r="R3160"/>
      <c r="S3160"/>
      <c r="T3160"/>
      <c r="U3160"/>
      <c r="V3160"/>
      <c r="W3160" t="s">
        <v>1958</v>
      </c>
      <c r="X3160" s="1">
        <v>73374</v>
      </c>
    </row>
    <row r="3161" spans="1:24">
      <c r="A3161" t="s">
        <v>4010</v>
      </c>
      <c r="B3161" t="s">
        <v>2854</v>
      </c>
      <c r="C3161" t="s">
        <v>4083</v>
      </c>
      <c r="D3161" t="s">
        <v>4136</v>
      </c>
      <c r="E3161" t="s">
        <v>4228</v>
      </c>
      <c r="F3161" t="s">
        <v>4264</v>
      </c>
      <c r="G3161" t="s">
        <v>4283</v>
      </c>
      <c r="H3161">
        <v>115380</v>
      </c>
      <c r="I3161" t="s">
        <v>3255</v>
      </c>
      <c r="J3161" s="1">
        <v>44155</v>
      </c>
      <c r="K3161" s="1">
        <v>44155</v>
      </c>
      <c r="L3161" t="s">
        <v>4439</v>
      </c>
      <c r="M3161" t="s">
        <v>4790</v>
      </c>
      <c r="N3161" s="1">
        <v>44165</v>
      </c>
      <c r="O3161" t="str">
        <f t="shared" si="103"/>
        <v>정상</v>
      </c>
      <c r="P3161" t="str">
        <f t="shared" si="104"/>
        <v>엠피성공</v>
      </c>
      <c r="Q3161" t="s">
        <v>1954</v>
      </c>
      <c r="R3161"/>
      <c r="S3161"/>
      <c r="T3161"/>
      <c r="U3161"/>
      <c r="V3161"/>
      <c r="W3161" t="s">
        <v>1958</v>
      </c>
      <c r="X3161" s="1">
        <v>71914</v>
      </c>
    </row>
    <row r="3162" spans="1:24">
      <c r="A3162" t="s">
        <v>3994</v>
      </c>
      <c r="B3162" t="s">
        <v>2692</v>
      </c>
      <c r="C3162" t="s">
        <v>4056</v>
      </c>
      <c r="D3162" t="s">
        <v>4180</v>
      </c>
      <c r="E3162" t="s">
        <v>4228</v>
      </c>
      <c r="F3162" t="s">
        <v>4264</v>
      </c>
      <c r="G3162" t="s">
        <v>4278</v>
      </c>
      <c r="H3162">
        <v>30000</v>
      </c>
      <c r="I3162" t="s">
        <v>3255</v>
      </c>
      <c r="J3162" s="1">
        <v>44155</v>
      </c>
      <c r="K3162" s="1">
        <v>44155</v>
      </c>
      <c r="L3162" t="s">
        <v>4440</v>
      </c>
      <c r="M3162" t="s">
        <v>4792</v>
      </c>
      <c r="N3162" s="1">
        <v>44165</v>
      </c>
      <c r="O3162" t="str">
        <f t="shared" si="103"/>
        <v>정상</v>
      </c>
      <c r="P3162" t="str">
        <f t="shared" si="104"/>
        <v>엠피피스토스</v>
      </c>
      <c r="Q3162" t="s">
        <v>1954</v>
      </c>
      <c r="R3162"/>
      <c r="S3162"/>
      <c r="T3162"/>
      <c r="U3162"/>
      <c r="V3162"/>
      <c r="W3162" t="s">
        <v>1958</v>
      </c>
      <c r="X3162" s="1">
        <v>56938</v>
      </c>
    </row>
    <row r="3163" spans="1:24">
      <c r="A3163" t="s">
        <v>3998</v>
      </c>
      <c r="B3163" t="s">
        <v>2861</v>
      </c>
      <c r="C3163" t="s">
        <v>4091</v>
      </c>
      <c r="D3163" t="s">
        <v>4138</v>
      </c>
      <c r="E3163" t="s">
        <v>4228</v>
      </c>
      <c r="F3163" t="s">
        <v>4265</v>
      </c>
      <c r="G3163" t="s">
        <v>3245</v>
      </c>
      <c r="H3163">
        <v>61064</v>
      </c>
      <c r="I3163" t="s">
        <v>3255</v>
      </c>
      <c r="J3163" s="1">
        <v>44155</v>
      </c>
      <c r="K3163" s="1">
        <v>44155</v>
      </c>
      <c r="L3163" t="s">
        <v>4441</v>
      </c>
      <c r="M3163" t="s">
        <v>4790</v>
      </c>
      <c r="N3163" s="1">
        <v>44165</v>
      </c>
      <c r="O3163" t="str">
        <f t="shared" si="103"/>
        <v>정상</v>
      </c>
      <c r="P3163" t="str">
        <f t="shared" si="104"/>
        <v>엠피의정부</v>
      </c>
      <c r="Q3163" t="s">
        <v>1954</v>
      </c>
      <c r="R3163"/>
      <c r="S3163"/>
      <c r="T3163"/>
      <c r="U3163"/>
      <c r="V3163"/>
      <c r="W3163" t="s">
        <v>1958</v>
      </c>
      <c r="X3163" s="1">
        <v>73739</v>
      </c>
    </row>
    <row r="3164" spans="1:24">
      <c r="A3164" t="s">
        <v>4002</v>
      </c>
      <c r="B3164" t="s">
        <v>2691</v>
      </c>
      <c r="C3164" t="s">
        <v>4067</v>
      </c>
      <c r="D3164" t="s">
        <v>4157</v>
      </c>
      <c r="E3164" t="s">
        <v>4228</v>
      </c>
      <c r="F3164" t="s">
        <v>4264</v>
      </c>
      <c r="G3164" t="s">
        <v>3242</v>
      </c>
      <c r="H3164">
        <v>35000</v>
      </c>
      <c r="I3164" t="s">
        <v>3255</v>
      </c>
      <c r="J3164" s="1">
        <v>44155</v>
      </c>
      <c r="K3164" s="1">
        <v>44155</v>
      </c>
      <c r="L3164" t="s">
        <v>4442</v>
      </c>
      <c r="M3164" t="s">
        <v>4793</v>
      </c>
      <c r="N3164" s="1">
        <v>44165</v>
      </c>
      <c r="O3164" t="str">
        <f t="shared" si="103"/>
        <v>정상</v>
      </c>
      <c r="P3164" t="s">
        <v>984</v>
      </c>
      <c r="Q3164" t="s">
        <v>1954</v>
      </c>
      <c r="R3164"/>
      <c r="S3164"/>
      <c r="T3164"/>
      <c r="U3164"/>
      <c r="V3164"/>
      <c r="W3164" t="s">
        <v>1960</v>
      </c>
      <c r="X3164" s="1">
        <v>51460</v>
      </c>
    </row>
    <row r="3165" spans="1:24">
      <c r="A3165" t="s">
        <v>3998</v>
      </c>
      <c r="B3165" t="s">
        <v>2861</v>
      </c>
      <c r="C3165" t="s">
        <v>4062</v>
      </c>
      <c r="D3165" t="s">
        <v>4138</v>
      </c>
      <c r="E3165" t="s">
        <v>4228</v>
      </c>
      <c r="F3165" t="s">
        <v>4264</v>
      </c>
      <c r="G3165" t="s">
        <v>4283</v>
      </c>
      <c r="H3165">
        <v>53719</v>
      </c>
      <c r="I3165" t="s">
        <v>3255</v>
      </c>
      <c r="J3165" s="1">
        <v>44155</v>
      </c>
      <c r="K3165" s="1">
        <v>44155</v>
      </c>
      <c r="L3165" t="s">
        <v>4443</v>
      </c>
      <c r="M3165" t="s">
        <v>4790</v>
      </c>
      <c r="N3165" s="1">
        <v>44165</v>
      </c>
      <c r="O3165" t="str">
        <f t="shared" si="103"/>
        <v>정상</v>
      </c>
      <c r="P3165" t="str">
        <f t="shared" si="104"/>
        <v>엠피의정부</v>
      </c>
      <c r="Q3165" t="s">
        <v>1954</v>
      </c>
      <c r="R3165"/>
      <c r="S3165"/>
      <c r="T3165"/>
      <c r="U3165"/>
      <c r="V3165"/>
      <c r="W3165" t="s">
        <v>1958</v>
      </c>
      <c r="X3165" s="1">
        <v>63878</v>
      </c>
    </row>
    <row r="3166" spans="1:24">
      <c r="A3166" t="s">
        <v>3991</v>
      </c>
      <c r="B3166" t="s">
        <v>2854</v>
      </c>
      <c r="C3166" t="s">
        <v>4064</v>
      </c>
      <c r="D3166" t="s">
        <v>4136</v>
      </c>
      <c r="E3166" t="s">
        <v>4228</v>
      </c>
      <c r="F3166" t="s">
        <v>4264</v>
      </c>
      <c r="G3166" t="s">
        <v>4268</v>
      </c>
      <c r="H3166">
        <v>90268</v>
      </c>
      <c r="I3166" t="s">
        <v>3255</v>
      </c>
      <c r="J3166" s="1">
        <v>44155</v>
      </c>
      <c r="K3166" s="1">
        <v>44155</v>
      </c>
      <c r="L3166" t="s">
        <v>4444</v>
      </c>
      <c r="M3166" t="s">
        <v>4790</v>
      </c>
      <c r="N3166" s="1">
        <v>44165</v>
      </c>
      <c r="O3166" t="str">
        <f t="shared" ref="O3166:O3229" si="105" xml:space="preserve"> IF(K3166&gt;N3166,W3166,I3166)</f>
        <v>정상</v>
      </c>
      <c r="P3166" t="str">
        <f t="shared" si="104"/>
        <v>엠피성공</v>
      </c>
      <c r="Q3166" t="s">
        <v>1954</v>
      </c>
      <c r="R3166"/>
      <c r="S3166"/>
      <c r="T3166"/>
      <c r="U3166"/>
      <c r="V3166"/>
      <c r="W3166" t="s">
        <v>1958</v>
      </c>
      <c r="X3166" s="1">
        <v>80313</v>
      </c>
    </row>
    <row r="3167" spans="1:24">
      <c r="A3167" t="s">
        <v>3998</v>
      </c>
      <c r="B3167" t="s">
        <v>2861</v>
      </c>
      <c r="C3167" t="s">
        <v>4068</v>
      </c>
      <c r="D3167" t="s">
        <v>4138</v>
      </c>
      <c r="E3167" t="s">
        <v>4245</v>
      </c>
      <c r="F3167" t="s">
        <v>4264</v>
      </c>
      <c r="G3167" t="s">
        <v>4276</v>
      </c>
      <c r="H3167">
        <v>63579</v>
      </c>
      <c r="I3167" t="s">
        <v>3255</v>
      </c>
      <c r="J3167" s="1">
        <v>44155</v>
      </c>
      <c r="K3167" s="1">
        <v>44155</v>
      </c>
      <c r="L3167" t="s">
        <v>4445</v>
      </c>
      <c r="M3167" t="s">
        <v>4790</v>
      </c>
      <c r="N3167" s="1">
        <v>44165</v>
      </c>
      <c r="O3167" t="str">
        <f t="shared" si="105"/>
        <v>정상</v>
      </c>
      <c r="P3167" t="str">
        <f t="shared" si="104"/>
        <v>엠피의정부</v>
      </c>
      <c r="Q3167" t="s">
        <v>1954</v>
      </c>
      <c r="R3167"/>
      <c r="S3167"/>
      <c r="T3167"/>
      <c r="U3167"/>
      <c r="V3167"/>
      <c r="W3167" t="s">
        <v>1958</v>
      </c>
      <c r="X3167" s="1">
        <v>72644</v>
      </c>
    </row>
    <row r="3168" spans="1:24">
      <c r="A3168" t="s">
        <v>3994</v>
      </c>
      <c r="B3168" t="s">
        <v>2692</v>
      </c>
      <c r="C3168" t="s">
        <v>4052</v>
      </c>
      <c r="D3168" t="s">
        <v>4145</v>
      </c>
      <c r="E3168" t="s">
        <v>2514</v>
      </c>
      <c r="F3168" t="s">
        <v>4264</v>
      </c>
      <c r="G3168" t="s">
        <v>3245</v>
      </c>
      <c r="H3168">
        <v>37500</v>
      </c>
      <c r="I3168" t="s">
        <v>3255</v>
      </c>
      <c r="J3168" s="1">
        <v>44155</v>
      </c>
      <c r="K3168" s="1">
        <v>44155</v>
      </c>
      <c r="L3168" t="s">
        <v>4446</v>
      </c>
      <c r="M3168" t="s">
        <v>4792</v>
      </c>
      <c r="N3168" s="1">
        <v>44165</v>
      </c>
      <c r="O3168" t="str">
        <f t="shared" si="105"/>
        <v>정상</v>
      </c>
      <c r="P3168" t="str">
        <f t="shared" si="104"/>
        <v>엠피피스토스</v>
      </c>
      <c r="Q3168" t="s">
        <v>1954</v>
      </c>
      <c r="R3168"/>
      <c r="S3168"/>
      <c r="T3168"/>
      <c r="U3168"/>
      <c r="V3168"/>
      <c r="W3168" t="s">
        <v>1958</v>
      </c>
      <c r="X3168" s="1">
        <v>63513</v>
      </c>
    </row>
    <row r="3169" spans="1:24">
      <c r="A3169" t="s">
        <v>3994</v>
      </c>
      <c r="B3169" t="s">
        <v>2692</v>
      </c>
      <c r="C3169" t="s">
        <v>4056</v>
      </c>
      <c r="D3169" t="s">
        <v>4147</v>
      </c>
      <c r="E3169" t="s">
        <v>4228</v>
      </c>
      <c r="F3169" t="s">
        <v>4264</v>
      </c>
      <c r="G3169" t="s">
        <v>3245</v>
      </c>
      <c r="H3169">
        <v>38600</v>
      </c>
      <c r="I3169" t="s">
        <v>3255</v>
      </c>
      <c r="J3169" s="1">
        <v>44155</v>
      </c>
      <c r="K3169" s="1">
        <v>44155</v>
      </c>
      <c r="L3169" t="s">
        <v>4447</v>
      </c>
      <c r="M3169" t="s">
        <v>4791</v>
      </c>
      <c r="N3169" s="1">
        <v>44165</v>
      </c>
      <c r="O3169" t="str">
        <f t="shared" si="105"/>
        <v>정상</v>
      </c>
      <c r="P3169" t="str">
        <f t="shared" si="104"/>
        <v>엠피피스토스</v>
      </c>
      <c r="Q3169" t="s">
        <v>1954</v>
      </c>
      <c r="R3169"/>
      <c r="S3169"/>
      <c r="T3169"/>
      <c r="U3169"/>
      <c r="V3169"/>
      <c r="W3169" t="s">
        <v>1958</v>
      </c>
      <c r="X3169" s="1">
        <v>66800</v>
      </c>
    </row>
    <row r="3170" spans="1:24">
      <c r="A3170" t="s">
        <v>3991</v>
      </c>
      <c r="B3170" t="s">
        <v>2854</v>
      </c>
      <c r="C3170" t="s">
        <v>4046</v>
      </c>
      <c r="D3170" t="s">
        <v>4164</v>
      </c>
      <c r="E3170" t="s">
        <v>4228</v>
      </c>
      <c r="F3170" t="s">
        <v>4264</v>
      </c>
      <c r="G3170" t="s">
        <v>3242</v>
      </c>
      <c r="H3170">
        <v>157898</v>
      </c>
      <c r="I3170" t="s">
        <v>3255</v>
      </c>
      <c r="J3170" s="1">
        <v>44155</v>
      </c>
      <c r="K3170" s="1">
        <v>44155</v>
      </c>
      <c r="L3170" t="s">
        <v>4448</v>
      </c>
      <c r="M3170" t="s">
        <v>4790</v>
      </c>
      <c r="N3170" s="1">
        <v>44165</v>
      </c>
      <c r="O3170" t="str">
        <f t="shared" si="105"/>
        <v>정상</v>
      </c>
      <c r="P3170" t="str">
        <f t="shared" si="104"/>
        <v>엠피성공</v>
      </c>
      <c r="Q3170" t="s">
        <v>1954</v>
      </c>
      <c r="R3170"/>
      <c r="S3170"/>
      <c r="T3170"/>
      <c r="U3170"/>
      <c r="V3170"/>
      <c r="W3170" t="s">
        <v>1958</v>
      </c>
      <c r="X3170" s="1">
        <v>59130</v>
      </c>
    </row>
    <row r="3171" spans="1:24">
      <c r="A3171" t="s">
        <v>3998</v>
      </c>
      <c r="B3171" t="s">
        <v>2861</v>
      </c>
      <c r="C3171" t="s">
        <v>4091</v>
      </c>
      <c r="D3171" t="s">
        <v>4138</v>
      </c>
      <c r="E3171" t="s">
        <v>3181</v>
      </c>
      <c r="F3171" t="s">
        <v>4264</v>
      </c>
      <c r="G3171" t="s">
        <v>4278</v>
      </c>
      <c r="H3171">
        <v>81491</v>
      </c>
      <c r="I3171" t="s">
        <v>3255</v>
      </c>
      <c r="J3171" s="1">
        <v>44155</v>
      </c>
      <c r="K3171" s="1">
        <v>44155</v>
      </c>
      <c r="L3171" t="s">
        <v>4449</v>
      </c>
      <c r="M3171" t="s">
        <v>4790</v>
      </c>
      <c r="N3171" s="1">
        <v>44165</v>
      </c>
      <c r="O3171" t="str">
        <f t="shared" si="105"/>
        <v>정상</v>
      </c>
      <c r="P3171" t="str">
        <f t="shared" si="104"/>
        <v>엠피의정부</v>
      </c>
      <c r="Q3171" t="s">
        <v>1954</v>
      </c>
      <c r="R3171"/>
      <c r="S3171"/>
      <c r="T3171"/>
      <c r="U3171"/>
      <c r="V3171"/>
      <c r="W3171" t="s">
        <v>1958</v>
      </c>
      <c r="X3171" s="1">
        <v>61321</v>
      </c>
    </row>
    <row r="3172" spans="1:24">
      <c r="A3172" t="s">
        <v>4002</v>
      </c>
      <c r="B3172"/>
      <c r="C3172"/>
      <c r="D3172" t="s">
        <v>4155</v>
      </c>
      <c r="E3172" t="s">
        <v>4228</v>
      </c>
      <c r="F3172" t="s">
        <v>4265</v>
      </c>
      <c r="G3172" t="s">
        <v>4269</v>
      </c>
      <c r="H3172">
        <v>95621</v>
      </c>
      <c r="I3172" t="s">
        <v>3255</v>
      </c>
      <c r="J3172" s="1">
        <v>44155</v>
      </c>
      <c r="K3172" s="1">
        <v>44155</v>
      </c>
      <c r="L3172" t="s">
        <v>4450</v>
      </c>
      <c r="M3172" t="s">
        <v>4790</v>
      </c>
      <c r="N3172" s="1">
        <v>44165</v>
      </c>
      <c r="O3172" t="str">
        <f t="shared" si="105"/>
        <v>정상</v>
      </c>
      <c r="P3172" t="str">
        <f t="shared" si="104"/>
        <v>엠피제이엔제이</v>
      </c>
      <c r="Q3172" t="s">
        <v>1954</v>
      </c>
      <c r="R3172"/>
      <c r="S3172"/>
      <c r="T3172"/>
      <c r="U3172"/>
      <c r="V3172"/>
      <c r="W3172" t="s">
        <v>1958</v>
      </c>
      <c r="X3172" s="1">
        <v>66070</v>
      </c>
    </row>
    <row r="3173" spans="1:24">
      <c r="A3173" t="s">
        <v>4002</v>
      </c>
      <c r="B3173"/>
      <c r="C3173"/>
      <c r="D3173" t="s">
        <v>4155</v>
      </c>
      <c r="E3173" t="s">
        <v>4228</v>
      </c>
      <c r="F3173" t="s">
        <v>4264</v>
      </c>
      <c r="G3173" t="s">
        <v>4268</v>
      </c>
      <c r="H3173">
        <v>37592</v>
      </c>
      <c r="I3173" t="s">
        <v>3255</v>
      </c>
      <c r="J3173" s="1">
        <v>44155</v>
      </c>
      <c r="K3173" s="1">
        <v>44155</v>
      </c>
      <c r="L3173" t="s">
        <v>4451</v>
      </c>
      <c r="M3173" t="s">
        <v>4790</v>
      </c>
      <c r="N3173" s="1">
        <v>44165</v>
      </c>
      <c r="O3173" t="str">
        <f t="shared" si="105"/>
        <v>정상</v>
      </c>
      <c r="P3173" t="str">
        <f t="shared" si="104"/>
        <v>엠피제이엔제이</v>
      </c>
      <c r="Q3173" t="s">
        <v>1954</v>
      </c>
      <c r="R3173"/>
      <c r="S3173"/>
      <c r="T3173"/>
      <c r="U3173"/>
      <c r="V3173"/>
      <c r="W3173" t="s">
        <v>1958</v>
      </c>
      <c r="X3173" s="1">
        <v>66800</v>
      </c>
    </row>
    <row r="3174" spans="1:24">
      <c r="A3174" t="s">
        <v>3994</v>
      </c>
      <c r="B3174" t="s">
        <v>4014</v>
      </c>
      <c r="C3174" t="s">
        <v>4056</v>
      </c>
      <c r="D3174" t="s">
        <v>4147</v>
      </c>
      <c r="E3174" t="s">
        <v>3181</v>
      </c>
      <c r="F3174" t="s">
        <v>4264</v>
      </c>
      <c r="G3174" t="s">
        <v>4271</v>
      </c>
      <c r="H3174">
        <v>86735</v>
      </c>
      <c r="I3174" t="s">
        <v>3255</v>
      </c>
      <c r="J3174" s="1">
        <v>44155</v>
      </c>
      <c r="K3174" s="1">
        <v>44155</v>
      </c>
      <c r="L3174" t="s">
        <v>4452</v>
      </c>
      <c r="M3174" t="s">
        <v>4790</v>
      </c>
      <c r="N3174" s="1">
        <v>44165</v>
      </c>
      <c r="O3174" t="str">
        <f t="shared" si="105"/>
        <v>정상</v>
      </c>
      <c r="P3174" t="str">
        <f t="shared" si="104"/>
        <v>엠피피스토스</v>
      </c>
      <c r="Q3174" t="s">
        <v>1954</v>
      </c>
      <c r="R3174"/>
      <c r="S3174"/>
      <c r="T3174"/>
      <c r="U3174"/>
      <c r="V3174"/>
      <c r="W3174" t="s">
        <v>1958</v>
      </c>
      <c r="X3174" s="1">
        <v>58034</v>
      </c>
    </row>
    <row r="3175" spans="1:24">
      <c r="A3175" t="s">
        <v>3998</v>
      </c>
      <c r="B3175" t="s">
        <v>4020</v>
      </c>
      <c r="C3175" t="s">
        <v>4062</v>
      </c>
      <c r="D3175" t="s">
        <v>4138</v>
      </c>
      <c r="E3175" t="s">
        <v>4244</v>
      </c>
      <c r="F3175" t="s">
        <v>4264</v>
      </c>
      <c r="G3175" t="s">
        <v>4272</v>
      </c>
      <c r="H3175">
        <v>52334</v>
      </c>
      <c r="I3175" t="s">
        <v>3255</v>
      </c>
      <c r="J3175" s="1">
        <v>44155</v>
      </c>
      <c r="K3175" s="1">
        <v>44155</v>
      </c>
      <c r="L3175">
        <v>20200496446</v>
      </c>
      <c r="M3175" t="s">
        <v>4790</v>
      </c>
      <c r="N3175" s="1">
        <v>44165</v>
      </c>
      <c r="O3175" t="str">
        <f t="shared" si="105"/>
        <v>정상</v>
      </c>
      <c r="P3175" t="str">
        <f t="shared" si="104"/>
        <v>엠피의정부</v>
      </c>
      <c r="Q3175" t="s">
        <v>1954</v>
      </c>
      <c r="R3175"/>
      <c r="S3175"/>
      <c r="T3175"/>
      <c r="U3175"/>
      <c r="V3175"/>
      <c r="W3175" t="s">
        <v>1958</v>
      </c>
      <c r="X3175" s="1">
        <v>63878</v>
      </c>
    </row>
    <row r="3176" spans="1:24">
      <c r="A3176" t="s">
        <v>3997</v>
      </c>
      <c r="B3176" t="s">
        <v>4018</v>
      </c>
      <c r="C3176" t="s">
        <v>4055</v>
      </c>
      <c r="D3176" t="s">
        <v>4128</v>
      </c>
      <c r="E3176" t="s">
        <v>2163</v>
      </c>
      <c r="F3176" t="s">
        <v>4264</v>
      </c>
      <c r="G3176" t="s">
        <v>4268</v>
      </c>
      <c r="H3176">
        <v>43000</v>
      </c>
      <c r="I3176" t="s">
        <v>3255</v>
      </c>
      <c r="J3176" s="1">
        <v>44155</v>
      </c>
      <c r="K3176" s="1">
        <v>44155</v>
      </c>
      <c r="L3176">
        <v>20206234667</v>
      </c>
      <c r="M3176" t="s">
        <v>4790</v>
      </c>
      <c r="N3176" s="1">
        <v>44165</v>
      </c>
      <c r="O3176" t="str">
        <f t="shared" si="105"/>
        <v>정상</v>
      </c>
      <c r="P3176" t="str">
        <f t="shared" si="104"/>
        <v>엠피가온</v>
      </c>
      <c r="Q3176" t="s">
        <v>1954</v>
      </c>
      <c r="R3176"/>
      <c r="S3176"/>
      <c r="T3176"/>
      <c r="U3176"/>
      <c r="V3176"/>
      <c r="W3176" t="s">
        <v>1958</v>
      </c>
      <c r="X3176"/>
    </row>
    <row r="3177" spans="1:24">
      <c r="A3177" t="s">
        <v>3991</v>
      </c>
      <c r="B3177" t="s">
        <v>2854</v>
      </c>
      <c r="C3177" t="s">
        <v>4092</v>
      </c>
      <c r="D3177" t="s">
        <v>4142</v>
      </c>
      <c r="E3177" t="s">
        <v>4240</v>
      </c>
      <c r="F3177" t="s">
        <v>4264</v>
      </c>
      <c r="G3177" t="s">
        <v>4268</v>
      </c>
      <c r="H3177">
        <v>45000</v>
      </c>
      <c r="I3177" t="s">
        <v>3255</v>
      </c>
      <c r="J3177" s="1">
        <v>44155</v>
      </c>
      <c r="K3177" s="1">
        <v>44155</v>
      </c>
      <c r="L3177">
        <v>20206239781</v>
      </c>
      <c r="M3177" t="s">
        <v>4790</v>
      </c>
      <c r="N3177" s="1">
        <v>44165</v>
      </c>
      <c r="O3177" t="str">
        <f t="shared" si="105"/>
        <v>정상</v>
      </c>
      <c r="P3177" t="str">
        <f t="shared" si="104"/>
        <v>엠피성공</v>
      </c>
      <c r="Q3177" t="s">
        <v>1954</v>
      </c>
      <c r="R3177"/>
      <c r="S3177"/>
      <c r="T3177"/>
      <c r="U3177"/>
      <c r="V3177"/>
      <c r="W3177" t="s">
        <v>1958</v>
      </c>
      <c r="X3177"/>
    </row>
    <row r="3178" spans="1:24">
      <c r="A3178" t="s">
        <v>4007</v>
      </c>
      <c r="B3178" t="s">
        <v>4037</v>
      </c>
      <c r="C3178" t="s">
        <v>4093</v>
      </c>
      <c r="D3178" t="s">
        <v>4190</v>
      </c>
      <c r="E3178" t="s">
        <v>2499</v>
      </c>
      <c r="F3178" t="s">
        <v>4264</v>
      </c>
      <c r="G3178" t="s">
        <v>4283</v>
      </c>
      <c r="H3178">
        <v>15630</v>
      </c>
      <c r="I3178" t="s">
        <v>3255</v>
      </c>
      <c r="J3178" s="1">
        <v>44155</v>
      </c>
      <c r="K3178" s="1">
        <v>44155</v>
      </c>
      <c r="L3178">
        <v>20206242459</v>
      </c>
      <c r="M3178" t="s">
        <v>4790</v>
      </c>
      <c r="N3178" s="1">
        <v>44165</v>
      </c>
      <c r="O3178" t="str">
        <f t="shared" si="105"/>
        <v>정상</v>
      </c>
      <c r="P3178" t="str">
        <f t="shared" si="104"/>
        <v>엠피여주</v>
      </c>
      <c r="Q3178" t="s">
        <v>1956</v>
      </c>
      <c r="R3178"/>
      <c r="S3178"/>
      <c r="T3178"/>
      <c r="U3178"/>
      <c r="V3178"/>
      <c r="W3178" t="s">
        <v>1958</v>
      </c>
      <c r="X3178"/>
    </row>
    <row r="3179" spans="1:24">
      <c r="A3179" t="s">
        <v>4007</v>
      </c>
      <c r="B3179" t="s">
        <v>4032</v>
      </c>
      <c r="C3179" t="s">
        <v>4093</v>
      </c>
      <c r="D3179" t="s">
        <v>4190</v>
      </c>
      <c r="E3179" t="s">
        <v>4240</v>
      </c>
      <c r="F3179" t="s">
        <v>4267</v>
      </c>
      <c r="G3179" t="s">
        <v>4271</v>
      </c>
      <c r="H3179">
        <v>40000</v>
      </c>
      <c r="I3179" t="s">
        <v>3255</v>
      </c>
      <c r="J3179" s="1">
        <v>44155</v>
      </c>
      <c r="K3179" s="1">
        <v>44155</v>
      </c>
      <c r="L3179">
        <v>20206233140</v>
      </c>
      <c r="M3179" t="s">
        <v>4790</v>
      </c>
      <c r="N3179" s="1">
        <v>44165</v>
      </c>
      <c r="O3179" t="str">
        <f t="shared" si="105"/>
        <v>정상</v>
      </c>
      <c r="P3179" t="str">
        <f t="shared" si="104"/>
        <v>엠피여주</v>
      </c>
      <c r="Q3179" t="s">
        <v>1954</v>
      </c>
      <c r="R3179"/>
      <c r="S3179"/>
      <c r="T3179"/>
      <c r="U3179"/>
      <c r="V3179"/>
      <c r="W3179" t="s">
        <v>1958</v>
      </c>
      <c r="X3179"/>
    </row>
    <row r="3180" spans="1:24">
      <c r="A3180" t="s">
        <v>3993</v>
      </c>
      <c r="B3180"/>
      <c r="C3180"/>
      <c r="D3180" t="s">
        <v>4135</v>
      </c>
      <c r="E3180" t="s">
        <v>4240</v>
      </c>
      <c r="F3180" t="s">
        <v>4264</v>
      </c>
      <c r="G3180" t="s">
        <v>4268</v>
      </c>
      <c r="H3180">
        <v>25000</v>
      </c>
      <c r="I3180" t="s">
        <v>3255</v>
      </c>
      <c r="J3180" s="1">
        <v>44155</v>
      </c>
      <c r="K3180" s="1">
        <v>44155</v>
      </c>
      <c r="L3180">
        <v>20206242283</v>
      </c>
      <c r="M3180" t="s">
        <v>4790</v>
      </c>
      <c r="N3180" s="1">
        <v>44165</v>
      </c>
      <c r="O3180" t="str">
        <f t="shared" si="105"/>
        <v>정상</v>
      </c>
      <c r="P3180" t="str">
        <f t="shared" si="104"/>
        <v>엠피송내</v>
      </c>
      <c r="Q3180" t="s">
        <v>1954</v>
      </c>
      <c r="R3180"/>
      <c r="S3180"/>
      <c r="T3180"/>
      <c r="U3180"/>
      <c r="V3180"/>
      <c r="W3180" t="s">
        <v>1958</v>
      </c>
      <c r="X3180"/>
    </row>
    <row r="3181" spans="1:24">
      <c r="A3181" t="s">
        <v>3993</v>
      </c>
      <c r="B3181"/>
      <c r="C3181"/>
      <c r="D3181" t="s">
        <v>4135</v>
      </c>
      <c r="E3181" t="s">
        <v>3141</v>
      </c>
      <c r="F3181" t="s">
        <v>4264</v>
      </c>
      <c r="G3181" t="s">
        <v>4268</v>
      </c>
      <c r="H3181">
        <v>98000</v>
      </c>
      <c r="I3181" t="s">
        <v>3255</v>
      </c>
      <c r="J3181" s="1">
        <v>44155</v>
      </c>
      <c r="K3181" s="1">
        <v>44155</v>
      </c>
      <c r="L3181">
        <v>20206242155</v>
      </c>
      <c r="M3181" t="s">
        <v>4790</v>
      </c>
      <c r="N3181" s="1">
        <v>44165</v>
      </c>
      <c r="O3181" t="str">
        <f t="shared" si="105"/>
        <v>정상</v>
      </c>
      <c r="P3181" t="str">
        <f t="shared" si="104"/>
        <v>엠피송내</v>
      </c>
      <c r="Q3181" t="s">
        <v>1954</v>
      </c>
      <c r="R3181"/>
      <c r="S3181"/>
      <c r="T3181"/>
      <c r="U3181"/>
      <c r="V3181"/>
      <c r="W3181" t="s">
        <v>1960</v>
      </c>
      <c r="X3181"/>
    </row>
    <row r="3182" spans="1:24">
      <c r="A3182" t="s">
        <v>3994</v>
      </c>
      <c r="B3182" t="s">
        <v>2692</v>
      </c>
      <c r="C3182" t="s">
        <v>4056</v>
      </c>
      <c r="D3182" t="s">
        <v>4180</v>
      </c>
      <c r="E3182" t="s">
        <v>4240</v>
      </c>
      <c r="F3182" t="s">
        <v>4265</v>
      </c>
      <c r="G3182" t="s">
        <v>4268</v>
      </c>
      <c r="H3182">
        <v>32000</v>
      </c>
      <c r="I3182" t="s">
        <v>3255</v>
      </c>
      <c r="J3182" s="1">
        <v>44155</v>
      </c>
      <c r="K3182" s="1">
        <v>44155</v>
      </c>
      <c r="L3182">
        <v>20206239273</v>
      </c>
      <c r="M3182" t="s">
        <v>4790</v>
      </c>
      <c r="N3182" s="1">
        <v>44165</v>
      </c>
      <c r="O3182" t="str">
        <f t="shared" si="105"/>
        <v>정상</v>
      </c>
      <c r="P3182" t="str">
        <f t="shared" si="104"/>
        <v>엠피피스토스</v>
      </c>
      <c r="Q3182" t="s">
        <v>1954</v>
      </c>
      <c r="R3182"/>
      <c r="S3182"/>
      <c r="T3182"/>
      <c r="U3182"/>
      <c r="V3182"/>
      <c r="W3182" t="s">
        <v>1958</v>
      </c>
      <c r="X3182"/>
    </row>
    <row r="3183" spans="1:24">
      <c r="A3183" t="s">
        <v>4006</v>
      </c>
      <c r="B3183" t="s">
        <v>2851</v>
      </c>
      <c r="C3183" t="s">
        <v>4051</v>
      </c>
      <c r="D3183" t="s">
        <v>4119</v>
      </c>
      <c r="E3183" t="s">
        <v>2607</v>
      </c>
      <c r="F3183" t="s">
        <v>4264</v>
      </c>
      <c r="G3183" t="s">
        <v>3242</v>
      </c>
      <c r="H3183">
        <v>18800</v>
      </c>
      <c r="I3183" t="s">
        <v>3255</v>
      </c>
      <c r="J3183" s="1">
        <v>44155</v>
      </c>
      <c r="K3183" s="1">
        <v>44155</v>
      </c>
      <c r="L3183">
        <v>20206236820</v>
      </c>
      <c r="M3183" t="s">
        <v>4790</v>
      </c>
      <c r="N3183" s="1">
        <v>44165</v>
      </c>
      <c r="O3183" t="str">
        <f t="shared" si="105"/>
        <v>정상</v>
      </c>
      <c r="P3183" t="s">
        <v>6821</v>
      </c>
      <c r="Q3183" t="s">
        <v>1954</v>
      </c>
      <c r="R3183"/>
      <c r="S3183"/>
      <c r="T3183"/>
      <c r="U3183"/>
      <c r="V3183"/>
      <c r="W3183" t="s">
        <v>4796</v>
      </c>
      <c r="X3183"/>
    </row>
    <row r="3184" spans="1:24">
      <c r="A3184" t="s">
        <v>3992</v>
      </c>
      <c r="B3184" t="s">
        <v>2851</v>
      </c>
      <c r="C3184" t="s">
        <v>4076</v>
      </c>
      <c r="D3184" t="s">
        <v>4119</v>
      </c>
      <c r="E3184" t="s">
        <v>4240</v>
      </c>
      <c r="F3184" t="s">
        <v>4267</v>
      </c>
      <c r="G3184" t="s">
        <v>4268</v>
      </c>
      <c r="H3184">
        <v>132900</v>
      </c>
      <c r="I3184" t="s">
        <v>3255</v>
      </c>
      <c r="J3184" s="1">
        <v>44155</v>
      </c>
      <c r="K3184" s="1">
        <v>44155</v>
      </c>
      <c r="L3184">
        <v>20206241693</v>
      </c>
      <c r="M3184" t="s">
        <v>4790</v>
      </c>
      <c r="N3184" s="1">
        <v>44165</v>
      </c>
      <c r="O3184" t="str">
        <f t="shared" si="105"/>
        <v>정상</v>
      </c>
      <c r="P3184" t="s">
        <v>6821</v>
      </c>
      <c r="Q3184" t="s">
        <v>1954</v>
      </c>
      <c r="R3184"/>
      <c r="S3184"/>
      <c r="T3184"/>
      <c r="U3184"/>
      <c r="V3184"/>
      <c r="W3184" t="s">
        <v>1958</v>
      </c>
      <c r="X3184"/>
    </row>
    <row r="3185" spans="1:24">
      <c r="A3185" t="s">
        <v>3998</v>
      </c>
      <c r="B3185" t="s">
        <v>2861</v>
      </c>
      <c r="C3185" t="s">
        <v>4062</v>
      </c>
      <c r="D3185" t="s">
        <v>4138</v>
      </c>
      <c r="E3185" t="s">
        <v>4240</v>
      </c>
      <c r="F3185" t="s">
        <v>4265</v>
      </c>
      <c r="G3185" t="s">
        <v>4278</v>
      </c>
      <c r="H3185">
        <v>12000</v>
      </c>
      <c r="I3185" t="s">
        <v>3255</v>
      </c>
      <c r="J3185" s="1">
        <v>44155</v>
      </c>
      <c r="K3185" s="1">
        <v>44155</v>
      </c>
      <c r="L3185">
        <v>20206234132</v>
      </c>
      <c r="M3185" t="s">
        <v>4790</v>
      </c>
      <c r="N3185" s="1">
        <v>44165</v>
      </c>
      <c r="O3185" t="str">
        <f t="shared" si="105"/>
        <v>정상</v>
      </c>
      <c r="P3185" t="str">
        <f t="shared" si="104"/>
        <v>엠피의정부</v>
      </c>
      <c r="Q3185" t="s">
        <v>1954</v>
      </c>
      <c r="R3185"/>
      <c r="S3185"/>
      <c r="T3185"/>
      <c r="U3185"/>
      <c r="V3185"/>
      <c r="W3185" t="s">
        <v>1958</v>
      </c>
      <c r="X3185"/>
    </row>
    <row r="3186" spans="1:24">
      <c r="A3186" t="s">
        <v>3998</v>
      </c>
      <c r="B3186" t="s">
        <v>2861</v>
      </c>
      <c r="C3186" t="s">
        <v>4094</v>
      </c>
      <c r="D3186" t="s">
        <v>4138</v>
      </c>
      <c r="E3186" t="s">
        <v>2499</v>
      </c>
      <c r="F3186" t="s">
        <v>4264</v>
      </c>
      <c r="G3186" t="s">
        <v>4291</v>
      </c>
      <c r="H3186">
        <v>28776</v>
      </c>
      <c r="I3186" t="s">
        <v>3255</v>
      </c>
      <c r="J3186" s="1">
        <v>44155</v>
      </c>
      <c r="K3186" s="1">
        <v>44155</v>
      </c>
      <c r="L3186">
        <v>20206234102</v>
      </c>
      <c r="M3186" t="s">
        <v>4790</v>
      </c>
      <c r="N3186" s="1">
        <v>44165</v>
      </c>
      <c r="O3186" t="str">
        <f t="shared" si="105"/>
        <v>정상</v>
      </c>
      <c r="P3186" t="str">
        <f t="shared" si="104"/>
        <v>엠피의정부</v>
      </c>
      <c r="Q3186" t="s">
        <v>1954</v>
      </c>
      <c r="R3186"/>
      <c r="S3186"/>
      <c r="T3186"/>
      <c r="U3186"/>
      <c r="V3186"/>
      <c r="W3186" t="s">
        <v>1958</v>
      </c>
      <c r="X3186"/>
    </row>
    <row r="3187" spans="1:24">
      <c r="A3187" t="s">
        <v>3998</v>
      </c>
      <c r="B3187" t="s">
        <v>4030</v>
      </c>
      <c r="C3187" t="s">
        <v>4095</v>
      </c>
      <c r="D3187" t="s">
        <v>4138</v>
      </c>
      <c r="E3187" t="s">
        <v>4240</v>
      </c>
      <c r="F3187" t="s">
        <v>4264</v>
      </c>
      <c r="G3187" t="s">
        <v>4282</v>
      </c>
      <c r="H3187">
        <v>71048</v>
      </c>
      <c r="I3187" t="s">
        <v>3255</v>
      </c>
      <c r="J3187" s="1">
        <v>44155</v>
      </c>
      <c r="K3187" s="1">
        <v>44155</v>
      </c>
      <c r="L3187">
        <v>20206233675</v>
      </c>
      <c r="M3187" t="s">
        <v>4790</v>
      </c>
      <c r="N3187" s="1">
        <v>44165</v>
      </c>
      <c r="O3187" t="str">
        <f t="shared" si="105"/>
        <v>정상</v>
      </c>
      <c r="P3187" t="str">
        <f t="shared" si="104"/>
        <v>엠피의정부</v>
      </c>
      <c r="Q3187" t="s">
        <v>1954</v>
      </c>
      <c r="R3187"/>
      <c r="S3187"/>
      <c r="T3187"/>
      <c r="U3187"/>
      <c r="V3187"/>
      <c r="W3187" t="s">
        <v>1958</v>
      </c>
      <c r="X3187"/>
    </row>
    <row r="3188" spans="1:24">
      <c r="A3188" t="s">
        <v>3998</v>
      </c>
      <c r="B3188" t="s">
        <v>4020</v>
      </c>
      <c r="C3188" t="s">
        <v>4062</v>
      </c>
      <c r="D3188" t="s">
        <v>4138</v>
      </c>
      <c r="E3188" t="s">
        <v>4240</v>
      </c>
      <c r="F3188" t="s">
        <v>4264</v>
      </c>
      <c r="G3188" t="s">
        <v>3242</v>
      </c>
      <c r="H3188">
        <v>21201</v>
      </c>
      <c r="I3188" t="s">
        <v>3255</v>
      </c>
      <c r="J3188" s="1">
        <v>44155</v>
      </c>
      <c r="K3188" s="1">
        <v>44155</v>
      </c>
      <c r="L3188">
        <v>20206233261</v>
      </c>
      <c r="M3188" t="s">
        <v>4790</v>
      </c>
      <c r="N3188" s="1">
        <v>44165</v>
      </c>
      <c r="O3188" t="str">
        <f t="shared" si="105"/>
        <v>정상</v>
      </c>
      <c r="P3188" t="str">
        <f t="shared" si="104"/>
        <v>엠피의정부</v>
      </c>
      <c r="Q3188" t="s">
        <v>1954</v>
      </c>
      <c r="R3188"/>
      <c r="S3188"/>
      <c r="T3188"/>
      <c r="U3188"/>
      <c r="V3188"/>
      <c r="W3188" t="s">
        <v>1958</v>
      </c>
      <c r="X3188"/>
    </row>
    <row r="3189" spans="1:24">
      <c r="A3189" t="s">
        <v>4001</v>
      </c>
      <c r="B3189"/>
      <c r="C3189"/>
      <c r="D3189" t="s">
        <v>4173</v>
      </c>
      <c r="E3189" t="s">
        <v>4240</v>
      </c>
      <c r="F3189" t="s">
        <v>4264</v>
      </c>
      <c r="G3189" t="s">
        <v>4273</v>
      </c>
      <c r="H3189">
        <v>78590</v>
      </c>
      <c r="I3189" t="s">
        <v>3255</v>
      </c>
      <c r="J3189" s="1">
        <v>44155</v>
      </c>
      <c r="K3189" s="1">
        <v>44155</v>
      </c>
      <c r="L3189">
        <v>20206227351</v>
      </c>
      <c r="M3189" t="s">
        <v>4790</v>
      </c>
      <c r="N3189" s="1">
        <v>44165</v>
      </c>
      <c r="O3189" t="str">
        <f t="shared" si="105"/>
        <v>정상</v>
      </c>
      <c r="P3189" t="str">
        <f t="shared" si="104"/>
        <v>엠피조은</v>
      </c>
      <c r="Q3189" t="s">
        <v>1954</v>
      </c>
      <c r="R3189"/>
      <c r="S3189"/>
      <c r="T3189"/>
      <c r="U3189"/>
      <c r="V3189"/>
      <c r="W3189" t="s">
        <v>1958</v>
      </c>
      <c r="X3189"/>
    </row>
    <row r="3190" spans="1:24">
      <c r="A3190" t="s">
        <v>4011</v>
      </c>
      <c r="B3190" t="s">
        <v>2871</v>
      </c>
      <c r="C3190" t="s">
        <v>4089</v>
      </c>
      <c r="D3190" t="s">
        <v>4140</v>
      </c>
      <c r="E3190" t="s">
        <v>3141</v>
      </c>
      <c r="F3190" t="s">
        <v>4264</v>
      </c>
      <c r="G3190" t="s">
        <v>4278</v>
      </c>
      <c r="H3190">
        <v>136000</v>
      </c>
      <c r="I3190" t="s">
        <v>3255</v>
      </c>
      <c r="J3190" s="1">
        <v>44155</v>
      </c>
      <c r="K3190" s="1">
        <v>44155</v>
      </c>
      <c r="L3190">
        <v>20206224407</v>
      </c>
      <c r="M3190" t="s">
        <v>4790</v>
      </c>
      <c r="N3190" s="1">
        <v>44165</v>
      </c>
      <c r="O3190" t="str">
        <f t="shared" si="105"/>
        <v>정상</v>
      </c>
      <c r="P3190" t="str">
        <f t="shared" si="104"/>
        <v>엠피조은</v>
      </c>
      <c r="Q3190" t="s">
        <v>1956</v>
      </c>
      <c r="R3190"/>
      <c r="S3190"/>
      <c r="T3190"/>
      <c r="U3190"/>
      <c r="V3190"/>
      <c r="W3190" t="s">
        <v>1958</v>
      </c>
      <c r="X3190"/>
    </row>
    <row r="3191" spans="1:24">
      <c r="A3191" t="s">
        <v>4001</v>
      </c>
      <c r="B3191" t="s">
        <v>4022</v>
      </c>
      <c r="C3191" t="s">
        <v>4065</v>
      </c>
      <c r="D3191" t="s">
        <v>4140</v>
      </c>
      <c r="E3191" t="s">
        <v>4240</v>
      </c>
      <c r="F3191" t="s">
        <v>4266</v>
      </c>
      <c r="G3191" t="s">
        <v>4292</v>
      </c>
      <c r="H3191">
        <v>28654</v>
      </c>
      <c r="I3191" t="s">
        <v>3255</v>
      </c>
      <c r="J3191" s="1">
        <v>44155</v>
      </c>
      <c r="K3191" s="1">
        <v>44155</v>
      </c>
      <c r="L3191">
        <v>20206224371</v>
      </c>
      <c r="M3191" t="s">
        <v>4790</v>
      </c>
      <c r="N3191" s="1">
        <v>44165</v>
      </c>
      <c r="O3191" t="str">
        <f t="shared" si="105"/>
        <v>정상</v>
      </c>
      <c r="P3191" t="str">
        <f t="shared" si="104"/>
        <v>엠피조은</v>
      </c>
      <c r="Q3191" t="s">
        <v>1954</v>
      </c>
      <c r="R3191"/>
      <c r="S3191"/>
      <c r="T3191"/>
      <c r="U3191"/>
      <c r="V3191"/>
      <c r="W3191" t="s">
        <v>4796</v>
      </c>
      <c r="X3191"/>
    </row>
    <row r="3192" spans="1:24">
      <c r="A3192" t="s">
        <v>3993</v>
      </c>
      <c r="B3192" t="s">
        <v>4017</v>
      </c>
      <c r="C3192" t="s">
        <v>4059</v>
      </c>
      <c r="D3192" t="s">
        <v>4127</v>
      </c>
      <c r="E3192" t="s">
        <v>4240</v>
      </c>
      <c r="F3192" t="s">
        <v>4264</v>
      </c>
      <c r="G3192" t="s">
        <v>4269</v>
      </c>
      <c r="H3192">
        <v>56400</v>
      </c>
      <c r="I3192" t="s">
        <v>3255</v>
      </c>
      <c r="J3192" s="1">
        <v>44155</v>
      </c>
      <c r="K3192" s="1">
        <v>44155</v>
      </c>
      <c r="L3192">
        <v>20206232290</v>
      </c>
      <c r="M3192" t="s">
        <v>4790</v>
      </c>
      <c r="N3192" s="1">
        <v>44165</v>
      </c>
      <c r="O3192" t="str">
        <f t="shared" si="105"/>
        <v>정상</v>
      </c>
      <c r="P3192" t="str">
        <f t="shared" si="104"/>
        <v>엠피송내</v>
      </c>
      <c r="Q3192" t="s">
        <v>1954</v>
      </c>
      <c r="R3192"/>
      <c r="S3192"/>
      <c r="T3192"/>
      <c r="U3192"/>
      <c r="V3192"/>
      <c r="W3192" t="s">
        <v>1958</v>
      </c>
      <c r="X3192"/>
    </row>
    <row r="3193" spans="1:24">
      <c r="A3193" t="s">
        <v>3993</v>
      </c>
      <c r="B3193" t="s">
        <v>2689</v>
      </c>
      <c r="C3193" t="s">
        <v>4059</v>
      </c>
      <c r="D3193" t="s">
        <v>4152</v>
      </c>
      <c r="E3193" t="s">
        <v>4240</v>
      </c>
      <c r="F3193" t="s">
        <v>4264</v>
      </c>
      <c r="G3193" t="s">
        <v>4279</v>
      </c>
      <c r="H3193">
        <v>31292</v>
      </c>
      <c r="I3193" t="s">
        <v>3255</v>
      </c>
      <c r="J3193" s="1">
        <v>44155</v>
      </c>
      <c r="K3193" s="1">
        <v>44155</v>
      </c>
      <c r="L3193">
        <v>20206235145</v>
      </c>
      <c r="M3193" t="s">
        <v>4790</v>
      </c>
      <c r="N3193" s="1">
        <v>44165</v>
      </c>
      <c r="O3193" t="str">
        <f t="shared" si="105"/>
        <v>정상</v>
      </c>
      <c r="P3193" t="str">
        <f t="shared" si="104"/>
        <v>엠피송내</v>
      </c>
      <c r="Q3193" t="s">
        <v>1954</v>
      </c>
      <c r="R3193"/>
      <c r="S3193"/>
      <c r="T3193"/>
      <c r="U3193"/>
      <c r="V3193"/>
      <c r="W3193" t="s">
        <v>1958</v>
      </c>
      <c r="X3193"/>
    </row>
    <row r="3194" spans="1:24">
      <c r="A3194" t="s">
        <v>3993</v>
      </c>
      <c r="B3194" t="s">
        <v>4017</v>
      </c>
      <c r="C3194" t="s">
        <v>4059</v>
      </c>
      <c r="D3194" t="s">
        <v>4152</v>
      </c>
      <c r="E3194" t="s">
        <v>4240</v>
      </c>
      <c r="F3194" t="s">
        <v>4264</v>
      </c>
      <c r="G3194" t="s">
        <v>4268</v>
      </c>
      <c r="H3194">
        <v>68000</v>
      </c>
      <c r="I3194" t="s">
        <v>3255</v>
      </c>
      <c r="J3194" s="1">
        <v>44155</v>
      </c>
      <c r="K3194" s="1">
        <v>44155</v>
      </c>
      <c r="L3194">
        <v>20206234973</v>
      </c>
      <c r="M3194" t="s">
        <v>4790</v>
      </c>
      <c r="N3194" s="1">
        <v>44165</v>
      </c>
      <c r="O3194" t="str">
        <f t="shared" si="105"/>
        <v>정상</v>
      </c>
      <c r="P3194" t="str">
        <f t="shared" si="104"/>
        <v>엠피송내</v>
      </c>
      <c r="Q3194" t="s">
        <v>1954</v>
      </c>
      <c r="R3194"/>
      <c r="S3194"/>
      <c r="T3194"/>
      <c r="U3194"/>
      <c r="V3194"/>
      <c r="W3194" t="s">
        <v>1958</v>
      </c>
      <c r="X3194"/>
    </row>
    <row r="3195" spans="1:24">
      <c r="A3195" t="s">
        <v>3993</v>
      </c>
      <c r="B3195" t="s">
        <v>4017</v>
      </c>
      <c r="C3195" t="s">
        <v>4070</v>
      </c>
      <c r="D3195" t="s">
        <v>4152</v>
      </c>
      <c r="E3195" t="s">
        <v>4240</v>
      </c>
      <c r="F3195" t="s">
        <v>4265</v>
      </c>
      <c r="G3195" t="s">
        <v>4269</v>
      </c>
      <c r="H3195">
        <v>43000</v>
      </c>
      <c r="I3195" t="s">
        <v>3255</v>
      </c>
      <c r="J3195" s="1">
        <v>44155</v>
      </c>
      <c r="K3195" s="1">
        <v>44155</v>
      </c>
      <c r="L3195">
        <v>20206231034</v>
      </c>
      <c r="M3195" t="s">
        <v>4790</v>
      </c>
      <c r="N3195" s="1">
        <v>44165</v>
      </c>
      <c r="O3195" t="str">
        <f t="shared" si="105"/>
        <v>정상</v>
      </c>
      <c r="P3195" t="str">
        <f t="shared" si="104"/>
        <v>엠피송내</v>
      </c>
      <c r="Q3195" t="s">
        <v>1954</v>
      </c>
      <c r="R3195"/>
      <c r="S3195"/>
      <c r="T3195"/>
      <c r="U3195"/>
      <c r="V3195"/>
      <c r="W3195" t="s">
        <v>1958</v>
      </c>
      <c r="X3195"/>
    </row>
    <row r="3196" spans="1:24">
      <c r="A3196" t="s">
        <v>3994</v>
      </c>
      <c r="B3196" t="s">
        <v>2692</v>
      </c>
      <c r="C3196" t="s">
        <v>4052</v>
      </c>
      <c r="D3196" t="s">
        <v>4125</v>
      </c>
      <c r="E3196" t="s">
        <v>2504</v>
      </c>
      <c r="F3196" t="s">
        <v>4267</v>
      </c>
      <c r="G3196" t="s">
        <v>3242</v>
      </c>
      <c r="H3196">
        <v>30000</v>
      </c>
      <c r="I3196" t="s">
        <v>3255</v>
      </c>
      <c r="J3196" s="1">
        <v>44155</v>
      </c>
      <c r="K3196" s="1">
        <v>44155</v>
      </c>
      <c r="L3196">
        <v>320202843186</v>
      </c>
      <c r="M3196" t="s">
        <v>4790</v>
      </c>
      <c r="N3196" s="1">
        <v>44165</v>
      </c>
      <c r="O3196" t="str">
        <f t="shared" si="105"/>
        <v>정상</v>
      </c>
      <c r="P3196" t="str">
        <f t="shared" si="104"/>
        <v>엠피피스토스</v>
      </c>
      <c r="Q3196" t="s">
        <v>1954</v>
      </c>
      <c r="R3196"/>
      <c r="S3196"/>
      <c r="T3196"/>
      <c r="U3196"/>
      <c r="V3196"/>
      <c r="W3196" t="s">
        <v>1958</v>
      </c>
      <c r="X3196" s="1">
        <v>51460</v>
      </c>
    </row>
    <row r="3197" spans="1:24">
      <c r="A3197" t="s">
        <v>4012</v>
      </c>
      <c r="B3197"/>
      <c r="C3197"/>
      <c r="D3197" t="s">
        <v>4191</v>
      </c>
      <c r="E3197" t="s">
        <v>4231</v>
      </c>
      <c r="F3197" t="s">
        <v>4264</v>
      </c>
      <c r="G3197" t="s">
        <v>3249</v>
      </c>
      <c r="H3197">
        <v>11150</v>
      </c>
      <c r="I3197" t="s">
        <v>3255</v>
      </c>
      <c r="J3197" s="1">
        <v>44155</v>
      </c>
      <c r="K3197" s="1">
        <v>44155</v>
      </c>
      <c r="L3197">
        <v>320202846226</v>
      </c>
      <c r="M3197" t="s">
        <v>4790</v>
      </c>
      <c r="N3197" s="1">
        <v>44165</v>
      </c>
      <c r="O3197" t="str">
        <f t="shared" si="105"/>
        <v>정상</v>
      </c>
      <c r="P3197" t="str">
        <f t="shared" si="104"/>
        <v>엠피레전드</v>
      </c>
      <c r="Q3197" t="s">
        <v>1954</v>
      </c>
      <c r="R3197"/>
      <c r="S3197"/>
      <c r="T3197"/>
      <c r="U3197"/>
      <c r="V3197"/>
      <c r="W3197" t="s">
        <v>1958</v>
      </c>
      <c r="X3197" s="1">
        <v>49840</v>
      </c>
    </row>
    <row r="3198" spans="1:24">
      <c r="A3198" t="s">
        <v>4002</v>
      </c>
      <c r="B3198" t="s">
        <v>2691</v>
      </c>
      <c r="C3198" t="s">
        <v>4096</v>
      </c>
      <c r="D3198" t="s">
        <v>4192</v>
      </c>
      <c r="E3198" t="s">
        <v>4231</v>
      </c>
      <c r="F3198" t="s">
        <v>4264</v>
      </c>
      <c r="G3198" t="s">
        <v>4268</v>
      </c>
      <c r="H3198">
        <v>97160</v>
      </c>
      <c r="I3198" t="s">
        <v>3255</v>
      </c>
      <c r="J3198" s="1">
        <v>44155</v>
      </c>
      <c r="K3198" s="1">
        <v>44155</v>
      </c>
      <c r="L3198">
        <v>320202838527</v>
      </c>
      <c r="M3198" t="s">
        <v>4792</v>
      </c>
      <c r="N3198" s="1">
        <v>44165</v>
      </c>
      <c r="O3198" t="str">
        <f t="shared" si="105"/>
        <v>정상</v>
      </c>
      <c r="P3198" t="s">
        <v>984</v>
      </c>
      <c r="Q3198" t="s">
        <v>1954</v>
      </c>
      <c r="R3198"/>
      <c r="S3198"/>
      <c r="T3198"/>
      <c r="U3198"/>
      <c r="V3198"/>
      <c r="W3198" t="s">
        <v>1958</v>
      </c>
      <c r="X3198" s="1">
        <v>61687</v>
      </c>
    </row>
    <row r="3199" spans="1:24">
      <c r="A3199" t="s">
        <v>4012</v>
      </c>
      <c r="B3199"/>
      <c r="C3199"/>
      <c r="D3199" t="s">
        <v>4191</v>
      </c>
      <c r="E3199" t="s">
        <v>2139</v>
      </c>
      <c r="F3199" t="s">
        <v>4264</v>
      </c>
      <c r="G3199" t="s">
        <v>4273</v>
      </c>
      <c r="H3199">
        <v>155000</v>
      </c>
      <c r="I3199" t="s">
        <v>3255</v>
      </c>
      <c r="J3199" s="1">
        <v>44155</v>
      </c>
      <c r="K3199" s="1">
        <v>44155</v>
      </c>
      <c r="L3199">
        <v>320202846384</v>
      </c>
      <c r="M3199" t="s">
        <v>4790</v>
      </c>
      <c r="N3199" s="1">
        <v>44165</v>
      </c>
      <c r="O3199" t="str">
        <f t="shared" si="105"/>
        <v>정상</v>
      </c>
      <c r="P3199" t="str">
        <f t="shared" si="104"/>
        <v>엠피레전드</v>
      </c>
      <c r="Q3199" t="s">
        <v>1954</v>
      </c>
      <c r="R3199"/>
      <c r="S3199"/>
      <c r="T3199"/>
      <c r="U3199"/>
      <c r="V3199"/>
      <c r="W3199" t="s">
        <v>1958</v>
      </c>
      <c r="X3199" s="1">
        <v>80885</v>
      </c>
    </row>
    <row r="3200" spans="1:24">
      <c r="A3200" t="s">
        <v>4002</v>
      </c>
      <c r="B3200" t="s">
        <v>4023</v>
      </c>
      <c r="C3200" t="s">
        <v>4067</v>
      </c>
      <c r="D3200" t="s">
        <v>4192</v>
      </c>
      <c r="E3200" t="s">
        <v>2139</v>
      </c>
      <c r="F3200" t="s">
        <v>4264</v>
      </c>
      <c r="G3200" t="s">
        <v>4268</v>
      </c>
      <c r="H3200">
        <v>69640</v>
      </c>
      <c r="I3200" t="s">
        <v>3255</v>
      </c>
      <c r="J3200" s="1">
        <v>44155</v>
      </c>
      <c r="K3200" s="1">
        <v>44155</v>
      </c>
      <c r="L3200">
        <v>320202838260</v>
      </c>
      <c r="M3200" t="s">
        <v>4790</v>
      </c>
      <c r="N3200" s="1">
        <v>44165</v>
      </c>
      <c r="O3200" t="str">
        <f t="shared" si="105"/>
        <v>정상</v>
      </c>
      <c r="P3200" t="s">
        <v>6834</v>
      </c>
      <c r="Q3200" t="s">
        <v>1954</v>
      </c>
      <c r="R3200"/>
      <c r="S3200"/>
      <c r="T3200"/>
      <c r="U3200"/>
      <c r="V3200"/>
      <c r="W3200" t="s">
        <v>1958</v>
      </c>
      <c r="X3200" s="1">
        <v>60226</v>
      </c>
    </row>
    <row r="3201" spans="1:24">
      <c r="A3201" t="s">
        <v>3991</v>
      </c>
      <c r="B3201" t="s">
        <v>2854</v>
      </c>
      <c r="C3201" t="s">
        <v>4081</v>
      </c>
      <c r="D3201" t="s">
        <v>4142</v>
      </c>
      <c r="E3201" t="s">
        <v>4230</v>
      </c>
      <c r="F3201" t="s">
        <v>4264</v>
      </c>
      <c r="G3201" t="s">
        <v>4268</v>
      </c>
      <c r="H3201">
        <v>25000</v>
      </c>
      <c r="I3201" t="s">
        <v>3255</v>
      </c>
      <c r="J3201" s="1">
        <v>44155</v>
      </c>
      <c r="K3201" s="1">
        <v>44155</v>
      </c>
      <c r="L3201">
        <v>52032155320000</v>
      </c>
      <c r="M3201" t="s">
        <v>4791</v>
      </c>
      <c r="N3201" s="1">
        <v>44165</v>
      </c>
      <c r="O3201" t="str">
        <f t="shared" si="105"/>
        <v>정상</v>
      </c>
      <c r="P3201" t="str">
        <f t="shared" ref="P3201:P3264" si="106">A3201</f>
        <v>엠피성공</v>
      </c>
      <c r="Q3201" t="s">
        <v>1954</v>
      </c>
      <c r="R3201"/>
      <c r="S3201"/>
      <c r="T3201"/>
      <c r="U3201"/>
      <c r="V3201"/>
      <c r="W3201" t="s">
        <v>1958</v>
      </c>
      <c r="X3201" s="1">
        <v>51460</v>
      </c>
    </row>
    <row r="3202" spans="1:24">
      <c r="A3202" t="s">
        <v>3998</v>
      </c>
      <c r="B3202" t="s">
        <v>2861</v>
      </c>
      <c r="C3202" t="s">
        <v>4062</v>
      </c>
      <c r="D3202" t="s">
        <v>4138</v>
      </c>
      <c r="E3202" t="s">
        <v>4230</v>
      </c>
      <c r="F3202" t="s">
        <v>4267</v>
      </c>
      <c r="G3202" t="s">
        <v>3238</v>
      </c>
      <c r="H3202">
        <v>12990</v>
      </c>
      <c r="I3202" t="s">
        <v>3255</v>
      </c>
      <c r="J3202" s="1">
        <v>44155</v>
      </c>
      <c r="K3202" s="1">
        <v>44155</v>
      </c>
      <c r="L3202">
        <v>52032105430000</v>
      </c>
      <c r="M3202" t="s">
        <v>4790</v>
      </c>
      <c r="N3202" s="1">
        <v>44165</v>
      </c>
      <c r="O3202" t="str">
        <f t="shared" si="105"/>
        <v>정상</v>
      </c>
      <c r="P3202" t="str">
        <f t="shared" si="106"/>
        <v>엠피의정부</v>
      </c>
      <c r="Q3202" t="s">
        <v>1954</v>
      </c>
      <c r="R3202"/>
      <c r="S3202"/>
      <c r="T3202"/>
      <c r="U3202"/>
      <c r="V3202"/>
      <c r="W3202" t="s">
        <v>1958</v>
      </c>
      <c r="X3202" s="1">
        <v>51460</v>
      </c>
    </row>
    <row r="3203" spans="1:24">
      <c r="A3203" t="s">
        <v>3994</v>
      </c>
      <c r="B3203" t="s">
        <v>2692</v>
      </c>
      <c r="C3203" t="s">
        <v>4056</v>
      </c>
      <c r="D3203" t="s">
        <v>4147</v>
      </c>
      <c r="E3203" t="s">
        <v>2153</v>
      </c>
      <c r="F3203" t="s">
        <v>4264</v>
      </c>
      <c r="G3203" t="s">
        <v>3245</v>
      </c>
      <c r="H3203">
        <v>29986</v>
      </c>
      <c r="I3203" t="s">
        <v>3255</v>
      </c>
      <c r="J3203" s="1">
        <v>44155</v>
      </c>
      <c r="K3203" s="1">
        <v>44155</v>
      </c>
      <c r="L3203">
        <v>52032138980000</v>
      </c>
      <c r="M3203" t="s">
        <v>4790</v>
      </c>
      <c r="N3203" s="1">
        <v>44165</v>
      </c>
      <c r="O3203" t="str">
        <f t="shared" si="105"/>
        <v>정상</v>
      </c>
      <c r="P3203" t="str">
        <f t="shared" si="106"/>
        <v>엠피피스토스</v>
      </c>
      <c r="Q3203" t="s">
        <v>1954</v>
      </c>
      <c r="R3203"/>
      <c r="S3203"/>
      <c r="T3203"/>
      <c r="U3203"/>
      <c r="V3203"/>
      <c r="W3203" t="s">
        <v>1958</v>
      </c>
      <c r="X3203" s="1">
        <v>51460</v>
      </c>
    </row>
    <row r="3204" spans="1:24">
      <c r="A3204" t="s">
        <v>3995</v>
      </c>
      <c r="B3204" t="s">
        <v>2686</v>
      </c>
      <c r="C3204" t="s">
        <v>4050</v>
      </c>
      <c r="D3204" t="s">
        <v>4166</v>
      </c>
      <c r="E3204" t="s">
        <v>4230</v>
      </c>
      <c r="F3204" t="s">
        <v>4264</v>
      </c>
      <c r="G3204" t="s">
        <v>4269</v>
      </c>
      <c r="H3204">
        <v>10000</v>
      </c>
      <c r="I3204" t="s">
        <v>3255</v>
      </c>
      <c r="J3204" s="1">
        <v>44155</v>
      </c>
      <c r="K3204" s="1">
        <v>44155</v>
      </c>
      <c r="L3204">
        <v>52032123020000</v>
      </c>
      <c r="M3204" t="s">
        <v>4790</v>
      </c>
      <c r="N3204" s="1">
        <v>44165</v>
      </c>
      <c r="O3204" t="str">
        <f t="shared" si="105"/>
        <v>정상</v>
      </c>
      <c r="P3204" t="str">
        <f t="shared" si="106"/>
        <v>엠피상동</v>
      </c>
      <c r="Q3204" t="s">
        <v>1954</v>
      </c>
      <c r="R3204"/>
      <c r="S3204"/>
      <c r="T3204"/>
      <c r="U3204"/>
      <c r="V3204"/>
      <c r="W3204" t="s">
        <v>1958</v>
      </c>
      <c r="X3204" s="1">
        <v>51460</v>
      </c>
    </row>
    <row r="3205" spans="1:24">
      <c r="A3205" t="s">
        <v>3998</v>
      </c>
      <c r="B3205" t="s">
        <v>2861</v>
      </c>
      <c r="C3205" t="s">
        <v>4062</v>
      </c>
      <c r="D3205" t="s">
        <v>4138</v>
      </c>
      <c r="E3205" t="s">
        <v>2534</v>
      </c>
      <c r="F3205" t="s">
        <v>4264</v>
      </c>
      <c r="G3205" t="s">
        <v>4272</v>
      </c>
      <c r="H3205">
        <v>20000</v>
      </c>
      <c r="I3205" t="s">
        <v>3255</v>
      </c>
      <c r="J3205" s="1">
        <v>44155</v>
      </c>
      <c r="K3205" s="1">
        <v>44155</v>
      </c>
      <c r="L3205">
        <v>52032186460000</v>
      </c>
      <c r="M3205" t="s">
        <v>4790</v>
      </c>
      <c r="N3205" s="1">
        <v>44165</v>
      </c>
      <c r="O3205" t="str">
        <f t="shared" si="105"/>
        <v>정상</v>
      </c>
      <c r="P3205" t="str">
        <f t="shared" si="106"/>
        <v>엠피의정부</v>
      </c>
      <c r="Q3205" t="s">
        <v>1954</v>
      </c>
      <c r="R3205"/>
      <c r="S3205"/>
      <c r="T3205"/>
      <c r="U3205"/>
      <c r="V3205"/>
      <c r="W3205" t="s">
        <v>1958</v>
      </c>
      <c r="X3205" s="1">
        <v>51460</v>
      </c>
    </row>
    <row r="3206" spans="1:24">
      <c r="A3206" t="s">
        <v>3995</v>
      </c>
      <c r="B3206" t="s">
        <v>4024</v>
      </c>
      <c r="C3206" t="s">
        <v>4050</v>
      </c>
      <c r="D3206" t="s">
        <v>4166</v>
      </c>
      <c r="E3206" t="s">
        <v>4235</v>
      </c>
      <c r="F3206" t="s">
        <v>4264</v>
      </c>
      <c r="G3206" t="s">
        <v>4278</v>
      </c>
      <c r="H3206">
        <v>30205</v>
      </c>
      <c r="I3206" t="s">
        <v>3256</v>
      </c>
      <c r="J3206" s="1">
        <v>44155</v>
      </c>
      <c r="K3206" s="1">
        <v>44175</v>
      </c>
      <c r="L3206" t="s">
        <v>4453</v>
      </c>
      <c r="M3206" t="s">
        <v>4790</v>
      </c>
      <c r="N3206" s="1">
        <v>44165</v>
      </c>
      <c r="O3206" t="str">
        <f t="shared" si="105"/>
        <v>정상2</v>
      </c>
      <c r="P3206" t="str">
        <f t="shared" si="106"/>
        <v>엠피상동</v>
      </c>
      <c r="Q3206" t="s">
        <v>1954</v>
      </c>
      <c r="R3206"/>
      <c r="S3206"/>
      <c r="T3206"/>
      <c r="U3206"/>
      <c r="V3206"/>
      <c r="W3206" t="s">
        <v>1958</v>
      </c>
      <c r="X3206"/>
    </row>
    <row r="3207" spans="1:24">
      <c r="A3207" t="s">
        <v>3995</v>
      </c>
      <c r="B3207" t="s">
        <v>2686</v>
      </c>
      <c r="C3207" t="s">
        <v>4050</v>
      </c>
      <c r="D3207" t="s">
        <v>4193</v>
      </c>
      <c r="E3207" t="s">
        <v>4235</v>
      </c>
      <c r="F3207" t="s">
        <v>4265</v>
      </c>
      <c r="G3207" t="s">
        <v>4269</v>
      </c>
      <c r="H3207">
        <v>37000</v>
      </c>
      <c r="I3207" t="s">
        <v>3255</v>
      </c>
      <c r="J3207" s="1">
        <v>44155</v>
      </c>
      <c r="K3207" s="1">
        <v>44155</v>
      </c>
      <c r="L3207" t="s">
        <v>4454</v>
      </c>
      <c r="M3207" t="s">
        <v>4790</v>
      </c>
      <c r="N3207" s="1">
        <v>44165</v>
      </c>
      <c r="O3207" t="str">
        <f t="shared" si="105"/>
        <v>정상</v>
      </c>
      <c r="P3207" t="str">
        <f t="shared" si="106"/>
        <v>엠피상동</v>
      </c>
      <c r="Q3207" t="s">
        <v>1954</v>
      </c>
      <c r="R3207"/>
      <c r="S3207"/>
      <c r="T3207"/>
      <c r="U3207"/>
      <c r="V3207"/>
      <c r="W3207" t="s">
        <v>1958</v>
      </c>
      <c r="X3207"/>
    </row>
    <row r="3208" spans="1:24">
      <c r="A3208" t="s">
        <v>3995</v>
      </c>
      <c r="B3208" t="s">
        <v>4024</v>
      </c>
      <c r="C3208" t="s">
        <v>4097</v>
      </c>
      <c r="D3208" t="s">
        <v>4193</v>
      </c>
      <c r="E3208" t="s">
        <v>4235</v>
      </c>
      <c r="F3208" t="s">
        <v>4267</v>
      </c>
      <c r="G3208" t="s">
        <v>3245</v>
      </c>
      <c r="H3208">
        <v>52000</v>
      </c>
      <c r="I3208" t="s">
        <v>3255</v>
      </c>
      <c r="J3208" s="1">
        <v>44155</v>
      </c>
      <c r="K3208" s="1">
        <v>44155</v>
      </c>
      <c r="L3208" t="s">
        <v>4455</v>
      </c>
      <c r="M3208" t="s">
        <v>4793</v>
      </c>
      <c r="N3208" s="1">
        <v>44165</v>
      </c>
      <c r="O3208" t="str">
        <f t="shared" si="105"/>
        <v>정상</v>
      </c>
      <c r="P3208" t="str">
        <f t="shared" si="106"/>
        <v>엠피상동</v>
      </c>
      <c r="Q3208" t="s">
        <v>1954</v>
      </c>
      <c r="R3208"/>
      <c r="S3208"/>
      <c r="T3208"/>
      <c r="U3208"/>
      <c r="V3208"/>
      <c r="W3208" t="s">
        <v>1960</v>
      </c>
      <c r="X3208"/>
    </row>
    <row r="3209" spans="1:24">
      <c r="A3209" t="s">
        <v>3993</v>
      </c>
      <c r="B3209" t="s">
        <v>4017</v>
      </c>
      <c r="C3209" t="s">
        <v>4060</v>
      </c>
      <c r="D3209" t="s">
        <v>4120</v>
      </c>
      <c r="E3209" t="s">
        <v>4240</v>
      </c>
      <c r="F3209" t="s">
        <v>4264</v>
      </c>
      <c r="G3209" t="s">
        <v>3238</v>
      </c>
      <c r="H3209">
        <v>74820</v>
      </c>
      <c r="I3209" t="s">
        <v>3255</v>
      </c>
      <c r="J3209" s="1">
        <v>44154</v>
      </c>
      <c r="K3209" s="1">
        <v>44154</v>
      </c>
      <c r="L3209">
        <v>20206223045</v>
      </c>
      <c r="M3209" t="s">
        <v>4790</v>
      </c>
      <c r="N3209" s="1">
        <v>44165</v>
      </c>
      <c r="O3209" t="str">
        <f t="shared" si="105"/>
        <v>정상</v>
      </c>
      <c r="P3209" t="str">
        <f t="shared" si="106"/>
        <v>엠피송내</v>
      </c>
      <c r="Q3209" t="s">
        <v>1954</v>
      </c>
      <c r="R3209"/>
      <c r="S3209"/>
      <c r="T3209"/>
      <c r="U3209"/>
      <c r="V3209"/>
      <c r="W3209" t="s">
        <v>1958</v>
      </c>
      <c r="X3209"/>
    </row>
    <row r="3210" spans="1:24">
      <c r="A3210" t="s">
        <v>3994</v>
      </c>
      <c r="B3210" t="s">
        <v>4014</v>
      </c>
      <c r="C3210" t="s">
        <v>4052</v>
      </c>
      <c r="D3210" t="s">
        <v>4194</v>
      </c>
      <c r="E3210" t="s">
        <v>4239</v>
      </c>
      <c r="F3210" t="s">
        <v>4265</v>
      </c>
      <c r="G3210" t="s">
        <v>4271</v>
      </c>
      <c r="H3210">
        <v>53000</v>
      </c>
      <c r="I3210" t="s">
        <v>3255</v>
      </c>
      <c r="J3210" s="1">
        <v>44154</v>
      </c>
      <c r="K3210" s="1">
        <v>44154</v>
      </c>
      <c r="L3210" t="s">
        <v>4456</v>
      </c>
      <c r="M3210" t="s">
        <v>4790</v>
      </c>
      <c r="N3210" s="1">
        <v>44165</v>
      </c>
      <c r="O3210" t="str">
        <f t="shared" si="105"/>
        <v>정상</v>
      </c>
      <c r="P3210" t="str">
        <f t="shared" si="106"/>
        <v>엠피피스토스</v>
      </c>
      <c r="Q3210" t="s">
        <v>1954</v>
      </c>
      <c r="R3210"/>
      <c r="S3210"/>
      <c r="T3210"/>
      <c r="U3210"/>
      <c r="V3210"/>
      <c r="W3210" t="s">
        <v>1958</v>
      </c>
      <c r="X3210"/>
    </row>
    <row r="3211" spans="1:24">
      <c r="A3211" t="s">
        <v>4010</v>
      </c>
      <c r="B3211" t="s">
        <v>2854</v>
      </c>
      <c r="C3211" t="s">
        <v>4046</v>
      </c>
      <c r="D3211" t="s">
        <v>4136</v>
      </c>
      <c r="E3211" t="s">
        <v>4239</v>
      </c>
      <c r="F3211" t="s">
        <v>4264</v>
      </c>
      <c r="G3211" t="s">
        <v>4277</v>
      </c>
      <c r="H3211">
        <v>5110</v>
      </c>
      <c r="I3211" t="s">
        <v>3255</v>
      </c>
      <c r="J3211" s="1">
        <v>44154</v>
      </c>
      <c r="K3211" s="1">
        <v>44154</v>
      </c>
      <c r="L3211" t="s">
        <v>4457</v>
      </c>
      <c r="M3211" t="s">
        <v>4790</v>
      </c>
      <c r="N3211" s="1">
        <v>44165</v>
      </c>
      <c r="O3211" t="str">
        <f t="shared" si="105"/>
        <v>정상</v>
      </c>
      <c r="P3211" t="str">
        <f t="shared" si="106"/>
        <v>엠피성공</v>
      </c>
      <c r="Q3211" t="s">
        <v>1956</v>
      </c>
      <c r="R3211"/>
      <c r="S3211"/>
      <c r="T3211"/>
      <c r="U3211"/>
      <c r="V3211"/>
      <c r="W3211" t="s">
        <v>1958</v>
      </c>
      <c r="X3211"/>
    </row>
    <row r="3212" spans="1:24">
      <c r="A3212" t="s">
        <v>3991</v>
      </c>
      <c r="B3212" t="s">
        <v>4015</v>
      </c>
      <c r="C3212" t="s">
        <v>4046</v>
      </c>
      <c r="D3212" t="s">
        <v>4136</v>
      </c>
      <c r="E3212" t="s">
        <v>4239</v>
      </c>
      <c r="F3212" t="s">
        <v>4264</v>
      </c>
      <c r="G3212" t="s">
        <v>3242</v>
      </c>
      <c r="H3212">
        <v>61000</v>
      </c>
      <c r="I3212" t="s">
        <v>3255</v>
      </c>
      <c r="J3212" s="1">
        <v>44154</v>
      </c>
      <c r="K3212" s="1">
        <v>44154</v>
      </c>
      <c r="L3212" t="s">
        <v>4458</v>
      </c>
      <c r="M3212" t="s">
        <v>4790</v>
      </c>
      <c r="N3212" s="1">
        <v>44165</v>
      </c>
      <c r="O3212" t="str">
        <f t="shared" si="105"/>
        <v>정상</v>
      </c>
      <c r="P3212" t="str">
        <f t="shared" si="106"/>
        <v>엠피성공</v>
      </c>
      <c r="Q3212" t="s">
        <v>1954</v>
      </c>
      <c r="R3212"/>
      <c r="S3212"/>
      <c r="T3212"/>
      <c r="U3212"/>
      <c r="V3212"/>
      <c r="W3212" t="s">
        <v>4796</v>
      </c>
      <c r="X3212"/>
    </row>
    <row r="3213" spans="1:24">
      <c r="A3213" t="s">
        <v>3991</v>
      </c>
      <c r="B3213" t="s">
        <v>2854</v>
      </c>
      <c r="C3213" t="s">
        <v>4046</v>
      </c>
      <c r="D3213" t="s">
        <v>4142</v>
      </c>
      <c r="E3213" t="s">
        <v>2572</v>
      </c>
      <c r="F3213" t="s">
        <v>4264</v>
      </c>
      <c r="G3213" t="s">
        <v>4282</v>
      </c>
      <c r="H3213">
        <v>103300</v>
      </c>
      <c r="I3213" t="s">
        <v>3255</v>
      </c>
      <c r="J3213" s="1">
        <v>44154</v>
      </c>
      <c r="K3213" s="1">
        <v>44154</v>
      </c>
      <c r="L3213" t="s">
        <v>4459</v>
      </c>
      <c r="M3213" t="s">
        <v>4790</v>
      </c>
      <c r="N3213" s="1">
        <v>44165</v>
      </c>
      <c r="O3213" t="str">
        <f t="shared" si="105"/>
        <v>정상</v>
      </c>
      <c r="P3213" t="str">
        <f t="shared" si="106"/>
        <v>엠피성공</v>
      </c>
      <c r="Q3213" t="s">
        <v>1954</v>
      </c>
      <c r="R3213"/>
      <c r="S3213"/>
      <c r="T3213"/>
      <c r="U3213"/>
      <c r="V3213"/>
      <c r="W3213" t="s">
        <v>1958</v>
      </c>
      <c r="X3213"/>
    </row>
    <row r="3214" spans="1:24">
      <c r="A3214" t="s">
        <v>3993</v>
      </c>
      <c r="B3214" t="s">
        <v>4017</v>
      </c>
      <c r="C3214" t="s">
        <v>4053</v>
      </c>
      <c r="D3214" t="s">
        <v>4126</v>
      </c>
      <c r="E3214" t="s">
        <v>4239</v>
      </c>
      <c r="F3214" t="s">
        <v>4264</v>
      </c>
      <c r="G3214" t="s">
        <v>4268</v>
      </c>
      <c r="H3214">
        <v>27900</v>
      </c>
      <c r="I3214" t="s">
        <v>3255</v>
      </c>
      <c r="J3214" s="1">
        <v>44154</v>
      </c>
      <c r="K3214" s="1">
        <v>44154</v>
      </c>
      <c r="L3214" t="s">
        <v>4460</v>
      </c>
      <c r="M3214" t="s">
        <v>4791</v>
      </c>
      <c r="N3214" s="1">
        <v>44165</v>
      </c>
      <c r="O3214" t="str">
        <f t="shared" si="105"/>
        <v>정상</v>
      </c>
      <c r="P3214" t="str">
        <f t="shared" si="106"/>
        <v>엠피송내</v>
      </c>
      <c r="Q3214" t="s">
        <v>1954</v>
      </c>
      <c r="R3214"/>
      <c r="S3214"/>
      <c r="T3214"/>
      <c r="U3214"/>
      <c r="V3214"/>
      <c r="W3214" t="s">
        <v>1958</v>
      </c>
      <c r="X3214"/>
    </row>
    <row r="3215" spans="1:24">
      <c r="A3215" t="s">
        <v>3994</v>
      </c>
      <c r="B3215" t="s">
        <v>4014</v>
      </c>
      <c r="C3215" t="s">
        <v>4056</v>
      </c>
      <c r="D3215" t="s">
        <v>4130</v>
      </c>
      <c r="E3215" t="s">
        <v>2142</v>
      </c>
      <c r="F3215" t="s">
        <v>4267</v>
      </c>
      <c r="G3215" t="s">
        <v>3242</v>
      </c>
      <c r="H3215">
        <v>51438</v>
      </c>
      <c r="I3215" t="s">
        <v>3255</v>
      </c>
      <c r="J3215" s="1">
        <v>44154</v>
      </c>
      <c r="K3215" s="1">
        <v>44154</v>
      </c>
      <c r="L3215">
        <v>42041842480000</v>
      </c>
      <c r="M3215" t="s">
        <v>4790</v>
      </c>
      <c r="N3215" s="1">
        <v>44165</v>
      </c>
      <c r="O3215" t="str">
        <f t="shared" si="105"/>
        <v>정상</v>
      </c>
      <c r="P3215" t="str">
        <f t="shared" si="106"/>
        <v>엠피피스토스</v>
      </c>
      <c r="Q3215" t="s">
        <v>1954</v>
      </c>
      <c r="R3215"/>
      <c r="S3215"/>
      <c r="T3215"/>
      <c r="U3215"/>
      <c r="V3215"/>
      <c r="W3215" t="s">
        <v>1958</v>
      </c>
      <c r="X3215"/>
    </row>
    <row r="3216" spans="1:24">
      <c r="A3216" t="s">
        <v>3991</v>
      </c>
      <c r="B3216"/>
      <c r="C3216"/>
      <c r="D3216" t="s">
        <v>4160</v>
      </c>
      <c r="E3216" t="s">
        <v>2143</v>
      </c>
      <c r="F3216" t="s">
        <v>4264</v>
      </c>
      <c r="G3216" t="s">
        <v>4268</v>
      </c>
      <c r="H3216">
        <v>51057</v>
      </c>
      <c r="I3216" t="s">
        <v>3255</v>
      </c>
      <c r="J3216" s="1">
        <v>44154</v>
      </c>
      <c r="K3216" s="1">
        <v>44154</v>
      </c>
      <c r="L3216">
        <v>42041843220000</v>
      </c>
      <c r="M3216" t="s">
        <v>4790</v>
      </c>
      <c r="N3216" s="1">
        <v>44165</v>
      </c>
      <c r="O3216" t="str">
        <f t="shared" si="105"/>
        <v>정상</v>
      </c>
      <c r="P3216" t="str">
        <f t="shared" si="106"/>
        <v>엠피성공</v>
      </c>
      <c r="Q3216" t="s">
        <v>1954</v>
      </c>
      <c r="R3216"/>
      <c r="S3216"/>
      <c r="T3216"/>
      <c r="U3216"/>
      <c r="V3216"/>
      <c r="W3216" t="s">
        <v>1958</v>
      </c>
      <c r="X3216"/>
    </row>
    <row r="3217" spans="1:24">
      <c r="A3217" t="s">
        <v>3997</v>
      </c>
      <c r="B3217" t="s">
        <v>4018</v>
      </c>
      <c r="C3217" t="s">
        <v>4055</v>
      </c>
      <c r="D3217" t="s">
        <v>4195</v>
      </c>
      <c r="E3217" t="s">
        <v>4236</v>
      </c>
      <c r="F3217" t="s">
        <v>4264</v>
      </c>
      <c r="G3217" t="s">
        <v>4268</v>
      </c>
      <c r="H3217">
        <v>16880</v>
      </c>
      <c r="I3217" t="s">
        <v>3255</v>
      </c>
      <c r="J3217" s="1">
        <v>44154</v>
      </c>
      <c r="K3217" s="1">
        <v>44154</v>
      </c>
      <c r="L3217">
        <v>42045369030000</v>
      </c>
      <c r="M3217" t="s">
        <v>4790</v>
      </c>
      <c r="N3217" s="1">
        <v>44165</v>
      </c>
      <c r="O3217" t="str">
        <f t="shared" si="105"/>
        <v>정상</v>
      </c>
      <c r="P3217" t="str">
        <f t="shared" si="106"/>
        <v>엠피가온</v>
      </c>
      <c r="Q3217" t="s">
        <v>1954</v>
      </c>
      <c r="R3217"/>
      <c r="S3217"/>
      <c r="T3217"/>
      <c r="U3217"/>
      <c r="V3217"/>
      <c r="W3217" t="s">
        <v>1958</v>
      </c>
      <c r="X3217" s="1">
        <v>47806</v>
      </c>
    </row>
    <row r="3218" spans="1:24">
      <c r="A3218" t="s">
        <v>3993</v>
      </c>
      <c r="B3218" t="s">
        <v>2689</v>
      </c>
      <c r="C3218" t="s">
        <v>4098</v>
      </c>
      <c r="D3218" t="s">
        <v>4152</v>
      </c>
      <c r="E3218" t="s">
        <v>4236</v>
      </c>
      <c r="F3218" t="s">
        <v>4264</v>
      </c>
      <c r="G3218" t="s">
        <v>4271</v>
      </c>
      <c r="H3218">
        <v>30456</v>
      </c>
      <c r="I3218" t="s">
        <v>3255</v>
      </c>
      <c r="J3218" s="1">
        <v>44154</v>
      </c>
      <c r="K3218" s="1">
        <v>44154</v>
      </c>
      <c r="L3218">
        <v>42045369210000</v>
      </c>
      <c r="M3218" t="s">
        <v>4790</v>
      </c>
      <c r="N3218" s="1">
        <v>44165</v>
      </c>
      <c r="O3218" t="str">
        <f t="shared" si="105"/>
        <v>정상</v>
      </c>
      <c r="P3218" t="str">
        <f t="shared" si="106"/>
        <v>엠피송내</v>
      </c>
      <c r="Q3218" t="s">
        <v>1954</v>
      </c>
      <c r="R3218"/>
      <c r="S3218"/>
      <c r="T3218"/>
      <c r="U3218"/>
      <c r="V3218"/>
      <c r="W3218" t="s">
        <v>1958</v>
      </c>
      <c r="X3218" s="1">
        <v>47806</v>
      </c>
    </row>
    <row r="3219" spans="1:24">
      <c r="A3219" t="s">
        <v>3993</v>
      </c>
      <c r="B3219" t="s">
        <v>4019</v>
      </c>
      <c r="C3219" t="s">
        <v>4059</v>
      </c>
      <c r="D3219" t="s">
        <v>4152</v>
      </c>
      <c r="E3219" t="s">
        <v>2518</v>
      </c>
      <c r="F3219" t="s">
        <v>4264</v>
      </c>
      <c r="G3219" t="s">
        <v>4268</v>
      </c>
      <c r="H3219">
        <v>40476</v>
      </c>
      <c r="I3219" t="s">
        <v>3255</v>
      </c>
      <c r="J3219" s="1">
        <v>44154</v>
      </c>
      <c r="K3219" s="1">
        <v>44154</v>
      </c>
      <c r="L3219">
        <v>42045369190000</v>
      </c>
      <c r="M3219" t="s">
        <v>4790</v>
      </c>
      <c r="N3219" s="1">
        <v>44165</v>
      </c>
      <c r="O3219" t="str">
        <f t="shared" si="105"/>
        <v>정상</v>
      </c>
      <c r="P3219" t="str">
        <f t="shared" si="106"/>
        <v>엠피송내</v>
      </c>
      <c r="Q3219" t="s">
        <v>1954</v>
      </c>
      <c r="R3219"/>
      <c r="S3219"/>
      <c r="T3219"/>
      <c r="U3219"/>
      <c r="V3219"/>
      <c r="W3219" t="s">
        <v>1958</v>
      </c>
      <c r="X3219" s="1">
        <v>47806</v>
      </c>
    </row>
    <row r="3220" spans="1:24">
      <c r="A3220" t="s">
        <v>3995</v>
      </c>
      <c r="B3220" t="s">
        <v>4024</v>
      </c>
      <c r="C3220" t="s">
        <v>4050</v>
      </c>
      <c r="D3220" t="s">
        <v>4148</v>
      </c>
      <c r="E3220" t="s">
        <v>4233</v>
      </c>
      <c r="F3220" t="s">
        <v>4265</v>
      </c>
      <c r="G3220" t="s">
        <v>4273</v>
      </c>
      <c r="H3220">
        <v>20000</v>
      </c>
      <c r="I3220" t="s">
        <v>3255</v>
      </c>
      <c r="J3220" s="1">
        <v>44154</v>
      </c>
      <c r="K3220" s="1">
        <v>44154</v>
      </c>
      <c r="L3220" t="s">
        <v>4461</v>
      </c>
      <c r="M3220" t="s">
        <v>4790</v>
      </c>
      <c r="N3220" s="1">
        <v>44165</v>
      </c>
      <c r="O3220" t="str">
        <f t="shared" si="105"/>
        <v>정상</v>
      </c>
      <c r="P3220" t="str">
        <f t="shared" si="106"/>
        <v>엠피상동</v>
      </c>
      <c r="Q3220" t="s">
        <v>1956</v>
      </c>
      <c r="R3220"/>
      <c r="S3220"/>
      <c r="T3220"/>
      <c r="U3220"/>
      <c r="V3220"/>
      <c r="W3220" t="s">
        <v>1958</v>
      </c>
      <c r="X3220" s="1">
        <v>51459</v>
      </c>
    </row>
    <row r="3221" spans="1:24">
      <c r="A3221" t="s">
        <v>3995</v>
      </c>
      <c r="B3221" t="s">
        <v>4024</v>
      </c>
      <c r="C3221" t="s">
        <v>4050</v>
      </c>
      <c r="D3221" t="s">
        <v>4148</v>
      </c>
      <c r="E3221" t="s">
        <v>4233</v>
      </c>
      <c r="F3221" t="s">
        <v>4266</v>
      </c>
      <c r="G3221" t="s">
        <v>3245</v>
      </c>
      <c r="H3221">
        <v>102000</v>
      </c>
      <c r="I3221" t="s">
        <v>3255</v>
      </c>
      <c r="J3221" s="1">
        <v>44154</v>
      </c>
      <c r="K3221" s="1">
        <v>44154</v>
      </c>
      <c r="L3221" t="s">
        <v>4462</v>
      </c>
      <c r="M3221" t="s">
        <v>4792</v>
      </c>
      <c r="N3221" s="1">
        <v>44165</v>
      </c>
      <c r="O3221" t="str">
        <f t="shared" si="105"/>
        <v>정상</v>
      </c>
      <c r="P3221" t="str">
        <f t="shared" si="106"/>
        <v>엠피상동</v>
      </c>
      <c r="Q3221" t="s">
        <v>1954</v>
      </c>
      <c r="R3221"/>
      <c r="S3221"/>
      <c r="T3221"/>
      <c r="U3221"/>
      <c r="V3221"/>
      <c r="W3221" t="s">
        <v>1958</v>
      </c>
      <c r="X3221" s="1">
        <v>51459</v>
      </c>
    </row>
    <row r="3222" spans="1:24">
      <c r="A3222" t="s">
        <v>3995</v>
      </c>
      <c r="B3222" t="s">
        <v>2686</v>
      </c>
      <c r="C3222" t="s">
        <v>4097</v>
      </c>
      <c r="D3222" t="s">
        <v>4148</v>
      </c>
      <c r="E3222" t="s">
        <v>4249</v>
      </c>
      <c r="F3222" t="s">
        <v>4264</v>
      </c>
      <c r="G3222" t="s">
        <v>4268</v>
      </c>
      <c r="H3222">
        <v>21000</v>
      </c>
      <c r="I3222" t="s">
        <v>3255</v>
      </c>
      <c r="J3222" s="1">
        <v>44154</v>
      </c>
      <c r="K3222" s="1">
        <v>44154</v>
      </c>
      <c r="L3222" t="s">
        <v>4463</v>
      </c>
      <c r="M3222" t="s">
        <v>4791</v>
      </c>
      <c r="N3222" s="1">
        <v>44165</v>
      </c>
      <c r="O3222" t="str">
        <f t="shared" si="105"/>
        <v>정상</v>
      </c>
      <c r="P3222" t="str">
        <f t="shared" si="106"/>
        <v>엠피상동</v>
      </c>
      <c r="Q3222" t="s">
        <v>1954</v>
      </c>
      <c r="R3222"/>
      <c r="S3222"/>
      <c r="T3222"/>
      <c r="U3222"/>
      <c r="V3222"/>
      <c r="W3222" t="s">
        <v>1958</v>
      </c>
      <c r="X3222" s="1">
        <v>51459</v>
      </c>
    </row>
    <row r="3223" spans="1:24">
      <c r="A3223" t="s">
        <v>3994</v>
      </c>
      <c r="B3223" t="s">
        <v>2692</v>
      </c>
      <c r="C3223" t="s">
        <v>4052</v>
      </c>
      <c r="D3223" t="s">
        <v>4194</v>
      </c>
      <c r="E3223" t="s">
        <v>2648</v>
      </c>
      <c r="F3223" t="s">
        <v>4264</v>
      </c>
      <c r="G3223" t="s">
        <v>4268</v>
      </c>
      <c r="H3223">
        <v>127000</v>
      </c>
      <c r="I3223" t="s">
        <v>3255</v>
      </c>
      <c r="J3223" s="1">
        <v>44154</v>
      </c>
      <c r="K3223" s="1">
        <v>44154</v>
      </c>
      <c r="L3223" t="s">
        <v>4464</v>
      </c>
      <c r="M3223" t="s">
        <v>4790</v>
      </c>
      <c r="N3223" s="1">
        <v>44165</v>
      </c>
      <c r="O3223" t="str">
        <f t="shared" si="105"/>
        <v>정상</v>
      </c>
      <c r="P3223" t="str">
        <f t="shared" si="106"/>
        <v>엠피피스토스</v>
      </c>
      <c r="Q3223" t="s">
        <v>1954</v>
      </c>
      <c r="R3223"/>
      <c r="S3223"/>
      <c r="T3223"/>
      <c r="U3223"/>
      <c r="V3223"/>
      <c r="W3223" t="s">
        <v>1958</v>
      </c>
      <c r="X3223" s="1">
        <v>55111</v>
      </c>
    </row>
    <row r="3224" spans="1:24">
      <c r="A3224" t="s">
        <v>4005</v>
      </c>
      <c r="B3224" t="s">
        <v>4017</v>
      </c>
      <c r="C3224" t="s">
        <v>4048</v>
      </c>
      <c r="D3224" t="s">
        <v>4126</v>
      </c>
      <c r="E3224" t="s">
        <v>2149</v>
      </c>
      <c r="F3224" t="s">
        <v>4264</v>
      </c>
      <c r="G3224" t="s">
        <v>4279</v>
      </c>
      <c r="H3224">
        <v>17170</v>
      </c>
      <c r="I3224" t="s">
        <v>3255</v>
      </c>
      <c r="J3224" s="1">
        <v>44154</v>
      </c>
      <c r="K3224" s="1">
        <v>44154</v>
      </c>
      <c r="L3224" t="s">
        <v>4465</v>
      </c>
      <c r="M3224" t="s">
        <v>4790</v>
      </c>
      <c r="N3224" s="1">
        <v>44165</v>
      </c>
      <c r="O3224" t="str">
        <f t="shared" si="105"/>
        <v>정상</v>
      </c>
      <c r="P3224" t="str">
        <f t="shared" si="106"/>
        <v>엠피송내</v>
      </c>
      <c r="Q3224" t="s">
        <v>1954</v>
      </c>
      <c r="R3224"/>
      <c r="S3224"/>
      <c r="T3224"/>
      <c r="U3224"/>
      <c r="V3224"/>
      <c r="W3224" t="s">
        <v>1958</v>
      </c>
      <c r="X3224" s="1">
        <v>49632</v>
      </c>
    </row>
    <row r="3225" spans="1:24">
      <c r="A3225" t="s">
        <v>4001</v>
      </c>
      <c r="B3225" t="s">
        <v>2871</v>
      </c>
      <c r="C3225" t="s">
        <v>4089</v>
      </c>
      <c r="D3225" t="s">
        <v>4139</v>
      </c>
      <c r="E3225" t="s">
        <v>3225</v>
      </c>
      <c r="F3225" t="s">
        <v>4264</v>
      </c>
      <c r="G3225" t="s">
        <v>4285</v>
      </c>
      <c r="H3225">
        <v>33000</v>
      </c>
      <c r="I3225" t="s">
        <v>3255</v>
      </c>
      <c r="J3225" s="1">
        <v>44154</v>
      </c>
      <c r="K3225" s="1">
        <v>44154</v>
      </c>
      <c r="L3225" t="s">
        <v>4466</v>
      </c>
      <c r="M3225" t="s">
        <v>4792</v>
      </c>
      <c r="N3225" s="1">
        <v>44165</v>
      </c>
      <c r="O3225" t="str">
        <f t="shared" si="105"/>
        <v>정상</v>
      </c>
      <c r="P3225" t="str">
        <f t="shared" si="106"/>
        <v>엠피조은</v>
      </c>
      <c r="Q3225" t="s">
        <v>1954</v>
      </c>
      <c r="R3225"/>
      <c r="S3225"/>
      <c r="T3225"/>
      <c r="U3225"/>
      <c r="V3225"/>
      <c r="W3225" t="s">
        <v>1958</v>
      </c>
      <c r="X3225" s="1">
        <v>76660</v>
      </c>
    </row>
    <row r="3226" spans="1:24">
      <c r="A3226" t="s">
        <v>3993</v>
      </c>
      <c r="B3226" t="s">
        <v>2689</v>
      </c>
      <c r="C3226" t="s">
        <v>4048</v>
      </c>
      <c r="D3226" t="s">
        <v>4126</v>
      </c>
      <c r="E3226" t="s">
        <v>4233</v>
      </c>
      <c r="F3226" t="s">
        <v>4264</v>
      </c>
      <c r="G3226" t="s">
        <v>4268</v>
      </c>
      <c r="H3226">
        <v>55110</v>
      </c>
      <c r="I3226" t="s">
        <v>3255</v>
      </c>
      <c r="J3226" s="1">
        <v>44154</v>
      </c>
      <c r="K3226" s="1">
        <v>44154</v>
      </c>
      <c r="L3226" t="s">
        <v>4467</v>
      </c>
      <c r="M3226" t="s">
        <v>4790</v>
      </c>
      <c r="N3226" s="1">
        <v>44165</v>
      </c>
      <c r="O3226" t="str">
        <f t="shared" si="105"/>
        <v>정상</v>
      </c>
      <c r="P3226" t="str">
        <f t="shared" si="106"/>
        <v>엠피송내</v>
      </c>
      <c r="Q3226" t="s">
        <v>1954</v>
      </c>
      <c r="R3226"/>
      <c r="S3226"/>
      <c r="T3226"/>
      <c r="U3226"/>
      <c r="V3226"/>
      <c r="W3226" t="s">
        <v>1958</v>
      </c>
      <c r="X3226" s="1">
        <v>51459</v>
      </c>
    </row>
    <row r="3227" spans="1:24">
      <c r="A3227" t="s">
        <v>3994</v>
      </c>
      <c r="B3227" t="s">
        <v>2692</v>
      </c>
      <c r="C3227" t="s">
        <v>4052</v>
      </c>
      <c r="D3227" t="s">
        <v>4145</v>
      </c>
      <c r="E3227" t="s">
        <v>4233</v>
      </c>
      <c r="F3227" t="s">
        <v>4264</v>
      </c>
      <c r="G3227" t="s">
        <v>4271</v>
      </c>
      <c r="H3227">
        <v>44370</v>
      </c>
      <c r="I3227" t="s">
        <v>3255</v>
      </c>
      <c r="J3227" s="1">
        <v>44154</v>
      </c>
      <c r="K3227" s="1">
        <v>44154</v>
      </c>
      <c r="L3227" t="s">
        <v>4468</v>
      </c>
      <c r="M3227" t="s">
        <v>4790</v>
      </c>
      <c r="N3227" s="1">
        <v>44165</v>
      </c>
      <c r="O3227" t="str">
        <f t="shared" si="105"/>
        <v>정상</v>
      </c>
      <c r="P3227" t="str">
        <f t="shared" si="106"/>
        <v>엠피피스토스</v>
      </c>
      <c r="Q3227" t="s">
        <v>1954</v>
      </c>
      <c r="R3227"/>
      <c r="S3227"/>
      <c r="T3227"/>
      <c r="U3227"/>
      <c r="V3227"/>
      <c r="W3227" t="s">
        <v>1958</v>
      </c>
      <c r="X3227" s="1">
        <v>72643</v>
      </c>
    </row>
    <row r="3228" spans="1:24">
      <c r="A3228" t="s">
        <v>3991</v>
      </c>
      <c r="B3228"/>
      <c r="C3228"/>
      <c r="D3228" t="s">
        <v>4160</v>
      </c>
      <c r="E3228" t="s">
        <v>2648</v>
      </c>
      <c r="F3228" t="s">
        <v>4265</v>
      </c>
      <c r="G3228" t="s">
        <v>4268</v>
      </c>
      <c r="H3228">
        <v>65000</v>
      </c>
      <c r="I3228" t="s">
        <v>3255</v>
      </c>
      <c r="J3228" s="1">
        <v>44154</v>
      </c>
      <c r="K3228" s="1">
        <v>44154</v>
      </c>
      <c r="L3228" t="s">
        <v>4469</v>
      </c>
      <c r="M3228" t="s">
        <v>4790</v>
      </c>
      <c r="N3228" s="1">
        <v>44165</v>
      </c>
      <c r="O3228" t="str">
        <f t="shared" si="105"/>
        <v>정상</v>
      </c>
      <c r="P3228" t="str">
        <f t="shared" si="106"/>
        <v>엠피성공</v>
      </c>
      <c r="Q3228" t="s">
        <v>1954</v>
      </c>
      <c r="R3228"/>
      <c r="S3228"/>
      <c r="T3228"/>
      <c r="U3228"/>
      <c r="V3228"/>
      <c r="W3228" t="s">
        <v>1958</v>
      </c>
      <c r="X3228" s="1">
        <v>51459</v>
      </c>
    </row>
    <row r="3229" spans="1:24">
      <c r="A3229" t="s">
        <v>3994</v>
      </c>
      <c r="B3229" t="s">
        <v>4014</v>
      </c>
      <c r="C3229" t="s">
        <v>4052</v>
      </c>
      <c r="D3229" t="s">
        <v>4145</v>
      </c>
      <c r="E3229" t="s">
        <v>4233</v>
      </c>
      <c r="F3229" t="s">
        <v>4264</v>
      </c>
      <c r="G3229" t="s">
        <v>4273</v>
      </c>
      <c r="H3229">
        <v>44370</v>
      </c>
      <c r="I3229" t="s">
        <v>3255</v>
      </c>
      <c r="J3229" s="1">
        <v>44154</v>
      </c>
      <c r="K3229" s="1">
        <v>44154</v>
      </c>
      <c r="L3229" t="s">
        <v>4470</v>
      </c>
      <c r="M3229" t="s">
        <v>4790</v>
      </c>
      <c r="N3229" s="1">
        <v>44165</v>
      </c>
      <c r="O3229" t="str">
        <f t="shared" si="105"/>
        <v>정상</v>
      </c>
      <c r="P3229" t="str">
        <f t="shared" si="106"/>
        <v>엠피피스토스</v>
      </c>
      <c r="Q3229" t="s">
        <v>1954</v>
      </c>
      <c r="R3229"/>
      <c r="S3229"/>
      <c r="T3229"/>
      <c r="U3229"/>
      <c r="V3229"/>
      <c r="W3229" t="s">
        <v>1958</v>
      </c>
      <c r="X3229" s="1">
        <v>72643</v>
      </c>
    </row>
    <row r="3230" spans="1:24">
      <c r="A3230" t="s">
        <v>3994</v>
      </c>
      <c r="B3230" t="s">
        <v>2692</v>
      </c>
      <c r="C3230" t="s">
        <v>4077</v>
      </c>
      <c r="D3230" t="s">
        <v>4194</v>
      </c>
      <c r="E3230" t="s">
        <v>4233</v>
      </c>
      <c r="F3230" t="s">
        <v>4264</v>
      </c>
      <c r="G3230" t="s">
        <v>4268</v>
      </c>
      <c r="H3230">
        <v>125000</v>
      </c>
      <c r="I3230" t="s">
        <v>3255</v>
      </c>
      <c r="J3230" s="1">
        <v>44154</v>
      </c>
      <c r="K3230" s="1">
        <v>44154</v>
      </c>
      <c r="L3230" t="s">
        <v>4471</v>
      </c>
      <c r="M3230" t="s">
        <v>4790</v>
      </c>
      <c r="N3230" s="1">
        <v>44165</v>
      </c>
      <c r="O3230" t="str">
        <f t="shared" ref="O3230:O3293" si="107" xml:space="preserve"> IF(K3230&gt;N3230,W3230,I3230)</f>
        <v>정상</v>
      </c>
      <c r="P3230" t="str">
        <f t="shared" si="106"/>
        <v>엠피피스토스</v>
      </c>
      <c r="Q3230" t="s">
        <v>1954</v>
      </c>
      <c r="R3230"/>
      <c r="S3230"/>
      <c r="T3230"/>
      <c r="U3230"/>
      <c r="V3230"/>
      <c r="W3230" t="s">
        <v>1958</v>
      </c>
      <c r="X3230" s="1">
        <v>55111</v>
      </c>
    </row>
    <row r="3231" spans="1:24">
      <c r="A3231" t="s">
        <v>3993</v>
      </c>
      <c r="B3231" t="s">
        <v>4017</v>
      </c>
      <c r="C3231" t="s">
        <v>4059</v>
      </c>
      <c r="D3231" t="s">
        <v>4127</v>
      </c>
      <c r="E3231" t="s">
        <v>2154</v>
      </c>
      <c r="F3231" t="s">
        <v>4264</v>
      </c>
      <c r="G3231" t="s">
        <v>4293</v>
      </c>
      <c r="H3231">
        <v>32430</v>
      </c>
      <c r="I3231" t="s">
        <v>3255</v>
      </c>
      <c r="J3231" s="1">
        <v>44154</v>
      </c>
      <c r="K3231" s="1">
        <v>44154</v>
      </c>
      <c r="L3231" t="s">
        <v>4472</v>
      </c>
      <c r="M3231" t="s">
        <v>4790</v>
      </c>
      <c r="N3231" s="1">
        <v>44165</v>
      </c>
      <c r="O3231" t="str">
        <f t="shared" si="107"/>
        <v>정상</v>
      </c>
      <c r="P3231" t="str">
        <f t="shared" si="106"/>
        <v>엠피송내</v>
      </c>
      <c r="Q3231" t="s">
        <v>1956</v>
      </c>
      <c r="R3231"/>
      <c r="S3231"/>
      <c r="T3231"/>
      <c r="U3231"/>
      <c r="V3231"/>
      <c r="W3231" t="s">
        <v>1958</v>
      </c>
      <c r="X3231" s="1">
        <v>45249</v>
      </c>
    </row>
    <row r="3232" spans="1:24">
      <c r="A3232" t="s">
        <v>4001</v>
      </c>
      <c r="B3232" t="s">
        <v>2871</v>
      </c>
      <c r="C3232" t="s">
        <v>4099</v>
      </c>
      <c r="D3232" t="s">
        <v>4139</v>
      </c>
      <c r="E3232" t="s">
        <v>4233</v>
      </c>
      <c r="F3232" t="s">
        <v>4264</v>
      </c>
      <c r="G3232" t="s">
        <v>3242</v>
      </c>
      <c r="H3232">
        <v>31200</v>
      </c>
      <c r="I3232" t="s">
        <v>3255</v>
      </c>
      <c r="J3232" s="1">
        <v>44154</v>
      </c>
      <c r="K3232" s="1">
        <v>44154</v>
      </c>
      <c r="L3232" t="s">
        <v>4473</v>
      </c>
      <c r="M3232" t="s">
        <v>4790</v>
      </c>
      <c r="N3232" s="1">
        <v>44165</v>
      </c>
      <c r="O3232" t="str">
        <f t="shared" si="107"/>
        <v>정상</v>
      </c>
      <c r="P3232" t="str">
        <f t="shared" si="106"/>
        <v>엠피조은</v>
      </c>
      <c r="Q3232" t="s">
        <v>1954</v>
      </c>
      <c r="R3232"/>
      <c r="S3232"/>
      <c r="T3232"/>
      <c r="U3232"/>
      <c r="V3232"/>
      <c r="W3232" t="s">
        <v>1958</v>
      </c>
      <c r="X3232" s="1">
        <v>77390</v>
      </c>
    </row>
    <row r="3233" spans="1:24">
      <c r="A3233" t="s">
        <v>3995</v>
      </c>
      <c r="B3233" t="s">
        <v>2686</v>
      </c>
      <c r="C3233" t="s">
        <v>4050</v>
      </c>
      <c r="D3233" t="s">
        <v>4165</v>
      </c>
      <c r="E3233" t="s">
        <v>4235</v>
      </c>
      <c r="F3233" t="s">
        <v>4264</v>
      </c>
      <c r="G3233" t="s">
        <v>4276</v>
      </c>
      <c r="H3233">
        <v>200000</v>
      </c>
      <c r="I3233" t="s">
        <v>3255</v>
      </c>
      <c r="J3233" s="1">
        <v>44154</v>
      </c>
      <c r="K3233" s="1">
        <v>44154</v>
      </c>
      <c r="L3233" t="s">
        <v>4474</v>
      </c>
      <c r="M3233" t="s">
        <v>4790</v>
      </c>
      <c r="N3233" s="1">
        <v>44165</v>
      </c>
      <c r="O3233" t="str">
        <f t="shared" si="107"/>
        <v>정상</v>
      </c>
      <c r="P3233" t="str">
        <f t="shared" si="106"/>
        <v>엠피상동</v>
      </c>
      <c r="Q3233" t="s">
        <v>1954</v>
      </c>
      <c r="R3233"/>
      <c r="S3233"/>
      <c r="T3233"/>
      <c r="U3233"/>
      <c r="V3233"/>
      <c r="W3233" t="s">
        <v>1958</v>
      </c>
      <c r="X3233"/>
    </row>
    <row r="3234" spans="1:24">
      <c r="A3234" t="s">
        <v>3994</v>
      </c>
      <c r="B3234" t="s">
        <v>2692</v>
      </c>
      <c r="C3234" t="s">
        <v>4052</v>
      </c>
      <c r="D3234" t="s">
        <v>4186</v>
      </c>
      <c r="E3234" t="s">
        <v>4256</v>
      </c>
      <c r="F3234" t="s">
        <v>4265</v>
      </c>
      <c r="G3234" t="s">
        <v>4273</v>
      </c>
      <c r="H3234">
        <v>19000</v>
      </c>
      <c r="I3234" t="s">
        <v>3255</v>
      </c>
      <c r="J3234" s="1">
        <v>44154</v>
      </c>
      <c r="K3234" s="1">
        <v>44154</v>
      </c>
      <c r="L3234">
        <v>52032041410000</v>
      </c>
      <c r="M3234" t="s">
        <v>4792</v>
      </c>
      <c r="N3234" s="1">
        <v>44165</v>
      </c>
      <c r="O3234" t="str">
        <f t="shared" si="107"/>
        <v>정상</v>
      </c>
      <c r="P3234" t="str">
        <f t="shared" si="106"/>
        <v>엠피피스토스</v>
      </c>
      <c r="Q3234" t="s">
        <v>1954</v>
      </c>
      <c r="R3234"/>
      <c r="S3234"/>
      <c r="T3234"/>
      <c r="U3234"/>
      <c r="V3234"/>
      <c r="W3234" t="s">
        <v>1960</v>
      </c>
      <c r="X3234" s="1">
        <v>51459</v>
      </c>
    </row>
    <row r="3235" spans="1:24">
      <c r="A3235" t="s">
        <v>3998</v>
      </c>
      <c r="B3235" t="s">
        <v>4020</v>
      </c>
      <c r="C3235" t="s">
        <v>4062</v>
      </c>
      <c r="D3235" t="s">
        <v>4138</v>
      </c>
      <c r="E3235" t="s">
        <v>4230</v>
      </c>
      <c r="F3235" t="s">
        <v>4264</v>
      </c>
      <c r="G3235" t="s">
        <v>3242</v>
      </c>
      <c r="H3235">
        <v>14693</v>
      </c>
      <c r="I3235" t="s">
        <v>3255</v>
      </c>
      <c r="J3235" s="1">
        <v>44154</v>
      </c>
      <c r="K3235" s="1">
        <v>44154</v>
      </c>
      <c r="L3235">
        <v>52032052110000</v>
      </c>
      <c r="M3235" t="s">
        <v>4791</v>
      </c>
      <c r="N3235" s="1">
        <v>44165</v>
      </c>
      <c r="O3235" t="str">
        <f t="shared" si="107"/>
        <v>정상</v>
      </c>
      <c r="P3235" t="str">
        <f t="shared" si="106"/>
        <v>엠피의정부</v>
      </c>
      <c r="Q3235" t="s">
        <v>1954</v>
      </c>
      <c r="R3235"/>
      <c r="S3235"/>
      <c r="T3235"/>
      <c r="U3235"/>
      <c r="V3235"/>
      <c r="W3235" t="s">
        <v>1958</v>
      </c>
      <c r="X3235" s="1">
        <v>51459</v>
      </c>
    </row>
    <row r="3236" spans="1:24">
      <c r="A3236" t="s">
        <v>3998</v>
      </c>
      <c r="B3236" t="s">
        <v>2861</v>
      </c>
      <c r="C3236" t="s">
        <v>4095</v>
      </c>
      <c r="D3236" t="s">
        <v>4196</v>
      </c>
      <c r="E3236" t="s">
        <v>4230</v>
      </c>
      <c r="F3236" t="s">
        <v>4264</v>
      </c>
      <c r="G3236" t="s">
        <v>3247</v>
      </c>
      <c r="H3236">
        <v>470000</v>
      </c>
      <c r="I3236" t="s">
        <v>3255</v>
      </c>
      <c r="J3236" s="1">
        <v>44154</v>
      </c>
      <c r="K3236" s="1">
        <v>44154</v>
      </c>
      <c r="L3236">
        <v>52031961940000</v>
      </c>
      <c r="M3236" t="s">
        <v>4790</v>
      </c>
      <c r="N3236" s="1">
        <v>44165</v>
      </c>
      <c r="O3236" t="str">
        <f t="shared" si="107"/>
        <v>정상</v>
      </c>
      <c r="P3236" t="str">
        <f t="shared" si="106"/>
        <v>엠피의정부</v>
      </c>
      <c r="Q3236" t="s">
        <v>1954</v>
      </c>
      <c r="R3236"/>
      <c r="S3236"/>
      <c r="T3236"/>
      <c r="U3236"/>
      <c r="V3236"/>
      <c r="W3236" t="s">
        <v>1958</v>
      </c>
      <c r="X3236" s="1">
        <v>45980</v>
      </c>
    </row>
    <row r="3237" spans="1:24">
      <c r="A3237" t="s">
        <v>3991</v>
      </c>
      <c r="B3237" t="s">
        <v>4015</v>
      </c>
      <c r="C3237" t="s">
        <v>4046</v>
      </c>
      <c r="D3237" t="s">
        <v>4142</v>
      </c>
      <c r="E3237" t="s">
        <v>4246</v>
      </c>
      <c r="F3237" t="s">
        <v>4264</v>
      </c>
      <c r="G3237" t="s">
        <v>4273</v>
      </c>
      <c r="H3237">
        <v>25000</v>
      </c>
      <c r="I3237" t="s">
        <v>3255</v>
      </c>
      <c r="J3237" s="1">
        <v>44154</v>
      </c>
      <c r="K3237" s="1">
        <v>44154</v>
      </c>
      <c r="L3237">
        <v>52032049430000</v>
      </c>
      <c r="M3237" t="s">
        <v>4790</v>
      </c>
      <c r="N3237" s="1">
        <v>44165</v>
      </c>
      <c r="O3237" t="str">
        <f t="shared" si="107"/>
        <v>정상</v>
      </c>
      <c r="P3237" t="str">
        <f t="shared" si="106"/>
        <v>엠피성공</v>
      </c>
      <c r="Q3237" t="s">
        <v>1954</v>
      </c>
      <c r="R3237"/>
      <c r="S3237"/>
      <c r="T3237"/>
      <c r="U3237"/>
      <c r="V3237"/>
      <c r="W3237" t="s">
        <v>1958</v>
      </c>
      <c r="X3237" s="1">
        <v>51459</v>
      </c>
    </row>
    <row r="3238" spans="1:24">
      <c r="A3238" t="s">
        <v>3994</v>
      </c>
      <c r="B3238" t="s">
        <v>4014</v>
      </c>
      <c r="C3238" t="s">
        <v>4052</v>
      </c>
      <c r="D3238" t="s">
        <v>4197</v>
      </c>
      <c r="E3238" t="s">
        <v>4231</v>
      </c>
      <c r="F3238" t="s">
        <v>4265</v>
      </c>
      <c r="G3238" t="s">
        <v>3242</v>
      </c>
      <c r="H3238">
        <v>12870</v>
      </c>
      <c r="I3238" t="s">
        <v>3255</v>
      </c>
      <c r="J3238" s="1">
        <v>44154</v>
      </c>
      <c r="K3238" s="1">
        <v>44154</v>
      </c>
      <c r="L3238">
        <v>320202829817</v>
      </c>
      <c r="M3238" t="s">
        <v>4792</v>
      </c>
      <c r="N3238" s="1">
        <v>44165</v>
      </c>
      <c r="O3238" t="str">
        <f t="shared" si="107"/>
        <v>정상</v>
      </c>
      <c r="P3238" t="str">
        <f t="shared" si="106"/>
        <v>엠피피스토스</v>
      </c>
      <c r="Q3238" t="s">
        <v>1954</v>
      </c>
      <c r="R3238"/>
      <c r="S3238"/>
      <c r="T3238"/>
      <c r="U3238"/>
      <c r="V3238"/>
      <c r="W3238" t="s">
        <v>1958</v>
      </c>
      <c r="X3238" s="1">
        <v>51459</v>
      </c>
    </row>
    <row r="3239" spans="1:24">
      <c r="A3239" t="s">
        <v>3998</v>
      </c>
      <c r="B3239" t="s">
        <v>2861</v>
      </c>
      <c r="C3239" t="s">
        <v>4062</v>
      </c>
      <c r="D3239" t="s">
        <v>4177</v>
      </c>
      <c r="E3239" t="s">
        <v>2159</v>
      </c>
      <c r="F3239" t="s">
        <v>4264</v>
      </c>
      <c r="G3239" t="s">
        <v>4271</v>
      </c>
      <c r="H3239">
        <v>28000</v>
      </c>
      <c r="I3239" t="s">
        <v>3255</v>
      </c>
      <c r="J3239" s="1">
        <v>44154</v>
      </c>
      <c r="K3239" s="1">
        <v>44154</v>
      </c>
      <c r="L3239">
        <v>320202827369</v>
      </c>
      <c r="M3239" t="s">
        <v>4790</v>
      </c>
      <c r="N3239" s="1">
        <v>44165</v>
      </c>
      <c r="O3239" t="str">
        <f t="shared" si="107"/>
        <v>정상</v>
      </c>
      <c r="P3239" t="str">
        <f t="shared" si="106"/>
        <v>엠피의정부</v>
      </c>
      <c r="Q3239" t="s">
        <v>1954</v>
      </c>
      <c r="R3239"/>
      <c r="S3239"/>
      <c r="T3239"/>
      <c r="U3239"/>
      <c r="V3239"/>
      <c r="W3239" t="s">
        <v>1958</v>
      </c>
      <c r="X3239" s="1">
        <v>47806</v>
      </c>
    </row>
    <row r="3240" spans="1:24">
      <c r="A3240" t="s">
        <v>3994</v>
      </c>
      <c r="B3240" t="s">
        <v>4014</v>
      </c>
      <c r="C3240" t="s">
        <v>4052</v>
      </c>
      <c r="D3240" t="s">
        <v>4197</v>
      </c>
      <c r="E3240" t="s">
        <v>2563</v>
      </c>
      <c r="F3240" t="s">
        <v>4264</v>
      </c>
      <c r="G3240" t="s">
        <v>4273</v>
      </c>
      <c r="H3240">
        <v>27720</v>
      </c>
      <c r="I3240" t="s">
        <v>3255</v>
      </c>
      <c r="J3240" s="1">
        <v>44154</v>
      </c>
      <c r="K3240" s="1">
        <v>44154</v>
      </c>
      <c r="L3240">
        <v>320202827658</v>
      </c>
      <c r="M3240" t="s">
        <v>4792</v>
      </c>
      <c r="N3240" s="1">
        <v>44165</v>
      </c>
      <c r="O3240" t="str">
        <f t="shared" si="107"/>
        <v>정상</v>
      </c>
      <c r="P3240" t="str">
        <f t="shared" si="106"/>
        <v>엠피피스토스</v>
      </c>
      <c r="Q3240" t="s">
        <v>1954</v>
      </c>
      <c r="R3240"/>
      <c r="S3240"/>
      <c r="T3240"/>
      <c r="U3240"/>
      <c r="V3240"/>
      <c r="W3240" t="s">
        <v>1958</v>
      </c>
      <c r="X3240" s="1">
        <v>64973</v>
      </c>
    </row>
    <row r="3241" spans="1:24">
      <c r="A3241" t="s">
        <v>3998</v>
      </c>
      <c r="B3241" t="s">
        <v>2861</v>
      </c>
      <c r="C3241" t="s">
        <v>4094</v>
      </c>
      <c r="D3241" t="s">
        <v>4177</v>
      </c>
      <c r="E3241" t="s">
        <v>4231</v>
      </c>
      <c r="F3241" t="s">
        <v>4264</v>
      </c>
      <c r="G3241" t="s">
        <v>4278</v>
      </c>
      <c r="H3241">
        <v>13000</v>
      </c>
      <c r="I3241" t="s">
        <v>3255</v>
      </c>
      <c r="J3241" s="1">
        <v>44154</v>
      </c>
      <c r="K3241" s="1">
        <v>44154</v>
      </c>
      <c r="L3241">
        <v>320202827370</v>
      </c>
      <c r="M3241" t="s">
        <v>4790</v>
      </c>
      <c r="N3241" s="1">
        <v>44165</v>
      </c>
      <c r="O3241" t="str">
        <f t="shared" si="107"/>
        <v>정상</v>
      </c>
      <c r="P3241" t="str">
        <f t="shared" si="106"/>
        <v>엠피의정부</v>
      </c>
      <c r="Q3241" t="s">
        <v>1954</v>
      </c>
      <c r="R3241"/>
      <c r="S3241"/>
      <c r="T3241"/>
      <c r="U3241"/>
      <c r="V3241"/>
      <c r="W3241" t="s">
        <v>1958</v>
      </c>
      <c r="X3241" s="1">
        <v>51459</v>
      </c>
    </row>
    <row r="3242" spans="1:24">
      <c r="A3242" t="s">
        <v>3993</v>
      </c>
      <c r="B3242" t="s">
        <v>2689</v>
      </c>
      <c r="C3242" t="s">
        <v>4060</v>
      </c>
      <c r="D3242" t="s">
        <v>4120</v>
      </c>
      <c r="E3242" t="s">
        <v>2516</v>
      </c>
      <c r="F3242" t="s">
        <v>4264</v>
      </c>
      <c r="G3242" t="s">
        <v>4268</v>
      </c>
      <c r="H3242">
        <v>125393</v>
      </c>
      <c r="I3242" t="s">
        <v>3255</v>
      </c>
      <c r="J3242" s="1">
        <v>44154</v>
      </c>
      <c r="K3242" s="1">
        <v>44154</v>
      </c>
      <c r="L3242" t="s">
        <v>4475</v>
      </c>
      <c r="M3242" t="s">
        <v>4791</v>
      </c>
      <c r="N3242" s="1">
        <v>44165</v>
      </c>
      <c r="O3242" t="str">
        <f t="shared" si="107"/>
        <v>정상</v>
      </c>
      <c r="P3242" t="str">
        <f t="shared" si="106"/>
        <v>엠피송내</v>
      </c>
      <c r="Q3242" t="s">
        <v>1954</v>
      </c>
      <c r="R3242"/>
      <c r="S3242"/>
      <c r="T3242"/>
      <c r="U3242"/>
      <c r="V3242"/>
      <c r="W3242" t="s">
        <v>1958</v>
      </c>
      <c r="X3242" s="1">
        <v>63512</v>
      </c>
    </row>
    <row r="3243" spans="1:24">
      <c r="A3243" t="s">
        <v>3991</v>
      </c>
      <c r="B3243" t="s">
        <v>2854</v>
      </c>
      <c r="C3243" t="s">
        <v>4046</v>
      </c>
      <c r="D3243" t="s">
        <v>4136</v>
      </c>
      <c r="E3243" t="s">
        <v>2514</v>
      </c>
      <c r="F3243" t="s">
        <v>4264</v>
      </c>
      <c r="G3243" t="s">
        <v>3242</v>
      </c>
      <c r="H3243">
        <v>10000</v>
      </c>
      <c r="I3243" t="s">
        <v>3255</v>
      </c>
      <c r="J3243" s="1">
        <v>44154</v>
      </c>
      <c r="K3243" s="1">
        <v>44154</v>
      </c>
      <c r="L3243" t="s">
        <v>4476</v>
      </c>
      <c r="M3243" t="s">
        <v>4790</v>
      </c>
      <c r="N3243" s="1">
        <v>44165</v>
      </c>
      <c r="O3243" t="str">
        <f t="shared" si="107"/>
        <v>정상</v>
      </c>
      <c r="P3243" t="str">
        <f t="shared" si="106"/>
        <v>엠피성공</v>
      </c>
      <c r="Q3243" t="s">
        <v>1954</v>
      </c>
      <c r="R3243"/>
      <c r="S3243"/>
      <c r="T3243"/>
      <c r="U3243"/>
      <c r="V3243"/>
      <c r="W3243" t="s">
        <v>1958</v>
      </c>
      <c r="X3243" s="1">
        <v>51459</v>
      </c>
    </row>
    <row r="3244" spans="1:24">
      <c r="A3244" t="s">
        <v>3994</v>
      </c>
      <c r="B3244" t="s">
        <v>2692</v>
      </c>
      <c r="C3244" t="s">
        <v>4052</v>
      </c>
      <c r="D3244" t="s">
        <v>4176</v>
      </c>
      <c r="E3244" t="s">
        <v>2163</v>
      </c>
      <c r="F3244" t="s">
        <v>4264</v>
      </c>
      <c r="G3244" t="s">
        <v>4276</v>
      </c>
      <c r="H3244">
        <v>28000</v>
      </c>
      <c r="I3244" t="s">
        <v>3255</v>
      </c>
      <c r="J3244" s="1">
        <v>44154</v>
      </c>
      <c r="K3244" s="1">
        <v>44154</v>
      </c>
      <c r="L3244">
        <v>20206196829</v>
      </c>
      <c r="M3244" t="s">
        <v>4790</v>
      </c>
      <c r="N3244" s="1">
        <v>44165</v>
      </c>
      <c r="O3244" t="str">
        <f t="shared" si="107"/>
        <v>정상</v>
      </c>
      <c r="P3244" t="str">
        <f t="shared" si="106"/>
        <v>엠피피스토스</v>
      </c>
      <c r="Q3244" t="s">
        <v>1954</v>
      </c>
      <c r="R3244"/>
      <c r="S3244"/>
      <c r="T3244"/>
      <c r="U3244"/>
      <c r="V3244"/>
      <c r="W3244" t="s">
        <v>1958</v>
      </c>
      <c r="X3244"/>
    </row>
    <row r="3245" spans="1:24">
      <c r="A3245" t="s">
        <v>3993</v>
      </c>
      <c r="B3245"/>
      <c r="C3245"/>
      <c r="D3245" t="s">
        <v>4135</v>
      </c>
      <c r="E3245" t="s">
        <v>2499</v>
      </c>
      <c r="F3245" t="s">
        <v>4265</v>
      </c>
      <c r="G3245" t="s">
        <v>4285</v>
      </c>
      <c r="H3245">
        <v>29360</v>
      </c>
      <c r="I3245" t="s">
        <v>3255</v>
      </c>
      <c r="J3245" s="1">
        <v>44154</v>
      </c>
      <c r="K3245" s="1">
        <v>44154</v>
      </c>
      <c r="L3245">
        <v>20206208242</v>
      </c>
      <c r="M3245" t="s">
        <v>4790</v>
      </c>
      <c r="N3245" s="1">
        <v>44165</v>
      </c>
      <c r="O3245" t="str">
        <f t="shared" si="107"/>
        <v>정상</v>
      </c>
      <c r="P3245" t="str">
        <f t="shared" si="106"/>
        <v>엠피송내</v>
      </c>
      <c r="Q3245" t="s">
        <v>1954</v>
      </c>
      <c r="R3245"/>
      <c r="S3245"/>
      <c r="T3245"/>
      <c r="U3245"/>
      <c r="V3245"/>
      <c r="W3245" t="s">
        <v>1958</v>
      </c>
      <c r="X3245"/>
    </row>
    <row r="3246" spans="1:24">
      <c r="A3246" t="s">
        <v>3993</v>
      </c>
      <c r="B3246"/>
      <c r="C3246"/>
      <c r="D3246" t="s">
        <v>4135</v>
      </c>
      <c r="E3246" t="s">
        <v>4240</v>
      </c>
      <c r="F3246" t="s">
        <v>4264</v>
      </c>
      <c r="G3246" t="s">
        <v>4268</v>
      </c>
      <c r="H3246">
        <v>31259</v>
      </c>
      <c r="I3246" t="s">
        <v>3255</v>
      </c>
      <c r="J3246" s="1">
        <v>44154</v>
      </c>
      <c r="K3246" s="1">
        <v>44154</v>
      </c>
      <c r="L3246">
        <v>20206207756</v>
      </c>
      <c r="M3246" t="s">
        <v>4790</v>
      </c>
      <c r="N3246" s="1">
        <v>44165</v>
      </c>
      <c r="O3246" t="str">
        <f t="shared" si="107"/>
        <v>정상</v>
      </c>
      <c r="P3246" t="str">
        <f t="shared" si="106"/>
        <v>엠피송내</v>
      </c>
      <c r="Q3246" t="s">
        <v>1954</v>
      </c>
      <c r="R3246"/>
      <c r="S3246"/>
      <c r="T3246"/>
      <c r="U3246"/>
      <c r="V3246"/>
      <c r="W3246" t="s">
        <v>1958</v>
      </c>
      <c r="X3246"/>
    </row>
    <row r="3247" spans="1:24">
      <c r="A3247" t="s">
        <v>3994</v>
      </c>
      <c r="B3247" t="s">
        <v>4014</v>
      </c>
      <c r="C3247" t="s">
        <v>4056</v>
      </c>
      <c r="D3247" t="s">
        <v>4198</v>
      </c>
      <c r="E3247" t="s">
        <v>3141</v>
      </c>
      <c r="F3247" t="s">
        <v>4266</v>
      </c>
      <c r="G3247" t="s">
        <v>4276</v>
      </c>
      <c r="H3247">
        <v>10100</v>
      </c>
      <c r="I3247" t="s">
        <v>3255</v>
      </c>
      <c r="J3247" s="1">
        <v>44154</v>
      </c>
      <c r="K3247" s="1">
        <v>44154</v>
      </c>
      <c r="L3247">
        <v>20206214872</v>
      </c>
      <c r="M3247" t="s">
        <v>4790</v>
      </c>
      <c r="N3247" s="1">
        <v>44165</v>
      </c>
      <c r="O3247" t="str">
        <f t="shared" si="107"/>
        <v>정상</v>
      </c>
      <c r="P3247" t="str">
        <f t="shared" si="106"/>
        <v>엠피피스토스</v>
      </c>
      <c r="Q3247" t="s">
        <v>1954</v>
      </c>
      <c r="R3247"/>
      <c r="S3247"/>
      <c r="T3247"/>
      <c r="U3247"/>
      <c r="V3247"/>
      <c r="W3247" t="s">
        <v>1960</v>
      </c>
      <c r="X3247"/>
    </row>
    <row r="3248" spans="1:24">
      <c r="A3248" t="s">
        <v>3993</v>
      </c>
      <c r="B3248" t="s">
        <v>4017</v>
      </c>
      <c r="C3248" t="s">
        <v>4059</v>
      </c>
      <c r="D3248" t="s">
        <v>4152</v>
      </c>
      <c r="E3248" t="s">
        <v>4240</v>
      </c>
      <c r="F3248" t="s">
        <v>4264</v>
      </c>
      <c r="G3248" t="s">
        <v>4268</v>
      </c>
      <c r="H3248">
        <v>16885</v>
      </c>
      <c r="I3248" t="s">
        <v>3255</v>
      </c>
      <c r="J3248" s="1">
        <v>44154</v>
      </c>
      <c r="K3248" s="1">
        <v>44154</v>
      </c>
      <c r="L3248">
        <v>20206207405</v>
      </c>
      <c r="M3248" t="s">
        <v>4790</v>
      </c>
      <c r="N3248" s="1">
        <v>44165</v>
      </c>
      <c r="O3248" t="str">
        <f t="shared" si="107"/>
        <v>정상</v>
      </c>
      <c r="P3248" t="str">
        <f t="shared" si="106"/>
        <v>엠피송내</v>
      </c>
      <c r="Q3248" t="s">
        <v>1954</v>
      </c>
      <c r="R3248"/>
      <c r="S3248"/>
      <c r="T3248"/>
      <c r="U3248"/>
      <c r="V3248"/>
      <c r="W3248" t="s">
        <v>1958</v>
      </c>
      <c r="X3248"/>
    </row>
    <row r="3249" spans="1:24">
      <c r="A3249" t="s">
        <v>3993</v>
      </c>
      <c r="B3249" t="s">
        <v>4017</v>
      </c>
      <c r="C3249" t="s">
        <v>4059</v>
      </c>
      <c r="D3249" t="s">
        <v>4152</v>
      </c>
      <c r="E3249" t="s">
        <v>2607</v>
      </c>
      <c r="F3249" t="s">
        <v>4264</v>
      </c>
      <c r="G3249" t="s">
        <v>3245</v>
      </c>
      <c r="H3249">
        <v>17870</v>
      </c>
      <c r="I3249" t="s">
        <v>3255</v>
      </c>
      <c r="J3249" s="1">
        <v>44154</v>
      </c>
      <c r="K3249" s="1">
        <v>44154</v>
      </c>
      <c r="L3249">
        <v>20206203573</v>
      </c>
      <c r="M3249" t="s">
        <v>4790</v>
      </c>
      <c r="N3249" s="1">
        <v>44165</v>
      </c>
      <c r="O3249" t="str">
        <f t="shared" si="107"/>
        <v>정상</v>
      </c>
      <c r="P3249" t="str">
        <f t="shared" si="106"/>
        <v>엠피송내</v>
      </c>
      <c r="Q3249" t="s">
        <v>1954</v>
      </c>
      <c r="R3249"/>
      <c r="S3249"/>
      <c r="T3249"/>
      <c r="U3249"/>
      <c r="V3249"/>
      <c r="W3249" t="s">
        <v>1958</v>
      </c>
      <c r="X3249"/>
    </row>
    <row r="3250" spans="1:24">
      <c r="A3250" t="s">
        <v>3993</v>
      </c>
      <c r="B3250" t="s">
        <v>2689</v>
      </c>
      <c r="C3250" t="s">
        <v>4059</v>
      </c>
      <c r="D3250" t="s">
        <v>4152</v>
      </c>
      <c r="E3250" t="s">
        <v>4240</v>
      </c>
      <c r="F3250" t="s">
        <v>4264</v>
      </c>
      <c r="G3250" t="s">
        <v>3242</v>
      </c>
      <c r="H3250">
        <v>20000</v>
      </c>
      <c r="I3250" t="s">
        <v>3255</v>
      </c>
      <c r="J3250" s="1">
        <v>44154</v>
      </c>
      <c r="K3250" s="1">
        <v>44154</v>
      </c>
      <c r="L3250">
        <v>20206203483</v>
      </c>
      <c r="M3250" t="s">
        <v>4790</v>
      </c>
      <c r="N3250" s="1">
        <v>44165</v>
      </c>
      <c r="O3250" t="str">
        <f t="shared" si="107"/>
        <v>정상</v>
      </c>
      <c r="P3250" t="str">
        <f t="shared" si="106"/>
        <v>엠피송내</v>
      </c>
      <c r="Q3250" t="s">
        <v>1954</v>
      </c>
      <c r="R3250"/>
      <c r="S3250"/>
      <c r="T3250"/>
      <c r="U3250"/>
      <c r="V3250"/>
      <c r="W3250" t="s">
        <v>1958</v>
      </c>
      <c r="X3250"/>
    </row>
    <row r="3251" spans="1:24">
      <c r="A3251" t="s">
        <v>3993</v>
      </c>
      <c r="B3251" t="s">
        <v>2689</v>
      </c>
      <c r="C3251" t="s">
        <v>4070</v>
      </c>
      <c r="D3251" t="s">
        <v>4152</v>
      </c>
      <c r="E3251" t="s">
        <v>3204</v>
      </c>
      <c r="F3251" t="s">
        <v>4264</v>
      </c>
      <c r="G3251" t="s">
        <v>4269</v>
      </c>
      <c r="H3251">
        <v>15000</v>
      </c>
      <c r="I3251" t="s">
        <v>3255</v>
      </c>
      <c r="J3251" s="1">
        <v>44154</v>
      </c>
      <c r="K3251" s="1">
        <v>44154</v>
      </c>
      <c r="L3251">
        <v>20206203376</v>
      </c>
      <c r="M3251" t="s">
        <v>4790</v>
      </c>
      <c r="N3251" s="1">
        <v>44165</v>
      </c>
      <c r="O3251" t="str">
        <f t="shared" si="107"/>
        <v>정상</v>
      </c>
      <c r="P3251" t="str">
        <f t="shared" si="106"/>
        <v>엠피송내</v>
      </c>
      <c r="Q3251" t="s">
        <v>1954</v>
      </c>
      <c r="R3251"/>
      <c r="S3251"/>
      <c r="T3251"/>
      <c r="U3251"/>
      <c r="V3251"/>
      <c r="W3251" t="s">
        <v>1958</v>
      </c>
      <c r="X3251"/>
    </row>
    <row r="3252" spans="1:24">
      <c r="A3252" t="s">
        <v>4002</v>
      </c>
      <c r="B3252"/>
      <c r="C3252"/>
      <c r="D3252" t="s">
        <v>4155</v>
      </c>
      <c r="E3252" t="s">
        <v>4240</v>
      </c>
      <c r="F3252" t="s">
        <v>4265</v>
      </c>
      <c r="G3252" t="s">
        <v>4276</v>
      </c>
      <c r="H3252">
        <v>77030</v>
      </c>
      <c r="I3252" t="s">
        <v>3255</v>
      </c>
      <c r="J3252" s="1">
        <v>44154</v>
      </c>
      <c r="K3252" s="1">
        <v>44154</v>
      </c>
      <c r="L3252">
        <v>20206209746</v>
      </c>
      <c r="M3252" t="s">
        <v>4790</v>
      </c>
      <c r="N3252" s="1">
        <v>44165</v>
      </c>
      <c r="O3252" t="str">
        <f t="shared" si="107"/>
        <v>정상</v>
      </c>
      <c r="P3252" t="str">
        <f t="shared" si="106"/>
        <v>엠피제이엔제이</v>
      </c>
      <c r="Q3252" t="s">
        <v>1954</v>
      </c>
      <c r="R3252"/>
      <c r="S3252"/>
      <c r="T3252"/>
      <c r="U3252"/>
      <c r="V3252"/>
      <c r="W3252" t="s">
        <v>1958</v>
      </c>
      <c r="X3252"/>
    </row>
    <row r="3253" spans="1:24">
      <c r="A3253" t="s">
        <v>3993</v>
      </c>
      <c r="B3253"/>
      <c r="C3253"/>
      <c r="D3253" t="s">
        <v>4135</v>
      </c>
      <c r="E3253" t="s">
        <v>4240</v>
      </c>
      <c r="F3253" t="s">
        <v>4267</v>
      </c>
      <c r="G3253" t="s">
        <v>4268</v>
      </c>
      <c r="H3253">
        <v>27918</v>
      </c>
      <c r="I3253" t="s">
        <v>3255</v>
      </c>
      <c r="J3253" s="1">
        <v>44154</v>
      </c>
      <c r="K3253" s="1">
        <v>44154</v>
      </c>
      <c r="L3253">
        <v>20206207648</v>
      </c>
      <c r="M3253" t="s">
        <v>4790</v>
      </c>
      <c r="N3253" s="1">
        <v>44165</v>
      </c>
      <c r="O3253" t="str">
        <f t="shared" si="107"/>
        <v>정상</v>
      </c>
      <c r="P3253" t="str">
        <f t="shared" si="106"/>
        <v>엠피송내</v>
      </c>
      <c r="Q3253" t="s">
        <v>1954</v>
      </c>
      <c r="R3253"/>
      <c r="S3253"/>
      <c r="T3253"/>
      <c r="U3253"/>
      <c r="V3253"/>
      <c r="W3253" t="s">
        <v>1958</v>
      </c>
      <c r="X3253"/>
    </row>
    <row r="3254" spans="1:24">
      <c r="A3254" t="s">
        <v>3994</v>
      </c>
      <c r="B3254" t="s">
        <v>2692</v>
      </c>
      <c r="C3254" t="s">
        <v>4056</v>
      </c>
      <c r="D3254" t="s">
        <v>4198</v>
      </c>
      <c r="E3254" t="s">
        <v>2499</v>
      </c>
      <c r="F3254" t="s">
        <v>4264</v>
      </c>
      <c r="G3254" t="s">
        <v>3248</v>
      </c>
      <c r="H3254">
        <v>29435</v>
      </c>
      <c r="I3254" t="s">
        <v>3255</v>
      </c>
      <c r="J3254" s="1">
        <v>44154</v>
      </c>
      <c r="K3254" s="1">
        <v>44154</v>
      </c>
      <c r="L3254">
        <v>20206213390</v>
      </c>
      <c r="M3254" t="s">
        <v>4790</v>
      </c>
      <c r="N3254" s="1">
        <v>44165</v>
      </c>
      <c r="O3254" t="str">
        <f t="shared" si="107"/>
        <v>정상</v>
      </c>
      <c r="P3254" t="str">
        <f t="shared" si="106"/>
        <v>엠피피스토스</v>
      </c>
      <c r="Q3254" t="s">
        <v>1954</v>
      </c>
      <c r="R3254"/>
      <c r="S3254"/>
      <c r="T3254"/>
      <c r="U3254"/>
      <c r="V3254"/>
      <c r="W3254" t="s">
        <v>4796</v>
      </c>
      <c r="X3254"/>
    </row>
    <row r="3255" spans="1:24">
      <c r="A3255" t="s">
        <v>3998</v>
      </c>
      <c r="B3255" t="s">
        <v>2861</v>
      </c>
      <c r="C3255" t="s">
        <v>4062</v>
      </c>
      <c r="D3255" t="s">
        <v>4196</v>
      </c>
      <c r="E3255" t="s">
        <v>2534</v>
      </c>
      <c r="F3255" t="s">
        <v>4264</v>
      </c>
      <c r="G3255" t="s">
        <v>4294</v>
      </c>
      <c r="H3255">
        <v>230767</v>
      </c>
      <c r="I3255" t="s">
        <v>3255</v>
      </c>
      <c r="J3255" s="1">
        <v>44153</v>
      </c>
      <c r="K3255" s="1">
        <v>44153</v>
      </c>
      <c r="L3255">
        <v>52031962000000</v>
      </c>
      <c r="M3255" t="s">
        <v>4790</v>
      </c>
      <c r="N3255" s="1">
        <v>44165</v>
      </c>
      <c r="O3255" t="str">
        <f t="shared" si="107"/>
        <v>정상</v>
      </c>
      <c r="P3255" t="str">
        <f t="shared" si="106"/>
        <v>엠피의정부</v>
      </c>
      <c r="Q3255" t="s">
        <v>1954</v>
      </c>
      <c r="R3255"/>
      <c r="S3255"/>
      <c r="T3255"/>
      <c r="U3255"/>
      <c r="V3255"/>
      <c r="W3255" t="s">
        <v>1958</v>
      </c>
      <c r="X3255" s="1">
        <v>45979</v>
      </c>
    </row>
    <row r="3256" spans="1:24">
      <c r="A3256" t="s">
        <v>3993</v>
      </c>
      <c r="B3256" t="s">
        <v>4017</v>
      </c>
      <c r="C3256" t="s">
        <v>4048</v>
      </c>
      <c r="D3256" t="s">
        <v>4120</v>
      </c>
      <c r="E3256" t="s">
        <v>4228</v>
      </c>
      <c r="F3256" t="s">
        <v>4267</v>
      </c>
      <c r="G3256" t="s">
        <v>4268</v>
      </c>
      <c r="H3256">
        <v>119969</v>
      </c>
      <c r="I3256" t="s">
        <v>3255</v>
      </c>
      <c r="J3256" s="1">
        <v>44153</v>
      </c>
      <c r="K3256" s="1">
        <v>44153</v>
      </c>
      <c r="L3256" t="s">
        <v>4477</v>
      </c>
      <c r="M3256" t="s">
        <v>4790</v>
      </c>
      <c r="N3256" s="1">
        <v>44165</v>
      </c>
      <c r="O3256" t="str">
        <f t="shared" si="107"/>
        <v>정상</v>
      </c>
      <c r="P3256" t="str">
        <f t="shared" si="106"/>
        <v>엠피송내</v>
      </c>
      <c r="Q3256" t="s">
        <v>1954</v>
      </c>
      <c r="R3256"/>
      <c r="S3256"/>
      <c r="T3256"/>
      <c r="U3256"/>
      <c r="V3256"/>
      <c r="W3256" t="s">
        <v>1958</v>
      </c>
      <c r="X3256" s="1">
        <v>66433</v>
      </c>
    </row>
    <row r="3257" spans="1:24">
      <c r="A3257" t="s">
        <v>3991</v>
      </c>
      <c r="B3257" t="s">
        <v>4015</v>
      </c>
      <c r="C3257" t="s">
        <v>4046</v>
      </c>
      <c r="D3257" t="s">
        <v>4142</v>
      </c>
      <c r="E3257" t="s">
        <v>4240</v>
      </c>
      <c r="F3257" t="s">
        <v>4264</v>
      </c>
      <c r="G3257" t="s">
        <v>4272</v>
      </c>
      <c r="H3257">
        <v>46000</v>
      </c>
      <c r="I3257" t="s">
        <v>3255</v>
      </c>
      <c r="J3257" s="1">
        <v>44153</v>
      </c>
      <c r="K3257" s="1">
        <v>44153</v>
      </c>
      <c r="L3257">
        <v>20206191329</v>
      </c>
      <c r="M3257" t="s">
        <v>4790</v>
      </c>
      <c r="N3257" s="1">
        <v>44165</v>
      </c>
      <c r="O3257" t="str">
        <f t="shared" si="107"/>
        <v>정상</v>
      </c>
      <c r="P3257" t="str">
        <f t="shared" si="106"/>
        <v>엠피성공</v>
      </c>
      <c r="Q3257" t="s">
        <v>1954</v>
      </c>
      <c r="R3257"/>
      <c r="S3257"/>
      <c r="T3257"/>
      <c r="U3257"/>
      <c r="V3257"/>
      <c r="W3257" t="s">
        <v>1958</v>
      </c>
      <c r="X3257"/>
    </row>
    <row r="3258" spans="1:24">
      <c r="A3258" t="s">
        <v>4002</v>
      </c>
      <c r="B3258"/>
      <c r="C3258"/>
      <c r="D3258" t="s">
        <v>4155</v>
      </c>
      <c r="E3258" t="s">
        <v>4240</v>
      </c>
      <c r="F3258" t="s">
        <v>4264</v>
      </c>
      <c r="G3258" t="s">
        <v>4268</v>
      </c>
      <c r="H3258">
        <v>34345</v>
      </c>
      <c r="I3258" t="s">
        <v>3255</v>
      </c>
      <c r="J3258" s="1">
        <v>44153</v>
      </c>
      <c r="K3258" s="1">
        <v>44153</v>
      </c>
      <c r="L3258">
        <v>20206175490</v>
      </c>
      <c r="M3258" t="s">
        <v>4790</v>
      </c>
      <c r="N3258" s="1">
        <v>44165</v>
      </c>
      <c r="O3258" t="str">
        <f t="shared" si="107"/>
        <v>정상</v>
      </c>
      <c r="P3258" t="str">
        <f t="shared" si="106"/>
        <v>엠피제이엔제이</v>
      </c>
      <c r="Q3258" t="s">
        <v>1954</v>
      </c>
      <c r="R3258"/>
      <c r="S3258"/>
      <c r="T3258"/>
      <c r="U3258"/>
      <c r="V3258"/>
      <c r="W3258" t="s">
        <v>1960</v>
      </c>
      <c r="X3258"/>
    </row>
    <row r="3259" spans="1:24">
      <c r="A3259" t="s">
        <v>4002</v>
      </c>
      <c r="B3259"/>
      <c r="C3259"/>
      <c r="D3259" t="s">
        <v>4155</v>
      </c>
      <c r="E3259" t="s">
        <v>2499</v>
      </c>
      <c r="F3259" t="s">
        <v>4264</v>
      </c>
      <c r="G3259" t="s">
        <v>4273</v>
      </c>
      <c r="H3259">
        <v>55353</v>
      </c>
      <c r="I3259" t="s">
        <v>3255</v>
      </c>
      <c r="J3259" s="1">
        <v>44153</v>
      </c>
      <c r="K3259" s="1">
        <v>44153</v>
      </c>
      <c r="L3259">
        <v>20206174838</v>
      </c>
      <c r="M3259" t="s">
        <v>4790</v>
      </c>
      <c r="N3259" s="1">
        <v>44165</v>
      </c>
      <c r="O3259" t="str">
        <f t="shared" si="107"/>
        <v>정상</v>
      </c>
      <c r="P3259" t="str">
        <f t="shared" si="106"/>
        <v>엠피제이엔제이</v>
      </c>
      <c r="Q3259" t="s">
        <v>1954</v>
      </c>
      <c r="R3259"/>
      <c r="S3259"/>
      <c r="T3259"/>
      <c r="U3259"/>
      <c r="V3259"/>
      <c r="W3259" t="s">
        <v>1958</v>
      </c>
      <c r="X3259"/>
    </row>
    <row r="3260" spans="1:24">
      <c r="A3260" t="s">
        <v>3995</v>
      </c>
      <c r="B3260" t="s">
        <v>2686</v>
      </c>
      <c r="C3260" t="s">
        <v>4074</v>
      </c>
      <c r="D3260" t="s">
        <v>4199</v>
      </c>
      <c r="E3260" t="s">
        <v>4242</v>
      </c>
      <c r="F3260" t="s">
        <v>4264</v>
      </c>
      <c r="G3260" t="s">
        <v>4274</v>
      </c>
      <c r="H3260">
        <v>35373</v>
      </c>
      <c r="I3260" t="s">
        <v>3255</v>
      </c>
      <c r="J3260" s="1">
        <v>44153</v>
      </c>
      <c r="K3260" s="1">
        <v>44153</v>
      </c>
      <c r="L3260">
        <v>20206184625</v>
      </c>
      <c r="M3260" t="s">
        <v>4790</v>
      </c>
      <c r="N3260" s="1">
        <v>44165</v>
      </c>
      <c r="O3260" t="str">
        <f t="shared" si="107"/>
        <v>정상</v>
      </c>
      <c r="P3260" t="str">
        <f t="shared" si="106"/>
        <v>엠피상동</v>
      </c>
      <c r="Q3260" t="s">
        <v>1954</v>
      </c>
      <c r="R3260"/>
      <c r="S3260"/>
      <c r="T3260"/>
      <c r="U3260"/>
      <c r="V3260"/>
      <c r="W3260" t="s">
        <v>4796</v>
      </c>
      <c r="X3260"/>
    </row>
    <row r="3261" spans="1:24">
      <c r="A3261" t="s">
        <v>3995</v>
      </c>
      <c r="B3261" t="s">
        <v>2686</v>
      </c>
      <c r="C3261" t="s">
        <v>4050</v>
      </c>
      <c r="D3261" t="s">
        <v>4199</v>
      </c>
      <c r="E3261" t="s">
        <v>4240</v>
      </c>
      <c r="F3261" t="s">
        <v>4264</v>
      </c>
      <c r="G3261" t="s">
        <v>4279</v>
      </c>
      <c r="H3261">
        <v>11018</v>
      </c>
      <c r="I3261" t="s">
        <v>3255</v>
      </c>
      <c r="J3261" s="1">
        <v>44153</v>
      </c>
      <c r="K3261" s="1">
        <v>44153</v>
      </c>
      <c r="L3261">
        <v>20206184662</v>
      </c>
      <c r="M3261" t="s">
        <v>4790</v>
      </c>
      <c r="N3261" s="1">
        <v>44165</v>
      </c>
      <c r="O3261" t="str">
        <f t="shared" si="107"/>
        <v>정상</v>
      </c>
      <c r="P3261" t="str">
        <f t="shared" si="106"/>
        <v>엠피상동</v>
      </c>
      <c r="Q3261" t="s">
        <v>1954</v>
      </c>
      <c r="R3261"/>
      <c r="S3261"/>
      <c r="T3261"/>
      <c r="U3261"/>
      <c r="V3261"/>
      <c r="W3261" t="s">
        <v>1958</v>
      </c>
      <c r="X3261"/>
    </row>
    <row r="3262" spans="1:24">
      <c r="A3262" t="s">
        <v>4002</v>
      </c>
      <c r="B3262"/>
      <c r="C3262"/>
      <c r="D3262" t="s">
        <v>4155</v>
      </c>
      <c r="E3262" t="s">
        <v>4240</v>
      </c>
      <c r="F3262" t="s">
        <v>4265</v>
      </c>
      <c r="G3262" t="s">
        <v>4278</v>
      </c>
      <c r="H3262">
        <v>55529</v>
      </c>
      <c r="I3262" t="s">
        <v>3255</v>
      </c>
      <c r="J3262" s="1">
        <v>44153</v>
      </c>
      <c r="K3262" s="1">
        <v>44153</v>
      </c>
      <c r="L3262">
        <v>20206174682</v>
      </c>
      <c r="M3262" t="s">
        <v>4790</v>
      </c>
      <c r="N3262" s="1">
        <v>44165</v>
      </c>
      <c r="O3262" t="str">
        <f t="shared" si="107"/>
        <v>정상</v>
      </c>
      <c r="P3262" t="str">
        <f t="shared" si="106"/>
        <v>엠피제이엔제이</v>
      </c>
      <c r="Q3262" t="s">
        <v>1954</v>
      </c>
      <c r="R3262"/>
      <c r="S3262"/>
      <c r="T3262"/>
      <c r="U3262"/>
      <c r="V3262"/>
      <c r="W3262" t="s">
        <v>1958</v>
      </c>
      <c r="X3262"/>
    </row>
    <row r="3263" spans="1:24">
      <c r="A3263" t="s">
        <v>3998</v>
      </c>
      <c r="B3263" t="s">
        <v>2861</v>
      </c>
      <c r="C3263" t="s">
        <v>4062</v>
      </c>
      <c r="D3263" t="s">
        <v>4137</v>
      </c>
      <c r="E3263" t="s">
        <v>2499</v>
      </c>
      <c r="F3263" t="s">
        <v>4264</v>
      </c>
      <c r="G3263" t="s">
        <v>4273</v>
      </c>
      <c r="H3263">
        <v>17000</v>
      </c>
      <c r="I3263" t="s">
        <v>3255</v>
      </c>
      <c r="J3263" s="1">
        <v>44153</v>
      </c>
      <c r="K3263" s="1">
        <v>44153</v>
      </c>
      <c r="L3263">
        <v>20206186272</v>
      </c>
      <c r="M3263" t="s">
        <v>4790</v>
      </c>
      <c r="N3263" s="1">
        <v>44165</v>
      </c>
      <c r="O3263" t="str">
        <f t="shared" si="107"/>
        <v>정상</v>
      </c>
      <c r="P3263" t="str">
        <f t="shared" si="106"/>
        <v>엠피의정부</v>
      </c>
      <c r="Q3263" t="s">
        <v>1954</v>
      </c>
      <c r="R3263"/>
      <c r="S3263"/>
      <c r="T3263"/>
      <c r="U3263"/>
      <c r="V3263"/>
      <c r="W3263" t="s">
        <v>1958</v>
      </c>
      <c r="X3263"/>
    </row>
    <row r="3264" spans="1:24">
      <c r="A3264" t="s">
        <v>3994</v>
      </c>
      <c r="B3264" t="s">
        <v>4014</v>
      </c>
      <c r="C3264" t="s">
        <v>4086</v>
      </c>
      <c r="D3264" t="s">
        <v>4180</v>
      </c>
      <c r="E3264" t="s">
        <v>4234</v>
      </c>
      <c r="F3264" t="s">
        <v>4265</v>
      </c>
      <c r="G3264" t="s">
        <v>4279</v>
      </c>
      <c r="H3264">
        <v>25374</v>
      </c>
      <c r="I3264" t="s">
        <v>3255</v>
      </c>
      <c r="J3264" s="1">
        <v>44153</v>
      </c>
      <c r="K3264" s="1">
        <v>44153</v>
      </c>
      <c r="L3264">
        <v>42041831030000</v>
      </c>
      <c r="M3264" t="s">
        <v>4791</v>
      </c>
      <c r="N3264" s="1">
        <v>44165</v>
      </c>
      <c r="O3264" t="str">
        <f t="shared" si="107"/>
        <v>정상</v>
      </c>
      <c r="P3264" t="str">
        <f t="shared" si="106"/>
        <v>엠피피스토스</v>
      </c>
      <c r="Q3264" t="s">
        <v>1954</v>
      </c>
      <c r="R3264"/>
      <c r="S3264"/>
      <c r="T3264"/>
      <c r="U3264"/>
      <c r="V3264"/>
      <c r="W3264" t="s">
        <v>1960</v>
      </c>
      <c r="X3264"/>
    </row>
    <row r="3265" spans="1:24">
      <c r="A3265" t="s">
        <v>3997</v>
      </c>
      <c r="B3265" t="s">
        <v>4018</v>
      </c>
      <c r="C3265" t="s">
        <v>4055</v>
      </c>
      <c r="D3265" t="s">
        <v>4128</v>
      </c>
      <c r="E3265" t="s">
        <v>4241</v>
      </c>
      <c r="F3265" t="s">
        <v>4264</v>
      </c>
      <c r="G3265" t="s">
        <v>4269</v>
      </c>
      <c r="H3265">
        <v>20356</v>
      </c>
      <c r="I3265" t="s">
        <v>3255</v>
      </c>
      <c r="J3265" s="1">
        <v>44153</v>
      </c>
      <c r="K3265" s="1">
        <v>44153</v>
      </c>
      <c r="L3265">
        <v>42045359670000</v>
      </c>
      <c r="M3265" t="s">
        <v>4790</v>
      </c>
      <c r="N3265" s="1">
        <v>44165</v>
      </c>
      <c r="O3265" t="str">
        <f t="shared" si="107"/>
        <v>정상</v>
      </c>
      <c r="P3265" t="str">
        <f t="shared" ref="P3265:P3328" si="108">A3265</f>
        <v>엠피가온</v>
      </c>
      <c r="Q3265" t="s">
        <v>1954</v>
      </c>
      <c r="R3265"/>
      <c r="S3265"/>
      <c r="T3265"/>
      <c r="U3265"/>
      <c r="V3265"/>
      <c r="W3265" t="s">
        <v>1958</v>
      </c>
      <c r="X3265" s="1">
        <v>47805</v>
      </c>
    </row>
    <row r="3266" spans="1:24">
      <c r="A3266" t="s">
        <v>3995</v>
      </c>
      <c r="B3266" t="s">
        <v>4024</v>
      </c>
      <c r="C3266" t="s">
        <v>4050</v>
      </c>
      <c r="D3266" t="s">
        <v>4156</v>
      </c>
      <c r="E3266" t="s">
        <v>4236</v>
      </c>
      <c r="F3266" t="s">
        <v>4264</v>
      </c>
      <c r="G3266" t="s">
        <v>4273</v>
      </c>
      <c r="H3266">
        <v>38612</v>
      </c>
      <c r="I3266" t="s">
        <v>3255</v>
      </c>
      <c r="J3266" s="1">
        <v>44153</v>
      </c>
      <c r="K3266" s="1">
        <v>44153</v>
      </c>
      <c r="L3266">
        <v>42045356440000</v>
      </c>
      <c r="M3266" t="s">
        <v>4790</v>
      </c>
      <c r="N3266" s="1">
        <v>44165</v>
      </c>
      <c r="O3266" t="str">
        <f t="shared" si="107"/>
        <v>정상</v>
      </c>
      <c r="P3266" t="str">
        <f t="shared" si="108"/>
        <v>엠피상동</v>
      </c>
      <c r="Q3266" t="s">
        <v>1954</v>
      </c>
      <c r="R3266"/>
      <c r="S3266"/>
      <c r="T3266"/>
      <c r="U3266"/>
      <c r="V3266"/>
      <c r="W3266" t="s">
        <v>1958</v>
      </c>
      <c r="X3266" s="1">
        <v>47805</v>
      </c>
    </row>
    <row r="3267" spans="1:24">
      <c r="A3267" t="s">
        <v>3993</v>
      </c>
      <c r="B3267"/>
      <c r="C3267"/>
      <c r="D3267" t="s">
        <v>4135</v>
      </c>
      <c r="E3267" t="s">
        <v>4239</v>
      </c>
      <c r="F3267" t="s">
        <v>4264</v>
      </c>
      <c r="G3267" t="s">
        <v>4272</v>
      </c>
      <c r="H3267">
        <v>28200</v>
      </c>
      <c r="I3267" t="s">
        <v>3255</v>
      </c>
      <c r="J3267" s="1">
        <v>44153</v>
      </c>
      <c r="K3267" s="1">
        <v>44153</v>
      </c>
      <c r="L3267" t="s">
        <v>4478</v>
      </c>
      <c r="M3267" t="s">
        <v>4791</v>
      </c>
      <c r="N3267" s="1">
        <v>44165</v>
      </c>
      <c r="O3267" t="str">
        <f t="shared" si="107"/>
        <v>정상</v>
      </c>
      <c r="P3267" t="str">
        <f t="shared" si="108"/>
        <v>엠피송내</v>
      </c>
      <c r="Q3267" t="s">
        <v>1954</v>
      </c>
      <c r="R3267"/>
      <c r="S3267"/>
      <c r="T3267"/>
      <c r="U3267"/>
      <c r="V3267"/>
      <c r="W3267" t="s">
        <v>1958</v>
      </c>
      <c r="X3267"/>
    </row>
    <row r="3268" spans="1:24">
      <c r="A3268" t="s">
        <v>4010</v>
      </c>
      <c r="B3268" t="s">
        <v>4015</v>
      </c>
      <c r="C3268" t="s">
        <v>4064</v>
      </c>
      <c r="D3268" t="s">
        <v>4136</v>
      </c>
      <c r="E3268" t="s">
        <v>4239</v>
      </c>
      <c r="F3268" t="s">
        <v>4264</v>
      </c>
      <c r="G3268" t="s">
        <v>4283</v>
      </c>
      <c r="H3268">
        <v>14300</v>
      </c>
      <c r="I3268" t="s">
        <v>3255</v>
      </c>
      <c r="J3268" s="1">
        <v>44153</v>
      </c>
      <c r="K3268" s="1">
        <v>44153</v>
      </c>
      <c r="L3268" t="s">
        <v>4479</v>
      </c>
      <c r="M3268" t="s">
        <v>4790</v>
      </c>
      <c r="N3268" s="1">
        <v>44165</v>
      </c>
      <c r="O3268" t="str">
        <f t="shared" si="107"/>
        <v>정상</v>
      </c>
      <c r="P3268" t="str">
        <f t="shared" si="108"/>
        <v>엠피성공</v>
      </c>
      <c r="Q3268" t="s">
        <v>1954</v>
      </c>
      <c r="R3268"/>
      <c r="S3268"/>
      <c r="T3268"/>
      <c r="U3268"/>
      <c r="V3268"/>
      <c r="W3268" t="s">
        <v>1958</v>
      </c>
      <c r="X3268"/>
    </row>
    <row r="3269" spans="1:24">
      <c r="A3269" t="s">
        <v>3995</v>
      </c>
      <c r="B3269" t="s">
        <v>2686</v>
      </c>
      <c r="C3269" t="s">
        <v>4050</v>
      </c>
      <c r="D3269" t="s">
        <v>4163</v>
      </c>
      <c r="E3269" t="s">
        <v>4233</v>
      </c>
      <c r="F3269" t="s">
        <v>4264</v>
      </c>
      <c r="G3269" t="s">
        <v>3245</v>
      </c>
      <c r="H3269">
        <v>26000</v>
      </c>
      <c r="I3269" t="s">
        <v>3255</v>
      </c>
      <c r="J3269" s="1">
        <v>44153</v>
      </c>
      <c r="K3269" s="1">
        <v>44153</v>
      </c>
      <c r="L3269" t="s">
        <v>4480</v>
      </c>
      <c r="M3269" t="s">
        <v>4790</v>
      </c>
      <c r="N3269" s="1">
        <v>44165</v>
      </c>
      <c r="O3269" t="str">
        <f t="shared" si="107"/>
        <v>정상</v>
      </c>
      <c r="P3269" t="str">
        <f t="shared" si="108"/>
        <v>엠피상동</v>
      </c>
      <c r="Q3269" t="s">
        <v>1954</v>
      </c>
      <c r="R3269"/>
      <c r="S3269"/>
      <c r="T3269"/>
      <c r="U3269"/>
      <c r="V3269"/>
      <c r="W3269" t="s">
        <v>1958</v>
      </c>
      <c r="X3269" s="1">
        <v>51458</v>
      </c>
    </row>
    <row r="3270" spans="1:24">
      <c r="A3270" t="s">
        <v>3995</v>
      </c>
      <c r="B3270" t="s">
        <v>4024</v>
      </c>
      <c r="C3270" t="s">
        <v>4050</v>
      </c>
      <c r="D3270" t="s">
        <v>4122</v>
      </c>
      <c r="E3270" t="s">
        <v>2149</v>
      </c>
      <c r="F3270" t="s">
        <v>4264</v>
      </c>
      <c r="G3270" t="s">
        <v>4268</v>
      </c>
      <c r="H3270">
        <v>103000</v>
      </c>
      <c r="I3270" t="s">
        <v>3255</v>
      </c>
      <c r="J3270" s="1">
        <v>44153</v>
      </c>
      <c r="K3270" s="1">
        <v>44153</v>
      </c>
      <c r="L3270" t="s">
        <v>4481</v>
      </c>
      <c r="M3270" t="s">
        <v>4790</v>
      </c>
      <c r="N3270" s="1">
        <v>44165</v>
      </c>
      <c r="O3270" t="str">
        <f t="shared" si="107"/>
        <v>정상</v>
      </c>
      <c r="P3270" t="str">
        <f t="shared" si="108"/>
        <v>엠피상동</v>
      </c>
      <c r="Q3270" t="s">
        <v>1954</v>
      </c>
      <c r="R3270"/>
      <c r="S3270"/>
      <c r="T3270"/>
      <c r="U3270"/>
      <c r="V3270"/>
      <c r="W3270" t="s">
        <v>1958</v>
      </c>
      <c r="X3270" s="1">
        <v>68990</v>
      </c>
    </row>
    <row r="3271" spans="1:24">
      <c r="A3271" t="s">
        <v>3992</v>
      </c>
      <c r="B3271" t="s">
        <v>4016</v>
      </c>
      <c r="C3271" t="s">
        <v>4047</v>
      </c>
      <c r="D3271" t="s">
        <v>4119</v>
      </c>
      <c r="E3271" t="s">
        <v>4231</v>
      </c>
      <c r="F3271" t="s">
        <v>4264</v>
      </c>
      <c r="G3271" t="s">
        <v>4276</v>
      </c>
      <c r="H3271">
        <v>35900</v>
      </c>
      <c r="I3271" t="s">
        <v>3255</v>
      </c>
      <c r="J3271" s="1">
        <v>44153</v>
      </c>
      <c r="K3271" s="1">
        <v>44153</v>
      </c>
      <c r="L3271">
        <v>320202823323</v>
      </c>
      <c r="M3271" t="s">
        <v>4790</v>
      </c>
      <c r="N3271" s="1">
        <v>44165</v>
      </c>
      <c r="O3271" t="str">
        <f t="shared" si="107"/>
        <v>정상</v>
      </c>
      <c r="P3271" t="s">
        <v>6821</v>
      </c>
      <c r="Q3271" t="s">
        <v>1954</v>
      </c>
      <c r="R3271"/>
      <c r="S3271"/>
      <c r="T3271"/>
      <c r="U3271"/>
      <c r="V3271"/>
      <c r="W3271" t="s">
        <v>1958</v>
      </c>
      <c r="X3271" s="1">
        <v>47805</v>
      </c>
    </row>
    <row r="3272" spans="1:24">
      <c r="A3272" t="s">
        <v>4007</v>
      </c>
      <c r="B3272" t="s">
        <v>4034</v>
      </c>
      <c r="C3272"/>
      <c r="D3272" t="s">
        <v>4134</v>
      </c>
      <c r="E3272" t="s">
        <v>4257</v>
      </c>
      <c r="F3272" t="s">
        <v>4264</v>
      </c>
      <c r="G3272" t="s">
        <v>4285</v>
      </c>
      <c r="H3272">
        <v>23500</v>
      </c>
      <c r="I3272" t="s">
        <v>3255</v>
      </c>
      <c r="J3272" s="1">
        <v>44153</v>
      </c>
      <c r="K3272" s="1">
        <v>44153</v>
      </c>
      <c r="L3272">
        <v>320202821297</v>
      </c>
      <c r="M3272" t="s">
        <v>4790</v>
      </c>
      <c r="N3272" s="1">
        <v>44165</v>
      </c>
      <c r="O3272" t="str">
        <f t="shared" si="107"/>
        <v>정상</v>
      </c>
      <c r="P3272" t="str">
        <f t="shared" si="108"/>
        <v>엠피여주</v>
      </c>
      <c r="Q3272" t="s">
        <v>1954</v>
      </c>
      <c r="R3272"/>
      <c r="S3272"/>
      <c r="T3272"/>
      <c r="U3272"/>
      <c r="V3272"/>
      <c r="W3272" t="s">
        <v>1958</v>
      </c>
      <c r="X3272" s="1">
        <v>51458</v>
      </c>
    </row>
    <row r="3273" spans="1:24">
      <c r="A3273" t="s">
        <v>4007</v>
      </c>
      <c r="B3273" t="s">
        <v>2863</v>
      </c>
      <c r="C3273"/>
      <c r="D3273" t="s">
        <v>4134</v>
      </c>
      <c r="E3273" t="s">
        <v>4231</v>
      </c>
      <c r="F3273" t="s">
        <v>4267</v>
      </c>
      <c r="G3273" t="s">
        <v>3245</v>
      </c>
      <c r="H3273">
        <v>23500</v>
      </c>
      <c r="I3273" t="s">
        <v>3255</v>
      </c>
      <c r="J3273" s="1">
        <v>44153</v>
      </c>
      <c r="K3273" s="1">
        <v>44153</v>
      </c>
      <c r="L3273">
        <v>320202821271</v>
      </c>
      <c r="M3273" t="s">
        <v>4790</v>
      </c>
      <c r="N3273" s="1">
        <v>44165</v>
      </c>
      <c r="O3273" t="str">
        <f t="shared" si="107"/>
        <v>정상</v>
      </c>
      <c r="P3273" t="str">
        <f t="shared" si="108"/>
        <v>엠피여주</v>
      </c>
      <c r="Q3273" t="s">
        <v>1954</v>
      </c>
      <c r="R3273"/>
      <c r="S3273"/>
      <c r="T3273"/>
      <c r="U3273"/>
      <c r="V3273"/>
      <c r="W3273" t="s">
        <v>1958</v>
      </c>
      <c r="X3273" s="1">
        <v>51458</v>
      </c>
    </row>
    <row r="3274" spans="1:24">
      <c r="A3274" t="s">
        <v>4001</v>
      </c>
      <c r="B3274" t="s">
        <v>2871</v>
      </c>
      <c r="C3274" t="s">
        <v>4089</v>
      </c>
      <c r="D3274" t="s">
        <v>4139</v>
      </c>
      <c r="E3274" t="s">
        <v>4231</v>
      </c>
      <c r="F3274" t="s">
        <v>4264</v>
      </c>
      <c r="G3274" t="s">
        <v>4268</v>
      </c>
      <c r="H3274">
        <v>20400</v>
      </c>
      <c r="I3274" t="s">
        <v>3255</v>
      </c>
      <c r="J3274" s="1">
        <v>44153</v>
      </c>
      <c r="K3274" s="1">
        <v>44153</v>
      </c>
      <c r="L3274">
        <v>320202823117</v>
      </c>
      <c r="M3274" t="s">
        <v>4790</v>
      </c>
      <c r="N3274" s="1">
        <v>44165</v>
      </c>
      <c r="O3274" t="str">
        <f t="shared" si="107"/>
        <v>정상</v>
      </c>
      <c r="P3274" t="str">
        <f t="shared" si="108"/>
        <v>엠피조은</v>
      </c>
      <c r="Q3274" t="s">
        <v>1956</v>
      </c>
      <c r="R3274"/>
      <c r="S3274"/>
      <c r="T3274"/>
      <c r="U3274"/>
      <c r="V3274"/>
      <c r="W3274" t="s">
        <v>1958</v>
      </c>
      <c r="X3274" s="1">
        <v>51458</v>
      </c>
    </row>
    <row r="3275" spans="1:24">
      <c r="A3275" t="s">
        <v>3994</v>
      </c>
      <c r="B3275" t="s">
        <v>2692</v>
      </c>
      <c r="C3275" t="s">
        <v>4052</v>
      </c>
      <c r="D3275" t="s">
        <v>4197</v>
      </c>
      <c r="E3275" t="s">
        <v>4258</v>
      </c>
      <c r="F3275" t="s">
        <v>4267</v>
      </c>
      <c r="G3275" t="s">
        <v>4268</v>
      </c>
      <c r="H3275">
        <v>9900</v>
      </c>
      <c r="I3275" t="s">
        <v>3255</v>
      </c>
      <c r="J3275" s="1">
        <v>44153</v>
      </c>
      <c r="K3275" s="1">
        <v>44153</v>
      </c>
      <c r="L3275">
        <v>320202820214</v>
      </c>
      <c r="M3275" t="s">
        <v>4792</v>
      </c>
      <c r="N3275" s="1">
        <v>44165</v>
      </c>
      <c r="O3275" t="str">
        <f t="shared" si="107"/>
        <v>정상</v>
      </c>
      <c r="P3275" t="str">
        <f t="shared" si="108"/>
        <v>엠피피스토스</v>
      </c>
      <c r="Q3275" t="s">
        <v>1954</v>
      </c>
      <c r="R3275"/>
      <c r="S3275"/>
      <c r="T3275"/>
      <c r="U3275"/>
      <c r="V3275"/>
      <c r="W3275" t="s">
        <v>1958</v>
      </c>
      <c r="X3275" s="1">
        <v>51458</v>
      </c>
    </row>
    <row r="3276" spans="1:24">
      <c r="A3276" t="s">
        <v>3991</v>
      </c>
      <c r="B3276" t="s">
        <v>2854</v>
      </c>
      <c r="C3276" t="s">
        <v>4046</v>
      </c>
      <c r="D3276" t="s">
        <v>4136</v>
      </c>
      <c r="E3276" t="s">
        <v>4230</v>
      </c>
      <c r="F3276" t="s">
        <v>4264</v>
      </c>
      <c r="G3276" t="s">
        <v>4271</v>
      </c>
      <c r="H3276">
        <v>23990</v>
      </c>
      <c r="I3276" t="s">
        <v>3255</v>
      </c>
      <c r="J3276" s="1">
        <v>44153</v>
      </c>
      <c r="K3276" s="1">
        <v>44153</v>
      </c>
      <c r="L3276">
        <v>52031896620000</v>
      </c>
      <c r="M3276" t="s">
        <v>4790</v>
      </c>
      <c r="N3276" s="1">
        <v>44165</v>
      </c>
      <c r="O3276" t="str">
        <f t="shared" si="107"/>
        <v>정상</v>
      </c>
      <c r="P3276" t="str">
        <f t="shared" si="108"/>
        <v>엠피성공</v>
      </c>
      <c r="Q3276" t="s">
        <v>1954</v>
      </c>
      <c r="R3276"/>
      <c r="S3276"/>
      <c r="T3276"/>
      <c r="U3276"/>
      <c r="V3276"/>
      <c r="W3276" t="s">
        <v>1958</v>
      </c>
      <c r="X3276" s="1">
        <v>51458</v>
      </c>
    </row>
    <row r="3277" spans="1:24">
      <c r="A3277" t="s">
        <v>3994</v>
      </c>
      <c r="B3277" t="s">
        <v>2692</v>
      </c>
      <c r="C3277" t="s">
        <v>4049</v>
      </c>
      <c r="D3277" t="s">
        <v>4168</v>
      </c>
      <c r="E3277" t="s">
        <v>2151</v>
      </c>
      <c r="F3277" t="s">
        <v>4264</v>
      </c>
      <c r="G3277" t="s">
        <v>3245</v>
      </c>
      <c r="H3277">
        <v>30000</v>
      </c>
      <c r="I3277" t="s">
        <v>3255</v>
      </c>
      <c r="J3277" s="1">
        <v>44153</v>
      </c>
      <c r="K3277" s="1">
        <v>44153</v>
      </c>
      <c r="L3277">
        <v>52031867810000</v>
      </c>
      <c r="M3277" t="s">
        <v>4790</v>
      </c>
      <c r="N3277" s="1">
        <v>44165</v>
      </c>
      <c r="O3277" t="str">
        <f t="shared" si="107"/>
        <v>정상</v>
      </c>
      <c r="P3277" t="str">
        <f t="shared" si="108"/>
        <v>엠피피스토스</v>
      </c>
      <c r="Q3277" t="s">
        <v>1956</v>
      </c>
      <c r="R3277"/>
      <c r="S3277"/>
      <c r="T3277"/>
      <c r="U3277"/>
      <c r="V3277"/>
      <c r="W3277" t="s">
        <v>1958</v>
      </c>
      <c r="X3277" s="1">
        <v>47805</v>
      </c>
    </row>
    <row r="3278" spans="1:24">
      <c r="A3278" t="s">
        <v>3998</v>
      </c>
      <c r="B3278" t="s">
        <v>2861</v>
      </c>
      <c r="C3278" t="s">
        <v>4062</v>
      </c>
      <c r="D3278" t="s">
        <v>4196</v>
      </c>
      <c r="E3278" t="s">
        <v>2644</v>
      </c>
      <c r="F3278" t="s">
        <v>4264</v>
      </c>
      <c r="G3278" t="s">
        <v>4295</v>
      </c>
      <c r="H3278">
        <v>114078</v>
      </c>
      <c r="I3278" t="s">
        <v>3255</v>
      </c>
      <c r="J3278" s="1">
        <v>44153</v>
      </c>
      <c r="K3278" s="1">
        <v>44153</v>
      </c>
      <c r="L3278">
        <v>52031946170000</v>
      </c>
      <c r="M3278" t="s">
        <v>4790</v>
      </c>
      <c r="N3278" s="1">
        <v>44165</v>
      </c>
      <c r="O3278" t="str">
        <f t="shared" si="107"/>
        <v>정상</v>
      </c>
      <c r="P3278" t="str">
        <f t="shared" si="108"/>
        <v>엠피의정부</v>
      </c>
      <c r="Q3278" t="s">
        <v>1954</v>
      </c>
      <c r="R3278"/>
      <c r="S3278"/>
      <c r="T3278"/>
      <c r="U3278"/>
      <c r="V3278"/>
      <c r="W3278" t="s">
        <v>1958</v>
      </c>
      <c r="X3278" s="1">
        <v>45979</v>
      </c>
    </row>
    <row r="3279" spans="1:24">
      <c r="A3279" t="s">
        <v>3998</v>
      </c>
      <c r="B3279" t="s">
        <v>2861</v>
      </c>
      <c r="C3279" t="s">
        <v>4062</v>
      </c>
      <c r="D3279" t="s">
        <v>4138</v>
      </c>
      <c r="E3279" t="s">
        <v>4230</v>
      </c>
      <c r="F3279" t="s">
        <v>4265</v>
      </c>
      <c r="G3279" t="s">
        <v>4268</v>
      </c>
      <c r="H3279">
        <v>51719</v>
      </c>
      <c r="I3279" t="s">
        <v>3255</v>
      </c>
      <c r="J3279" s="1">
        <v>44153</v>
      </c>
      <c r="K3279" s="1">
        <v>44153</v>
      </c>
      <c r="L3279">
        <v>52031939950000</v>
      </c>
      <c r="M3279" t="s">
        <v>4790</v>
      </c>
      <c r="N3279" s="1">
        <v>44165</v>
      </c>
      <c r="O3279" t="str">
        <f t="shared" si="107"/>
        <v>정상</v>
      </c>
      <c r="P3279" t="str">
        <f t="shared" si="108"/>
        <v>엠피의정부</v>
      </c>
      <c r="Q3279" t="s">
        <v>1954</v>
      </c>
      <c r="R3279"/>
      <c r="S3279"/>
      <c r="T3279"/>
      <c r="U3279"/>
      <c r="V3279"/>
      <c r="W3279" t="s">
        <v>1958</v>
      </c>
      <c r="X3279" s="1">
        <v>51458</v>
      </c>
    </row>
    <row r="3280" spans="1:24">
      <c r="A3280" t="s">
        <v>3993</v>
      </c>
      <c r="B3280" t="s">
        <v>2689</v>
      </c>
      <c r="C3280" t="s">
        <v>4048</v>
      </c>
      <c r="D3280" t="s">
        <v>4133</v>
      </c>
      <c r="E3280" t="s">
        <v>2512</v>
      </c>
      <c r="F3280" t="s">
        <v>4264</v>
      </c>
      <c r="G3280" t="s">
        <v>4272</v>
      </c>
      <c r="H3280">
        <v>33200</v>
      </c>
      <c r="I3280" t="s">
        <v>3255</v>
      </c>
      <c r="J3280" s="1">
        <v>44153</v>
      </c>
      <c r="K3280" s="1">
        <v>44153</v>
      </c>
      <c r="L3280" t="s">
        <v>4482</v>
      </c>
      <c r="M3280" t="s">
        <v>4790</v>
      </c>
      <c r="N3280" s="1">
        <v>44165</v>
      </c>
      <c r="O3280" t="str">
        <f t="shared" si="107"/>
        <v>정상</v>
      </c>
      <c r="P3280" t="str">
        <f t="shared" si="108"/>
        <v>엠피송내</v>
      </c>
      <c r="Q3280" t="s">
        <v>1954</v>
      </c>
      <c r="R3280"/>
      <c r="S3280"/>
      <c r="T3280"/>
      <c r="U3280"/>
      <c r="V3280"/>
      <c r="W3280" t="s">
        <v>1958</v>
      </c>
      <c r="X3280"/>
    </row>
    <row r="3281" spans="1:24">
      <c r="A3281" t="s">
        <v>3995</v>
      </c>
      <c r="B3281" t="s">
        <v>2686</v>
      </c>
      <c r="C3281" t="s">
        <v>4050</v>
      </c>
      <c r="D3281" t="s">
        <v>4200</v>
      </c>
      <c r="E3281" t="s">
        <v>2539</v>
      </c>
      <c r="F3281" t="s">
        <v>4264</v>
      </c>
      <c r="G3281" t="s">
        <v>3245</v>
      </c>
      <c r="H3281">
        <v>65000</v>
      </c>
      <c r="I3281" t="s">
        <v>3255</v>
      </c>
      <c r="J3281" s="1">
        <v>44153</v>
      </c>
      <c r="K3281" s="1">
        <v>44153</v>
      </c>
      <c r="L3281" t="s">
        <v>4483</v>
      </c>
      <c r="M3281" t="s">
        <v>4790</v>
      </c>
      <c r="N3281" s="1">
        <v>44165</v>
      </c>
      <c r="O3281" t="str">
        <f t="shared" si="107"/>
        <v>정상</v>
      </c>
      <c r="P3281" t="str">
        <f t="shared" si="108"/>
        <v>엠피상동</v>
      </c>
      <c r="Q3281" t="s">
        <v>1954</v>
      </c>
      <c r="R3281"/>
      <c r="S3281"/>
      <c r="T3281"/>
      <c r="U3281"/>
      <c r="V3281"/>
      <c r="W3281" t="s">
        <v>1958</v>
      </c>
      <c r="X3281"/>
    </row>
    <row r="3282" spans="1:24">
      <c r="A3282" t="s">
        <v>3997</v>
      </c>
      <c r="B3282" t="s">
        <v>4025</v>
      </c>
      <c r="C3282" t="s">
        <v>4055</v>
      </c>
      <c r="D3282" t="s">
        <v>4128</v>
      </c>
      <c r="E3282" t="s">
        <v>2158</v>
      </c>
      <c r="F3282" t="s">
        <v>4264</v>
      </c>
      <c r="G3282" t="s">
        <v>4289</v>
      </c>
      <c r="H3282">
        <v>70000</v>
      </c>
      <c r="I3282" t="s">
        <v>3255</v>
      </c>
      <c r="J3282" s="1">
        <v>44153</v>
      </c>
      <c r="K3282" s="1">
        <v>44153</v>
      </c>
      <c r="L3282" t="s">
        <v>4484</v>
      </c>
      <c r="M3282" t="s">
        <v>4790</v>
      </c>
      <c r="N3282" s="1">
        <v>44165</v>
      </c>
      <c r="O3282" t="str">
        <f t="shared" si="107"/>
        <v>정상</v>
      </c>
      <c r="P3282" t="str">
        <f t="shared" si="108"/>
        <v>엠피가온</v>
      </c>
      <c r="Q3282" t="s">
        <v>1954</v>
      </c>
      <c r="R3282"/>
      <c r="S3282"/>
      <c r="T3282"/>
      <c r="U3282"/>
      <c r="V3282"/>
      <c r="W3282" t="s">
        <v>1960</v>
      </c>
      <c r="X3282"/>
    </row>
    <row r="3283" spans="1:24">
      <c r="A3283" t="s">
        <v>3993</v>
      </c>
      <c r="B3283" t="s">
        <v>2689</v>
      </c>
      <c r="C3283" t="s">
        <v>4048</v>
      </c>
      <c r="D3283" t="s">
        <v>4133</v>
      </c>
      <c r="E3283" t="s">
        <v>2512</v>
      </c>
      <c r="F3283" t="s">
        <v>4264</v>
      </c>
      <c r="G3283" t="s">
        <v>4268</v>
      </c>
      <c r="H3283">
        <v>10000</v>
      </c>
      <c r="I3283" t="s">
        <v>3255</v>
      </c>
      <c r="J3283" s="1">
        <v>44153</v>
      </c>
      <c r="K3283" s="1">
        <v>44153</v>
      </c>
      <c r="L3283" t="s">
        <v>4485</v>
      </c>
      <c r="M3283" t="s">
        <v>4790</v>
      </c>
      <c r="N3283" s="1">
        <v>44165</v>
      </c>
      <c r="O3283" t="str">
        <f t="shared" si="107"/>
        <v>정상</v>
      </c>
      <c r="P3283" t="str">
        <f t="shared" si="108"/>
        <v>엠피송내</v>
      </c>
      <c r="Q3283" t="s">
        <v>1954</v>
      </c>
      <c r="R3283"/>
      <c r="S3283"/>
      <c r="T3283"/>
      <c r="U3283"/>
      <c r="V3283"/>
      <c r="W3283" t="s">
        <v>1958</v>
      </c>
      <c r="X3283"/>
    </row>
    <row r="3284" spans="1:24">
      <c r="A3284" t="s">
        <v>3995</v>
      </c>
      <c r="B3284" t="s">
        <v>4024</v>
      </c>
      <c r="C3284" t="s">
        <v>4050</v>
      </c>
      <c r="D3284" t="s">
        <v>4158</v>
      </c>
      <c r="E3284" t="s">
        <v>4235</v>
      </c>
      <c r="F3284" t="s">
        <v>4264</v>
      </c>
      <c r="G3284" t="s">
        <v>3245</v>
      </c>
      <c r="H3284">
        <v>56000</v>
      </c>
      <c r="I3284" t="s">
        <v>3255</v>
      </c>
      <c r="J3284" s="1">
        <v>44153</v>
      </c>
      <c r="K3284" s="1">
        <v>44153</v>
      </c>
      <c r="L3284" t="s">
        <v>4486</v>
      </c>
      <c r="M3284" t="s">
        <v>4790</v>
      </c>
      <c r="N3284" s="1">
        <v>44165</v>
      </c>
      <c r="O3284" t="str">
        <f t="shared" si="107"/>
        <v>정상</v>
      </c>
      <c r="P3284" t="str">
        <f t="shared" si="108"/>
        <v>엠피상동</v>
      </c>
      <c r="Q3284" t="s">
        <v>1954</v>
      </c>
      <c r="R3284"/>
      <c r="S3284"/>
      <c r="T3284"/>
      <c r="U3284"/>
      <c r="V3284"/>
      <c r="W3284" t="s">
        <v>1958</v>
      </c>
      <c r="X3284"/>
    </row>
    <row r="3285" spans="1:24">
      <c r="A3285" t="s">
        <v>3992</v>
      </c>
      <c r="B3285" t="s">
        <v>2851</v>
      </c>
      <c r="C3285" t="s">
        <v>4051</v>
      </c>
      <c r="D3285" t="s">
        <v>4119</v>
      </c>
      <c r="E3285" t="s">
        <v>3181</v>
      </c>
      <c r="F3285" t="s">
        <v>4264</v>
      </c>
      <c r="G3285" t="s">
        <v>4268</v>
      </c>
      <c r="H3285">
        <v>89571</v>
      </c>
      <c r="I3285" t="s">
        <v>3255</v>
      </c>
      <c r="J3285" s="1">
        <v>44153</v>
      </c>
      <c r="K3285" s="1">
        <v>44153</v>
      </c>
      <c r="L3285" t="s">
        <v>4487</v>
      </c>
      <c r="M3285" t="s">
        <v>4790</v>
      </c>
      <c r="N3285" s="1">
        <v>44165</v>
      </c>
      <c r="O3285" t="str">
        <f t="shared" si="107"/>
        <v>정상</v>
      </c>
      <c r="P3285" t="s">
        <v>6821</v>
      </c>
      <c r="Q3285" t="s">
        <v>1954</v>
      </c>
      <c r="R3285"/>
      <c r="S3285"/>
      <c r="T3285"/>
      <c r="U3285"/>
      <c r="V3285"/>
      <c r="W3285" t="s">
        <v>1958</v>
      </c>
      <c r="X3285" s="1">
        <v>68624</v>
      </c>
    </row>
    <row r="3286" spans="1:24">
      <c r="A3286" t="s">
        <v>3994</v>
      </c>
      <c r="B3286" t="s">
        <v>2692</v>
      </c>
      <c r="C3286" t="s">
        <v>4085</v>
      </c>
      <c r="D3286" t="s">
        <v>4130</v>
      </c>
      <c r="E3286" t="s">
        <v>4244</v>
      </c>
      <c r="F3286" t="s">
        <v>4265</v>
      </c>
      <c r="G3286" t="s">
        <v>3242</v>
      </c>
      <c r="H3286">
        <v>69952</v>
      </c>
      <c r="I3286" t="s">
        <v>3255</v>
      </c>
      <c r="J3286" s="1">
        <v>44153</v>
      </c>
      <c r="K3286" s="1">
        <v>44153</v>
      </c>
      <c r="L3286">
        <v>20200493213</v>
      </c>
      <c r="M3286" t="s">
        <v>4790</v>
      </c>
      <c r="N3286" s="1">
        <v>44165</v>
      </c>
      <c r="O3286" t="str">
        <f t="shared" si="107"/>
        <v>정상</v>
      </c>
      <c r="P3286" t="str">
        <f t="shared" si="108"/>
        <v>엠피피스토스</v>
      </c>
      <c r="Q3286" t="s">
        <v>1954</v>
      </c>
      <c r="R3286"/>
      <c r="S3286"/>
      <c r="T3286"/>
      <c r="U3286"/>
      <c r="V3286"/>
      <c r="W3286" t="s">
        <v>1958</v>
      </c>
      <c r="X3286" s="1">
        <v>60589</v>
      </c>
    </row>
    <row r="3287" spans="1:24">
      <c r="A3287" t="s">
        <v>3993</v>
      </c>
      <c r="B3287"/>
      <c r="C3287"/>
      <c r="D3287" t="s">
        <v>4135</v>
      </c>
      <c r="E3287" t="s">
        <v>2607</v>
      </c>
      <c r="F3287" t="s">
        <v>4264</v>
      </c>
      <c r="G3287" t="s">
        <v>4273</v>
      </c>
      <c r="H3287">
        <v>20900</v>
      </c>
      <c r="I3287" t="s">
        <v>3255</v>
      </c>
      <c r="J3287" s="1">
        <v>44152</v>
      </c>
      <c r="K3287" s="1">
        <v>44152</v>
      </c>
      <c r="L3287">
        <v>20206181708</v>
      </c>
      <c r="M3287" t="s">
        <v>4790</v>
      </c>
      <c r="N3287" s="1">
        <v>44165</v>
      </c>
      <c r="O3287" t="str">
        <f t="shared" si="107"/>
        <v>정상</v>
      </c>
      <c r="P3287" t="str">
        <f t="shared" si="108"/>
        <v>엠피송내</v>
      </c>
      <c r="Q3287" t="s">
        <v>1954</v>
      </c>
      <c r="R3287"/>
      <c r="S3287"/>
      <c r="T3287"/>
      <c r="U3287"/>
      <c r="V3287"/>
      <c r="W3287" t="s">
        <v>1958</v>
      </c>
      <c r="X3287"/>
    </row>
    <row r="3288" spans="1:24">
      <c r="A3288" t="s">
        <v>991</v>
      </c>
      <c r="B3288"/>
      <c r="C3288"/>
      <c r="D3288" t="s">
        <v>4135</v>
      </c>
      <c r="E3288" t="s">
        <v>4240</v>
      </c>
      <c r="F3288" t="s">
        <v>4264</v>
      </c>
      <c r="G3288" t="s">
        <v>4269</v>
      </c>
      <c r="H3288">
        <v>24500</v>
      </c>
      <c r="I3288" t="s">
        <v>3255</v>
      </c>
      <c r="J3288" s="1">
        <v>44152</v>
      </c>
      <c r="K3288" s="1">
        <v>44152</v>
      </c>
      <c r="L3288">
        <v>20206181653</v>
      </c>
      <c r="M3288" t="s">
        <v>4790</v>
      </c>
      <c r="N3288" s="1">
        <v>44165</v>
      </c>
      <c r="O3288" t="str">
        <f t="shared" si="107"/>
        <v>정상</v>
      </c>
      <c r="P3288" t="str">
        <f t="shared" si="108"/>
        <v>엠피송내</v>
      </c>
      <c r="Q3288" t="s">
        <v>1954</v>
      </c>
      <c r="R3288"/>
      <c r="S3288"/>
      <c r="T3288"/>
      <c r="U3288"/>
      <c r="V3288"/>
      <c r="W3288" t="s">
        <v>1958</v>
      </c>
      <c r="X3288"/>
    </row>
    <row r="3289" spans="1:24">
      <c r="A3289" t="s">
        <v>3994</v>
      </c>
      <c r="B3289" t="s">
        <v>4014</v>
      </c>
      <c r="C3289" t="s">
        <v>4056</v>
      </c>
      <c r="D3289" t="s">
        <v>4198</v>
      </c>
      <c r="E3289" t="s">
        <v>3204</v>
      </c>
      <c r="F3289" t="s">
        <v>4264</v>
      </c>
      <c r="G3289" t="s">
        <v>4274</v>
      </c>
      <c r="H3289">
        <v>39413</v>
      </c>
      <c r="I3289" t="s">
        <v>3255</v>
      </c>
      <c r="J3289" s="1">
        <v>44152</v>
      </c>
      <c r="K3289" s="1">
        <v>44152</v>
      </c>
      <c r="L3289">
        <v>20206175185</v>
      </c>
      <c r="M3289" t="s">
        <v>4790</v>
      </c>
      <c r="N3289" s="1">
        <v>44165</v>
      </c>
      <c r="O3289" t="str">
        <f t="shared" si="107"/>
        <v>정상</v>
      </c>
      <c r="P3289" t="str">
        <f t="shared" si="108"/>
        <v>엠피피스토스</v>
      </c>
      <c r="Q3289" t="s">
        <v>1954</v>
      </c>
      <c r="R3289"/>
      <c r="S3289"/>
      <c r="T3289"/>
      <c r="U3289"/>
      <c r="V3289"/>
      <c r="W3289" t="s">
        <v>1958</v>
      </c>
      <c r="X3289"/>
    </row>
    <row r="3290" spans="1:24">
      <c r="A3290" t="s">
        <v>3994</v>
      </c>
      <c r="B3290" t="s">
        <v>4014</v>
      </c>
      <c r="C3290" t="s">
        <v>4056</v>
      </c>
      <c r="D3290" t="s">
        <v>4198</v>
      </c>
      <c r="E3290" t="s">
        <v>4233</v>
      </c>
      <c r="F3290" t="s">
        <v>4264</v>
      </c>
      <c r="G3290" t="s">
        <v>4276</v>
      </c>
      <c r="H3290">
        <v>50000</v>
      </c>
      <c r="I3290" t="s">
        <v>3255</v>
      </c>
      <c r="J3290" s="1">
        <v>44152</v>
      </c>
      <c r="K3290" s="1">
        <v>44152</v>
      </c>
      <c r="L3290" t="s">
        <v>4488</v>
      </c>
      <c r="M3290" t="s">
        <v>4790</v>
      </c>
      <c r="N3290" s="1">
        <v>44165</v>
      </c>
      <c r="O3290" t="str">
        <f t="shared" si="107"/>
        <v>정상</v>
      </c>
      <c r="P3290" t="str">
        <f t="shared" si="108"/>
        <v>엠피피스토스</v>
      </c>
      <c r="Q3290" t="s">
        <v>1954</v>
      </c>
      <c r="R3290"/>
      <c r="S3290"/>
      <c r="T3290"/>
      <c r="U3290"/>
      <c r="V3290"/>
      <c r="W3290" t="s">
        <v>1958</v>
      </c>
      <c r="X3290" s="1">
        <v>55109</v>
      </c>
    </row>
    <row r="3291" spans="1:24">
      <c r="A3291" t="s">
        <v>3993</v>
      </c>
      <c r="B3291" t="s">
        <v>4017</v>
      </c>
      <c r="C3291" t="s">
        <v>4059</v>
      </c>
      <c r="D3291" t="s">
        <v>4127</v>
      </c>
      <c r="E3291" t="s">
        <v>4234</v>
      </c>
      <c r="F3291" t="s">
        <v>4264</v>
      </c>
      <c r="G3291" t="s">
        <v>3245</v>
      </c>
      <c r="H3291">
        <v>74445</v>
      </c>
      <c r="I3291" t="s">
        <v>3255</v>
      </c>
      <c r="J3291" s="1">
        <v>44152</v>
      </c>
      <c r="K3291" s="1">
        <v>44152</v>
      </c>
      <c r="L3291">
        <v>42041821470000</v>
      </c>
      <c r="M3291" t="s">
        <v>4791</v>
      </c>
      <c r="N3291" s="1">
        <v>44165</v>
      </c>
      <c r="O3291" t="str">
        <f t="shared" si="107"/>
        <v>정상</v>
      </c>
      <c r="P3291" t="str">
        <f t="shared" si="108"/>
        <v>엠피송내</v>
      </c>
      <c r="Q3291" t="s">
        <v>1954</v>
      </c>
      <c r="R3291"/>
      <c r="S3291"/>
      <c r="T3291"/>
      <c r="U3291"/>
      <c r="V3291"/>
      <c r="W3291" t="s">
        <v>1960</v>
      </c>
      <c r="X3291"/>
    </row>
    <row r="3292" spans="1:24">
      <c r="A3292" t="s">
        <v>3995</v>
      </c>
      <c r="B3292" t="s">
        <v>2686</v>
      </c>
      <c r="C3292" t="s">
        <v>4050</v>
      </c>
      <c r="D3292" t="s">
        <v>4193</v>
      </c>
      <c r="E3292" t="s">
        <v>2512</v>
      </c>
      <c r="F3292" t="s">
        <v>4264</v>
      </c>
      <c r="G3292" t="s">
        <v>3245</v>
      </c>
      <c r="H3292">
        <v>121000</v>
      </c>
      <c r="I3292" t="s">
        <v>3255</v>
      </c>
      <c r="J3292" s="1">
        <v>44152</v>
      </c>
      <c r="K3292" s="1">
        <v>44152</v>
      </c>
      <c r="L3292" t="s">
        <v>4489</v>
      </c>
      <c r="M3292" t="s">
        <v>4790</v>
      </c>
      <c r="N3292" s="1">
        <v>44165</v>
      </c>
      <c r="O3292" t="str">
        <f t="shared" si="107"/>
        <v>정상</v>
      </c>
      <c r="P3292" t="str">
        <f t="shared" si="108"/>
        <v>엠피상동</v>
      </c>
      <c r="Q3292" t="s">
        <v>1954</v>
      </c>
      <c r="R3292"/>
      <c r="S3292"/>
      <c r="T3292"/>
      <c r="U3292"/>
      <c r="V3292"/>
      <c r="W3292" t="s">
        <v>1958</v>
      </c>
      <c r="X3292"/>
    </row>
    <row r="3293" spans="1:24">
      <c r="A3293" t="s">
        <v>3995</v>
      </c>
      <c r="B3293" t="s">
        <v>4024</v>
      </c>
      <c r="C3293" t="s">
        <v>4050</v>
      </c>
      <c r="D3293" t="s">
        <v>4201</v>
      </c>
      <c r="E3293" t="s">
        <v>2534</v>
      </c>
      <c r="F3293" t="s">
        <v>4265</v>
      </c>
      <c r="G3293" t="s">
        <v>3249</v>
      </c>
      <c r="H3293">
        <v>13601</v>
      </c>
      <c r="I3293" t="s">
        <v>3255</v>
      </c>
      <c r="J3293" s="1">
        <v>44152</v>
      </c>
      <c r="K3293" s="1">
        <v>44152</v>
      </c>
      <c r="L3293">
        <v>52031816720000</v>
      </c>
      <c r="M3293" t="s">
        <v>4790</v>
      </c>
      <c r="N3293" s="1">
        <v>44165</v>
      </c>
      <c r="O3293" t="str">
        <f t="shared" si="107"/>
        <v>정상</v>
      </c>
      <c r="P3293" t="str">
        <f t="shared" si="108"/>
        <v>엠피상동</v>
      </c>
      <c r="Q3293" t="s">
        <v>1954</v>
      </c>
      <c r="R3293"/>
      <c r="S3293"/>
      <c r="T3293"/>
      <c r="U3293"/>
      <c r="V3293"/>
      <c r="W3293" t="s">
        <v>1958</v>
      </c>
      <c r="X3293" s="1">
        <v>44517</v>
      </c>
    </row>
    <row r="3294" spans="1:24">
      <c r="A3294" t="s">
        <v>3992</v>
      </c>
      <c r="B3294" t="s">
        <v>2884</v>
      </c>
      <c r="C3294" t="s">
        <v>4072</v>
      </c>
      <c r="D3294" t="s">
        <v>4153</v>
      </c>
      <c r="E3294" t="s">
        <v>4230</v>
      </c>
      <c r="F3294" t="s">
        <v>4264</v>
      </c>
      <c r="G3294" t="s">
        <v>4269</v>
      </c>
      <c r="H3294">
        <v>34993</v>
      </c>
      <c r="I3294" t="s">
        <v>3255</v>
      </c>
      <c r="J3294" s="1">
        <v>44152</v>
      </c>
      <c r="K3294" s="1">
        <v>44152</v>
      </c>
      <c r="L3294">
        <v>52031818940000</v>
      </c>
      <c r="M3294" t="s">
        <v>4790</v>
      </c>
      <c r="N3294" s="1">
        <v>44165</v>
      </c>
      <c r="O3294" t="str">
        <f t="shared" ref="O3294:O3357" si="109" xml:space="preserve"> IF(K3294&gt;N3294,W3294,I3294)</f>
        <v>정상</v>
      </c>
      <c r="P3294" t="s">
        <v>6825</v>
      </c>
      <c r="Q3294" t="s">
        <v>1954</v>
      </c>
      <c r="R3294"/>
      <c r="S3294"/>
      <c r="T3294"/>
      <c r="U3294"/>
      <c r="V3294"/>
      <c r="W3294" t="s">
        <v>1958</v>
      </c>
      <c r="X3294" s="1">
        <v>51457</v>
      </c>
    </row>
    <row r="3295" spans="1:24">
      <c r="A3295" t="s">
        <v>3994</v>
      </c>
      <c r="B3295" t="s">
        <v>2692</v>
      </c>
      <c r="C3295" t="s">
        <v>4056</v>
      </c>
      <c r="D3295" t="s">
        <v>4198</v>
      </c>
      <c r="E3295" t="s">
        <v>4230</v>
      </c>
      <c r="F3295" t="s">
        <v>4264</v>
      </c>
      <c r="G3295" t="s">
        <v>4287</v>
      </c>
      <c r="H3295">
        <v>6785</v>
      </c>
      <c r="I3295" t="s">
        <v>3255</v>
      </c>
      <c r="J3295" s="1">
        <v>44152</v>
      </c>
      <c r="K3295" s="1">
        <v>44152</v>
      </c>
      <c r="L3295">
        <v>52031794910000</v>
      </c>
      <c r="M3295" t="s">
        <v>4790</v>
      </c>
      <c r="N3295" s="1">
        <v>44165</v>
      </c>
      <c r="O3295" t="str">
        <f t="shared" si="109"/>
        <v>정상</v>
      </c>
      <c r="P3295" t="str">
        <f t="shared" si="108"/>
        <v>엠피피스토스</v>
      </c>
      <c r="Q3295" t="s">
        <v>1954</v>
      </c>
      <c r="R3295"/>
      <c r="S3295"/>
      <c r="T3295"/>
      <c r="U3295"/>
      <c r="V3295"/>
      <c r="W3295" t="s">
        <v>1958</v>
      </c>
      <c r="X3295" s="1">
        <v>44517</v>
      </c>
    </row>
    <row r="3296" spans="1:24">
      <c r="A3296" t="s">
        <v>3994</v>
      </c>
      <c r="B3296" t="s">
        <v>2692</v>
      </c>
      <c r="C3296" t="s">
        <v>4056</v>
      </c>
      <c r="D3296" t="s">
        <v>4198</v>
      </c>
      <c r="E3296" t="s">
        <v>4246</v>
      </c>
      <c r="F3296" t="s">
        <v>4265</v>
      </c>
      <c r="G3296" t="s">
        <v>4296</v>
      </c>
      <c r="H3296">
        <v>4275</v>
      </c>
      <c r="I3296" t="s">
        <v>3255</v>
      </c>
      <c r="J3296" s="1">
        <v>44152</v>
      </c>
      <c r="K3296" s="1">
        <v>44152</v>
      </c>
      <c r="L3296">
        <v>52031792560000</v>
      </c>
      <c r="M3296" t="s">
        <v>4790</v>
      </c>
      <c r="N3296" s="1">
        <v>44165</v>
      </c>
      <c r="O3296" t="str">
        <f t="shared" si="109"/>
        <v>정상</v>
      </c>
      <c r="P3296" t="str">
        <f t="shared" si="108"/>
        <v>엠피피스토스</v>
      </c>
      <c r="Q3296" t="s">
        <v>1954</v>
      </c>
      <c r="R3296"/>
      <c r="S3296"/>
      <c r="T3296"/>
      <c r="U3296"/>
      <c r="V3296"/>
      <c r="W3296" t="s">
        <v>1958</v>
      </c>
      <c r="X3296" s="1">
        <v>44517</v>
      </c>
    </row>
    <row r="3297" spans="1:24">
      <c r="A3297" t="s">
        <v>3992</v>
      </c>
      <c r="B3297" t="s">
        <v>2884</v>
      </c>
      <c r="C3297" t="s">
        <v>4072</v>
      </c>
      <c r="D3297" t="s">
        <v>4153</v>
      </c>
      <c r="E3297" t="s">
        <v>4230</v>
      </c>
      <c r="F3297" t="s">
        <v>4264</v>
      </c>
      <c r="G3297" t="s">
        <v>3245</v>
      </c>
      <c r="H3297">
        <v>34985</v>
      </c>
      <c r="I3297" t="s">
        <v>3256</v>
      </c>
      <c r="J3297" s="1">
        <v>44152</v>
      </c>
      <c r="K3297" s="1">
        <v>44152</v>
      </c>
      <c r="L3297">
        <v>52031817690000</v>
      </c>
      <c r="M3297" t="s">
        <v>4792</v>
      </c>
      <c r="N3297" s="1">
        <v>44165</v>
      </c>
      <c r="O3297" t="str">
        <f t="shared" si="109"/>
        <v>철회</v>
      </c>
      <c r="P3297" t="s">
        <v>986</v>
      </c>
      <c r="Q3297" t="s">
        <v>1954</v>
      </c>
      <c r="R3297"/>
      <c r="S3297"/>
      <c r="T3297"/>
      <c r="U3297"/>
      <c r="V3297"/>
      <c r="W3297" t="s">
        <v>1958</v>
      </c>
      <c r="X3297" s="1">
        <v>51457</v>
      </c>
    </row>
    <row r="3298" spans="1:24">
      <c r="A3298" t="s">
        <v>3992</v>
      </c>
      <c r="B3298" t="s">
        <v>4026</v>
      </c>
      <c r="C3298" t="s">
        <v>4080</v>
      </c>
      <c r="D3298" t="s">
        <v>4153</v>
      </c>
      <c r="E3298" t="s">
        <v>2538</v>
      </c>
      <c r="F3298" t="s">
        <v>4264</v>
      </c>
      <c r="G3298" t="s">
        <v>3242</v>
      </c>
      <c r="H3298">
        <v>34926</v>
      </c>
      <c r="I3298" t="s">
        <v>3255</v>
      </c>
      <c r="J3298" s="1">
        <v>44152</v>
      </c>
      <c r="K3298" s="1">
        <v>44152</v>
      </c>
      <c r="L3298">
        <v>52031811680000</v>
      </c>
      <c r="M3298" t="s">
        <v>4790</v>
      </c>
      <c r="N3298" s="1">
        <v>44165</v>
      </c>
      <c r="O3298" t="str">
        <f t="shared" si="109"/>
        <v>정상</v>
      </c>
      <c r="P3298" t="s">
        <v>6825</v>
      </c>
      <c r="Q3298" t="s">
        <v>1954</v>
      </c>
      <c r="R3298"/>
      <c r="S3298"/>
      <c r="T3298"/>
      <c r="U3298"/>
      <c r="V3298"/>
      <c r="W3298" t="s">
        <v>1958</v>
      </c>
      <c r="X3298" s="1">
        <v>51457</v>
      </c>
    </row>
    <row r="3299" spans="1:24">
      <c r="A3299" t="s">
        <v>3992</v>
      </c>
      <c r="B3299" t="s">
        <v>2884</v>
      </c>
      <c r="C3299" t="s">
        <v>4072</v>
      </c>
      <c r="D3299" t="s">
        <v>4153</v>
      </c>
      <c r="E3299" t="s">
        <v>4230</v>
      </c>
      <c r="F3299" t="s">
        <v>4264</v>
      </c>
      <c r="G3299" t="s">
        <v>4268</v>
      </c>
      <c r="H3299">
        <v>34959</v>
      </c>
      <c r="I3299" t="s">
        <v>3255</v>
      </c>
      <c r="J3299" s="1">
        <v>44152</v>
      </c>
      <c r="K3299" s="1">
        <v>44152</v>
      </c>
      <c r="L3299">
        <v>52031792830000</v>
      </c>
      <c r="M3299" t="s">
        <v>4790</v>
      </c>
      <c r="N3299" s="1">
        <v>44165</v>
      </c>
      <c r="O3299" t="str">
        <f t="shared" si="109"/>
        <v>정상</v>
      </c>
      <c r="P3299" t="s">
        <v>1859</v>
      </c>
      <c r="Q3299" t="s">
        <v>1954</v>
      </c>
      <c r="R3299"/>
      <c r="S3299"/>
      <c r="T3299"/>
      <c r="U3299"/>
      <c r="V3299"/>
      <c r="W3299" t="s">
        <v>1958</v>
      </c>
      <c r="X3299" s="1">
        <v>51457</v>
      </c>
    </row>
    <row r="3300" spans="1:24">
      <c r="A3300" t="s">
        <v>3992</v>
      </c>
      <c r="B3300" t="s">
        <v>2851</v>
      </c>
      <c r="C3300" t="s">
        <v>4100</v>
      </c>
      <c r="D3300" t="s">
        <v>4202</v>
      </c>
      <c r="E3300" t="s">
        <v>4230</v>
      </c>
      <c r="F3300" t="s">
        <v>4265</v>
      </c>
      <c r="G3300" t="s">
        <v>4273</v>
      </c>
      <c r="H3300">
        <v>29963</v>
      </c>
      <c r="I3300" t="s">
        <v>3255</v>
      </c>
      <c r="J3300" s="1">
        <v>44152</v>
      </c>
      <c r="K3300" s="1">
        <v>44152</v>
      </c>
      <c r="L3300">
        <v>52031761670000</v>
      </c>
      <c r="M3300" t="s">
        <v>4790</v>
      </c>
      <c r="N3300" s="1">
        <v>44165</v>
      </c>
      <c r="O3300" t="str">
        <f t="shared" si="109"/>
        <v>정상</v>
      </c>
      <c r="P3300" t="s">
        <v>6832</v>
      </c>
      <c r="Q3300" t="s">
        <v>1954</v>
      </c>
      <c r="R3300"/>
      <c r="S3300"/>
      <c r="T3300"/>
      <c r="U3300"/>
      <c r="V3300"/>
      <c r="W3300" t="s">
        <v>1958</v>
      </c>
      <c r="X3300" s="1">
        <v>51457</v>
      </c>
    </row>
    <row r="3301" spans="1:24">
      <c r="A3301" t="s">
        <v>3992</v>
      </c>
      <c r="B3301" t="s">
        <v>2884</v>
      </c>
      <c r="C3301" t="s">
        <v>4080</v>
      </c>
      <c r="D3301" t="s">
        <v>4153</v>
      </c>
      <c r="E3301" t="s">
        <v>4230</v>
      </c>
      <c r="F3301" t="s">
        <v>4264</v>
      </c>
      <c r="G3301" t="s">
        <v>4283</v>
      </c>
      <c r="H3301">
        <v>34960</v>
      </c>
      <c r="I3301" t="s">
        <v>3255</v>
      </c>
      <c r="J3301" s="1">
        <v>44152</v>
      </c>
      <c r="K3301" s="1">
        <v>44152</v>
      </c>
      <c r="L3301">
        <v>52031793550000</v>
      </c>
      <c r="M3301" t="s">
        <v>4791</v>
      </c>
      <c r="N3301" s="1">
        <v>44165</v>
      </c>
      <c r="O3301" t="str">
        <f t="shared" si="109"/>
        <v>정상</v>
      </c>
      <c r="P3301" t="s">
        <v>1859</v>
      </c>
      <c r="Q3301" t="s">
        <v>1954</v>
      </c>
      <c r="R3301"/>
      <c r="S3301"/>
      <c r="T3301"/>
      <c r="U3301"/>
      <c r="V3301"/>
      <c r="W3301" t="s">
        <v>1958</v>
      </c>
      <c r="X3301" s="1">
        <v>51457</v>
      </c>
    </row>
    <row r="3302" spans="1:24">
      <c r="A3302" t="s">
        <v>3994</v>
      </c>
      <c r="B3302" t="s">
        <v>2692</v>
      </c>
      <c r="C3302" t="s">
        <v>4101</v>
      </c>
      <c r="D3302" t="s">
        <v>4186</v>
      </c>
      <c r="E3302" t="s">
        <v>4231</v>
      </c>
      <c r="F3302" t="s">
        <v>4264</v>
      </c>
      <c r="G3302" t="s">
        <v>3245</v>
      </c>
      <c r="H3302">
        <v>40000</v>
      </c>
      <c r="I3302" t="s">
        <v>3255</v>
      </c>
      <c r="J3302" s="1">
        <v>44152</v>
      </c>
      <c r="K3302" s="1">
        <v>44152</v>
      </c>
      <c r="L3302">
        <v>320202809705</v>
      </c>
      <c r="M3302" t="s">
        <v>4790</v>
      </c>
      <c r="N3302" s="1">
        <v>44165</v>
      </c>
      <c r="O3302" t="str">
        <f t="shared" si="109"/>
        <v>정상</v>
      </c>
      <c r="P3302" t="str">
        <f t="shared" si="108"/>
        <v>엠피피스토스</v>
      </c>
      <c r="Q3302" t="s">
        <v>1954</v>
      </c>
      <c r="R3302"/>
      <c r="S3302"/>
      <c r="T3302"/>
      <c r="U3302"/>
      <c r="V3302"/>
      <c r="W3302" t="s">
        <v>1958</v>
      </c>
      <c r="X3302" s="1">
        <v>51457</v>
      </c>
    </row>
    <row r="3303" spans="1:24">
      <c r="A3303" t="s">
        <v>3993</v>
      </c>
      <c r="B3303" t="s">
        <v>4017</v>
      </c>
      <c r="C3303" t="s">
        <v>4059</v>
      </c>
      <c r="D3303" t="s">
        <v>4127</v>
      </c>
      <c r="E3303" t="s">
        <v>4231</v>
      </c>
      <c r="F3303" t="s">
        <v>4267</v>
      </c>
      <c r="G3303" t="s">
        <v>4268</v>
      </c>
      <c r="H3303">
        <v>64680</v>
      </c>
      <c r="I3303" t="s">
        <v>3255</v>
      </c>
      <c r="J3303" s="1">
        <v>44152</v>
      </c>
      <c r="K3303" s="1">
        <v>44152</v>
      </c>
      <c r="L3303">
        <v>320202811585</v>
      </c>
      <c r="M3303" t="s">
        <v>4790</v>
      </c>
      <c r="N3303" s="1">
        <v>44165</v>
      </c>
      <c r="O3303" t="str">
        <f t="shared" si="109"/>
        <v>정상</v>
      </c>
      <c r="P3303" t="str">
        <f t="shared" si="108"/>
        <v>엠피송내</v>
      </c>
      <c r="Q3303" t="s">
        <v>1954</v>
      </c>
      <c r="R3303"/>
      <c r="S3303"/>
      <c r="T3303"/>
      <c r="U3303"/>
      <c r="V3303"/>
      <c r="W3303" t="s">
        <v>1958</v>
      </c>
      <c r="X3303" s="1">
        <v>51457</v>
      </c>
    </row>
    <row r="3304" spans="1:24">
      <c r="A3304" t="s">
        <v>4007</v>
      </c>
      <c r="B3304" t="s">
        <v>2863</v>
      </c>
      <c r="C3304"/>
      <c r="D3304" t="s">
        <v>4134</v>
      </c>
      <c r="E3304" t="s">
        <v>4259</v>
      </c>
      <c r="F3304" t="s">
        <v>4264</v>
      </c>
      <c r="G3304" t="s">
        <v>4285</v>
      </c>
      <c r="H3304">
        <v>25000</v>
      </c>
      <c r="I3304" t="s">
        <v>3255</v>
      </c>
      <c r="J3304" s="1">
        <v>44152</v>
      </c>
      <c r="K3304" s="1">
        <v>44152</v>
      </c>
      <c r="L3304">
        <v>320202806695</v>
      </c>
      <c r="M3304" t="s">
        <v>4790</v>
      </c>
      <c r="N3304" s="1">
        <v>44165</v>
      </c>
      <c r="O3304" t="str">
        <f t="shared" si="109"/>
        <v>정상</v>
      </c>
      <c r="P3304" t="str">
        <f t="shared" si="108"/>
        <v>엠피여주</v>
      </c>
      <c r="Q3304" t="s">
        <v>1954</v>
      </c>
      <c r="R3304"/>
      <c r="S3304"/>
      <c r="T3304"/>
      <c r="U3304"/>
      <c r="V3304"/>
      <c r="W3304" t="s">
        <v>1958</v>
      </c>
      <c r="X3304" s="1">
        <v>51457</v>
      </c>
    </row>
    <row r="3305" spans="1:24">
      <c r="A3305" t="s">
        <v>3993</v>
      </c>
      <c r="B3305" t="s">
        <v>4017</v>
      </c>
      <c r="C3305" t="s">
        <v>4048</v>
      </c>
      <c r="D3305" t="s">
        <v>4132</v>
      </c>
      <c r="E3305" t="s">
        <v>4237</v>
      </c>
      <c r="F3305" t="s">
        <v>4264</v>
      </c>
      <c r="G3305" t="s">
        <v>4268</v>
      </c>
      <c r="H3305">
        <v>21500</v>
      </c>
      <c r="I3305" t="s">
        <v>3255</v>
      </c>
      <c r="J3305" s="1">
        <v>44152</v>
      </c>
      <c r="K3305" s="1">
        <v>44152</v>
      </c>
      <c r="L3305" t="s">
        <v>4490</v>
      </c>
      <c r="M3305" t="s">
        <v>4790</v>
      </c>
      <c r="N3305" s="1">
        <v>44165</v>
      </c>
      <c r="O3305" t="str">
        <f t="shared" si="109"/>
        <v>정상</v>
      </c>
      <c r="P3305" t="str">
        <f t="shared" si="108"/>
        <v>엠피송내</v>
      </c>
      <c r="Q3305" t="s">
        <v>1954</v>
      </c>
      <c r="R3305"/>
      <c r="S3305"/>
      <c r="T3305"/>
      <c r="U3305"/>
      <c r="V3305"/>
      <c r="W3305" t="s">
        <v>1958</v>
      </c>
      <c r="X3305"/>
    </row>
    <row r="3306" spans="1:24">
      <c r="A3306" t="s">
        <v>3994</v>
      </c>
      <c r="B3306" t="s">
        <v>2692</v>
      </c>
      <c r="C3306" t="s">
        <v>4052</v>
      </c>
      <c r="D3306" t="s">
        <v>4176</v>
      </c>
      <c r="E3306" t="s">
        <v>2502</v>
      </c>
      <c r="F3306" t="s">
        <v>4264</v>
      </c>
      <c r="G3306" t="s">
        <v>4268</v>
      </c>
      <c r="H3306">
        <v>78000</v>
      </c>
      <c r="I3306" t="s">
        <v>3255</v>
      </c>
      <c r="J3306" s="1">
        <v>44152</v>
      </c>
      <c r="K3306" s="1">
        <v>44152</v>
      </c>
      <c r="L3306">
        <v>20206161494</v>
      </c>
      <c r="M3306" t="s">
        <v>4792</v>
      </c>
      <c r="N3306" s="1">
        <v>44165</v>
      </c>
      <c r="O3306" t="str">
        <f t="shared" si="109"/>
        <v>정상</v>
      </c>
      <c r="P3306" t="str">
        <f t="shared" si="108"/>
        <v>엠피피스토스</v>
      </c>
      <c r="Q3306" t="s">
        <v>1954</v>
      </c>
      <c r="R3306"/>
      <c r="S3306"/>
      <c r="T3306"/>
      <c r="U3306"/>
      <c r="V3306"/>
      <c r="W3306" t="s">
        <v>1958</v>
      </c>
      <c r="X3306"/>
    </row>
    <row r="3307" spans="1:24">
      <c r="A3307" t="s">
        <v>3992</v>
      </c>
      <c r="B3307" t="s">
        <v>2851</v>
      </c>
      <c r="C3307" t="s">
        <v>4051</v>
      </c>
      <c r="D3307" t="s">
        <v>4119</v>
      </c>
      <c r="E3307" t="s">
        <v>3141</v>
      </c>
      <c r="F3307" t="s">
        <v>4265</v>
      </c>
      <c r="G3307" t="s">
        <v>4273</v>
      </c>
      <c r="H3307">
        <v>63805</v>
      </c>
      <c r="I3307" t="s">
        <v>3255</v>
      </c>
      <c r="J3307" s="1">
        <v>44152</v>
      </c>
      <c r="K3307" s="1">
        <v>44152</v>
      </c>
      <c r="L3307">
        <v>20206169846</v>
      </c>
      <c r="M3307" t="s">
        <v>4790</v>
      </c>
      <c r="N3307" s="1">
        <v>44165</v>
      </c>
      <c r="O3307" t="str">
        <f t="shared" si="109"/>
        <v>정상</v>
      </c>
      <c r="P3307" t="s">
        <v>6821</v>
      </c>
      <c r="Q3307" t="s">
        <v>1954</v>
      </c>
      <c r="R3307"/>
      <c r="S3307"/>
      <c r="T3307"/>
      <c r="U3307"/>
      <c r="V3307"/>
      <c r="W3307" t="s">
        <v>1958</v>
      </c>
      <c r="X3307"/>
    </row>
    <row r="3308" spans="1:24">
      <c r="A3308" t="s">
        <v>3991</v>
      </c>
      <c r="B3308" t="s">
        <v>2854</v>
      </c>
      <c r="C3308" t="s">
        <v>4061</v>
      </c>
      <c r="D3308" t="s">
        <v>4142</v>
      </c>
      <c r="E3308" t="s">
        <v>4242</v>
      </c>
      <c r="F3308" t="s">
        <v>4265</v>
      </c>
      <c r="G3308" t="s">
        <v>4268</v>
      </c>
      <c r="H3308">
        <v>25000</v>
      </c>
      <c r="I3308" t="s">
        <v>3255</v>
      </c>
      <c r="J3308" s="1">
        <v>44152</v>
      </c>
      <c r="K3308" s="1">
        <v>44152</v>
      </c>
      <c r="L3308">
        <v>20206165624</v>
      </c>
      <c r="M3308" t="s">
        <v>4790</v>
      </c>
      <c r="N3308" s="1">
        <v>44165</v>
      </c>
      <c r="O3308" t="str">
        <f t="shared" si="109"/>
        <v>정상</v>
      </c>
      <c r="P3308" t="str">
        <f t="shared" si="108"/>
        <v>엠피성공</v>
      </c>
      <c r="Q3308" t="s">
        <v>1954</v>
      </c>
      <c r="R3308"/>
      <c r="S3308"/>
      <c r="T3308"/>
      <c r="U3308"/>
      <c r="V3308"/>
      <c r="W3308" t="s">
        <v>1958</v>
      </c>
      <c r="X3308"/>
    </row>
    <row r="3309" spans="1:24">
      <c r="A3309" t="s">
        <v>3995</v>
      </c>
      <c r="B3309" t="s">
        <v>4024</v>
      </c>
      <c r="C3309" t="s">
        <v>4050</v>
      </c>
      <c r="D3309" t="s">
        <v>4163</v>
      </c>
      <c r="E3309" t="s">
        <v>2499</v>
      </c>
      <c r="F3309" t="s">
        <v>4264</v>
      </c>
      <c r="G3309" t="s">
        <v>4269</v>
      </c>
      <c r="H3309">
        <v>28000</v>
      </c>
      <c r="I3309" t="s">
        <v>3255</v>
      </c>
      <c r="J3309" s="1">
        <v>44152</v>
      </c>
      <c r="K3309" s="1">
        <v>44152</v>
      </c>
      <c r="L3309">
        <v>20206155834</v>
      </c>
      <c r="M3309" t="s">
        <v>4791</v>
      </c>
      <c r="N3309" s="1">
        <v>44165</v>
      </c>
      <c r="O3309" t="str">
        <f t="shared" si="109"/>
        <v>정상</v>
      </c>
      <c r="P3309" t="str">
        <f t="shared" si="108"/>
        <v>엠피상동</v>
      </c>
      <c r="Q3309" t="s">
        <v>1954</v>
      </c>
      <c r="R3309"/>
      <c r="S3309"/>
      <c r="T3309"/>
      <c r="U3309"/>
      <c r="V3309"/>
      <c r="W3309" t="s">
        <v>1960</v>
      </c>
      <c r="X3309"/>
    </row>
    <row r="3310" spans="1:24">
      <c r="A3310" t="s">
        <v>3998</v>
      </c>
      <c r="B3310" t="s">
        <v>4030</v>
      </c>
      <c r="C3310" t="s">
        <v>4062</v>
      </c>
      <c r="D3310" t="s">
        <v>4196</v>
      </c>
      <c r="E3310" t="s">
        <v>4243</v>
      </c>
      <c r="F3310" t="s">
        <v>4264</v>
      </c>
      <c r="G3310" t="s">
        <v>4295</v>
      </c>
      <c r="H3310">
        <v>50000</v>
      </c>
      <c r="I3310" t="s">
        <v>3255</v>
      </c>
      <c r="J3310" s="1">
        <v>44152</v>
      </c>
      <c r="K3310" s="1">
        <v>44152</v>
      </c>
      <c r="L3310">
        <v>20206156186</v>
      </c>
      <c r="M3310" t="s">
        <v>4790</v>
      </c>
      <c r="N3310" s="1">
        <v>44165</v>
      </c>
      <c r="O3310" t="str">
        <f t="shared" si="109"/>
        <v>정상</v>
      </c>
      <c r="P3310" t="str">
        <f t="shared" si="108"/>
        <v>엠피의정부</v>
      </c>
      <c r="Q3310" t="s">
        <v>1954</v>
      </c>
      <c r="R3310"/>
      <c r="S3310"/>
      <c r="T3310"/>
      <c r="U3310"/>
      <c r="V3310"/>
      <c r="W3310" t="s">
        <v>1960</v>
      </c>
      <c r="X3310"/>
    </row>
    <row r="3311" spans="1:24">
      <c r="A3311" t="s">
        <v>4001</v>
      </c>
      <c r="B3311" t="s">
        <v>2871</v>
      </c>
      <c r="C3311" t="s">
        <v>4102</v>
      </c>
      <c r="D3311" t="s">
        <v>4139</v>
      </c>
      <c r="E3311" t="s">
        <v>2641</v>
      </c>
      <c r="F3311" t="s">
        <v>4264</v>
      </c>
      <c r="G3311" t="s">
        <v>3242</v>
      </c>
      <c r="H3311">
        <v>67000</v>
      </c>
      <c r="I3311" t="s">
        <v>3255</v>
      </c>
      <c r="J3311" s="1">
        <v>44152</v>
      </c>
      <c r="K3311" s="1">
        <v>44152</v>
      </c>
      <c r="L3311" t="s">
        <v>4491</v>
      </c>
      <c r="M3311" t="s">
        <v>4790</v>
      </c>
      <c r="N3311" s="1">
        <v>44165</v>
      </c>
      <c r="O3311" t="str">
        <f t="shared" si="109"/>
        <v>정상</v>
      </c>
      <c r="P3311" t="str">
        <f t="shared" si="108"/>
        <v>엠피조은</v>
      </c>
      <c r="Q3311" t="s">
        <v>1954</v>
      </c>
      <c r="R3311"/>
      <c r="S3311"/>
      <c r="T3311"/>
      <c r="U3311"/>
      <c r="V3311"/>
      <c r="W3311" t="s">
        <v>1958</v>
      </c>
      <c r="X3311" s="1">
        <v>70815</v>
      </c>
    </row>
    <row r="3312" spans="1:24">
      <c r="A3312" t="s">
        <v>3995</v>
      </c>
      <c r="B3312" t="s">
        <v>4024</v>
      </c>
      <c r="C3312" t="s">
        <v>4050</v>
      </c>
      <c r="D3312" t="s">
        <v>4163</v>
      </c>
      <c r="E3312" t="s">
        <v>4249</v>
      </c>
      <c r="F3312" t="s">
        <v>4265</v>
      </c>
      <c r="G3312" t="s">
        <v>4268</v>
      </c>
      <c r="H3312">
        <v>45200</v>
      </c>
      <c r="I3312" t="s">
        <v>3255</v>
      </c>
      <c r="J3312" s="1">
        <v>44152</v>
      </c>
      <c r="K3312" s="1">
        <v>44152</v>
      </c>
      <c r="L3312" t="s">
        <v>4492</v>
      </c>
      <c r="M3312" t="s">
        <v>4791</v>
      </c>
      <c r="N3312" s="1">
        <v>44165</v>
      </c>
      <c r="O3312" t="str">
        <f t="shared" si="109"/>
        <v>정상</v>
      </c>
      <c r="P3312" t="str">
        <f t="shared" si="108"/>
        <v>엠피상동</v>
      </c>
      <c r="Q3312" t="s">
        <v>1954</v>
      </c>
      <c r="R3312"/>
      <c r="S3312"/>
      <c r="T3312"/>
      <c r="U3312"/>
      <c r="V3312"/>
      <c r="W3312" t="s">
        <v>1958</v>
      </c>
      <c r="X3312" s="1">
        <v>51457</v>
      </c>
    </row>
    <row r="3313" spans="1:24">
      <c r="A3313" t="s">
        <v>3997</v>
      </c>
      <c r="B3313" t="s">
        <v>4018</v>
      </c>
      <c r="C3313" t="s">
        <v>4055</v>
      </c>
      <c r="D3313" t="s">
        <v>4189</v>
      </c>
      <c r="E3313" t="s">
        <v>4232</v>
      </c>
      <c r="F3313" t="s">
        <v>4264</v>
      </c>
      <c r="G3313" t="s">
        <v>4268</v>
      </c>
      <c r="H3313">
        <v>87000</v>
      </c>
      <c r="I3313" t="s">
        <v>3255</v>
      </c>
      <c r="J3313" s="1">
        <v>44152</v>
      </c>
      <c r="K3313" s="1">
        <v>44152</v>
      </c>
      <c r="L3313" t="s">
        <v>4493</v>
      </c>
      <c r="M3313" t="s">
        <v>4790</v>
      </c>
      <c r="N3313" s="1">
        <v>44165</v>
      </c>
      <c r="O3313" t="str">
        <f t="shared" si="109"/>
        <v>정상</v>
      </c>
      <c r="P3313" t="str">
        <f t="shared" si="108"/>
        <v>엠피가온</v>
      </c>
      <c r="Q3313" t="s">
        <v>1954</v>
      </c>
      <c r="R3313"/>
      <c r="S3313"/>
      <c r="T3313"/>
      <c r="U3313"/>
      <c r="V3313"/>
      <c r="W3313" t="s">
        <v>4796</v>
      </c>
      <c r="X3313" s="1">
        <v>51457</v>
      </c>
    </row>
    <row r="3314" spans="1:24">
      <c r="A3314" t="s">
        <v>3994</v>
      </c>
      <c r="B3314" t="s">
        <v>2692</v>
      </c>
      <c r="C3314" t="s">
        <v>4052</v>
      </c>
      <c r="D3314" t="s">
        <v>4125</v>
      </c>
      <c r="E3314" t="s">
        <v>4249</v>
      </c>
      <c r="F3314" t="s">
        <v>4265</v>
      </c>
      <c r="G3314" t="s">
        <v>4276</v>
      </c>
      <c r="H3314">
        <v>72000</v>
      </c>
      <c r="I3314" t="s">
        <v>3255</v>
      </c>
      <c r="J3314" s="1">
        <v>44152</v>
      </c>
      <c r="K3314" s="1">
        <v>44152</v>
      </c>
      <c r="L3314" t="s">
        <v>4494</v>
      </c>
      <c r="M3314" t="s">
        <v>4790</v>
      </c>
      <c r="N3314" s="1">
        <v>44165</v>
      </c>
      <c r="O3314" t="str">
        <f t="shared" si="109"/>
        <v>정상</v>
      </c>
      <c r="P3314" t="str">
        <f t="shared" si="108"/>
        <v>엠피피스토스</v>
      </c>
      <c r="Q3314" t="s">
        <v>1954</v>
      </c>
      <c r="R3314"/>
      <c r="S3314"/>
      <c r="T3314"/>
      <c r="U3314"/>
      <c r="V3314"/>
      <c r="W3314" t="s">
        <v>1958</v>
      </c>
      <c r="X3314" s="1">
        <v>55109</v>
      </c>
    </row>
    <row r="3315" spans="1:24">
      <c r="A3315" t="s">
        <v>3995</v>
      </c>
      <c r="B3315" t="s">
        <v>2686</v>
      </c>
      <c r="C3315"/>
      <c r="D3315" t="s">
        <v>4203</v>
      </c>
      <c r="E3315" t="s">
        <v>4233</v>
      </c>
      <c r="F3315" t="s">
        <v>4264</v>
      </c>
      <c r="G3315" t="s">
        <v>4273</v>
      </c>
      <c r="H3315">
        <v>88000</v>
      </c>
      <c r="I3315" t="s">
        <v>3255</v>
      </c>
      <c r="J3315" s="1">
        <v>44152</v>
      </c>
      <c r="K3315" s="1">
        <v>44152</v>
      </c>
      <c r="L3315" t="s">
        <v>4495</v>
      </c>
      <c r="M3315" t="s">
        <v>4790</v>
      </c>
      <c r="N3315" s="1">
        <v>44165</v>
      </c>
      <c r="O3315" t="str">
        <f t="shared" si="109"/>
        <v>정상</v>
      </c>
      <c r="P3315" t="str">
        <f t="shared" si="108"/>
        <v>엠피상동</v>
      </c>
      <c r="Q3315" t="s">
        <v>1954</v>
      </c>
      <c r="R3315"/>
      <c r="S3315"/>
      <c r="T3315"/>
      <c r="U3315"/>
      <c r="V3315"/>
      <c r="W3315" t="s">
        <v>1958</v>
      </c>
      <c r="X3315" s="1">
        <v>55109</v>
      </c>
    </row>
    <row r="3316" spans="1:24">
      <c r="A3316" t="s">
        <v>3995</v>
      </c>
      <c r="B3316" t="s">
        <v>2686</v>
      </c>
      <c r="C3316" t="s">
        <v>4050</v>
      </c>
      <c r="D3316" t="s">
        <v>4162</v>
      </c>
      <c r="E3316" t="s">
        <v>4232</v>
      </c>
      <c r="F3316" t="s">
        <v>4264</v>
      </c>
      <c r="G3316" t="s">
        <v>3242</v>
      </c>
      <c r="H3316">
        <v>19000</v>
      </c>
      <c r="I3316" t="s">
        <v>3255</v>
      </c>
      <c r="J3316" s="1">
        <v>44152</v>
      </c>
      <c r="K3316" s="1">
        <v>44152</v>
      </c>
      <c r="L3316" t="s">
        <v>4496</v>
      </c>
      <c r="M3316" t="s">
        <v>4793</v>
      </c>
      <c r="N3316" s="1">
        <v>44165</v>
      </c>
      <c r="O3316" t="str">
        <f t="shared" si="109"/>
        <v>정상</v>
      </c>
      <c r="P3316" t="str">
        <f t="shared" si="108"/>
        <v>엠피상동</v>
      </c>
      <c r="Q3316" t="s">
        <v>1954</v>
      </c>
      <c r="R3316"/>
      <c r="S3316"/>
      <c r="T3316"/>
      <c r="U3316"/>
      <c r="V3316"/>
      <c r="W3316" t="s">
        <v>1958</v>
      </c>
      <c r="X3316" s="1">
        <v>51457</v>
      </c>
    </row>
    <row r="3317" spans="1:24">
      <c r="A3317" t="s">
        <v>3995</v>
      </c>
      <c r="B3317" t="s">
        <v>2686</v>
      </c>
      <c r="C3317" t="s">
        <v>4050</v>
      </c>
      <c r="D3317" t="s">
        <v>4162</v>
      </c>
      <c r="E3317" t="s">
        <v>2648</v>
      </c>
      <c r="F3317" t="s">
        <v>4264</v>
      </c>
      <c r="G3317" t="s">
        <v>4273</v>
      </c>
      <c r="H3317">
        <v>36200</v>
      </c>
      <c r="I3317" t="s">
        <v>3255</v>
      </c>
      <c r="J3317" s="1">
        <v>44152</v>
      </c>
      <c r="K3317" s="1">
        <v>44152</v>
      </c>
      <c r="L3317" t="s">
        <v>4497</v>
      </c>
      <c r="M3317" t="s">
        <v>4790</v>
      </c>
      <c r="N3317" s="1">
        <v>44165</v>
      </c>
      <c r="O3317" t="str">
        <f t="shared" si="109"/>
        <v>정상</v>
      </c>
      <c r="P3317" t="str">
        <f t="shared" si="108"/>
        <v>엠피상동</v>
      </c>
      <c r="Q3317" t="s">
        <v>1954</v>
      </c>
      <c r="R3317"/>
      <c r="S3317"/>
      <c r="T3317"/>
      <c r="U3317"/>
      <c r="V3317"/>
      <c r="W3317" t="s">
        <v>4796</v>
      </c>
      <c r="X3317" s="1">
        <v>51457</v>
      </c>
    </row>
    <row r="3318" spans="1:24">
      <c r="A3318" t="s">
        <v>3995</v>
      </c>
      <c r="B3318" t="s">
        <v>2686</v>
      </c>
      <c r="C3318" t="s">
        <v>4050</v>
      </c>
      <c r="D3318" t="s">
        <v>4162</v>
      </c>
      <c r="E3318" t="s">
        <v>2577</v>
      </c>
      <c r="F3318" t="s">
        <v>4264</v>
      </c>
      <c r="G3318" t="s">
        <v>4268</v>
      </c>
      <c r="H3318">
        <v>72000</v>
      </c>
      <c r="I3318" t="s">
        <v>3255</v>
      </c>
      <c r="J3318" s="1">
        <v>44152</v>
      </c>
      <c r="K3318" s="1">
        <v>44152</v>
      </c>
      <c r="L3318" t="s">
        <v>4498</v>
      </c>
      <c r="M3318" t="s">
        <v>4790</v>
      </c>
      <c r="N3318" s="1">
        <v>44165</v>
      </c>
      <c r="O3318" t="str">
        <f t="shared" si="109"/>
        <v>정상</v>
      </c>
      <c r="P3318" t="str">
        <f t="shared" si="108"/>
        <v>엠피상동</v>
      </c>
      <c r="Q3318" t="s">
        <v>1954</v>
      </c>
      <c r="R3318"/>
      <c r="S3318"/>
      <c r="T3318"/>
      <c r="U3318"/>
      <c r="V3318"/>
      <c r="W3318" t="s">
        <v>1958</v>
      </c>
      <c r="X3318" s="1">
        <v>51457</v>
      </c>
    </row>
    <row r="3319" spans="1:24">
      <c r="A3319" t="s">
        <v>3993</v>
      </c>
      <c r="B3319" t="s">
        <v>2689</v>
      </c>
      <c r="C3319" t="s">
        <v>4048</v>
      </c>
      <c r="D3319" t="s">
        <v>4120</v>
      </c>
      <c r="E3319" t="s">
        <v>2566</v>
      </c>
      <c r="F3319" t="s">
        <v>4264</v>
      </c>
      <c r="G3319" t="s">
        <v>4269</v>
      </c>
      <c r="H3319">
        <v>115477</v>
      </c>
      <c r="I3319" t="s">
        <v>3255</v>
      </c>
      <c r="J3319" s="1">
        <v>44152</v>
      </c>
      <c r="K3319" s="1">
        <v>44152</v>
      </c>
      <c r="L3319" t="s">
        <v>4499</v>
      </c>
      <c r="M3319" t="s">
        <v>4791</v>
      </c>
      <c r="N3319" s="1">
        <v>44165</v>
      </c>
      <c r="O3319" t="str">
        <f t="shared" si="109"/>
        <v>정상</v>
      </c>
      <c r="P3319" t="str">
        <f t="shared" si="108"/>
        <v>엠피송내</v>
      </c>
      <c r="Q3319" t="s">
        <v>1954</v>
      </c>
      <c r="R3319"/>
      <c r="S3319"/>
      <c r="T3319"/>
      <c r="U3319"/>
      <c r="V3319"/>
      <c r="W3319" t="s">
        <v>1958</v>
      </c>
      <c r="X3319" s="1">
        <v>63510</v>
      </c>
    </row>
    <row r="3320" spans="1:24">
      <c r="A3320" t="s">
        <v>4002</v>
      </c>
      <c r="B3320"/>
      <c r="C3320"/>
      <c r="D3320" t="s">
        <v>4155</v>
      </c>
      <c r="E3320" t="s">
        <v>2515</v>
      </c>
      <c r="F3320" t="s">
        <v>4265</v>
      </c>
      <c r="G3320" t="s">
        <v>4268</v>
      </c>
      <c r="H3320">
        <v>38370</v>
      </c>
      <c r="I3320" t="s">
        <v>3255</v>
      </c>
      <c r="J3320" s="1">
        <v>44152</v>
      </c>
      <c r="K3320" s="1">
        <v>44152</v>
      </c>
      <c r="L3320" t="s">
        <v>4500</v>
      </c>
      <c r="M3320" t="s">
        <v>4790</v>
      </c>
      <c r="N3320" s="1">
        <v>44165</v>
      </c>
      <c r="O3320" t="str">
        <f t="shared" si="109"/>
        <v>정상</v>
      </c>
      <c r="P3320" t="str">
        <f t="shared" si="108"/>
        <v>엠피제이엔제이</v>
      </c>
      <c r="Q3320" t="s">
        <v>1954</v>
      </c>
      <c r="R3320"/>
      <c r="S3320"/>
      <c r="T3320"/>
      <c r="U3320"/>
      <c r="V3320"/>
      <c r="W3320" t="s">
        <v>1958</v>
      </c>
      <c r="X3320" s="1">
        <v>70084</v>
      </c>
    </row>
    <row r="3321" spans="1:24">
      <c r="A3321" t="s">
        <v>4002</v>
      </c>
      <c r="B3321"/>
      <c r="C3321"/>
      <c r="D3321" t="s">
        <v>4155</v>
      </c>
      <c r="E3321" t="s">
        <v>2566</v>
      </c>
      <c r="F3321" t="s">
        <v>4265</v>
      </c>
      <c r="G3321" t="s">
        <v>4268</v>
      </c>
      <c r="H3321">
        <v>55147</v>
      </c>
      <c r="I3321" t="s">
        <v>3255</v>
      </c>
      <c r="J3321" s="1">
        <v>44152</v>
      </c>
      <c r="K3321" s="1">
        <v>44152</v>
      </c>
      <c r="L3321" t="s">
        <v>4501</v>
      </c>
      <c r="M3321" t="s">
        <v>4790</v>
      </c>
      <c r="N3321" s="1">
        <v>44165</v>
      </c>
      <c r="O3321" t="str">
        <f t="shared" si="109"/>
        <v>정상</v>
      </c>
      <c r="P3321" t="str">
        <f t="shared" si="108"/>
        <v>엠피제이엔제이</v>
      </c>
      <c r="Q3321" t="s">
        <v>1954</v>
      </c>
      <c r="R3321"/>
      <c r="S3321"/>
      <c r="T3321"/>
      <c r="U3321"/>
      <c r="V3321"/>
      <c r="W3321" t="s">
        <v>1958</v>
      </c>
      <c r="X3321" s="1">
        <v>64606</v>
      </c>
    </row>
    <row r="3322" spans="1:24">
      <c r="A3322" t="s">
        <v>3993</v>
      </c>
      <c r="B3322"/>
      <c r="C3322"/>
      <c r="D3322" t="s">
        <v>4135</v>
      </c>
      <c r="E3322" t="s">
        <v>4253</v>
      </c>
      <c r="F3322" t="s">
        <v>4264</v>
      </c>
      <c r="G3322" t="s">
        <v>3242</v>
      </c>
      <c r="H3322">
        <v>39400</v>
      </c>
      <c r="I3322" t="s">
        <v>3255</v>
      </c>
      <c r="J3322" s="1">
        <v>44152</v>
      </c>
      <c r="K3322" s="1">
        <v>44152</v>
      </c>
      <c r="L3322" t="s">
        <v>4502</v>
      </c>
      <c r="M3322" t="s">
        <v>4790</v>
      </c>
      <c r="N3322" s="1">
        <v>44165</v>
      </c>
      <c r="O3322" t="str">
        <f t="shared" si="109"/>
        <v>정상</v>
      </c>
      <c r="P3322" t="str">
        <f t="shared" si="108"/>
        <v>엠피송내</v>
      </c>
      <c r="Q3322" t="s">
        <v>1954</v>
      </c>
      <c r="R3322"/>
      <c r="S3322"/>
      <c r="T3322"/>
      <c r="U3322"/>
      <c r="V3322"/>
      <c r="W3322" t="s">
        <v>1958</v>
      </c>
      <c r="X3322" s="1">
        <v>66067</v>
      </c>
    </row>
    <row r="3323" spans="1:24">
      <c r="A3323" t="s">
        <v>3992</v>
      </c>
      <c r="B3323" t="s">
        <v>4016</v>
      </c>
      <c r="C3323" t="s">
        <v>4051</v>
      </c>
      <c r="D3323" t="s">
        <v>4119</v>
      </c>
      <c r="E3323" t="s">
        <v>2516</v>
      </c>
      <c r="F3323" t="s">
        <v>4264</v>
      </c>
      <c r="G3323" t="s">
        <v>4273</v>
      </c>
      <c r="H3323">
        <v>63618</v>
      </c>
      <c r="I3323" t="s">
        <v>3255</v>
      </c>
      <c r="J3323" s="1">
        <v>44152</v>
      </c>
      <c r="K3323" s="1">
        <v>44152</v>
      </c>
      <c r="L3323" t="s">
        <v>4503</v>
      </c>
      <c r="M3323" t="s">
        <v>4790</v>
      </c>
      <c r="N3323" s="1">
        <v>44165</v>
      </c>
      <c r="O3323" t="str">
        <f t="shared" si="109"/>
        <v>정상</v>
      </c>
      <c r="P3323" t="s">
        <v>6821</v>
      </c>
      <c r="Q3323" t="s">
        <v>1954</v>
      </c>
      <c r="R3323"/>
      <c r="S3323"/>
      <c r="T3323"/>
      <c r="U3323"/>
      <c r="V3323"/>
      <c r="W3323" t="s">
        <v>1958</v>
      </c>
      <c r="X3323" s="1">
        <v>68623</v>
      </c>
    </row>
    <row r="3324" spans="1:24">
      <c r="A3324" t="s">
        <v>3992</v>
      </c>
      <c r="B3324" t="s">
        <v>2851</v>
      </c>
      <c r="C3324" t="s">
        <v>4051</v>
      </c>
      <c r="D3324" t="s">
        <v>4119</v>
      </c>
      <c r="E3324" t="s">
        <v>2516</v>
      </c>
      <c r="F3324" t="s">
        <v>4264</v>
      </c>
      <c r="G3324" t="s">
        <v>4268</v>
      </c>
      <c r="H3324">
        <v>67563</v>
      </c>
      <c r="I3324" t="s">
        <v>3255</v>
      </c>
      <c r="J3324" s="1">
        <v>44152</v>
      </c>
      <c r="K3324" s="1">
        <v>44152</v>
      </c>
      <c r="L3324" t="s">
        <v>4504</v>
      </c>
      <c r="M3324" t="s">
        <v>4790</v>
      </c>
      <c r="N3324" s="1">
        <v>44165</v>
      </c>
      <c r="O3324" t="str">
        <f t="shared" si="109"/>
        <v>정상</v>
      </c>
      <c r="P3324" t="s">
        <v>6821</v>
      </c>
      <c r="Q3324" t="s">
        <v>1954</v>
      </c>
      <c r="R3324"/>
      <c r="S3324"/>
      <c r="T3324"/>
      <c r="U3324"/>
      <c r="V3324"/>
      <c r="W3324" t="s">
        <v>1958</v>
      </c>
      <c r="X3324" s="1">
        <v>67162</v>
      </c>
    </row>
    <row r="3325" spans="1:24">
      <c r="A3325" t="s">
        <v>3992</v>
      </c>
      <c r="B3325" t="s">
        <v>2851</v>
      </c>
      <c r="C3325" t="s">
        <v>4051</v>
      </c>
      <c r="D3325" t="s">
        <v>4119</v>
      </c>
      <c r="E3325" t="s">
        <v>4255</v>
      </c>
      <c r="F3325" t="s">
        <v>4265</v>
      </c>
      <c r="G3325" t="s">
        <v>4280</v>
      </c>
      <c r="H3325">
        <v>63978</v>
      </c>
      <c r="I3325" t="s">
        <v>3255</v>
      </c>
      <c r="J3325" s="1">
        <v>44152</v>
      </c>
      <c r="K3325" s="1">
        <v>44152</v>
      </c>
      <c r="L3325" t="s">
        <v>4505</v>
      </c>
      <c r="M3325" t="s">
        <v>4790</v>
      </c>
      <c r="N3325" s="1">
        <v>44165</v>
      </c>
      <c r="O3325" t="str">
        <f t="shared" si="109"/>
        <v>정상</v>
      </c>
      <c r="P3325" t="s">
        <v>6821</v>
      </c>
      <c r="Q3325" t="s">
        <v>1954</v>
      </c>
      <c r="R3325"/>
      <c r="S3325"/>
      <c r="T3325"/>
      <c r="U3325"/>
      <c r="V3325"/>
      <c r="W3325" t="s">
        <v>1958</v>
      </c>
      <c r="X3325" s="1">
        <v>59857</v>
      </c>
    </row>
    <row r="3326" spans="1:24">
      <c r="A3326" t="s">
        <v>3992</v>
      </c>
      <c r="B3326" t="s">
        <v>4016</v>
      </c>
      <c r="C3326" t="s">
        <v>4051</v>
      </c>
      <c r="D3326" t="s">
        <v>4119</v>
      </c>
      <c r="E3326" t="s">
        <v>2166</v>
      </c>
      <c r="F3326" t="s">
        <v>4264</v>
      </c>
      <c r="G3326" t="s">
        <v>3242</v>
      </c>
      <c r="H3326">
        <v>56245</v>
      </c>
      <c r="I3326" t="s">
        <v>3255</v>
      </c>
      <c r="J3326" s="1">
        <v>44152</v>
      </c>
      <c r="K3326" s="1">
        <v>44152</v>
      </c>
      <c r="L3326" t="s">
        <v>4506</v>
      </c>
      <c r="M3326" t="s">
        <v>4790</v>
      </c>
      <c r="N3326" s="1">
        <v>44165</v>
      </c>
      <c r="O3326" t="str">
        <f t="shared" si="109"/>
        <v>정상</v>
      </c>
      <c r="P3326" t="s">
        <v>983</v>
      </c>
      <c r="Q3326" t="s">
        <v>1954</v>
      </c>
      <c r="R3326"/>
      <c r="S3326"/>
      <c r="T3326"/>
      <c r="U3326"/>
      <c r="V3326"/>
      <c r="W3326" t="s">
        <v>1958</v>
      </c>
      <c r="X3326" s="1">
        <v>69719</v>
      </c>
    </row>
    <row r="3327" spans="1:24">
      <c r="A3327" t="s">
        <v>3992</v>
      </c>
      <c r="B3327" t="s">
        <v>2884</v>
      </c>
      <c r="C3327" t="s">
        <v>4072</v>
      </c>
      <c r="D3327" t="s">
        <v>4153</v>
      </c>
      <c r="E3327" t="s">
        <v>4230</v>
      </c>
      <c r="F3327" t="s">
        <v>4265</v>
      </c>
      <c r="G3327" t="s">
        <v>4283</v>
      </c>
      <c r="H3327">
        <v>35000</v>
      </c>
      <c r="I3327" t="s">
        <v>3255</v>
      </c>
      <c r="J3327" s="1">
        <v>44151</v>
      </c>
      <c r="K3327" s="1">
        <v>44151</v>
      </c>
      <c r="L3327">
        <v>52031698840000</v>
      </c>
      <c r="M3327" t="s">
        <v>4790</v>
      </c>
      <c r="N3327" s="1">
        <v>44165</v>
      </c>
      <c r="O3327" t="str">
        <f t="shared" si="109"/>
        <v>정상</v>
      </c>
      <c r="P3327" t="s">
        <v>1859</v>
      </c>
      <c r="Q3327" t="s">
        <v>1954</v>
      </c>
      <c r="R3327"/>
      <c r="S3327"/>
      <c r="T3327"/>
      <c r="U3327"/>
      <c r="V3327"/>
      <c r="W3327" t="s">
        <v>1960</v>
      </c>
      <c r="X3327" s="1">
        <v>51456</v>
      </c>
    </row>
    <row r="3328" spans="1:24">
      <c r="A3328" t="s">
        <v>4006</v>
      </c>
      <c r="B3328" t="s">
        <v>4026</v>
      </c>
      <c r="C3328" t="s">
        <v>4072</v>
      </c>
      <c r="D3328" t="s">
        <v>4153</v>
      </c>
      <c r="E3328" t="s">
        <v>4230</v>
      </c>
      <c r="F3328" t="s">
        <v>4264</v>
      </c>
      <c r="G3328" t="s">
        <v>4268</v>
      </c>
      <c r="H3328">
        <v>35000</v>
      </c>
      <c r="I3328" t="s">
        <v>3255</v>
      </c>
      <c r="J3328" s="1">
        <v>44151</v>
      </c>
      <c r="K3328" s="1">
        <v>44151</v>
      </c>
      <c r="L3328">
        <v>52031729470000</v>
      </c>
      <c r="M3328" t="s">
        <v>4790</v>
      </c>
      <c r="N3328" s="1">
        <v>44165</v>
      </c>
      <c r="O3328" t="str">
        <f t="shared" si="109"/>
        <v>정상</v>
      </c>
      <c r="P3328" t="s">
        <v>1859</v>
      </c>
      <c r="Q3328" t="s">
        <v>1954</v>
      </c>
      <c r="R3328"/>
      <c r="S3328"/>
      <c r="T3328"/>
      <c r="U3328"/>
      <c r="V3328"/>
      <c r="W3328" t="s">
        <v>1958</v>
      </c>
      <c r="X3328" s="1">
        <v>51456</v>
      </c>
    </row>
    <row r="3329" spans="1:24">
      <c r="A3329" t="s">
        <v>3992</v>
      </c>
      <c r="B3329" t="s">
        <v>2884</v>
      </c>
      <c r="C3329" t="s">
        <v>4072</v>
      </c>
      <c r="D3329" t="s">
        <v>4153</v>
      </c>
      <c r="E3329" t="s">
        <v>4230</v>
      </c>
      <c r="F3329" t="s">
        <v>4264</v>
      </c>
      <c r="G3329" t="s">
        <v>3242</v>
      </c>
      <c r="H3329">
        <v>34923</v>
      </c>
      <c r="I3329" t="s">
        <v>3255</v>
      </c>
      <c r="J3329" s="1">
        <v>44151</v>
      </c>
      <c r="K3329" s="1">
        <v>44151</v>
      </c>
      <c r="L3329">
        <v>52031730540000</v>
      </c>
      <c r="M3329" t="s">
        <v>4790</v>
      </c>
      <c r="N3329" s="1">
        <v>44165</v>
      </c>
      <c r="O3329" t="str">
        <f t="shared" si="109"/>
        <v>정상</v>
      </c>
      <c r="P3329" t="s">
        <v>986</v>
      </c>
      <c r="Q3329" t="s">
        <v>1954</v>
      </c>
      <c r="R3329"/>
      <c r="S3329"/>
      <c r="T3329"/>
      <c r="U3329"/>
      <c r="V3329"/>
      <c r="W3329" t="s">
        <v>1958</v>
      </c>
      <c r="X3329" s="1">
        <v>51456</v>
      </c>
    </row>
    <row r="3330" spans="1:24">
      <c r="A3330" t="s">
        <v>3998</v>
      </c>
      <c r="B3330" t="s">
        <v>2861</v>
      </c>
      <c r="C3330" t="s">
        <v>4068</v>
      </c>
      <c r="D3330" t="s">
        <v>4182</v>
      </c>
      <c r="E3330" t="s">
        <v>4230</v>
      </c>
      <c r="F3330" t="s">
        <v>4264</v>
      </c>
      <c r="G3330" t="s">
        <v>3245</v>
      </c>
      <c r="H3330">
        <v>23992</v>
      </c>
      <c r="I3330" t="s">
        <v>3255</v>
      </c>
      <c r="J3330" s="1">
        <v>44151</v>
      </c>
      <c r="K3330" s="1">
        <v>44151</v>
      </c>
      <c r="L3330">
        <v>52031728490000</v>
      </c>
      <c r="M3330" t="s">
        <v>4790</v>
      </c>
      <c r="N3330" s="1">
        <v>44165</v>
      </c>
      <c r="O3330" t="str">
        <f t="shared" si="109"/>
        <v>정상</v>
      </c>
      <c r="P3330" t="str">
        <f t="shared" ref="P3329:P3392" si="110">A3330</f>
        <v>엠피의정부</v>
      </c>
      <c r="Q3330" t="s">
        <v>1954</v>
      </c>
      <c r="R3330"/>
      <c r="S3330"/>
      <c r="T3330"/>
      <c r="U3330"/>
      <c r="V3330"/>
      <c r="W3330" t="s">
        <v>1958</v>
      </c>
      <c r="X3330" s="1">
        <v>51456</v>
      </c>
    </row>
    <row r="3331" spans="1:24">
      <c r="A3331" t="s">
        <v>4001</v>
      </c>
      <c r="B3331" t="s">
        <v>4022</v>
      </c>
      <c r="C3331" t="s">
        <v>4065</v>
      </c>
      <c r="D3331" t="s">
        <v>4139</v>
      </c>
      <c r="E3331" t="s">
        <v>4231</v>
      </c>
      <c r="F3331" t="s">
        <v>4264</v>
      </c>
      <c r="G3331" t="s">
        <v>3245</v>
      </c>
      <c r="H3331">
        <v>25000</v>
      </c>
      <c r="I3331" t="s">
        <v>3255</v>
      </c>
      <c r="J3331" s="1">
        <v>44151</v>
      </c>
      <c r="K3331" s="1">
        <v>44151</v>
      </c>
      <c r="L3331">
        <v>320202796796</v>
      </c>
      <c r="M3331" t="s">
        <v>4790</v>
      </c>
      <c r="N3331" s="1">
        <v>44165</v>
      </c>
      <c r="O3331" t="str">
        <f t="shared" si="109"/>
        <v>정상</v>
      </c>
      <c r="P3331" t="str">
        <f t="shared" si="110"/>
        <v>엠피조은</v>
      </c>
      <c r="Q3331" t="s">
        <v>1954</v>
      </c>
      <c r="R3331"/>
      <c r="S3331"/>
      <c r="T3331"/>
      <c r="U3331"/>
      <c r="V3331"/>
      <c r="W3331" t="s">
        <v>1958</v>
      </c>
      <c r="X3331" s="1">
        <v>51456</v>
      </c>
    </row>
    <row r="3332" spans="1:24">
      <c r="A3332" t="s">
        <v>3994</v>
      </c>
      <c r="B3332" t="s">
        <v>2692</v>
      </c>
      <c r="C3332" t="s">
        <v>4056</v>
      </c>
      <c r="D3332" t="s">
        <v>4180</v>
      </c>
      <c r="E3332" t="s">
        <v>4240</v>
      </c>
      <c r="F3332" t="s">
        <v>4266</v>
      </c>
      <c r="G3332" t="s">
        <v>4286</v>
      </c>
      <c r="H3332">
        <v>15464</v>
      </c>
      <c r="I3332" t="s">
        <v>3255</v>
      </c>
      <c r="J3332" s="1">
        <v>44151</v>
      </c>
      <c r="K3332" s="1">
        <v>44151</v>
      </c>
      <c r="L3332">
        <v>20206135512</v>
      </c>
      <c r="M3332" t="s">
        <v>4790</v>
      </c>
      <c r="N3332" s="1">
        <v>44165</v>
      </c>
      <c r="O3332" t="str">
        <f t="shared" si="109"/>
        <v>정상</v>
      </c>
      <c r="P3332" t="str">
        <f t="shared" si="110"/>
        <v>엠피피스토스</v>
      </c>
      <c r="Q3332" t="s">
        <v>1954</v>
      </c>
      <c r="R3332"/>
      <c r="S3332"/>
      <c r="T3332"/>
      <c r="U3332"/>
      <c r="V3332"/>
      <c r="W3332" t="s">
        <v>1958</v>
      </c>
      <c r="X3332"/>
    </row>
    <row r="3333" spans="1:24">
      <c r="A3333" t="s">
        <v>3994</v>
      </c>
      <c r="B3333" t="s">
        <v>2692</v>
      </c>
      <c r="C3333" t="s">
        <v>4056</v>
      </c>
      <c r="D3333" t="s">
        <v>4180</v>
      </c>
      <c r="E3333" t="s">
        <v>4243</v>
      </c>
      <c r="F3333" t="s">
        <v>4264</v>
      </c>
      <c r="G3333" t="s">
        <v>4271</v>
      </c>
      <c r="H3333">
        <v>184818</v>
      </c>
      <c r="I3333" t="s">
        <v>3255</v>
      </c>
      <c r="J3333" s="1">
        <v>44151</v>
      </c>
      <c r="K3333" s="1">
        <v>44151</v>
      </c>
      <c r="L3333">
        <v>20206135498</v>
      </c>
      <c r="M3333" t="s">
        <v>4790</v>
      </c>
      <c r="N3333" s="1">
        <v>44165</v>
      </c>
      <c r="O3333" t="str">
        <f t="shared" si="109"/>
        <v>정상</v>
      </c>
      <c r="P3333" t="str">
        <f t="shared" si="110"/>
        <v>엠피피스토스</v>
      </c>
      <c r="Q3333" t="s">
        <v>1954</v>
      </c>
      <c r="R3333"/>
      <c r="S3333"/>
      <c r="T3333"/>
      <c r="U3333"/>
      <c r="V3333"/>
      <c r="W3333" t="s">
        <v>1958</v>
      </c>
      <c r="X3333"/>
    </row>
    <row r="3334" spans="1:24">
      <c r="A3334" t="s">
        <v>4002</v>
      </c>
      <c r="B3334"/>
      <c r="C3334"/>
      <c r="D3334" t="s">
        <v>4155</v>
      </c>
      <c r="E3334" t="s">
        <v>2607</v>
      </c>
      <c r="F3334" t="s">
        <v>4264</v>
      </c>
      <c r="G3334" t="s">
        <v>4273</v>
      </c>
      <c r="H3334">
        <v>69739</v>
      </c>
      <c r="I3334" t="s">
        <v>3256</v>
      </c>
      <c r="J3334" s="1">
        <v>44151</v>
      </c>
      <c r="K3334" s="1">
        <v>44153</v>
      </c>
      <c r="L3334">
        <v>20206132469</v>
      </c>
      <c r="M3334" t="s">
        <v>4790</v>
      </c>
      <c r="N3334" s="1">
        <v>44165</v>
      </c>
      <c r="O3334" t="str">
        <f t="shared" si="109"/>
        <v>철회</v>
      </c>
      <c r="P3334" t="str">
        <f t="shared" si="110"/>
        <v>엠피제이엔제이</v>
      </c>
      <c r="Q3334" t="s">
        <v>1954</v>
      </c>
      <c r="R3334"/>
      <c r="S3334"/>
      <c r="T3334"/>
      <c r="U3334"/>
      <c r="V3334"/>
      <c r="W3334" t="s">
        <v>1958</v>
      </c>
      <c r="X3334"/>
    </row>
    <row r="3335" spans="1:24">
      <c r="A3335" t="s">
        <v>4001</v>
      </c>
      <c r="B3335"/>
      <c r="C3335"/>
      <c r="D3335" t="s">
        <v>4204</v>
      </c>
      <c r="E3335" t="s">
        <v>4240</v>
      </c>
      <c r="F3335" t="s">
        <v>4264</v>
      </c>
      <c r="G3335" t="s">
        <v>4268</v>
      </c>
      <c r="H3335">
        <v>10000</v>
      </c>
      <c r="I3335" t="s">
        <v>3255</v>
      </c>
      <c r="J3335" s="1">
        <v>44151</v>
      </c>
      <c r="K3335" s="1">
        <v>44151</v>
      </c>
      <c r="L3335">
        <v>20206141537</v>
      </c>
      <c r="M3335" t="s">
        <v>4791</v>
      </c>
      <c r="N3335" s="1">
        <v>44165</v>
      </c>
      <c r="O3335" t="str">
        <f t="shared" si="109"/>
        <v>정상</v>
      </c>
      <c r="P3335" t="str">
        <f t="shared" si="110"/>
        <v>엠피조은</v>
      </c>
      <c r="Q3335" t="s">
        <v>1954</v>
      </c>
      <c r="R3335"/>
      <c r="S3335"/>
      <c r="T3335"/>
      <c r="U3335"/>
      <c r="V3335"/>
      <c r="W3335" t="s">
        <v>1958</v>
      </c>
      <c r="X3335"/>
    </row>
    <row r="3336" spans="1:24">
      <c r="A3336" t="s">
        <v>4001</v>
      </c>
      <c r="B3336"/>
      <c r="C3336"/>
      <c r="D3336" t="s">
        <v>4204</v>
      </c>
      <c r="E3336" t="s">
        <v>4240</v>
      </c>
      <c r="F3336" t="s">
        <v>4265</v>
      </c>
      <c r="G3336" t="s">
        <v>4271</v>
      </c>
      <c r="H3336">
        <v>21000</v>
      </c>
      <c r="I3336" t="s">
        <v>3255</v>
      </c>
      <c r="J3336" s="1">
        <v>44151</v>
      </c>
      <c r="K3336" s="1">
        <v>44151</v>
      </c>
      <c r="L3336">
        <v>20206142819</v>
      </c>
      <c r="M3336" t="s">
        <v>4790</v>
      </c>
      <c r="N3336" s="1">
        <v>44165</v>
      </c>
      <c r="O3336" t="str">
        <f t="shared" si="109"/>
        <v>정상</v>
      </c>
      <c r="P3336" t="str">
        <f t="shared" si="110"/>
        <v>엠피조은</v>
      </c>
      <c r="Q3336" t="s">
        <v>1954</v>
      </c>
      <c r="R3336"/>
      <c r="S3336"/>
      <c r="T3336"/>
      <c r="U3336"/>
      <c r="V3336"/>
      <c r="W3336" t="s">
        <v>1958</v>
      </c>
      <c r="X3336"/>
    </row>
    <row r="3337" spans="1:24">
      <c r="A3337" t="s">
        <v>3994</v>
      </c>
      <c r="B3337" t="s">
        <v>4014</v>
      </c>
      <c r="C3337" t="s">
        <v>4056</v>
      </c>
      <c r="D3337" t="s">
        <v>4180</v>
      </c>
      <c r="E3337" t="s">
        <v>2639</v>
      </c>
      <c r="F3337" t="s">
        <v>4267</v>
      </c>
      <c r="G3337" t="s">
        <v>4278</v>
      </c>
      <c r="H3337">
        <v>52333</v>
      </c>
      <c r="I3337" t="s">
        <v>3255</v>
      </c>
      <c r="J3337" s="1">
        <v>44151</v>
      </c>
      <c r="K3337" s="1">
        <v>44151</v>
      </c>
      <c r="L3337">
        <v>42041803670000</v>
      </c>
      <c r="M3337" t="s">
        <v>4790</v>
      </c>
      <c r="N3337" s="1">
        <v>44165</v>
      </c>
      <c r="O3337" t="str">
        <f t="shared" si="109"/>
        <v>정상</v>
      </c>
      <c r="P3337" t="str">
        <f t="shared" si="110"/>
        <v>엠피피스토스</v>
      </c>
      <c r="Q3337" t="s">
        <v>1954</v>
      </c>
      <c r="R3337"/>
      <c r="S3337"/>
      <c r="T3337"/>
      <c r="U3337"/>
      <c r="V3337"/>
      <c r="W3337" t="s">
        <v>1958</v>
      </c>
      <c r="X3337"/>
    </row>
    <row r="3338" spans="1:24">
      <c r="A3338" t="s">
        <v>3991</v>
      </c>
      <c r="B3338" t="s">
        <v>2854</v>
      </c>
      <c r="C3338" t="s">
        <v>4046</v>
      </c>
      <c r="D3338" t="s">
        <v>4164</v>
      </c>
      <c r="E3338" t="s">
        <v>4239</v>
      </c>
      <c r="F3338" t="s">
        <v>4264</v>
      </c>
      <c r="G3338" t="s">
        <v>3242</v>
      </c>
      <c r="H3338">
        <v>18650</v>
      </c>
      <c r="I3338" t="s">
        <v>3255</v>
      </c>
      <c r="J3338" s="1">
        <v>44151</v>
      </c>
      <c r="K3338" s="1">
        <v>44151</v>
      </c>
      <c r="L3338" t="s">
        <v>4507</v>
      </c>
      <c r="M3338" t="s">
        <v>4790</v>
      </c>
      <c r="N3338" s="1">
        <v>44165</v>
      </c>
      <c r="O3338" t="str">
        <f t="shared" si="109"/>
        <v>정상</v>
      </c>
      <c r="P3338" t="str">
        <f t="shared" si="110"/>
        <v>엠피성공</v>
      </c>
      <c r="Q3338" t="s">
        <v>1954</v>
      </c>
      <c r="R3338"/>
      <c r="S3338"/>
      <c r="T3338"/>
      <c r="U3338"/>
      <c r="V3338"/>
      <c r="W3338" t="s">
        <v>1958</v>
      </c>
      <c r="X3338"/>
    </row>
    <row r="3339" spans="1:24">
      <c r="A3339" t="s">
        <v>3994</v>
      </c>
      <c r="B3339" t="s">
        <v>2692</v>
      </c>
      <c r="C3339" t="s">
        <v>4058</v>
      </c>
      <c r="D3339" t="s">
        <v>4180</v>
      </c>
      <c r="E3339" t="s">
        <v>4239</v>
      </c>
      <c r="F3339" t="s">
        <v>4264</v>
      </c>
      <c r="G3339" t="s">
        <v>4278</v>
      </c>
      <c r="H3339">
        <v>93780</v>
      </c>
      <c r="I3339" t="s">
        <v>3255</v>
      </c>
      <c r="J3339" s="1">
        <v>44151</v>
      </c>
      <c r="K3339" s="1">
        <v>44151</v>
      </c>
      <c r="L3339" t="s">
        <v>4508</v>
      </c>
      <c r="M3339" t="s">
        <v>4790</v>
      </c>
      <c r="N3339" s="1">
        <v>44165</v>
      </c>
      <c r="O3339" t="str">
        <f t="shared" si="109"/>
        <v>정상</v>
      </c>
      <c r="P3339" t="str">
        <f t="shared" si="110"/>
        <v>엠피피스토스</v>
      </c>
      <c r="Q3339" t="s">
        <v>1954</v>
      </c>
      <c r="R3339"/>
      <c r="S3339"/>
      <c r="T3339"/>
      <c r="U3339"/>
      <c r="V3339"/>
      <c r="W3339" t="s">
        <v>1958</v>
      </c>
      <c r="X3339"/>
    </row>
    <row r="3340" spans="1:24">
      <c r="A3340" t="s">
        <v>4012</v>
      </c>
      <c r="B3340" t="s">
        <v>4038</v>
      </c>
      <c r="C3340" t="s">
        <v>4103</v>
      </c>
      <c r="D3340" t="s">
        <v>4205</v>
      </c>
      <c r="E3340" t="s">
        <v>2508</v>
      </c>
      <c r="F3340" t="s">
        <v>4264</v>
      </c>
      <c r="G3340" t="s">
        <v>4279</v>
      </c>
      <c r="H3340">
        <v>35710</v>
      </c>
      <c r="I3340" t="s">
        <v>3255</v>
      </c>
      <c r="J3340" s="1">
        <v>44151</v>
      </c>
      <c r="K3340" s="1">
        <v>44151</v>
      </c>
      <c r="L3340" t="s">
        <v>4509</v>
      </c>
      <c r="M3340" t="s">
        <v>4790</v>
      </c>
      <c r="N3340" s="1">
        <v>44165</v>
      </c>
      <c r="O3340" t="str">
        <f t="shared" si="109"/>
        <v>정상</v>
      </c>
      <c r="P3340" t="str">
        <f t="shared" si="110"/>
        <v>엠피레전드</v>
      </c>
      <c r="Q3340" t="s">
        <v>1954</v>
      </c>
      <c r="R3340"/>
      <c r="S3340"/>
      <c r="T3340"/>
      <c r="U3340"/>
      <c r="V3340"/>
      <c r="W3340" t="s">
        <v>1958</v>
      </c>
      <c r="X3340"/>
    </row>
    <row r="3341" spans="1:24">
      <c r="A3341" t="s">
        <v>3994</v>
      </c>
      <c r="B3341" t="s">
        <v>2692</v>
      </c>
      <c r="C3341" t="s">
        <v>4052</v>
      </c>
      <c r="D3341" t="s">
        <v>4186</v>
      </c>
      <c r="E3341" t="s">
        <v>4233</v>
      </c>
      <c r="F3341" t="s">
        <v>4264</v>
      </c>
      <c r="G3341" t="s">
        <v>4268</v>
      </c>
      <c r="H3341">
        <v>10000</v>
      </c>
      <c r="I3341" t="s">
        <v>3255</v>
      </c>
      <c r="J3341" s="1">
        <v>44151</v>
      </c>
      <c r="K3341" s="1">
        <v>44151</v>
      </c>
      <c r="L3341" t="s">
        <v>4510</v>
      </c>
      <c r="M3341" t="s">
        <v>4790</v>
      </c>
      <c r="N3341" s="1">
        <v>44165</v>
      </c>
      <c r="O3341" t="str">
        <f t="shared" si="109"/>
        <v>정상</v>
      </c>
      <c r="P3341" t="str">
        <f t="shared" si="110"/>
        <v>엠피피스토스</v>
      </c>
      <c r="Q3341" t="s">
        <v>1954</v>
      </c>
      <c r="R3341"/>
      <c r="S3341"/>
      <c r="T3341"/>
      <c r="U3341"/>
      <c r="V3341"/>
      <c r="W3341" t="s">
        <v>4796</v>
      </c>
      <c r="X3341" s="1">
        <v>60952</v>
      </c>
    </row>
    <row r="3342" spans="1:24">
      <c r="A3342" t="s">
        <v>3995</v>
      </c>
      <c r="B3342" t="s">
        <v>2686</v>
      </c>
      <c r="C3342" t="s">
        <v>4050</v>
      </c>
      <c r="D3342" t="s">
        <v>4156</v>
      </c>
      <c r="E3342" t="s">
        <v>2149</v>
      </c>
      <c r="F3342" t="s">
        <v>4264</v>
      </c>
      <c r="G3342" t="s">
        <v>4276</v>
      </c>
      <c r="H3342">
        <v>22000</v>
      </c>
      <c r="I3342" t="s">
        <v>3255</v>
      </c>
      <c r="J3342" s="1">
        <v>44151</v>
      </c>
      <c r="K3342" s="1">
        <v>44151</v>
      </c>
      <c r="L3342" t="s">
        <v>4511</v>
      </c>
      <c r="M3342" t="s">
        <v>4791</v>
      </c>
      <c r="N3342" s="1">
        <v>44165</v>
      </c>
      <c r="O3342" t="str">
        <f t="shared" si="109"/>
        <v>정상</v>
      </c>
      <c r="P3342" t="str">
        <f t="shared" si="110"/>
        <v>엠피상동</v>
      </c>
      <c r="Q3342" t="s">
        <v>1954</v>
      </c>
      <c r="R3342"/>
      <c r="S3342"/>
      <c r="T3342"/>
      <c r="U3342"/>
      <c r="V3342"/>
      <c r="W3342" t="s">
        <v>1958</v>
      </c>
      <c r="X3342" s="1">
        <v>51456</v>
      </c>
    </row>
    <row r="3343" spans="1:24">
      <c r="A3343" t="s">
        <v>3995</v>
      </c>
      <c r="B3343" t="s">
        <v>2686</v>
      </c>
      <c r="C3343" t="s">
        <v>4050</v>
      </c>
      <c r="D3343" t="s">
        <v>4199</v>
      </c>
      <c r="E3343" t="s">
        <v>4233</v>
      </c>
      <c r="F3343" t="s">
        <v>4267</v>
      </c>
      <c r="G3343" t="s">
        <v>4268</v>
      </c>
      <c r="H3343">
        <v>30000</v>
      </c>
      <c r="I3343" t="s">
        <v>3255</v>
      </c>
      <c r="J3343" s="1">
        <v>44151</v>
      </c>
      <c r="K3343" s="1">
        <v>44151</v>
      </c>
      <c r="L3343" t="s">
        <v>4512</v>
      </c>
      <c r="M3343" t="s">
        <v>4791</v>
      </c>
      <c r="N3343" s="1">
        <v>44165</v>
      </c>
      <c r="O3343" t="str">
        <f t="shared" si="109"/>
        <v>정상</v>
      </c>
      <c r="P3343" t="str">
        <f t="shared" si="110"/>
        <v>엠피상동</v>
      </c>
      <c r="Q3343" t="s">
        <v>1954</v>
      </c>
      <c r="R3343"/>
      <c r="S3343"/>
      <c r="T3343"/>
      <c r="U3343"/>
      <c r="V3343"/>
      <c r="W3343" t="s">
        <v>1958</v>
      </c>
      <c r="X3343" s="1">
        <v>51456</v>
      </c>
    </row>
    <row r="3344" spans="1:24">
      <c r="A3344" t="s">
        <v>3994</v>
      </c>
      <c r="B3344" t="s">
        <v>2692</v>
      </c>
      <c r="C3344" t="s">
        <v>4052</v>
      </c>
      <c r="D3344" t="s">
        <v>4146</v>
      </c>
      <c r="E3344" t="s">
        <v>2577</v>
      </c>
      <c r="F3344" t="s">
        <v>4264</v>
      </c>
      <c r="G3344" t="s">
        <v>4273</v>
      </c>
      <c r="H3344">
        <v>41000</v>
      </c>
      <c r="I3344" t="s">
        <v>3255</v>
      </c>
      <c r="J3344" s="1">
        <v>44151</v>
      </c>
      <c r="K3344" s="1">
        <v>44151</v>
      </c>
      <c r="L3344" t="s">
        <v>4513</v>
      </c>
      <c r="M3344" t="s">
        <v>4790</v>
      </c>
      <c r="N3344" s="1">
        <v>44165</v>
      </c>
      <c r="O3344" t="str">
        <f t="shared" si="109"/>
        <v>정상</v>
      </c>
      <c r="P3344" t="str">
        <f t="shared" si="110"/>
        <v>엠피피스토스</v>
      </c>
      <c r="Q3344" t="s">
        <v>1954</v>
      </c>
      <c r="R3344"/>
      <c r="S3344"/>
      <c r="T3344"/>
      <c r="U3344"/>
      <c r="V3344"/>
      <c r="W3344" t="s">
        <v>1958</v>
      </c>
      <c r="X3344" s="1">
        <v>51456</v>
      </c>
    </row>
    <row r="3345" spans="1:24">
      <c r="A3345" t="s">
        <v>3992</v>
      </c>
      <c r="B3345" t="s">
        <v>2851</v>
      </c>
      <c r="C3345" t="s">
        <v>4051</v>
      </c>
      <c r="D3345" t="s">
        <v>4119</v>
      </c>
      <c r="E3345" t="s">
        <v>4228</v>
      </c>
      <c r="F3345" t="s">
        <v>4264</v>
      </c>
      <c r="G3345" t="s">
        <v>4268</v>
      </c>
      <c r="H3345">
        <v>45348</v>
      </c>
      <c r="I3345" t="s">
        <v>3255</v>
      </c>
      <c r="J3345" s="1">
        <v>44151</v>
      </c>
      <c r="K3345" s="1">
        <v>44151</v>
      </c>
      <c r="L3345" t="s">
        <v>4514</v>
      </c>
      <c r="M3345" t="s">
        <v>4790</v>
      </c>
      <c r="N3345" s="1">
        <v>44165</v>
      </c>
      <c r="O3345" t="str">
        <f t="shared" si="109"/>
        <v>정상</v>
      </c>
      <c r="P3345" t="s">
        <v>983</v>
      </c>
      <c r="Q3345" t="s">
        <v>1954</v>
      </c>
      <c r="R3345"/>
      <c r="S3345"/>
      <c r="T3345"/>
      <c r="U3345"/>
      <c r="V3345"/>
      <c r="W3345" t="s">
        <v>1958</v>
      </c>
      <c r="X3345" s="1">
        <v>73735</v>
      </c>
    </row>
    <row r="3346" spans="1:24">
      <c r="A3346" t="s">
        <v>3993</v>
      </c>
      <c r="B3346"/>
      <c r="C3346"/>
      <c r="D3346" t="s">
        <v>4135</v>
      </c>
      <c r="E3346" t="s">
        <v>4228</v>
      </c>
      <c r="F3346" t="s">
        <v>4264</v>
      </c>
      <c r="G3346" t="s">
        <v>4282</v>
      </c>
      <c r="H3346">
        <v>61983</v>
      </c>
      <c r="I3346" t="s">
        <v>3255</v>
      </c>
      <c r="J3346" s="1">
        <v>44151</v>
      </c>
      <c r="K3346" s="1">
        <v>44151</v>
      </c>
      <c r="L3346" t="s">
        <v>4515</v>
      </c>
      <c r="M3346" t="s">
        <v>4790</v>
      </c>
      <c r="N3346" s="1">
        <v>44165</v>
      </c>
      <c r="O3346" t="str">
        <f t="shared" si="109"/>
        <v>정상</v>
      </c>
      <c r="P3346" t="str">
        <f t="shared" si="110"/>
        <v>엠피송내</v>
      </c>
      <c r="Q3346" t="s">
        <v>1954</v>
      </c>
      <c r="R3346"/>
      <c r="S3346"/>
      <c r="T3346"/>
      <c r="U3346"/>
      <c r="V3346"/>
      <c r="W3346" t="s">
        <v>1958</v>
      </c>
      <c r="X3346" s="1">
        <v>68257</v>
      </c>
    </row>
    <row r="3347" spans="1:24">
      <c r="A3347" t="s">
        <v>3992</v>
      </c>
      <c r="B3347" t="s">
        <v>2851</v>
      </c>
      <c r="C3347" t="s">
        <v>4076</v>
      </c>
      <c r="D3347" t="s">
        <v>4119</v>
      </c>
      <c r="E3347" t="s">
        <v>3181</v>
      </c>
      <c r="F3347" t="s">
        <v>4264</v>
      </c>
      <c r="G3347" t="s">
        <v>3245</v>
      </c>
      <c r="H3347">
        <v>67196</v>
      </c>
      <c r="I3347" t="s">
        <v>3255</v>
      </c>
      <c r="J3347" s="1">
        <v>44151</v>
      </c>
      <c r="K3347" s="1">
        <v>44151</v>
      </c>
      <c r="L3347" t="s">
        <v>4516</v>
      </c>
      <c r="M3347" t="s">
        <v>4790</v>
      </c>
      <c r="N3347" s="1">
        <v>44165</v>
      </c>
      <c r="O3347" t="str">
        <f t="shared" si="109"/>
        <v>정상</v>
      </c>
      <c r="P3347" t="s">
        <v>6822</v>
      </c>
      <c r="Q3347" t="s">
        <v>1954</v>
      </c>
      <c r="R3347"/>
      <c r="S3347"/>
      <c r="T3347"/>
      <c r="U3347"/>
      <c r="V3347"/>
      <c r="W3347" t="s">
        <v>1958</v>
      </c>
      <c r="X3347" s="1">
        <v>71910</v>
      </c>
    </row>
    <row r="3348" spans="1:24">
      <c r="A3348" t="s">
        <v>995</v>
      </c>
      <c r="B3348" t="s">
        <v>4039</v>
      </c>
      <c r="C3348" t="s">
        <v>4056</v>
      </c>
      <c r="D3348" t="s">
        <v>4180</v>
      </c>
      <c r="E3348" t="s">
        <v>4228</v>
      </c>
      <c r="F3348" t="s">
        <v>4265</v>
      </c>
      <c r="G3348" t="s">
        <v>3242</v>
      </c>
      <c r="H3348">
        <v>58379</v>
      </c>
      <c r="I3348" t="s">
        <v>3255</v>
      </c>
      <c r="J3348" s="1">
        <v>44151</v>
      </c>
      <c r="K3348" s="1">
        <v>44151</v>
      </c>
      <c r="L3348" t="s">
        <v>4517</v>
      </c>
      <c r="M3348" t="s">
        <v>4793</v>
      </c>
      <c r="N3348" s="1">
        <v>44165</v>
      </c>
      <c r="O3348" t="str">
        <f t="shared" si="109"/>
        <v>정상</v>
      </c>
      <c r="P3348" t="str">
        <f t="shared" si="110"/>
        <v>엠피피스토스</v>
      </c>
      <c r="Q3348" t="s">
        <v>1954</v>
      </c>
      <c r="R3348"/>
      <c r="S3348"/>
      <c r="T3348"/>
      <c r="U3348"/>
      <c r="V3348"/>
      <c r="W3348" t="s">
        <v>1958</v>
      </c>
      <c r="X3348" s="1">
        <v>66066</v>
      </c>
    </row>
    <row r="3349" spans="1:24">
      <c r="A3349" t="s">
        <v>3991</v>
      </c>
      <c r="B3349" t="s">
        <v>2854</v>
      </c>
      <c r="C3349" t="s">
        <v>4046</v>
      </c>
      <c r="D3349" t="s">
        <v>4164</v>
      </c>
      <c r="E3349" t="s">
        <v>2607</v>
      </c>
      <c r="F3349" t="s">
        <v>4267</v>
      </c>
      <c r="G3349" t="s">
        <v>3248</v>
      </c>
      <c r="H3349">
        <v>8265</v>
      </c>
      <c r="I3349" t="s">
        <v>3255</v>
      </c>
      <c r="J3349" s="1">
        <v>44148</v>
      </c>
      <c r="K3349" s="1">
        <v>44148</v>
      </c>
      <c r="L3349">
        <v>20206130975</v>
      </c>
      <c r="M3349" t="s">
        <v>4790</v>
      </c>
      <c r="N3349" s="1">
        <v>44165</v>
      </c>
      <c r="O3349" t="str">
        <f t="shared" si="109"/>
        <v>정상</v>
      </c>
      <c r="P3349" t="str">
        <f t="shared" si="110"/>
        <v>엠피성공</v>
      </c>
      <c r="Q3349" t="s">
        <v>1954</v>
      </c>
      <c r="R3349"/>
      <c r="S3349"/>
      <c r="T3349"/>
      <c r="U3349"/>
      <c r="V3349"/>
      <c r="W3349" t="s">
        <v>4796</v>
      </c>
      <c r="X3349"/>
    </row>
    <row r="3350" spans="1:24">
      <c r="A3350" t="s">
        <v>3995</v>
      </c>
      <c r="B3350" t="s">
        <v>2686</v>
      </c>
      <c r="C3350" t="s">
        <v>4050</v>
      </c>
      <c r="D3350" t="s">
        <v>4122</v>
      </c>
      <c r="E3350" t="s">
        <v>4240</v>
      </c>
      <c r="F3350" t="s">
        <v>4264</v>
      </c>
      <c r="G3350" t="s">
        <v>4268</v>
      </c>
      <c r="H3350">
        <v>23000</v>
      </c>
      <c r="I3350" t="s">
        <v>3255</v>
      </c>
      <c r="J3350" s="1">
        <v>44148</v>
      </c>
      <c r="K3350" s="1">
        <v>44148</v>
      </c>
      <c r="L3350">
        <v>20206100516</v>
      </c>
      <c r="M3350" t="s">
        <v>4790</v>
      </c>
      <c r="N3350" s="1">
        <v>44165</v>
      </c>
      <c r="O3350" t="str">
        <f t="shared" si="109"/>
        <v>정상</v>
      </c>
      <c r="P3350" t="str">
        <f t="shared" si="110"/>
        <v>엠피상동</v>
      </c>
      <c r="Q3350" t="s">
        <v>1954</v>
      </c>
      <c r="R3350"/>
      <c r="S3350"/>
      <c r="T3350"/>
      <c r="U3350"/>
      <c r="V3350"/>
      <c r="W3350" t="s">
        <v>1958</v>
      </c>
      <c r="X3350"/>
    </row>
    <row r="3351" spans="1:24">
      <c r="A3351" t="s">
        <v>3994</v>
      </c>
      <c r="B3351" t="s">
        <v>2692</v>
      </c>
      <c r="C3351" t="s">
        <v>4052</v>
      </c>
      <c r="D3351" t="s">
        <v>4184</v>
      </c>
      <c r="E3351" t="s">
        <v>4240</v>
      </c>
      <c r="F3351" t="s">
        <v>4265</v>
      </c>
      <c r="G3351" t="s">
        <v>3242</v>
      </c>
      <c r="H3351">
        <v>25000</v>
      </c>
      <c r="I3351" t="s">
        <v>3255</v>
      </c>
      <c r="J3351" s="1">
        <v>44148</v>
      </c>
      <c r="K3351" s="1">
        <v>44148</v>
      </c>
      <c r="L3351">
        <v>20206111527</v>
      </c>
      <c r="M3351" t="s">
        <v>4790</v>
      </c>
      <c r="N3351" s="1">
        <v>44165</v>
      </c>
      <c r="O3351" t="str">
        <f t="shared" si="109"/>
        <v>정상</v>
      </c>
      <c r="P3351" t="str">
        <f t="shared" si="110"/>
        <v>엠피피스토스</v>
      </c>
      <c r="Q3351" t="s">
        <v>1954</v>
      </c>
      <c r="R3351"/>
      <c r="S3351"/>
      <c r="T3351"/>
      <c r="U3351"/>
      <c r="V3351"/>
      <c r="W3351" t="s">
        <v>1958</v>
      </c>
      <c r="X3351"/>
    </row>
    <row r="3352" spans="1:24">
      <c r="A3352" t="s">
        <v>3994</v>
      </c>
      <c r="B3352" t="s">
        <v>4014</v>
      </c>
      <c r="C3352" t="s">
        <v>4077</v>
      </c>
      <c r="D3352" t="s">
        <v>4206</v>
      </c>
      <c r="E3352" t="s">
        <v>2499</v>
      </c>
      <c r="F3352" t="s">
        <v>4264</v>
      </c>
      <c r="G3352" t="s">
        <v>4295</v>
      </c>
      <c r="H3352">
        <v>50000</v>
      </c>
      <c r="I3352" t="s">
        <v>3255</v>
      </c>
      <c r="J3352" s="1">
        <v>44148</v>
      </c>
      <c r="K3352" s="1">
        <v>44148</v>
      </c>
      <c r="L3352">
        <v>20206114911</v>
      </c>
      <c r="M3352" t="s">
        <v>4790</v>
      </c>
      <c r="N3352" s="1">
        <v>44165</v>
      </c>
      <c r="O3352" t="str">
        <f t="shared" si="109"/>
        <v>정상</v>
      </c>
      <c r="P3352" t="str">
        <f t="shared" si="110"/>
        <v>엠피피스토스</v>
      </c>
      <c r="Q3352" t="s">
        <v>1954</v>
      </c>
      <c r="R3352"/>
      <c r="S3352"/>
      <c r="T3352"/>
      <c r="U3352"/>
      <c r="V3352"/>
      <c r="W3352" t="s">
        <v>1958</v>
      </c>
      <c r="X3352"/>
    </row>
    <row r="3353" spans="1:24">
      <c r="A3353" t="s">
        <v>3998</v>
      </c>
      <c r="B3353" t="s">
        <v>2861</v>
      </c>
      <c r="C3353" t="s">
        <v>4094</v>
      </c>
      <c r="D3353" t="s">
        <v>4138</v>
      </c>
      <c r="E3353" t="s">
        <v>4240</v>
      </c>
      <c r="F3353" t="s">
        <v>4264</v>
      </c>
      <c r="G3353" t="s">
        <v>4271</v>
      </c>
      <c r="H3353">
        <v>46139</v>
      </c>
      <c r="I3353" t="s">
        <v>3255</v>
      </c>
      <c r="J3353" s="1">
        <v>44148</v>
      </c>
      <c r="K3353" s="1">
        <v>44148</v>
      </c>
      <c r="L3353">
        <v>20206120740</v>
      </c>
      <c r="M3353" t="s">
        <v>4790</v>
      </c>
      <c r="N3353" s="1">
        <v>44165</v>
      </c>
      <c r="O3353" t="str">
        <f t="shared" si="109"/>
        <v>정상</v>
      </c>
      <c r="P3353" t="str">
        <f t="shared" si="110"/>
        <v>엠피의정부</v>
      </c>
      <c r="Q3353" t="s">
        <v>1954</v>
      </c>
      <c r="R3353"/>
      <c r="S3353"/>
      <c r="T3353"/>
      <c r="U3353"/>
      <c r="V3353"/>
      <c r="W3353" t="s">
        <v>1958</v>
      </c>
      <c r="X3353"/>
    </row>
    <row r="3354" spans="1:24">
      <c r="A3354" t="s">
        <v>3994</v>
      </c>
      <c r="B3354" t="s">
        <v>4014</v>
      </c>
      <c r="C3354" t="s">
        <v>4052</v>
      </c>
      <c r="D3354" t="s">
        <v>4194</v>
      </c>
      <c r="E3354" t="s">
        <v>4240</v>
      </c>
      <c r="F3354" t="s">
        <v>4264</v>
      </c>
      <c r="G3354" t="s">
        <v>4268</v>
      </c>
      <c r="H3354">
        <v>56000</v>
      </c>
      <c r="I3354" t="s">
        <v>3255</v>
      </c>
      <c r="J3354" s="1">
        <v>44148</v>
      </c>
      <c r="K3354" s="1">
        <v>44148</v>
      </c>
      <c r="L3354">
        <v>20206120305</v>
      </c>
      <c r="M3354" t="s">
        <v>4790</v>
      </c>
      <c r="N3354" s="1">
        <v>44165</v>
      </c>
      <c r="O3354" t="str">
        <f t="shared" si="109"/>
        <v>정상</v>
      </c>
      <c r="P3354" t="str">
        <f t="shared" si="110"/>
        <v>엠피피스토스</v>
      </c>
      <c r="Q3354" t="s">
        <v>1954</v>
      </c>
      <c r="R3354"/>
      <c r="S3354"/>
      <c r="T3354"/>
      <c r="U3354"/>
      <c r="V3354"/>
      <c r="W3354" t="s">
        <v>1958</v>
      </c>
      <c r="X3354"/>
    </row>
    <row r="3355" spans="1:24">
      <c r="A3355" t="s">
        <v>3998</v>
      </c>
      <c r="B3355" t="s">
        <v>2861</v>
      </c>
      <c r="C3355" t="s">
        <v>4094</v>
      </c>
      <c r="D3355" t="s">
        <v>4138</v>
      </c>
      <c r="E3355" t="s">
        <v>4240</v>
      </c>
      <c r="F3355" t="s">
        <v>4264</v>
      </c>
      <c r="G3355" t="s">
        <v>4271</v>
      </c>
      <c r="H3355">
        <v>59211</v>
      </c>
      <c r="I3355" t="s">
        <v>3255</v>
      </c>
      <c r="J3355" s="1">
        <v>44148</v>
      </c>
      <c r="K3355" s="1">
        <v>44148</v>
      </c>
      <c r="L3355">
        <v>20206120580</v>
      </c>
      <c r="M3355" t="s">
        <v>4790</v>
      </c>
      <c r="N3355" s="1">
        <v>44165</v>
      </c>
      <c r="O3355" t="str">
        <f t="shared" si="109"/>
        <v>정상</v>
      </c>
      <c r="P3355" t="str">
        <f t="shared" si="110"/>
        <v>엠피의정부</v>
      </c>
      <c r="Q3355" t="s">
        <v>1954</v>
      </c>
      <c r="R3355"/>
      <c r="S3355"/>
      <c r="T3355"/>
      <c r="U3355"/>
      <c r="V3355"/>
      <c r="W3355" t="s">
        <v>1958</v>
      </c>
      <c r="X3355"/>
    </row>
    <row r="3356" spans="1:24">
      <c r="A3356" t="s">
        <v>3998</v>
      </c>
      <c r="B3356" t="s">
        <v>2861</v>
      </c>
      <c r="C3356" t="s">
        <v>4062</v>
      </c>
      <c r="D3356" t="s">
        <v>4138</v>
      </c>
      <c r="E3356" t="s">
        <v>3141</v>
      </c>
      <c r="F3356" t="s">
        <v>4267</v>
      </c>
      <c r="G3356" t="s">
        <v>4268</v>
      </c>
      <c r="H3356">
        <v>53000</v>
      </c>
      <c r="I3356" t="s">
        <v>3255</v>
      </c>
      <c r="J3356" s="1">
        <v>44148</v>
      </c>
      <c r="K3356" s="1">
        <v>44148</v>
      </c>
      <c r="L3356">
        <v>20206114777</v>
      </c>
      <c r="M3356" t="s">
        <v>4790</v>
      </c>
      <c r="N3356" s="1">
        <v>44165</v>
      </c>
      <c r="O3356" t="str">
        <f t="shared" si="109"/>
        <v>정상</v>
      </c>
      <c r="P3356" t="str">
        <f t="shared" si="110"/>
        <v>엠피의정부</v>
      </c>
      <c r="Q3356" t="s">
        <v>1954</v>
      </c>
      <c r="R3356"/>
      <c r="S3356"/>
      <c r="T3356"/>
      <c r="U3356"/>
      <c r="V3356"/>
      <c r="W3356" t="s">
        <v>1958</v>
      </c>
      <c r="X3356"/>
    </row>
    <row r="3357" spans="1:24">
      <c r="A3357" t="s">
        <v>4001</v>
      </c>
      <c r="B3357"/>
      <c r="C3357"/>
      <c r="D3357" t="s">
        <v>4173</v>
      </c>
      <c r="E3357" t="s">
        <v>4240</v>
      </c>
      <c r="F3357" t="s">
        <v>4264</v>
      </c>
      <c r="G3357" t="s">
        <v>3242</v>
      </c>
      <c r="H3357">
        <v>46400</v>
      </c>
      <c r="I3357" t="s">
        <v>3255</v>
      </c>
      <c r="J3357" s="1">
        <v>44148</v>
      </c>
      <c r="K3357" s="1">
        <v>44148</v>
      </c>
      <c r="L3357">
        <v>20206112460</v>
      </c>
      <c r="M3357" t="s">
        <v>4790</v>
      </c>
      <c r="N3357" s="1">
        <v>44165</v>
      </c>
      <c r="O3357" t="str">
        <f t="shared" si="109"/>
        <v>정상</v>
      </c>
      <c r="P3357" t="str">
        <f t="shared" si="110"/>
        <v>엠피조은</v>
      </c>
      <c r="Q3357" t="s">
        <v>1954</v>
      </c>
      <c r="R3357"/>
      <c r="S3357"/>
      <c r="T3357"/>
      <c r="U3357"/>
      <c r="V3357"/>
      <c r="W3357" t="s">
        <v>1960</v>
      </c>
      <c r="X3357"/>
    </row>
    <row r="3358" spans="1:24">
      <c r="A3358" t="s">
        <v>4001</v>
      </c>
      <c r="B3358"/>
      <c r="C3358"/>
      <c r="D3358" t="s">
        <v>4204</v>
      </c>
      <c r="E3358" t="s">
        <v>4240</v>
      </c>
      <c r="F3358" t="s">
        <v>4264</v>
      </c>
      <c r="G3358" t="s">
        <v>4295</v>
      </c>
      <c r="H3358">
        <v>50000</v>
      </c>
      <c r="I3358" t="s">
        <v>3255</v>
      </c>
      <c r="J3358" s="1">
        <v>44148</v>
      </c>
      <c r="K3358" s="1">
        <v>44148</v>
      </c>
      <c r="L3358">
        <v>20206101778</v>
      </c>
      <c r="M3358" t="s">
        <v>4791</v>
      </c>
      <c r="N3358" s="1">
        <v>44165</v>
      </c>
      <c r="O3358" t="str">
        <f t="shared" ref="O3358:O3421" si="111" xml:space="preserve"> IF(K3358&gt;N3358,W3358,I3358)</f>
        <v>정상</v>
      </c>
      <c r="P3358" t="str">
        <f t="shared" si="110"/>
        <v>엠피조은</v>
      </c>
      <c r="Q3358" t="s">
        <v>1954</v>
      </c>
      <c r="R3358"/>
      <c r="S3358"/>
      <c r="T3358"/>
      <c r="U3358"/>
      <c r="V3358"/>
      <c r="W3358" t="s">
        <v>1958</v>
      </c>
      <c r="X3358"/>
    </row>
    <row r="3359" spans="1:24">
      <c r="A3359" t="s">
        <v>4001</v>
      </c>
      <c r="B3359" t="s">
        <v>4022</v>
      </c>
      <c r="C3359" t="s">
        <v>4099</v>
      </c>
      <c r="D3359" t="s">
        <v>4139</v>
      </c>
      <c r="E3359" t="s">
        <v>4240</v>
      </c>
      <c r="F3359" t="s">
        <v>4264</v>
      </c>
      <c r="G3359" t="s">
        <v>4280</v>
      </c>
      <c r="H3359">
        <v>42000</v>
      </c>
      <c r="I3359" t="s">
        <v>3255</v>
      </c>
      <c r="J3359" s="1">
        <v>44148</v>
      </c>
      <c r="K3359" s="1">
        <v>44148</v>
      </c>
      <c r="L3359">
        <v>20206118345</v>
      </c>
      <c r="M3359" t="s">
        <v>4790</v>
      </c>
      <c r="N3359" s="1">
        <v>44165</v>
      </c>
      <c r="O3359" t="str">
        <f t="shared" si="111"/>
        <v>정상</v>
      </c>
      <c r="P3359" t="str">
        <f t="shared" si="110"/>
        <v>엠피조은</v>
      </c>
      <c r="Q3359" t="s">
        <v>1954</v>
      </c>
      <c r="R3359"/>
      <c r="S3359"/>
      <c r="T3359"/>
      <c r="U3359"/>
      <c r="V3359"/>
      <c r="W3359" t="s">
        <v>1958</v>
      </c>
      <c r="X3359"/>
    </row>
    <row r="3360" spans="1:24">
      <c r="A3360" t="s">
        <v>4001</v>
      </c>
      <c r="B3360" t="s">
        <v>2871</v>
      </c>
      <c r="C3360" t="s">
        <v>4065</v>
      </c>
      <c r="D3360" t="s">
        <v>4139</v>
      </c>
      <c r="E3360" t="s">
        <v>4240</v>
      </c>
      <c r="F3360" t="s">
        <v>4264</v>
      </c>
      <c r="G3360" t="s">
        <v>4269</v>
      </c>
      <c r="H3360">
        <v>72000</v>
      </c>
      <c r="I3360" t="s">
        <v>3255</v>
      </c>
      <c r="J3360" s="1">
        <v>44148</v>
      </c>
      <c r="K3360" s="1">
        <v>44148</v>
      </c>
      <c r="L3360">
        <v>20206105308</v>
      </c>
      <c r="M3360" t="s">
        <v>4790</v>
      </c>
      <c r="N3360" s="1">
        <v>44165</v>
      </c>
      <c r="O3360" t="str">
        <f t="shared" si="111"/>
        <v>정상</v>
      </c>
      <c r="P3360" t="str">
        <f t="shared" si="110"/>
        <v>엠피조은</v>
      </c>
      <c r="Q3360" t="s">
        <v>1954</v>
      </c>
      <c r="R3360"/>
      <c r="S3360"/>
      <c r="T3360"/>
      <c r="U3360"/>
      <c r="V3360"/>
      <c r="W3360" t="s">
        <v>1958</v>
      </c>
      <c r="X3360"/>
    </row>
    <row r="3361" spans="1:24">
      <c r="A3361" t="s">
        <v>3992</v>
      </c>
      <c r="B3361" t="s">
        <v>2851</v>
      </c>
      <c r="C3361" t="s">
        <v>4051</v>
      </c>
      <c r="D3361" t="s">
        <v>4119</v>
      </c>
      <c r="E3361" t="s">
        <v>4240</v>
      </c>
      <c r="F3361" t="s">
        <v>4265</v>
      </c>
      <c r="G3361" t="s">
        <v>3242</v>
      </c>
      <c r="H3361">
        <v>62000</v>
      </c>
      <c r="I3361" t="s">
        <v>3255</v>
      </c>
      <c r="J3361" s="1">
        <v>44148</v>
      </c>
      <c r="K3361" s="1">
        <v>44148</v>
      </c>
      <c r="L3361">
        <v>20206100794</v>
      </c>
      <c r="M3361" t="s">
        <v>4790</v>
      </c>
      <c r="N3361" s="1">
        <v>44165</v>
      </c>
      <c r="O3361" t="str">
        <f t="shared" si="111"/>
        <v>정상</v>
      </c>
      <c r="P3361" t="s">
        <v>6821</v>
      </c>
      <c r="Q3361" t="s">
        <v>1954</v>
      </c>
      <c r="R3361"/>
      <c r="S3361"/>
      <c r="T3361"/>
      <c r="U3361"/>
      <c r="V3361"/>
      <c r="W3361" t="s">
        <v>1958</v>
      </c>
      <c r="X3361"/>
    </row>
    <row r="3362" spans="1:24">
      <c r="A3362" t="s">
        <v>3992</v>
      </c>
      <c r="B3362" t="s">
        <v>2851</v>
      </c>
      <c r="C3362" t="s">
        <v>4076</v>
      </c>
      <c r="D3362" t="s">
        <v>4119</v>
      </c>
      <c r="E3362" t="s">
        <v>2499</v>
      </c>
      <c r="F3362" t="s">
        <v>4266</v>
      </c>
      <c r="G3362" t="s">
        <v>4282</v>
      </c>
      <c r="H3362">
        <v>48000</v>
      </c>
      <c r="I3362" t="s">
        <v>3255</v>
      </c>
      <c r="J3362" s="1">
        <v>44148</v>
      </c>
      <c r="K3362" s="1">
        <v>44148</v>
      </c>
      <c r="L3362">
        <v>20206113256</v>
      </c>
      <c r="M3362" t="s">
        <v>4790</v>
      </c>
      <c r="N3362" s="1">
        <v>44165</v>
      </c>
      <c r="O3362" t="str">
        <f t="shared" si="111"/>
        <v>정상</v>
      </c>
      <c r="P3362" t="s">
        <v>6821</v>
      </c>
      <c r="Q3362" t="s">
        <v>1954</v>
      </c>
      <c r="R3362"/>
      <c r="S3362"/>
      <c r="T3362"/>
      <c r="U3362"/>
      <c r="V3362"/>
      <c r="W3362" t="s">
        <v>1958</v>
      </c>
      <c r="X3362"/>
    </row>
    <row r="3363" spans="1:24">
      <c r="A3363" t="s">
        <v>3993</v>
      </c>
      <c r="B3363" t="s">
        <v>2689</v>
      </c>
      <c r="C3363" t="s">
        <v>4054</v>
      </c>
      <c r="D3363" t="s">
        <v>4150</v>
      </c>
      <c r="E3363" t="s">
        <v>4240</v>
      </c>
      <c r="F3363" t="s">
        <v>4264</v>
      </c>
      <c r="G3363" t="s">
        <v>4278</v>
      </c>
      <c r="H3363">
        <v>153000</v>
      </c>
      <c r="I3363" t="s">
        <v>3255</v>
      </c>
      <c r="J3363" s="1">
        <v>44148</v>
      </c>
      <c r="K3363" s="1">
        <v>44148</v>
      </c>
      <c r="L3363">
        <v>20206111493</v>
      </c>
      <c r="M3363" t="s">
        <v>4790</v>
      </c>
      <c r="N3363" s="1">
        <v>44165</v>
      </c>
      <c r="O3363" t="str">
        <f t="shared" si="111"/>
        <v>정상</v>
      </c>
      <c r="P3363" t="str">
        <f t="shared" si="110"/>
        <v>엠피송내</v>
      </c>
      <c r="Q3363" t="s">
        <v>1954</v>
      </c>
      <c r="R3363"/>
      <c r="S3363"/>
      <c r="T3363"/>
      <c r="U3363"/>
      <c r="V3363"/>
      <c r="W3363" t="s">
        <v>1958</v>
      </c>
      <c r="X3363"/>
    </row>
    <row r="3364" spans="1:24">
      <c r="A3364" t="s">
        <v>3993</v>
      </c>
      <c r="B3364" t="s">
        <v>2689</v>
      </c>
      <c r="C3364" t="s">
        <v>4059</v>
      </c>
      <c r="D3364" t="s">
        <v>4150</v>
      </c>
      <c r="E3364" t="s">
        <v>4240</v>
      </c>
      <c r="F3364" t="s">
        <v>4264</v>
      </c>
      <c r="G3364" t="s">
        <v>4268</v>
      </c>
      <c r="H3364">
        <v>49000</v>
      </c>
      <c r="I3364" t="s">
        <v>3255</v>
      </c>
      <c r="J3364" s="1">
        <v>44148</v>
      </c>
      <c r="K3364" s="1">
        <v>44148</v>
      </c>
      <c r="L3364">
        <v>20206111412</v>
      </c>
      <c r="M3364" t="s">
        <v>4790</v>
      </c>
      <c r="N3364" s="1">
        <v>44165</v>
      </c>
      <c r="O3364" t="str">
        <f t="shared" si="111"/>
        <v>정상</v>
      </c>
      <c r="P3364" t="str">
        <f t="shared" si="110"/>
        <v>엠피송내</v>
      </c>
      <c r="Q3364" t="s">
        <v>1954</v>
      </c>
      <c r="R3364"/>
      <c r="S3364"/>
      <c r="T3364"/>
      <c r="U3364"/>
      <c r="V3364"/>
      <c r="W3364" t="s">
        <v>1960</v>
      </c>
      <c r="X3364"/>
    </row>
    <row r="3365" spans="1:24">
      <c r="A3365" t="s">
        <v>3993</v>
      </c>
      <c r="B3365" t="s">
        <v>2689</v>
      </c>
      <c r="C3365" t="s">
        <v>4059</v>
      </c>
      <c r="D3365" t="s">
        <v>4152</v>
      </c>
      <c r="E3365" t="s">
        <v>2163</v>
      </c>
      <c r="F3365" t="s">
        <v>4264</v>
      </c>
      <c r="G3365" t="s">
        <v>4268</v>
      </c>
      <c r="H3365">
        <v>24965</v>
      </c>
      <c r="I3365" t="s">
        <v>3255</v>
      </c>
      <c r="J3365" s="1">
        <v>44148</v>
      </c>
      <c r="K3365" s="1">
        <v>44148</v>
      </c>
      <c r="L3365">
        <v>20206112258</v>
      </c>
      <c r="M3365" t="s">
        <v>4790</v>
      </c>
      <c r="N3365" s="1">
        <v>44165</v>
      </c>
      <c r="O3365" t="str">
        <f t="shared" si="111"/>
        <v>정상</v>
      </c>
      <c r="P3365" t="str">
        <f t="shared" si="110"/>
        <v>엠피송내</v>
      </c>
      <c r="Q3365" t="s">
        <v>1954</v>
      </c>
      <c r="R3365"/>
      <c r="S3365"/>
      <c r="T3365"/>
      <c r="U3365"/>
      <c r="V3365"/>
      <c r="W3365" t="s">
        <v>1958</v>
      </c>
      <c r="X3365"/>
    </row>
    <row r="3366" spans="1:24">
      <c r="A3366" t="s">
        <v>3991</v>
      </c>
      <c r="B3366" t="s">
        <v>2854</v>
      </c>
      <c r="C3366" t="s">
        <v>4046</v>
      </c>
      <c r="D3366" t="s">
        <v>4136</v>
      </c>
      <c r="E3366" t="s">
        <v>2163</v>
      </c>
      <c r="F3366" t="s">
        <v>4264</v>
      </c>
      <c r="G3366" t="s">
        <v>4286</v>
      </c>
      <c r="H3366">
        <v>50031</v>
      </c>
      <c r="I3366" t="s">
        <v>3255</v>
      </c>
      <c r="J3366" s="1">
        <v>44148</v>
      </c>
      <c r="K3366" s="1">
        <v>44148</v>
      </c>
      <c r="L3366">
        <v>20206116258</v>
      </c>
      <c r="M3366" t="s">
        <v>4790</v>
      </c>
      <c r="N3366" s="1">
        <v>44165</v>
      </c>
      <c r="O3366" t="str">
        <f t="shared" si="111"/>
        <v>정상</v>
      </c>
      <c r="P3366" t="str">
        <f t="shared" si="110"/>
        <v>엠피성공</v>
      </c>
      <c r="Q3366" t="s">
        <v>1954</v>
      </c>
      <c r="R3366"/>
      <c r="S3366"/>
      <c r="T3366"/>
      <c r="U3366"/>
      <c r="V3366"/>
      <c r="W3366" t="s">
        <v>1958</v>
      </c>
      <c r="X3366"/>
    </row>
    <row r="3367" spans="1:24">
      <c r="A3367" t="s">
        <v>3991</v>
      </c>
      <c r="B3367" t="s">
        <v>4040</v>
      </c>
      <c r="C3367" t="s">
        <v>4081</v>
      </c>
      <c r="D3367" t="s">
        <v>4136</v>
      </c>
      <c r="E3367" t="s">
        <v>4228</v>
      </c>
      <c r="F3367" t="s">
        <v>4264</v>
      </c>
      <c r="G3367" t="s">
        <v>4268</v>
      </c>
      <c r="H3367">
        <v>11177</v>
      </c>
      <c r="I3367" t="s">
        <v>3255</v>
      </c>
      <c r="J3367" s="1">
        <v>44148</v>
      </c>
      <c r="K3367" s="1">
        <v>44148</v>
      </c>
      <c r="L3367" t="s">
        <v>4518</v>
      </c>
      <c r="M3367" t="s">
        <v>4790</v>
      </c>
      <c r="N3367" s="1">
        <v>44165</v>
      </c>
      <c r="O3367" t="str">
        <f t="shared" si="111"/>
        <v>정상</v>
      </c>
      <c r="P3367" t="str">
        <f t="shared" si="110"/>
        <v>엠피성공</v>
      </c>
      <c r="Q3367" t="s">
        <v>1954</v>
      </c>
      <c r="R3367"/>
      <c r="S3367"/>
      <c r="T3367"/>
      <c r="U3367"/>
      <c r="V3367"/>
      <c r="W3367" t="s">
        <v>1958</v>
      </c>
      <c r="X3367" s="1">
        <v>51453</v>
      </c>
    </row>
    <row r="3368" spans="1:24">
      <c r="A3368" t="s">
        <v>3991</v>
      </c>
      <c r="B3368" t="s">
        <v>4015</v>
      </c>
      <c r="C3368" t="s">
        <v>4046</v>
      </c>
      <c r="D3368" t="s">
        <v>4136</v>
      </c>
      <c r="E3368" t="s">
        <v>4228</v>
      </c>
      <c r="F3368" t="s">
        <v>4264</v>
      </c>
      <c r="G3368" t="s">
        <v>3242</v>
      </c>
      <c r="H3368">
        <v>35910</v>
      </c>
      <c r="I3368" t="s">
        <v>3255</v>
      </c>
      <c r="J3368" s="1">
        <v>44148</v>
      </c>
      <c r="K3368" s="1">
        <v>44148</v>
      </c>
      <c r="L3368" t="s">
        <v>4519</v>
      </c>
      <c r="M3368" t="s">
        <v>4790</v>
      </c>
      <c r="N3368" s="1">
        <v>44165</v>
      </c>
      <c r="O3368" t="str">
        <f t="shared" si="111"/>
        <v>정상</v>
      </c>
      <c r="P3368" t="str">
        <f t="shared" si="110"/>
        <v>엠피성공</v>
      </c>
      <c r="Q3368" t="s">
        <v>1954</v>
      </c>
      <c r="R3368"/>
      <c r="S3368"/>
      <c r="T3368"/>
      <c r="U3368"/>
      <c r="V3368"/>
      <c r="W3368" t="s">
        <v>1958</v>
      </c>
      <c r="X3368" s="1">
        <v>57662</v>
      </c>
    </row>
    <row r="3369" spans="1:24">
      <c r="A3369" t="s">
        <v>4002</v>
      </c>
      <c r="B3369"/>
      <c r="C3369"/>
      <c r="D3369" t="s">
        <v>4155</v>
      </c>
      <c r="E3369" t="s">
        <v>2166</v>
      </c>
      <c r="F3369" t="s">
        <v>4265</v>
      </c>
      <c r="G3369" t="s">
        <v>3245</v>
      </c>
      <c r="H3369">
        <v>62418</v>
      </c>
      <c r="I3369" t="s">
        <v>3256</v>
      </c>
      <c r="J3369" s="1">
        <v>44148</v>
      </c>
      <c r="K3369" s="1">
        <v>44153</v>
      </c>
      <c r="L3369" t="s">
        <v>4520</v>
      </c>
      <c r="M3369" t="s">
        <v>4790</v>
      </c>
      <c r="N3369" s="1">
        <v>44165</v>
      </c>
      <c r="O3369" t="str">
        <f t="shared" si="111"/>
        <v>철회</v>
      </c>
      <c r="P3369" t="str">
        <f t="shared" si="110"/>
        <v>엠피제이엔제이</v>
      </c>
      <c r="Q3369" t="s">
        <v>1954</v>
      </c>
      <c r="R3369"/>
      <c r="S3369"/>
      <c r="T3369"/>
      <c r="U3369"/>
      <c r="V3369"/>
      <c r="W3369" t="s">
        <v>1958</v>
      </c>
      <c r="X3369" s="1">
        <v>80672</v>
      </c>
    </row>
    <row r="3370" spans="1:24">
      <c r="A3370" t="s">
        <v>3992</v>
      </c>
      <c r="B3370" t="s">
        <v>4016</v>
      </c>
      <c r="C3370" t="s">
        <v>4051</v>
      </c>
      <c r="D3370" t="s">
        <v>4119</v>
      </c>
      <c r="E3370" t="s">
        <v>4228</v>
      </c>
      <c r="F3370" t="s">
        <v>4264</v>
      </c>
      <c r="G3370" t="s">
        <v>4283</v>
      </c>
      <c r="H3370">
        <v>68440</v>
      </c>
      <c r="I3370" t="s">
        <v>3255</v>
      </c>
      <c r="J3370" s="1">
        <v>44148</v>
      </c>
      <c r="K3370" s="1">
        <v>44148</v>
      </c>
      <c r="L3370" t="s">
        <v>4521</v>
      </c>
      <c r="M3370" t="s">
        <v>4790</v>
      </c>
      <c r="N3370" s="1">
        <v>44165</v>
      </c>
      <c r="O3370" t="str">
        <f t="shared" si="111"/>
        <v>정상</v>
      </c>
      <c r="P3370" t="s">
        <v>6821</v>
      </c>
      <c r="Q3370" t="s">
        <v>1954</v>
      </c>
      <c r="R3370"/>
      <c r="S3370"/>
      <c r="T3370"/>
      <c r="U3370"/>
      <c r="V3370"/>
      <c r="W3370" t="s">
        <v>1958</v>
      </c>
      <c r="X3370" s="1">
        <v>60219</v>
      </c>
    </row>
    <row r="3371" spans="1:24">
      <c r="A3371" t="s">
        <v>4005</v>
      </c>
      <c r="B3371"/>
      <c r="C3371"/>
      <c r="D3371" t="s">
        <v>4135</v>
      </c>
      <c r="E3371" t="s">
        <v>2516</v>
      </c>
      <c r="F3371" t="s">
        <v>4264</v>
      </c>
      <c r="G3371" t="s">
        <v>4278</v>
      </c>
      <c r="H3371">
        <v>42489</v>
      </c>
      <c r="I3371" t="s">
        <v>3255</v>
      </c>
      <c r="J3371" s="1">
        <v>44148</v>
      </c>
      <c r="K3371" s="1">
        <v>44148</v>
      </c>
      <c r="L3371" t="s">
        <v>4522</v>
      </c>
      <c r="M3371" t="s">
        <v>4791</v>
      </c>
      <c r="N3371" s="1">
        <v>44165</v>
      </c>
      <c r="O3371" t="str">
        <f t="shared" si="111"/>
        <v>정상</v>
      </c>
      <c r="P3371" t="str">
        <f t="shared" si="110"/>
        <v>엠피송내</v>
      </c>
      <c r="Q3371" t="s">
        <v>1954</v>
      </c>
      <c r="R3371"/>
      <c r="S3371"/>
      <c r="T3371"/>
      <c r="U3371"/>
      <c r="V3371"/>
      <c r="W3371" t="s">
        <v>1958</v>
      </c>
      <c r="X3371" s="1">
        <v>69350</v>
      </c>
    </row>
    <row r="3372" spans="1:24">
      <c r="A3372" t="s">
        <v>3991</v>
      </c>
      <c r="B3372" t="s">
        <v>4015</v>
      </c>
      <c r="C3372" t="s">
        <v>4064</v>
      </c>
      <c r="D3372" t="s">
        <v>4136</v>
      </c>
      <c r="E3372" t="s">
        <v>4228</v>
      </c>
      <c r="F3372" t="s">
        <v>4264</v>
      </c>
      <c r="G3372" t="s">
        <v>3245</v>
      </c>
      <c r="H3372">
        <v>10000</v>
      </c>
      <c r="I3372" t="s">
        <v>3255</v>
      </c>
      <c r="J3372" s="1">
        <v>44148</v>
      </c>
      <c r="K3372" s="1">
        <v>44148</v>
      </c>
      <c r="L3372" t="s">
        <v>4523</v>
      </c>
      <c r="M3372" t="s">
        <v>4790</v>
      </c>
      <c r="N3372" s="1">
        <v>44165</v>
      </c>
      <c r="O3372" t="str">
        <f t="shared" si="111"/>
        <v>정상</v>
      </c>
      <c r="P3372" t="str">
        <f t="shared" si="110"/>
        <v>엠피성공</v>
      </c>
      <c r="Q3372" t="s">
        <v>1954</v>
      </c>
      <c r="R3372"/>
      <c r="S3372"/>
      <c r="T3372"/>
      <c r="U3372"/>
      <c r="V3372"/>
      <c r="W3372" t="s">
        <v>1958</v>
      </c>
      <c r="X3372" s="1">
        <v>51453</v>
      </c>
    </row>
    <row r="3373" spans="1:24">
      <c r="A3373" t="s">
        <v>3992</v>
      </c>
      <c r="B3373" t="s">
        <v>2856</v>
      </c>
      <c r="C3373" t="s">
        <v>4073</v>
      </c>
      <c r="D3373" t="s">
        <v>4154</v>
      </c>
      <c r="E3373" t="s">
        <v>4234</v>
      </c>
      <c r="F3373" t="s">
        <v>4264</v>
      </c>
      <c r="G3373" t="s">
        <v>4280</v>
      </c>
      <c r="H3373">
        <v>55540</v>
      </c>
      <c r="I3373" t="s">
        <v>3255</v>
      </c>
      <c r="J3373" s="1">
        <v>44148</v>
      </c>
      <c r="K3373" s="1">
        <v>44148</v>
      </c>
      <c r="L3373">
        <v>42041788500000</v>
      </c>
      <c r="M3373" t="s">
        <v>4790</v>
      </c>
      <c r="N3373" s="1">
        <v>44165</v>
      </c>
      <c r="O3373" t="str">
        <f t="shared" si="111"/>
        <v>정상</v>
      </c>
      <c r="P3373" t="s">
        <v>988</v>
      </c>
      <c r="Q3373" t="s">
        <v>1954</v>
      </c>
      <c r="R3373"/>
      <c r="S3373"/>
      <c r="T3373"/>
      <c r="U3373"/>
      <c r="V3373"/>
      <c r="W3373" t="s">
        <v>1958</v>
      </c>
      <c r="X3373"/>
    </row>
    <row r="3374" spans="1:24">
      <c r="A3374" t="s">
        <v>3993</v>
      </c>
      <c r="B3374" t="s">
        <v>2689</v>
      </c>
      <c r="C3374" t="s">
        <v>4048</v>
      </c>
      <c r="D3374" t="s">
        <v>4126</v>
      </c>
      <c r="E3374" t="s">
        <v>4234</v>
      </c>
      <c r="F3374" t="s">
        <v>4264</v>
      </c>
      <c r="G3374" t="s">
        <v>4268</v>
      </c>
      <c r="H3374">
        <v>52105</v>
      </c>
      <c r="I3374" t="s">
        <v>3255</v>
      </c>
      <c r="J3374" s="1">
        <v>44148</v>
      </c>
      <c r="K3374" s="1">
        <v>44148</v>
      </c>
      <c r="L3374">
        <v>42041797260000</v>
      </c>
      <c r="M3374" t="s">
        <v>4790</v>
      </c>
      <c r="N3374" s="1">
        <v>44165</v>
      </c>
      <c r="O3374" t="str">
        <f t="shared" si="111"/>
        <v>정상</v>
      </c>
      <c r="P3374" t="str">
        <f t="shared" si="110"/>
        <v>엠피송내</v>
      </c>
      <c r="Q3374" t="s">
        <v>1954</v>
      </c>
      <c r="R3374"/>
      <c r="S3374"/>
      <c r="T3374"/>
      <c r="U3374"/>
      <c r="V3374"/>
      <c r="W3374" t="s">
        <v>1958</v>
      </c>
      <c r="X3374"/>
    </row>
    <row r="3375" spans="1:24">
      <c r="A3375" t="s">
        <v>3998</v>
      </c>
      <c r="B3375" t="s">
        <v>2861</v>
      </c>
      <c r="C3375" t="s">
        <v>4095</v>
      </c>
      <c r="D3375" t="s">
        <v>4185</v>
      </c>
      <c r="E3375" t="s">
        <v>4234</v>
      </c>
      <c r="F3375" t="s">
        <v>4265</v>
      </c>
      <c r="G3375" t="s">
        <v>4272</v>
      </c>
      <c r="H3375">
        <v>59305</v>
      </c>
      <c r="I3375" t="s">
        <v>3255</v>
      </c>
      <c r="J3375" s="1">
        <v>44148</v>
      </c>
      <c r="K3375" s="1">
        <v>44148</v>
      </c>
      <c r="L3375">
        <v>42041796080000</v>
      </c>
      <c r="M3375" t="s">
        <v>4790</v>
      </c>
      <c r="N3375" s="1">
        <v>44165</v>
      </c>
      <c r="O3375" t="str">
        <f t="shared" si="111"/>
        <v>정상</v>
      </c>
      <c r="P3375" t="str">
        <f t="shared" si="110"/>
        <v>엠피의정부</v>
      </c>
      <c r="Q3375" t="s">
        <v>1954</v>
      </c>
      <c r="R3375"/>
      <c r="S3375"/>
      <c r="T3375"/>
      <c r="U3375"/>
      <c r="V3375"/>
      <c r="W3375" t="s">
        <v>1958</v>
      </c>
      <c r="X3375"/>
    </row>
    <row r="3376" spans="1:24">
      <c r="A3376" t="s">
        <v>3993</v>
      </c>
      <c r="B3376" t="s">
        <v>2689</v>
      </c>
      <c r="C3376" t="s">
        <v>4048</v>
      </c>
      <c r="D3376" t="s">
        <v>4133</v>
      </c>
      <c r="E3376" t="s">
        <v>4234</v>
      </c>
      <c r="F3376" t="s">
        <v>4264</v>
      </c>
      <c r="G3376" t="s">
        <v>4268</v>
      </c>
      <c r="H3376">
        <v>58972</v>
      </c>
      <c r="I3376" t="s">
        <v>3255</v>
      </c>
      <c r="J3376" s="1">
        <v>44148</v>
      </c>
      <c r="K3376" s="1">
        <v>44148</v>
      </c>
      <c r="L3376">
        <v>42041794440000</v>
      </c>
      <c r="M3376" t="s">
        <v>4790</v>
      </c>
      <c r="N3376" s="1">
        <v>44165</v>
      </c>
      <c r="O3376" t="str">
        <f t="shared" si="111"/>
        <v>정상</v>
      </c>
      <c r="P3376" t="str">
        <f t="shared" si="110"/>
        <v>엠피송내</v>
      </c>
      <c r="Q3376" t="s">
        <v>1954</v>
      </c>
      <c r="R3376"/>
      <c r="S3376"/>
      <c r="T3376"/>
      <c r="U3376"/>
      <c r="V3376"/>
      <c r="W3376" t="s">
        <v>1958</v>
      </c>
      <c r="X3376"/>
    </row>
    <row r="3377" spans="1:24">
      <c r="A3377" t="s">
        <v>3998</v>
      </c>
      <c r="B3377" t="s">
        <v>4020</v>
      </c>
      <c r="C3377" t="s">
        <v>4062</v>
      </c>
      <c r="D3377" t="s">
        <v>4185</v>
      </c>
      <c r="E3377" t="s">
        <v>4234</v>
      </c>
      <c r="F3377" t="s">
        <v>4264</v>
      </c>
      <c r="G3377" t="s">
        <v>4282</v>
      </c>
      <c r="H3377">
        <v>85079</v>
      </c>
      <c r="I3377" t="s">
        <v>3255</v>
      </c>
      <c r="J3377" s="1">
        <v>44148</v>
      </c>
      <c r="K3377" s="1">
        <v>44148</v>
      </c>
      <c r="L3377">
        <v>42041795580000</v>
      </c>
      <c r="M3377" t="s">
        <v>4790</v>
      </c>
      <c r="N3377" s="1">
        <v>44165</v>
      </c>
      <c r="O3377" t="str">
        <f t="shared" si="111"/>
        <v>정상</v>
      </c>
      <c r="P3377" t="str">
        <f t="shared" si="110"/>
        <v>엠피의정부</v>
      </c>
      <c r="Q3377" t="s">
        <v>1954</v>
      </c>
      <c r="R3377"/>
      <c r="S3377"/>
      <c r="T3377"/>
      <c r="U3377"/>
      <c r="V3377"/>
      <c r="W3377" t="s">
        <v>1958</v>
      </c>
      <c r="X3377"/>
    </row>
    <row r="3378" spans="1:24">
      <c r="A3378" t="s">
        <v>4006</v>
      </c>
      <c r="B3378" t="s">
        <v>2851</v>
      </c>
      <c r="C3378" t="s">
        <v>4051</v>
      </c>
      <c r="D3378" t="s">
        <v>4119</v>
      </c>
      <c r="E3378" t="s">
        <v>4247</v>
      </c>
      <c r="F3378" t="s">
        <v>4264</v>
      </c>
      <c r="G3378" t="s">
        <v>3245</v>
      </c>
      <c r="H3378">
        <v>30000</v>
      </c>
      <c r="I3378" t="s">
        <v>3255</v>
      </c>
      <c r="J3378" s="1">
        <v>44148</v>
      </c>
      <c r="K3378" s="1">
        <v>44148</v>
      </c>
      <c r="L3378">
        <v>3190785059391</v>
      </c>
      <c r="M3378" t="s">
        <v>4790</v>
      </c>
      <c r="N3378" s="1">
        <v>44165</v>
      </c>
      <c r="O3378" t="str">
        <f t="shared" si="111"/>
        <v>정상</v>
      </c>
      <c r="P3378" t="s">
        <v>6821</v>
      </c>
      <c r="Q3378" t="s">
        <v>1954</v>
      </c>
      <c r="R3378"/>
      <c r="S3378"/>
      <c r="T3378"/>
      <c r="U3378"/>
      <c r="V3378"/>
      <c r="W3378" t="s">
        <v>1958</v>
      </c>
      <c r="X3378" s="1">
        <v>59123</v>
      </c>
    </row>
    <row r="3379" spans="1:24">
      <c r="A3379" t="s">
        <v>3998</v>
      </c>
      <c r="B3379" t="s">
        <v>2861</v>
      </c>
      <c r="C3379" t="s">
        <v>4062</v>
      </c>
      <c r="D3379" t="s">
        <v>4196</v>
      </c>
      <c r="E3379" t="s">
        <v>2572</v>
      </c>
      <c r="F3379" t="s">
        <v>4265</v>
      </c>
      <c r="G3379" t="s">
        <v>4278</v>
      </c>
      <c r="H3379">
        <v>22540</v>
      </c>
      <c r="I3379" t="s">
        <v>3255</v>
      </c>
      <c r="J3379" s="1">
        <v>44148</v>
      </c>
      <c r="K3379" s="1">
        <v>44148</v>
      </c>
      <c r="L3379" t="s">
        <v>4524</v>
      </c>
      <c r="M3379" t="s">
        <v>4791</v>
      </c>
      <c r="N3379" s="1">
        <v>44165</v>
      </c>
      <c r="O3379" t="str">
        <f t="shared" si="111"/>
        <v>정상</v>
      </c>
      <c r="P3379" t="str">
        <f t="shared" si="110"/>
        <v>엠피의정부</v>
      </c>
      <c r="Q3379" t="s">
        <v>1954</v>
      </c>
      <c r="R3379"/>
      <c r="S3379"/>
      <c r="T3379"/>
      <c r="U3379"/>
      <c r="V3379"/>
      <c r="W3379" t="s">
        <v>1958</v>
      </c>
      <c r="X3379"/>
    </row>
    <row r="3380" spans="1:24">
      <c r="A3380" t="s">
        <v>3991</v>
      </c>
      <c r="B3380" t="s">
        <v>2854</v>
      </c>
      <c r="C3380" t="s">
        <v>4061</v>
      </c>
      <c r="D3380" t="s">
        <v>4136</v>
      </c>
      <c r="E3380" t="s">
        <v>4239</v>
      </c>
      <c r="F3380" t="s">
        <v>4264</v>
      </c>
      <c r="G3380" t="s">
        <v>4268</v>
      </c>
      <c r="H3380">
        <v>21000</v>
      </c>
      <c r="I3380" t="s">
        <v>3255</v>
      </c>
      <c r="J3380" s="1">
        <v>44148</v>
      </c>
      <c r="K3380" s="1">
        <v>44148</v>
      </c>
      <c r="L3380" t="s">
        <v>4525</v>
      </c>
      <c r="M3380" t="s">
        <v>4790</v>
      </c>
      <c r="N3380" s="1">
        <v>44165</v>
      </c>
      <c r="O3380" t="str">
        <f t="shared" si="111"/>
        <v>정상</v>
      </c>
      <c r="P3380" t="str">
        <f t="shared" si="110"/>
        <v>엠피성공</v>
      </c>
      <c r="Q3380" t="s">
        <v>1954</v>
      </c>
      <c r="R3380"/>
      <c r="S3380"/>
      <c r="T3380"/>
      <c r="U3380"/>
      <c r="V3380"/>
      <c r="W3380" t="s">
        <v>1958</v>
      </c>
      <c r="X3380"/>
    </row>
    <row r="3381" spans="1:24">
      <c r="A3381" t="s">
        <v>4012</v>
      </c>
      <c r="B3381" t="s">
        <v>4038</v>
      </c>
      <c r="C3381" t="s">
        <v>4104</v>
      </c>
      <c r="D3381" t="s">
        <v>4205</v>
      </c>
      <c r="E3381" t="s">
        <v>2155</v>
      </c>
      <c r="F3381" t="s">
        <v>4264</v>
      </c>
      <c r="G3381" t="s">
        <v>4269</v>
      </c>
      <c r="H3381">
        <v>34000</v>
      </c>
      <c r="I3381" t="s">
        <v>3255</v>
      </c>
      <c r="J3381" s="1">
        <v>44148</v>
      </c>
      <c r="K3381" s="1">
        <v>44148</v>
      </c>
      <c r="L3381" t="s">
        <v>4526</v>
      </c>
      <c r="M3381" t="s">
        <v>4790</v>
      </c>
      <c r="N3381" s="1">
        <v>44165</v>
      </c>
      <c r="O3381" t="str">
        <f t="shared" si="111"/>
        <v>정상</v>
      </c>
      <c r="P3381" t="str">
        <f t="shared" si="110"/>
        <v>엠피레전드</v>
      </c>
      <c r="Q3381" t="s">
        <v>1954</v>
      </c>
      <c r="R3381"/>
      <c r="S3381"/>
      <c r="T3381"/>
      <c r="U3381"/>
      <c r="V3381"/>
      <c r="W3381" t="s">
        <v>1960</v>
      </c>
      <c r="X3381"/>
    </row>
    <row r="3382" spans="1:24">
      <c r="A3382" t="s">
        <v>3994</v>
      </c>
      <c r="B3382" t="s">
        <v>2692</v>
      </c>
      <c r="C3382" t="s">
        <v>4056</v>
      </c>
      <c r="D3382" t="s">
        <v>4180</v>
      </c>
      <c r="E3382" t="s">
        <v>2146</v>
      </c>
      <c r="F3382" t="s">
        <v>4264</v>
      </c>
      <c r="G3382" t="s">
        <v>4279</v>
      </c>
      <c r="H3382">
        <v>13380</v>
      </c>
      <c r="I3382" t="s">
        <v>3255</v>
      </c>
      <c r="J3382" s="1">
        <v>44148</v>
      </c>
      <c r="K3382" s="1">
        <v>44148</v>
      </c>
      <c r="L3382" t="s">
        <v>4527</v>
      </c>
      <c r="M3382" t="s">
        <v>4790</v>
      </c>
      <c r="N3382" s="1">
        <v>44165</v>
      </c>
      <c r="O3382" t="str">
        <f t="shared" si="111"/>
        <v>정상</v>
      </c>
      <c r="P3382" t="str">
        <f t="shared" si="110"/>
        <v>엠피피스토스</v>
      </c>
      <c r="Q3382" t="s">
        <v>1954</v>
      </c>
      <c r="R3382"/>
      <c r="S3382"/>
      <c r="T3382"/>
      <c r="U3382"/>
      <c r="V3382"/>
      <c r="W3382" t="s">
        <v>1958</v>
      </c>
      <c r="X3382"/>
    </row>
    <row r="3383" spans="1:24">
      <c r="A3383" t="s">
        <v>3991</v>
      </c>
      <c r="B3383" t="s">
        <v>2854</v>
      </c>
      <c r="C3383" t="s">
        <v>4064</v>
      </c>
      <c r="D3383" t="s">
        <v>4164</v>
      </c>
      <c r="E3383" t="s">
        <v>4239</v>
      </c>
      <c r="F3383" t="s">
        <v>4264</v>
      </c>
      <c r="G3383" t="s">
        <v>4280</v>
      </c>
      <c r="H3383">
        <v>21310</v>
      </c>
      <c r="I3383" t="s">
        <v>3255</v>
      </c>
      <c r="J3383" s="1">
        <v>44148</v>
      </c>
      <c r="K3383" s="1">
        <v>44148</v>
      </c>
      <c r="L3383" t="s">
        <v>4528</v>
      </c>
      <c r="M3383" t="s">
        <v>4792</v>
      </c>
      <c r="N3383" s="1">
        <v>44165</v>
      </c>
      <c r="O3383" t="str">
        <f t="shared" si="111"/>
        <v>정상</v>
      </c>
      <c r="P3383" t="str">
        <f t="shared" si="110"/>
        <v>엠피성공</v>
      </c>
      <c r="Q3383" t="s">
        <v>1954</v>
      </c>
      <c r="R3383"/>
      <c r="S3383"/>
      <c r="T3383"/>
      <c r="U3383"/>
      <c r="V3383"/>
      <c r="W3383" t="s">
        <v>4796</v>
      </c>
      <c r="X3383"/>
    </row>
    <row r="3384" spans="1:24">
      <c r="A3384" t="s">
        <v>3994</v>
      </c>
      <c r="B3384" t="s">
        <v>4014</v>
      </c>
      <c r="C3384" t="s">
        <v>4056</v>
      </c>
      <c r="D3384" t="s">
        <v>4180</v>
      </c>
      <c r="E3384" t="s">
        <v>4239</v>
      </c>
      <c r="F3384" t="s">
        <v>4264</v>
      </c>
      <c r="G3384" t="s">
        <v>4281</v>
      </c>
      <c r="H3384">
        <v>309550</v>
      </c>
      <c r="I3384" t="s">
        <v>3255</v>
      </c>
      <c r="J3384" s="1">
        <v>44148</v>
      </c>
      <c r="K3384" s="1">
        <v>44148</v>
      </c>
      <c r="L3384" t="s">
        <v>4529</v>
      </c>
      <c r="M3384" t="s">
        <v>4791</v>
      </c>
      <c r="N3384" s="1">
        <v>44165</v>
      </c>
      <c r="O3384" t="str">
        <f t="shared" si="111"/>
        <v>정상</v>
      </c>
      <c r="P3384" t="str">
        <f t="shared" si="110"/>
        <v>엠피피스토스</v>
      </c>
      <c r="Q3384" t="s">
        <v>1954</v>
      </c>
      <c r="R3384"/>
      <c r="S3384"/>
      <c r="T3384"/>
      <c r="U3384"/>
      <c r="V3384"/>
      <c r="W3384" t="s">
        <v>1958</v>
      </c>
      <c r="X3384"/>
    </row>
    <row r="3385" spans="1:24">
      <c r="A3385" t="s">
        <v>3993</v>
      </c>
      <c r="B3385" t="s">
        <v>4017</v>
      </c>
      <c r="C3385" t="s">
        <v>4048</v>
      </c>
      <c r="D3385" t="s">
        <v>4133</v>
      </c>
      <c r="E3385" t="s">
        <v>2530</v>
      </c>
      <c r="F3385" t="s">
        <v>4264</v>
      </c>
      <c r="G3385" t="s">
        <v>4273</v>
      </c>
      <c r="H3385">
        <v>30000</v>
      </c>
      <c r="I3385" t="s">
        <v>3255</v>
      </c>
      <c r="J3385" s="1">
        <v>44148</v>
      </c>
      <c r="K3385" s="1">
        <v>44148</v>
      </c>
      <c r="L3385" t="s">
        <v>4530</v>
      </c>
      <c r="M3385" t="s">
        <v>4790</v>
      </c>
      <c r="N3385" s="1">
        <v>44165</v>
      </c>
      <c r="O3385" t="str">
        <f t="shared" si="111"/>
        <v>정상</v>
      </c>
      <c r="P3385" t="str">
        <f t="shared" si="110"/>
        <v>엠피송내</v>
      </c>
      <c r="Q3385" t="s">
        <v>1954</v>
      </c>
      <c r="R3385"/>
      <c r="S3385"/>
      <c r="T3385"/>
      <c r="U3385"/>
      <c r="V3385"/>
      <c r="W3385" t="s">
        <v>1958</v>
      </c>
      <c r="X3385"/>
    </row>
    <row r="3386" spans="1:24">
      <c r="A3386" t="s">
        <v>3993</v>
      </c>
      <c r="B3386" t="s">
        <v>2689</v>
      </c>
      <c r="C3386" t="s">
        <v>4105</v>
      </c>
      <c r="D3386" t="s">
        <v>4133</v>
      </c>
      <c r="E3386" t="s">
        <v>4239</v>
      </c>
      <c r="F3386" t="s">
        <v>4265</v>
      </c>
      <c r="G3386" t="s">
        <v>4272</v>
      </c>
      <c r="H3386">
        <v>27000</v>
      </c>
      <c r="I3386" t="s">
        <v>3255</v>
      </c>
      <c r="J3386" s="1">
        <v>44148</v>
      </c>
      <c r="K3386" s="1">
        <v>44148</v>
      </c>
      <c r="L3386" t="s">
        <v>4531</v>
      </c>
      <c r="M3386" t="s">
        <v>4790</v>
      </c>
      <c r="N3386" s="1">
        <v>44165</v>
      </c>
      <c r="O3386" t="str">
        <f t="shared" si="111"/>
        <v>정상</v>
      </c>
      <c r="P3386" t="str">
        <f t="shared" si="110"/>
        <v>엠피송내</v>
      </c>
      <c r="Q3386" t="s">
        <v>1954</v>
      </c>
      <c r="R3386"/>
      <c r="S3386"/>
      <c r="T3386"/>
      <c r="U3386"/>
      <c r="V3386"/>
      <c r="W3386" t="s">
        <v>1958</v>
      </c>
      <c r="X3386"/>
    </row>
    <row r="3387" spans="1:24">
      <c r="A3387" t="s">
        <v>3993</v>
      </c>
      <c r="B3387" t="s">
        <v>2689</v>
      </c>
      <c r="C3387" t="s">
        <v>4048</v>
      </c>
      <c r="D3387" t="s">
        <v>4133</v>
      </c>
      <c r="E3387" t="s">
        <v>4239</v>
      </c>
      <c r="F3387" t="s">
        <v>4264</v>
      </c>
      <c r="G3387" t="s">
        <v>4282</v>
      </c>
      <c r="H3387">
        <v>45080</v>
      </c>
      <c r="I3387" t="s">
        <v>3255</v>
      </c>
      <c r="J3387" s="1">
        <v>44148</v>
      </c>
      <c r="K3387" s="1">
        <v>44148</v>
      </c>
      <c r="L3387" t="s">
        <v>4532</v>
      </c>
      <c r="M3387" t="s">
        <v>4790</v>
      </c>
      <c r="N3387" s="1">
        <v>44165</v>
      </c>
      <c r="O3387" t="str">
        <f t="shared" si="111"/>
        <v>정상</v>
      </c>
      <c r="P3387" t="str">
        <f t="shared" si="110"/>
        <v>엠피송내</v>
      </c>
      <c r="Q3387" t="s">
        <v>1954</v>
      </c>
      <c r="R3387"/>
      <c r="S3387"/>
      <c r="T3387"/>
      <c r="U3387"/>
      <c r="V3387"/>
      <c r="W3387" t="s">
        <v>1958</v>
      </c>
      <c r="X3387"/>
    </row>
    <row r="3388" spans="1:24">
      <c r="A3388" t="s">
        <v>4012</v>
      </c>
      <c r="B3388" t="s">
        <v>4041</v>
      </c>
      <c r="C3388" t="s">
        <v>4104</v>
      </c>
      <c r="D3388" t="s">
        <v>4205</v>
      </c>
      <c r="E3388" t="s">
        <v>4239</v>
      </c>
      <c r="F3388" t="s">
        <v>4266</v>
      </c>
      <c r="G3388" t="s">
        <v>4273</v>
      </c>
      <c r="H3388">
        <v>34000</v>
      </c>
      <c r="I3388" t="s">
        <v>3255</v>
      </c>
      <c r="J3388" s="1">
        <v>44148</v>
      </c>
      <c r="K3388" s="1">
        <v>44148</v>
      </c>
      <c r="L3388" t="s">
        <v>4533</v>
      </c>
      <c r="M3388" t="s">
        <v>4790</v>
      </c>
      <c r="N3388" s="1">
        <v>44165</v>
      </c>
      <c r="O3388" t="str">
        <f t="shared" si="111"/>
        <v>정상</v>
      </c>
      <c r="P3388" t="str">
        <f t="shared" si="110"/>
        <v>엠피레전드</v>
      </c>
      <c r="Q3388" t="s">
        <v>1954</v>
      </c>
      <c r="R3388"/>
      <c r="S3388"/>
      <c r="T3388"/>
      <c r="U3388"/>
      <c r="V3388"/>
      <c r="W3388" t="s">
        <v>1958</v>
      </c>
      <c r="X3388"/>
    </row>
    <row r="3389" spans="1:24">
      <c r="A3389" t="s">
        <v>3994</v>
      </c>
      <c r="B3389" t="s">
        <v>4039</v>
      </c>
      <c r="C3389" t="s">
        <v>4056</v>
      </c>
      <c r="D3389" t="s">
        <v>4130</v>
      </c>
      <c r="E3389" t="s">
        <v>4233</v>
      </c>
      <c r="F3389" t="s">
        <v>4264</v>
      </c>
      <c r="G3389" t="s">
        <v>3238</v>
      </c>
      <c r="H3389">
        <v>68000</v>
      </c>
      <c r="I3389" t="s">
        <v>3255</v>
      </c>
      <c r="J3389" s="1">
        <v>44148</v>
      </c>
      <c r="K3389" s="1">
        <v>44148</v>
      </c>
      <c r="L3389" t="s">
        <v>4534</v>
      </c>
      <c r="M3389" t="s">
        <v>4790</v>
      </c>
      <c r="N3389" s="1">
        <v>44165</v>
      </c>
      <c r="O3389" t="str">
        <f t="shared" si="111"/>
        <v>정상</v>
      </c>
      <c r="P3389" t="str">
        <f t="shared" si="110"/>
        <v>엠피피스토스</v>
      </c>
      <c r="Q3389" t="s">
        <v>1954</v>
      </c>
      <c r="R3389"/>
      <c r="S3389"/>
      <c r="T3389"/>
      <c r="U3389"/>
      <c r="V3389"/>
      <c r="W3389" t="s">
        <v>1958</v>
      </c>
      <c r="X3389" s="1">
        <v>51453</v>
      </c>
    </row>
    <row r="3390" spans="1:24">
      <c r="A3390" t="s">
        <v>3995</v>
      </c>
      <c r="B3390" t="s">
        <v>4024</v>
      </c>
      <c r="C3390" t="s">
        <v>4074</v>
      </c>
      <c r="D3390" t="s">
        <v>4199</v>
      </c>
      <c r="E3390" t="s">
        <v>4233</v>
      </c>
      <c r="F3390" t="s">
        <v>4264</v>
      </c>
      <c r="G3390" t="s">
        <v>4291</v>
      </c>
      <c r="H3390">
        <v>14870</v>
      </c>
      <c r="I3390" t="s">
        <v>3255</v>
      </c>
      <c r="J3390" s="1">
        <v>44148</v>
      </c>
      <c r="K3390" s="1">
        <v>44148</v>
      </c>
      <c r="L3390" t="s">
        <v>4535</v>
      </c>
      <c r="M3390" t="s">
        <v>4790</v>
      </c>
      <c r="N3390" s="1">
        <v>44165</v>
      </c>
      <c r="O3390" t="str">
        <f t="shared" si="111"/>
        <v>정상</v>
      </c>
      <c r="P3390" t="str">
        <f t="shared" si="110"/>
        <v>엠피상동</v>
      </c>
      <c r="Q3390" t="s">
        <v>1954</v>
      </c>
      <c r="R3390"/>
      <c r="S3390"/>
      <c r="T3390"/>
      <c r="U3390"/>
      <c r="V3390"/>
      <c r="W3390" t="s">
        <v>1958</v>
      </c>
      <c r="X3390" s="1">
        <v>49626</v>
      </c>
    </row>
    <row r="3391" spans="1:24">
      <c r="A3391" t="s">
        <v>3995</v>
      </c>
      <c r="B3391" t="s">
        <v>2686</v>
      </c>
      <c r="C3391" t="s">
        <v>4050</v>
      </c>
      <c r="D3391" t="s">
        <v>4199</v>
      </c>
      <c r="E3391" t="s">
        <v>4233</v>
      </c>
      <c r="F3391" t="s">
        <v>4264</v>
      </c>
      <c r="G3391" t="s">
        <v>4268</v>
      </c>
      <c r="H3391">
        <v>51000</v>
      </c>
      <c r="I3391" t="s">
        <v>3255</v>
      </c>
      <c r="J3391" s="1">
        <v>44148</v>
      </c>
      <c r="K3391" s="1">
        <v>44148</v>
      </c>
      <c r="L3391" t="s">
        <v>4536</v>
      </c>
      <c r="M3391" t="s">
        <v>4791</v>
      </c>
      <c r="N3391" s="1">
        <v>44165</v>
      </c>
      <c r="O3391" t="str">
        <f t="shared" si="111"/>
        <v>정상</v>
      </c>
      <c r="P3391" t="str">
        <f t="shared" si="110"/>
        <v>엠피상동</v>
      </c>
      <c r="Q3391" t="s">
        <v>1954</v>
      </c>
      <c r="R3391"/>
      <c r="S3391"/>
      <c r="T3391"/>
      <c r="U3391"/>
      <c r="V3391"/>
      <c r="W3391" t="s">
        <v>4796</v>
      </c>
      <c r="X3391" s="1">
        <v>80306</v>
      </c>
    </row>
    <row r="3392" spans="1:24">
      <c r="A3392" t="s">
        <v>3995</v>
      </c>
      <c r="B3392" t="s">
        <v>2686</v>
      </c>
      <c r="C3392" t="s">
        <v>4050</v>
      </c>
      <c r="D3392" t="s">
        <v>4162</v>
      </c>
      <c r="E3392" t="s">
        <v>2522</v>
      </c>
      <c r="F3392" t="s">
        <v>4264</v>
      </c>
      <c r="G3392" t="s">
        <v>4280</v>
      </c>
      <c r="H3392">
        <v>190000</v>
      </c>
      <c r="I3392" t="s">
        <v>3255</v>
      </c>
      <c r="J3392" s="1">
        <v>44148</v>
      </c>
      <c r="K3392" s="1">
        <v>44148</v>
      </c>
      <c r="L3392" t="s">
        <v>4537</v>
      </c>
      <c r="M3392" t="s">
        <v>4791</v>
      </c>
      <c r="N3392" s="1">
        <v>44165</v>
      </c>
      <c r="O3392" t="str">
        <f t="shared" si="111"/>
        <v>정상</v>
      </c>
      <c r="P3392" t="str">
        <f t="shared" si="110"/>
        <v>엠피상동</v>
      </c>
      <c r="Q3392" t="s">
        <v>1954</v>
      </c>
      <c r="R3392"/>
      <c r="S3392"/>
      <c r="T3392"/>
      <c r="U3392"/>
      <c r="V3392"/>
      <c r="W3392" t="s">
        <v>1958</v>
      </c>
      <c r="X3392" s="1">
        <v>69715</v>
      </c>
    </row>
    <row r="3393" spans="1:24">
      <c r="A3393" t="s">
        <v>3995</v>
      </c>
      <c r="B3393" t="s">
        <v>2686</v>
      </c>
      <c r="C3393" t="s">
        <v>4050</v>
      </c>
      <c r="D3393" t="s">
        <v>4162</v>
      </c>
      <c r="E3393" t="s">
        <v>4233</v>
      </c>
      <c r="F3393" t="s">
        <v>4265</v>
      </c>
      <c r="G3393" t="s">
        <v>4281</v>
      </c>
      <c r="H3393">
        <v>100600</v>
      </c>
      <c r="I3393" t="s">
        <v>3255</v>
      </c>
      <c r="J3393" s="1">
        <v>44148</v>
      </c>
      <c r="K3393" s="1">
        <v>44148</v>
      </c>
      <c r="L3393" t="s">
        <v>4538</v>
      </c>
      <c r="M3393" t="s">
        <v>4790</v>
      </c>
      <c r="N3393" s="1">
        <v>44165</v>
      </c>
      <c r="O3393" t="str">
        <f t="shared" si="111"/>
        <v>정상</v>
      </c>
      <c r="P3393" t="str">
        <f t="shared" ref="P3393:P3456" si="112">A3393</f>
        <v>엠피상동</v>
      </c>
      <c r="Q3393" t="s">
        <v>1954</v>
      </c>
      <c r="R3393"/>
      <c r="S3393"/>
      <c r="T3393"/>
      <c r="U3393"/>
      <c r="V3393"/>
      <c r="W3393" t="s">
        <v>1958</v>
      </c>
      <c r="X3393" s="1">
        <v>51453</v>
      </c>
    </row>
    <row r="3394" spans="1:24">
      <c r="A3394" t="s">
        <v>3994</v>
      </c>
      <c r="B3394" t="s">
        <v>2692</v>
      </c>
      <c r="C3394" t="s">
        <v>4052</v>
      </c>
      <c r="D3394" t="s">
        <v>4207</v>
      </c>
      <c r="E3394" t="s">
        <v>2154</v>
      </c>
      <c r="F3394" t="s">
        <v>4267</v>
      </c>
      <c r="G3394" t="s">
        <v>4283</v>
      </c>
      <c r="H3394">
        <v>48440</v>
      </c>
      <c r="I3394" t="s">
        <v>3255</v>
      </c>
      <c r="J3394" s="1">
        <v>44148</v>
      </c>
      <c r="K3394" s="1">
        <v>44148</v>
      </c>
      <c r="L3394" t="s">
        <v>4539</v>
      </c>
      <c r="M3394" t="s">
        <v>4790</v>
      </c>
      <c r="N3394" s="1">
        <v>44165</v>
      </c>
      <c r="O3394" t="str">
        <f t="shared" si="111"/>
        <v>정상</v>
      </c>
      <c r="P3394" t="str">
        <f t="shared" si="112"/>
        <v>엠피피스토스</v>
      </c>
      <c r="Q3394" t="s">
        <v>1954</v>
      </c>
      <c r="R3394"/>
      <c r="S3394"/>
      <c r="T3394"/>
      <c r="U3394"/>
      <c r="V3394"/>
      <c r="W3394" t="s">
        <v>1958</v>
      </c>
      <c r="X3394" s="1">
        <v>74462</v>
      </c>
    </row>
    <row r="3395" spans="1:24">
      <c r="A3395" t="s">
        <v>3994</v>
      </c>
      <c r="B3395" t="s">
        <v>2692</v>
      </c>
      <c r="C3395" t="s">
        <v>4078</v>
      </c>
      <c r="D3395" t="s">
        <v>4207</v>
      </c>
      <c r="E3395" t="s">
        <v>2149</v>
      </c>
      <c r="F3395" t="s">
        <v>4264</v>
      </c>
      <c r="G3395" t="s">
        <v>4273</v>
      </c>
      <c r="H3395">
        <v>38850</v>
      </c>
      <c r="I3395" t="s">
        <v>3255</v>
      </c>
      <c r="J3395" s="1">
        <v>44148</v>
      </c>
      <c r="K3395" s="1">
        <v>44148</v>
      </c>
      <c r="L3395" t="s">
        <v>4540</v>
      </c>
      <c r="M3395" t="s">
        <v>4790</v>
      </c>
      <c r="N3395" s="1">
        <v>44165</v>
      </c>
      <c r="O3395" t="str">
        <f t="shared" si="111"/>
        <v>정상</v>
      </c>
      <c r="P3395" t="str">
        <f t="shared" si="112"/>
        <v>엠피피스토스</v>
      </c>
      <c r="Q3395" t="s">
        <v>1954</v>
      </c>
      <c r="R3395"/>
      <c r="S3395"/>
      <c r="T3395"/>
      <c r="U3395"/>
      <c r="V3395"/>
      <c r="W3395" t="s">
        <v>1958</v>
      </c>
      <c r="X3395" s="1">
        <v>51453</v>
      </c>
    </row>
    <row r="3396" spans="1:24">
      <c r="A3396" t="s">
        <v>3994</v>
      </c>
      <c r="B3396" t="s">
        <v>4042</v>
      </c>
      <c r="C3396" t="s">
        <v>4052</v>
      </c>
      <c r="D3396" t="s">
        <v>4186</v>
      </c>
      <c r="E3396" t="s">
        <v>4233</v>
      </c>
      <c r="F3396" t="s">
        <v>4264</v>
      </c>
      <c r="G3396" t="s">
        <v>4268</v>
      </c>
      <c r="H3396">
        <v>113000</v>
      </c>
      <c r="I3396" t="s">
        <v>3255</v>
      </c>
      <c r="J3396" s="1">
        <v>44148</v>
      </c>
      <c r="K3396" s="1">
        <v>44148</v>
      </c>
      <c r="L3396" t="s">
        <v>4541</v>
      </c>
      <c r="M3396" t="s">
        <v>4790</v>
      </c>
      <c r="N3396" s="1">
        <v>44165</v>
      </c>
      <c r="O3396" t="str">
        <f t="shared" si="111"/>
        <v>정상</v>
      </c>
      <c r="P3396" t="str">
        <f t="shared" si="112"/>
        <v>엠피피스토스</v>
      </c>
      <c r="Q3396" t="s">
        <v>1954</v>
      </c>
      <c r="R3396"/>
      <c r="S3396"/>
      <c r="T3396"/>
      <c r="U3396"/>
      <c r="V3396"/>
      <c r="W3396" t="s">
        <v>1958</v>
      </c>
      <c r="X3396" s="1">
        <v>65697</v>
      </c>
    </row>
    <row r="3397" spans="1:24">
      <c r="A3397" t="s">
        <v>3995</v>
      </c>
      <c r="B3397" t="s">
        <v>4024</v>
      </c>
      <c r="C3397" t="s">
        <v>4050</v>
      </c>
      <c r="D3397" t="s">
        <v>4122</v>
      </c>
      <c r="E3397" t="s">
        <v>4233</v>
      </c>
      <c r="F3397" t="s">
        <v>4267</v>
      </c>
      <c r="G3397" t="s">
        <v>4271</v>
      </c>
      <c r="H3397">
        <v>81000</v>
      </c>
      <c r="I3397" t="s">
        <v>3255</v>
      </c>
      <c r="J3397" s="1">
        <v>44148</v>
      </c>
      <c r="K3397" s="1">
        <v>44148</v>
      </c>
      <c r="L3397" t="s">
        <v>4542</v>
      </c>
      <c r="M3397" t="s">
        <v>4793</v>
      </c>
      <c r="N3397" s="1">
        <v>44165</v>
      </c>
      <c r="O3397" t="str">
        <f t="shared" si="111"/>
        <v>정상</v>
      </c>
      <c r="P3397" t="str">
        <f t="shared" si="112"/>
        <v>엠피상동</v>
      </c>
      <c r="Q3397" t="s">
        <v>1954</v>
      </c>
      <c r="R3397"/>
      <c r="S3397"/>
      <c r="T3397"/>
      <c r="U3397"/>
      <c r="V3397"/>
      <c r="W3397" t="s">
        <v>1958</v>
      </c>
      <c r="X3397" s="1">
        <v>51453</v>
      </c>
    </row>
    <row r="3398" spans="1:24">
      <c r="A3398" t="s">
        <v>3995</v>
      </c>
      <c r="B3398" t="s">
        <v>2686</v>
      </c>
      <c r="C3398" t="s">
        <v>4050</v>
      </c>
      <c r="D3398" t="s">
        <v>4208</v>
      </c>
      <c r="E3398" t="s">
        <v>2576</v>
      </c>
      <c r="F3398" t="s">
        <v>4264</v>
      </c>
      <c r="G3398" t="s">
        <v>3242</v>
      </c>
      <c r="H3398">
        <v>50000</v>
      </c>
      <c r="I3398" t="s">
        <v>3255</v>
      </c>
      <c r="J3398" s="1">
        <v>44148</v>
      </c>
      <c r="K3398" s="1">
        <v>44148</v>
      </c>
      <c r="L3398" t="s">
        <v>4543</v>
      </c>
      <c r="M3398" t="s">
        <v>4790</v>
      </c>
      <c r="N3398" s="1">
        <v>44165</v>
      </c>
      <c r="O3398" t="str">
        <f t="shared" si="111"/>
        <v>정상</v>
      </c>
      <c r="P3398" t="str">
        <f t="shared" si="112"/>
        <v>엠피상동</v>
      </c>
      <c r="Q3398" t="s">
        <v>1954</v>
      </c>
      <c r="R3398"/>
      <c r="S3398"/>
      <c r="T3398"/>
      <c r="U3398"/>
      <c r="V3398"/>
      <c r="W3398" t="s">
        <v>1958</v>
      </c>
      <c r="X3398" s="1">
        <v>51453</v>
      </c>
    </row>
    <row r="3399" spans="1:24">
      <c r="A3399" t="s">
        <v>4003</v>
      </c>
      <c r="B3399" t="s">
        <v>2686</v>
      </c>
      <c r="C3399" t="s">
        <v>4050</v>
      </c>
      <c r="D3399" t="s">
        <v>4163</v>
      </c>
      <c r="E3399" t="s">
        <v>4233</v>
      </c>
      <c r="F3399" t="s">
        <v>4264</v>
      </c>
      <c r="G3399" t="s">
        <v>3238</v>
      </c>
      <c r="H3399">
        <v>27000</v>
      </c>
      <c r="I3399" t="s">
        <v>3255</v>
      </c>
      <c r="J3399" s="1">
        <v>44148</v>
      </c>
      <c r="K3399" s="1">
        <v>44148</v>
      </c>
      <c r="L3399" t="s">
        <v>4544</v>
      </c>
      <c r="M3399" t="s">
        <v>4790</v>
      </c>
      <c r="N3399" s="1">
        <v>44165</v>
      </c>
      <c r="O3399" t="str">
        <f t="shared" si="111"/>
        <v>정상</v>
      </c>
      <c r="P3399" t="str">
        <f t="shared" si="112"/>
        <v>엠피상동</v>
      </c>
      <c r="Q3399" t="s">
        <v>1954</v>
      </c>
      <c r="R3399"/>
      <c r="S3399"/>
      <c r="T3399"/>
      <c r="U3399"/>
      <c r="V3399"/>
      <c r="W3399" t="s">
        <v>1960</v>
      </c>
      <c r="X3399" s="1">
        <v>51453</v>
      </c>
    </row>
    <row r="3400" spans="1:24">
      <c r="A3400" t="s">
        <v>3991</v>
      </c>
      <c r="B3400" t="s">
        <v>4015</v>
      </c>
      <c r="C3400" t="s">
        <v>4064</v>
      </c>
      <c r="D3400" t="s">
        <v>4142</v>
      </c>
      <c r="E3400" t="s">
        <v>4233</v>
      </c>
      <c r="F3400" t="s">
        <v>4264</v>
      </c>
      <c r="G3400" t="s">
        <v>4279</v>
      </c>
      <c r="H3400">
        <v>7500</v>
      </c>
      <c r="I3400" t="s">
        <v>3255</v>
      </c>
      <c r="J3400" s="1">
        <v>44148</v>
      </c>
      <c r="K3400" s="1">
        <v>44148</v>
      </c>
      <c r="L3400" t="s">
        <v>4545</v>
      </c>
      <c r="M3400" t="s">
        <v>4790</v>
      </c>
      <c r="N3400" s="1">
        <v>44165</v>
      </c>
      <c r="O3400" t="str">
        <f t="shared" si="111"/>
        <v>정상</v>
      </c>
      <c r="P3400" t="str">
        <f t="shared" si="112"/>
        <v>엠피성공</v>
      </c>
      <c r="Q3400" t="s">
        <v>1954</v>
      </c>
      <c r="R3400"/>
      <c r="S3400"/>
      <c r="T3400"/>
      <c r="U3400"/>
      <c r="V3400"/>
      <c r="W3400" t="s">
        <v>1958</v>
      </c>
      <c r="X3400" s="1">
        <v>49626</v>
      </c>
    </row>
    <row r="3401" spans="1:24">
      <c r="A3401" t="s">
        <v>3991</v>
      </c>
      <c r="B3401" t="s">
        <v>4015</v>
      </c>
      <c r="C3401" t="s">
        <v>4046</v>
      </c>
      <c r="D3401" t="s">
        <v>4142</v>
      </c>
      <c r="E3401" t="s">
        <v>4249</v>
      </c>
      <c r="F3401" t="s">
        <v>4264</v>
      </c>
      <c r="G3401" t="s">
        <v>3245</v>
      </c>
      <c r="H3401">
        <v>61000</v>
      </c>
      <c r="I3401" t="s">
        <v>3255</v>
      </c>
      <c r="J3401" s="1">
        <v>44148</v>
      </c>
      <c r="K3401" s="1">
        <v>44148</v>
      </c>
      <c r="L3401" t="s">
        <v>4546</v>
      </c>
      <c r="M3401" t="s">
        <v>4790</v>
      </c>
      <c r="N3401" s="1">
        <v>44165</v>
      </c>
      <c r="O3401" t="str">
        <f t="shared" si="111"/>
        <v>정상</v>
      </c>
      <c r="P3401" t="str">
        <f t="shared" si="112"/>
        <v>엠피성공</v>
      </c>
      <c r="Q3401" t="s">
        <v>1954</v>
      </c>
      <c r="R3401"/>
      <c r="S3401"/>
      <c r="T3401"/>
      <c r="U3401"/>
      <c r="V3401"/>
      <c r="W3401" t="s">
        <v>1958</v>
      </c>
      <c r="X3401" s="1">
        <v>69350</v>
      </c>
    </row>
    <row r="3402" spans="1:24">
      <c r="A3402" t="s">
        <v>3991</v>
      </c>
      <c r="B3402" t="s">
        <v>4015</v>
      </c>
      <c r="C3402" t="s">
        <v>4083</v>
      </c>
      <c r="D3402" t="s">
        <v>4142</v>
      </c>
      <c r="E3402" t="s">
        <v>2648</v>
      </c>
      <c r="F3402" t="s">
        <v>4264</v>
      </c>
      <c r="G3402" t="s">
        <v>4285</v>
      </c>
      <c r="H3402">
        <v>132400</v>
      </c>
      <c r="I3402" t="s">
        <v>3255</v>
      </c>
      <c r="J3402" s="1">
        <v>44148</v>
      </c>
      <c r="K3402" s="1">
        <v>44148</v>
      </c>
      <c r="L3402" t="s">
        <v>4547</v>
      </c>
      <c r="M3402" t="s">
        <v>4790</v>
      </c>
      <c r="N3402" s="1">
        <v>44165</v>
      </c>
      <c r="O3402" t="str">
        <f t="shared" si="111"/>
        <v>정상</v>
      </c>
      <c r="P3402" t="str">
        <f t="shared" si="112"/>
        <v>엠피성공</v>
      </c>
      <c r="Q3402" t="s">
        <v>1954</v>
      </c>
      <c r="R3402"/>
      <c r="S3402"/>
      <c r="T3402"/>
      <c r="U3402"/>
      <c r="V3402"/>
      <c r="W3402" t="s">
        <v>1958</v>
      </c>
      <c r="X3402" s="1">
        <v>51453</v>
      </c>
    </row>
    <row r="3403" spans="1:24">
      <c r="A3403" t="s">
        <v>4002</v>
      </c>
      <c r="B3403"/>
      <c r="C3403"/>
      <c r="D3403" t="s">
        <v>4155</v>
      </c>
      <c r="E3403" t="s">
        <v>2149</v>
      </c>
      <c r="F3403" t="s">
        <v>4265</v>
      </c>
      <c r="G3403" t="s">
        <v>4283</v>
      </c>
      <c r="H3403">
        <v>27000</v>
      </c>
      <c r="I3403" t="s">
        <v>3255</v>
      </c>
      <c r="J3403" s="1">
        <v>44148</v>
      </c>
      <c r="K3403" s="1">
        <v>44148</v>
      </c>
      <c r="L3403" t="s">
        <v>4548</v>
      </c>
      <c r="M3403" t="s">
        <v>4790</v>
      </c>
      <c r="N3403" s="1">
        <v>44165</v>
      </c>
      <c r="O3403" t="str">
        <f t="shared" si="111"/>
        <v>정상</v>
      </c>
      <c r="P3403" t="str">
        <f t="shared" si="112"/>
        <v>엠피제이엔제이</v>
      </c>
      <c r="Q3403" t="s">
        <v>1954</v>
      </c>
      <c r="R3403"/>
      <c r="S3403"/>
      <c r="T3403"/>
      <c r="U3403"/>
      <c r="V3403"/>
      <c r="W3403" t="s">
        <v>1958</v>
      </c>
      <c r="X3403" s="1">
        <v>51453</v>
      </c>
    </row>
    <row r="3404" spans="1:24">
      <c r="A3404" t="s">
        <v>4002</v>
      </c>
      <c r="B3404"/>
      <c r="C3404"/>
      <c r="D3404" t="s">
        <v>4155</v>
      </c>
      <c r="E3404" t="s">
        <v>3225</v>
      </c>
      <c r="F3404" t="s">
        <v>4264</v>
      </c>
      <c r="G3404" t="s">
        <v>4276</v>
      </c>
      <c r="H3404">
        <v>64130</v>
      </c>
      <c r="I3404" t="s">
        <v>3256</v>
      </c>
      <c r="J3404" s="1">
        <v>44148</v>
      </c>
      <c r="K3404" s="1">
        <v>44154</v>
      </c>
      <c r="L3404" t="s">
        <v>4549</v>
      </c>
      <c r="M3404" t="s">
        <v>4790</v>
      </c>
      <c r="N3404" s="1">
        <v>44165</v>
      </c>
      <c r="O3404" t="str">
        <f t="shared" si="111"/>
        <v>철회</v>
      </c>
      <c r="P3404" t="str">
        <f t="shared" si="112"/>
        <v>엠피제이엔제이</v>
      </c>
      <c r="Q3404" t="s">
        <v>1954</v>
      </c>
      <c r="R3404"/>
      <c r="S3404"/>
      <c r="T3404"/>
      <c r="U3404"/>
      <c r="V3404"/>
      <c r="W3404" t="s">
        <v>1958</v>
      </c>
      <c r="X3404" s="1">
        <v>64967</v>
      </c>
    </row>
    <row r="3405" spans="1:24">
      <c r="A3405" t="s">
        <v>3998</v>
      </c>
      <c r="B3405" t="s">
        <v>4020</v>
      </c>
      <c r="C3405" t="s">
        <v>4062</v>
      </c>
      <c r="D3405" t="s">
        <v>4185</v>
      </c>
      <c r="E3405" t="s">
        <v>4233</v>
      </c>
      <c r="F3405" t="s">
        <v>4265</v>
      </c>
      <c r="G3405" t="s">
        <v>4268</v>
      </c>
      <c r="H3405">
        <v>65640</v>
      </c>
      <c r="I3405" t="s">
        <v>3255</v>
      </c>
      <c r="J3405" s="1">
        <v>44148</v>
      </c>
      <c r="K3405" s="1">
        <v>44148</v>
      </c>
      <c r="L3405" t="s">
        <v>4550</v>
      </c>
      <c r="M3405" t="s">
        <v>4790</v>
      </c>
      <c r="N3405" s="1">
        <v>44165</v>
      </c>
      <c r="O3405" t="str">
        <f t="shared" si="111"/>
        <v>정상</v>
      </c>
      <c r="P3405" t="str">
        <f t="shared" si="112"/>
        <v>엠피의정부</v>
      </c>
      <c r="Q3405" t="s">
        <v>1954</v>
      </c>
      <c r="R3405"/>
      <c r="S3405"/>
      <c r="T3405"/>
      <c r="U3405"/>
      <c r="V3405"/>
      <c r="W3405" t="s">
        <v>1958</v>
      </c>
      <c r="X3405" s="1">
        <v>57662</v>
      </c>
    </row>
    <row r="3406" spans="1:24">
      <c r="A3406" t="s">
        <v>3993</v>
      </c>
      <c r="B3406" t="s">
        <v>2689</v>
      </c>
      <c r="C3406" t="s">
        <v>4048</v>
      </c>
      <c r="D3406" t="s">
        <v>4126</v>
      </c>
      <c r="E3406" t="s">
        <v>4233</v>
      </c>
      <c r="F3406" t="s">
        <v>4264</v>
      </c>
      <c r="G3406" t="s">
        <v>3245</v>
      </c>
      <c r="H3406">
        <v>130000</v>
      </c>
      <c r="I3406" t="s">
        <v>3255</v>
      </c>
      <c r="J3406" s="1">
        <v>44148</v>
      </c>
      <c r="K3406" s="1">
        <v>44148</v>
      </c>
      <c r="L3406" t="s">
        <v>4551</v>
      </c>
      <c r="M3406" t="s">
        <v>4790</v>
      </c>
      <c r="N3406" s="1">
        <v>44165</v>
      </c>
      <c r="O3406" t="str">
        <f t="shared" si="111"/>
        <v>정상</v>
      </c>
      <c r="P3406" t="str">
        <f t="shared" si="112"/>
        <v>엠피송내</v>
      </c>
      <c r="Q3406" t="s">
        <v>1954</v>
      </c>
      <c r="R3406"/>
      <c r="S3406"/>
      <c r="T3406"/>
      <c r="U3406"/>
      <c r="V3406"/>
      <c r="W3406" t="s">
        <v>1958</v>
      </c>
      <c r="X3406" s="1">
        <v>67158</v>
      </c>
    </row>
    <row r="3407" spans="1:24">
      <c r="A3407" t="s">
        <v>3993</v>
      </c>
      <c r="B3407" t="s">
        <v>4017</v>
      </c>
      <c r="C3407" t="s">
        <v>4059</v>
      </c>
      <c r="D3407" t="s">
        <v>4127</v>
      </c>
      <c r="E3407" t="s">
        <v>2648</v>
      </c>
      <c r="F3407" t="s">
        <v>4264</v>
      </c>
      <c r="G3407" t="s">
        <v>4269</v>
      </c>
      <c r="H3407">
        <v>43540</v>
      </c>
      <c r="I3407" t="s">
        <v>3255</v>
      </c>
      <c r="J3407" s="1">
        <v>44148</v>
      </c>
      <c r="K3407" s="1">
        <v>44148</v>
      </c>
      <c r="L3407" t="s">
        <v>4552</v>
      </c>
      <c r="M3407" t="s">
        <v>4791</v>
      </c>
      <c r="N3407" s="1">
        <v>44165</v>
      </c>
      <c r="O3407" t="str">
        <f t="shared" si="111"/>
        <v>정상</v>
      </c>
      <c r="P3407" t="str">
        <f t="shared" si="112"/>
        <v>엠피송내</v>
      </c>
      <c r="Q3407" t="s">
        <v>1954</v>
      </c>
      <c r="R3407"/>
      <c r="S3407"/>
      <c r="T3407"/>
      <c r="U3407"/>
      <c r="V3407"/>
      <c r="W3407" t="s">
        <v>1958</v>
      </c>
      <c r="X3407" s="1">
        <v>59123</v>
      </c>
    </row>
    <row r="3408" spans="1:24">
      <c r="A3408" t="s">
        <v>3998</v>
      </c>
      <c r="B3408" t="s">
        <v>2861</v>
      </c>
      <c r="C3408" t="s">
        <v>4062</v>
      </c>
      <c r="D3408" t="s">
        <v>4182</v>
      </c>
      <c r="E3408" t="s">
        <v>4233</v>
      </c>
      <c r="F3408" t="s">
        <v>4264</v>
      </c>
      <c r="G3408" t="s">
        <v>3238</v>
      </c>
      <c r="H3408">
        <v>31210</v>
      </c>
      <c r="I3408" t="s">
        <v>3255</v>
      </c>
      <c r="J3408" s="1">
        <v>44148</v>
      </c>
      <c r="K3408" s="1">
        <v>44148</v>
      </c>
      <c r="L3408" t="s">
        <v>4553</v>
      </c>
      <c r="M3408" t="s">
        <v>4790</v>
      </c>
      <c r="N3408" s="1">
        <v>44165</v>
      </c>
      <c r="O3408" t="str">
        <f t="shared" si="111"/>
        <v>정상</v>
      </c>
      <c r="P3408" t="str">
        <f t="shared" si="112"/>
        <v>엠피의정부</v>
      </c>
      <c r="Q3408" t="s">
        <v>1954</v>
      </c>
      <c r="R3408"/>
      <c r="S3408"/>
      <c r="T3408"/>
      <c r="U3408"/>
      <c r="V3408"/>
      <c r="W3408" t="s">
        <v>1958</v>
      </c>
      <c r="X3408" s="1">
        <v>51453</v>
      </c>
    </row>
    <row r="3409" spans="1:24">
      <c r="A3409" t="s">
        <v>3994</v>
      </c>
      <c r="B3409" t="s">
        <v>4014</v>
      </c>
      <c r="C3409" t="s">
        <v>4052</v>
      </c>
      <c r="D3409" t="s">
        <v>4194</v>
      </c>
      <c r="E3409" t="s">
        <v>4233</v>
      </c>
      <c r="F3409" t="s">
        <v>4264</v>
      </c>
      <c r="G3409" t="s">
        <v>3242</v>
      </c>
      <c r="H3409">
        <v>65000</v>
      </c>
      <c r="I3409" t="s">
        <v>3255</v>
      </c>
      <c r="J3409" s="1">
        <v>44148</v>
      </c>
      <c r="K3409" s="1">
        <v>44148</v>
      </c>
      <c r="L3409" t="s">
        <v>4554</v>
      </c>
      <c r="M3409" t="s">
        <v>4790</v>
      </c>
      <c r="N3409" s="1">
        <v>44165</v>
      </c>
      <c r="O3409" t="str">
        <f t="shared" si="111"/>
        <v>정상</v>
      </c>
      <c r="P3409" t="str">
        <f t="shared" si="112"/>
        <v>엠피피스토스</v>
      </c>
      <c r="Q3409" t="s">
        <v>1954</v>
      </c>
      <c r="R3409"/>
      <c r="S3409"/>
      <c r="T3409"/>
      <c r="U3409"/>
      <c r="V3409"/>
      <c r="W3409" t="s">
        <v>1960</v>
      </c>
      <c r="X3409" s="1">
        <v>57662</v>
      </c>
    </row>
    <row r="3410" spans="1:24">
      <c r="A3410" t="s">
        <v>3995</v>
      </c>
      <c r="B3410" t="s">
        <v>4024</v>
      </c>
      <c r="C3410" t="s">
        <v>4050</v>
      </c>
      <c r="D3410" t="s">
        <v>4193</v>
      </c>
      <c r="E3410" t="s">
        <v>2165</v>
      </c>
      <c r="F3410" t="s">
        <v>4264</v>
      </c>
      <c r="G3410" t="s">
        <v>3242</v>
      </c>
      <c r="H3410">
        <v>66600</v>
      </c>
      <c r="I3410" t="s">
        <v>3256</v>
      </c>
      <c r="J3410" s="1">
        <v>44148</v>
      </c>
      <c r="K3410" s="1">
        <v>44179</v>
      </c>
      <c r="L3410" t="s">
        <v>4555</v>
      </c>
      <c r="M3410" t="s">
        <v>4790</v>
      </c>
      <c r="N3410" s="1">
        <v>44165</v>
      </c>
      <c r="O3410" t="str">
        <f t="shared" si="111"/>
        <v>정상2</v>
      </c>
      <c r="P3410" t="str">
        <f t="shared" si="112"/>
        <v>엠피상동</v>
      </c>
      <c r="Q3410" t="s">
        <v>1954</v>
      </c>
      <c r="R3410"/>
      <c r="S3410"/>
      <c r="T3410"/>
      <c r="U3410"/>
      <c r="V3410"/>
      <c r="W3410" t="s">
        <v>1958</v>
      </c>
      <c r="X3410"/>
    </row>
    <row r="3411" spans="1:24">
      <c r="A3411" t="s">
        <v>3995</v>
      </c>
      <c r="B3411" t="s">
        <v>4024</v>
      </c>
      <c r="C3411" t="s">
        <v>4050</v>
      </c>
      <c r="D3411" t="s">
        <v>4209</v>
      </c>
      <c r="E3411" t="s">
        <v>4235</v>
      </c>
      <c r="F3411" t="s">
        <v>4264</v>
      </c>
      <c r="G3411" t="s">
        <v>4280</v>
      </c>
      <c r="H3411">
        <v>102794</v>
      </c>
      <c r="I3411" t="s">
        <v>3255</v>
      </c>
      <c r="J3411" s="1">
        <v>44148</v>
      </c>
      <c r="K3411" s="1">
        <v>44148</v>
      </c>
      <c r="L3411" t="s">
        <v>4556</v>
      </c>
      <c r="M3411" t="s">
        <v>4790</v>
      </c>
      <c r="N3411" s="1">
        <v>44165</v>
      </c>
      <c r="O3411" t="str">
        <f t="shared" si="111"/>
        <v>정상</v>
      </c>
      <c r="P3411" t="str">
        <f t="shared" si="112"/>
        <v>엠피상동</v>
      </c>
      <c r="Q3411" t="s">
        <v>1954</v>
      </c>
      <c r="R3411"/>
      <c r="S3411"/>
      <c r="T3411"/>
      <c r="U3411"/>
      <c r="V3411"/>
      <c r="W3411" t="s">
        <v>1958</v>
      </c>
      <c r="X3411"/>
    </row>
    <row r="3412" spans="1:24">
      <c r="A3412" t="s">
        <v>4003</v>
      </c>
      <c r="B3412" t="s">
        <v>2686</v>
      </c>
      <c r="C3412" t="s">
        <v>4066</v>
      </c>
      <c r="D3412" t="s">
        <v>4209</v>
      </c>
      <c r="E3412" t="s">
        <v>4235</v>
      </c>
      <c r="F3412" t="s">
        <v>4264</v>
      </c>
      <c r="G3412" t="s">
        <v>4282</v>
      </c>
      <c r="H3412">
        <v>123020</v>
      </c>
      <c r="I3412" t="s">
        <v>3255</v>
      </c>
      <c r="J3412" s="1">
        <v>44148</v>
      </c>
      <c r="K3412" s="1">
        <v>44148</v>
      </c>
      <c r="L3412" t="s">
        <v>4557</v>
      </c>
      <c r="M3412" t="s">
        <v>4790</v>
      </c>
      <c r="N3412" s="1">
        <v>44165</v>
      </c>
      <c r="O3412" t="str">
        <f t="shared" si="111"/>
        <v>정상</v>
      </c>
      <c r="P3412" t="str">
        <f t="shared" si="112"/>
        <v>엠피상동</v>
      </c>
      <c r="Q3412" t="s">
        <v>1954</v>
      </c>
      <c r="R3412"/>
      <c r="S3412"/>
      <c r="T3412"/>
      <c r="U3412"/>
      <c r="V3412"/>
      <c r="W3412" t="s">
        <v>4796</v>
      </c>
      <c r="X3412"/>
    </row>
    <row r="3413" spans="1:24">
      <c r="A3413" t="s">
        <v>3994</v>
      </c>
      <c r="B3413" t="s">
        <v>4014</v>
      </c>
      <c r="C3413" t="s">
        <v>4052</v>
      </c>
      <c r="D3413" t="s">
        <v>4186</v>
      </c>
      <c r="E3413" t="s">
        <v>4250</v>
      </c>
      <c r="F3413" t="s">
        <v>4264</v>
      </c>
      <c r="G3413" t="s">
        <v>4268</v>
      </c>
      <c r="H3413">
        <v>42445</v>
      </c>
      <c r="I3413" t="s">
        <v>3255</v>
      </c>
      <c r="J3413" s="1">
        <v>44148</v>
      </c>
      <c r="K3413" s="1">
        <v>44148</v>
      </c>
      <c r="L3413" t="s">
        <v>4558</v>
      </c>
      <c r="M3413" t="s">
        <v>4790</v>
      </c>
      <c r="N3413" s="1">
        <v>44165</v>
      </c>
      <c r="O3413" t="str">
        <f t="shared" si="111"/>
        <v>정상</v>
      </c>
      <c r="P3413" t="str">
        <f t="shared" si="112"/>
        <v>엠피피스토스</v>
      </c>
      <c r="Q3413" t="s">
        <v>1954</v>
      </c>
      <c r="R3413"/>
      <c r="S3413"/>
      <c r="T3413"/>
      <c r="U3413"/>
      <c r="V3413"/>
      <c r="W3413" t="s">
        <v>1958</v>
      </c>
      <c r="X3413"/>
    </row>
    <row r="3414" spans="1:24">
      <c r="A3414" t="s">
        <v>3997</v>
      </c>
      <c r="B3414" t="s">
        <v>4025</v>
      </c>
      <c r="C3414" t="s">
        <v>4055</v>
      </c>
      <c r="D3414" t="s">
        <v>4128</v>
      </c>
      <c r="E3414" t="s">
        <v>4235</v>
      </c>
      <c r="F3414" t="s">
        <v>4267</v>
      </c>
      <c r="G3414" t="s">
        <v>4276</v>
      </c>
      <c r="H3414">
        <v>149000</v>
      </c>
      <c r="I3414" t="s">
        <v>3255</v>
      </c>
      <c r="J3414" s="1">
        <v>44148</v>
      </c>
      <c r="K3414" s="1">
        <v>44148</v>
      </c>
      <c r="L3414" t="s">
        <v>4559</v>
      </c>
      <c r="M3414" t="s">
        <v>4790</v>
      </c>
      <c r="N3414" s="1">
        <v>44165</v>
      </c>
      <c r="O3414" t="str">
        <f t="shared" si="111"/>
        <v>정상</v>
      </c>
      <c r="P3414" t="str">
        <f t="shared" si="112"/>
        <v>엠피가온</v>
      </c>
      <c r="Q3414" t="s">
        <v>1954</v>
      </c>
      <c r="R3414"/>
      <c r="S3414"/>
      <c r="T3414"/>
      <c r="U3414"/>
      <c r="V3414"/>
      <c r="W3414" t="s">
        <v>1958</v>
      </c>
      <c r="X3414"/>
    </row>
    <row r="3415" spans="1:24">
      <c r="A3415" t="s">
        <v>3997</v>
      </c>
      <c r="B3415" t="s">
        <v>4025</v>
      </c>
      <c r="C3415" t="s">
        <v>4055</v>
      </c>
      <c r="D3415" t="s">
        <v>4128</v>
      </c>
      <c r="E3415" t="s">
        <v>4235</v>
      </c>
      <c r="F3415" t="s">
        <v>4264</v>
      </c>
      <c r="G3415" t="s">
        <v>4284</v>
      </c>
      <c r="H3415">
        <v>5780</v>
      </c>
      <c r="I3415" t="s">
        <v>3255</v>
      </c>
      <c r="J3415" s="1">
        <v>44148</v>
      </c>
      <c r="K3415" s="1">
        <v>44148</v>
      </c>
      <c r="L3415" t="s">
        <v>4560</v>
      </c>
      <c r="M3415" t="s">
        <v>4790</v>
      </c>
      <c r="N3415" s="1">
        <v>44165</v>
      </c>
      <c r="O3415" t="str">
        <f t="shared" si="111"/>
        <v>정상</v>
      </c>
      <c r="P3415" t="str">
        <f t="shared" si="112"/>
        <v>엠피가온</v>
      </c>
      <c r="Q3415" t="s">
        <v>1954</v>
      </c>
      <c r="R3415"/>
      <c r="S3415"/>
      <c r="T3415"/>
      <c r="U3415"/>
      <c r="V3415"/>
      <c r="W3415" t="s">
        <v>1958</v>
      </c>
      <c r="X3415"/>
    </row>
    <row r="3416" spans="1:24">
      <c r="A3416" t="s">
        <v>3998</v>
      </c>
      <c r="B3416" t="s">
        <v>4020</v>
      </c>
      <c r="C3416" t="s">
        <v>4091</v>
      </c>
      <c r="D3416" t="s">
        <v>4196</v>
      </c>
      <c r="E3416" t="s">
        <v>4251</v>
      </c>
      <c r="F3416" t="s">
        <v>4267</v>
      </c>
      <c r="G3416" t="s">
        <v>4268</v>
      </c>
      <c r="H3416">
        <v>101495</v>
      </c>
      <c r="I3416" t="s">
        <v>3255</v>
      </c>
      <c r="J3416" s="1">
        <v>44148</v>
      </c>
      <c r="K3416" s="1">
        <v>44148</v>
      </c>
      <c r="L3416" t="s">
        <v>4561</v>
      </c>
      <c r="M3416" t="s">
        <v>4790</v>
      </c>
      <c r="N3416" s="1">
        <v>44165</v>
      </c>
      <c r="O3416" t="str">
        <f t="shared" si="111"/>
        <v>정상</v>
      </c>
      <c r="P3416" t="str">
        <f t="shared" si="112"/>
        <v>엠피의정부</v>
      </c>
      <c r="Q3416" t="s">
        <v>1954</v>
      </c>
      <c r="R3416"/>
      <c r="S3416"/>
      <c r="T3416"/>
      <c r="U3416"/>
      <c r="V3416"/>
      <c r="W3416" t="s">
        <v>1958</v>
      </c>
      <c r="X3416"/>
    </row>
    <row r="3417" spans="1:24">
      <c r="A3417" t="s">
        <v>3995</v>
      </c>
      <c r="B3417" t="s">
        <v>2686</v>
      </c>
      <c r="C3417" t="s">
        <v>4074</v>
      </c>
      <c r="D3417" t="s">
        <v>4201</v>
      </c>
      <c r="E3417" t="s">
        <v>4235</v>
      </c>
      <c r="F3417" t="s">
        <v>4264</v>
      </c>
      <c r="G3417" t="s">
        <v>4283</v>
      </c>
      <c r="H3417">
        <v>75000</v>
      </c>
      <c r="I3417" t="s">
        <v>3255</v>
      </c>
      <c r="J3417" s="1">
        <v>44148</v>
      </c>
      <c r="K3417" s="1">
        <v>44148</v>
      </c>
      <c r="L3417" t="s">
        <v>4562</v>
      </c>
      <c r="M3417" t="s">
        <v>4790</v>
      </c>
      <c r="N3417" s="1">
        <v>44165</v>
      </c>
      <c r="O3417" t="str">
        <f t="shared" si="111"/>
        <v>정상</v>
      </c>
      <c r="P3417" t="str">
        <f t="shared" si="112"/>
        <v>엠피상동</v>
      </c>
      <c r="Q3417" t="s">
        <v>1954</v>
      </c>
      <c r="R3417"/>
      <c r="S3417"/>
      <c r="T3417"/>
      <c r="U3417"/>
      <c r="V3417"/>
      <c r="W3417" t="s">
        <v>1958</v>
      </c>
      <c r="X3417"/>
    </row>
    <row r="3418" spans="1:24">
      <c r="A3418" t="s">
        <v>3995</v>
      </c>
      <c r="B3418" t="s">
        <v>2686</v>
      </c>
      <c r="C3418" t="s">
        <v>4050</v>
      </c>
      <c r="D3418" t="s">
        <v>4201</v>
      </c>
      <c r="E3418" t="s">
        <v>2165</v>
      </c>
      <c r="F3418" t="s">
        <v>4264</v>
      </c>
      <c r="G3418" t="s">
        <v>4278</v>
      </c>
      <c r="H3418">
        <v>86000</v>
      </c>
      <c r="I3418" t="s">
        <v>3255</v>
      </c>
      <c r="J3418" s="1">
        <v>44148</v>
      </c>
      <c r="K3418" s="1">
        <v>44148</v>
      </c>
      <c r="L3418" t="s">
        <v>4563</v>
      </c>
      <c r="M3418" t="s">
        <v>4790</v>
      </c>
      <c r="N3418" s="1">
        <v>44165</v>
      </c>
      <c r="O3418" t="str">
        <f t="shared" si="111"/>
        <v>정상</v>
      </c>
      <c r="P3418" t="str">
        <f t="shared" si="112"/>
        <v>엠피상동</v>
      </c>
      <c r="Q3418" t="s">
        <v>1954</v>
      </c>
      <c r="R3418"/>
      <c r="S3418"/>
      <c r="T3418"/>
      <c r="U3418"/>
      <c r="V3418"/>
      <c r="W3418" t="s">
        <v>1958</v>
      </c>
      <c r="X3418"/>
    </row>
    <row r="3419" spans="1:24">
      <c r="A3419" t="s">
        <v>3997</v>
      </c>
      <c r="B3419" t="s">
        <v>4018</v>
      </c>
      <c r="C3419" t="s">
        <v>4055</v>
      </c>
      <c r="D3419" t="s">
        <v>4128</v>
      </c>
      <c r="E3419" t="s">
        <v>2632</v>
      </c>
      <c r="F3419" t="s">
        <v>4264</v>
      </c>
      <c r="G3419" t="s">
        <v>3245</v>
      </c>
      <c r="H3419">
        <v>30000</v>
      </c>
      <c r="I3419" t="s">
        <v>3255</v>
      </c>
      <c r="J3419" s="1">
        <v>44148</v>
      </c>
      <c r="K3419" s="1">
        <v>44148</v>
      </c>
      <c r="L3419" t="s">
        <v>4564</v>
      </c>
      <c r="M3419" t="s">
        <v>4790</v>
      </c>
      <c r="N3419" s="1">
        <v>44165</v>
      </c>
      <c r="O3419" t="str">
        <f t="shared" si="111"/>
        <v>정상</v>
      </c>
      <c r="P3419" t="str">
        <f t="shared" si="112"/>
        <v>엠피가온</v>
      </c>
      <c r="Q3419" t="s">
        <v>1954</v>
      </c>
      <c r="R3419"/>
      <c r="S3419"/>
      <c r="T3419"/>
      <c r="U3419"/>
      <c r="V3419"/>
      <c r="W3419" t="s">
        <v>1958</v>
      </c>
      <c r="X3419"/>
    </row>
    <row r="3420" spans="1:24">
      <c r="A3420" t="s">
        <v>3994</v>
      </c>
      <c r="B3420" t="s">
        <v>2692</v>
      </c>
      <c r="C3420" t="s">
        <v>4052</v>
      </c>
      <c r="D3420" t="s">
        <v>4186</v>
      </c>
      <c r="E3420" t="s">
        <v>4230</v>
      </c>
      <c r="F3420" t="s">
        <v>4265</v>
      </c>
      <c r="G3420" t="s">
        <v>3242</v>
      </c>
      <c r="H3420">
        <v>16995</v>
      </c>
      <c r="I3420" t="s">
        <v>3255</v>
      </c>
      <c r="J3420" s="1">
        <v>44148</v>
      </c>
      <c r="K3420" s="1">
        <v>44148</v>
      </c>
      <c r="L3420">
        <v>52031520430000</v>
      </c>
      <c r="M3420" t="s">
        <v>4791</v>
      </c>
      <c r="N3420" s="1">
        <v>44165</v>
      </c>
      <c r="O3420" t="str">
        <f t="shared" si="111"/>
        <v>정상</v>
      </c>
      <c r="P3420" t="str">
        <f t="shared" si="112"/>
        <v>엠피피스토스</v>
      </c>
      <c r="Q3420" t="s">
        <v>1954</v>
      </c>
      <c r="R3420"/>
      <c r="S3420"/>
      <c r="T3420"/>
      <c r="U3420"/>
      <c r="V3420"/>
      <c r="W3420" t="s">
        <v>1958</v>
      </c>
      <c r="X3420" s="1">
        <v>51453</v>
      </c>
    </row>
    <row r="3421" spans="1:24">
      <c r="A3421" t="s">
        <v>3995</v>
      </c>
      <c r="B3421" t="s">
        <v>4024</v>
      </c>
      <c r="C3421" t="s">
        <v>4050</v>
      </c>
      <c r="D3421" t="s">
        <v>4201</v>
      </c>
      <c r="E3421" t="s">
        <v>2534</v>
      </c>
      <c r="F3421" t="s">
        <v>4264</v>
      </c>
      <c r="G3421" t="s">
        <v>4291</v>
      </c>
      <c r="H3421">
        <v>15049</v>
      </c>
      <c r="I3421" t="s">
        <v>3255</v>
      </c>
      <c r="J3421" s="1">
        <v>44148</v>
      </c>
      <c r="K3421" s="1">
        <v>44148</v>
      </c>
      <c r="L3421">
        <v>52031461750000</v>
      </c>
      <c r="M3421" t="s">
        <v>4790</v>
      </c>
      <c r="N3421" s="1">
        <v>44165</v>
      </c>
      <c r="O3421" t="str">
        <f t="shared" si="111"/>
        <v>정상</v>
      </c>
      <c r="P3421" t="str">
        <f t="shared" si="112"/>
        <v>엠피상동</v>
      </c>
      <c r="Q3421" t="s">
        <v>1954</v>
      </c>
      <c r="R3421"/>
      <c r="S3421"/>
      <c r="T3421"/>
      <c r="U3421"/>
      <c r="V3421"/>
      <c r="W3421" t="s">
        <v>1960</v>
      </c>
      <c r="X3421" s="1">
        <v>44513</v>
      </c>
    </row>
    <row r="3422" spans="1:24">
      <c r="A3422" t="s">
        <v>3995</v>
      </c>
      <c r="B3422" t="s">
        <v>4024</v>
      </c>
      <c r="C3422" t="s">
        <v>4050</v>
      </c>
      <c r="D3422" t="s">
        <v>4199</v>
      </c>
      <c r="E3422" t="s">
        <v>2568</v>
      </c>
      <c r="F3422" t="s">
        <v>4264</v>
      </c>
      <c r="G3422" t="s">
        <v>4268</v>
      </c>
      <c r="H3422">
        <v>156088</v>
      </c>
      <c r="I3422" t="s">
        <v>3255</v>
      </c>
      <c r="J3422" s="1">
        <v>44148</v>
      </c>
      <c r="K3422" s="1">
        <v>44148</v>
      </c>
      <c r="L3422">
        <v>52031520930000</v>
      </c>
      <c r="M3422" t="s">
        <v>4790</v>
      </c>
      <c r="N3422" s="1">
        <v>44165</v>
      </c>
      <c r="O3422" t="str">
        <f t="shared" ref="O3422:O3485" si="113" xml:space="preserve"> IF(K3422&gt;N3422,W3422,I3422)</f>
        <v>정상</v>
      </c>
      <c r="P3422" t="str">
        <f t="shared" si="112"/>
        <v>엠피상동</v>
      </c>
      <c r="Q3422" t="s">
        <v>1954</v>
      </c>
      <c r="R3422"/>
      <c r="S3422"/>
      <c r="T3422"/>
      <c r="U3422"/>
      <c r="V3422"/>
      <c r="W3422" t="s">
        <v>1958</v>
      </c>
      <c r="X3422" s="1">
        <v>66428</v>
      </c>
    </row>
    <row r="3423" spans="1:24">
      <c r="A3423" t="s">
        <v>3998</v>
      </c>
      <c r="B3423" t="s">
        <v>2861</v>
      </c>
      <c r="C3423" t="s">
        <v>4062</v>
      </c>
      <c r="D3423" t="s">
        <v>4137</v>
      </c>
      <c r="E3423" t="s">
        <v>2153</v>
      </c>
      <c r="F3423" t="s">
        <v>4264</v>
      </c>
      <c r="G3423" t="s">
        <v>4276</v>
      </c>
      <c r="H3423">
        <v>25000</v>
      </c>
      <c r="I3423" t="s">
        <v>3255</v>
      </c>
      <c r="J3423" s="1">
        <v>44148</v>
      </c>
      <c r="K3423" s="1">
        <v>44148</v>
      </c>
      <c r="L3423">
        <v>52031505010000</v>
      </c>
      <c r="M3423" t="s">
        <v>4790</v>
      </c>
      <c r="N3423" s="1">
        <v>44165</v>
      </c>
      <c r="O3423" t="str">
        <f t="shared" si="113"/>
        <v>정상</v>
      </c>
      <c r="P3423" t="str">
        <f t="shared" si="112"/>
        <v>엠피의정부</v>
      </c>
      <c r="Q3423" t="s">
        <v>1954</v>
      </c>
      <c r="R3423"/>
      <c r="S3423"/>
      <c r="T3423"/>
      <c r="U3423"/>
      <c r="V3423"/>
      <c r="W3423" t="s">
        <v>1958</v>
      </c>
      <c r="X3423" s="1">
        <v>51453</v>
      </c>
    </row>
    <row r="3424" spans="1:24">
      <c r="A3424" t="s">
        <v>3995</v>
      </c>
      <c r="B3424" t="s">
        <v>2686</v>
      </c>
      <c r="C3424" t="s">
        <v>4066</v>
      </c>
      <c r="D3424" t="s">
        <v>4199</v>
      </c>
      <c r="E3424" t="s">
        <v>2534</v>
      </c>
      <c r="F3424" t="s">
        <v>4264</v>
      </c>
      <c r="G3424" t="s">
        <v>3248</v>
      </c>
      <c r="H3424">
        <v>13332</v>
      </c>
      <c r="I3424" t="s">
        <v>3255</v>
      </c>
      <c r="J3424" s="1">
        <v>44148</v>
      </c>
      <c r="K3424" s="1">
        <v>44148</v>
      </c>
      <c r="L3424">
        <v>52031506390000</v>
      </c>
      <c r="M3424" t="s">
        <v>4790</v>
      </c>
      <c r="N3424" s="1">
        <v>44165</v>
      </c>
      <c r="O3424" t="str">
        <f t="shared" si="113"/>
        <v>정상</v>
      </c>
      <c r="P3424" t="str">
        <f t="shared" si="112"/>
        <v>엠피상동</v>
      </c>
      <c r="Q3424" t="s">
        <v>1954</v>
      </c>
      <c r="R3424"/>
      <c r="S3424"/>
      <c r="T3424"/>
      <c r="U3424"/>
      <c r="V3424"/>
      <c r="W3424" t="s">
        <v>1958</v>
      </c>
      <c r="X3424" s="1">
        <v>44513</v>
      </c>
    </row>
    <row r="3425" spans="1:24">
      <c r="A3425" t="s">
        <v>3998</v>
      </c>
      <c r="B3425" t="s">
        <v>2861</v>
      </c>
      <c r="C3425" t="s">
        <v>4062</v>
      </c>
      <c r="D3425" t="s">
        <v>4182</v>
      </c>
      <c r="E3425" t="s">
        <v>4230</v>
      </c>
      <c r="F3425" t="s">
        <v>4264</v>
      </c>
      <c r="G3425" t="s">
        <v>3245</v>
      </c>
      <c r="H3425">
        <v>33650</v>
      </c>
      <c r="I3425" t="s">
        <v>3255</v>
      </c>
      <c r="J3425" s="1">
        <v>44148</v>
      </c>
      <c r="K3425" s="1">
        <v>44148</v>
      </c>
      <c r="L3425">
        <v>52031595500000</v>
      </c>
      <c r="M3425" t="s">
        <v>4790</v>
      </c>
      <c r="N3425" s="1">
        <v>44165</v>
      </c>
      <c r="O3425" t="str">
        <f t="shared" si="113"/>
        <v>정상</v>
      </c>
      <c r="P3425" t="str">
        <f t="shared" si="112"/>
        <v>엠피의정부</v>
      </c>
      <c r="Q3425" t="s">
        <v>1954</v>
      </c>
      <c r="R3425"/>
      <c r="S3425"/>
      <c r="T3425"/>
      <c r="U3425"/>
      <c r="V3425"/>
      <c r="W3425" t="s">
        <v>4796</v>
      </c>
      <c r="X3425" s="1">
        <v>51453</v>
      </c>
    </row>
    <row r="3426" spans="1:24">
      <c r="A3426" t="s">
        <v>3998</v>
      </c>
      <c r="B3426" t="s">
        <v>4020</v>
      </c>
      <c r="C3426" t="s">
        <v>4062</v>
      </c>
      <c r="D3426" t="s">
        <v>4182</v>
      </c>
      <c r="E3426" t="s">
        <v>2644</v>
      </c>
      <c r="F3426" t="s">
        <v>4264</v>
      </c>
      <c r="G3426" t="s">
        <v>3242</v>
      </c>
      <c r="H3426">
        <v>55770</v>
      </c>
      <c r="I3426" t="s">
        <v>3255</v>
      </c>
      <c r="J3426" s="1">
        <v>44148</v>
      </c>
      <c r="K3426" s="1">
        <v>44148</v>
      </c>
      <c r="L3426">
        <v>52031432110000</v>
      </c>
      <c r="M3426" t="s">
        <v>4790</v>
      </c>
      <c r="N3426" s="1">
        <v>44165</v>
      </c>
      <c r="O3426" t="str">
        <f t="shared" si="113"/>
        <v>정상</v>
      </c>
      <c r="P3426" t="str">
        <f t="shared" si="112"/>
        <v>엠피의정부</v>
      </c>
      <c r="Q3426" t="s">
        <v>1954</v>
      </c>
      <c r="R3426"/>
      <c r="S3426"/>
      <c r="T3426"/>
      <c r="U3426"/>
      <c r="V3426"/>
      <c r="W3426" t="s">
        <v>1958</v>
      </c>
      <c r="X3426" s="1">
        <v>51453</v>
      </c>
    </row>
    <row r="3427" spans="1:24">
      <c r="A3427" t="s">
        <v>3991</v>
      </c>
      <c r="B3427" t="s">
        <v>2854</v>
      </c>
      <c r="C3427" t="s">
        <v>4081</v>
      </c>
      <c r="D3427" t="s">
        <v>4210</v>
      </c>
      <c r="E3427" t="s">
        <v>4230</v>
      </c>
      <c r="F3427" t="s">
        <v>4265</v>
      </c>
      <c r="G3427" t="s">
        <v>4278</v>
      </c>
      <c r="H3427">
        <v>20000</v>
      </c>
      <c r="I3427" t="s">
        <v>3255</v>
      </c>
      <c r="J3427" s="1">
        <v>44148</v>
      </c>
      <c r="K3427" s="1">
        <v>44148</v>
      </c>
      <c r="L3427">
        <v>52031509250000</v>
      </c>
      <c r="M3427" t="s">
        <v>4790</v>
      </c>
      <c r="N3427" s="1">
        <v>44165</v>
      </c>
      <c r="O3427" t="str">
        <f t="shared" si="113"/>
        <v>정상</v>
      </c>
      <c r="P3427" t="str">
        <f t="shared" si="112"/>
        <v>엠피성공</v>
      </c>
      <c r="Q3427" t="s">
        <v>1954</v>
      </c>
      <c r="R3427"/>
      <c r="S3427"/>
      <c r="T3427"/>
      <c r="U3427"/>
      <c r="V3427"/>
      <c r="W3427" t="s">
        <v>1958</v>
      </c>
      <c r="X3427" s="1">
        <v>51453</v>
      </c>
    </row>
    <row r="3428" spans="1:24">
      <c r="A3428" t="s">
        <v>3991</v>
      </c>
      <c r="B3428" t="s">
        <v>4015</v>
      </c>
      <c r="C3428" t="s">
        <v>4046</v>
      </c>
      <c r="D3428" t="s">
        <v>4210</v>
      </c>
      <c r="E3428" t="s">
        <v>2568</v>
      </c>
      <c r="F3428" t="s">
        <v>4264</v>
      </c>
      <c r="G3428" t="s">
        <v>4269</v>
      </c>
      <c r="H3428">
        <v>10000</v>
      </c>
      <c r="I3428" t="s">
        <v>3255</v>
      </c>
      <c r="J3428" s="1">
        <v>44148</v>
      </c>
      <c r="K3428" s="1">
        <v>44148</v>
      </c>
      <c r="L3428">
        <v>52031508380000</v>
      </c>
      <c r="M3428" t="s">
        <v>4791</v>
      </c>
      <c r="N3428" s="1">
        <v>44165</v>
      </c>
      <c r="O3428" t="str">
        <f t="shared" si="113"/>
        <v>정상</v>
      </c>
      <c r="P3428" t="str">
        <f t="shared" si="112"/>
        <v>엠피성공</v>
      </c>
      <c r="Q3428" t="s">
        <v>1954</v>
      </c>
      <c r="R3428"/>
      <c r="S3428"/>
      <c r="T3428"/>
      <c r="U3428"/>
      <c r="V3428"/>
      <c r="W3428" t="s">
        <v>1958</v>
      </c>
      <c r="X3428" s="1">
        <v>51453</v>
      </c>
    </row>
    <row r="3429" spans="1:24">
      <c r="A3429" t="s">
        <v>3998</v>
      </c>
      <c r="B3429" t="s">
        <v>4020</v>
      </c>
      <c r="C3429" t="s">
        <v>4062</v>
      </c>
      <c r="D3429" t="s">
        <v>4185</v>
      </c>
      <c r="E3429" t="s">
        <v>4231</v>
      </c>
      <c r="F3429" t="s">
        <v>4264</v>
      </c>
      <c r="G3429" t="s">
        <v>4268</v>
      </c>
      <c r="H3429">
        <v>28670</v>
      </c>
      <c r="I3429" t="s">
        <v>3255</v>
      </c>
      <c r="J3429" s="1">
        <v>44148</v>
      </c>
      <c r="K3429" s="1">
        <v>44148</v>
      </c>
      <c r="L3429">
        <v>320202790912</v>
      </c>
      <c r="M3429" t="s">
        <v>4790</v>
      </c>
      <c r="N3429" s="1">
        <v>44165</v>
      </c>
      <c r="O3429" t="str">
        <f t="shared" si="113"/>
        <v>정상</v>
      </c>
      <c r="P3429" t="str">
        <f t="shared" si="112"/>
        <v>엠피의정부</v>
      </c>
      <c r="Q3429" t="s">
        <v>1954</v>
      </c>
      <c r="R3429"/>
      <c r="S3429"/>
      <c r="T3429"/>
      <c r="U3429"/>
      <c r="V3429"/>
      <c r="W3429" t="s">
        <v>1958</v>
      </c>
      <c r="X3429" s="1">
        <v>51453</v>
      </c>
    </row>
    <row r="3430" spans="1:24">
      <c r="A3430" t="s">
        <v>3994</v>
      </c>
      <c r="B3430" t="s">
        <v>2692</v>
      </c>
      <c r="C3430" t="s">
        <v>4052</v>
      </c>
      <c r="D3430" t="s">
        <v>4194</v>
      </c>
      <c r="E3430" t="s">
        <v>4260</v>
      </c>
      <c r="F3430" t="s">
        <v>4264</v>
      </c>
      <c r="G3430" t="s">
        <v>4271</v>
      </c>
      <c r="H3430">
        <v>64660</v>
      </c>
      <c r="I3430" t="s">
        <v>3255</v>
      </c>
      <c r="J3430" s="1">
        <v>44148</v>
      </c>
      <c r="K3430" s="1">
        <v>44148</v>
      </c>
      <c r="L3430">
        <v>320202789825</v>
      </c>
      <c r="M3430" t="s">
        <v>4790</v>
      </c>
      <c r="N3430" s="1">
        <v>44165</v>
      </c>
      <c r="O3430" t="str">
        <f t="shared" si="113"/>
        <v>정상</v>
      </c>
      <c r="P3430" t="str">
        <f t="shared" si="112"/>
        <v>엠피피스토스</v>
      </c>
      <c r="Q3430" t="s">
        <v>1954</v>
      </c>
      <c r="R3430"/>
      <c r="S3430"/>
      <c r="T3430"/>
      <c r="U3430"/>
      <c r="V3430"/>
      <c r="W3430" t="s">
        <v>1958</v>
      </c>
      <c r="X3430" s="1">
        <v>57662</v>
      </c>
    </row>
    <row r="3431" spans="1:24">
      <c r="A3431" t="s">
        <v>3998</v>
      </c>
      <c r="B3431" t="s">
        <v>4020</v>
      </c>
      <c r="C3431" t="s">
        <v>4062</v>
      </c>
      <c r="D3431" t="s">
        <v>4185</v>
      </c>
      <c r="E3431" t="s">
        <v>4234</v>
      </c>
      <c r="F3431" t="s">
        <v>4264</v>
      </c>
      <c r="G3431" t="s">
        <v>4272</v>
      </c>
      <c r="H3431">
        <v>105236</v>
      </c>
      <c r="I3431" t="s">
        <v>3255</v>
      </c>
      <c r="J3431" s="1">
        <v>44148</v>
      </c>
      <c r="K3431" s="1">
        <v>44148</v>
      </c>
      <c r="L3431">
        <v>42041781620000</v>
      </c>
      <c r="M3431" t="s">
        <v>4790</v>
      </c>
      <c r="N3431" s="1">
        <v>44165</v>
      </c>
      <c r="O3431" t="str">
        <f t="shared" si="113"/>
        <v>정상</v>
      </c>
      <c r="P3431" t="str">
        <f t="shared" si="112"/>
        <v>엠피의정부</v>
      </c>
      <c r="Q3431" t="s">
        <v>1954</v>
      </c>
      <c r="R3431"/>
      <c r="S3431"/>
      <c r="T3431"/>
      <c r="U3431"/>
      <c r="V3431"/>
      <c r="W3431" t="s">
        <v>1958</v>
      </c>
      <c r="X3431"/>
    </row>
    <row r="3432" spans="1:24">
      <c r="A3432" t="s">
        <v>4007</v>
      </c>
      <c r="B3432" t="s">
        <v>4034</v>
      </c>
      <c r="C3432"/>
      <c r="D3432" t="s">
        <v>4134</v>
      </c>
      <c r="E3432" t="s">
        <v>4240</v>
      </c>
      <c r="F3432" t="s">
        <v>4264</v>
      </c>
      <c r="G3432" t="s">
        <v>4268</v>
      </c>
      <c r="H3432">
        <v>125871</v>
      </c>
      <c r="I3432" t="s">
        <v>3255</v>
      </c>
      <c r="J3432" s="1">
        <v>44147</v>
      </c>
      <c r="K3432" s="1">
        <v>44147</v>
      </c>
      <c r="L3432">
        <v>20206130270</v>
      </c>
      <c r="M3432" t="s">
        <v>4792</v>
      </c>
      <c r="N3432" s="1">
        <v>44165</v>
      </c>
      <c r="O3432" t="str">
        <f t="shared" si="113"/>
        <v>정상</v>
      </c>
      <c r="P3432" t="str">
        <f t="shared" si="112"/>
        <v>엠피여주</v>
      </c>
      <c r="Q3432" t="s">
        <v>1954</v>
      </c>
      <c r="R3432"/>
      <c r="S3432"/>
      <c r="T3432"/>
      <c r="U3432"/>
      <c r="V3432"/>
      <c r="W3432" t="s">
        <v>1960</v>
      </c>
      <c r="X3432"/>
    </row>
    <row r="3433" spans="1:24">
      <c r="A3433" t="s">
        <v>3995</v>
      </c>
      <c r="B3433" t="s">
        <v>2686</v>
      </c>
      <c r="C3433" t="s">
        <v>4050</v>
      </c>
      <c r="D3433" t="s">
        <v>4159</v>
      </c>
      <c r="E3433" t="s">
        <v>2499</v>
      </c>
      <c r="F3433" t="s">
        <v>4264</v>
      </c>
      <c r="G3433" t="s">
        <v>4268</v>
      </c>
      <c r="H3433">
        <v>11000</v>
      </c>
      <c r="I3433" t="s">
        <v>3255</v>
      </c>
      <c r="J3433" s="1">
        <v>44147</v>
      </c>
      <c r="K3433" s="1">
        <v>44147</v>
      </c>
      <c r="L3433">
        <v>20206081168</v>
      </c>
      <c r="M3433" t="s">
        <v>4791</v>
      </c>
      <c r="N3433" s="1">
        <v>44165</v>
      </c>
      <c r="O3433" t="str">
        <f t="shared" si="113"/>
        <v>정상</v>
      </c>
      <c r="P3433" t="str">
        <f t="shared" si="112"/>
        <v>엠피상동</v>
      </c>
      <c r="Q3433" t="s">
        <v>1954</v>
      </c>
      <c r="R3433"/>
      <c r="S3433"/>
      <c r="T3433"/>
      <c r="U3433"/>
      <c r="V3433"/>
      <c r="W3433" t="s">
        <v>1958</v>
      </c>
      <c r="X3433"/>
    </row>
    <row r="3434" spans="1:24">
      <c r="A3434" t="s">
        <v>3997</v>
      </c>
      <c r="B3434"/>
      <c r="C3434"/>
      <c r="D3434" t="s">
        <v>4129</v>
      </c>
      <c r="E3434" t="s">
        <v>2499</v>
      </c>
      <c r="F3434" t="s">
        <v>4265</v>
      </c>
      <c r="G3434" t="s">
        <v>4283</v>
      </c>
      <c r="H3434">
        <v>75000</v>
      </c>
      <c r="I3434" t="s">
        <v>3255</v>
      </c>
      <c r="J3434" s="1">
        <v>44147</v>
      </c>
      <c r="K3434" s="1">
        <v>44147</v>
      </c>
      <c r="L3434">
        <v>20206082183</v>
      </c>
      <c r="M3434" t="s">
        <v>4790</v>
      </c>
      <c r="N3434" s="1">
        <v>44165</v>
      </c>
      <c r="O3434" t="str">
        <f t="shared" si="113"/>
        <v>정상</v>
      </c>
      <c r="P3434" t="str">
        <f t="shared" si="112"/>
        <v>엠피가온</v>
      </c>
      <c r="Q3434" t="s">
        <v>1954</v>
      </c>
      <c r="R3434"/>
      <c r="S3434"/>
      <c r="T3434"/>
      <c r="U3434"/>
      <c r="V3434"/>
      <c r="W3434" t="s">
        <v>1958</v>
      </c>
      <c r="X3434"/>
    </row>
    <row r="3435" spans="1:24">
      <c r="A3435" t="s">
        <v>3995</v>
      </c>
      <c r="B3435" t="s">
        <v>4024</v>
      </c>
      <c r="C3435" t="s">
        <v>4050</v>
      </c>
      <c r="D3435" t="s">
        <v>4188</v>
      </c>
      <c r="E3435" t="s">
        <v>4240</v>
      </c>
      <c r="F3435" t="s">
        <v>4264</v>
      </c>
      <c r="G3435" t="s">
        <v>4271</v>
      </c>
      <c r="H3435">
        <v>11000</v>
      </c>
      <c r="I3435" t="s">
        <v>3255</v>
      </c>
      <c r="J3435" s="1">
        <v>44147</v>
      </c>
      <c r="K3435" s="1">
        <v>44147</v>
      </c>
      <c r="L3435">
        <v>20206080904</v>
      </c>
      <c r="M3435" t="s">
        <v>4790</v>
      </c>
      <c r="N3435" s="1">
        <v>44165</v>
      </c>
      <c r="O3435" t="str">
        <f t="shared" si="113"/>
        <v>정상</v>
      </c>
      <c r="P3435" t="str">
        <f t="shared" si="112"/>
        <v>엠피상동</v>
      </c>
      <c r="Q3435" t="s">
        <v>1954</v>
      </c>
      <c r="R3435"/>
      <c r="S3435"/>
      <c r="T3435"/>
      <c r="U3435"/>
      <c r="V3435"/>
      <c r="W3435" t="s">
        <v>1958</v>
      </c>
      <c r="X3435"/>
    </row>
    <row r="3436" spans="1:24">
      <c r="A3436" t="s">
        <v>3997</v>
      </c>
      <c r="B3436" t="s">
        <v>4018</v>
      </c>
      <c r="C3436" t="s">
        <v>4055</v>
      </c>
      <c r="D3436" t="s">
        <v>4174</v>
      </c>
      <c r="E3436" t="s">
        <v>4240</v>
      </c>
      <c r="F3436" t="s">
        <v>4264</v>
      </c>
      <c r="G3436" t="s">
        <v>4268</v>
      </c>
      <c r="H3436">
        <v>42800</v>
      </c>
      <c r="I3436" t="s">
        <v>3255</v>
      </c>
      <c r="J3436" s="1">
        <v>44147</v>
      </c>
      <c r="K3436" s="1">
        <v>44147</v>
      </c>
      <c r="L3436">
        <v>20206079182</v>
      </c>
      <c r="M3436" t="s">
        <v>4790</v>
      </c>
      <c r="N3436" s="1">
        <v>44165</v>
      </c>
      <c r="O3436" t="str">
        <f t="shared" si="113"/>
        <v>정상</v>
      </c>
      <c r="P3436" t="str">
        <f t="shared" si="112"/>
        <v>엠피가온</v>
      </c>
      <c r="Q3436" t="s">
        <v>1954</v>
      </c>
      <c r="R3436"/>
      <c r="S3436"/>
      <c r="T3436"/>
      <c r="U3436"/>
      <c r="V3436"/>
      <c r="W3436" t="s">
        <v>1958</v>
      </c>
      <c r="X3436"/>
    </row>
    <row r="3437" spans="1:24">
      <c r="A3437" t="s">
        <v>3991</v>
      </c>
      <c r="B3437" t="s">
        <v>4015</v>
      </c>
      <c r="C3437" t="s">
        <v>4083</v>
      </c>
      <c r="D3437" t="s">
        <v>4164</v>
      </c>
      <c r="E3437" t="s">
        <v>4243</v>
      </c>
      <c r="F3437" t="s">
        <v>4265</v>
      </c>
      <c r="G3437" t="s">
        <v>4268</v>
      </c>
      <c r="H3437">
        <v>13352</v>
      </c>
      <c r="I3437" t="s">
        <v>3255</v>
      </c>
      <c r="J3437" s="1">
        <v>44147</v>
      </c>
      <c r="K3437" s="1">
        <v>44147</v>
      </c>
      <c r="L3437">
        <v>20206087879</v>
      </c>
      <c r="M3437" t="s">
        <v>4790</v>
      </c>
      <c r="N3437" s="1">
        <v>44165</v>
      </c>
      <c r="O3437" t="str">
        <f t="shared" si="113"/>
        <v>정상</v>
      </c>
      <c r="P3437" t="str">
        <f t="shared" si="112"/>
        <v>엠피성공</v>
      </c>
      <c r="Q3437" t="s">
        <v>1954</v>
      </c>
      <c r="R3437"/>
      <c r="S3437"/>
      <c r="T3437"/>
      <c r="U3437"/>
      <c r="V3437"/>
      <c r="W3437" t="s">
        <v>1958</v>
      </c>
      <c r="X3437"/>
    </row>
    <row r="3438" spans="1:24">
      <c r="A3438" t="s">
        <v>3995</v>
      </c>
      <c r="B3438" t="s">
        <v>2686</v>
      </c>
      <c r="C3438" t="s">
        <v>4050</v>
      </c>
      <c r="D3438" t="s">
        <v>4188</v>
      </c>
      <c r="E3438" t="s">
        <v>4240</v>
      </c>
      <c r="F3438" t="s">
        <v>4264</v>
      </c>
      <c r="G3438" t="s">
        <v>4268</v>
      </c>
      <c r="H3438">
        <v>24000</v>
      </c>
      <c r="I3438" t="s">
        <v>3255</v>
      </c>
      <c r="J3438" s="1">
        <v>44147</v>
      </c>
      <c r="K3438" s="1">
        <v>44147</v>
      </c>
      <c r="L3438">
        <v>20206084203</v>
      </c>
      <c r="M3438" t="s">
        <v>4790</v>
      </c>
      <c r="N3438" s="1">
        <v>44165</v>
      </c>
      <c r="O3438" t="str">
        <f t="shared" si="113"/>
        <v>정상</v>
      </c>
      <c r="P3438" t="str">
        <f t="shared" si="112"/>
        <v>엠피상동</v>
      </c>
      <c r="Q3438" t="s">
        <v>1954</v>
      </c>
      <c r="R3438"/>
      <c r="S3438"/>
      <c r="T3438"/>
      <c r="U3438"/>
      <c r="V3438"/>
      <c r="W3438" t="s">
        <v>1960</v>
      </c>
      <c r="X3438"/>
    </row>
    <row r="3439" spans="1:24">
      <c r="A3439" t="s">
        <v>4006</v>
      </c>
      <c r="B3439" t="s">
        <v>2851</v>
      </c>
      <c r="C3439" t="s">
        <v>4051</v>
      </c>
      <c r="D3439" t="s">
        <v>4119</v>
      </c>
      <c r="E3439" t="s">
        <v>2502</v>
      </c>
      <c r="F3439" t="s">
        <v>4264</v>
      </c>
      <c r="G3439" t="s">
        <v>3242</v>
      </c>
      <c r="H3439">
        <v>24604</v>
      </c>
      <c r="I3439" t="s">
        <v>3255</v>
      </c>
      <c r="J3439" s="1">
        <v>44147</v>
      </c>
      <c r="K3439" s="1">
        <v>44147</v>
      </c>
      <c r="L3439">
        <v>20206093374</v>
      </c>
      <c r="M3439" t="s">
        <v>4790</v>
      </c>
      <c r="N3439" s="1">
        <v>44165</v>
      </c>
      <c r="O3439" t="str">
        <f t="shared" si="113"/>
        <v>정상</v>
      </c>
      <c r="P3439" t="s">
        <v>6821</v>
      </c>
      <c r="Q3439" t="s">
        <v>1954</v>
      </c>
      <c r="R3439"/>
      <c r="S3439"/>
      <c r="T3439"/>
      <c r="U3439"/>
      <c r="V3439"/>
      <c r="W3439" t="s">
        <v>1958</v>
      </c>
      <c r="X3439"/>
    </row>
    <row r="3440" spans="1:24">
      <c r="A3440" t="s">
        <v>3992</v>
      </c>
      <c r="B3440" t="s">
        <v>4016</v>
      </c>
      <c r="C3440" t="s">
        <v>4047</v>
      </c>
      <c r="D3440" t="s">
        <v>4119</v>
      </c>
      <c r="E3440" t="s">
        <v>4240</v>
      </c>
      <c r="F3440" t="s">
        <v>4264</v>
      </c>
      <c r="G3440" t="s">
        <v>4268</v>
      </c>
      <c r="H3440">
        <v>20000</v>
      </c>
      <c r="I3440" t="s">
        <v>3255</v>
      </c>
      <c r="J3440" s="1">
        <v>44147</v>
      </c>
      <c r="K3440" s="1">
        <v>44147</v>
      </c>
      <c r="L3440">
        <v>20206094689</v>
      </c>
      <c r="M3440" t="s">
        <v>4790</v>
      </c>
      <c r="N3440" s="1">
        <v>44165</v>
      </c>
      <c r="O3440" t="str">
        <f t="shared" si="113"/>
        <v>정상</v>
      </c>
      <c r="P3440" t="s">
        <v>6822</v>
      </c>
      <c r="Q3440" t="s">
        <v>1954</v>
      </c>
      <c r="R3440"/>
      <c r="S3440"/>
      <c r="T3440"/>
      <c r="U3440"/>
      <c r="V3440"/>
      <c r="W3440" t="s">
        <v>1958</v>
      </c>
      <c r="X3440"/>
    </row>
    <row r="3441" spans="1:24">
      <c r="A3441" t="s">
        <v>4001</v>
      </c>
      <c r="B3441" t="s">
        <v>2871</v>
      </c>
      <c r="C3441" t="s">
        <v>4065</v>
      </c>
      <c r="D3441" t="s">
        <v>4139</v>
      </c>
      <c r="E3441" t="s">
        <v>4240</v>
      </c>
      <c r="F3441" t="s">
        <v>4265</v>
      </c>
      <c r="G3441" t="s">
        <v>4278</v>
      </c>
      <c r="H3441">
        <v>11000</v>
      </c>
      <c r="I3441" t="s">
        <v>3255</v>
      </c>
      <c r="J3441" s="1">
        <v>44147</v>
      </c>
      <c r="K3441" s="1">
        <v>44147</v>
      </c>
      <c r="L3441">
        <v>20206082091</v>
      </c>
      <c r="M3441" t="s">
        <v>4791</v>
      </c>
      <c r="N3441" s="1">
        <v>44165</v>
      </c>
      <c r="O3441" t="str">
        <f t="shared" si="113"/>
        <v>정상</v>
      </c>
      <c r="P3441" t="str">
        <f t="shared" si="112"/>
        <v>엠피조은</v>
      </c>
      <c r="Q3441" t="s">
        <v>1954</v>
      </c>
      <c r="R3441"/>
      <c r="S3441"/>
      <c r="T3441"/>
      <c r="U3441"/>
      <c r="V3441"/>
      <c r="W3441" t="s">
        <v>1958</v>
      </c>
      <c r="X3441"/>
    </row>
    <row r="3442" spans="1:24">
      <c r="A3442" t="s">
        <v>4001</v>
      </c>
      <c r="B3442" t="s">
        <v>2871</v>
      </c>
      <c r="C3442" t="s">
        <v>4065</v>
      </c>
      <c r="D3442" t="s">
        <v>4139</v>
      </c>
      <c r="E3442" t="s">
        <v>4240</v>
      </c>
      <c r="F3442" t="s">
        <v>4264</v>
      </c>
      <c r="G3442" t="s">
        <v>4283</v>
      </c>
      <c r="H3442">
        <v>115600</v>
      </c>
      <c r="I3442" t="s">
        <v>3255</v>
      </c>
      <c r="J3442" s="1">
        <v>44147</v>
      </c>
      <c r="K3442" s="1">
        <v>44147</v>
      </c>
      <c r="L3442">
        <v>20206081021</v>
      </c>
      <c r="M3442" t="s">
        <v>4790</v>
      </c>
      <c r="N3442" s="1">
        <v>44165</v>
      </c>
      <c r="O3442" t="str">
        <f t="shared" si="113"/>
        <v>정상</v>
      </c>
      <c r="P3442" t="str">
        <f t="shared" si="112"/>
        <v>엠피조은</v>
      </c>
      <c r="Q3442" t="s">
        <v>1954</v>
      </c>
      <c r="R3442"/>
      <c r="S3442"/>
      <c r="T3442"/>
      <c r="U3442"/>
      <c r="V3442"/>
      <c r="W3442" t="s">
        <v>1958</v>
      </c>
      <c r="X3442"/>
    </row>
    <row r="3443" spans="1:24">
      <c r="A3443" t="s">
        <v>3995</v>
      </c>
      <c r="B3443" t="s">
        <v>2686</v>
      </c>
      <c r="C3443" t="s">
        <v>4066</v>
      </c>
      <c r="D3443" t="s">
        <v>4122</v>
      </c>
      <c r="E3443" t="s">
        <v>4240</v>
      </c>
      <c r="F3443" t="s">
        <v>4264</v>
      </c>
      <c r="G3443" t="s">
        <v>4282</v>
      </c>
      <c r="H3443">
        <v>91000</v>
      </c>
      <c r="I3443" t="s">
        <v>3255</v>
      </c>
      <c r="J3443" s="1">
        <v>44147</v>
      </c>
      <c r="K3443" s="1">
        <v>44147</v>
      </c>
      <c r="L3443">
        <v>20206077774</v>
      </c>
      <c r="M3443" t="s">
        <v>4790</v>
      </c>
      <c r="N3443" s="1">
        <v>44165</v>
      </c>
      <c r="O3443" t="str">
        <f t="shared" si="113"/>
        <v>정상</v>
      </c>
      <c r="P3443" t="str">
        <f t="shared" si="112"/>
        <v>엠피상동</v>
      </c>
      <c r="Q3443" t="s">
        <v>1954</v>
      </c>
      <c r="R3443"/>
      <c r="S3443"/>
      <c r="T3443"/>
      <c r="U3443"/>
      <c r="V3443"/>
      <c r="W3443" t="s">
        <v>1958</v>
      </c>
      <c r="X3443"/>
    </row>
    <row r="3444" spans="1:24">
      <c r="A3444" t="s">
        <v>3993</v>
      </c>
      <c r="B3444" t="s">
        <v>4017</v>
      </c>
      <c r="C3444" t="s">
        <v>4059</v>
      </c>
      <c r="D3444" t="s">
        <v>4152</v>
      </c>
      <c r="E3444" t="s">
        <v>4240</v>
      </c>
      <c r="F3444" t="s">
        <v>4267</v>
      </c>
      <c r="G3444" t="s">
        <v>3242</v>
      </c>
      <c r="H3444">
        <v>34000</v>
      </c>
      <c r="I3444" t="s">
        <v>3255</v>
      </c>
      <c r="J3444" s="1">
        <v>44147</v>
      </c>
      <c r="K3444" s="1">
        <v>44147</v>
      </c>
      <c r="L3444">
        <v>20206092351</v>
      </c>
      <c r="M3444" t="s">
        <v>4791</v>
      </c>
      <c r="N3444" s="1">
        <v>44165</v>
      </c>
      <c r="O3444" t="str">
        <f t="shared" si="113"/>
        <v>정상</v>
      </c>
      <c r="P3444" t="str">
        <f t="shared" si="112"/>
        <v>엠피송내</v>
      </c>
      <c r="Q3444" t="s">
        <v>1954</v>
      </c>
      <c r="R3444"/>
      <c r="S3444"/>
      <c r="T3444"/>
      <c r="U3444"/>
      <c r="V3444"/>
      <c r="W3444" t="s">
        <v>1958</v>
      </c>
      <c r="X3444"/>
    </row>
    <row r="3445" spans="1:24">
      <c r="A3445" t="s">
        <v>3995</v>
      </c>
      <c r="B3445" t="s">
        <v>2686</v>
      </c>
      <c r="C3445" t="s">
        <v>4050</v>
      </c>
      <c r="D3445" t="s">
        <v>4122</v>
      </c>
      <c r="E3445" t="s">
        <v>4242</v>
      </c>
      <c r="F3445" t="s">
        <v>4264</v>
      </c>
      <c r="G3445" t="s">
        <v>4273</v>
      </c>
      <c r="H3445">
        <v>20000</v>
      </c>
      <c r="I3445" t="s">
        <v>3255</v>
      </c>
      <c r="J3445" s="1">
        <v>44147</v>
      </c>
      <c r="K3445" s="1">
        <v>44147</v>
      </c>
      <c r="L3445">
        <v>20206089713</v>
      </c>
      <c r="M3445" t="s">
        <v>4790</v>
      </c>
      <c r="N3445" s="1">
        <v>44165</v>
      </c>
      <c r="O3445" t="str">
        <f t="shared" si="113"/>
        <v>정상</v>
      </c>
      <c r="P3445" t="str">
        <f t="shared" si="112"/>
        <v>엠피상동</v>
      </c>
      <c r="Q3445" t="s">
        <v>1954</v>
      </c>
      <c r="R3445"/>
      <c r="S3445"/>
      <c r="T3445"/>
      <c r="U3445"/>
      <c r="V3445"/>
      <c r="W3445" t="s">
        <v>1958</v>
      </c>
      <c r="X3445"/>
    </row>
    <row r="3446" spans="1:24">
      <c r="A3446" t="s">
        <v>4002</v>
      </c>
      <c r="B3446"/>
      <c r="C3446"/>
      <c r="D3446" t="s">
        <v>4155</v>
      </c>
      <c r="E3446" t="s">
        <v>4245</v>
      </c>
      <c r="F3446" t="s">
        <v>4264</v>
      </c>
      <c r="G3446" t="s">
        <v>4296</v>
      </c>
      <c r="H3446">
        <v>20651</v>
      </c>
      <c r="I3446" t="s">
        <v>3256</v>
      </c>
      <c r="J3446" s="1">
        <v>44147</v>
      </c>
      <c r="K3446" s="1">
        <v>44153</v>
      </c>
      <c r="L3446" t="s">
        <v>4565</v>
      </c>
      <c r="M3446" t="s">
        <v>4790</v>
      </c>
      <c r="N3446" s="1">
        <v>44165</v>
      </c>
      <c r="O3446" t="str">
        <f t="shared" si="113"/>
        <v>철회</v>
      </c>
      <c r="P3446" t="str">
        <f t="shared" si="112"/>
        <v>엠피제이엔제이</v>
      </c>
      <c r="Q3446" t="s">
        <v>1954</v>
      </c>
      <c r="R3446"/>
      <c r="S3446"/>
      <c r="T3446"/>
      <c r="U3446"/>
      <c r="V3446"/>
      <c r="W3446" t="s">
        <v>1958</v>
      </c>
      <c r="X3446" s="1">
        <v>49625</v>
      </c>
    </row>
    <row r="3447" spans="1:24">
      <c r="A3447" t="s">
        <v>3998</v>
      </c>
      <c r="B3447" t="s">
        <v>4020</v>
      </c>
      <c r="C3447"/>
      <c r="D3447" t="s">
        <v>4131</v>
      </c>
      <c r="E3447" t="s">
        <v>2515</v>
      </c>
      <c r="F3447" t="s">
        <v>4265</v>
      </c>
      <c r="G3447" t="s">
        <v>4273</v>
      </c>
      <c r="H3447">
        <v>76540</v>
      </c>
      <c r="I3447" t="s">
        <v>3255</v>
      </c>
      <c r="J3447" s="1">
        <v>44147</v>
      </c>
      <c r="K3447" s="1">
        <v>44147</v>
      </c>
      <c r="L3447" t="s">
        <v>4566</v>
      </c>
      <c r="M3447" t="s">
        <v>4790</v>
      </c>
      <c r="N3447" s="1">
        <v>44165</v>
      </c>
      <c r="O3447" t="str">
        <f t="shared" si="113"/>
        <v>정상</v>
      </c>
      <c r="P3447" t="str">
        <f t="shared" si="112"/>
        <v>엠피의정부</v>
      </c>
      <c r="Q3447" t="s">
        <v>1954</v>
      </c>
      <c r="R3447"/>
      <c r="S3447"/>
      <c r="T3447"/>
      <c r="U3447"/>
      <c r="V3447"/>
      <c r="W3447" t="s">
        <v>1958</v>
      </c>
      <c r="X3447" s="1">
        <v>62044</v>
      </c>
    </row>
    <row r="3448" spans="1:24">
      <c r="A3448" t="s">
        <v>3998</v>
      </c>
      <c r="B3448" t="s">
        <v>4020</v>
      </c>
      <c r="C3448"/>
      <c r="D3448" t="s">
        <v>4131</v>
      </c>
      <c r="E3448" t="s">
        <v>3181</v>
      </c>
      <c r="F3448" t="s">
        <v>4264</v>
      </c>
      <c r="G3448" t="s">
        <v>4269</v>
      </c>
      <c r="H3448">
        <v>22463</v>
      </c>
      <c r="I3448" t="s">
        <v>3255</v>
      </c>
      <c r="J3448" s="1">
        <v>44147</v>
      </c>
      <c r="K3448" s="1">
        <v>44147</v>
      </c>
      <c r="L3448" t="s">
        <v>4567</v>
      </c>
      <c r="M3448" t="s">
        <v>4790</v>
      </c>
      <c r="N3448" s="1">
        <v>44165</v>
      </c>
      <c r="O3448" t="str">
        <f t="shared" si="113"/>
        <v>정상</v>
      </c>
      <c r="P3448" t="str">
        <f t="shared" si="112"/>
        <v>엠피의정부</v>
      </c>
      <c r="Q3448" t="s">
        <v>1954</v>
      </c>
      <c r="R3448"/>
      <c r="S3448"/>
      <c r="T3448"/>
      <c r="U3448"/>
      <c r="V3448"/>
      <c r="W3448" t="s">
        <v>1958</v>
      </c>
      <c r="X3448" s="1">
        <v>65696</v>
      </c>
    </row>
    <row r="3449" spans="1:24">
      <c r="A3449" t="s">
        <v>3991</v>
      </c>
      <c r="B3449" t="s">
        <v>4015</v>
      </c>
      <c r="C3449" t="s">
        <v>4046</v>
      </c>
      <c r="D3449" t="s">
        <v>4164</v>
      </c>
      <c r="E3449" t="s">
        <v>4238</v>
      </c>
      <c r="F3449" t="s">
        <v>4264</v>
      </c>
      <c r="G3449" t="s">
        <v>4268</v>
      </c>
      <c r="H3449">
        <v>17200</v>
      </c>
      <c r="I3449" t="s">
        <v>3255</v>
      </c>
      <c r="J3449" s="1">
        <v>44147</v>
      </c>
      <c r="K3449" s="1">
        <v>44147</v>
      </c>
      <c r="L3449" t="s">
        <v>4568</v>
      </c>
      <c r="M3449" t="s">
        <v>4790</v>
      </c>
      <c r="N3449" s="1">
        <v>44165</v>
      </c>
      <c r="O3449" t="str">
        <f t="shared" si="113"/>
        <v>정상</v>
      </c>
      <c r="P3449" t="str">
        <f t="shared" si="112"/>
        <v>엠피성공</v>
      </c>
      <c r="Q3449" t="s">
        <v>1954</v>
      </c>
      <c r="R3449"/>
      <c r="S3449"/>
      <c r="T3449"/>
      <c r="U3449"/>
      <c r="V3449"/>
      <c r="W3449" t="s">
        <v>1958</v>
      </c>
      <c r="X3449"/>
    </row>
    <row r="3450" spans="1:24">
      <c r="A3450" t="s">
        <v>3994</v>
      </c>
      <c r="B3450" t="s">
        <v>4014</v>
      </c>
      <c r="C3450" t="s">
        <v>4086</v>
      </c>
      <c r="D3450" t="s">
        <v>4130</v>
      </c>
      <c r="E3450" t="s">
        <v>2546</v>
      </c>
      <c r="F3450" t="s">
        <v>4267</v>
      </c>
      <c r="G3450" t="s">
        <v>4268</v>
      </c>
      <c r="H3450">
        <v>75182</v>
      </c>
      <c r="I3450" t="s">
        <v>3255</v>
      </c>
      <c r="J3450" s="1">
        <v>44147</v>
      </c>
      <c r="K3450" s="1">
        <v>44147</v>
      </c>
      <c r="L3450">
        <v>42041775410000</v>
      </c>
      <c r="M3450" t="s">
        <v>4790</v>
      </c>
      <c r="N3450" s="1">
        <v>44165</v>
      </c>
      <c r="O3450" t="str">
        <f t="shared" si="113"/>
        <v>정상</v>
      </c>
      <c r="P3450" t="str">
        <f t="shared" si="112"/>
        <v>엠피피스토스</v>
      </c>
      <c r="Q3450" t="s">
        <v>1954</v>
      </c>
      <c r="R3450"/>
      <c r="S3450"/>
      <c r="T3450"/>
      <c r="U3450"/>
      <c r="V3450"/>
      <c r="W3450" t="s">
        <v>1958</v>
      </c>
      <c r="X3450"/>
    </row>
    <row r="3451" spans="1:24">
      <c r="A3451" t="s">
        <v>3993</v>
      </c>
      <c r="B3451" t="s">
        <v>4017</v>
      </c>
      <c r="C3451" t="s">
        <v>4048</v>
      </c>
      <c r="D3451" t="s">
        <v>4120</v>
      </c>
      <c r="E3451" t="s">
        <v>4261</v>
      </c>
      <c r="F3451" t="s">
        <v>4266</v>
      </c>
      <c r="G3451" t="s">
        <v>4269</v>
      </c>
      <c r="H3451">
        <v>54055</v>
      </c>
      <c r="I3451" t="s">
        <v>3255</v>
      </c>
      <c r="J3451" s="1">
        <v>44147</v>
      </c>
      <c r="K3451" s="1">
        <v>44147</v>
      </c>
      <c r="L3451">
        <v>42041769810000</v>
      </c>
      <c r="M3451" t="s">
        <v>4790</v>
      </c>
      <c r="N3451" s="1">
        <v>44165</v>
      </c>
      <c r="O3451" t="str">
        <f t="shared" si="113"/>
        <v>정상</v>
      </c>
      <c r="P3451" t="str">
        <f t="shared" si="112"/>
        <v>엠피송내</v>
      </c>
      <c r="Q3451" t="s">
        <v>1954</v>
      </c>
      <c r="R3451"/>
      <c r="S3451"/>
      <c r="T3451"/>
      <c r="U3451"/>
      <c r="V3451"/>
      <c r="W3451" t="s">
        <v>1958</v>
      </c>
      <c r="X3451"/>
    </row>
    <row r="3452" spans="1:24">
      <c r="A3452" t="s">
        <v>3995</v>
      </c>
      <c r="B3452" t="s">
        <v>2686</v>
      </c>
      <c r="C3452" t="s">
        <v>4050</v>
      </c>
      <c r="D3452" t="s">
        <v>4148</v>
      </c>
      <c r="E3452" t="s">
        <v>4262</v>
      </c>
      <c r="F3452" t="s">
        <v>4264</v>
      </c>
      <c r="G3452" t="s">
        <v>3242</v>
      </c>
      <c r="H3452">
        <v>91544</v>
      </c>
      <c r="I3452" t="s">
        <v>3255</v>
      </c>
      <c r="J3452" s="1">
        <v>44147</v>
      </c>
      <c r="K3452" s="1">
        <v>44147</v>
      </c>
      <c r="L3452">
        <v>42045307460000</v>
      </c>
      <c r="M3452" t="s">
        <v>4792</v>
      </c>
      <c r="N3452" s="1">
        <v>44165</v>
      </c>
      <c r="O3452" t="str">
        <f t="shared" si="113"/>
        <v>정상</v>
      </c>
      <c r="P3452" t="str">
        <f t="shared" si="112"/>
        <v>엠피상동</v>
      </c>
      <c r="Q3452" t="s">
        <v>1954</v>
      </c>
      <c r="R3452"/>
      <c r="S3452"/>
      <c r="T3452"/>
      <c r="U3452"/>
      <c r="V3452"/>
      <c r="W3452" t="s">
        <v>1958</v>
      </c>
      <c r="X3452" s="1">
        <v>47799</v>
      </c>
    </row>
    <row r="3453" spans="1:24">
      <c r="A3453" t="s">
        <v>3995</v>
      </c>
      <c r="B3453" t="s">
        <v>4036</v>
      </c>
      <c r="C3453"/>
      <c r="D3453" t="s">
        <v>4203</v>
      </c>
      <c r="E3453" t="s">
        <v>4248</v>
      </c>
      <c r="F3453" t="s">
        <v>4264</v>
      </c>
      <c r="G3453" t="s">
        <v>3242</v>
      </c>
      <c r="H3453">
        <v>51704</v>
      </c>
      <c r="I3453" t="s">
        <v>3255</v>
      </c>
      <c r="J3453" s="1">
        <v>44147</v>
      </c>
      <c r="K3453" s="1">
        <v>44147</v>
      </c>
      <c r="L3453">
        <v>42045307920000</v>
      </c>
      <c r="M3453" t="s">
        <v>4790</v>
      </c>
      <c r="N3453" s="1">
        <v>44165</v>
      </c>
      <c r="O3453" t="str">
        <f t="shared" si="113"/>
        <v>정상</v>
      </c>
      <c r="P3453" t="str">
        <f t="shared" si="112"/>
        <v>엠피상동</v>
      </c>
      <c r="Q3453" t="s">
        <v>1954</v>
      </c>
      <c r="R3453"/>
      <c r="S3453"/>
      <c r="T3453"/>
      <c r="U3453"/>
      <c r="V3453"/>
      <c r="W3453" t="s">
        <v>1958</v>
      </c>
      <c r="X3453" s="1">
        <v>47799</v>
      </c>
    </row>
    <row r="3454" spans="1:24">
      <c r="A3454" t="s">
        <v>3995</v>
      </c>
      <c r="B3454" t="s">
        <v>2686</v>
      </c>
      <c r="C3454"/>
      <c r="D3454" t="s">
        <v>4203</v>
      </c>
      <c r="E3454" t="s">
        <v>4241</v>
      </c>
      <c r="F3454" t="s">
        <v>4265</v>
      </c>
      <c r="G3454" t="s">
        <v>4268</v>
      </c>
      <c r="H3454">
        <v>50550</v>
      </c>
      <c r="I3454" t="s">
        <v>3255</v>
      </c>
      <c r="J3454" s="1">
        <v>44147</v>
      </c>
      <c r="K3454" s="1">
        <v>44147</v>
      </c>
      <c r="L3454">
        <v>42045307840000</v>
      </c>
      <c r="M3454" t="s">
        <v>4790</v>
      </c>
      <c r="N3454" s="1">
        <v>44165</v>
      </c>
      <c r="O3454" t="str">
        <f t="shared" si="113"/>
        <v>정상</v>
      </c>
      <c r="P3454" t="str">
        <f t="shared" si="112"/>
        <v>엠피상동</v>
      </c>
      <c r="Q3454" t="s">
        <v>1954</v>
      </c>
      <c r="R3454"/>
      <c r="S3454"/>
      <c r="T3454"/>
      <c r="U3454"/>
      <c r="V3454"/>
      <c r="W3454" t="s">
        <v>1958</v>
      </c>
      <c r="X3454" s="1">
        <v>47799</v>
      </c>
    </row>
    <row r="3455" spans="1:24">
      <c r="A3455" t="s">
        <v>3995</v>
      </c>
      <c r="B3455" t="s">
        <v>4024</v>
      </c>
      <c r="C3455"/>
      <c r="D3455" t="s">
        <v>4203</v>
      </c>
      <c r="E3455" t="s">
        <v>4248</v>
      </c>
      <c r="F3455" t="s">
        <v>4264</v>
      </c>
      <c r="G3455" t="s">
        <v>4273</v>
      </c>
      <c r="H3455">
        <v>48994</v>
      </c>
      <c r="I3455" t="s">
        <v>3255</v>
      </c>
      <c r="J3455" s="1">
        <v>44147</v>
      </c>
      <c r="K3455" s="1">
        <v>44147</v>
      </c>
      <c r="L3455">
        <v>42045307630000</v>
      </c>
      <c r="M3455" t="s">
        <v>4790</v>
      </c>
      <c r="N3455" s="1">
        <v>44165</v>
      </c>
      <c r="O3455" t="str">
        <f t="shared" si="113"/>
        <v>정상</v>
      </c>
      <c r="P3455" t="str">
        <f t="shared" si="112"/>
        <v>엠피상동</v>
      </c>
      <c r="Q3455" t="s">
        <v>1954</v>
      </c>
      <c r="R3455"/>
      <c r="S3455"/>
      <c r="T3455"/>
      <c r="U3455"/>
      <c r="V3455"/>
      <c r="W3455" t="s">
        <v>1958</v>
      </c>
      <c r="X3455" s="1">
        <v>47799</v>
      </c>
    </row>
    <row r="3456" spans="1:24">
      <c r="A3456" t="s">
        <v>3995</v>
      </c>
      <c r="B3456" t="s">
        <v>2686</v>
      </c>
      <c r="C3456" t="s">
        <v>4050</v>
      </c>
      <c r="D3456" t="s">
        <v>4148</v>
      </c>
      <c r="E3456" t="s">
        <v>4236</v>
      </c>
      <c r="F3456" t="s">
        <v>4264</v>
      </c>
      <c r="G3456" t="s">
        <v>4268</v>
      </c>
      <c r="H3456">
        <v>25483</v>
      </c>
      <c r="I3456" t="s">
        <v>3255</v>
      </c>
      <c r="J3456" s="1">
        <v>44147</v>
      </c>
      <c r="K3456" s="1">
        <v>44147</v>
      </c>
      <c r="L3456">
        <v>42045307510000</v>
      </c>
      <c r="M3456" t="s">
        <v>4790</v>
      </c>
      <c r="N3456" s="1">
        <v>44165</v>
      </c>
      <c r="O3456" t="str">
        <f t="shared" si="113"/>
        <v>정상</v>
      </c>
      <c r="P3456" t="str">
        <f t="shared" si="112"/>
        <v>엠피상동</v>
      </c>
      <c r="Q3456" t="s">
        <v>1954</v>
      </c>
      <c r="R3456"/>
      <c r="S3456"/>
      <c r="T3456"/>
      <c r="U3456"/>
      <c r="V3456"/>
      <c r="W3456" t="s">
        <v>1958</v>
      </c>
      <c r="X3456" s="1">
        <v>47799</v>
      </c>
    </row>
    <row r="3457" spans="1:24">
      <c r="A3457" t="s">
        <v>3995</v>
      </c>
      <c r="B3457" t="s">
        <v>2686</v>
      </c>
      <c r="C3457"/>
      <c r="D3457" t="s">
        <v>4203</v>
      </c>
      <c r="E3457" t="s">
        <v>4241</v>
      </c>
      <c r="F3457" t="s">
        <v>4265</v>
      </c>
      <c r="G3457" t="s">
        <v>4268</v>
      </c>
      <c r="H3457">
        <v>48764</v>
      </c>
      <c r="I3457" t="s">
        <v>3255</v>
      </c>
      <c r="J3457" s="1">
        <v>44147</v>
      </c>
      <c r="K3457" s="1">
        <v>44147</v>
      </c>
      <c r="L3457">
        <v>42045307680000</v>
      </c>
      <c r="M3457" t="s">
        <v>4790</v>
      </c>
      <c r="N3457" s="1">
        <v>44165</v>
      </c>
      <c r="O3457" t="str">
        <f t="shared" si="113"/>
        <v>정상</v>
      </c>
      <c r="P3457" t="str">
        <f t="shared" ref="P3457:P3520" si="114">A3457</f>
        <v>엠피상동</v>
      </c>
      <c r="Q3457" t="s">
        <v>1954</v>
      </c>
      <c r="R3457"/>
      <c r="S3457"/>
      <c r="T3457"/>
      <c r="U3457"/>
      <c r="V3457"/>
      <c r="W3457" t="s">
        <v>1958</v>
      </c>
      <c r="X3457" s="1">
        <v>47799</v>
      </c>
    </row>
    <row r="3458" spans="1:24">
      <c r="A3458" t="s">
        <v>3995</v>
      </c>
      <c r="B3458" t="s">
        <v>4024</v>
      </c>
      <c r="C3458" t="s">
        <v>4050</v>
      </c>
      <c r="D3458" t="s">
        <v>4148</v>
      </c>
      <c r="E3458" t="s">
        <v>2632</v>
      </c>
      <c r="F3458" t="s">
        <v>4264</v>
      </c>
      <c r="G3458" t="s">
        <v>3238</v>
      </c>
      <c r="H3458">
        <v>100000</v>
      </c>
      <c r="I3458" t="s">
        <v>3255</v>
      </c>
      <c r="J3458" s="1">
        <v>44147</v>
      </c>
      <c r="K3458" s="1">
        <v>44147</v>
      </c>
      <c r="L3458" t="s">
        <v>4569</v>
      </c>
      <c r="M3458" t="s">
        <v>4790</v>
      </c>
      <c r="N3458" s="1">
        <v>44165</v>
      </c>
      <c r="O3458" t="str">
        <f t="shared" si="113"/>
        <v>정상</v>
      </c>
      <c r="P3458" t="str">
        <f t="shared" si="114"/>
        <v>엠피상동</v>
      </c>
      <c r="Q3458" t="s">
        <v>1954</v>
      </c>
      <c r="R3458"/>
      <c r="S3458"/>
      <c r="T3458"/>
      <c r="U3458"/>
      <c r="V3458"/>
      <c r="W3458" t="s">
        <v>1958</v>
      </c>
      <c r="X3458"/>
    </row>
    <row r="3459" spans="1:24">
      <c r="A3459" t="s">
        <v>3991</v>
      </c>
      <c r="B3459" t="s">
        <v>4015</v>
      </c>
      <c r="C3459" t="s">
        <v>4064</v>
      </c>
      <c r="D3459" t="s">
        <v>4142</v>
      </c>
      <c r="E3459" t="s">
        <v>2512</v>
      </c>
      <c r="F3459" t="s">
        <v>4264</v>
      </c>
      <c r="G3459" t="s">
        <v>3245</v>
      </c>
      <c r="H3459">
        <v>73000</v>
      </c>
      <c r="I3459" t="s">
        <v>3255</v>
      </c>
      <c r="J3459" s="1">
        <v>44147</v>
      </c>
      <c r="K3459" s="1">
        <v>44147</v>
      </c>
      <c r="L3459" t="s">
        <v>4570</v>
      </c>
      <c r="M3459" t="s">
        <v>4790</v>
      </c>
      <c r="N3459" s="1">
        <v>44165</v>
      </c>
      <c r="O3459" t="str">
        <f t="shared" si="113"/>
        <v>정상</v>
      </c>
      <c r="P3459" t="str">
        <f t="shared" si="114"/>
        <v>엠피성공</v>
      </c>
      <c r="Q3459" t="s">
        <v>1954</v>
      </c>
      <c r="R3459"/>
      <c r="S3459"/>
      <c r="T3459"/>
      <c r="U3459"/>
      <c r="V3459"/>
      <c r="W3459" t="s">
        <v>1958</v>
      </c>
      <c r="X3459"/>
    </row>
    <row r="3460" spans="1:24">
      <c r="A3460" t="s">
        <v>3997</v>
      </c>
      <c r="B3460" t="s">
        <v>4025</v>
      </c>
      <c r="C3460" t="s">
        <v>4055</v>
      </c>
      <c r="D3460" t="s">
        <v>4128</v>
      </c>
      <c r="E3460" t="s">
        <v>2620</v>
      </c>
      <c r="F3460" t="s">
        <v>4264</v>
      </c>
      <c r="G3460" t="s">
        <v>4269</v>
      </c>
      <c r="H3460">
        <v>30000</v>
      </c>
      <c r="I3460" t="s">
        <v>3255</v>
      </c>
      <c r="J3460" s="1">
        <v>44147</v>
      </c>
      <c r="K3460" s="1">
        <v>44147</v>
      </c>
      <c r="L3460" t="s">
        <v>4571</v>
      </c>
      <c r="M3460" t="s">
        <v>4790</v>
      </c>
      <c r="N3460" s="1">
        <v>44165</v>
      </c>
      <c r="O3460" t="str">
        <f t="shared" si="113"/>
        <v>정상</v>
      </c>
      <c r="P3460" t="str">
        <f t="shared" si="114"/>
        <v>엠피가온</v>
      </c>
      <c r="Q3460" t="s">
        <v>1954</v>
      </c>
      <c r="R3460"/>
      <c r="S3460"/>
      <c r="T3460"/>
      <c r="U3460"/>
      <c r="V3460"/>
      <c r="W3460" t="s">
        <v>1958</v>
      </c>
      <c r="X3460"/>
    </row>
    <row r="3461" spans="1:24">
      <c r="A3461" t="s">
        <v>3995</v>
      </c>
      <c r="B3461" t="s">
        <v>4024</v>
      </c>
      <c r="C3461" t="s">
        <v>4050</v>
      </c>
      <c r="D3461" t="s">
        <v>4158</v>
      </c>
      <c r="E3461" t="s">
        <v>2633</v>
      </c>
      <c r="F3461" t="s">
        <v>4264</v>
      </c>
      <c r="G3461" t="s">
        <v>4272</v>
      </c>
      <c r="H3461">
        <v>60000</v>
      </c>
      <c r="I3461" t="s">
        <v>3255</v>
      </c>
      <c r="J3461" s="1">
        <v>44147</v>
      </c>
      <c r="K3461" s="1">
        <v>44147</v>
      </c>
      <c r="L3461" t="s">
        <v>4572</v>
      </c>
      <c r="M3461" t="s">
        <v>4790</v>
      </c>
      <c r="N3461" s="1">
        <v>44165</v>
      </c>
      <c r="O3461" t="str">
        <f t="shared" si="113"/>
        <v>정상</v>
      </c>
      <c r="P3461" t="str">
        <f t="shared" si="114"/>
        <v>엠피상동</v>
      </c>
      <c r="Q3461" t="s">
        <v>1954</v>
      </c>
      <c r="R3461"/>
      <c r="S3461"/>
      <c r="T3461"/>
      <c r="U3461"/>
      <c r="V3461"/>
      <c r="W3461" t="s">
        <v>1958</v>
      </c>
      <c r="X3461"/>
    </row>
    <row r="3462" spans="1:24">
      <c r="A3462" t="s">
        <v>4004</v>
      </c>
      <c r="B3462" t="s">
        <v>2885</v>
      </c>
      <c r="C3462" t="s">
        <v>4071</v>
      </c>
      <c r="D3462" t="s">
        <v>4211</v>
      </c>
      <c r="E3462" t="s">
        <v>2533</v>
      </c>
      <c r="F3462" t="s">
        <v>4264</v>
      </c>
      <c r="G3462" t="s">
        <v>4278</v>
      </c>
      <c r="H3462">
        <v>32908</v>
      </c>
      <c r="I3462" t="s">
        <v>3255</v>
      </c>
      <c r="J3462" s="1">
        <v>44147</v>
      </c>
      <c r="K3462" s="1">
        <v>44147</v>
      </c>
      <c r="L3462">
        <v>52031298130000</v>
      </c>
      <c r="M3462" t="s">
        <v>4790</v>
      </c>
      <c r="N3462" s="1">
        <v>44165</v>
      </c>
      <c r="O3462" t="str">
        <f t="shared" si="113"/>
        <v>정상</v>
      </c>
      <c r="P3462" t="str">
        <f t="shared" si="114"/>
        <v>엠피경기</v>
      </c>
      <c r="Q3462" t="s">
        <v>1954</v>
      </c>
      <c r="R3462"/>
      <c r="S3462"/>
      <c r="T3462"/>
      <c r="U3462"/>
      <c r="V3462"/>
      <c r="W3462" t="s">
        <v>1958</v>
      </c>
      <c r="X3462" s="1">
        <v>51452</v>
      </c>
    </row>
    <row r="3463" spans="1:24">
      <c r="A3463" t="s">
        <v>4001</v>
      </c>
      <c r="B3463" t="s">
        <v>2871</v>
      </c>
      <c r="C3463" t="s">
        <v>4065</v>
      </c>
      <c r="D3463" t="s">
        <v>4212</v>
      </c>
      <c r="E3463" t="s">
        <v>2614</v>
      </c>
      <c r="F3463" t="s">
        <v>4264</v>
      </c>
      <c r="G3463" t="s">
        <v>4289</v>
      </c>
      <c r="H3463">
        <v>41700</v>
      </c>
      <c r="I3463" t="s">
        <v>3255</v>
      </c>
      <c r="J3463" s="1">
        <v>44147</v>
      </c>
      <c r="K3463" s="1">
        <v>44147</v>
      </c>
      <c r="L3463">
        <v>52031278780000</v>
      </c>
      <c r="M3463" t="s">
        <v>4790</v>
      </c>
      <c r="N3463" s="1">
        <v>44165</v>
      </c>
      <c r="O3463" t="str">
        <f t="shared" si="113"/>
        <v>정상</v>
      </c>
      <c r="P3463" t="str">
        <f t="shared" si="114"/>
        <v>엠피조은</v>
      </c>
      <c r="Q3463" t="s">
        <v>1954</v>
      </c>
      <c r="R3463"/>
      <c r="S3463"/>
      <c r="T3463"/>
      <c r="U3463"/>
      <c r="V3463"/>
      <c r="W3463" t="s">
        <v>1958</v>
      </c>
      <c r="X3463" s="1">
        <v>45242</v>
      </c>
    </row>
    <row r="3464" spans="1:24">
      <c r="A3464" t="s">
        <v>3991</v>
      </c>
      <c r="B3464" t="s">
        <v>2854</v>
      </c>
      <c r="C3464" t="s">
        <v>4083</v>
      </c>
      <c r="D3464" t="s">
        <v>4210</v>
      </c>
      <c r="E3464" t="s">
        <v>2534</v>
      </c>
      <c r="F3464" t="s">
        <v>4264</v>
      </c>
      <c r="G3464" t="s">
        <v>3245</v>
      </c>
      <c r="H3464">
        <v>19982</v>
      </c>
      <c r="I3464" t="s">
        <v>3255</v>
      </c>
      <c r="J3464" s="1">
        <v>44147</v>
      </c>
      <c r="K3464" s="1">
        <v>44147</v>
      </c>
      <c r="L3464">
        <v>52031334810000</v>
      </c>
      <c r="M3464" t="s">
        <v>4790</v>
      </c>
      <c r="N3464" s="1">
        <v>44165</v>
      </c>
      <c r="O3464" t="str">
        <f t="shared" si="113"/>
        <v>정상</v>
      </c>
      <c r="P3464" t="str">
        <f t="shared" si="114"/>
        <v>엠피성공</v>
      </c>
      <c r="Q3464" t="s">
        <v>1954</v>
      </c>
      <c r="R3464"/>
      <c r="S3464"/>
      <c r="T3464"/>
      <c r="U3464"/>
      <c r="V3464"/>
      <c r="W3464" t="s">
        <v>1958</v>
      </c>
      <c r="X3464" s="1">
        <v>51452</v>
      </c>
    </row>
    <row r="3465" spans="1:24">
      <c r="A3465" t="s">
        <v>3993</v>
      </c>
      <c r="B3465"/>
      <c r="C3465"/>
      <c r="D3465" t="s">
        <v>4135</v>
      </c>
      <c r="E3465" t="s">
        <v>2504</v>
      </c>
      <c r="F3465" t="s">
        <v>4264</v>
      </c>
      <c r="G3465" t="s">
        <v>3238</v>
      </c>
      <c r="H3465">
        <v>16000</v>
      </c>
      <c r="I3465" t="s">
        <v>3255</v>
      </c>
      <c r="J3465" s="1">
        <v>44147</v>
      </c>
      <c r="K3465" s="1">
        <v>44147</v>
      </c>
      <c r="L3465">
        <v>320202770332</v>
      </c>
      <c r="M3465" t="s">
        <v>4790</v>
      </c>
      <c r="N3465" s="1">
        <v>44165</v>
      </c>
      <c r="O3465" t="str">
        <f t="shared" si="113"/>
        <v>정상</v>
      </c>
      <c r="P3465" t="str">
        <f t="shared" si="114"/>
        <v>엠피송내</v>
      </c>
      <c r="Q3465" t="s">
        <v>1954</v>
      </c>
      <c r="R3465"/>
      <c r="S3465"/>
      <c r="T3465"/>
      <c r="U3465"/>
      <c r="V3465"/>
      <c r="W3465" t="s">
        <v>1958</v>
      </c>
      <c r="X3465" s="1">
        <v>51452</v>
      </c>
    </row>
    <row r="3466" spans="1:24">
      <c r="A3466" t="s">
        <v>4002</v>
      </c>
      <c r="B3466" t="s">
        <v>2691</v>
      </c>
      <c r="C3466" t="s">
        <v>4096</v>
      </c>
      <c r="D3466" t="s">
        <v>4192</v>
      </c>
      <c r="E3466" t="s">
        <v>4260</v>
      </c>
      <c r="F3466" t="s">
        <v>4265</v>
      </c>
      <c r="G3466" t="s">
        <v>4271</v>
      </c>
      <c r="H3466">
        <v>119560</v>
      </c>
      <c r="I3466" t="s">
        <v>3255</v>
      </c>
      <c r="J3466" s="1">
        <v>44147</v>
      </c>
      <c r="K3466" s="1">
        <v>44147</v>
      </c>
      <c r="L3466">
        <v>320202774062</v>
      </c>
      <c r="M3466" t="s">
        <v>4790</v>
      </c>
      <c r="N3466" s="1">
        <v>44165</v>
      </c>
      <c r="O3466" t="str">
        <f t="shared" si="113"/>
        <v>정상</v>
      </c>
      <c r="P3466" t="s">
        <v>984</v>
      </c>
      <c r="Q3466" t="s">
        <v>1954</v>
      </c>
      <c r="R3466"/>
      <c r="S3466"/>
      <c r="T3466"/>
      <c r="U3466"/>
      <c r="V3466"/>
      <c r="W3466" t="s">
        <v>1958</v>
      </c>
      <c r="X3466" s="1">
        <v>55104</v>
      </c>
    </row>
    <row r="3467" spans="1:24">
      <c r="A3467" t="s">
        <v>3994</v>
      </c>
      <c r="B3467" t="s">
        <v>4014</v>
      </c>
      <c r="C3467" t="s">
        <v>4052</v>
      </c>
      <c r="D3467" t="s">
        <v>4125</v>
      </c>
      <c r="E3467" t="s">
        <v>2139</v>
      </c>
      <c r="F3467" t="s">
        <v>4264</v>
      </c>
      <c r="G3467" t="s">
        <v>4272</v>
      </c>
      <c r="H3467">
        <v>55000</v>
      </c>
      <c r="I3467" t="s">
        <v>3255</v>
      </c>
      <c r="J3467" s="1">
        <v>44147</v>
      </c>
      <c r="K3467" s="1">
        <v>44147</v>
      </c>
      <c r="L3467">
        <v>320202777890</v>
      </c>
      <c r="M3467" t="s">
        <v>4790</v>
      </c>
      <c r="N3467" s="1">
        <v>44165</v>
      </c>
      <c r="O3467" t="str">
        <f t="shared" si="113"/>
        <v>정상</v>
      </c>
      <c r="P3467" t="str">
        <f t="shared" si="114"/>
        <v>엠피피스토스</v>
      </c>
      <c r="Q3467" t="s">
        <v>1954</v>
      </c>
      <c r="R3467"/>
      <c r="S3467"/>
      <c r="T3467"/>
      <c r="U3467"/>
      <c r="V3467"/>
      <c r="W3467" t="s">
        <v>1958</v>
      </c>
      <c r="X3467" s="1">
        <v>64966</v>
      </c>
    </row>
    <row r="3468" spans="1:24">
      <c r="A3468" t="s">
        <v>3993</v>
      </c>
      <c r="B3468" t="s">
        <v>2689</v>
      </c>
      <c r="C3468" t="s">
        <v>4048</v>
      </c>
      <c r="D3468" t="s">
        <v>4133</v>
      </c>
      <c r="E3468" t="s">
        <v>4239</v>
      </c>
      <c r="F3468" t="s">
        <v>4264</v>
      </c>
      <c r="G3468" t="s">
        <v>3242</v>
      </c>
      <c r="H3468">
        <v>55000</v>
      </c>
      <c r="I3468" t="s">
        <v>3255</v>
      </c>
      <c r="J3468" s="1">
        <v>44147</v>
      </c>
      <c r="K3468" s="1">
        <v>44147</v>
      </c>
      <c r="L3468" t="s">
        <v>4573</v>
      </c>
      <c r="M3468" t="s">
        <v>4791</v>
      </c>
      <c r="N3468" s="1">
        <v>44165</v>
      </c>
      <c r="O3468" t="str">
        <f t="shared" si="113"/>
        <v>정상</v>
      </c>
      <c r="P3468" t="str">
        <f t="shared" si="114"/>
        <v>엠피송내</v>
      </c>
      <c r="Q3468" t="s">
        <v>1954</v>
      </c>
      <c r="R3468"/>
      <c r="S3468"/>
      <c r="T3468"/>
      <c r="U3468"/>
      <c r="V3468"/>
      <c r="W3468" t="s">
        <v>1958</v>
      </c>
      <c r="X3468"/>
    </row>
    <row r="3469" spans="1:24">
      <c r="A3469" t="s">
        <v>3994</v>
      </c>
      <c r="B3469" t="s">
        <v>2692</v>
      </c>
      <c r="C3469" t="s">
        <v>4052</v>
      </c>
      <c r="D3469" t="s">
        <v>4149</v>
      </c>
      <c r="E3469" t="s">
        <v>4239</v>
      </c>
      <c r="F3469" t="s">
        <v>4264</v>
      </c>
      <c r="G3469" t="s">
        <v>4282</v>
      </c>
      <c r="H3469">
        <v>20000</v>
      </c>
      <c r="I3469" t="s">
        <v>3255</v>
      </c>
      <c r="J3469" s="1">
        <v>44147</v>
      </c>
      <c r="K3469" s="1">
        <v>44147</v>
      </c>
      <c r="L3469" t="s">
        <v>4574</v>
      </c>
      <c r="M3469" t="s">
        <v>4790</v>
      </c>
      <c r="N3469" s="1">
        <v>44165</v>
      </c>
      <c r="O3469" t="str">
        <f t="shared" si="113"/>
        <v>정상</v>
      </c>
      <c r="P3469" t="str">
        <f t="shared" si="114"/>
        <v>엠피피스토스</v>
      </c>
      <c r="Q3469" t="s">
        <v>1954</v>
      </c>
      <c r="R3469"/>
      <c r="S3469"/>
      <c r="T3469"/>
      <c r="U3469"/>
      <c r="V3469"/>
      <c r="W3469" t="s">
        <v>1958</v>
      </c>
      <c r="X3469"/>
    </row>
    <row r="3470" spans="1:24">
      <c r="A3470" t="s">
        <v>3994</v>
      </c>
      <c r="B3470" t="s">
        <v>2692</v>
      </c>
      <c r="C3470" t="s">
        <v>4052</v>
      </c>
      <c r="D3470" t="s">
        <v>4149</v>
      </c>
      <c r="E3470" t="s">
        <v>4239</v>
      </c>
      <c r="F3470" t="s">
        <v>4264</v>
      </c>
      <c r="G3470" t="s">
        <v>4268</v>
      </c>
      <c r="H3470">
        <v>29650</v>
      </c>
      <c r="I3470" t="s">
        <v>3255</v>
      </c>
      <c r="J3470" s="1">
        <v>44147</v>
      </c>
      <c r="K3470" s="1">
        <v>44147</v>
      </c>
      <c r="L3470" t="s">
        <v>4575</v>
      </c>
      <c r="M3470" t="s">
        <v>4790</v>
      </c>
      <c r="N3470" s="1">
        <v>44165</v>
      </c>
      <c r="O3470" t="str">
        <f t="shared" si="113"/>
        <v>정상</v>
      </c>
      <c r="P3470" t="str">
        <f t="shared" si="114"/>
        <v>엠피피스토스</v>
      </c>
      <c r="Q3470" t="s">
        <v>1954</v>
      </c>
      <c r="R3470"/>
      <c r="S3470"/>
      <c r="T3470"/>
      <c r="U3470"/>
      <c r="V3470"/>
      <c r="W3470" t="s">
        <v>1960</v>
      </c>
      <c r="X3470"/>
    </row>
    <row r="3471" spans="1:24">
      <c r="A3471" t="s">
        <v>3993</v>
      </c>
      <c r="B3471" t="s">
        <v>2689</v>
      </c>
      <c r="C3471" t="s">
        <v>4048</v>
      </c>
      <c r="D3471" t="s">
        <v>4133</v>
      </c>
      <c r="E3471" t="s">
        <v>4239</v>
      </c>
      <c r="F3471" t="s">
        <v>4264</v>
      </c>
      <c r="G3471" t="s">
        <v>3242</v>
      </c>
      <c r="H3471">
        <v>46000</v>
      </c>
      <c r="I3471" t="s">
        <v>3255</v>
      </c>
      <c r="J3471" s="1">
        <v>44147</v>
      </c>
      <c r="K3471" s="1">
        <v>44147</v>
      </c>
      <c r="L3471" t="s">
        <v>4576</v>
      </c>
      <c r="M3471" t="s">
        <v>4790</v>
      </c>
      <c r="N3471" s="1">
        <v>44165</v>
      </c>
      <c r="O3471" t="str">
        <f t="shared" si="113"/>
        <v>정상</v>
      </c>
      <c r="P3471" t="str">
        <f t="shared" si="114"/>
        <v>엠피송내</v>
      </c>
      <c r="Q3471" t="s">
        <v>1954</v>
      </c>
      <c r="R3471"/>
      <c r="S3471"/>
      <c r="T3471"/>
      <c r="U3471"/>
      <c r="V3471"/>
      <c r="W3471" t="s">
        <v>1958</v>
      </c>
      <c r="X3471"/>
    </row>
    <row r="3472" spans="1:24">
      <c r="A3472" t="s">
        <v>3995</v>
      </c>
      <c r="B3472" t="s">
        <v>2686</v>
      </c>
      <c r="C3472" t="s">
        <v>4050</v>
      </c>
      <c r="D3472" t="s">
        <v>4162</v>
      </c>
      <c r="E3472" t="s">
        <v>4233</v>
      </c>
      <c r="F3472" t="s">
        <v>4264</v>
      </c>
      <c r="G3472" t="s">
        <v>4279</v>
      </c>
      <c r="H3472">
        <v>8930</v>
      </c>
      <c r="I3472" t="s">
        <v>3255</v>
      </c>
      <c r="J3472" s="1">
        <v>44147</v>
      </c>
      <c r="K3472" s="1">
        <v>44147</v>
      </c>
      <c r="L3472" t="s">
        <v>4577</v>
      </c>
      <c r="M3472" t="s">
        <v>4790</v>
      </c>
      <c r="N3472" s="1">
        <v>44165</v>
      </c>
      <c r="O3472" t="str">
        <f t="shared" si="113"/>
        <v>정상</v>
      </c>
      <c r="P3472" t="str">
        <f t="shared" si="114"/>
        <v>엠피상동</v>
      </c>
      <c r="Q3472" t="s">
        <v>1954</v>
      </c>
      <c r="R3472"/>
      <c r="S3472"/>
      <c r="T3472"/>
      <c r="U3472"/>
      <c r="V3472"/>
      <c r="W3472" t="s">
        <v>1958</v>
      </c>
      <c r="X3472" s="1">
        <v>49625</v>
      </c>
    </row>
    <row r="3473" spans="1:24">
      <c r="A3473" t="s">
        <v>3995</v>
      </c>
      <c r="B3473" t="s">
        <v>2686</v>
      </c>
      <c r="C3473" t="s">
        <v>4050</v>
      </c>
      <c r="D3473" t="s">
        <v>4162</v>
      </c>
      <c r="E3473" t="s">
        <v>4233</v>
      </c>
      <c r="F3473" t="s">
        <v>4267</v>
      </c>
      <c r="G3473" t="s">
        <v>4268</v>
      </c>
      <c r="H3473">
        <v>20000</v>
      </c>
      <c r="I3473" t="s">
        <v>3255</v>
      </c>
      <c r="J3473" s="1">
        <v>44147</v>
      </c>
      <c r="K3473" s="1">
        <v>44147</v>
      </c>
      <c r="L3473" t="s">
        <v>4578</v>
      </c>
      <c r="M3473" t="s">
        <v>4790</v>
      </c>
      <c r="N3473" s="1">
        <v>44165</v>
      </c>
      <c r="O3473" t="str">
        <f t="shared" si="113"/>
        <v>정상</v>
      </c>
      <c r="P3473" t="str">
        <f t="shared" si="114"/>
        <v>엠피상동</v>
      </c>
      <c r="Q3473" t="s">
        <v>1954</v>
      </c>
      <c r="R3473"/>
      <c r="S3473"/>
      <c r="T3473"/>
      <c r="U3473"/>
      <c r="V3473"/>
      <c r="W3473" t="s">
        <v>1958</v>
      </c>
      <c r="X3473" s="1">
        <v>71540</v>
      </c>
    </row>
    <row r="3474" spans="1:24">
      <c r="A3474" t="s">
        <v>3995</v>
      </c>
      <c r="B3474" t="s">
        <v>2686</v>
      </c>
      <c r="C3474" t="s">
        <v>4066</v>
      </c>
      <c r="D3474" t="s">
        <v>4213</v>
      </c>
      <c r="E3474" t="s">
        <v>4232</v>
      </c>
      <c r="F3474" t="s">
        <v>4264</v>
      </c>
      <c r="G3474" t="s">
        <v>4271</v>
      </c>
      <c r="H3474">
        <v>100000</v>
      </c>
      <c r="I3474" t="s">
        <v>3255</v>
      </c>
      <c r="J3474" s="1">
        <v>44147</v>
      </c>
      <c r="K3474" s="1">
        <v>44147</v>
      </c>
      <c r="L3474" t="s">
        <v>4579</v>
      </c>
      <c r="M3474" t="s">
        <v>4792</v>
      </c>
      <c r="N3474" s="1">
        <v>44165</v>
      </c>
      <c r="O3474" t="str">
        <f t="shared" si="113"/>
        <v>정상</v>
      </c>
      <c r="P3474" t="str">
        <f t="shared" si="114"/>
        <v>엠피상동</v>
      </c>
      <c r="Q3474" t="s">
        <v>1954</v>
      </c>
      <c r="R3474"/>
      <c r="S3474"/>
      <c r="T3474"/>
      <c r="U3474"/>
      <c r="V3474"/>
      <c r="W3474" t="s">
        <v>1958</v>
      </c>
      <c r="X3474" s="1">
        <v>51452</v>
      </c>
    </row>
    <row r="3475" spans="1:24">
      <c r="A3475" t="s">
        <v>3995</v>
      </c>
      <c r="B3475" t="s">
        <v>2686</v>
      </c>
      <c r="C3475" t="s">
        <v>4050</v>
      </c>
      <c r="D3475" t="s">
        <v>4165</v>
      </c>
      <c r="E3475" t="s">
        <v>2522</v>
      </c>
      <c r="F3475" t="s">
        <v>4264</v>
      </c>
      <c r="G3475" t="s">
        <v>4268</v>
      </c>
      <c r="H3475">
        <v>16000</v>
      </c>
      <c r="I3475" t="s">
        <v>3255</v>
      </c>
      <c r="J3475" s="1">
        <v>44147</v>
      </c>
      <c r="K3475" s="1">
        <v>44147</v>
      </c>
      <c r="L3475" t="s">
        <v>4580</v>
      </c>
      <c r="M3475" t="s">
        <v>4790</v>
      </c>
      <c r="N3475" s="1">
        <v>44165</v>
      </c>
      <c r="O3475" t="str">
        <f t="shared" si="113"/>
        <v>정상</v>
      </c>
      <c r="P3475" t="str">
        <f t="shared" si="114"/>
        <v>엠피상동</v>
      </c>
      <c r="Q3475" t="s">
        <v>1954</v>
      </c>
      <c r="R3475"/>
      <c r="S3475"/>
      <c r="T3475"/>
      <c r="U3475"/>
      <c r="V3475"/>
      <c r="W3475" t="s">
        <v>1958</v>
      </c>
      <c r="X3475" s="1">
        <v>62774</v>
      </c>
    </row>
    <row r="3476" spans="1:24">
      <c r="A3476" t="s">
        <v>3995</v>
      </c>
      <c r="B3476" t="s">
        <v>2686</v>
      </c>
      <c r="C3476" t="s">
        <v>4050</v>
      </c>
      <c r="D3476" t="s">
        <v>4214</v>
      </c>
      <c r="E3476" t="s">
        <v>4233</v>
      </c>
      <c r="F3476" t="s">
        <v>4265</v>
      </c>
      <c r="G3476" t="s">
        <v>4273</v>
      </c>
      <c r="H3476">
        <v>79710</v>
      </c>
      <c r="I3476" t="s">
        <v>3255</v>
      </c>
      <c r="J3476" s="1">
        <v>44147</v>
      </c>
      <c r="K3476" s="1">
        <v>44147</v>
      </c>
      <c r="L3476" t="s">
        <v>4581</v>
      </c>
      <c r="M3476" t="s">
        <v>4790</v>
      </c>
      <c r="N3476" s="1">
        <v>44165</v>
      </c>
      <c r="O3476" t="str">
        <f t="shared" si="113"/>
        <v>정상</v>
      </c>
      <c r="P3476" t="str">
        <f t="shared" si="114"/>
        <v>엠피상동</v>
      </c>
      <c r="Q3476" t="s">
        <v>1954</v>
      </c>
      <c r="R3476"/>
      <c r="S3476"/>
      <c r="T3476"/>
      <c r="U3476"/>
      <c r="V3476"/>
      <c r="W3476" t="s">
        <v>1958</v>
      </c>
      <c r="X3476" s="1">
        <v>62409</v>
      </c>
    </row>
    <row r="3477" spans="1:24">
      <c r="A3477" t="s">
        <v>3995</v>
      </c>
      <c r="B3477" t="s">
        <v>2686</v>
      </c>
      <c r="C3477" t="s">
        <v>4050</v>
      </c>
      <c r="D3477" t="s">
        <v>4214</v>
      </c>
      <c r="E3477" t="s">
        <v>4233</v>
      </c>
      <c r="F3477" t="s">
        <v>4264</v>
      </c>
      <c r="G3477" t="s">
        <v>3245</v>
      </c>
      <c r="H3477">
        <v>66230</v>
      </c>
      <c r="I3477" t="s">
        <v>3255</v>
      </c>
      <c r="J3477" s="1">
        <v>44147</v>
      </c>
      <c r="K3477" s="1">
        <v>44147</v>
      </c>
      <c r="L3477" t="s">
        <v>4582</v>
      </c>
      <c r="M3477" t="s">
        <v>4790</v>
      </c>
      <c r="N3477" s="1">
        <v>44165</v>
      </c>
      <c r="O3477" t="str">
        <f t="shared" si="113"/>
        <v>정상</v>
      </c>
      <c r="P3477" t="str">
        <f t="shared" si="114"/>
        <v>엠피상동</v>
      </c>
      <c r="Q3477" t="s">
        <v>1954</v>
      </c>
      <c r="R3477"/>
      <c r="S3477"/>
      <c r="T3477"/>
      <c r="U3477"/>
      <c r="V3477"/>
      <c r="W3477" t="s">
        <v>1958</v>
      </c>
      <c r="X3477" s="1">
        <v>63505</v>
      </c>
    </row>
    <row r="3478" spans="1:24">
      <c r="A3478" t="s">
        <v>3995</v>
      </c>
      <c r="B3478" t="s">
        <v>2686</v>
      </c>
      <c r="C3478" t="s">
        <v>4074</v>
      </c>
      <c r="D3478" t="s">
        <v>4187</v>
      </c>
      <c r="E3478" t="s">
        <v>2648</v>
      </c>
      <c r="F3478" t="s">
        <v>4267</v>
      </c>
      <c r="G3478" t="s">
        <v>4268</v>
      </c>
      <c r="H3478">
        <v>30000</v>
      </c>
      <c r="I3478" t="s">
        <v>3255</v>
      </c>
      <c r="J3478" s="1">
        <v>44147</v>
      </c>
      <c r="K3478" s="1">
        <v>44147</v>
      </c>
      <c r="L3478" t="s">
        <v>4583</v>
      </c>
      <c r="M3478" t="s">
        <v>4791</v>
      </c>
      <c r="N3478" s="1">
        <v>44165</v>
      </c>
      <c r="O3478" t="str">
        <f t="shared" si="113"/>
        <v>정상</v>
      </c>
      <c r="P3478" t="str">
        <f t="shared" si="114"/>
        <v>엠피상동</v>
      </c>
      <c r="Q3478" t="s">
        <v>1954</v>
      </c>
      <c r="R3478"/>
      <c r="S3478"/>
      <c r="T3478"/>
      <c r="U3478"/>
      <c r="V3478"/>
      <c r="W3478" t="s">
        <v>1958</v>
      </c>
      <c r="X3478" s="1">
        <v>51452</v>
      </c>
    </row>
    <row r="3479" spans="1:24">
      <c r="A3479" t="s">
        <v>3995</v>
      </c>
      <c r="B3479" t="s">
        <v>2686</v>
      </c>
      <c r="C3479" t="s">
        <v>4050</v>
      </c>
      <c r="D3479" t="s">
        <v>4148</v>
      </c>
      <c r="E3479" t="s">
        <v>4233</v>
      </c>
      <c r="F3479" t="s">
        <v>4265</v>
      </c>
      <c r="G3479" t="s">
        <v>4268</v>
      </c>
      <c r="H3479">
        <v>20000</v>
      </c>
      <c r="I3479" t="s">
        <v>3255</v>
      </c>
      <c r="J3479" s="1">
        <v>44147</v>
      </c>
      <c r="K3479" s="1">
        <v>44147</v>
      </c>
      <c r="L3479" t="s">
        <v>4584</v>
      </c>
      <c r="M3479" t="s">
        <v>4790</v>
      </c>
      <c r="N3479" s="1">
        <v>44165</v>
      </c>
      <c r="O3479" t="str">
        <f t="shared" si="113"/>
        <v>정상</v>
      </c>
      <c r="P3479" t="str">
        <f t="shared" si="114"/>
        <v>엠피상동</v>
      </c>
      <c r="Q3479" t="s">
        <v>1954</v>
      </c>
      <c r="R3479"/>
      <c r="S3479"/>
      <c r="T3479"/>
      <c r="U3479"/>
      <c r="V3479"/>
      <c r="W3479" t="s">
        <v>1958</v>
      </c>
      <c r="X3479" s="1">
        <v>51452</v>
      </c>
    </row>
    <row r="3480" spans="1:24">
      <c r="A3480" t="s">
        <v>3995</v>
      </c>
      <c r="B3480" t="s">
        <v>2686</v>
      </c>
      <c r="C3480" t="s">
        <v>4050</v>
      </c>
      <c r="D3480" t="s">
        <v>4162</v>
      </c>
      <c r="E3480" t="s">
        <v>4233</v>
      </c>
      <c r="F3480" t="s">
        <v>4264</v>
      </c>
      <c r="G3480" t="s">
        <v>4268</v>
      </c>
      <c r="H3480">
        <v>31100</v>
      </c>
      <c r="I3480" t="s">
        <v>3255</v>
      </c>
      <c r="J3480" s="1">
        <v>44147</v>
      </c>
      <c r="K3480" s="1">
        <v>44147</v>
      </c>
      <c r="L3480" t="s">
        <v>4585</v>
      </c>
      <c r="M3480" t="s">
        <v>4790</v>
      </c>
      <c r="N3480" s="1">
        <v>44165</v>
      </c>
      <c r="O3480" t="str">
        <f t="shared" si="113"/>
        <v>정상</v>
      </c>
      <c r="P3480" t="str">
        <f t="shared" si="114"/>
        <v>엠피상동</v>
      </c>
      <c r="Q3480" t="s">
        <v>1954</v>
      </c>
      <c r="R3480"/>
      <c r="S3480"/>
      <c r="T3480"/>
      <c r="U3480"/>
      <c r="V3480"/>
      <c r="W3480" t="s">
        <v>1958</v>
      </c>
      <c r="X3480" s="1">
        <v>51452</v>
      </c>
    </row>
    <row r="3481" spans="1:24">
      <c r="A3481" t="s">
        <v>3995</v>
      </c>
      <c r="B3481" t="s">
        <v>4024</v>
      </c>
      <c r="C3481" t="s">
        <v>4050</v>
      </c>
      <c r="D3481" t="s">
        <v>4148</v>
      </c>
      <c r="E3481" t="s">
        <v>2648</v>
      </c>
      <c r="F3481" t="s">
        <v>4264</v>
      </c>
      <c r="G3481" t="s">
        <v>4285</v>
      </c>
      <c r="H3481">
        <v>20200</v>
      </c>
      <c r="I3481" t="s">
        <v>3255</v>
      </c>
      <c r="J3481" s="1">
        <v>44147</v>
      </c>
      <c r="K3481" s="1">
        <v>44147</v>
      </c>
      <c r="L3481" t="s">
        <v>4586</v>
      </c>
      <c r="M3481" t="s">
        <v>4790</v>
      </c>
      <c r="N3481" s="1">
        <v>44165</v>
      </c>
      <c r="O3481" t="str">
        <f t="shared" si="113"/>
        <v>정상</v>
      </c>
      <c r="P3481" t="str">
        <f t="shared" si="114"/>
        <v>엠피상동</v>
      </c>
      <c r="Q3481" t="s">
        <v>1954</v>
      </c>
      <c r="R3481"/>
      <c r="S3481"/>
      <c r="T3481"/>
      <c r="U3481"/>
      <c r="V3481"/>
      <c r="W3481" t="s">
        <v>1958</v>
      </c>
      <c r="X3481" s="1">
        <v>51452</v>
      </c>
    </row>
    <row r="3482" spans="1:24">
      <c r="A3482" t="s">
        <v>3995</v>
      </c>
      <c r="B3482" t="s">
        <v>4024</v>
      </c>
      <c r="C3482" t="s">
        <v>4050</v>
      </c>
      <c r="D3482" t="s">
        <v>4215</v>
      </c>
      <c r="E3482" t="s">
        <v>4233</v>
      </c>
      <c r="F3482" t="s">
        <v>4264</v>
      </c>
      <c r="G3482" t="s">
        <v>4268</v>
      </c>
      <c r="H3482">
        <v>79530</v>
      </c>
      <c r="I3482" t="s">
        <v>3255</v>
      </c>
      <c r="J3482" s="1">
        <v>44147</v>
      </c>
      <c r="K3482" s="1">
        <v>44147</v>
      </c>
      <c r="L3482" t="s">
        <v>4587</v>
      </c>
      <c r="M3482" t="s">
        <v>4790</v>
      </c>
      <c r="N3482" s="1">
        <v>44165</v>
      </c>
      <c r="O3482" t="str">
        <f t="shared" si="113"/>
        <v>정상</v>
      </c>
      <c r="P3482" t="str">
        <f t="shared" si="114"/>
        <v>엠피상동</v>
      </c>
      <c r="Q3482" t="s">
        <v>1954</v>
      </c>
      <c r="R3482"/>
      <c r="S3482"/>
      <c r="T3482"/>
      <c r="U3482"/>
      <c r="V3482"/>
      <c r="W3482" t="s">
        <v>1958</v>
      </c>
      <c r="X3482" s="1">
        <v>67157</v>
      </c>
    </row>
    <row r="3483" spans="1:24">
      <c r="A3483" t="s">
        <v>4003</v>
      </c>
      <c r="B3483" t="s">
        <v>2686</v>
      </c>
      <c r="C3483" t="s">
        <v>4074</v>
      </c>
      <c r="D3483" t="s">
        <v>4200</v>
      </c>
      <c r="E3483" t="s">
        <v>2163</v>
      </c>
      <c r="F3483" t="s">
        <v>4264</v>
      </c>
      <c r="G3483" t="s">
        <v>4271</v>
      </c>
      <c r="H3483">
        <v>113000</v>
      </c>
      <c r="I3483" t="s">
        <v>3255</v>
      </c>
      <c r="J3483" s="1">
        <v>44146</v>
      </c>
      <c r="K3483" s="1">
        <v>44146</v>
      </c>
      <c r="L3483">
        <v>20206069529</v>
      </c>
      <c r="M3483" t="s">
        <v>4792</v>
      </c>
      <c r="N3483" s="1">
        <v>44165</v>
      </c>
      <c r="O3483" t="str">
        <f t="shared" si="113"/>
        <v>정상</v>
      </c>
      <c r="P3483" t="str">
        <f t="shared" si="114"/>
        <v>엠피상동</v>
      </c>
      <c r="Q3483" t="s">
        <v>1954</v>
      </c>
      <c r="R3483"/>
      <c r="S3483"/>
      <c r="T3483"/>
      <c r="U3483"/>
      <c r="V3483"/>
      <c r="W3483" t="s">
        <v>1960</v>
      </c>
      <c r="X3483"/>
    </row>
    <row r="3484" spans="1:24">
      <c r="A3484" t="s">
        <v>3994</v>
      </c>
      <c r="B3484" t="s">
        <v>2692</v>
      </c>
      <c r="C3484" t="s">
        <v>4056</v>
      </c>
      <c r="D3484" t="s">
        <v>4198</v>
      </c>
      <c r="E3484" t="s">
        <v>4240</v>
      </c>
      <c r="F3484" t="s">
        <v>4264</v>
      </c>
      <c r="G3484" t="s">
        <v>4268</v>
      </c>
      <c r="H3484">
        <v>13870</v>
      </c>
      <c r="I3484" t="s">
        <v>3255</v>
      </c>
      <c r="J3484" s="1">
        <v>44146</v>
      </c>
      <c r="K3484" s="1">
        <v>44146</v>
      </c>
      <c r="L3484">
        <v>20206055185</v>
      </c>
      <c r="M3484" t="s">
        <v>4790</v>
      </c>
      <c r="N3484" s="1">
        <v>44165</v>
      </c>
      <c r="O3484" t="str">
        <f t="shared" si="113"/>
        <v>정상</v>
      </c>
      <c r="P3484" t="str">
        <f t="shared" si="114"/>
        <v>엠피피스토스</v>
      </c>
      <c r="Q3484" t="s">
        <v>1954</v>
      </c>
      <c r="R3484"/>
      <c r="S3484"/>
      <c r="T3484"/>
      <c r="U3484"/>
      <c r="V3484"/>
      <c r="W3484" t="s">
        <v>1958</v>
      </c>
      <c r="X3484"/>
    </row>
    <row r="3485" spans="1:24">
      <c r="A3485" t="s">
        <v>4001</v>
      </c>
      <c r="B3485"/>
      <c r="C3485"/>
      <c r="D3485" t="s">
        <v>4173</v>
      </c>
      <c r="E3485" t="s">
        <v>2499</v>
      </c>
      <c r="F3485" t="s">
        <v>4264</v>
      </c>
      <c r="G3485" t="s">
        <v>4297</v>
      </c>
      <c r="H3485">
        <v>29423</v>
      </c>
      <c r="I3485" t="s">
        <v>3255</v>
      </c>
      <c r="J3485" s="1">
        <v>44146</v>
      </c>
      <c r="K3485" s="1">
        <v>44146</v>
      </c>
      <c r="L3485">
        <v>20206057752</v>
      </c>
      <c r="M3485" t="s">
        <v>4790</v>
      </c>
      <c r="N3485" s="1">
        <v>44165</v>
      </c>
      <c r="O3485" t="str">
        <f t="shared" si="113"/>
        <v>정상</v>
      </c>
      <c r="P3485" t="str">
        <f t="shared" si="114"/>
        <v>엠피조은</v>
      </c>
      <c r="Q3485" t="s">
        <v>1954</v>
      </c>
      <c r="R3485"/>
      <c r="S3485"/>
      <c r="T3485"/>
      <c r="U3485"/>
      <c r="V3485"/>
      <c r="W3485" t="s">
        <v>1958</v>
      </c>
      <c r="X3485"/>
    </row>
    <row r="3486" spans="1:24">
      <c r="A3486" t="s">
        <v>4001</v>
      </c>
      <c r="B3486"/>
      <c r="C3486"/>
      <c r="D3486" t="s">
        <v>4173</v>
      </c>
      <c r="E3486" t="s">
        <v>4240</v>
      </c>
      <c r="F3486" t="s">
        <v>4264</v>
      </c>
      <c r="G3486" t="s">
        <v>4268</v>
      </c>
      <c r="H3486">
        <v>20000</v>
      </c>
      <c r="I3486" t="s">
        <v>3255</v>
      </c>
      <c r="J3486" s="1">
        <v>44146</v>
      </c>
      <c r="K3486" s="1">
        <v>44146</v>
      </c>
      <c r="L3486">
        <v>20206057723</v>
      </c>
      <c r="M3486" t="s">
        <v>4791</v>
      </c>
      <c r="N3486" s="1">
        <v>44165</v>
      </c>
      <c r="O3486" t="str">
        <f t="shared" ref="O3486:O3549" si="115" xml:space="preserve"> IF(K3486&gt;N3486,W3486,I3486)</f>
        <v>정상</v>
      </c>
      <c r="P3486" t="str">
        <f t="shared" si="114"/>
        <v>엠피조은</v>
      </c>
      <c r="Q3486" t="s">
        <v>1954</v>
      </c>
      <c r="R3486"/>
      <c r="S3486"/>
      <c r="T3486"/>
      <c r="U3486"/>
      <c r="V3486"/>
      <c r="W3486" t="s">
        <v>1958</v>
      </c>
      <c r="X3486"/>
    </row>
    <row r="3487" spans="1:24">
      <c r="A3487" t="s">
        <v>4001</v>
      </c>
      <c r="B3487"/>
      <c r="C3487"/>
      <c r="D3487" t="s">
        <v>4173</v>
      </c>
      <c r="E3487" t="s">
        <v>4240</v>
      </c>
      <c r="F3487" t="s">
        <v>4264</v>
      </c>
      <c r="G3487" t="s">
        <v>4280</v>
      </c>
      <c r="H3487">
        <v>52000</v>
      </c>
      <c r="I3487" t="s">
        <v>3255</v>
      </c>
      <c r="J3487" s="1">
        <v>44146</v>
      </c>
      <c r="K3487" s="1">
        <v>44146</v>
      </c>
      <c r="L3487">
        <v>20206057685</v>
      </c>
      <c r="M3487" t="s">
        <v>4790</v>
      </c>
      <c r="N3487" s="1">
        <v>44165</v>
      </c>
      <c r="O3487" t="str">
        <f t="shared" si="115"/>
        <v>정상</v>
      </c>
      <c r="P3487" t="str">
        <f t="shared" si="114"/>
        <v>엠피조은</v>
      </c>
      <c r="Q3487" t="s">
        <v>1954</v>
      </c>
      <c r="R3487"/>
      <c r="S3487"/>
      <c r="T3487"/>
      <c r="U3487"/>
      <c r="V3487"/>
      <c r="W3487" t="s">
        <v>1958</v>
      </c>
      <c r="X3487"/>
    </row>
    <row r="3488" spans="1:24">
      <c r="A3488" t="s">
        <v>4001</v>
      </c>
      <c r="B3488" t="s">
        <v>4021</v>
      </c>
      <c r="C3488" t="s">
        <v>4065</v>
      </c>
      <c r="D3488" t="s">
        <v>4139</v>
      </c>
      <c r="E3488" t="s">
        <v>3141</v>
      </c>
      <c r="F3488" t="s">
        <v>4264</v>
      </c>
      <c r="G3488" t="s">
        <v>3242</v>
      </c>
      <c r="H3488">
        <v>47000</v>
      </c>
      <c r="I3488" t="s">
        <v>3255</v>
      </c>
      <c r="J3488" s="1">
        <v>44146</v>
      </c>
      <c r="K3488" s="1">
        <v>44146</v>
      </c>
      <c r="L3488">
        <v>20206068790</v>
      </c>
      <c r="M3488" t="s">
        <v>4790</v>
      </c>
      <c r="N3488" s="1">
        <v>44165</v>
      </c>
      <c r="O3488" t="str">
        <f t="shared" si="115"/>
        <v>정상</v>
      </c>
      <c r="P3488" t="str">
        <f t="shared" si="114"/>
        <v>엠피조은</v>
      </c>
      <c r="Q3488" t="s">
        <v>1954</v>
      </c>
      <c r="R3488"/>
      <c r="S3488"/>
      <c r="T3488"/>
      <c r="U3488"/>
      <c r="V3488"/>
      <c r="W3488" t="s">
        <v>1958</v>
      </c>
      <c r="X3488"/>
    </row>
    <row r="3489" spans="1:24">
      <c r="A3489" t="s">
        <v>4001</v>
      </c>
      <c r="B3489" t="s">
        <v>4022</v>
      </c>
      <c r="C3489" t="s">
        <v>4065</v>
      </c>
      <c r="D3489" t="s">
        <v>4139</v>
      </c>
      <c r="E3489" t="s">
        <v>4240</v>
      </c>
      <c r="F3489" t="s">
        <v>4264</v>
      </c>
      <c r="G3489" t="s">
        <v>4276</v>
      </c>
      <c r="H3489">
        <v>15000</v>
      </c>
      <c r="I3489" t="s">
        <v>3255</v>
      </c>
      <c r="J3489" s="1">
        <v>44146</v>
      </c>
      <c r="K3489" s="1">
        <v>44146</v>
      </c>
      <c r="L3489">
        <v>20206067039</v>
      </c>
      <c r="M3489" t="s">
        <v>4791</v>
      </c>
      <c r="N3489" s="1">
        <v>44165</v>
      </c>
      <c r="O3489" t="str">
        <f t="shared" si="115"/>
        <v>정상</v>
      </c>
      <c r="P3489" t="str">
        <f t="shared" si="114"/>
        <v>엠피조은</v>
      </c>
      <c r="Q3489" t="s">
        <v>1954</v>
      </c>
      <c r="R3489"/>
      <c r="S3489"/>
      <c r="T3489"/>
      <c r="U3489"/>
      <c r="V3489"/>
      <c r="W3489" t="s">
        <v>1958</v>
      </c>
      <c r="X3489"/>
    </row>
    <row r="3490" spans="1:24">
      <c r="A3490" t="s">
        <v>4007</v>
      </c>
      <c r="B3490" t="s">
        <v>4031</v>
      </c>
      <c r="C3490" t="s">
        <v>4093</v>
      </c>
      <c r="D3490" t="s">
        <v>4170</v>
      </c>
      <c r="E3490" t="s">
        <v>2607</v>
      </c>
      <c r="F3490" t="s">
        <v>4264</v>
      </c>
      <c r="G3490" t="s">
        <v>4273</v>
      </c>
      <c r="H3490">
        <v>32000</v>
      </c>
      <c r="I3490" t="s">
        <v>3255</v>
      </c>
      <c r="J3490" s="1">
        <v>44146</v>
      </c>
      <c r="K3490" s="1">
        <v>44146</v>
      </c>
      <c r="L3490">
        <v>20206059321</v>
      </c>
      <c r="M3490" t="s">
        <v>4790</v>
      </c>
      <c r="N3490" s="1">
        <v>44165</v>
      </c>
      <c r="O3490" t="str">
        <f t="shared" si="115"/>
        <v>정상</v>
      </c>
      <c r="P3490" t="str">
        <f t="shared" si="114"/>
        <v>엠피여주</v>
      </c>
      <c r="Q3490" t="s">
        <v>1954</v>
      </c>
      <c r="R3490"/>
      <c r="S3490"/>
      <c r="T3490"/>
      <c r="U3490"/>
      <c r="V3490"/>
      <c r="W3490" t="s">
        <v>4796</v>
      </c>
      <c r="X3490"/>
    </row>
    <row r="3491" spans="1:24">
      <c r="A3491" t="s">
        <v>4007</v>
      </c>
      <c r="B3491" t="s">
        <v>4031</v>
      </c>
      <c r="C3491" t="s">
        <v>4106</v>
      </c>
      <c r="D3491" t="s">
        <v>4170</v>
      </c>
      <c r="E3491" t="s">
        <v>4240</v>
      </c>
      <c r="F3491" t="s">
        <v>4264</v>
      </c>
      <c r="G3491" t="s">
        <v>3242</v>
      </c>
      <c r="H3491">
        <v>41000</v>
      </c>
      <c r="I3491" t="s">
        <v>3255</v>
      </c>
      <c r="J3491" s="1">
        <v>44146</v>
      </c>
      <c r="K3491" s="1">
        <v>44146</v>
      </c>
      <c r="L3491">
        <v>20206059307</v>
      </c>
      <c r="M3491" t="s">
        <v>4790</v>
      </c>
      <c r="N3491" s="1">
        <v>44165</v>
      </c>
      <c r="O3491" t="str">
        <f t="shared" si="115"/>
        <v>정상</v>
      </c>
      <c r="P3491" t="str">
        <f t="shared" si="114"/>
        <v>엠피여주</v>
      </c>
      <c r="Q3491" t="s">
        <v>1954</v>
      </c>
      <c r="R3491"/>
      <c r="S3491"/>
      <c r="T3491"/>
      <c r="U3491"/>
      <c r="V3491"/>
      <c r="W3491" t="s">
        <v>1958</v>
      </c>
      <c r="X3491"/>
    </row>
    <row r="3492" spans="1:24">
      <c r="A3492" t="s">
        <v>3993</v>
      </c>
      <c r="B3492" t="s">
        <v>2689</v>
      </c>
      <c r="C3492" t="s">
        <v>4059</v>
      </c>
      <c r="D3492" t="s">
        <v>4127</v>
      </c>
      <c r="E3492" t="s">
        <v>4240</v>
      </c>
      <c r="F3492" t="s">
        <v>4265</v>
      </c>
      <c r="G3492" t="s">
        <v>3242</v>
      </c>
      <c r="H3492">
        <v>20300</v>
      </c>
      <c r="I3492" t="s">
        <v>3255</v>
      </c>
      <c r="J3492" s="1">
        <v>44146</v>
      </c>
      <c r="K3492" s="1">
        <v>44146</v>
      </c>
      <c r="L3492">
        <v>20206060105</v>
      </c>
      <c r="M3492" t="s">
        <v>4790</v>
      </c>
      <c r="N3492" s="1">
        <v>44165</v>
      </c>
      <c r="O3492" t="str">
        <f t="shared" si="115"/>
        <v>정상</v>
      </c>
      <c r="P3492" t="str">
        <f t="shared" si="114"/>
        <v>엠피송내</v>
      </c>
      <c r="Q3492" t="s">
        <v>1954</v>
      </c>
      <c r="R3492"/>
      <c r="S3492"/>
      <c r="T3492"/>
      <c r="U3492"/>
      <c r="V3492"/>
      <c r="W3492" t="s">
        <v>1958</v>
      </c>
      <c r="X3492"/>
    </row>
    <row r="3493" spans="1:24">
      <c r="A3493" t="s">
        <v>3997</v>
      </c>
      <c r="B3493" t="s">
        <v>4018</v>
      </c>
      <c r="C3493" t="s">
        <v>4055</v>
      </c>
      <c r="D3493" t="s">
        <v>4189</v>
      </c>
      <c r="E3493" t="s">
        <v>2499</v>
      </c>
      <c r="F3493" t="s">
        <v>4264</v>
      </c>
      <c r="G3493" t="s">
        <v>4273</v>
      </c>
      <c r="H3493">
        <v>10000</v>
      </c>
      <c r="I3493" t="s">
        <v>3255</v>
      </c>
      <c r="J3493" s="1">
        <v>44146</v>
      </c>
      <c r="K3493" s="1">
        <v>44146</v>
      </c>
      <c r="L3493">
        <v>20206062837</v>
      </c>
      <c r="M3493" t="s">
        <v>4793</v>
      </c>
      <c r="N3493" s="1">
        <v>44165</v>
      </c>
      <c r="O3493" t="str">
        <f t="shared" si="115"/>
        <v>정상</v>
      </c>
      <c r="P3493" t="str">
        <f t="shared" si="114"/>
        <v>엠피가온</v>
      </c>
      <c r="Q3493" t="s">
        <v>1954</v>
      </c>
      <c r="R3493"/>
      <c r="S3493"/>
      <c r="T3493"/>
      <c r="U3493"/>
      <c r="V3493"/>
      <c r="W3493" t="s">
        <v>1958</v>
      </c>
      <c r="X3493"/>
    </row>
    <row r="3494" spans="1:24">
      <c r="A3494" t="s">
        <v>3995</v>
      </c>
      <c r="B3494" t="s">
        <v>2686</v>
      </c>
      <c r="C3494" t="s">
        <v>4050</v>
      </c>
      <c r="D3494" t="s">
        <v>4188</v>
      </c>
      <c r="E3494" t="s">
        <v>4240</v>
      </c>
      <c r="F3494" t="s">
        <v>4264</v>
      </c>
      <c r="G3494" t="s">
        <v>3242</v>
      </c>
      <c r="H3494">
        <v>15000</v>
      </c>
      <c r="I3494" t="s">
        <v>3255</v>
      </c>
      <c r="J3494" s="1">
        <v>44146</v>
      </c>
      <c r="K3494" s="1">
        <v>44146</v>
      </c>
      <c r="L3494">
        <v>20206071335</v>
      </c>
      <c r="M3494" t="s">
        <v>4790</v>
      </c>
      <c r="N3494" s="1">
        <v>44165</v>
      </c>
      <c r="O3494" t="str">
        <f t="shared" si="115"/>
        <v>정상</v>
      </c>
      <c r="P3494" t="str">
        <f t="shared" si="114"/>
        <v>엠피상동</v>
      </c>
      <c r="Q3494" t="s">
        <v>1954</v>
      </c>
      <c r="R3494"/>
      <c r="S3494"/>
      <c r="T3494"/>
      <c r="U3494"/>
      <c r="V3494"/>
      <c r="W3494" t="s">
        <v>1960</v>
      </c>
      <c r="X3494"/>
    </row>
    <row r="3495" spans="1:24">
      <c r="A3495" t="s">
        <v>3991</v>
      </c>
      <c r="B3495" t="s">
        <v>4040</v>
      </c>
      <c r="C3495" t="s">
        <v>4046</v>
      </c>
      <c r="D3495" t="s">
        <v>4164</v>
      </c>
      <c r="E3495" t="s">
        <v>4228</v>
      </c>
      <c r="F3495" t="s">
        <v>4264</v>
      </c>
      <c r="G3495" t="s">
        <v>4271</v>
      </c>
      <c r="H3495">
        <v>81354</v>
      </c>
      <c r="I3495" t="s">
        <v>3255</v>
      </c>
      <c r="J3495" s="1">
        <v>44146</v>
      </c>
      <c r="K3495" s="1">
        <v>44146</v>
      </c>
      <c r="L3495" t="s">
        <v>4588</v>
      </c>
      <c r="M3495" t="s">
        <v>4790</v>
      </c>
      <c r="N3495" s="1">
        <v>44165</v>
      </c>
      <c r="O3495" t="str">
        <f t="shared" si="115"/>
        <v>정상</v>
      </c>
      <c r="P3495" t="str">
        <f t="shared" si="114"/>
        <v>엠피성공</v>
      </c>
      <c r="Q3495" t="s">
        <v>1954</v>
      </c>
      <c r="R3495"/>
      <c r="S3495"/>
      <c r="T3495"/>
      <c r="U3495"/>
      <c r="V3495"/>
      <c r="W3495" t="s">
        <v>1958</v>
      </c>
      <c r="X3495" s="1">
        <v>71539</v>
      </c>
    </row>
    <row r="3496" spans="1:24">
      <c r="A3496" t="s">
        <v>3998</v>
      </c>
      <c r="B3496" t="s">
        <v>4020</v>
      </c>
      <c r="C3496"/>
      <c r="D3496" t="s">
        <v>4131</v>
      </c>
      <c r="E3496" t="s">
        <v>4228</v>
      </c>
      <c r="F3496" t="s">
        <v>4264</v>
      </c>
      <c r="G3496" t="s">
        <v>4273</v>
      </c>
      <c r="H3496">
        <v>26130</v>
      </c>
      <c r="I3496" t="s">
        <v>3255</v>
      </c>
      <c r="J3496" s="1">
        <v>44146</v>
      </c>
      <c r="K3496" s="1">
        <v>44146</v>
      </c>
      <c r="L3496" t="s">
        <v>4589</v>
      </c>
      <c r="M3496" t="s">
        <v>4791</v>
      </c>
      <c r="N3496" s="1">
        <v>44165</v>
      </c>
      <c r="O3496" t="str">
        <f t="shared" si="115"/>
        <v>정상</v>
      </c>
      <c r="P3496" t="str">
        <f t="shared" si="114"/>
        <v>엠피의정부</v>
      </c>
      <c r="Q3496" t="s">
        <v>1954</v>
      </c>
      <c r="R3496"/>
      <c r="S3496"/>
      <c r="T3496"/>
      <c r="U3496"/>
      <c r="V3496"/>
      <c r="W3496" t="s">
        <v>4796</v>
      </c>
      <c r="X3496" s="1">
        <v>65330</v>
      </c>
    </row>
    <row r="3497" spans="1:24">
      <c r="A3497" t="s">
        <v>3998</v>
      </c>
      <c r="B3497" t="s">
        <v>2861</v>
      </c>
      <c r="C3497"/>
      <c r="D3497" t="s">
        <v>4131</v>
      </c>
      <c r="E3497" t="s">
        <v>3181</v>
      </c>
      <c r="F3497" t="s">
        <v>4264</v>
      </c>
      <c r="G3497" t="s">
        <v>4278</v>
      </c>
      <c r="H3497">
        <v>43330</v>
      </c>
      <c r="I3497" t="s">
        <v>3255</v>
      </c>
      <c r="J3497" s="1">
        <v>44146</v>
      </c>
      <c r="K3497" s="1">
        <v>44146</v>
      </c>
      <c r="L3497" t="s">
        <v>4590</v>
      </c>
      <c r="M3497" t="s">
        <v>4790</v>
      </c>
      <c r="N3497" s="1">
        <v>44165</v>
      </c>
      <c r="O3497" t="str">
        <f t="shared" si="115"/>
        <v>정상</v>
      </c>
      <c r="P3497" t="str">
        <f t="shared" si="114"/>
        <v>엠피의정부</v>
      </c>
      <c r="Q3497" t="s">
        <v>1954</v>
      </c>
      <c r="R3497"/>
      <c r="S3497"/>
      <c r="T3497"/>
      <c r="U3497"/>
      <c r="V3497"/>
      <c r="W3497" t="s">
        <v>1958</v>
      </c>
      <c r="X3497" s="1">
        <v>77382</v>
      </c>
    </row>
    <row r="3498" spans="1:24">
      <c r="A3498" t="s">
        <v>3994</v>
      </c>
      <c r="B3498" t="s">
        <v>4014</v>
      </c>
      <c r="C3498" t="s">
        <v>4056</v>
      </c>
      <c r="D3498" t="s">
        <v>4198</v>
      </c>
      <c r="E3498" t="s">
        <v>4228</v>
      </c>
      <c r="F3498" t="s">
        <v>4265</v>
      </c>
      <c r="G3498" t="s">
        <v>4268</v>
      </c>
      <c r="H3498">
        <v>31830</v>
      </c>
      <c r="I3498" t="s">
        <v>3255</v>
      </c>
      <c r="J3498" s="1">
        <v>44146</v>
      </c>
      <c r="K3498" s="1">
        <v>44146</v>
      </c>
      <c r="L3498" t="s">
        <v>4591</v>
      </c>
      <c r="M3498" t="s">
        <v>4790</v>
      </c>
      <c r="N3498" s="1">
        <v>44165</v>
      </c>
      <c r="O3498" t="str">
        <f t="shared" si="115"/>
        <v>정상</v>
      </c>
      <c r="P3498" t="str">
        <f t="shared" si="114"/>
        <v>엠피피스토스</v>
      </c>
      <c r="Q3498" t="s">
        <v>1954</v>
      </c>
      <c r="R3498"/>
      <c r="S3498"/>
      <c r="T3498"/>
      <c r="U3498"/>
      <c r="V3498"/>
      <c r="W3498" t="s">
        <v>1958</v>
      </c>
      <c r="X3498" s="1">
        <v>63504</v>
      </c>
    </row>
    <row r="3499" spans="1:24">
      <c r="A3499" t="s">
        <v>3998</v>
      </c>
      <c r="B3499" t="s">
        <v>4020</v>
      </c>
      <c r="C3499"/>
      <c r="D3499" t="s">
        <v>4131</v>
      </c>
      <c r="E3499" t="s">
        <v>4228</v>
      </c>
      <c r="F3499" t="s">
        <v>4264</v>
      </c>
      <c r="G3499" t="s">
        <v>3242</v>
      </c>
      <c r="H3499">
        <v>100310</v>
      </c>
      <c r="I3499" t="s">
        <v>3255</v>
      </c>
      <c r="J3499" s="1">
        <v>44146</v>
      </c>
      <c r="K3499" s="1">
        <v>44146</v>
      </c>
      <c r="L3499" t="s">
        <v>4592</v>
      </c>
      <c r="M3499" t="s">
        <v>4790</v>
      </c>
      <c r="N3499" s="1">
        <v>44165</v>
      </c>
      <c r="O3499" t="str">
        <f t="shared" si="115"/>
        <v>정상</v>
      </c>
      <c r="P3499" t="str">
        <f t="shared" si="114"/>
        <v>엠피의정부</v>
      </c>
      <c r="Q3499" t="s">
        <v>1954</v>
      </c>
      <c r="R3499"/>
      <c r="S3499"/>
      <c r="T3499"/>
      <c r="U3499"/>
      <c r="V3499"/>
      <c r="W3499" t="s">
        <v>1958</v>
      </c>
      <c r="X3499" s="1">
        <v>61678</v>
      </c>
    </row>
    <row r="3500" spans="1:24">
      <c r="A3500" t="s">
        <v>3992</v>
      </c>
      <c r="B3500" t="s">
        <v>2851</v>
      </c>
      <c r="C3500" t="s">
        <v>4047</v>
      </c>
      <c r="D3500" t="s">
        <v>4119</v>
      </c>
      <c r="E3500" t="s">
        <v>4228</v>
      </c>
      <c r="F3500" t="s">
        <v>4265</v>
      </c>
      <c r="G3500" t="s">
        <v>4276</v>
      </c>
      <c r="H3500">
        <v>34900</v>
      </c>
      <c r="I3500" t="s">
        <v>3256</v>
      </c>
      <c r="J3500" s="1">
        <v>44146</v>
      </c>
      <c r="K3500" s="1">
        <v>44148</v>
      </c>
      <c r="L3500" t="s">
        <v>4593</v>
      </c>
      <c r="M3500" t="s">
        <v>4790</v>
      </c>
      <c r="N3500" s="1">
        <v>44165</v>
      </c>
      <c r="O3500" t="str">
        <f t="shared" si="115"/>
        <v>철회</v>
      </c>
      <c r="P3500" t="s">
        <v>6821</v>
      </c>
      <c r="Q3500" t="s">
        <v>1954</v>
      </c>
      <c r="R3500"/>
      <c r="S3500"/>
      <c r="T3500"/>
      <c r="U3500"/>
      <c r="V3500"/>
      <c r="W3500" t="s">
        <v>1960</v>
      </c>
      <c r="X3500" s="1">
        <v>60217</v>
      </c>
    </row>
    <row r="3501" spans="1:24">
      <c r="A3501" t="s">
        <v>3998</v>
      </c>
      <c r="B3501" t="s">
        <v>4020</v>
      </c>
      <c r="C3501"/>
      <c r="D3501" t="s">
        <v>4131</v>
      </c>
      <c r="E3501" t="s">
        <v>4228</v>
      </c>
      <c r="F3501" t="s">
        <v>4266</v>
      </c>
      <c r="G3501" t="s">
        <v>4285</v>
      </c>
      <c r="H3501">
        <v>44897</v>
      </c>
      <c r="I3501" t="s">
        <v>3255</v>
      </c>
      <c r="J3501" s="1">
        <v>44146</v>
      </c>
      <c r="K3501" s="1">
        <v>44146</v>
      </c>
      <c r="L3501" t="s">
        <v>4594</v>
      </c>
      <c r="M3501" t="s">
        <v>4790</v>
      </c>
      <c r="N3501" s="1">
        <v>44165</v>
      </c>
      <c r="O3501" t="str">
        <f t="shared" si="115"/>
        <v>정상</v>
      </c>
      <c r="P3501" t="str">
        <f t="shared" si="114"/>
        <v>엠피의정부</v>
      </c>
      <c r="Q3501" t="s">
        <v>1954</v>
      </c>
      <c r="R3501"/>
      <c r="S3501"/>
      <c r="T3501"/>
      <c r="U3501"/>
      <c r="V3501"/>
      <c r="W3501" t="s">
        <v>1958</v>
      </c>
      <c r="X3501" s="1">
        <v>76652</v>
      </c>
    </row>
    <row r="3502" spans="1:24">
      <c r="A3502" t="s">
        <v>3994</v>
      </c>
      <c r="B3502" t="s">
        <v>4014</v>
      </c>
      <c r="C3502" t="s">
        <v>4056</v>
      </c>
      <c r="D3502" t="s">
        <v>4198</v>
      </c>
      <c r="E3502" t="s">
        <v>4244</v>
      </c>
      <c r="F3502" t="s">
        <v>4264</v>
      </c>
      <c r="G3502" t="s">
        <v>4268</v>
      </c>
      <c r="H3502">
        <v>36936</v>
      </c>
      <c r="I3502" t="s">
        <v>3255</v>
      </c>
      <c r="J3502" s="1">
        <v>44146</v>
      </c>
      <c r="K3502" s="1">
        <v>44146</v>
      </c>
      <c r="L3502">
        <v>20200483141</v>
      </c>
      <c r="M3502" t="s">
        <v>4790</v>
      </c>
      <c r="N3502" s="1">
        <v>44165</v>
      </c>
      <c r="O3502" t="str">
        <f t="shared" si="115"/>
        <v>정상</v>
      </c>
      <c r="P3502" t="str">
        <f t="shared" si="114"/>
        <v>엠피피스토스</v>
      </c>
      <c r="Q3502" t="s">
        <v>1954</v>
      </c>
      <c r="R3502"/>
      <c r="S3502"/>
      <c r="T3502"/>
      <c r="U3502"/>
      <c r="V3502"/>
      <c r="W3502" t="s">
        <v>1958</v>
      </c>
      <c r="X3502" s="1">
        <v>64600</v>
      </c>
    </row>
    <row r="3503" spans="1:24">
      <c r="A3503" t="s">
        <v>995</v>
      </c>
      <c r="B3503" t="s">
        <v>2692</v>
      </c>
      <c r="C3503" t="s">
        <v>4056</v>
      </c>
      <c r="D3503" t="s">
        <v>4180</v>
      </c>
      <c r="E3503" t="s">
        <v>3214</v>
      </c>
      <c r="F3503" t="s">
        <v>4264</v>
      </c>
      <c r="G3503" t="s">
        <v>4276</v>
      </c>
      <c r="H3503">
        <v>15000</v>
      </c>
      <c r="I3503" t="s">
        <v>3255</v>
      </c>
      <c r="J3503" s="1">
        <v>44146</v>
      </c>
      <c r="K3503" s="1">
        <v>44146</v>
      </c>
      <c r="L3503">
        <v>20200484217</v>
      </c>
      <c r="M3503" t="s">
        <v>4790</v>
      </c>
      <c r="N3503" s="1">
        <v>44165</v>
      </c>
      <c r="O3503" t="str">
        <f t="shared" si="115"/>
        <v>정상</v>
      </c>
      <c r="P3503" t="str">
        <f t="shared" si="114"/>
        <v>엠피피스토스</v>
      </c>
      <c r="Q3503" t="s">
        <v>1954</v>
      </c>
      <c r="R3503"/>
      <c r="S3503"/>
      <c r="T3503"/>
      <c r="U3503"/>
      <c r="V3503"/>
      <c r="W3503" t="s">
        <v>1958</v>
      </c>
      <c r="X3503" s="1">
        <v>51451</v>
      </c>
    </row>
    <row r="3504" spans="1:24">
      <c r="A3504" t="s">
        <v>3994</v>
      </c>
      <c r="B3504" t="s">
        <v>2692</v>
      </c>
      <c r="C3504" t="s">
        <v>4056</v>
      </c>
      <c r="D3504" t="s">
        <v>4180</v>
      </c>
      <c r="E3504" t="s">
        <v>4244</v>
      </c>
      <c r="F3504" t="s">
        <v>4264</v>
      </c>
      <c r="G3504" t="s">
        <v>4268</v>
      </c>
      <c r="H3504">
        <v>10000</v>
      </c>
      <c r="I3504" t="s">
        <v>3255</v>
      </c>
      <c r="J3504" s="1">
        <v>44146</v>
      </c>
      <c r="K3504" s="1">
        <v>44146</v>
      </c>
      <c r="L3504">
        <v>20200484150</v>
      </c>
      <c r="M3504" t="s">
        <v>4790</v>
      </c>
      <c r="N3504" s="1">
        <v>44165</v>
      </c>
      <c r="O3504" t="str">
        <f t="shared" si="115"/>
        <v>정상</v>
      </c>
      <c r="P3504" t="str">
        <f t="shared" si="114"/>
        <v>엠피피스토스</v>
      </c>
      <c r="Q3504" t="s">
        <v>1954</v>
      </c>
      <c r="R3504"/>
      <c r="S3504"/>
      <c r="T3504"/>
      <c r="U3504"/>
      <c r="V3504"/>
      <c r="W3504" t="s">
        <v>1958</v>
      </c>
      <c r="X3504" s="1">
        <v>51451</v>
      </c>
    </row>
    <row r="3505" spans="1:24">
      <c r="A3505" t="s">
        <v>3994</v>
      </c>
      <c r="B3505" t="s">
        <v>4014</v>
      </c>
      <c r="C3505" t="s">
        <v>4052</v>
      </c>
      <c r="D3505" t="s">
        <v>4186</v>
      </c>
      <c r="E3505" t="s">
        <v>4235</v>
      </c>
      <c r="F3505" t="s">
        <v>4264</v>
      </c>
      <c r="G3505" t="s">
        <v>4268</v>
      </c>
      <c r="H3505">
        <v>44480</v>
      </c>
      <c r="I3505" t="s">
        <v>3255</v>
      </c>
      <c r="J3505" s="1">
        <v>44146</v>
      </c>
      <c r="K3505" s="1">
        <v>44146</v>
      </c>
      <c r="L3505" t="s">
        <v>4595</v>
      </c>
      <c r="M3505" t="s">
        <v>4790</v>
      </c>
      <c r="N3505" s="1">
        <v>44165</v>
      </c>
      <c r="O3505" t="str">
        <f t="shared" si="115"/>
        <v>정상</v>
      </c>
      <c r="P3505" t="str">
        <f t="shared" si="114"/>
        <v>엠피피스토스</v>
      </c>
      <c r="Q3505" t="s">
        <v>1954</v>
      </c>
      <c r="R3505"/>
      <c r="S3505"/>
      <c r="T3505"/>
      <c r="U3505"/>
      <c r="V3505"/>
      <c r="W3505" t="s">
        <v>1958</v>
      </c>
      <c r="X3505"/>
    </row>
    <row r="3506" spans="1:24">
      <c r="A3506" t="s">
        <v>3995</v>
      </c>
      <c r="B3506" t="s">
        <v>2686</v>
      </c>
      <c r="C3506" t="s">
        <v>4050</v>
      </c>
      <c r="D3506" t="s">
        <v>4208</v>
      </c>
      <c r="E3506" t="s">
        <v>2158</v>
      </c>
      <c r="F3506" t="s">
        <v>4264</v>
      </c>
      <c r="G3506" t="s">
        <v>4268</v>
      </c>
      <c r="H3506">
        <v>107000</v>
      </c>
      <c r="I3506" t="s">
        <v>3255</v>
      </c>
      <c r="J3506" s="1">
        <v>44146</v>
      </c>
      <c r="K3506" s="1">
        <v>44146</v>
      </c>
      <c r="L3506" t="s">
        <v>4596</v>
      </c>
      <c r="M3506" t="s">
        <v>4790</v>
      </c>
      <c r="N3506" s="1">
        <v>44165</v>
      </c>
      <c r="O3506" t="str">
        <f t="shared" si="115"/>
        <v>정상</v>
      </c>
      <c r="P3506" t="str">
        <f t="shared" si="114"/>
        <v>엠피상동</v>
      </c>
      <c r="Q3506" t="s">
        <v>1954</v>
      </c>
      <c r="R3506"/>
      <c r="S3506"/>
      <c r="T3506"/>
      <c r="U3506"/>
      <c r="V3506"/>
      <c r="W3506" t="s">
        <v>1958</v>
      </c>
      <c r="X3506"/>
    </row>
    <row r="3507" spans="1:24">
      <c r="A3507" t="s">
        <v>3997</v>
      </c>
      <c r="B3507" t="s">
        <v>4018</v>
      </c>
      <c r="C3507" t="s">
        <v>4090</v>
      </c>
      <c r="D3507" t="s">
        <v>4189</v>
      </c>
      <c r="E3507" t="s">
        <v>2158</v>
      </c>
      <c r="F3507" t="s">
        <v>4264</v>
      </c>
      <c r="G3507" t="s">
        <v>4283</v>
      </c>
      <c r="H3507">
        <v>30000</v>
      </c>
      <c r="I3507" t="s">
        <v>3255</v>
      </c>
      <c r="J3507" s="1">
        <v>44146</v>
      </c>
      <c r="K3507" s="1">
        <v>44146</v>
      </c>
      <c r="L3507" t="s">
        <v>4597</v>
      </c>
      <c r="M3507" t="s">
        <v>4790</v>
      </c>
      <c r="N3507" s="1">
        <v>44165</v>
      </c>
      <c r="O3507" t="str">
        <f t="shared" si="115"/>
        <v>정상</v>
      </c>
      <c r="P3507" t="str">
        <f t="shared" si="114"/>
        <v>엠피가온</v>
      </c>
      <c r="Q3507" t="s">
        <v>1954</v>
      </c>
      <c r="R3507"/>
      <c r="S3507"/>
      <c r="T3507"/>
      <c r="U3507"/>
      <c r="V3507"/>
      <c r="W3507" t="s">
        <v>1958</v>
      </c>
      <c r="X3507"/>
    </row>
    <row r="3508" spans="1:24">
      <c r="A3508" t="s">
        <v>3993</v>
      </c>
      <c r="B3508" t="s">
        <v>2689</v>
      </c>
      <c r="C3508" t="s">
        <v>4059</v>
      </c>
      <c r="D3508" t="s">
        <v>4127</v>
      </c>
      <c r="E3508" t="s">
        <v>4235</v>
      </c>
      <c r="F3508" t="s">
        <v>4266</v>
      </c>
      <c r="G3508" t="s">
        <v>4271</v>
      </c>
      <c r="H3508">
        <v>22300</v>
      </c>
      <c r="I3508" t="s">
        <v>3255</v>
      </c>
      <c r="J3508" s="1">
        <v>44146</v>
      </c>
      <c r="K3508" s="1">
        <v>44146</v>
      </c>
      <c r="L3508" t="s">
        <v>4598</v>
      </c>
      <c r="M3508" t="s">
        <v>4790</v>
      </c>
      <c r="N3508" s="1">
        <v>44165</v>
      </c>
      <c r="O3508" t="str">
        <f t="shared" si="115"/>
        <v>정상</v>
      </c>
      <c r="P3508" t="str">
        <f t="shared" si="114"/>
        <v>엠피송내</v>
      </c>
      <c r="Q3508" t="s">
        <v>1954</v>
      </c>
      <c r="R3508"/>
      <c r="S3508"/>
      <c r="T3508"/>
      <c r="U3508"/>
      <c r="V3508"/>
      <c r="W3508" t="s">
        <v>1958</v>
      </c>
      <c r="X3508"/>
    </row>
    <row r="3509" spans="1:24">
      <c r="A3509" t="s">
        <v>3994</v>
      </c>
      <c r="B3509" t="s">
        <v>2692</v>
      </c>
      <c r="C3509" t="s">
        <v>4056</v>
      </c>
      <c r="D3509" t="s">
        <v>4180</v>
      </c>
      <c r="E3509" t="s">
        <v>4235</v>
      </c>
      <c r="F3509" t="s">
        <v>4267</v>
      </c>
      <c r="G3509" t="s">
        <v>4268</v>
      </c>
      <c r="H3509">
        <v>10000</v>
      </c>
      <c r="I3509" t="s">
        <v>3255</v>
      </c>
      <c r="J3509" s="1">
        <v>44146</v>
      </c>
      <c r="K3509" s="1">
        <v>44146</v>
      </c>
      <c r="L3509" t="s">
        <v>4599</v>
      </c>
      <c r="M3509" t="s">
        <v>4790</v>
      </c>
      <c r="N3509" s="1">
        <v>44165</v>
      </c>
      <c r="O3509" t="str">
        <f t="shared" si="115"/>
        <v>정상</v>
      </c>
      <c r="P3509" t="str">
        <f t="shared" si="114"/>
        <v>엠피피스토스</v>
      </c>
      <c r="Q3509" t="s">
        <v>1954</v>
      </c>
      <c r="R3509"/>
      <c r="S3509"/>
      <c r="T3509"/>
      <c r="U3509"/>
      <c r="V3509"/>
      <c r="W3509" t="s">
        <v>1958</v>
      </c>
      <c r="X3509"/>
    </row>
    <row r="3510" spans="1:24">
      <c r="A3510" t="s">
        <v>3994</v>
      </c>
      <c r="B3510" t="s">
        <v>2692</v>
      </c>
      <c r="C3510" t="s">
        <v>4056</v>
      </c>
      <c r="D3510" t="s">
        <v>4180</v>
      </c>
      <c r="E3510" t="s">
        <v>2158</v>
      </c>
      <c r="F3510" t="s">
        <v>4264</v>
      </c>
      <c r="G3510" t="s">
        <v>4268</v>
      </c>
      <c r="H3510">
        <v>10000</v>
      </c>
      <c r="I3510" t="s">
        <v>3255</v>
      </c>
      <c r="J3510" s="1">
        <v>44146</v>
      </c>
      <c r="K3510" s="1">
        <v>44146</v>
      </c>
      <c r="L3510" t="s">
        <v>4600</v>
      </c>
      <c r="M3510" t="s">
        <v>4790</v>
      </c>
      <c r="N3510" s="1">
        <v>44165</v>
      </c>
      <c r="O3510" t="str">
        <f t="shared" si="115"/>
        <v>정상</v>
      </c>
      <c r="P3510" t="str">
        <f t="shared" si="114"/>
        <v>엠피피스토스</v>
      </c>
      <c r="Q3510" t="s">
        <v>1954</v>
      </c>
      <c r="R3510"/>
      <c r="S3510"/>
      <c r="T3510"/>
      <c r="U3510"/>
      <c r="V3510"/>
      <c r="W3510" t="s">
        <v>1958</v>
      </c>
      <c r="X3510"/>
    </row>
    <row r="3511" spans="1:24">
      <c r="A3511" t="s">
        <v>3994</v>
      </c>
      <c r="B3511" t="s">
        <v>4014</v>
      </c>
      <c r="C3511" t="s">
        <v>4056</v>
      </c>
      <c r="D3511" t="s">
        <v>4180</v>
      </c>
      <c r="E3511" t="s">
        <v>4235</v>
      </c>
      <c r="F3511" t="s">
        <v>4264</v>
      </c>
      <c r="G3511" t="s">
        <v>4268</v>
      </c>
      <c r="H3511">
        <v>66500</v>
      </c>
      <c r="I3511" t="s">
        <v>3255</v>
      </c>
      <c r="J3511" s="1">
        <v>44146</v>
      </c>
      <c r="K3511" s="1">
        <v>44146</v>
      </c>
      <c r="L3511" t="s">
        <v>4601</v>
      </c>
      <c r="M3511" t="s">
        <v>4790</v>
      </c>
      <c r="N3511" s="1">
        <v>44165</v>
      </c>
      <c r="O3511" t="str">
        <f t="shared" si="115"/>
        <v>정상</v>
      </c>
      <c r="P3511" t="str">
        <f t="shared" si="114"/>
        <v>엠피피스토스</v>
      </c>
      <c r="Q3511" t="s">
        <v>1954</v>
      </c>
      <c r="R3511"/>
      <c r="S3511"/>
      <c r="T3511"/>
      <c r="U3511"/>
      <c r="V3511"/>
      <c r="W3511" t="s">
        <v>1958</v>
      </c>
      <c r="X3511"/>
    </row>
    <row r="3512" spans="1:24">
      <c r="A3512" t="s">
        <v>3995</v>
      </c>
      <c r="B3512" t="s">
        <v>2686</v>
      </c>
      <c r="C3512" t="s">
        <v>4050</v>
      </c>
      <c r="D3512" t="s">
        <v>4201</v>
      </c>
      <c r="E3512" t="s">
        <v>2512</v>
      </c>
      <c r="F3512" t="s">
        <v>4264</v>
      </c>
      <c r="G3512" t="s">
        <v>3242</v>
      </c>
      <c r="H3512">
        <v>40700</v>
      </c>
      <c r="I3512" t="s">
        <v>3255</v>
      </c>
      <c r="J3512" s="1">
        <v>44146</v>
      </c>
      <c r="K3512" s="1">
        <v>44146</v>
      </c>
      <c r="L3512" t="s">
        <v>4602</v>
      </c>
      <c r="M3512" t="s">
        <v>4791</v>
      </c>
      <c r="N3512" s="1">
        <v>44165</v>
      </c>
      <c r="O3512" t="str">
        <f t="shared" si="115"/>
        <v>정상</v>
      </c>
      <c r="P3512" t="str">
        <f t="shared" si="114"/>
        <v>엠피상동</v>
      </c>
      <c r="Q3512" t="s">
        <v>1954</v>
      </c>
      <c r="R3512"/>
      <c r="S3512"/>
      <c r="T3512"/>
      <c r="U3512"/>
      <c r="V3512"/>
      <c r="W3512" t="s">
        <v>1958</v>
      </c>
      <c r="X3512"/>
    </row>
    <row r="3513" spans="1:24">
      <c r="A3513" t="s">
        <v>3994</v>
      </c>
      <c r="B3513" t="s">
        <v>4014</v>
      </c>
      <c r="C3513" t="s">
        <v>4078</v>
      </c>
      <c r="D3513" t="s">
        <v>4186</v>
      </c>
      <c r="E3513" t="s">
        <v>4235</v>
      </c>
      <c r="F3513" t="s">
        <v>4265</v>
      </c>
      <c r="G3513" t="s">
        <v>4268</v>
      </c>
      <c r="H3513">
        <v>30987</v>
      </c>
      <c r="I3513" t="s">
        <v>3255</v>
      </c>
      <c r="J3513" s="1">
        <v>44146</v>
      </c>
      <c r="K3513" s="1">
        <v>44146</v>
      </c>
      <c r="L3513" t="s">
        <v>4603</v>
      </c>
      <c r="M3513" t="s">
        <v>4790</v>
      </c>
      <c r="N3513" s="1">
        <v>44165</v>
      </c>
      <c r="O3513" t="str">
        <f t="shared" si="115"/>
        <v>정상</v>
      </c>
      <c r="P3513" t="str">
        <f t="shared" si="114"/>
        <v>엠피피스토스</v>
      </c>
      <c r="Q3513" t="s">
        <v>1954</v>
      </c>
      <c r="R3513"/>
      <c r="S3513"/>
      <c r="T3513"/>
      <c r="U3513"/>
      <c r="V3513"/>
      <c r="W3513" t="s">
        <v>1958</v>
      </c>
      <c r="X3513"/>
    </row>
    <row r="3514" spans="1:24">
      <c r="A3514" t="s">
        <v>3992</v>
      </c>
      <c r="B3514" t="s">
        <v>4026</v>
      </c>
      <c r="C3514" t="s">
        <v>4107</v>
      </c>
      <c r="D3514" t="s">
        <v>4153</v>
      </c>
      <c r="E3514" t="s">
        <v>4230</v>
      </c>
      <c r="F3514" t="s">
        <v>4264</v>
      </c>
      <c r="G3514" t="s">
        <v>4278</v>
      </c>
      <c r="H3514">
        <v>14999</v>
      </c>
      <c r="I3514" t="s">
        <v>3255</v>
      </c>
      <c r="J3514" s="1">
        <v>44146</v>
      </c>
      <c r="K3514" s="1">
        <v>44146</v>
      </c>
      <c r="L3514">
        <v>52031135140000</v>
      </c>
      <c r="M3514" t="s">
        <v>4790</v>
      </c>
      <c r="N3514" s="1">
        <v>44165</v>
      </c>
      <c r="O3514" t="str">
        <f t="shared" si="115"/>
        <v>정상</v>
      </c>
      <c r="P3514" t="s">
        <v>1859</v>
      </c>
      <c r="Q3514" t="s">
        <v>1954</v>
      </c>
      <c r="R3514"/>
      <c r="S3514"/>
      <c r="T3514"/>
      <c r="U3514"/>
      <c r="V3514"/>
      <c r="W3514" t="s">
        <v>1958</v>
      </c>
      <c r="X3514" s="1">
        <v>51451</v>
      </c>
    </row>
    <row r="3515" spans="1:24">
      <c r="A3515" t="s">
        <v>3998</v>
      </c>
      <c r="B3515" t="s">
        <v>4020</v>
      </c>
      <c r="C3515" t="s">
        <v>4062</v>
      </c>
      <c r="D3515" t="s">
        <v>4137</v>
      </c>
      <c r="E3515" t="s">
        <v>4230</v>
      </c>
      <c r="F3515" t="s">
        <v>4264</v>
      </c>
      <c r="G3515" t="s">
        <v>4283</v>
      </c>
      <c r="H3515">
        <v>50000</v>
      </c>
      <c r="I3515" t="s">
        <v>3255</v>
      </c>
      <c r="J3515" s="1">
        <v>44146</v>
      </c>
      <c r="K3515" s="1">
        <v>44146</v>
      </c>
      <c r="L3515">
        <v>52031210130000</v>
      </c>
      <c r="M3515" t="s">
        <v>4791</v>
      </c>
      <c r="N3515" s="1">
        <v>44165</v>
      </c>
      <c r="O3515" t="str">
        <f t="shared" si="115"/>
        <v>정상</v>
      </c>
      <c r="P3515" t="str">
        <f t="shared" si="114"/>
        <v>엠피의정부</v>
      </c>
      <c r="Q3515" t="s">
        <v>1954</v>
      </c>
      <c r="R3515"/>
      <c r="S3515"/>
      <c r="T3515"/>
      <c r="U3515"/>
      <c r="V3515"/>
      <c r="W3515" t="s">
        <v>1958</v>
      </c>
      <c r="X3515" s="1">
        <v>51451</v>
      </c>
    </row>
    <row r="3516" spans="1:24">
      <c r="A3516" t="s">
        <v>3998</v>
      </c>
      <c r="B3516" t="s">
        <v>2861</v>
      </c>
      <c r="C3516" t="s">
        <v>4062</v>
      </c>
      <c r="D3516" t="s">
        <v>4137</v>
      </c>
      <c r="E3516" t="s">
        <v>4230</v>
      </c>
      <c r="F3516" t="s">
        <v>4264</v>
      </c>
      <c r="G3516" t="s">
        <v>4282</v>
      </c>
      <c r="H3516">
        <v>33000</v>
      </c>
      <c r="I3516" t="s">
        <v>3255</v>
      </c>
      <c r="J3516" s="1">
        <v>44146</v>
      </c>
      <c r="K3516" s="1">
        <v>44146</v>
      </c>
      <c r="L3516">
        <v>52031210280000</v>
      </c>
      <c r="M3516" t="s">
        <v>4790</v>
      </c>
      <c r="N3516" s="1">
        <v>44165</v>
      </c>
      <c r="O3516" t="str">
        <f t="shared" si="115"/>
        <v>정상</v>
      </c>
      <c r="P3516" t="str">
        <f t="shared" si="114"/>
        <v>엠피의정부</v>
      </c>
      <c r="Q3516" t="s">
        <v>1954</v>
      </c>
      <c r="R3516"/>
      <c r="S3516"/>
      <c r="T3516"/>
      <c r="U3516"/>
      <c r="V3516"/>
      <c r="W3516" t="s">
        <v>1958</v>
      </c>
      <c r="X3516" s="1">
        <v>51451</v>
      </c>
    </row>
    <row r="3517" spans="1:24">
      <c r="A3517" t="s">
        <v>3992</v>
      </c>
      <c r="B3517" t="s">
        <v>4026</v>
      </c>
      <c r="C3517" t="s">
        <v>4072</v>
      </c>
      <c r="D3517" t="s">
        <v>4153</v>
      </c>
      <c r="E3517" t="s">
        <v>4230</v>
      </c>
      <c r="F3517" t="s">
        <v>4267</v>
      </c>
      <c r="G3517" t="s">
        <v>3242</v>
      </c>
      <c r="H3517">
        <v>15998</v>
      </c>
      <c r="I3517" t="s">
        <v>3255</v>
      </c>
      <c r="J3517" s="1">
        <v>44146</v>
      </c>
      <c r="K3517" s="1">
        <v>44146</v>
      </c>
      <c r="L3517">
        <v>52031133370000</v>
      </c>
      <c r="M3517" t="s">
        <v>4792</v>
      </c>
      <c r="N3517" s="1">
        <v>44165</v>
      </c>
      <c r="O3517" t="str">
        <f t="shared" si="115"/>
        <v>정상</v>
      </c>
      <c r="P3517" t="s">
        <v>6826</v>
      </c>
      <c r="Q3517" t="s">
        <v>1954</v>
      </c>
      <c r="R3517"/>
      <c r="S3517"/>
      <c r="T3517"/>
      <c r="U3517"/>
      <c r="V3517"/>
      <c r="W3517" t="s">
        <v>1958</v>
      </c>
      <c r="X3517" s="1">
        <v>51451</v>
      </c>
    </row>
    <row r="3518" spans="1:24">
      <c r="A3518" t="s">
        <v>3991</v>
      </c>
      <c r="B3518" t="s">
        <v>2854</v>
      </c>
      <c r="C3518" t="s">
        <v>4046</v>
      </c>
      <c r="D3518" t="s">
        <v>4136</v>
      </c>
      <c r="E3518" t="s">
        <v>4230</v>
      </c>
      <c r="F3518" t="s">
        <v>4264</v>
      </c>
      <c r="G3518" t="s">
        <v>4273</v>
      </c>
      <c r="H3518">
        <v>20000</v>
      </c>
      <c r="I3518" t="s">
        <v>3255</v>
      </c>
      <c r="J3518" s="1">
        <v>44146</v>
      </c>
      <c r="K3518" s="1">
        <v>44146</v>
      </c>
      <c r="L3518">
        <v>52031173500000</v>
      </c>
      <c r="M3518" t="s">
        <v>4790</v>
      </c>
      <c r="N3518" s="1">
        <v>44165</v>
      </c>
      <c r="O3518" t="str">
        <f t="shared" si="115"/>
        <v>정상</v>
      </c>
      <c r="P3518" t="str">
        <f t="shared" si="114"/>
        <v>엠피성공</v>
      </c>
      <c r="Q3518" t="s">
        <v>1954</v>
      </c>
      <c r="R3518"/>
      <c r="S3518"/>
      <c r="T3518"/>
      <c r="U3518"/>
      <c r="V3518"/>
      <c r="W3518" t="s">
        <v>1960</v>
      </c>
      <c r="X3518" s="1">
        <v>51451</v>
      </c>
    </row>
    <row r="3519" spans="1:24">
      <c r="A3519" t="s">
        <v>3994</v>
      </c>
      <c r="B3519" t="s">
        <v>4014</v>
      </c>
      <c r="C3519" t="s">
        <v>4052</v>
      </c>
      <c r="D3519" t="s">
        <v>4186</v>
      </c>
      <c r="E3519" t="s">
        <v>4259</v>
      </c>
      <c r="F3519" t="s">
        <v>4265</v>
      </c>
      <c r="G3519" t="s">
        <v>4278</v>
      </c>
      <c r="H3519">
        <v>124530</v>
      </c>
      <c r="I3519" t="s">
        <v>3255</v>
      </c>
      <c r="J3519" s="1">
        <v>44146</v>
      </c>
      <c r="K3519" s="1">
        <v>44146</v>
      </c>
      <c r="L3519">
        <v>320202760784</v>
      </c>
      <c r="M3519" t="s">
        <v>4793</v>
      </c>
      <c r="N3519" s="1">
        <v>44165</v>
      </c>
      <c r="O3519" t="str">
        <f t="shared" si="115"/>
        <v>정상</v>
      </c>
      <c r="P3519" t="str">
        <f t="shared" si="114"/>
        <v>엠피피스토스</v>
      </c>
      <c r="Q3519" t="s">
        <v>1954</v>
      </c>
      <c r="R3519"/>
      <c r="S3519"/>
      <c r="T3519"/>
      <c r="U3519"/>
      <c r="V3519"/>
      <c r="W3519" t="s">
        <v>1958</v>
      </c>
      <c r="X3519" s="1">
        <v>60947</v>
      </c>
    </row>
    <row r="3520" spans="1:24">
      <c r="A3520" t="s">
        <v>4002</v>
      </c>
      <c r="B3520" t="s">
        <v>4023</v>
      </c>
      <c r="C3520" t="s">
        <v>4075</v>
      </c>
      <c r="D3520" t="s">
        <v>4192</v>
      </c>
      <c r="E3520" t="s">
        <v>2621</v>
      </c>
      <c r="F3520" t="s">
        <v>4264</v>
      </c>
      <c r="G3520" t="s">
        <v>4273</v>
      </c>
      <c r="H3520">
        <v>30000</v>
      </c>
      <c r="I3520" t="s">
        <v>3255</v>
      </c>
      <c r="J3520" s="1">
        <v>44146</v>
      </c>
      <c r="K3520" s="1">
        <v>44146</v>
      </c>
      <c r="L3520">
        <v>320202758937</v>
      </c>
      <c r="M3520" t="s">
        <v>4790</v>
      </c>
      <c r="N3520" s="1">
        <v>44165</v>
      </c>
      <c r="O3520" t="str">
        <f t="shared" si="115"/>
        <v>정상</v>
      </c>
      <c r="P3520" t="s">
        <v>6834</v>
      </c>
      <c r="Q3520" t="s">
        <v>1954</v>
      </c>
      <c r="R3520"/>
      <c r="S3520"/>
      <c r="T3520"/>
      <c r="U3520"/>
      <c r="V3520"/>
      <c r="W3520" t="s">
        <v>1958</v>
      </c>
      <c r="X3520" s="1">
        <v>51451</v>
      </c>
    </row>
    <row r="3521" spans="1:24">
      <c r="A3521" t="s">
        <v>4002</v>
      </c>
      <c r="B3521" t="s">
        <v>2691</v>
      </c>
      <c r="C3521" t="s">
        <v>4067</v>
      </c>
      <c r="D3521" t="s">
        <v>4192</v>
      </c>
      <c r="E3521" t="s">
        <v>4258</v>
      </c>
      <c r="F3521" t="s">
        <v>4264</v>
      </c>
      <c r="G3521" t="s">
        <v>4269</v>
      </c>
      <c r="H3521">
        <v>131860</v>
      </c>
      <c r="I3521" t="s">
        <v>3255</v>
      </c>
      <c r="J3521" s="1">
        <v>44146</v>
      </c>
      <c r="K3521" s="1">
        <v>44146</v>
      </c>
      <c r="L3521">
        <v>320202763237</v>
      </c>
      <c r="M3521" t="s">
        <v>4790</v>
      </c>
      <c r="N3521" s="1">
        <v>44165</v>
      </c>
      <c r="O3521" t="str">
        <f t="shared" si="115"/>
        <v>정상</v>
      </c>
      <c r="P3521" t="s">
        <v>6834</v>
      </c>
      <c r="Q3521" t="s">
        <v>1954</v>
      </c>
      <c r="R3521"/>
      <c r="S3521"/>
      <c r="T3521"/>
      <c r="U3521"/>
      <c r="V3521"/>
      <c r="W3521" t="s">
        <v>1958</v>
      </c>
      <c r="X3521" s="1">
        <v>55103</v>
      </c>
    </row>
    <row r="3522" spans="1:24">
      <c r="A3522" t="s">
        <v>3994</v>
      </c>
      <c r="B3522" t="s">
        <v>2692</v>
      </c>
      <c r="C3522" t="s">
        <v>4052</v>
      </c>
      <c r="D3522" t="s">
        <v>4186</v>
      </c>
      <c r="E3522" t="s">
        <v>4236</v>
      </c>
      <c r="F3522" t="s">
        <v>4264</v>
      </c>
      <c r="G3522" t="s">
        <v>4268</v>
      </c>
      <c r="H3522">
        <v>13376</v>
      </c>
      <c r="I3522" t="s">
        <v>3255</v>
      </c>
      <c r="J3522" s="1">
        <v>44146</v>
      </c>
      <c r="K3522" s="1">
        <v>44146</v>
      </c>
      <c r="L3522">
        <v>42045294800000</v>
      </c>
      <c r="M3522" t="s">
        <v>4790</v>
      </c>
      <c r="N3522" s="1">
        <v>44165</v>
      </c>
      <c r="O3522" t="str">
        <f t="shared" si="115"/>
        <v>정상</v>
      </c>
      <c r="P3522" t="str">
        <f t="shared" ref="P3521:P3584" si="116">A3522</f>
        <v>엠피피스토스</v>
      </c>
      <c r="Q3522" t="s">
        <v>1954</v>
      </c>
      <c r="R3522"/>
      <c r="S3522"/>
      <c r="T3522"/>
      <c r="U3522"/>
      <c r="V3522"/>
      <c r="W3522" t="s">
        <v>1958</v>
      </c>
      <c r="X3522" s="1">
        <v>47798</v>
      </c>
    </row>
    <row r="3523" spans="1:24">
      <c r="A3523" t="s">
        <v>3995</v>
      </c>
      <c r="B3523" t="s">
        <v>4043</v>
      </c>
      <c r="C3523" t="s">
        <v>4050</v>
      </c>
      <c r="D3523" t="s">
        <v>4148</v>
      </c>
      <c r="E3523" t="s">
        <v>4236</v>
      </c>
      <c r="F3523" t="s">
        <v>4265</v>
      </c>
      <c r="G3523" t="s">
        <v>4268</v>
      </c>
      <c r="H3523">
        <v>84214</v>
      </c>
      <c r="I3523" t="s">
        <v>3255</v>
      </c>
      <c r="J3523" s="1">
        <v>44146</v>
      </c>
      <c r="K3523" s="1">
        <v>44146</v>
      </c>
      <c r="L3523">
        <v>42045297100000</v>
      </c>
      <c r="M3523" t="s">
        <v>4792</v>
      </c>
      <c r="N3523" s="1">
        <v>44165</v>
      </c>
      <c r="O3523" t="str">
        <f t="shared" si="115"/>
        <v>정상</v>
      </c>
      <c r="P3523" t="str">
        <f t="shared" si="116"/>
        <v>엠피상동</v>
      </c>
      <c r="Q3523" t="s">
        <v>1954</v>
      </c>
      <c r="R3523"/>
      <c r="S3523"/>
      <c r="T3523"/>
      <c r="U3523"/>
      <c r="V3523"/>
      <c r="W3523" t="s">
        <v>1958</v>
      </c>
      <c r="X3523" s="1">
        <v>47798</v>
      </c>
    </row>
    <row r="3524" spans="1:24">
      <c r="A3524" t="s">
        <v>3994</v>
      </c>
      <c r="B3524" t="s">
        <v>4014</v>
      </c>
      <c r="C3524" t="s">
        <v>4052</v>
      </c>
      <c r="D3524" t="s">
        <v>4186</v>
      </c>
      <c r="E3524" t="s">
        <v>4236</v>
      </c>
      <c r="F3524" t="s">
        <v>4264</v>
      </c>
      <c r="G3524" t="s">
        <v>4269</v>
      </c>
      <c r="H3524">
        <v>7782</v>
      </c>
      <c r="I3524" t="s">
        <v>3255</v>
      </c>
      <c r="J3524" s="1">
        <v>44146</v>
      </c>
      <c r="K3524" s="1">
        <v>44146</v>
      </c>
      <c r="L3524">
        <v>42045294760000</v>
      </c>
      <c r="M3524" t="s">
        <v>4791</v>
      </c>
      <c r="N3524" s="1">
        <v>44165</v>
      </c>
      <c r="O3524" t="str">
        <f t="shared" si="115"/>
        <v>정상</v>
      </c>
      <c r="P3524" t="str">
        <f t="shared" si="116"/>
        <v>엠피피스토스</v>
      </c>
      <c r="Q3524" t="s">
        <v>1954</v>
      </c>
      <c r="R3524"/>
      <c r="S3524"/>
      <c r="T3524"/>
      <c r="U3524"/>
      <c r="V3524"/>
      <c r="W3524" t="s">
        <v>1958</v>
      </c>
      <c r="X3524" s="1">
        <v>47798</v>
      </c>
    </row>
    <row r="3525" spans="1:24">
      <c r="A3525" t="s">
        <v>4008</v>
      </c>
      <c r="B3525" t="s">
        <v>4033</v>
      </c>
      <c r="C3525" t="s">
        <v>4084</v>
      </c>
      <c r="D3525" t="s">
        <v>4172</v>
      </c>
      <c r="E3525" t="s">
        <v>4236</v>
      </c>
      <c r="F3525" t="s">
        <v>4264</v>
      </c>
      <c r="G3525" t="s">
        <v>3242</v>
      </c>
      <c r="H3525">
        <v>50471</v>
      </c>
      <c r="I3525" t="s">
        <v>3255</v>
      </c>
      <c r="J3525" s="1">
        <v>44146</v>
      </c>
      <c r="K3525" s="1">
        <v>44146</v>
      </c>
      <c r="L3525">
        <v>42045288870000</v>
      </c>
      <c r="M3525" t="s">
        <v>4790</v>
      </c>
      <c r="N3525" s="1">
        <v>44165</v>
      </c>
      <c r="O3525" t="str">
        <f t="shared" si="115"/>
        <v>정상</v>
      </c>
      <c r="P3525" t="str">
        <f t="shared" si="116"/>
        <v>엠피아이리치</v>
      </c>
      <c r="Q3525" t="s">
        <v>1954</v>
      </c>
      <c r="R3525"/>
      <c r="S3525"/>
      <c r="T3525"/>
      <c r="U3525"/>
      <c r="V3525"/>
      <c r="W3525" t="s">
        <v>1958</v>
      </c>
      <c r="X3525" s="1">
        <v>47798</v>
      </c>
    </row>
    <row r="3526" spans="1:24">
      <c r="A3526" t="s">
        <v>4013</v>
      </c>
      <c r="B3526"/>
      <c r="C3526"/>
      <c r="D3526" t="s">
        <v>4216</v>
      </c>
      <c r="E3526" t="s">
        <v>2518</v>
      </c>
      <c r="F3526" t="s">
        <v>4267</v>
      </c>
      <c r="G3526" t="s">
        <v>3242</v>
      </c>
      <c r="H3526">
        <v>63722</v>
      </c>
      <c r="I3526" t="s">
        <v>3255</v>
      </c>
      <c r="J3526" s="1">
        <v>44146</v>
      </c>
      <c r="K3526" s="1">
        <v>44146</v>
      </c>
      <c r="L3526">
        <v>42045298430000</v>
      </c>
      <c r="M3526" t="s">
        <v>4790</v>
      </c>
      <c r="N3526" s="1">
        <v>44165</v>
      </c>
      <c r="O3526" t="str">
        <f t="shared" si="115"/>
        <v>정상</v>
      </c>
      <c r="P3526" t="str">
        <f t="shared" si="116"/>
        <v>엠피프라임</v>
      </c>
      <c r="Q3526" t="s">
        <v>1954</v>
      </c>
      <c r="R3526"/>
      <c r="S3526"/>
      <c r="T3526"/>
      <c r="U3526"/>
      <c r="V3526"/>
      <c r="W3526" t="s">
        <v>1958</v>
      </c>
      <c r="X3526" s="1">
        <v>47798</v>
      </c>
    </row>
    <row r="3527" spans="1:24">
      <c r="A3527" t="s">
        <v>3993</v>
      </c>
      <c r="B3527" t="s">
        <v>2689</v>
      </c>
      <c r="C3527" t="s">
        <v>4053</v>
      </c>
      <c r="D3527" t="s">
        <v>4126</v>
      </c>
      <c r="E3527" t="s">
        <v>4239</v>
      </c>
      <c r="F3527" t="s">
        <v>4264</v>
      </c>
      <c r="G3527" t="s">
        <v>4279</v>
      </c>
      <c r="H3527">
        <v>13380</v>
      </c>
      <c r="I3527" t="s">
        <v>3255</v>
      </c>
      <c r="J3527" s="1">
        <v>44146</v>
      </c>
      <c r="K3527" s="1">
        <v>44146</v>
      </c>
      <c r="L3527" t="s">
        <v>4604</v>
      </c>
      <c r="M3527" t="s">
        <v>4790</v>
      </c>
      <c r="N3527" s="1">
        <v>44165</v>
      </c>
      <c r="O3527" t="str">
        <f t="shared" si="115"/>
        <v>정상</v>
      </c>
      <c r="P3527" t="str">
        <f t="shared" si="116"/>
        <v>엠피송내</v>
      </c>
      <c r="Q3527" t="s">
        <v>1954</v>
      </c>
      <c r="R3527"/>
      <c r="S3527"/>
      <c r="T3527"/>
      <c r="U3527"/>
      <c r="V3527"/>
      <c r="W3527" t="s">
        <v>1960</v>
      </c>
      <c r="X3527"/>
    </row>
    <row r="3528" spans="1:24">
      <c r="A3528" t="s">
        <v>3991</v>
      </c>
      <c r="B3528"/>
      <c r="C3528"/>
      <c r="D3528" t="s">
        <v>4160</v>
      </c>
      <c r="E3528" t="s">
        <v>4237</v>
      </c>
      <c r="F3528" t="s">
        <v>4265</v>
      </c>
      <c r="G3528" t="s">
        <v>4292</v>
      </c>
      <c r="H3528">
        <v>13380</v>
      </c>
      <c r="I3528" t="s">
        <v>3255</v>
      </c>
      <c r="J3528" s="1">
        <v>44146</v>
      </c>
      <c r="K3528" s="1">
        <v>44146</v>
      </c>
      <c r="L3528" t="s">
        <v>4605</v>
      </c>
      <c r="M3528" t="s">
        <v>4790</v>
      </c>
      <c r="N3528" s="1">
        <v>44165</v>
      </c>
      <c r="O3528" t="str">
        <f t="shared" si="115"/>
        <v>정상</v>
      </c>
      <c r="P3528" t="str">
        <f t="shared" si="116"/>
        <v>엠피성공</v>
      </c>
      <c r="Q3528" t="s">
        <v>1954</v>
      </c>
      <c r="R3528"/>
      <c r="S3528"/>
      <c r="T3528"/>
      <c r="U3528"/>
      <c r="V3528"/>
      <c r="W3528" t="s">
        <v>1958</v>
      </c>
      <c r="X3528"/>
    </row>
    <row r="3529" spans="1:24">
      <c r="A3529" t="s">
        <v>3991</v>
      </c>
      <c r="B3529"/>
      <c r="C3529"/>
      <c r="D3529" t="s">
        <v>4160</v>
      </c>
      <c r="E3529" t="s">
        <v>4239</v>
      </c>
      <c r="F3529" t="s">
        <v>4264</v>
      </c>
      <c r="G3529" t="s">
        <v>4268</v>
      </c>
      <c r="H3529">
        <v>129000</v>
      </c>
      <c r="I3529" t="s">
        <v>3255</v>
      </c>
      <c r="J3529" s="1">
        <v>44146</v>
      </c>
      <c r="K3529" s="1">
        <v>44146</v>
      </c>
      <c r="L3529" t="s">
        <v>4606</v>
      </c>
      <c r="M3529" t="s">
        <v>4790</v>
      </c>
      <c r="N3529" s="1">
        <v>44165</v>
      </c>
      <c r="O3529" t="str">
        <f t="shared" si="115"/>
        <v>정상</v>
      </c>
      <c r="P3529" t="str">
        <f t="shared" si="116"/>
        <v>엠피성공</v>
      </c>
      <c r="Q3529" t="s">
        <v>1954</v>
      </c>
      <c r="R3529"/>
      <c r="S3529"/>
      <c r="T3529"/>
      <c r="U3529"/>
      <c r="V3529"/>
      <c r="W3529" t="s">
        <v>1958</v>
      </c>
      <c r="X3529"/>
    </row>
    <row r="3530" spans="1:24">
      <c r="A3530" t="s">
        <v>3993</v>
      </c>
      <c r="B3530" t="s">
        <v>2689</v>
      </c>
      <c r="C3530" t="s">
        <v>4048</v>
      </c>
      <c r="D3530" t="s">
        <v>4126</v>
      </c>
      <c r="E3530" t="s">
        <v>4239</v>
      </c>
      <c r="F3530" t="s">
        <v>4265</v>
      </c>
      <c r="G3530" t="s">
        <v>4268</v>
      </c>
      <c r="H3530">
        <v>87500</v>
      </c>
      <c r="I3530" t="s">
        <v>3255</v>
      </c>
      <c r="J3530" s="1">
        <v>44146</v>
      </c>
      <c r="K3530" s="1">
        <v>44146</v>
      </c>
      <c r="L3530" t="s">
        <v>4607</v>
      </c>
      <c r="M3530" t="s">
        <v>4790</v>
      </c>
      <c r="N3530" s="1">
        <v>44165</v>
      </c>
      <c r="O3530" t="str">
        <f t="shared" si="115"/>
        <v>정상</v>
      </c>
      <c r="P3530" t="str">
        <f t="shared" si="116"/>
        <v>엠피송내</v>
      </c>
      <c r="Q3530" t="s">
        <v>1954</v>
      </c>
      <c r="R3530"/>
      <c r="S3530"/>
      <c r="T3530"/>
      <c r="U3530"/>
      <c r="V3530"/>
      <c r="W3530" t="s">
        <v>1958</v>
      </c>
      <c r="X3530"/>
    </row>
    <row r="3531" spans="1:24">
      <c r="A3531" t="s">
        <v>3993</v>
      </c>
      <c r="B3531" t="s">
        <v>4017</v>
      </c>
      <c r="C3531" t="s">
        <v>4053</v>
      </c>
      <c r="D3531" t="s">
        <v>4120</v>
      </c>
      <c r="E3531" t="s">
        <v>2577</v>
      </c>
      <c r="F3531" t="s">
        <v>4264</v>
      </c>
      <c r="G3531" t="s">
        <v>3239</v>
      </c>
      <c r="H3531">
        <v>26030</v>
      </c>
      <c r="I3531" t="s">
        <v>3255</v>
      </c>
      <c r="J3531" s="1">
        <v>44146</v>
      </c>
      <c r="K3531" s="1">
        <v>44146</v>
      </c>
      <c r="L3531" t="s">
        <v>4608</v>
      </c>
      <c r="M3531" t="s">
        <v>4790</v>
      </c>
      <c r="N3531" s="1">
        <v>44165</v>
      </c>
      <c r="O3531" t="str">
        <f t="shared" si="115"/>
        <v>정상</v>
      </c>
      <c r="P3531" t="str">
        <f t="shared" si="116"/>
        <v>엠피송내</v>
      </c>
      <c r="Q3531" t="s">
        <v>1954</v>
      </c>
      <c r="R3531"/>
      <c r="S3531"/>
      <c r="T3531"/>
      <c r="U3531"/>
      <c r="V3531"/>
      <c r="W3531" t="s">
        <v>1958</v>
      </c>
      <c r="X3531" s="1">
        <v>49624</v>
      </c>
    </row>
    <row r="3532" spans="1:24">
      <c r="A3532" t="s">
        <v>3994</v>
      </c>
      <c r="B3532" t="s">
        <v>2692</v>
      </c>
      <c r="C3532" t="s">
        <v>4056</v>
      </c>
      <c r="D3532" t="s">
        <v>4180</v>
      </c>
      <c r="E3532" t="s">
        <v>4233</v>
      </c>
      <c r="F3532" t="s">
        <v>4265</v>
      </c>
      <c r="G3532" t="s">
        <v>3245</v>
      </c>
      <c r="H3532">
        <v>70000</v>
      </c>
      <c r="I3532" t="s">
        <v>3255</v>
      </c>
      <c r="J3532" s="1">
        <v>44146</v>
      </c>
      <c r="K3532" s="1">
        <v>44146</v>
      </c>
      <c r="L3532" t="s">
        <v>4609</v>
      </c>
      <c r="M3532" t="s">
        <v>4790</v>
      </c>
      <c r="N3532" s="1">
        <v>44165</v>
      </c>
      <c r="O3532" t="str">
        <f t="shared" si="115"/>
        <v>정상</v>
      </c>
      <c r="P3532" t="str">
        <f t="shared" si="116"/>
        <v>엠피피스토스</v>
      </c>
      <c r="Q3532" t="s">
        <v>1954</v>
      </c>
      <c r="R3532"/>
      <c r="S3532"/>
      <c r="T3532"/>
      <c r="U3532"/>
      <c r="V3532"/>
      <c r="W3532" t="s">
        <v>1958</v>
      </c>
      <c r="X3532" s="1">
        <v>51451</v>
      </c>
    </row>
    <row r="3533" spans="1:24">
      <c r="A3533" t="s">
        <v>3995</v>
      </c>
      <c r="B3533" t="s">
        <v>2686</v>
      </c>
      <c r="C3533" t="s">
        <v>4069</v>
      </c>
      <c r="D3533" t="s">
        <v>4163</v>
      </c>
      <c r="E3533" t="s">
        <v>2587</v>
      </c>
      <c r="F3533" t="s">
        <v>4264</v>
      </c>
      <c r="G3533" t="s">
        <v>4269</v>
      </c>
      <c r="H3533">
        <v>38600</v>
      </c>
      <c r="I3533" t="s">
        <v>3255</v>
      </c>
      <c r="J3533" s="1">
        <v>44146</v>
      </c>
      <c r="K3533" s="1">
        <v>44146</v>
      </c>
      <c r="L3533" t="s">
        <v>4610</v>
      </c>
      <c r="M3533" t="s">
        <v>4790</v>
      </c>
      <c r="N3533" s="1">
        <v>44165</v>
      </c>
      <c r="O3533" t="str">
        <f t="shared" si="115"/>
        <v>정상</v>
      </c>
      <c r="P3533" t="str">
        <f t="shared" si="116"/>
        <v>엠피상동</v>
      </c>
      <c r="Q3533" t="s">
        <v>1954</v>
      </c>
      <c r="R3533"/>
      <c r="S3533"/>
      <c r="T3533"/>
      <c r="U3533"/>
      <c r="V3533"/>
      <c r="W3533" t="s">
        <v>1958</v>
      </c>
      <c r="X3533" s="1">
        <v>67522</v>
      </c>
    </row>
    <row r="3534" spans="1:24">
      <c r="A3534" t="s">
        <v>3994</v>
      </c>
      <c r="B3534" t="s">
        <v>2692</v>
      </c>
      <c r="C3534" t="s">
        <v>4052</v>
      </c>
      <c r="D3534" t="s">
        <v>4186</v>
      </c>
      <c r="E3534" t="s">
        <v>4233</v>
      </c>
      <c r="F3534" t="s">
        <v>4264</v>
      </c>
      <c r="G3534" t="s">
        <v>4272</v>
      </c>
      <c r="H3534">
        <v>12000</v>
      </c>
      <c r="I3534" t="s">
        <v>3255</v>
      </c>
      <c r="J3534" s="1">
        <v>44146</v>
      </c>
      <c r="K3534" s="1">
        <v>44146</v>
      </c>
      <c r="L3534" t="s">
        <v>4611</v>
      </c>
      <c r="M3534" t="s">
        <v>4790</v>
      </c>
      <c r="N3534" s="1">
        <v>44165</v>
      </c>
      <c r="O3534" t="str">
        <f t="shared" si="115"/>
        <v>정상</v>
      </c>
      <c r="P3534" t="str">
        <f t="shared" si="116"/>
        <v>엠피피스토스</v>
      </c>
      <c r="Q3534" t="s">
        <v>1954</v>
      </c>
      <c r="R3534"/>
      <c r="S3534"/>
      <c r="T3534"/>
      <c r="U3534"/>
      <c r="V3534"/>
      <c r="W3534" t="s">
        <v>1958</v>
      </c>
      <c r="X3534" s="1">
        <v>66061</v>
      </c>
    </row>
    <row r="3535" spans="1:24">
      <c r="A3535" t="s">
        <v>3994</v>
      </c>
      <c r="B3535" t="s">
        <v>4014</v>
      </c>
      <c r="C3535" t="s">
        <v>4052</v>
      </c>
      <c r="D3535" t="s">
        <v>4186</v>
      </c>
      <c r="E3535" t="s">
        <v>2577</v>
      </c>
      <c r="F3535" t="s">
        <v>4264</v>
      </c>
      <c r="G3535" t="s">
        <v>4278</v>
      </c>
      <c r="H3535">
        <v>20000</v>
      </c>
      <c r="I3535" t="s">
        <v>3255</v>
      </c>
      <c r="J3535" s="1">
        <v>44146</v>
      </c>
      <c r="K3535" s="1">
        <v>44146</v>
      </c>
      <c r="L3535" t="s">
        <v>4612</v>
      </c>
      <c r="M3535" t="s">
        <v>4790</v>
      </c>
      <c r="N3535" s="1">
        <v>44165</v>
      </c>
      <c r="O3535" t="str">
        <f t="shared" si="115"/>
        <v>정상</v>
      </c>
      <c r="P3535" t="str">
        <f t="shared" si="116"/>
        <v>엠피피스토스</v>
      </c>
      <c r="Q3535" t="s">
        <v>1954</v>
      </c>
      <c r="R3535"/>
      <c r="S3535"/>
      <c r="T3535"/>
      <c r="U3535"/>
      <c r="V3535"/>
      <c r="W3535" t="s">
        <v>1958</v>
      </c>
      <c r="X3535" s="1">
        <v>64600</v>
      </c>
    </row>
    <row r="3536" spans="1:24">
      <c r="A3536" t="s">
        <v>3995</v>
      </c>
      <c r="B3536" t="s">
        <v>2686</v>
      </c>
      <c r="C3536" t="s">
        <v>4074</v>
      </c>
      <c r="D3536" t="s">
        <v>4187</v>
      </c>
      <c r="E3536" t="s">
        <v>4232</v>
      </c>
      <c r="F3536" t="s">
        <v>4264</v>
      </c>
      <c r="G3536" t="s">
        <v>4269</v>
      </c>
      <c r="H3536">
        <v>170000</v>
      </c>
      <c r="I3536" t="s">
        <v>3255</v>
      </c>
      <c r="J3536" s="1">
        <v>44146</v>
      </c>
      <c r="K3536" s="1">
        <v>44146</v>
      </c>
      <c r="L3536" t="s">
        <v>4613</v>
      </c>
      <c r="M3536" t="s">
        <v>4790</v>
      </c>
      <c r="N3536" s="1">
        <v>44165</v>
      </c>
      <c r="O3536" t="str">
        <f t="shared" si="115"/>
        <v>정상</v>
      </c>
      <c r="P3536" t="str">
        <f t="shared" si="116"/>
        <v>엠피상동</v>
      </c>
      <c r="Q3536" t="s">
        <v>1954</v>
      </c>
      <c r="R3536"/>
      <c r="S3536"/>
      <c r="T3536"/>
      <c r="U3536"/>
      <c r="V3536"/>
      <c r="W3536" t="s">
        <v>1958</v>
      </c>
      <c r="X3536" s="1">
        <v>64600</v>
      </c>
    </row>
    <row r="3537" spans="1:24">
      <c r="A3537" t="s">
        <v>3995</v>
      </c>
      <c r="B3537" t="s">
        <v>4024</v>
      </c>
      <c r="C3537" t="s">
        <v>4066</v>
      </c>
      <c r="D3537" t="s">
        <v>4141</v>
      </c>
      <c r="E3537" t="s">
        <v>4233</v>
      </c>
      <c r="F3537" t="s">
        <v>4264</v>
      </c>
      <c r="G3537" t="s">
        <v>3245</v>
      </c>
      <c r="H3537">
        <v>23000</v>
      </c>
      <c r="I3537" t="s">
        <v>3255</v>
      </c>
      <c r="J3537" s="1">
        <v>44146</v>
      </c>
      <c r="K3537" s="1">
        <v>44146</v>
      </c>
      <c r="L3537" t="s">
        <v>4614</v>
      </c>
      <c r="M3537" t="s">
        <v>4790</v>
      </c>
      <c r="N3537" s="1">
        <v>44165</v>
      </c>
      <c r="O3537" t="str">
        <f t="shared" si="115"/>
        <v>정상</v>
      </c>
      <c r="P3537" t="str">
        <f t="shared" si="116"/>
        <v>엠피상동</v>
      </c>
      <c r="Q3537" t="s">
        <v>1954</v>
      </c>
      <c r="R3537"/>
      <c r="S3537"/>
      <c r="T3537"/>
      <c r="U3537"/>
      <c r="V3537"/>
      <c r="W3537" t="s">
        <v>1958</v>
      </c>
      <c r="X3537" s="1">
        <v>57660</v>
      </c>
    </row>
    <row r="3538" spans="1:24">
      <c r="A3538" t="s">
        <v>3993</v>
      </c>
      <c r="B3538" t="s">
        <v>2689</v>
      </c>
      <c r="C3538" t="s">
        <v>4048</v>
      </c>
      <c r="D3538" t="s">
        <v>4120</v>
      </c>
      <c r="E3538" t="s">
        <v>4232</v>
      </c>
      <c r="F3538" t="s">
        <v>4267</v>
      </c>
      <c r="G3538" t="s">
        <v>3238</v>
      </c>
      <c r="H3538">
        <v>80760</v>
      </c>
      <c r="I3538" t="s">
        <v>3255</v>
      </c>
      <c r="J3538" s="1">
        <v>44146</v>
      </c>
      <c r="K3538" s="1">
        <v>44146</v>
      </c>
      <c r="L3538" t="s">
        <v>4615</v>
      </c>
      <c r="M3538" t="s">
        <v>4790</v>
      </c>
      <c r="N3538" s="1">
        <v>44165</v>
      </c>
      <c r="O3538" t="str">
        <f t="shared" si="115"/>
        <v>정상</v>
      </c>
      <c r="P3538" t="str">
        <f t="shared" si="116"/>
        <v>엠피송내</v>
      </c>
      <c r="Q3538" t="s">
        <v>1954</v>
      </c>
      <c r="R3538"/>
      <c r="S3538"/>
      <c r="T3538"/>
      <c r="U3538"/>
      <c r="V3538"/>
      <c r="W3538" t="s">
        <v>1958</v>
      </c>
      <c r="X3538" s="1">
        <v>49624</v>
      </c>
    </row>
    <row r="3539" spans="1:24">
      <c r="A3539" t="s">
        <v>3994</v>
      </c>
      <c r="B3539" t="s">
        <v>2692</v>
      </c>
      <c r="C3539" t="s">
        <v>4056</v>
      </c>
      <c r="D3539" t="s">
        <v>4198</v>
      </c>
      <c r="E3539" t="s">
        <v>4228</v>
      </c>
      <c r="F3539" t="s">
        <v>4265</v>
      </c>
      <c r="G3539" t="s">
        <v>4271</v>
      </c>
      <c r="H3539">
        <v>58896</v>
      </c>
      <c r="I3539" t="s">
        <v>3255</v>
      </c>
      <c r="J3539" s="1">
        <v>44145</v>
      </c>
      <c r="K3539" s="1">
        <v>44145</v>
      </c>
      <c r="L3539" t="s">
        <v>4616</v>
      </c>
      <c r="M3539" t="s">
        <v>4790</v>
      </c>
      <c r="N3539" s="1">
        <v>44165</v>
      </c>
      <c r="O3539" t="str">
        <f t="shared" si="115"/>
        <v>정상</v>
      </c>
      <c r="P3539" t="str">
        <f t="shared" si="116"/>
        <v>엠피피스토스</v>
      </c>
      <c r="Q3539" t="s">
        <v>1954</v>
      </c>
      <c r="R3539"/>
      <c r="S3539"/>
      <c r="T3539"/>
      <c r="U3539"/>
      <c r="V3539"/>
      <c r="W3539" t="s">
        <v>1958</v>
      </c>
      <c r="X3539" s="1">
        <v>61677</v>
      </c>
    </row>
    <row r="3540" spans="1:24">
      <c r="A3540" t="s">
        <v>3994</v>
      </c>
      <c r="B3540" t="s">
        <v>2692</v>
      </c>
      <c r="C3540" t="s">
        <v>4056</v>
      </c>
      <c r="D3540" t="s">
        <v>4198</v>
      </c>
      <c r="E3540" t="s">
        <v>3214</v>
      </c>
      <c r="F3540" t="s">
        <v>4264</v>
      </c>
      <c r="G3540" t="s">
        <v>4272</v>
      </c>
      <c r="H3540">
        <v>34250</v>
      </c>
      <c r="I3540" t="s">
        <v>3255</v>
      </c>
      <c r="J3540" s="1">
        <v>44145</v>
      </c>
      <c r="K3540" s="1">
        <v>44145</v>
      </c>
      <c r="L3540">
        <v>20200483088</v>
      </c>
      <c r="M3540" t="s">
        <v>4790</v>
      </c>
      <c r="N3540" s="1">
        <v>44165</v>
      </c>
      <c r="O3540" t="str">
        <f t="shared" si="115"/>
        <v>정상</v>
      </c>
      <c r="P3540" t="str">
        <f t="shared" si="116"/>
        <v>엠피피스토스</v>
      </c>
      <c r="Q3540" t="s">
        <v>1954</v>
      </c>
      <c r="R3540"/>
      <c r="S3540"/>
      <c r="T3540"/>
      <c r="U3540"/>
      <c r="V3540"/>
      <c r="W3540" t="s">
        <v>1958</v>
      </c>
      <c r="X3540" s="1">
        <v>61677</v>
      </c>
    </row>
    <row r="3541" spans="1:24">
      <c r="A3541" t="s">
        <v>3997</v>
      </c>
      <c r="B3541" t="s">
        <v>4025</v>
      </c>
      <c r="C3541" t="s">
        <v>4108</v>
      </c>
      <c r="D3541" t="s">
        <v>4189</v>
      </c>
      <c r="E3541" t="s">
        <v>4235</v>
      </c>
      <c r="F3541" t="s">
        <v>4264</v>
      </c>
      <c r="G3541" t="s">
        <v>3242</v>
      </c>
      <c r="H3541">
        <v>35450</v>
      </c>
      <c r="I3541" t="s">
        <v>3255</v>
      </c>
      <c r="J3541" s="1">
        <v>44145</v>
      </c>
      <c r="K3541" s="1">
        <v>44145</v>
      </c>
      <c r="L3541" t="s">
        <v>4617</v>
      </c>
      <c r="M3541" t="s">
        <v>4790</v>
      </c>
      <c r="N3541" s="1">
        <v>44165</v>
      </c>
      <c r="O3541" t="str">
        <f t="shared" si="115"/>
        <v>정상</v>
      </c>
      <c r="P3541" t="str">
        <f t="shared" si="116"/>
        <v>엠피가온</v>
      </c>
      <c r="Q3541" t="s">
        <v>1954</v>
      </c>
      <c r="R3541"/>
      <c r="S3541"/>
      <c r="T3541"/>
      <c r="U3541"/>
      <c r="V3541"/>
      <c r="W3541" t="s">
        <v>1958</v>
      </c>
      <c r="X3541"/>
    </row>
    <row r="3542" spans="1:24">
      <c r="A3542" t="s">
        <v>3995</v>
      </c>
      <c r="B3542" t="s">
        <v>2686</v>
      </c>
      <c r="C3542" t="s">
        <v>4050</v>
      </c>
      <c r="D3542" t="s">
        <v>4217</v>
      </c>
      <c r="E3542" t="s">
        <v>4235</v>
      </c>
      <c r="F3542" t="s">
        <v>4264</v>
      </c>
      <c r="G3542" t="s">
        <v>4282</v>
      </c>
      <c r="H3542">
        <v>100000</v>
      </c>
      <c r="I3542" t="s">
        <v>3255</v>
      </c>
      <c r="J3542" s="1">
        <v>44145</v>
      </c>
      <c r="K3542" s="1">
        <v>44145</v>
      </c>
      <c r="L3542" t="s">
        <v>4618</v>
      </c>
      <c r="M3542" t="s">
        <v>4790</v>
      </c>
      <c r="N3542" s="1">
        <v>44165</v>
      </c>
      <c r="O3542" t="str">
        <f t="shared" si="115"/>
        <v>정상</v>
      </c>
      <c r="P3542" t="str">
        <f t="shared" si="116"/>
        <v>엠피상동</v>
      </c>
      <c r="Q3542" t="s">
        <v>1954</v>
      </c>
      <c r="R3542"/>
      <c r="S3542"/>
      <c r="T3542"/>
      <c r="U3542"/>
      <c r="V3542"/>
      <c r="W3542" t="s">
        <v>1958</v>
      </c>
      <c r="X3542"/>
    </row>
    <row r="3543" spans="1:24">
      <c r="A3543" t="s">
        <v>3997</v>
      </c>
      <c r="B3543" t="s">
        <v>4025</v>
      </c>
      <c r="C3543" t="s">
        <v>4055</v>
      </c>
      <c r="D3543" t="s">
        <v>4174</v>
      </c>
      <c r="E3543" t="s">
        <v>2620</v>
      </c>
      <c r="F3543" t="s">
        <v>4266</v>
      </c>
      <c r="G3543" t="s">
        <v>4268</v>
      </c>
      <c r="H3543">
        <v>30000</v>
      </c>
      <c r="I3543" t="s">
        <v>3255</v>
      </c>
      <c r="J3543" s="1">
        <v>44145</v>
      </c>
      <c r="K3543" s="1">
        <v>44145</v>
      </c>
      <c r="L3543" t="s">
        <v>4619</v>
      </c>
      <c r="M3543" t="s">
        <v>4790</v>
      </c>
      <c r="N3543" s="1">
        <v>44165</v>
      </c>
      <c r="O3543" t="str">
        <f t="shared" si="115"/>
        <v>정상</v>
      </c>
      <c r="P3543" t="str">
        <f t="shared" si="116"/>
        <v>엠피가온</v>
      </c>
      <c r="Q3543" t="s">
        <v>1954</v>
      </c>
      <c r="R3543"/>
      <c r="S3543"/>
      <c r="T3543"/>
      <c r="U3543"/>
      <c r="V3543"/>
      <c r="W3543" t="s">
        <v>1958</v>
      </c>
      <c r="X3543"/>
    </row>
    <row r="3544" spans="1:24">
      <c r="A3544" t="s">
        <v>983</v>
      </c>
      <c r="B3544" t="s">
        <v>4016</v>
      </c>
      <c r="C3544" t="s">
        <v>4076</v>
      </c>
      <c r="D3544" t="s">
        <v>4119</v>
      </c>
      <c r="E3544" t="s">
        <v>4251</v>
      </c>
      <c r="F3544" t="s">
        <v>4265</v>
      </c>
      <c r="G3544" t="s">
        <v>3242</v>
      </c>
      <c r="H3544">
        <v>22500</v>
      </c>
      <c r="I3544" t="s">
        <v>3255</v>
      </c>
      <c r="J3544" s="1">
        <v>44145</v>
      </c>
      <c r="K3544" s="1">
        <v>44145</v>
      </c>
      <c r="L3544" t="s">
        <v>4620</v>
      </c>
      <c r="M3544" t="s">
        <v>4790</v>
      </c>
      <c r="N3544" s="1">
        <v>44165</v>
      </c>
      <c r="O3544" t="str">
        <f t="shared" si="115"/>
        <v>정상</v>
      </c>
      <c r="P3544" t="s">
        <v>6821</v>
      </c>
      <c r="Q3544" t="s">
        <v>1954</v>
      </c>
      <c r="R3544"/>
      <c r="S3544"/>
      <c r="T3544"/>
      <c r="U3544"/>
      <c r="V3544"/>
      <c r="W3544" t="s">
        <v>1958</v>
      </c>
      <c r="X3544"/>
    </row>
    <row r="3545" spans="1:24">
      <c r="A3545" t="s">
        <v>3992</v>
      </c>
      <c r="B3545" t="s">
        <v>2884</v>
      </c>
      <c r="C3545" t="s">
        <v>4072</v>
      </c>
      <c r="D3545" t="s">
        <v>4153</v>
      </c>
      <c r="E3545" t="s">
        <v>4230</v>
      </c>
      <c r="F3545" t="s">
        <v>4264</v>
      </c>
      <c r="G3545" t="s">
        <v>4268</v>
      </c>
      <c r="H3545">
        <v>34926</v>
      </c>
      <c r="I3545" t="s">
        <v>3255</v>
      </c>
      <c r="J3545" s="1">
        <v>44145</v>
      </c>
      <c r="K3545" s="1">
        <v>44145</v>
      </c>
      <c r="L3545">
        <v>52031083350000</v>
      </c>
      <c r="M3545" t="s">
        <v>4790</v>
      </c>
      <c r="N3545" s="1">
        <v>44165</v>
      </c>
      <c r="O3545" t="str">
        <f t="shared" si="115"/>
        <v>정상</v>
      </c>
      <c r="P3545" t="s">
        <v>1859</v>
      </c>
      <c r="Q3545" t="s">
        <v>1954</v>
      </c>
      <c r="R3545"/>
      <c r="S3545"/>
      <c r="T3545"/>
      <c r="U3545"/>
      <c r="V3545"/>
      <c r="W3545" t="s">
        <v>1960</v>
      </c>
      <c r="X3545" s="1">
        <v>51450</v>
      </c>
    </row>
    <row r="3546" spans="1:24">
      <c r="A3546" t="s">
        <v>3992</v>
      </c>
      <c r="B3546" t="s">
        <v>4026</v>
      </c>
      <c r="C3546" t="s">
        <v>4072</v>
      </c>
      <c r="D3546" t="s">
        <v>4153</v>
      </c>
      <c r="E3546" t="s">
        <v>4230</v>
      </c>
      <c r="F3546" t="s">
        <v>4265</v>
      </c>
      <c r="G3546" t="s">
        <v>4268</v>
      </c>
      <c r="H3546">
        <v>34988</v>
      </c>
      <c r="I3546" t="s">
        <v>3255</v>
      </c>
      <c r="J3546" s="1">
        <v>44145</v>
      </c>
      <c r="K3546" s="1">
        <v>44145</v>
      </c>
      <c r="L3546">
        <v>52031091860000</v>
      </c>
      <c r="M3546" t="s">
        <v>4790</v>
      </c>
      <c r="N3546" s="1">
        <v>44165</v>
      </c>
      <c r="O3546" t="str">
        <f t="shared" si="115"/>
        <v>정상</v>
      </c>
      <c r="P3546" t="s">
        <v>1859</v>
      </c>
      <c r="Q3546" t="s">
        <v>1954</v>
      </c>
      <c r="R3546"/>
      <c r="S3546"/>
      <c r="T3546"/>
      <c r="U3546"/>
      <c r="V3546"/>
      <c r="W3546" t="s">
        <v>1960</v>
      </c>
      <c r="X3546" s="1">
        <v>51450</v>
      </c>
    </row>
    <row r="3547" spans="1:24">
      <c r="A3547" t="s">
        <v>983</v>
      </c>
      <c r="B3547" t="s">
        <v>2884</v>
      </c>
      <c r="C3547" t="s">
        <v>4080</v>
      </c>
      <c r="D3547" t="s">
        <v>4153</v>
      </c>
      <c r="E3547" t="s">
        <v>4230</v>
      </c>
      <c r="F3547" t="s">
        <v>4264</v>
      </c>
      <c r="G3547" t="s">
        <v>4271</v>
      </c>
      <c r="H3547">
        <v>34965</v>
      </c>
      <c r="I3547" t="s">
        <v>3255</v>
      </c>
      <c r="J3547" s="1">
        <v>44145</v>
      </c>
      <c r="K3547" s="1">
        <v>44145</v>
      </c>
      <c r="L3547">
        <v>52031094620000</v>
      </c>
      <c r="M3547" t="s">
        <v>4790</v>
      </c>
      <c r="N3547" s="1">
        <v>44165</v>
      </c>
      <c r="O3547" t="str">
        <f t="shared" si="115"/>
        <v>정상</v>
      </c>
      <c r="P3547" t="s">
        <v>6825</v>
      </c>
      <c r="Q3547" t="s">
        <v>1954</v>
      </c>
      <c r="R3547"/>
      <c r="S3547"/>
      <c r="T3547"/>
      <c r="U3547"/>
      <c r="V3547"/>
      <c r="W3547" t="s">
        <v>1958</v>
      </c>
      <c r="X3547" s="1">
        <v>51450</v>
      </c>
    </row>
    <row r="3548" spans="1:24">
      <c r="A3548" t="s">
        <v>3992</v>
      </c>
      <c r="B3548" t="s">
        <v>2884</v>
      </c>
      <c r="C3548" t="s">
        <v>4072</v>
      </c>
      <c r="D3548" t="s">
        <v>4153</v>
      </c>
      <c r="E3548" t="s">
        <v>4230</v>
      </c>
      <c r="F3548" t="s">
        <v>4264</v>
      </c>
      <c r="G3548" t="s">
        <v>4268</v>
      </c>
      <c r="H3548">
        <v>34975</v>
      </c>
      <c r="I3548" t="s">
        <v>3255</v>
      </c>
      <c r="J3548" s="1">
        <v>44145</v>
      </c>
      <c r="K3548" s="1">
        <v>44145</v>
      </c>
      <c r="L3548">
        <v>52031092680000</v>
      </c>
      <c r="M3548" t="s">
        <v>4790</v>
      </c>
      <c r="N3548" s="1">
        <v>44165</v>
      </c>
      <c r="O3548" t="str">
        <f t="shared" si="115"/>
        <v>정상</v>
      </c>
      <c r="P3548" t="s">
        <v>1859</v>
      </c>
      <c r="Q3548" t="s">
        <v>1954</v>
      </c>
      <c r="R3548"/>
      <c r="S3548"/>
      <c r="T3548"/>
      <c r="U3548"/>
      <c r="V3548"/>
      <c r="W3548" t="s">
        <v>1958</v>
      </c>
      <c r="X3548" s="1">
        <v>51450</v>
      </c>
    </row>
    <row r="3549" spans="1:24">
      <c r="A3549" t="s">
        <v>3992</v>
      </c>
      <c r="B3549" t="s">
        <v>2884</v>
      </c>
      <c r="C3549" t="s">
        <v>4072</v>
      </c>
      <c r="D3549" t="s">
        <v>4153</v>
      </c>
      <c r="E3549" t="s">
        <v>2534</v>
      </c>
      <c r="F3549" t="s">
        <v>4264</v>
      </c>
      <c r="G3549" t="s">
        <v>4273</v>
      </c>
      <c r="H3549">
        <v>34875</v>
      </c>
      <c r="I3549" t="s">
        <v>3255</v>
      </c>
      <c r="J3549" s="1">
        <v>44145</v>
      </c>
      <c r="K3549" s="1">
        <v>44145</v>
      </c>
      <c r="L3549">
        <v>52031089650000</v>
      </c>
      <c r="M3549" t="s">
        <v>4790</v>
      </c>
      <c r="N3549" s="1">
        <v>44165</v>
      </c>
      <c r="O3549" t="str">
        <f t="shared" si="115"/>
        <v>정상</v>
      </c>
      <c r="P3549" t="s">
        <v>986</v>
      </c>
      <c r="Q3549" t="s">
        <v>1954</v>
      </c>
      <c r="R3549"/>
      <c r="S3549"/>
      <c r="T3549"/>
      <c r="U3549"/>
      <c r="V3549"/>
      <c r="W3549" t="s">
        <v>4796</v>
      </c>
      <c r="X3549" s="1">
        <v>51450</v>
      </c>
    </row>
    <row r="3550" spans="1:24">
      <c r="A3550" t="s">
        <v>3992</v>
      </c>
      <c r="B3550" t="s">
        <v>2884</v>
      </c>
      <c r="C3550" t="s">
        <v>4072</v>
      </c>
      <c r="D3550" t="s">
        <v>4153</v>
      </c>
      <c r="E3550" t="s">
        <v>4256</v>
      </c>
      <c r="F3550" t="s">
        <v>4264</v>
      </c>
      <c r="G3550" t="s">
        <v>3245</v>
      </c>
      <c r="H3550">
        <v>34996</v>
      </c>
      <c r="I3550" t="s">
        <v>3255</v>
      </c>
      <c r="J3550" s="1">
        <v>44145</v>
      </c>
      <c r="K3550" s="1">
        <v>44145</v>
      </c>
      <c r="L3550">
        <v>52031088270000</v>
      </c>
      <c r="M3550" t="s">
        <v>4790</v>
      </c>
      <c r="N3550" s="1">
        <v>44165</v>
      </c>
      <c r="O3550" t="str">
        <f t="shared" ref="O3550:O3613" si="117" xml:space="preserve"> IF(K3550&gt;N3550,W3550,I3550)</f>
        <v>정상</v>
      </c>
      <c r="P3550" t="s">
        <v>986</v>
      </c>
      <c r="Q3550" t="s">
        <v>1954</v>
      </c>
      <c r="R3550"/>
      <c r="S3550"/>
      <c r="T3550"/>
      <c r="U3550"/>
      <c r="V3550"/>
      <c r="W3550" t="s">
        <v>1958</v>
      </c>
      <c r="X3550" s="1">
        <v>51450</v>
      </c>
    </row>
    <row r="3551" spans="1:24">
      <c r="A3551" t="s">
        <v>991</v>
      </c>
      <c r="B3551"/>
      <c r="C3551"/>
      <c r="D3551" t="s">
        <v>4135</v>
      </c>
      <c r="E3551" t="s">
        <v>4231</v>
      </c>
      <c r="F3551" t="s">
        <v>4264</v>
      </c>
      <c r="G3551" t="s">
        <v>4279</v>
      </c>
      <c r="H3551">
        <v>9580</v>
      </c>
      <c r="I3551" t="s">
        <v>3255</v>
      </c>
      <c r="J3551" s="1">
        <v>44145</v>
      </c>
      <c r="K3551" s="1">
        <v>44145</v>
      </c>
      <c r="L3551">
        <v>320202750521</v>
      </c>
      <c r="M3551" t="s">
        <v>4790</v>
      </c>
      <c r="N3551" s="1">
        <v>44165</v>
      </c>
      <c r="O3551" t="str">
        <f t="shared" si="117"/>
        <v>정상</v>
      </c>
      <c r="P3551" t="str">
        <f t="shared" si="116"/>
        <v>엠피송내</v>
      </c>
      <c r="Q3551" t="s">
        <v>1954</v>
      </c>
      <c r="R3551"/>
      <c r="S3551"/>
      <c r="T3551"/>
      <c r="U3551"/>
      <c r="V3551"/>
      <c r="W3551" t="s">
        <v>1958</v>
      </c>
      <c r="X3551" s="1">
        <v>49623</v>
      </c>
    </row>
    <row r="3552" spans="1:24">
      <c r="A3552" t="s">
        <v>3997</v>
      </c>
      <c r="B3552"/>
      <c r="C3552"/>
      <c r="D3552" t="s">
        <v>4129</v>
      </c>
      <c r="E3552" t="s">
        <v>4234</v>
      </c>
      <c r="F3552" t="s">
        <v>4264</v>
      </c>
      <c r="G3552" t="s">
        <v>4268</v>
      </c>
      <c r="H3552">
        <v>38000</v>
      </c>
      <c r="I3552" t="s">
        <v>3255</v>
      </c>
      <c r="J3552" s="1">
        <v>44145</v>
      </c>
      <c r="K3552" s="1">
        <v>44145</v>
      </c>
      <c r="L3552">
        <v>42041752740000</v>
      </c>
      <c r="M3552" t="s">
        <v>4790</v>
      </c>
      <c r="N3552" s="1">
        <v>44165</v>
      </c>
      <c r="O3552" t="str">
        <f t="shared" si="117"/>
        <v>정상</v>
      </c>
      <c r="P3552" t="str">
        <f t="shared" si="116"/>
        <v>엠피가온</v>
      </c>
      <c r="Q3552" t="s">
        <v>1954</v>
      </c>
      <c r="R3552"/>
      <c r="S3552"/>
      <c r="T3552"/>
      <c r="U3552"/>
      <c r="V3552"/>
      <c r="W3552" t="s">
        <v>1958</v>
      </c>
      <c r="X3552"/>
    </row>
    <row r="3553" spans="1:24">
      <c r="A3553" t="s">
        <v>3994</v>
      </c>
      <c r="B3553" t="s">
        <v>4014</v>
      </c>
      <c r="C3553" t="s">
        <v>4052</v>
      </c>
      <c r="D3553" t="s">
        <v>4146</v>
      </c>
      <c r="E3553" t="s">
        <v>3214</v>
      </c>
      <c r="F3553" t="s">
        <v>4264</v>
      </c>
      <c r="G3553" t="s">
        <v>4268</v>
      </c>
      <c r="H3553">
        <v>30081</v>
      </c>
      <c r="I3553" t="s">
        <v>3255</v>
      </c>
      <c r="J3553" s="1">
        <v>44145</v>
      </c>
      <c r="K3553" s="1">
        <v>44145</v>
      </c>
      <c r="L3553">
        <v>20200481979</v>
      </c>
      <c r="M3553" t="s">
        <v>4792</v>
      </c>
      <c r="N3553" s="1">
        <v>44165</v>
      </c>
      <c r="O3553" t="str">
        <f t="shared" si="117"/>
        <v>정상</v>
      </c>
      <c r="P3553" t="str">
        <f t="shared" si="116"/>
        <v>엠피피스토스</v>
      </c>
      <c r="Q3553" t="s">
        <v>1954</v>
      </c>
      <c r="R3553"/>
      <c r="S3553"/>
      <c r="T3553"/>
      <c r="U3553"/>
      <c r="V3553"/>
      <c r="W3553" t="s">
        <v>4796</v>
      </c>
      <c r="X3553" s="1">
        <v>62772</v>
      </c>
    </row>
    <row r="3554" spans="1:24">
      <c r="A3554" t="s">
        <v>3994</v>
      </c>
      <c r="B3554" t="s">
        <v>4014</v>
      </c>
      <c r="C3554" t="s">
        <v>4077</v>
      </c>
      <c r="D3554" t="s">
        <v>4146</v>
      </c>
      <c r="E3554" t="s">
        <v>4244</v>
      </c>
      <c r="F3554" t="s">
        <v>4265</v>
      </c>
      <c r="G3554" t="s">
        <v>4285</v>
      </c>
      <c r="H3554">
        <v>40527</v>
      </c>
      <c r="I3554" t="s">
        <v>3255</v>
      </c>
      <c r="J3554" s="1">
        <v>44145</v>
      </c>
      <c r="K3554" s="1">
        <v>44145</v>
      </c>
      <c r="L3554">
        <v>20200482859</v>
      </c>
      <c r="M3554" t="s">
        <v>4790</v>
      </c>
      <c r="N3554" s="1">
        <v>44165</v>
      </c>
      <c r="O3554" t="str">
        <f t="shared" si="117"/>
        <v>정상</v>
      </c>
      <c r="P3554" t="str">
        <f t="shared" si="116"/>
        <v>엠피피스토스</v>
      </c>
      <c r="Q3554" t="s">
        <v>1954</v>
      </c>
      <c r="R3554"/>
      <c r="S3554"/>
      <c r="T3554"/>
      <c r="U3554"/>
      <c r="V3554"/>
      <c r="W3554" t="s">
        <v>1958</v>
      </c>
      <c r="X3554" s="1">
        <v>57294</v>
      </c>
    </row>
    <row r="3555" spans="1:24">
      <c r="A3555" t="s">
        <v>3995</v>
      </c>
      <c r="B3555" t="s">
        <v>4024</v>
      </c>
      <c r="C3555" t="s">
        <v>4050</v>
      </c>
      <c r="D3555" t="s">
        <v>4199</v>
      </c>
      <c r="E3555" t="s">
        <v>4243</v>
      </c>
      <c r="F3555" t="s">
        <v>4264</v>
      </c>
      <c r="G3555" t="s">
        <v>4268</v>
      </c>
      <c r="H3555">
        <v>30000</v>
      </c>
      <c r="I3555" t="s">
        <v>3255</v>
      </c>
      <c r="J3555" s="1">
        <v>44145</v>
      </c>
      <c r="K3555" s="1">
        <v>44145</v>
      </c>
      <c r="L3555">
        <v>20206037394</v>
      </c>
      <c r="M3555" t="s">
        <v>4790</v>
      </c>
      <c r="N3555" s="1">
        <v>44165</v>
      </c>
      <c r="O3555" t="str">
        <f t="shared" si="117"/>
        <v>정상</v>
      </c>
      <c r="P3555" t="str">
        <f t="shared" si="116"/>
        <v>엠피상동</v>
      </c>
      <c r="Q3555" t="s">
        <v>1954</v>
      </c>
      <c r="R3555"/>
      <c r="S3555"/>
      <c r="T3555"/>
      <c r="U3555"/>
      <c r="V3555"/>
      <c r="W3555" t="s">
        <v>1958</v>
      </c>
      <c r="X3555"/>
    </row>
    <row r="3556" spans="1:24">
      <c r="A3556" t="s">
        <v>3994</v>
      </c>
      <c r="B3556" t="s">
        <v>4014</v>
      </c>
      <c r="C3556" t="s">
        <v>4052</v>
      </c>
      <c r="D3556" t="s">
        <v>4176</v>
      </c>
      <c r="E3556" t="s">
        <v>4240</v>
      </c>
      <c r="F3556" t="s">
        <v>4264</v>
      </c>
      <c r="G3556" t="s">
        <v>4294</v>
      </c>
      <c r="H3556">
        <v>20000</v>
      </c>
      <c r="I3556" t="s">
        <v>3255</v>
      </c>
      <c r="J3556" s="1">
        <v>44145</v>
      </c>
      <c r="K3556" s="1">
        <v>44145</v>
      </c>
      <c r="L3556">
        <v>20206034301</v>
      </c>
      <c r="M3556" t="s">
        <v>4791</v>
      </c>
      <c r="N3556" s="1">
        <v>44165</v>
      </c>
      <c r="O3556" t="str">
        <f t="shared" si="117"/>
        <v>정상</v>
      </c>
      <c r="P3556" t="str">
        <f t="shared" si="116"/>
        <v>엠피피스토스</v>
      </c>
      <c r="Q3556" t="s">
        <v>1954</v>
      </c>
      <c r="R3556"/>
      <c r="S3556"/>
      <c r="T3556"/>
      <c r="U3556"/>
      <c r="V3556"/>
      <c r="W3556" t="s">
        <v>1958</v>
      </c>
      <c r="X3556"/>
    </row>
    <row r="3557" spans="1:24">
      <c r="A3557" t="s">
        <v>4011</v>
      </c>
      <c r="B3557" t="s">
        <v>4022</v>
      </c>
      <c r="C3557" t="s">
        <v>4102</v>
      </c>
      <c r="D3557" t="s">
        <v>4218</v>
      </c>
      <c r="E3557" t="s">
        <v>4240</v>
      </c>
      <c r="F3557" t="s">
        <v>4264</v>
      </c>
      <c r="G3557" t="s">
        <v>4268</v>
      </c>
      <c r="H3557">
        <v>77700</v>
      </c>
      <c r="I3557" t="s">
        <v>3255</v>
      </c>
      <c r="J3557" s="1">
        <v>44145</v>
      </c>
      <c r="K3557" s="1">
        <v>44145</v>
      </c>
      <c r="L3557">
        <v>20206031147</v>
      </c>
      <c r="M3557" t="s">
        <v>4790</v>
      </c>
      <c r="N3557" s="1">
        <v>44165</v>
      </c>
      <c r="O3557" t="str">
        <f t="shared" si="117"/>
        <v>정상</v>
      </c>
      <c r="P3557" t="str">
        <f t="shared" si="116"/>
        <v>엠피조은</v>
      </c>
      <c r="Q3557" t="s">
        <v>1954</v>
      </c>
      <c r="R3557"/>
      <c r="S3557"/>
      <c r="T3557"/>
      <c r="U3557"/>
      <c r="V3557"/>
      <c r="W3557" t="s">
        <v>1958</v>
      </c>
      <c r="X3557"/>
    </row>
    <row r="3558" spans="1:24">
      <c r="A3558" t="s">
        <v>3992</v>
      </c>
      <c r="B3558" t="s">
        <v>2856</v>
      </c>
      <c r="C3558" t="s">
        <v>4073</v>
      </c>
      <c r="D3558" t="s">
        <v>4154</v>
      </c>
      <c r="E3558" t="s">
        <v>4240</v>
      </c>
      <c r="F3558" t="s">
        <v>4264</v>
      </c>
      <c r="G3558" t="s">
        <v>4273</v>
      </c>
      <c r="H3558">
        <v>30135</v>
      </c>
      <c r="I3558" t="s">
        <v>3255</v>
      </c>
      <c r="J3558" s="1">
        <v>44145</v>
      </c>
      <c r="K3558" s="1">
        <v>44145</v>
      </c>
      <c r="L3558">
        <v>20206031366</v>
      </c>
      <c r="M3558" t="s">
        <v>4790</v>
      </c>
      <c r="N3558" s="1">
        <v>44165</v>
      </c>
      <c r="O3558" t="str">
        <f t="shared" si="117"/>
        <v>정상</v>
      </c>
      <c r="P3558" t="s">
        <v>6831</v>
      </c>
      <c r="Q3558" t="s">
        <v>1954</v>
      </c>
      <c r="R3558"/>
      <c r="S3558"/>
      <c r="T3558"/>
      <c r="U3558"/>
      <c r="V3558"/>
      <c r="W3558" t="s">
        <v>1958</v>
      </c>
      <c r="X3558"/>
    </row>
    <row r="3559" spans="1:24">
      <c r="A3559" t="s">
        <v>3992</v>
      </c>
      <c r="B3559" t="s">
        <v>4027</v>
      </c>
      <c r="C3559" t="s">
        <v>4073</v>
      </c>
      <c r="D3559" t="s">
        <v>4154</v>
      </c>
      <c r="E3559" t="s">
        <v>4240</v>
      </c>
      <c r="F3559" t="s">
        <v>4264</v>
      </c>
      <c r="G3559" t="s">
        <v>4268</v>
      </c>
      <c r="H3559">
        <v>29304</v>
      </c>
      <c r="I3559" t="s">
        <v>3255</v>
      </c>
      <c r="J3559" s="1">
        <v>44145</v>
      </c>
      <c r="K3559" s="1">
        <v>44145</v>
      </c>
      <c r="L3559">
        <v>20206031332</v>
      </c>
      <c r="M3559" t="s">
        <v>4790</v>
      </c>
      <c r="N3559" s="1">
        <v>44165</v>
      </c>
      <c r="O3559" t="str">
        <f t="shared" si="117"/>
        <v>정상</v>
      </c>
      <c r="P3559" t="s">
        <v>6831</v>
      </c>
      <c r="Q3559" t="s">
        <v>1954</v>
      </c>
      <c r="R3559"/>
      <c r="S3559"/>
      <c r="T3559"/>
      <c r="U3559"/>
      <c r="V3559"/>
      <c r="W3559" t="s">
        <v>1958</v>
      </c>
      <c r="X3559"/>
    </row>
    <row r="3560" spans="1:24">
      <c r="A3560" t="s">
        <v>3993</v>
      </c>
      <c r="B3560" t="s">
        <v>2689</v>
      </c>
      <c r="C3560" t="s">
        <v>4059</v>
      </c>
      <c r="D3560" t="s">
        <v>4127</v>
      </c>
      <c r="E3560" t="s">
        <v>2163</v>
      </c>
      <c r="F3560" t="s">
        <v>4266</v>
      </c>
      <c r="G3560" t="s">
        <v>4280</v>
      </c>
      <c r="H3560">
        <v>32000</v>
      </c>
      <c r="I3560" t="s">
        <v>3255</v>
      </c>
      <c r="J3560" s="1">
        <v>44145</v>
      </c>
      <c r="K3560" s="1">
        <v>44145</v>
      </c>
      <c r="L3560">
        <v>20206034815</v>
      </c>
      <c r="M3560" t="s">
        <v>4790</v>
      </c>
      <c r="N3560" s="1">
        <v>44165</v>
      </c>
      <c r="O3560" t="str">
        <f t="shared" si="117"/>
        <v>정상</v>
      </c>
      <c r="P3560" t="str">
        <f t="shared" si="116"/>
        <v>엠피송내</v>
      </c>
      <c r="Q3560" t="s">
        <v>1954</v>
      </c>
      <c r="R3560"/>
      <c r="S3560"/>
      <c r="T3560"/>
      <c r="U3560"/>
      <c r="V3560"/>
      <c r="W3560" t="s">
        <v>1958</v>
      </c>
      <c r="X3560"/>
    </row>
    <row r="3561" spans="1:24">
      <c r="A3561" t="s">
        <v>3993</v>
      </c>
      <c r="B3561" t="s">
        <v>4017</v>
      </c>
      <c r="C3561" t="s">
        <v>4059</v>
      </c>
      <c r="D3561" t="s">
        <v>4152</v>
      </c>
      <c r="E3561" t="s">
        <v>4240</v>
      </c>
      <c r="F3561" t="s">
        <v>4266</v>
      </c>
      <c r="G3561" t="s">
        <v>3242</v>
      </c>
      <c r="H3561">
        <v>73000</v>
      </c>
      <c r="I3561" t="s">
        <v>3255</v>
      </c>
      <c r="J3561" s="1">
        <v>44145</v>
      </c>
      <c r="K3561" s="1">
        <v>44145</v>
      </c>
      <c r="L3561">
        <v>20206048478</v>
      </c>
      <c r="M3561" t="s">
        <v>4790</v>
      </c>
      <c r="N3561" s="1">
        <v>44165</v>
      </c>
      <c r="O3561" t="str">
        <f t="shared" si="117"/>
        <v>정상</v>
      </c>
      <c r="P3561" t="str">
        <f t="shared" si="116"/>
        <v>엠피송내</v>
      </c>
      <c r="Q3561" t="s">
        <v>1954</v>
      </c>
      <c r="R3561"/>
      <c r="S3561"/>
      <c r="T3561"/>
      <c r="U3561"/>
      <c r="V3561"/>
      <c r="W3561" t="s">
        <v>1958</v>
      </c>
      <c r="X3561"/>
    </row>
    <row r="3562" spans="1:24">
      <c r="A3562" t="s">
        <v>3993</v>
      </c>
      <c r="B3562" t="s">
        <v>2689</v>
      </c>
      <c r="C3562" t="s">
        <v>4048</v>
      </c>
      <c r="D3562" t="s">
        <v>4120</v>
      </c>
      <c r="E3562" t="s">
        <v>2501</v>
      </c>
      <c r="F3562" t="s">
        <v>4264</v>
      </c>
      <c r="G3562" t="s">
        <v>4276</v>
      </c>
      <c r="H3562">
        <v>35240</v>
      </c>
      <c r="I3562" t="s">
        <v>3255</v>
      </c>
      <c r="J3562" s="1">
        <v>44145</v>
      </c>
      <c r="K3562" s="1">
        <v>44145</v>
      </c>
      <c r="L3562">
        <v>20206038600</v>
      </c>
      <c r="M3562" t="s">
        <v>4790</v>
      </c>
      <c r="N3562" s="1">
        <v>44165</v>
      </c>
      <c r="O3562" t="str">
        <f t="shared" si="117"/>
        <v>정상</v>
      </c>
      <c r="P3562" t="str">
        <f t="shared" si="116"/>
        <v>엠피송내</v>
      </c>
      <c r="Q3562" t="s">
        <v>1954</v>
      </c>
      <c r="R3562"/>
      <c r="S3562"/>
      <c r="T3562"/>
      <c r="U3562"/>
      <c r="V3562"/>
      <c r="W3562" t="s">
        <v>1958</v>
      </c>
      <c r="X3562"/>
    </row>
    <row r="3563" spans="1:24">
      <c r="A3563" t="s">
        <v>3997</v>
      </c>
      <c r="B3563" t="s">
        <v>4018</v>
      </c>
      <c r="C3563" t="s">
        <v>4055</v>
      </c>
      <c r="D3563" t="s">
        <v>4189</v>
      </c>
      <c r="E3563" t="s">
        <v>2499</v>
      </c>
      <c r="F3563" t="s">
        <v>4265</v>
      </c>
      <c r="G3563" t="s">
        <v>4273</v>
      </c>
      <c r="H3563">
        <v>10000</v>
      </c>
      <c r="I3563" t="s">
        <v>3255</v>
      </c>
      <c r="J3563" s="1">
        <v>44145</v>
      </c>
      <c r="K3563" s="1">
        <v>44145</v>
      </c>
      <c r="L3563">
        <v>20206047666</v>
      </c>
      <c r="M3563" t="s">
        <v>4793</v>
      </c>
      <c r="N3563" s="1">
        <v>44165</v>
      </c>
      <c r="O3563" t="str">
        <f t="shared" si="117"/>
        <v>정상</v>
      </c>
      <c r="P3563" t="str">
        <f t="shared" si="116"/>
        <v>엠피가온</v>
      </c>
      <c r="Q3563" t="s">
        <v>1954</v>
      </c>
      <c r="R3563"/>
      <c r="S3563"/>
      <c r="T3563"/>
      <c r="U3563"/>
      <c r="V3563"/>
      <c r="W3563" t="s">
        <v>1958</v>
      </c>
      <c r="X3563"/>
    </row>
    <row r="3564" spans="1:24">
      <c r="A3564" t="s">
        <v>3991</v>
      </c>
      <c r="B3564" t="s">
        <v>4015</v>
      </c>
      <c r="C3564" t="s">
        <v>4046</v>
      </c>
      <c r="D3564" t="s">
        <v>4164</v>
      </c>
      <c r="E3564" t="s">
        <v>4240</v>
      </c>
      <c r="F3564" t="s">
        <v>4264</v>
      </c>
      <c r="G3564" t="s">
        <v>3242</v>
      </c>
      <c r="H3564">
        <v>10000</v>
      </c>
      <c r="I3564" t="s">
        <v>3255</v>
      </c>
      <c r="J3564" s="1">
        <v>44145</v>
      </c>
      <c r="K3564" s="1">
        <v>44145</v>
      </c>
      <c r="L3564">
        <v>20206048817</v>
      </c>
      <c r="M3564" t="s">
        <v>4790</v>
      </c>
      <c r="N3564" s="1">
        <v>44165</v>
      </c>
      <c r="O3564" t="str">
        <f t="shared" si="117"/>
        <v>정상</v>
      </c>
      <c r="P3564" t="str">
        <f t="shared" si="116"/>
        <v>엠피성공</v>
      </c>
      <c r="Q3564" t="s">
        <v>1954</v>
      </c>
      <c r="R3564"/>
      <c r="S3564"/>
      <c r="T3564"/>
      <c r="U3564"/>
      <c r="V3564"/>
      <c r="W3564" t="s">
        <v>1958</v>
      </c>
      <c r="X3564"/>
    </row>
    <row r="3565" spans="1:24">
      <c r="A3565" t="s">
        <v>3991</v>
      </c>
      <c r="B3565" t="s">
        <v>4015</v>
      </c>
      <c r="C3565" t="s">
        <v>4046</v>
      </c>
      <c r="D3565" t="s">
        <v>4142</v>
      </c>
      <c r="E3565" t="s">
        <v>4243</v>
      </c>
      <c r="F3565" t="s">
        <v>4264</v>
      </c>
      <c r="G3565" t="s">
        <v>3242</v>
      </c>
      <c r="H3565">
        <v>65000</v>
      </c>
      <c r="I3565" t="s">
        <v>3255</v>
      </c>
      <c r="J3565" s="1">
        <v>44145</v>
      </c>
      <c r="K3565" s="1">
        <v>44145</v>
      </c>
      <c r="L3565">
        <v>20206046732</v>
      </c>
      <c r="M3565" t="s">
        <v>4790</v>
      </c>
      <c r="N3565" s="1">
        <v>44165</v>
      </c>
      <c r="O3565" t="str">
        <f t="shared" si="117"/>
        <v>정상</v>
      </c>
      <c r="P3565" t="str">
        <f t="shared" si="116"/>
        <v>엠피성공</v>
      </c>
      <c r="Q3565" t="s">
        <v>1954</v>
      </c>
      <c r="R3565"/>
      <c r="S3565"/>
      <c r="T3565"/>
      <c r="U3565"/>
      <c r="V3565"/>
      <c r="W3565" t="s">
        <v>1958</v>
      </c>
      <c r="X3565"/>
    </row>
    <row r="3566" spans="1:24">
      <c r="A3566" t="s">
        <v>3995</v>
      </c>
      <c r="B3566" t="s">
        <v>4024</v>
      </c>
      <c r="C3566" t="s">
        <v>4050</v>
      </c>
      <c r="D3566" t="s">
        <v>4199</v>
      </c>
      <c r="E3566" t="s">
        <v>4242</v>
      </c>
      <c r="F3566" t="s">
        <v>4264</v>
      </c>
      <c r="G3566" t="s">
        <v>4292</v>
      </c>
      <c r="H3566">
        <v>4673</v>
      </c>
      <c r="I3566" t="s">
        <v>3255</v>
      </c>
      <c r="J3566" s="1">
        <v>44145</v>
      </c>
      <c r="K3566" s="1">
        <v>44145</v>
      </c>
      <c r="L3566">
        <v>20206036158</v>
      </c>
      <c r="M3566" t="s">
        <v>4790</v>
      </c>
      <c r="N3566" s="1">
        <v>44165</v>
      </c>
      <c r="O3566" t="str">
        <f t="shared" si="117"/>
        <v>정상</v>
      </c>
      <c r="P3566" t="str">
        <f t="shared" si="116"/>
        <v>엠피상동</v>
      </c>
      <c r="Q3566" t="s">
        <v>1954</v>
      </c>
      <c r="R3566"/>
      <c r="S3566"/>
      <c r="T3566"/>
      <c r="U3566"/>
      <c r="V3566"/>
      <c r="W3566" t="s">
        <v>1958</v>
      </c>
      <c r="X3566"/>
    </row>
    <row r="3567" spans="1:24">
      <c r="A3567" t="s">
        <v>3991</v>
      </c>
      <c r="B3567" t="s">
        <v>4015</v>
      </c>
      <c r="C3567" t="s">
        <v>4061</v>
      </c>
      <c r="D3567" t="s">
        <v>4142</v>
      </c>
      <c r="E3567" t="s">
        <v>3204</v>
      </c>
      <c r="F3567" t="s">
        <v>4264</v>
      </c>
      <c r="G3567" t="s">
        <v>3242</v>
      </c>
      <c r="H3567">
        <v>36000</v>
      </c>
      <c r="I3567" t="s">
        <v>3255</v>
      </c>
      <c r="J3567" s="1">
        <v>44145</v>
      </c>
      <c r="K3567" s="1">
        <v>44145</v>
      </c>
      <c r="L3567">
        <v>20206033829</v>
      </c>
      <c r="M3567" t="s">
        <v>4790</v>
      </c>
      <c r="N3567" s="1">
        <v>44165</v>
      </c>
      <c r="O3567" t="str">
        <f t="shared" si="117"/>
        <v>정상</v>
      </c>
      <c r="P3567" t="str">
        <f t="shared" si="116"/>
        <v>엠피성공</v>
      </c>
      <c r="Q3567" t="s">
        <v>1954</v>
      </c>
      <c r="R3567"/>
      <c r="S3567"/>
      <c r="T3567"/>
      <c r="U3567"/>
      <c r="V3567"/>
      <c r="W3567" t="s">
        <v>1958</v>
      </c>
      <c r="X3567"/>
    </row>
    <row r="3568" spans="1:24">
      <c r="A3568" t="s">
        <v>3991</v>
      </c>
      <c r="B3568" t="s">
        <v>2854</v>
      </c>
      <c r="C3568" t="s">
        <v>4092</v>
      </c>
      <c r="D3568" t="s">
        <v>4142</v>
      </c>
      <c r="E3568" t="s">
        <v>4240</v>
      </c>
      <c r="F3568" t="s">
        <v>4267</v>
      </c>
      <c r="G3568" t="s">
        <v>4287</v>
      </c>
      <c r="H3568">
        <v>22367</v>
      </c>
      <c r="I3568" t="s">
        <v>3255</v>
      </c>
      <c r="J3568" s="1">
        <v>44145</v>
      </c>
      <c r="K3568" s="1">
        <v>44145</v>
      </c>
      <c r="L3568">
        <v>20206046606</v>
      </c>
      <c r="M3568" t="s">
        <v>4790</v>
      </c>
      <c r="N3568" s="1">
        <v>44165</v>
      </c>
      <c r="O3568" t="str">
        <f t="shared" si="117"/>
        <v>정상</v>
      </c>
      <c r="P3568" t="str">
        <f t="shared" si="116"/>
        <v>엠피성공</v>
      </c>
      <c r="Q3568" t="s">
        <v>1954</v>
      </c>
      <c r="R3568"/>
      <c r="S3568"/>
      <c r="T3568"/>
      <c r="U3568"/>
      <c r="V3568"/>
      <c r="W3568" t="s">
        <v>1958</v>
      </c>
      <c r="X3568"/>
    </row>
    <row r="3569" spans="1:24">
      <c r="A3569" t="s">
        <v>3995</v>
      </c>
      <c r="B3569" t="s">
        <v>2686</v>
      </c>
      <c r="C3569" t="s">
        <v>4050</v>
      </c>
      <c r="D3569" t="s">
        <v>4193</v>
      </c>
      <c r="E3569" t="s">
        <v>4240</v>
      </c>
      <c r="F3569" t="s">
        <v>4264</v>
      </c>
      <c r="G3569" t="s">
        <v>4273</v>
      </c>
      <c r="H3569">
        <v>117000</v>
      </c>
      <c r="I3569" t="s">
        <v>3255</v>
      </c>
      <c r="J3569" s="1">
        <v>44145</v>
      </c>
      <c r="K3569" s="1">
        <v>44145</v>
      </c>
      <c r="L3569">
        <v>20206044171</v>
      </c>
      <c r="M3569" t="s">
        <v>4791</v>
      </c>
      <c r="N3569" s="1">
        <v>44165</v>
      </c>
      <c r="O3569" t="str">
        <f t="shared" si="117"/>
        <v>정상</v>
      </c>
      <c r="P3569" t="str">
        <f t="shared" si="116"/>
        <v>엠피상동</v>
      </c>
      <c r="Q3569" t="s">
        <v>1954</v>
      </c>
      <c r="R3569"/>
      <c r="S3569"/>
      <c r="T3569"/>
      <c r="U3569"/>
      <c r="V3569"/>
      <c r="W3569" t="s">
        <v>1958</v>
      </c>
      <c r="X3569"/>
    </row>
    <row r="3570" spans="1:24">
      <c r="A3570" t="s">
        <v>3991</v>
      </c>
      <c r="B3570" t="s">
        <v>2854</v>
      </c>
      <c r="C3570" t="s">
        <v>4046</v>
      </c>
      <c r="D3570" t="s">
        <v>4136</v>
      </c>
      <c r="E3570" t="s">
        <v>2514</v>
      </c>
      <c r="F3570" t="s">
        <v>4266</v>
      </c>
      <c r="G3570" t="s">
        <v>4278</v>
      </c>
      <c r="H3570">
        <v>139145</v>
      </c>
      <c r="I3570" t="s">
        <v>3255</v>
      </c>
      <c r="J3570" s="1">
        <v>44145</v>
      </c>
      <c r="K3570" s="1">
        <v>44145</v>
      </c>
      <c r="L3570" t="s">
        <v>4621</v>
      </c>
      <c r="M3570" t="s">
        <v>4790</v>
      </c>
      <c r="N3570" s="1">
        <v>44165</v>
      </c>
      <c r="O3570" t="str">
        <f t="shared" si="117"/>
        <v>정상</v>
      </c>
      <c r="P3570" t="str">
        <f t="shared" si="116"/>
        <v>엠피성공</v>
      </c>
      <c r="Q3570" t="s">
        <v>1954</v>
      </c>
      <c r="R3570"/>
      <c r="S3570"/>
      <c r="T3570"/>
      <c r="U3570"/>
      <c r="V3570"/>
      <c r="W3570" t="s">
        <v>1958</v>
      </c>
      <c r="X3570" s="1">
        <v>77381</v>
      </c>
    </row>
    <row r="3571" spans="1:24">
      <c r="A3571" t="s">
        <v>3996</v>
      </c>
      <c r="B3571"/>
      <c r="C3571"/>
      <c r="D3571" t="s">
        <v>4216</v>
      </c>
      <c r="E3571" t="s">
        <v>2516</v>
      </c>
      <c r="F3571" t="s">
        <v>4264</v>
      </c>
      <c r="G3571" t="s">
        <v>4268</v>
      </c>
      <c r="H3571">
        <v>104413</v>
      </c>
      <c r="I3571" t="s">
        <v>3255</v>
      </c>
      <c r="J3571" s="1">
        <v>44145</v>
      </c>
      <c r="K3571" s="1">
        <v>44145</v>
      </c>
      <c r="L3571" t="s">
        <v>4622</v>
      </c>
      <c r="M3571" t="s">
        <v>4790</v>
      </c>
      <c r="N3571" s="1">
        <v>44165</v>
      </c>
      <c r="O3571" t="str">
        <f t="shared" si="117"/>
        <v>정상</v>
      </c>
      <c r="P3571" t="str">
        <f t="shared" si="116"/>
        <v>엠피프라임</v>
      </c>
      <c r="Q3571" t="s">
        <v>1954</v>
      </c>
      <c r="R3571"/>
      <c r="S3571"/>
      <c r="T3571"/>
      <c r="U3571"/>
      <c r="V3571"/>
      <c r="W3571" t="s">
        <v>1958</v>
      </c>
      <c r="X3571" s="1">
        <v>66060</v>
      </c>
    </row>
    <row r="3572" spans="1:24">
      <c r="A3572" t="s">
        <v>3994</v>
      </c>
      <c r="B3572" t="s">
        <v>2692</v>
      </c>
      <c r="C3572" t="s">
        <v>4056</v>
      </c>
      <c r="D3572" t="s">
        <v>4198</v>
      </c>
      <c r="E3572" t="s">
        <v>4228</v>
      </c>
      <c r="F3572" t="s">
        <v>4264</v>
      </c>
      <c r="G3572" t="s">
        <v>3242</v>
      </c>
      <c r="H3572">
        <v>31470</v>
      </c>
      <c r="I3572" t="s">
        <v>3255</v>
      </c>
      <c r="J3572" s="1">
        <v>44145</v>
      </c>
      <c r="K3572" s="1">
        <v>44145</v>
      </c>
      <c r="L3572" t="s">
        <v>4623</v>
      </c>
      <c r="M3572" t="s">
        <v>4790</v>
      </c>
      <c r="N3572" s="1">
        <v>44165</v>
      </c>
      <c r="O3572" t="str">
        <f t="shared" si="117"/>
        <v>정상</v>
      </c>
      <c r="P3572" t="str">
        <f t="shared" si="116"/>
        <v>엠피피스토스</v>
      </c>
      <c r="Q3572" t="s">
        <v>1954</v>
      </c>
      <c r="R3572"/>
      <c r="S3572"/>
      <c r="T3572"/>
      <c r="U3572"/>
      <c r="V3572"/>
      <c r="W3572" t="s">
        <v>1960</v>
      </c>
      <c r="X3572" s="1">
        <v>64599</v>
      </c>
    </row>
    <row r="3573" spans="1:24">
      <c r="A3573" t="s">
        <v>3995</v>
      </c>
      <c r="B3573" t="s">
        <v>4024</v>
      </c>
      <c r="C3573" t="s">
        <v>4050</v>
      </c>
      <c r="D3573" t="s">
        <v>4159</v>
      </c>
      <c r="E3573" t="s">
        <v>4233</v>
      </c>
      <c r="F3573" t="s">
        <v>4264</v>
      </c>
      <c r="G3573" t="s">
        <v>4286</v>
      </c>
      <c r="H3573">
        <v>7500</v>
      </c>
      <c r="I3573" t="s">
        <v>3255</v>
      </c>
      <c r="J3573" s="1">
        <v>44145</v>
      </c>
      <c r="K3573" s="1">
        <v>44145</v>
      </c>
      <c r="L3573" t="s">
        <v>4624</v>
      </c>
      <c r="M3573" t="s">
        <v>4790</v>
      </c>
      <c r="N3573" s="1">
        <v>44165</v>
      </c>
      <c r="O3573" t="str">
        <f t="shared" si="117"/>
        <v>정상</v>
      </c>
      <c r="P3573" t="str">
        <f t="shared" si="116"/>
        <v>엠피상동</v>
      </c>
      <c r="Q3573" t="s">
        <v>1954</v>
      </c>
      <c r="R3573"/>
      <c r="S3573"/>
      <c r="T3573"/>
      <c r="U3573"/>
      <c r="V3573"/>
      <c r="W3573" t="s">
        <v>1958</v>
      </c>
      <c r="X3573" s="1">
        <v>49623</v>
      </c>
    </row>
    <row r="3574" spans="1:24">
      <c r="A3574" t="s">
        <v>3992</v>
      </c>
      <c r="B3574"/>
      <c r="C3574"/>
      <c r="D3574" t="s">
        <v>4169</v>
      </c>
      <c r="E3574" t="s">
        <v>4233</v>
      </c>
      <c r="F3574" t="s">
        <v>4266</v>
      </c>
      <c r="G3574" t="s">
        <v>4285</v>
      </c>
      <c r="H3574">
        <v>20300</v>
      </c>
      <c r="I3574" t="s">
        <v>3255</v>
      </c>
      <c r="J3574" s="1">
        <v>44145</v>
      </c>
      <c r="K3574" s="1">
        <v>44145</v>
      </c>
      <c r="L3574" t="s">
        <v>4625</v>
      </c>
      <c r="M3574" t="s">
        <v>4790</v>
      </c>
      <c r="N3574" s="1">
        <v>44165</v>
      </c>
      <c r="O3574" t="str">
        <f t="shared" si="117"/>
        <v>정상</v>
      </c>
      <c r="P3574" t="str">
        <f t="shared" si="116"/>
        <v>엠피메트로</v>
      </c>
      <c r="Q3574" t="s">
        <v>1954</v>
      </c>
      <c r="R3574"/>
      <c r="S3574"/>
      <c r="T3574"/>
      <c r="U3574"/>
      <c r="V3574"/>
      <c r="W3574" t="s">
        <v>1958</v>
      </c>
      <c r="X3574" s="1">
        <v>51450</v>
      </c>
    </row>
    <row r="3575" spans="1:24">
      <c r="A3575" t="s">
        <v>3995</v>
      </c>
      <c r="B3575" t="s">
        <v>2686</v>
      </c>
      <c r="C3575" t="s">
        <v>4050</v>
      </c>
      <c r="D3575" t="s">
        <v>4166</v>
      </c>
      <c r="E3575" t="s">
        <v>2587</v>
      </c>
      <c r="F3575" t="s">
        <v>4265</v>
      </c>
      <c r="G3575" t="s">
        <v>4268</v>
      </c>
      <c r="H3575">
        <v>33000</v>
      </c>
      <c r="I3575" t="s">
        <v>3255</v>
      </c>
      <c r="J3575" s="1">
        <v>44145</v>
      </c>
      <c r="K3575" s="1">
        <v>44145</v>
      </c>
      <c r="L3575" t="s">
        <v>4626</v>
      </c>
      <c r="M3575" t="s">
        <v>4790</v>
      </c>
      <c r="N3575" s="1">
        <v>44165</v>
      </c>
      <c r="O3575" t="str">
        <f t="shared" si="117"/>
        <v>정상</v>
      </c>
      <c r="P3575" t="str">
        <f t="shared" si="116"/>
        <v>엠피상동</v>
      </c>
      <c r="Q3575" t="s">
        <v>1954</v>
      </c>
      <c r="R3575"/>
      <c r="S3575"/>
      <c r="T3575"/>
      <c r="U3575"/>
      <c r="V3575"/>
      <c r="W3575" t="s">
        <v>1958</v>
      </c>
      <c r="X3575" s="1">
        <v>51450</v>
      </c>
    </row>
    <row r="3576" spans="1:24">
      <c r="A3576" t="s">
        <v>3995</v>
      </c>
      <c r="B3576" t="s">
        <v>2686</v>
      </c>
      <c r="C3576" t="s">
        <v>4074</v>
      </c>
      <c r="D3576" t="s">
        <v>4159</v>
      </c>
      <c r="E3576" t="s">
        <v>4233</v>
      </c>
      <c r="F3576" t="s">
        <v>4264</v>
      </c>
      <c r="G3576" t="s">
        <v>4276</v>
      </c>
      <c r="H3576">
        <v>215000</v>
      </c>
      <c r="I3576" t="s">
        <v>3255</v>
      </c>
      <c r="J3576" s="1">
        <v>44145</v>
      </c>
      <c r="K3576" s="1">
        <v>44145</v>
      </c>
      <c r="L3576" t="s">
        <v>4627</v>
      </c>
      <c r="M3576" t="s">
        <v>4792</v>
      </c>
      <c r="N3576" s="1">
        <v>44165</v>
      </c>
      <c r="O3576" t="str">
        <f t="shared" si="117"/>
        <v>정상</v>
      </c>
      <c r="P3576" t="str">
        <f t="shared" si="116"/>
        <v>엠피상동</v>
      </c>
      <c r="Q3576" t="s">
        <v>1954</v>
      </c>
      <c r="R3576"/>
      <c r="S3576"/>
      <c r="T3576"/>
      <c r="U3576"/>
      <c r="V3576"/>
      <c r="W3576" t="s">
        <v>4796</v>
      </c>
      <c r="X3576" s="1">
        <v>72999</v>
      </c>
    </row>
    <row r="3577" spans="1:24">
      <c r="A3577" t="s">
        <v>3995</v>
      </c>
      <c r="B3577" t="s">
        <v>2686</v>
      </c>
      <c r="C3577" t="s">
        <v>4050</v>
      </c>
      <c r="D3577" t="s">
        <v>4159</v>
      </c>
      <c r="E3577" t="s">
        <v>2577</v>
      </c>
      <c r="F3577" t="s">
        <v>4264</v>
      </c>
      <c r="G3577" t="s">
        <v>4268</v>
      </c>
      <c r="H3577">
        <v>169000</v>
      </c>
      <c r="I3577" t="s">
        <v>3255</v>
      </c>
      <c r="J3577" s="1">
        <v>44145</v>
      </c>
      <c r="K3577" s="1">
        <v>44145</v>
      </c>
      <c r="L3577" t="s">
        <v>4628</v>
      </c>
      <c r="M3577" t="s">
        <v>4791</v>
      </c>
      <c r="N3577" s="1">
        <v>44165</v>
      </c>
      <c r="O3577" t="str">
        <f t="shared" si="117"/>
        <v>정상</v>
      </c>
      <c r="P3577" t="str">
        <f t="shared" si="116"/>
        <v>엠피상동</v>
      </c>
      <c r="Q3577" t="s">
        <v>1954</v>
      </c>
      <c r="R3577"/>
      <c r="S3577"/>
      <c r="T3577"/>
      <c r="U3577"/>
      <c r="V3577"/>
      <c r="W3577" t="s">
        <v>1958</v>
      </c>
      <c r="X3577" s="1">
        <v>73364</v>
      </c>
    </row>
    <row r="3578" spans="1:24">
      <c r="A3578" t="s">
        <v>4006</v>
      </c>
      <c r="B3578" t="s">
        <v>2851</v>
      </c>
      <c r="C3578" t="s">
        <v>4051</v>
      </c>
      <c r="D3578" t="s">
        <v>4119</v>
      </c>
      <c r="E3578" t="s">
        <v>4233</v>
      </c>
      <c r="F3578" t="s">
        <v>4264</v>
      </c>
      <c r="G3578" t="s">
        <v>4282</v>
      </c>
      <c r="H3578">
        <v>63650</v>
      </c>
      <c r="I3578" t="s">
        <v>3255</v>
      </c>
      <c r="J3578" s="1">
        <v>44145</v>
      </c>
      <c r="K3578" s="1">
        <v>44145</v>
      </c>
      <c r="L3578" t="s">
        <v>4629</v>
      </c>
      <c r="M3578" t="s">
        <v>4790</v>
      </c>
      <c r="N3578" s="1">
        <v>44165</v>
      </c>
      <c r="O3578" t="str">
        <f t="shared" si="117"/>
        <v>정상</v>
      </c>
      <c r="P3578" t="s">
        <v>6821</v>
      </c>
      <c r="Q3578" t="s">
        <v>1954</v>
      </c>
      <c r="R3578"/>
      <c r="S3578"/>
      <c r="T3578"/>
      <c r="U3578"/>
      <c r="V3578"/>
      <c r="W3578" t="s">
        <v>1958</v>
      </c>
      <c r="X3578" s="1">
        <v>51450</v>
      </c>
    </row>
    <row r="3579" spans="1:24">
      <c r="A3579" t="s">
        <v>3995</v>
      </c>
      <c r="B3579" t="s">
        <v>2686</v>
      </c>
      <c r="C3579" t="s">
        <v>4074</v>
      </c>
      <c r="D3579" t="s">
        <v>4215</v>
      </c>
      <c r="E3579" t="s">
        <v>2612</v>
      </c>
      <c r="F3579" t="s">
        <v>4265</v>
      </c>
      <c r="G3579" t="s">
        <v>3245</v>
      </c>
      <c r="H3579">
        <v>115000</v>
      </c>
      <c r="I3579" t="s">
        <v>3255</v>
      </c>
      <c r="J3579" s="1">
        <v>44144</v>
      </c>
      <c r="K3579" s="1">
        <v>44144</v>
      </c>
      <c r="L3579" t="s">
        <v>4630</v>
      </c>
      <c r="M3579" t="s">
        <v>4790</v>
      </c>
      <c r="N3579" s="1">
        <v>44165</v>
      </c>
      <c r="O3579" t="str">
        <f t="shared" si="117"/>
        <v>정상</v>
      </c>
      <c r="P3579" t="str">
        <f t="shared" si="116"/>
        <v>엠피상동</v>
      </c>
      <c r="Q3579" t="s">
        <v>1954</v>
      </c>
      <c r="R3579"/>
      <c r="S3579"/>
      <c r="T3579"/>
      <c r="U3579"/>
      <c r="V3579"/>
      <c r="W3579" t="s">
        <v>1958</v>
      </c>
      <c r="X3579"/>
    </row>
    <row r="3580" spans="1:24">
      <c r="A3580" t="s">
        <v>3995</v>
      </c>
      <c r="B3580" t="s">
        <v>2686</v>
      </c>
      <c r="C3580" t="s">
        <v>4074</v>
      </c>
      <c r="D3580" t="s">
        <v>4183</v>
      </c>
      <c r="E3580" t="s">
        <v>2632</v>
      </c>
      <c r="F3580" t="s">
        <v>4264</v>
      </c>
      <c r="G3580" t="s">
        <v>4278</v>
      </c>
      <c r="H3580">
        <v>153769</v>
      </c>
      <c r="I3580" t="s">
        <v>3255</v>
      </c>
      <c r="J3580" s="1">
        <v>44144</v>
      </c>
      <c r="K3580" s="1">
        <v>44144</v>
      </c>
      <c r="L3580" t="s">
        <v>4631</v>
      </c>
      <c r="M3580" t="s">
        <v>4792</v>
      </c>
      <c r="N3580" s="1">
        <v>44165</v>
      </c>
      <c r="O3580" t="str">
        <f t="shared" si="117"/>
        <v>정상</v>
      </c>
      <c r="P3580" t="str">
        <f t="shared" si="116"/>
        <v>엠피상동</v>
      </c>
      <c r="Q3580" t="s">
        <v>1954</v>
      </c>
      <c r="R3580"/>
      <c r="S3580"/>
      <c r="T3580"/>
      <c r="U3580"/>
      <c r="V3580"/>
      <c r="W3580" t="s">
        <v>1958</v>
      </c>
      <c r="X3580"/>
    </row>
    <row r="3581" spans="1:24">
      <c r="A3581" t="s">
        <v>3994</v>
      </c>
      <c r="B3581" t="s">
        <v>2692</v>
      </c>
      <c r="C3581" t="s">
        <v>4056</v>
      </c>
      <c r="D3581" t="s">
        <v>4198</v>
      </c>
      <c r="E3581" t="s">
        <v>4263</v>
      </c>
      <c r="F3581" t="s">
        <v>4264</v>
      </c>
      <c r="G3581" t="s">
        <v>4268</v>
      </c>
      <c r="H3581">
        <v>28343</v>
      </c>
      <c r="I3581" t="s">
        <v>3255</v>
      </c>
      <c r="J3581" s="1">
        <v>44144</v>
      </c>
      <c r="K3581" s="1">
        <v>44144</v>
      </c>
      <c r="L3581" t="s">
        <v>4632</v>
      </c>
      <c r="M3581" t="s">
        <v>4790</v>
      </c>
      <c r="N3581" s="1">
        <v>44165</v>
      </c>
      <c r="O3581" t="str">
        <f t="shared" si="117"/>
        <v>정상</v>
      </c>
      <c r="P3581" t="str">
        <f t="shared" si="116"/>
        <v>엠피피스토스</v>
      </c>
      <c r="Q3581" t="s">
        <v>1954</v>
      </c>
      <c r="R3581"/>
      <c r="S3581"/>
      <c r="T3581"/>
      <c r="U3581"/>
      <c r="V3581"/>
      <c r="W3581" t="s">
        <v>1958</v>
      </c>
      <c r="X3581"/>
    </row>
    <row r="3582" spans="1:24">
      <c r="A3582" t="s">
        <v>4001</v>
      </c>
      <c r="B3582" t="s">
        <v>2871</v>
      </c>
      <c r="C3582" t="s">
        <v>4089</v>
      </c>
      <c r="D3582" t="s">
        <v>4218</v>
      </c>
      <c r="E3582" t="s">
        <v>4240</v>
      </c>
      <c r="F3582" t="s">
        <v>4264</v>
      </c>
      <c r="G3582" t="s">
        <v>4269</v>
      </c>
      <c r="H3582">
        <v>30000</v>
      </c>
      <c r="I3582" t="s">
        <v>3255</v>
      </c>
      <c r="J3582" s="1">
        <v>44144</v>
      </c>
      <c r="K3582" s="1">
        <v>44144</v>
      </c>
      <c r="L3582">
        <v>20206018496</v>
      </c>
      <c r="M3582" t="s">
        <v>4790</v>
      </c>
      <c r="N3582" s="1">
        <v>44165</v>
      </c>
      <c r="O3582" t="str">
        <f t="shared" si="117"/>
        <v>정상</v>
      </c>
      <c r="P3582" t="str">
        <f t="shared" si="116"/>
        <v>엠피조은</v>
      </c>
      <c r="Q3582" t="s">
        <v>1954</v>
      </c>
      <c r="R3582"/>
      <c r="S3582"/>
      <c r="T3582"/>
      <c r="U3582"/>
      <c r="V3582"/>
      <c r="W3582" t="s">
        <v>1958</v>
      </c>
      <c r="X3582"/>
    </row>
    <row r="3583" spans="1:24">
      <c r="A3583" t="s">
        <v>4001</v>
      </c>
      <c r="B3583" t="s">
        <v>2871</v>
      </c>
      <c r="C3583" t="s">
        <v>4065</v>
      </c>
      <c r="D3583" t="s">
        <v>4218</v>
      </c>
      <c r="E3583" t="s">
        <v>4240</v>
      </c>
      <c r="F3583" t="s">
        <v>4264</v>
      </c>
      <c r="G3583" t="s">
        <v>4295</v>
      </c>
      <c r="H3583">
        <v>20000</v>
      </c>
      <c r="I3583" t="s">
        <v>3255</v>
      </c>
      <c r="J3583" s="1">
        <v>44144</v>
      </c>
      <c r="K3583" s="1">
        <v>44144</v>
      </c>
      <c r="L3583">
        <v>20206012151</v>
      </c>
      <c r="M3583" t="s">
        <v>4790</v>
      </c>
      <c r="N3583" s="1">
        <v>44165</v>
      </c>
      <c r="O3583" t="str">
        <f t="shared" si="117"/>
        <v>정상</v>
      </c>
      <c r="P3583" t="str">
        <f t="shared" si="116"/>
        <v>엠피조은</v>
      </c>
      <c r="Q3583" t="s">
        <v>1954</v>
      </c>
      <c r="R3583"/>
      <c r="S3583"/>
      <c r="T3583"/>
      <c r="U3583"/>
      <c r="V3583"/>
      <c r="W3583" t="s">
        <v>1958</v>
      </c>
      <c r="X3583"/>
    </row>
    <row r="3584" spans="1:24">
      <c r="A3584" t="s">
        <v>992</v>
      </c>
      <c r="B3584" t="s">
        <v>2861</v>
      </c>
      <c r="C3584" t="s">
        <v>4062</v>
      </c>
      <c r="D3584" t="s">
        <v>4185</v>
      </c>
      <c r="E3584" t="s">
        <v>2508</v>
      </c>
      <c r="F3584" t="s">
        <v>4264</v>
      </c>
      <c r="G3584" t="s">
        <v>4280</v>
      </c>
      <c r="H3584">
        <v>44000</v>
      </c>
      <c r="I3584" t="s">
        <v>3255</v>
      </c>
      <c r="J3584" s="1">
        <v>44144</v>
      </c>
      <c r="K3584" s="1">
        <v>44144</v>
      </c>
      <c r="L3584" t="s">
        <v>4633</v>
      </c>
      <c r="M3584" t="s">
        <v>4790</v>
      </c>
      <c r="N3584" s="1">
        <v>44165</v>
      </c>
      <c r="O3584" t="str">
        <f t="shared" si="117"/>
        <v>정상</v>
      </c>
      <c r="P3584" t="str">
        <f t="shared" si="116"/>
        <v>엠피의정부</v>
      </c>
      <c r="Q3584" t="s">
        <v>1954</v>
      </c>
      <c r="R3584"/>
      <c r="S3584"/>
      <c r="T3584"/>
      <c r="U3584"/>
      <c r="V3584"/>
      <c r="W3584" t="s">
        <v>1958</v>
      </c>
      <c r="X3584"/>
    </row>
    <row r="3585" spans="1:24">
      <c r="A3585" t="s">
        <v>3995</v>
      </c>
      <c r="B3585" t="s">
        <v>2686</v>
      </c>
      <c r="C3585" t="s">
        <v>4050</v>
      </c>
      <c r="D3585" t="s">
        <v>4159</v>
      </c>
      <c r="E3585" t="s">
        <v>4230</v>
      </c>
      <c r="F3585" t="s">
        <v>4264</v>
      </c>
      <c r="G3585" t="s">
        <v>4281</v>
      </c>
      <c r="H3585">
        <v>10000</v>
      </c>
      <c r="I3585" t="s">
        <v>3255</v>
      </c>
      <c r="J3585" s="1">
        <v>44144</v>
      </c>
      <c r="K3585" s="1">
        <v>44144</v>
      </c>
      <c r="L3585">
        <v>52030912590000</v>
      </c>
      <c r="M3585" t="s">
        <v>4790</v>
      </c>
      <c r="N3585" s="1">
        <v>44165</v>
      </c>
      <c r="O3585" t="str">
        <f t="shared" si="117"/>
        <v>정상</v>
      </c>
      <c r="P3585" t="str">
        <f t="shared" ref="P3585:P3648" si="118">A3585</f>
        <v>엠피상동</v>
      </c>
      <c r="Q3585" t="s">
        <v>1954</v>
      </c>
      <c r="R3585"/>
      <c r="S3585"/>
      <c r="T3585"/>
      <c r="U3585"/>
      <c r="V3585"/>
      <c r="W3585" t="s">
        <v>1958</v>
      </c>
      <c r="X3585" s="1">
        <v>64232</v>
      </c>
    </row>
    <row r="3586" spans="1:24">
      <c r="A3586" t="s">
        <v>3998</v>
      </c>
      <c r="B3586" t="s">
        <v>2861</v>
      </c>
      <c r="C3586" t="s">
        <v>4062</v>
      </c>
      <c r="D3586" t="s">
        <v>4182</v>
      </c>
      <c r="E3586" t="s">
        <v>4230</v>
      </c>
      <c r="F3586" t="s">
        <v>4265</v>
      </c>
      <c r="G3586" t="s">
        <v>4273</v>
      </c>
      <c r="H3586">
        <v>12999</v>
      </c>
      <c r="I3586" t="s">
        <v>3255</v>
      </c>
      <c r="J3586" s="1">
        <v>44144</v>
      </c>
      <c r="K3586" s="1">
        <v>44144</v>
      </c>
      <c r="L3586">
        <v>52030912800000</v>
      </c>
      <c r="M3586" t="s">
        <v>4790</v>
      </c>
      <c r="N3586" s="1">
        <v>44165</v>
      </c>
      <c r="O3586" t="str">
        <f t="shared" si="117"/>
        <v>정상</v>
      </c>
      <c r="P3586" t="str">
        <f t="shared" si="118"/>
        <v>엠피의정부</v>
      </c>
      <c r="Q3586" t="s">
        <v>1954</v>
      </c>
      <c r="R3586"/>
      <c r="S3586"/>
      <c r="T3586"/>
      <c r="U3586"/>
      <c r="V3586"/>
      <c r="W3586" t="s">
        <v>1958</v>
      </c>
      <c r="X3586" s="1">
        <v>51449</v>
      </c>
    </row>
    <row r="3587" spans="1:24">
      <c r="A3587" t="s">
        <v>4009</v>
      </c>
      <c r="B3587" t="s">
        <v>2861</v>
      </c>
      <c r="C3587"/>
      <c r="D3587" t="s">
        <v>4131</v>
      </c>
      <c r="E3587" t="s">
        <v>2534</v>
      </c>
      <c r="F3587" t="s">
        <v>4264</v>
      </c>
      <c r="G3587" t="s">
        <v>4272</v>
      </c>
      <c r="H3587">
        <v>10100</v>
      </c>
      <c r="I3587" t="s">
        <v>3255</v>
      </c>
      <c r="J3587" s="1">
        <v>44144</v>
      </c>
      <c r="K3587" s="1">
        <v>44144</v>
      </c>
      <c r="L3587">
        <v>52030915080000</v>
      </c>
      <c r="M3587" t="s">
        <v>4790</v>
      </c>
      <c r="N3587" s="1">
        <v>44165</v>
      </c>
      <c r="O3587" t="str">
        <f t="shared" si="117"/>
        <v>정상</v>
      </c>
      <c r="P3587" t="str">
        <f t="shared" si="118"/>
        <v>엠피의정부</v>
      </c>
      <c r="Q3587" t="s">
        <v>1954</v>
      </c>
      <c r="R3587"/>
      <c r="S3587"/>
      <c r="T3587"/>
      <c r="U3587"/>
      <c r="V3587"/>
      <c r="W3587" t="s">
        <v>1958</v>
      </c>
      <c r="X3587" s="1">
        <v>51449</v>
      </c>
    </row>
    <row r="3588" spans="1:24">
      <c r="A3588" t="s">
        <v>4002</v>
      </c>
      <c r="B3588"/>
      <c r="C3588"/>
      <c r="D3588" t="s">
        <v>4155</v>
      </c>
      <c r="E3588" t="s">
        <v>2504</v>
      </c>
      <c r="F3588" t="s">
        <v>4266</v>
      </c>
      <c r="G3588" t="s">
        <v>4282</v>
      </c>
      <c r="H3588">
        <v>23270</v>
      </c>
      <c r="I3588" t="s">
        <v>3255</v>
      </c>
      <c r="J3588" s="1">
        <v>44144</v>
      </c>
      <c r="K3588" s="1">
        <v>44144</v>
      </c>
      <c r="L3588">
        <v>320202745055</v>
      </c>
      <c r="M3588" t="s">
        <v>4790</v>
      </c>
      <c r="N3588" s="1">
        <v>44165</v>
      </c>
      <c r="O3588" t="str">
        <f t="shared" si="117"/>
        <v>정상</v>
      </c>
      <c r="P3588" t="str">
        <f t="shared" si="118"/>
        <v>엠피제이엔제이</v>
      </c>
      <c r="Q3588" t="s">
        <v>1954</v>
      </c>
      <c r="R3588"/>
      <c r="S3588"/>
      <c r="T3588"/>
      <c r="U3588"/>
      <c r="V3588"/>
      <c r="W3588" t="s">
        <v>1958</v>
      </c>
      <c r="X3588" s="1">
        <v>51449</v>
      </c>
    </row>
    <row r="3589" spans="1:24">
      <c r="A3589" t="s">
        <v>4002</v>
      </c>
      <c r="B3589"/>
      <c r="C3589"/>
      <c r="D3589" t="s">
        <v>4155</v>
      </c>
      <c r="E3589" t="s">
        <v>4231</v>
      </c>
      <c r="F3589" t="s">
        <v>4264</v>
      </c>
      <c r="G3589" t="s">
        <v>4273</v>
      </c>
      <c r="H3589">
        <v>92030</v>
      </c>
      <c r="I3589" t="s">
        <v>3255</v>
      </c>
      <c r="J3589" s="1">
        <v>44144</v>
      </c>
      <c r="K3589" s="1">
        <v>44144</v>
      </c>
      <c r="L3589">
        <v>320202737995</v>
      </c>
      <c r="M3589" t="s">
        <v>4792</v>
      </c>
      <c r="N3589" s="1">
        <v>44165</v>
      </c>
      <c r="O3589" t="str">
        <f t="shared" si="117"/>
        <v>정상</v>
      </c>
      <c r="P3589" t="str">
        <f t="shared" si="118"/>
        <v>엠피제이엔제이</v>
      </c>
      <c r="Q3589" t="s">
        <v>1954</v>
      </c>
      <c r="R3589"/>
      <c r="S3589"/>
      <c r="T3589"/>
      <c r="U3589"/>
      <c r="V3589"/>
      <c r="W3589" t="s">
        <v>1958</v>
      </c>
      <c r="X3589" s="1">
        <v>55101</v>
      </c>
    </row>
    <row r="3590" spans="1:24">
      <c r="A3590" t="s">
        <v>3994</v>
      </c>
      <c r="B3590" t="s">
        <v>4014</v>
      </c>
      <c r="C3590" t="s">
        <v>4049</v>
      </c>
      <c r="D3590" t="s">
        <v>4186</v>
      </c>
      <c r="E3590" t="s">
        <v>4231</v>
      </c>
      <c r="F3590" t="s">
        <v>4264</v>
      </c>
      <c r="G3590" t="s">
        <v>3238</v>
      </c>
      <c r="H3590">
        <v>156790</v>
      </c>
      <c r="I3590" t="s">
        <v>3255</v>
      </c>
      <c r="J3590" s="1">
        <v>44144</v>
      </c>
      <c r="K3590" s="1">
        <v>44144</v>
      </c>
      <c r="L3590">
        <v>320202741490</v>
      </c>
      <c r="M3590" t="s">
        <v>4791</v>
      </c>
      <c r="N3590" s="1">
        <v>44165</v>
      </c>
      <c r="O3590" t="str">
        <f t="shared" si="117"/>
        <v>정상</v>
      </c>
      <c r="P3590" t="str">
        <f t="shared" si="118"/>
        <v>엠피피스토스</v>
      </c>
      <c r="Q3590" t="s">
        <v>1954</v>
      </c>
      <c r="R3590"/>
      <c r="S3590"/>
      <c r="T3590"/>
      <c r="U3590"/>
      <c r="V3590"/>
      <c r="W3590" t="s">
        <v>1958</v>
      </c>
      <c r="X3590" s="1">
        <v>68615</v>
      </c>
    </row>
    <row r="3591" spans="1:24">
      <c r="A3591" t="s">
        <v>3993</v>
      </c>
      <c r="B3591"/>
      <c r="C3591"/>
      <c r="D3591" t="s">
        <v>4135</v>
      </c>
      <c r="E3591" t="s">
        <v>2146</v>
      </c>
      <c r="F3591" t="s">
        <v>4264</v>
      </c>
      <c r="G3591" t="s">
        <v>4283</v>
      </c>
      <c r="H3591">
        <v>15000</v>
      </c>
      <c r="I3591" t="s">
        <v>3255</v>
      </c>
      <c r="J3591" s="1">
        <v>44144</v>
      </c>
      <c r="K3591" s="1">
        <v>44144</v>
      </c>
      <c r="L3591" t="s">
        <v>4634</v>
      </c>
      <c r="M3591" t="s">
        <v>4790</v>
      </c>
      <c r="N3591" s="1">
        <v>44165</v>
      </c>
      <c r="O3591" t="str">
        <f t="shared" si="117"/>
        <v>정상</v>
      </c>
      <c r="P3591" t="str">
        <f t="shared" si="118"/>
        <v>엠피송내</v>
      </c>
      <c r="Q3591" t="s">
        <v>1954</v>
      </c>
      <c r="R3591"/>
      <c r="S3591"/>
      <c r="T3591"/>
      <c r="U3591"/>
      <c r="V3591"/>
      <c r="W3591" t="s">
        <v>1958</v>
      </c>
      <c r="X3591"/>
    </row>
    <row r="3592" spans="1:24">
      <c r="A3592" t="s">
        <v>3991</v>
      </c>
      <c r="B3592" t="s">
        <v>4015</v>
      </c>
      <c r="C3592" t="s">
        <v>4046</v>
      </c>
      <c r="D3592" t="s">
        <v>4136</v>
      </c>
      <c r="E3592" t="s">
        <v>2146</v>
      </c>
      <c r="F3592" t="s">
        <v>4264</v>
      </c>
      <c r="G3592" t="s">
        <v>4268</v>
      </c>
      <c r="H3592">
        <v>16000</v>
      </c>
      <c r="I3592" t="s">
        <v>3255</v>
      </c>
      <c r="J3592" s="1">
        <v>44144</v>
      </c>
      <c r="K3592" s="1">
        <v>44144</v>
      </c>
      <c r="L3592" t="s">
        <v>4635</v>
      </c>
      <c r="M3592" t="s">
        <v>4790</v>
      </c>
      <c r="N3592" s="1">
        <v>44165</v>
      </c>
      <c r="O3592" t="str">
        <f t="shared" si="117"/>
        <v>정상</v>
      </c>
      <c r="P3592" t="str">
        <f t="shared" si="118"/>
        <v>엠피성공</v>
      </c>
      <c r="Q3592" t="s">
        <v>1954</v>
      </c>
      <c r="R3592"/>
      <c r="S3592"/>
      <c r="T3592"/>
      <c r="U3592"/>
      <c r="V3592"/>
      <c r="W3592" t="s">
        <v>1958</v>
      </c>
      <c r="X3592"/>
    </row>
    <row r="3593" spans="1:24">
      <c r="A3593" t="s">
        <v>3991</v>
      </c>
      <c r="B3593" t="s">
        <v>2854</v>
      </c>
      <c r="C3593" t="s">
        <v>4061</v>
      </c>
      <c r="D3593" t="s">
        <v>4164</v>
      </c>
      <c r="E3593" t="s">
        <v>4239</v>
      </c>
      <c r="F3593" t="s">
        <v>4265</v>
      </c>
      <c r="G3593" t="s">
        <v>4280</v>
      </c>
      <c r="H3593">
        <v>14000</v>
      </c>
      <c r="I3593" t="s">
        <v>3255</v>
      </c>
      <c r="J3593" s="1">
        <v>44144</v>
      </c>
      <c r="K3593" s="1">
        <v>44144</v>
      </c>
      <c r="L3593" t="s">
        <v>4636</v>
      </c>
      <c r="M3593" t="s">
        <v>4792</v>
      </c>
      <c r="N3593" s="1">
        <v>44165</v>
      </c>
      <c r="O3593" t="str">
        <f t="shared" si="117"/>
        <v>정상</v>
      </c>
      <c r="P3593" t="str">
        <f t="shared" si="118"/>
        <v>엠피성공</v>
      </c>
      <c r="Q3593" t="s">
        <v>1954</v>
      </c>
      <c r="R3593"/>
      <c r="S3593"/>
      <c r="T3593"/>
      <c r="U3593"/>
      <c r="V3593"/>
      <c r="W3593" t="s">
        <v>1960</v>
      </c>
      <c r="X3593"/>
    </row>
    <row r="3594" spans="1:24">
      <c r="A3594" t="s">
        <v>3995</v>
      </c>
      <c r="B3594" t="s">
        <v>2686</v>
      </c>
      <c r="C3594" t="s">
        <v>4050</v>
      </c>
      <c r="D3594" t="s">
        <v>4159</v>
      </c>
      <c r="E3594" t="s">
        <v>4239</v>
      </c>
      <c r="F3594" t="s">
        <v>4267</v>
      </c>
      <c r="G3594" t="s">
        <v>4281</v>
      </c>
      <c r="H3594">
        <v>10000</v>
      </c>
      <c r="I3594" t="s">
        <v>3255</v>
      </c>
      <c r="J3594" s="1">
        <v>44144</v>
      </c>
      <c r="K3594" s="1">
        <v>44144</v>
      </c>
      <c r="L3594" t="s">
        <v>4637</v>
      </c>
      <c r="M3594" t="s">
        <v>4790</v>
      </c>
      <c r="N3594" s="1">
        <v>44165</v>
      </c>
      <c r="O3594" t="str">
        <f t="shared" si="117"/>
        <v>정상</v>
      </c>
      <c r="P3594" t="str">
        <f t="shared" si="118"/>
        <v>엠피상동</v>
      </c>
      <c r="Q3594" t="s">
        <v>1954</v>
      </c>
      <c r="R3594"/>
      <c r="S3594"/>
      <c r="T3594"/>
      <c r="U3594"/>
      <c r="V3594"/>
      <c r="W3594" t="s">
        <v>1958</v>
      </c>
      <c r="X3594"/>
    </row>
    <row r="3595" spans="1:24">
      <c r="A3595" t="s">
        <v>3994</v>
      </c>
      <c r="B3595" t="s">
        <v>4039</v>
      </c>
      <c r="C3595" t="s">
        <v>4109</v>
      </c>
      <c r="D3595" t="s">
        <v>4186</v>
      </c>
      <c r="E3595" t="s">
        <v>4239</v>
      </c>
      <c r="F3595" t="s">
        <v>4264</v>
      </c>
      <c r="G3595" t="s">
        <v>4283</v>
      </c>
      <c r="H3595">
        <v>31800</v>
      </c>
      <c r="I3595" t="s">
        <v>3255</v>
      </c>
      <c r="J3595" s="1">
        <v>44144</v>
      </c>
      <c r="K3595" s="1">
        <v>44144</v>
      </c>
      <c r="L3595" t="s">
        <v>4638</v>
      </c>
      <c r="M3595" t="s">
        <v>4792</v>
      </c>
      <c r="N3595" s="1">
        <v>44165</v>
      </c>
      <c r="O3595" t="str">
        <f t="shared" si="117"/>
        <v>정상</v>
      </c>
      <c r="P3595" t="str">
        <f t="shared" si="118"/>
        <v>엠피피스토스</v>
      </c>
      <c r="Q3595" t="s">
        <v>1954</v>
      </c>
      <c r="R3595"/>
      <c r="S3595"/>
      <c r="T3595"/>
      <c r="U3595"/>
      <c r="V3595"/>
      <c r="W3595" t="s">
        <v>1958</v>
      </c>
      <c r="X3595"/>
    </row>
    <row r="3596" spans="1:24">
      <c r="A3596" t="s">
        <v>3998</v>
      </c>
      <c r="B3596" t="s">
        <v>4020</v>
      </c>
      <c r="C3596" t="s">
        <v>4062</v>
      </c>
      <c r="D3596" t="s">
        <v>4185</v>
      </c>
      <c r="E3596" t="s">
        <v>2572</v>
      </c>
      <c r="F3596" t="s">
        <v>4264</v>
      </c>
      <c r="G3596" t="s">
        <v>4273</v>
      </c>
      <c r="H3596">
        <v>83730</v>
      </c>
      <c r="I3596" t="s">
        <v>3255</v>
      </c>
      <c r="J3596" s="1">
        <v>44144</v>
      </c>
      <c r="K3596" s="1">
        <v>44144</v>
      </c>
      <c r="L3596" t="s">
        <v>4639</v>
      </c>
      <c r="M3596" t="s">
        <v>4790</v>
      </c>
      <c r="N3596" s="1">
        <v>44165</v>
      </c>
      <c r="O3596" t="str">
        <f t="shared" si="117"/>
        <v>정상</v>
      </c>
      <c r="P3596" t="str">
        <f t="shared" si="118"/>
        <v>엠피의정부</v>
      </c>
      <c r="Q3596" t="s">
        <v>1954</v>
      </c>
      <c r="R3596"/>
      <c r="S3596"/>
      <c r="T3596"/>
      <c r="U3596"/>
      <c r="V3596"/>
      <c r="W3596" t="s">
        <v>1958</v>
      </c>
      <c r="X3596"/>
    </row>
    <row r="3597" spans="1:24">
      <c r="A3597" t="s">
        <v>3994</v>
      </c>
      <c r="B3597" t="s">
        <v>2692</v>
      </c>
      <c r="C3597" t="s">
        <v>4052</v>
      </c>
      <c r="D3597" t="s">
        <v>4194</v>
      </c>
      <c r="E3597" t="s">
        <v>4233</v>
      </c>
      <c r="F3597" t="s">
        <v>4267</v>
      </c>
      <c r="G3597" t="s">
        <v>4279</v>
      </c>
      <c r="H3597">
        <v>18650</v>
      </c>
      <c r="I3597" t="s">
        <v>3255</v>
      </c>
      <c r="J3597" s="1">
        <v>44144</v>
      </c>
      <c r="K3597" s="1">
        <v>44144</v>
      </c>
      <c r="L3597" t="s">
        <v>4640</v>
      </c>
      <c r="M3597" t="s">
        <v>4791</v>
      </c>
      <c r="N3597" s="1">
        <v>44165</v>
      </c>
      <c r="O3597" t="str">
        <f t="shared" si="117"/>
        <v>정상</v>
      </c>
      <c r="P3597" t="str">
        <f t="shared" si="118"/>
        <v>엠피피스토스</v>
      </c>
      <c r="Q3597" t="s">
        <v>1954</v>
      </c>
      <c r="R3597"/>
      <c r="S3597"/>
      <c r="T3597"/>
      <c r="U3597"/>
      <c r="V3597"/>
      <c r="W3597" t="s">
        <v>1958</v>
      </c>
      <c r="X3597" s="1">
        <v>49622</v>
      </c>
    </row>
    <row r="3598" spans="1:24">
      <c r="A3598" t="s">
        <v>3999</v>
      </c>
      <c r="B3598" t="s">
        <v>2692</v>
      </c>
      <c r="C3598" t="s">
        <v>4052</v>
      </c>
      <c r="D3598" t="s">
        <v>4194</v>
      </c>
      <c r="E3598" t="s">
        <v>4233</v>
      </c>
      <c r="F3598" t="s">
        <v>4264</v>
      </c>
      <c r="G3598" t="s">
        <v>4271</v>
      </c>
      <c r="H3598">
        <v>30200</v>
      </c>
      <c r="I3598" t="s">
        <v>3255</v>
      </c>
      <c r="J3598" s="1">
        <v>44144</v>
      </c>
      <c r="K3598" s="1">
        <v>44144</v>
      </c>
      <c r="L3598" t="s">
        <v>4641</v>
      </c>
      <c r="M3598" t="s">
        <v>4790</v>
      </c>
      <c r="N3598" s="1">
        <v>44165</v>
      </c>
      <c r="O3598" t="str">
        <f t="shared" si="117"/>
        <v>정상</v>
      </c>
      <c r="P3598" t="str">
        <f t="shared" si="118"/>
        <v>엠피피스토스</v>
      </c>
      <c r="Q3598" t="s">
        <v>1954</v>
      </c>
      <c r="R3598"/>
      <c r="S3598"/>
      <c r="T3598"/>
      <c r="U3598"/>
      <c r="V3598"/>
      <c r="W3598" t="s">
        <v>1958</v>
      </c>
      <c r="X3598" s="1">
        <v>55101</v>
      </c>
    </row>
    <row r="3599" spans="1:24">
      <c r="A3599" t="s">
        <v>3995</v>
      </c>
      <c r="B3599" t="s">
        <v>2686</v>
      </c>
      <c r="C3599" t="s">
        <v>4050</v>
      </c>
      <c r="D3599" t="s">
        <v>4215</v>
      </c>
      <c r="E3599" t="s">
        <v>2641</v>
      </c>
      <c r="F3599" t="s">
        <v>4264</v>
      </c>
      <c r="G3599" t="s">
        <v>3249</v>
      </c>
      <c r="H3599">
        <v>10360</v>
      </c>
      <c r="I3599" t="s">
        <v>3255</v>
      </c>
      <c r="J3599" s="1">
        <v>44144</v>
      </c>
      <c r="K3599" s="1">
        <v>44144</v>
      </c>
      <c r="L3599" t="s">
        <v>4642</v>
      </c>
      <c r="M3599" t="s">
        <v>4790</v>
      </c>
      <c r="N3599" s="1">
        <v>44165</v>
      </c>
      <c r="O3599" t="str">
        <f t="shared" si="117"/>
        <v>정상</v>
      </c>
      <c r="P3599" t="str">
        <f t="shared" si="118"/>
        <v>엠피상동</v>
      </c>
      <c r="Q3599" t="s">
        <v>1954</v>
      </c>
      <c r="R3599"/>
      <c r="S3599"/>
      <c r="T3599"/>
      <c r="U3599"/>
      <c r="V3599"/>
      <c r="W3599" t="s">
        <v>1958</v>
      </c>
      <c r="X3599" s="1">
        <v>49622</v>
      </c>
    </row>
    <row r="3600" spans="1:24">
      <c r="A3600" t="s">
        <v>3995</v>
      </c>
      <c r="B3600" t="s">
        <v>2686</v>
      </c>
      <c r="C3600" t="s">
        <v>4050</v>
      </c>
      <c r="D3600" t="s">
        <v>4163</v>
      </c>
      <c r="E3600" t="s">
        <v>4233</v>
      </c>
      <c r="F3600" t="s">
        <v>4264</v>
      </c>
      <c r="G3600" t="s">
        <v>3238</v>
      </c>
      <c r="H3600">
        <v>128630</v>
      </c>
      <c r="I3600" t="s">
        <v>3255</v>
      </c>
      <c r="J3600" s="1">
        <v>44144</v>
      </c>
      <c r="K3600" s="1">
        <v>44144</v>
      </c>
      <c r="L3600" t="s">
        <v>4643</v>
      </c>
      <c r="M3600" t="s">
        <v>4790</v>
      </c>
      <c r="N3600" s="1">
        <v>44165</v>
      </c>
      <c r="O3600" t="str">
        <f t="shared" si="117"/>
        <v>정상</v>
      </c>
      <c r="P3600" t="str">
        <f t="shared" si="118"/>
        <v>엠피상동</v>
      </c>
      <c r="Q3600" t="s">
        <v>1954</v>
      </c>
      <c r="R3600"/>
      <c r="S3600"/>
      <c r="T3600"/>
      <c r="U3600"/>
      <c r="V3600"/>
      <c r="W3600" t="s">
        <v>1958</v>
      </c>
      <c r="X3600" s="1">
        <v>64232</v>
      </c>
    </row>
    <row r="3601" spans="1:24">
      <c r="A3601" t="s">
        <v>3995</v>
      </c>
      <c r="B3601" t="s">
        <v>2686</v>
      </c>
      <c r="C3601" t="s">
        <v>4050</v>
      </c>
      <c r="D3601" t="s">
        <v>4163</v>
      </c>
      <c r="E3601" t="s">
        <v>4233</v>
      </c>
      <c r="F3601" t="s">
        <v>4264</v>
      </c>
      <c r="G3601" t="s">
        <v>4268</v>
      </c>
      <c r="H3601">
        <v>34060</v>
      </c>
      <c r="I3601" t="s">
        <v>3255</v>
      </c>
      <c r="J3601" s="1">
        <v>44144</v>
      </c>
      <c r="K3601" s="1">
        <v>44144</v>
      </c>
      <c r="L3601" t="s">
        <v>4644</v>
      </c>
      <c r="M3601" t="s">
        <v>4790</v>
      </c>
      <c r="N3601" s="1">
        <v>44165</v>
      </c>
      <c r="O3601" t="str">
        <f t="shared" si="117"/>
        <v>정상</v>
      </c>
      <c r="P3601" t="str">
        <f t="shared" si="118"/>
        <v>엠피상동</v>
      </c>
      <c r="Q3601" t="s">
        <v>1954</v>
      </c>
      <c r="R3601"/>
      <c r="S3601"/>
      <c r="T3601"/>
      <c r="U3601"/>
      <c r="V3601"/>
      <c r="W3601" t="s">
        <v>1958</v>
      </c>
      <c r="X3601" s="1">
        <v>64963</v>
      </c>
    </row>
    <row r="3602" spans="1:24">
      <c r="A3602" t="s">
        <v>3995</v>
      </c>
      <c r="B3602" t="s">
        <v>4043</v>
      </c>
      <c r="C3602" t="s">
        <v>4097</v>
      </c>
      <c r="D3602" t="s">
        <v>4215</v>
      </c>
      <c r="E3602" t="s">
        <v>4233</v>
      </c>
      <c r="F3602" t="s">
        <v>4264</v>
      </c>
      <c r="G3602" t="s">
        <v>3245</v>
      </c>
      <c r="H3602">
        <v>129000</v>
      </c>
      <c r="I3602" t="s">
        <v>3255</v>
      </c>
      <c r="J3602" s="1">
        <v>44144</v>
      </c>
      <c r="K3602" s="1">
        <v>44144</v>
      </c>
      <c r="L3602" t="s">
        <v>4645</v>
      </c>
      <c r="M3602" t="s">
        <v>4790</v>
      </c>
      <c r="N3602" s="1">
        <v>44165</v>
      </c>
      <c r="O3602" t="str">
        <f t="shared" si="117"/>
        <v>정상</v>
      </c>
      <c r="P3602" t="str">
        <f t="shared" si="118"/>
        <v>엠피상동</v>
      </c>
      <c r="Q3602" t="s">
        <v>1954</v>
      </c>
      <c r="R3602"/>
      <c r="S3602"/>
      <c r="T3602"/>
      <c r="U3602"/>
      <c r="V3602"/>
      <c r="W3602" t="s">
        <v>1958</v>
      </c>
      <c r="X3602" s="1">
        <v>65693</v>
      </c>
    </row>
    <row r="3603" spans="1:24">
      <c r="A3603" t="s">
        <v>3995</v>
      </c>
      <c r="B3603" t="s">
        <v>4024</v>
      </c>
      <c r="C3603" t="s">
        <v>4066</v>
      </c>
      <c r="D3603" t="s">
        <v>4165</v>
      </c>
      <c r="E3603" t="s">
        <v>2149</v>
      </c>
      <c r="F3603" t="s">
        <v>4265</v>
      </c>
      <c r="G3603" t="s">
        <v>4285</v>
      </c>
      <c r="H3603">
        <v>100000</v>
      </c>
      <c r="I3603" t="s">
        <v>3255</v>
      </c>
      <c r="J3603" s="1">
        <v>44144</v>
      </c>
      <c r="K3603" s="1">
        <v>44144</v>
      </c>
      <c r="L3603" t="s">
        <v>4646</v>
      </c>
      <c r="M3603" t="s">
        <v>4790</v>
      </c>
      <c r="N3603" s="1">
        <v>44165</v>
      </c>
      <c r="O3603" t="str">
        <f t="shared" si="117"/>
        <v>정상</v>
      </c>
      <c r="P3603" t="str">
        <f t="shared" si="118"/>
        <v>엠피상동</v>
      </c>
      <c r="Q3603" t="s">
        <v>1954</v>
      </c>
      <c r="R3603"/>
      <c r="S3603"/>
      <c r="T3603"/>
      <c r="U3603"/>
      <c r="V3603"/>
      <c r="W3603" t="s">
        <v>1958</v>
      </c>
      <c r="X3603" s="1">
        <v>64232</v>
      </c>
    </row>
    <row r="3604" spans="1:24">
      <c r="A3604" t="s">
        <v>3994</v>
      </c>
      <c r="B3604" t="s">
        <v>2692</v>
      </c>
      <c r="C3604" t="s">
        <v>4052</v>
      </c>
      <c r="D3604" t="s">
        <v>4186</v>
      </c>
      <c r="E3604" t="s">
        <v>4233</v>
      </c>
      <c r="F3604" t="s">
        <v>4264</v>
      </c>
      <c r="G3604" t="s">
        <v>4283</v>
      </c>
      <c r="H3604">
        <v>92220</v>
      </c>
      <c r="I3604" t="s">
        <v>3255</v>
      </c>
      <c r="J3604" s="1">
        <v>44144</v>
      </c>
      <c r="K3604" s="1">
        <v>44144</v>
      </c>
      <c r="L3604" t="s">
        <v>4647</v>
      </c>
      <c r="M3604" t="s">
        <v>4790</v>
      </c>
      <c r="N3604" s="1">
        <v>44165</v>
      </c>
      <c r="O3604" t="str">
        <f t="shared" si="117"/>
        <v>정상</v>
      </c>
      <c r="P3604" t="str">
        <f t="shared" si="118"/>
        <v>엠피피스토스</v>
      </c>
      <c r="Q3604" t="s">
        <v>1954</v>
      </c>
      <c r="R3604"/>
      <c r="S3604"/>
      <c r="T3604"/>
      <c r="U3604"/>
      <c r="V3604"/>
      <c r="W3604" t="s">
        <v>1958</v>
      </c>
      <c r="X3604" s="1">
        <v>59119</v>
      </c>
    </row>
    <row r="3605" spans="1:24">
      <c r="A3605" t="s">
        <v>3994</v>
      </c>
      <c r="B3605" t="s">
        <v>4014</v>
      </c>
      <c r="C3605" t="s">
        <v>4052</v>
      </c>
      <c r="D3605" t="s">
        <v>4186</v>
      </c>
      <c r="E3605" t="s">
        <v>2577</v>
      </c>
      <c r="F3605" t="s">
        <v>4265</v>
      </c>
      <c r="G3605" t="s">
        <v>4276</v>
      </c>
      <c r="H3605">
        <v>16000</v>
      </c>
      <c r="I3605" t="s">
        <v>3255</v>
      </c>
      <c r="J3605" s="1">
        <v>44144</v>
      </c>
      <c r="K3605" s="1">
        <v>44144</v>
      </c>
      <c r="L3605" t="s">
        <v>4648</v>
      </c>
      <c r="M3605" t="s">
        <v>4790</v>
      </c>
      <c r="N3605" s="1">
        <v>44165</v>
      </c>
      <c r="O3605" t="str">
        <f t="shared" si="117"/>
        <v>정상</v>
      </c>
      <c r="P3605" t="str">
        <f t="shared" si="118"/>
        <v>엠피피스토스</v>
      </c>
      <c r="Q3605" t="s">
        <v>1954</v>
      </c>
      <c r="R3605"/>
      <c r="S3605"/>
      <c r="T3605"/>
      <c r="U3605"/>
      <c r="V3605"/>
      <c r="W3605" t="s">
        <v>1958</v>
      </c>
      <c r="X3605" s="1">
        <v>72268</v>
      </c>
    </row>
    <row r="3606" spans="1:24">
      <c r="A3606" t="s">
        <v>3997</v>
      </c>
      <c r="B3606" t="s">
        <v>4025</v>
      </c>
      <c r="C3606" t="s">
        <v>4055</v>
      </c>
      <c r="D3606" t="s">
        <v>4189</v>
      </c>
      <c r="E3606" t="s">
        <v>2522</v>
      </c>
      <c r="F3606" t="s">
        <v>4264</v>
      </c>
      <c r="G3606" t="s">
        <v>4268</v>
      </c>
      <c r="H3606">
        <v>10000</v>
      </c>
      <c r="I3606" t="s">
        <v>3255</v>
      </c>
      <c r="J3606" s="1">
        <v>44144</v>
      </c>
      <c r="K3606" s="1">
        <v>44144</v>
      </c>
      <c r="L3606" t="s">
        <v>4649</v>
      </c>
      <c r="M3606" t="s">
        <v>4790</v>
      </c>
      <c r="N3606" s="1">
        <v>44165</v>
      </c>
      <c r="O3606" t="str">
        <f t="shared" si="117"/>
        <v>정상</v>
      </c>
      <c r="P3606" t="str">
        <f t="shared" si="118"/>
        <v>엠피가온</v>
      </c>
      <c r="Q3606" t="s">
        <v>1954</v>
      </c>
      <c r="R3606"/>
      <c r="S3606"/>
      <c r="T3606"/>
      <c r="U3606"/>
      <c r="V3606"/>
      <c r="W3606" t="s">
        <v>1960</v>
      </c>
      <c r="X3606" s="1">
        <v>70807</v>
      </c>
    </row>
    <row r="3607" spans="1:24">
      <c r="A3607" t="s">
        <v>3995</v>
      </c>
      <c r="B3607" t="s">
        <v>2686</v>
      </c>
      <c r="C3607" t="s">
        <v>4050</v>
      </c>
      <c r="D3607" t="s">
        <v>4165</v>
      </c>
      <c r="E3607" t="s">
        <v>4249</v>
      </c>
      <c r="F3607" t="s">
        <v>4264</v>
      </c>
      <c r="G3607" t="s">
        <v>3245</v>
      </c>
      <c r="H3607">
        <v>188420</v>
      </c>
      <c r="I3607" t="s">
        <v>3255</v>
      </c>
      <c r="J3607" s="1">
        <v>44144</v>
      </c>
      <c r="K3607" s="1">
        <v>44144</v>
      </c>
      <c r="L3607" t="s">
        <v>4650</v>
      </c>
      <c r="M3607" t="s">
        <v>4790</v>
      </c>
      <c r="N3607" s="1">
        <v>44165</v>
      </c>
      <c r="O3607" t="str">
        <f t="shared" si="117"/>
        <v>정상</v>
      </c>
      <c r="P3607" t="str">
        <f t="shared" si="118"/>
        <v>엠피상동</v>
      </c>
      <c r="Q3607" t="s">
        <v>1954</v>
      </c>
      <c r="R3607"/>
      <c r="S3607"/>
      <c r="T3607"/>
      <c r="U3607"/>
      <c r="V3607"/>
      <c r="W3607" t="s">
        <v>1958</v>
      </c>
      <c r="X3607" s="1">
        <v>62041</v>
      </c>
    </row>
    <row r="3608" spans="1:24">
      <c r="A3608" t="s">
        <v>3995</v>
      </c>
      <c r="B3608" t="s">
        <v>4024</v>
      </c>
      <c r="C3608" t="s">
        <v>4097</v>
      </c>
      <c r="D3608" t="s">
        <v>4219</v>
      </c>
      <c r="E3608" t="s">
        <v>4232</v>
      </c>
      <c r="F3608" t="s">
        <v>4264</v>
      </c>
      <c r="G3608" t="s">
        <v>4269</v>
      </c>
      <c r="H3608">
        <v>50000</v>
      </c>
      <c r="I3608" t="s">
        <v>3255</v>
      </c>
      <c r="J3608" s="1">
        <v>44144</v>
      </c>
      <c r="K3608" s="1">
        <v>44144</v>
      </c>
      <c r="L3608" t="s">
        <v>4651</v>
      </c>
      <c r="M3608" t="s">
        <v>4790</v>
      </c>
      <c r="N3608" s="1">
        <v>44165</v>
      </c>
      <c r="O3608" t="str">
        <f t="shared" si="117"/>
        <v>정상</v>
      </c>
      <c r="P3608" t="str">
        <f t="shared" si="118"/>
        <v>엠피상동</v>
      </c>
      <c r="Q3608" t="s">
        <v>1954</v>
      </c>
      <c r="R3608"/>
      <c r="S3608"/>
      <c r="T3608"/>
      <c r="U3608"/>
      <c r="V3608"/>
      <c r="W3608" t="s">
        <v>1958</v>
      </c>
      <c r="X3608" s="1">
        <v>62041</v>
      </c>
    </row>
    <row r="3609" spans="1:24">
      <c r="A3609" t="s">
        <v>3994</v>
      </c>
      <c r="B3609" t="s">
        <v>4014</v>
      </c>
      <c r="C3609" t="s">
        <v>4052</v>
      </c>
      <c r="D3609" t="s">
        <v>4186</v>
      </c>
      <c r="E3609" t="s">
        <v>2592</v>
      </c>
      <c r="F3609" t="s">
        <v>4264</v>
      </c>
      <c r="G3609" t="s">
        <v>3238</v>
      </c>
      <c r="H3609">
        <v>13000</v>
      </c>
      <c r="I3609" t="s">
        <v>3255</v>
      </c>
      <c r="J3609" s="1">
        <v>44144</v>
      </c>
      <c r="K3609" s="1">
        <v>44144</v>
      </c>
      <c r="L3609">
        <v>42041736950000</v>
      </c>
      <c r="M3609" t="s">
        <v>4790</v>
      </c>
      <c r="N3609" s="1">
        <v>44165</v>
      </c>
      <c r="O3609" t="str">
        <f t="shared" si="117"/>
        <v>정상</v>
      </c>
      <c r="P3609" t="str">
        <f t="shared" si="118"/>
        <v>엠피피스토스</v>
      </c>
      <c r="Q3609" t="s">
        <v>1954</v>
      </c>
      <c r="R3609"/>
      <c r="S3609"/>
      <c r="T3609"/>
      <c r="U3609"/>
      <c r="V3609"/>
      <c r="W3609" t="s">
        <v>1958</v>
      </c>
      <c r="X3609"/>
    </row>
    <row r="3610" spans="1:24">
      <c r="A3610" t="s">
        <v>3997</v>
      </c>
      <c r="B3610" t="s">
        <v>4018</v>
      </c>
      <c r="C3610" t="s">
        <v>4055</v>
      </c>
      <c r="D3610" t="s">
        <v>4189</v>
      </c>
      <c r="E3610" t="s">
        <v>2547</v>
      </c>
      <c r="F3610" t="s">
        <v>4264</v>
      </c>
      <c r="G3610" t="s">
        <v>3242</v>
      </c>
      <c r="H3610">
        <v>97772</v>
      </c>
      <c r="I3610" t="s">
        <v>3255</v>
      </c>
      <c r="J3610" s="1">
        <v>44144</v>
      </c>
      <c r="K3610" s="1">
        <v>44144</v>
      </c>
      <c r="L3610">
        <v>42041742180000</v>
      </c>
      <c r="M3610" t="s">
        <v>4790</v>
      </c>
      <c r="N3610" s="1">
        <v>44165</v>
      </c>
      <c r="O3610" t="str">
        <f t="shared" si="117"/>
        <v>정상</v>
      </c>
      <c r="P3610" t="str">
        <f t="shared" si="118"/>
        <v>엠피가온</v>
      </c>
      <c r="Q3610" t="s">
        <v>1954</v>
      </c>
      <c r="R3610"/>
      <c r="S3610"/>
      <c r="T3610"/>
      <c r="U3610"/>
      <c r="V3610"/>
      <c r="W3610" t="s">
        <v>1958</v>
      </c>
      <c r="X3610"/>
    </row>
    <row r="3611" spans="1:24">
      <c r="A3611" t="s">
        <v>3998</v>
      </c>
      <c r="B3611" t="s">
        <v>2861</v>
      </c>
      <c r="C3611" t="s">
        <v>4110</v>
      </c>
      <c r="D3611" t="s">
        <v>4185</v>
      </c>
      <c r="E3611" t="s">
        <v>2639</v>
      </c>
      <c r="F3611" t="s">
        <v>4264</v>
      </c>
      <c r="G3611" t="s">
        <v>3242</v>
      </c>
      <c r="H3611">
        <v>68167</v>
      </c>
      <c r="I3611" t="s">
        <v>3255</v>
      </c>
      <c r="J3611" s="1">
        <v>44144</v>
      </c>
      <c r="K3611" s="1">
        <v>44144</v>
      </c>
      <c r="L3611">
        <v>42041742750000</v>
      </c>
      <c r="M3611" t="s">
        <v>4790</v>
      </c>
      <c r="N3611" s="1">
        <v>44165</v>
      </c>
      <c r="O3611" t="str">
        <f t="shared" si="117"/>
        <v>정상</v>
      </c>
      <c r="P3611" t="str">
        <f t="shared" si="118"/>
        <v>엠피의정부</v>
      </c>
      <c r="Q3611" t="s">
        <v>1954</v>
      </c>
      <c r="R3611"/>
      <c r="S3611"/>
      <c r="T3611"/>
      <c r="U3611"/>
      <c r="V3611"/>
      <c r="W3611" t="s">
        <v>1958</v>
      </c>
      <c r="X3611"/>
    </row>
    <row r="3612" spans="1:24">
      <c r="A3612" t="s">
        <v>3998</v>
      </c>
      <c r="B3612" t="s">
        <v>4020</v>
      </c>
      <c r="C3612" t="s">
        <v>4062</v>
      </c>
      <c r="D3612" t="s">
        <v>4185</v>
      </c>
      <c r="E3612" t="s">
        <v>4261</v>
      </c>
      <c r="F3612" t="s">
        <v>4264</v>
      </c>
      <c r="G3612" t="s">
        <v>4280</v>
      </c>
      <c r="H3612">
        <v>170076</v>
      </c>
      <c r="I3612" t="s">
        <v>3255</v>
      </c>
      <c r="J3612" s="1">
        <v>44144</v>
      </c>
      <c r="K3612" s="1">
        <v>44144</v>
      </c>
      <c r="L3612">
        <v>42041739000000</v>
      </c>
      <c r="M3612" t="s">
        <v>4790</v>
      </c>
      <c r="N3612" s="1">
        <v>44165</v>
      </c>
      <c r="O3612" t="str">
        <f t="shared" si="117"/>
        <v>정상</v>
      </c>
      <c r="P3612" t="str">
        <f t="shared" si="118"/>
        <v>엠피의정부</v>
      </c>
      <c r="Q3612" t="s">
        <v>1954</v>
      </c>
      <c r="R3612"/>
      <c r="S3612"/>
      <c r="T3612"/>
      <c r="U3612"/>
      <c r="V3612"/>
      <c r="W3612" t="s">
        <v>1958</v>
      </c>
      <c r="X3612"/>
    </row>
    <row r="3613" spans="1:24">
      <c r="A3613" t="s">
        <v>3998</v>
      </c>
      <c r="B3613" t="s">
        <v>2861</v>
      </c>
      <c r="C3613" t="s">
        <v>4062</v>
      </c>
      <c r="D3613" t="s">
        <v>4185</v>
      </c>
      <c r="E3613" t="s">
        <v>2142</v>
      </c>
      <c r="F3613" t="s">
        <v>4264</v>
      </c>
      <c r="G3613" t="s">
        <v>4282</v>
      </c>
      <c r="H3613">
        <v>103997</v>
      </c>
      <c r="I3613" t="s">
        <v>3255</v>
      </c>
      <c r="J3613" s="1">
        <v>44144</v>
      </c>
      <c r="K3613" s="1">
        <v>44144</v>
      </c>
      <c r="L3613">
        <v>42041743010000</v>
      </c>
      <c r="M3613" t="s">
        <v>4790</v>
      </c>
      <c r="N3613" s="1">
        <v>44165</v>
      </c>
      <c r="O3613" t="str">
        <f t="shared" si="117"/>
        <v>정상</v>
      </c>
      <c r="P3613" t="str">
        <f t="shared" si="118"/>
        <v>엠피의정부</v>
      </c>
      <c r="Q3613" t="s">
        <v>1954</v>
      </c>
      <c r="R3613"/>
      <c r="S3613"/>
      <c r="T3613"/>
      <c r="U3613"/>
      <c r="V3613"/>
      <c r="W3613" t="s">
        <v>4796</v>
      </c>
      <c r="X3613"/>
    </row>
    <row r="3614" spans="1:24">
      <c r="A3614" t="s">
        <v>3995</v>
      </c>
      <c r="B3614" t="s">
        <v>2686</v>
      </c>
      <c r="C3614" t="s">
        <v>4050</v>
      </c>
      <c r="D3614" t="s">
        <v>4201</v>
      </c>
      <c r="E3614" t="s">
        <v>2590</v>
      </c>
      <c r="F3614" t="s">
        <v>4267</v>
      </c>
      <c r="G3614" t="s">
        <v>4268</v>
      </c>
      <c r="H3614">
        <v>54402</v>
      </c>
      <c r="I3614" t="s">
        <v>3255</v>
      </c>
      <c r="J3614" s="1">
        <v>44144</v>
      </c>
      <c r="K3614" s="1">
        <v>44144</v>
      </c>
      <c r="L3614">
        <v>42045271380000</v>
      </c>
      <c r="M3614" t="s">
        <v>4790</v>
      </c>
      <c r="N3614" s="1">
        <v>44165</v>
      </c>
      <c r="O3614" t="str">
        <f t="shared" ref="O3614:O3677" si="119" xml:space="preserve"> IF(K3614&gt;N3614,W3614,I3614)</f>
        <v>정상</v>
      </c>
      <c r="P3614" t="str">
        <f t="shared" si="118"/>
        <v>엠피상동</v>
      </c>
      <c r="Q3614" t="s">
        <v>1954</v>
      </c>
      <c r="R3614"/>
      <c r="S3614"/>
      <c r="T3614"/>
      <c r="U3614"/>
      <c r="V3614"/>
      <c r="W3614" t="s">
        <v>1958</v>
      </c>
      <c r="X3614" s="1">
        <v>47796</v>
      </c>
    </row>
    <row r="3615" spans="1:24">
      <c r="A3615" t="s">
        <v>3995</v>
      </c>
      <c r="B3615" t="s">
        <v>2686</v>
      </c>
      <c r="C3615" t="s">
        <v>4097</v>
      </c>
      <c r="D3615" t="s">
        <v>4201</v>
      </c>
      <c r="E3615" t="s">
        <v>4241</v>
      </c>
      <c r="F3615" t="s">
        <v>4264</v>
      </c>
      <c r="G3615" t="s">
        <v>4276</v>
      </c>
      <c r="H3615">
        <v>51797</v>
      </c>
      <c r="I3615" t="s">
        <v>3255</v>
      </c>
      <c r="J3615" s="1">
        <v>44144</v>
      </c>
      <c r="K3615" s="1">
        <v>44144</v>
      </c>
      <c r="L3615">
        <v>42045271680000</v>
      </c>
      <c r="M3615" t="s">
        <v>4790</v>
      </c>
      <c r="N3615" s="1">
        <v>44165</v>
      </c>
      <c r="O3615" t="str">
        <f t="shared" si="119"/>
        <v>정상</v>
      </c>
      <c r="P3615" t="str">
        <f t="shared" si="118"/>
        <v>엠피상동</v>
      </c>
      <c r="Q3615" t="s">
        <v>1954</v>
      </c>
      <c r="R3615"/>
      <c r="S3615"/>
      <c r="T3615"/>
      <c r="U3615"/>
      <c r="V3615"/>
      <c r="W3615" t="s">
        <v>1958</v>
      </c>
      <c r="X3615" s="1">
        <v>47796</v>
      </c>
    </row>
    <row r="3616" spans="1:24">
      <c r="A3616" t="s">
        <v>3995</v>
      </c>
      <c r="B3616" t="s">
        <v>2686</v>
      </c>
      <c r="C3616" t="s">
        <v>4050</v>
      </c>
      <c r="D3616" t="s">
        <v>4201</v>
      </c>
      <c r="E3616" t="s">
        <v>2591</v>
      </c>
      <c r="F3616" t="s">
        <v>4267</v>
      </c>
      <c r="G3616" t="s">
        <v>4269</v>
      </c>
      <c r="H3616">
        <v>91210</v>
      </c>
      <c r="I3616" t="s">
        <v>3255</v>
      </c>
      <c r="J3616" s="1">
        <v>44144</v>
      </c>
      <c r="K3616" s="1">
        <v>44144</v>
      </c>
      <c r="L3616">
        <v>42045271820000</v>
      </c>
      <c r="M3616" t="s">
        <v>4790</v>
      </c>
      <c r="N3616" s="1">
        <v>44165</v>
      </c>
      <c r="O3616" t="str">
        <f t="shared" si="119"/>
        <v>정상</v>
      </c>
      <c r="P3616" t="str">
        <f t="shared" si="118"/>
        <v>엠피상동</v>
      </c>
      <c r="Q3616" t="s">
        <v>1954</v>
      </c>
      <c r="R3616"/>
      <c r="S3616"/>
      <c r="T3616"/>
      <c r="U3616"/>
      <c r="V3616"/>
      <c r="W3616" t="s">
        <v>1958</v>
      </c>
      <c r="X3616" s="1">
        <v>47796</v>
      </c>
    </row>
    <row r="3617" spans="1:24">
      <c r="A3617" t="s">
        <v>3995</v>
      </c>
      <c r="B3617" t="s">
        <v>2686</v>
      </c>
      <c r="C3617" t="s">
        <v>4050</v>
      </c>
      <c r="D3617" t="s">
        <v>4201</v>
      </c>
      <c r="E3617" t="s">
        <v>2627</v>
      </c>
      <c r="F3617" t="s">
        <v>4264</v>
      </c>
      <c r="G3617" t="s">
        <v>4268</v>
      </c>
      <c r="H3617">
        <v>67931</v>
      </c>
      <c r="I3617" t="s">
        <v>3255</v>
      </c>
      <c r="J3617" s="1">
        <v>44144</v>
      </c>
      <c r="K3617" s="1">
        <v>44144</v>
      </c>
      <c r="L3617">
        <v>42045272020000</v>
      </c>
      <c r="M3617" t="s">
        <v>4790</v>
      </c>
      <c r="N3617" s="1">
        <v>44165</v>
      </c>
      <c r="O3617" t="str">
        <f t="shared" si="119"/>
        <v>정상</v>
      </c>
      <c r="P3617" t="str">
        <f t="shared" si="118"/>
        <v>엠피상동</v>
      </c>
      <c r="Q3617" t="s">
        <v>1954</v>
      </c>
      <c r="R3617"/>
      <c r="S3617"/>
      <c r="T3617"/>
      <c r="U3617"/>
      <c r="V3617"/>
      <c r="W3617" t="s">
        <v>1960</v>
      </c>
      <c r="X3617" s="1">
        <v>47796</v>
      </c>
    </row>
    <row r="3618" spans="1:24">
      <c r="A3618" t="s">
        <v>995</v>
      </c>
      <c r="B3618" t="s">
        <v>4014</v>
      </c>
      <c r="C3618" t="s">
        <v>4052</v>
      </c>
      <c r="D3618" t="s">
        <v>4186</v>
      </c>
      <c r="E3618" t="s">
        <v>4236</v>
      </c>
      <c r="F3618" t="s">
        <v>4264</v>
      </c>
      <c r="G3618" t="s">
        <v>4283</v>
      </c>
      <c r="H3618">
        <v>10312</v>
      </c>
      <c r="I3618" t="s">
        <v>3255</v>
      </c>
      <c r="J3618" s="1">
        <v>44144</v>
      </c>
      <c r="K3618" s="1">
        <v>44144</v>
      </c>
      <c r="L3618">
        <v>42045271740000</v>
      </c>
      <c r="M3618" t="s">
        <v>4790</v>
      </c>
      <c r="N3618" s="1">
        <v>44165</v>
      </c>
      <c r="O3618" t="str">
        <f t="shared" si="119"/>
        <v>정상</v>
      </c>
      <c r="P3618" t="str">
        <f t="shared" si="118"/>
        <v>엠피피스토스</v>
      </c>
      <c r="Q3618" t="s">
        <v>1954</v>
      </c>
      <c r="R3618"/>
      <c r="S3618"/>
      <c r="T3618"/>
      <c r="U3618"/>
      <c r="V3618"/>
      <c r="W3618" t="s">
        <v>1958</v>
      </c>
      <c r="X3618" s="1">
        <v>47796</v>
      </c>
    </row>
    <row r="3619" spans="1:24">
      <c r="A3619" t="s">
        <v>4002</v>
      </c>
      <c r="B3619"/>
      <c r="C3619"/>
      <c r="D3619" t="s">
        <v>4155</v>
      </c>
      <c r="E3619" t="s">
        <v>2628</v>
      </c>
      <c r="F3619" t="s">
        <v>4264</v>
      </c>
      <c r="G3619" t="s">
        <v>4278</v>
      </c>
      <c r="H3619">
        <v>19833</v>
      </c>
      <c r="I3619" t="s">
        <v>3255</v>
      </c>
      <c r="J3619" s="1">
        <v>44144</v>
      </c>
      <c r="K3619" s="1">
        <v>44144</v>
      </c>
      <c r="L3619">
        <v>42045271700000</v>
      </c>
      <c r="M3619" t="s">
        <v>4790</v>
      </c>
      <c r="N3619" s="1">
        <v>44165</v>
      </c>
      <c r="O3619" t="str">
        <f t="shared" si="119"/>
        <v>정상</v>
      </c>
      <c r="P3619" t="str">
        <f t="shared" si="118"/>
        <v>엠피제이엔제이</v>
      </c>
      <c r="Q3619" t="s">
        <v>1954</v>
      </c>
      <c r="R3619"/>
      <c r="S3619"/>
      <c r="T3619"/>
      <c r="U3619"/>
      <c r="V3619"/>
      <c r="W3619" t="s">
        <v>4796</v>
      </c>
      <c r="X3619" s="1">
        <v>47796</v>
      </c>
    </row>
    <row r="3620" spans="1:24">
      <c r="A3620" t="s">
        <v>3995</v>
      </c>
      <c r="B3620" t="s">
        <v>2686</v>
      </c>
      <c r="C3620" t="s">
        <v>4050</v>
      </c>
      <c r="D3620" t="s">
        <v>4201</v>
      </c>
      <c r="E3620" t="s">
        <v>2518</v>
      </c>
      <c r="F3620" t="s">
        <v>4265</v>
      </c>
      <c r="G3620" t="s">
        <v>3245</v>
      </c>
      <c r="H3620">
        <v>42713</v>
      </c>
      <c r="I3620" t="s">
        <v>3255</v>
      </c>
      <c r="J3620" s="1">
        <v>44144</v>
      </c>
      <c r="K3620" s="1">
        <v>44144</v>
      </c>
      <c r="L3620">
        <v>42045271260000</v>
      </c>
      <c r="M3620" t="s">
        <v>4790</v>
      </c>
      <c r="N3620" s="1">
        <v>44165</v>
      </c>
      <c r="O3620" t="str">
        <f t="shared" si="119"/>
        <v>정상</v>
      </c>
      <c r="P3620" t="str">
        <f t="shared" si="118"/>
        <v>엠피상동</v>
      </c>
      <c r="Q3620" t="s">
        <v>1954</v>
      </c>
      <c r="R3620"/>
      <c r="S3620"/>
      <c r="T3620"/>
      <c r="U3620"/>
      <c r="V3620"/>
      <c r="W3620" t="s">
        <v>1958</v>
      </c>
      <c r="X3620" s="1">
        <v>47796</v>
      </c>
    </row>
    <row r="3621" spans="1:24">
      <c r="A3621" t="s">
        <v>990</v>
      </c>
      <c r="B3621" t="s">
        <v>4015</v>
      </c>
      <c r="C3621" t="s">
        <v>4061</v>
      </c>
      <c r="D3621" t="s">
        <v>4164</v>
      </c>
      <c r="E3621" t="s">
        <v>4228</v>
      </c>
      <c r="F3621" t="s">
        <v>4264</v>
      </c>
      <c r="G3621" t="s">
        <v>3242</v>
      </c>
      <c r="H3621">
        <v>37745</v>
      </c>
      <c r="I3621" t="s">
        <v>3255</v>
      </c>
      <c r="J3621" s="1">
        <v>44144</v>
      </c>
      <c r="K3621" s="1">
        <v>44144</v>
      </c>
      <c r="L3621" t="s">
        <v>4652</v>
      </c>
      <c r="M3621" t="s">
        <v>4790</v>
      </c>
      <c r="N3621" s="1">
        <v>44165</v>
      </c>
      <c r="O3621" t="str">
        <f t="shared" si="119"/>
        <v>정상</v>
      </c>
      <c r="P3621" t="str">
        <f t="shared" si="118"/>
        <v>엠피성공</v>
      </c>
      <c r="Q3621" t="s">
        <v>1954</v>
      </c>
      <c r="R3621"/>
      <c r="S3621"/>
      <c r="T3621"/>
      <c r="U3621"/>
      <c r="V3621"/>
      <c r="W3621" t="s">
        <v>1958</v>
      </c>
      <c r="X3621" s="1">
        <v>71537</v>
      </c>
    </row>
    <row r="3622" spans="1:24">
      <c r="A3622" t="s">
        <v>3991</v>
      </c>
      <c r="B3622" t="s">
        <v>4015</v>
      </c>
      <c r="C3622" t="s">
        <v>4046</v>
      </c>
      <c r="D3622" t="s">
        <v>4164</v>
      </c>
      <c r="E3622" t="s">
        <v>4228</v>
      </c>
      <c r="F3622" t="s">
        <v>4264</v>
      </c>
      <c r="G3622" t="s">
        <v>4283</v>
      </c>
      <c r="H3622">
        <v>30126</v>
      </c>
      <c r="I3622" t="s">
        <v>3255</v>
      </c>
      <c r="J3622" s="1">
        <v>44144</v>
      </c>
      <c r="K3622" s="1">
        <v>44144</v>
      </c>
      <c r="L3622" t="s">
        <v>4653</v>
      </c>
      <c r="M3622" t="s">
        <v>4790</v>
      </c>
      <c r="N3622" s="1">
        <v>44165</v>
      </c>
      <c r="O3622" t="str">
        <f t="shared" si="119"/>
        <v>정상</v>
      </c>
      <c r="P3622" t="str">
        <f t="shared" si="118"/>
        <v>엠피성공</v>
      </c>
      <c r="Q3622" t="s">
        <v>1954</v>
      </c>
      <c r="R3622"/>
      <c r="S3622"/>
      <c r="T3622"/>
      <c r="U3622"/>
      <c r="V3622"/>
      <c r="W3622" t="s">
        <v>1958</v>
      </c>
      <c r="X3622" s="1">
        <v>69346</v>
      </c>
    </row>
    <row r="3623" spans="1:24">
      <c r="A3623" t="s">
        <v>3992</v>
      </c>
      <c r="B3623" t="s">
        <v>4016</v>
      </c>
      <c r="C3623" t="s">
        <v>4051</v>
      </c>
      <c r="D3623" t="s">
        <v>4119</v>
      </c>
      <c r="E3623" t="s">
        <v>4240</v>
      </c>
      <c r="F3623" t="s">
        <v>4264</v>
      </c>
      <c r="G3623" t="s">
        <v>4268</v>
      </c>
      <c r="H3623">
        <v>10000</v>
      </c>
      <c r="I3623" t="s">
        <v>3255</v>
      </c>
      <c r="J3623" s="1">
        <v>44142</v>
      </c>
      <c r="K3623" s="1">
        <v>44142</v>
      </c>
      <c r="L3623">
        <v>20206001339</v>
      </c>
      <c r="M3623" t="s">
        <v>4790</v>
      </c>
      <c r="N3623" s="1">
        <v>44165</v>
      </c>
      <c r="O3623" t="str">
        <f t="shared" si="119"/>
        <v>정상</v>
      </c>
      <c r="P3623" t="s">
        <v>6821</v>
      </c>
      <c r="Q3623" t="s">
        <v>1954</v>
      </c>
      <c r="R3623"/>
      <c r="S3623"/>
      <c r="T3623"/>
      <c r="U3623"/>
      <c r="V3623"/>
      <c r="W3623" t="s">
        <v>1960</v>
      </c>
      <c r="X3623"/>
    </row>
    <row r="3624" spans="1:24">
      <c r="A3624" t="s">
        <v>3992</v>
      </c>
      <c r="B3624" t="s">
        <v>2851</v>
      </c>
      <c r="C3624" t="s">
        <v>4111</v>
      </c>
      <c r="D3624" t="s">
        <v>4119</v>
      </c>
      <c r="E3624" t="s">
        <v>2152</v>
      </c>
      <c r="F3624" t="s">
        <v>4264</v>
      </c>
      <c r="G3624" t="s">
        <v>4276</v>
      </c>
      <c r="H3624">
        <v>59376</v>
      </c>
      <c r="I3624" t="s">
        <v>3255</v>
      </c>
      <c r="J3624" s="1">
        <v>44142</v>
      </c>
      <c r="K3624" s="1">
        <v>44142</v>
      </c>
      <c r="L3624">
        <v>20206001281</v>
      </c>
      <c r="M3624" t="s">
        <v>4790</v>
      </c>
      <c r="N3624" s="1">
        <v>44165</v>
      </c>
      <c r="O3624" t="str">
        <f t="shared" si="119"/>
        <v>정상</v>
      </c>
      <c r="P3624" t="s">
        <v>6821</v>
      </c>
      <c r="Q3624" t="s">
        <v>1954</v>
      </c>
      <c r="R3624"/>
      <c r="S3624"/>
      <c r="T3624"/>
      <c r="U3624"/>
      <c r="V3624"/>
      <c r="W3624" t="s">
        <v>1958</v>
      </c>
      <c r="X3624"/>
    </row>
    <row r="3625" spans="1:24">
      <c r="A3625" t="s">
        <v>990</v>
      </c>
      <c r="B3625" t="s">
        <v>4015</v>
      </c>
      <c r="C3625" t="s">
        <v>4046</v>
      </c>
      <c r="D3625" t="s">
        <v>4164</v>
      </c>
      <c r="E3625" t="s">
        <v>4239</v>
      </c>
      <c r="F3625" t="s">
        <v>4264</v>
      </c>
      <c r="G3625" t="s">
        <v>3245</v>
      </c>
      <c r="H3625">
        <v>15700</v>
      </c>
      <c r="I3625" t="s">
        <v>3255</v>
      </c>
      <c r="J3625" s="1">
        <v>44141</v>
      </c>
      <c r="K3625" s="1">
        <v>44141</v>
      </c>
      <c r="L3625" t="s">
        <v>4654</v>
      </c>
      <c r="M3625" t="s">
        <v>4790</v>
      </c>
      <c r="N3625" s="1">
        <v>44165</v>
      </c>
      <c r="O3625" t="str">
        <f t="shared" si="119"/>
        <v>정상</v>
      </c>
      <c r="P3625" t="str">
        <f t="shared" si="118"/>
        <v>엠피성공</v>
      </c>
      <c r="Q3625" t="s">
        <v>1954</v>
      </c>
      <c r="R3625"/>
      <c r="S3625"/>
      <c r="T3625"/>
      <c r="U3625"/>
      <c r="V3625"/>
      <c r="W3625" t="s">
        <v>1958</v>
      </c>
      <c r="X3625"/>
    </row>
    <row r="3626" spans="1:24">
      <c r="A3626" t="s">
        <v>4002</v>
      </c>
      <c r="B3626" t="s">
        <v>2691</v>
      </c>
      <c r="C3626" t="s">
        <v>4067</v>
      </c>
      <c r="D3626" t="s">
        <v>4143</v>
      </c>
      <c r="E3626" t="s">
        <v>3190</v>
      </c>
      <c r="F3626" t="s">
        <v>4264</v>
      </c>
      <c r="G3626" t="s">
        <v>3245</v>
      </c>
      <c r="H3626">
        <v>37525</v>
      </c>
      <c r="I3626" t="s">
        <v>3255</v>
      </c>
      <c r="J3626" s="1">
        <v>44141</v>
      </c>
      <c r="K3626" s="1">
        <v>44141</v>
      </c>
      <c r="L3626">
        <v>3190783115921</v>
      </c>
      <c r="M3626" t="s">
        <v>4790</v>
      </c>
      <c r="N3626" s="1">
        <v>44165</v>
      </c>
      <c r="O3626" t="str">
        <f t="shared" si="119"/>
        <v>정상</v>
      </c>
      <c r="P3626" t="s">
        <v>6823</v>
      </c>
      <c r="Q3626" t="s">
        <v>1954</v>
      </c>
      <c r="R3626"/>
      <c r="S3626"/>
      <c r="T3626"/>
      <c r="U3626"/>
      <c r="V3626"/>
      <c r="W3626" t="s">
        <v>1958</v>
      </c>
      <c r="X3626" s="1">
        <v>52176</v>
      </c>
    </row>
    <row r="3627" spans="1:24">
      <c r="A3627" t="s">
        <v>3998</v>
      </c>
      <c r="B3627" t="s">
        <v>4020</v>
      </c>
      <c r="C3627" t="s">
        <v>4062</v>
      </c>
      <c r="D3627" t="s">
        <v>4182</v>
      </c>
      <c r="E3627" t="s">
        <v>4234</v>
      </c>
      <c r="F3627" t="s">
        <v>4265</v>
      </c>
      <c r="G3627" t="s">
        <v>3242</v>
      </c>
      <c r="H3627">
        <v>59156</v>
      </c>
      <c r="I3627" t="s">
        <v>3255</v>
      </c>
      <c r="J3627" s="1">
        <v>44141</v>
      </c>
      <c r="K3627" s="1">
        <v>44141</v>
      </c>
      <c r="L3627">
        <v>42041713860000</v>
      </c>
      <c r="M3627" t="s">
        <v>4790</v>
      </c>
      <c r="N3627" s="1">
        <v>44165</v>
      </c>
      <c r="O3627" t="str">
        <f t="shared" si="119"/>
        <v>정상</v>
      </c>
      <c r="P3627" t="str">
        <f t="shared" si="118"/>
        <v>엠피의정부</v>
      </c>
      <c r="Q3627" t="s">
        <v>1954</v>
      </c>
      <c r="R3627"/>
      <c r="S3627"/>
      <c r="T3627"/>
      <c r="U3627"/>
      <c r="V3627"/>
      <c r="W3627" t="s">
        <v>1958</v>
      </c>
      <c r="X3627"/>
    </row>
    <row r="3628" spans="1:24">
      <c r="A3628" t="s">
        <v>3998</v>
      </c>
      <c r="B3628" t="s">
        <v>4020</v>
      </c>
      <c r="C3628" t="s">
        <v>4062</v>
      </c>
      <c r="D3628" t="s">
        <v>4177</v>
      </c>
      <c r="E3628" t="s">
        <v>4234</v>
      </c>
      <c r="F3628" t="s">
        <v>4264</v>
      </c>
      <c r="G3628" t="s">
        <v>4278</v>
      </c>
      <c r="H3628">
        <v>125958</v>
      </c>
      <c r="I3628" t="s">
        <v>3255</v>
      </c>
      <c r="J3628" s="1">
        <v>44141</v>
      </c>
      <c r="K3628" s="1">
        <v>44141</v>
      </c>
      <c r="L3628">
        <v>42041720510000</v>
      </c>
      <c r="M3628" t="s">
        <v>4790</v>
      </c>
      <c r="N3628" s="1">
        <v>44165</v>
      </c>
      <c r="O3628" t="str">
        <f t="shared" si="119"/>
        <v>정상</v>
      </c>
      <c r="P3628" t="str">
        <f t="shared" si="118"/>
        <v>엠피의정부</v>
      </c>
      <c r="Q3628" t="s">
        <v>1954</v>
      </c>
      <c r="R3628"/>
      <c r="S3628"/>
      <c r="T3628"/>
      <c r="U3628"/>
      <c r="V3628"/>
      <c r="W3628" t="s">
        <v>1958</v>
      </c>
      <c r="X3628"/>
    </row>
    <row r="3629" spans="1:24">
      <c r="A3629" t="s">
        <v>4002</v>
      </c>
      <c r="B3629"/>
      <c r="C3629"/>
      <c r="D3629" t="s">
        <v>4155</v>
      </c>
      <c r="E3629" t="s">
        <v>2591</v>
      </c>
      <c r="F3629" t="s">
        <v>4264</v>
      </c>
      <c r="G3629" t="s">
        <v>4269</v>
      </c>
      <c r="H3629">
        <v>22444</v>
      </c>
      <c r="I3629" t="s">
        <v>3255</v>
      </c>
      <c r="J3629" s="1">
        <v>44141</v>
      </c>
      <c r="K3629" s="1">
        <v>44141</v>
      </c>
      <c r="L3629">
        <v>42045258390000</v>
      </c>
      <c r="M3629" t="s">
        <v>4790</v>
      </c>
      <c r="N3629" s="1">
        <v>44165</v>
      </c>
      <c r="O3629" t="str">
        <f t="shared" si="119"/>
        <v>정상</v>
      </c>
      <c r="P3629" t="str">
        <f t="shared" si="118"/>
        <v>엠피제이엔제이</v>
      </c>
      <c r="Q3629" t="s">
        <v>1954</v>
      </c>
      <c r="R3629"/>
      <c r="S3629"/>
      <c r="T3629"/>
      <c r="U3629"/>
      <c r="V3629"/>
      <c r="W3629" t="s">
        <v>1958</v>
      </c>
      <c r="X3629" s="1">
        <v>47793</v>
      </c>
    </row>
    <row r="3630" spans="1:24">
      <c r="A3630" t="s">
        <v>4002</v>
      </c>
      <c r="B3630"/>
      <c r="C3630"/>
      <c r="D3630" t="s">
        <v>4155</v>
      </c>
      <c r="E3630" t="s">
        <v>4236</v>
      </c>
      <c r="F3630" t="s">
        <v>4264</v>
      </c>
      <c r="G3630" t="s">
        <v>4268</v>
      </c>
      <c r="H3630">
        <v>15898</v>
      </c>
      <c r="I3630" t="s">
        <v>3255</v>
      </c>
      <c r="J3630" s="1">
        <v>44141</v>
      </c>
      <c r="K3630" s="1">
        <v>44141</v>
      </c>
      <c r="L3630">
        <v>42045255170000</v>
      </c>
      <c r="M3630" t="s">
        <v>4790</v>
      </c>
      <c r="N3630" s="1">
        <v>44165</v>
      </c>
      <c r="O3630" t="str">
        <f t="shared" si="119"/>
        <v>정상</v>
      </c>
      <c r="P3630" t="str">
        <f t="shared" si="118"/>
        <v>엠피제이엔제이</v>
      </c>
      <c r="Q3630" t="s">
        <v>1954</v>
      </c>
      <c r="R3630"/>
      <c r="S3630"/>
      <c r="T3630"/>
      <c r="U3630"/>
      <c r="V3630"/>
      <c r="W3630" t="s">
        <v>1958</v>
      </c>
      <c r="X3630" s="1">
        <v>47793</v>
      </c>
    </row>
    <row r="3631" spans="1:24">
      <c r="A3631" t="s">
        <v>3991</v>
      </c>
      <c r="B3631" t="s">
        <v>2854</v>
      </c>
      <c r="C3631" t="s">
        <v>4046</v>
      </c>
      <c r="D3631" t="s">
        <v>4210</v>
      </c>
      <c r="E3631" t="s">
        <v>4228</v>
      </c>
      <c r="F3631" t="s">
        <v>4264</v>
      </c>
      <c r="G3631" t="s">
        <v>4271</v>
      </c>
      <c r="H3631">
        <v>52347</v>
      </c>
      <c r="I3631" t="s">
        <v>3255</v>
      </c>
      <c r="J3631" s="1">
        <v>44141</v>
      </c>
      <c r="K3631" s="1">
        <v>44141</v>
      </c>
      <c r="L3631" t="s">
        <v>4655</v>
      </c>
      <c r="M3631" t="s">
        <v>4790</v>
      </c>
      <c r="N3631" s="1">
        <v>44165</v>
      </c>
      <c r="O3631" t="str">
        <f t="shared" si="119"/>
        <v>정상</v>
      </c>
      <c r="P3631" t="str">
        <f t="shared" si="118"/>
        <v>엠피성공</v>
      </c>
      <c r="Q3631" t="s">
        <v>1954</v>
      </c>
      <c r="R3631"/>
      <c r="S3631"/>
      <c r="T3631"/>
      <c r="U3631"/>
      <c r="V3631"/>
      <c r="W3631" t="s">
        <v>1958</v>
      </c>
      <c r="X3631" s="1">
        <v>62403</v>
      </c>
    </row>
    <row r="3632" spans="1:24">
      <c r="A3632" t="s">
        <v>3994</v>
      </c>
      <c r="B3632" t="s">
        <v>2692</v>
      </c>
      <c r="C3632" t="s">
        <v>4056</v>
      </c>
      <c r="D3632" t="s">
        <v>4198</v>
      </c>
      <c r="E3632" t="s">
        <v>4244</v>
      </c>
      <c r="F3632" t="s">
        <v>4264</v>
      </c>
      <c r="G3632" t="s">
        <v>4272</v>
      </c>
      <c r="H3632">
        <v>10000</v>
      </c>
      <c r="I3632" t="s">
        <v>3255</v>
      </c>
      <c r="J3632" s="1">
        <v>44141</v>
      </c>
      <c r="K3632" s="1">
        <v>44141</v>
      </c>
      <c r="L3632">
        <v>20200478541</v>
      </c>
      <c r="M3632" t="s">
        <v>4790</v>
      </c>
      <c r="N3632" s="1">
        <v>44165</v>
      </c>
      <c r="O3632" t="str">
        <f t="shared" si="119"/>
        <v>정상</v>
      </c>
      <c r="P3632" t="str">
        <f t="shared" si="118"/>
        <v>엠피피스토스</v>
      </c>
      <c r="Q3632" t="s">
        <v>1954</v>
      </c>
      <c r="R3632"/>
      <c r="S3632"/>
      <c r="T3632"/>
      <c r="U3632"/>
      <c r="V3632"/>
      <c r="W3632" t="s">
        <v>1958</v>
      </c>
      <c r="X3632" s="1">
        <v>67517</v>
      </c>
    </row>
    <row r="3633" spans="1:24">
      <c r="A3633" t="s">
        <v>3994</v>
      </c>
      <c r="B3633" t="s">
        <v>4042</v>
      </c>
      <c r="C3633" t="s">
        <v>4056</v>
      </c>
      <c r="D3633" t="s">
        <v>4198</v>
      </c>
      <c r="E3633" t="s">
        <v>3184</v>
      </c>
      <c r="F3633" t="s">
        <v>4264</v>
      </c>
      <c r="G3633" t="s">
        <v>4283</v>
      </c>
      <c r="H3633">
        <v>65670</v>
      </c>
      <c r="I3633" t="s">
        <v>3255</v>
      </c>
      <c r="J3633" s="1">
        <v>44141</v>
      </c>
      <c r="K3633" s="1">
        <v>44141</v>
      </c>
      <c r="L3633">
        <v>20200478044</v>
      </c>
      <c r="M3633" t="s">
        <v>4790</v>
      </c>
      <c r="N3633" s="1">
        <v>44165</v>
      </c>
      <c r="O3633" t="str">
        <f t="shared" si="119"/>
        <v>정상</v>
      </c>
      <c r="P3633" t="str">
        <f t="shared" si="118"/>
        <v>엠피피스토스</v>
      </c>
      <c r="Q3633" t="s">
        <v>1954</v>
      </c>
      <c r="R3633"/>
      <c r="S3633"/>
      <c r="T3633"/>
      <c r="U3633"/>
      <c r="V3633"/>
      <c r="W3633" t="s">
        <v>1958</v>
      </c>
      <c r="X3633" s="1">
        <v>60212</v>
      </c>
    </row>
    <row r="3634" spans="1:24">
      <c r="A3634" t="s">
        <v>3998</v>
      </c>
      <c r="B3634" t="s">
        <v>4020</v>
      </c>
      <c r="C3634" t="s">
        <v>4094</v>
      </c>
      <c r="D3634" t="s">
        <v>4182</v>
      </c>
      <c r="E3634" t="s">
        <v>2502</v>
      </c>
      <c r="F3634" t="s">
        <v>4265</v>
      </c>
      <c r="G3634" t="s">
        <v>4278</v>
      </c>
      <c r="H3634">
        <v>42244</v>
      </c>
      <c r="I3634" t="s">
        <v>3255</v>
      </c>
      <c r="J3634" s="1">
        <v>44141</v>
      </c>
      <c r="K3634" s="1">
        <v>44141</v>
      </c>
      <c r="L3634">
        <v>20205970610</v>
      </c>
      <c r="M3634" t="s">
        <v>4791</v>
      </c>
      <c r="N3634" s="1">
        <v>44165</v>
      </c>
      <c r="O3634" t="str">
        <f t="shared" si="119"/>
        <v>정상</v>
      </c>
      <c r="P3634" t="str">
        <f t="shared" si="118"/>
        <v>엠피의정부</v>
      </c>
      <c r="Q3634" t="s">
        <v>1954</v>
      </c>
      <c r="R3634"/>
      <c r="S3634"/>
      <c r="T3634"/>
      <c r="U3634"/>
      <c r="V3634"/>
      <c r="W3634" t="s">
        <v>1958</v>
      </c>
      <c r="X3634"/>
    </row>
    <row r="3635" spans="1:24">
      <c r="A3635" t="s">
        <v>3998</v>
      </c>
      <c r="B3635" t="s">
        <v>4020</v>
      </c>
      <c r="C3635" t="s">
        <v>4062</v>
      </c>
      <c r="D3635" t="s">
        <v>4182</v>
      </c>
      <c r="E3635" t="s">
        <v>4240</v>
      </c>
      <c r="F3635" t="s">
        <v>4264</v>
      </c>
      <c r="G3635" t="s">
        <v>3245</v>
      </c>
      <c r="H3635">
        <v>15400</v>
      </c>
      <c r="I3635" t="s">
        <v>3255</v>
      </c>
      <c r="J3635" s="1">
        <v>44141</v>
      </c>
      <c r="K3635" s="1">
        <v>44141</v>
      </c>
      <c r="L3635">
        <v>20205970156</v>
      </c>
      <c r="M3635" t="s">
        <v>4790</v>
      </c>
      <c r="N3635" s="1">
        <v>44165</v>
      </c>
      <c r="O3635" t="str">
        <f t="shared" si="119"/>
        <v>정상</v>
      </c>
      <c r="P3635" t="str">
        <f t="shared" si="118"/>
        <v>엠피의정부</v>
      </c>
      <c r="Q3635" t="s">
        <v>1954</v>
      </c>
      <c r="R3635"/>
      <c r="S3635"/>
      <c r="T3635"/>
      <c r="U3635"/>
      <c r="V3635"/>
      <c r="W3635" t="s">
        <v>1958</v>
      </c>
      <c r="X3635"/>
    </row>
    <row r="3636" spans="1:24">
      <c r="A3636" t="s">
        <v>4001</v>
      </c>
      <c r="B3636"/>
      <c r="C3636"/>
      <c r="D3636" t="s">
        <v>4173</v>
      </c>
      <c r="E3636" t="s">
        <v>4243</v>
      </c>
      <c r="F3636" t="s">
        <v>4264</v>
      </c>
      <c r="G3636" t="s">
        <v>3242</v>
      </c>
      <c r="H3636">
        <v>84700</v>
      </c>
      <c r="I3636" t="s">
        <v>3255</v>
      </c>
      <c r="J3636" s="1">
        <v>44141</v>
      </c>
      <c r="K3636" s="1">
        <v>44141</v>
      </c>
      <c r="L3636">
        <v>20205990059</v>
      </c>
      <c r="M3636" t="s">
        <v>4790</v>
      </c>
      <c r="N3636" s="1">
        <v>44165</v>
      </c>
      <c r="O3636" t="str">
        <f t="shared" si="119"/>
        <v>정상</v>
      </c>
      <c r="P3636" t="str">
        <f t="shared" si="118"/>
        <v>엠피조은</v>
      </c>
      <c r="Q3636" t="s">
        <v>1954</v>
      </c>
      <c r="R3636"/>
      <c r="S3636"/>
      <c r="T3636"/>
      <c r="U3636"/>
      <c r="V3636"/>
      <c r="W3636" t="s">
        <v>1958</v>
      </c>
      <c r="X3636"/>
    </row>
    <row r="3637" spans="1:24">
      <c r="A3637" t="s">
        <v>4001</v>
      </c>
      <c r="B3637"/>
      <c r="C3637"/>
      <c r="D3637" t="s">
        <v>4173</v>
      </c>
      <c r="E3637" t="s">
        <v>4240</v>
      </c>
      <c r="F3637" t="s">
        <v>4265</v>
      </c>
      <c r="G3637" t="s">
        <v>4283</v>
      </c>
      <c r="H3637">
        <v>23900</v>
      </c>
      <c r="I3637" t="s">
        <v>3255</v>
      </c>
      <c r="J3637" s="1">
        <v>44141</v>
      </c>
      <c r="K3637" s="1">
        <v>44141</v>
      </c>
      <c r="L3637">
        <v>20205989904</v>
      </c>
      <c r="M3637" t="s">
        <v>4790</v>
      </c>
      <c r="N3637" s="1">
        <v>44165</v>
      </c>
      <c r="O3637" t="str">
        <f t="shared" si="119"/>
        <v>정상</v>
      </c>
      <c r="P3637" t="str">
        <f t="shared" si="118"/>
        <v>엠피조은</v>
      </c>
      <c r="Q3637" t="s">
        <v>1954</v>
      </c>
      <c r="R3637"/>
      <c r="S3637"/>
      <c r="T3637"/>
      <c r="U3637"/>
      <c r="V3637"/>
      <c r="W3637" t="s">
        <v>1958</v>
      </c>
      <c r="X3637"/>
    </row>
    <row r="3638" spans="1:24">
      <c r="A3638" t="s">
        <v>4001</v>
      </c>
      <c r="B3638"/>
      <c r="C3638"/>
      <c r="D3638" t="s">
        <v>4173</v>
      </c>
      <c r="E3638" t="s">
        <v>4240</v>
      </c>
      <c r="F3638" t="s">
        <v>4264</v>
      </c>
      <c r="G3638" t="s">
        <v>4268</v>
      </c>
      <c r="H3638">
        <v>20000</v>
      </c>
      <c r="I3638" t="s">
        <v>3255</v>
      </c>
      <c r="J3638" s="1">
        <v>44141</v>
      </c>
      <c r="K3638" s="1">
        <v>44141</v>
      </c>
      <c r="L3638">
        <v>20205974199</v>
      </c>
      <c r="M3638" t="s">
        <v>4790</v>
      </c>
      <c r="N3638" s="1">
        <v>44165</v>
      </c>
      <c r="O3638" t="str">
        <f t="shared" si="119"/>
        <v>정상</v>
      </c>
      <c r="P3638" t="str">
        <f t="shared" si="118"/>
        <v>엠피조은</v>
      </c>
      <c r="Q3638" t="s">
        <v>1954</v>
      </c>
      <c r="R3638"/>
      <c r="S3638"/>
      <c r="T3638"/>
      <c r="U3638"/>
      <c r="V3638"/>
      <c r="W3638" t="s">
        <v>1958</v>
      </c>
      <c r="X3638"/>
    </row>
    <row r="3639" spans="1:24">
      <c r="A3639" t="s">
        <v>4001</v>
      </c>
      <c r="B3639"/>
      <c r="C3639"/>
      <c r="D3639" t="s">
        <v>4204</v>
      </c>
      <c r="E3639" t="s">
        <v>2499</v>
      </c>
      <c r="F3639" t="s">
        <v>4264</v>
      </c>
      <c r="G3639" t="s">
        <v>4276</v>
      </c>
      <c r="H3639">
        <v>129600</v>
      </c>
      <c r="I3639" t="s">
        <v>3255</v>
      </c>
      <c r="J3639" s="1">
        <v>44141</v>
      </c>
      <c r="K3639" s="1">
        <v>44141</v>
      </c>
      <c r="L3639">
        <v>20205983963</v>
      </c>
      <c r="M3639" t="s">
        <v>4790</v>
      </c>
      <c r="N3639" s="1">
        <v>44165</v>
      </c>
      <c r="O3639" t="str">
        <f t="shared" si="119"/>
        <v>정상</v>
      </c>
      <c r="P3639" t="str">
        <f t="shared" si="118"/>
        <v>엠피조은</v>
      </c>
      <c r="Q3639" t="s">
        <v>1954</v>
      </c>
      <c r="R3639"/>
      <c r="S3639"/>
      <c r="T3639"/>
      <c r="U3639"/>
      <c r="V3639"/>
      <c r="W3639" t="s">
        <v>1958</v>
      </c>
      <c r="X3639"/>
    </row>
    <row r="3640" spans="1:24">
      <c r="A3640" t="s">
        <v>4001</v>
      </c>
      <c r="B3640"/>
      <c r="C3640"/>
      <c r="D3640" t="s">
        <v>4204</v>
      </c>
      <c r="E3640" t="s">
        <v>4240</v>
      </c>
      <c r="F3640" t="s">
        <v>4264</v>
      </c>
      <c r="G3640" t="s">
        <v>3248</v>
      </c>
      <c r="H3640">
        <v>10383</v>
      </c>
      <c r="I3640" t="s">
        <v>3255</v>
      </c>
      <c r="J3640" s="1">
        <v>44141</v>
      </c>
      <c r="K3640" s="1">
        <v>44141</v>
      </c>
      <c r="L3640">
        <v>20205968534</v>
      </c>
      <c r="M3640" t="s">
        <v>4790</v>
      </c>
      <c r="N3640" s="1">
        <v>44165</v>
      </c>
      <c r="O3640" t="str">
        <f t="shared" si="119"/>
        <v>정상</v>
      </c>
      <c r="P3640" t="str">
        <f t="shared" si="118"/>
        <v>엠피조은</v>
      </c>
      <c r="Q3640" t="s">
        <v>1954</v>
      </c>
      <c r="R3640"/>
      <c r="S3640"/>
      <c r="T3640"/>
      <c r="U3640"/>
      <c r="V3640"/>
      <c r="W3640" t="s">
        <v>1958</v>
      </c>
      <c r="X3640"/>
    </row>
    <row r="3641" spans="1:24">
      <c r="A3641" t="s">
        <v>4001</v>
      </c>
      <c r="B3641" t="s">
        <v>2871</v>
      </c>
      <c r="C3641" t="s">
        <v>4065</v>
      </c>
      <c r="D3641" t="s">
        <v>4139</v>
      </c>
      <c r="E3641" t="s">
        <v>4240</v>
      </c>
      <c r="F3641" t="s">
        <v>4265</v>
      </c>
      <c r="G3641" t="s">
        <v>3245</v>
      </c>
      <c r="H3641">
        <v>58220</v>
      </c>
      <c r="I3641" t="s">
        <v>3255</v>
      </c>
      <c r="J3641" s="1">
        <v>44141</v>
      </c>
      <c r="K3641" s="1">
        <v>44141</v>
      </c>
      <c r="L3641">
        <v>20205988175</v>
      </c>
      <c r="M3641" t="s">
        <v>4790</v>
      </c>
      <c r="N3641" s="1">
        <v>44165</v>
      </c>
      <c r="O3641" t="str">
        <f t="shared" si="119"/>
        <v>정상</v>
      </c>
      <c r="P3641" t="str">
        <f t="shared" si="118"/>
        <v>엠피조은</v>
      </c>
      <c r="Q3641" t="s">
        <v>1954</v>
      </c>
      <c r="R3641"/>
      <c r="S3641"/>
      <c r="T3641"/>
      <c r="U3641"/>
      <c r="V3641"/>
      <c r="W3641" t="s">
        <v>1960</v>
      </c>
      <c r="X3641"/>
    </row>
    <row r="3642" spans="1:24">
      <c r="A3642" t="s">
        <v>3998</v>
      </c>
      <c r="B3642" t="s">
        <v>2861</v>
      </c>
      <c r="C3642"/>
      <c r="D3642" t="s">
        <v>4131</v>
      </c>
      <c r="E3642" t="s">
        <v>3141</v>
      </c>
      <c r="F3642" t="s">
        <v>4264</v>
      </c>
      <c r="G3642" t="s">
        <v>3242</v>
      </c>
      <c r="H3642">
        <v>33000</v>
      </c>
      <c r="I3642" t="s">
        <v>3255</v>
      </c>
      <c r="J3642" s="1">
        <v>44141</v>
      </c>
      <c r="K3642" s="1">
        <v>44141</v>
      </c>
      <c r="L3642">
        <v>20205998474</v>
      </c>
      <c r="M3642" t="s">
        <v>4790</v>
      </c>
      <c r="N3642" s="1">
        <v>44165</v>
      </c>
      <c r="O3642" t="str">
        <f t="shared" si="119"/>
        <v>정상</v>
      </c>
      <c r="P3642" t="str">
        <f t="shared" si="118"/>
        <v>엠피의정부</v>
      </c>
      <c r="Q3642" t="s">
        <v>1954</v>
      </c>
      <c r="R3642"/>
      <c r="S3642"/>
      <c r="T3642"/>
      <c r="U3642"/>
      <c r="V3642"/>
      <c r="W3642" t="s">
        <v>1958</v>
      </c>
      <c r="X3642"/>
    </row>
    <row r="3643" spans="1:24">
      <c r="A3643" t="s">
        <v>3998</v>
      </c>
      <c r="B3643" t="s">
        <v>4020</v>
      </c>
      <c r="C3643"/>
      <c r="D3643" t="s">
        <v>4131</v>
      </c>
      <c r="E3643" t="s">
        <v>2163</v>
      </c>
      <c r="F3643" t="s">
        <v>4264</v>
      </c>
      <c r="G3643" t="s">
        <v>4278</v>
      </c>
      <c r="H3643">
        <v>126000</v>
      </c>
      <c r="I3643" t="s">
        <v>3255</v>
      </c>
      <c r="J3643" s="1">
        <v>44141</v>
      </c>
      <c r="K3643" s="1">
        <v>44141</v>
      </c>
      <c r="L3643">
        <v>20205993444</v>
      </c>
      <c r="M3643" t="s">
        <v>4790</v>
      </c>
      <c r="N3643" s="1">
        <v>44165</v>
      </c>
      <c r="O3643" t="str">
        <f t="shared" si="119"/>
        <v>정상</v>
      </c>
      <c r="P3643" t="str">
        <f t="shared" si="118"/>
        <v>엠피의정부</v>
      </c>
      <c r="Q3643" t="s">
        <v>1954</v>
      </c>
      <c r="R3643"/>
      <c r="S3643"/>
      <c r="T3643"/>
      <c r="U3643"/>
      <c r="V3643"/>
      <c r="W3643" t="s">
        <v>1958</v>
      </c>
      <c r="X3643"/>
    </row>
    <row r="3644" spans="1:24">
      <c r="A3644" t="s">
        <v>3998</v>
      </c>
      <c r="B3644" t="s">
        <v>2861</v>
      </c>
      <c r="C3644"/>
      <c r="D3644" t="s">
        <v>4131</v>
      </c>
      <c r="E3644" t="s">
        <v>3204</v>
      </c>
      <c r="F3644" t="s">
        <v>4267</v>
      </c>
      <c r="G3644" t="s">
        <v>4269</v>
      </c>
      <c r="H3644">
        <v>10000</v>
      </c>
      <c r="I3644" t="s">
        <v>3255</v>
      </c>
      <c r="J3644" s="1">
        <v>44141</v>
      </c>
      <c r="K3644" s="1">
        <v>44141</v>
      </c>
      <c r="L3644">
        <v>20205980336</v>
      </c>
      <c r="M3644" t="s">
        <v>4790</v>
      </c>
      <c r="N3644" s="1">
        <v>44165</v>
      </c>
      <c r="O3644" t="str">
        <f t="shared" si="119"/>
        <v>정상</v>
      </c>
      <c r="P3644" t="str">
        <f t="shared" si="118"/>
        <v>엠피의정부</v>
      </c>
      <c r="Q3644" t="s">
        <v>1954</v>
      </c>
      <c r="R3644"/>
      <c r="S3644"/>
      <c r="T3644"/>
      <c r="U3644"/>
      <c r="V3644"/>
      <c r="W3644" t="s">
        <v>1958</v>
      </c>
      <c r="X3644"/>
    </row>
    <row r="3645" spans="1:24">
      <c r="A3645" t="s">
        <v>4002</v>
      </c>
      <c r="B3645"/>
      <c r="C3645"/>
      <c r="D3645" t="s">
        <v>4155</v>
      </c>
      <c r="E3645" t="s">
        <v>4240</v>
      </c>
      <c r="F3645" t="s">
        <v>4264</v>
      </c>
      <c r="G3645" t="s">
        <v>4295</v>
      </c>
      <c r="H3645">
        <v>20000</v>
      </c>
      <c r="I3645" t="s">
        <v>3255</v>
      </c>
      <c r="J3645" s="1">
        <v>44141</v>
      </c>
      <c r="K3645" s="1">
        <v>44141</v>
      </c>
      <c r="L3645">
        <v>20205990966</v>
      </c>
      <c r="M3645" t="s">
        <v>4790</v>
      </c>
      <c r="N3645" s="1">
        <v>44165</v>
      </c>
      <c r="O3645" t="str">
        <f t="shared" si="119"/>
        <v>정상</v>
      </c>
      <c r="P3645" t="str">
        <f t="shared" si="118"/>
        <v>엠피제이엔제이</v>
      </c>
      <c r="Q3645" t="s">
        <v>1954</v>
      </c>
      <c r="R3645"/>
      <c r="S3645"/>
      <c r="T3645"/>
      <c r="U3645"/>
      <c r="V3645"/>
      <c r="W3645" t="s">
        <v>1958</v>
      </c>
      <c r="X3645"/>
    </row>
    <row r="3646" spans="1:24">
      <c r="A3646" t="s">
        <v>4002</v>
      </c>
      <c r="B3646" t="s">
        <v>2691</v>
      </c>
      <c r="C3646" t="s">
        <v>4096</v>
      </c>
      <c r="D3646" t="s">
        <v>4157</v>
      </c>
      <c r="E3646" t="s">
        <v>4240</v>
      </c>
      <c r="F3646" t="s">
        <v>4264</v>
      </c>
      <c r="G3646" t="s">
        <v>4294</v>
      </c>
      <c r="H3646">
        <v>28951</v>
      </c>
      <c r="I3646" t="s">
        <v>3255</v>
      </c>
      <c r="J3646" s="1">
        <v>44141</v>
      </c>
      <c r="K3646" s="1">
        <v>44141</v>
      </c>
      <c r="L3646">
        <v>20205991218</v>
      </c>
      <c r="M3646" t="s">
        <v>4790</v>
      </c>
      <c r="N3646" s="1">
        <v>44165</v>
      </c>
      <c r="O3646" t="str">
        <f t="shared" si="119"/>
        <v>정상</v>
      </c>
      <c r="P3646" t="s">
        <v>984</v>
      </c>
      <c r="Q3646" t="s">
        <v>1954</v>
      </c>
      <c r="R3646"/>
      <c r="S3646"/>
      <c r="T3646"/>
      <c r="U3646"/>
      <c r="V3646"/>
      <c r="W3646" t="s">
        <v>1958</v>
      </c>
      <c r="X3646"/>
    </row>
    <row r="3647" spans="1:24">
      <c r="A3647" t="s">
        <v>3991</v>
      </c>
      <c r="B3647" t="s">
        <v>2854</v>
      </c>
      <c r="C3647" t="s">
        <v>4046</v>
      </c>
      <c r="D3647" t="s">
        <v>4210</v>
      </c>
      <c r="E3647" t="s">
        <v>3141</v>
      </c>
      <c r="F3647" t="s">
        <v>4264</v>
      </c>
      <c r="G3647" t="s">
        <v>4277</v>
      </c>
      <c r="H3647">
        <v>11512</v>
      </c>
      <c r="I3647" t="s">
        <v>3255</v>
      </c>
      <c r="J3647" s="1">
        <v>44141</v>
      </c>
      <c r="K3647" s="1">
        <v>44141</v>
      </c>
      <c r="L3647">
        <v>20205980760</v>
      </c>
      <c r="M3647" t="s">
        <v>4792</v>
      </c>
      <c r="N3647" s="1">
        <v>44165</v>
      </c>
      <c r="O3647" t="str">
        <f t="shared" si="119"/>
        <v>정상</v>
      </c>
      <c r="P3647" t="str">
        <f t="shared" si="118"/>
        <v>엠피성공</v>
      </c>
      <c r="Q3647" t="s">
        <v>1954</v>
      </c>
      <c r="R3647"/>
      <c r="S3647"/>
      <c r="T3647"/>
      <c r="U3647"/>
      <c r="V3647"/>
      <c r="W3647" t="s">
        <v>1958</v>
      </c>
      <c r="X3647"/>
    </row>
    <row r="3648" spans="1:24">
      <c r="A3648" t="s">
        <v>3995</v>
      </c>
      <c r="B3648" t="s">
        <v>4024</v>
      </c>
      <c r="C3648" t="s">
        <v>4050</v>
      </c>
      <c r="D3648" t="s">
        <v>4188</v>
      </c>
      <c r="E3648" t="s">
        <v>4240</v>
      </c>
      <c r="F3648" t="s">
        <v>4265</v>
      </c>
      <c r="G3648" t="s">
        <v>4268</v>
      </c>
      <c r="H3648">
        <v>53000</v>
      </c>
      <c r="I3648" t="s">
        <v>3255</v>
      </c>
      <c r="J3648" s="1">
        <v>44141</v>
      </c>
      <c r="K3648" s="1">
        <v>44141</v>
      </c>
      <c r="L3648">
        <v>20205971957</v>
      </c>
      <c r="M3648" t="s">
        <v>4790</v>
      </c>
      <c r="N3648" s="1">
        <v>44165</v>
      </c>
      <c r="O3648" t="str">
        <f t="shared" si="119"/>
        <v>정상</v>
      </c>
      <c r="P3648" t="str">
        <f t="shared" si="118"/>
        <v>엠피상동</v>
      </c>
      <c r="Q3648" t="s">
        <v>1954</v>
      </c>
      <c r="R3648"/>
      <c r="S3648"/>
      <c r="T3648"/>
      <c r="U3648"/>
      <c r="V3648"/>
      <c r="W3648" t="s">
        <v>1958</v>
      </c>
      <c r="X3648"/>
    </row>
    <row r="3649" spans="1:24">
      <c r="A3649" t="s">
        <v>3995</v>
      </c>
      <c r="B3649" t="s">
        <v>2686</v>
      </c>
      <c r="C3649" t="s">
        <v>4066</v>
      </c>
      <c r="D3649" t="s">
        <v>4193</v>
      </c>
      <c r="E3649" t="s">
        <v>4240</v>
      </c>
      <c r="F3649" t="s">
        <v>4265</v>
      </c>
      <c r="G3649" t="s">
        <v>4268</v>
      </c>
      <c r="H3649">
        <v>100000</v>
      </c>
      <c r="I3649" t="s">
        <v>3255</v>
      </c>
      <c r="J3649" s="1">
        <v>44141</v>
      </c>
      <c r="K3649" s="1">
        <v>44141</v>
      </c>
      <c r="L3649">
        <v>20205983698</v>
      </c>
      <c r="M3649" t="s">
        <v>4790</v>
      </c>
      <c r="N3649" s="1">
        <v>44165</v>
      </c>
      <c r="O3649" t="str">
        <f t="shared" si="119"/>
        <v>정상</v>
      </c>
      <c r="P3649" t="str">
        <f t="shared" ref="P3649:P3712" si="120">A3649</f>
        <v>엠피상동</v>
      </c>
      <c r="Q3649" t="s">
        <v>1954</v>
      </c>
      <c r="R3649"/>
      <c r="S3649"/>
      <c r="T3649"/>
      <c r="U3649"/>
      <c r="V3649"/>
      <c r="W3649" t="s">
        <v>1958</v>
      </c>
      <c r="X3649"/>
    </row>
    <row r="3650" spans="1:24">
      <c r="A3650" t="s">
        <v>3995</v>
      </c>
      <c r="B3650" t="s">
        <v>4024</v>
      </c>
      <c r="C3650" t="s">
        <v>4050</v>
      </c>
      <c r="D3650" t="s">
        <v>4122</v>
      </c>
      <c r="E3650" t="s">
        <v>2152</v>
      </c>
      <c r="F3650" t="s">
        <v>4264</v>
      </c>
      <c r="G3650" t="s">
        <v>4283</v>
      </c>
      <c r="H3650">
        <v>68000</v>
      </c>
      <c r="I3650" t="s">
        <v>3255</v>
      </c>
      <c r="J3650" s="1">
        <v>44141</v>
      </c>
      <c r="K3650" s="1">
        <v>44141</v>
      </c>
      <c r="L3650">
        <v>20205983099</v>
      </c>
      <c r="M3650" t="s">
        <v>4790</v>
      </c>
      <c r="N3650" s="1">
        <v>44165</v>
      </c>
      <c r="O3650" t="str">
        <f t="shared" si="119"/>
        <v>정상</v>
      </c>
      <c r="P3650" t="str">
        <f t="shared" si="120"/>
        <v>엠피상동</v>
      </c>
      <c r="Q3650" t="s">
        <v>1954</v>
      </c>
      <c r="R3650"/>
      <c r="S3650"/>
      <c r="T3650"/>
      <c r="U3650"/>
      <c r="V3650"/>
      <c r="W3650" t="s">
        <v>1960</v>
      </c>
      <c r="X3650"/>
    </row>
    <row r="3651" spans="1:24">
      <c r="A3651" t="s">
        <v>3995</v>
      </c>
      <c r="B3651" t="s">
        <v>2686</v>
      </c>
      <c r="C3651" t="s">
        <v>4050</v>
      </c>
      <c r="D3651" t="s">
        <v>4167</v>
      </c>
      <c r="E3651" t="s">
        <v>4240</v>
      </c>
      <c r="F3651" t="s">
        <v>4264</v>
      </c>
      <c r="G3651" t="s">
        <v>4271</v>
      </c>
      <c r="H3651">
        <v>30000</v>
      </c>
      <c r="I3651" t="s">
        <v>3255</v>
      </c>
      <c r="J3651" s="1">
        <v>44141</v>
      </c>
      <c r="K3651" s="1">
        <v>44141</v>
      </c>
      <c r="L3651">
        <v>20205989305</v>
      </c>
      <c r="M3651" t="s">
        <v>4790</v>
      </c>
      <c r="N3651" s="1">
        <v>44165</v>
      </c>
      <c r="O3651" t="str">
        <f t="shared" si="119"/>
        <v>정상</v>
      </c>
      <c r="P3651" t="str">
        <f t="shared" si="120"/>
        <v>엠피상동</v>
      </c>
      <c r="Q3651" t="s">
        <v>1954</v>
      </c>
      <c r="R3651"/>
      <c r="S3651"/>
      <c r="T3651"/>
      <c r="U3651"/>
      <c r="V3651"/>
      <c r="W3651" t="s">
        <v>1958</v>
      </c>
      <c r="X3651"/>
    </row>
    <row r="3652" spans="1:24">
      <c r="A3652" t="s">
        <v>4001</v>
      </c>
      <c r="B3652" t="s">
        <v>2871</v>
      </c>
      <c r="C3652" t="s">
        <v>4065</v>
      </c>
      <c r="D3652" t="s">
        <v>4181</v>
      </c>
      <c r="E3652" t="s">
        <v>4240</v>
      </c>
      <c r="F3652" t="s">
        <v>4264</v>
      </c>
      <c r="G3652" t="s">
        <v>4268</v>
      </c>
      <c r="H3652">
        <v>20000</v>
      </c>
      <c r="I3652" t="s">
        <v>3255</v>
      </c>
      <c r="J3652" s="1">
        <v>44141</v>
      </c>
      <c r="K3652" s="1">
        <v>44141</v>
      </c>
      <c r="L3652">
        <v>20205986070</v>
      </c>
      <c r="M3652" t="s">
        <v>4790</v>
      </c>
      <c r="N3652" s="1">
        <v>44165</v>
      </c>
      <c r="O3652" t="str">
        <f t="shared" si="119"/>
        <v>정상</v>
      </c>
      <c r="P3652" t="str">
        <f t="shared" si="120"/>
        <v>엠피조은</v>
      </c>
      <c r="Q3652" t="s">
        <v>1954</v>
      </c>
      <c r="R3652"/>
      <c r="S3652"/>
      <c r="T3652"/>
      <c r="U3652"/>
      <c r="V3652"/>
      <c r="W3652" t="s">
        <v>1958</v>
      </c>
      <c r="X3652"/>
    </row>
    <row r="3653" spans="1:24">
      <c r="A3653" t="s">
        <v>4001</v>
      </c>
      <c r="B3653" t="s">
        <v>2871</v>
      </c>
      <c r="C3653" t="s">
        <v>4089</v>
      </c>
      <c r="D3653" t="s">
        <v>4220</v>
      </c>
      <c r="E3653" t="s">
        <v>4242</v>
      </c>
      <c r="F3653" t="s">
        <v>4265</v>
      </c>
      <c r="G3653" t="s">
        <v>4268</v>
      </c>
      <c r="H3653">
        <v>149500</v>
      </c>
      <c r="I3653" t="s">
        <v>3255</v>
      </c>
      <c r="J3653" s="1">
        <v>44141</v>
      </c>
      <c r="K3653" s="1">
        <v>44141</v>
      </c>
      <c r="L3653">
        <v>20205982547</v>
      </c>
      <c r="M3653" t="s">
        <v>4790</v>
      </c>
      <c r="N3653" s="1">
        <v>44165</v>
      </c>
      <c r="O3653" t="str">
        <f t="shared" si="119"/>
        <v>정상</v>
      </c>
      <c r="P3653" t="str">
        <f t="shared" si="120"/>
        <v>엠피조은</v>
      </c>
      <c r="Q3653" t="s">
        <v>1954</v>
      </c>
      <c r="R3653"/>
      <c r="S3653"/>
      <c r="T3653"/>
      <c r="U3653"/>
      <c r="V3653"/>
      <c r="W3653" t="s">
        <v>1958</v>
      </c>
      <c r="X3653"/>
    </row>
    <row r="3654" spans="1:24">
      <c r="A3654" t="s">
        <v>3995</v>
      </c>
      <c r="B3654" t="s">
        <v>4024</v>
      </c>
      <c r="C3654" t="s">
        <v>4050</v>
      </c>
      <c r="D3654" t="s">
        <v>4167</v>
      </c>
      <c r="E3654" t="s">
        <v>4235</v>
      </c>
      <c r="F3654" t="s">
        <v>4264</v>
      </c>
      <c r="G3654" t="s">
        <v>4268</v>
      </c>
      <c r="H3654">
        <v>10000</v>
      </c>
      <c r="I3654" t="s">
        <v>3255</v>
      </c>
      <c r="J3654" s="1">
        <v>44141</v>
      </c>
      <c r="K3654" s="1">
        <v>44141</v>
      </c>
      <c r="L3654" t="s">
        <v>4656</v>
      </c>
      <c r="M3654" t="s">
        <v>4790</v>
      </c>
      <c r="N3654" s="1">
        <v>44165</v>
      </c>
      <c r="O3654" t="str">
        <f t="shared" si="119"/>
        <v>정상</v>
      </c>
      <c r="P3654" t="str">
        <f t="shared" si="120"/>
        <v>엠피상동</v>
      </c>
      <c r="Q3654" t="s">
        <v>1954</v>
      </c>
      <c r="R3654"/>
      <c r="S3654"/>
      <c r="T3654"/>
      <c r="U3654"/>
      <c r="V3654"/>
      <c r="W3654" t="s">
        <v>1958</v>
      </c>
      <c r="X3654"/>
    </row>
    <row r="3655" spans="1:24">
      <c r="A3655" t="s">
        <v>3995</v>
      </c>
      <c r="B3655" t="s">
        <v>2686</v>
      </c>
      <c r="C3655" t="s">
        <v>4050</v>
      </c>
      <c r="D3655" t="s">
        <v>4162</v>
      </c>
      <c r="E3655" t="s">
        <v>4235</v>
      </c>
      <c r="F3655" t="s">
        <v>4265</v>
      </c>
      <c r="G3655" t="s">
        <v>3242</v>
      </c>
      <c r="H3655">
        <v>31200</v>
      </c>
      <c r="I3655" t="s">
        <v>3255</v>
      </c>
      <c r="J3655" s="1">
        <v>44141</v>
      </c>
      <c r="K3655" s="1">
        <v>44141</v>
      </c>
      <c r="L3655" t="s">
        <v>4657</v>
      </c>
      <c r="M3655" t="s">
        <v>4790</v>
      </c>
      <c r="N3655" s="1">
        <v>44165</v>
      </c>
      <c r="O3655" t="str">
        <f t="shared" si="119"/>
        <v>정상</v>
      </c>
      <c r="P3655" t="str">
        <f t="shared" si="120"/>
        <v>엠피상동</v>
      </c>
      <c r="Q3655" t="s">
        <v>1954</v>
      </c>
      <c r="R3655"/>
      <c r="S3655"/>
      <c r="T3655"/>
      <c r="U3655"/>
      <c r="V3655"/>
      <c r="W3655" t="s">
        <v>1958</v>
      </c>
      <c r="X3655"/>
    </row>
    <row r="3656" spans="1:24">
      <c r="A3656" t="s">
        <v>3995</v>
      </c>
      <c r="B3656" t="s">
        <v>4024</v>
      </c>
      <c r="C3656" t="s">
        <v>4050</v>
      </c>
      <c r="D3656" t="s">
        <v>4209</v>
      </c>
      <c r="E3656" t="s">
        <v>4251</v>
      </c>
      <c r="F3656" t="s">
        <v>4264</v>
      </c>
      <c r="G3656" t="s">
        <v>4268</v>
      </c>
      <c r="H3656">
        <v>20200</v>
      </c>
      <c r="I3656" t="s">
        <v>3255</v>
      </c>
      <c r="J3656" s="1">
        <v>44141</v>
      </c>
      <c r="K3656" s="1">
        <v>44141</v>
      </c>
      <c r="L3656" t="s">
        <v>4658</v>
      </c>
      <c r="M3656" t="s">
        <v>4790</v>
      </c>
      <c r="N3656" s="1">
        <v>44165</v>
      </c>
      <c r="O3656" t="str">
        <f t="shared" si="119"/>
        <v>정상</v>
      </c>
      <c r="P3656" t="str">
        <f t="shared" si="120"/>
        <v>엠피상동</v>
      </c>
      <c r="Q3656" t="s">
        <v>1954</v>
      </c>
      <c r="R3656"/>
      <c r="S3656"/>
      <c r="T3656"/>
      <c r="U3656"/>
      <c r="V3656"/>
      <c r="W3656" t="s">
        <v>1958</v>
      </c>
      <c r="X3656"/>
    </row>
    <row r="3657" spans="1:24">
      <c r="A3657" t="s">
        <v>3997</v>
      </c>
      <c r="B3657" t="s">
        <v>4025</v>
      </c>
      <c r="C3657" t="s">
        <v>4055</v>
      </c>
      <c r="D3657" t="s">
        <v>4128</v>
      </c>
      <c r="E3657" t="s">
        <v>4235</v>
      </c>
      <c r="F3657" t="s">
        <v>4264</v>
      </c>
      <c r="G3657" t="s">
        <v>4278</v>
      </c>
      <c r="H3657">
        <v>20000</v>
      </c>
      <c r="I3657" t="s">
        <v>3255</v>
      </c>
      <c r="J3657" s="1">
        <v>44141</v>
      </c>
      <c r="K3657" s="1">
        <v>44141</v>
      </c>
      <c r="L3657" t="s">
        <v>4659</v>
      </c>
      <c r="M3657" t="s">
        <v>4790</v>
      </c>
      <c r="N3657" s="1">
        <v>44165</v>
      </c>
      <c r="O3657" t="str">
        <f t="shared" si="119"/>
        <v>정상</v>
      </c>
      <c r="P3657" t="str">
        <f t="shared" si="120"/>
        <v>엠피가온</v>
      </c>
      <c r="Q3657" t="s">
        <v>1954</v>
      </c>
      <c r="R3657"/>
      <c r="S3657"/>
      <c r="T3657"/>
      <c r="U3657"/>
      <c r="V3657"/>
      <c r="W3657" t="s">
        <v>1958</v>
      </c>
      <c r="X3657"/>
    </row>
    <row r="3658" spans="1:24">
      <c r="A3658" t="s">
        <v>3995</v>
      </c>
      <c r="B3658" t="s">
        <v>2686</v>
      </c>
      <c r="C3658" t="s">
        <v>4074</v>
      </c>
      <c r="D3658" t="s">
        <v>4162</v>
      </c>
      <c r="E3658" t="s">
        <v>2165</v>
      </c>
      <c r="F3658" t="s">
        <v>4264</v>
      </c>
      <c r="G3658" t="s">
        <v>4283</v>
      </c>
      <c r="H3658">
        <v>147711</v>
      </c>
      <c r="I3658" t="s">
        <v>3255</v>
      </c>
      <c r="J3658" s="1">
        <v>44141</v>
      </c>
      <c r="K3658" s="1">
        <v>44141</v>
      </c>
      <c r="L3658" t="s">
        <v>4660</v>
      </c>
      <c r="M3658" t="s">
        <v>4790</v>
      </c>
      <c r="N3658" s="1">
        <v>44165</v>
      </c>
      <c r="O3658" t="str">
        <f t="shared" si="119"/>
        <v>정상</v>
      </c>
      <c r="P3658" t="str">
        <f t="shared" si="120"/>
        <v>엠피상동</v>
      </c>
      <c r="Q3658" t="s">
        <v>1954</v>
      </c>
      <c r="R3658"/>
      <c r="S3658"/>
      <c r="T3658"/>
      <c r="U3658"/>
      <c r="V3658"/>
      <c r="W3658" t="s">
        <v>1958</v>
      </c>
      <c r="X3658"/>
    </row>
    <row r="3659" spans="1:24">
      <c r="A3659" t="s">
        <v>3995</v>
      </c>
      <c r="B3659" t="s">
        <v>4024</v>
      </c>
      <c r="C3659" t="s">
        <v>4050</v>
      </c>
      <c r="D3659" t="s">
        <v>4221</v>
      </c>
      <c r="E3659" t="s">
        <v>2632</v>
      </c>
      <c r="F3659" t="s">
        <v>4264</v>
      </c>
      <c r="G3659" t="s">
        <v>4282</v>
      </c>
      <c r="H3659">
        <v>20000</v>
      </c>
      <c r="I3659" t="s">
        <v>3255</v>
      </c>
      <c r="J3659" s="1">
        <v>44141</v>
      </c>
      <c r="K3659" s="1">
        <v>44141</v>
      </c>
      <c r="L3659" t="s">
        <v>4661</v>
      </c>
      <c r="M3659" t="s">
        <v>4790</v>
      </c>
      <c r="N3659" s="1">
        <v>44165</v>
      </c>
      <c r="O3659" t="str">
        <f t="shared" si="119"/>
        <v>정상</v>
      </c>
      <c r="P3659" t="str">
        <f t="shared" si="120"/>
        <v>엠피상동</v>
      </c>
      <c r="Q3659" t="s">
        <v>1954</v>
      </c>
      <c r="R3659"/>
      <c r="S3659"/>
      <c r="T3659"/>
      <c r="U3659"/>
      <c r="V3659"/>
      <c r="W3659" t="s">
        <v>1958</v>
      </c>
      <c r="X3659"/>
    </row>
    <row r="3660" spans="1:24">
      <c r="A3660" t="s">
        <v>3995</v>
      </c>
      <c r="B3660" t="s">
        <v>2686</v>
      </c>
      <c r="C3660" t="s">
        <v>4050</v>
      </c>
      <c r="D3660" t="s">
        <v>4208</v>
      </c>
      <c r="E3660" t="s">
        <v>4235</v>
      </c>
      <c r="F3660" t="s">
        <v>4266</v>
      </c>
      <c r="G3660" t="s">
        <v>3242</v>
      </c>
      <c r="H3660">
        <v>102000</v>
      </c>
      <c r="I3660" t="s">
        <v>3255</v>
      </c>
      <c r="J3660" s="1">
        <v>44141</v>
      </c>
      <c r="K3660" s="1">
        <v>44141</v>
      </c>
      <c r="L3660" t="s">
        <v>4662</v>
      </c>
      <c r="M3660" t="s">
        <v>4790</v>
      </c>
      <c r="N3660" s="1">
        <v>44165</v>
      </c>
      <c r="O3660" t="str">
        <f t="shared" si="119"/>
        <v>정상</v>
      </c>
      <c r="P3660" t="str">
        <f t="shared" si="120"/>
        <v>엠피상동</v>
      </c>
      <c r="Q3660" t="s">
        <v>1954</v>
      </c>
      <c r="R3660"/>
      <c r="S3660"/>
      <c r="T3660"/>
      <c r="U3660"/>
      <c r="V3660"/>
      <c r="W3660" t="s">
        <v>1958</v>
      </c>
      <c r="X3660"/>
    </row>
    <row r="3661" spans="1:24">
      <c r="A3661" t="s">
        <v>3994</v>
      </c>
      <c r="B3661" t="s">
        <v>2692</v>
      </c>
      <c r="C3661" t="s">
        <v>4052</v>
      </c>
      <c r="D3661" t="s">
        <v>4222</v>
      </c>
      <c r="E3661" t="s">
        <v>2512</v>
      </c>
      <c r="F3661" t="s">
        <v>4264</v>
      </c>
      <c r="G3661" t="s">
        <v>4273</v>
      </c>
      <c r="H3661">
        <v>100000</v>
      </c>
      <c r="I3661" t="s">
        <v>3255</v>
      </c>
      <c r="J3661" s="1">
        <v>44141</v>
      </c>
      <c r="K3661" s="1">
        <v>44141</v>
      </c>
      <c r="L3661" t="s">
        <v>4663</v>
      </c>
      <c r="M3661" t="s">
        <v>4790</v>
      </c>
      <c r="N3661" s="1">
        <v>44165</v>
      </c>
      <c r="O3661" t="str">
        <f t="shared" si="119"/>
        <v>정상</v>
      </c>
      <c r="P3661" t="str">
        <f t="shared" si="120"/>
        <v>엠피피스토스</v>
      </c>
      <c r="Q3661" t="s">
        <v>1954</v>
      </c>
      <c r="R3661"/>
      <c r="S3661"/>
      <c r="T3661"/>
      <c r="U3661"/>
      <c r="V3661"/>
      <c r="W3661" t="s">
        <v>1958</v>
      </c>
      <c r="X3661"/>
    </row>
    <row r="3662" spans="1:24">
      <c r="A3662" t="s">
        <v>984</v>
      </c>
      <c r="B3662"/>
      <c r="C3662"/>
      <c r="D3662" t="s">
        <v>4155</v>
      </c>
      <c r="E3662" t="s">
        <v>2613</v>
      </c>
      <c r="F3662" t="s">
        <v>4264</v>
      </c>
      <c r="G3662" t="s">
        <v>4278</v>
      </c>
      <c r="H3662">
        <v>29890</v>
      </c>
      <c r="I3662" t="s">
        <v>3255</v>
      </c>
      <c r="J3662" s="1">
        <v>44141</v>
      </c>
      <c r="K3662" s="1">
        <v>44141</v>
      </c>
      <c r="L3662">
        <v>320202735571</v>
      </c>
      <c r="M3662" t="s">
        <v>4790</v>
      </c>
      <c r="N3662" s="1">
        <v>44165</v>
      </c>
      <c r="O3662" t="str">
        <f t="shared" si="119"/>
        <v>정상</v>
      </c>
      <c r="P3662" t="str">
        <f t="shared" si="120"/>
        <v>엠피제이엔제이</v>
      </c>
      <c r="Q3662" t="s">
        <v>1954</v>
      </c>
      <c r="R3662"/>
      <c r="S3662"/>
      <c r="T3662"/>
      <c r="U3662"/>
      <c r="V3662"/>
      <c r="W3662" t="s">
        <v>1958</v>
      </c>
      <c r="X3662" s="1">
        <v>51446</v>
      </c>
    </row>
    <row r="3663" spans="1:24">
      <c r="A3663" t="s">
        <v>4001</v>
      </c>
      <c r="B3663" t="s">
        <v>2871</v>
      </c>
      <c r="C3663" t="s">
        <v>4065</v>
      </c>
      <c r="D3663" t="s">
        <v>4139</v>
      </c>
      <c r="E3663" t="s">
        <v>2139</v>
      </c>
      <c r="F3663" t="s">
        <v>4264</v>
      </c>
      <c r="G3663" t="s">
        <v>4273</v>
      </c>
      <c r="H3663">
        <v>21000</v>
      </c>
      <c r="I3663" t="s">
        <v>3255</v>
      </c>
      <c r="J3663" s="1">
        <v>44141</v>
      </c>
      <c r="K3663" s="1">
        <v>44141</v>
      </c>
      <c r="L3663">
        <v>320202725353</v>
      </c>
      <c r="M3663" t="s">
        <v>4791</v>
      </c>
      <c r="N3663" s="1">
        <v>44165</v>
      </c>
      <c r="O3663" t="str">
        <f t="shared" si="119"/>
        <v>정상</v>
      </c>
      <c r="P3663" t="str">
        <f t="shared" si="120"/>
        <v>엠피조은</v>
      </c>
      <c r="Q3663" t="s">
        <v>1954</v>
      </c>
      <c r="R3663"/>
      <c r="S3663"/>
      <c r="T3663"/>
      <c r="U3663"/>
      <c r="V3663"/>
      <c r="W3663" t="s">
        <v>1958</v>
      </c>
      <c r="X3663" s="1">
        <v>51446</v>
      </c>
    </row>
    <row r="3664" spans="1:24">
      <c r="A3664" t="s">
        <v>3994</v>
      </c>
      <c r="B3664" t="s">
        <v>2692</v>
      </c>
      <c r="C3664" t="s">
        <v>4101</v>
      </c>
      <c r="D3664" t="s">
        <v>4186</v>
      </c>
      <c r="E3664" t="s">
        <v>2597</v>
      </c>
      <c r="F3664" t="s">
        <v>4265</v>
      </c>
      <c r="G3664" t="s">
        <v>4269</v>
      </c>
      <c r="H3664">
        <v>10000</v>
      </c>
      <c r="I3664" t="s">
        <v>3255</v>
      </c>
      <c r="J3664" s="1">
        <v>44141</v>
      </c>
      <c r="K3664" s="1">
        <v>44141</v>
      </c>
      <c r="L3664" t="s">
        <v>4664</v>
      </c>
      <c r="M3664" t="s">
        <v>4790</v>
      </c>
      <c r="N3664" s="1">
        <v>44165</v>
      </c>
      <c r="O3664" t="str">
        <f t="shared" si="119"/>
        <v>정상</v>
      </c>
      <c r="P3664" t="str">
        <f t="shared" si="120"/>
        <v>엠피피스토스</v>
      </c>
      <c r="Q3664" t="s">
        <v>1954</v>
      </c>
      <c r="R3664"/>
      <c r="S3664"/>
      <c r="T3664"/>
      <c r="U3664"/>
      <c r="V3664"/>
      <c r="W3664" t="s">
        <v>1958</v>
      </c>
      <c r="X3664"/>
    </row>
    <row r="3665" spans="1:24">
      <c r="A3665" t="s">
        <v>3994</v>
      </c>
      <c r="B3665" t="s">
        <v>4014</v>
      </c>
      <c r="C3665" t="s">
        <v>4077</v>
      </c>
      <c r="D3665" t="s">
        <v>4186</v>
      </c>
      <c r="E3665" t="s">
        <v>4239</v>
      </c>
      <c r="F3665" t="s">
        <v>4267</v>
      </c>
      <c r="G3665" t="s">
        <v>4268</v>
      </c>
      <c r="H3665">
        <v>14820</v>
      </c>
      <c r="I3665" t="s">
        <v>3255</v>
      </c>
      <c r="J3665" s="1">
        <v>44141</v>
      </c>
      <c r="K3665" s="1">
        <v>44141</v>
      </c>
      <c r="L3665" t="s">
        <v>4665</v>
      </c>
      <c r="M3665" t="s">
        <v>4790</v>
      </c>
      <c r="N3665" s="1">
        <v>44165</v>
      </c>
      <c r="O3665" t="str">
        <f t="shared" si="119"/>
        <v>정상</v>
      </c>
      <c r="P3665" t="str">
        <f t="shared" si="120"/>
        <v>엠피피스토스</v>
      </c>
      <c r="Q3665" t="s">
        <v>1954</v>
      </c>
      <c r="R3665"/>
      <c r="S3665"/>
      <c r="T3665"/>
      <c r="U3665"/>
      <c r="V3665"/>
      <c r="W3665" t="s">
        <v>1958</v>
      </c>
      <c r="X3665"/>
    </row>
    <row r="3666" spans="1:24">
      <c r="A3666" t="s">
        <v>3993</v>
      </c>
      <c r="B3666" t="s">
        <v>4017</v>
      </c>
      <c r="C3666" t="s">
        <v>4048</v>
      </c>
      <c r="D3666" t="s">
        <v>4132</v>
      </c>
      <c r="E3666" t="s">
        <v>2508</v>
      </c>
      <c r="F3666" t="s">
        <v>4264</v>
      </c>
      <c r="G3666" t="s">
        <v>4268</v>
      </c>
      <c r="H3666">
        <v>100000</v>
      </c>
      <c r="I3666" t="s">
        <v>3255</v>
      </c>
      <c r="J3666" s="1">
        <v>44141</v>
      </c>
      <c r="K3666" s="1">
        <v>44141</v>
      </c>
      <c r="L3666" t="s">
        <v>4666</v>
      </c>
      <c r="M3666" t="s">
        <v>4790</v>
      </c>
      <c r="N3666" s="1">
        <v>44165</v>
      </c>
      <c r="O3666" t="str">
        <f t="shared" si="119"/>
        <v>정상</v>
      </c>
      <c r="P3666" t="str">
        <f t="shared" si="120"/>
        <v>엠피송내</v>
      </c>
      <c r="Q3666" t="s">
        <v>1954</v>
      </c>
      <c r="R3666"/>
      <c r="S3666"/>
      <c r="T3666"/>
      <c r="U3666"/>
      <c r="V3666"/>
      <c r="W3666" t="s">
        <v>1958</v>
      </c>
      <c r="X3666"/>
    </row>
    <row r="3667" spans="1:24">
      <c r="A3667" t="s">
        <v>3995</v>
      </c>
      <c r="B3667" t="s">
        <v>4024</v>
      </c>
      <c r="C3667" t="s">
        <v>4050</v>
      </c>
      <c r="D3667" t="s">
        <v>4141</v>
      </c>
      <c r="E3667" t="s">
        <v>4239</v>
      </c>
      <c r="F3667" t="s">
        <v>4264</v>
      </c>
      <c r="G3667" t="s">
        <v>4284</v>
      </c>
      <c r="H3667">
        <v>13380</v>
      </c>
      <c r="I3667" t="s">
        <v>3255</v>
      </c>
      <c r="J3667" s="1">
        <v>44141</v>
      </c>
      <c r="K3667" s="1">
        <v>44141</v>
      </c>
      <c r="L3667" t="s">
        <v>4667</v>
      </c>
      <c r="M3667" t="s">
        <v>4790</v>
      </c>
      <c r="N3667" s="1">
        <v>44165</v>
      </c>
      <c r="O3667" t="str">
        <f t="shared" si="119"/>
        <v>정상</v>
      </c>
      <c r="P3667" t="str">
        <f t="shared" si="120"/>
        <v>엠피상동</v>
      </c>
      <c r="Q3667" t="s">
        <v>1954</v>
      </c>
      <c r="R3667"/>
      <c r="S3667"/>
      <c r="T3667"/>
      <c r="U3667"/>
      <c r="V3667"/>
      <c r="W3667" t="s">
        <v>1958</v>
      </c>
      <c r="X3667"/>
    </row>
    <row r="3668" spans="1:24">
      <c r="A3668" t="s">
        <v>3998</v>
      </c>
      <c r="B3668" t="s">
        <v>2861</v>
      </c>
      <c r="C3668" t="s">
        <v>4062</v>
      </c>
      <c r="D3668" t="s">
        <v>4177</v>
      </c>
      <c r="E3668" t="s">
        <v>2572</v>
      </c>
      <c r="F3668" t="s">
        <v>4264</v>
      </c>
      <c r="G3668" t="s">
        <v>3242</v>
      </c>
      <c r="H3668">
        <v>22500</v>
      </c>
      <c r="I3668" t="s">
        <v>3255</v>
      </c>
      <c r="J3668" s="1">
        <v>44141</v>
      </c>
      <c r="K3668" s="1">
        <v>44141</v>
      </c>
      <c r="L3668" t="s">
        <v>4668</v>
      </c>
      <c r="M3668" t="s">
        <v>4790</v>
      </c>
      <c r="N3668" s="1">
        <v>44165</v>
      </c>
      <c r="O3668" t="str">
        <f t="shared" si="119"/>
        <v>정상</v>
      </c>
      <c r="P3668" t="str">
        <f t="shared" si="120"/>
        <v>엠피의정부</v>
      </c>
      <c r="Q3668" t="s">
        <v>1954</v>
      </c>
      <c r="R3668"/>
      <c r="S3668"/>
      <c r="T3668"/>
      <c r="U3668"/>
      <c r="V3668"/>
      <c r="W3668" t="s">
        <v>1960</v>
      </c>
      <c r="X3668"/>
    </row>
    <row r="3669" spans="1:24">
      <c r="A3669" t="s">
        <v>4001</v>
      </c>
      <c r="B3669" t="s">
        <v>2871</v>
      </c>
      <c r="C3669" t="s">
        <v>4065</v>
      </c>
      <c r="D3669" t="s">
        <v>4139</v>
      </c>
      <c r="E3669" t="s">
        <v>4239</v>
      </c>
      <c r="F3669" t="s">
        <v>4264</v>
      </c>
      <c r="G3669" t="s">
        <v>3242</v>
      </c>
      <c r="H3669">
        <v>66000</v>
      </c>
      <c r="I3669" t="s">
        <v>3255</v>
      </c>
      <c r="J3669" s="1">
        <v>44141</v>
      </c>
      <c r="K3669" s="1">
        <v>44141</v>
      </c>
      <c r="L3669" t="s">
        <v>4669</v>
      </c>
      <c r="M3669" t="s">
        <v>4792</v>
      </c>
      <c r="N3669" s="1">
        <v>44165</v>
      </c>
      <c r="O3669" t="str">
        <f t="shared" si="119"/>
        <v>정상</v>
      </c>
      <c r="P3669" t="str">
        <f t="shared" si="120"/>
        <v>엠피조은</v>
      </c>
      <c r="Q3669" t="s">
        <v>1954</v>
      </c>
      <c r="R3669"/>
      <c r="S3669"/>
      <c r="T3669"/>
      <c r="U3669"/>
      <c r="V3669"/>
      <c r="W3669" t="s">
        <v>1960</v>
      </c>
      <c r="X3669"/>
    </row>
    <row r="3670" spans="1:24">
      <c r="A3670" t="s">
        <v>3995</v>
      </c>
      <c r="B3670" t="s">
        <v>2686</v>
      </c>
      <c r="C3670" t="s">
        <v>4050</v>
      </c>
      <c r="D3670" t="s">
        <v>4141</v>
      </c>
      <c r="E3670" t="s">
        <v>3194</v>
      </c>
      <c r="F3670" t="s">
        <v>4264</v>
      </c>
      <c r="G3670" t="s">
        <v>4268</v>
      </c>
      <c r="H3670">
        <v>59810</v>
      </c>
      <c r="I3670" t="s">
        <v>3255</v>
      </c>
      <c r="J3670" s="1">
        <v>44141</v>
      </c>
      <c r="K3670" s="1">
        <v>44141</v>
      </c>
      <c r="L3670" t="s">
        <v>4670</v>
      </c>
      <c r="M3670" t="s">
        <v>4790</v>
      </c>
      <c r="N3670" s="1">
        <v>44165</v>
      </c>
      <c r="O3670" t="str">
        <f t="shared" si="119"/>
        <v>정상</v>
      </c>
      <c r="P3670" t="str">
        <f t="shared" si="120"/>
        <v>엠피상동</v>
      </c>
      <c r="Q3670" t="s">
        <v>1954</v>
      </c>
      <c r="R3670"/>
      <c r="S3670"/>
      <c r="T3670"/>
      <c r="U3670"/>
      <c r="V3670"/>
      <c r="W3670" t="s">
        <v>1958</v>
      </c>
      <c r="X3670"/>
    </row>
    <row r="3671" spans="1:24">
      <c r="A3671" t="s">
        <v>3991</v>
      </c>
      <c r="B3671" t="s">
        <v>2854</v>
      </c>
      <c r="C3671" t="s">
        <v>4046</v>
      </c>
      <c r="D3671" t="s">
        <v>4164</v>
      </c>
      <c r="E3671" t="s">
        <v>4239</v>
      </c>
      <c r="F3671" t="s">
        <v>4267</v>
      </c>
      <c r="G3671" t="s">
        <v>4273</v>
      </c>
      <c r="H3671">
        <v>12290</v>
      </c>
      <c r="I3671" t="s">
        <v>3255</v>
      </c>
      <c r="J3671" s="1">
        <v>44141</v>
      </c>
      <c r="K3671" s="1">
        <v>44141</v>
      </c>
      <c r="L3671" t="s">
        <v>4671</v>
      </c>
      <c r="M3671" t="s">
        <v>4790</v>
      </c>
      <c r="N3671" s="1">
        <v>44165</v>
      </c>
      <c r="O3671" t="str">
        <f t="shared" si="119"/>
        <v>정상</v>
      </c>
      <c r="P3671" t="str">
        <f t="shared" si="120"/>
        <v>엠피성공</v>
      </c>
      <c r="Q3671" t="s">
        <v>1954</v>
      </c>
      <c r="R3671"/>
      <c r="S3671"/>
      <c r="T3671"/>
      <c r="U3671"/>
      <c r="V3671"/>
      <c r="W3671" t="s">
        <v>1958</v>
      </c>
      <c r="X3671"/>
    </row>
    <row r="3672" spans="1:24">
      <c r="A3672" t="s">
        <v>3993</v>
      </c>
      <c r="B3672"/>
      <c r="C3672"/>
      <c r="D3672" t="s">
        <v>4135</v>
      </c>
      <c r="E3672" t="s">
        <v>4239</v>
      </c>
      <c r="F3672" t="s">
        <v>4264</v>
      </c>
      <c r="G3672" t="s">
        <v>4268</v>
      </c>
      <c r="H3672">
        <v>100000</v>
      </c>
      <c r="I3672" t="s">
        <v>3255</v>
      </c>
      <c r="J3672" s="1">
        <v>44141</v>
      </c>
      <c r="K3672" s="1">
        <v>44141</v>
      </c>
      <c r="L3672" t="s">
        <v>4672</v>
      </c>
      <c r="M3672" t="s">
        <v>4790</v>
      </c>
      <c r="N3672" s="1">
        <v>44165</v>
      </c>
      <c r="O3672" t="str">
        <f t="shared" si="119"/>
        <v>정상</v>
      </c>
      <c r="P3672" t="str">
        <f t="shared" si="120"/>
        <v>엠피송내</v>
      </c>
      <c r="Q3672" t="s">
        <v>1954</v>
      </c>
      <c r="R3672"/>
      <c r="S3672"/>
      <c r="T3672"/>
      <c r="U3672"/>
      <c r="V3672"/>
      <c r="W3672" t="s">
        <v>4796</v>
      </c>
      <c r="X3672"/>
    </row>
    <row r="3673" spans="1:24">
      <c r="A3673" t="s">
        <v>3993</v>
      </c>
      <c r="B3673"/>
      <c r="C3673"/>
      <c r="D3673" t="s">
        <v>4135</v>
      </c>
      <c r="E3673" t="s">
        <v>2597</v>
      </c>
      <c r="F3673" t="s">
        <v>4264</v>
      </c>
      <c r="G3673" t="s">
        <v>4268</v>
      </c>
      <c r="H3673">
        <v>18200</v>
      </c>
      <c r="I3673" t="s">
        <v>3255</v>
      </c>
      <c r="J3673" s="1">
        <v>44141</v>
      </c>
      <c r="K3673" s="1">
        <v>44141</v>
      </c>
      <c r="L3673" t="s">
        <v>4673</v>
      </c>
      <c r="M3673" t="s">
        <v>4791</v>
      </c>
      <c r="N3673" s="1">
        <v>44165</v>
      </c>
      <c r="O3673" t="str">
        <f t="shared" si="119"/>
        <v>정상</v>
      </c>
      <c r="P3673" t="str">
        <f t="shared" si="120"/>
        <v>엠피송내</v>
      </c>
      <c r="Q3673" t="s">
        <v>1954</v>
      </c>
      <c r="R3673"/>
      <c r="S3673"/>
      <c r="T3673"/>
      <c r="U3673"/>
      <c r="V3673"/>
      <c r="W3673" t="s">
        <v>1958</v>
      </c>
      <c r="X3673"/>
    </row>
    <row r="3674" spans="1:24">
      <c r="A3674" t="s">
        <v>3993</v>
      </c>
      <c r="B3674"/>
      <c r="C3674"/>
      <c r="D3674" t="s">
        <v>4135</v>
      </c>
      <c r="E3674" t="s">
        <v>2597</v>
      </c>
      <c r="F3674" t="s">
        <v>4264</v>
      </c>
      <c r="G3674" t="s">
        <v>3238</v>
      </c>
      <c r="H3674">
        <v>100000</v>
      </c>
      <c r="I3674" t="s">
        <v>3255</v>
      </c>
      <c r="J3674" s="1">
        <v>44141</v>
      </c>
      <c r="K3674" s="1">
        <v>44141</v>
      </c>
      <c r="L3674" t="s">
        <v>4674</v>
      </c>
      <c r="M3674" t="s">
        <v>4790</v>
      </c>
      <c r="N3674" s="1">
        <v>44165</v>
      </c>
      <c r="O3674" t="str">
        <f t="shared" si="119"/>
        <v>정상</v>
      </c>
      <c r="P3674" t="str">
        <f t="shared" si="120"/>
        <v>엠피송내</v>
      </c>
      <c r="Q3674" t="s">
        <v>1954</v>
      </c>
      <c r="R3674"/>
      <c r="S3674"/>
      <c r="T3674"/>
      <c r="U3674"/>
      <c r="V3674"/>
      <c r="W3674" t="s">
        <v>1958</v>
      </c>
      <c r="X3674"/>
    </row>
    <row r="3675" spans="1:24">
      <c r="A3675" t="s">
        <v>991</v>
      </c>
      <c r="B3675" t="s">
        <v>4017</v>
      </c>
      <c r="C3675" t="s">
        <v>4063</v>
      </c>
      <c r="D3675" t="s">
        <v>4126</v>
      </c>
      <c r="E3675" t="s">
        <v>4239</v>
      </c>
      <c r="F3675" t="s">
        <v>4264</v>
      </c>
      <c r="G3675" t="s">
        <v>3245</v>
      </c>
      <c r="H3675">
        <v>187000</v>
      </c>
      <c r="I3675" t="s">
        <v>3255</v>
      </c>
      <c r="J3675" s="1">
        <v>44141</v>
      </c>
      <c r="K3675" s="1">
        <v>44141</v>
      </c>
      <c r="L3675" t="s">
        <v>4675</v>
      </c>
      <c r="M3675" t="s">
        <v>4790</v>
      </c>
      <c r="N3675" s="1">
        <v>44165</v>
      </c>
      <c r="O3675" t="str">
        <f t="shared" si="119"/>
        <v>정상</v>
      </c>
      <c r="P3675" t="str">
        <f t="shared" si="120"/>
        <v>엠피송내</v>
      </c>
      <c r="Q3675" t="s">
        <v>1954</v>
      </c>
      <c r="R3675"/>
      <c r="S3675"/>
      <c r="T3675"/>
      <c r="U3675"/>
      <c r="V3675"/>
      <c r="W3675" t="s">
        <v>1958</v>
      </c>
      <c r="X3675"/>
    </row>
    <row r="3676" spans="1:24">
      <c r="A3676" t="s">
        <v>3993</v>
      </c>
      <c r="B3676" t="s">
        <v>4017</v>
      </c>
      <c r="C3676" t="s">
        <v>4048</v>
      </c>
      <c r="D3676" t="s">
        <v>4126</v>
      </c>
      <c r="E3676" t="s">
        <v>4239</v>
      </c>
      <c r="F3676" t="s">
        <v>4265</v>
      </c>
      <c r="G3676" t="s">
        <v>4269</v>
      </c>
      <c r="H3676">
        <v>38000</v>
      </c>
      <c r="I3676" t="s">
        <v>3255</v>
      </c>
      <c r="J3676" s="1">
        <v>44141</v>
      </c>
      <c r="K3676" s="1">
        <v>44141</v>
      </c>
      <c r="L3676" t="s">
        <v>4676</v>
      </c>
      <c r="M3676" t="s">
        <v>4790</v>
      </c>
      <c r="N3676" s="1">
        <v>44165</v>
      </c>
      <c r="O3676" t="str">
        <f t="shared" si="119"/>
        <v>정상</v>
      </c>
      <c r="P3676" t="str">
        <f t="shared" si="120"/>
        <v>엠피송내</v>
      </c>
      <c r="Q3676" t="s">
        <v>1954</v>
      </c>
      <c r="R3676"/>
      <c r="S3676"/>
      <c r="T3676"/>
      <c r="U3676"/>
      <c r="V3676"/>
      <c r="W3676" t="s">
        <v>4796</v>
      </c>
      <c r="X3676"/>
    </row>
    <row r="3677" spans="1:24">
      <c r="A3677" t="s">
        <v>991</v>
      </c>
      <c r="B3677" t="s">
        <v>2689</v>
      </c>
      <c r="C3677" t="s">
        <v>4048</v>
      </c>
      <c r="D3677" t="s">
        <v>4126</v>
      </c>
      <c r="E3677" t="s">
        <v>4237</v>
      </c>
      <c r="F3677" t="s">
        <v>4267</v>
      </c>
      <c r="G3677" t="s">
        <v>4272</v>
      </c>
      <c r="H3677">
        <v>75000</v>
      </c>
      <c r="I3677" t="s">
        <v>3255</v>
      </c>
      <c r="J3677" s="1">
        <v>44141</v>
      </c>
      <c r="K3677" s="1">
        <v>44141</v>
      </c>
      <c r="L3677" t="s">
        <v>4677</v>
      </c>
      <c r="M3677" t="s">
        <v>4790</v>
      </c>
      <c r="N3677" s="1">
        <v>44165</v>
      </c>
      <c r="O3677" t="str">
        <f t="shared" si="119"/>
        <v>정상</v>
      </c>
      <c r="P3677" t="str">
        <f t="shared" si="120"/>
        <v>엠피송내</v>
      </c>
      <c r="Q3677" t="s">
        <v>1954</v>
      </c>
      <c r="R3677"/>
      <c r="S3677"/>
      <c r="T3677"/>
      <c r="U3677"/>
      <c r="V3677"/>
      <c r="W3677" t="s">
        <v>1958</v>
      </c>
      <c r="X3677"/>
    </row>
    <row r="3678" spans="1:24">
      <c r="A3678" t="s">
        <v>3992</v>
      </c>
      <c r="B3678" t="s">
        <v>2851</v>
      </c>
      <c r="C3678" t="s">
        <v>4051</v>
      </c>
      <c r="D3678" t="s">
        <v>4119</v>
      </c>
      <c r="E3678" t="s">
        <v>4233</v>
      </c>
      <c r="F3678" t="s">
        <v>4264</v>
      </c>
      <c r="G3678" t="s">
        <v>4278</v>
      </c>
      <c r="H3678">
        <v>73650</v>
      </c>
      <c r="I3678" t="s">
        <v>3255</v>
      </c>
      <c r="J3678" s="1">
        <v>44141</v>
      </c>
      <c r="K3678" s="1">
        <v>44141</v>
      </c>
      <c r="L3678" t="s">
        <v>4678</v>
      </c>
      <c r="M3678" t="s">
        <v>4792</v>
      </c>
      <c r="N3678" s="1">
        <v>44165</v>
      </c>
      <c r="O3678" t="str">
        <f t="shared" ref="O3678:O3741" si="121" xml:space="preserve"> IF(K3678&gt;N3678,W3678,I3678)</f>
        <v>정상</v>
      </c>
      <c r="P3678" t="s">
        <v>6821</v>
      </c>
      <c r="Q3678" t="s">
        <v>1954</v>
      </c>
      <c r="R3678"/>
      <c r="S3678"/>
      <c r="T3678"/>
      <c r="U3678"/>
      <c r="V3678"/>
      <c r="W3678" t="s">
        <v>1958</v>
      </c>
      <c r="X3678" s="1">
        <v>56194</v>
      </c>
    </row>
    <row r="3679" spans="1:24">
      <c r="A3679" t="s">
        <v>3995</v>
      </c>
      <c r="B3679" t="s">
        <v>2686</v>
      </c>
      <c r="C3679" t="s">
        <v>4050</v>
      </c>
      <c r="D3679" t="s">
        <v>4167</v>
      </c>
      <c r="E3679" t="s">
        <v>2576</v>
      </c>
      <c r="F3679" t="s">
        <v>4265</v>
      </c>
      <c r="G3679" t="s">
        <v>4269</v>
      </c>
      <c r="H3679">
        <v>17000</v>
      </c>
      <c r="I3679" t="s">
        <v>3255</v>
      </c>
      <c r="J3679" s="1">
        <v>44141</v>
      </c>
      <c r="K3679" s="1">
        <v>44141</v>
      </c>
      <c r="L3679" t="s">
        <v>4679</v>
      </c>
      <c r="M3679" t="s">
        <v>4790</v>
      </c>
      <c r="N3679" s="1">
        <v>44165</v>
      </c>
      <c r="O3679" t="str">
        <f t="shared" si="121"/>
        <v>정상</v>
      </c>
      <c r="P3679" t="str">
        <f t="shared" si="120"/>
        <v>엠피상동</v>
      </c>
      <c r="Q3679" t="s">
        <v>1954</v>
      </c>
      <c r="R3679"/>
      <c r="S3679"/>
      <c r="T3679"/>
      <c r="U3679"/>
      <c r="V3679"/>
      <c r="W3679" t="s">
        <v>1958</v>
      </c>
      <c r="X3679" s="1">
        <v>51446</v>
      </c>
    </row>
    <row r="3680" spans="1:24">
      <c r="A3680" t="s">
        <v>3995</v>
      </c>
      <c r="B3680" t="s">
        <v>4024</v>
      </c>
      <c r="C3680" t="s">
        <v>4074</v>
      </c>
      <c r="D3680" t="s">
        <v>4166</v>
      </c>
      <c r="E3680" t="s">
        <v>4233</v>
      </c>
      <c r="F3680" t="s">
        <v>4264</v>
      </c>
      <c r="G3680" t="s">
        <v>3245</v>
      </c>
      <c r="H3680">
        <v>30000</v>
      </c>
      <c r="I3680" t="s">
        <v>3255</v>
      </c>
      <c r="J3680" s="1">
        <v>44141</v>
      </c>
      <c r="K3680" s="1">
        <v>44141</v>
      </c>
      <c r="L3680" t="s">
        <v>4680</v>
      </c>
      <c r="M3680" t="s">
        <v>4790</v>
      </c>
      <c r="N3680" s="1">
        <v>44165</v>
      </c>
      <c r="O3680" t="str">
        <f t="shared" si="121"/>
        <v>정상</v>
      </c>
      <c r="P3680" t="str">
        <f t="shared" si="120"/>
        <v>엠피상동</v>
      </c>
      <c r="Q3680" t="s">
        <v>1954</v>
      </c>
      <c r="R3680"/>
      <c r="S3680"/>
      <c r="T3680"/>
      <c r="U3680"/>
      <c r="V3680"/>
      <c r="W3680" t="s">
        <v>1958</v>
      </c>
      <c r="X3680" s="1">
        <v>51446</v>
      </c>
    </row>
    <row r="3681" spans="1:24">
      <c r="A3681" t="s">
        <v>3995</v>
      </c>
      <c r="B3681" t="s">
        <v>2686</v>
      </c>
      <c r="C3681" t="s">
        <v>4050</v>
      </c>
      <c r="D3681" t="s">
        <v>4162</v>
      </c>
      <c r="E3681" t="s">
        <v>4233</v>
      </c>
      <c r="F3681" t="s">
        <v>4264</v>
      </c>
      <c r="G3681" t="s">
        <v>3238</v>
      </c>
      <c r="H3681">
        <v>34000</v>
      </c>
      <c r="I3681" t="s">
        <v>3255</v>
      </c>
      <c r="J3681" s="1">
        <v>44141</v>
      </c>
      <c r="K3681" s="1">
        <v>44141</v>
      </c>
      <c r="L3681" t="s">
        <v>4681</v>
      </c>
      <c r="M3681" t="s">
        <v>4791</v>
      </c>
      <c r="N3681" s="1">
        <v>44165</v>
      </c>
      <c r="O3681" t="str">
        <f t="shared" si="121"/>
        <v>정상</v>
      </c>
      <c r="P3681" t="str">
        <f t="shared" si="120"/>
        <v>엠피상동</v>
      </c>
      <c r="Q3681" t="s">
        <v>1954</v>
      </c>
      <c r="R3681"/>
      <c r="S3681"/>
      <c r="T3681"/>
      <c r="U3681"/>
      <c r="V3681"/>
      <c r="W3681" t="s">
        <v>1958</v>
      </c>
      <c r="X3681" s="1">
        <v>51446</v>
      </c>
    </row>
    <row r="3682" spans="1:24">
      <c r="A3682" t="s">
        <v>3995</v>
      </c>
      <c r="B3682" t="s">
        <v>4024</v>
      </c>
      <c r="C3682" t="s">
        <v>4050</v>
      </c>
      <c r="D3682" t="s">
        <v>4162</v>
      </c>
      <c r="E3682" t="s">
        <v>4233</v>
      </c>
      <c r="F3682" t="s">
        <v>4264</v>
      </c>
      <c r="G3682" t="s">
        <v>4271</v>
      </c>
      <c r="H3682">
        <v>144000</v>
      </c>
      <c r="I3682" t="s">
        <v>3255</v>
      </c>
      <c r="J3682" s="1">
        <v>44141</v>
      </c>
      <c r="K3682" s="1">
        <v>44141</v>
      </c>
      <c r="L3682" t="s">
        <v>4682</v>
      </c>
      <c r="M3682" t="s">
        <v>4790</v>
      </c>
      <c r="N3682" s="1">
        <v>44165</v>
      </c>
      <c r="O3682" t="str">
        <f t="shared" si="121"/>
        <v>정상</v>
      </c>
      <c r="P3682" t="str">
        <f t="shared" si="120"/>
        <v>엠피상동</v>
      </c>
      <c r="Q3682" t="s">
        <v>1954</v>
      </c>
      <c r="R3682"/>
      <c r="S3682"/>
      <c r="T3682"/>
      <c r="U3682"/>
      <c r="V3682"/>
      <c r="W3682" t="s">
        <v>1958</v>
      </c>
      <c r="X3682" s="1">
        <v>55098</v>
      </c>
    </row>
    <row r="3683" spans="1:24">
      <c r="A3683" t="s">
        <v>3995</v>
      </c>
      <c r="B3683" t="s">
        <v>4024</v>
      </c>
      <c r="C3683" t="s">
        <v>4074</v>
      </c>
      <c r="D3683" t="s">
        <v>4162</v>
      </c>
      <c r="E3683" t="s">
        <v>4233</v>
      </c>
      <c r="F3683" t="s">
        <v>4264</v>
      </c>
      <c r="G3683" t="s">
        <v>4272</v>
      </c>
      <c r="H3683">
        <v>22000</v>
      </c>
      <c r="I3683" t="s">
        <v>3255</v>
      </c>
      <c r="J3683" s="1">
        <v>44141</v>
      </c>
      <c r="K3683" s="1">
        <v>44141</v>
      </c>
      <c r="L3683" t="s">
        <v>4683</v>
      </c>
      <c r="M3683" t="s">
        <v>4790</v>
      </c>
      <c r="N3683" s="1">
        <v>44165</v>
      </c>
      <c r="O3683" t="str">
        <f t="shared" si="121"/>
        <v>정상</v>
      </c>
      <c r="P3683" t="str">
        <f t="shared" si="120"/>
        <v>엠피상동</v>
      </c>
      <c r="Q3683" t="s">
        <v>1954</v>
      </c>
      <c r="R3683"/>
      <c r="S3683"/>
      <c r="T3683"/>
      <c r="U3683"/>
      <c r="V3683"/>
      <c r="W3683" t="s">
        <v>1958</v>
      </c>
      <c r="X3683" s="1">
        <v>51446</v>
      </c>
    </row>
    <row r="3684" spans="1:24">
      <c r="A3684" t="s">
        <v>3994</v>
      </c>
      <c r="B3684" t="s">
        <v>2692</v>
      </c>
      <c r="C3684" t="s">
        <v>4056</v>
      </c>
      <c r="D3684" t="s">
        <v>4198</v>
      </c>
      <c r="E3684" t="s">
        <v>4233</v>
      </c>
      <c r="F3684" t="s">
        <v>4267</v>
      </c>
      <c r="G3684" t="s">
        <v>3242</v>
      </c>
      <c r="H3684">
        <v>38710</v>
      </c>
      <c r="I3684" t="s">
        <v>3255</v>
      </c>
      <c r="J3684" s="1">
        <v>44141</v>
      </c>
      <c r="K3684" s="1">
        <v>44141</v>
      </c>
      <c r="L3684" t="s">
        <v>4684</v>
      </c>
      <c r="M3684" t="s">
        <v>4791</v>
      </c>
      <c r="N3684" s="1">
        <v>44165</v>
      </c>
      <c r="O3684" t="str">
        <f t="shared" si="121"/>
        <v>정상</v>
      </c>
      <c r="P3684" t="str">
        <f t="shared" si="120"/>
        <v>엠피피스토스</v>
      </c>
      <c r="Q3684" t="s">
        <v>1954</v>
      </c>
      <c r="R3684"/>
      <c r="S3684"/>
      <c r="T3684"/>
      <c r="U3684"/>
      <c r="V3684"/>
      <c r="W3684" t="s">
        <v>1958</v>
      </c>
      <c r="X3684" s="1">
        <v>49619</v>
      </c>
    </row>
    <row r="3685" spans="1:24">
      <c r="A3685" t="s">
        <v>3998</v>
      </c>
      <c r="B3685" t="s">
        <v>4020</v>
      </c>
      <c r="C3685" t="s">
        <v>4062</v>
      </c>
      <c r="D3685" t="s">
        <v>4182</v>
      </c>
      <c r="E3685" t="s">
        <v>4249</v>
      </c>
      <c r="F3685" t="s">
        <v>4264</v>
      </c>
      <c r="G3685" t="s">
        <v>4282</v>
      </c>
      <c r="H3685">
        <v>51970</v>
      </c>
      <c r="I3685" t="s">
        <v>3255</v>
      </c>
      <c r="J3685" s="1">
        <v>44141</v>
      </c>
      <c r="K3685" s="1">
        <v>44141</v>
      </c>
      <c r="L3685" t="s">
        <v>4685</v>
      </c>
      <c r="M3685" t="s">
        <v>4790</v>
      </c>
      <c r="N3685" s="1">
        <v>44165</v>
      </c>
      <c r="O3685" t="str">
        <f t="shared" si="121"/>
        <v>정상</v>
      </c>
      <c r="P3685" t="str">
        <f t="shared" si="120"/>
        <v>엠피의정부</v>
      </c>
      <c r="Q3685" t="s">
        <v>1954</v>
      </c>
      <c r="R3685"/>
      <c r="S3685"/>
      <c r="T3685"/>
      <c r="U3685"/>
      <c r="V3685"/>
      <c r="W3685" t="s">
        <v>1958</v>
      </c>
      <c r="X3685" s="1">
        <v>51446</v>
      </c>
    </row>
    <row r="3686" spans="1:24">
      <c r="A3686" t="s">
        <v>4007</v>
      </c>
      <c r="B3686" t="s">
        <v>4034</v>
      </c>
      <c r="C3686"/>
      <c r="D3686" t="s">
        <v>4134</v>
      </c>
      <c r="E3686" t="s">
        <v>4232</v>
      </c>
      <c r="F3686" t="s">
        <v>4264</v>
      </c>
      <c r="G3686" t="s">
        <v>4268</v>
      </c>
      <c r="H3686">
        <v>30000</v>
      </c>
      <c r="I3686" t="s">
        <v>3255</v>
      </c>
      <c r="J3686" s="1">
        <v>44141</v>
      </c>
      <c r="K3686" s="1">
        <v>44141</v>
      </c>
      <c r="L3686" t="s">
        <v>4686</v>
      </c>
      <c r="M3686" t="s">
        <v>4790</v>
      </c>
      <c r="N3686" s="1">
        <v>44165</v>
      </c>
      <c r="O3686" t="str">
        <f t="shared" si="121"/>
        <v>정상</v>
      </c>
      <c r="P3686" t="str">
        <f t="shared" si="120"/>
        <v>엠피여주</v>
      </c>
      <c r="Q3686" t="s">
        <v>1954</v>
      </c>
      <c r="R3686"/>
      <c r="S3686"/>
      <c r="T3686"/>
      <c r="U3686"/>
      <c r="V3686"/>
      <c r="W3686" t="s">
        <v>1958</v>
      </c>
      <c r="X3686" s="1">
        <v>51446</v>
      </c>
    </row>
    <row r="3687" spans="1:24">
      <c r="A3687" t="s">
        <v>3995</v>
      </c>
      <c r="B3687" t="s">
        <v>2686</v>
      </c>
      <c r="C3687" t="s">
        <v>4074</v>
      </c>
      <c r="D3687" t="s">
        <v>4122</v>
      </c>
      <c r="E3687" t="s">
        <v>2576</v>
      </c>
      <c r="F3687" t="s">
        <v>4264</v>
      </c>
      <c r="G3687" t="s">
        <v>3242</v>
      </c>
      <c r="H3687">
        <v>20000</v>
      </c>
      <c r="I3687" t="s">
        <v>3255</v>
      </c>
      <c r="J3687" s="1">
        <v>44141</v>
      </c>
      <c r="K3687" s="1">
        <v>44141</v>
      </c>
      <c r="L3687" t="s">
        <v>4687</v>
      </c>
      <c r="M3687" t="s">
        <v>4790</v>
      </c>
      <c r="N3687" s="1">
        <v>44165</v>
      </c>
      <c r="O3687" t="str">
        <f t="shared" si="121"/>
        <v>정상</v>
      </c>
      <c r="P3687" t="str">
        <f t="shared" si="120"/>
        <v>엠피상동</v>
      </c>
      <c r="Q3687" t="s">
        <v>1954</v>
      </c>
      <c r="R3687"/>
      <c r="S3687"/>
      <c r="T3687"/>
      <c r="U3687"/>
      <c r="V3687"/>
      <c r="W3687" t="s">
        <v>1958</v>
      </c>
      <c r="X3687" s="1">
        <v>51446</v>
      </c>
    </row>
    <row r="3688" spans="1:24">
      <c r="A3688" t="s">
        <v>3993</v>
      </c>
      <c r="B3688" t="s">
        <v>4017</v>
      </c>
      <c r="C3688" t="s">
        <v>4059</v>
      </c>
      <c r="D3688" t="s">
        <v>4152</v>
      </c>
      <c r="E3688" t="s">
        <v>2648</v>
      </c>
      <c r="F3688" t="s">
        <v>4264</v>
      </c>
      <c r="G3688" t="s">
        <v>4268</v>
      </c>
      <c r="H3688">
        <v>79900</v>
      </c>
      <c r="I3688" t="s">
        <v>3255</v>
      </c>
      <c r="J3688" s="1">
        <v>44141</v>
      </c>
      <c r="K3688" s="1">
        <v>44141</v>
      </c>
      <c r="L3688" t="s">
        <v>4688</v>
      </c>
      <c r="M3688" t="s">
        <v>4793</v>
      </c>
      <c r="N3688" s="1">
        <v>44165</v>
      </c>
      <c r="O3688" t="str">
        <f t="shared" si="121"/>
        <v>정상</v>
      </c>
      <c r="P3688" t="str">
        <f t="shared" si="120"/>
        <v>엠피송내</v>
      </c>
      <c r="Q3688" t="s">
        <v>1954</v>
      </c>
      <c r="R3688"/>
      <c r="S3688"/>
      <c r="T3688"/>
      <c r="U3688"/>
      <c r="V3688"/>
      <c r="W3688" t="s">
        <v>1958</v>
      </c>
      <c r="X3688" s="1">
        <v>51811</v>
      </c>
    </row>
    <row r="3689" spans="1:24">
      <c r="A3689" t="s">
        <v>2316</v>
      </c>
      <c r="B3689" t="s">
        <v>2871</v>
      </c>
      <c r="C3689" t="s">
        <v>4065</v>
      </c>
      <c r="D3689" t="s">
        <v>4139</v>
      </c>
      <c r="E3689" t="s">
        <v>4249</v>
      </c>
      <c r="F3689" t="s">
        <v>4265</v>
      </c>
      <c r="G3689" t="s">
        <v>4268</v>
      </c>
      <c r="H3689">
        <v>51000</v>
      </c>
      <c r="I3689" t="s">
        <v>3255</v>
      </c>
      <c r="J3689" s="1">
        <v>44141</v>
      </c>
      <c r="K3689" s="1">
        <v>44141</v>
      </c>
      <c r="L3689" t="s">
        <v>4689</v>
      </c>
      <c r="M3689" t="s">
        <v>4790</v>
      </c>
      <c r="N3689" s="1">
        <v>44165</v>
      </c>
      <c r="O3689" t="str">
        <f t="shared" si="121"/>
        <v>정상</v>
      </c>
      <c r="P3689" t="str">
        <f t="shared" si="120"/>
        <v>엠피조은</v>
      </c>
      <c r="Q3689" t="s">
        <v>1954</v>
      </c>
      <c r="R3689"/>
      <c r="S3689"/>
      <c r="T3689"/>
      <c r="U3689"/>
      <c r="V3689"/>
      <c r="W3689" t="s">
        <v>1958</v>
      </c>
      <c r="X3689" s="1">
        <v>51446</v>
      </c>
    </row>
    <row r="3690" spans="1:24">
      <c r="A3690" t="s">
        <v>3998</v>
      </c>
      <c r="B3690" t="s">
        <v>4020</v>
      </c>
      <c r="C3690" t="s">
        <v>4068</v>
      </c>
      <c r="D3690" t="s">
        <v>4138</v>
      </c>
      <c r="E3690" t="s">
        <v>2534</v>
      </c>
      <c r="F3690" t="s">
        <v>4266</v>
      </c>
      <c r="G3690" t="s">
        <v>4271</v>
      </c>
      <c r="H3690">
        <v>10000</v>
      </c>
      <c r="I3690" t="s">
        <v>3255</v>
      </c>
      <c r="J3690" s="1">
        <v>44141</v>
      </c>
      <c r="K3690" s="1">
        <v>44141</v>
      </c>
      <c r="L3690">
        <v>52030695910000</v>
      </c>
      <c r="M3690" t="s">
        <v>4790</v>
      </c>
      <c r="N3690" s="1">
        <v>44165</v>
      </c>
      <c r="O3690" t="str">
        <f t="shared" si="121"/>
        <v>정상</v>
      </c>
      <c r="P3690" t="str">
        <f t="shared" si="120"/>
        <v>엠피의정부</v>
      </c>
      <c r="Q3690" t="s">
        <v>1954</v>
      </c>
      <c r="R3690"/>
      <c r="S3690"/>
      <c r="T3690"/>
      <c r="U3690"/>
      <c r="V3690"/>
      <c r="W3690" t="s">
        <v>1958</v>
      </c>
      <c r="X3690" s="1">
        <v>51446</v>
      </c>
    </row>
    <row r="3691" spans="1:24">
      <c r="A3691" t="s">
        <v>992</v>
      </c>
      <c r="B3691" t="s">
        <v>2861</v>
      </c>
      <c r="C3691" t="s">
        <v>4095</v>
      </c>
      <c r="D3691" t="s">
        <v>4138</v>
      </c>
      <c r="E3691" t="s">
        <v>4246</v>
      </c>
      <c r="F3691" t="s">
        <v>4264</v>
      </c>
      <c r="G3691" t="s">
        <v>4268</v>
      </c>
      <c r="H3691">
        <v>10000</v>
      </c>
      <c r="I3691" t="s">
        <v>3255</v>
      </c>
      <c r="J3691" s="1">
        <v>44141</v>
      </c>
      <c r="K3691" s="1">
        <v>44141</v>
      </c>
      <c r="L3691">
        <v>52030696700000</v>
      </c>
      <c r="M3691" t="s">
        <v>4791</v>
      </c>
      <c r="N3691" s="1">
        <v>44165</v>
      </c>
      <c r="O3691" t="str">
        <f t="shared" si="121"/>
        <v>정상</v>
      </c>
      <c r="P3691" t="str">
        <f t="shared" si="120"/>
        <v>엠피의정부</v>
      </c>
      <c r="Q3691" t="s">
        <v>1954</v>
      </c>
      <c r="R3691"/>
      <c r="S3691"/>
      <c r="T3691"/>
      <c r="U3691"/>
      <c r="V3691"/>
      <c r="W3691" t="s">
        <v>1958</v>
      </c>
      <c r="X3691" s="1">
        <v>51446</v>
      </c>
    </row>
    <row r="3692" spans="1:24">
      <c r="A3692" t="s">
        <v>3998</v>
      </c>
      <c r="B3692" t="s">
        <v>2861</v>
      </c>
      <c r="C3692" t="s">
        <v>4062</v>
      </c>
      <c r="D3692" t="s">
        <v>4138</v>
      </c>
      <c r="E3692" t="s">
        <v>2533</v>
      </c>
      <c r="F3692" t="s">
        <v>4264</v>
      </c>
      <c r="G3692" t="s">
        <v>4273</v>
      </c>
      <c r="H3692">
        <v>11992</v>
      </c>
      <c r="I3692" t="s">
        <v>3255</v>
      </c>
      <c r="J3692" s="1">
        <v>44141</v>
      </c>
      <c r="K3692" s="1">
        <v>44141</v>
      </c>
      <c r="L3692">
        <v>52030709320000</v>
      </c>
      <c r="M3692" t="s">
        <v>4790</v>
      </c>
      <c r="N3692" s="1">
        <v>44165</v>
      </c>
      <c r="O3692" t="str">
        <f t="shared" si="121"/>
        <v>정상</v>
      </c>
      <c r="P3692" t="str">
        <f t="shared" si="120"/>
        <v>엠피의정부</v>
      </c>
      <c r="Q3692" t="s">
        <v>1954</v>
      </c>
      <c r="R3692"/>
      <c r="S3692"/>
      <c r="T3692"/>
      <c r="U3692"/>
      <c r="V3692"/>
      <c r="W3692" t="s">
        <v>1958</v>
      </c>
      <c r="X3692" s="1">
        <v>51446</v>
      </c>
    </row>
    <row r="3693" spans="1:24">
      <c r="A3693" t="s">
        <v>3998</v>
      </c>
      <c r="B3693" t="s">
        <v>4020</v>
      </c>
      <c r="C3693" t="s">
        <v>4062</v>
      </c>
      <c r="D3693" t="s">
        <v>4138</v>
      </c>
      <c r="E3693" t="s">
        <v>4256</v>
      </c>
      <c r="F3693" t="s">
        <v>4264</v>
      </c>
      <c r="G3693" t="s">
        <v>3245</v>
      </c>
      <c r="H3693">
        <v>10999</v>
      </c>
      <c r="I3693" t="s">
        <v>3255</v>
      </c>
      <c r="J3693" s="1">
        <v>44141</v>
      </c>
      <c r="K3693" s="1">
        <v>44141</v>
      </c>
      <c r="L3693">
        <v>52030824370000</v>
      </c>
      <c r="M3693" t="s">
        <v>4790</v>
      </c>
      <c r="N3693" s="1">
        <v>44165</v>
      </c>
      <c r="O3693" t="str">
        <f t="shared" si="121"/>
        <v>정상</v>
      </c>
      <c r="P3693" t="str">
        <f t="shared" si="120"/>
        <v>엠피의정부</v>
      </c>
      <c r="Q3693" t="s">
        <v>1954</v>
      </c>
      <c r="R3693"/>
      <c r="S3693"/>
      <c r="T3693"/>
      <c r="U3693"/>
      <c r="V3693"/>
      <c r="W3693" t="s">
        <v>1958</v>
      </c>
      <c r="X3693" s="1">
        <v>51446</v>
      </c>
    </row>
    <row r="3694" spans="1:24">
      <c r="A3694" t="s">
        <v>3995</v>
      </c>
      <c r="B3694" t="s">
        <v>2686</v>
      </c>
      <c r="C3694" t="s">
        <v>4074</v>
      </c>
      <c r="D3694" t="s">
        <v>4223</v>
      </c>
      <c r="E3694" t="s">
        <v>4246</v>
      </c>
      <c r="F3694" t="s">
        <v>4264</v>
      </c>
      <c r="G3694" t="s">
        <v>4268</v>
      </c>
      <c r="H3694">
        <v>46800</v>
      </c>
      <c r="I3694" t="s">
        <v>3255</v>
      </c>
      <c r="J3694" s="1">
        <v>44141</v>
      </c>
      <c r="K3694" s="1">
        <v>44141</v>
      </c>
      <c r="L3694">
        <v>52030681650000</v>
      </c>
      <c r="M3694" t="s">
        <v>4790</v>
      </c>
      <c r="N3694" s="1">
        <v>44165</v>
      </c>
      <c r="O3694" t="str">
        <f t="shared" si="121"/>
        <v>정상</v>
      </c>
      <c r="P3694" t="str">
        <f t="shared" si="120"/>
        <v>엠피상동</v>
      </c>
      <c r="Q3694" t="s">
        <v>1954</v>
      </c>
      <c r="R3694"/>
      <c r="S3694"/>
      <c r="T3694"/>
      <c r="U3694"/>
      <c r="V3694"/>
      <c r="W3694" t="s">
        <v>1958</v>
      </c>
      <c r="X3694" s="1">
        <v>58385</v>
      </c>
    </row>
    <row r="3695" spans="1:24">
      <c r="A3695" t="s">
        <v>3991</v>
      </c>
      <c r="B3695" t="s">
        <v>2854</v>
      </c>
      <c r="C3695" t="s">
        <v>4046</v>
      </c>
      <c r="D3695" t="s">
        <v>4142</v>
      </c>
      <c r="E3695" t="s">
        <v>4256</v>
      </c>
      <c r="F3695" t="s">
        <v>4264</v>
      </c>
      <c r="G3695" t="s">
        <v>4268</v>
      </c>
      <c r="H3695">
        <v>19929</v>
      </c>
      <c r="I3695" t="s">
        <v>3255</v>
      </c>
      <c r="J3695" s="1">
        <v>44141</v>
      </c>
      <c r="K3695" s="1">
        <v>44141</v>
      </c>
      <c r="L3695">
        <v>52030732270000</v>
      </c>
      <c r="M3695" t="s">
        <v>4790</v>
      </c>
      <c r="N3695" s="1">
        <v>44165</v>
      </c>
      <c r="O3695" t="str">
        <f t="shared" si="121"/>
        <v>정상</v>
      </c>
      <c r="P3695" t="str">
        <f t="shared" si="120"/>
        <v>엠피성공</v>
      </c>
      <c r="Q3695" t="s">
        <v>1954</v>
      </c>
      <c r="R3695"/>
      <c r="S3695"/>
      <c r="T3695"/>
      <c r="U3695"/>
      <c r="V3695"/>
      <c r="W3695" t="s">
        <v>1960</v>
      </c>
      <c r="X3695" s="1">
        <v>51446</v>
      </c>
    </row>
    <row r="3696" spans="1:24">
      <c r="A3696" t="s">
        <v>3998</v>
      </c>
      <c r="B3696" t="s">
        <v>2861</v>
      </c>
      <c r="C3696"/>
      <c r="D3696" t="s">
        <v>4131</v>
      </c>
      <c r="E3696" t="s">
        <v>4230</v>
      </c>
      <c r="F3696" t="s">
        <v>4264</v>
      </c>
      <c r="G3696" t="s">
        <v>4268</v>
      </c>
      <c r="H3696">
        <v>10000</v>
      </c>
      <c r="I3696" t="s">
        <v>3255</v>
      </c>
      <c r="J3696" s="1">
        <v>44141</v>
      </c>
      <c r="K3696" s="1">
        <v>44141</v>
      </c>
      <c r="L3696">
        <v>52030684880000</v>
      </c>
      <c r="M3696" t="s">
        <v>4790</v>
      </c>
      <c r="N3696" s="1">
        <v>44165</v>
      </c>
      <c r="O3696" t="str">
        <f t="shared" si="121"/>
        <v>정상</v>
      </c>
      <c r="P3696" t="str">
        <f t="shared" si="120"/>
        <v>엠피의정부</v>
      </c>
      <c r="Q3696" t="s">
        <v>1954</v>
      </c>
      <c r="R3696"/>
      <c r="S3696"/>
      <c r="T3696"/>
      <c r="U3696"/>
      <c r="V3696"/>
      <c r="W3696" t="s">
        <v>1958</v>
      </c>
      <c r="X3696" s="1">
        <v>51446</v>
      </c>
    </row>
    <row r="3697" spans="1:24">
      <c r="A3697" t="s">
        <v>3998</v>
      </c>
      <c r="B3697" t="s">
        <v>4020</v>
      </c>
      <c r="C3697" t="s">
        <v>4062</v>
      </c>
      <c r="D3697" t="s">
        <v>4182</v>
      </c>
      <c r="E3697" t="s">
        <v>4246</v>
      </c>
      <c r="F3697" t="s">
        <v>4265</v>
      </c>
      <c r="G3697" t="s">
        <v>4285</v>
      </c>
      <c r="H3697">
        <v>11360</v>
      </c>
      <c r="I3697" t="s">
        <v>3255</v>
      </c>
      <c r="J3697" s="1">
        <v>44141</v>
      </c>
      <c r="K3697" s="1">
        <v>44141</v>
      </c>
      <c r="L3697">
        <v>52030649800000</v>
      </c>
      <c r="M3697" t="s">
        <v>4790</v>
      </c>
      <c r="N3697" s="1">
        <v>44165</v>
      </c>
      <c r="O3697" t="str">
        <f t="shared" si="121"/>
        <v>정상</v>
      </c>
      <c r="P3697" t="str">
        <f t="shared" si="120"/>
        <v>엠피의정부</v>
      </c>
      <c r="Q3697" t="s">
        <v>1954</v>
      </c>
      <c r="R3697"/>
      <c r="S3697"/>
      <c r="T3697"/>
      <c r="U3697"/>
      <c r="V3697"/>
      <c r="W3697" t="s">
        <v>1958</v>
      </c>
      <c r="X3697" s="1">
        <v>51446</v>
      </c>
    </row>
    <row r="3698" spans="1:24">
      <c r="A3698" t="s">
        <v>3998</v>
      </c>
      <c r="B3698" t="s">
        <v>2861</v>
      </c>
      <c r="C3698" t="s">
        <v>4062</v>
      </c>
      <c r="D3698" t="s">
        <v>4138</v>
      </c>
      <c r="E3698" t="s">
        <v>2644</v>
      </c>
      <c r="F3698" t="s">
        <v>4264</v>
      </c>
      <c r="G3698" t="s">
        <v>4268</v>
      </c>
      <c r="H3698">
        <v>63251</v>
      </c>
      <c r="I3698" t="s">
        <v>3255</v>
      </c>
      <c r="J3698" s="1">
        <v>44141</v>
      </c>
      <c r="K3698" s="1">
        <v>44141</v>
      </c>
      <c r="L3698">
        <v>52030695290000</v>
      </c>
      <c r="M3698" t="s">
        <v>4790</v>
      </c>
      <c r="N3698" s="1">
        <v>44165</v>
      </c>
      <c r="O3698" t="str">
        <f t="shared" si="121"/>
        <v>정상</v>
      </c>
      <c r="P3698" t="str">
        <f t="shared" si="120"/>
        <v>엠피의정부</v>
      </c>
      <c r="Q3698" t="s">
        <v>1954</v>
      </c>
      <c r="R3698"/>
      <c r="S3698"/>
      <c r="T3698"/>
      <c r="U3698"/>
      <c r="V3698"/>
      <c r="W3698" t="s">
        <v>1958</v>
      </c>
      <c r="X3698" s="1">
        <v>47793</v>
      </c>
    </row>
    <row r="3699" spans="1:24">
      <c r="A3699" t="s">
        <v>4009</v>
      </c>
      <c r="B3699"/>
      <c r="C3699"/>
      <c r="D3699" t="s">
        <v>4224</v>
      </c>
      <c r="E3699" t="s">
        <v>2534</v>
      </c>
      <c r="F3699" t="s">
        <v>4264</v>
      </c>
      <c r="G3699" t="s">
        <v>4271</v>
      </c>
      <c r="H3699">
        <v>13017</v>
      </c>
      <c r="I3699" t="s">
        <v>3255</v>
      </c>
      <c r="J3699" s="1">
        <v>44140</v>
      </c>
      <c r="K3699" s="1">
        <v>44140</v>
      </c>
      <c r="L3699">
        <v>52030566870000</v>
      </c>
      <c r="M3699" t="s">
        <v>4790</v>
      </c>
      <c r="N3699" s="1">
        <v>44165</v>
      </c>
      <c r="O3699" t="str">
        <f t="shared" si="121"/>
        <v>정상</v>
      </c>
      <c r="P3699" t="str">
        <f t="shared" si="120"/>
        <v>엠피의정부</v>
      </c>
      <c r="Q3699" t="s">
        <v>1954</v>
      </c>
      <c r="R3699"/>
      <c r="S3699"/>
      <c r="T3699"/>
      <c r="U3699"/>
      <c r="V3699"/>
      <c r="W3699" t="s">
        <v>4796</v>
      </c>
      <c r="X3699" s="1">
        <v>51445</v>
      </c>
    </row>
    <row r="3700" spans="1:24">
      <c r="A3700" t="s">
        <v>3998</v>
      </c>
      <c r="B3700" t="s">
        <v>2861</v>
      </c>
      <c r="C3700"/>
      <c r="D3700" t="s">
        <v>4131</v>
      </c>
      <c r="E3700" t="s">
        <v>2533</v>
      </c>
      <c r="F3700" t="s">
        <v>4264</v>
      </c>
      <c r="G3700" t="s">
        <v>4268</v>
      </c>
      <c r="H3700">
        <v>10000</v>
      </c>
      <c r="I3700" t="s">
        <v>3255</v>
      </c>
      <c r="J3700" s="1">
        <v>44140</v>
      </c>
      <c r="K3700" s="1">
        <v>44140</v>
      </c>
      <c r="L3700">
        <v>52030538670000</v>
      </c>
      <c r="M3700" t="s">
        <v>4790</v>
      </c>
      <c r="N3700" s="1">
        <v>44165</v>
      </c>
      <c r="O3700" t="str">
        <f t="shared" si="121"/>
        <v>정상</v>
      </c>
      <c r="P3700" t="str">
        <f t="shared" si="120"/>
        <v>엠피의정부</v>
      </c>
      <c r="Q3700" t="s">
        <v>1954</v>
      </c>
      <c r="R3700"/>
      <c r="S3700"/>
      <c r="T3700"/>
      <c r="U3700"/>
      <c r="V3700"/>
      <c r="W3700" t="s">
        <v>1958</v>
      </c>
      <c r="X3700" s="1">
        <v>51445</v>
      </c>
    </row>
    <row r="3701" spans="1:24">
      <c r="A3701" t="s">
        <v>3991</v>
      </c>
      <c r="B3701" t="s">
        <v>4015</v>
      </c>
      <c r="C3701" t="s">
        <v>4046</v>
      </c>
      <c r="D3701" t="s">
        <v>4142</v>
      </c>
      <c r="E3701" t="s">
        <v>2538</v>
      </c>
      <c r="F3701" t="s">
        <v>4264</v>
      </c>
      <c r="G3701" t="s">
        <v>4273</v>
      </c>
      <c r="H3701">
        <v>30000</v>
      </c>
      <c r="I3701" t="s">
        <v>3255</v>
      </c>
      <c r="J3701" s="1">
        <v>44140</v>
      </c>
      <c r="K3701" s="1">
        <v>44140</v>
      </c>
      <c r="L3701">
        <v>52030557440000</v>
      </c>
      <c r="M3701" t="s">
        <v>4790</v>
      </c>
      <c r="N3701" s="1">
        <v>44165</v>
      </c>
      <c r="O3701" t="str">
        <f t="shared" si="121"/>
        <v>정상</v>
      </c>
      <c r="P3701" t="str">
        <f t="shared" si="120"/>
        <v>엠피성공</v>
      </c>
      <c r="Q3701" t="s">
        <v>1954</v>
      </c>
      <c r="R3701"/>
      <c r="S3701"/>
      <c r="T3701"/>
      <c r="U3701"/>
      <c r="V3701"/>
      <c r="W3701" t="s">
        <v>1958</v>
      </c>
      <c r="X3701" s="1">
        <v>47792</v>
      </c>
    </row>
    <row r="3702" spans="1:24">
      <c r="A3702" t="s">
        <v>3995</v>
      </c>
      <c r="B3702" t="s">
        <v>2686</v>
      </c>
      <c r="C3702" t="s">
        <v>4050</v>
      </c>
      <c r="D3702" t="s">
        <v>4208</v>
      </c>
      <c r="E3702" t="s">
        <v>2533</v>
      </c>
      <c r="F3702" t="s">
        <v>4264</v>
      </c>
      <c r="G3702" t="s">
        <v>4268</v>
      </c>
      <c r="H3702">
        <v>24978</v>
      </c>
      <c r="I3702" t="s">
        <v>3255</v>
      </c>
      <c r="J3702" s="1">
        <v>44140</v>
      </c>
      <c r="K3702" s="1">
        <v>44140</v>
      </c>
      <c r="L3702">
        <v>52030576730000</v>
      </c>
      <c r="M3702" t="s">
        <v>4790</v>
      </c>
      <c r="N3702" s="1">
        <v>44165</v>
      </c>
      <c r="O3702" t="str">
        <f t="shared" si="121"/>
        <v>정상</v>
      </c>
      <c r="P3702" t="str">
        <f t="shared" si="120"/>
        <v>엠피상동</v>
      </c>
      <c r="Q3702" t="s">
        <v>1954</v>
      </c>
      <c r="R3702"/>
      <c r="S3702"/>
      <c r="T3702"/>
      <c r="U3702"/>
      <c r="V3702"/>
      <c r="W3702" t="s">
        <v>1958</v>
      </c>
      <c r="X3702" s="1">
        <v>51445</v>
      </c>
    </row>
    <row r="3703" spans="1:24">
      <c r="A3703" t="s">
        <v>3995</v>
      </c>
      <c r="B3703" t="s">
        <v>2686</v>
      </c>
      <c r="C3703" t="s">
        <v>4050</v>
      </c>
      <c r="D3703" t="s">
        <v>4208</v>
      </c>
      <c r="E3703" t="s">
        <v>2614</v>
      </c>
      <c r="F3703" t="s">
        <v>4264</v>
      </c>
      <c r="G3703" t="s">
        <v>4280</v>
      </c>
      <c r="H3703">
        <v>150000</v>
      </c>
      <c r="I3703" t="s">
        <v>3255</v>
      </c>
      <c r="J3703" s="1">
        <v>44140</v>
      </c>
      <c r="K3703" s="1">
        <v>44140</v>
      </c>
      <c r="L3703">
        <v>52030574620000</v>
      </c>
      <c r="M3703" t="s">
        <v>4790</v>
      </c>
      <c r="N3703" s="1">
        <v>44165</v>
      </c>
      <c r="O3703" t="str">
        <f t="shared" si="121"/>
        <v>정상</v>
      </c>
      <c r="P3703" t="str">
        <f t="shared" si="120"/>
        <v>엠피상동</v>
      </c>
      <c r="Q3703" t="s">
        <v>1954</v>
      </c>
      <c r="R3703"/>
      <c r="S3703"/>
      <c r="T3703"/>
      <c r="U3703"/>
      <c r="V3703"/>
      <c r="W3703" t="s">
        <v>1958</v>
      </c>
      <c r="X3703" s="1">
        <v>51445</v>
      </c>
    </row>
    <row r="3704" spans="1:24">
      <c r="A3704" t="s">
        <v>3995</v>
      </c>
      <c r="B3704" t="s">
        <v>4024</v>
      </c>
      <c r="C3704" t="s">
        <v>4050</v>
      </c>
      <c r="D3704" t="s">
        <v>4208</v>
      </c>
      <c r="E3704" t="s">
        <v>2534</v>
      </c>
      <c r="F3704" t="s">
        <v>4264</v>
      </c>
      <c r="G3704" t="s">
        <v>3242</v>
      </c>
      <c r="H3704">
        <v>29932</v>
      </c>
      <c r="I3704" t="s">
        <v>3255</v>
      </c>
      <c r="J3704" s="1">
        <v>44140</v>
      </c>
      <c r="K3704" s="1">
        <v>44140</v>
      </c>
      <c r="L3704">
        <v>52030526850000</v>
      </c>
      <c r="M3704" t="s">
        <v>4790</v>
      </c>
      <c r="N3704" s="1">
        <v>44165</v>
      </c>
      <c r="O3704" t="str">
        <f t="shared" si="121"/>
        <v>정상</v>
      </c>
      <c r="P3704" t="str">
        <f t="shared" si="120"/>
        <v>엠피상동</v>
      </c>
      <c r="Q3704" t="s">
        <v>1954</v>
      </c>
      <c r="R3704"/>
      <c r="S3704"/>
      <c r="T3704"/>
      <c r="U3704"/>
      <c r="V3704"/>
      <c r="W3704" t="s">
        <v>1958</v>
      </c>
      <c r="X3704" s="1">
        <v>51445</v>
      </c>
    </row>
    <row r="3705" spans="1:24">
      <c r="A3705" t="s">
        <v>3992</v>
      </c>
      <c r="B3705" t="s">
        <v>2851</v>
      </c>
      <c r="C3705" t="s">
        <v>4051</v>
      </c>
      <c r="D3705" t="s">
        <v>4119</v>
      </c>
      <c r="E3705" t="s">
        <v>2534</v>
      </c>
      <c r="F3705" t="s">
        <v>4264</v>
      </c>
      <c r="G3705" t="s">
        <v>4286</v>
      </c>
      <c r="H3705">
        <v>18522</v>
      </c>
      <c r="I3705" t="s">
        <v>3255</v>
      </c>
      <c r="J3705" s="1">
        <v>44140</v>
      </c>
      <c r="K3705" s="1">
        <v>44140</v>
      </c>
      <c r="L3705">
        <v>52030601190000</v>
      </c>
      <c r="M3705" t="s">
        <v>4790</v>
      </c>
      <c r="N3705" s="1">
        <v>44165</v>
      </c>
      <c r="O3705" t="str">
        <f t="shared" si="121"/>
        <v>정상</v>
      </c>
      <c r="P3705" t="s">
        <v>6821</v>
      </c>
      <c r="Q3705" t="s">
        <v>1954</v>
      </c>
      <c r="R3705"/>
      <c r="S3705"/>
      <c r="T3705"/>
      <c r="U3705"/>
      <c r="V3705"/>
      <c r="W3705" t="s">
        <v>1958</v>
      </c>
      <c r="X3705" s="1">
        <v>44505</v>
      </c>
    </row>
    <row r="3706" spans="1:24">
      <c r="A3706" t="s">
        <v>3992</v>
      </c>
      <c r="B3706" t="s">
        <v>2851</v>
      </c>
      <c r="C3706" t="s">
        <v>4047</v>
      </c>
      <c r="D3706" t="s">
        <v>4119</v>
      </c>
      <c r="E3706" t="s">
        <v>4255</v>
      </c>
      <c r="F3706" t="s">
        <v>4264</v>
      </c>
      <c r="G3706" t="s">
        <v>4273</v>
      </c>
      <c r="H3706">
        <v>74978</v>
      </c>
      <c r="I3706" t="s">
        <v>3255</v>
      </c>
      <c r="J3706" s="1">
        <v>44140</v>
      </c>
      <c r="K3706" s="1">
        <v>44140</v>
      </c>
      <c r="L3706" t="s">
        <v>4690</v>
      </c>
      <c r="M3706" t="s">
        <v>4790</v>
      </c>
      <c r="N3706" s="1">
        <v>44165</v>
      </c>
      <c r="O3706" t="str">
        <f t="shared" si="121"/>
        <v>정상</v>
      </c>
      <c r="P3706" t="s">
        <v>6821</v>
      </c>
      <c r="Q3706" t="s">
        <v>1954</v>
      </c>
      <c r="R3706"/>
      <c r="S3706"/>
      <c r="T3706"/>
      <c r="U3706"/>
      <c r="V3706"/>
      <c r="W3706" t="s">
        <v>1958</v>
      </c>
      <c r="X3706" s="1">
        <v>59845</v>
      </c>
    </row>
    <row r="3707" spans="1:24">
      <c r="A3707" t="s">
        <v>3994</v>
      </c>
      <c r="B3707" t="s">
        <v>4014</v>
      </c>
      <c r="C3707" t="s">
        <v>4056</v>
      </c>
      <c r="D3707" t="s">
        <v>4198</v>
      </c>
      <c r="E3707" t="s">
        <v>2166</v>
      </c>
      <c r="F3707" t="s">
        <v>4264</v>
      </c>
      <c r="G3707" t="s">
        <v>3242</v>
      </c>
      <c r="H3707">
        <v>35000</v>
      </c>
      <c r="I3707" t="s">
        <v>3255</v>
      </c>
      <c r="J3707" s="1">
        <v>44140</v>
      </c>
      <c r="K3707" s="1">
        <v>44140</v>
      </c>
      <c r="L3707" t="s">
        <v>4691</v>
      </c>
      <c r="M3707" t="s">
        <v>4791</v>
      </c>
      <c r="N3707" s="1">
        <v>44165</v>
      </c>
      <c r="O3707" t="str">
        <f t="shared" si="121"/>
        <v>정상</v>
      </c>
      <c r="P3707" t="str">
        <f t="shared" si="120"/>
        <v>엠피피스토스</v>
      </c>
      <c r="Q3707" t="s">
        <v>1954</v>
      </c>
      <c r="R3707"/>
      <c r="S3707"/>
      <c r="T3707"/>
      <c r="U3707"/>
      <c r="V3707"/>
      <c r="W3707" t="s">
        <v>1958</v>
      </c>
      <c r="X3707" s="1">
        <v>55462</v>
      </c>
    </row>
    <row r="3708" spans="1:24">
      <c r="A3708" t="s">
        <v>3994</v>
      </c>
      <c r="B3708" t="s">
        <v>2692</v>
      </c>
      <c r="C3708" t="s">
        <v>4056</v>
      </c>
      <c r="D3708" t="s">
        <v>4198</v>
      </c>
      <c r="E3708" t="s">
        <v>4228</v>
      </c>
      <c r="F3708" t="s">
        <v>4264</v>
      </c>
      <c r="G3708" t="s">
        <v>3242</v>
      </c>
      <c r="H3708">
        <v>26429</v>
      </c>
      <c r="I3708" t="s">
        <v>3255</v>
      </c>
      <c r="J3708" s="1">
        <v>44140</v>
      </c>
      <c r="K3708" s="1">
        <v>44140</v>
      </c>
      <c r="L3708" t="s">
        <v>4692</v>
      </c>
      <c r="M3708" t="s">
        <v>4790</v>
      </c>
      <c r="N3708" s="1">
        <v>44165</v>
      </c>
      <c r="O3708" t="str">
        <f t="shared" si="121"/>
        <v>정상</v>
      </c>
      <c r="P3708" t="str">
        <f t="shared" si="120"/>
        <v>엠피피스토스</v>
      </c>
      <c r="Q3708" t="s">
        <v>1954</v>
      </c>
      <c r="R3708"/>
      <c r="S3708"/>
      <c r="T3708"/>
      <c r="U3708"/>
      <c r="V3708"/>
      <c r="W3708" t="s">
        <v>1958</v>
      </c>
      <c r="X3708" s="1">
        <v>52175</v>
      </c>
    </row>
    <row r="3709" spans="1:24">
      <c r="A3709" t="s">
        <v>3994</v>
      </c>
      <c r="B3709" t="s">
        <v>2692</v>
      </c>
      <c r="C3709" t="s">
        <v>4052</v>
      </c>
      <c r="D3709" t="s">
        <v>4146</v>
      </c>
      <c r="E3709" t="s">
        <v>4228</v>
      </c>
      <c r="F3709" t="s">
        <v>4265</v>
      </c>
      <c r="G3709" t="s">
        <v>4273</v>
      </c>
      <c r="H3709">
        <v>38400</v>
      </c>
      <c r="I3709" t="s">
        <v>3255</v>
      </c>
      <c r="J3709" s="1">
        <v>44140</v>
      </c>
      <c r="K3709" s="1">
        <v>44140</v>
      </c>
      <c r="L3709" t="s">
        <v>4693</v>
      </c>
      <c r="M3709" t="s">
        <v>4790</v>
      </c>
      <c r="N3709" s="1">
        <v>44165</v>
      </c>
      <c r="O3709" t="str">
        <f t="shared" si="121"/>
        <v>정상</v>
      </c>
      <c r="P3709" t="str">
        <f t="shared" si="120"/>
        <v>엠피피스토스</v>
      </c>
      <c r="Q3709" t="s">
        <v>1954</v>
      </c>
      <c r="R3709"/>
      <c r="S3709"/>
      <c r="T3709"/>
      <c r="U3709"/>
      <c r="V3709"/>
      <c r="W3709" t="s">
        <v>1958</v>
      </c>
      <c r="X3709" s="1">
        <v>55828</v>
      </c>
    </row>
    <row r="3710" spans="1:24">
      <c r="A3710" t="s">
        <v>3994</v>
      </c>
      <c r="B3710" t="s">
        <v>2692</v>
      </c>
      <c r="C3710" t="s">
        <v>4056</v>
      </c>
      <c r="D3710" t="s">
        <v>4198</v>
      </c>
      <c r="E3710" t="s">
        <v>4228</v>
      </c>
      <c r="F3710" t="s">
        <v>4264</v>
      </c>
      <c r="G3710" t="s">
        <v>3242</v>
      </c>
      <c r="H3710">
        <v>40166</v>
      </c>
      <c r="I3710" t="s">
        <v>3255</v>
      </c>
      <c r="J3710" s="1">
        <v>44140</v>
      </c>
      <c r="K3710" s="1">
        <v>44140</v>
      </c>
      <c r="L3710" t="s">
        <v>4694</v>
      </c>
      <c r="M3710" t="s">
        <v>4790</v>
      </c>
      <c r="N3710" s="1">
        <v>44165</v>
      </c>
      <c r="O3710" t="str">
        <f t="shared" si="121"/>
        <v>정상</v>
      </c>
      <c r="P3710" t="str">
        <f t="shared" si="120"/>
        <v>엠피피스토스</v>
      </c>
      <c r="Q3710" t="s">
        <v>1954</v>
      </c>
      <c r="R3710"/>
      <c r="S3710"/>
      <c r="T3710"/>
      <c r="U3710"/>
      <c r="V3710"/>
      <c r="W3710" t="s">
        <v>1958</v>
      </c>
      <c r="X3710" s="1">
        <v>64959</v>
      </c>
    </row>
    <row r="3711" spans="1:24">
      <c r="A3711" t="s">
        <v>3998</v>
      </c>
      <c r="B3711" t="s">
        <v>2861</v>
      </c>
      <c r="C3711" t="s">
        <v>4062</v>
      </c>
      <c r="D3711" t="s">
        <v>4138</v>
      </c>
      <c r="E3711" t="s">
        <v>4244</v>
      </c>
      <c r="F3711" t="s">
        <v>4264</v>
      </c>
      <c r="G3711" t="s">
        <v>4271</v>
      </c>
      <c r="H3711">
        <v>114669</v>
      </c>
      <c r="I3711" t="s">
        <v>3255</v>
      </c>
      <c r="J3711" s="1">
        <v>44140</v>
      </c>
      <c r="K3711" s="1">
        <v>44140</v>
      </c>
      <c r="L3711">
        <v>20200476320</v>
      </c>
      <c r="M3711" t="s">
        <v>4790</v>
      </c>
      <c r="N3711" s="1">
        <v>44165</v>
      </c>
      <c r="O3711" t="str">
        <f t="shared" si="121"/>
        <v>정상</v>
      </c>
      <c r="P3711" t="str">
        <f t="shared" si="120"/>
        <v>엠피의정부</v>
      </c>
      <c r="Q3711" t="s">
        <v>1954</v>
      </c>
      <c r="R3711"/>
      <c r="S3711"/>
      <c r="T3711"/>
      <c r="U3711"/>
      <c r="V3711"/>
      <c r="W3711" t="s">
        <v>1958</v>
      </c>
      <c r="X3711" s="1">
        <v>59480</v>
      </c>
    </row>
    <row r="3712" spans="1:24">
      <c r="A3712" t="s">
        <v>3994</v>
      </c>
      <c r="B3712" t="s">
        <v>2692</v>
      </c>
      <c r="C3712" t="s">
        <v>4056</v>
      </c>
      <c r="D3712" t="s">
        <v>4198</v>
      </c>
      <c r="E3712" t="s">
        <v>4244</v>
      </c>
      <c r="F3712" t="s">
        <v>4264</v>
      </c>
      <c r="G3712" t="s">
        <v>4273</v>
      </c>
      <c r="H3712">
        <v>169500</v>
      </c>
      <c r="I3712" t="s">
        <v>3255</v>
      </c>
      <c r="J3712" s="1">
        <v>44140</v>
      </c>
      <c r="K3712" s="1">
        <v>44140</v>
      </c>
      <c r="L3712">
        <v>20200476213</v>
      </c>
      <c r="M3712" t="s">
        <v>4790</v>
      </c>
      <c r="N3712" s="1">
        <v>44165</v>
      </c>
      <c r="O3712" t="str">
        <f t="shared" si="121"/>
        <v>정상</v>
      </c>
      <c r="P3712" t="str">
        <f t="shared" si="120"/>
        <v>엠피피스토스</v>
      </c>
      <c r="Q3712" t="s">
        <v>1954</v>
      </c>
      <c r="R3712"/>
      <c r="S3712"/>
      <c r="T3712"/>
      <c r="U3712"/>
      <c r="V3712"/>
      <c r="W3712" t="s">
        <v>1958</v>
      </c>
      <c r="X3712" s="1">
        <v>56923</v>
      </c>
    </row>
    <row r="3713" spans="1:24">
      <c r="A3713" t="s">
        <v>3992</v>
      </c>
      <c r="B3713" t="s">
        <v>2851</v>
      </c>
      <c r="C3713" t="s">
        <v>4051</v>
      </c>
      <c r="D3713" t="s">
        <v>4119</v>
      </c>
      <c r="E3713" t="s">
        <v>4240</v>
      </c>
      <c r="F3713" t="s">
        <v>4264</v>
      </c>
      <c r="G3713" t="s">
        <v>4278</v>
      </c>
      <c r="H3713">
        <v>30217</v>
      </c>
      <c r="I3713" t="s">
        <v>3255</v>
      </c>
      <c r="J3713" s="1">
        <v>44140</v>
      </c>
      <c r="K3713" s="1">
        <v>44140</v>
      </c>
      <c r="L3713">
        <v>20205956305</v>
      </c>
      <c r="M3713" t="s">
        <v>4790</v>
      </c>
      <c r="N3713" s="1">
        <v>44165</v>
      </c>
      <c r="O3713" t="str">
        <f t="shared" si="121"/>
        <v>정상</v>
      </c>
      <c r="P3713" t="s">
        <v>6821</v>
      </c>
      <c r="Q3713" t="s">
        <v>1954</v>
      </c>
      <c r="R3713"/>
      <c r="S3713"/>
      <c r="T3713"/>
      <c r="U3713"/>
      <c r="V3713"/>
      <c r="W3713" t="s">
        <v>1958</v>
      </c>
      <c r="X3713"/>
    </row>
    <row r="3714" spans="1:24">
      <c r="A3714" t="s">
        <v>3993</v>
      </c>
      <c r="B3714" t="s">
        <v>4044</v>
      </c>
      <c r="C3714" t="s">
        <v>4059</v>
      </c>
      <c r="D3714" t="s">
        <v>4152</v>
      </c>
      <c r="E3714" t="s">
        <v>4243</v>
      </c>
      <c r="F3714" t="s">
        <v>4264</v>
      </c>
      <c r="G3714" t="s">
        <v>4268</v>
      </c>
      <c r="H3714">
        <v>69000</v>
      </c>
      <c r="I3714" t="s">
        <v>3256</v>
      </c>
      <c r="J3714" s="1">
        <v>44140</v>
      </c>
      <c r="K3714" s="1">
        <v>44172</v>
      </c>
      <c r="L3714">
        <v>20205956188</v>
      </c>
      <c r="M3714" t="s">
        <v>4791</v>
      </c>
      <c r="N3714" s="1">
        <v>44165</v>
      </c>
      <c r="O3714" t="str">
        <f t="shared" si="121"/>
        <v>정상2</v>
      </c>
      <c r="P3714" t="str">
        <f t="shared" ref="P3713:P3776" si="122">A3714</f>
        <v>엠피송내</v>
      </c>
      <c r="Q3714" t="s">
        <v>1954</v>
      </c>
      <c r="R3714"/>
      <c r="S3714"/>
      <c r="T3714"/>
      <c r="U3714"/>
      <c r="V3714"/>
      <c r="W3714" t="s">
        <v>1958</v>
      </c>
      <c r="X3714"/>
    </row>
    <row r="3715" spans="1:24">
      <c r="A3715" t="s">
        <v>3992</v>
      </c>
      <c r="B3715" t="s">
        <v>2856</v>
      </c>
      <c r="C3715" t="s">
        <v>4073</v>
      </c>
      <c r="D3715" t="s">
        <v>4154</v>
      </c>
      <c r="E3715" t="s">
        <v>2607</v>
      </c>
      <c r="F3715" t="s">
        <v>4265</v>
      </c>
      <c r="G3715" t="s">
        <v>3242</v>
      </c>
      <c r="H3715">
        <v>19800</v>
      </c>
      <c r="I3715" t="s">
        <v>3255</v>
      </c>
      <c r="J3715" s="1">
        <v>44140</v>
      </c>
      <c r="K3715" s="1">
        <v>44140</v>
      </c>
      <c r="L3715">
        <v>20205943503</v>
      </c>
      <c r="M3715" t="s">
        <v>4791</v>
      </c>
      <c r="N3715" s="1">
        <v>44165</v>
      </c>
      <c r="O3715" t="str">
        <f t="shared" si="121"/>
        <v>정상</v>
      </c>
      <c r="P3715" t="s">
        <v>6833</v>
      </c>
      <c r="Q3715" t="s">
        <v>1954</v>
      </c>
      <c r="R3715"/>
      <c r="S3715"/>
      <c r="T3715"/>
      <c r="U3715"/>
      <c r="V3715"/>
      <c r="W3715" t="s">
        <v>1958</v>
      </c>
      <c r="X3715"/>
    </row>
    <row r="3716" spans="1:24">
      <c r="A3716" t="s">
        <v>4012</v>
      </c>
      <c r="B3716" t="s">
        <v>4041</v>
      </c>
      <c r="C3716" t="s">
        <v>4112</v>
      </c>
      <c r="D3716" t="s">
        <v>4225</v>
      </c>
      <c r="E3716" t="s">
        <v>4240</v>
      </c>
      <c r="F3716" t="s">
        <v>4264</v>
      </c>
      <c r="G3716" t="s">
        <v>4276</v>
      </c>
      <c r="H3716">
        <v>124600</v>
      </c>
      <c r="I3716" t="s">
        <v>3255</v>
      </c>
      <c r="J3716" s="1">
        <v>44140</v>
      </c>
      <c r="K3716" s="1">
        <v>44140</v>
      </c>
      <c r="L3716">
        <v>20205956001</v>
      </c>
      <c r="M3716" t="s">
        <v>4790</v>
      </c>
      <c r="N3716" s="1">
        <v>44165</v>
      </c>
      <c r="O3716" t="str">
        <f t="shared" si="121"/>
        <v>정상</v>
      </c>
      <c r="P3716" t="str">
        <f t="shared" si="122"/>
        <v>엠피레전드</v>
      </c>
      <c r="Q3716" t="s">
        <v>1954</v>
      </c>
      <c r="R3716"/>
      <c r="S3716"/>
      <c r="T3716"/>
      <c r="U3716"/>
      <c r="V3716"/>
      <c r="W3716" t="s">
        <v>1958</v>
      </c>
      <c r="X3716"/>
    </row>
    <row r="3717" spans="1:24">
      <c r="A3717" t="s">
        <v>4007</v>
      </c>
      <c r="B3717" t="s">
        <v>4031</v>
      </c>
      <c r="C3717" t="s">
        <v>4093</v>
      </c>
      <c r="D3717" t="s">
        <v>4170</v>
      </c>
      <c r="E3717" t="s">
        <v>4240</v>
      </c>
      <c r="F3717" t="s">
        <v>4264</v>
      </c>
      <c r="G3717" t="s">
        <v>4285</v>
      </c>
      <c r="H3717">
        <v>34000</v>
      </c>
      <c r="I3717" t="s">
        <v>3255</v>
      </c>
      <c r="J3717" s="1">
        <v>44140</v>
      </c>
      <c r="K3717" s="1">
        <v>44140</v>
      </c>
      <c r="L3717">
        <v>20205955107</v>
      </c>
      <c r="M3717" t="s">
        <v>4790</v>
      </c>
      <c r="N3717" s="1">
        <v>44165</v>
      </c>
      <c r="O3717" t="str">
        <f t="shared" si="121"/>
        <v>정상</v>
      </c>
      <c r="P3717" t="str">
        <f t="shared" si="122"/>
        <v>엠피여주</v>
      </c>
      <c r="Q3717" t="s">
        <v>1954</v>
      </c>
      <c r="R3717"/>
      <c r="S3717"/>
      <c r="T3717"/>
      <c r="U3717"/>
      <c r="V3717"/>
      <c r="W3717" t="s">
        <v>1958</v>
      </c>
      <c r="X3717"/>
    </row>
    <row r="3718" spans="1:24">
      <c r="A3718" t="s">
        <v>3998</v>
      </c>
      <c r="B3718" t="s">
        <v>4020</v>
      </c>
      <c r="C3718"/>
      <c r="D3718" t="s">
        <v>4131</v>
      </c>
      <c r="E3718" t="s">
        <v>3141</v>
      </c>
      <c r="F3718" t="s">
        <v>4264</v>
      </c>
      <c r="G3718" t="s">
        <v>4268</v>
      </c>
      <c r="H3718">
        <v>15000</v>
      </c>
      <c r="I3718" t="s">
        <v>3255</v>
      </c>
      <c r="J3718" s="1">
        <v>44140</v>
      </c>
      <c r="K3718" s="1">
        <v>44140</v>
      </c>
      <c r="L3718">
        <v>20205952765</v>
      </c>
      <c r="M3718" t="s">
        <v>4790</v>
      </c>
      <c r="N3718" s="1">
        <v>44165</v>
      </c>
      <c r="O3718" t="str">
        <f t="shared" si="121"/>
        <v>정상</v>
      </c>
      <c r="P3718" t="str">
        <f t="shared" si="122"/>
        <v>엠피의정부</v>
      </c>
      <c r="Q3718" t="s">
        <v>1954</v>
      </c>
      <c r="R3718"/>
      <c r="S3718"/>
      <c r="T3718"/>
      <c r="U3718"/>
      <c r="V3718"/>
      <c r="W3718" t="s">
        <v>1958</v>
      </c>
      <c r="X3718"/>
    </row>
    <row r="3719" spans="1:24">
      <c r="A3719" t="s">
        <v>3994</v>
      </c>
      <c r="B3719" t="s">
        <v>2692</v>
      </c>
      <c r="C3719" t="s">
        <v>4052</v>
      </c>
      <c r="D3719" t="s">
        <v>4146</v>
      </c>
      <c r="E3719" t="s">
        <v>4240</v>
      </c>
      <c r="F3719" t="s">
        <v>4265</v>
      </c>
      <c r="G3719" t="s">
        <v>4276</v>
      </c>
      <c r="H3719">
        <v>30000</v>
      </c>
      <c r="I3719" t="s">
        <v>3255</v>
      </c>
      <c r="J3719" s="1">
        <v>44140</v>
      </c>
      <c r="K3719" s="1">
        <v>44140</v>
      </c>
      <c r="L3719">
        <v>20205955349</v>
      </c>
      <c r="M3719" t="s">
        <v>4790</v>
      </c>
      <c r="N3719" s="1">
        <v>44165</v>
      </c>
      <c r="O3719" t="str">
        <f t="shared" si="121"/>
        <v>정상</v>
      </c>
      <c r="P3719" t="str">
        <f t="shared" si="122"/>
        <v>엠피피스토스</v>
      </c>
      <c r="Q3719" t="s">
        <v>1954</v>
      </c>
      <c r="R3719"/>
      <c r="S3719"/>
      <c r="T3719"/>
      <c r="U3719"/>
      <c r="V3719"/>
      <c r="W3719" t="s">
        <v>1958</v>
      </c>
      <c r="X3719"/>
    </row>
    <row r="3720" spans="1:24">
      <c r="A3720" t="s">
        <v>4003</v>
      </c>
      <c r="B3720" t="s">
        <v>4024</v>
      </c>
      <c r="C3720" t="s">
        <v>4074</v>
      </c>
      <c r="D3720" t="s">
        <v>4193</v>
      </c>
      <c r="E3720" t="s">
        <v>4240</v>
      </c>
      <c r="F3720" t="s">
        <v>4264</v>
      </c>
      <c r="G3720" t="s">
        <v>4268</v>
      </c>
      <c r="H3720">
        <v>41000</v>
      </c>
      <c r="I3720" t="s">
        <v>3255</v>
      </c>
      <c r="J3720" s="1">
        <v>44140</v>
      </c>
      <c r="K3720" s="1">
        <v>44140</v>
      </c>
      <c r="L3720">
        <v>20205943233</v>
      </c>
      <c r="M3720" t="s">
        <v>4793</v>
      </c>
      <c r="N3720" s="1">
        <v>44165</v>
      </c>
      <c r="O3720" t="str">
        <f t="shared" si="121"/>
        <v>정상</v>
      </c>
      <c r="P3720" t="str">
        <f t="shared" si="122"/>
        <v>엠피상동</v>
      </c>
      <c r="Q3720" t="s">
        <v>1954</v>
      </c>
      <c r="R3720"/>
      <c r="S3720"/>
      <c r="T3720"/>
      <c r="U3720"/>
      <c r="V3720"/>
      <c r="W3720" t="s">
        <v>1958</v>
      </c>
      <c r="X3720"/>
    </row>
    <row r="3721" spans="1:24">
      <c r="A3721" t="s">
        <v>3994</v>
      </c>
      <c r="B3721" t="s">
        <v>2692</v>
      </c>
      <c r="C3721" t="s">
        <v>4101</v>
      </c>
      <c r="D3721" t="s">
        <v>4186</v>
      </c>
      <c r="E3721" t="s">
        <v>2639</v>
      </c>
      <c r="F3721" t="s">
        <v>4264</v>
      </c>
      <c r="G3721" t="s">
        <v>4282</v>
      </c>
      <c r="H3721">
        <v>17000</v>
      </c>
      <c r="I3721" t="s">
        <v>3255</v>
      </c>
      <c r="J3721" s="1">
        <v>44140</v>
      </c>
      <c r="K3721" s="1">
        <v>44140</v>
      </c>
      <c r="L3721">
        <v>42041708460000</v>
      </c>
      <c r="M3721" t="s">
        <v>4790</v>
      </c>
      <c r="N3721" s="1">
        <v>44165</v>
      </c>
      <c r="O3721" t="str">
        <f t="shared" si="121"/>
        <v>정상</v>
      </c>
      <c r="P3721" t="str">
        <f t="shared" si="122"/>
        <v>엠피피스토스</v>
      </c>
      <c r="Q3721" t="s">
        <v>1954</v>
      </c>
      <c r="R3721"/>
      <c r="S3721"/>
      <c r="T3721"/>
      <c r="U3721"/>
      <c r="V3721"/>
      <c r="W3721" t="s">
        <v>1958</v>
      </c>
      <c r="X3721"/>
    </row>
    <row r="3722" spans="1:24">
      <c r="A3722" t="s">
        <v>4002</v>
      </c>
      <c r="B3722"/>
      <c r="C3722"/>
      <c r="D3722" t="s">
        <v>4155</v>
      </c>
      <c r="E3722" t="s">
        <v>4236</v>
      </c>
      <c r="F3722" t="s">
        <v>4264</v>
      </c>
      <c r="G3722" t="s">
        <v>3245</v>
      </c>
      <c r="H3722">
        <v>16231</v>
      </c>
      <c r="I3722" t="s">
        <v>3255</v>
      </c>
      <c r="J3722" s="1">
        <v>44140</v>
      </c>
      <c r="K3722" s="1">
        <v>44140</v>
      </c>
      <c r="L3722">
        <v>42045249260000</v>
      </c>
      <c r="M3722" t="s">
        <v>4790</v>
      </c>
      <c r="N3722" s="1">
        <v>44165</v>
      </c>
      <c r="O3722" t="str">
        <f t="shared" si="121"/>
        <v>정상</v>
      </c>
      <c r="P3722" t="str">
        <f t="shared" si="122"/>
        <v>엠피제이엔제이</v>
      </c>
      <c r="Q3722" t="s">
        <v>1954</v>
      </c>
      <c r="R3722"/>
      <c r="S3722"/>
      <c r="T3722"/>
      <c r="U3722"/>
      <c r="V3722"/>
      <c r="W3722" t="s">
        <v>1958</v>
      </c>
      <c r="X3722" s="1">
        <v>47792</v>
      </c>
    </row>
    <row r="3723" spans="1:24">
      <c r="A3723" t="s">
        <v>3994</v>
      </c>
      <c r="B3723" t="s">
        <v>2692</v>
      </c>
      <c r="C3723" t="s">
        <v>4052</v>
      </c>
      <c r="D3723" t="s">
        <v>4146</v>
      </c>
      <c r="E3723" t="s">
        <v>2146</v>
      </c>
      <c r="F3723" t="s">
        <v>4264</v>
      </c>
      <c r="G3723" t="s">
        <v>4278</v>
      </c>
      <c r="H3723">
        <v>35470</v>
      </c>
      <c r="I3723" t="s">
        <v>3255</v>
      </c>
      <c r="J3723" s="1">
        <v>44140</v>
      </c>
      <c r="K3723" s="1">
        <v>44140</v>
      </c>
      <c r="L3723" t="s">
        <v>4695</v>
      </c>
      <c r="M3723" t="s">
        <v>4790</v>
      </c>
      <c r="N3723" s="1">
        <v>44165</v>
      </c>
      <c r="O3723" t="str">
        <f t="shared" si="121"/>
        <v>정상</v>
      </c>
      <c r="P3723" t="str">
        <f t="shared" si="122"/>
        <v>엠피피스토스</v>
      </c>
      <c r="Q3723" t="s">
        <v>1954</v>
      </c>
      <c r="R3723"/>
      <c r="S3723"/>
      <c r="T3723"/>
      <c r="U3723"/>
      <c r="V3723"/>
      <c r="W3723" t="s">
        <v>1958</v>
      </c>
      <c r="X3723"/>
    </row>
    <row r="3724" spans="1:24">
      <c r="A3724" t="s">
        <v>3994</v>
      </c>
      <c r="B3724" t="s">
        <v>4014</v>
      </c>
      <c r="C3724" t="s">
        <v>4052</v>
      </c>
      <c r="D3724" t="s">
        <v>4186</v>
      </c>
      <c r="E3724" t="s">
        <v>4239</v>
      </c>
      <c r="F3724" t="s">
        <v>4264</v>
      </c>
      <c r="G3724" t="s">
        <v>4268</v>
      </c>
      <c r="H3724">
        <v>26170</v>
      </c>
      <c r="I3724" t="s">
        <v>3255</v>
      </c>
      <c r="J3724" s="1">
        <v>44140</v>
      </c>
      <c r="K3724" s="1">
        <v>44140</v>
      </c>
      <c r="L3724" t="s">
        <v>4696</v>
      </c>
      <c r="M3724" t="s">
        <v>4790</v>
      </c>
      <c r="N3724" s="1">
        <v>44165</v>
      </c>
      <c r="O3724" t="str">
        <f t="shared" si="121"/>
        <v>정상</v>
      </c>
      <c r="P3724" t="str">
        <f t="shared" si="122"/>
        <v>엠피피스토스</v>
      </c>
      <c r="Q3724" t="s">
        <v>1954</v>
      </c>
      <c r="R3724"/>
      <c r="S3724"/>
      <c r="T3724"/>
      <c r="U3724"/>
      <c r="V3724"/>
      <c r="W3724" t="s">
        <v>1958</v>
      </c>
      <c r="X3724"/>
    </row>
    <row r="3725" spans="1:24">
      <c r="A3725" t="s">
        <v>3993</v>
      </c>
      <c r="B3725" t="s">
        <v>2689</v>
      </c>
      <c r="C3725" t="s">
        <v>4048</v>
      </c>
      <c r="D3725" t="s">
        <v>4133</v>
      </c>
      <c r="E3725" t="s">
        <v>2597</v>
      </c>
      <c r="F3725" t="s">
        <v>4264</v>
      </c>
      <c r="G3725" t="s">
        <v>4269</v>
      </c>
      <c r="H3725">
        <v>135000</v>
      </c>
      <c r="I3725" t="s">
        <v>3255</v>
      </c>
      <c r="J3725" s="1">
        <v>44140</v>
      </c>
      <c r="K3725" s="1">
        <v>44140</v>
      </c>
      <c r="L3725" t="s">
        <v>4697</v>
      </c>
      <c r="M3725" t="s">
        <v>4790</v>
      </c>
      <c r="N3725" s="1">
        <v>44165</v>
      </c>
      <c r="O3725" t="str">
        <f t="shared" si="121"/>
        <v>정상</v>
      </c>
      <c r="P3725" t="str">
        <f t="shared" si="122"/>
        <v>엠피송내</v>
      </c>
      <c r="Q3725" t="s">
        <v>1954</v>
      </c>
      <c r="R3725"/>
      <c r="S3725"/>
      <c r="T3725"/>
      <c r="U3725"/>
      <c r="V3725"/>
      <c r="W3725" t="s">
        <v>1958</v>
      </c>
      <c r="X3725"/>
    </row>
    <row r="3726" spans="1:24">
      <c r="A3726" t="s">
        <v>991</v>
      </c>
      <c r="B3726" t="s">
        <v>2689</v>
      </c>
      <c r="C3726" t="s">
        <v>4048</v>
      </c>
      <c r="D3726" t="s">
        <v>4133</v>
      </c>
      <c r="E3726" t="s">
        <v>4239</v>
      </c>
      <c r="F3726" t="s">
        <v>4265</v>
      </c>
      <c r="G3726" t="s">
        <v>4268</v>
      </c>
      <c r="H3726">
        <v>70000</v>
      </c>
      <c r="I3726" t="s">
        <v>3255</v>
      </c>
      <c r="J3726" s="1">
        <v>44140</v>
      </c>
      <c r="K3726" s="1">
        <v>44140</v>
      </c>
      <c r="L3726" t="s">
        <v>4698</v>
      </c>
      <c r="M3726" t="s">
        <v>4790</v>
      </c>
      <c r="N3726" s="1">
        <v>44165</v>
      </c>
      <c r="O3726" t="str">
        <f t="shared" si="121"/>
        <v>정상</v>
      </c>
      <c r="P3726" t="str">
        <f t="shared" si="122"/>
        <v>엠피송내</v>
      </c>
      <c r="Q3726" t="s">
        <v>1954</v>
      </c>
      <c r="R3726"/>
      <c r="S3726"/>
      <c r="T3726"/>
      <c r="U3726"/>
      <c r="V3726"/>
      <c r="W3726" t="s">
        <v>1958</v>
      </c>
      <c r="X3726"/>
    </row>
    <row r="3727" spans="1:24">
      <c r="A3727" t="s">
        <v>3993</v>
      </c>
      <c r="B3727" t="s">
        <v>2689</v>
      </c>
      <c r="C3727" t="s">
        <v>4063</v>
      </c>
      <c r="D3727" t="s">
        <v>4132</v>
      </c>
      <c r="E3727" t="s">
        <v>4239</v>
      </c>
      <c r="F3727" t="s">
        <v>4264</v>
      </c>
      <c r="G3727" t="s">
        <v>4280</v>
      </c>
      <c r="H3727">
        <v>110000</v>
      </c>
      <c r="I3727" t="s">
        <v>3255</v>
      </c>
      <c r="J3727" s="1">
        <v>44140</v>
      </c>
      <c r="K3727" s="1">
        <v>44140</v>
      </c>
      <c r="L3727" t="s">
        <v>4699</v>
      </c>
      <c r="M3727" t="s">
        <v>4790</v>
      </c>
      <c r="N3727" s="1">
        <v>44165</v>
      </c>
      <c r="O3727" t="str">
        <f t="shared" si="121"/>
        <v>정상</v>
      </c>
      <c r="P3727" t="str">
        <f t="shared" si="122"/>
        <v>엠피송내</v>
      </c>
      <c r="Q3727" t="s">
        <v>1954</v>
      </c>
      <c r="R3727"/>
      <c r="S3727"/>
      <c r="T3727"/>
      <c r="U3727"/>
      <c r="V3727"/>
      <c r="W3727" t="s">
        <v>1958</v>
      </c>
      <c r="X3727"/>
    </row>
    <row r="3728" spans="1:24">
      <c r="A3728" t="s">
        <v>3993</v>
      </c>
      <c r="B3728" t="s">
        <v>2689</v>
      </c>
      <c r="C3728" t="s">
        <v>4048</v>
      </c>
      <c r="D3728" t="s">
        <v>4132</v>
      </c>
      <c r="E3728" t="s">
        <v>2508</v>
      </c>
      <c r="F3728" t="s">
        <v>4266</v>
      </c>
      <c r="G3728" t="s">
        <v>4281</v>
      </c>
      <c r="H3728">
        <v>91000</v>
      </c>
      <c r="I3728" t="s">
        <v>3255</v>
      </c>
      <c r="J3728" s="1">
        <v>44140</v>
      </c>
      <c r="K3728" s="1">
        <v>44140</v>
      </c>
      <c r="L3728" t="s">
        <v>4700</v>
      </c>
      <c r="M3728" t="s">
        <v>4790</v>
      </c>
      <c r="N3728" s="1">
        <v>44165</v>
      </c>
      <c r="O3728" t="str">
        <f t="shared" si="121"/>
        <v>정상</v>
      </c>
      <c r="P3728" t="str">
        <f t="shared" si="122"/>
        <v>엠피송내</v>
      </c>
      <c r="Q3728" t="s">
        <v>1954</v>
      </c>
      <c r="R3728"/>
      <c r="S3728"/>
      <c r="T3728"/>
      <c r="U3728"/>
      <c r="V3728"/>
      <c r="W3728" t="s">
        <v>1958</v>
      </c>
      <c r="X3728"/>
    </row>
    <row r="3729" spans="1:24">
      <c r="A3729" t="s">
        <v>3999</v>
      </c>
      <c r="B3729" t="s">
        <v>2692</v>
      </c>
      <c r="C3729" t="s">
        <v>4052</v>
      </c>
      <c r="D3729" t="s">
        <v>4146</v>
      </c>
      <c r="E3729" t="s">
        <v>4233</v>
      </c>
      <c r="F3729" t="s">
        <v>4264</v>
      </c>
      <c r="G3729" t="s">
        <v>4273</v>
      </c>
      <c r="H3729">
        <v>33000</v>
      </c>
      <c r="I3729" t="s">
        <v>3255</v>
      </c>
      <c r="J3729" s="1">
        <v>44140</v>
      </c>
      <c r="K3729" s="1">
        <v>44140</v>
      </c>
      <c r="L3729" t="s">
        <v>4701</v>
      </c>
      <c r="M3729" t="s">
        <v>4790</v>
      </c>
      <c r="N3729" s="1">
        <v>44165</v>
      </c>
      <c r="O3729" t="str">
        <f t="shared" si="121"/>
        <v>정상</v>
      </c>
      <c r="P3729" t="str">
        <f t="shared" si="122"/>
        <v>엠피피스토스</v>
      </c>
      <c r="Q3729" t="s">
        <v>1954</v>
      </c>
      <c r="R3729"/>
      <c r="S3729"/>
      <c r="T3729"/>
      <c r="U3729"/>
      <c r="V3729"/>
      <c r="W3729" t="s">
        <v>1960</v>
      </c>
      <c r="X3729" s="1">
        <v>52175</v>
      </c>
    </row>
    <row r="3730" spans="1:24">
      <c r="A3730" t="s">
        <v>3992</v>
      </c>
      <c r="B3730" t="s">
        <v>2851</v>
      </c>
      <c r="C3730" t="s">
        <v>4051</v>
      </c>
      <c r="D3730" t="s">
        <v>4119</v>
      </c>
      <c r="E3730" t="s">
        <v>2522</v>
      </c>
      <c r="F3730" t="s">
        <v>4264</v>
      </c>
      <c r="G3730" t="s">
        <v>4272</v>
      </c>
      <c r="H3730">
        <v>33150</v>
      </c>
      <c r="I3730" t="s">
        <v>3255</v>
      </c>
      <c r="J3730" s="1">
        <v>44140</v>
      </c>
      <c r="K3730" s="1">
        <v>44140</v>
      </c>
      <c r="L3730" t="s">
        <v>4702</v>
      </c>
      <c r="M3730" t="s">
        <v>4791</v>
      </c>
      <c r="N3730" s="1">
        <v>44165</v>
      </c>
      <c r="O3730" t="str">
        <f t="shared" si="121"/>
        <v>정상</v>
      </c>
      <c r="P3730" t="s">
        <v>6821</v>
      </c>
      <c r="Q3730" t="s">
        <v>1954</v>
      </c>
      <c r="R3730"/>
      <c r="S3730"/>
      <c r="T3730"/>
      <c r="U3730"/>
      <c r="V3730"/>
      <c r="W3730" t="s">
        <v>1958</v>
      </c>
      <c r="X3730" s="1">
        <v>56558</v>
      </c>
    </row>
    <row r="3731" spans="1:24">
      <c r="A3731" t="s">
        <v>3995</v>
      </c>
      <c r="B3731" t="s">
        <v>2686</v>
      </c>
      <c r="C3731" t="s">
        <v>4074</v>
      </c>
      <c r="D3731" t="s">
        <v>4148</v>
      </c>
      <c r="E3731" t="s">
        <v>4233</v>
      </c>
      <c r="F3731" t="s">
        <v>4264</v>
      </c>
      <c r="G3731" t="s">
        <v>4282</v>
      </c>
      <c r="H3731">
        <v>20000</v>
      </c>
      <c r="I3731" t="s">
        <v>3255</v>
      </c>
      <c r="J3731" s="1">
        <v>44140</v>
      </c>
      <c r="K3731" s="1">
        <v>44140</v>
      </c>
      <c r="L3731" t="s">
        <v>4703</v>
      </c>
      <c r="M3731" t="s">
        <v>4790</v>
      </c>
      <c r="N3731" s="1">
        <v>44165</v>
      </c>
      <c r="O3731" t="str">
        <f t="shared" si="121"/>
        <v>정상</v>
      </c>
      <c r="P3731" t="str">
        <f t="shared" si="122"/>
        <v>엠피상동</v>
      </c>
      <c r="Q3731" t="s">
        <v>1954</v>
      </c>
      <c r="R3731"/>
      <c r="S3731"/>
      <c r="T3731"/>
      <c r="U3731"/>
      <c r="V3731"/>
      <c r="W3731" t="s">
        <v>1958</v>
      </c>
      <c r="X3731" s="1">
        <v>51445</v>
      </c>
    </row>
    <row r="3732" spans="1:24">
      <c r="A3732" t="s">
        <v>3995</v>
      </c>
      <c r="B3732" t="s">
        <v>4043</v>
      </c>
      <c r="C3732" t="s">
        <v>4050</v>
      </c>
      <c r="D3732" t="s">
        <v>4208</v>
      </c>
      <c r="E3732" t="s">
        <v>4233</v>
      </c>
      <c r="F3732" t="s">
        <v>4264</v>
      </c>
      <c r="G3732" t="s">
        <v>4273</v>
      </c>
      <c r="H3732">
        <v>19000</v>
      </c>
      <c r="I3732" t="s">
        <v>3255</v>
      </c>
      <c r="J3732" s="1">
        <v>44140</v>
      </c>
      <c r="K3732" s="1">
        <v>44140</v>
      </c>
      <c r="L3732" t="s">
        <v>4704</v>
      </c>
      <c r="M3732" t="s">
        <v>4790</v>
      </c>
      <c r="N3732" s="1">
        <v>44165</v>
      </c>
      <c r="O3732" t="str">
        <f t="shared" si="121"/>
        <v>정상</v>
      </c>
      <c r="P3732" t="str">
        <f t="shared" si="122"/>
        <v>엠피상동</v>
      </c>
      <c r="Q3732" t="s">
        <v>1954</v>
      </c>
      <c r="R3732"/>
      <c r="S3732"/>
      <c r="T3732"/>
      <c r="U3732"/>
      <c r="V3732"/>
      <c r="W3732" t="s">
        <v>1958</v>
      </c>
      <c r="X3732" s="1">
        <v>51445</v>
      </c>
    </row>
    <row r="3733" spans="1:24">
      <c r="A3733" t="s">
        <v>3995</v>
      </c>
      <c r="B3733" t="s">
        <v>4024</v>
      </c>
      <c r="C3733" t="s">
        <v>4050</v>
      </c>
      <c r="D3733" t="s">
        <v>4167</v>
      </c>
      <c r="E3733" t="s">
        <v>2577</v>
      </c>
      <c r="F3733" t="s">
        <v>4265</v>
      </c>
      <c r="G3733" t="s">
        <v>3238</v>
      </c>
      <c r="H3733">
        <v>66700</v>
      </c>
      <c r="I3733" t="s">
        <v>3255</v>
      </c>
      <c r="J3733" s="1">
        <v>44140</v>
      </c>
      <c r="K3733" s="1">
        <v>44140</v>
      </c>
      <c r="L3733" t="s">
        <v>4705</v>
      </c>
      <c r="M3733" t="s">
        <v>4790</v>
      </c>
      <c r="N3733" s="1">
        <v>44165</v>
      </c>
      <c r="O3733" t="str">
        <f t="shared" si="121"/>
        <v>정상</v>
      </c>
      <c r="P3733" t="str">
        <f t="shared" si="122"/>
        <v>엠피상동</v>
      </c>
      <c r="Q3733" t="s">
        <v>1954</v>
      </c>
      <c r="R3733"/>
      <c r="S3733"/>
      <c r="T3733"/>
      <c r="U3733"/>
      <c r="V3733"/>
      <c r="W3733" t="s">
        <v>1958</v>
      </c>
      <c r="X3733" s="1">
        <v>55097</v>
      </c>
    </row>
    <row r="3734" spans="1:24">
      <c r="A3734" t="s">
        <v>3995</v>
      </c>
      <c r="B3734" t="s">
        <v>4024</v>
      </c>
      <c r="C3734" t="s">
        <v>4088</v>
      </c>
      <c r="D3734" t="s">
        <v>4141</v>
      </c>
      <c r="E3734" t="s">
        <v>4233</v>
      </c>
      <c r="F3734" t="s">
        <v>4267</v>
      </c>
      <c r="G3734" t="s">
        <v>4283</v>
      </c>
      <c r="H3734">
        <v>35000</v>
      </c>
      <c r="I3734" t="s">
        <v>3255</v>
      </c>
      <c r="J3734" s="1">
        <v>44140</v>
      </c>
      <c r="K3734" s="1">
        <v>44140</v>
      </c>
      <c r="L3734" t="s">
        <v>4706</v>
      </c>
      <c r="M3734" t="s">
        <v>4790</v>
      </c>
      <c r="N3734" s="1">
        <v>44165</v>
      </c>
      <c r="O3734" t="str">
        <f t="shared" si="121"/>
        <v>정상</v>
      </c>
      <c r="P3734" t="str">
        <f t="shared" si="122"/>
        <v>엠피상동</v>
      </c>
      <c r="Q3734" t="s">
        <v>1954</v>
      </c>
      <c r="R3734"/>
      <c r="S3734"/>
      <c r="T3734"/>
      <c r="U3734"/>
      <c r="V3734"/>
      <c r="W3734" t="s">
        <v>1958</v>
      </c>
      <c r="X3734" s="1">
        <v>57654</v>
      </c>
    </row>
    <row r="3735" spans="1:24">
      <c r="A3735" t="s">
        <v>3995</v>
      </c>
      <c r="B3735" t="s">
        <v>4024</v>
      </c>
      <c r="C3735" t="s">
        <v>4050</v>
      </c>
      <c r="D3735" t="s">
        <v>4223</v>
      </c>
      <c r="E3735" t="s">
        <v>4233</v>
      </c>
      <c r="F3735" t="s">
        <v>4264</v>
      </c>
      <c r="G3735" t="s">
        <v>4268</v>
      </c>
      <c r="H3735">
        <v>79100</v>
      </c>
      <c r="I3735" t="s">
        <v>3255</v>
      </c>
      <c r="J3735" s="1">
        <v>44140</v>
      </c>
      <c r="K3735" s="1">
        <v>44140</v>
      </c>
      <c r="L3735" t="s">
        <v>4707</v>
      </c>
      <c r="M3735" t="s">
        <v>4790</v>
      </c>
      <c r="N3735" s="1">
        <v>44165</v>
      </c>
      <c r="O3735" t="str">
        <f t="shared" si="121"/>
        <v>정상</v>
      </c>
      <c r="P3735" t="str">
        <f t="shared" si="122"/>
        <v>엠피상동</v>
      </c>
      <c r="Q3735" t="s">
        <v>1954</v>
      </c>
      <c r="R3735"/>
      <c r="S3735"/>
      <c r="T3735"/>
      <c r="U3735"/>
      <c r="V3735"/>
      <c r="W3735" t="s">
        <v>1958</v>
      </c>
      <c r="X3735" s="1">
        <v>51445</v>
      </c>
    </row>
    <row r="3736" spans="1:24">
      <c r="A3736" t="s">
        <v>3995</v>
      </c>
      <c r="B3736" t="s">
        <v>2686</v>
      </c>
      <c r="C3736" t="s">
        <v>4050</v>
      </c>
      <c r="D3736" t="s">
        <v>4148</v>
      </c>
      <c r="E3736" t="s">
        <v>4233</v>
      </c>
      <c r="F3736" t="s">
        <v>4264</v>
      </c>
      <c r="G3736" t="s">
        <v>4280</v>
      </c>
      <c r="H3736">
        <v>20000</v>
      </c>
      <c r="I3736" t="s">
        <v>3255</v>
      </c>
      <c r="J3736" s="1">
        <v>44140</v>
      </c>
      <c r="K3736" s="1">
        <v>44140</v>
      </c>
      <c r="L3736" t="s">
        <v>4708</v>
      </c>
      <c r="M3736" t="s">
        <v>4790</v>
      </c>
      <c r="N3736" s="1">
        <v>44165</v>
      </c>
      <c r="O3736" t="str">
        <f t="shared" si="121"/>
        <v>정상</v>
      </c>
      <c r="P3736" t="str">
        <f t="shared" si="122"/>
        <v>엠피상동</v>
      </c>
      <c r="Q3736" t="s">
        <v>1954</v>
      </c>
      <c r="R3736"/>
      <c r="S3736"/>
      <c r="T3736"/>
      <c r="U3736"/>
      <c r="V3736"/>
      <c r="W3736" t="s">
        <v>1958</v>
      </c>
      <c r="X3736" s="1">
        <v>70803</v>
      </c>
    </row>
    <row r="3737" spans="1:24">
      <c r="A3737" t="s">
        <v>3995</v>
      </c>
      <c r="B3737" t="s">
        <v>2686</v>
      </c>
      <c r="C3737" t="s">
        <v>4050</v>
      </c>
      <c r="D3737" t="s">
        <v>4148</v>
      </c>
      <c r="E3737" t="s">
        <v>2648</v>
      </c>
      <c r="F3737" t="s">
        <v>4267</v>
      </c>
      <c r="G3737" t="s">
        <v>4281</v>
      </c>
      <c r="H3737">
        <v>20000</v>
      </c>
      <c r="I3737" t="s">
        <v>3255</v>
      </c>
      <c r="J3737" s="1">
        <v>44140</v>
      </c>
      <c r="K3737" s="1">
        <v>44140</v>
      </c>
      <c r="L3737" t="s">
        <v>4709</v>
      </c>
      <c r="M3737" t="s">
        <v>4790</v>
      </c>
      <c r="N3737" s="1">
        <v>44165</v>
      </c>
      <c r="O3737" t="str">
        <f t="shared" si="121"/>
        <v>정상</v>
      </c>
      <c r="P3737" t="str">
        <f t="shared" si="122"/>
        <v>엠피상동</v>
      </c>
      <c r="Q3737" t="s">
        <v>1954</v>
      </c>
      <c r="R3737"/>
      <c r="S3737"/>
      <c r="T3737"/>
      <c r="U3737"/>
      <c r="V3737"/>
      <c r="W3737" t="s">
        <v>1958</v>
      </c>
      <c r="X3737" s="1">
        <v>71168</v>
      </c>
    </row>
    <row r="3738" spans="1:24">
      <c r="A3738" t="s">
        <v>3995</v>
      </c>
      <c r="B3738" t="s">
        <v>2686</v>
      </c>
      <c r="C3738" t="s">
        <v>4074</v>
      </c>
      <c r="D3738" t="s">
        <v>4156</v>
      </c>
      <c r="E3738" t="s">
        <v>4233</v>
      </c>
      <c r="F3738" t="s">
        <v>4264</v>
      </c>
      <c r="G3738" t="s">
        <v>4283</v>
      </c>
      <c r="H3738">
        <v>160000</v>
      </c>
      <c r="I3738" t="s">
        <v>3255</v>
      </c>
      <c r="J3738" s="1">
        <v>44140</v>
      </c>
      <c r="K3738" s="1">
        <v>44140</v>
      </c>
      <c r="L3738" t="s">
        <v>4710</v>
      </c>
      <c r="M3738" t="s">
        <v>4790</v>
      </c>
      <c r="N3738" s="1">
        <v>44165</v>
      </c>
      <c r="O3738" t="str">
        <f t="shared" si="121"/>
        <v>정상</v>
      </c>
      <c r="P3738" t="str">
        <f t="shared" si="122"/>
        <v>엠피상동</v>
      </c>
      <c r="Q3738" t="s">
        <v>1954</v>
      </c>
      <c r="R3738"/>
      <c r="S3738"/>
      <c r="T3738"/>
      <c r="U3738"/>
      <c r="V3738"/>
      <c r="W3738" t="s">
        <v>1958</v>
      </c>
      <c r="X3738" s="1">
        <v>51445</v>
      </c>
    </row>
    <row r="3739" spans="1:24">
      <c r="A3739" t="s">
        <v>3994</v>
      </c>
      <c r="B3739" t="s">
        <v>2692</v>
      </c>
      <c r="C3739" t="s">
        <v>4056</v>
      </c>
      <c r="D3739" t="s">
        <v>4198</v>
      </c>
      <c r="E3739" t="s">
        <v>4240</v>
      </c>
      <c r="F3739" t="s">
        <v>4264</v>
      </c>
      <c r="G3739" t="s">
        <v>4273</v>
      </c>
      <c r="H3739">
        <v>10500</v>
      </c>
      <c r="I3739" t="s">
        <v>3255</v>
      </c>
      <c r="J3739" s="1">
        <v>44139</v>
      </c>
      <c r="K3739" s="1">
        <v>44139</v>
      </c>
      <c r="L3739">
        <v>20205968345</v>
      </c>
      <c r="M3739" t="s">
        <v>4790</v>
      </c>
      <c r="N3739" s="1">
        <v>44165</v>
      </c>
      <c r="O3739" t="str">
        <f t="shared" si="121"/>
        <v>정상</v>
      </c>
      <c r="P3739" t="str">
        <f t="shared" si="122"/>
        <v>엠피피스토스</v>
      </c>
      <c r="Q3739" t="s">
        <v>1954</v>
      </c>
      <c r="R3739"/>
      <c r="S3739"/>
      <c r="T3739"/>
      <c r="U3739"/>
      <c r="V3739"/>
      <c r="W3739" t="s">
        <v>1958</v>
      </c>
      <c r="X3739"/>
    </row>
    <row r="3740" spans="1:24">
      <c r="A3740" t="s">
        <v>3999</v>
      </c>
      <c r="B3740" t="s">
        <v>4014</v>
      </c>
      <c r="C3740" t="s">
        <v>4056</v>
      </c>
      <c r="D3740" t="s">
        <v>4198</v>
      </c>
      <c r="E3740" t="s">
        <v>4240</v>
      </c>
      <c r="F3740" t="s">
        <v>4264</v>
      </c>
      <c r="G3740" t="s">
        <v>4268</v>
      </c>
      <c r="H3740">
        <v>14200</v>
      </c>
      <c r="I3740" t="s">
        <v>3255</v>
      </c>
      <c r="J3740" s="1">
        <v>44139</v>
      </c>
      <c r="K3740" s="1">
        <v>44139</v>
      </c>
      <c r="L3740">
        <v>20205968455</v>
      </c>
      <c r="M3740" t="s">
        <v>4790</v>
      </c>
      <c r="N3740" s="1">
        <v>44165</v>
      </c>
      <c r="O3740" t="str">
        <f t="shared" si="121"/>
        <v>정상</v>
      </c>
      <c r="P3740" t="str">
        <f t="shared" si="122"/>
        <v>엠피피스토스</v>
      </c>
      <c r="Q3740" t="s">
        <v>1954</v>
      </c>
      <c r="R3740"/>
      <c r="S3740"/>
      <c r="T3740"/>
      <c r="U3740"/>
      <c r="V3740"/>
      <c r="W3740" t="s">
        <v>1958</v>
      </c>
      <c r="X3740"/>
    </row>
    <row r="3741" spans="1:24">
      <c r="A3741" t="s">
        <v>3995</v>
      </c>
      <c r="B3741" t="s">
        <v>2686</v>
      </c>
      <c r="C3741" t="s">
        <v>4050</v>
      </c>
      <c r="D3741" t="s">
        <v>4221</v>
      </c>
      <c r="E3741" t="s">
        <v>4230</v>
      </c>
      <c r="F3741" t="s">
        <v>4264</v>
      </c>
      <c r="G3741" t="s">
        <v>4287</v>
      </c>
      <c r="H3741">
        <v>13708</v>
      </c>
      <c r="I3741" t="s">
        <v>3255</v>
      </c>
      <c r="J3741" s="1">
        <v>44139</v>
      </c>
      <c r="K3741" s="1">
        <v>44139</v>
      </c>
      <c r="L3741">
        <v>52030456490000</v>
      </c>
      <c r="M3741" t="s">
        <v>4790</v>
      </c>
      <c r="N3741" s="1">
        <v>44165</v>
      </c>
      <c r="O3741" t="str">
        <f t="shared" si="121"/>
        <v>정상</v>
      </c>
      <c r="P3741" t="str">
        <f t="shared" si="122"/>
        <v>엠피상동</v>
      </c>
      <c r="Q3741" t="s">
        <v>1954</v>
      </c>
      <c r="R3741"/>
      <c r="S3741"/>
      <c r="T3741"/>
      <c r="U3741"/>
      <c r="V3741"/>
      <c r="W3741" t="s">
        <v>1958</v>
      </c>
      <c r="X3741" s="1">
        <v>44504</v>
      </c>
    </row>
    <row r="3742" spans="1:24">
      <c r="A3742" t="s">
        <v>4007</v>
      </c>
      <c r="B3742" t="s">
        <v>2863</v>
      </c>
      <c r="C3742"/>
      <c r="D3742" t="s">
        <v>4134</v>
      </c>
      <c r="E3742" t="s">
        <v>4230</v>
      </c>
      <c r="F3742" t="s">
        <v>4264</v>
      </c>
      <c r="G3742" t="s">
        <v>3242</v>
      </c>
      <c r="H3742">
        <v>52750</v>
      </c>
      <c r="I3742" t="s">
        <v>3255</v>
      </c>
      <c r="J3742" s="1">
        <v>44139</v>
      </c>
      <c r="K3742" s="1">
        <v>44139</v>
      </c>
      <c r="L3742">
        <v>52030423150000</v>
      </c>
      <c r="M3742" t="s">
        <v>4790</v>
      </c>
      <c r="N3742" s="1">
        <v>44165</v>
      </c>
      <c r="O3742" t="str">
        <f t="shared" ref="O3742:O3805" si="123" xml:space="preserve"> IF(K3742&gt;N3742,W3742,I3742)</f>
        <v>정상</v>
      </c>
      <c r="P3742" t="str">
        <f t="shared" si="122"/>
        <v>엠피여주</v>
      </c>
      <c r="Q3742" t="s">
        <v>1954</v>
      </c>
      <c r="R3742"/>
      <c r="S3742"/>
      <c r="T3742"/>
      <c r="U3742"/>
      <c r="V3742"/>
      <c r="W3742" t="s">
        <v>1960</v>
      </c>
      <c r="X3742" s="1">
        <v>57288</v>
      </c>
    </row>
    <row r="3743" spans="1:24">
      <c r="A3743" t="s">
        <v>3995</v>
      </c>
      <c r="B3743" t="s">
        <v>2686</v>
      </c>
      <c r="C3743" t="s">
        <v>4050</v>
      </c>
      <c r="D3743" t="s">
        <v>4159</v>
      </c>
      <c r="E3743" t="s">
        <v>2534</v>
      </c>
      <c r="F3743" t="s">
        <v>4265</v>
      </c>
      <c r="G3743" t="s">
        <v>3238</v>
      </c>
      <c r="H3743">
        <v>50000</v>
      </c>
      <c r="I3743" t="s">
        <v>3255</v>
      </c>
      <c r="J3743" s="1">
        <v>44139</v>
      </c>
      <c r="K3743" s="1">
        <v>44139</v>
      </c>
      <c r="L3743">
        <v>52030453440000</v>
      </c>
      <c r="M3743" t="s">
        <v>4791</v>
      </c>
      <c r="N3743" s="1">
        <v>44165</v>
      </c>
      <c r="O3743" t="str">
        <f t="shared" si="123"/>
        <v>정상</v>
      </c>
      <c r="P3743" t="str">
        <f t="shared" si="122"/>
        <v>엠피상동</v>
      </c>
      <c r="Q3743" t="s">
        <v>1954</v>
      </c>
      <c r="R3743"/>
      <c r="S3743"/>
      <c r="T3743"/>
      <c r="U3743"/>
      <c r="V3743"/>
      <c r="W3743" t="s">
        <v>1958</v>
      </c>
      <c r="X3743" s="1">
        <v>47791</v>
      </c>
    </row>
    <row r="3744" spans="1:24">
      <c r="A3744" t="s">
        <v>3995</v>
      </c>
      <c r="B3744" t="s">
        <v>4024</v>
      </c>
      <c r="C3744" t="s">
        <v>4088</v>
      </c>
      <c r="D3744" t="s">
        <v>4193</v>
      </c>
      <c r="E3744" t="s">
        <v>4240</v>
      </c>
      <c r="F3744" t="s">
        <v>4264</v>
      </c>
      <c r="G3744" t="s">
        <v>4268</v>
      </c>
      <c r="H3744">
        <v>100000</v>
      </c>
      <c r="I3744" t="s">
        <v>3255</v>
      </c>
      <c r="J3744" s="1">
        <v>44139</v>
      </c>
      <c r="K3744" s="1">
        <v>44139</v>
      </c>
      <c r="L3744">
        <v>20205935817</v>
      </c>
      <c r="M3744" t="s">
        <v>4790</v>
      </c>
      <c r="N3744" s="1">
        <v>44165</v>
      </c>
      <c r="O3744" t="str">
        <f t="shared" si="123"/>
        <v>정상</v>
      </c>
      <c r="P3744" t="str">
        <f t="shared" si="122"/>
        <v>엠피상동</v>
      </c>
      <c r="Q3744" t="s">
        <v>1954</v>
      </c>
      <c r="R3744"/>
      <c r="S3744"/>
      <c r="T3744"/>
      <c r="U3744"/>
      <c r="V3744"/>
      <c r="W3744" t="s">
        <v>1958</v>
      </c>
      <c r="X3744"/>
    </row>
    <row r="3745" spans="1:24">
      <c r="A3745" t="s">
        <v>3995</v>
      </c>
      <c r="B3745" t="s">
        <v>2686</v>
      </c>
      <c r="C3745" t="s">
        <v>4050</v>
      </c>
      <c r="D3745" t="s">
        <v>4193</v>
      </c>
      <c r="E3745" t="s">
        <v>4240</v>
      </c>
      <c r="F3745" t="s">
        <v>4265</v>
      </c>
      <c r="G3745" t="s">
        <v>3245</v>
      </c>
      <c r="H3745">
        <v>100300</v>
      </c>
      <c r="I3745" t="s">
        <v>3255</v>
      </c>
      <c r="J3745" s="1">
        <v>44139</v>
      </c>
      <c r="K3745" s="1">
        <v>44139</v>
      </c>
      <c r="L3745">
        <v>20205921686</v>
      </c>
      <c r="M3745" t="s">
        <v>4790</v>
      </c>
      <c r="N3745" s="1">
        <v>44165</v>
      </c>
      <c r="O3745" t="str">
        <f t="shared" si="123"/>
        <v>정상</v>
      </c>
      <c r="P3745" t="str">
        <f t="shared" si="122"/>
        <v>엠피상동</v>
      </c>
      <c r="Q3745" t="s">
        <v>1954</v>
      </c>
      <c r="R3745"/>
      <c r="S3745"/>
      <c r="T3745"/>
      <c r="U3745"/>
      <c r="V3745"/>
      <c r="W3745" t="s">
        <v>1958</v>
      </c>
      <c r="X3745"/>
    </row>
    <row r="3746" spans="1:24">
      <c r="A3746" t="s">
        <v>3994</v>
      </c>
      <c r="B3746" t="s">
        <v>2692</v>
      </c>
      <c r="C3746" t="s">
        <v>4056</v>
      </c>
      <c r="D3746" t="s">
        <v>4198</v>
      </c>
      <c r="E3746" t="s">
        <v>2163</v>
      </c>
      <c r="F3746" t="s">
        <v>4264</v>
      </c>
      <c r="G3746" t="s">
        <v>4285</v>
      </c>
      <c r="H3746">
        <v>15700</v>
      </c>
      <c r="I3746" t="s">
        <v>3255</v>
      </c>
      <c r="J3746" s="1">
        <v>44139</v>
      </c>
      <c r="K3746" s="1">
        <v>44139</v>
      </c>
      <c r="L3746">
        <v>20205922227</v>
      </c>
      <c r="M3746" t="s">
        <v>4790</v>
      </c>
      <c r="N3746" s="1">
        <v>44165</v>
      </c>
      <c r="O3746" t="str">
        <f t="shared" si="123"/>
        <v>정상</v>
      </c>
      <c r="P3746" t="str">
        <f t="shared" si="122"/>
        <v>엠피피스토스</v>
      </c>
      <c r="Q3746" t="s">
        <v>1954</v>
      </c>
      <c r="R3746"/>
      <c r="S3746"/>
      <c r="T3746"/>
      <c r="U3746"/>
      <c r="V3746"/>
      <c r="W3746" t="s">
        <v>1958</v>
      </c>
      <c r="X3746"/>
    </row>
    <row r="3747" spans="1:24">
      <c r="A3747" t="s">
        <v>3995</v>
      </c>
      <c r="B3747" t="s">
        <v>4024</v>
      </c>
      <c r="C3747" t="s">
        <v>4050</v>
      </c>
      <c r="D3747" t="s">
        <v>4199</v>
      </c>
      <c r="E3747" t="s">
        <v>2163</v>
      </c>
      <c r="F3747" t="s">
        <v>4264</v>
      </c>
      <c r="G3747" t="s">
        <v>4291</v>
      </c>
      <c r="H3747">
        <v>26728</v>
      </c>
      <c r="I3747" t="s">
        <v>3255</v>
      </c>
      <c r="J3747" s="1">
        <v>44139</v>
      </c>
      <c r="K3747" s="1">
        <v>44139</v>
      </c>
      <c r="L3747">
        <v>20205938500</v>
      </c>
      <c r="M3747" t="s">
        <v>4790</v>
      </c>
      <c r="N3747" s="1">
        <v>44165</v>
      </c>
      <c r="O3747" t="str">
        <f t="shared" si="123"/>
        <v>정상</v>
      </c>
      <c r="P3747" t="str">
        <f t="shared" si="122"/>
        <v>엠피상동</v>
      </c>
      <c r="Q3747" t="s">
        <v>1954</v>
      </c>
      <c r="R3747"/>
      <c r="S3747"/>
      <c r="T3747"/>
      <c r="U3747"/>
      <c r="V3747"/>
      <c r="W3747" t="s">
        <v>1958</v>
      </c>
      <c r="X3747"/>
    </row>
    <row r="3748" spans="1:24">
      <c r="A3748" t="s">
        <v>3994</v>
      </c>
      <c r="B3748" t="s">
        <v>4014</v>
      </c>
      <c r="C3748" t="s">
        <v>4052</v>
      </c>
      <c r="D3748" t="s">
        <v>4146</v>
      </c>
      <c r="E3748" t="s">
        <v>4240</v>
      </c>
      <c r="F3748" t="s">
        <v>4264</v>
      </c>
      <c r="G3748" t="s">
        <v>4276</v>
      </c>
      <c r="H3748">
        <v>59000</v>
      </c>
      <c r="I3748" t="s">
        <v>3255</v>
      </c>
      <c r="J3748" s="1">
        <v>44139</v>
      </c>
      <c r="K3748" s="1">
        <v>44139</v>
      </c>
      <c r="L3748">
        <v>20205930496</v>
      </c>
      <c r="M3748" t="s">
        <v>4790</v>
      </c>
      <c r="N3748" s="1">
        <v>44165</v>
      </c>
      <c r="O3748" t="str">
        <f t="shared" si="123"/>
        <v>정상</v>
      </c>
      <c r="P3748" t="str">
        <f t="shared" si="122"/>
        <v>엠피피스토스</v>
      </c>
      <c r="Q3748" t="s">
        <v>1954</v>
      </c>
      <c r="R3748"/>
      <c r="S3748"/>
      <c r="T3748"/>
      <c r="U3748"/>
      <c r="V3748"/>
      <c r="W3748" t="s">
        <v>1958</v>
      </c>
      <c r="X3748"/>
    </row>
    <row r="3749" spans="1:24">
      <c r="A3749" t="s">
        <v>3994</v>
      </c>
      <c r="B3749" t="s">
        <v>2692</v>
      </c>
      <c r="C3749" t="s">
        <v>4086</v>
      </c>
      <c r="D3749" t="s">
        <v>4198</v>
      </c>
      <c r="E3749" t="s">
        <v>4240</v>
      </c>
      <c r="F3749" t="s">
        <v>4264</v>
      </c>
      <c r="G3749" t="s">
        <v>4268</v>
      </c>
      <c r="H3749">
        <v>14700</v>
      </c>
      <c r="I3749" t="s">
        <v>3255</v>
      </c>
      <c r="J3749" s="1">
        <v>44139</v>
      </c>
      <c r="K3749" s="1">
        <v>44139</v>
      </c>
      <c r="L3749">
        <v>20205939433</v>
      </c>
      <c r="M3749" t="s">
        <v>4790</v>
      </c>
      <c r="N3749" s="1">
        <v>44165</v>
      </c>
      <c r="O3749" t="str">
        <f t="shared" si="123"/>
        <v>정상</v>
      </c>
      <c r="P3749" t="str">
        <f t="shared" si="122"/>
        <v>엠피피스토스</v>
      </c>
      <c r="Q3749" t="s">
        <v>1954</v>
      </c>
      <c r="R3749"/>
      <c r="S3749"/>
      <c r="T3749"/>
      <c r="U3749"/>
      <c r="V3749"/>
      <c r="W3749" t="s">
        <v>4796</v>
      </c>
      <c r="X3749"/>
    </row>
    <row r="3750" spans="1:24">
      <c r="A3750" t="s">
        <v>4001</v>
      </c>
      <c r="B3750"/>
      <c r="C3750"/>
      <c r="D3750" t="s">
        <v>4173</v>
      </c>
      <c r="E3750" t="s">
        <v>2163</v>
      </c>
      <c r="F3750" t="s">
        <v>4264</v>
      </c>
      <c r="G3750" t="s">
        <v>3245</v>
      </c>
      <c r="H3750">
        <v>20000</v>
      </c>
      <c r="I3750" t="s">
        <v>3255</v>
      </c>
      <c r="J3750" s="1">
        <v>44139</v>
      </c>
      <c r="K3750" s="1">
        <v>44139</v>
      </c>
      <c r="L3750">
        <v>20205930782</v>
      </c>
      <c r="M3750" t="s">
        <v>4790</v>
      </c>
      <c r="N3750" s="1">
        <v>44165</v>
      </c>
      <c r="O3750" t="str">
        <f t="shared" si="123"/>
        <v>정상</v>
      </c>
      <c r="P3750" t="str">
        <f t="shared" si="122"/>
        <v>엠피조은</v>
      </c>
      <c r="Q3750" t="s">
        <v>1954</v>
      </c>
      <c r="R3750"/>
      <c r="S3750"/>
      <c r="T3750"/>
      <c r="U3750"/>
      <c r="V3750"/>
      <c r="W3750" t="s">
        <v>1958</v>
      </c>
      <c r="X3750"/>
    </row>
    <row r="3751" spans="1:24">
      <c r="A3751" t="s">
        <v>4001</v>
      </c>
      <c r="B3751" t="s">
        <v>2871</v>
      </c>
      <c r="C3751" t="s">
        <v>4065</v>
      </c>
      <c r="D3751" t="s">
        <v>4139</v>
      </c>
      <c r="E3751" t="s">
        <v>4240</v>
      </c>
      <c r="F3751" t="s">
        <v>4264</v>
      </c>
      <c r="G3751" t="s">
        <v>4269</v>
      </c>
      <c r="H3751">
        <v>139000</v>
      </c>
      <c r="I3751" t="s">
        <v>3255</v>
      </c>
      <c r="J3751" s="1">
        <v>44139</v>
      </c>
      <c r="K3751" s="1">
        <v>44139</v>
      </c>
      <c r="L3751">
        <v>20205936977</v>
      </c>
      <c r="M3751" t="s">
        <v>4791</v>
      </c>
      <c r="N3751" s="1">
        <v>44165</v>
      </c>
      <c r="O3751" t="str">
        <f t="shared" si="123"/>
        <v>정상</v>
      </c>
      <c r="P3751" t="str">
        <f t="shared" si="122"/>
        <v>엠피조은</v>
      </c>
      <c r="Q3751" t="s">
        <v>1954</v>
      </c>
      <c r="R3751"/>
      <c r="S3751"/>
      <c r="T3751"/>
      <c r="U3751"/>
      <c r="V3751"/>
      <c r="W3751" t="s">
        <v>1958</v>
      </c>
      <c r="X3751"/>
    </row>
    <row r="3752" spans="1:24">
      <c r="A3752" t="s">
        <v>4001</v>
      </c>
      <c r="B3752" t="s">
        <v>2871</v>
      </c>
      <c r="C3752" t="s">
        <v>4113</v>
      </c>
      <c r="D3752" t="s">
        <v>4139</v>
      </c>
      <c r="E3752" t="s">
        <v>2499</v>
      </c>
      <c r="F3752" t="s">
        <v>4264</v>
      </c>
      <c r="G3752" t="s">
        <v>3238</v>
      </c>
      <c r="H3752">
        <v>67620</v>
      </c>
      <c r="I3752" t="s">
        <v>3255</v>
      </c>
      <c r="J3752" s="1">
        <v>44139</v>
      </c>
      <c r="K3752" s="1">
        <v>44139</v>
      </c>
      <c r="L3752">
        <v>20205919957</v>
      </c>
      <c r="M3752" t="s">
        <v>4790</v>
      </c>
      <c r="N3752" s="1">
        <v>44165</v>
      </c>
      <c r="O3752" t="str">
        <f t="shared" si="123"/>
        <v>정상</v>
      </c>
      <c r="P3752" t="str">
        <f t="shared" si="122"/>
        <v>엠피조은</v>
      </c>
      <c r="Q3752" t="s">
        <v>1954</v>
      </c>
      <c r="R3752"/>
      <c r="S3752"/>
      <c r="T3752"/>
      <c r="U3752"/>
      <c r="V3752"/>
      <c r="W3752" t="s">
        <v>1958</v>
      </c>
      <c r="X3752"/>
    </row>
    <row r="3753" spans="1:24">
      <c r="A3753" t="s">
        <v>4007</v>
      </c>
      <c r="B3753" t="s">
        <v>2863</v>
      </c>
      <c r="C3753"/>
      <c r="D3753" t="s">
        <v>4134</v>
      </c>
      <c r="E3753" t="s">
        <v>4240</v>
      </c>
      <c r="F3753" t="s">
        <v>4264</v>
      </c>
      <c r="G3753" t="s">
        <v>3249</v>
      </c>
      <c r="H3753">
        <v>10623</v>
      </c>
      <c r="I3753" t="s">
        <v>3255</v>
      </c>
      <c r="J3753" s="1">
        <v>44139</v>
      </c>
      <c r="K3753" s="1">
        <v>44139</v>
      </c>
      <c r="L3753">
        <v>20205925940</v>
      </c>
      <c r="M3753" t="s">
        <v>4790</v>
      </c>
      <c r="N3753" s="1">
        <v>44165</v>
      </c>
      <c r="O3753" t="str">
        <f t="shared" si="123"/>
        <v>정상</v>
      </c>
      <c r="P3753" t="str">
        <f t="shared" si="122"/>
        <v>엠피여주</v>
      </c>
      <c r="Q3753" t="s">
        <v>1954</v>
      </c>
      <c r="R3753"/>
      <c r="S3753"/>
      <c r="T3753"/>
      <c r="U3753"/>
      <c r="V3753"/>
      <c r="W3753" t="s">
        <v>1960</v>
      </c>
      <c r="X3753"/>
    </row>
    <row r="3754" spans="1:24">
      <c r="A3754" t="s">
        <v>4007</v>
      </c>
      <c r="B3754" t="s">
        <v>2863</v>
      </c>
      <c r="C3754"/>
      <c r="D3754" t="s">
        <v>4134</v>
      </c>
      <c r="E3754" t="s">
        <v>4240</v>
      </c>
      <c r="F3754" t="s">
        <v>4267</v>
      </c>
      <c r="G3754" t="s">
        <v>3249</v>
      </c>
      <c r="H3754">
        <v>29040</v>
      </c>
      <c r="I3754" t="s">
        <v>3255</v>
      </c>
      <c r="J3754" s="1">
        <v>44139</v>
      </c>
      <c r="K3754" s="1">
        <v>44139</v>
      </c>
      <c r="L3754">
        <v>20205925881</v>
      </c>
      <c r="M3754" t="s">
        <v>4790</v>
      </c>
      <c r="N3754" s="1">
        <v>44165</v>
      </c>
      <c r="O3754" t="str">
        <f t="shared" si="123"/>
        <v>정상</v>
      </c>
      <c r="P3754" t="str">
        <f t="shared" si="122"/>
        <v>엠피여주</v>
      </c>
      <c r="Q3754" t="s">
        <v>1954</v>
      </c>
      <c r="R3754"/>
      <c r="S3754"/>
      <c r="T3754"/>
      <c r="U3754"/>
      <c r="V3754"/>
      <c r="W3754" t="s">
        <v>1958</v>
      </c>
      <c r="X3754"/>
    </row>
    <row r="3755" spans="1:24">
      <c r="A3755" t="s">
        <v>4007</v>
      </c>
      <c r="B3755" t="s">
        <v>4034</v>
      </c>
      <c r="C3755"/>
      <c r="D3755" t="s">
        <v>4134</v>
      </c>
      <c r="E3755" t="s">
        <v>4240</v>
      </c>
      <c r="F3755" t="s">
        <v>4264</v>
      </c>
      <c r="G3755" t="s">
        <v>4293</v>
      </c>
      <c r="H3755">
        <v>9674</v>
      </c>
      <c r="I3755" t="s">
        <v>3255</v>
      </c>
      <c r="J3755" s="1">
        <v>44139</v>
      </c>
      <c r="K3755" s="1">
        <v>44139</v>
      </c>
      <c r="L3755">
        <v>20205942710</v>
      </c>
      <c r="M3755" t="s">
        <v>4792</v>
      </c>
      <c r="N3755" s="1">
        <v>44165</v>
      </c>
      <c r="O3755" t="str">
        <f t="shared" si="123"/>
        <v>정상</v>
      </c>
      <c r="P3755" t="str">
        <f t="shared" si="122"/>
        <v>엠피여주</v>
      </c>
      <c r="Q3755" t="s">
        <v>1954</v>
      </c>
      <c r="R3755"/>
      <c r="S3755"/>
      <c r="T3755"/>
      <c r="U3755"/>
      <c r="V3755"/>
      <c r="W3755" t="s">
        <v>4796</v>
      </c>
      <c r="X3755"/>
    </row>
    <row r="3756" spans="1:24">
      <c r="A3756" t="s">
        <v>3993</v>
      </c>
      <c r="B3756" t="s">
        <v>2689</v>
      </c>
      <c r="C3756" t="s">
        <v>4059</v>
      </c>
      <c r="D3756" t="s">
        <v>4152</v>
      </c>
      <c r="E3756" t="s">
        <v>4240</v>
      </c>
      <c r="F3756" t="s">
        <v>4267</v>
      </c>
      <c r="G3756" t="s">
        <v>4282</v>
      </c>
      <c r="H3756">
        <v>26000</v>
      </c>
      <c r="I3756" t="s">
        <v>3255</v>
      </c>
      <c r="J3756" s="1">
        <v>44139</v>
      </c>
      <c r="K3756" s="1">
        <v>44139</v>
      </c>
      <c r="L3756">
        <v>20205930920</v>
      </c>
      <c r="M3756" t="s">
        <v>4791</v>
      </c>
      <c r="N3756" s="1">
        <v>44165</v>
      </c>
      <c r="O3756" t="str">
        <f t="shared" si="123"/>
        <v>정상</v>
      </c>
      <c r="P3756" t="str">
        <f t="shared" si="122"/>
        <v>엠피송내</v>
      </c>
      <c r="Q3756" t="s">
        <v>1954</v>
      </c>
      <c r="R3756"/>
      <c r="S3756"/>
      <c r="T3756"/>
      <c r="U3756"/>
      <c r="V3756"/>
      <c r="W3756" t="s">
        <v>1958</v>
      </c>
      <c r="X3756"/>
    </row>
    <row r="3757" spans="1:24">
      <c r="A3757" t="s">
        <v>3998</v>
      </c>
      <c r="B3757" t="s">
        <v>2861</v>
      </c>
      <c r="C3757" t="s">
        <v>4062</v>
      </c>
      <c r="D3757" t="s">
        <v>4185</v>
      </c>
      <c r="E3757" t="s">
        <v>4234</v>
      </c>
      <c r="F3757" t="s">
        <v>4264</v>
      </c>
      <c r="G3757" t="s">
        <v>4268</v>
      </c>
      <c r="H3757">
        <v>55771</v>
      </c>
      <c r="I3757" t="s">
        <v>3255</v>
      </c>
      <c r="J3757" s="1">
        <v>44139</v>
      </c>
      <c r="K3757" s="1">
        <v>44139</v>
      </c>
      <c r="L3757">
        <v>42041690980000</v>
      </c>
      <c r="M3757" t="s">
        <v>4790</v>
      </c>
      <c r="N3757" s="1">
        <v>44165</v>
      </c>
      <c r="O3757" t="str">
        <f t="shared" si="123"/>
        <v>정상</v>
      </c>
      <c r="P3757" t="str">
        <f t="shared" si="122"/>
        <v>엠피의정부</v>
      </c>
      <c r="Q3757" t="s">
        <v>1954</v>
      </c>
      <c r="R3757"/>
      <c r="S3757"/>
      <c r="T3757"/>
      <c r="U3757"/>
      <c r="V3757"/>
      <c r="W3757" t="s">
        <v>1958</v>
      </c>
      <c r="X3757"/>
    </row>
    <row r="3758" spans="1:24">
      <c r="A3758" t="s">
        <v>3997</v>
      </c>
      <c r="B3758"/>
      <c r="C3758"/>
      <c r="D3758" t="s">
        <v>4129</v>
      </c>
      <c r="E3758" t="s">
        <v>4234</v>
      </c>
      <c r="F3758" t="s">
        <v>4264</v>
      </c>
      <c r="G3758" t="s">
        <v>4276</v>
      </c>
      <c r="H3758">
        <v>104126</v>
      </c>
      <c r="I3758" t="s">
        <v>4298</v>
      </c>
      <c r="J3758" s="1">
        <v>44139</v>
      </c>
      <c r="K3758" s="1">
        <v>44161</v>
      </c>
      <c r="L3758">
        <v>42041693390000</v>
      </c>
      <c r="M3758" t="s">
        <v>4790</v>
      </c>
      <c r="N3758" s="1">
        <v>44165</v>
      </c>
      <c r="O3758" t="str">
        <f t="shared" si="123"/>
        <v>반송</v>
      </c>
      <c r="P3758" t="str">
        <f t="shared" si="122"/>
        <v>엠피가온</v>
      </c>
      <c r="Q3758" t="s">
        <v>1954</v>
      </c>
      <c r="R3758"/>
      <c r="S3758"/>
      <c r="T3758"/>
      <c r="U3758"/>
      <c r="V3758"/>
      <c r="W3758" t="s">
        <v>1958</v>
      </c>
      <c r="X3758"/>
    </row>
    <row r="3759" spans="1:24">
      <c r="A3759" t="s">
        <v>615</v>
      </c>
      <c r="B3759"/>
      <c r="C3759"/>
      <c r="D3759" t="s">
        <v>4226</v>
      </c>
      <c r="E3759" t="s">
        <v>4234</v>
      </c>
      <c r="F3759" t="s">
        <v>4264</v>
      </c>
      <c r="G3759" t="s">
        <v>4269</v>
      </c>
      <c r="H3759">
        <v>11500</v>
      </c>
      <c r="I3759" t="s">
        <v>3255</v>
      </c>
      <c r="J3759" s="1">
        <v>44139</v>
      </c>
      <c r="K3759" s="1">
        <v>44139</v>
      </c>
      <c r="L3759">
        <v>42041691430000</v>
      </c>
      <c r="M3759" t="s">
        <v>4790</v>
      </c>
      <c r="N3759" s="1">
        <v>44165</v>
      </c>
      <c r="O3759" t="str">
        <f t="shared" si="123"/>
        <v>정상</v>
      </c>
      <c r="P3759" t="s">
        <v>6821</v>
      </c>
      <c r="Q3759" t="s">
        <v>1954</v>
      </c>
      <c r="R3759"/>
      <c r="S3759"/>
      <c r="T3759"/>
      <c r="U3759"/>
      <c r="V3759"/>
      <c r="W3759" t="s">
        <v>1960</v>
      </c>
      <c r="X3759"/>
    </row>
    <row r="3760" spans="1:24">
      <c r="A3760" t="s">
        <v>3997</v>
      </c>
      <c r="B3760"/>
      <c r="C3760"/>
      <c r="D3760" t="s">
        <v>4129</v>
      </c>
      <c r="E3760" t="s">
        <v>3158</v>
      </c>
      <c r="F3760" t="s">
        <v>4265</v>
      </c>
      <c r="G3760" t="s">
        <v>4268</v>
      </c>
      <c r="H3760">
        <v>15000</v>
      </c>
      <c r="I3760" t="s">
        <v>3255</v>
      </c>
      <c r="J3760" s="1">
        <v>44139</v>
      </c>
      <c r="K3760" s="1">
        <v>44139</v>
      </c>
      <c r="L3760">
        <v>42041687200000</v>
      </c>
      <c r="M3760" t="s">
        <v>4790</v>
      </c>
      <c r="N3760" s="1">
        <v>44165</v>
      </c>
      <c r="O3760" t="str">
        <f t="shared" si="123"/>
        <v>정상</v>
      </c>
      <c r="P3760" t="str">
        <f t="shared" si="122"/>
        <v>엠피가온</v>
      </c>
      <c r="Q3760" t="s">
        <v>1954</v>
      </c>
      <c r="R3760"/>
      <c r="S3760"/>
      <c r="T3760"/>
      <c r="U3760"/>
      <c r="V3760"/>
      <c r="W3760" t="s">
        <v>1958</v>
      </c>
      <c r="X3760"/>
    </row>
    <row r="3761" spans="1:24">
      <c r="A3761" t="s">
        <v>2209</v>
      </c>
      <c r="B3761" t="s">
        <v>4018</v>
      </c>
      <c r="C3761" t="s">
        <v>4055</v>
      </c>
      <c r="D3761" t="s">
        <v>4128</v>
      </c>
      <c r="E3761" t="s">
        <v>4234</v>
      </c>
      <c r="F3761" t="s">
        <v>4264</v>
      </c>
      <c r="G3761" t="s">
        <v>3248</v>
      </c>
      <c r="H3761">
        <v>22880</v>
      </c>
      <c r="I3761" t="s">
        <v>3255</v>
      </c>
      <c r="J3761" s="1">
        <v>44139</v>
      </c>
      <c r="K3761" s="1">
        <v>44139</v>
      </c>
      <c r="L3761">
        <v>42041695330000</v>
      </c>
      <c r="M3761" t="s">
        <v>4790</v>
      </c>
      <c r="N3761" s="1">
        <v>44165</v>
      </c>
      <c r="O3761" t="str">
        <f t="shared" si="123"/>
        <v>정상</v>
      </c>
      <c r="P3761" t="str">
        <f t="shared" si="122"/>
        <v>엠피가온</v>
      </c>
      <c r="Q3761" t="s">
        <v>1954</v>
      </c>
      <c r="R3761"/>
      <c r="S3761"/>
      <c r="T3761"/>
      <c r="U3761"/>
      <c r="V3761"/>
      <c r="W3761" t="s">
        <v>1958</v>
      </c>
      <c r="X3761"/>
    </row>
    <row r="3762" spans="1:24">
      <c r="A3762" t="s">
        <v>3997</v>
      </c>
      <c r="B3762"/>
      <c r="C3762"/>
      <c r="D3762" t="s">
        <v>4129</v>
      </c>
      <c r="E3762" t="s">
        <v>2142</v>
      </c>
      <c r="F3762" t="s">
        <v>4264</v>
      </c>
      <c r="G3762" t="s">
        <v>3249</v>
      </c>
      <c r="H3762">
        <v>14879</v>
      </c>
      <c r="I3762" t="s">
        <v>4298</v>
      </c>
      <c r="J3762" s="1">
        <v>44139</v>
      </c>
      <c r="K3762" s="1">
        <v>44161</v>
      </c>
      <c r="L3762">
        <v>42041692930000</v>
      </c>
      <c r="M3762" t="s">
        <v>4790</v>
      </c>
      <c r="N3762" s="1">
        <v>44165</v>
      </c>
      <c r="O3762" t="str">
        <f t="shared" si="123"/>
        <v>반송</v>
      </c>
      <c r="P3762" t="str">
        <f t="shared" si="122"/>
        <v>엠피가온</v>
      </c>
      <c r="Q3762" t="s">
        <v>1954</v>
      </c>
      <c r="R3762"/>
      <c r="S3762"/>
      <c r="T3762"/>
      <c r="U3762"/>
      <c r="V3762"/>
      <c r="W3762" t="s">
        <v>1958</v>
      </c>
      <c r="X3762"/>
    </row>
    <row r="3763" spans="1:24">
      <c r="A3763" t="s">
        <v>3997</v>
      </c>
      <c r="B3763" t="s">
        <v>4025</v>
      </c>
      <c r="C3763" t="s">
        <v>4055</v>
      </c>
      <c r="D3763" t="s">
        <v>4128</v>
      </c>
      <c r="E3763" t="s">
        <v>2143</v>
      </c>
      <c r="F3763" t="s">
        <v>4264</v>
      </c>
      <c r="G3763" t="s">
        <v>3245</v>
      </c>
      <c r="H3763">
        <v>128174</v>
      </c>
      <c r="I3763" t="s">
        <v>3255</v>
      </c>
      <c r="J3763" s="1">
        <v>44139</v>
      </c>
      <c r="K3763" s="1">
        <v>44139</v>
      </c>
      <c r="L3763">
        <v>42041695400000</v>
      </c>
      <c r="M3763" t="s">
        <v>4790</v>
      </c>
      <c r="N3763" s="1">
        <v>44165</v>
      </c>
      <c r="O3763" t="str">
        <f t="shared" si="123"/>
        <v>정상</v>
      </c>
      <c r="P3763" t="str">
        <f t="shared" si="122"/>
        <v>엠피가온</v>
      </c>
      <c r="Q3763" t="s">
        <v>1954</v>
      </c>
      <c r="R3763"/>
      <c r="S3763"/>
      <c r="T3763"/>
      <c r="U3763"/>
      <c r="V3763"/>
      <c r="W3763" t="s">
        <v>1958</v>
      </c>
      <c r="X3763"/>
    </row>
    <row r="3764" spans="1:24">
      <c r="A3764" t="s">
        <v>991</v>
      </c>
      <c r="B3764" t="s">
        <v>4017</v>
      </c>
      <c r="C3764" t="s">
        <v>4059</v>
      </c>
      <c r="D3764" t="s">
        <v>4152</v>
      </c>
      <c r="E3764" t="s">
        <v>4236</v>
      </c>
      <c r="F3764" t="s">
        <v>4264</v>
      </c>
      <c r="G3764" t="s">
        <v>4268</v>
      </c>
      <c r="H3764">
        <v>84610</v>
      </c>
      <c r="I3764" t="s">
        <v>3255</v>
      </c>
      <c r="J3764" s="1">
        <v>44139</v>
      </c>
      <c r="K3764" s="1">
        <v>44139</v>
      </c>
      <c r="L3764">
        <v>42045235810000</v>
      </c>
      <c r="M3764" t="s">
        <v>4791</v>
      </c>
      <c r="N3764" s="1">
        <v>44165</v>
      </c>
      <c r="O3764" t="str">
        <f t="shared" si="123"/>
        <v>정상</v>
      </c>
      <c r="P3764" t="str">
        <f t="shared" si="122"/>
        <v>엠피송내</v>
      </c>
      <c r="Q3764" t="s">
        <v>1954</v>
      </c>
      <c r="R3764"/>
      <c r="S3764"/>
      <c r="T3764"/>
      <c r="U3764"/>
      <c r="V3764"/>
      <c r="W3764" t="s">
        <v>1958</v>
      </c>
      <c r="X3764" s="1">
        <v>47791</v>
      </c>
    </row>
    <row r="3765" spans="1:24">
      <c r="A3765" t="s">
        <v>3995</v>
      </c>
      <c r="B3765" t="s">
        <v>2686</v>
      </c>
      <c r="C3765" t="s">
        <v>4050</v>
      </c>
      <c r="D3765" t="s">
        <v>4221</v>
      </c>
      <c r="E3765" t="s">
        <v>4235</v>
      </c>
      <c r="F3765" t="s">
        <v>4264</v>
      </c>
      <c r="G3765" t="s">
        <v>3242</v>
      </c>
      <c r="H3765">
        <v>32000</v>
      </c>
      <c r="I3765" t="s">
        <v>3255</v>
      </c>
      <c r="J3765" s="1">
        <v>44139</v>
      </c>
      <c r="K3765" s="1">
        <v>44139</v>
      </c>
      <c r="L3765" t="s">
        <v>4711</v>
      </c>
      <c r="M3765" t="s">
        <v>4790</v>
      </c>
      <c r="N3765" s="1">
        <v>44165</v>
      </c>
      <c r="O3765" t="str">
        <f t="shared" si="123"/>
        <v>정상</v>
      </c>
      <c r="P3765" t="str">
        <f t="shared" si="122"/>
        <v>엠피상동</v>
      </c>
      <c r="Q3765" t="s">
        <v>1954</v>
      </c>
      <c r="R3765"/>
      <c r="S3765"/>
      <c r="T3765"/>
      <c r="U3765"/>
      <c r="V3765"/>
      <c r="W3765" t="s">
        <v>1958</v>
      </c>
      <c r="X3765"/>
    </row>
    <row r="3766" spans="1:24">
      <c r="A3766" t="s">
        <v>3995</v>
      </c>
      <c r="B3766" t="s">
        <v>4024</v>
      </c>
      <c r="C3766" t="s">
        <v>4050</v>
      </c>
      <c r="D3766" t="s">
        <v>4221</v>
      </c>
      <c r="E3766" t="s">
        <v>2633</v>
      </c>
      <c r="F3766" t="s">
        <v>4264</v>
      </c>
      <c r="G3766" t="s">
        <v>4268</v>
      </c>
      <c r="H3766">
        <v>60000</v>
      </c>
      <c r="I3766" t="s">
        <v>3255</v>
      </c>
      <c r="J3766" s="1">
        <v>44139</v>
      </c>
      <c r="K3766" s="1">
        <v>44139</v>
      </c>
      <c r="L3766" t="s">
        <v>4712</v>
      </c>
      <c r="M3766" t="s">
        <v>4790</v>
      </c>
      <c r="N3766" s="1">
        <v>44165</v>
      </c>
      <c r="O3766" t="str">
        <f t="shared" si="123"/>
        <v>정상</v>
      </c>
      <c r="P3766" t="str">
        <f t="shared" si="122"/>
        <v>엠피상동</v>
      </c>
      <c r="Q3766" t="s">
        <v>1954</v>
      </c>
      <c r="R3766"/>
      <c r="S3766"/>
      <c r="T3766"/>
      <c r="U3766"/>
      <c r="V3766"/>
      <c r="W3766" t="s">
        <v>1958</v>
      </c>
      <c r="X3766"/>
    </row>
    <row r="3767" spans="1:24">
      <c r="A3767" t="s">
        <v>3995</v>
      </c>
      <c r="B3767" t="s">
        <v>2686</v>
      </c>
      <c r="C3767" t="s">
        <v>4066</v>
      </c>
      <c r="D3767" t="s">
        <v>4158</v>
      </c>
      <c r="E3767" t="s">
        <v>4235</v>
      </c>
      <c r="F3767" t="s">
        <v>4265</v>
      </c>
      <c r="G3767" t="s">
        <v>4271</v>
      </c>
      <c r="H3767">
        <v>51000</v>
      </c>
      <c r="I3767" t="s">
        <v>3255</v>
      </c>
      <c r="J3767" s="1">
        <v>44139</v>
      </c>
      <c r="K3767" s="1">
        <v>44139</v>
      </c>
      <c r="L3767" t="s">
        <v>4713</v>
      </c>
      <c r="M3767" t="s">
        <v>4791</v>
      </c>
      <c r="N3767" s="1">
        <v>44165</v>
      </c>
      <c r="O3767" t="str">
        <f t="shared" si="123"/>
        <v>정상</v>
      </c>
      <c r="P3767" t="str">
        <f t="shared" si="122"/>
        <v>엠피상동</v>
      </c>
      <c r="Q3767" t="s">
        <v>1954</v>
      </c>
      <c r="R3767"/>
      <c r="S3767"/>
      <c r="T3767"/>
      <c r="U3767"/>
      <c r="V3767"/>
      <c r="W3767" t="s">
        <v>1958</v>
      </c>
      <c r="X3767"/>
    </row>
    <row r="3768" spans="1:24">
      <c r="A3768" t="s">
        <v>1870</v>
      </c>
      <c r="B3768" t="s">
        <v>2686</v>
      </c>
      <c r="C3768" t="s">
        <v>4050</v>
      </c>
      <c r="D3768" t="s">
        <v>4167</v>
      </c>
      <c r="E3768" t="s">
        <v>4235</v>
      </c>
      <c r="F3768" t="s">
        <v>4264</v>
      </c>
      <c r="G3768" t="s">
        <v>4295</v>
      </c>
      <c r="H3768">
        <v>70000</v>
      </c>
      <c r="I3768" t="s">
        <v>3255</v>
      </c>
      <c r="J3768" s="1">
        <v>44139</v>
      </c>
      <c r="K3768" s="1">
        <v>44139</v>
      </c>
      <c r="L3768" t="s">
        <v>4714</v>
      </c>
      <c r="M3768" t="s">
        <v>4790</v>
      </c>
      <c r="N3768" s="1">
        <v>44165</v>
      </c>
      <c r="O3768" t="str">
        <f t="shared" si="123"/>
        <v>정상</v>
      </c>
      <c r="P3768" t="str">
        <f t="shared" si="122"/>
        <v>엠피상동</v>
      </c>
      <c r="Q3768" t="s">
        <v>1954</v>
      </c>
      <c r="R3768"/>
      <c r="S3768"/>
      <c r="T3768"/>
      <c r="U3768"/>
      <c r="V3768"/>
      <c r="W3768" t="s">
        <v>1958</v>
      </c>
      <c r="X3768"/>
    </row>
    <row r="3769" spans="1:24">
      <c r="A3769" t="s">
        <v>3997</v>
      </c>
      <c r="B3769" t="s">
        <v>4025</v>
      </c>
      <c r="C3769" t="s">
        <v>4055</v>
      </c>
      <c r="D3769" t="s">
        <v>4128</v>
      </c>
      <c r="E3769" t="s">
        <v>4250</v>
      </c>
      <c r="F3769" t="s">
        <v>4264</v>
      </c>
      <c r="G3769" t="s">
        <v>4271</v>
      </c>
      <c r="H3769">
        <v>30000</v>
      </c>
      <c r="I3769" t="s">
        <v>3255</v>
      </c>
      <c r="J3769" s="1">
        <v>44139</v>
      </c>
      <c r="K3769" s="1">
        <v>44139</v>
      </c>
      <c r="L3769" t="s">
        <v>4715</v>
      </c>
      <c r="M3769" t="s">
        <v>4792</v>
      </c>
      <c r="N3769" s="1">
        <v>44165</v>
      </c>
      <c r="O3769" t="str">
        <f t="shared" si="123"/>
        <v>정상</v>
      </c>
      <c r="P3769" t="str">
        <f t="shared" si="122"/>
        <v>엠피가온</v>
      </c>
      <c r="Q3769" t="s">
        <v>1954</v>
      </c>
      <c r="R3769"/>
      <c r="S3769"/>
      <c r="T3769"/>
      <c r="U3769"/>
      <c r="V3769"/>
      <c r="W3769" t="s">
        <v>1958</v>
      </c>
      <c r="X3769"/>
    </row>
    <row r="3770" spans="1:24">
      <c r="A3770" t="s">
        <v>3998</v>
      </c>
      <c r="B3770" t="s">
        <v>4020</v>
      </c>
      <c r="C3770" t="s">
        <v>4062</v>
      </c>
      <c r="D3770" t="s">
        <v>4185</v>
      </c>
      <c r="E3770" t="s">
        <v>4235</v>
      </c>
      <c r="F3770" t="s">
        <v>4264</v>
      </c>
      <c r="G3770" t="s">
        <v>4268</v>
      </c>
      <c r="H3770">
        <v>30800</v>
      </c>
      <c r="I3770" t="s">
        <v>3255</v>
      </c>
      <c r="J3770" s="1">
        <v>44139</v>
      </c>
      <c r="K3770" s="1">
        <v>44139</v>
      </c>
      <c r="L3770" t="s">
        <v>4716</v>
      </c>
      <c r="M3770" t="s">
        <v>4790</v>
      </c>
      <c r="N3770" s="1">
        <v>44165</v>
      </c>
      <c r="O3770" t="str">
        <f t="shared" si="123"/>
        <v>정상</v>
      </c>
      <c r="P3770" t="str">
        <f t="shared" si="122"/>
        <v>엠피의정부</v>
      </c>
      <c r="Q3770" t="s">
        <v>1954</v>
      </c>
      <c r="R3770"/>
      <c r="S3770"/>
      <c r="T3770"/>
      <c r="U3770"/>
      <c r="V3770"/>
      <c r="W3770" t="s">
        <v>1958</v>
      </c>
      <c r="X3770"/>
    </row>
    <row r="3771" spans="1:24">
      <c r="A3771" t="s">
        <v>3995</v>
      </c>
      <c r="B3771" t="s">
        <v>4024</v>
      </c>
      <c r="C3771" t="s">
        <v>4069</v>
      </c>
      <c r="D3771" t="s">
        <v>4163</v>
      </c>
      <c r="E3771" t="s">
        <v>4235</v>
      </c>
      <c r="F3771" t="s">
        <v>4264</v>
      </c>
      <c r="G3771" t="s">
        <v>3242</v>
      </c>
      <c r="H3771">
        <v>23000</v>
      </c>
      <c r="I3771" t="s">
        <v>3255</v>
      </c>
      <c r="J3771" s="1">
        <v>44139</v>
      </c>
      <c r="K3771" s="1">
        <v>44139</v>
      </c>
      <c r="L3771" t="s">
        <v>4717</v>
      </c>
      <c r="M3771" t="s">
        <v>4793</v>
      </c>
      <c r="N3771" s="1">
        <v>44165</v>
      </c>
      <c r="O3771" t="str">
        <f t="shared" si="123"/>
        <v>정상</v>
      </c>
      <c r="P3771" t="str">
        <f t="shared" si="122"/>
        <v>엠피상동</v>
      </c>
      <c r="Q3771" t="s">
        <v>1954</v>
      </c>
      <c r="R3771"/>
      <c r="S3771"/>
      <c r="T3771"/>
      <c r="U3771"/>
      <c r="V3771"/>
      <c r="W3771" t="s">
        <v>1958</v>
      </c>
      <c r="X3771"/>
    </row>
    <row r="3772" spans="1:24">
      <c r="A3772" t="s">
        <v>3995</v>
      </c>
      <c r="B3772" t="s">
        <v>4024</v>
      </c>
      <c r="C3772" t="s">
        <v>4074</v>
      </c>
      <c r="D3772" t="s">
        <v>4219</v>
      </c>
      <c r="E3772" t="s">
        <v>4259</v>
      </c>
      <c r="F3772" t="s">
        <v>4264</v>
      </c>
      <c r="G3772" t="s">
        <v>4268</v>
      </c>
      <c r="H3772">
        <v>70000</v>
      </c>
      <c r="I3772" t="s">
        <v>3255</v>
      </c>
      <c r="J3772" s="1">
        <v>44139</v>
      </c>
      <c r="K3772" s="1">
        <v>44139</v>
      </c>
      <c r="L3772">
        <v>320202702316</v>
      </c>
      <c r="M3772" t="s">
        <v>4790</v>
      </c>
      <c r="N3772" s="1">
        <v>44165</v>
      </c>
      <c r="O3772" t="str">
        <f t="shared" si="123"/>
        <v>정상</v>
      </c>
      <c r="P3772" t="str">
        <f t="shared" si="122"/>
        <v>엠피상동</v>
      </c>
      <c r="Q3772" t="s">
        <v>1954</v>
      </c>
      <c r="R3772"/>
      <c r="S3772"/>
      <c r="T3772"/>
      <c r="U3772"/>
      <c r="V3772"/>
      <c r="W3772" t="s">
        <v>1958</v>
      </c>
      <c r="X3772" s="1">
        <v>62036</v>
      </c>
    </row>
    <row r="3773" spans="1:24">
      <c r="A3773" t="s">
        <v>3994</v>
      </c>
      <c r="B3773" t="s">
        <v>2692</v>
      </c>
      <c r="C3773" t="s">
        <v>4052</v>
      </c>
      <c r="D3773" t="s">
        <v>4146</v>
      </c>
      <c r="E3773" t="s">
        <v>2563</v>
      </c>
      <c r="F3773" t="s">
        <v>4264</v>
      </c>
      <c r="G3773" t="s">
        <v>4280</v>
      </c>
      <c r="H3773">
        <v>60000</v>
      </c>
      <c r="I3773" t="s">
        <v>3255</v>
      </c>
      <c r="J3773" s="1">
        <v>44139</v>
      </c>
      <c r="K3773" s="1">
        <v>44139</v>
      </c>
      <c r="L3773">
        <v>320202696567</v>
      </c>
      <c r="M3773" t="s">
        <v>4790</v>
      </c>
      <c r="N3773" s="1">
        <v>44165</v>
      </c>
      <c r="O3773" t="str">
        <f t="shared" si="123"/>
        <v>정상</v>
      </c>
      <c r="P3773" t="str">
        <f t="shared" si="122"/>
        <v>엠피피스토스</v>
      </c>
      <c r="Q3773" t="s">
        <v>1954</v>
      </c>
      <c r="R3773"/>
      <c r="S3773"/>
      <c r="T3773"/>
      <c r="U3773"/>
      <c r="V3773"/>
      <c r="W3773" t="s">
        <v>1958</v>
      </c>
      <c r="X3773" s="1">
        <v>51444</v>
      </c>
    </row>
    <row r="3774" spans="1:24">
      <c r="A3774" t="s">
        <v>4001</v>
      </c>
      <c r="B3774" t="s">
        <v>4022</v>
      </c>
      <c r="C3774" t="s">
        <v>4065</v>
      </c>
      <c r="D3774" t="s">
        <v>4139</v>
      </c>
      <c r="E3774" t="s">
        <v>2139</v>
      </c>
      <c r="F3774" t="s">
        <v>4265</v>
      </c>
      <c r="G3774" t="s">
        <v>4269</v>
      </c>
      <c r="H3774">
        <v>70000</v>
      </c>
      <c r="I3774" t="s">
        <v>3255</v>
      </c>
      <c r="J3774" s="1">
        <v>44139</v>
      </c>
      <c r="K3774" s="1">
        <v>44139</v>
      </c>
      <c r="L3774">
        <v>320202704985</v>
      </c>
      <c r="M3774" t="s">
        <v>4790</v>
      </c>
      <c r="N3774" s="1">
        <v>44165</v>
      </c>
      <c r="O3774" t="str">
        <f t="shared" si="123"/>
        <v>정상</v>
      </c>
      <c r="P3774" t="str">
        <f t="shared" si="122"/>
        <v>엠피조은</v>
      </c>
      <c r="Q3774" t="s">
        <v>1954</v>
      </c>
      <c r="R3774"/>
      <c r="S3774"/>
      <c r="T3774"/>
      <c r="U3774"/>
      <c r="V3774"/>
      <c r="W3774" t="s">
        <v>1958</v>
      </c>
      <c r="X3774" s="1">
        <v>71167</v>
      </c>
    </row>
    <row r="3775" spans="1:24">
      <c r="A3775" t="s">
        <v>3998</v>
      </c>
      <c r="B3775" t="s">
        <v>2861</v>
      </c>
      <c r="C3775" t="s">
        <v>4062</v>
      </c>
      <c r="D3775" t="s">
        <v>4177</v>
      </c>
      <c r="E3775" t="s">
        <v>4260</v>
      </c>
      <c r="F3775" t="s">
        <v>4264</v>
      </c>
      <c r="G3775" t="s">
        <v>3242</v>
      </c>
      <c r="H3775">
        <v>20000</v>
      </c>
      <c r="I3775" t="s">
        <v>3255</v>
      </c>
      <c r="J3775" s="1">
        <v>44139</v>
      </c>
      <c r="K3775" s="1">
        <v>44139</v>
      </c>
      <c r="L3775">
        <v>320202699087</v>
      </c>
      <c r="M3775" t="s">
        <v>4792</v>
      </c>
      <c r="N3775" s="1">
        <v>44165</v>
      </c>
      <c r="O3775" t="str">
        <f t="shared" si="123"/>
        <v>정상</v>
      </c>
      <c r="P3775" t="str">
        <f t="shared" si="122"/>
        <v>엠피의정부</v>
      </c>
      <c r="Q3775" t="s">
        <v>1954</v>
      </c>
      <c r="R3775"/>
      <c r="S3775"/>
      <c r="T3775"/>
      <c r="U3775"/>
      <c r="V3775"/>
      <c r="W3775" t="s">
        <v>1958</v>
      </c>
      <c r="X3775" s="1">
        <v>51444</v>
      </c>
    </row>
    <row r="3776" spans="1:24">
      <c r="A3776" t="s">
        <v>3995</v>
      </c>
      <c r="B3776" t="s">
        <v>4024</v>
      </c>
      <c r="C3776" t="s">
        <v>4050</v>
      </c>
      <c r="D3776" t="s">
        <v>4215</v>
      </c>
      <c r="E3776" t="s">
        <v>4233</v>
      </c>
      <c r="F3776" t="s">
        <v>4264</v>
      </c>
      <c r="G3776" t="s">
        <v>4282</v>
      </c>
      <c r="H3776">
        <v>11000</v>
      </c>
      <c r="I3776" t="s">
        <v>3255</v>
      </c>
      <c r="J3776" s="1">
        <v>44139</v>
      </c>
      <c r="K3776" s="1">
        <v>44139</v>
      </c>
      <c r="L3776" t="s">
        <v>4718</v>
      </c>
      <c r="M3776" t="s">
        <v>4791</v>
      </c>
      <c r="N3776" s="1">
        <v>44165</v>
      </c>
      <c r="O3776" t="str">
        <f t="shared" si="123"/>
        <v>정상</v>
      </c>
      <c r="P3776" t="str">
        <f t="shared" si="122"/>
        <v>엠피상동</v>
      </c>
      <c r="Q3776" t="s">
        <v>1954</v>
      </c>
      <c r="R3776"/>
      <c r="S3776"/>
      <c r="T3776"/>
      <c r="U3776"/>
      <c r="V3776"/>
      <c r="W3776" t="s">
        <v>1958</v>
      </c>
      <c r="X3776" s="1">
        <v>51444</v>
      </c>
    </row>
    <row r="3777" spans="1:24">
      <c r="A3777" t="s">
        <v>4007</v>
      </c>
      <c r="B3777" t="s">
        <v>4034</v>
      </c>
      <c r="C3777"/>
      <c r="D3777" t="s">
        <v>4134</v>
      </c>
      <c r="E3777" t="s">
        <v>4228</v>
      </c>
      <c r="F3777" t="s">
        <v>4265</v>
      </c>
      <c r="G3777" t="s">
        <v>4278</v>
      </c>
      <c r="H3777">
        <v>40705</v>
      </c>
      <c r="I3777" t="s">
        <v>3255</v>
      </c>
      <c r="J3777" s="1">
        <v>44139</v>
      </c>
      <c r="K3777" s="1">
        <v>44139</v>
      </c>
      <c r="L3777" t="s">
        <v>4719</v>
      </c>
      <c r="M3777" t="s">
        <v>4790</v>
      </c>
      <c r="N3777" s="1">
        <v>44165</v>
      </c>
      <c r="O3777" t="str">
        <f t="shared" si="123"/>
        <v>정상</v>
      </c>
      <c r="P3777" t="str">
        <f t="shared" ref="P3777:P3840" si="124">A3777</f>
        <v>엠피여주</v>
      </c>
      <c r="Q3777" t="s">
        <v>1954</v>
      </c>
      <c r="R3777"/>
      <c r="S3777"/>
      <c r="T3777"/>
      <c r="U3777"/>
      <c r="V3777"/>
      <c r="W3777" t="s">
        <v>1960</v>
      </c>
      <c r="X3777" s="1">
        <v>51444</v>
      </c>
    </row>
    <row r="3778" spans="1:24">
      <c r="A3778" t="s">
        <v>4007</v>
      </c>
      <c r="B3778" t="s">
        <v>4034</v>
      </c>
      <c r="C3778"/>
      <c r="D3778" t="s">
        <v>4134</v>
      </c>
      <c r="E3778" t="s">
        <v>3181</v>
      </c>
      <c r="F3778" t="s">
        <v>4264</v>
      </c>
      <c r="G3778" t="s">
        <v>4268</v>
      </c>
      <c r="H3778">
        <v>88802</v>
      </c>
      <c r="I3778" t="s">
        <v>3255</v>
      </c>
      <c r="J3778" s="1">
        <v>44139</v>
      </c>
      <c r="K3778" s="1">
        <v>44139</v>
      </c>
      <c r="L3778" t="s">
        <v>4720</v>
      </c>
      <c r="M3778" t="s">
        <v>4790</v>
      </c>
      <c r="N3778" s="1">
        <v>44165</v>
      </c>
      <c r="O3778" t="str">
        <f t="shared" si="123"/>
        <v>정상</v>
      </c>
      <c r="P3778" t="str">
        <f t="shared" si="124"/>
        <v>엠피여주</v>
      </c>
      <c r="Q3778" t="s">
        <v>1954</v>
      </c>
      <c r="R3778"/>
      <c r="S3778"/>
      <c r="T3778"/>
      <c r="U3778"/>
      <c r="V3778"/>
      <c r="W3778" t="s">
        <v>1958</v>
      </c>
      <c r="X3778" s="1">
        <v>60940</v>
      </c>
    </row>
    <row r="3779" spans="1:24">
      <c r="A3779" t="s">
        <v>3994</v>
      </c>
      <c r="B3779" t="s">
        <v>2692</v>
      </c>
      <c r="C3779" t="s">
        <v>4052</v>
      </c>
      <c r="D3779" t="s">
        <v>4146</v>
      </c>
      <c r="E3779" t="s">
        <v>4228</v>
      </c>
      <c r="F3779" t="s">
        <v>4264</v>
      </c>
      <c r="G3779" t="s">
        <v>4268</v>
      </c>
      <c r="H3779">
        <v>62825</v>
      </c>
      <c r="I3779" t="s">
        <v>3255</v>
      </c>
      <c r="J3779" s="1">
        <v>44139</v>
      </c>
      <c r="K3779" s="1">
        <v>44139</v>
      </c>
      <c r="L3779" t="s">
        <v>4721</v>
      </c>
      <c r="M3779" t="s">
        <v>4790</v>
      </c>
      <c r="N3779" s="1">
        <v>44165</v>
      </c>
      <c r="O3779" t="str">
        <f t="shared" si="123"/>
        <v>정상</v>
      </c>
      <c r="P3779" t="str">
        <f t="shared" si="124"/>
        <v>엠피피스토스</v>
      </c>
      <c r="Q3779" t="s">
        <v>1954</v>
      </c>
      <c r="R3779"/>
      <c r="S3779"/>
      <c r="T3779"/>
      <c r="U3779"/>
      <c r="V3779"/>
      <c r="W3779" t="s">
        <v>1958</v>
      </c>
      <c r="X3779" s="1">
        <v>63497</v>
      </c>
    </row>
    <row r="3780" spans="1:24">
      <c r="A3780" t="s">
        <v>3991</v>
      </c>
      <c r="B3780" t="s">
        <v>4015</v>
      </c>
      <c r="C3780" t="s">
        <v>4046</v>
      </c>
      <c r="D3780" t="s">
        <v>4164</v>
      </c>
      <c r="E3780" t="s">
        <v>4228</v>
      </c>
      <c r="F3780" t="s">
        <v>4264</v>
      </c>
      <c r="G3780" t="s">
        <v>4276</v>
      </c>
      <c r="H3780">
        <v>87603</v>
      </c>
      <c r="I3780" t="s">
        <v>3255</v>
      </c>
      <c r="J3780" s="1">
        <v>44139</v>
      </c>
      <c r="K3780" s="1">
        <v>44139</v>
      </c>
      <c r="L3780" t="s">
        <v>4722</v>
      </c>
      <c r="M3780" t="s">
        <v>4790</v>
      </c>
      <c r="N3780" s="1">
        <v>44165</v>
      </c>
      <c r="O3780" t="str">
        <f t="shared" si="123"/>
        <v>정상</v>
      </c>
      <c r="P3780" t="str">
        <f t="shared" si="124"/>
        <v>엠피성공</v>
      </c>
      <c r="Q3780" t="s">
        <v>1954</v>
      </c>
      <c r="R3780"/>
      <c r="S3780"/>
      <c r="T3780"/>
      <c r="U3780"/>
      <c r="V3780"/>
      <c r="W3780" t="s">
        <v>1958</v>
      </c>
      <c r="X3780" s="1">
        <v>71532</v>
      </c>
    </row>
    <row r="3781" spans="1:24">
      <c r="A3781" t="s">
        <v>3991</v>
      </c>
      <c r="B3781" t="s">
        <v>4015</v>
      </c>
      <c r="C3781" t="s">
        <v>4046</v>
      </c>
      <c r="D3781" t="s">
        <v>4164</v>
      </c>
      <c r="E3781" t="s">
        <v>2173</v>
      </c>
      <c r="F3781" t="s">
        <v>4265</v>
      </c>
      <c r="G3781" t="s">
        <v>4268</v>
      </c>
      <c r="H3781">
        <v>176557</v>
      </c>
      <c r="I3781" t="s">
        <v>3255</v>
      </c>
      <c r="J3781" s="1">
        <v>44139</v>
      </c>
      <c r="K3781" s="1">
        <v>44139</v>
      </c>
      <c r="L3781" t="s">
        <v>4723</v>
      </c>
      <c r="M3781" t="s">
        <v>4790</v>
      </c>
      <c r="N3781" s="1">
        <v>44165</v>
      </c>
      <c r="O3781" t="str">
        <f t="shared" si="123"/>
        <v>정상</v>
      </c>
      <c r="P3781" t="str">
        <f t="shared" si="124"/>
        <v>엠피성공</v>
      </c>
      <c r="Q3781" t="s">
        <v>1954</v>
      </c>
      <c r="R3781"/>
      <c r="S3781"/>
      <c r="T3781"/>
      <c r="U3781"/>
      <c r="V3781"/>
      <c r="W3781" t="s">
        <v>1958</v>
      </c>
      <c r="X3781" s="1">
        <v>56192</v>
      </c>
    </row>
    <row r="3782" spans="1:24">
      <c r="A3782" t="s">
        <v>3991</v>
      </c>
      <c r="B3782" t="s">
        <v>2854</v>
      </c>
      <c r="C3782" t="s">
        <v>4046</v>
      </c>
      <c r="D3782" t="s">
        <v>4164</v>
      </c>
      <c r="E3782" t="s">
        <v>4228</v>
      </c>
      <c r="F3782" t="s">
        <v>4264</v>
      </c>
      <c r="G3782" t="s">
        <v>3242</v>
      </c>
      <c r="H3782">
        <v>132241</v>
      </c>
      <c r="I3782" t="s">
        <v>3255</v>
      </c>
      <c r="J3782" s="1">
        <v>44139</v>
      </c>
      <c r="K3782" s="1">
        <v>44139</v>
      </c>
      <c r="L3782" t="s">
        <v>4724</v>
      </c>
      <c r="M3782" t="s">
        <v>4790</v>
      </c>
      <c r="N3782" s="1">
        <v>44165</v>
      </c>
      <c r="O3782" t="str">
        <f t="shared" si="123"/>
        <v>정상</v>
      </c>
      <c r="P3782" t="str">
        <f t="shared" si="124"/>
        <v>엠피성공</v>
      </c>
      <c r="Q3782" t="s">
        <v>1954</v>
      </c>
      <c r="R3782"/>
      <c r="S3782"/>
      <c r="T3782"/>
      <c r="U3782"/>
      <c r="V3782"/>
      <c r="W3782" t="s">
        <v>1958</v>
      </c>
      <c r="X3782" s="1">
        <v>70802</v>
      </c>
    </row>
    <row r="3783" spans="1:24">
      <c r="A3783" t="s">
        <v>3991</v>
      </c>
      <c r="B3783" t="s">
        <v>2854</v>
      </c>
      <c r="C3783" t="s">
        <v>4046</v>
      </c>
      <c r="D3783" t="s">
        <v>4164</v>
      </c>
      <c r="E3783" t="s">
        <v>4228</v>
      </c>
      <c r="F3783" t="s">
        <v>4264</v>
      </c>
      <c r="G3783" t="s">
        <v>3245</v>
      </c>
      <c r="H3783">
        <v>32225</v>
      </c>
      <c r="I3783" t="s">
        <v>3255</v>
      </c>
      <c r="J3783" s="1">
        <v>44139</v>
      </c>
      <c r="K3783" s="1">
        <v>44139</v>
      </c>
      <c r="L3783" t="s">
        <v>4725</v>
      </c>
      <c r="M3783" t="s">
        <v>4790</v>
      </c>
      <c r="N3783" s="1">
        <v>44165</v>
      </c>
      <c r="O3783" t="str">
        <f t="shared" si="123"/>
        <v>정상</v>
      </c>
      <c r="P3783" t="str">
        <f t="shared" si="124"/>
        <v>엠피성공</v>
      </c>
      <c r="Q3783" t="s">
        <v>1954</v>
      </c>
      <c r="R3783"/>
      <c r="S3783"/>
      <c r="T3783"/>
      <c r="U3783"/>
      <c r="V3783"/>
      <c r="W3783" t="s">
        <v>1958</v>
      </c>
      <c r="X3783" s="1">
        <v>64227</v>
      </c>
    </row>
    <row r="3784" spans="1:24">
      <c r="A3784" t="s">
        <v>3991</v>
      </c>
      <c r="B3784" t="s">
        <v>2854</v>
      </c>
      <c r="C3784" t="s">
        <v>4046</v>
      </c>
      <c r="D3784" t="s">
        <v>4164</v>
      </c>
      <c r="E3784" t="s">
        <v>4229</v>
      </c>
      <c r="F3784" t="s">
        <v>4267</v>
      </c>
      <c r="G3784" t="s">
        <v>4283</v>
      </c>
      <c r="H3784">
        <v>105776</v>
      </c>
      <c r="I3784" t="s">
        <v>3255</v>
      </c>
      <c r="J3784" s="1">
        <v>44139</v>
      </c>
      <c r="K3784" s="1">
        <v>44139</v>
      </c>
      <c r="L3784" t="s">
        <v>4726</v>
      </c>
      <c r="M3784" t="s">
        <v>4790</v>
      </c>
      <c r="N3784" s="1">
        <v>44165</v>
      </c>
      <c r="O3784" t="str">
        <f t="shared" si="123"/>
        <v>정상</v>
      </c>
      <c r="P3784" t="str">
        <f t="shared" si="124"/>
        <v>엠피성공</v>
      </c>
      <c r="Q3784" t="s">
        <v>1954</v>
      </c>
      <c r="R3784"/>
      <c r="S3784"/>
      <c r="T3784"/>
      <c r="U3784"/>
      <c r="V3784"/>
      <c r="W3784" t="s">
        <v>1958</v>
      </c>
      <c r="X3784" s="1">
        <v>57288</v>
      </c>
    </row>
    <row r="3785" spans="1:24">
      <c r="A3785" t="s">
        <v>3994</v>
      </c>
      <c r="B3785" t="s">
        <v>2692</v>
      </c>
      <c r="C3785" t="s">
        <v>4056</v>
      </c>
      <c r="D3785" t="s">
        <v>4198</v>
      </c>
      <c r="E3785" t="s">
        <v>4228</v>
      </c>
      <c r="F3785" t="s">
        <v>4264</v>
      </c>
      <c r="G3785" t="s">
        <v>4278</v>
      </c>
      <c r="H3785">
        <v>112879</v>
      </c>
      <c r="I3785" t="s">
        <v>3255</v>
      </c>
      <c r="J3785" s="1">
        <v>44139</v>
      </c>
      <c r="K3785" s="1">
        <v>44139</v>
      </c>
      <c r="L3785" t="s">
        <v>4727</v>
      </c>
      <c r="M3785" t="s">
        <v>4790</v>
      </c>
      <c r="N3785" s="1">
        <v>44165</v>
      </c>
      <c r="O3785" t="str">
        <f t="shared" si="123"/>
        <v>정상</v>
      </c>
      <c r="P3785" t="str">
        <f t="shared" si="124"/>
        <v>엠피피스토스</v>
      </c>
      <c r="Q3785" t="s">
        <v>1954</v>
      </c>
      <c r="R3785"/>
      <c r="S3785"/>
      <c r="T3785"/>
      <c r="U3785"/>
      <c r="V3785"/>
      <c r="W3785" t="s">
        <v>1958</v>
      </c>
      <c r="X3785" s="1">
        <v>63132</v>
      </c>
    </row>
    <row r="3786" spans="1:24">
      <c r="A3786" t="s">
        <v>3994</v>
      </c>
      <c r="B3786" t="s">
        <v>2692</v>
      </c>
      <c r="C3786" t="s">
        <v>4085</v>
      </c>
      <c r="D3786" t="s">
        <v>4198</v>
      </c>
      <c r="E3786" t="s">
        <v>4244</v>
      </c>
      <c r="F3786" t="s">
        <v>4264</v>
      </c>
      <c r="G3786" t="s">
        <v>3245</v>
      </c>
      <c r="H3786">
        <v>58495</v>
      </c>
      <c r="I3786" t="s">
        <v>3255</v>
      </c>
      <c r="J3786" s="1">
        <v>44139</v>
      </c>
      <c r="K3786" s="1">
        <v>44139</v>
      </c>
      <c r="L3786">
        <v>20200475541</v>
      </c>
      <c r="M3786" t="s">
        <v>4790</v>
      </c>
      <c r="N3786" s="1">
        <v>44165</v>
      </c>
      <c r="O3786" t="str">
        <f t="shared" si="123"/>
        <v>정상</v>
      </c>
      <c r="P3786" t="str">
        <f t="shared" si="124"/>
        <v>엠피피스토스</v>
      </c>
      <c r="Q3786" t="s">
        <v>1954</v>
      </c>
      <c r="R3786"/>
      <c r="S3786"/>
      <c r="T3786"/>
      <c r="U3786"/>
      <c r="V3786"/>
      <c r="W3786" t="s">
        <v>1960</v>
      </c>
      <c r="X3786" s="1">
        <v>63132</v>
      </c>
    </row>
    <row r="3787" spans="1:24">
      <c r="A3787" t="s">
        <v>3991</v>
      </c>
      <c r="B3787"/>
      <c r="C3787"/>
      <c r="D3787" t="s">
        <v>4160</v>
      </c>
      <c r="E3787" t="s">
        <v>4237</v>
      </c>
      <c r="F3787" t="s">
        <v>4264</v>
      </c>
      <c r="G3787" t="s">
        <v>4280</v>
      </c>
      <c r="H3787">
        <v>12000</v>
      </c>
      <c r="I3787" t="s">
        <v>3255</v>
      </c>
      <c r="J3787" s="1">
        <v>44139</v>
      </c>
      <c r="K3787" s="1">
        <v>44139</v>
      </c>
      <c r="L3787" t="s">
        <v>4728</v>
      </c>
      <c r="M3787" t="s">
        <v>4790</v>
      </c>
      <c r="N3787" s="1">
        <v>44165</v>
      </c>
      <c r="O3787" t="str">
        <f t="shared" si="123"/>
        <v>정상</v>
      </c>
      <c r="P3787" t="str">
        <f t="shared" si="124"/>
        <v>엠피성공</v>
      </c>
      <c r="Q3787" t="s">
        <v>1954</v>
      </c>
      <c r="R3787"/>
      <c r="S3787"/>
      <c r="T3787"/>
      <c r="U3787"/>
      <c r="V3787"/>
      <c r="W3787" t="s">
        <v>1958</v>
      </c>
      <c r="X3787"/>
    </row>
    <row r="3788" spans="1:24">
      <c r="A3788" t="s">
        <v>3991</v>
      </c>
      <c r="B3788" t="s">
        <v>2854</v>
      </c>
      <c r="C3788" t="s">
        <v>4092</v>
      </c>
      <c r="D3788" t="s">
        <v>4164</v>
      </c>
      <c r="E3788" t="s">
        <v>4239</v>
      </c>
      <c r="F3788" t="s">
        <v>4265</v>
      </c>
      <c r="G3788" t="s">
        <v>4268</v>
      </c>
      <c r="H3788">
        <v>11100</v>
      </c>
      <c r="I3788" t="s">
        <v>3255</v>
      </c>
      <c r="J3788" s="1">
        <v>44139</v>
      </c>
      <c r="K3788" s="1">
        <v>44139</v>
      </c>
      <c r="L3788" t="s">
        <v>4729</v>
      </c>
      <c r="M3788" t="s">
        <v>4790</v>
      </c>
      <c r="N3788" s="1">
        <v>44165</v>
      </c>
      <c r="O3788" t="str">
        <f t="shared" si="123"/>
        <v>정상</v>
      </c>
      <c r="P3788" t="str">
        <f t="shared" si="124"/>
        <v>엠피성공</v>
      </c>
      <c r="Q3788" t="s">
        <v>1954</v>
      </c>
      <c r="R3788"/>
      <c r="S3788"/>
      <c r="T3788"/>
      <c r="U3788"/>
      <c r="V3788"/>
      <c r="W3788" t="s">
        <v>1958</v>
      </c>
      <c r="X3788"/>
    </row>
    <row r="3789" spans="1:24">
      <c r="A3789" t="s">
        <v>3991</v>
      </c>
      <c r="B3789"/>
      <c r="C3789"/>
      <c r="D3789" t="s">
        <v>4160</v>
      </c>
      <c r="E3789" t="s">
        <v>2155</v>
      </c>
      <c r="F3789" t="s">
        <v>4265</v>
      </c>
      <c r="G3789" t="s">
        <v>4272</v>
      </c>
      <c r="H3789">
        <v>54000</v>
      </c>
      <c r="I3789" t="s">
        <v>3255</v>
      </c>
      <c r="J3789" s="1">
        <v>44139</v>
      </c>
      <c r="K3789" s="1">
        <v>44139</v>
      </c>
      <c r="L3789" t="s">
        <v>4730</v>
      </c>
      <c r="M3789" t="s">
        <v>4790</v>
      </c>
      <c r="N3789" s="1">
        <v>44165</v>
      </c>
      <c r="O3789" t="str">
        <f t="shared" si="123"/>
        <v>정상</v>
      </c>
      <c r="P3789" t="str">
        <f t="shared" si="124"/>
        <v>엠피성공</v>
      </c>
      <c r="Q3789" t="s">
        <v>1954</v>
      </c>
      <c r="R3789"/>
      <c r="S3789"/>
      <c r="T3789"/>
      <c r="U3789"/>
      <c r="V3789"/>
      <c r="W3789" t="s">
        <v>1958</v>
      </c>
      <c r="X3789"/>
    </row>
    <row r="3790" spans="1:24">
      <c r="A3790" t="s">
        <v>3991</v>
      </c>
      <c r="B3790"/>
      <c r="C3790"/>
      <c r="D3790" t="s">
        <v>4160</v>
      </c>
      <c r="E3790" t="s">
        <v>2508</v>
      </c>
      <c r="F3790" t="s">
        <v>4264</v>
      </c>
      <c r="G3790" t="s">
        <v>4268</v>
      </c>
      <c r="H3790">
        <v>55000</v>
      </c>
      <c r="I3790" t="s">
        <v>3255</v>
      </c>
      <c r="J3790" s="1">
        <v>44139</v>
      </c>
      <c r="K3790" s="1">
        <v>44139</v>
      </c>
      <c r="L3790" t="s">
        <v>4731</v>
      </c>
      <c r="M3790" t="s">
        <v>4790</v>
      </c>
      <c r="N3790" s="1">
        <v>44165</v>
      </c>
      <c r="O3790" t="str">
        <f t="shared" si="123"/>
        <v>정상</v>
      </c>
      <c r="P3790" t="str">
        <f t="shared" si="124"/>
        <v>엠피성공</v>
      </c>
      <c r="Q3790" t="s">
        <v>1954</v>
      </c>
      <c r="R3790"/>
      <c r="S3790"/>
      <c r="T3790"/>
      <c r="U3790"/>
      <c r="V3790"/>
      <c r="W3790" t="s">
        <v>1958</v>
      </c>
      <c r="X3790"/>
    </row>
    <row r="3791" spans="1:24">
      <c r="A3791" t="s">
        <v>3997</v>
      </c>
      <c r="B3791" t="s">
        <v>4018</v>
      </c>
      <c r="C3791" t="s">
        <v>4055</v>
      </c>
      <c r="D3791" t="s">
        <v>4189</v>
      </c>
      <c r="E3791" t="s">
        <v>4230</v>
      </c>
      <c r="F3791" t="s">
        <v>4264</v>
      </c>
      <c r="G3791" t="s">
        <v>3245</v>
      </c>
      <c r="H3791">
        <v>11920</v>
      </c>
      <c r="I3791" t="s">
        <v>3255</v>
      </c>
      <c r="J3791" s="1">
        <v>44138</v>
      </c>
      <c r="K3791" s="1">
        <v>44138</v>
      </c>
      <c r="L3791">
        <v>52030284590000</v>
      </c>
      <c r="M3791" t="s">
        <v>4790</v>
      </c>
      <c r="N3791" s="1">
        <v>44165</v>
      </c>
      <c r="O3791" t="str">
        <f t="shared" si="123"/>
        <v>정상</v>
      </c>
      <c r="P3791" t="str">
        <f t="shared" si="124"/>
        <v>엠피가온</v>
      </c>
      <c r="Q3791" t="s">
        <v>1954</v>
      </c>
      <c r="R3791"/>
      <c r="S3791"/>
      <c r="T3791"/>
      <c r="U3791"/>
      <c r="V3791"/>
      <c r="W3791" t="s">
        <v>1958</v>
      </c>
      <c r="X3791" s="1">
        <v>51443</v>
      </c>
    </row>
    <row r="3792" spans="1:24">
      <c r="A3792" t="s">
        <v>3995</v>
      </c>
      <c r="B3792" t="s">
        <v>2686</v>
      </c>
      <c r="C3792" t="s">
        <v>4050</v>
      </c>
      <c r="D3792" t="s">
        <v>4221</v>
      </c>
      <c r="E3792" t="s">
        <v>2534</v>
      </c>
      <c r="F3792" t="s">
        <v>4264</v>
      </c>
      <c r="G3792" t="s">
        <v>3242</v>
      </c>
      <c r="H3792">
        <v>50068</v>
      </c>
      <c r="I3792" t="s">
        <v>3255</v>
      </c>
      <c r="J3792" s="1">
        <v>44138</v>
      </c>
      <c r="K3792" s="1">
        <v>44138</v>
      </c>
      <c r="L3792">
        <v>52030354400000</v>
      </c>
      <c r="M3792" t="s">
        <v>4790</v>
      </c>
      <c r="N3792" s="1">
        <v>44165</v>
      </c>
      <c r="O3792" t="str">
        <f t="shared" si="123"/>
        <v>정상</v>
      </c>
      <c r="P3792" t="str">
        <f t="shared" si="124"/>
        <v>엠피상동</v>
      </c>
      <c r="Q3792" t="s">
        <v>1954</v>
      </c>
      <c r="R3792"/>
      <c r="S3792"/>
      <c r="T3792"/>
      <c r="U3792"/>
      <c r="V3792"/>
      <c r="W3792" t="s">
        <v>1958</v>
      </c>
      <c r="X3792" s="1">
        <v>51443</v>
      </c>
    </row>
    <row r="3793" spans="1:24">
      <c r="A3793" t="s">
        <v>3995</v>
      </c>
      <c r="B3793" t="s">
        <v>2686</v>
      </c>
      <c r="C3793" t="s">
        <v>4050</v>
      </c>
      <c r="D3793" t="s">
        <v>4209</v>
      </c>
      <c r="E3793" t="s">
        <v>2539</v>
      </c>
      <c r="F3793" t="s">
        <v>4265</v>
      </c>
      <c r="G3793" t="s">
        <v>4269</v>
      </c>
      <c r="H3793">
        <v>32000</v>
      </c>
      <c r="I3793" t="s">
        <v>3255</v>
      </c>
      <c r="J3793" s="1">
        <v>44138</v>
      </c>
      <c r="K3793" s="1">
        <v>44138</v>
      </c>
      <c r="L3793" t="s">
        <v>4732</v>
      </c>
      <c r="M3793" t="s">
        <v>4790</v>
      </c>
      <c r="N3793" s="1">
        <v>44165</v>
      </c>
      <c r="O3793" t="str">
        <f t="shared" si="123"/>
        <v>정상</v>
      </c>
      <c r="P3793" t="str">
        <f t="shared" si="124"/>
        <v>엠피상동</v>
      </c>
      <c r="Q3793" t="s">
        <v>1954</v>
      </c>
      <c r="R3793"/>
      <c r="S3793"/>
      <c r="T3793"/>
      <c r="U3793"/>
      <c r="V3793"/>
      <c r="W3793" t="s">
        <v>1958</v>
      </c>
      <c r="X3793"/>
    </row>
    <row r="3794" spans="1:24">
      <c r="A3794" t="s">
        <v>3995</v>
      </c>
      <c r="B3794" t="s">
        <v>4024</v>
      </c>
      <c r="C3794" t="s">
        <v>4050</v>
      </c>
      <c r="D3794" t="s">
        <v>4209</v>
      </c>
      <c r="E3794" t="s">
        <v>2158</v>
      </c>
      <c r="F3794" t="s">
        <v>4264</v>
      </c>
      <c r="G3794" t="s">
        <v>4276</v>
      </c>
      <c r="H3794">
        <v>50000</v>
      </c>
      <c r="I3794" t="s">
        <v>3255</v>
      </c>
      <c r="J3794" s="1">
        <v>44138</v>
      </c>
      <c r="K3794" s="1">
        <v>44138</v>
      </c>
      <c r="L3794" t="s">
        <v>4733</v>
      </c>
      <c r="M3794" t="s">
        <v>4790</v>
      </c>
      <c r="N3794" s="1">
        <v>44165</v>
      </c>
      <c r="O3794" t="str">
        <f t="shared" si="123"/>
        <v>정상</v>
      </c>
      <c r="P3794" t="str">
        <f t="shared" si="124"/>
        <v>엠피상동</v>
      </c>
      <c r="Q3794" t="s">
        <v>1954</v>
      </c>
      <c r="R3794"/>
      <c r="S3794"/>
      <c r="T3794"/>
      <c r="U3794"/>
      <c r="V3794"/>
      <c r="W3794" t="s">
        <v>1958</v>
      </c>
      <c r="X3794"/>
    </row>
    <row r="3795" spans="1:24">
      <c r="A3795" t="s">
        <v>3997</v>
      </c>
      <c r="B3795" t="s">
        <v>4018</v>
      </c>
      <c r="C3795" t="s">
        <v>4055</v>
      </c>
      <c r="D3795" t="s">
        <v>4189</v>
      </c>
      <c r="E3795" t="s">
        <v>2512</v>
      </c>
      <c r="F3795" t="s">
        <v>4265</v>
      </c>
      <c r="G3795" t="s">
        <v>4268</v>
      </c>
      <c r="H3795">
        <v>33000</v>
      </c>
      <c r="I3795" t="s">
        <v>3255</v>
      </c>
      <c r="J3795" s="1">
        <v>44138</v>
      </c>
      <c r="K3795" s="1">
        <v>44138</v>
      </c>
      <c r="L3795" t="s">
        <v>4734</v>
      </c>
      <c r="M3795" t="s">
        <v>4790</v>
      </c>
      <c r="N3795" s="1">
        <v>44165</v>
      </c>
      <c r="O3795" t="str">
        <f t="shared" si="123"/>
        <v>정상</v>
      </c>
      <c r="P3795" t="str">
        <f t="shared" si="124"/>
        <v>엠피가온</v>
      </c>
      <c r="Q3795" t="s">
        <v>1954</v>
      </c>
      <c r="R3795"/>
      <c r="S3795"/>
      <c r="T3795"/>
      <c r="U3795"/>
      <c r="V3795"/>
      <c r="W3795" t="s">
        <v>1958</v>
      </c>
      <c r="X3795"/>
    </row>
    <row r="3796" spans="1:24">
      <c r="A3796" t="s">
        <v>3995</v>
      </c>
      <c r="B3796" t="s">
        <v>4024</v>
      </c>
      <c r="C3796" t="s">
        <v>4074</v>
      </c>
      <c r="D3796" t="s">
        <v>4158</v>
      </c>
      <c r="E3796" t="s">
        <v>4235</v>
      </c>
      <c r="F3796" t="s">
        <v>4264</v>
      </c>
      <c r="G3796" t="s">
        <v>3245</v>
      </c>
      <c r="H3796">
        <v>50000</v>
      </c>
      <c r="I3796" t="s">
        <v>3255</v>
      </c>
      <c r="J3796" s="1">
        <v>44138</v>
      </c>
      <c r="K3796" s="1">
        <v>44138</v>
      </c>
      <c r="L3796" t="s">
        <v>4735</v>
      </c>
      <c r="M3796" t="s">
        <v>4790</v>
      </c>
      <c r="N3796" s="1">
        <v>44165</v>
      </c>
      <c r="O3796" t="str">
        <f t="shared" si="123"/>
        <v>정상</v>
      </c>
      <c r="P3796" t="str">
        <f t="shared" si="124"/>
        <v>엠피상동</v>
      </c>
      <c r="Q3796" t="s">
        <v>1954</v>
      </c>
      <c r="R3796"/>
      <c r="S3796"/>
      <c r="T3796"/>
      <c r="U3796"/>
      <c r="V3796"/>
      <c r="W3796" t="s">
        <v>1958</v>
      </c>
      <c r="X3796"/>
    </row>
    <row r="3797" spans="1:24">
      <c r="A3797" t="s">
        <v>3995</v>
      </c>
      <c r="B3797" t="s">
        <v>2686</v>
      </c>
      <c r="C3797" t="s">
        <v>4050</v>
      </c>
      <c r="D3797" t="s">
        <v>4183</v>
      </c>
      <c r="E3797" t="s">
        <v>2563</v>
      </c>
      <c r="F3797" t="s">
        <v>4264</v>
      </c>
      <c r="G3797" t="s">
        <v>4271</v>
      </c>
      <c r="H3797">
        <v>50000</v>
      </c>
      <c r="I3797" t="s">
        <v>3255</v>
      </c>
      <c r="J3797" s="1">
        <v>44138</v>
      </c>
      <c r="K3797" s="1">
        <v>44138</v>
      </c>
      <c r="L3797">
        <v>320202686379</v>
      </c>
      <c r="M3797" t="s">
        <v>4790</v>
      </c>
      <c r="N3797" s="1">
        <v>44165</v>
      </c>
      <c r="O3797" t="str">
        <f t="shared" si="123"/>
        <v>정상</v>
      </c>
      <c r="P3797" t="str">
        <f t="shared" si="124"/>
        <v>엠피상동</v>
      </c>
      <c r="Q3797" t="s">
        <v>1954</v>
      </c>
      <c r="R3797"/>
      <c r="S3797"/>
      <c r="T3797"/>
      <c r="U3797"/>
      <c r="V3797"/>
      <c r="W3797" t="s">
        <v>1958</v>
      </c>
      <c r="X3797" s="1">
        <v>64226</v>
      </c>
    </row>
    <row r="3798" spans="1:24">
      <c r="A3798" t="s">
        <v>4008</v>
      </c>
      <c r="B3798" t="s">
        <v>2868</v>
      </c>
      <c r="C3798" t="s">
        <v>4082</v>
      </c>
      <c r="D3798" t="s">
        <v>4175</v>
      </c>
      <c r="E3798" t="s">
        <v>4231</v>
      </c>
      <c r="F3798" t="s">
        <v>4264</v>
      </c>
      <c r="G3798" t="s">
        <v>4268</v>
      </c>
      <c r="H3798">
        <v>34690</v>
      </c>
      <c r="I3798" t="s">
        <v>3255</v>
      </c>
      <c r="J3798" s="1">
        <v>44138</v>
      </c>
      <c r="K3798" s="1">
        <v>44138</v>
      </c>
      <c r="L3798">
        <v>320202683590</v>
      </c>
      <c r="M3798" t="s">
        <v>4790</v>
      </c>
      <c r="N3798" s="1">
        <v>44165</v>
      </c>
      <c r="O3798" t="str">
        <f t="shared" si="123"/>
        <v>정상</v>
      </c>
      <c r="P3798" t="str">
        <f t="shared" si="124"/>
        <v>엠피아이리치</v>
      </c>
      <c r="Q3798" t="s">
        <v>1954</v>
      </c>
      <c r="R3798"/>
      <c r="S3798"/>
      <c r="T3798"/>
      <c r="U3798"/>
      <c r="V3798"/>
      <c r="W3798" t="s">
        <v>1958</v>
      </c>
      <c r="X3798" s="1">
        <v>51443</v>
      </c>
    </row>
    <row r="3799" spans="1:24">
      <c r="A3799" t="s">
        <v>4008</v>
      </c>
      <c r="B3799" t="s">
        <v>4033</v>
      </c>
      <c r="C3799" t="s">
        <v>4114</v>
      </c>
      <c r="D3799" t="s">
        <v>4175</v>
      </c>
      <c r="E3799" t="s">
        <v>2613</v>
      </c>
      <c r="F3799" t="s">
        <v>4264</v>
      </c>
      <c r="G3799" t="s">
        <v>4272</v>
      </c>
      <c r="H3799">
        <v>17500</v>
      </c>
      <c r="I3799" t="s">
        <v>3255</v>
      </c>
      <c r="J3799" s="1">
        <v>44138</v>
      </c>
      <c r="K3799" s="1">
        <v>44138</v>
      </c>
      <c r="L3799">
        <v>320202682642</v>
      </c>
      <c r="M3799" t="s">
        <v>4790</v>
      </c>
      <c r="N3799" s="1">
        <v>44165</v>
      </c>
      <c r="O3799" t="str">
        <f t="shared" si="123"/>
        <v>정상</v>
      </c>
      <c r="P3799" t="str">
        <f t="shared" si="124"/>
        <v>엠피아이리치</v>
      </c>
      <c r="Q3799" t="s">
        <v>1954</v>
      </c>
      <c r="R3799"/>
      <c r="S3799"/>
      <c r="T3799"/>
      <c r="U3799"/>
      <c r="V3799"/>
      <c r="W3799" t="s">
        <v>1958</v>
      </c>
      <c r="X3799" s="1">
        <v>51443</v>
      </c>
    </row>
    <row r="3800" spans="1:24">
      <c r="A3800" t="s">
        <v>4007</v>
      </c>
      <c r="B3800" t="s">
        <v>4034</v>
      </c>
      <c r="C3800"/>
      <c r="D3800" t="s">
        <v>4134</v>
      </c>
      <c r="E3800" t="s">
        <v>4233</v>
      </c>
      <c r="F3800" t="s">
        <v>4266</v>
      </c>
      <c r="G3800" t="s">
        <v>4268</v>
      </c>
      <c r="H3800">
        <v>20000</v>
      </c>
      <c r="I3800" t="s">
        <v>3255</v>
      </c>
      <c r="J3800" s="1">
        <v>44138</v>
      </c>
      <c r="K3800" s="1">
        <v>44138</v>
      </c>
      <c r="L3800" t="s">
        <v>4736</v>
      </c>
      <c r="M3800" t="s">
        <v>4790</v>
      </c>
      <c r="N3800" s="1">
        <v>44165</v>
      </c>
      <c r="O3800" t="str">
        <f t="shared" si="123"/>
        <v>정상</v>
      </c>
      <c r="P3800" t="str">
        <f t="shared" si="124"/>
        <v>엠피여주</v>
      </c>
      <c r="Q3800" t="s">
        <v>1954</v>
      </c>
      <c r="R3800"/>
      <c r="S3800"/>
      <c r="T3800"/>
      <c r="U3800"/>
      <c r="V3800"/>
      <c r="W3800" t="s">
        <v>1958</v>
      </c>
      <c r="X3800" s="1">
        <v>51443</v>
      </c>
    </row>
    <row r="3801" spans="1:24">
      <c r="A3801" t="s">
        <v>3998</v>
      </c>
      <c r="B3801" t="s">
        <v>4020</v>
      </c>
      <c r="C3801" t="s">
        <v>4095</v>
      </c>
      <c r="D3801" t="s">
        <v>4185</v>
      </c>
      <c r="E3801" t="s">
        <v>3168</v>
      </c>
      <c r="F3801" t="s">
        <v>4264</v>
      </c>
      <c r="G3801" t="s">
        <v>4273</v>
      </c>
      <c r="H3801">
        <v>100311</v>
      </c>
      <c r="I3801" t="s">
        <v>3255</v>
      </c>
      <c r="J3801" s="1">
        <v>44138</v>
      </c>
      <c r="K3801" s="1">
        <v>44138</v>
      </c>
      <c r="L3801">
        <v>42041668030000</v>
      </c>
      <c r="M3801" t="s">
        <v>4790</v>
      </c>
      <c r="N3801" s="1">
        <v>44165</v>
      </c>
      <c r="O3801" t="str">
        <f t="shared" si="123"/>
        <v>정상</v>
      </c>
      <c r="P3801" t="str">
        <f t="shared" si="124"/>
        <v>엠피의정부</v>
      </c>
      <c r="Q3801" t="s">
        <v>1954</v>
      </c>
      <c r="R3801"/>
      <c r="S3801"/>
      <c r="T3801"/>
      <c r="U3801"/>
      <c r="V3801"/>
      <c r="W3801" t="s">
        <v>1958</v>
      </c>
      <c r="X3801"/>
    </row>
    <row r="3802" spans="1:24">
      <c r="A3802" t="s">
        <v>3992</v>
      </c>
      <c r="B3802" t="s">
        <v>2856</v>
      </c>
      <c r="C3802" t="s">
        <v>4073</v>
      </c>
      <c r="D3802" t="s">
        <v>4154</v>
      </c>
      <c r="E3802" t="s">
        <v>4234</v>
      </c>
      <c r="F3802" t="s">
        <v>4264</v>
      </c>
      <c r="G3802" t="s">
        <v>4285</v>
      </c>
      <c r="H3802">
        <v>58443</v>
      </c>
      <c r="I3802" t="s">
        <v>3255</v>
      </c>
      <c r="J3802" s="1">
        <v>44138</v>
      </c>
      <c r="K3802" s="1">
        <v>44138</v>
      </c>
      <c r="L3802">
        <v>42041674860000</v>
      </c>
      <c r="M3802" t="s">
        <v>4790</v>
      </c>
      <c r="N3802" s="1">
        <v>44165</v>
      </c>
      <c r="O3802" t="str">
        <f t="shared" si="123"/>
        <v>정상</v>
      </c>
      <c r="P3802" t="s">
        <v>6831</v>
      </c>
      <c r="Q3802" t="s">
        <v>1954</v>
      </c>
      <c r="R3802"/>
      <c r="S3802"/>
      <c r="T3802"/>
      <c r="U3802"/>
      <c r="V3802"/>
      <c r="W3802" t="s">
        <v>1958</v>
      </c>
      <c r="X3802"/>
    </row>
    <row r="3803" spans="1:24">
      <c r="A3803" t="s">
        <v>3992</v>
      </c>
      <c r="B3803" t="s">
        <v>4045</v>
      </c>
      <c r="C3803" t="s">
        <v>4115</v>
      </c>
      <c r="D3803" t="s">
        <v>4154</v>
      </c>
      <c r="E3803" t="s">
        <v>4234</v>
      </c>
      <c r="F3803" t="s">
        <v>4264</v>
      </c>
      <c r="G3803" t="s">
        <v>4268</v>
      </c>
      <c r="H3803">
        <v>66506</v>
      </c>
      <c r="I3803" t="s">
        <v>3255</v>
      </c>
      <c r="J3803" s="1">
        <v>44138</v>
      </c>
      <c r="K3803" s="1">
        <v>44138</v>
      </c>
      <c r="L3803">
        <v>42041674780000</v>
      </c>
      <c r="M3803" t="s">
        <v>4790</v>
      </c>
      <c r="N3803" s="1">
        <v>44165</v>
      </c>
      <c r="O3803" t="str">
        <f t="shared" si="123"/>
        <v>정상</v>
      </c>
      <c r="P3803" t="s">
        <v>988</v>
      </c>
      <c r="Q3803" t="s">
        <v>1954</v>
      </c>
      <c r="R3803"/>
      <c r="S3803"/>
      <c r="T3803"/>
      <c r="U3803"/>
      <c r="V3803"/>
      <c r="W3803" t="s">
        <v>1958</v>
      </c>
      <c r="X3803"/>
    </row>
    <row r="3804" spans="1:24">
      <c r="A3804" t="s">
        <v>3997</v>
      </c>
      <c r="B3804" t="s">
        <v>4018</v>
      </c>
      <c r="C3804" t="s">
        <v>4055</v>
      </c>
      <c r="D3804" t="s">
        <v>4189</v>
      </c>
      <c r="E3804" t="s">
        <v>2546</v>
      </c>
      <c r="F3804" t="s">
        <v>4265</v>
      </c>
      <c r="G3804" t="s">
        <v>4278</v>
      </c>
      <c r="H3804">
        <v>100524</v>
      </c>
      <c r="I3804" t="s">
        <v>3255</v>
      </c>
      <c r="J3804" s="1">
        <v>44138</v>
      </c>
      <c r="K3804" s="1">
        <v>44138</v>
      </c>
      <c r="L3804">
        <v>42041675470000</v>
      </c>
      <c r="M3804" t="s">
        <v>4790</v>
      </c>
      <c r="N3804" s="1">
        <v>44165</v>
      </c>
      <c r="O3804" t="str">
        <f t="shared" si="123"/>
        <v>정상</v>
      </c>
      <c r="P3804" t="str">
        <f t="shared" si="124"/>
        <v>엠피가온</v>
      </c>
      <c r="Q3804" t="s">
        <v>1954</v>
      </c>
      <c r="R3804"/>
      <c r="S3804"/>
      <c r="T3804"/>
      <c r="U3804"/>
      <c r="V3804"/>
      <c r="W3804" t="s">
        <v>1960</v>
      </c>
      <c r="X3804"/>
    </row>
    <row r="3805" spans="1:24">
      <c r="A3805" t="s">
        <v>2209</v>
      </c>
      <c r="B3805" t="s">
        <v>4018</v>
      </c>
      <c r="C3805" t="s">
        <v>4055</v>
      </c>
      <c r="D3805" t="s">
        <v>4189</v>
      </c>
      <c r="E3805" t="s">
        <v>3173</v>
      </c>
      <c r="F3805" t="s">
        <v>4267</v>
      </c>
      <c r="G3805" t="s">
        <v>4273</v>
      </c>
      <c r="H3805">
        <v>26697</v>
      </c>
      <c r="I3805" t="s">
        <v>3255</v>
      </c>
      <c r="J3805" s="1">
        <v>44138</v>
      </c>
      <c r="K3805" s="1">
        <v>44138</v>
      </c>
      <c r="L3805">
        <v>3190780736321</v>
      </c>
      <c r="M3805" t="s">
        <v>4792</v>
      </c>
      <c r="N3805" s="1">
        <v>44165</v>
      </c>
      <c r="O3805" t="str">
        <f t="shared" si="123"/>
        <v>정상</v>
      </c>
      <c r="P3805" t="str">
        <f t="shared" si="124"/>
        <v>엠피가온</v>
      </c>
      <c r="Q3805" t="s">
        <v>1954</v>
      </c>
      <c r="R3805"/>
      <c r="S3805"/>
      <c r="T3805"/>
      <c r="U3805"/>
      <c r="V3805"/>
      <c r="W3805" t="s">
        <v>1960</v>
      </c>
      <c r="X3805" s="1">
        <v>61670</v>
      </c>
    </row>
    <row r="3806" spans="1:24">
      <c r="A3806" t="s">
        <v>4008</v>
      </c>
      <c r="B3806" t="s">
        <v>2868</v>
      </c>
      <c r="C3806" t="s">
        <v>4082</v>
      </c>
      <c r="D3806" t="s">
        <v>4172</v>
      </c>
      <c r="E3806" t="s">
        <v>4236</v>
      </c>
      <c r="F3806" t="s">
        <v>4264</v>
      </c>
      <c r="G3806" t="s">
        <v>4268</v>
      </c>
      <c r="H3806">
        <v>39733</v>
      </c>
      <c r="I3806" t="s">
        <v>3255</v>
      </c>
      <c r="J3806" s="1">
        <v>44138</v>
      </c>
      <c r="K3806" s="1">
        <v>44138</v>
      </c>
      <c r="L3806">
        <v>42045220600000</v>
      </c>
      <c r="M3806" t="s">
        <v>4790</v>
      </c>
      <c r="N3806" s="1">
        <v>44165</v>
      </c>
      <c r="O3806" t="str">
        <f t="shared" ref="O3806:O3869" si="125" xml:space="preserve"> IF(K3806&gt;N3806,W3806,I3806)</f>
        <v>정상</v>
      </c>
      <c r="P3806" t="str">
        <f t="shared" si="124"/>
        <v>엠피아이리치</v>
      </c>
      <c r="Q3806" t="s">
        <v>1954</v>
      </c>
      <c r="R3806"/>
      <c r="S3806"/>
      <c r="T3806"/>
      <c r="U3806"/>
      <c r="V3806"/>
      <c r="W3806" t="s">
        <v>1958</v>
      </c>
      <c r="X3806" s="1">
        <v>47790</v>
      </c>
    </row>
    <row r="3807" spans="1:24">
      <c r="A3807" t="s">
        <v>3991</v>
      </c>
      <c r="B3807" t="s">
        <v>2854</v>
      </c>
      <c r="C3807" t="s">
        <v>4046</v>
      </c>
      <c r="D3807" t="s">
        <v>4164</v>
      </c>
      <c r="E3807" t="s">
        <v>4239</v>
      </c>
      <c r="F3807" t="s">
        <v>4264</v>
      </c>
      <c r="G3807" t="s">
        <v>4269</v>
      </c>
      <c r="H3807">
        <v>14820</v>
      </c>
      <c r="I3807" t="s">
        <v>3255</v>
      </c>
      <c r="J3807" s="1">
        <v>44138</v>
      </c>
      <c r="K3807" s="1">
        <v>44138</v>
      </c>
      <c r="L3807" t="s">
        <v>4737</v>
      </c>
      <c r="M3807" t="s">
        <v>4790</v>
      </c>
      <c r="N3807" s="1">
        <v>44165</v>
      </c>
      <c r="O3807" t="str">
        <f t="shared" si="125"/>
        <v>정상</v>
      </c>
      <c r="P3807" t="str">
        <f t="shared" si="124"/>
        <v>엠피성공</v>
      </c>
      <c r="Q3807" t="s">
        <v>1954</v>
      </c>
      <c r="R3807"/>
      <c r="S3807"/>
      <c r="T3807"/>
      <c r="U3807"/>
      <c r="V3807"/>
      <c r="W3807" t="s">
        <v>1958</v>
      </c>
      <c r="X3807"/>
    </row>
    <row r="3808" spans="1:24">
      <c r="A3808" t="s">
        <v>3991</v>
      </c>
      <c r="B3808" t="s">
        <v>4015</v>
      </c>
      <c r="C3808" t="s">
        <v>4064</v>
      </c>
      <c r="D3808" t="s">
        <v>4142</v>
      </c>
      <c r="E3808" t="s">
        <v>4237</v>
      </c>
      <c r="F3808" t="s">
        <v>4264</v>
      </c>
      <c r="G3808" t="s">
        <v>4273</v>
      </c>
      <c r="H3808">
        <v>69000</v>
      </c>
      <c r="I3808" t="s">
        <v>3255</v>
      </c>
      <c r="J3808" s="1">
        <v>44138</v>
      </c>
      <c r="K3808" s="1">
        <v>44138</v>
      </c>
      <c r="L3808" t="s">
        <v>4738</v>
      </c>
      <c r="M3808" t="s">
        <v>4791</v>
      </c>
      <c r="N3808" s="1">
        <v>44165</v>
      </c>
      <c r="O3808" t="str">
        <f t="shared" si="125"/>
        <v>정상</v>
      </c>
      <c r="P3808" t="str">
        <f t="shared" si="124"/>
        <v>엠피성공</v>
      </c>
      <c r="Q3808" t="s">
        <v>1954</v>
      </c>
      <c r="R3808"/>
      <c r="S3808"/>
      <c r="T3808"/>
      <c r="U3808"/>
      <c r="V3808"/>
      <c r="W3808" t="s">
        <v>4796</v>
      </c>
      <c r="X3808"/>
    </row>
    <row r="3809" spans="1:24">
      <c r="A3809" t="s">
        <v>3991</v>
      </c>
      <c r="B3809" t="s">
        <v>2854</v>
      </c>
      <c r="C3809" t="s">
        <v>4046</v>
      </c>
      <c r="D3809" t="s">
        <v>4142</v>
      </c>
      <c r="E3809" t="s">
        <v>4239</v>
      </c>
      <c r="F3809" t="s">
        <v>4264</v>
      </c>
      <c r="G3809" t="s">
        <v>4272</v>
      </c>
      <c r="H3809">
        <v>67100</v>
      </c>
      <c r="I3809" t="s">
        <v>3255</v>
      </c>
      <c r="J3809" s="1">
        <v>44138</v>
      </c>
      <c r="K3809" s="1">
        <v>44138</v>
      </c>
      <c r="L3809" t="s">
        <v>4739</v>
      </c>
      <c r="M3809" t="s">
        <v>4790</v>
      </c>
      <c r="N3809" s="1">
        <v>44165</v>
      </c>
      <c r="O3809" t="str">
        <f t="shared" si="125"/>
        <v>정상</v>
      </c>
      <c r="P3809" t="str">
        <f t="shared" si="124"/>
        <v>엠피성공</v>
      </c>
      <c r="Q3809" t="s">
        <v>1954</v>
      </c>
      <c r="R3809"/>
      <c r="S3809"/>
      <c r="T3809"/>
      <c r="U3809"/>
      <c r="V3809"/>
      <c r="W3809" t="s">
        <v>1958</v>
      </c>
      <c r="X3809"/>
    </row>
    <row r="3810" spans="1:24">
      <c r="A3810" t="s">
        <v>3995</v>
      </c>
      <c r="B3810" t="s">
        <v>2686</v>
      </c>
      <c r="C3810" t="s">
        <v>4066</v>
      </c>
      <c r="D3810" t="s">
        <v>4122</v>
      </c>
      <c r="E3810" t="s">
        <v>2576</v>
      </c>
      <c r="F3810" t="s">
        <v>4264</v>
      </c>
      <c r="G3810" t="s">
        <v>4283</v>
      </c>
      <c r="H3810">
        <v>82000</v>
      </c>
      <c r="I3810" t="s">
        <v>3255</v>
      </c>
      <c r="J3810" s="1">
        <v>44138</v>
      </c>
      <c r="K3810" s="1">
        <v>44138</v>
      </c>
      <c r="L3810" t="s">
        <v>4740</v>
      </c>
      <c r="M3810" t="s">
        <v>4790</v>
      </c>
      <c r="N3810" s="1">
        <v>44165</v>
      </c>
      <c r="O3810" t="str">
        <f t="shared" si="125"/>
        <v>정상</v>
      </c>
      <c r="P3810" t="str">
        <f t="shared" si="124"/>
        <v>엠피상동</v>
      </c>
      <c r="Q3810" t="s">
        <v>1954</v>
      </c>
      <c r="R3810"/>
      <c r="S3810"/>
      <c r="T3810"/>
      <c r="U3810"/>
      <c r="V3810"/>
      <c r="W3810" t="s">
        <v>1958</v>
      </c>
      <c r="X3810" s="1">
        <v>55095</v>
      </c>
    </row>
    <row r="3811" spans="1:24">
      <c r="A3811" t="s">
        <v>3995</v>
      </c>
      <c r="B3811" t="s">
        <v>2686</v>
      </c>
      <c r="C3811" t="s">
        <v>4050</v>
      </c>
      <c r="D3811" t="s">
        <v>4214</v>
      </c>
      <c r="E3811" t="s">
        <v>4233</v>
      </c>
      <c r="F3811" t="s">
        <v>4267</v>
      </c>
      <c r="G3811" t="s">
        <v>3245</v>
      </c>
      <c r="H3811">
        <v>41640</v>
      </c>
      <c r="I3811" t="s">
        <v>3255</v>
      </c>
      <c r="J3811" s="1">
        <v>44138</v>
      </c>
      <c r="K3811" s="1">
        <v>44138</v>
      </c>
      <c r="L3811" t="s">
        <v>4741</v>
      </c>
      <c r="M3811" t="s">
        <v>4790</v>
      </c>
      <c r="N3811" s="1">
        <v>44165</v>
      </c>
      <c r="O3811" t="str">
        <f t="shared" si="125"/>
        <v>정상</v>
      </c>
      <c r="P3811" t="str">
        <f t="shared" si="124"/>
        <v>엠피상동</v>
      </c>
      <c r="Q3811" t="s">
        <v>1954</v>
      </c>
      <c r="R3811"/>
      <c r="S3811"/>
      <c r="T3811"/>
      <c r="U3811"/>
      <c r="V3811"/>
      <c r="W3811" t="s">
        <v>1958</v>
      </c>
      <c r="X3811" s="1">
        <v>59843</v>
      </c>
    </row>
    <row r="3812" spans="1:24">
      <c r="A3812" t="s">
        <v>3995</v>
      </c>
      <c r="B3812" t="s">
        <v>2686</v>
      </c>
      <c r="C3812" t="s">
        <v>4069</v>
      </c>
      <c r="D3812" t="s">
        <v>4213</v>
      </c>
      <c r="E3812" t="s">
        <v>4233</v>
      </c>
      <c r="F3812" t="s">
        <v>4264</v>
      </c>
      <c r="G3812" t="s">
        <v>4268</v>
      </c>
      <c r="H3812">
        <v>200000</v>
      </c>
      <c r="I3812" t="s">
        <v>3256</v>
      </c>
      <c r="J3812" s="1">
        <v>44138</v>
      </c>
      <c r="K3812" s="1">
        <v>44160</v>
      </c>
      <c r="L3812" t="s">
        <v>4742</v>
      </c>
      <c r="M3812" t="s">
        <v>4790</v>
      </c>
      <c r="N3812" s="1">
        <v>44165</v>
      </c>
      <c r="O3812" t="str">
        <f t="shared" si="125"/>
        <v>철회</v>
      </c>
      <c r="P3812" t="str">
        <f t="shared" si="124"/>
        <v>엠피상동</v>
      </c>
      <c r="Q3812" t="s">
        <v>1954</v>
      </c>
      <c r="R3812"/>
      <c r="S3812"/>
      <c r="T3812"/>
      <c r="U3812"/>
      <c r="V3812"/>
      <c r="W3812" t="s">
        <v>4796</v>
      </c>
      <c r="X3812" s="1">
        <v>56921</v>
      </c>
    </row>
    <row r="3813" spans="1:24">
      <c r="A3813" t="s">
        <v>4001</v>
      </c>
      <c r="B3813" t="s">
        <v>4022</v>
      </c>
      <c r="C3813" t="s">
        <v>4065</v>
      </c>
      <c r="D3813" t="s">
        <v>4139</v>
      </c>
      <c r="E3813" t="s">
        <v>4233</v>
      </c>
      <c r="F3813" t="s">
        <v>4264</v>
      </c>
      <c r="G3813" t="s">
        <v>4276</v>
      </c>
      <c r="H3813">
        <v>31000</v>
      </c>
      <c r="I3813" t="s">
        <v>3255</v>
      </c>
      <c r="J3813" s="1">
        <v>44138</v>
      </c>
      <c r="K3813" s="1">
        <v>44138</v>
      </c>
      <c r="L3813" t="s">
        <v>4743</v>
      </c>
      <c r="M3813" t="s">
        <v>4790</v>
      </c>
      <c r="N3813" s="1">
        <v>44165</v>
      </c>
      <c r="O3813" t="str">
        <f t="shared" si="125"/>
        <v>정상</v>
      </c>
      <c r="P3813" t="str">
        <f t="shared" si="124"/>
        <v>엠피조은</v>
      </c>
      <c r="Q3813" t="s">
        <v>1954</v>
      </c>
      <c r="R3813"/>
      <c r="S3813"/>
      <c r="T3813"/>
      <c r="U3813"/>
      <c r="V3813"/>
      <c r="W3813" t="s">
        <v>1958</v>
      </c>
      <c r="X3813" s="1">
        <v>55095</v>
      </c>
    </row>
    <row r="3814" spans="1:24">
      <c r="A3814" t="s">
        <v>3995</v>
      </c>
      <c r="B3814" t="s">
        <v>2686</v>
      </c>
      <c r="C3814" t="s">
        <v>4050</v>
      </c>
      <c r="D3814" t="s">
        <v>4167</v>
      </c>
      <c r="E3814" t="s">
        <v>4233</v>
      </c>
      <c r="F3814" t="s">
        <v>4264</v>
      </c>
      <c r="G3814" t="s">
        <v>4285</v>
      </c>
      <c r="H3814">
        <v>89300</v>
      </c>
      <c r="I3814" t="s">
        <v>3255</v>
      </c>
      <c r="J3814" s="1">
        <v>44138</v>
      </c>
      <c r="K3814" s="1">
        <v>44138</v>
      </c>
      <c r="L3814" t="s">
        <v>4744</v>
      </c>
      <c r="M3814" t="s">
        <v>4790</v>
      </c>
      <c r="N3814" s="1">
        <v>44165</v>
      </c>
      <c r="O3814" t="str">
        <f t="shared" si="125"/>
        <v>정상</v>
      </c>
      <c r="P3814" t="str">
        <f t="shared" si="124"/>
        <v>엠피상동</v>
      </c>
      <c r="Q3814" t="s">
        <v>1954</v>
      </c>
      <c r="R3814"/>
      <c r="S3814"/>
      <c r="T3814"/>
      <c r="U3814"/>
      <c r="V3814"/>
      <c r="W3814" t="s">
        <v>1958</v>
      </c>
      <c r="X3814" s="1">
        <v>51443</v>
      </c>
    </row>
    <row r="3815" spans="1:24">
      <c r="A3815" t="s">
        <v>3995</v>
      </c>
      <c r="B3815" t="s">
        <v>4024</v>
      </c>
      <c r="C3815" t="s">
        <v>4050</v>
      </c>
      <c r="D3815" t="s">
        <v>4167</v>
      </c>
      <c r="E3815" t="s">
        <v>4233</v>
      </c>
      <c r="F3815" t="s">
        <v>4264</v>
      </c>
      <c r="G3815" t="s">
        <v>3245</v>
      </c>
      <c r="H3815">
        <v>88000</v>
      </c>
      <c r="I3815" t="s">
        <v>3255</v>
      </c>
      <c r="J3815" s="1">
        <v>44138</v>
      </c>
      <c r="K3815" s="1">
        <v>44138</v>
      </c>
      <c r="L3815" t="s">
        <v>4745</v>
      </c>
      <c r="M3815" t="s">
        <v>4793</v>
      </c>
      <c r="N3815" s="1">
        <v>44165</v>
      </c>
      <c r="O3815" t="str">
        <f t="shared" si="125"/>
        <v>정상</v>
      </c>
      <c r="P3815" t="str">
        <f t="shared" si="124"/>
        <v>엠피상동</v>
      </c>
      <c r="Q3815" t="s">
        <v>1954</v>
      </c>
      <c r="R3815"/>
      <c r="S3815"/>
      <c r="T3815"/>
      <c r="U3815"/>
      <c r="V3815"/>
      <c r="W3815" t="s">
        <v>1958</v>
      </c>
      <c r="X3815" s="1">
        <v>51443</v>
      </c>
    </row>
    <row r="3816" spans="1:24">
      <c r="A3816" t="s">
        <v>3995</v>
      </c>
      <c r="B3816" t="s">
        <v>2686</v>
      </c>
      <c r="C3816" t="s">
        <v>4050</v>
      </c>
      <c r="D3816" t="s">
        <v>4167</v>
      </c>
      <c r="E3816" t="s">
        <v>4249</v>
      </c>
      <c r="F3816" t="s">
        <v>4265</v>
      </c>
      <c r="G3816" t="s">
        <v>4268</v>
      </c>
      <c r="H3816">
        <v>40000</v>
      </c>
      <c r="I3816" t="s">
        <v>3255</v>
      </c>
      <c r="J3816" s="1">
        <v>44138</v>
      </c>
      <c r="K3816" s="1">
        <v>44138</v>
      </c>
      <c r="L3816" t="s">
        <v>4746</v>
      </c>
      <c r="M3816" t="s">
        <v>4790</v>
      </c>
      <c r="N3816" s="1">
        <v>44165</v>
      </c>
      <c r="O3816" t="str">
        <f t="shared" si="125"/>
        <v>정상</v>
      </c>
      <c r="P3816" t="str">
        <f t="shared" si="124"/>
        <v>엠피상동</v>
      </c>
      <c r="Q3816" t="s">
        <v>1954</v>
      </c>
      <c r="R3816"/>
      <c r="S3816"/>
      <c r="T3816"/>
      <c r="U3816"/>
      <c r="V3816"/>
      <c r="W3816" t="s">
        <v>1958</v>
      </c>
      <c r="X3816" s="1">
        <v>51443</v>
      </c>
    </row>
    <row r="3817" spans="1:24">
      <c r="A3817" t="s">
        <v>3995</v>
      </c>
      <c r="B3817" t="s">
        <v>2686</v>
      </c>
      <c r="C3817" t="s">
        <v>4050</v>
      </c>
      <c r="D3817" t="s">
        <v>4166</v>
      </c>
      <c r="E3817" t="s">
        <v>4232</v>
      </c>
      <c r="F3817" t="s">
        <v>4267</v>
      </c>
      <c r="G3817" t="s">
        <v>4268</v>
      </c>
      <c r="H3817">
        <v>131700</v>
      </c>
      <c r="I3817" t="s">
        <v>3255</v>
      </c>
      <c r="J3817" s="1">
        <v>44138</v>
      </c>
      <c r="K3817" s="1">
        <v>44138</v>
      </c>
      <c r="L3817" t="s">
        <v>4747</v>
      </c>
      <c r="M3817" t="s">
        <v>4790</v>
      </c>
      <c r="N3817" s="1">
        <v>44165</v>
      </c>
      <c r="O3817" t="str">
        <f t="shared" si="125"/>
        <v>정상</v>
      </c>
      <c r="P3817" t="str">
        <f t="shared" si="124"/>
        <v>엠피상동</v>
      </c>
      <c r="Q3817" t="s">
        <v>1954</v>
      </c>
      <c r="R3817"/>
      <c r="S3817"/>
      <c r="T3817"/>
      <c r="U3817"/>
      <c r="V3817"/>
      <c r="W3817" t="s">
        <v>1958</v>
      </c>
      <c r="X3817" s="1">
        <v>51443</v>
      </c>
    </row>
    <row r="3818" spans="1:24">
      <c r="A3818" t="s">
        <v>3995</v>
      </c>
      <c r="B3818" t="s">
        <v>2686</v>
      </c>
      <c r="C3818" t="s">
        <v>4050</v>
      </c>
      <c r="D3818" t="s">
        <v>4166</v>
      </c>
      <c r="E3818" t="s">
        <v>2576</v>
      </c>
      <c r="F3818" t="s">
        <v>4264</v>
      </c>
      <c r="G3818" t="s">
        <v>4271</v>
      </c>
      <c r="H3818">
        <v>45000</v>
      </c>
      <c r="I3818" t="s">
        <v>3255</v>
      </c>
      <c r="J3818" s="1">
        <v>44138</v>
      </c>
      <c r="K3818" s="1">
        <v>44138</v>
      </c>
      <c r="L3818" t="s">
        <v>4748</v>
      </c>
      <c r="M3818" t="s">
        <v>4790</v>
      </c>
      <c r="N3818" s="1">
        <v>44165</v>
      </c>
      <c r="O3818" t="str">
        <f t="shared" si="125"/>
        <v>정상</v>
      </c>
      <c r="P3818" t="str">
        <f t="shared" si="124"/>
        <v>엠피상동</v>
      </c>
      <c r="Q3818" t="s">
        <v>1954</v>
      </c>
      <c r="R3818"/>
      <c r="S3818"/>
      <c r="T3818"/>
      <c r="U3818"/>
      <c r="V3818"/>
      <c r="W3818" t="s">
        <v>1958</v>
      </c>
      <c r="X3818" s="1">
        <v>51443</v>
      </c>
    </row>
    <row r="3819" spans="1:24">
      <c r="A3819" t="s">
        <v>3994</v>
      </c>
      <c r="B3819" t="s">
        <v>4014</v>
      </c>
      <c r="C3819" t="s">
        <v>4101</v>
      </c>
      <c r="D3819" t="s">
        <v>4146</v>
      </c>
      <c r="E3819" t="s">
        <v>2648</v>
      </c>
      <c r="F3819" t="s">
        <v>4265</v>
      </c>
      <c r="G3819" t="s">
        <v>3245</v>
      </c>
      <c r="H3819">
        <v>34000</v>
      </c>
      <c r="I3819" t="s">
        <v>3255</v>
      </c>
      <c r="J3819" s="1">
        <v>44138</v>
      </c>
      <c r="K3819" s="1">
        <v>44138</v>
      </c>
      <c r="L3819" t="s">
        <v>4749</v>
      </c>
      <c r="M3819" t="s">
        <v>4790</v>
      </c>
      <c r="N3819" s="1">
        <v>44165</v>
      </c>
      <c r="O3819" t="str">
        <f t="shared" si="125"/>
        <v>정상</v>
      </c>
      <c r="P3819" t="str">
        <f t="shared" si="124"/>
        <v>엠피피스토스</v>
      </c>
      <c r="Q3819" t="s">
        <v>1954</v>
      </c>
      <c r="R3819"/>
      <c r="S3819"/>
      <c r="T3819"/>
      <c r="U3819"/>
      <c r="V3819"/>
      <c r="W3819" t="s">
        <v>1958</v>
      </c>
      <c r="X3819" s="1">
        <v>55095</v>
      </c>
    </row>
    <row r="3820" spans="1:24">
      <c r="A3820" t="s">
        <v>3994</v>
      </c>
      <c r="B3820" t="s">
        <v>4042</v>
      </c>
      <c r="C3820" t="s">
        <v>4077</v>
      </c>
      <c r="D3820" t="s">
        <v>4184</v>
      </c>
      <c r="E3820" t="s">
        <v>4249</v>
      </c>
      <c r="F3820" t="s">
        <v>4264</v>
      </c>
      <c r="G3820" t="s">
        <v>4279</v>
      </c>
      <c r="H3820">
        <v>5650</v>
      </c>
      <c r="I3820" t="s">
        <v>3255</v>
      </c>
      <c r="J3820" s="1">
        <v>44138</v>
      </c>
      <c r="K3820" s="1">
        <v>44138</v>
      </c>
      <c r="L3820" t="s">
        <v>4750</v>
      </c>
      <c r="M3820" t="s">
        <v>4790</v>
      </c>
      <c r="N3820" s="1">
        <v>44165</v>
      </c>
      <c r="O3820" t="str">
        <f t="shared" si="125"/>
        <v>정상</v>
      </c>
      <c r="P3820" t="str">
        <f t="shared" si="124"/>
        <v>엠피피스토스</v>
      </c>
      <c r="Q3820" t="s">
        <v>1954</v>
      </c>
      <c r="R3820"/>
      <c r="S3820"/>
      <c r="T3820"/>
      <c r="U3820"/>
      <c r="V3820"/>
      <c r="W3820" t="s">
        <v>1958</v>
      </c>
      <c r="X3820" s="1">
        <v>49616</v>
      </c>
    </row>
    <row r="3821" spans="1:24">
      <c r="A3821" t="s">
        <v>3999</v>
      </c>
      <c r="B3821" t="s">
        <v>2692</v>
      </c>
      <c r="C3821" t="s">
        <v>4052</v>
      </c>
      <c r="D3821" t="s">
        <v>4184</v>
      </c>
      <c r="E3821" t="s">
        <v>2577</v>
      </c>
      <c r="F3821" t="s">
        <v>4264</v>
      </c>
      <c r="G3821" t="s">
        <v>4268</v>
      </c>
      <c r="H3821">
        <v>75000</v>
      </c>
      <c r="I3821" t="s">
        <v>3255</v>
      </c>
      <c r="J3821" s="1">
        <v>44138</v>
      </c>
      <c r="K3821" s="1">
        <v>44138</v>
      </c>
      <c r="L3821" t="s">
        <v>4751</v>
      </c>
      <c r="M3821" t="s">
        <v>4791</v>
      </c>
      <c r="N3821" s="1">
        <v>44165</v>
      </c>
      <c r="O3821" t="str">
        <f t="shared" si="125"/>
        <v>정상</v>
      </c>
      <c r="P3821" t="str">
        <f t="shared" si="124"/>
        <v>엠피피스토스</v>
      </c>
      <c r="Q3821" t="s">
        <v>1954</v>
      </c>
      <c r="R3821"/>
      <c r="S3821"/>
      <c r="T3821"/>
      <c r="U3821"/>
      <c r="V3821"/>
      <c r="W3821" t="s">
        <v>1958</v>
      </c>
      <c r="X3821" s="1">
        <v>78105</v>
      </c>
    </row>
    <row r="3822" spans="1:24">
      <c r="A3822" t="s">
        <v>3994</v>
      </c>
      <c r="B3822" t="s">
        <v>4014</v>
      </c>
      <c r="C3822" t="s">
        <v>4052</v>
      </c>
      <c r="D3822" t="s">
        <v>4194</v>
      </c>
      <c r="E3822" t="s">
        <v>4232</v>
      </c>
      <c r="F3822" t="s">
        <v>4264</v>
      </c>
      <c r="G3822" t="s">
        <v>4272</v>
      </c>
      <c r="H3822">
        <v>277500</v>
      </c>
      <c r="I3822" t="s">
        <v>3255</v>
      </c>
      <c r="J3822" s="1">
        <v>44138</v>
      </c>
      <c r="K3822" s="1">
        <v>44138</v>
      </c>
      <c r="L3822" t="s">
        <v>4752</v>
      </c>
      <c r="M3822" t="s">
        <v>4790</v>
      </c>
      <c r="N3822" s="1">
        <v>44165</v>
      </c>
      <c r="O3822" t="str">
        <f t="shared" si="125"/>
        <v>정상</v>
      </c>
      <c r="P3822" t="str">
        <f t="shared" si="124"/>
        <v>엠피피스토스</v>
      </c>
      <c r="Q3822" t="s">
        <v>1954</v>
      </c>
      <c r="R3822"/>
      <c r="S3822"/>
      <c r="T3822"/>
      <c r="U3822"/>
      <c r="V3822"/>
      <c r="W3822" t="s">
        <v>1958</v>
      </c>
      <c r="X3822" s="1">
        <v>60939</v>
      </c>
    </row>
    <row r="3823" spans="1:24">
      <c r="A3823" t="s">
        <v>3994</v>
      </c>
      <c r="B3823" t="s">
        <v>2692</v>
      </c>
      <c r="C3823" t="s">
        <v>4052</v>
      </c>
      <c r="D3823" t="s">
        <v>4194</v>
      </c>
      <c r="E3823" t="s">
        <v>2641</v>
      </c>
      <c r="F3823" t="s">
        <v>4264</v>
      </c>
      <c r="G3823" t="s">
        <v>3245</v>
      </c>
      <c r="H3823">
        <v>100330</v>
      </c>
      <c r="I3823" t="s">
        <v>3255</v>
      </c>
      <c r="J3823" s="1">
        <v>44138</v>
      </c>
      <c r="K3823" s="1">
        <v>44138</v>
      </c>
      <c r="L3823" t="s">
        <v>4753</v>
      </c>
      <c r="M3823" t="s">
        <v>4790</v>
      </c>
      <c r="N3823" s="1">
        <v>44165</v>
      </c>
      <c r="O3823" t="str">
        <f t="shared" si="125"/>
        <v>정상</v>
      </c>
      <c r="P3823" t="str">
        <f t="shared" si="124"/>
        <v>엠피피스토스</v>
      </c>
      <c r="Q3823" t="s">
        <v>1954</v>
      </c>
      <c r="R3823"/>
      <c r="S3823"/>
      <c r="T3823"/>
      <c r="U3823"/>
      <c r="V3823"/>
      <c r="W3823" t="s">
        <v>1958</v>
      </c>
      <c r="X3823" s="1">
        <v>77009</v>
      </c>
    </row>
    <row r="3824" spans="1:24">
      <c r="A3824" t="s">
        <v>3995</v>
      </c>
      <c r="B3824" t="s">
        <v>2686</v>
      </c>
      <c r="C3824" t="s">
        <v>4050</v>
      </c>
      <c r="D3824" t="s">
        <v>4208</v>
      </c>
      <c r="E3824" t="s">
        <v>4249</v>
      </c>
      <c r="F3824" t="s">
        <v>4267</v>
      </c>
      <c r="G3824" t="s">
        <v>4269</v>
      </c>
      <c r="H3824">
        <v>132000</v>
      </c>
      <c r="I3824" t="s">
        <v>3255</v>
      </c>
      <c r="J3824" s="1">
        <v>44138</v>
      </c>
      <c r="K3824" s="1">
        <v>44138</v>
      </c>
      <c r="L3824" t="s">
        <v>4754</v>
      </c>
      <c r="M3824" t="s">
        <v>4790</v>
      </c>
      <c r="N3824" s="1">
        <v>44165</v>
      </c>
      <c r="O3824" t="str">
        <f t="shared" si="125"/>
        <v>정상</v>
      </c>
      <c r="P3824" t="str">
        <f t="shared" si="124"/>
        <v>엠피상동</v>
      </c>
      <c r="Q3824" t="s">
        <v>1954</v>
      </c>
      <c r="R3824"/>
      <c r="S3824"/>
      <c r="T3824"/>
      <c r="U3824"/>
      <c r="V3824"/>
      <c r="W3824" t="s">
        <v>1958</v>
      </c>
      <c r="X3824" s="1">
        <v>65687</v>
      </c>
    </row>
    <row r="3825" spans="1:24">
      <c r="A3825" t="s">
        <v>3995</v>
      </c>
      <c r="B3825" t="s">
        <v>2686</v>
      </c>
      <c r="C3825" t="s">
        <v>4097</v>
      </c>
      <c r="D3825" t="s">
        <v>4163</v>
      </c>
      <c r="E3825" t="s">
        <v>4232</v>
      </c>
      <c r="F3825" t="s">
        <v>4264</v>
      </c>
      <c r="G3825" t="s">
        <v>4268</v>
      </c>
      <c r="H3825">
        <v>35900</v>
      </c>
      <c r="I3825" t="s">
        <v>3255</v>
      </c>
      <c r="J3825" s="1">
        <v>44138</v>
      </c>
      <c r="K3825" s="1">
        <v>44138</v>
      </c>
      <c r="L3825" t="s">
        <v>4755</v>
      </c>
      <c r="M3825" t="s">
        <v>4790</v>
      </c>
      <c r="N3825" s="1">
        <v>44165</v>
      </c>
      <c r="O3825" t="str">
        <f t="shared" si="125"/>
        <v>정상</v>
      </c>
      <c r="P3825" t="str">
        <f t="shared" si="124"/>
        <v>엠피상동</v>
      </c>
      <c r="Q3825" t="s">
        <v>1954</v>
      </c>
      <c r="R3825"/>
      <c r="S3825"/>
      <c r="T3825"/>
      <c r="U3825"/>
      <c r="V3825"/>
      <c r="W3825" t="s">
        <v>1958</v>
      </c>
      <c r="X3825" s="1">
        <v>61304</v>
      </c>
    </row>
    <row r="3826" spans="1:24">
      <c r="A3826" t="s">
        <v>3995</v>
      </c>
      <c r="B3826" t="s">
        <v>2686</v>
      </c>
      <c r="C3826" t="s">
        <v>4050</v>
      </c>
      <c r="D3826" t="s">
        <v>4163</v>
      </c>
      <c r="E3826" t="s">
        <v>4249</v>
      </c>
      <c r="F3826" t="s">
        <v>4264</v>
      </c>
      <c r="G3826" t="s">
        <v>3245</v>
      </c>
      <c r="H3826">
        <v>34700</v>
      </c>
      <c r="I3826" t="s">
        <v>3255</v>
      </c>
      <c r="J3826" s="1">
        <v>44138</v>
      </c>
      <c r="K3826" s="1">
        <v>44138</v>
      </c>
      <c r="L3826" t="s">
        <v>4756</v>
      </c>
      <c r="M3826" t="s">
        <v>4790</v>
      </c>
      <c r="N3826" s="1">
        <v>44165</v>
      </c>
      <c r="O3826" t="str">
        <f t="shared" si="125"/>
        <v>정상</v>
      </c>
      <c r="P3826" t="str">
        <f t="shared" si="124"/>
        <v>엠피상동</v>
      </c>
      <c r="Q3826" t="s">
        <v>1954</v>
      </c>
      <c r="R3826"/>
      <c r="S3826"/>
      <c r="T3826"/>
      <c r="U3826"/>
      <c r="V3826"/>
      <c r="W3826" t="s">
        <v>1958</v>
      </c>
      <c r="X3826" s="1">
        <v>62400</v>
      </c>
    </row>
    <row r="3827" spans="1:24">
      <c r="A3827" t="s">
        <v>3995</v>
      </c>
      <c r="B3827" t="s">
        <v>2686</v>
      </c>
      <c r="C3827" t="s">
        <v>4050</v>
      </c>
      <c r="D3827" t="s">
        <v>4144</v>
      </c>
      <c r="E3827" t="s">
        <v>4233</v>
      </c>
      <c r="F3827" t="s">
        <v>4264</v>
      </c>
      <c r="G3827" t="s">
        <v>4268</v>
      </c>
      <c r="H3827">
        <v>50000</v>
      </c>
      <c r="I3827" t="s">
        <v>3255</v>
      </c>
      <c r="J3827" s="1">
        <v>44138</v>
      </c>
      <c r="K3827" s="1">
        <v>44138</v>
      </c>
      <c r="L3827" t="s">
        <v>4757</v>
      </c>
      <c r="M3827" t="s">
        <v>4790</v>
      </c>
      <c r="N3827" s="1">
        <v>44165</v>
      </c>
      <c r="O3827" t="str">
        <f t="shared" si="125"/>
        <v>정상</v>
      </c>
      <c r="P3827" t="str">
        <f t="shared" si="124"/>
        <v>엠피상동</v>
      </c>
      <c r="Q3827" t="s">
        <v>1954</v>
      </c>
      <c r="R3827"/>
      <c r="S3827"/>
      <c r="T3827"/>
      <c r="U3827"/>
      <c r="V3827"/>
      <c r="W3827" t="s">
        <v>1958</v>
      </c>
      <c r="X3827" s="1">
        <v>51443</v>
      </c>
    </row>
    <row r="3828" spans="1:24">
      <c r="A3828" t="s">
        <v>3995</v>
      </c>
      <c r="B3828" t="s">
        <v>2686</v>
      </c>
      <c r="C3828" t="s">
        <v>4088</v>
      </c>
      <c r="D3828" t="s">
        <v>4217</v>
      </c>
      <c r="E3828" t="s">
        <v>4232</v>
      </c>
      <c r="F3828" t="s">
        <v>4264</v>
      </c>
      <c r="G3828" t="s">
        <v>3242</v>
      </c>
      <c r="H3828">
        <v>10000</v>
      </c>
      <c r="I3828" t="s">
        <v>3255</v>
      </c>
      <c r="J3828" s="1">
        <v>44138</v>
      </c>
      <c r="K3828" s="1">
        <v>44138</v>
      </c>
      <c r="L3828" t="s">
        <v>4758</v>
      </c>
      <c r="M3828" t="s">
        <v>4792</v>
      </c>
      <c r="N3828" s="1">
        <v>44165</v>
      </c>
      <c r="O3828" t="str">
        <f t="shared" si="125"/>
        <v>정상</v>
      </c>
      <c r="P3828" t="str">
        <f t="shared" si="124"/>
        <v>엠피상동</v>
      </c>
      <c r="Q3828" t="s">
        <v>1954</v>
      </c>
      <c r="R3828"/>
      <c r="S3828"/>
      <c r="T3828"/>
      <c r="U3828"/>
      <c r="V3828"/>
      <c r="W3828" t="s">
        <v>1958</v>
      </c>
      <c r="X3828" s="1">
        <v>55095</v>
      </c>
    </row>
    <row r="3829" spans="1:24">
      <c r="A3829" t="s">
        <v>3995</v>
      </c>
      <c r="B3829" t="s">
        <v>2686</v>
      </c>
      <c r="C3829" t="s">
        <v>4050</v>
      </c>
      <c r="D3829" t="s">
        <v>4217</v>
      </c>
      <c r="E3829" t="s">
        <v>2648</v>
      </c>
      <c r="F3829" t="s">
        <v>4265</v>
      </c>
      <c r="G3829" t="s">
        <v>4273</v>
      </c>
      <c r="H3829">
        <v>100000</v>
      </c>
      <c r="I3829" t="s">
        <v>3255</v>
      </c>
      <c r="J3829" s="1">
        <v>44138</v>
      </c>
      <c r="K3829" s="1">
        <v>44138</v>
      </c>
      <c r="L3829" t="s">
        <v>4759</v>
      </c>
      <c r="M3829" t="s">
        <v>4791</v>
      </c>
      <c r="N3829" s="1">
        <v>44165</v>
      </c>
      <c r="O3829" t="str">
        <f t="shared" si="125"/>
        <v>정상</v>
      </c>
      <c r="P3829" t="str">
        <f t="shared" si="124"/>
        <v>엠피상동</v>
      </c>
      <c r="Q3829" t="s">
        <v>1954</v>
      </c>
      <c r="R3829"/>
      <c r="S3829"/>
      <c r="T3829"/>
      <c r="U3829"/>
      <c r="V3829"/>
      <c r="W3829" t="s">
        <v>1958</v>
      </c>
      <c r="X3829" s="1">
        <v>71897</v>
      </c>
    </row>
    <row r="3830" spans="1:24">
      <c r="A3830" t="s">
        <v>3995</v>
      </c>
      <c r="B3830" t="s">
        <v>4024</v>
      </c>
      <c r="C3830" t="s">
        <v>4050</v>
      </c>
      <c r="D3830" t="s">
        <v>4217</v>
      </c>
      <c r="E3830" t="s">
        <v>2577</v>
      </c>
      <c r="F3830" t="s">
        <v>4266</v>
      </c>
      <c r="G3830" t="s">
        <v>4269</v>
      </c>
      <c r="H3830">
        <v>93000</v>
      </c>
      <c r="I3830" t="s">
        <v>3255</v>
      </c>
      <c r="J3830" s="1">
        <v>44138</v>
      </c>
      <c r="K3830" s="1">
        <v>44138</v>
      </c>
      <c r="L3830" t="s">
        <v>4760</v>
      </c>
      <c r="M3830" t="s">
        <v>4790</v>
      </c>
      <c r="N3830" s="1">
        <v>44165</v>
      </c>
      <c r="O3830" t="str">
        <f t="shared" si="125"/>
        <v>정상</v>
      </c>
      <c r="P3830" t="str">
        <f t="shared" si="124"/>
        <v>엠피상동</v>
      </c>
      <c r="Q3830" t="s">
        <v>1954</v>
      </c>
      <c r="R3830"/>
      <c r="S3830"/>
      <c r="T3830"/>
      <c r="U3830"/>
      <c r="V3830"/>
      <c r="W3830" t="s">
        <v>1958</v>
      </c>
      <c r="X3830" s="1">
        <v>73722</v>
      </c>
    </row>
    <row r="3831" spans="1:24">
      <c r="A3831" t="s">
        <v>3995</v>
      </c>
      <c r="B3831" t="s">
        <v>2686</v>
      </c>
      <c r="C3831" t="s">
        <v>4050</v>
      </c>
      <c r="D3831" t="s">
        <v>4217</v>
      </c>
      <c r="E3831" t="s">
        <v>2641</v>
      </c>
      <c r="F3831" t="s">
        <v>4264</v>
      </c>
      <c r="G3831" t="s">
        <v>4285</v>
      </c>
      <c r="H3831">
        <v>87000</v>
      </c>
      <c r="I3831" t="s">
        <v>3255</v>
      </c>
      <c r="J3831" s="1">
        <v>44138</v>
      </c>
      <c r="K3831" s="1">
        <v>44138</v>
      </c>
      <c r="L3831" t="s">
        <v>4761</v>
      </c>
      <c r="M3831" t="s">
        <v>4790</v>
      </c>
      <c r="N3831" s="1">
        <v>44165</v>
      </c>
      <c r="O3831" t="str">
        <f t="shared" si="125"/>
        <v>정상</v>
      </c>
      <c r="P3831" t="str">
        <f t="shared" si="124"/>
        <v>엠피상동</v>
      </c>
      <c r="Q3831" t="s">
        <v>1954</v>
      </c>
      <c r="R3831"/>
      <c r="S3831"/>
      <c r="T3831"/>
      <c r="U3831"/>
      <c r="V3831"/>
      <c r="W3831" t="s">
        <v>1960</v>
      </c>
      <c r="X3831" s="1">
        <v>72992</v>
      </c>
    </row>
    <row r="3832" spans="1:24">
      <c r="A3832" t="s">
        <v>3995</v>
      </c>
      <c r="B3832" t="s">
        <v>2686</v>
      </c>
      <c r="C3832" t="s">
        <v>4097</v>
      </c>
      <c r="D3832" t="s">
        <v>4217</v>
      </c>
      <c r="E3832" t="s">
        <v>2576</v>
      </c>
      <c r="F3832" t="s">
        <v>4264</v>
      </c>
      <c r="G3832" t="s">
        <v>4276</v>
      </c>
      <c r="H3832">
        <v>90000</v>
      </c>
      <c r="I3832" t="s">
        <v>3255</v>
      </c>
      <c r="J3832" s="1">
        <v>44138</v>
      </c>
      <c r="K3832" s="1">
        <v>44138</v>
      </c>
      <c r="L3832" t="s">
        <v>4762</v>
      </c>
      <c r="M3832" t="s">
        <v>4792</v>
      </c>
      <c r="N3832" s="1">
        <v>44165</v>
      </c>
      <c r="O3832" t="str">
        <f t="shared" si="125"/>
        <v>정상</v>
      </c>
      <c r="P3832" t="str">
        <f t="shared" si="124"/>
        <v>엠피상동</v>
      </c>
      <c r="Q3832" t="s">
        <v>1954</v>
      </c>
      <c r="R3832"/>
      <c r="S3832"/>
      <c r="T3832"/>
      <c r="U3832"/>
      <c r="V3832"/>
      <c r="W3832" t="s">
        <v>1958</v>
      </c>
      <c r="X3832" s="1">
        <v>74452</v>
      </c>
    </row>
    <row r="3833" spans="1:24">
      <c r="A3833" t="s">
        <v>3995</v>
      </c>
      <c r="B3833" t="s">
        <v>4024</v>
      </c>
      <c r="C3833" t="s">
        <v>4050</v>
      </c>
      <c r="D3833" t="s">
        <v>4156</v>
      </c>
      <c r="E3833" t="s">
        <v>2641</v>
      </c>
      <c r="F3833" t="s">
        <v>4264</v>
      </c>
      <c r="G3833" t="s">
        <v>3245</v>
      </c>
      <c r="H3833">
        <v>70000</v>
      </c>
      <c r="I3833" t="s">
        <v>3255</v>
      </c>
      <c r="J3833" s="1">
        <v>44138</v>
      </c>
      <c r="K3833" s="1">
        <v>44138</v>
      </c>
      <c r="L3833" t="s">
        <v>4763</v>
      </c>
      <c r="M3833" t="s">
        <v>4790</v>
      </c>
      <c r="N3833" s="1">
        <v>44165</v>
      </c>
      <c r="O3833" t="str">
        <f t="shared" si="125"/>
        <v>정상</v>
      </c>
      <c r="P3833" t="str">
        <f t="shared" si="124"/>
        <v>엠피상동</v>
      </c>
      <c r="Q3833" t="s">
        <v>1954</v>
      </c>
      <c r="R3833"/>
      <c r="S3833"/>
      <c r="T3833"/>
      <c r="U3833"/>
      <c r="V3833"/>
      <c r="W3833" t="s">
        <v>1958</v>
      </c>
      <c r="X3833" s="1">
        <v>51443</v>
      </c>
    </row>
    <row r="3834" spans="1:24">
      <c r="A3834" t="s">
        <v>3995</v>
      </c>
      <c r="B3834" t="s">
        <v>2686</v>
      </c>
      <c r="C3834" t="s">
        <v>4050</v>
      </c>
      <c r="D3834" t="s">
        <v>4183</v>
      </c>
      <c r="E3834" t="s">
        <v>2587</v>
      </c>
      <c r="F3834" t="s">
        <v>4264</v>
      </c>
      <c r="G3834" t="s">
        <v>3245</v>
      </c>
      <c r="H3834">
        <v>50000</v>
      </c>
      <c r="I3834" t="s">
        <v>3255</v>
      </c>
      <c r="J3834" s="1">
        <v>44138</v>
      </c>
      <c r="K3834" s="1">
        <v>44138</v>
      </c>
      <c r="L3834" t="s">
        <v>4764</v>
      </c>
      <c r="M3834" t="s">
        <v>4790</v>
      </c>
      <c r="N3834" s="1">
        <v>44165</v>
      </c>
      <c r="O3834" t="str">
        <f t="shared" si="125"/>
        <v>정상</v>
      </c>
      <c r="P3834" t="str">
        <f t="shared" si="124"/>
        <v>엠피상동</v>
      </c>
      <c r="Q3834" t="s">
        <v>1954</v>
      </c>
      <c r="R3834"/>
      <c r="S3834"/>
      <c r="T3834"/>
      <c r="U3834"/>
      <c r="V3834"/>
      <c r="W3834" t="s">
        <v>1958</v>
      </c>
      <c r="X3834" s="1">
        <v>61670</v>
      </c>
    </row>
    <row r="3835" spans="1:24">
      <c r="A3835" t="s">
        <v>3995</v>
      </c>
      <c r="B3835" t="s">
        <v>4024</v>
      </c>
      <c r="C3835" t="s">
        <v>4074</v>
      </c>
      <c r="D3835" t="s">
        <v>4159</v>
      </c>
      <c r="E3835" t="s">
        <v>2499</v>
      </c>
      <c r="F3835" t="s">
        <v>4264</v>
      </c>
      <c r="G3835" t="s">
        <v>3242</v>
      </c>
      <c r="H3835">
        <v>142000</v>
      </c>
      <c r="I3835" t="s">
        <v>3255</v>
      </c>
      <c r="J3835" s="1">
        <v>44138</v>
      </c>
      <c r="K3835" s="1">
        <v>44138</v>
      </c>
      <c r="L3835">
        <v>20205911761</v>
      </c>
      <c r="M3835" t="s">
        <v>4790</v>
      </c>
      <c r="N3835" s="1">
        <v>44165</v>
      </c>
      <c r="O3835" t="str">
        <f t="shared" si="125"/>
        <v>정상</v>
      </c>
      <c r="P3835" t="str">
        <f t="shared" si="124"/>
        <v>엠피상동</v>
      </c>
      <c r="Q3835" t="s">
        <v>1954</v>
      </c>
      <c r="R3835"/>
      <c r="S3835"/>
      <c r="T3835"/>
      <c r="U3835"/>
      <c r="V3835"/>
      <c r="W3835" t="s">
        <v>4796</v>
      </c>
      <c r="X3835"/>
    </row>
    <row r="3836" spans="1:24">
      <c r="A3836" t="s">
        <v>3991</v>
      </c>
      <c r="B3836" t="s">
        <v>2854</v>
      </c>
      <c r="C3836" t="s">
        <v>4046</v>
      </c>
      <c r="D3836" t="s">
        <v>4136</v>
      </c>
      <c r="E3836" t="s">
        <v>2499</v>
      </c>
      <c r="F3836" t="s">
        <v>4264</v>
      </c>
      <c r="G3836" t="s">
        <v>4289</v>
      </c>
      <c r="H3836">
        <v>20000</v>
      </c>
      <c r="I3836" t="s">
        <v>3255</v>
      </c>
      <c r="J3836" s="1">
        <v>44138</v>
      </c>
      <c r="K3836" s="1">
        <v>44138</v>
      </c>
      <c r="L3836">
        <v>20205903653</v>
      </c>
      <c r="M3836" t="s">
        <v>4790</v>
      </c>
      <c r="N3836" s="1">
        <v>44165</v>
      </c>
      <c r="O3836" t="str">
        <f t="shared" si="125"/>
        <v>정상</v>
      </c>
      <c r="P3836" t="str">
        <f t="shared" si="124"/>
        <v>엠피성공</v>
      </c>
      <c r="Q3836" t="s">
        <v>1954</v>
      </c>
      <c r="R3836"/>
      <c r="S3836"/>
      <c r="T3836"/>
      <c r="U3836"/>
      <c r="V3836"/>
      <c r="W3836" t="s">
        <v>1958</v>
      </c>
      <c r="X3836"/>
    </row>
    <row r="3837" spans="1:24">
      <c r="A3837" t="s">
        <v>4007</v>
      </c>
      <c r="B3837" t="s">
        <v>4031</v>
      </c>
      <c r="C3837" t="s">
        <v>4093</v>
      </c>
      <c r="D3837" t="s">
        <v>4170</v>
      </c>
      <c r="E3837" t="s">
        <v>3204</v>
      </c>
      <c r="F3837" t="s">
        <v>4265</v>
      </c>
      <c r="G3837" t="s">
        <v>4271</v>
      </c>
      <c r="H3837">
        <v>34000</v>
      </c>
      <c r="I3837" t="s">
        <v>3255</v>
      </c>
      <c r="J3837" s="1">
        <v>44138</v>
      </c>
      <c r="K3837" s="1">
        <v>44138</v>
      </c>
      <c r="L3837">
        <v>20205912918</v>
      </c>
      <c r="M3837" t="s">
        <v>4790</v>
      </c>
      <c r="N3837" s="1">
        <v>44165</v>
      </c>
      <c r="O3837" t="str">
        <f t="shared" si="125"/>
        <v>정상</v>
      </c>
      <c r="P3837" t="str">
        <f t="shared" si="124"/>
        <v>엠피여주</v>
      </c>
      <c r="Q3837" t="s">
        <v>1954</v>
      </c>
      <c r="R3837"/>
      <c r="S3837"/>
      <c r="T3837"/>
      <c r="U3837"/>
      <c r="V3837"/>
      <c r="W3837" t="s">
        <v>1958</v>
      </c>
      <c r="X3837"/>
    </row>
    <row r="3838" spans="1:24">
      <c r="A3838" t="s">
        <v>4007</v>
      </c>
      <c r="B3838" t="s">
        <v>2863</v>
      </c>
      <c r="C3838"/>
      <c r="D3838" t="s">
        <v>4134</v>
      </c>
      <c r="E3838" t="s">
        <v>2163</v>
      </c>
      <c r="F3838" t="s">
        <v>4264</v>
      </c>
      <c r="G3838" t="s">
        <v>4278</v>
      </c>
      <c r="H3838">
        <v>26800</v>
      </c>
      <c r="I3838" t="s">
        <v>3255</v>
      </c>
      <c r="J3838" s="1">
        <v>44138</v>
      </c>
      <c r="K3838" s="1">
        <v>44138</v>
      </c>
      <c r="L3838">
        <v>20205914238</v>
      </c>
      <c r="M3838" t="s">
        <v>4790</v>
      </c>
      <c r="N3838" s="1">
        <v>44165</v>
      </c>
      <c r="O3838" t="str">
        <f t="shared" si="125"/>
        <v>정상</v>
      </c>
      <c r="P3838" t="str">
        <f t="shared" si="124"/>
        <v>엠피여주</v>
      </c>
      <c r="Q3838" t="s">
        <v>1954</v>
      </c>
      <c r="R3838"/>
      <c r="S3838"/>
      <c r="T3838"/>
      <c r="U3838"/>
      <c r="V3838"/>
      <c r="W3838" t="s">
        <v>1958</v>
      </c>
      <c r="X3838"/>
    </row>
    <row r="3839" spans="1:24">
      <c r="A3839" t="s">
        <v>3992</v>
      </c>
      <c r="B3839" t="s">
        <v>2856</v>
      </c>
      <c r="C3839" t="s">
        <v>4073</v>
      </c>
      <c r="D3839" t="s">
        <v>4154</v>
      </c>
      <c r="E3839" t="s">
        <v>4240</v>
      </c>
      <c r="F3839" t="s">
        <v>4264</v>
      </c>
      <c r="G3839" t="s">
        <v>3245</v>
      </c>
      <c r="H3839">
        <v>17267</v>
      </c>
      <c r="I3839" t="s">
        <v>3255</v>
      </c>
      <c r="J3839" s="1">
        <v>44138</v>
      </c>
      <c r="K3839" s="1">
        <v>44138</v>
      </c>
      <c r="L3839">
        <v>20205894598</v>
      </c>
      <c r="M3839" t="s">
        <v>4790</v>
      </c>
      <c r="N3839" s="1">
        <v>44165</v>
      </c>
      <c r="O3839" t="str">
        <f t="shared" si="125"/>
        <v>정상</v>
      </c>
      <c r="P3839" t="s">
        <v>6831</v>
      </c>
      <c r="Q3839" t="s">
        <v>1954</v>
      </c>
      <c r="R3839"/>
      <c r="S3839"/>
      <c r="T3839"/>
      <c r="U3839"/>
      <c r="V3839"/>
      <c r="W3839" t="s">
        <v>1958</v>
      </c>
      <c r="X3839"/>
    </row>
    <row r="3840" spans="1:24">
      <c r="A3840" t="s">
        <v>4001</v>
      </c>
      <c r="B3840" t="s">
        <v>2871</v>
      </c>
      <c r="C3840" t="s">
        <v>4102</v>
      </c>
      <c r="D3840" t="s">
        <v>4227</v>
      </c>
      <c r="E3840" t="s">
        <v>4240</v>
      </c>
      <c r="F3840" t="s">
        <v>4265</v>
      </c>
      <c r="G3840" t="s">
        <v>3242</v>
      </c>
      <c r="H3840">
        <v>50000</v>
      </c>
      <c r="I3840" t="s">
        <v>3255</v>
      </c>
      <c r="J3840" s="1">
        <v>44138</v>
      </c>
      <c r="K3840" s="1">
        <v>44138</v>
      </c>
      <c r="L3840">
        <v>20205907461</v>
      </c>
      <c r="M3840" t="s">
        <v>4790</v>
      </c>
      <c r="N3840" s="1">
        <v>44165</v>
      </c>
      <c r="O3840" t="str">
        <f t="shared" si="125"/>
        <v>정상</v>
      </c>
      <c r="P3840" t="str">
        <f t="shared" si="124"/>
        <v>엠피조은</v>
      </c>
      <c r="Q3840" t="s">
        <v>1954</v>
      </c>
      <c r="R3840"/>
      <c r="S3840"/>
      <c r="T3840"/>
      <c r="U3840"/>
      <c r="V3840"/>
      <c r="W3840" t="s">
        <v>1958</v>
      </c>
      <c r="X3840"/>
    </row>
    <row r="3841" spans="1:24">
      <c r="A3841" t="s">
        <v>3995</v>
      </c>
      <c r="B3841" t="s">
        <v>4024</v>
      </c>
      <c r="C3841" t="s">
        <v>4050</v>
      </c>
      <c r="D3841" t="s">
        <v>4199</v>
      </c>
      <c r="E3841" t="s">
        <v>4240</v>
      </c>
      <c r="F3841" t="s">
        <v>4264</v>
      </c>
      <c r="G3841" t="s">
        <v>4279</v>
      </c>
      <c r="H3841">
        <v>11275</v>
      </c>
      <c r="I3841" t="s">
        <v>3255</v>
      </c>
      <c r="J3841" s="1">
        <v>44138</v>
      </c>
      <c r="K3841" s="1">
        <v>44138</v>
      </c>
      <c r="L3841">
        <v>20205908491</v>
      </c>
      <c r="M3841" t="s">
        <v>4792</v>
      </c>
      <c r="N3841" s="1">
        <v>44165</v>
      </c>
      <c r="O3841" t="str">
        <f t="shared" si="125"/>
        <v>정상</v>
      </c>
      <c r="P3841" t="str">
        <f t="shared" ref="P3841:P3904" si="126">A3841</f>
        <v>엠피상동</v>
      </c>
      <c r="Q3841" t="s">
        <v>1954</v>
      </c>
      <c r="R3841"/>
      <c r="S3841"/>
      <c r="T3841"/>
      <c r="U3841"/>
      <c r="V3841"/>
      <c r="W3841" t="s">
        <v>1958</v>
      </c>
      <c r="X3841"/>
    </row>
    <row r="3842" spans="1:24">
      <c r="A3842" t="s">
        <v>4001</v>
      </c>
      <c r="B3842" t="s">
        <v>2871</v>
      </c>
      <c r="C3842" t="s">
        <v>4099</v>
      </c>
      <c r="D3842" t="s">
        <v>4181</v>
      </c>
      <c r="E3842" t="s">
        <v>4240</v>
      </c>
      <c r="F3842" t="s">
        <v>4264</v>
      </c>
      <c r="G3842" t="s">
        <v>4273</v>
      </c>
      <c r="H3842">
        <v>32500</v>
      </c>
      <c r="I3842" t="s">
        <v>3255</v>
      </c>
      <c r="J3842" s="1">
        <v>44138</v>
      </c>
      <c r="K3842" s="1">
        <v>44138</v>
      </c>
      <c r="L3842">
        <v>20205902024</v>
      </c>
      <c r="M3842" t="s">
        <v>4791</v>
      </c>
      <c r="N3842" s="1">
        <v>44165</v>
      </c>
      <c r="O3842" t="str">
        <f t="shared" si="125"/>
        <v>정상</v>
      </c>
      <c r="P3842" t="str">
        <f t="shared" si="126"/>
        <v>엠피조은</v>
      </c>
      <c r="Q3842" t="s">
        <v>1954</v>
      </c>
      <c r="R3842"/>
      <c r="S3842"/>
      <c r="T3842"/>
      <c r="U3842"/>
      <c r="V3842"/>
      <c r="W3842" t="s">
        <v>1958</v>
      </c>
      <c r="X3842"/>
    </row>
    <row r="3843" spans="1:24">
      <c r="A3843" t="s">
        <v>3995</v>
      </c>
      <c r="B3843" t="s">
        <v>2686</v>
      </c>
      <c r="C3843" t="s">
        <v>4050</v>
      </c>
      <c r="D3843" t="s">
        <v>4199</v>
      </c>
      <c r="E3843" t="s">
        <v>4240</v>
      </c>
      <c r="F3843" t="s">
        <v>4264</v>
      </c>
      <c r="G3843" t="s">
        <v>4283</v>
      </c>
      <c r="H3843">
        <v>77000</v>
      </c>
      <c r="I3843" t="s">
        <v>3255</v>
      </c>
      <c r="J3843" s="1">
        <v>44138</v>
      </c>
      <c r="K3843" s="1">
        <v>44138</v>
      </c>
      <c r="L3843">
        <v>20205900287</v>
      </c>
      <c r="M3843" t="s">
        <v>4790</v>
      </c>
      <c r="N3843" s="1">
        <v>44165</v>
      </c>
      <c r="O3843" t="str">
        <f t="shared" si="125"/>
        <v>정상</v>
      </c>
      <c r="P3843" t="str">
        <f t="shared" si="126"/>
        <v>엠피상동</v>
      </c>
      <c r="Q3843" t="s">
        <v>1954</v>
      </c>
      <c r="R3843"/>
      <c r="S3843"/>
      <c r="T3843"/>
      <c r="U3843"/>
      <c r="V3843"/>
      <c r="W3843" t="s">
        <v>1958</v>
      </c>
      <c r="X3843"/>
    </row>
    <row r="3844" spans="1:24">
      <c r="A3844" t="s">
        <v>3995</v>
      </c>
      <c r="B3844" t="s">
        <v>2686</v>
      </c>
      <c r="C3844" t="s">
        <v>4050</v>
      </c>
      <c r="D3844" t="s">
        <v>4215</v>
      </c>
      <c r="E3844" t="s">
        <v>4230</v>
      </c>
      <c r="F3844" t="s">
        <v>4265</v>
      </c>
      <c r="G3844" t="s">
        <v>3253</v>
      </c>
      <c r="H3844">
        <v>100000</v>
      </c>
      <c r="I3844" t="s">
        <v>3255</v>
      </c>
      <c r="J3844" s="1">
        <v>44137</v>
      </c>
      <c r="K3844" s="1">
        <v>44137</v>
      </c>
      <c r="L3844">
        <v>52030214030000</v>
      </c>
      <c r="M3844" t="s">
        <v>4790</v>
      </c>
      <c r="N3844" s="1">
        <v>44165</v>
      </c>
      <c r="O3844" t="str">
        <f t="shared" si="125"/>
        <v>정상</v>
      </c>
      <c r="P3844" t="str">
        <f t="shared" si="126"/>
        <v>엠피상동</v>
      </c>
      <c r="Q3844" t="s">
        <v>1954</v>
      </c>
      <c r="R3844"/>
      <c r="S3844"/>
      <c r="T3844"/>
      <c r="U3844"/>
      <c r="V3844"/>
      <c r="W3844" t="s">
        <v>1958</v>
      </c>
      <c r="X3844" s="1">
        <v>45232</v>
      </c>
    </row>
    <row r="3845" spans="1:24">
      <c r="A3845" t="s">
        <v>3995</v>
      </c>
      <c r="B3845" t="s">
        <v>4024</v>
      </c>
      <c r="C3845" t="s">
        <v>4050</v>
      </c>
      <c r="D3845" t="s">
        <v>4201</v>
      </c>
      <c r="E3845" t="s">
        <v>4246</v>
      </c>
      <c r="F3845" t="s">
        <v>4264</v>
      </c>
      <c r="G3845" t="s">
        <v>4279</v>
      </c>
      <c r="H3845">
        <v>19613</v>
      </c>
      <c r="I3845" t="s">
        <v>3255</v>
      </c>
      <c r="J3845" s="1">
        <v>44137</v>
      </c>
      <c r="K3845" s="1">
        <v>44137</v>
      </c>
      <c r="L3845">
        <v>52030152710000</v>
      </c>
      <c r="M3845" t="s">
        <v>4792</v>
      </c>
      <c r="N3845" s="1">
        <v>44165</v>
      </c>
      <c r="O3845" t="str">
        <f t="shared" si="125"/>
        <v>정상</v>
      </c>
      <c r="P3845" t="str">
        <f t="shared" si="126"/>
        <v>엠피상동</v>
      </c>
      <c r="Q3845" t="s">
        <v>1954</v>
      </c>
      <c r="R3845"/>
      <c r="S3845"/>
      <c r="T3845"/>
      <c r="U3845"/>
      <c r="V3845"/>
      <c r="W3845" t="s">
        <v>1958</v>
      </c>
      <c r="X3845" s="1">
        <v>44502</v>
      </c>
    </row>
    <row r="3846" spans="1:24">
      <c r="A3846" t="s">
        <v>3995</v>
      </c>
      <c r="B3846" t="s">
        <v>4024</v>
      </c>
      <c r="C3846" t="s">
        <v>4050</v>
      </c>
      <c r="D3846" t="s">
        <v>4162</v>
      </c>
      <c r="E3846" t="s">
        <v>2539</v>
      </c>
      <c r="F3846" t="s">
        <v>4264</v>
      </c>
      <c r="G3846" t="s">
        <v>4285</v>
      </c>
      <c r="H3846">
        <v>51000</v>
      </c>
      <c r="I3846" t="s">
        <v>3255</v>
      </c>
      <c r="J3846" s="1">
        <v>44137</v>
      </c>
      <c r="K3846" s="1">
        <v>44137</v>
      </c>
      <c r="L3846" t="s">
        <v>4765</v>
      </c>
      <c r="M3846" t="s">
        <v>4790</v>
      </c>
      <c r="N3846" s="1">
        <v>44165</v>
      </c>
      <c r="O3846" t="str">
        <f t="shared" si="125"/>
        <v>정상</v>
      </c>
      <c r="P3846" t="str">
        <f t="shared" si="126"/>
        <v>엠피상동</v>
      </c>
      <c r="Q3846" t="s">
        <v>1954</v>
      </c>
      <c r="R3846"/>
      <c r="S3846"/>
      <c r="T3846"/>
      <c r="U3846"/>
      <c r="V3846"/>
      <c r="W3846" t="s">
        <v>1958</v>
      </c>
      <c r="X3846"/>
    </row>
    <row r="3847" spans="1:24">
      <c r="A3847" t="s">
        <v>3997</v>
      </c>
      <c r="B3847" t="s">
        <v>4018</v>
      </c>
      <c r="C3847" t="s">
        <v>4116</v>
      </c>
      <c r="D3847" t="s">
        <v>4189</v>
      </c>
      <c r="E3847" t="s">
        <v>4235</v>
      </c>
      <c r="F3847" t="s">
        <v>4267</v>
      </c>
      <c r="G3847" t="s">
        <v>4268</v>
      </c>
      <c r="H3847">
        <v>61000</v>
      </c>
      <c r="I3847" t="s">
        <v>3255</v>
      </c>
      <c r="J3847" s="1">
        <v>44137</v>
      </c>
      <c r="K3847" s="1">
        <v>44137</v>
      </c>
      <c r="L3847" t="s">
        <v>4766</v>
      </c>
      <c r="M3847" t="s">
        <v>4792</v>
      </c>
      <c r="N3847" s="1">
        <v>44165</v>
      </c>
      <c r="O3847" t="str">
        <f t="shared" si="125"/>
        <v>정상</v>
      </c>
      <c r="P3847" t="str">
        <f t="shared" si="126"/>
        <v>엠피가온</v>
      </c>
      <c r="Q3847" t="s">
        <v>1954</v>
      </c>
      <c r="R3847"/>
      <c r="S3847"/>
      <c r="T3847"/>
      <c r="U3847"/>
      <c r="V3847"/>
      <c r="W3847" t="s">
        <v>1958</v>
      </c>
      <c r="X3847"/>
    </row>
    <row r="3848" spans="1:24">
      <c r="A3848" t="s">
        <v>4001</v>
      </c>
      <c r="B3848" t="s">
        <v>4022</v>
      </c>
      <c r="C3848" t="s">
        <v>4065</v>
      </c>
      <c r="D3848" t="s">
        <v>4139</v>
      </c>
      <c r="E3848" t="s">
        <v>4231</v>
      </c>
      <c r="F3848" t="s">
        <v>4264</v>
      </c>
      <c r="G3848" t="s">
        <v>4268</v>
      </c>
      <c r="H3848">
        <v>123000</v>
      </c>
      <c r="I3848" t="s">
        <v>3255</v>
      </c>
      <c r="J3848" s="1">
        <v>44137</v>
      </c>
      <c r="K3848" s="1">
        <v>44137</v>
      </c>
      <c r="L3848">
        <v>320202675463</v>
      </c>
      <c r="M3848" t="s">
        <v>4790</v>
      </c>
      <c r="N3848" s="1">
        <v>44165</v>
      </c>
      <c r="O3848" t="str">
        <f t="shared" si="125"/>
        <v>정상</v>
      </c>
      <c r="P3848" t="str">
        <f t="shared" si="126"/>
        <v>엠피조은</v>
      </c>
      <c r="Q3848" t="s">
        <v>1954</v>
      </c>
      <c r="R3848"/>
      <c r="S3848"/>
      <c r="T3848"/>
      <c r="U3848"/>
      <c r="V3848"/>
      <c r="W3848" t="s">
        <v>1958</v>
      </c>
      <c r="X3848" s="1">
        <v>71530</v>
      </c>
    </row>
    <row r="3849" spans="1:24">
      <c r="A3849" t="s">
        <v>3995</v>
      </c>
      <c r="B3849" t="s">
        <v>2686</v>
      </c>
      <c r="C3849" t="s">
        <v>4050</v>
      </c>
      <c r="D3849" t="s">
        <v>4183</v>
      </c>
      <c r="E3849" t="s">
        <v>2563</v>
      </c>
      <c r="F3849" t="s">
        <v>4264</v>
      </c>
      <c r="G3849" t="s">
        <v>4273</v>
      </c>
      <c r="H3849">
        <v>204020</v>
      </c>
      <c r="I3849" t="s">
        <v>3255</v>
      </c>
      <c r="J3849" s="1">
        <v>44137</v>
      </c>
      <c r="K3849" s="1">
        <v>44137</v>
      </c>
      <c r="L3849">
        <v>320202679225</v>
      </c>
      <c r="M3849" t="s">
        <v>4791</v>
      </c>
      <c r="N3849" s="1">
        <v>44165</v>
      </c>
      <c r="O3849" t="str">
        <f t="shared" si="125"/>
        <v>정상</v>
      </c>
      <c r="P3849" t="str">
        <f t="shared" si="126"/>
        <v>엠피상동</v>
      </c>
      <c r="Q3849" t="s">
        <v>1954</v>
      </c>
      <c r="R3849"/>
      <c r="S3849"/>
      <c r="T3849"/>
      <c r="U3849"/>
      <c r="V3849"/>
      <c r="W3849" t="s">
        <v>1958</v>
      </c>
      <c r="X3849" s="1">
        <v>64956</v>
      </c>
    </row>
    <row r="3850" spans="1:24">
      <c r="A3850" t="s">
        <v>3994</v>
      </c>
      <c r="B3850" t="s">
        <v>2692</v>
      </c>
      <c r="C3850" t="s">
        <v>4052</v>
      </c>
      <c r="D3850" t="s">
        <v>4207</v>
      </c>
      <c r="E3850" t="s">
        <v>4239</v>
      </c>
      <c r="F3850" t="s">
        <v>4264</v>
      </c>
      <c r="G3850" t="s">
        <v>4268</v>
      </c>
      <c r="H3850">
        <v>10000</v>
      </c>
      <c r="I3850" t="s">
        <v>3255</v>
      </c>
      <c r="J3850" s="1">
        <v>44137</v>
      </c>
      <c r="K3850" s="1">
        <v>44137</v>
      </c>
      <c r="L3850" t="s">
        <v>4767</v>
      </c>
      <c r="M3850" t="s">
        <v>4790</v>
      </c>
      <c r="N3850" s="1">
        <v>44165</v>
      </c>
      <c r="O3850" t="str">
        <f t="shared" si="125"/>
        <v>정상</v>
      </c>
      <c r="P3850" t="str">
        <f t="shared" si="126"/>
        <v>엠피피스토스</v>
      </c>
      <c r="Q3850" t="s">
        <v>1954</v>
      </c>
      <c r="R3850"/>
      <c r="S3850"/>
      <c r="T3850"/>
      <c r="U3850"/>
      <c r="V3850"/>
      <c r="W3850" t="s">
        <v>1958</v>
      </c>
      <c r="X3850"/>
    </row>
    <row r="3851" spans="1:24">
      <c r="A3851" t="s">
        <v>3997</v>
      </c>
      <c r="B3851" t="s">
        <v>4025</v>
      </c>
      <c r="C3851" t="s">
        <v>4117</v>
      </c>
      <c r="D3851" t="s">
        <v>4189</v>
      </c>
      <c r="E3851" t="s">
        <v>4240</v>
      </c>
      <c r="F3851" t="s">
        <v>4265</v>
      </c>
      <c r="G3851" t="s">
        <v>4269</v>
      </c>
      <c r="H3851">
        <v>10000</v>
      </c>
      <c r="I3851" t="s">
        <v>3255</v>
      </c>
      <c r="J3851" s="1">
        <v>44137</v>
      </c>
      <c r="K3851" s="1">
        <v>44137</v>
      </c>
      <c r="L3851">
        <v>20205881141</v>
      </c>
      <c r="M3851" t="s">
        <v>4790</v>
      </c>
      <c r="N3851" s="1">
        <v>44165</v>
      </c>
      <c r="O3851" t="str">
        <f t="shared" si="125"/>
        <v>정상</v>
      </c>
      <c r="P3851" t="str">
        <f t="shared" si="126"/>
        <v>엠피가온</v>
      </c>
      <c r="Q3851" t="s">
        <v>1954</v>
      </c>
      <c r="R3851"/>
      <c r="S3851"/>
      <c r="T3851"/>
      <c r="U3851"/>
      <c r="V3851"/>
      <c r="W3851" t="s">
        <v>1958</v>
      </c>
      <c r="X3851"/>
    </row>
    <row r="3852" spans="1:24">
      <c r="A3852" t="s">
        <v>3993</v>
      </c>
      <c r="B3852" t="s">
        <v>4017</v>
      </c>
      <c r="C3852" t="s">
        <v>4054</v>
      </c>
      <c r="D3852" t="s">
        <v>4127</v>
      </c>
      <c r="E3852" t="s">
        <v>3141</v>
      </c>
      <c r="F3852" t="s">
        <v>4265</v>
      </c>
      <c r="G3852" t="s">
        <v>4268</v>
      </c>
      <c r="H3852">
        <v>35964</v>
      </c>
      <c r="I3852" t="s">
        <v>3255</v>
      </c>
      <c r="J3852" s="1">
        <v>44137</v>
      </c>
      <c r="K3852" s="1">
        <v>44137</v>
      </c>
      <c r="L3852">
        <v>20205883822</v>
      </c>
      <c r="M3852" t="s">
        <v>4790</v>
      </c>
      <c r="N3852" s="1">
        <v>44165</v>
      </c>
      <c r="O3852" t="str">
        <f t="shared" si="125"/>
        <v>정상</v>
      </c>
      <c r="P3852" t="str">
        <f t="shared" si="126"/>
        <v>엠피송내</v>
      </c>
      <c r="Q3852" t="s">
        <v>1954</v>
      </c>
      <c r="R3852"/>
      <c r="S3852"/>
      <c r="T3852"/>
      <c r="U3852"/>
      <c r="V3852"/>
      <c r="W3852" t="s">
        <v>1960</v>
      </c>
      <c r="X3852"/>
    </row>
    <row r="3853" spans="1:24">
      <c r="A3853" t="s">
        <v>3995</v>
      </c>
      <c r="B3853" t="s">
        <v>4024</v>
      </c>
      <c r="C3853" t="s">
        <v>4050</v>
      </c>
      <c r="D3853" t="s">
        <v>4167</v>
      </c>
      <c r="E3853" t="s">
        <v>4240</v>
      </c>
      <c r="F3853" t="s">
        <v>4264</v>
      </c>
      <c r="G3853" t="s">
        <v>3242</v>
      </c>
      <c r="H3853">
        <v>114697</v>
      </c>
      <c r="I3853" t="s">
        <v>3255</v>
      </c>
      <c r="J3853" s="1">
        <v>44137</v>
      </c>
      <c r="K3853" s="1">
        <v>44137</v>
      </c>
      <c r="L3853">
        <v>20205869080</v>
      </c>
      <c r="M3853" t="s">
        <v>4790</v>
      </c>
      <c r="N3853" s="1">
        <v>44165</v>
      </c>
      <c r="O3853" t="str">
        <f t="shared" si="125"/>
        <v>정상</v>
      </c>
      <c r="P3853" t="str">
        <f t="shared" si="126"/>
        <v>엠피상동</v>
      </c>
      <c r="Q3853" t="s">
        <v>1954</v>
      </c>
      <c r="R3853"/>
      <c r="S3853"/>
      <c r="T3853"/>
      <c r="U3853"/>
      <c r="V3853"/>
      <c r="W3853" t="s">
        <v>1958</v>
      </c>
      <c r="X3853"/>
    </row>
    <row r="3854" spans="1:24">
      <c r="A3854" t="s">
        <v>3998</v>
      </c>
      <c r="B3854" t="s">
        <v>4020</v>
      </c>
      <c r="C3854" t="s">
        <v>4062</v>
      </c>
      <c r="D3854" t="s">
        <v>4182</v>
      </c>
      <c r="E3854" t="s">
        <v>2163</v>
      </c>
      <c r="F3854" t="s">
        <v>4264</v>
      </c>
      <c r="G3854" t="s">
        <v>4268</v>
      </c>
      <c r="H3854">
        <v>41000</v>
      </c>
      <c r="I3854" t="s">
        <v>3255</v>
      </c>
      <c r="J3854" s="1">
        <v>44137</v>
      </c>
      <c r="K3854" s="1">
        <v>44137</v>
      </c>
      <c r="L3854">
        <v>20205864554</v>
      </c>
      <c r="M3854" t="s">
        <v>4790</v>
      </c>
      <c r="N3854" s="1">
        <v>44165</v>
      </c>
      <c r="O3854" t="str">
        <f t="shared" si="125"/>
        <v>정상</v>
      </c>
      <c r="P3854" t="str">
        <f t="shared" si="126"/>
        <v>엠피의정부</v>
      </c>
      <c r="Q3854" t="s">
        <v>1954</v>
      </c>
      <c r="R3854"/>
      <c r="S3854"/>
      <c r="T3854"/>
      <c r="U3854"/>
      <c r="V3854"/>
      <c r="W3854" t="s">
        <v>1958</v>
      </c>
      <c r="X3854"/>
    </row>
    <row r="3855" spans="1:24">
      <c r="A3855" t="s">
        <v>3998</v>
      </c>
      <c r="B3855" t="s">
        <v>2861</v>
      </c>
      <c r="C3855" t="s">
        <v>4062</v>
      </c>
      <c r="D3855" t="s">
        <v>4182</v>
      </c>
      <c r="E3855" t="s">
        <v>4240</v>
      </c>
      <c r="F3855" t="s">
        <v>4264</v>
      </c>
      <c r="G3855" t="s">
        <v>4268</v>
      </c>
      <c r="H3855">
        <v>19333</v>
      </c>
      <c r="I3855" t="s">
        <v>3255</v>
      </c>
      <c r="J3855" s="1">
        <v>44137</v>
      </c>
      <c r="K3855" s="1">
        <v>44137</v>
      </c>
      <c r="L3855">
        <v>20205864598</v>
      </c>
      <c r="M3855" t="s">
        <v>4790</v>
      </c>
      <c r="N3855" s="1">
        <v>44165</v>
      </c>
      <c r="O3855" t="str">
        <f t="shared" si="125"/>
        <v>정상</v>
      </c>
      <c r="P3855" t="str">
        <f t="shared" si="126"/>
        <v>엠피의정부</v>
      </c>
      <c r="Q3855" t="s">
        <v>1954</v>
      </c>
      <c r="R3855"/>
      <c r="S3855"/>
      <c r="T3855"/>
      <c r="U3855"/>
      <c r="V3855"/>
      <c r="W3855" t="s">
        <v>1958</v>
      </c>
      <c r="X3855"/>
    </row>
    <row r="3856" spans="1:24">
      <c r="A3856" t="s">
        <v>3998</v>
      </c>
      <c r="B3856" t="s">
        <v>4020</v>
      </c>
      <c r="C3856"/>
      <c r="D3856" t="s">
        <v>4131</v>
      </c>
      <c r="E3856" t="s">
        <v>2499</v>
      </c>
      <c r="F3856" t="s">
        <v>4265</v>
      </c>
      <c r="G3856" t="s">
        <v>4276</v>
      </c>
      <c r="H3856">
        <v>18000</v>
      </c>
      <c r="I3856" t="s">
        <v>3255</v>
      </c>
      <c r="J3856" s="1">
        <v>44137</v>
      </c>
      <c r="K3856" s="1">
        <v>44137</v>
      </c>
      <c r="L3856">
        <v>20205881164</v>
      </c>
      <c r="M3856" t="s">
        <v>4790</v>
      </c>
      <c r="N3856" s="1">
        <v>44165</v>
      </c>
      <c r="O3856" t="str">
        <f t="shared" si="125"/>
        <v>정상</v>
      </c>
      <c r="P3856" t="str">
        <f t="shared" si="126"/>
        <v>엠피의정부</v>
      </c>
      <c r="Q3856" t="s">
        <v>1954</v>
      </c>
      <c r="R3856"/>
      <c r="S3856"/>
      <c r="T3856"/>
      <c r="U3856"/>
      <c r="V3856"/>
      <c r="W3856" t="s">
        <v>1958</v>
      </c>
      <c r="X3856"/>
    </row>
    <row r="3857" spans="1:24">
      <c r="A3857" t="s">
        <v>3991</v>
      </c>
      <c r="B3857" t="s">
        <v>2854</v>
      </c>
      <c r="C3857" t="s">
        <v>4046</v>
      </c>
      <c r="D3857" t="s">
        <v>4136</v>
      </c>
      <c r="E3857" t="s">
        <v>4240</v>
      </c>
      <c r="F3857" t="s">
        <v>4264</v>
      </c>
      <c r="G3857" t="s">
        <v>4292</v>
      </c>
      <c r="H3857">
        <v>28937</v>
      </c>
      <c r="I3857" t="s">
        <v>3255</v>
      </c>
      <c r="J3857" s="1">
        <v>44137</v>
      </c>
      <c r="K3857" s="1">
        <v>44137</v>
      </c>
      <c r="L3857">
        <v>20205875047</v>
      </c>
      <c r="M3857" t="s">
        <v>4790</v>
      </c>
      <c r="N3857" s="1">
        <v>44165</v>
      </c>
      <c r="O3857" t="str">
        <f t="shared" si="125"/>
        <v>정상</v>
      </c>
      <c r="P3857" t="str">
        <f t="shared" si="126"/>
        <v>엠피성공</v>
      </c>
      <c r="Q3857" t="s">
        <v>1954</v>
      </c>
      <c r="R3857"/>
      <c r="S3857"/>
      <c r="T3857"/>
      <c r="U3857"/>
      <c r="V3857"/>
      <c r="W3857" t="s">
        <v>1958</v>
      </c>
      <c r="X3857"/>
    </row>
    <row r="3858" spans="1:24">
      <c r="A3858" t="s">
        <v>3995</v>
      </c>
      <c r="B3858" t="s">
        <v>4024</v>
      </c>
      <c r="C3858" t="s">
        <v>4050</v>
      </c>
      <c r="D3858" t="s">
        <v>4188</v>
      </c>
      <c r="E3858" t="s">
        <v>4240</v>
      </c>
      <c r="F3858" t="s">
        <v>4265</v>
      </c>
      <c r="G3858" t="s">
        <v>3242</v>
      </c>
      <c r="H3858">
        <v>147000</v>
      </c>
      <c r="I3858" t="s">
        <v>3255</v>
      </c>
      <c r="J3858" s="1">
        <v>44137</v>
      </c>
      <c r="K3858" s="1">
        <v>44137</v>
      </c>
      <c r="L3858">
        <v>20205871261</v>
      </c>
      <c r="M3858" t="s">
        <v>4790</v>
      </c>
      <c r="N3858" s="1">
        <v>44165</v>
      </c>
      <c r="O3858" t="str">
        <f t="shared" si="125"/>
        <v>정상</v>
      </c>
      <c r="P3858" t="str">
        <f t="shared" si="126"/>
        <v>엠피상동</v>
      </c>
      <c r="Q3858" t="s">
        <v>1954</v>
      </c>
      <c r="R3858"/>
      <c r="S3858"/>
      <c r="T3858"/>
      <c r="U3858"/>
      <c r="V3858"/>
      <c r="W3858" t="s">
        <v>1958</v>
      </c>
      <c r="X3858"/>
    </row>
    <row r="3859" spans="1:24">
      <c r="A3859" t="s">
        <v>3997</v>
      </c>
      <c r="B3859" t="s">
        <v>4025</v>
      </c>
      <c r="C3859" t="s">
        <v>4055</v>
      </c>
      <c r="D3859" t="s">
        <v>4128</v>
      </c>
      <c r="E3859" t="s">
        <v>2639</v>
      </c>
      <c r="F3859" t="s">
        <v>4264</v>
      </c>
      <c r="G3859" t="s">
        <v>4273</v>
      </c>
      <c r="H3859">
        <v>78149</v>
      </c>
      <c r="I3859" t="s">
        <v>3255</v>
      </c>
      <c r="J3859" s="1">
        <v>44137</v>
      </c>
      <c r="K3859" s="1">
        <v>44137</v>
      </c>
      <c r="L3859">
        <v>42041660500000</v>
      </c>
      <c r="M3859" t="s">
        <v>4790</v>
      </c>
      <c r="N3859" s="1">
        <v>44165</v>
      </c>
      <c r="O3859" t="str">
        <f t="shared" si="125"/>
        <v>정상</v>
      </c>
      <c r="P3859" t="str">
        <f t="shared" si="126"/>
        <v>엠피가온</v>
      </c>
      <c r="Q3859" t="s">
        <v>1954</v>
      </c>
      <c r="R3859"/>
      <c r="S3859"/>
      <c r="T3859"/>
      <c r="U3859"/>
      <c r="V3859"/>
      <c r="W3859" t="s">
        <v>1958</v>
      </c>
      <c r="X3859"/>
    </row>
    <row r="3860" spans="1:24">
      <c r="A3860" t="s">
        <v>3997</v>
      </c>
      <c r="B3860" t="s">
        <v>4025</v>
      </c>
      <c r="C3860" t="s">
        <v>4116</v>
      </c>
      <c r="D3860" t="s">
        <v>4128</v>
      </c>
      <c r="E3860" t="s">
        <v>4234</v>
      </c>
      <c r="F3860" t="s">
        <v>4264</v>
      </c>
      <c r="G3860" t="s">
        <v>4268</v>
      </c>
      <c r="H3860">
        <v>68846</v>
      </c>
      <c r="I3860" t="s">
        <v>3255</v>
      </c>
      <c r="J3860" s="1">
        <v>44137</v>
      </c>
      <c r="K3860" s="1">
        <v>44137</v>
      </c>
      <c r="L3860">
        <v>42041660440000</v>
      </c>
      <c r="M3860" t="s">
        <v>4790</v>
      </c>
      <c r="N3860" s="1">
        <v>44165</v>
      </c>
      <c r="O3860" t="str">
        <f t="shared" si="125"/>
        <v>정상</v>
      </c>
      <c r="P3860" t="str">
        <f t="shared" si="126"/>
        <v>엠피가온</v>
      </c>
      <c r="Q3860" t="s">
        <v>1954</v>
      </c>
      <c r="R3860"/>
      <c r="S3860"/>
      <c r="T3860"/>
      <c r="U3860"/>
      <c r="V3860"/>
      <c r="W3860" t="s">
        <v>1958</v>
      </c>
      <c r="X3860"/>
    </row>
    <row r="3861" spans="1:24">
      <c r="A3861" t="s">
        <v>3997</v>
      </c>
      <c r="B3861" t="s">
        <v>4018</v>
      </c>
      <c r="C3861" t="s">
        <v>4055</v>
      </c>
      <c r="D3861" t="s">
        <v>4189</v>
      </c>
      <c r="E3861" t="s">
        <v>3158</v>
      </c>
      <c r="F3861" t="s">
        <v>4264</v>
      </c>
      <c r="G3861" t="s">
        <v>4269</v>
      </c>
      <c r="H3861">
        <v>82790</v>
      </c>
      <c r="I3861" t="s">
        <v>3255</v>
      </c>
      <c r="J3861" s="1">
        <v>44137</v>
      </c>
      <c r="K3861" s="1">
        <v>44137</v>
      </c>
      <c r="L3861">
        <v>42041663170000</v>
      </c>
      <c r="M3861" t="s">
        <v>4790</v>
      </c>
      <c r="N3861" s="1">
        <v>44165</v>
      </c>
      <c r="O3861" t="str">
        <f t="shared" si="125"/>
        <v>정상</v>
      </c>
      <c r="P3861" t="str">
        <f t="shared" si="126"/>
        <v>엠피가온</v>
      </c>
      <c r="Q3861" t="s">
        <v>1954</v>
      </c>
      <c r="R3861"/>
      <c r="S3861"/>
      <c r="T3861"/>
      <c r="U3861"/>
      <c r="V3861"/>
      <c r="W3861" t="s">
        <v>1958</v>
      </c>
      <c r="X3861"/>
    </row>
    <row r="3862" spans="1:24">
      <c r="A3862" t="s">
        <v>3998</v>
      </c>
      <c r="B3862" t="s">
        <v>4020</v>
      </c>
      <c r="C3862" t="s">
        <v>4062</v>
      </c>
      <c r="D3862" t="s">
        <v>4185</v>
      </c>
      <c r="E3862" t="s">
        <v>4234</v>
      </c>
      <c r="F3862" t="s">
        <v>4264</v>
      </c>
      <c r="G3862" t="s">
        <v>4268</v>
      </c>
      <c r="H3862">
        <v>60115</v>
      </c>
      <c r="I3862" t="s">
        <v>3255</v>
      </c>
      <c r="J3862" s="1">
        <v>44137</v>
      </c>
      <c r="K3862" s="1">
        <v>44137</v>
      </c>
      <c r="L3862">
        <v>42041654670000</v>
      </c>
      <c r="M3862" t="s">
        <v>4790</v>
      </c>
      <c r="N3862" s="1">
        <v>44165</v>
      </c>
      <c r="O3862" t="str">
        <f t="shared" si="125"/>
        <v>정상</v>
      </c>
      <c r="P3862" t="str">
        <f t="shared" si="126"/>
        <v>엠피의정부</v>
      </c>
      <c r="Q3862" t="s">
        <v>1954</v>
      </c>
      <c r="R3862"/>
      <c r="S3862"/>
      <c r="T3862"/>
      <c r="U3862"/>
      <c r="V3862"/>
      <c r="W3862" t="s">
        <v>1958</v>
      </c>
      <c r="X3862"/>
    </row>
    <row r="3863" spans="1:24">
      <c r="A3863" t="s">
        <v>3998</v>
      </c>
      <c r="B3863" t="s">
        <v>4020</v>
      </c>
      <c r="C3863" t="s">
        <v>4062</v>
      </c>
      <c r="D3863" t="s">
        <v>4185</v>
      </c>
      <c r="E3863" t="s">
        <v>4234</v>
      </c>
      <c r="F3863" t="s">
        <v>4266</v>
      </c>
      <c r="G3863" t="s">
        <v>4268</v>
      </c>
      <c r="H3863">
        <v>55365</v>
      </c>
      <c r="I3863" t="s">
        <v>3255</v>
      </c>
      <c r="J3863" s="1">
        <v>44137</v>
      </c>
      <c r="K3863" s="1">
        <v>44137</v>
      </c>
      <c r="L3863">
        <v>42041655940000</v>
      </c>
      <c r="M3863" t="s">
        <v>4790</v>
      </c>
      <c r="N3863" s="1">
        <v>44165</v>
      </c>
      <c r="O3863" t="str">
        <f t="shared" si="125"/>
        <v>정상</v>
      </c>
      <c r="P3863" t="str">
        <f t="shared" si="126"/>
        <v>엠피의정부</v>
      </c>
      <c r="Q3863" t="s">
        <v>1954</v>
      </c>
      <c r="R3863"/>
      <c r="S3863"/>
      <c r="T3863"/>
      <c r="U3863"/>
      <c r="V3863"/>
      <c r="W3863" t="s">
        <v>1958</v>
      </c>
      <c r="X3863"/>
    </row>
    <row r="3864" spans="1:24">
      <c r="A3864" t="s">
        <v>3998</v>
      </c>
      <c r="B3864" t="s">
        <v>2861</v>
      </c>
      <c r="C3864" t="s">
        <v>4062</v>
      </c>
      <c r="D3864" t="s">
        <v>4185</v>
      </c>
      <c r="E3864" t="s">
        <v>2546</v>
      </c>
      <c r="F3864" t="s">
        <v>4264</v>
      </c>
      <c r="G3864" t="s">
        <v>3242</v>
      </c>
      <c r="H3864">
        <v>41586</v>
      </c>
      <c r="I3864" t="s">
        <v>3255</v>
      </c>
      <c r="J3864" s="1">
        <v>44137</v>
      </c>
      <c r="K3864" s="1">
        <v>44137</v>
      </c>
      <c r="L3864">
        <v>42041655070000</v>
      </c>
      <c r="M3864" t="s">
        <v>4790</v>
      </c>
      <c r="N3864" s="1">
        <v>44165</v>
      </c>
      <c r="O3864" t="str">
        <f t="shared" si="125"/>
        <v>정상</v>
      </c>
      <c r="P3864" t="str">
        <f t="shared" si="126"/>
        <v>엠피의정부</v>
      </c>
      <c r="Q3864" t="s">
        <v>1954</v>
      </c>
      <c r="R3864"/>
      <c r="S3864"/>
      <c r="T3864"/>
      <c r="U3864"/>
      <c r="V3864"/>
      <c r="W3864" t="s">
        <v>1958</v>
      </c>
      <c r="X3864"/>
    </row>
    <row r="3865" spans="1:24">
      <c r="A3865" t="s">
        <v>4009</v>
      </c>
      <c r="B3865" t="s">
        <v>2861</v>
      </c>
      <c r="C3865" t="s">
        <v>4095</v>
      </c>
      <c r="D3865" t="s">
        <v>4182</v>
      </c>
      <c r="E3865" t="s">
        <v>4234</v>
      </c>
      <c r="F3865" t="s">
        <v>4264</v>
      </c>
      <c r="G3865" t="s">
        <v>4273</v>
      </c>
      <c r="H3865">
        <v>48576</v>
      </c>
      <c r="I3865" t="s">
        <v>3255</v>
      </c>
      <c r="J3865" s="1">
        <v>44137</v>
      </c>
      <c r="K3865" s="1">
        <v>44137</v>
      </c>
      <c r="L3865">
        <v>42041662140000</v>
      </c>
      <c r="M3865" t="s">
        <v>4790</v>
      </c>
      <c r="N3865" s="1">
        <v>44165</v>
      </c>
      <c r="O3865" t="str">
        <f t="shared" si="125"/>
        <v>정상</v>
      </c>
      <c r="P3865" t="str">
        <f t="shared" si="126"/>
        <v>엠피의정부</v>
      </c>
      <c r="Q3865" t="s">
        <v>1954</v>
      </c>
      <c r="R3865"/>
      <c r="S3865"/>
      <c r="T3865"/>
      <c r="U3865"/>
      <c r="V3865"/>
      <c r="W3865" t="s">
        <v>1960</v>
      </c>
      <c r="X3865"/>
    </row>
    <row r="3866" spans="1:24">
      <c r="A3866" t="s">
        <v>3998</v>
      </c>
      <c r="B3866" t="s">
        <v>2861</v>
      </c>
      <c r="C3866" t="s">
        <v>4062</v>
      </c>
      <c r="D3866" t="s">
        <v>4182</v>
      </c>
      <c r="E3866" t="s">
        <v>4234</v>
      </c>
      <c r="F3866" t="s">
        <v>4264</v>
      </c>
      <c r="G3866" t="s">
        <v>4268</v>
      </c>
      <c r="H3866">
        <v>52022</v>
      </c>
      <c r="I3866" t="s">
        <v>3255</v>
      </c>
      <c r="J3866" s="1">
        <v>44137</v>
      </c>
      <c r="K3866" s="1">
        <v>44137</v>
      </c>
      <c r="L3866">
        <v>42041662110000</v>
      </c>
      <c r="M3866" t="s">
        <v>4790</v>
      </c>
      <c r="N3866" s="1">
        <v>44165</v>
      </c>
      <c r="O3866" t="str">
        <f t="shared" si="125"/>
        <v>정상</v>
      </c>
      <c r="P3866" t="str">
        <f t="shared" si="126"/>
        <v>엠피의정부</v>
      </c>
      <c r="Q3866" t="s">
        <v>1954</v>
      </c>
      <c r="R3866"/>
      <c r="S3866"/>
      <c r="T3866"/>
      <c r="U3866"/>
      <c r="V3866"/>
      <c r="W3866" t="s">
        <v>1958</v>
      </c>
      <c r="X3866"/>
    </row>
    <row r="3867" spans="1:24">
      <c r="A3867" t="s">
        <v>3998</v>
      </c>
      <c r="B3867" t="s">
        <v>2861</v>
      </c>
      <c r="C3867" t="s">
        <v>4062</v>
      </c>
      <c r="D3867" t="s">
        <v>4185</v>
      </c>
      <c r="E3867" t="s">
        <v>4234</v>
      </c>
      <c r="F3867" t="s">
        <v>4265</v>
      </c>
      <c r="G3867" t="s">
        <v>4280</v>
      </c>
      <c r="H3867">
        <v>88793</v>
      </c>
      <c r="I3867" t="s">
        <v>3255</v>
      </c>
      <c r="J3867" s="1">
        <v>44137</v>
      </c>
      <c r="K3867" s="1">
        <v>44137</v>
      </c>
      <c r="L3867">
        <v>42041660050000</v>
      </c>
      <c r="M3867" t="s">
        <v>4790</v>
      </c>
      <c r="N3867" s="1">
        <v>44165</v>
      </c>
      <c r="O3867" t="str">
        <f t="shared" si="125"/>
        <v>정상</v>
      </c>
      <c r="P3867" t="str">
        <f t="shared" si="126"/>
        <v>엠피의정부</v>
      </c>
      <c r="Q3867" t="s">
        <v>1954</v>
      </c>
      <c r="R3867"/>
      <c r="S3867"/>
      <c r="T3867"/>
      <c r="U3867"/>
      <c r="V3867"/>
      <c r="W3867" t="s">
        <v>1958</v>
      </c>
      <c r="X3867"/>
    </row>
    <row r="3868" spans="1:24">
      <c r="A3868" t="s">
        <v>3998</v>
      </c>
      <c r="B3868" t="s">
        <v>2861</v>
      </c>
      <c r="C3868" t="s">
        <v>4095</v>
      </c>
      <c r="D3868" t="s">
        <v>4185</v>
      </c>
      <c r="E3868" t="s">
        <v>2639</v>
      </c>
      <c r="F3868" t="s">
        <v>4267</v>
      </c>
      <c r="G3868" t="s">
        <v>3242</v>
      </c>
      <c r="H3868">
        <v>116581</v>
      </c>
      <c r="I3868" t="s">
        <v>3255</v>
      </c>
      <c r="J3868" s="1">
        <v>44137</v>
      </c>
      <c r="K3868" s="1">
        <v>44137</v>
      </c>
      <c r="L3868">
        <v>42041658320000</v>
      </c>
      <c r="M3868" t="s">
        <v>4790</v>
      </c>
      <c r="N3868" s="1">
        <v>44165</v>
      </c>
      <c r="O3868" t="str">
        <f t="shared" si="125"/>
        <v>정상</v>
      </c>
      <c r="P3868" t="str">
        <f t="shared" si="126"/>
        <v>엠피의정부</v>
      </c>
      <c r="Q3868" t="s">
        <v>1954</v>
      </c>
      <c r="R3868"/>
      <c r="S3868"/>
      <c r="T3868"/>
      <c r="U3868"/>
      <c r="V3868"/>
      <c r="W3868" t="s">
        <v>1958</v>
      </c>
      <c r="X3868"/>
    </row>
    <row r="3869" spans="1:24">
      <c r="A3869" t="s">
        <v>3995</v>
      </c>
      <c r="B3869" t="s">
        <v>2686</v>
      </c>
      <c r="C3869" t="s">
        <v>4050</v>
      </c>
      <c r="D3869" t="s">
        <v>4219</v>
      </c>
      <c r="E3869" t="s">
        <v>4233</v>
      </c>
      <c r="F3869" t="s">
        <v>4264</v>
      </c>
      <c r="G3869" t="s">
        <v>4283</v>
      </c>
      <c r="H3869">
        <v>110000</v>
      </c>
      <c r="I3869" t="s">
        <v>3255</v>
      </c>
      <c r="J3869" s="1">
        <v>44137</v>
      </c>
      <c r="K3869" s="1">
        <v>44137</v>
      </c>
      <c r="L3869" t="s">
        <v>4768</v>
      </c>
      <c r="M3869" t="s">
        <v>4790</v>
      </c>
      <c r="N3869" s="1">
        <v>44165</v>
      </c>
      <c r="O3869" t="str">
        <f t="shared" si="125"/>
        <v>정상</v>
      </c>
      <c r="P3869" t="str">
        <f t="shared" si="126"/>
        <v>엠피상동</v>
      </c>
      <c r="Q3869" t="s">
        <v>1954</v>
      </c>
      <c r="R3869"/>
      <c r="S3869"/>
      <c r="T3869"/>
      <c r="U3869"/>
      <c r="V3869"/>
      <c r="W3869" t="s">
        <v>1958</v>
      </c>
      <c r="X3869" s="1">
        <v>72261</v>
      </c>
    </row>
    <row r="3870" spans="1:24">
      <c r="A3870" t="s">
        <v>3995</v>
      </c>
      <c r="B3870" t="s">
        <v>2686</v>
      </c>
      <c r="C3870" t="s">
        <v>4050</v>
      </c>
      <c r="D3870" t="s">
        <v>4217</v>
      </c>
      <c r="E3870" t="s">
        <v>4233</v>
      </c>
      <c r="F3870" t="s">
        <v>4264</v>
      </c>
      <c r="G3870" t="s">
        <v>4268</v>
      </c>
      <c r="H3870">
        <v>15000</v>
      </c>
      <c r="I3870" t="s">
        <v>3255</v>
      </c>
      <c r="J3870" s="1">
        <v>44137</v>
      </c>
      <c r="K3870" s="1">
        <v>44137</v>
      </c>
      <c r="L3870" t="s">
        <v>4769</v>
      </c>
      <c r="M3870" t="s">
        <v>4790</v>
      </c>
      <c r="N3870" s="1">
        <v>44165</v>
      </c>
      <c r="O3870" t="str">
        <f t="shared" ref="O3870:O3933" si="127" xml:space="preserve"> IF(K3870&gt;N3870,W3870,I3870)</f>
        <v>정상</v>
      </c>
      <c r="P3870" t="str">
        <f t="shared" si="126"/>
        <v>엠피상동</v>
      </c>
      <c r="Q3870" t="s">
        <v>1954</v>
      </c>
      <c r="R3870"/>
      <c r="S3870"/>
      <c r="T3870"/>
      <c r="U3870"/>
      <c r="V3870"/>
      <c r="W3870" t="s">
        <v>1958</v>
      </c>
      <c r="X3870" s="1">
        <v>55094</v>
      </c>
    </row>
    <row r="3871" spans="1:24">
      <c r="A3871" t="s">
        <v>3995</v>
      </c>
      <c r="B3871" t="s">
        <v>2686</v>
      </c>
      <c r="C3871" t="s">
        <v>4074</v>
      </c>
      <c r="D3871" t="s">
        <v>4219</v>
      </c>
      <c r="E3871" t="s">
        <v>4233</v>
      </c>
      <c r="F3871" t="s">
        <v>4264</v>
      </c>
      <c r="G3871" t="s">
        <v>3242</v>
      </c>
      <c r="H3871">
        <v>95000</v>
      </c>
      <c r="I3871" t="s">
        <v>3255</v>
      </c>
      <c r="J3871" s="1">
        <v>44137</v>
      </c>
      <c r="K3871" s="1">
        <v>44137</v>
      </c>
      <c r="L3871" t="s">
        <v>4770</v>
      </c>
      <c r="M3871" t="s">
        <v>4790</v>
      </c>
      <c r="N3871" s="1">
        <v>44165</v>
      </c>
      <c r="O3871" t="str">
        <f t="shared" si="127"/>
        <v>정상</v>
      </c>
      <c r="P3871" t="str">
        <f t="shared" si="126"/>
        <v>엠피상동</v>
      </c>
      <c r="Q3871" t="s">
        <v>1954</v>
      </c>
      <c r="R3871"/>
      <c r="S3871"/>
      <c r="T3871"/>
      <c r="U3871"/>
      <c r="V3871"/>
      <c r="W3871" t="s">
        <v>1958</v>
      </c>
      <c r="X3871" s="1">
        <v>74451</v>
      </c>
    </row>
    <row r="3872" spans="1:24">
      <c r="A3872" t="s">
        <v>3995</v>
      </c>
      <c r="B3872" t="s">
        <v>2686</v>
      </c>
      <c r="C3872" t="s">
        <v>4050</v>
      </c>
      <c r="D3872" t="s">
        <v>4217</v>
      </c>
      <c r="E3872" t="s">
        <v>4233</v>
      </c>
      <c r="F3872" t="s">
        <v>4264</v>
      </c>
      <c r="G3872" t="s">
        <v>3245</v>
      </c>
      <c r="H3872">
        <v>15000</v>
      </c>
      <c r="I3872" t="s">
        <v>3255</v>
      </c>
      <c r="J3872" s="1">
        <v>44137</v>
      </c>
      <c r="K3872" s="1">
        <v>44137</v>
      </c>
      <c r="L3872" t="s">
        <v>4771</v>
      </c>
      <c r="M3872" t="s">
        <v>4790</v>
      </c>
      <c r="N3872" s="1">
        <v>44165</v>
      </c>
      <c r="O3872" t="str">
        <f t="shared" si="127"/>
        <v>정상</v>
      </c>
      <c r="P3872" t="str">
        <f t="shared" si="126"/>
        <v>엠피상동</v>
      </c>
      <c r="Q3872" t="s">
        <v>1954</v>
      </c>
      <c r="R3872"/>
      <c r="S3872"/>
      <c r="T3872"/>
      <c r="U3872"/>
      <c r="V3872"/>
      <c r="W3872" t="s">
        <v>4796</v>
      </c>
      <c r="X3872" s="1">
        <v>55094</v>
      </c>
    </row>
    <row r="3873" spans="1:24">
      <c r="A3873" t="s">
        <v>3995</v>
      </c>
      <c r="B3873" t="s">
        <v>4024</v>
      </c>
      <c r="C3873" t="s">
        <v>4050</v>
      </c>
      <c r="D3873" t="s">
        <v>4219</v>
      </c>
      <c r="E3873" t="s">
        <v>4233</v>
      </c>
      <c r="F3873" t="s">
        <v>4264</v>
      </c>
      <c r="G3873" t="s">
        <v>3245</v>
      </c>
      <c r="H3873">
        <v>95000</v>
      </c>
      <c r="I3873" t="s">
        <v>3255</v>
      </c>
      <c r="J3873" s="1">
        <v>44137</v>
      </c>
      <c r="K3873" s="1">
        <v>44137</v>
      </c>
      <c r="L3873" t="s">
        <v>4772</v>
      </c>
      <c r="M3873" t="s">
        <v>4790</v>
      </c>
      <c r="N3873" s="1">
        <v>44165</v>
      </c>
      <c r="O3873" t="str">
        <f t="shared" si="127"/>
        <v>정상</v>
      </c>
      <c r="P3873" t="str">
        <f t="shared" si="126"/>
        <v>엠피상동</v>
      </c>
      <c r="Q3873" t="s">
        <v>1954</v>
      </c>
      <c r="R3873"/>
      <c r="S3873"/>
      <c r="T3873"/>
      <c r="U3873"/>
      <c r="V3873"/>
      <c r="W3873" t="s">
        <v>1958</v>
      </c>
      <c r="X3873" s="1">
        <v>71530</v>
      </c>
    </row>
    <row r="3874" spans="1:24">
      <c r="A3874" t="s">
        <v>3997</v>
      </c>
      <c r="B3874" t="s">
        <v>4018</v>
      </c>
      <c r="C3874" t="s">
        <v>4090</v>
      </c>
      <c r="D3874" t="s">
        <v>4189</v>
      </c>
      <c r="E3874" t="s">
        <v>2577</v>
      </c>
      <c r="F3874" t="s">
        <v>4267</v>
      </c>
      <c r="G3874" t="s">
        <v>4276</v>
      </c>
      <c r="H3874">
        <v>50000</v>
      </c>
      <c r="I3874" t="s">
        <v>3255</v>
      </c>
      <c r="J3874" s="1">
        <v>44137</v>
      </c>
      <c r="K3874" s="1">
        <v>44137</v>
      </c>
      <c r="L3874" t="s">
        <v>4773</v>
      </c>
      <c r="M3874" t="s">
        <v>4790</v>
      </c>
      <c r="N3874" s="1">
        <v>44165</v>
      </c>
      <c r="O3874" t="str">
        <f t="shared" si="127"/>
        <v>정상</v>
      </c>
      <c r="P3874" t="str">
        <f t="shared" si="126"/>
        <v>엠피가온</v>
      </c>
      <c r="Q3874" t="s">
        <v>1954</v>
      </c>
      <c r="R3874"/>
      <c r="S3874"/>
      <c r="T3874"/>
      <c r="U3874"/>
      <c r="V3874"/>
      <c r="W3874" t="s">
        <v>1958</v>
      </c>
      <c r="X3874" s="1">
        <v>59477</v>
      </c>
    </row>
    <row r="3875" spans="1:24">
      <c r="A3875" t="s">
        <v>3995</v>
      </c>
      <c r="B3875" t="s">
        <v>4024</v>
      </c>
      <c r="C3875" t="s">
        <v>4074</v>
      </c>
      <c r="D3875" t="s">
        <v>4217</v>
      </c>
      <c r="E3875" t="s">
        <v>4233</v>
      </c>
      <c r="F3875" t="s">
        <v>4264</v>
      </c>
      <c r="G3875" t="s">
        <v>4271</v>
      </c>
      <c r="H3875">
        <v>20000</v>
      </c>
      <c r="I3875" t="s">
        <v>3255</v>
      </c>
      <c r="J3875" s="1">
        <v>44137</v>
      </c>
      <c r="K3875" s="1">
        <v>44137</v>
      </c>
      <c r="L3875" t="s">
        <v>4774</v>
      </c>
      <c r="M3875" t="s">
        <v>4790</v>
      </c>
      <c r="N3875" s="1">
        <v>44165</v>
      </c>
      <c r="O3875" t="str">
        <f t="shared" si="127"/>
        <v>정상</v>
      </c>
      <c r="P3875" t="str">
        <f t="shared" si="126"/>
        <v>엠피상동</v>
      </c>
      <c r="Q3875" t="s">
        <v>1954</v>
      </c>
      <c r="R3875"/>
      <c r="S3875"/>
      <c r="T3875"/>
      <c r="U3875"/>
      <c r="V3875"/>
      <c r="W3875" t="s">
        <v>1958</v>
      </c>
      <c r="X3875" s="1">
        <v>55094</v>
      </c>
    </row>
    <row r="3876" spans="1:24">
      <c r="A3876" t="s">
        <v>3994</v>
      </c>
      <c r="B3876" t="s">
        <v>2692</v>
      </c>
      <c r="C3876" t="s">
        <v>4056</v>
      </c>
      <c r="D3876" t="s">
        <v>4198</v>
      </c>
      <c r="E3876" t="s">
        <v>4233</v>
      </c>
      <c r="F3876" t="s">
        <v>4264</v>
      </c>
      <c r="G3876" t="s">
        <v>4273</v>
      </c>
      <c r="H3876">
        <v>69300</v>
      </c>
      <c r="I3876" t="s">
        <v>3255</v>
      </c>
      <c r="J3876" s="1">
        <v>44137</v>
      </c>
      <c r="K3876" s="1">
        <v>44137</v>
      </c>
      <c r="L3876" t="s">
        <v>4775</v>
      </c>
      <c r="M3876" t="s">
        <v>4790</v>
      </c>
      <c r="N3876" s="1">
        <v>44165</v>
      </c>
      <c r="O3876" t="str">
        <f t="shared" si="127"/>
        <v>정상</v>
      </c>
      <c r="P3876" t="str">
        <f t="shared" si="126"/>
        <v>엠피피스토스</v>
      </c>
      <c r="Q3876" t="s">
        <v>1954</v>
      </c>
      <c r="R3876"/>
      <c r="S3876"/>
      <c r="T3876"/>
      <c r="U3876"/>
      <c r="V3876"/>
      <c r="W3876" t="s">
        <v>1960</v>
      </c>
      <c r="X3876" s="1">
        <v>47789</v>
      </c>
    </row>
    <row r="3877" spans="1:24">
      <c r="A3877" t="s">
        <v>3995</v>
      </c>
      <c r="B3877" t="s">
        <v>2686</v>
      </c>
      <c r="C3877" t="s">
        <v>4050</v>
      </c>
      <c r="D3877" t="s">
        <v>4141</v>
      </c>
      <c r="E3877" t="s">
        <v>2149</v>
      </c>
      <c r="F3877" t="s">
        <v>4264</v>
      </c>
      <c r="G3877" t="s">
        <v>4268</v>
      </c>
      <c r="H3877">
        <v>165000</v>
      </c>
      <c r="I3877" t="s">
        <v>3255</v>
      </c>
      <c r="J3877" s="1">
        <v>44137</v>
      </c>
      <c r="K3877" s="1">
        <v>44137</v>
      </c>
      <c r="L3877" t="s">
        <v>4776</v>
      </c>
      <c r="M3877" t="s">
        <v>4790</v>
      </c>
      <c r="N3877" s="1">
        <v>44165</v>
      </c>
      <c r="O3877" t="str">
        <f t="shared" si="127"/>
        <v>정상</v>
      </c>
      <c r="P3877" t="str">
        <f t="shared" si="126"/>
        <v>엠피상동</v>
      </c>
      <c r="Q3877" t="s">
        <v>1954</v>
      </c>
      <c r="R3877"/>
      <c r="S3877"/>
      <c r="T3877"/>
      <c r="U3877"/>
      <c r="V3877"/>
      <c r="W3877" t="s">
        <v>1958</v>
      </c>
      <c r="X3877" s="1">
        <v>64956</v>
      </c>
    </row>
    <row r="3878" spans="1:24">
      <c r="A3878" t="s">
        <v>3992</v>
      </c>
      <c r="B3878" t="s">
        <v>4016</v>
      </c>
      <c r="C3878" t="s">
        <v>4076</v>
      </c>
      <c r="D3878" t="s">
        <v>4119</v>
      </c>
      <c r="E3878" t="s">
        <v>2149</v>
      </c>
      <c r="F3878" t="s">
        <v>4264</v>
      </c>
      <c r="G3878" t="s">
        <v>4271</v>
      </c>
      <c r="H3878">
        <v>55320</v>
      </c>
      <c r="I3878" t="s">
        <v>3255</v>
      </c>
      <c r="J3878" s="1">
        <v>44137</v>
      </c>
      <c r="K3878" s="1">
        <v>44137</v>
      </c>
      <c r="L3878" t="s">
        <v>4777</v>
      </c>
      <c r="M3878" t="s">
        <v>4790</v>
      </c>
      <c r="N3878" s="1">
        <v>44165</v>
      </c>
      <c r="O3878" t="str">
        <f t="shared" si="127"/>
        <v>정상</v>
      </c>
      <c r="P3878" t="s">
        <v>6821</v>
      </c>
      <c r="Q3878" t="s">
        <v>1954</v>
      </c>
      <c r="R3878"/>
      <c r="S3878"/>
      <c r="T3878"/>
      <c r="U3878"/>
      <c r="V3878"/>
      <c r="W3878" t="s">
        <v>4796</v>
      </c>
      <c r="X3878" s="1">
        <v>74817</v>
      </c>
    </row>
    <row r="3879" spans="1:24">
      <c r="A3879" t="s">
        <v>3992</v>
      </c>
      <c r="B3879" t="s">
        <v>4016</v>
      </c>
      <c r="C3879" t="s">
        <v>4051</v>
      </c>
      <c r="D3879" t="s">
        <v>4119</v>
      </c>
      <c r="E3879" t="s">
        <v>4233</v>
      </c>
      <c r="F3879" t="s">
        <v>4265</v>
      </c>
      <c r="G3879" t="s">
        <v>4278</v>
      </c>
      <c r="H3879">
        <v>38780</v>
      </c>
      <c r="I3879" t="s">
        <v>3255</v>
      </c>
      <c r="J3879" s="1">
        <v>44137</v>
      </c>
      <c r="K3879" s="1">
        <v>44137</v>
      </c>
      <c r="L3879" t="s">
        <v>4778</v>
      </c>
      <c r="M3879" t="s">
        <v>4790</v>
      </c>
      <c r="N3879" s="1">
        <v>44165</v>
      </c>
      <c r="O3879" t="str">
        <f t="shared" si="127"/>
        <v>정상</v>
      </c>
      <c r="P3879" t="s">
        <v>6821</v>
      </c>
      <c r="Q3879" t="s">
        <v>1954</v>
      </c>
      <c r="R3879"/>
      <c r="S3879"/>
      <c r="T3879"/>
      <c r="U3879"/>
      <c r="V3879"/>
      <c r="W3879" t="s">
        <v>1958</v>
      </c>
      <c r="X3879" s="1">
        <v>53998</v>
      </c>
    </row>
    <row r="3880" spans="1:24">
      <c r="A3880" t="s">
        <v>3995</v>
      </c>
      <c r="B3880" t="s">
        <v>4024</v>
      </c>
      <c r="C3880" t="s">
        <v>4050</v>
      </c>
      <c r="D3880" t="s">
        <v>4162</v>
      </c>
      <c r="E3880" t="s">
        <v>4233</v>
      </c>
      <c r="F3880" t="s">
        <v>4267</v>
      </c>
      <c r="G3880" t="s">
        <v>3249</v>
      </c>
      <c r="H3880">
        <v>8890</v>
      </c>
      <c r="I3880" t="s">
        <v>3255</v>
      </c>
      <c r="J3880" s="1">
        <v>44137</v>
      </c>
      <c r="K3880" s="1">
        <v>44137</v>
      </c>
      <c r="L3880" t="s">
        <v>4779</v>
      </c>
      <c r="M3880" t="s">
        <v>4790</v>
      </c>
      <c r="N3880" s="1">
        <v>44165</v>
      </c>
      <c r="O3880" t="str">
        <f t="shared" si="127"/>
        <v>정상</v>
      </c>
      <c r="P3880" t="str">
        <f t="shared" si="126"/>
        <v>엠피상동</v>
      </c>
      <c r="Q3880" t="s">
        <v>1954</v>
      </c>
      <c r="R3880"/>
      <c r="S3880"/>
      <c r="T3880"/>
      <c r="U3880"/>
      <c r="V3880"/>
      <c r="W3880" t="s">
        <v>1958</v>
      </c>
      <c r="X3880" s="1">
        <v>49615</v>
      </c>
    </row>
    <row r="3881" spans="1:24">
      <c r="A3881" t="s">
        <v>3995</v>
      </c>
      <c r="B3881" t="s">
        <v>2686</v>
      </c>
      <c r="C3881" t="s">
        <v>4050</v>
      </c>
      <c r="D3881" t="s">
        <v>4162</v>
      </c>
      <c r="E3881" t="s">
        <v>2149</v>
      </c>
      <c r="F3881" t="s">
        <v>4264</v>
      </c>
      <c r="G3881" t="s">
        <v>4278</v>
      </c>
      <c r="H3881">
        <v>100300</v>
      </c>
      <c r="I3881" t="s">
        <v>3255</v>
      </c>
      <c r="J3881" s="1">
        <v>44137</v>
      </c>
      <c r="K3881" s="1">
        <v>44137</v>
      </c>
      <c r="L3881" t="s">
        <v>4780</v>
      </c>
      <c r="M3881" t="s">
        <v>4790</v>
      </c>
      <c r="N3881" s="1">
        <v>44165</v>
      </c>
      <c r="O3881" t="str">
        <f t="shared" si="127"/>
        <v>정상</v>
      </c>
      <c r="P3881" t="str">
        <f t="shared" si="126"/>
        <v>엠피상동</v>
      </c>
      <c r="Q3881" t="s">
        <v>1954</v>
      </c>
      <c r="R3881"/>
      <c r="S3881"/>
      <c r="T3881"/>
      <c r="U3881"/>
      <c r="V3881"/>
      <c r="W3881" t="s">
        <v>1958</v>
      </c>
      <c r="X3881" s="1">
        <v>68608</v>
      </c>
    </row>
    <row r="3882" spans="1:24">
      <c r="A3882" t="s">
        <v>3995</v>
      </c>
      <c r="B3882" t="s">
        <v>4024</v>
      </c>
      <c r="C3882" t="s">
        <v>4050</v>
      </c>
      <c r="D3882" t="s">
        <v>4208</v>
      </c>
      <c r="E3882" t="s">
        <v>4233</v>
      </c>
      <c r="F3882" t="s">
        <v>4265</v>
      </c>
      <c r="G3882" t="s">
        <v>4279</v>
      </c>
      <c r="H3882">
        <v>14330</v>
      </c>
      <c r="I3882" t="s">
        <v>3255</v>
      </c>
      <c r="J3882" s="1">
        <v>44137</v>
      </c>
      <c r="K3882" s="1">
        <v>44137</v>
      </c>
      <c r="L3882" t="s">
        <v>4781</v>
      </c>
      <c r="M3882" t="s">
        <v>4790</v>
      </c>
      <c r="N3882" s="1">
        <v>44165</v>
      </c>
      <c r="O3882" t="str">
        <f t="shared" si="127"/>
        <v>정상</v>
      </c>
      <c r="P3882" t="str">
        <f t="shared" si="126"/>
        <v>엠피상동</v>
      </c>
      <c r="Q3882" t="s">
        <v>1954</v>
      </c>
      <c r="R3882"/>
      <c r="S3882"/>
      <c r="T3882"/>
      <c r="U3882"/>
      <c r="V3882"/>
      <c r="W3882" t="s">
        <v>1960</v>
      </c>
      <c r="X3882" s="1">
        <v>49797</v>
      </c>
    </row>
    <row r="3883" spans="1:24">
      <c r="A3883" t="s">
        <v>3995</v>
      </c>
      <c r="B3883" t="s">
        <v>2686</v>
      </c>
      <c r="C3883" t="s">
        <v>4050</v>
      </c>
      <c r="D3883" t="s">
        <v>4208</v>
      </c>
      <c r="E3883" t="s">
        <v>2577</v>
      </c>
      <c r="F3883" t="s">
        <v>4264</v>
      </c>
      <c r="G3883" t="s">
        <v>4268</v>
      </c>
      <c r="H3883">
        <v>135000</v>
      </c>
      <c r="I3883" t="s">
        <v>3255</v>
      </c>
      <c r="J3883" s="1">
        <v>44137</v>
      </c>
      <c r="K3883" s="1">
        <v>44137</v>
      </c>
      <c r="L3883" t="s">
        <v>4782</v>
      </c>
      <c r="M3883" t="s">
        <v>4790</v>
      </c>
      <c r="N3883" s="1">
        <v>44165</v>
      </c>
      <c r="O3883" t="str">
        <f t="shared" si="127"/>
        <v>정상</v>
      </c>
      <c r="P3883" t="str">
        <f t="shared" si="126"/>
        <v>엠피상동</v>
      </c>
      <c r="Q3883" t="s">
        <v>1954</v>
      </c>
      <c r="R3883"/>
      <c r="S3883"/>
      <c r="T3883"/>
      <c r="U3883"/>
      <c r="V3883"/>
      <c r="W3883" t="s">
        <v>1958</v>
      </c>
      <c r="X3883" s="1">
        <v>77189</v>
      </c>
    </row>
    <row r="3884" spans="1:24">
      <c r="A3884" t="s">
        <v>3995</v>
      </c>
      <c r="B3884" t="s">
        <v>2686</v>
      </c>
      <c r="C3884" t="s">
        <v>4050</v>
      </c>
      <c r="D3884" t="s">
        <v>4144</v>
      </c>
      <c r="E3884" t="s">
        <v>4233</v>
      </c>
      <c r="F3884" t="s">
        <v>4264</v>
      </c>
      <c r="G3884" t="s">
        <v>4276</v>
      </c>
      <c r="H3884">
        <v>16000</v>
      </c>
      <c r="I3884" t="s">
        <v>3255</v>
      </c>
      <c r="J3884" s="1">
        <v>44137</v>
      </c>
      <c r="K3884" s="1">
        <v>44137</v>
      </c>
      <c r="L3884" t="s">
        <v>4783</v>
      </c>
      <c r="M3884" t="s">
        <v>4790</v>
      </c>
      <c r="N3884" s="1">
        <v>44165</v>
      </c>
      <c r="O3884" t="str">
        <f t="shared" si="127"/>
        <v>정상</v>
      </c>
      <c r="P3884" t="str">
        <f t="shared" si="126"/>
        <v>엠피상동</v>
      </c>
      <c r="Q3884" t="s">
        <v>1954</v>
      </c>
      <c r="R3884"/>
      <c r="S3884"/>
      <c r="T3884"/>
      <c r="U3884"/>
      <c r="V3884"/>
      <c r="W3884" t="s">
        <v>1958</v>
      </c>
      <c r="X3884" s="1">
        <v>51442</v>
      </c>
    </row>
    <row r="3885" spans="1:24">
      <c r="A3885" t="s">
        <v>1870</v>
      </c>
      <c r="B3885" t="s">
        <v>2686</v>
      </c>
      <c r="C3885" t="s">
        <v>4050</v>
      </c>
      <c r="D3885" t="s">
        <v>4217</v>
      </c>
      <c r="E3885" t="s">
        <v>4233</v>
      </c>
      <c r="F3885" t="s">
        <v>4264</v>
      </c>
      <c r="G3885" t="s">
        <v>4268</v>
      </c>
      <c r="H3885">
        <v>62000</v>
      </c>
      <c r="I3885" t="s">
        <v>3255</v>
      </c>
      <c r="J3885" s="1">
        <v>44137</v>
      </c>
      <c r="K3885" s="1">
        <v>44137</v>
      </c>
      <c r="L3885" t="s">
        <v>4784</v>
      </c>
      <c r="M3885" t="s">
        <v>4790</v>
      </c>
      <c r="N3885" s="1">
        <v>44165</v>
      </c>
      <c r="O3885" t="str">
        <f t="shared" si="127"/>
        <v>정상</v>
      </c>
      <c r="P3885" t="str">
        <f t="shared" si="126"/>
        <v>엠피상동</v>
      </c>
      <c r="Q3885" t="s">
        <v>1954</v>
      </c>
      <c r="R3885"/>
      <c r="S3885"/>
      <c r="T3885"/>
      <c r="U3885"/>
      <c r="V3885"/>
      <c r="W3885" t="s">
        <v>1958</v>
      </c>
      <c r="X3885" s="1">
        <v>67513</v>
      </c>
    </row>
    <row r="3886" spans="1:24">
      <c r="A3886" t="s">
        <v>3995</v>
      </c>
      <c r="B3886" t="s">
        <v>2686</v>
      </c>
      <c r="C3886" t="s">
        <v>4050</v>
      </c>
      <c r="D3886" t="s">
        <v>4217</v>
      </c>
      <c r="E3886" t="s">
        <v>4233</v>
      </c>
      <c r="F3886" t="s">
        <v>4264</v>
      </c>
      <c r="G3886" t="s">
        <v>4273</v>
      </c>
      <c r="H3886">
        <v>58000</v>
      </c>
      <c r="I3886" t="s">
        <v>3255</v>
      </c>
      <c r="J3886" s="1">
        <v>44137</v>
      </c>
      <c r="K3886" s="1">
        <v>44137</v>
      </c>
      <c r="L3886" t="s">
        <v>4785</v>
      </c>
      <c r="M3886" t="s">
        <v>4791</v>
      </c>
      <c r="N3886" s="1">
        <v>44165</v>
      </c>
      <c r="O3886" t="str">
        <f t="shared" si="127"/>
        <v>정상</v>
      </c>
      <c r="P3886" t="str">
        <f t="shared" si="126"/>
        <v>엠피상동</v>
      </c>
      <c r="Q3886" t="s">
        <v>1954</v>
      </c>
      <c r="R3886"/>
      <c r="S3886"/>
      <c r="T3886"/>
      <c r="U3886"/>
      <c r="V3886"/>
      <c r="W3886" t="s">
        <v>1958</v>
      </c>
      <c r="X3886" s="1">
        <v>68608</v>
      </c>
    </row>
    <row r="3887" spans="1:24">
      <c r="A3887" t="s">
        <v>3995</v>
      </c>
      <c r="B3887" t="s">
        <v>4024</v>
      </c>
      <c r="C3887" t="s">
        <v>4066</v>
      </c>
      <c r="D3887" t="s">
        <v>4217</v>
      </c>
      <c r="E3887" t="s">
        <v>4233</v>
      </c>
      <c r="F3887" t="s">
        <v>4267</v>
      </c>
      <c r="G3887" t="s">
        <v>4268</v>
      </c>
      <c r="H3887">
        <v>55000</v>
      </c>
      <c r="I3887" t="s">
        <v>3255</v>
      </c>
      <c r="J3887" s="1">
        <v>44137</v>
      </c>
      <c r="K3887" s="1">
        <v>44137</v>
      </c>
      <c r="L3887" t="s">
        <v>4786</v>
      </c>
      <c r="M3887" t="s">
        <v>4790</v>
      </c>
      <c r="N3887" s="1">
        <v>44165</v>
      </c>
      <c r="O3887" t="str">
        <f t="shared" si="127"/>
        <v>정상</v>
      </c>
      <c r="P3887" t="str">
        <f t="shared" si="126"/>
        <v>엠피상동</v>
      </c>
      <c r="Q3887" t="s">
        <v>1954</v>
      </c>
      <c r="R3887"/>
      <c r="S3887"/>
      <c r="T3887"/>
      <c r="U3887"/>
      <c r="V3887"/>
      <c r="W3887" t="s">
        <v>1958</v>
      </c>
      <c r="X3887" s="1">
        <v>55094</v>
      </c>
    </row>
    <row r="3888" spans="1:24">
      <c r="A3888" t="s">
        <v>3993</v>
      </c>
      <c r="B3888"/>
      <c r="C3888"/>
      <c r="D3888" t="s">
        <v>4135</v>
      </c>
      <c r="E3888" t="s">
        <v>4239</v>
      </c>
      <c r="F3888" t="s">
        <v>4264</v>
      </c>
      <c r="G3888" t="s">
        <v>4282</v>
      </c>
      <c r="H3888">
        <v>36500</v>
      </c>
      <c r="I3888" t="s">
        <v>3255</v>
      </c>
      <c r="J3888" s="1">
        <v>44137</v>
      </c>
      <c r="K3888" s="1">
        <v>44137</v>
      </c>
      <c r="L3888" t="s">
        <v>4787</v>
      </c>
      <c r="M3888" t="s">
        <v>4790</v>
      </c>
      <c r="N3888" s="1">
        <v>44165</v>
      </c>
      <c r="O3888" t="str">
        <f t="shared" si="127"/>
        <v>정상</v>
      </c>
      <c r="P3888" t="str">
        <f t="shared" si="126"/>
        <v>엠피송내</v>
      </c>
      <c r="Q3888" t="s">
        <v>1954</v>
      </c>
      <c r="R3888"/>
      <c r="S3888"/>
      <c r="T3888"/>
      <c r="U3888"/>
      <c r="V3888"/>
      <c r="W3888" t="s">
        <v>1958</v>
      </c>
      <c r="X3888"/>
    </row>
    <row r="3889" spans="1:24">
      <c r="A3889" t="s">
        <v>3991</v>
      </c>
      <c r="B3889" t="s">
        <v>2854</v>
      </c>
      <c r="C3889" t="s">
        <v>4046</v>
      </c>
      <c r="D3889" t="s">
        <v>4164</v>
      </c>
      <c r="E3889" t="s">
        <v>4239</v>
      </c>
      <c r="F3889" t="s">
        <v>4264</v>
      </c>
      <c r="G3889" t="s">
        <v>4282</v>
      </c>
      <c r="H3889">
        <v>45270</v>
      </c>
      <c r="I3889" t="s">
        <v>3255</v>
      </c>
      <c r="J3889" s="1">
        <v>44137</v>
      </c>
      <c r="K3889" s="1">
        <v>44137</v>
      </c>
      <c r="L3889" t="s">
        <v>4788</v>
      </c>
      <c r="M3889" t="s">
        <v>4790</v>
      </c>
      <c r="N3889" s="1">
        <v>44165</v>
      </c>
      <c r="O3889" t="str">
        <f t="shared" si="127"/>
        <v>정상</v>
      </c>
      <c r="P3889" t="str">
        <f t="shared" si="126"/>
        <v>엠피성공</v>
      </c>
      <c r="Q3889" t="s">
        <v>1954</v>
      </c>
      <c r="R3889"/>
      <c r="S3889"/>
      <c r="T3889"/>
      <c r="U3889"/>
      <c r="V3889"/>
      <c r="W3889" t="s">
        <v>1958</v>
      </c>
      <c r="X3889"/>
    </row>
    <row r="3890" spans="1:24">
      <c r="A3890" t="s">
        <v>3998</v>
      </c>
      <c r="B3890" t="s">
        <v>2861</v>
      </c>
      <c r="C3890" t="s">
        <v>4062</v>
      </c>
      <c r="D3890" t="s">
        <v>4182</v>
      </c>
      <c r="E3890" t="s">
        <v>4228</v>
      </c>
      <c r="F3890" t="s">
        <v>4264</v>
      </c>
      <c r="G3890" t="s">
        <v>3245</v>
      </c>
      <c r="H3890">
        <v>59107</v>
      </c>
      <c r="I3890" t="s">
        <v>3255</v>
      </c>
      <c r="J3890" s="1">
        <v>44137</v>
      </c>
      <c r="K3890" s="1">
        <v>44137</v>
      </c>
      <c r="L3890" t="s">
        <v>4789</v>
      </c>
      <c r="M3890" t="s">
        <v>4790</v>
      </c>
      <c r="N3890" s="1">
        <v>44165</v>
      </c>
      <c r="O3890" t="str">
        <f t="shared" si="127"/>
        <v>정상</v>
      </c>
      <c r="P3890" t="str">
        <f t="shared" si="126"/>
        <v>엠피의정부</v>
      </c>
      <c r="Q3890" t="s">
        <v>1954</v>
      </c>
      <c r="R3890"/>
      <c r="S3890"/>
      <c r="T3890"/>
      <c r="U3890"/>
      <c r="V3890"/>
      <c r="W3890" t="s">
        <v>1958</v>
      </c>
      <c r="X3890" s="1">
        <v>56920</v>
      </c>
    </row>
    <row r="3891" spans="1:24">
      <c r="A3891" t="s">
        <v>4797</v>
      </c>
      <c r="B3891"/>
      <c r="C3891"/>
      <c r="D3891" t="s">
        <v>4813</v>
      </c>
      <c r="E3891" t="s">
        <v>4856</v>
      </c>
      <c r="F3891" t="s">
        <v>2282</v>
      </c>
      <c r="G3891" t="s">
        <v>4890</v>
      </c>
      <c r="H3891">
        <v>282600</v>
      </c>
      <c r="I3891" t="s">
        <v>2797</v>
      </c>
      <c r="J3891" s="1">
        <v>44165</v>
      </c>
      <c r="K3891" s="1">
        <v>44165</v>
      </c>
      <c r="L3891">
        <v>12509179</v>
      </c>
      <c r="M3891" t="s">
        <v>4790</v>
      </c>
      <c r="N3891" s="1">
        <v>44165</v>
      </c>
      <c r="O3891" t="str">
        <f t="shared" ref="O3891:O3922" si="128" xml:space="preserve"> IF(K3891&gt;N3891,W3891,I3891)</f>
        <v>정상</v>
      </c>
      <c r="P3891" t="str">
        <f t="shared" si="126"/>
        <v>엠피프라임</v>
      </c>
      <c r="Q3891" t="s">
        <v>1955</v>
      </c>
      <c r="R3891"/>
      <c r="S3891"/>
      <c r="T3891"/>
      <c r="U3891"/>
      <c r="V3891"/>
      <c r="W3891" t="s">
        <v>1958</v>
      </c>
      <c r="X3891"/>
    </row>
    <row r="3892" spans="1:24">
      <c r="A3892" t="s">
        <v>4798</v>
      </c>
      <c r="B3892" t="s">
        <v>16</v>
      </c>
      <c r="C3892" t="s">
        <v>17</v>
      </c>
      <c r="D3892" t="s">
        <v>4814</v>
      </c>
      <c r="E3892" t="s">
        <v>4857</v>
      </c>
      <c r="F3892" t="s">
        <v>2282</v>
      </c>
      <c r="G3892" t="s">
        <v>4891</v>
      </c>
      <c r="H3892">
        <v>157000</v>
      </c>
      <c r="I3892" t="s">
        <v>3969</v>
      </c>
      <c r="J3892" s="1">
        <v>44165</v>
      </c>
      <c r="K3892" s="1">
        <v>44165</v>
      </c>
      <c r="L3892">
        <v>520110009809</v>
      </c>
      <c r="M3892" t="s">
        <v>4790</v>
      </c>
      <c r="N3892" s="1">
        <v>44165</v>
      </c>
      <c r="O3892" t="str">
        <f t="shared" si="128"/>
        <v>정상</v>
      </c>
      <c r="P3892" t="s">
        <v>6832</v>
      </c>
      <c r="Q3892" t="s">
        <v>4795</v>
      </c>
      <c r="R3892"/>
      <c r="S3892"/>
      <c r="T3892"/>
      <c r="U3892"/>
      <c r="V3892"/>
      <c r="W3892" t="s">
        <v>1958</v>
      </c>
      <c r="X3892"/>
    </row>
    <row r="3893" spans="1:24">
      <c r="A3893" t="s">
        <v>4799</v>
      </c>
      <c r="B3893" t="s">
        <v>11</v>
      </c>
      <c r="C3893" t="s">
        <v>12</v>
      </c>
      <c r="D3893" t="s">
        <v>4815</v>
      </c>
      <c r="E3893" t="s">
        <v>4858</v>
      </c>
      <c r="F3893" t="s">
        <v>4883</v>
      </c>
      <c r="G3893" t="s">
        <v>3966</v>
      </c>
      <c r="H3893">
        <v>96010</v>
      </c>
      <c r="I3893" t="s">
        <v>2797</v>
      </c>
      <c r="J3893" s="1">
        <v>44165</v>
      </c>
      <c r="K3893" s="1">
        <v>44165</v>
      </c>
      <c r="L3893">
        <v>75623900003</v>
      </c>
      <c r="M3893" t="s">
        <v>4792</v>
      </c>
      <c r="N3893" s="1">
        <v>44165</v>
      </c>
      <c r="O3893" t="str">
        <f t="shared" si="128"/>
        <v>정상</v>
      </c>
      <c r="P3893" t="str">
        <f t="shared" si="126"/>
        <v>엠피피스토스</v>
      </c>
      <c r="Q3893" t="s">
        <v>4795</v>
      </c>
      <c r="R3893"/>
      <c r="S3893"/>
      <c r="T3893"/>
      <c r="U3893"/>
      <c r="V3893"/>
      <c r="W3893" t="s">
        <v>1958</v>
      </c>
      <c r="X3893" s="1">
        <v>58044</v>
      </c>
    </row>
    <row r="3894" spans="1:24">
      <c r="A3894" t="s">
        <v>4799</v>
      </c>
      <c r="B3894" t="s">
        <v>11</v>
      </c>
      <c r="C3894" t="s">
        <v>650</v>
      </c>
      <c r="D3894" t="s">
        <v>4816</v>
      </c>
      <c r="E3894" t="s">
        <v>4859</v>
      </c>
      <c r="F3894" t="s">
        <v>4884</v>
      </c>
      <c r="G3894" t="s">
        <v>3966</v>
      </c>
      <c r="H3894">
        <v>30750</v>
      </c>
      <c r="I3894" t="s">
        <v>2797</v>
      </c>
      <c r="J3894" s="1">
        <v>44165</v>
      </c>
      <c r="K3894" s="1">
        <v>44165</v>
      </c>
      <c r="L3894">
        <v>3004646140005</v>
      </c>
      <c r="M3894" t="s">
        <v>4791</v>
      </c>
      <c r="N3894" s="1">
        <v>44165</v>
      </c>
      <c r="O3894" t="str">
        <f t="shared" si="128"/>
        <v>정상</v>
      </c>
      <c r="P3894" t="str">
        <f t="shared" si="126"/>
        <v>엠피피스토스</v>
      </c>
      <c r="Q3894" t="s">
        <v>4901</v>
      </c>
      <c r="R3894"/>
      <c r="S3894"/>
      <c r="T3894"/>
      <c r="U3894"/>
      <c r="V3894"/>
      <c r="W3894" t="s">
        <v>1958</v>
      </c>
      <c r="X3894" s="1">
        <v>68636</v>
      </c>
    </row>
    <row r="3895" spans="1:24">
      <c r="A3895" t="s">
        <v>992</v>
      </c>
      <c r="B3895" t="s">
        <v>7</v>
      </c>
      <c r="C3895" t="s">
        <v>32</v>
      </c>
      <c r="D3895" t="s">
        <v>4817</v>
      </c>
      <c r="E3895" t="s">
        <v>4860</v>
      </c>
      <c r="F3895" t="s">
        <v>4885</v>
      </c>
      <c r="G3895" t="s">
        <v>4892</v>
      </c>
      <c r="H3895">
        <v>55255</v>
      </c>
      <c r="I3895" t="s">
        <v>2797</v>
      </c>
      <c r="J3895" s="1">
        <v>44162</v>
      </c>
      <c r="K3895" s="1">
        <v>44162</v>
      </c>
      <c r="L3895">
        <v>6610926200007</v>
      </c>
      <c r="M3895" t="s">
        <v>4899</v>
      </c>
      <c r="N3895" s="1">
        <v>44165</v>
      </c>
      <c r="O3895" t="str">
        <f t="shared" si="128"/>
        <v>정상</v>
      </c>
      <c r="P3895" t="str">
        <f t="shared" si="126"/>
        <v>엠피의정부</v>
      </c>
      <c r="Q3895" t="s">
        <v>1956</v>
      </c>
      <c r="R3895"/>
      <c r="S3895"/>
      <c r="T3895"/>
      <c r="U3895"/>
      <c r="V3895"/>
      <c r="W3895" t="s">
        <v>1958</v>
      </c>
      <c r="X3895" s="1">
        <v>59137</v>
      </c>
    </row>
    <row r="3896" spans="1:24">
      <c r="A3896" t="s">
        <v>992</v>
      </c>
      <c r="B3896" t="s">
        <v>7</v>
      </c>
      <c r="C3896" t="s">
        <v>32</v>
      </c>
      <c r="D3896" t="s">
        <v>4817</v>
      </c>
      <c r="E3896" t="s">
        <v>4860</v>
      </c>
      <c r="F3896" t="s">
        <v>4885</v>
      </c>
      <c r="G3896" t="s">
        <v>4892</v>
      </c>
      <c r="H3896">
        <v>54185</v>
      </c>
      <c r="I3896" t="s">
        <v>3969</v>
      </c>
      <c r="J3896" s="1">
        <v>44162</v>
      </c>
      <c r="K3896" s="1">
        <v>44162</v>
      </c>
      <c r="L3896">
        <v>6610926200001</v>
      </c>
      <c r="M3896" t="s">
        <v>4899</v>
      </c>
      <c r="N3896" s="1">
        <v>44165</v>
      </c>
      <c r="O3896" t="str">
        <f t="shared" si="128"/>
        <v>정상</v>
      </c>
      <c r="P3896" t="str">
        <f t="shared" si="126"/>
        <v>엠피의정부</v>
      </c>
      <c r="Q3896" t="s">
        <v>1954</v>
      </c>
      <c r="R3896"/>
      <c r="S3896"/>
      <c r="T3896"/>
      <c r="U3896"/>
      <c r="V3896"/>
      <c r="W3896" t="s">
        <v>1958</v>
      </c>
      <c r="X3896" s="1">
        <v>56580</v>
      </c>
    </row>
    <row r="3897" spans="1:24">
      <c r="A3897" t="s">
        <v>4800</v>
      </c>
      <c r="B3897" t="s">
        <v>38</v>
      </c>
      <c r="C3897" t="s">
        <v>39</v>
      </c>
      <c r="D3897" t="s">
        <v>4818</v>
      </c>
      <c r="E3897" t="s">
        <v>4861</v>
      </c>
      <c r="F3897" t="s">
        <v>2282</v>
      </c>
      <c r="G3897" t="s">
        <v>4890</v>
      </c>
      <c r="H3897">
        <v>202850</v>
      </c>
      <c r="I3897" t="s">
        <v>2797</v>
      </c>
      <c r="J3897" s="1">
        <v>44162</v>
      </c>
      <c r="K3897" s="1">
        <v>44162</v>
      </c>
      <c r="L3897">
        <v>41000007546110</v>
      </c>
      <c r="M3897" t="s">
        <v>4790</v>
      </c>
      <c r="N3897" s="1">
        <v>44165</v>
      </c>
      <c r="O3897" t="str">
        <f t="shared" si="128"/>
        <v>정상</v>
      </c>
      <c r="P3897" t="str">
        <f t="shared" si="126"/>
        <v>엠피경기</v>
      </c>
      <c r="Q3897" t="s">
        <v>4795</v>
      </c>
      <c r="R3897"/>
      <c r="S3897"/>
      <c r="T3897"/>
      <c r="U3897"/>
      <c r="V3897"/>
      <c r="W3897" t="s">
        <v>1958</v>
      </c>
      <c r="X3897" s="1">
        <v>2958431</v>
      </c>
    </row>
    <row r="3898" spans="1:24">
      <c r="A3898" t="s">
        <v>4801</v>
      </c>
      <c r="B3898" t="s">
        <v>7</v>
      </c>
      <c r="C3898" t="s">
        <v>32</v>
      </c>
      <c r="D3898" t="s">
        <v>4817</v>
      </c>
      <c r="E3898" t="s">
        <v>4862</v>
      </c>
      <c r="F3898" t="s">
        <v>4886</v>
      </c>
      <c r="G3898" t="s">
        <v>4890</v>
      </c>
      <c r="H3898">
        <v>180100</v>
      </c>
      <c r="I3898" t="s">
        <v>2797</v>
      </c>
      <c r="J3898" s="1">
        <v>44162</v>
      </c>
      <c r="K3898" s="1">
        <v>44162</v>
      </c>
      <c r="L3898">
        <v>41000007549271</v>
      </c>
      <c r="M3898" t="s">
        <v>4791</v>
      </c>
      <c r="N3898" s="1">
        <v>44165</v>
      </c>
      <c r="O3898" t="str">
        <f t="shared" si="128"/>
        <v>정상</v>
      </c>
      <c r="P3898" t="str">
        <f t="shared" si="126"/>
        <v>엠피의정부</v>
      </c>
      <c r="Q3898" t="s">
        <v>1952</v>
      </c>
      <c r="R3898"/>
      <c r="S3898"/>
      <c r="T3898"/>
      <c r="U3898"/>
      <c r="V3898"/>
      <c r="W3898" t="s">
        <v>1960</v>
      </c>
      <c r="X3898"/>
    </row>
    <row r="3899" spans="1:24">
      <c r="A3899" t="s">
        <v>4799</v>
      </c>
      <c r="B3899" t="s">
        <v>11</v>
      </c>
      <c r="C3899" t="s">
        <v>650</v>
      </c>
      <c r="D3899" t="s">
        <v>4819</v>
      </c>
      <c r="E3899" t="s">
        <v>4863</v>
      </c>
      <c r="F3899" t="s">
        <v>4883</v>
      </c>
      <c r="G3899" t="s">
        <v>4892</v>
      </c>
      <c r="H3899">
        <v>23200</v>
      </c>
      <c r="I3899" t="s">
        <v>3969</v>
      </c>
      <c r="J3899" s="1">
        <v>44162</v>
      </c>
      <c r="K3899" s="1">
        <v>44162</v>
      </c>
      <c r="L3899">
        <v>136006430009</v>
      </c>
      <c r="M3899" t="s">
        <v>4791</v>
      </c>
      <c r="N3899" s="1">
        <v>44165</v>
      </c>
      <c r="O3899" t="str">
        <f t="shared" si="128"/>
        <v>정상</v>
      </c>
      <c r="P3899" t="str">
        <f t="shared" si="126"/>
        <v>엠피피스토스</v>
      </c>
      <c r="Q3899" t="s">
        <v>1952</v>
      </c>
      <c r="R3899"/>
      <c r="S3899"/>
      <c r="T3899"/>
      <c r="U3899"/>
      <c r="V3899"/>
      <c r="W3899" t="s">
        <v>1958</v>
      </c>
      <c r="X3899" s="1">
        <v>51467</v>
      </c>
    </row>
    <row r="3900" spans="1:24">
      <c r="A3900" t="s">
        <v>4802</v>
      </c>
      <c r="B3900" t="s">
        <v>595</v>
      </c>
      <c r="C3900" t="s">
        <v>450</v>
      </c>
      <c r="D3900" t="s">
        <v>4820</v>
      </c>
      <c r="E3900" t="s">
        <v>4856</v>
      </c>
      <c r="F3900" t="s">
        <v>2282</v>
      </c>
      <c r="G3900" t="s">
        <v>4890</v>
      </c>
      <c r="H3900">
        <v>349160</v>
      </c>
      <c r="I3900" t="s">
        <v>2797</v>
      </c>
      <c r="J3900" s="1">
        <v>44162</v>
      </c>
      <c r="K3900" s="1">
        <v>44162</v>
      </c>
      <c r="L3900">
        <v>12500672</v>
      </c>
      <c r="M3900" t="s">
        <v>4791</v>
      </c>
      <c r="N3900" s="1">
        <v>44165</v>
      </c>
      <c r="O3900" t="str">
        <f t="shared" si="128"/>
        <v>정상</v>
      </c>
      <c r="P3900" t="s">
        <v>6823</v>
      </c>
      <c r="Q3900" t="s">
        <v>1954</v>
      </c>
      <c r="R3900"/>
      <c r="S3900"/>
      <c r="T3900"/>
      <c r="U3900"/>
      <c r="V3900"/>
      <c r="W3900" t="s">
        <v>1958</v>
      </c>
      <c r="X3900"/>
    </row>
    <row r="3901" spans="1:24">
      <c r="A3901" t="s">
        <v>4800</v>
      </c>
      <c r="B3901" t="s">
        <v>38</v>
      </c>
      <c r="C3901" t="s">
        <v>39</v>
      </c>
      <c r="D3901" t="s">
        <v>4818</v>
      </c>
      <c r="E3901" t="s">
        <v>4864</v>
      </c>
      <c r="F3901" t="s">
        <v>2282</v>
      </c>
      <c r="G3901" t="s">
        <v>4893</v>
      </c>
      <c r="H3901">
        <v>64200</v>
      </c>
      <c r="I3901" t="s">
        <v>2797</v>
      </c>
      <c r="J3901" s="1">
        <v>44162</v>
      </c>
      <c r="K3901" s="1">
        <v>44162</v>
      </c>
      <c r="L3901">
        <v>104800041</v>
      </c>
      <c r="M3901" t="s">
        <v>4899</v>
      </c>
      <c r="N3901" s="1">
        <v>44165</v>
      </c>
      <c r="O3901" t="str">
        <f t="shared" si="128"/>
        <v>정상</v>
      </c>
      <c r="P3901" t="str">
        <f t="shared" si="126"/>
        <v>엠피경기</v>
      </c>
      <c r="Q3901" t="s">
        <v>1956</v>
      </c>
      <c r="R3901"/>
      <c r="S3901"/>
      <c r="T3901"/>
      <c r="U3901"/>
      <c r="V3901"/>
      <c r="W3901" t="s">
        <v>1958</v>
      </c>
      <c r="X3901" s="1">
        <v>63520</v>
      </c>
    </row>
    <row r="3902" spans="1:24">
      <c r="A3902" t="s">
        <v>4799</v>
      </c>
      <c r="B3902" t="s">
        <v>11</v>
      </c>
      <c r="C3902" t="s">
        <v>650</v>
      </c>
      <c r="D3902" t="s">
        <v>4821</v>
      </c>
      <c r="E3902" t="s">
        <v>1928</v>
      </c>
      <c r="F3902" t="s">
        <v>2282</v>
      </c>
      <c r="G3902" t="s">
        <v>4892</v>
      </c>
      <c r="H3902">
        <v>54800</v>
      </c>
      <c r="I3902" t="s">
        <v>2797</v>
      </c>
      <c r="J3902" s="1">
        <v>44161</v>
      </c>
      <c r="K3902" s="1">
        <v>44161</v>
      </c>
      <c r="L3902">
        <v>3017445100001</v>
      </c>
      <c r="M3902" t="s">
        <v>4791</v>
      </c>
      <c r="N3902" s="1">
        <v>44165</v>
      </c>
      <c r="O3902" t="str">
        <f t="shared" si="128"/>
        <v>정상</v>
      </c>
      <c r="P3902" t="str">
        <f t="shared" si="126"/>
        <v>엠피피스토스</v>
      </c>
      <c r="Q3902" t="s">
        <v>4795</v>
      </c>
      <c r="R3902"/>
      <c r="S3902"/>
      <c r="T3902"/>
      <c r="U3902"/>
      <c r="V3902"/>
      <c r="W3902" t="s">
        <v>1958</v>
      </c>
      <c r="X3902" s="1">
        <v>45987</v>
      </c>
    </row>
    <row r="3903" spans="1:24">
      <c r="A3903" t="s">
        <v>4799</v>
      </c>
      <c r="B3903" t="s">
        <v>11</v>
      </c>
      <c r="C3903" t="s">
        <v>650</v>
      </c>
      <c r="D3903" t="s">
        <v>4821</v>
      </c>
      <c r="E3903" t="s">
        <v>4858</v>
      </c>
      <c r="F3903" t="s">
        <v>2282</v>
      </c>
      <c r="G3903" t="s">
        <v>4892</v>
      </c>
      <c r="H3903">
        <v>68700</v>
      </c>
      <c r="I3903" t="s">
        <v>2797</v>
      </c>
      <c r="J3903" s="1">
        <v>44161</v>
      </c>
      <c r="K3903" s="1">
        <v>44161</v>
      </c>
      <c r="L3903">
        <v>3017444460001</v>
      </c>
      <c r="M3903" t="s">
        <v>4900</v>
      </c>
      <c r="N3903" s="1">
        <v>44165</v>
      </c>
      <c r="O3903" t="str">
        <f t="shared" si="128"/>
        <v>정상</v>
      </c>
      <c r="P3903" t="str">
        <f t="shared" si="126"/>
        <v>엠피피스토스</v>
      </c>
      <c r="Q3903" t="s">
        <v>1952</v>
      </c>
      <c r="R3903"/>
      <c r="S3903"/>
      <c r="T3903"/>
      <c r="U3903"/>
      <c r="V3903"/>
      <c r="W3903" t="s">
        <v>1958</v>
      </c>
      <c r="X3903" s="1">
        <v>45987</v>
      </c>
    </row>
    <row r="3904" spans="1:24">
      <c r="A3904" t="s">
        <v>4798</v>
      </c>
      <c r="B3904" t="s">
        <v>16</v>
      </c>
      <c r="C3904" t="s">
        <v>17</v>
      </c>
      <c r="D3904" t="s">
        <v>4814</v>
      </c>
      <c r="E3904" t="s">
        <v>4865</v>
      </c>
      <c r="F3904" t="s">
        <v>4886</v>
      </c>
      <c r="G3904" t="s">
        <v>4890</v>
      </c>
      <c r="H3904">
        <v>156500</v>
      </c>
      <c r="I3904" t="s">
        <v>2798</v>
      </c>
      <c r="J3904" s="1">
        <v>44160</v>
      </c>
      <c r="K3904" s="1">
        <v>44165</v>
      </c>
      <c r="L3904">
        <v>185795952</v>
      </c>
      <c r="M3904" t="s">
        <v>4899</v>
      </c>
      <c r="N3904" s="1">
        <v>44165</v>
      </c>
      <c r="O3904" t="str">
        <f t="shared" si="128"/>
        <v>반송</v>
      </c>
      <c r="P3904" t="s">
        <v>989</v>
      </c>
      <c r="Q3904" t="s">
        <v>1954</v>
      </c>
      <c r="R3904"/>
      <c r="S3904"/>
      <c r="T3904"/>
      <c r="U3904"/>
      <c r="V3904"/>
      <c r="W3904" t="s">
        <v>1958</v>
      </c>
      <c r="X3904" s="1">
        <v>2958465</v>
      </c>
    </row>
    <row r="3905" spans="1:24">
      <c r="A3905" t="s">
        <v>4798</v>
      </c>
      <c r="B3905" t="s">
        <v>16</v>
      </c>
      <c r="C3905" t="s">
        <v>643</v>
      </c>
      <c r="D3905" t="s">
        <v>4822</v>
      </c>
      <c r="E3905" t="s">
        <v>4866</v>
      </c>
      <c r="F3905" t="s">
        <v>2282</v>
      </c>
      <c r="G3905" t="s">
        <v>4892</v>
      </c>
      <c r="H3905">
        <v>105660</v>
      </c>
      <c r="I3905" t="s">
        <v>3969</v>
      </c>
      <c r="J3905" s="1">
        <v>44160</v>
      </c>
      <c r="K3905" s="1">
        <v>44160</v>
      </c>
      <c r="L3905">
        <v>3180290692531</v>
      </c>
      <c r="M3905" t="s">
        <v>4790</v>
      </c>
      <c r="N3905" s="1">
        <v>44165</v>
      </c>
      <c r="O3905" t="str">
        <f t="shared" si="128"/>
        <v>정상</v>
      </c>
      <c r="P3905" t="s">
        <v>6821</v>
      </c>
      <c r="Q3905" t="s">
        <v>1954</v>
      </c>
      <c r="R3905"/>
      <c r="S3905"/>
      <c r="T3905"/>
      <c r="U3905"/>
      <c r="V3905"/>
      <c r="W3905" t="s">
        <v>1958</v>
      </c>
      <c r="X3905" s="1">
        <v>54752</v>
      </c>
    </row>
    <row r="3906" spans="1:24">
      <c r="A3906" t="s">
        <v>4800</v>
      </c>
      <c r="B3906" t="s">
        <v>38</v>
      </c>
      <c r="C3906" t="s">
        <v>39</v>
      </c>
      <c r="D3906" t="s">
        <v>4823</v>
      </c>
      <c r="E3906" t="s">
        <v>4867</v>
      </c>
      <c r="F3906" t="s">
        <v>2282</v>
      </c>
      <c r="G3906" t="s">
        <v>4894</v>
      </c>
      <c r="H3906">
        <v>1000000</v>
      </c>
      <c r="I3906" t="s">
        <v>2797</v>
      </c>
      <c r="J3906" s="1">
        <v>44160</v>
      </c>
      <c r="K3906" s="1">
        <v>44160</v>
      </c>
      <c r="L3906">
        <v>20041794</v>
      </c>
      <c r="M3906" t="s">
        <v>4791</v>
      </c>
      <c r="N3906" s="1">
        <v>44165</v>
      </c>
      <c r="O3906" t="str">
        <f t="shared" si="128"/>
        <v>정상</v>
      </c>
      <c r="P3906" t="str">
        <f t="shared" ref="P3905:P3968" si="129">A3906</f>
        <v>엠피경기</v>
      </c>
      <c r="Q3906" t="s">
        <v>1954</v>
      </c>
      <c r="R3906"/>
      <c r="S3906"/>
      <c r="T3906"/>
      <c r="U3906"/>
      <c r="V3906"/>
      <c r="W3906" t="s">
        <v>1958</v>
      </c>
      <c r="X3906" s="1">
        <v>2958429</v>
      </c>
    </row>
    <row r="3907" spans="1:24">
      <c r="A3907" t="s">
        <v>1870</v>
      </c>
      <c r="B3907" t="s">
        <v>26</v>
      </c>
      <c r="C3907" t="s">
        <v>27</v>
      </c>
      <c r="D3907" t="s">
        <v>4824</v>
      </c>
      <c r="E3907" t="s">
        <v>4860</v>
      </c>
      <c r="F3907" t="s">
        <v>2282</v>
      </c>
      <c r="G3907" t="s">
        <v>4892</v>
      </c>
      <c r="H3907">
        <v>21600</v>
      </c>
      <c r="I3907" t="s">
        <v>2797</v>
      </c>
      <c r="J3907" s="1">
        <v>44160</v>
      </c>
      <c r="K3907" s="1">
        <v>44160</v>
      </c>
      <c r="L3907">
        <v>2872325200021</v>
      </c>
      <c r="M3907" t="s">
        <v>4790</v>
      </c>
      <c r="N3907" s="1">
        <v>44165</v>
      </c>
      <c r="O3907" t="str">
        <f t="shared" si="128"/>
        <v>정상</v>
      </c>
      <c r="P3907" t="str">
        <f t="shared" si="129"/>
        <v>엠피상동</v>
      </c>
      <c r="Q3907" t="s">
        <v>1952</v>
      </c>
      <c r="R3907"/>
      <c r="S3907"/>
      <c r="T3907"/>
      <c r="U3907"/>
      <c r="V3907"/>
      <c r="W3907" t="s">
        <v>1958</v>
      </c>
      <c r="X3907" s="1">
        <v>51465</v>
      </c>
    </row>
    <row r="3908" spans="1:24">
      <c r="A3908" t="s">
        <v>4803</v>
      </c>
      <c r="B3908" t="s">
        <v>26</v>
      </c>
      <c r="C3908" t="s">
        <v>27</v>
      </c>
      <c r="D3908" t="s">
        <v>4824</v>
      </c>
      <c r="E3908" t="s">
        <v>4860</v>
      </c>
      <c r="F3908" t="s">
        <v>2282</v>
      </c>
      <c r="G3908" t="s">
        <v>4892</v>
      </c>
      <c r="H3908">
        <v>55640</v>
      </c>
      <c r="I3908" t="s">
        <v>2797</v>
      </c>
      <c r="J3908" s="1">
        <v>44160</v>
      </c>
      <c r="K3908" s="1">
        <v>44160</v>
      </c>
      <c r="L3908">
        <v>4566125200017</v>
      </c>
      <c r="M3908" t="s">
        <v>4792</v>
      </c>
      <c r="N3908" s="1">
        <v>44165</v>
      </c>
      <c r="O3908" t="str">
        <f t="shared" si="128"/>
        <v>정상</v>
      </c>
      <c r="P3908" t="str">
        <f t="shared" si="129"/>
        <v>엠피상동</v>
      </c>
      <c r="Q3908" t="s">
        <v>1956</v>
      </c>
      <c r="R3908"/>
      <c r="S3908"/>
      <c r="T3908"/>
      <c r="U3908"/>
      <c r="V3908"/>
      <c r="W3908" t="s">
        <v>2808</v>
      </c>
      <c r="X3908" s="1">
        <v>51465</v>
      </c>
    </row>
    <row r="3909" spans="1:24">
      <c r="A3909" t="s">
        <v>4804</v>
      </c>
      <c r="B3909" t="s">
        <v>26</v>
      </c>
      <c r="C3909" t="s">
        <v>27</v>
      </c>
      <c r="D3909" t="s">
        <v>4824</v>
      </c>
      <c r="E3909" t="s">
        <v>4868</v>
      </c>
      <c r="F3909" t="s">
        <v>2282</v>
      </c>
      <c r="G3909" t="s">
        <v>4892</v>
      </c>
      <c r="H3909">
        <v>75170</v>
      </c>
      <c r="I3909" t="s">
        <v>2797</v>
      </c>
      <c r="J3909" s="1">
        <v>44160</v>
      </c>
      <c r="K3909" s="1">
        <v>44160</v>
      </c>
      <c r="L3909">
        <v>8443175200002</v>
      </c>
      <c r="M3909" t="s">
        <v>4900</v>
      </c>
      <c r="N3909" s="1">
        <v>44165</v>
      </c>
      <c r="O3909" t="str">
        <f t="shared" si="128"/>
        <v>정상</v>
      </c>
      <c r="P3909" t="str">
        <f t="shared" si="129"/>
        <v>엠피상동</v>
      </c>
      <c r="Q3909" t="s">
        <v>1955</v>
      </c>
      <c r="R3909"/>
      <c r="S3909"/>
      <c r="T3909"/>
      <c r="U3909"/>
      <c r="V3909"/>
      <c r="W3909" t="s">
        <v>1958</v>
      </c>
      <c r="X3909" s="1">
        <v>51465</v>
      </c>
    </row>
    <row r="3910" spans="1:24">
      <c r="A3910" t="s">
        <v>4805</v>
      </c>
      <c r="B3910"/>
      <c r="C3910"/>
      <c r="D3910" t="s">
        <v>4825</v>
      </c>
      <c r="E3910" t="s">
        <v>4858</v>
      </c>
      <c r="F3910" t="s">
        <v>4886</v>
      </c>
      <c r="G3910" t="s">
        <v>4892</v>
      </c>
      <c r="H3910">
        <v>29400</v>
      </c>
      <c r="I3910" t="s">
        <v>2797</v>
      </c>
      <c r="J3910" s="1">
        <v>44158</v>
      </c>
      <c r="K3910" s="1">
        <v>44158</v>
      </c>
      <c r="L3910">
        <v>75351210006</v>
      </c>
      <c r="M3910" t="s">
        <v>4792</v>
      </c>
      <c r="N3910" s="1">
        <v>44165</v>
      </c>
      <c r="O3910" t="str">
        <f t="shared" si="128"/>
        <v>정상</v>
      </c>
      <c r="P3910" t="str">
        <f t="shared" si="129"/>
        <v>엠피프라임</v>
      </c>
      <c r="Q3910" t="s">
        <v>1955</v>
      </c>
      <c r="R3910"/>
      <c r="S3910"/>
      <c r="T3910"/>
      <c r="U3910"/>
      <c r="V3910"/>
      <c r="W3910" t="s">
        <v>1958</v>
      </c>
      <c r="X3910" s="1">
        <v>45984</v>
      </c>
    </row>
    <row r="3911" spans="1:24">
      <c r="A3911" t="s">
        <v>4799</v>
      </c>
      <c r="B3911" t="s">
        <v>11</v>
      </c>
      <c r="C3911" t="s">
        <v>650</v>
      </c>
      <c r="D3911" t="s">
        <v>4816</v>
      </c>
      <c r="E3911" t="s">
        <v>4858</v>
      </c>
      <c r="F3911" t="s">
        <v>2282</v>
      </c>
      <c r="G3911" t="s">
        <v>4892</v>
      </c>
      <c r="H3911">
        <v>45000</v>
      </c>
      <c r="I3911" t="s">
        <v>2797</v>
      </c>
      <c r="J3911" s="1">
        <v>44158</v>
      </c>
      <c r="K3911" s="1">
        <v>44158</v>
      </c>
      <c r="L3911">
        <v>3017393380001</v>
      </c>
      <c r="M3911" t="s">
        <v>4790</v>
      </c>
      <c r="N3911" s="1">
        <v>44165</v>
      </c>
      <c r="O3911" t="str">
        <f t="shared" si="128"/>
        <v>정상</v>
      </c>
      <c r="P3911" t="str">
        <f t="shared" si="129"/>
        <v>엠피피스토스</v>
      </c>
      <c r="Q3911" t="s">
        <v>1954</v>
      </c>
      <c r="R3911"/>
      <c r="S3911"/>
      <c r="T3911"/>
      <c r="U3911"/>
      <c r="V3911"/>
      <c r="W3911" t="s">
        <v>1958</v>
      </c>
      <c r="X3911" s="1">
        <v>47810</v>
      </c>
    </row>
    <row r="3912" spans="1:24">
      <c r="A3912" t="s">
        <v>991</v>
      </c>
      <c r="B3912" t="s">
        <v>29</v>
      </c>
      <c r="C3912" t="s">
        <v>33</v>
      </c>
      <c r="D3912" t="s">
        <v>4826</v>
      </c>
      <c r="E3912" t="s">
        <v>4869</v>
      </c>
      <c r="F3912" t="s">
        <v>2282</v>
      </c>
      <c r="G3912" t="s">
        <v>4892</v>
      </c>
      <c r="H3912">
        <v>44380</v>
      </c>
      <c r="I3912" t="s">
        <v>2798</v>
      </c>
      <c r="J3912" s="1">
        <v>44158</v>
      </c>
      <c r="K3912" s="1">
        <v>44169</v>
      </c>
      <c r="L3912">
        <v>115655834</v>
      </c>
      <c r="M3912" t="s">
        <v>4899</v>
      </c>
      <c r="N3912" s="1">
        <v>44165</v>
      </c>
      <c r="O3912" t="str">
        <f t="shared" si="128"/>
        <v>정상2</v>
      </c>
      <c r="P3912" t="str">
        <f t="shared" si="129"/>
        <v>엠피송내</v>
      </c>
      <c r="Q3912" t="s">
        <v>2805</v>
      </c>
      <c r="R3912"/>
      <c r="S3912"/>
      <c r="T3912"/>
      <c r="U3912"/>
      <c r="V3912"/>
      <c r="W3912" t="s">
        <v>1958</v>
      </c>
      <c r="X3912"/>
    </row>
    <row r="3913" spans="1:24">
      <c r="A3913" t="s">
        <v>995</v>
      </c>
      <c r="B3913" t="s">
        <v>11</v>
      </c>
      <c r="C3913" t="s">
        <v>650</v>
      </c>
      <c r="D3913" t="s">
        <v>4816</v>
      </c>
      <c r="E3913" t="s">
        <v>4858</v>
      </c>
      <c r="F3913" t="s">
        <v>4887</v>
      </c>
      <c r="G3913" t="s">
        <v>4895</v>
      </c>
      <c r="H3913">
        <v>46000</v>
      </c>
      <c r="I3913" t="s">
        <v>2797</v>
      </c>
      <c r="J3913" s="1">
        <v>44155</v>
      </c>
      <c r="K3913" s="1">
        <v>44155</v>
      </c>
      <c r="L3913">
        <v>3017379060001</v>
      </c>
      <c r="M3913" t="s">
        <v>4792</v>
      </c>
      <c r="N3913" s="1">
        <v>44165</v>
      </c>
      <c r="O3913" t="str">
        <f t="shared" si="128"/>
        <v>정상</v>
      </c>
      <c r="P3913" t="str">
        <f t="shared" si="129"/>
        <v>엠피피스토스</v>
      </c>
      <c r="Q3913" t="s">
        <v>1954</v>
      </c>
      <c r="R3913"/>
      <c r="S3913"/>
      <c r="T3913"/>
      <c r="U3913"/>
      <c r="V3913"/>
      <c r="W3913" t="s">
        <v>1960</v>
      </c>
      <c r="X3913" s="1">
        <v>47807</v>
      </c>
    </row>
    <row r="3914" spans="1:24">
      <c r="A3914" t="s">
        <v>4800</v>
      </c>
      <c r="B3914" t="s">
        <v>38</v>
      </c>
      <c r="C3914" t="s">
        <v>39</v>
      </c>
      <c r="D3914" t="s">
        <v>4823</v>
      </c>
      <c r="E3914" t="s">
        <v>4870</v>
      </c>
      <c r="F3914" t="s">
        <v>4885</v>
      </c>
      <c r="G3914" t="s">
        <v>4894</v>
      </c>
      <c r="H3914">
        <v>1000000</v>
      </c>
      <c r="I3914" t="s">
        <v>3969</v>
      </c>
      <c r="J3914" s="1">
        <v>44155</v>
      </c>
      <c r="K3914" s="1">
        <v>44155</v>
      </c>
      <c r="L3914">
        <v>20041779</v>
      </c>
      <c r="M3914" t="s">
        <v>4791</v>
      </c>
      <c r="N3914" s="1">
        <v>44165</v>
      </c>
      <c r="O3914" t="str">
        <f t="shared" si="128"/>
        <v>정상</v>
      </c>
      <c r="P3914" t="str">
        <f t="shared" si="129"/>
        <v>엠피경기</v>
      </c>
      <c r="Q3914" t="s">
        <v>2805</v>
      </c>
      <c r="R3914"/>
      <c r="S3914"/>
      <c r="T3914"/>
      <c r="U3914"/>
      <c r="V3914"/>
      <c r="W3914" t="s">
        <v>2808</v>
      </c>
      <c r="X3914" s="1">
        <v>2958424</v>
      </c>
    </row>
    <row r="3915" spans="1:24">
      <c r="A3915" t="s">
        <v>4803</v>
      </c>
      <c r="B3915" t="s">
        <v>26</v>
      </c>
      <c r="C3915" t="s">
        <v>27</v>
      </c>
      <c r="D3915" t="s">
        <v>4827</v>
      </c>
      <c r="E3915" t="s">
        <v>4860</v>
      </c>
      <c r="F3915" t="s">
        <v>2282</v>
      </c>
      <c r="G3915" t="s">
        <v>4892</v>
      </c>
      <c r="H3915">
        <v>150743</v>
      </c>
      <c r="I3915" t="s">
        <v>2798</v>
      </c>
      <c r="J3915" s="1">
        <v>44155</v>
      </c>
      <c r="K3915" s="1">
        <v>44165</v>
      </c>
      <c r="L3915">
        <v>2813526200011</v>
      </c>
      <c r="M3915" t="s">
        <v>4790</v>
      </c>
      <c r="N3915" s="1">
        <v>44165</v>
      </c>
      <c r="O3915" t="str">
        <f t="shared" si="128"/>
        <v>반송</v>
      </c>
      <c r="P3915" t="str">
        <f t="shared" si="129"/>
        <v>엠피상동</v>
      </c>
      <c r="Q3915" t="s">
        <v>1952</v>
      </c>
      <c r="R3915"/>
      <c r="S3915"/>
      <c r="T3915"/>
      <c r="U3915"/>
      <c r="V3915"/>
      <c r="W3915" t="s">
        <v>1958</v>
      </c>
      <c r="X3915" s="1">
        <v>78122</v>
      </c>
    </row>
    <row r="3916" spans="1:24">
      <c r="A3916" t="s">
        <v>4803</v>
      </c>
      <c r="B3916" t="s">
        <v>26</v>
      </c>
      <c r="C3916" t="s">
        <v>27</v>
      </c>
      <c r="D3916" t="s">
        <v>4828</v>
      </c>
      <c r="E3916" t="s">
        <v>4871</v>
      </c>
      <c r="F3916" t="s">
        <v>2282</v>
      </c>
      <c r="G3916" t="s">
        <v>4894</v>
      </c>
      <c r="H3916">
        <v>1010000</v>
      </c>
      <c r="I3916" t="s">
        <v>3969</v>
      </c>
      <c r="J3916" s="1">
        <v>44154</v>
      </c>
      <c r="K3916" s="1">
        <v>44154</v>
      </c>
      <c r="L3916">
        <v>220110201374</v>
      </c>
      <c r="M3916" t="s">
        <v>4791</v>
      </c>
      <c r="N3916" s="1">
        <v>44165</v>
      </c>
      <c r="O3916" t="str">
        <f t="shared" si="128"/>
        <v>정상</v>
      </c>
      <c r="P3916" t="str">
        <f t="shared" si="129"/>
        <v>엠피상동</v>
      </c>
      <c r="Q3916" t="s">
        <v>1954</v>
      </c>
      <c r="R3916"/>
      <c r="S3916"/>
      <c r="T3916"/>
      <c r="U3916"/>
      <c r="V3916"/>
      <c r="W3916" t="s">
        <v>1958</v>
      </c>
      <c r="X3916" s="1">
        <v>2958465</v>
      </c>
    </row>
    <row r="3917" spans="1:24">
      <c r="A3917" t="s">
        <v>4803</v>
      </c>
      <c r="B3917" t="s">
        <v>26</v>
      </c>
      <c r="C3917" t="s">
        <v>27</v>
      </c>
      <c r="D3917" t="s">
        <v>4829</v>
      </c>
      <c r="E3917" t="s">
        <v>4860</v>
      </c>
      <c r="F3917" t="s">
        <v>2282</v>
      </c>
      <c r="G3917" t="s">
        <v>4892</v>
      </c>
      <c r="H3917">
        <v>82184</v>
      </c>
      <c r="I3917" t="s">
        <v>2797</v>
      </c>
      <c r="J3917" s="1">
        <v>44154</v>
      </c>
      <c r="K3917" s="1">
        <v>44154</v>
      </c>
      <c r="L3917">
        <v>790007000038</v>
      </c>
      <c r="M3917" t="s">
        <v>4899</v>
      </c>
      <c r="N3917" s="1">
        <v>44165</v>
      </c>
      <c r="O3917" t="str">
        <f t="shared" si="128"/>
        <v>정상</v>
      </c>
      <c r="P3917" t="str">
        <f t="shared" si="129"/>
        <v>엠피상동</v>
      </c>
      <c r="Q3917" t="s">
        <v>1954</v>
      </c>
      <c r="R3917"/>
      <c r="S3917"/>
      <c r="T3917"/>
      <c r="U3917"/>
      <c r="V3917"/>
      <c r="W3917" t="s">
        <v>1958</v>
      </c>
      <c r="X3917" s="1">
        <v>55476</v>
      </c>
    </row>
    <row r="3918" spans="1:24">
      <c r="A3918" t="s">
        <v>996</v>
      </c>
      <c r="B3918" t="s">
        <v>38</v>
      </c>
      <c r="C3918" t="s">
        <v>39</v>
      </c>
      <c r="D3918" t="s">
        <v>4823</v>
      </c>
      <c r="E3918" t="s">
        <v>4872</v>
      </c>
      <c r="F3918" t="s">
        <v>2282</v>
      </c>
      <c r="G3918" t="s">
        <v>4894</v>
      </c>
      <c r="H3918">
        <v>1000000</v>
      </c>
      <c r="I3918" t="s">
        <v>2797</v>
      </c>
      <c r="J3918" s="1">
        <v>44154</v>
      </c>
      <c r="K3918" s="1">
        <v>44154</v>
      </c>
      <c r="L3918">
        <v>7590502030001</v>
      </c>
      <c r="M3918" t="s">
        <v>4790</v>
      </c>
      <c r="N3918" s="1">
        <v>44165</v>
      </c>
      <c r="O3918" t="str">
        <f t="shared" si="128"/>
        <v>정상</v>
      </c>
      <c r="P3918" t="str">
        <f t="shared" si="129"/>
        <v>엠피경기</v>
      </c>
      <c r="Q3918" t="s">
        <v>1954</v>
      </c>
      <c r="R3918"/>
      <c r="S3918"/>
      <c r="T3918"/>
      <c r="U3918"/>
      <c r="V3918"/>
      <c r="W3918" t="s">
        <v>1958</v>
      </c>
      <c r="X3918" s="1">
        <v>2958423</v>
      </c>
    </row>
    <row r="3919" spans="1:24">
      <c r="A3919" t="s">
        <v>4806</v>
      </c>
      <c r="B3919" t="s">
        <v>11</v>
      </c>
      <c r="C3919" t="s">
        <v>650</v>
      </c>
      <c r="D3919" t="s">
        <v>4819</v>
      </c>
      <c r="E3919" t="s">
        <v>4873</v>
      </c>
      <c r="F3919" t="s">
        <v>2282</v>
      </c>
      <c r="G3919" t="s">
        <v>3966</v>
      </c>
      <c r="H3919">
        <v>59570</v>
      </c>
      <c r="I3919" t="s">
        <v>2797</v>
      </c>
      <c r="J3919" s="1">
        <v>44154</v>
      </c>
      <c r="K3919" s="1">
        <v>44154</v>
      </c>
      <c r="L3919">
        <v>62801610003</v>
      </c>
      <c r="M3919" t="s">
        <v>4791</v>
      </c>
      <c r="N3919" s="1">
        <v>44165</v>
      </c>
      <c r="O3919" t="str">
        <f t="shared" si="128"/>
        <v>정상</v>
      </c>
      <c r="P3919" t="str">
        <f t="shared" si="129"/>
        <v>엠피피스토스</v>
      </c>
      <c r="Q3919" t="s">
        <v>1954</v>
      </c>
      <c r="R3919"/>
      <c r="S3919"/>
      <c r="T3919"/>
      <c r="U3919"/>
      <c r="V3919"/>
      <c r="W3919" t="s">
        <v>1958</v>
      </c>
      <c r="X3919" s="1">
        <v>56572</v>
      </c>
    </row>
    <row r="3920" spans="1:24">
      <c r="A3920" t="s">
        <v>4802</v>
      </c>
      <c r="B3920"/>
      <c r="C3920"/>
      <c r="D3920" t="s">
        <v>4830</v>
      </c>
      <c r="E3920" t="s">
        <v>4858</v>
      </c>
      <c r="F3920" t="s">
        <v>2282</v>
      </c>
      <c r="G3920" t="s">
        <v>3963</v>
      </c>
      <c r="H3920">
        <v>72000</v>
      </c>
      <c r="I3920" t="s">
        <v>2798</v>
      </c>
      <c r="J3920" s="1">
        <v>44153</v>
      </c>
      <c r="K3920" s="1">
        <v>44160</v>
      </c>
      <c r="L3920">
        <v>3017345280001</v>
      </c>
      <c r="M3920" t="s">
        <v>4791</v>
      </c>
      <c r="N3920" s="1">
        <v>44165</v>
      </c>
      <c r="O3920" t="str">
        <f t="shared" si="128"/>
        <v>반송</v>
      </c>
      <c r="P3920" t="str">
        <f t="shared" si="129"/>
        <v>엠피제이엔제이</v>
      </c>
      <c r="Q3920" t="s">
        <v>1954</v>
      </c>
      <c r="R3920"/>
      <c r="S3920"/>
      <c r="T3920"/>
      <c r="U3920"/>
      <c r="V3920"/>
      <c r="W3920" t="s">
        <v>1958</v>
      </c>
      <c r="X3920" s="1">
        <v>2958422</v>
      </c>
    </row>
    <row r="3921" spans="1:24">
      <c r="A3921" t="s">
        <v>4798</v>
      </c>
      <c r="B3921" t="s">
        <v>16</v>
      </c>
      <c r="C3921" t="s">
        <v>643</v>
      </c>
      <c r="D3921" t="s">
        <v>4822</v>
      </c>
      <c r="E3921" t="s">
        <v>4869</v>
      </c>
      <c r="F3921" t="s">
        <v>2282</v>
      </c>
      <c r="G3921" t="s">
        <v>4892</v>
      </c>
      <c r="H3921">
        <v>52301</v>
      </c>
      <c r="I3921" t="s">
        <v>2797</v>
      </c>
      <c r="J3921" s="1">
        <v>44152</v>
      </c>
      <c r="K3921" s="1">
        <v>44152</v>
      </c>
      <c r="L3921">
        <v>115653886</v>
      </c>
      <c r="M3921" t="s">
        <v>4791</v>
      </c>
      <c r="N3921" s="1">
        <v>44165</v>
      </c>
      <c r="O3921" t="str">
        <f t="shared" si="128"/>
        <v>정상</v>
      </c>
      <c r="P3921" t="s">
        <v>6821</v>
      </c>
      <c r="Q3921" t="s">
        <v>1954</v>
      </c>
      <c r="R3921"/>
      <c r="S3921"/>
      <c r="T3921"/>
      <c r="U3921"/>
      <c r="V3921"/>
      <c r="W3921" t="s">
        <v>1958</v>
      </c>
      <c r="X3921"/>
    </row>
    <row r="3922" spans="1:24">
      <c r="A3922" t="s">
        <v>4803</v>
      </c>
      <c r="B3922" t="s">
        <v>26</v>
      </c>
      <c r="C3922" t="s">
        <v>27</v>
      </c>
      <c r="D3922" t="s">
        <v>4831</v>
      </c>
      <c r="E3922" t="s">
        <v>4874</v>
      </c>
      <c r="F3922" t="s">
        <v>4886</v>
      </c>
      <c r="G3922" t="s">
        <v>4892</v>
      </c>
      <c r="H3922">
        <v>69197</v>
      </c>
      <c r="I3922" t="s">
        <v>2797</v>
      </c>
      <c r="J3922" s="1">
        <v>44152</v>
      </c>
      <c r="K3922" s="1">
        <v>44152</v>
      </c>
      <c r="L3922">
        <v>2343077100032</v>
      </c>
      <c r="M3922" t="s">
        <v>4899</v>
      </c>
      <c r="N3922" s="1">
        <v>44165</v>
      </c>
      <c r="O3922" t="str">
        <f t="shared" si="128"/>
        <v>정상</v>
      </c>
      <c r="P3922" t="str">
        <f t="shared" si="129"/>
        <v>엠피상동</v>
      </c>
      <c r="Q3922" t="s">
        <v>1954</v>
      </c>
      <c r="R3922"/>
      <c r="S3922"/>
      <c r="T3922"/>
      <c r="U3922"/>
      <c r="V3922"/>
      <c r="W3922" t="s">
        <v>1958</v>
      </c>
      <c r="X3922" s="1">
        <v>58762</v>
      </c>
    </row>
    <row r="3923" spans="1:24">
      <c r="A3923" t="s">
        <v>4807</v>
      </c>
      <c r="B3923" t="s">
        <v>26</v>
      </c>
      <c r="C3923" t="s">
        <v>27</v>
      </c>
      <c r="D3923" t="s">
        <v>4827</v>
      </c>
      <c r="E3923" t="s">
        <v>4860</v>
      </c>
      <c r="F3923" t="s">
        <v>2282</v>
      </c>
      <c r="G3923" t="s">
        <v>4892</v>
      </c>
      <c r="H3923">
        <v>124598</v>
      </c>
      <c r="I3923" t="s">
        <v>3969</v>
      </c>
      <c r="J3923" s="1">
        <v>44152</v>
      </c>
      <c r="K3923" s="1">
        <v>44152</v>
      </c>
      <c r="L3923">
        <v>1737726200008</v>
      </c>
      <c r="M3923" t="s">
        <v>4790</v>
      </c>
      <c r="N3923" s="1">
        <v>44165</v>
      </c>
      <c r="O3923" t="str">
        <f t="shared" ref="O3923:O3954" si="130" xml:space="preserve"> IF(K3923&gt;N3923,W3923,I3923)</f>
        <v>정상</v>
      </c>
      <c r="P3923" t="str">
        <f t="shared" si="129"/>
        <v>엠피상동</v>
      </c>
      <c r="Q3923" t="s">
        <v>1954</v>
      </c>
      <c r="R3923"/>
      <c r="S3923"/>
      <c r="T3923"/>
      <c r="U3923"/>
      <c r="V3923"/>
      <c r="W3923" t="s">
        <v>1958</v>
      </c>
      <c r="X3923" s="1">
        <v>63510</v>
      </c>
    </row>
    <row r="3924" spans="1:24">
      <c r="A3924" t="s">
        <v>4802</v>
      </c>
      <c r="B3924" t="s">
        <v>595</v>
      </c>
      <c r="C3924"/>
      <c r="D3924" t="s">
        <v>2099</v>
      </c>
      <c r="E3924" t="s">
        <v>4856</v>
      </c>
      <c r="F3924" t="s">
        <v>4885</v>
      </c>
      <c r="G3924" t="s">
        <v>4890</v>
      </c>
      <c r="H3924">
        <v>1001280</v>
      </c>
      <c r="I3924" t="s">
        <v>2797</v>
      </c>
      <c r="J3924" s="1">
        <v>44152</v>
      </c>
      <c r="K3924" s="1">
        <v>44152</v>
      </c>
      <c r="L3924">
        <v>12498672</v>
      </c>
      <c r="M3924" t="s">
        <v>4791</v>
      </c>
      <c r="N3924" s="1">
        <v>44165</v>
      </c>
      <c r="O3924" t="str">
        <f t="shared" si="130"/>
        <v>정상</v>
      </c>
      <c r="P3924" t="str">
        <f t="shared" si="129"/>
        <v>엠피제이엔제이</v>
      </c>
      <c r="Q3924" t="s">
        <v>1956</v>
      </c>
      <c r="R3924"/>
      <c r="S3924"/>
      <c r="T3924"/>
      <c r="U3924"/>
      <c r="V3924"/>
      <c r="W3924" t="s">
        <v>1958</v>
      </c>
      <c r="X3924"/>
    </row>
    <row r="3925" spans="1:24">
      <c r="A3925" t="s">
        <v>4797</v>
      </c>
      <c r="B3925"/>
      <c r="C3925"/>
      <c r="D3925" t="s">
        <v>4813</v>
      </c>
      <c r="E3925" t="s">
        <v>4875</v>
      </c>
      <c r="F3925" t="s">
        <v>2282</v>
      </c>
      <c r="G3925" t="s">
        <v>4890</v>
      </c>
      <c r="H3925">
        <v>282600</v>
      </c>
      <c r="I3925" t="s">
        <v>3969</v>
      </c>
      <c r="J3925" s="1">
        <v>44152</v>
      </c>
      <c r="K3925" s="1">
        <v>44152</v>
      </c>
      <c r="L3925">
        <v>12499808</v>
      </c>
      <c r="M3925" t="s">
        <v>4790</v>
      </c>
      <c r="N3925" s="1">
        <v>44165</v>
      </c>
      <c r="O3925" t="str">
        <f t="shared" si="130"/>
        <v>정상</v>
      </c>
      <c r="P3925" t="str">
        <f t="shared" si="129"/>
        <v>엠피프라임</v>
      </c>
      <c r="Q3925" t="s">
        <v>1956</v>
      </c>
      <c r="R3925"/>
      <c r="S3925"/>
      <c r="T3925"/>
      <c r="U3925"/>
      <c r="V3925"/>
      <c r="W3925" t="s">
        <v>1958</v>
      </c>
      <c r="X3925"/>
    </row>
    <row r="3926" spans="1:24">
      <c r="A3926" t="s">
        <v>4799</v>
      </c>
      <c r="B3926" t="s">
        <v>11</v>
      </c>
      <c r="C3926" t="s">
        <v>12</v>
      </c>
      <c r="D3926" t="s">
        <v>4832</v>
      </c>
      <c r="E3926" t="s">
        <v>4858</v>
      </c>
      <c r="F3926" t="s">
        <v>4885</v>
      </c>
      <c r="G3926" t="s">
        <v>3966</v>
      </c>
      <c r="H3926">
        <v>139100</v>
      </c>
      <c r="I3926" t="s">
        <v>2797</v>
      </c>
      <c r="J3926" s="1">
        <v>44152</v>
      </c>
      <c r="K3926" s="1">
        <v>44152</v>
      </c>
      <c r="L3926">
        <v>3009624800002</v>
      </c>
      <c r="M3926" t="s">
        <v>4791</v>
      </c>
      <c r="N3926" s="1">
        <v>44165</v>
      </c>
      <c r="O3926" t="str">
        <f t="shared" si="130"/>
        <v>정상</v>
      </c>
      <c r="P3926" t="str">
        <f t="shared" si="129"/>
        <v>엠피피스토스</v>
      </c>
      <c r="Q3926" t="s">
        <v>2805</v>
      </c>
      <c r="R3926"/>
      <c r="S3926"/>
      <c r="T3926"/>
      <c r="U3926"/>
      <c r="V3926"/>
      <c r="W3926" t="s">
        <v>1958</v>
      </c>
      <c r="X3926" s="1">
        <v>51822</v>
      </c>
    </row>
    <row r="3927" spans="1:24">
      <c r="A3927" t="s">
        <v>4808</v>
      </c>
      <c r="B3927" t="s">
        <v>16</v>
      </c>
      <c r="C3927" t="s">
        <v>643</v>
      </c>
      <c r="D3927" t="s">
        <v>4822</v>
      </c>
      <c r="E3927" t="s">
        <v>4858</v>
      </c>
      <c r="F3927" t="s">
        <v>4887</v>
      </c>
      <c r="G3927" t="s">
        <v>4895</v>
      </c>
      <c r="H3927">
        <v>42236</v>
      </c>
      <c r="I3927" t="s">
        <v>2797</v>
      </c>
      <c r="J3927" s="1">
        <v>44152</v>
      </c>
      <c r="K3927" s="1">
        <v>44152</v>
      </c>
      <c r="L3927">
        <v>138540850001</v>
      </c>
      <c r="M3927" t="s">
        <v>4899</v>
      </c>
      <c r="N3927" s="1">
        <v>44165</v>
      </c>
      <c r="O3927" t="str">
        <f t="shared" si="130"/>
        <v>정상</v>
      </c>
      <c r="P3927" t="s">
        <v>6821</v>
      </c>
      <c r="Q3927" t="s">
        <v>1954</v>
      </c>
      <c r="R3927"/>
      <c r="S3927"/>
      <c r="T3927"/>
      <c r="U3927"/>
      <c r="V3927"/>
      <c r="W3927" t="s">
        <v>1958</v>
      </c>
      <c r="X3927" s="1">
        <v>51457</v>
      </c>
    </row>
    <row r="3928" spans="1:24">
      <c r="A3928" t="s">
        <v>4803</v>
      </c>
      <c r="B3928" t="s">
        <v>26</v>
      </c>
      <c r="C3928" t="s">
        <v>27</v>
      </c>
      <c r="D3928" t="s">
        <v>4831</v>
      </c>
      <c r="E3928" t="s">
        <v>2272</v>
      </c>
      <c r="F3928" t="s">
        <v>2282</v>
      </c>
      <c r="G3928" t="s">
        <v>4893</v>
      </c>
      <c r="H3928">
        <v>58702</v>
      </c>
      <c r="I3928" t="s">
        <v>2797</v>
      </c>
      <c r="J3928" s="1">
        <v>44151</v>
      </c>
      <c r="K3928" s="1">
        <v>44151</v>
      </c>
      <c r="L3928">
        <v>9251826200005</v>
      </c>
      <c r="M3928" t="s">
        <v>4792</v>
      </c>
      <c r="N3928" s="1">
        <v>44165</v>
      </c>
      <c r="O3928" t="str">
        <f t="shared" si="130"/>
        <v>정상</v>
      </c>
      <c r="P3928" t="str">
        <f t="shared" si="129"/>
        <v>엠피상동</v>
      </c>
      <c r="Q3928" t="s">
        <v>1954</v>
      </c>
      <c r="R3928"/>
      <c r="S3928"/>
      <c r="T3928"/>
      <c r="U3928"/>
      <c r="V3928"/>
      <c r="W3928" t="s">
        <v>1958</v>
      </c>
      <c r="X3928" s="1">
        <v>61317</v>
      </c>
    </row>
    <row r="3929" spans="1:24">
      <c r="A3929" t="s">
        <v>4803</v>
      </c>
      <c r="B3929" t="s">
        <v>26</v>
      </c>
      <c r="C3929" t="s">
        <v>27</v>
      </c>
      <c r="D3929" t="s">
        <v>4833</v>
      </c>
      <c r="E3929" t="s">
        <v>4860</v>
      </c>
      <c r="F3929" t="s">
        <v>2282</v>
      </c>
      <c r="G3929" t="s">
        <v>4892</v>
      </c>
      <c r="H3929">
        <v>58580</v>
      </c>
      <c r="I3929" t="s">
        <v>3970</v>
      </c>
      <c r="J3929" s="1">
        <v>44151</v>
      </c>
      <c r="K3929" s="1">
        <v>44151</v>
      </c>
      <c r="L3929">
        <v>4780826200002</v>
      </c>
      <c r="M3929" t="s">
        <v>4791</v>
      </c>
      <c r="N3929" s="1">
        <v>44165</v>
      </c>
      <c r="O3929" t="str">
        <f t="shared" si="130"/>
        <v>정상</v>
      </c>
      <c r="P3929" t="str">
        <f t="shared" si="129"/>
        <v>엠피상동</v>
      </c>
      <c r="Q3929" t="s">
        <v>1954</v>
      </c>
      <c r="R3929"/>
      <c r="S3929"/>
      <c r="T3929"/>
      <c r="U3929"/>
      <c r="V3929"/>
      <c r="W3929" t="s">
        <v>1958</v>
      </c>
      <c r="X3929" s="1">
        <v>59856</v>
      </c>
    </row>
    <row r="3930" spans="1:24">
      <c r="A3930" t="s">
        <v>4799</v>
      </c>
      <c r="B3930" t="s">
        <v>11</v>
      </c>
      <c r="C3930" t="s">
        <v>12</v>
      </c>
      <c r="D3930" t="s">
        <v>4834</v>
      </c>
      <c r="E3930" t="s">
        <v>4858</v>
      </c>
      <c r="F3930" t="s">
        <v>2282</v>
      </c>
      <c r="G3930" t="s">
        <v>4892</v>
      </c>
      <c r="H3930">
        <v>45750</v>
      </c>
      <c r="I3930" t="s">
        <v>2797</v>
      </c>
      <c r="J3930" s="1">
        <v>44151</v>
      </c>
      <c r="K3930" s="1">
        <v>44151</v>
      </c>
      <c r="L3930">
        <v>3017305270001</v>
      </c>
      <c r="M3930" t="s">
        <v>4791</v>
      </c>
      <c r="N3930" s="1">
        <v>44165</v>
      </c>
      <c r="O3930" t="str">
        <f t="shared" si="130"/>
        <v>정상</v>
      </c>
      <c r="P3930" t="str">
        <f t="shared" si="129"/>
        <v>엠피피스토스</v>
      </c>
      <c r="Q3930" t="s">
        <v>1954</v>
      </c>
      <c r="R3930"/>
      <c r="S3930"/>
      <c r="T3930"/>
      <c r="U3930"/>
      <c r="V3930"/>
      <c r="W3930" t="s">
        <v>1958</v>
      </c>
      <c r="X3930" s="1">
        <v>51456</v>
      </c>
    </row>
    <row r="3931" spans="1:24">
      <c r="A3931" t="s">
        <v>984</v>
      </c>
      <c r="B3931" t="s">
        <v>595</v>
      </c>
      <c r="C3931" t="s">
        <v>450</v>
      </c>
      <c r="D3931" t="s">
        <v>4835</v>
      </c>
      <c r="E3931" t="s">
        <v>4869</v>
      </c>
      <c r="F3931" t="s">
        <v>2282</v>
      </c>
      <c r="G3931" t="s">
        <v>4890</v>
      </c>
      <c r="H3931">
        <v>166000</v>
      </c>
      <c r="I3931" t="s">
        <v>3970</v>
      </c>
      <c r="J3931" s="1">
        <v>44151</v>
      </c>
      <c r="K3931" s="1">
        <v>44151</v>
      </c>
      <c r="L3931">
        <v>115648245</v>
      </c>
      <c r="M3931" t="s">
        <v>4900</v>
      </c>
      <c r="N3931" s="1">
        <v>44165</v>
      </c>
      <c r="O3931" t="str">
        <f t="shared" si="130"/>
        <v>정상</v>
      </c>
      <c r="P3931" t="s">
        <v>6823</v>
      </c>
      <c r="Q3931" t="s">
        <v>1954</v>
      </c>
      <c r="R3931"/>
      <c r="S3931"/>
      <c r="T3931"/>
      <c r="U3931"/>
      <c r="V3931"/>
      <c r="W3931" t="s">
        <v>1958</v>
      </c>
      <c r="X3931"/>
    </row>
    <row r="3932" spans="1:24">
      <c r="A3932" t="s">
        <v>4798</v>
      </c>
      <c r="B3932" t="s">
        <v>16</v>
      </c>
      <c r="C3932" t="s">
        <v>643</v>
      </c>
      <c r="D3932" t="s">
        <v>4822</v>
      </c>
      <c r="E3932" t="s">
        <v>4869</v>
      </c>
      <c r="F3932" t="s">
        <v>2282</v>
      </c>
      <c r="G3932" t="s">
        <v>4892</v>
      </c>
      <c r="H3932">
        <v>38854</v>
      </c>
      <c r="I3932" t="s">
        <v>2797</v>
      </c>
      <c r="J3932" s="1">
        <v>44151</v>
      </c>
      <c r="K3932" s="1">
        <v>44151</v>
      </c>
      <c r="L3932">
        <v>115650301</v>
      </c>
      <c r="M3932" t="s">
        <v>4899</v>
      </c>
      <c r="N3932" s="1">
        <v>44165</v>
      </c>
      <c r="O3932" t="str">
        <f t="shared" si="130"/>
        <v>정상</v>
      </c>
      <c r="P3932" t="s">
        <v>6821</v>
      </c>
      <c r="Q3932" t="s">
        <v>1952</v>
      </c>
      <c r="R3932"/>
      <c r="S3932"/>
      <c r="T3932"/>
      <c r="U3932"/>
      <c r="V3932"/>
      <c r="W3932" t="s">
        <v>1958</v>
      </c>
      <c r="X3932"/>
    </row>
    <row r="3933" spans="1:24">
      <c r="A3933" t="s">
        <v>4799</v>
      </c>
      <c r="B3933" t="s">
        <v>11</v>
      </c>
      <c r="C3933" t="s">
        <v>12</v>
      </c>
      <c r="D3933" t="s">
        <v>4836</v>
      </c>
      <c r="E3933" t="s">
        <v>4858</v>
      </c>
      <c r="F3933" t="s">
        <v>4887</v>
      </c>
      <c r="G3933" t="s">
        <v>3966</v>
      </c>
      <c r="H3933">
        <v>44600</v>
      </c>
      <c r="I3933" t="s">
        <v>3969</v>
      </c>
      <c r="J3933" s="1">
        <v>44148</v>
      </c>
      <c r="K3933" s="1">
        <v>44148</v>
      </c>
      <c r="L3933">
        <v>43607460001</v>
      </c>
      <c r="M3933" t="s">
        <v>4790</v>
      </c>
      <c r="N3933" s="1">
        <v>44165</v>
      </c>
      <c r="O3933" t="str">
        <f t="shared" si="130"/>
        <v>정상</v>
      </c>
      <c r="P3933" t="str">
        <f t="shared" si="129"/>
        <v>엠피피스토스</v>
      </c>
      <c r="Q3933" t="s">
        <v>1956</v>
      </c>
      <c r="R3933"/>
      <c r="S3933"/>
      <c r="T3933"/>
      <c r="U3933"/>
      <c r="V3933"/>
      <c r="W3933" t="s">
        <v>1958</v>
      </c>
      <c r="X3933" s="1">
        <v>58758</v>
      </c>
    </row>
    <row r="3934" spans="1:24">
      <c r="A3934" t="s">
        <v>4797</v>
      </c>
      <c r="B3934"/>
      <c r="C3934"/>
      <c r="D3934" t="s">
        <v>4825</v>
      </c>
      <c r="E3934" t="s">
        <v>4863</v>
      </c>
      <c r="F3934" t="s">
        <v>2282</v>
      </c>
      <c r="G3934" t="s">
        <v>4892</v>
      </c>
      <c r="H3934">
        <v>42050</v>
      </c>
      <c r="I3934" t="s">
        <v>2797</v>
      </c>
      <c r="J3934" s="1">
        <v>44148</v>
      </c>
      <c r="K3934" s="1">
        <v>44148</v>
      </c>
      <c r="L3934">
        <v>70022900002</v>
      </c>
      <c r="M3934" t="s">
        <v>4790</v>
      </c>
      <c r="N3934" s="1">
        <v>44165</v>
      </c>
      <c r="O3934" t="str">
        <f t="shared" si="130"/>
        <v>정상</v>
      </c>
      <c r="P3934" t="str">
        <f t="shared" si="129"/>
        <v>엠피프라임</v>
      </c>
      <c r="Q3934" t="s">
        <v>1954</v>
      </c>
      <c r="R3934"/>
      <c r="S3934"/>
      <c r="T3934"/>
      <c r="U3934"/>
      <c r="V3934"/>
      <c r="W3934" t="s">
        <v>1958</v>
      </c>
      <c r="X3934" s="1">
        <v>45974</v>
      </c>
    </row>
    <row r="3935" spans="1:24">
      <c r="A3935" t="s">
        <v>1864</v>
      </c>
      <c r="B3935"/>
      <c r="C3935"/>
      <c r="D3935" t="s">
        <v>4825</v>
      </c>
      <c r="E3935" t="s">
        <v>4858</v>
      </c>
      <c r="F3935" t="s">
        <v>2282</v>
      </c>
      <c r="G3935" t="s">
        <v>4892</v>
      </c>
      <c r="H3935">
        <v>35250</v>
      </c>
      <c r="I3935" t="s">
        <v>2797</v>
      </c>
      <c r="J3935" s="1">
        <v>44148</v>
      </c>
      <c r="K3935" s="1">
        <v>44148</v>
      </c>
      <c r="L3935">
        <v>96037160001</v>
      </c>
      <c r="M3935" t="s">
        <v>4899</v>
      </c>
      <c r="N3935" s="1">
        <v>44165</v>
      </c>
      <c r="O3935" t="str">
        <f t="shared" si="130"/>
        <v>정상</v>
      </c>
      <c r="P3935" t="str">
        <f t="shared" si="129"/>
        <v>엠피프라임</v>
      </c>
      <c r="Q3935" t="s">
        <v>1954</v>
      </c>
      <c r="R3935"/>
      <c r="S3935"/>
      <c r="T3935"/>
      <c r="U3935"/>
      <c r="V3935"/>
      <c r="W3935" t="s">
        <v>1958</v>
      </c>
      <c r="X3935" s="1">
        <v>45974</v>
      </c>
    </row>
    <row r="3936" spans="1:24">
      <c r="A3936" t="s">
        <v>4803</v>
      </c>
      <c r="B3936" t="s">
        <v>26</v>
      </c>
      <c r="C3936" t="s">
        <v>27</v>
      </c>
      <c r="D3936" t="s">
        <v>4837</v>
      </c>
      <c r="E3936" t="s">
        <v>4874</v>
      </c>
      <c r="F3936" t="s">
        <v>4886</v>
      </c>
      <c r="G3936" t="s">
        <v>4892</v>
      </c>
      <c r="H3936">
        <v>51123</v>
      </c>
      <c r="I3936" t="s">
        <v>2797</v>
      </c>
      <c r="J3936" s="1">
        <v>44148</v>
      </c>
      <c r="K3936" s="1">
        <v>44148</v>
      </c>
      <c r="L3936">
        <v>5229726200001</v>
      </c>
      <c r="M3936" t="s">
        <v>4791</v>
      </c>
      <c r="N3936" s="1">
        <v>44165</v>
      </c>
      <c r="O3936" t="str">
        <f t="shared" si="130"/>
        <v>정상</v>
      </c>
      <c r="P3936" t="str">
        <f t="shared" si="129"/>
        <v>엠피상동</v>
      </c>
      <c r="Q3936" t="s">
        <v>1954</v>
      </c>
      <c r="R3936"/>
      <c r="S3936"/>
      <c r="T3936"/>
      <c r="U3936"/>
      <c r="V3936"/>
      <c r="W3936" t="s">
        <v>1958</v>
      </c>
      <c r="X3936" s="1">
        <v>53644</v>
      </c>
    </row>
    <row r="3937" spans="1:24">
      <c r="A3937" t="s">
        <v>4803</v>
      </c>
      <c r="B3937" t="s">
        <v>26</v>
      </c>
      <c r="C3937" t="s">
        <v>27</v>
      </c>
      <c r="D3937" t="s">
        <v>4833</v>
      </c>
      <c r="E3937" t="s">
        <v>4860</v>
      </c>
      <c r="F3937" t="s">
        <v>2282</v>
      </c>
      <c r="G3937" t="s">
        <v>4892</v>
      </c>
      <c r="H3937">
        <v>101055</v>
      </c>
      <c r="I3937" t="s">
        <v>2797</v>
      </c>
      <c r="J3937" s="1">
        <v>44148</v>
      </c>
      <c r="K3937" s="1">
        <v>44148</v>
      </c>
      <c r="L3937">
        <v>662199000012</v>
      </c>
      <c r="M3937" t="s">
        <v>4791</v>
      </c>
      <c r="N3937" s="1">
        <v>44165</v>
      </c>
      <c r="O3937" t="str">
        <f t="shared" si="130"/>
        <v>정상</v>
      </c>
      <c r="P3937" t="str">
        <f t="shared" si="129"/>
        <v>엠피상동</v>
      </c>
      <c r="Q3937" t="s">
        <v>1952</v>
      </c>
      <c r="R3937"/>
      <c r="S3937"/>
      <c r="T3937"/>
      <c r="U3937"/>
      <c r="V3937"/>
      <c r="W3937" t="s">
        <v>1958</v>
      </c>
      <c r="X3937" s="1">
        <v>59853</v>
      </c>
    </row>
    <row r="3938" spans="1:24">
      <c r="A3938" t="s">
        <v>4803</v>
      </c>
      <c r="B3938" t="s">
        <v>26</v>
      </c>
      <c r="C3938" t="s">
        <v>27</v>
      </c>
      <c r="D3938" t="s">
        <v>4827</v>
      </c>
      <c r="E3938" t="s">
        <v>4860</v>
      </c>
      <c r="F3938" t="s">
        <v>4887</v>
      </c>
      <c r="G3938" t="s">
        <v>4890</v>
      </c>
      <c r="H3938">
        <v>204500</v>
      </c>
      <c r="I3938" t="s">
        <v>2797</v>
      </c>
      <c r="J3938" s="1">
        <v>44148</v>
      </c>
      <c r="K3938" s="1">
        <v>44148</v>
      </c>
      <c r="L3938">
        <v>1518315200025</v>
      </c>
      <c r="M3938" t="s">
        <v>4792</v>
      </c>
      <c r="N3938" s="1">
        <v>44165</v>
      </c>
      <c r="O3938" t="str">
        <f t="shared" si="130"/>
        <v>정상</v>
      </c>
      <c r="P3938" t="str">
        <f t="shared" si="129"/>
        <v>엠피상동</v>
      </c>
      <c r="Q3938" t="s">
        <v>1954</v>
      </c>
      <c r="R3938"/>
      <c r="S3938"/>
      <c r="T3938"/>
      <c r="U3938"/>
      <c r="V3938"/>
      <c r="W3938" t="s">
        <v>1958</v>
      </c>
      <c r="X3938" s="1">
        <v>2958417</v>
      </c>
    </row>
    <row r="3939" spans="1:24">
      <c r="A3939" t="s">
        <v>4803</v>
      </c>
      <c r="B3939" t="s">
        <v>26</v>
      </c>
      <c r="C3939" t="s">
        <v>27</v>
      </c>
      <c r="D3939" t="s">
        <v>4827</v>
      </c>
      <c r="E3939" t="s">
        <v>4860</v>
      </c>
      <c r="F3939" t="s">
        <v>4888</v>
      </c>
      <c r="G3939" t="s">
        <v>4892</v>
      </c>
      <c r="H3939">
        <v>119671</v>
      </c>
      <c r="I3939" t="s">
        <v>2797</v>
      </c>
      <c r="J3939" s="1">
        <v>44148</v>
      </c>
      <c r="K3939" s="1">
        <v>44148</v>
      </c>
      <c r="L3939">
        <v>4337726200006</v>
      </c>
      <c r="M3939" t="s">
        <v>4792</v>
      </c>
      <c r="N3939" s="1">
        <v>44165</v>
      </c>
      <c r="O3939" t="str">
        <f t="shared" si="130"/>
        <v>정상</v>
      </c>
      <c r="P3939" t="str">
        <f t="shared" si="129"/>
        <v>엠피상동</v>
      </c>
      <c r="Q3939" t="s">
        <v>1954</v>
      </c>
      <c r="R3939"/>
      <c r="S3939"/>
      <c r="T3939"/>
      <c r="U3939"/>
      <c r="V3939"/>
      <c r="W3939" t="s">
        <v>1958</v>
      </c>
      <c r="X3939" s="1">
        <v>64236</v>
      </c>
    </row>
    <row r="3940" spans="1:24">
      <c r="A3940" t="s">
        <v>4807</v>
      </c>
      <c r="B3940" t="s">
        <v>26</v>
      </c>
      <c r="C3940" t="s">
        <v>27</v>
      </c>
      <c r="D3940" t="s">
        <v>4838</v>
      </c>
      <c r="E3940" t="s">
        <v>4860</v>
      </c>
      <c r="F3940" t="s">
        <v>4885</v>
      </c>
      <c r="G3940" t="s">
        <v>4892</v>
      </c>
      <c r="H3940">
        <v>86036</v>
      </c>
      <c r="I3940" t="s">
        <v>2797</v>
      </c>
      <c r="J3940" s="1">
        <v>44148</v>
      </c>
      <c r="K3940" s="1">
        <v>44148</v>
      </c>
      <c r="L3940">
        <v>6339626200003</v>
      </c>
      <c r="M3940" t="s">
        <v>4791</v>
      </c>
      <c r="N3940" s="1">
        <v>44165</v>
      </c>
      <c r="O3940" t="str">
        <f t="shared" si="130"/>
        <v>정상</v>
      </c>
      <c r="P3940" t="str">
        <f t="shared" si="129"/>
        <v>엠피상동</v>
      </c>
      <c r="Q3940" t="s">
        <v>2805</v>
      </c>
      <c r="R3940"/>
      <c r="S3940"/>
      <c r="T3940"/>
      <c r="U3940"/>
      <c r="V3940"/>
      <c r="W3940" t="s">
        <v>1958</v>
      </c>
      <c r="X3940" s="1">
        <v>80306</v>
      </c>
    </row>
    <row r="3941" spans="1:24">
      <c r="A3941" t="s">
        <v>4803</v>
      </c>
      <c r="B3941" t="s">
        <v>26</v>
      </c>
      <c r="C3941" t="s">
        <v>27</v>
      </c>
      <c r="D3941" t="s">
        <v>4831</v>
      </c>
      <c r="E3941" t="s">
        <v>4860</v>
      </c>
      <c r="F3941" t="s">
        <v>2282</v>
      </c>
      <c r="G3941" t="s">
        <v>4892</v>
      </c>
      <c r="H3941">
        <v>129270</v>
      </c>
      <c r="I3941" t="s">
        <v>3970</v>
      </c>
      <c r="J3941" s="1">
        <v>44148</v>
      </c>
      <c r="K3941" s="1">
        <v>44148</v>
      </c>
      <c r="L3941">
        <v>2102881200020</v>
      </c>
      <c r="M3941" t="s">
        <v>4791</v>
      </c>
      <c r="N3941" s="1">
        <v>44165</v>
      </c>
      <c r="O3941" t="str">
        <f t="shared" si="130"/>
        <v>정상</v>
      </c>
      <c r="P3941" t="str">
        <f t="shared" si="129"/>
        <v>엠피상동</v>
      </c>
      <c r="Q3941" t="s">
        <v>2805</v>
      </c>
      <c r="R3941"/>
      <c r="S3941"/>
      <c r="T3941"/>
      <c r="U3941"/>
      <c r="V3941"/>
      <c r="W3941" t="s">
        <v>1958</v>
      </c>
      <c r="X3941" s="1">
        <v>58758</v>
      </c>
    </row>
    <row r="3942" spans="1:24">
      <c r="A3942" t="s">
        <v>993</v>
      </c>
      <c r="B3942" t="s">
        <v>689</v>
      </c>
      <c r="C3942"/>
      <c r="D3942" t="s">
        <v>4839</v>
      </c>
      <c r="E3942" t="s">
        <v>4876</v>
      </c>
      <c r="F3942" t="s">
        <v>4884</v>
      </c>
      <c r="G3942" t="s">
        <v>4892</v>
      </c>
      <c r="H3942">
        <v>37120</v>
      </c>
      <c r="I3942" t="s">
        <v>3970</v>
      </c>
      <c r="J3942" s="1">
        <v>44147</v>
      </c>
      <c r="K3942" s="1">
        <v>44147</v>
      </c>
      <c r="L3942">
        <v>22432700</v>
      </c>
      <c r="M3942" t="s">
        <v>4790</v>
      </c>
      <c r="N3942" s="1">
        <v>44165</v>
      </c>
      <c r="O3942" t="str">
        <f t="shared" si="130"/>
        <v>정상</v>
      </c>
      <c r="P3942" t="str">
        <f t="shared" si="129"/>
        <v>엠피여주</v>
      </c>
      <c r="Q3942" t="s">
        <v>1954</v>
      </c>
      <c r="R3942"/>
      <c r="S3942"/>
      <c r="T3942"/>
      <c r="U3942"/>
      <c r="V3942"/>
      <c r="W3942" t="s">
        <v>1958</v>
      </c>
      <c r="X3942"/>
    </row>
    <row r="3943" spans="1:24">
      <c r="A3943" t="s">
        <v>1870</v>
      </c>
      <c r="B3943" t="s">
        <v>26</v>
      </c>
      <c r="C3943" t="s">
        <v>27</v>
      </c>
      <c r="D3943" t="s">
        <v>4840</v>
      </c>
      <c r="E3943" t="s">
        <v>4860</v>
      </c>
      <c r="F3943" t="s">
        <v>4886</v>
      </c>
      <c r="G3943" t="s">
        <v>4892</v>
      </c>
      <c r="H3943">
        <v>200510</v>
      </c>
      <c r="I3943" t="s">
        <v>2797</v>
      </c>
      <c r="J3943" s="1">
        <v>44147</v>
      </c>
      <c r="K3943" s="1">
        <v>44147</v>
      </c>
      <c r="L3943">
        <v>2745726200005</v>
      </c>
      <c r="M3943" t="s">
        <v>4900</v>
      </c>
      <c r="N3943" s="1">
        <v>44165</v>
      </c>
      <c r="O3943" t="str">
        <f t="shared" si="130"/>
        <v>정상</v>
      </c>
      <c r="P3943" t="str">
        <f t="shared" si="129"/>
        <v>엠피상동</v>
      </c>
      <c r="Q3943" t="s">
        <v>2805</v>
      </c>
      <c r="R3943"/>
      <c r="S3943"/>
      <c r="T3943"/>
      <c r="U3943"/>
      <c r="V3943"/>
      <c r="W3943" t="s">
        <v>1958</v>
      </c>
      <c r="X3943" s="1">
        <v>69714</v>
      </c>
    </row>
    <row r="3944" spans="1:24">
      <c r="A3944" t="s">
        <v>4802</v>
      </c>
      <c r="B3944" t="s">
        <v>595</v>
      </c>
      <c r="C3944" t="s">
        <v>450</v>
      </c>
      <c r="D3944" t="s">
        <v>4820</v>
      </c>
      <c r="E3944" t="s">
        <v>4877</v>
      </c>
      <c r="F3944" t="s">
        <v>4885</v>
      </c>
      <c r="G3944" t="s">
        <v>4890</v>
      </c>
      <c r="H3944">
        <v>34800</v>
      </c>
      <c r="I3944" t="s">
        <v>3969</v>
      </c>
      <c r="J3944" s="1">
        <v>44147</v>
      </c>
      <c r="K3944" s="1">
        <v>44147</v>
      </c>
      <c r="L3944">
        <v>7743586100016</v>
      </c>
      <c r="M3944" t="s">
        <v>4791</v>
      </c>
      <c r="N3944" s="1">
        <v>44165</v>
      </c>
      <c r="O3944" t="str">
        <f t="shared" si="130"/>
        <v>정상</v>
      </c>
      <c r="P3944" t="s">
        <v>6823</v>
      </c>
      <c r="Q3944" t="s">
        <v>2805</v>
      </c>
      <c r="R3944"/>
      <c r="S3944"/>
      <c r="T3944"/>
      <c r="U3944"/>
      <c r="V3944"/>
      <c r="W3944" t="s">
        <v>1958</v>
      </c>
      <c r="X3944" s="1">
        <v>2958416</v>
      </c>
    </row>
    <row r="3945" spans="1:24">
      <c r="A3945" t="s">
        <v>4807</v>
      </c>
      <c r="B3945" t="s">
        <v>26</v>
      </c>
      <c r="C3945" t="s">
        <v>27</v>
      </c>
      <c r="D3945" t="s">
        <v>4841</v>
      </c>
      <c r="E3945" t="s">
        <v>3941</v>
      </c>
      <c r="F3945" t="s">
        <v>2282</v>
      </c>
      <c r="G3945" t="s">
        <v>4892</v>
      </c>
      <c r="H3945">
        <v>65285</v>
      </c>
      <c r="I3945" t="s">
        <v>2797</v>
      </c>
      <c r="J3945" s="1">
        <v>44147</v>
      </c>
      <c r="K3945" s="1">
        <v>44147</v>
      </c>
      <c r="L3945">
        <v>1973083200005</v>
      </c>
      <c r="M3945" t="s">
        <v>4791</v>
      </c>
      <c r="N3945" s="1">
        <v>44165</v>
      </c>
      <c r="O3945" t="str">
        <f t="shared" si="130"/>
        <v>정상</v>
      </c>
      <c r="P3945" t="str">
        <f t="shared" si="129"/>
        <v>엠피상동</v>
      </c>
      <c r="Q3945" t="s">
        <v>1954</v>
      </c>
      <c r="R3945"/>
      <c r="S3945"/>
      <c r="T3945"/>
      <c r="U3945"/>
      <c r="V3945"/>
      <c r="W3945" t="s">
        <v>1958</v>
      </c>
      <c r="X3945" s="1">
        <v>55104</v>
      </c>
    </row>
    <row r="3946" spans="1:24">
      <c r="A3946" t="s">
        <v>4803</v>
      </c>
      <c r="B3946" t="s">
        <v>26</v>
      </c>
      <c r="C3946" t="s">
        <v>27</v>
      </c>
      <c r="D3946" t="s">
        <v>4842</v>
      </c>
      <c r="E3946" t="s">
        <v>4860</v>
      </c>
      <c r="F3946" t="s">
        <v>4885</v>
      </c>
      <c r="G3946" t="s">
        <v>4892</v>
      </c>
      <c r="H3946">
        <v>108570</v>
      </c>
      <c r="I3946" t="s">
        <v>2797</v>
      </c>
      <c r="J3946" s="1">
        <v>44147</v>
      </c>
      <c r="K3946" s="1">
        <v>44147</v>
      </c>
      <c r="L3946">
        <v>5787244200015</v>
      </c>
      <c r="M3946" t="s">
        <v>4791</v>
      </c>
      <c r="N3946" s="1">
        <v>44165</v>
      </c>
      <c r="O3946" t="str">
        <f t="shared" si="130"/>
        <v>정상</v>
      </c>
      <c r="P3946" t="str">
        <f t="shared" si="129"/>
        <v>엠피상동</v>
      </c>
      <c r="Q3946" t="s">
        <v>1954</v>
      </c>
      <c r="R3946"/>
      <c r="S3946"/>
      <c r="T3946"/>
      <c r="U3946"/>
      <c r="V3946"/>
      <c r="W3946" t="s">
        <v>1958</v>
      </c>
      <c r="X3946" s="1">
        <v>65331</v>
      </c>
    </row>
    <row r="3947" spans="1:24">
      <c r="A3947" t="s">
        <v>4799</v>
      </c>
      <c r="B3947" t="s">
        <v>11</v>
      </c>
      <c r="C3947" t="s">
        <v>12</v>
      </c>
      <c r="D3947" t="s">
        <v>4836</v>
      </c>
      <c r="E3947" t="s">
        <v>3959</v>
      </c>
      <c r="F3947" t="s">
        <v>4883</v>
      </c>
      <c r="G3947" t="s">
        <v>4892</v>
      </c>
      <c r="H3947">
        <v>53000</v>
      </c>
      <c r="I3947" t="s">
        <v>2798</v>
      </c>
      <c r="J3947" s="1">
        <v>44147</v>
      </c>
      <c r="K3947" s="1">
        <v>44151</v>
      </c>
      <c r="L3947">
        <v>3017272480001</v>
      </c>
      <c r="M3947" t="s">
        <v>4791</v>
      </c>
      <c r="N3947" s="1">
        <v>44165</v>
      </c>
      <c r="O3947" t="str">
        <f t="shared" si="130"/>
        <v>반송</v>
      </c>
      <c r="P3947" t="str">
        <f t="shared" si="129"/>
        <v>엠피피스토스</v>
      </c>
      <c r="Q3947" t="s">
        <v>1954</v>
      </c>
      <c r="R3947"/>
      <c r="S3947"/>
      <c r="T3947"/>
      <c r="U3947"/>
      <c r="V3947"/>
      <c r="W3947" t="s">
        <v>1958</v>
      </c>
      <c r="X3947" s="1">
        <v>51452</v>
      </c>
    </row>
    <row r="3948" spans="1:24">
      <c r="A3948" t="s">
        <v>4799</v>
      </c>
      <c r="B3948" t="s">
        <v>11</v>
      </c>
      <c r="C3948" t="s">
        <v>12</v>
      </c>
      <c r="D3948" t="s">
        <v>4843</v>
      </c>
      <c r="E3948" t="s">
        <v>4878</v>
      </c>
      <c r="F3948" t="s">
        <v>4889</v>
      </c>
      <c r="G3948" t="s">
        <v>3963</v>
      </c>
      <c r="H3948">
        <v>224500</v>
      </c>
      <c r="I3948" t="s">
        <v>3969</v>
      </c>
      <c r="J3948" s="1">
        <v>44147</v>
      </c>
      <c r="K3948" s="1">
        <v>44147</v>
      </c>
      <c r="L3948">
        <v>146305250001</v>
      </c>
      <c r="M3948" t="s">
        <v>4899</v>
      </c>
      <c r="N3948" s="1">
        <v>44165</v>
      </c>
      <c r="O3948" t="str">
        <f t="shared" si="130"/>
        <v>정상</v>
      </c>
      <c r="P3948" t="str">
        <f t="shared" si="129"/>
        <v>엠피피스토스</v>
      </c>
      <c r="Q3948" t="s">
        <v>1956</v>
      </c>
      <c r="R3948"/>
      <c r="S3948"/>
      <c r="T3948"/>
      <c r="U3948"/>
      <c r="V3948"/>
      <c r="W3948" t="s">
        <v>1958</v>
      </c>
      <c r="X3948" s="1">
        <v>2958416</v>
      </c>
    </row>
    <row r="3949" spans="1:24">
      <c r="A3949" t="s">
        <v>4802</v>
      </c>
      <c r="B3949" t="s">
        <v>595</v>
      </c>
      <c r="C3949" t="s">
        <v>450</v>
      </c>
      <c r="D3949" t="s">
        <v>4844</v>
      </c>
      <c r="E3949" t="s">
        <v>4879</v>
      </c>
      <c r="F3949" t="s">
        <v>2282</v>
      </c>
      <c r="G3949" t="s">
        <v>4892</v>
      </c>
      <c r="H3949">
        <v>34153</v>
      </c>
      <c r="I3949" t="s">
        <v>3978</v>
      </c>
      <c r="J3949" s="1">
        <v>44147</v>
      </c>
      <c r="K3949" s="1">
        <v>44162</v>
      </c>
      <c r="L3949">
        <v>115640565</v>
      </c>
      <c r="M3949" t="s">
        <v>4792</v>
      </c>
      <c r="N3949" s="1">
        <v>44165</v>
      </c>
      <c r="O3949" t="str">
        <f t="shared" si="130"/>
        <v>반송</v>
      </c>
      <c r="P3949" t="s">
        <v>984</v>
      </c>
      <c r="Q3949" t="s">
        <v>1954</v>
      </c>
      <c r="R3949"/>
      <c r="S3949"/>
      <c r="T3949"/>
      <c r="U3949"/>
      <c r="V3949"/>
      <c r="W3949" t="s">
        <v>1958</v>
      </c>
      <c r="X3949"/>
    </row>
    <row r="3950" spans="1:24">
      <c r="A3950" t="s">
        <v>4802</v>
      </c>
      <c r="B3950" t="s">
        <v>595</v>
      </c>
      <c r="C3950" t="s">
        <v>450</v>
      </c>
      <c r="D3950" t="s">
        <v>4820</v>
      </c>
      <c r="E3950" t="s">
        <v>3941</v>
      </c>
      <c r="F3950" t="s">
        <v>4884</v>
      </c>
      <c r="G3950" t="s">
        <v>4890</v>
      </c>
      <c r="H3950">
        <v>22900</v>
      </c>
      <c r="I3950" t="s">
        <v>2797</v>
      </c>
      <c r="J3950" s="1">
        <v>44146</v>
      </c>
      <c r="K3950" s="1">
        <v>44146</v>
      </c>
      <c r="L3950">
        <v>2208526200022</v>
      </c>
      <c r="M3950" t="s">
        <v>4899</v>
      </c>
      <c r="N3950" s="1">
        <v>44165</v>
      </c>
      <c r="O3950" t="str">
        <f t="shared" si="130"/>
        <v>정상</v>
      </c>
      <c r="P3950" t="s">
        <v>6834</v>
      </c>
      <c r="Q3950" t="s">
        <v>1954</v>
      </c>
      <c r="R3950"/>
      <c r="S3950"/>
      <c r="T3950"/>
      <c r="U3950"/>
      <c r="V3950"/>
      <c r="W3950" t="s">
        <v>1958</v>
      </c>
      <c r="X3950" s="1">
        <v>2958415</v>
      </c>
    </row>
    <row r="3951" spans="1:24">
      <c r="A3951" t="s">
        <v>4803</v>
      </c>
      <c r="B3951" t="s">
        <v>26</v>
      </c>
      <c r="C3951" t="s">
        <v>27</v>
      </c>
      <c r="D3951" t="s">
        <v>4845</v>
      </c>
      <c r="E3951" t="s">
        <v>4860</v>
      </c>
      <c r="F3951" t="s">
        <v>4884</v>
      </c>
      <c r="G3951" t="s">
        <v>4890</v>
      </c>
      <c r="H3951">
        <v>111600</v>
      </c>
      <c r="I3951" t="s">
        <v>2797</v>
      </c>
      <c r="J3951" s="1">
        <v>44145</v>
      </c>
      <c r="K3951" s="1">
        <v>44145</v>
      </c>
      <c r="L3951">
        <v>6774043200042</v>
      </c>
      <c r="M3951" t="s">
        <v>4790</v>
      </c>
      <c r="N3951" s="1">
        <v>44165</v>
      </c>
      <c r="O3951" t="str">
        <f t="shared" si="130"/>
        <v>정상</v>
      </c>
      <c r="P3951" t="str">
        <f t="shared" si="129"/>
        <v>엠피상동</v>
      </c>
      <c r="Q3951" t="s">
        <v>1954</v>
      </c>
      <c r="R3951"/>
      <c r="S3951"/>
      <c r="T3951"/>
      <c r="U3951"/>
      <c r="V3951"/>
      <c r="W3951" t="s">
        <v>1958</v>
      </c>
      <c r="X3951" s="1">
        <v>2958414</v>
      </c>
    </row>
    <row r="3952" spans="1:24">
      <c r="A3952" t="s">
        <v>995</v>
      </c>
      <c r="B3952" t="s">
        <v>11</v>
      </c>
      <c r="C3952" t="s">
        <v>12</v>
      </c>
      <c r="D3952" t="s">
        <v>4836</v>
      </c>
      <c r="E3952" t="s">
        <v>3959</v>
      </c>
      <c r="F3952" t="s">
        <v>2282</v>
      </c>
      <c r="G3952" t="s">
        <v>3966</v>
      </c>
      <c r="H3952">
        <v>58590</v>
      </c>
      <c r="I3952" t="s">
        <v>2797</v>
      </c>
      <c r="J3952" s="1">
        <v>44145</v>
      </c>
      <c r="K3952" s="1">
        <v>44145</v>
      </c>
      <c r="L3952">
        <v>65875340004</v>
      </c>
      <c r="M3952" t="s">
        <v>4791</v>
      </c>
      <c r="N3952" s="1">
        <v>44165</v>
      </c>
      <c r="O3952" t="str">
        <f t="shared" si="130"/>
        <v>정상</v>
      </c>
      <c r="P3952" t="str">
        <f t="shared" si="129"/>
        <v>엠피피스토스</v>
      </c>
      <c r="Q3952" t="s">
        <v>1954</v>
      </c>
      <c r="R3952"/>
      <c r="S3952"/>
      <c r="T3952"/>
      <c r="U3952"/>
      <c r="V3952"/>
      <c r="W3952" t="s">
        <v>1958</v>
      </c>
      <c r="X3952" s="1">
        <v>56928</v>
      </c>
    </row>
    <row r="3953" spans="1:24">
      <c r="A3953" t="s">
        <v>4801</v>
      </c>
      <c r="B3953" t="s">
        <v>7</v>
      </c>
      <c r="C3953" t="s">
        <v>32</v>
      </c>
      <c r="D3953" t="s">
        <v>4846</v>
      </c>
      <c r="E3953" t="s">
        <v>4880</v>
      </c>
      <c r="F3953" t="s">
        <v>2282</v>
      </c>
      <c r="G3953" t="s">
        <v>4892</v>
      </c>
      <c r="H3953">
        <v>162000</v>
      </c>
      <c r="I3953" t="s">
        <v>3969</v>
      </c>
      <c r="J3953" s="1">
        <v>44144</v>
      </c>
      <c r="K3953" s="1">
        <v>44144</v>
      </c>
      <c r="L3953">
        <v>41000007455882</v>
      </c>
      <c r="M3953" t="s">
        <v>4790</v>
      </c>
      <c r="N3953" s="1">
        <v>44165</v>
      </c>
      <c r="O3953" t="str">
        <f t="shared" si="130"/>
        <v>정상</v>
      </c>
      <c r="P3953" t="str">
        <f t="shared" si="129"/>
        <v>엠피의정부</v>
      </c>
      <c r="Q3953" t="s">
        <v>1954</v>
      </c>
      <c r="R3953"/>
      <c r="S3953"/>
      <c r="T3953"/>
      <c r="U3953"/>
      <c r="V3953"/>
      <c r="W3953" t="s">
        <v>1958</v>
      </c>
      <c r="X3953"/>
    </row>
    <row r="3954" spans="1:24">
      <c r="A3954" t="s">
        <v>1870</v>
      </c>
      <c r="B3954" t="s">
        <v>26</v>
      </c>
      <c r="C3954" t="s">
        <v>27</v>
      </c>
      <c r="D3954" t="s">
        <v>4831</v>
      </c>
      <c r="E3954" t="s">
        <v>4860</v>
      </c>
      <c r="F3954" t="s">
        <v>2282</v>
      </c>
      <c r="G3954" t="s">
        <v>4892</v>
      </c>
      <c r="H3954">
        <v>125045</v>
      </c>
      <c r="I3954" t="s">
        <v>3969</v>
      </c>
      <c r="J3954" s="1">
        <v>44144</v>
      </c>
      <c r="K3954" s="1">
        <v>44144</v>
      </c>
      <c r="L3954">
        <v>2882726200001</v>
      </c>
      <c r="M3954" t="s">
        <v>4791</v>
      </c>
      <c r="N3954" s="1">
        <v>44165</v>
      </c>
      <c r="O3954" t="str">
        <f t="shared" si="130"/>
        <v>정상</v>
      </c>
      <c r="P3954" t="str">
        <f t="shared" si="129"/>
        <v>엠피상동</v>
      </c>
      <c r="Q3954" t="s">
        <v>1952</v>
      </c>
      <c r="R3954"/>
      <c r="S3954"/>
      <c r="T3954"/>
      <c r="U3954"/>
      <c r="V3954"/>
      <c r="W3954" t="s">
        <v>1958</v>
      </c>
      <c r="X3954" s="1">
        <v>54736</v>
      </c>
    </row>
    <row r="3955" spans="1:24">
      <c r="A3955" t="s">
        <v>4809</v>
      </c>
      <c r="B3955" t="s">
        <v>7</v>
      </c>
      <c r="C3955" t="s">
        <v>32</v>
      </c>
      <c r="D3955" t="s">
        <v>4846</v>
      </c>
      <c r="E3955" t="s">
        <v>4881</v>
      </c>
      <c r="F3955" t="s">
        <v>4885</v>
      </c>
      <c r="G3955" t="s">
        <v>4892</v>
      </c>
      <c r="H3955">
        <v>78000</v>
      </c>
      <c r="I3955" t="s">
        <v>3970</v>
      </c>
      <c r="J3955" s="1">
        <v>44144</v>
      </c>
      <c r="K3955" s="1">
        <v>44144</v>
      </c>
      <c r="L3955">
        <v>185680494</v>
      </c>
      <c r="M3955" t="s">
        <v>4792</v>
      </c>
      <c r="N3955" s="1">
        <v>44165</v>
      </c>
      <c r="O3955" t="str">
        <f t="shared" ref="O3955:O3986" si="131" xml:space="preserve"> IF(K3955&gt;N3955,W3955,I3955)</f>
        <v>정상</v>
      </c>
      <c r="P3955" t="str">
        <f t="shared" si="129"/>
        <v>엠피의정부</v>
      </c>
      <c r="Q3955" t="s">
        <v>1954</v>
      </c>
      <c r="R3955"/>
      <c r="S3955"/>
      <c r="T3955"/>
      <c r="U3955"/>
      <c r="V3955"/>
      <c r="W3955" t="s">
        <v>1958</v>
      </c>
      <c r="X3955" s="1">
        <v>57658</v>
      </c>
    </row>
    <row r="3956" spans="1:24">
      <c r="A3956" t="s">
        <v>4804</v>
      </c>
      <c r="B3956" t="s">
        <v>26</v>
      </c>
      <c r="C3956" t="s">
        <v>27</v>
      </c>
      <c r="D3956" t="s">
        <v>4841</v>
      </c>
      <c r="E3956" t="s">
        <v>4871</v>
      </c>
      <c r="F3956" t="s">
        <v>4886</v>
      </c>
      <c r="G3956" t="s">
        <v>4894</v>
      </c>
      <c r="H3956">
        <v>200000</v>
      </c>
      <c r="I3956" t="s">
        <v>2797</v>
      </c>
      <c r="J3956" s="1">
        <v>44141</v>
      </c>
      <c r="K3956" s="1">
        <v>44141</v>
      </c>
      <c r="L3956">
        <v>220110147846</v>
      </c>
      <c r="M3956" t="s">
        <v>4791</v>
      </c>
      <c r="N3956" s="1">
        <v>44165</v>
      </c>
      <c r="O3956" t="str">
        <f t="shared" si="131"/>
        <v>정상</v>
      </c>
      <c r="P3956" t="str">
        <f t="shared" si="129"/>
        <v>엠피상동</v>
      </c>
      <c r="Q3956" t="s">
        <v>1955</v>
      </c>
      <c r="R3956"/>
      <c r="S3956"/>
      <c r="T3956"/>
      <c r="U3956"/>
      <c r="V3956"/>
      <c r="W3956" t="s">
        <v>1958</v>
      </c>
      <c r="X3956" s="1">
        <v>2958465</v>
      </c>
    </row>
    <row r="3957" spans="1:24">
      <c r="A3957" t="s">
        <v>4810</v>
      </c>
      <c r="B3957" t="s">
        <v>7</v>
      </c>
      <c r="C3957" t="s">
        <v>32</v>
      </c>
      <c r="D3957" t="s">
        <v>4846</v>
      </c>
      <c r="E3957" t="s">
        <v>4861</v>
      </c>
      <c r="F3957" t="s">
        <v>2282</v>
      </c>
      <c r="G3957" t="s">
        <v>4896</v>
      </c>
      <c r="H3957">
        <v>39480</v>
      </c>
      <c r="I3957" t="s">
        <v>3969</v>
      </c>
      <c r="J3957" s="1">
        <v>44141</v>
      </c>
      <c r="K3957" s="1">
        <v>44141</v>
      </c>
      <c r="L3957">
        <v>41000007445820</v>
      </c>
      <c r="M3957" t="s">
        <v>4791</v>
      </c>
      <c r="N3957" s="1">
        <v>44165</v>
      </c>
      <c r="O3957" t="str">
        <f t="shared" si="131"/>
        <v>정상</v>
      </c>
      <c r="P3957" t="str">
        <f t="shared" si="129"/>
        <v>엠피의정부</v>
      </c>
      <c r="Q3957" t="s">
        <v>1952</v>
      </c>
      <c r="R3957"/>
      <c r="S3957"/>
      <c r="T3957"/>
      <c r="U3957"/>
      <c r="V3957"/>
      <c r="W3957" t="s">
        <v>1958</v>
      </c>
      <c r="X3957"/>
    </row>
    <row r="3958" spans="1:24">
      <c r="A3958" t="s">
        <v>4803</v>
      </c>
      <c r="B3958" t="s">
        <v>26</v>
      </c>
      <c r="C3958" t="s">
        <v>27</v>
      </c>
      <c r="D3958" t="s">
        <v>4827</v>
      </c>
      <c r="E3958" t="s">
        <v>4860</v>
      </c>
      <c r="F3958" t="s">
        <v>4884</v>
      </c>
      <c r="G3958" t="s">
        <v>4892</v>
      </c>
      <c r="H3958">
        <v>148261</v>
      </c>
      <c r="I3958" t="s">
        <v>2797</v>
      </c>
      <c r="J3958" s="1">
        <v>44141</v>
      </c>
      <c r="K3958" s="1">
        <v>44141</v>
      </c>
      <c r="L3958">
        <v>5651726200009</v>
      </c>
      <c r="M3958" t="s">
        <v>4790</v>
      </c>
      <c r="N3958" s="1">
        <v>44165</v>
      </c>
      <c r="O3958" t="str">
        <f t="shared" si="131"/>
        <v>정상</v>
      </c>
      <c r="P3958" t="str">
        <f t="shared" si="129"/>
        <v>엠피상동</v>
      </c>
      <c r="Q3958" t="s">
        <v>1954</v>
      </c>
      <c r="R3958"/>
      <c r="S3958"/>
      <c r="T3958"/>
      <c r="U3958"/>
      <c r="V3958"/>
      <c r="W3958" t="s">
        <v>4796</v>
      </c>
      <c r="X3958" s="1">
        <v>63499</v>
      </c>
    </row>
    <row r="3959" spans="1:24">
      <c r="A3959" t="s">
        <v>4803</v>
      </c>
      <c r="B3959" t="s">
        <v>26</v>
      </c>
      <c r="C3959" t="s">
        <v>27</v>
      </c>
      <c r="D3959" t="s">
        <v>4827</v>
      </c>
      <c r="E3959" t="s">
        <v>4860</v>
      </c>
      <c r="F3959" t="s">
        <v>4888</v>
      </c>
      <c r="G3959" t="s">
        <v>4892</v>
      </c>
      <c r="H3959">
        <v>150743</v>
      </c>
      <c r="I3959" t="s">
        <v>2798</v>
      </c>
      <c r="J3959" s="1">
        <v>44141</v>
      </c>
      <c r="K3959" s="1">
        <v>44151</v>
      </c>
      <c r="L3959">
        <v>2813526200007</v>
      </c>
      <c r="M3959" t="s">
        <v>4790</v>
      </c>
      <c r="N3959" s="1">
        <v>44165</v>
      </c>
      <c r="O3959" t="str">
        <f t="shared" si="131"/>
        <v>반송</v>
      </c>
      <c r="P3959" t="str">
        <f t="shared" si="129"/>
        <v>엠피상동</v>
      </c>
      <c r="Q3959" t="s">
        <v>1954</v>
      </c>
      <c r="R3959"/>
      <c r="S3959"/>
      <c r="T3959"/>
      <c r="U3959"/>
      <c r="V3959"/>
      <c r="W3959" t="s">
        <v>1958</v>
      </c>
      <c r="X3959" s="1">
        <v>78108</v>
      </c>
    </row>
    <row r="3960" spans="1:24">
      <c r="A3960" t="s">
        <v>4804</v>
      </c>
      <c r="B3960" t="s">
        <v>26</v>
      </c>
      <c r="C3960" t="s">
        <v>27</v>
      </c>
      <c r="D3960" t="s">
        <v>4845</v>
      </c>
      <c r="E3960" t="s">
        <v>4874</v>
      </c>
      <c r="F3960" t="s">
        <v>2282</v>
      </c>
      <c r="G3960" t="s">
        <v>4897</v>
      </c>
      <c r="H3960">
        <v>130800</v>
      </c>
      <c r="I3960" t="s">
        <v>2797</v>
      </c>
      <c r="J3960" s="1">
        <v>44141</v>
      </c>
      <c r="K3960" s="1">
        <v>44141</v>
      </c>
      <c r="L3960">
        <v>4074043200037</v>
      </c>
      <c r="M3960" t="s">
        <v>4791</v>
      </c>
      <c r="N3960" s="1">
        <v>44165</v>
      </c>
      <c r="O3960" t="str">
        <f t="shared" si="131"/>
        <v>정상</v>
      </c>
      <c r="P3960" t="str">
        <f t="shared" si="129"/>
        <v>엠피상동</v>
      </c>
      <c r="Q3960" t="s">
        <v>1954</v>
      </c>
      <c r="R3960"/>
      <c r="S3960"/>
      <c r="T3960"/>
      <c r="U3960"/>
      <c r="V3960"/>
      <c r="W3960" t="s">
        <v>1958</v>
      </c>
      <c r="X3960" s="1">
        <v>2958410</v>
      </c>
    </row>
    <row r="3961" spans="1:24">
      <c r="A3961" t="s">
        <v>4803</v>
      </c>
      <c r="B3961" t="s">
        <v>26</v>
      </c>
      <c r="C3961" t="s">
        <v>27</v>
      </c>
      <c r="D3961" t="s">
        <v>4847</v>
      </c>
      <c r="E3961" t="s">
        <v>4860</v>
      </c>
      <c r="F3961" t="s">
        <v>2282</v>
      </c>
      <c r="G3961" t="s">
        <v>4892</v>
      </c>
      <c r="H3961">
        <v>131360</v>
      </c>
      <c r="I3961" t="s">
        <v>3970</v>
      </c>
      <c r="J3961" s="1">
        <v>44141</v>
      </c>
      <c r="K3961" s="1">
        <v>44141</v>
      </c>
      <c r="L3961">
        <v>2610726200002</v>
      </c>
      <c r="M3961" t="s">
        <v>4791</v>
      </c>
      <c r="N3961" s="1">
        <v>44165</v>
      </c>
      <c r="O3961" t="str">
        <f t="shared" si="131"/>
        <v>정상</v>
      </c>
      <c r="P3961" t="str">
        <f t="shared" si="129"/>
        <v>엠피상동</v>
      </c>
      <c r="Q3961" t="s">
        <v>4795</v>
      </c>
      <c r="R3961"/>
      <c r="S3961"/>
      <c r="T3961"/>
      <c r="U3961"/>
      <c r="V3961"/>
      <c r="W3961" t="s">
        <v>1958</v>
      </c>
      <c r="X3961" s="1">
        <v>58020</v>
      </c>
    </row>
    <row r="3962" spans="1:24">
      <c r="A3962" t="s">
        <v>4803</v>
      </c>
      <c r="B3962" t="s">
        <v>26</v>
      </c>
      <c r="C3962" t="s">
        <v>27</v>
      </c>
      <c r="D3962" t="s">
        <v>4831</v>
      </c>
      <c r="E3962" t="s">
        <v>4860</v>
      </c>
      <c r="F3962" t="s">
        <v>2282</v>
      </c>
      <c r="G3962" t="s">
        <v>4891</v>
      </c>
      <c r="H3962">
        <v>226000</v>
      </c>
      <c r="I3962" t="s">
        <v>2797</v>
      </c>
      <c r="J3962" s="1">
        <v>44141</v>
      </c>
      <c r="K3962" s="1">
        <v>44141</v>
      </c>
      <c r="L3962">
        <v>1114721200007</v>
      </c>
      <c r="M3962" t="s">
        <v>4899</v>
      </c>
      <c r="N3962" s="1">
        <v>44165</v>
      </c>
      <c r="O3962" t="str">
        <f t="shared" si="131"/>
        <v>정상</v>
      </c>
      <c r="P3962" t="str">
        <f t="shared" si="129"/>
        <v>엠피상동</v>
      </c>
      <c r="Q3962" t="s">
        <v>1954</v>
      </c>
      <c r="R3962"/>
      <c r="S3962"/>
      <c r="T3962"/>
      <c r="U3962"/>
      <c r="V3962"/>
      <c r="W3962" t="s">
        <v>1958</v>
      </c>
      <c r="X3962" s="1">
        <v>2958410</v>
      </c>
    </row>
    <row r="3963" spans="1:24">
      <c r="A3963" t="s">
        <v>4803</v>
      </c>
      <c r="B3963" t="s">
        <v>26</v>
      </c>
      <c r="C3963" t="s">
        <v>27</v>
      </c>
      <c r="D3963" t="s">
        <v>4824</v>
      </c>
      <c r="E3963" t="s">
        <v>4860</v>
      </c>
      <c r="F3963" t="s">
        <v>2282</v>
      </c>
      <c r="G3963" t="s">
        <v>4892</v>
      </c>
      <c r="H3963">
        <v>56140</v>
      </c>
      <c r="I3963" t="s">
        <v>2797</v>
      </c>
      <c r="J3963" s="1">
        <v>44141</v>
      </c>
      <c r="K3963" s="1">
        <v>44141</v>
      </c>
      <c r="L3963">
        <v>7219626200006</v>
      </c>
      <c r="M3963" t="s">
        <v>4790</v>
      </c>
      <c r="N3963" s="1">
        <v>44165</v>
      </c>
      <c r="O3963" t="str">
        <f t="shared" si="131"/>
        <v>정상</v>
      </c>
      <c r="P3963" t="str">
        <f t="shared" si="129"/>
        <v>엠피상동</v>
      </c>
      <c r="Q3963" t="s">
        <v>1954</v>
      </c>
      <c r="R3963"/>
      <c r="S3963"/>
      <c r="T3963"/>
      <c r="U3963"/>
      <c r="V3963"/>
      <c r="W3963" t="s">
        <v>1958</v>
      </c>
      <c r="X3963" s="1">
        <v>49619</v>
      </c>
    </row>
    <row r="3964" spans="1:24">
      <c r="A3964" t="s">
        <v>4811</v>
      </c>
      <c r="B3964"/>
      <c r="C3964"/>
      <c r="D3964" t="s">
        <v>4830</v>
      </c>
      <c r="E3964" t="s">
        <v>4860</v>
      </c>
      <c r="F3964" t="s">
        <v>4885</v>
      </c>
      <c r="G3964" t="s">
        <v>4892</v>
      </c>
      <c r="H3964">
        <v>35511</v>
      </c>
      <c r="I3964" t="s">
        <v>2797</v>
      </c>
      <c r="J3964" s="1">
        <v>44140</v>
      </c>
      <c r="K3964" s="1">
        <v>44140</v>
      </c>
      <c r="L3964">
        <v>3575024200009</v>
      </c>
      <c r="M3964" t="s">
        <v>4791</v>
      </c>
      <c r="N3964" s="1">
        <v>44165</v>
      </c>
      <c r="O3964" t="str">
        <f t="shared" si="131"/>
        <v>정상</v>
      </c>
      <c r="P3964" t="str">
        <f t="shared" si="129"/>
        <v>엠피제이엔제이</v>
      </c>
      <c r="Q3964" t="s">
        <v>1954</v>
      </c>
      <c r="R3964"/>
      <c r="S3964"/>
      <c r="T3964"/>
      <c r="U3964"/>
      <c r="V3964"/>
      <c r="W3964" t="s">
        <v>1958</v>
      </c>
      <c r="X3964" s="1">
        <v>55462</v>
      </c>
    </row>
    <row r="3965" spans="1:24">
      <c r="A3965" t="s">
        <v>1870</v>
      </c>
      <c r="B3965" t="s">
        <v>26</v>
      </c>
      <c r="C3965" t="s">
        <v>27</v>
      </c>
      <c r="D3965" t="s">
        <v>4848</v>
      </c>
      <c r="E3965" t="s">
        <v>4860</v>
      </c>
      <c r="F3965" t="s">
        <v>2282</v>
      </c>
      <c r="G3965" t="s">
        <v>4895</v>
      </c>
      <c r="H3965">
        <v>103600</v>
      </c>
      <c r="I3965" t="s">
        <v>2798</v>
      </c>
      <c r="J3965" s="1">
        <v>44140</v>
      </c>
      <c r="K3965" s="1">
        <v>44155</v>
      </c>
      <c r="L3965">
        <v>9985916200002</v>
      </c>
      <c r="M3965" t="s">
        <v>4790</v>
      </c>
      <c r="N3965" s="1">
        <v>44165</v>
      </c>
      <c r="O3965" t="str">
        <f t="shared" si="131"/>
        <v>반송</v>
      </c>
      <c r="P3965" t="str">
        <f t="shared" si="129"/>
        <v>엠피상동</v>
      </c>
      <c r="Q3965" t="s">
        <v>1954</v>
      </c>
      <c r="R3965"/>
      <c r="S3965"/>
      <c r="T3965"/>
      <c r="U3965"/>
      <c r="V3965"/>
      <c r="W3965" t="s">
        <v>1958</v>
      </c>
      <c r="X3965" s="1">
        <v>71533</v>
      </c>
    </row>
    <row r="3966" spans="1:24">
      <c r="A3966" t="s">
        <v>4799</v>
      </c>
      <c r="B3966" t="s">
        <v>11</v>
      </c>
      <c r="C3966" t="s">
        <v>12</v>
      </c>
      <c r="D3966" t="s">
        <v>4836</v>
      </c>
      <c r="E3966" t="s">
        <v>4858</v>
      </c>
      <c r="F3966" t="s">
        <v>2282</v>
      </c>
      <c r="G3966" t="s">
        <v>4892</v>
      </c>
      <c r="H3966">
        <v>56740</v>
      </c>
      <c r="I3966" t="s">
        <v>3970</v>
      </c>
      <c r="J3966" s="1">
        <v>44140</v>
      </c>
      <c r="K3966" s="1">
        <v>44140</v>
      </c>
      <c r="L3966">
        <v>101479820002</v>
      </c>
      <c r="M3966" t="s">
        <v>4792</v>
      </c>
      <c r="N3966" s="1">
        <v>44165</v>
      </c>
      <c r="O3966" t="str">
        <f t="shared" si="131"/>
        <v>정상</v>
      </c>
      <c r="P3966" t="str">
        <f t="shared" si="129"/>
        <v>엠피피스토스</v>
      </c>
      <c r="Q3966" t="s">
        <v>1954</v>
      </c>
      <c r="R3966"/>
      <c r="S3966"/>
      <c r="T3966"/>
      <c r="U3966"/>
      <c r="V3966"/>
      <c r="W3966" t="s">
        <v>1958</v>
      </c>
      <c r="X3966" s="1">
        <v>47792</v>
      </c>
    </row>
    <row r="3967" spans="1:24">
      <c r="A3967" t="s">
        <v>4799</v>
      </c>
      <c r="B3967" t="s">
        <v>11</v>
      </c>
      <c r="C3967" t="s">
        <v>12</v>
      </c>
      <c r="D3967" t="s">
        <v>4832</v>
      </c>
      <c r="E3967" t="s">
        <v>4858</v>
      </c>
      <c r="F3967" t="s">
        <v>2282</v>
      </c>
      <c r="G3967" t="s">
        <v>4892</v>
      </c>
      <c r="H3967">
        <v>51250</v>
      </c>
      <c r="I3967" t="s">
        <v>2797</v>
      </c>
      <c r="J3967" s="1">
        <v>44140</v>
      </c>
      <c r="K3967" s="1">
        <v>44140</v>
      </c>
      <c r="L3967">
        <v>3017173380001</v>
      </c>
      <c r="M3967" t="s">
        <v>4791</v>
      </c>
      <c r="N3967" s="1">
        <v>44165</v>
      </c>
      <c r="O3967" t="str">
        <f t="shared" si="131"/>
        <v>정상</v>
      </c>
      <c r="P3967" t="str">
        <f t="shared" si="129"/>
        <v>엠피피스토스</v>
      </c>
      <c r="Q3967" t="s">
        <v>1954</v>
      </c>
      <c r="R3967"/>
      <c r="S3967"/>
      <c r="T3967"/>
      <c r="U3967"/>
      <c r="V3967"/>
      <c r="W3967" t="s">
        <v>1958</v>
      </c>
      <c r="X3967" s="1">
        <v>51445</v>
      </c>
    </row>
    <row r="3968" spans="1:24">
      <c r="A3968" t="s">
        <v>4799</v>
      </c>
      <c r="B3968" t="s">
        <v>11</v>
      </c>
      <c r="C3968" t="s">
        <v>12</v>
      </c>
      <c r="D3968" t="s">
        <v>4834</v>
      </c>
      <c r="E3968" t="s">
        <v>4858</v>
      </c>
      <c r="F3968" t="s">
        <v>4885</v>
      </c>
      <c r="G3968" t="s">
        <v>4892</v>
      </c>
      <c r="H3968">
        <v>75700</v>
      </c>
      <c r="I3968" t="s">
        <v>2797</v>
      </c>
      <c r="J3968" s="1">
        <v>44140</v>
      </c>
      <c r="K3968" s="1">
        <v>44140</v>
      </c>
      <c r="L3968">
        <v>3017180610001</v>
      </c>
      <c r="M3968" t="s">
        <v>4899</v>
      </c>
      <c r="N3968" s="1">
        <v>44165</v>
      </c>
      <c r="O3968" t="str">
        <f t="shared" si="131"/>
        <v>정상</v>
      </c>
      <c r="P3968" t="str">
        <f t="shared" si="129"/>
        <v>엠피피스토스</v>
      </c>
      <c r="Q3968" t="s">
        <v>1954</v>
      </c>
      <c r="R3968"/>
      <c r="S3968"/>
      <c r="T3968"/>
      <c r="U3968"/>
      <c r="V3968"/>
      <c r="W3968" t="s">
        <v>1958</v>
      </c>
      <c r="X3968" s="1">
        <v>47792</v>
      </c>
    </row>
    <row r="3969" spans="1:24">
      <c r="A3969" t="s">
        <v>4798</v>
      </c>
      <c r="B3969" t="s">
        <v>16</v>
      </c>
      <c r="C3969" t="s">
        <v>643</v>
      </c>
      <c r="D3969" t="s">
        <v>4822</v>
      </c>
      <c r="E3969" t="s">
        <v>3959</v>
      </c>
      <c r="F3969" t="s">
        <v>4883</v>
      </c>
      <c r="G3969" t="s">
        <v>4892</v>
      </c>
      <c r="H3969">
        <v>51400</v>
      </c>
      <c r="I3969" t="s">
        <v>2797</v>
      </c>
      <c r="J3969" s="1">
        <v>44140</v>
      </c>
      <c r="K3969" s="1">
        <v>44140</v>
      </c>
      <c r="L3969">
        <v>3017179250001</v>
      </c>
      <c r="M3969" t="s">
        <v>4791</v>
      </c>
      <c r="N3969" s="1">
        <v>44165</v>
      </c>
      <c r="O3969" t="str">
        <f t="shared" si="131"/>
        <v>정상</v>
      </c>
      <c r="P3969" t="s">
        <v>6821</v>
      </c>
      <c r="Q3969" t="s">
        <v>1954</v>
      </c>
      <c r="R3969"/>
      <c r="S3969"/>
      <c r="T3969"/>
      <c r="U3969"/>
      <c r="V3969"/>
      <c r="W3969" t="s">
        <v>1958</v>
      </c>
      <c r="X3969" s="1">
        <v>47792</v>
      </c>
    </row>
    <row r="3970" spans="1:24">
      <c r="A3970" t="s">
        <v>4803</v>
      </c>
      <c r="B3970" t="s">
        <v>26</v>
      </c>
      <c r="C3970" t="s">
        <v>27</v>
      </c>
      <c r="D3970" t="s">
        <v>4828</v>
      </c>
      <c r="E3970" t="s">
        <v>4871</v>
      </c>
      <c r="F3970" t="s">
        <v>2282</v>
      </c>
      <c r="G3970" t="s">
        <v>4890</v>
      </c>
      <c r="H3970">
        <v>442800</v>
      </c>
      <c r="I3970" t="s">
        <v>2797</v>
      </c>
      <c r="J3970" s="1">
        <v>44139</v>
      </c>
      <c r="K3970" s="1">
        <v>44139</v>
      </c>
      <c r="L3970">
        <v>220110146863</v>
      </c>
      <c r="M3970" t="s">
        <v>4899</v>
      </c>
      <c r="N3970" s="1">
        <v>44165</v>
      </c>
      <c r="O3970" t="str">
        <f t="shared" si="131"/>
        <v>정상</v>
      </c>
      <c r="P3970" t="str">
        <f t="shared" ref="P3969:P4032" si="132">A3970</f>
        <v>엠피상동</v>
      </c>
      <c r="Q3970" t="s">
        <v>1955</v>
      </c>
      <c r="R3970"/>
      <c r="S3970"/>
      <c r="T3970"/>
      <c r="U3970"/>
      <c r="V3970"/>
      <c r="W3970" t="s">
        <v>1958</v>
      </c>
      <c r="X3970" s="1">
        <v>2958465</v>
      </c>
    </row>
    <row r="3971" spans="1:24">
      <c r="A3971" t="s">
        <v>4803</v>
      </c>
      <c r="B3971" t="s">
        <v>26</v>
      </c>
      <c r="C3971" t="s">
        <v>27</v>
      </c>
      <c r="D3971" t="s">
        <v>4849</v>
      </c>
      <c r="E3971" t="s">
        <v>2272</v>
      </c>
      <c r="F3971" t="s">
        <v>4885</v>
      </c>
      <c r="G3971" t="s">
        <v>4890</v>
      </c>
      <c r="H3971">
        <v>116800</v>
      </c>
      <c r="I3971" t="s">
        <v>2797</v>
      </c>
      <c r="J3971" s="1">
        <v>44139</v>
      </c>
      <c r="K3971" s="1">
        <v>44139</v>
      </c>
      <c r="L3971">
        <v>4854455200016</v>
      </c>
      <c r="M3971" t="s">
        <v>4899</v>
      </c>
      <c r="N3971" s="1">
        <v>44165</v>
      </c>
      <c r="O3971" t="str">
        <f t="shared" si="131"/>
        <v>정상</v>
      </c>
      <c r="P3971" t="str">
        <f t="shared" si="132"/>
        <v>엠피상동</v>
      </c>
      <c r="Q3971" t="s">
        <v>1954</v>
      </c>
      <c r="R3971"/>
      <c r="S3971"/>
      <c r="T3971"/>
      <c r="U3971"/>
      <c r="V3971"/>
      <c r="W3971" t="s">
        <v>1958</v>
      </c>
      <c r="X3971" s="1">
        <v>2958408</v>
      </c>
    </row>
    <row r="3972" spans="1:24">
      <c r="A3972" t="s">
        <v>4812</v>
      </c>
      <c r="B3972"/>
      <c r="C3972"/>
      <c r="D3972" t="s">
        <v>4850</v>
      </c>
      <c r="E3972" t="s">
        <v>4877</v>
      </c>
      <c r="F3972" t="s">
        <v>4884</v>
      </c>
      <c r="G3972" t="s">
        <v>4890</v>
      </c>
      <c r="H3972">
        <v>1006260</v>
      </c>
      <c r="I3972" t="s">
        <v>2797</v>
      </c>
      <c r="J3972" s="1">
        <v>44139</v>
      </c>
      <c r="K3972" s="1">
        <v>44139</v>
      </c>
      <c r="L3972">
        <v>7110353200013</v>
      </c>
      <c r="M3972" t="s">
        <v>4899</v>
      </c>
      <c r="N3972" s="1">
        <v>44165</v>
      </c>
      <c r="O3972" t="str">
        <f t="shared" si="131"/>
        <v>정상</v>
      </c>
      <c r="P3972" t="str">
        <f t="shared" si="132"/>
        <v>엠피조은</v>
      </c>
      <c r="Q3972" t="s">
        <v>2805</v>
      </c>
      <c r="R3972"/>
      <c r="S3972"/>
      <c r="T3972"/>
      <c r="U3972"/>
      <c r="V3972"/>
      <c r="W3972" t="s">
        <v>1958</v>
      </c>
      <c r="X3972" s="1">
        <v>2958408</v>
      </c>
    </row>
    <row r="3973" spans="1:24">
      <c r="A3973" t="s">
        <v>4799</v>
      </c>
      <c r="B3973" t="s">
        <v>11</v>
      </c>
      <c r="C3973" t="s">
        <v>12</v>
      </c>
      <c r="D3973" t="s">
        <v>4832</v>
      </c>
      <c r="E3973" t="s">
        <v>4858</v>
      </c>
      <c r="F3973" t="s">
        <v>2282</v>
      </c>
      <c r="G3973" t="s">
        <v>4892</v>
      </c>
      <c r="H3973">
        <v>35050</v>
      </c>
      <c r="I3973" t="s">
        <v>2797</v>
      </c>
      <c r="J3973" s="1">
        <v>44139</v>
      </c>
      <c r="K3973" s="1">
        <v>44139</v>
      </c>
      <c r="L3973">
        <v>98936180003</v>
      </c>
      <c r="M3973" t="s">
        <v>4790</v>
      </c>
      <c r="N3973" s="1">
        <v>44165</v>
      </c>
      <c r="O3973" t="str">
        <f t="shared" si="131"/>
        <v>정상</v>
      </c>
      <c r="P3973" t="str">
        <f t="shared" si="132"/>
        <v>엠피피스토스</v>
      </c>
      <c r="Q3973" t="s">
        <v>1954</v>
      </c>
      <c r="R3973"/>
      <c r="S3973"/>
      <c r="T3973"/>
      <c r="U3973"/>
      <c r="V3973"/>
      <c r="W3973" t="s">
        <v>1958</v>
      </c>
      <c r="X3973" s="1">
        <v>51444</v>
      </c>
    </row>
    <row r="3974" spans="1:24">
      <c r="A3974" t="s">
        <v>995</v>
      </c>
      <c r="B3974" t="s">
        <v>11</v>
      </c>
      <c r="C3974" t="s">
        <v>650</v>
      </c>
      <c r="D3974" t="s">
        <v>4816</v>
      </c>
      <c r="E3974" t="s">
        <v>3959</v>
      </c>
      <c r="F3974" t="s">
        <v>4883</v>
      </c>
      <c r="G3974" t="s">
        <v>4892</v>
      </c>
      <c r="H3974">
        <v>30930</v>
      </c>
      <c r="I3974" t="s">
        <v>2797</v>
      </c>
      <c r="J3974" s="1">
        <v>44139</v>
      </c>
      <c r="K3974" s="1">
        <v>44139</v>
      </c>
      <c r="L3974">
        <v>31412470003</v>
      </c>
      <c r="M3974" t="s">
        <v>4899</v>
      </c>
      <c r="N3974" s="1">
        <v>44165</v>
      </c>
      <c r="O3974" t="str">
        <f t="shared" si="131"/>
        <v>정상</v>
      </c>
      <c r="P3974" t="str">
        <f t="shared" si="132"/>
        <v>엠피피스토스</v>
      </c>
      <c r="Q3974" t="s">
        <v>1954</v>
      </c>
      <c r="R3974"/>
      <c r="S3974"/>
      <c r="T3974"/>
      <c r="U3974"/>
      <c r="V3974"/>
      <c r="W3974" t="s">
        <v>1958</v>
      </c>
      <c r="X3974" s="1">
        <v>47791</v>
      </c>
    </row>
    <row r="3975" spans="1:24">
      <c r="A3975" t="s">
        <v>4803</v>
      </c>
      <c r="B3975" t="s">
        <v>26</v>
      </c>
      <c r="C3975" t="s">
        <v>27</v>
      </c>
      <c r="D3975" t="s">
        <v>4831</v>
      </c>
      <c r="E3975" t="s">
        <v>4860</v>
      </c>
      <c r="F3975" t="s">
        <v>2282</v>
      </c>
      <c r="G3975" t="s">
        <v>4890</v>
      </c>
      <c r="H3975">
        <v>204000</v>
      </c>
      <c r="I3975" t="s">
        <v>2797</v>
      </c>
      <c r="J3975" s="1">
        <v>44138</v>
      </c>
      <c r="K3975" s="1">
        <v>44138</v>
      </c>
      <c r="L3975">
        <v>6339716200008</v>
      </c>
      <c r="M3975" t="s">
        <v>4791</v>
      </c>
      <c r="N3975" s="1">
        <v>44165</v>
      </c>
      <c r="O3975" t="str">
        <f t="shared" si="131"/>
        <v>정상</v>
      </c>
      <c r="P3975" t="str">
        <f t="shared" si="132"/>
        <v>엠피상동</v>
      </c>
      <c r="Q3975" t="s">
        <v>1954</v>
      </c>
      <c r="R3975"/>
      <c r="S3975"/>
      <c r="T3975"/>
      <c r="U3975"/>
      <c r="V3975"/>
      <c r="W3975" t="s">
        <v>1958</v>
      </c>
      <c r="X3975" s="1">
        <v>2958407</v>
      </c>
    </row>
    <row r="3976" spans="1:24">
      <c r="A3976" t="s">
        <v>4803</v>
      </c>
      <c r="B3976" t="s">
        <v>26</v>
      </c>
      <c r="C3976" t="s">
        <v>27</v>
      </c>
      <c r="D3976" t="s">
        <v>4847</v>
      </c>
      <c r="E3976" t="s">
        <v>4860</v>
      </c>
      <c r="F3976" t="s">
        <v>4885</v>
      </c>
      <c r="G3976" t="s">
        <v>4892</v>
      </c>
      <c r="H3976">
        <v>131360</v>
      </c>
      <c r="I3976" t="s">
        <v>2797</v>
      </c>
      <c r="J3976" s="1">
        <v>44138</v>
      </c>
      <c r="K3976" s="1">
        <v>44138</v>
      </c>
      <c r="L3976">
        <v>4063705100003</v>
      </c>
      <c r="M3976" t="s">
        <v>4899</v>
      </c>
      <c r="N3976" s="1">
        <v>44165</v>
      </c>
      <c r="O3976" t="str">
        <f t="shared" si="131"/>
        <v>정상</v>
      </c>
      <c r="P3976" t="str">
        <f t="shared" si="132"/>
        <v>엠피상동</v>
      </c>
      <c r="Q3976" t="s">
        <v>1954</v>
      </c>
      <c r="R3976"/>
      <c r="S3976"/>
      <c r="T3976"/>
      <c r="U3976"/>
      <c r="V3976"/>
      <c r="W3976" t="s">
        <v>1958</v>
      </c>
      <c r="X3976" s="1">
        <v>58017</v>
      </c>
    </row>
    <row r="3977" spans="1:24">
      <c r="A3977" t="s">
        <v>4812</v>
      </c>
      <c r="B3977" t="s">
        <v>41</v>
      </c>
      <c r="C3977" t="s">
        <v>42</v>
      </c>
      <c r="D3977" t="s">
        <v>4851</v>
      </c>
      <c r="E3977" t="s">
        <v>4882</v>
      </c>
      <c r="F3977" t="s">
        <v>4885</v>
      </c>
      <c r="G3977" t="s">
        <v>4892</v>
      </c>
      <c r="H3977">
        <v>109970</v>
      </c>
      <c r="I3977" t="s">
        <v>2797</v>
      </c>
      <c r="J3977" s="1">
        <v>44138</v>
      </c>
      <c r="K3977" s="1">
        <v>44138</v>
      </c>
      <c r="L3977">
        <v>7175516200006</v>
      </c>
      <c r="M3977" t="s">
        <v>4791</v>
      </c>
      <c r="N3977" s="1">
        <v>44165</v>
      </c>
      <c r="O3977" t="str">
        <f t="shared" si="131"/>
        <v>정상</v>
      </c>
      <c r="P3977" t="str">
        <f t="shared" si="132"/>
        <v>엠피조은</v>
      </c>
      <c r="Q3977" t="s">
        <v>1954</v>
      </c>
      <c r="R3977"/>
      <c r="S3977"/>
      <c r="T3977"/>
      <c r="U3977"/>
      <c r="V3977"/>
      <c r="W3977" t="s">
        <v>1958</v>
      </c>
      <c r="X3977" s="1">
        <v>60209</v>
      </c>
    </row>
    <row r="3978" spans="1:24">
      <c r="A3978" t="s">
        <v>4804</v>
      </c>
      <c r="B3978" t="s">
        <v>26</v>
      </c>
      <c r="C3978" t="s">
        <v>27</v>
      </c>
      <c r="D3978" t="s">
        <v>4838</v>
      </c>
      <c r="E3978" t="s">
        <v>4860</v>
      </c>
      <c r="F3978" t="s">
        <v>4884</v>
      </c>
      <c r="G3978" t="s">
        <v>4892</v>
      </c>
      <c r="H3978">
        <v>30350</v>
      </c>
      <c r="I3978" t="s">
        <v>3969</v>
      </c>
      <c r="J3978" s="1">
        <v>44138</v>
      </c>
      <c r="K3978" s="1">
        <v>44138</v>
      </c>
      <c r="L3978">
        <v>3028585200011</v>
      </c>
      <c r="M3978" t="s">
        <v>4791</v>
      </c>
      <c r="N3978" s="1">
        <v>44165</v>
      </c>
      <c r="O3978" t="str">
        <f t="shared" si="131"/>
        <v>정상</v>
      </c>
      <c r="P3978" t="str">
        <f t="shared" si="132"/>
        <v>엠피상동</v>
      </c>
      <c r="Q3978" t="s">
        <v>1954</v>
      </c>
      <c r="R3978"/>
      <c r="S3978"/>
      <c r="T3978"/>
      <c r="U3978"/>
      <c r="V3978"/>
      <c r="W3978" t="s">
        <v>1958</v>
      </c>
      <c r="X3978" s="1">
        <v>49616</v>
      </c>
    </row>
    <row r="3979" spans="1:24">
      <c r="A3979" t="s">
        <v>4803</v>
      </c>
      <c r="B3979" t="s">
        <v>26</v>
      </c>
      <c r="C3979" t="s">
        <v>27</v>
      </c>
      <c r="D3979" t="s">
        <v>4852</v>
      </c>
      <c r="E3979" t="s">
        <v>4860</v>
      </c>
      <c r="F3979" t="s">
        <v>4886</v>
      </c>
      <c r="G3979" t="s">
        <v>4892</v>
      </c>
      <c r="H3979">
        <v>92680</v>
      </c>
      <c r="I3979" t="s">
        <v>2797</v>
      </c>
      <c r="J3979" s="1">
        <v>44137</v>
      </c>
      <c r="K3979" s="1">
        <v>44137</v>
      </c>
      <c r="L3979">
        <v>7910626200006</v>
      </c>
      <c r="M3979" t="s">
        <v>4792</v>
      </c>
      <c r="N3979" s="1">
        <v>44165</v>
      </c>
      <c r="O3979" t="str">
        <f t="shared" si="131"/>
        <v>정상</v>
      </c>
      <c r="P3979" t="str">
        <f t="shared" si="132"/>
        <v>엠피상동</v>
      </c>
      <c r="Q3979" t="s">
        <v>1954</v>
      </c>
      <c r="R3979"/>
      <c r="S3979"/>
      <c r="T3979"/>
      <c r="U3979"/>
      <c r="V3979"/>
      <c r="W3979" t="s">
        <v>1958</v>
      </c>
      <c r="X3979" s="1">
        <v>63495</v>
      </c>
    </row>
    <row r="3980" spans="1:24">
      <c r="A3980" t="s">
        <v>4807</v>
      </c>
      <c r="B3980" t="s">
        <v>26</v>
      </c>
      <c r="C3980" t="s">
        <v>27</v>
      </c>
      <c r="D3980" t="s">
        <v>4852</v>
      </c>
      <c r="E3980" t="s">
        <v>4860</v>
      </c>
      <c r="F3980" t="s">
        <v>4883</v>
      </c>
      <c r="G3980" t="s">
        <v>4892</v>
      </c>
      <c r="H3980">
        <v>97090</v>
      </c>
      <c r="I3980" t="s">
        <v>2797</v>
      </c>
      <c r="J3980" s="1">
        <v>44137</v>
      </c>
      <c r="K3980" s="1">
        <v>44137</v>
      </c>
      <c r="L3980">
        <v>5574083200010</v>
      </c>
      <c r="M3980" t="s">
        <v>4791</v>
      </c>
      <c r="N3980" s="1">
        <v>44165</v>
      </c>
      <c r="O3980" t="str">
        <f t="shared" si="131"/>
        <v>정상</v>
      </c>
      <c r="P3980" t="str">
        <f t="shared" si="132"/>
        <v>엠피상동</v>
      </c>
      <c r="Q3980" t="s">
        <v>1952</v>
      </c>
      <c r="R3980"/>
      <c r="S3980"/>
      <c r="T3980"/>
      <c r="U3980"/>
      <c r="V3980"/>
      <c r="W3980" t="s">
        <v>1958</v>
      </c>
      <c r="X3980" s="1">
        <v>62764</v>
      </c>
    </row>
    <row r="3981" spans="1:24">
      <c r="A3981" t="s">
        <v>4804</v>
      </c>
      <c r="B3981" t="s">
        <v>26</v>
      </c>
      <c r="C3981" t="s">
        <v>27</v>
      </c>
      <c r="D3981" t="s">
        <v>4853</v>
      </c>
      <c r="E3981" t="s">
        <v>4860</v>
      </c>
      <c r="F3981" t="s">
        <v>4886</v>
      </c>
      <c r="G3981" t="s">
        <v>4895</v>
      </c>
      <c r="H3981">
        <v>41305</v>
      </c>
      <c r="I3981" t="s">
        <v>2797</v>
      </c>
      <c r="J3981" s="1">
        <v>44137</v>
      </c>
      <c r="K3981" s="1">
        <v>44137</v>
      </c>
      <c r="L3981">
        <v>8638815200003</v>
      </c>
      <c r="M3981" t="s">
        <v>4900</v>
      </c>
      <c r="N3981" s="1">
        <v>44165</v>
      </c>
      <c r="O3981" t="str">
        <f t="shared" si="131"/>
        <v>정상</v>
      </c>
      <c r="P3981" t="str">
        <f t="shared" si="132"/>
        <v>엠피상동</v>
      </c>
      <c r="Q3981" t="s">
        <v>1954</v>
      </c>
      <c r="R3981"/>
      <c r="S3981"/>
      <c r="T3981"/>
      <c r="U3981"/>
      <c r="V3981"/>
      <c r="W3981" t="s">
        <v>1958</v>
      </c>
      <c r="X3981" s="1">
        <v>49615</v>
      </c>
    </row>
    <row r="3982" spans="1:24">
      <c r="A3982" t="s">
        <v>4803</v>
      </c>
      <c r="B3982" t="s">
        <v>26</v>
      </c>
      <c r="C3982" t="s">
        <v>27</v>
      </c>
      <c r="D3982" t="s">
        <v>4853</v>
      </c>
      <c r="E3982" t="s">
        <v>4860</v>
      </c>
      <c r="F3982" t="s">
        <v>4885</v>
      </c>
      <c r="G3982" t="s">
        <v>4892</v>
      </c>
      <c r="H3982">
        <v>59490</v>
      </c>
      <c r="I3982" t="s">
        <v>2797</v>
      </c>
      <c r="J3982" s="1">
        <v>44137</v>
      </c>
      <c r="K3982" s="1">
        <v>44137</v>
      </c>
      <c r="L3982">
        <v>9665595200008</v>
      </c>
      <c r="M3982" t="s">
        <v>4792</v>
      </c>
      <c r="N3982" s="1">
        <v>44165</v>
      </c>
      <c r="O3982" t="str">
        <f t="shared" si="131"/>
        <v>정상</v>
      </c>
      <c r="P3982" t="str">
        <f t="shared" si="132"/>
        <v>엠피상동</v>
      </c>
      <c r="Q3982" t="s">
        <v>1954</v>
      </c>
      <c r="R3982"/>
      <c r="S3982"/>
      <c r="T3982"/>
      <c r="U3982"/>
      <c r="V3982"/>
      <c r="W3982" t="s">
        <v>1958</v>
      </c>
      <c r="X3982" s="1">
        <v>49615</v>
      </c>
    </row>
    <row r="3983" spans="1:24">
      <c r="A3983" t="s">
        <v>4803</v>
      </c>
      <c r="B3983" t="s">
        <v>26</v>
      </c>
      <c r="C3983" t="s">
        <v>27</v>
      </c>
      <c r="D3983" t="s">
        <v>4854</v>
      </c>
      <c r="E3983" t="s">
        <v>4860</v>
      </c>
      <c r="F3983" t="s">
        <v>4886</v>
      </c>
      <c r="G3983" t="s">
        <v>4892</v>
      </c>
      <c r="H3983">
        <v>41340</v>
      </c>
      <c r="I3983" t="s">
        <v>2797</v>
      </c>
      <c r="J3983" s="1">
        <v>44137</v>
      </c>
      <c r="K3983" s="1">
        <v>44137</v>
      </c>
      <c r="L3983">
        <v>6831526200003</v>
      </c>
      <c r="M3983" t="s">
        <v>4900</v>
      </c>
      <c r="N3983" s="1">
        <v>44165</v>
      </c>
      <c r="O3983" t="str">
        <f t="shared" si="131"/>
        <v>정상</v>
      </c>
      <c r="P3983" t="str">
        <f t="shared" si="132"/>
        <v>엠피상동</v>
      </c>
      <c r="Q3983" t="s">
        <v>1954</v>
      </c>
      <c r="R3983"/>
      <c r="S3983"/>
      <c r="T3983"/>
      <c r="U3983"/>
      <c r="V3983"/>
      <c r="W3983" t="s">
        <v>1960</v>
      </c>
      <c r="X3983" s="1">
        <v>49615</v>
      </c>
    </row>
    <row r="3984" spans="1:24">
      <c r="A3984" t="s">
        <v>4803</v>
      </c>
      <c r="B3984" t="s">
        <v>26</v>
      </c>
      <c r="C3984" t="s">
        <v>27</v>
      </c>
      <c r="D3984" t="s">
        <v>4827</v>
      </c>
      <c r="E3984" t="s">
        <v>4874</v>
      </c>
      <c r="F3984" t="s">
        <v>4886</v>
      </c>
      <c r="G3984" t="s">
        <v>4892</v>
      </c>
      <c r="H3984">
        <v>106327</v>
      </c>
      <c r="I3984" t="s">
        <v>2797</v>
      </c>
      <c r="J3984" s="1">
        <v>44137</v>
      </c>
      <c r="K3984" s="1">
        <v>44137</v>
      </c>
      <c r="L3984">
        <v>7578026200001</v>
      </c>
      <c r="M3984" t="s">
        <v>4790</v>
      </c>
      <c r="N3984" s="1">
        <v>44165</v>
      </c>
      <c r="O3984" t="str">
        <f t="shared" si="131"/>
        <v>정상</v>
      </c>
      <c r="P3984" t="str">
        <f t="shared" si="132"/>
        <v>엠피상동</v>
      </c>
      <c r="Q3984" t="s">
        <v>1954</v>
      </c>
      <c r="R3984"/>
      <c r="S3984"/>
      <c r="T3984"/>
      <c r="U3984"/>
      <c r="V3984"/>
      <c r="W3984" t="s">
        <v>1958</v>
      </c>
      <c r="X3984" s="1">
        <v>51442</v>
      </c>
    </row>
    <row r="3985" spans="1:24">
      <c r="A3985" t="s">
        <v>4803</v>
      </c>
      <c r="B3985" t="s">
        <v>26</v>
      </c>
      <c r="C3985" t="s">
        <v>27</v>
      </c>
      <c r="D3985" t="s">
        <v>4841</v>
      </c>
      <c r="E3985" t="s">
        <v>1917</v>
      </c>
      <c r="F3985" t="s">
        <v>4885</v>
      </c>
      <c r="G3985" t="s">
        <v>4892</v>
      </c>
      <c r="H3985">
        <v>69858</v>
      </c>
      <c r="I3985" t="s">
        <v>2797</v>
      </c>
      <c r="J3985" s="1">
        <v>44137</v>
      </c>
      <c r="K3985" s="1">
        <v>44137</v>
      </c>
      <c r="L3985">
        <v>8804526200003</v>
      </c>
      <c r="M3985" t="s">
        <v>4791</v>
      </c>
      <c r="N3985" s="1">
        <v>44165</v>
      </c>
      <c r="O3985" t="str">
        <f t="shared" si="131"/>
        <v>정상</v>
      </c>
      <c r="P3985" t="str">
        <f t="shared" si="132"/>
        <v>엠피상동</v>
      </c>
      <c r="Q3985" t="s">
        <v>1954</v>
      </c>
      <c r="R3985"/>
      <c r="S3985"/>
      <c r="T3985"/>
      <c r="U3985"/>
      <c r="V3985"/>
      <c r="W3985" t="s">
        <v>1958</v>
      </c>
      <c r="X3985" s="1">
        <v>70069</v>
      </c>
    </row>
    <row r="3986" spans="1:24">
      <c r="A3986" t="s">
        <v>4803</v>
      </c>
      <c r="B3986" t="s">
        <v>26</v>
      </c>
      <c r="C3986" t="s">
        <v>27</v>
      </c>
      <c r="D3986" t="s">
        <v>4855</v>
      </c>
      <c r="E3986" t="s">
        <v>4860</v>
      </c>
      <c r="F3986" t="s">
        <v>4886</v>
      </c>
      <c r="G3986" t="s">
        <v>4892</v>
      </c>
      <c r="H3986">
        <v>206884</v>
      </c>
      <c r="I3986" t="s">
        <v>3970</v>
      </c>
      <c r="J3986" s="1">
        <v>44137</v>
      </c>
      <c r="K3986" s="1">
        <v>44137</v>
      </c>
      <c r="L3986">
        <v>8490326200009</v>
      </c>
      <c r="M3986" t="s">
        <v>4899</v>
      </c>
      <c r="N3986" s="1">
        <v>44165</v>
      </c>
      <c r="O3986" t="str">
        <f t="shared" si="131"/>
        <v>정상</v>
      </c>
      <c r="P3986" t="str">
        <f t="shared" si="132"/>
        <v>엠피상동</v>
      </c>
      <c r="Q3986" t="s">
        <v>1954</v>
      </c>
      <c r="R3986"/>
      <c r="S3986"/>
      <c r="T3986"/>
      <c r="U3986"/>
      <c r="V3986"/>
      <c r="W3986" t="s">
        <v>1958</v>
      </c>
      <c r="X3986" s="1">
        <v>69339</v>
      </c>
    </row>
    <row r="3987" spans="1:24">
      <c r="A3987" t="s">
        <v>2316</v>
      </c>
      <c r="B3987" t="s">
        <v>41</v>
      </c>
      <c r="C3987" t="s">
        <v>42</v>
      </c>
      <c r="D3987" t="s">
        <v>4851</v>
      </c>
      <c r="E3987" t="s">
        <v>4860</v>
      </c>
      <c r="F3987" t="s">
        <v>2282</v>
      </c>
      <c r="G3987" t="s">
        <v>4898</v>
      </c>
      <c r="H3987">
        <v>101897</v>
      </c>
      <c r="I3987" t="s">
        <v>2797</v>
      </c>
      <c r="J3987" s="1">
        <v>44137</v>
      </c>
      <c r="K3987" s="1">
        <v>44137</v>
      </c>
      <c r="L3987">
        <v>7175516200005</v>
      </c>
      <c r="M3987" t="s">
        <v>4899</v>
      </c>
      <c r="N3987" s="1">
        <v>44165</v>
      </c>
      <c r="O3987" t="str">
        <f t="shared" ref="O3987:O4018" si="133" xml:space="preserve"> IF(K3987&gt;N3987,W3987,I3987)</f>
        <v>정상</v>
      </c>
      <c r="P3987" t="str">
        <f t="shared" si="132"/>
        <v>엠피조은</v>
      </c>
      <c r="Q3987" t="s">
        <v>1954</v>
      </c>
      <c r="R3987"/>
      <c r="S3987"/>
      <c r="T3987"/>
      <c r="U3987"/>
      <c r="V3987"/>
      <c r="W3987" t="s">
        <v>1958</v>
      </c>
      <c r="X3987" s="1">
        <v>61669</v>
      </c>
    </row>
    <row r="3988" spans="1:24">
      <c r="A3988" t="s">
        <v>4812</v>
      </c>
      <c r="B3988" t="s">
        <v>41</v>
      </c>
      <c r="C3988" t="s">
        <v>42</v>
      </c>
      <c r="D3988" t="s">
        <v>4851</v>
      </c>
      <c r="E3988" t="s">
        <v>4871</v>
      </c>
      <c r="F3988" t="s">
        <v>2282</v>
      </c>
      <c r="G3988" t="s">
        <v>4890</v>
      </c>
      <c r="H3988">
        <v>108595</v>
      </c>
      <c r="I3988" t="s">
        <v>2797</v>
      </c>
      <c r="J3988" s="1">
        <v>44137</v>
      </c>
      <c r="K3988" s="1">
        <v>44137</v>
      </c>
      <c r="L3988">
        <v>220110131470</v>
      </c>
      <c r="M3988" t="s">
        <v>4792</v>
      </c>
      <c r="N3988" s="1">
        <v>44165</v>
      </c>
      <c r="O3988" t="str">
        <f t="shared" si="133"/>
        <v>정상</v>
      </c>
      <c r="P3988" t="str">
        <f t="shared" si="132"/>
        <v>엠피조은</v>
      </c>
      <c r="Q3988" t="s">
        <v>1952</v>
      </c>
      <c r="R3988"/>
      <c r="S3988"/>
      <c r="T3988"/>
      <c r="U3988"/>
      <c r="V3988"/>
      <c r="W3988" t="s">
        <v>4796</v>
      </c>
      <c r="X3988" s="1">
        <v>2958465</v>
      </c>
    </row>
    <row r="3989" spans="1:24">
      <c r="A3989" t="s">
        <v>992</v>
      </c>
      <c r="B3989" t="s">
        <v>7</v>
      </c>
      <c r="C3989" t="s">
        <v>32</v>
      </c>
      <c r="D3989" t="s">
        <v>4846</v>
      </c>
      <c r="E3989" t="s">
        <v>4862</v>
      </c>
      <c r="F3989" t="s">
        <v>4884</v>
      </c>
      <c r="G3989" t="s">
        <v>4896</v>
      </c>
      <c r="H3989">
        <v>55960</v>
      </c>
      <c r="I3989" t="s">
        <v>2797</v>
      </c>
      <c r="J3989" s="1">
        <v>44137</v>
      </c>
      <c r="K3989" s="1">
        <v>44137</v>
      </c>
      <c r="L3989">
        <v>41000007406355</v>
      </c>
      <c r="M3989" t="s">
        <v>4791</v>
      </c>
      <c r="N3989" s="1">
        <v>44165</v>
      </c>
      <c r="O3989" t="str">
        <f t="shared" si="133"/>
        <v>정상</v>
      </c>
      <c r="P3989" t="str">
        <f t="shared" si="132"/>
        <v>엠피의정부</v>
      </c>
      <c r="Q3989" t="s">
        <v>1954</v>
      </c>
      <c r="R3989"/>
      <c r="S3989"/>
      <c r="T3989"/>
      <c r="U3989"/>
      <c r="V3989"/>
      <c r="W3989" t="s">
        <v>1960</v>
      </c>
      <c r="X3989"/>
    </row>
    <row r="3990" spans="1:24">
      <c r="A3990" t="s">
        <v>4902</v>
      </c>
      <c r="B3990" t="s">
        <v>4923</v>
      </c>
      <c r="C3990" t="s">
        <v>4092</v>
      </c>
      <c r="D3990" t="s">
        <v>4976</v>
      </c>
      <c r="E3990" t="s">
        <v>5451</v>
      </c>
      <c r="F3990" t="s">
        <v>2177</v>
      </c>
      <c r="G3990" t="s">
        <v>2653</v>
      </c>
      <c r="H3990">
        <v>41100</v>
      </c>
      <c r="I3990" t="s">
        <v>5533</v>
      </c>
      <c r="J3990" s="1">
        <v>44134</v>
      </c>
      <c r="K3990" s="1">
        <v>44134</v>
      </c>
      <c r="L3990">
        <v>20205869176</v>
      </c>
      <c r="M3990" t="s">
        <v>5535</v>
      </c>
      <c r="N3990" s="1">
        <v>44135</v>
      </c>
      <c r="O3990" t="str">
        <f t="shared" ref="O3990:O4053" si="134" xml:space="preserve"> IF(K3990&gt;N3990,W3990,I3990)</f>
        <v>정상</v>
      </c>
      <c r="P3990" t="str">
        <f t="shared" si="132"/>
        <v>엠피성공</v>
      </c>
      <c r="Q3990" t="s">
        <v>1952</v>
      </c>
      <c r="R3990"/>
      <c r="S3990"/>
      <c r="T3990"/>
      <c r="U3990"/>
      <c r="V3990"/>
      <c r="W3990" t="s">
        <v>1958</v>
      </c>
      <c r="X3990"/>
    </row>
    <row r="3991" spans="1:24">
      <c r="A3991" t="s">
        <v>4903</v>
      </c>
      <c r="B3991" t="s">
        <v>4924</v>
      </c>
      <c r="C3991" t="s">
        <v>4939</v>
      </c>
      <c r="D3991" t="s">
        <v>4977</v>
      </c>
      <c r="E3991" t="s">
        <v>5452</v>
      </c>
      <c r="F3991" t="s">
        <v>5530</v>
      </c>
      <c r="G3991" t="s">
        <v>2653</v>
      </c>
      <c r="H3991">
        <v>31000</v>
      </c>
      <c r="I3991" t="s">
        <v>5533</v>
      </c>
      <c r="J3991" s="1">
        <v>44134</v>
      </c>
      <c r="K3991" s="1">
        <v>44134</v>
      </c>
      <c r="L3991" t="s">
        <v>1415</v>
      </c>
      <c r="M3991" t="s">
        <v>5536</v>
      </c>
      <c r="N3991" s="1">
        <v>44135</v>
      </c>
      <c r="O3991" t="str">
        <f t="shared" si="134"/>
        <v>정상</v>
      </c>
      <c r="P3991" t="str">
        <f t="shared" si="132"/>
        <v>엠피의정부</v>
      </c>
      <c r="Q3991" t="s">
        <v>3869</v>
      </c>
      <c r="R3991"/>
      <c r="S3991"/>
      <c r="T3991"/>
      <c r="U3991"/>
      <c r="V3991"/>
      <c r="W3991" t="s">
        <v>1958</v>
      </c>
      <c r="X3991"/>
    </row>
    <row r="3992" spans="1:24">
      <c r="A3992" t="s">
        <v>4903</v>
      </c>
      <c r="B3992" t="s">
        <v>4924</v>
      </c>
      <c r="C3992"/>
      <c r="D3992" t="s">
        <v>4978</v>
      </c>
      <c r="E3992" t="s">
        <v>5453</v>
      </c>
      <c r="F3992" t="s">
        <v>5531</v>
      </c>
      <c r="G3992" t="s">
        <v>2653</v>
      </c>
      <c r="H3992">
        <v>63000</v>
      </c>
      <c r="I3992" t="s">
        <v>5533</v>
      </c>
      <c r="J3992" s="1">
        <v>44134</v>
      </c>
      <c r="K3992" s="1">
        <v>44134</v>
      </c>
      <c r="L3992" t="s">
        <v>1416</v>
      </c>
      <c r="M3992" t="s">
        <v>5535</v>
      </c>
      <c r="N3992" s="1">
        <v>44135</v>
      </c>
      <c r="O3992" t="str">
        <f t="shared" si="134"/>
        <v>정상</v>
      </c>
      <c r="P3992" t="str">
        <f t="shared" si="132"/>
        <v>엠피의정부</v>
      </c>
      <c r="Q3992" t="s">
        <v>5539</v>
      </c>
      <c r="R3992"/>
      <c r="S3992"/>
      <c r="T3992"/>
      <c r="U3992"/>
      <c r="V3992"/>
      <c r="W3992" t="s">
        <v>5540</v>
      </c>
      <c r="X3992"/>
    </row>
    <row r="3993" spans="1:24">
      <c r="A3993" t="s">
        <v>4904</v>
      </c>
      <c r="B3993" t="s">
        <v>4925</v>
      </c>
      <c r="C3993" t="s">
        <v>4940</v>
      </c>
      <c r="D3993" t="s">
        <v>4979</v>
      </c>
      <c r="E3993" t="s">
        <v>2512</v>
      </c>
      <c r="F3993" t="s">
        <v>2177</v>
      </c>
      <c r="G3993" t="s">
        <v>2653</v>
      </c>
      <c r="H3993">
        <v>60428</v>
      </c>
      <c r="I3993" t="s">
        <v>5534</v>
      </c>
      <c r="J3993" s="1">
        <v>44134</v>
      </c>
      <c r="K3993" s="1">
        <v>44144</v>
      </c>
      <c r="L3993" t="s">
        <v>1417</v>
      </c>
      <c r="M3993" t="s">
        <v>5535</v>
      </c>
      <c r="N3993" s="1">
        <v>44135</v>
      </c>
      <c r="O3993" t="str">
        <f t="shared" si="134"/>
        <v>정상2</v>
      </c>
      <c r="P3993" t="str">
        <f t="shared" si="132"/>
        <v>엠피송내</v>
      </c>
      <c r="Q3993" t="s">
        <v>1952</v>
      </c>
      <c r="R3993"/>
      <c r="S3993"/>
      <c r="T3993"/>
      <c r="U3993"/>
      <c r="V3993"/>
      <c r="W3993" t="s">
        <v>1960</v>
      </c>
      <c r="X3993"/>
    </row>
    <row r="3994" spans="1:24">
      <c r="A3994" t="s">
        <v>4905</v>
      </c>
      <c r="B3994" t="s">
        <v>4923</v>
      </c>
      <c r="C3994" t="s">
        <v>4941</v>
      </c>
      <c r="D3994" t="s">
        <v>4980</v>
      </c>
      <c r="E3994" t="s">
        <v>2153</v>
      </c>
      <c r="F3994" t="s">
        <v>2177</v>
      </c>
      <c r="G3994" t="s">
        <v>2653</v>
      </c>
      <c r="H3994">
        <v>69000</v>
      </c>
      <c r="I3994" t="s">
        <v>5533</v>
      </c>
      <c r="J3994" s="1">
        <v>44134</v>
      </c>
      <c r="K3994" s="1">
        <v>44134</v>
      </c>
      <c r="L3994">
        <v>52030013770000</v>
      </c>
      <c r="M3994" t="s">
        <v>5535</v>
      </c>
      <c r="N3994" s="1">
        <v>44135</v>
      </c>
      <c r="O3994" t="str">
        <f t="shared" si="134"/>
        <v>정상</v>
      </c>
      <c r="P3994" t="str">
        <f t="shared" si="132"/>
        <v>엠피성공</v>
      </c>
      <c r="Q3994" t="s">
        <v>1952</v>
      </c>
      <c r="R3994"/>
      <c r="S3994"/>
      <c r="T3994"/>
      <c r="U3994"/>
      <c r="V3994"/>
      <c r="W3994" t="s">
        <v>5540</v>
      </c>
      <c r="X3994" s="1">
        <v>72988</v>
      </c>
    </row>
    <row r="3995" spans="1:24">
      <c r="A3995" t="s">
        <v>4902</v>
      </c>
      <c r="B3995" t="s">
        <v>4923</v>
      </c>
      <c r="C3995" t="s">
        <v>4941</v>
      </c>
      <c r="D3995" t="s">
        <v>4981</v>
      </c>
      <c r="E3995" t="s">
        <v>5454</v>
      </c>
      <c r="F3995" t="s">
        <v>2177</v>
      </c>
      <c r="G3995" t="s">
        <v>2653</v>
      </c>
      <c r="H3995">
        <v>67000</v>
      </c>
      <c r="I3995" t="s">
        <v>5533</v>
      </c>
      <c r="J3995" s="1">
        <v>44134</v>
      </c>
      <c r="K3995" s="1">
        <v>44134</v>
      </c>
      <c r="L3995">
        <v>52030012320000</v>
      </c>
      <c r="M3995" t="s">
        <v>5537</v>
      </c>
      <c r="N3995" s="1">
        <v>44135</v>
      </c>
      <c r="O3995" t="str">
        <f t="shared" si="134"/>
        <v>정상</v>
      </c>
      <c r="P3995" t="str">
        <f t="shared" si="132"/>
        <v>엠피성공</v>
      </c>
      <c r="Q3995" t="s">
        <v>1952</v>
      </c>
      <c r="R3995"/>
      <c r="S3995"/>
      <c r="T3995"/>
      <c r="U3995"/>
      <c r="V3995"/>
      <c r="W3995" t="s">
        <v>1958</v>
      </c>
      <c r="X3995" s="1">
        <v>73718</v>
      </c>
    </row>
    <row r="3996" spans="1:24">
      <c r="A3996" t="s">
        <v>4902</v>
      </c>
      <c r="B3996" t="s">
        <v>4923</v>
      </c>
      <c r="C3996" t="s">
        <v>4942</v>
      </c>
      <c r="D3996" t="s">
        <v>4982</v>
      </c>
      <c r="E3996" t="s">
        <v>5455</v>
      </c>
      <c r="F3996" t="s">
        <v>2177</v>
      </c>
      <c r="G3996" t="s">
        <v>2653</v>
      </c>
      <c r="H3996">
        <v>29990</v>
      </c>
      <c r="I3996" t="s">
        <v>5533</v>
      </c>
      <c r="J3996" s="1">
        <v>44134</v>
      </c>
      <c r="K3996" s="1">
        <v>44134</v>
      </c>
      <c r="L3996">
        <v>52030008010000</v>
      </c>
      <c r="M3996" t="s">
        <v>5535</v>
      </c>
      <c r="N3996" s="1">
        <v>44135</v>
      </c>
      <c r="O3996" t="str">
        <f t="shared" si="134"/>
        <v>정상</v>
      </c>
      <c r="P3996" t="str">
        <f t="shared" si="132"/>
        <v>엠피성공</v>
      </c>
      <c r="Q3996" t="s">
        <v>1954</v>
      </c>
      <c r="R3996"/>
      <c r="S3996"/>
      <c r="T3996"/>
      <c r="U3996"/>
      <c r="V3996"/>
      <c r="W3996" t="s">
        <v>1958</v>
      </c>
      <c r="X3996" s="1">
        <v>51439</v>
      </c>
    </row>
    <row r="3997" spans="1:24">
      <c r="A3997" t="s">
        <v>4906</v>
      </c>
      <c r="B3997" t="s">
        <v>4926</v>
      </c>
      <c r="C3997" t="s">
        <v>4943</v>
      </c>
      <c r="D3997" t="s">
        <v>4983</v>
      </c>
      <c r="E3997" t="s">
        <v>2588</v>
      </c>
      <c r="F3997" t="s">
        <v>2177</v>
      </c>
      <c r="G3997" t="s">
        <v>2653</v>
      </c>
      <c r="H3997">
        <v>20000</v>
      </c>
      <c r="I3997" t="s">
        <v>5533</v>
      </c>
      <c r="J3997" s="1">
        <v>44134</v>
      </c>
      <c r="K3997" s="1">
        <v>44134</v>
      </c>
      <c r="L3997">
        <v>52030005530000</v>
      </c>
      <c r="M3997" t="s">
        <v>5538</v>
      </c>
      <c r="N3997" s="1">
        <v>44135</v>
      </c>
      <c r="O3997" t="str">
        <f t="shared" si="134"/>
        <v>정상</v>
      </c>
      <c r="P3997" t="str">
        <f t="shared" si="132"/>
        <v>엠피피스토스</v>
      </c>
      <c r="Q3997" t="s">
        <v>1954</v>
      </c>
      <c r="R3997"/>
      <c r="S3997"/>
      <c r="T3997"/>
      <c r="U3997"/>
      <c r="V3997"/>
      <c r="W3997" t="s">
        <v>1958</v>
      </c>
      <c r="X3997" s="1">
        <v>47786</v>
      </c>
    </row>
    <row r="3998" spans="1:24">
      <c r="A3998" t="s">
        <v>992</v>
      </c>
      <c r="B3998" t="s">
        <v>4924</v>
      </c>
      <c r="C3998"/>
      <c r="D3998" t="s">
        <v>4984</v>
      </c>
      <c r="E3998" t="s">
        <v>2568</v>
      </c>
      <c r="F3998" t="s">
        <v>2177</v>
      </c>
      <c r="G3998" t="s">
        <v>2653</v>
      </c>
      <c r="H3998">
        <v>20000</v>
      </c>
      <c r="I3998" t="s">
        <v>5533</v>
      </c>
      <c r="J3998" s="1">
        <v>44134</v>
      </c>
      <c r="K3998" s="1">
        <v>44134</v>
      </c>
      <c r="L3998">
        <v>52030012280000</v>
      </c>
      <c r="M3998" t="s">
        <v>5538</v>
      </c>
      <c r="N3998" s="1">
        <v>44135</v>
      </c>
      <c r="O3998" t="str">
        <f t="shared" si="134"/>
        <v>정상</v>
      </c>
      <c r="P3998" t="str">
        <f t="shared" si="132"/>
        <v>엠피의정부</v>
      </c>
      <c r="Q3998" t="s">
        <v>1954</v>
      </c>
      <c r="R3998"/>
      <c r="S3998"/>
      <c r="T3998"/>
      <c r="U3998"/>
      <c r="V3998"/>
      <c r="W3998" t="s">
        <v>1958</v>
      </c>
      <c r="X3998" s="1">
        <v>47786</v>
      </c>
    </row>
    <row r="3999" spans="1:24">
      <c r="A3999" t="s">
        <v>4903</v>
      </c>
      <c r="B3999" t="s">
        <v>4924</v>
      </c>
      <c r="C3999" t="s">
        <v>4939</v>
      </c>
      <c r="D3999" t="s">
        <v>4985</v>
      </c>
      <c r="E3999" t="s">
        <v>2153</v>
      </c>
      <c r="F3999" t="s">
        <v>5532</v>
      </c>
      <c r="G3999" t="s">
        <v>2653</v>
      </c>
      <c r="H3999">
        <v>53000</v>
      </c>
      <c r="I3999" t="s">
        <v>5533</v>
      </c>
      <c r="J3999" s="1">
        <v>44134</v>
      </c>
      <c r="K3999" s="1">
        <v>44134</v>
      </c>
      <c r="L3999">
        <v>52030057180000</v>
      </c>
      <c r="M3999" t="s">
        <v>5537</v>
      </c>
      <c r="N3999" s="1">
        <v>44135</v>
      </c>
      <c r="O3999" t="str">
        <f t="shared" si="134"/>
        <v>정상</v>
      </c>
      <c r="P3999" t="str">
        <f t="shared" si="132"/>
        <v>엠피의정부</v>
      </c>
      <c r="Q3999" t="s">
        <v>1954</v>
      </c>
      <c r="R3999"/>
      <c r="S3999"/>
      <c r="T3999"/>
      <c r="U3999"/>
      <c r="V3999"/>
      <c r="W3999" t="s">
        <v>1958</v>
      </c>
      <c r="X3999" s="1">
        <v>51439</v>
      </c>
    </row>
    <row r="4000" spans="1:24">
      <c r="A4000" t="s">
        <v>4903</v>
      </c>
      <c r="B4000" t="s">
        <v>4924</v>
      </c>
      <c r="C4000" t="s">
        <v>4939</v>
      </c>
      <c r="D4000" t="s">
        <v>4986</v>
      </c>
      <c r="E4000" t="s">
        <v>5456</v>
      </c>
      <c r="F4000" t="s">
        <v>2177</v>
      </c>
      <c r="G4000" t="s">
        <v>2654</v>
      </c>
      <c r="H4000">
        <v>36505</v>
      </c>
      <c r="I4000" t="s">
        <v>5533</v>
      </c>
      <c r="J4000" s="1">
        <v>44134</v>
      </c>
      <c r="K4000" s="1">
        <v>44134</v>
      </c>
      <c r="L4000">
        <v>52030031680000</v>
      </c>
      <c r="M4000" t="s">
        <v>5538</v>
      </c>
      <c r="N4000" s="1">
        <v>44135</v>
      </c>
      <c r="O4000" t="str">
        <f t="shared" si="134"/>
        <v>정상</v>
      </c>
      <c r="P4000" t="str">
        <f t="shared" si="132"/>
        <v>엠피의정부</v>
      </c>
      <c r="Q4000" t="s">
        <v>1954</v>
      </c>
      <c r="R4000"/>
      <c r="S4000"/>
      <c r="T4000"/>
      <c r="U4000"/>
      <c r="V4000"/>
      <c r="W4000" t="s">
        <v>1958</v>
      </c>
      <c r="X4000" s="1">
        <v>45960</v>
      </c>
    </row>
    <row r="4001" spans="1:24">
      <c r="A4001" t="s">
        <v>4907</v>
      </c>
      <c r="B4001" t="s">
        <v>4927</v>
      </c>
      <c r="C4001" t="s">
        <v>4944</v>
      </c>
      <c r="D4001" t="s">
        <v>4987</v>
      </c>
      <c r="E4001" t="s">
        <v>2588</v>
      </c>
      <c r="F4001" t="s">
        <v>5532</v>
      </c>
      <c r="G4001" t="s">
        <v>2653</v>
      </c>
      <c r="H4001">
        <v>74117</v>
      </c>
      <c r="I4001" t="s">
        <v>5533</v>
      </c>
      <c r="J4001" s="1">
        <v>44134</v>
      </c>
      <c r="K4001" s="1">
        <v>44134</v>
      </c>
      <c r="L4001">
        <v>52030075900000</v>
      </c>
      <c r="M4001" t="s">
        <v>5538</v>
      </c>
      <c r="N4001" s="1">
        <v>44135</v>
      </c>
      <c r="O4001" t="str">
        <f t="shared" si="134"/>
        <v>정상</v>
      </c>
      <c r="P4001" t="s">
        <v>6821</v>
      </c>
      <c r="Q4001" t="s">
        <v>1954</v>
      </c>
      <c r="R4001"/>
      <c r="S4001"/>
      <c r="T4001"/>
      <c r="U4001"/>
      <c r="V4001"/>
      <c r="W4001" t="s">
        <v>1958</v>
      </c>
      <c r="X4001" s="1">
        <v>51439</v>
      </c>
    </row>
    <row r="4002" spans="1:24">
      <c r="A4002" t="s">
        <v>4906</v>
      </c>
      <c r="B4002" t="s">
        <v>4926</v>
      </c>
      <c r="C4002" t="s">
        <v>4943</v>
      </c>
      <c r="D4002" t="s">
        <v>4983</v>
      </c>
      <c r="E4002" t="s">
        <v>2534</v>
      </c>
      <c r="F4002" t="s">
        <v>2177</v>
      </c>
      <c r="G4002" t="s">
        <v>2654</v>
      </c>
      <c r="H4002">
        <v>20000</v>
      </c>
      <c r="I4002" t="s">
        <v>5533</v>
      </c>
      <c r="J4002" s="1">
        <v>44134</v>
      </c>
      <c r="K4002" s="1">
        <v>44134</v>
      </c>
      <c r="L4002">
        <v>52030005420000</v>
      </c>
      <c r="M4002" t="s">
        <v>5538</v>
      </c>
      <c r="N4002" s="1">
        <v>44135</v>
      </c>
      <c r="O4002" t="str">
        <f t="shared" si="134"/>
        <v>정상</v>
      </c>
      <c r="P4002" t="str">
        <f t="shared" si="132"/>
        <v>엠피피스토스</v>
      </c>
      <c r="Q4002" t="s">
        <v>1954</v>
      </c>
      <c r="R4002"/>
      <c r="S4002"/>
      <c r="T4002"/>
      <c r="U4002"/>
      <c r="V4002"/>
      <c r="W4002" t="s">
        <v>1958</v>
      </c>
      <c r="X4002" s="1">
        <v>47786</v>
      </c>
    </row>
    <row r="4003" spans="1:24">
      <c r="A4003" t="s">
        <v>4906</v>
      </c>
      <c r="B4003" t="s">
        <v>4926</v>
      </c>
      <c r="C4003" t="s">
        <v>4943</v>
      </c>
      <c r="D4003" t="s">
        <v>4988</v>
      </c>
      <c r="E4003" t="s">
        <v>5454</v>
      </c>
      <c r="F4003" t="s">
        <v>2177</v>
      </c>
      <c r="G4003" t="s">
        <v>2653</v>
      </c>
      <c r="H4003">
        <v>13993</v>
      </c>
      <c r="I4003" t="s">
        <v>5533</v>
      </c>
      <c r="J4003" s="1">
        <v>44134</v>
      </c>
      <c r="K4003" s="1">
        <v>44134</v>
      </c>
      <c r="L4003">
        <v>52030005500000</v>
      </c>
      <c r="M4003" t="s">
        <v>5536</v>
      </c>
      <c r="N4003" s="1">
        <v>44135</v>
      </c>
      <c r="O4003" t="str">
        <f t="shared" si="134"/>
        <v>정상</v>
      </c>
      <c r="P4003" t="str">
        <f t="shared" si="132"/>
        <v>엠피피스토스</v>
      </c>
      <c r="Q4003" t="s">
        <v>1954</v>
      </c>
      <c r="R4003"/>
      <c r="S4003"/>
      <c r="T4003"/>
      <c r="U4003"/>
      <c r="V4003"/>
      <c r="W4003" t="s">
        <v>1958</v>
      </c>
      <c r="X4003" s="1">
        <v>51439</v>
      </c>
    </row>
    <row r="4004" spans="1:24">
      <c r="A4004" t="s">
        <v>4908</v>
      </c>
      <c r="B4004" t="s">
        <v>4928</v>
      </c>
      <c r="C4004" t="s">
        <v>4945</v>
      </c>
      <c r="D4004" t="s">
        <v>4989</v>
      </c>
      <c r="E4004" t="s">
        <v>5457</v>
      </c>
      <c r="F4004" t="s">
        <v>2177</v>
      </c>
      <c r="G4004" t="s">
        <v>2653</v>
      </c>
      <c r="H4004">
        <v>126453</v>
      </c>
      <c r="I4004" t="s">
        <v>5533</v>
      </c>
      <c r="J4004" s="1">
        <v>44134</v>
      </c>
      <c r="K4004" s="1">
        <v>44134</v>
      </c>
      <c r="L4004">
        <v>42041639250000</v>
      </c>
      <c r="M4004" t="s">
        <v>5538</v>
      </c>
      <c r="N4004" s="1">
        <v>44135</v>
      </c>
      <c r="O4004" t="str">
        <f t="shared" si="134"/>
        <v>정상</v>
      </c>
      <c r="P4004" t="str">
        <f t="shared" si="132"/>
        <v>엠피가온</v>
      </c>
      <c r="Q4004" t="s">
        <v>1954</v>
      </c>
      <c r="R4004"/>
      <c r="S4004"/>
      <c r="T4004"/>
      <c r="U4004"/>
      <c r="V4004"/>
      <c r="W4004" t="s">
        <v>1958</v>
      </c>
      <c r="X4004"/>
    </row>
    <row r="4005" spans="1:24">
      <c r="A4005" t="s">
        <v>4908</v>
      </c>
      <c r="B4005" t="s">
        <v>4928</v>
      </c>
      <c r="C4005" t="s">
        <v>4945</v>
      </c>
      <c r="D4005" t="s">
        <v>4990</v>
      </c>
      <c r="E4005" t="s">
        <v>5458</v>
      </c>
      <c r="F4005" t="s">
        <v>2177</v>
      </c>
      <c r="G4005" t="s">
        <v>2653</v>
      </c>
      <c r="H4005">
        <v>18000</v>
      </c>
      <c r="I4005" t="s">
        <v>5533</v>
      </c>
      <c r="J4005" s="1">
        <v>44134</v>
      </c>
      <c r="K4005" s="1">
        <v>44134</v>
      </c>
      <c r="L4005">
        <v>42041644750000</v>
      </c>
      <c r="M4005" t="s">
        <v>5538</v>
      </c>
      <c r="N4005" s="1">
        <v>44135</v>
      </c>
      <c r="O4005" t="str">
        <f t="shared" si="134"/>
        <v>정상</v>
      </c>
      <c r="P4005" t="str">
        <f t="shared" si="132"/>
        <v>엠피가온</v>
      </c>
      <c r="Q4005" t="s">
        <v>1954</v>
      </c>
      <c r="R4005"/>
      <c r="S4005"/>
      <c r="T4005"/>
      <c r="U4005"/>
      <c r="V4005"/>
      <c r="W4005" t="s">
        <v>5540</v>
      </c>
      <c r="X4005"/>
    </row>
    <row r="4006" spans="1:24">
      <c r="A4006" t="s">
        <v>4904</v>
      </c>
      <c r="B4006" t="s">
        <v>4925</v>
      </c>
      <c r="C4006" t="s">
        <v>4946</v>
      </c>
      <c r="D4006" t="s">
        <v>4991</v>
      </c>
      <c r="E4006" t="s">
        <v>5459</v>
      </c>
      <c r="F4006" t="s">
        <v>2177</v>
      </c>
      <c r="G4006" t="s">
        <v>2653</v>
      </c>
      <c r="H4006">
        <v>64000</v>
      </c>
      <c r="I4006" t="s">
        <v>5533</v>
      </c>
      <c r="J4006" s="1">
        <v>44134</v>
      </c>
      <c r="K4006" s="1">
        <v>44134</v>
      </c>
      <c r="L4006">
        <v>20205835488</v>
      </c>
      <c r="M4006" t="s">
        <v>5538</v>
      </c>
      <c r="N4006" s="1">
        <v>44135</v>
      </c>
      <c r="O4006" t="str">
        <f t="shared" si="134"/>
        <v>정상</v>
      </c>
      <c r="P4006" t="str">
        <f t="shared" si="132"/>
        <v>엠피송내</v>
      </c>
      <c r="Q4006" t="s">
        <v>1954</v>
      </c>
      <c r="R4006"/>
      <c r="S4006"/>
      <c r="T4006"/>
      <c r="U4006"/>
      <c r="V4006"/>
      <c r="W4006" t="s">
        <v>1958</v>
      </c>
      <c r="X4006"/>
    </row>
    <row r="4007" spans="1:24">
      <c r="A4007" t="s">
        <v>4909</v>
      </c>
      <c r="B4007" t="s">
        <v>4929</v>
      </c>
      <c r="C4007" t="s">
        <v>4947</v>
      </c>
      <c r="D4007" t="s">
        <v>4992</v>
      </c>
      <c r="E4007" t="s">
        <v>5460</v>
      </c>
      <c r="F4007" t="s">
        <v>2177</v>
      </c>
      <c r="G4007" t="s">
        <v>2653</v>
      </c>
      <c r="H4007">
        <v>40000</v>
      </c>
      <c r="I4007" t="s">
        <v>5533</v>
      </c>
      <c r="J4007" s="1">
        <v>44134</v>
      </c>
      <c r="K4007" s="1">
        <v>44134</v>
      </c>
      <c r="L4007">
        <v>20205832870</v>
      </c>
      <c r="M4007" t="s">
        <v>5535</v>
      </c>
      <c r="N4007" s="1">
        <v>44135</v>
      </c>
      <c r="O4007" t="str">
        <f t="shared" si="134"/>
        <v>정상</v>
      </c>
      <c r="P4007" t="str">
        <f t="shared" si="132"/>
        <v>엠피상동</v>
      </c>
      <c r="Q4007" t="s">
        <v>1954</v>
      </c>
      <c r="R4007"/>
      <c r="S4007"/>
      <c r="T4007"/>
      <c r="U4007"/>
      <c r="V4007"/>
      <c r="W4007" t="s">
        <v>1958</v>
      </c>
      <c r="X4007"/>
    </row>
    <row r="4008" spans="1:24">
      <c r="A4008" t="s">
        <v>4910</v>
      </c>
      <c r="B4008" t="s">
        <v>4930</v>
      </c>
      <c r="C4008"/>
      <c r="D4008" t="s">
        <v>4993</v>
      </c>
      <c r="E4008" t="s">
        <v>5461</v>
      </c>
      <c r="F4008" t="s">
        <v>5532</v>
      </c>
      <c r="G4008" t="s">
        <v>2653</v>
      </c>
      <c r="H4008">
        <v>51000</v>
      </c>
      <c r="I4008" t="s">
        <v>5533</v>
      </c>
      <c r="J4008" s="1">
        <v>44134</v>
      </c>
      <c r="K4008" s="1">
        <v>44134</v>
      </c>
      <c r="L4008">
        <v>20205847778</v>
      </c>
      <c r="M4008" t="s">
        <v>5537</v>
      </c>
      <c r="N4008" s="1">
        <v>44135</v>
      </c>
      <c r="O4008" t="str">
        <f t="shared" si="134"/>
        <v>정상</v>
      </c>
      <c r="P4008" t="str">
        <f t="shared" si="132"/>
        <v>엠피여주</v>
      </c>
      <c r="Q4008" t="s">
        <v>1954</v>
      </c>
      <c r="R4008"/>
      <c r="S4008"/>
      <c r="T4008"/>
      <c r="U4008"/>
      <c r="V4008"/>
      <c r="W4008" t="s">
        <v>1958</v>
      </c>
      <c r="X4008"/>
    </row>
    <row r="4009" spans="1:24">
      <c r="A4009" t="s">
        <v>4903</v>
      </c>
      <c r="B4009" t="s">
        <v>4924</v>
      </c>
      <c r="C4009" t="s">
        <v>4939</v>
      </c>
      <c r="D4009" t="s">
        <v>4994</v>
      </c>
      <c r="E4009" t="s">
        <v>2163</v>
      </c>
      <c r="F4009" t="s">
        <v>2177</v>
      </c>
      <c r="G4009" t="s">
        <v>2653</v>
      </c>
      <c r="H4009">
        <v>53100</v>
      </c>
      <c r="I4009" t="s">
        <v>5533</v>
      </c>
      <c r="J4009" s="1">
        <v>44134</v>
      </c>
      <c r="K4009" s="1">
        <v>44134</v>
      </c>
      <c r="L4009">
        <v>20205832832</v>
      </c>
      <c r="M4009" t="s">
        <v>5535</v>
      </c>
      <c r="N4009" s="1">
        <v>44135</v>
      </c>
      <c r="O4009" t="str">
        <f t="shared" si="134"/>
        <v>정상</v>
      </c>
      <c r="P4009" t="str">
        <f t="shared" si="132"/>
        <v>엠피의정부</v>
      </c>
      <c r="Q4009" t="s">
        <v>1954</v>
      </c>
      <c r="R4009"/>
      <c r="S4009"/>
      <c r="T4009"/>
      <c r="U4009"/>
      <c r="V4009"/>
      <c r="W4009" t="s">
        <v>1958</v>
      </c>
      <c r="X4009"/>
    </row>
    <row r="4010" spans="1:24">
      <c r="A4010" t="s">
        <v>4907</v>
      </c>
      <c r="B4010" t="s">
        <v>4927</v>
      </c>
      <c r="C4010" t="s">
        <v>4944</v>
      </c>
      <c r="D4010" t="s">
        <v>4995</v>
      </c>
      <c r="E4010" t="s">
        <v>2498</v>
      </c>
      <c r="F4010" t="s">
        <v>5532</v>
      </c>
      <c r="G4010" t="s">
        <v>2653</v>
      </c>
      <c r="H4010">
        <v>11500</v>
      </c>
      <c r="I4010" t="s">
        <v>5533</v>
      </c>
      <c r="J4010" s="1">
        <v>44134</v>
      </c>
      <c r="K4010" s="1">
        <v>44134</v>
      </c>
      <c r="L4010">
        <v>20205842981</v>
      </c>
      <c r="M4010" t="s">
        <v>5537</v>
      </c>
      <c r="N4010" s="1">
        <v>44135</v>
      </c>
      <c r="O4010" t="str">
        <f t="shared" si="134"/>
        <v>정상</v>
      </c>
      <c r="P4010" t="s">
        <v>6821</v>
      </c>
      <c r="Q4010" t="s">
        <v>1954</v>
      </c>
      <c r="R4010"/>
      <c r="S4010"/>
      <c r="T4010"/>
      <c r="U4010"/>
      <c r="V4010"/>
      <c r="W4010" t="s">
        <v>1958</v>
      </c>
      <c r="X4010"/>
    </row>
    <row r="4011" spans="1:24">
      <c r="A4011" t="s">
        <v>4902</v>
      </c>
      <c r="B4011" t="s">
        <v>4923</v>
      </c>
      <c r="C4011" t="s">
        <v>4941</v>
      </c>
      <c r="D4011" t="s">
        <v>4996</v>
      </c>
      <c r="E4011" t="s">
        <v>5461</v>
      </c>
      <c r="F4011" t="s">
        <v>2177</v>
      </c>
      <c r="G4011" t="s">
        <v>2653</v>
      </c>
      <c r="H4011">
        <v>25000</v>
      </c>
      <c r="I4011" t="s">
        <v>5533</v>
      </c>
      <c r="J4011" s="1">
        <v>44134</v>
      </c>
      <c r="K4011" s="1">
        <v>44134</v>
      </c>
      <c r="L4011">
        <v>20205852066</v>
      </c>
      <c r="M4011" t="s">
        <v>5538</v>
      </c>
      <c r="N4011" s="1">
        <v>44135</v>
      </c>
      <c r="O4011" t="str">
        <f t="shared" si="134"/>
        <v>정상</v>
      </c>
      <c r="P4011" t="str">
        <f t="shared" si="132"/>
        <v>엠피성공</v>
      </c>
      <c r="Q4011" t="s">
        <v>1954</v>
      </c>
      <c r="R4011"/>
      <c r="S4011"/>
      <c r="T4011"/>
      <c r="U4011"/>
      <c r="V4011"/>
      <c r="W4011" t="s">
        <v>1958</v>
      </c>
      <c r="X4011"/>
    </row>
    <row r="4012" spans="1:24">
      <c r="A4012" t="s">
        <v>4902</v>
      </c>
      <c r="B4012" t="s">
        <v>4923</v>
      </c>
      <c r="C4012" t="s">
        <v>4941</v>
      </c>
      <c r="D4012" t="s">
        <v>4997</v>
      </c>
      <c r="E4012" t="s">
        <v>2607</v>
      </c>
      <c r="F4012" t="s">
        <v>2177</v>
      </c>
      <c r="G4012" t="s">
        <v>2653</v>
      </c>
      <c r="H4012">
        <v>10071</v>
      </c>
      <c r="I4012" t="s">
        <v>5533</v>
      </c>
      <c r="J4012" s="1">
        <v>44134</v>
      </c>
      <c r="K4012" s="1">
        <v>44134</v>
      </c>
      <c r="L4012">
        <v>20205834476</v>
      </c>
      <c r="M4012" t="s">
        <v>5535</v>
      </c>
      <c r="N4012" s="1">
        <v>44135</v>
      </c>
      <c r="O4012" t="str">
        <f t="shared" si="134"/>
        <v>정상</v>
      </c>
      <c r="P4012" t="str">
        <f t="shared" si="132"/>
        <v>엠피성공</v>
      </c>
      <c r="Q4012" t="s">
        <v>1954</v>
      </c>
      <c r="R4012"/>
      <c r="S4012"/>
      <c r="T4012"/>
      <c r="U4012"/>
      <c r="V4012"/>
      <c r="W4012" t="s">
        <v>1958</v>
      </c>
      <c r="X4012"/>
    </row>
    <row r="4013" spans="1:24">
      <c r="A4013" t="s">
        <v>4908</v>
      </c>
      <c r="B4013" t="s">
        <v>4928</v>
      </c>
      <c r="C4013" t="s">
        <v>4945</v>
      </c>
      <c r="D4013" t="s">
        <v>4998</v>
      </c>
      <c r="E4013" t="s">
        <v>5461</v>
      </c>
      <c r="F4013" t="s">
        <v>2177</v>
      </c>
      <c r="G4013" t="s">
        <v>2653</v>
      </c>
      <c r="H4013">
        <v>17000</v>
      </c>
      <c r="I4013" t="s">
        <v>5533</v>
      </c>
      <c r="J4013" s="1">
        <v>44134</v>
      </c>
      <c r="K4013" s="1">
        <v>44134</v>
      </c>
      <c r="L4013">
        <v>20205843468</v>
      </c>
      <c r="M4013" t="s">
        <v>5535</v>
      </c>
      <c r="N4013" s="1">
        <v>44135</v>
      </c>
      <c r="O4013" t="str">
        <f t="shared" si="134"/>
        <v>정상</v>
      </c>
      <c r="P4013" t="str">
        <f t="shared" si="132"/>
        <v>엠피가온</v>
      </c>
      <c r="Q4013" t="s">
        <v>1952</v>
      </c>
      <c r="R4013"/>
      <c r="S4013"/>
      <c r="T4013"/>
      <c r="U4013"/>
      <c r="V4013"/>
      <c r="W4013" t="s">
        <v>1958</v>
      </c>
      <c r="X4013"/>
    </row>
    <row r="4014" spans="1:24">
      <c r="A4014" t="s">
        <v>4911</v>
      </c>
      <c r="B4014"/>
      <c r="C4014"/>
      <c r="D4014" t="s">
        <v>4999</v>
      </c>
      <c r="E4014" t="s">
        <v>5462</v>
      </c>
      <c r="F4014" t="s">
        <v>5530</v>
      </c>
      <c r="G4014" t="s">
        <v>2655</v>
      </c>
      <c r="H4014">
        <v>7316</v>
      </c>
      <c r="I4014" t="s">
        <v>5533</v>
      </c>
      <c r="J4014" s="1">
        <v>44134</v>
      </c>
      <c r="K4014" s="1">
        <v>44134</v>
      </c>
      <c r="L4014">
        <v>20205843360</v>
      </c>
      <c r="M4014" t="s">
        <v>5536</v>
      </c>
      <c r="N4014" s="1">
        <v>44135</v>
      </c>
      <c r="O4014" t="str">
        <f t="shared" si="134"/>
        <v>정상</v>
      </c>
      <c r="P4014" t="str">
        <f t="shared" si="132"/>
        <v>엠피레전드</v>
      </c>
      <c r="Q4014" t="s">
        <v>1954</v>
      </c>
      <c r="R4014"/>
      <c r="S4014"/>
      <c r="T4014"/>
      <c r="U4014"/>
      <c r="V4014"/>
      <c r="W4014" t="s">
        <v>1958</v>
      </c>
      <c r="X4014"/>
    </row>
    <row r="4015" spans="1:24">
      <c r="A4015" t="s">
        <v>4903</v>
      </c>
      <c r="B4015" t="s">
        <v>4924</v>
      </c>
      <c r="C4015" t="s">
        <v>4939</v>
      </c>
      <c r="D4015" t="s">
        <v>5000</v>
      </c>
      <c r="E4015" t="s">
        <v>5451</v>
      </c>
      <c r="F4015" t="s">
        <v>5532</v>
      </c>
      <c r="G4015" t="s">
        <v>2655</v>
      </c>
      <c r="H4015">
        <v>12669</v>
      </c>
      <c r="I4015" t="s">
        <v>5533</v>
      </c>
      <c r="J4015" s="1">
        <v>44134</v>
      </c>
      <c r="K4015" s="1">
        <v>44134</v>
      </c>
      <c r="L4015">
        <v>20205832906</v>
      </c>
      <c r="M4015" t="s">
        <v>5535</v>
      </c>
      <c r="N4015" s="1">
        <v>44135</v>
      </c>
      <c r="O4015" t="str">
        <f t="shared" si="134"/>
        <v>정상</v>
      </c>
      <c r="P4015" t="str">
        <f t="shared" si="132"/>
        <v>엠피의정부</v>
      </c>
      <c r="Q4015" t="s">
        <v>1952</v>
      </c>
      <c r="R4015"/>
      <c r="S4015"/>
      <c r="T4015"/>
      <c r="U4015"/>
      <c r="V4015"/>
      <c r="W4015" t="s">
        <v>5540</v>
      </c>
      <c r="X4015"/>
    </row>
    <row r="4016" spans="1:24">
      <c r="A4016" t="s">
        <v>4911</v>
      </c>
      <c r="B4016"/>
      <c r="C4016"/>
      <c r="D4016" t="s">
        <v>5001</v>
      </c>
      <c r="E4016" t="s">
        <v>3190</v>
      </c>
      <c r="F4016" t="s">
        <v>2177</v>
      </c>
      <c r="G4016" t="s">
        <v>2653</v>
      </c>
      <c r="H4016">
        <v>65585</v>
      </c>
      <c r="I4016" t="s">
        <v>5533</v>
      </c>
      <c r="J4016" s="1">
        <v>44134</v>
      </c>
      <c r="K4016" s="1">
        <v>44134</v>
      </c>
      <c r="L4016">
        <v>3190780083011</v>
      </c>
      <c r="M4016" t="s">
        <v>5538</v>
      </c>
      <c r="N4016" s="1">
        <v>44135</v>
      </c>
      <c r="O4016" t="str">
        <f t="shared" si="134"/>
        <v>정상</v>
      </c>
      <c r="P4016" t="str">
        <f t="shared" si="132"/>
        <v>엠피레전드</v>
      </c>
      <c r="Q4016" t="s">
        <v>1954</v>
      </c>
      <c r="R4016"/>
      <c r="S4016"/>
      <c r="T4016"/>
      <c r="U4016"/>
      <c r="V4016"/>
      <c r="W4016" t="s">
        <v>1960</v>
      </c>
      <c r="X4016" s="1">
        <v>68971</v>
      </c>
    </row>
    <row r="4017" spans="1:24">
      <c r="A4017" t="s">
        <v>4902</v>
      </c>
      <c r="B4017"/>
      <c r="C4017"/>
      <c r="D4017" t="s">
        <v>5002</v>
      </c>
      <c r="E4017" t="s">
        <v>5463</v>
      </c>
      <c r="F4017" t="s">
        <v>5530</v>
      </c>
      <c r="G4017" t="s">
        <v>2653</v>
      </c>
      <c r="H4017">
        <v>100000</v>
      </c>
      <c r="I4017" t="s">
        <v>5533</v>
      </c>
      <c r="J4017" s="1">
        <v>44134</v>
      </c>
      <c r="K4017" s="1">
        <v>44134</v>
      </c>
      <c r="L4017" t="s">
        <v>1418</v>
      </c>
      <c r="M4017" t="s">
        <v>5535</v>
      </c>
      <c r="N4017" s="1">
        <v>44135</v>
      </c>
      <c r="O4017" t="str">
        <f t="shared" si="134"/>
        <v>정상</v>
      </c>
      <c r="P4017" t="str">
        <f t="shared" si="132"/>
        <v>엠피성공</v>
      </c>
      <c r="Q4017" t="s">
        <v>1954</v>
      </c>
      <c r="R4017"/>
      <c r="S4017"/>
      <c r="T4017"/>
      <c r="U4017"/>
      <c r="V4017"/>
      <c r="W4017" t="s">
        <v>1958</v>
      </c>
      <c r="X4017" s="1">
        <v>55091</v>
      </c>
    </row>
    <row r="4018" spans="1:24">
      <c r="A4018" t="s">
        <v>4908</v>
      </c>
      <c r="B4018" t="s">
        <v>4928</v>
      </c>
      <c r="C4018" t="s">
        <v>4945</v>
      </c>
      <c r="D4018" t="s">
        <v>4990</v>
      </c>
      <c r="E4018" t="s">
        <v>2522</v>
      </c>
      <c r="F4018" t="s">
        <v>2177</v>
      </c>
      <c r="G4018" t="s">
        <v>2653</v>
      </c>
      <c r="H4018">
        <v>38100</v>
      </c>
      <c r="I4018" t="s">
        <v>5533</v>
      </c>
      <c r="J4018" s="1">
        <v>44134</v>
      </c>
      <c r="K4018" s="1">
        <v>44134</v>
      </c>
      <c r="L4018" t="s">
        <v>1419</v>
      </c>
      <c r="M4018" t="s">
        <v>5535</v>
      </c>
      <c r="N4018" s="1">
        <v>44135</v>
      </c>
      <c r="O4018" t="str">
        <f t="shared" si="134"/>
        <v>정상</v>
      </c>
      <c r="P4018" t="str">
        <f t="shared" si="132"/>
        <v>엠피가온</v>
      </c>
      <c r="Q4018" t="s">
        <v>1954</v>
      </c>
      <c r="R4018"/>
      <c r="S4018"/>
      <c r="T4018"/>
      <c r="U4018"/>
      <c r="V4018"/>
      <c r="W4018" t="s">
        <v>1958</v>
      </c>
      <c r="X4018" s="1">
        <v>58013</v>
      </c>
    </row>
    <row r="4019" spans="1:24">
      <c r="A4019" t="s">
        <v>4906</v>
      </c>
      <c r="B4019" t="s">
        <v>4926</v>
      </c>
      <c r="C4019" t="s">
        <v>4943</v>
      </c>
      <c r="D4019" t="s">
        <v>5003</v>
      </c>
      <c r="E4019" t="s">
        <v>5463</v>
      </c>
      <c r="F4019" t="s">
        <v>2177</v>
      </c>
      <c r="G4019" t="s">
        <v>2653</v>
      </c>
      <c r="H4019">
        <v>110000</v>
      </c>
      <c r="I4019" t="s">
        <v>5533</v>
      </c>
      <c r="J4019" s="1">
        <v>44134</v>
      </c>
      <c r="K4019" s="1">
        <v>44134</v>
      </c>
      <c r="L4019" t="s">
        <v>1420</v>
      </c>
      <c r="M4019" t="s">
        <v>5535</v>
      </c>
      <c r="N4019" s="1">
        <v>44135</v>
      </c>
      <c r="O4019" t="str">
        <f t="shared" si="134"/>
        <v>정상</v>
      </c>
      <c r="P4019" t="str">
        <f t="shared" si="132"/>
        <v>엠피피스토스</v>
      </c>
      <c r="Q4019" t="s">
        <v>1954</v>
      </c>
      <c r="R4019"/>
      <c r="S4019"/>
      <c r="T4019"/>
      <c r="U4019"/>
      <c r="V4019"/>
      <c r="W4019" t="s">
        <v>1958</v>
      </c>
      <c r="X4019" s="1">
        <v>51439</v>
      </c>
    </row>
    <row r="4020" spans="1:24">
      <c r="A4020" t="s">
        <v>4906</v>
      </c>
      <c r="B4020" t="s">
        <v>4926</v>
      </c>
      <c r="C4020" t="s">
        <v>4943</v>
      </c>
      <c r="D4020" t="s">
        <v>5003</v>
      </c>
      <c r="E4020" t="s">
        <v>5463</v>
      </c>
      <c r="F4020" t="s">
        <v>2177</v>
      </c>
      <c r="G4020" t="s">
        <v>2653</v>
      </c>
      <c r="H4020">
        <v>109000</v>
      </c>
      <c r="I4020" t="s">
        <v>5533</v>
      </c>
      <c r="J4020" s="1">
        <v>44134</v>
      </c>
      <c r="K4020" s="1">
        <v>44134</v>
      </c>
      <c r="L4020" t="s">
        <v>1421</v>
      </c>
      <c r="M4020" t="s">
        <v>5535</v>
      </c>
      <c r="N4020" s="1">
        <v>44135</v>
      </c>
      <c r="O4020" t="str">
        <f t="shared" si="134"/>
        <v>정상</v>
      </c>
      <c r="P4020" t="str">
        <f t="shared" si="132"/>
        <v>엠피피스토스</v>
      </c>
      <c r="Q4020" t="s">
        <v>1954</v>
      </c>
      <c r="R4020"/>
      <c r="S4020"/>
      <c r="T4020"/>
      <c r="U4020"/>
      <c r="V4020"/>
      <c r="W4020" t="s">
        <v>1958</v>
      </c>
      <c r="X4020" s="1">
        <v>51439</v>
      </c>
    </row>
    <row r="4021" spans="1:24">
      <c r="A4021" t="s">
        <v>4906</v>
      </c>
      <c r="B4021" t="s">
        <v>4926</v>
      </c>
      <c r="C4021" t="s">
        <v>4943</v>
      </c>
      <c r="D4021" t="s">
        <v>5004</v>
      </c>
      <c r="E4021" t="s">
        <v>5464</v>
      </c>
      <c r="F4021" t="s">
        <v>2177</v>
      </c>
      <c r="G4021" t="s">
        <v>2653</v>
      </c>
      <c r="H4021">
        <v>61520</v>
      </c>
      <c r="I4021" t="s">
        <v>5533</v>
      </c>
      <c r="J4021" s="1">
        <v>44134</v>
      </c>
      <c r="K4021" s="1">
        <v>44134</v>
      </c>
      <c r="L4021" t="s">
        <v>1422</v>
      </c>
      <c r="M4021" t="s">
        <v>5535</v>
      </c>
      <c r="N4021" s="1">
        <v>44135</v>
      </c>
      <c r="O4021" t="str">
        <f t="shared" si="134"/>
        <v>정상</v>
      </c>
      <c r="P4021" t="str">
        <f t="shared" si="132"/>
        <v>엠피피스토스</v>
      </c>
      <c r="Q4021" t="s">
        <v>1954</v>
      </c>
      <c r="R4021"/>
      <c r="S4021"/>
      <c r="T4021"/>
      <c r="U4021"/>
      <c r="V4021"/>
      <c r="W4021" t="s">
        <v>1960</v>
      </c>
      <c r="X4021" s="1">
        <v>55091</v>
      </c>
    </row>
    <row r="4022" spans="1:24">
      <c r="A4022" t="s">
        <v>4906</v>
      </c>
      <c r="B4022" t="s">
        <v>4926</v>
      </c>
      <c r="C4022" t="s">
        <v>4948</v>
      </c>
      <c r="D4022" t="s">
        <v>5005</v>
      </c>
      <c r="E4022" t="s">
        <v>2149</v>
      </c>
      <c r="F4022" t="s">
        <v>2177</v>
      </c>
      <c r="G4022" t="s">
        <v>2653</v>
      </c>
      <c r="H4022">
        <v>51000</v>
      </c>
      <c r="I4022" t="s">
        <v>5533</v>
      </c>
      <c r="J4022" s="1">
        <v>44134</v>
      </c>
      <c r="K4022" s="1">
        <v>44134</v>
      </c>
      <c r="L4022" t="s">
        <v>1423</v>
      </c>
      <c r="M4022" t="s">
        <v>5538</v>
      </c>
      <c r="N4022" s="1">
        <v>44135</v>
      </c>
      <c r="O4022" t="str">
        <f t="shared" si="134"/>
        <v>정상</v>
      </c>
      <c r="P4022" t="str">
        <f t="shared" si="132"/>
        <v>엠피피스토스</v>
      </c>
      <c r="Q4022" t="s">
        <v>1954</v>
      </c>
      <c r="R4022"/>
      <c r="S4022"/>
      <c r="T4022"/>
      <c r="U4022"/>
      <c r="V4022"/>
      <c r="W4022" t="s">
        <v>1958</v>
      </c>
      <c r="X4022" s="1">
        <v>51439</v>
      </c>
    </row>
    <row r="4023" spans="1:24">
      <c r="A4023" t="s">
        <v>4906</v>
      </c>
      <c r="B4023" t="s">
        <v>4926</v>
      </c>
      <c r="C4023" t="s">
        <v>4949</v>
      </c>
      <c r="D4023" t="s">
        <v>5006</v>
      </c>
      <c r="E4023" t="s">
        <v>5465</v>
      </c>
      <c r="F4023" t="s">
        <v>2177</v>
      </c>
      <c r="G4023" t="s">
        <v>2653</v>
      </c>
      <c r="H4023">
        <v>50000</v>
      </c>
      <c r="I4023" t="s">
        <v>5533</v>
      </c>
      <c r="J4023" s="1">
        <v>44134</v>
      </c>
      <c r="K4023" s="1">
        <v>44134</v>
      </c>
      <c r="L4023" t="s">
        <v>1424</v>
      </c>
      <c r="M4023" t="s">
        <v>5538</v>
      </c>
      <c r="N4023" s="1">
        <v>44135</v>
      </c>
      <c r="O4023" t="str">
        <f t="shared" si="134"/>
        <v>정상</v>
      </c>
      <c r="P4023" t="str">
        <f t="shared" si="132"/>
        <v>엠피피스토스</v>
      </c>
      <c r="Q4023" t="s">
        <v>1954</v>
      </c>
      <c r="R4023"/>
      <c r="S4023"/>
      <c r="T4023"/>
      <c r="U4023"/>
      <c r="V4023"/>
      <c r="W4023" t="s">
        <v>1958</v>
      </c>
      <c r="X4023" s="1">
        <v>51439</v>
      </c>
    </row>
    <row r="4024" spans="1:24">
      <c r="A4024" t="s">
        <v>4906</v>
      </c>
      <c r="B4024" t="s">
        <v>4926</v>
      </c>
      <c r="C4024" t="s">
        <v>4948</v>
      </c>
      <c r="D4024" t="s">
        <v>5007</v>
      </c>
      <c r="E4024" t="s">
        <v>5466</v>
      </c>
      <c r="F4024" t="s">
        <v>2177</v>
      </c>
      <c r="G4024" t="s">
        <v>2653</v>
      </c>
      <c r="H4024">
        <v>30000</v>
      </c>
      <c r="I4024" t="s">
        <v>5533</v>
      </c>
      <c r="J4024" s="1">
        <v>44134</v>
      </c>
      <c r="K4024" s="1">
        <v>44134</v>
      </c>
      <c r="L4024" t="s">
        <v>1425</v>
      </c>
      <c r="M4024" t="s">
        <v>5537</v>
      </c>
      <c r="N4024" s="1">
        <v>44135</v>
      </c>
      <c r="O4024" t="str">
        <f t="shared" si="134"/>
        <v>정상</v>
      </c>
      <c r="P4024" t="str">
        <f t="shared" si="132"/>
        <v>엠피피스토스</v>
      </c>
      <c r="Q4024" t="s">
        <v>1954</v>
      </c>
      <c r="R4024"/>
      <c r="S4024"/>
      <c r="T4024"/>
      <c r="U4024"/>
      <c r="V4024"/>
      <c r="W4024" t="s">
        <v>1958</v>
      </c>
      <c r="X4024" s="1">
        <v>70066</v>
      </c>
    </row>
    <row r="4025" spans="1:24">
      <c r="A4025" t="s">
        <v>4907</v>
      </c>
      <c r="B4025" t="s">
        <v>4927</v>
      </c>
      <c r="C4025" t="s">
        <v>4944</v>
      </c>
      <c r="D4025" t="s">
        <v>5008</v>
      </c>
      <c r="E4025" t="s">
        <v>5463</v>
      </c>
      <c r="F4025" t="s">
        <v>2177</v>
      </c>
      <c r="G4025" t="s">
        <v>2653</v>
      </c>
      <c r="H4025">
        <v>55920</v>
      </c>
      <c r="I4025" t="s">
        <v>5533</v>
      </c>
      <c r="J4025" s="1">
        <v>44134</v>
      </c>
      <c r="K4025" s="1">
        <v>44134</v>
      </c>
      <c r="L4025" t="s">
        <v>1426</v>
      </c>
      <c r="M4025" t="s">
        <v>5537</v>
      </c>
      <c r="N4025" s="1">
        <v>44135</v>
      </c>
      <c r="O4025" t="str">
        <f t="shared" si="134"/>
        <v>정상</v>
      </c>
      <c r="P4025" t="s">
        <v>6822</v>
      </c>
      <c r="Q4025" t="s">
        <v>1954</v>
      </c>
      <c r="R4025"/>
      <c r="S4025"/>
      <c r="T4025"/>
      <c r="U4025"/>
      <c r="V4025"/>
      <c r="W4025" t="s">
        <v>1960</v>
      </c>
      <c r="X4025" s="1">
        <v>51439</v>
      </c>
    </row>
    <row r="4026" spans="1:24">
      <c r="A4026" t="s">
        <v>4907</v>
      </c>
      <c r="B4026" t="s">
        <v>4927</v>
      </c>
      <c r="C4026" t="s">
        <v>4944</v>
      </c>
      <c r="D4026" t="s">
        <v>5009</v>
      </c>
      <c r="E4026" t="s">
        <v>2149</v>
      </c>
      <c r="F4026" t="s">
        <v>5530</v>
      </c>
      <c r="G4026" t="s">
        <v>2653</v>
      </c>
      <c r="H4026">
        <v>42700</v>
      </c>
      <c r="I4026" t="s">
        <v>5533</v>
      </c>
      <c r="J4026" s="1">
        <v>44134</v>
      </c>
      <c r="K4026" s="1">
        <v>44134</v>
      </c>
      <c r="L4026" t="s">
        <v>1427</v>
      </c>
      <c r="M4026" t="s">
        <v>5535</v>
      </c>
      <c r="N4026" s="1">
        <v>44135</v>
      </c>
      <c r="O4026" t="str">
        <f t="shared" si="134"/>
        <v>정상</v>
      </c>
      <c r="P4026" t="s">
        <v>6821</v>
      </c>
      <c r="Q4026" t="s">
        <v>1954</v>
      </c>
      <c r="R4026"/>
      <c r="S4026"/>
      <c r="T4026"/>
      <c r="U4026"/>
      <c r="V4026"/>
      <c r="W4026" t="s">
        <v>5540</v>
      </c>
      <c r="X4026" s="1">
        <v>55091</v>
      </c>
    </row>
    <row r="4027" spans="1:24">
      <c r="A4027" t="s">
        <v>4904</v>
      </c>
      <c r="B4027" t="s">
        <v>4925</v>
      </c>
      <c r="C4027" t="s">
        <v>4940</v>
      </c>
      <c r="D4027" t="s">
        <v>5010</v>
      </c>
      <c r="E4027" t="s">
        <v>5467</v>
      </c>
      <c r="F4027" t="s">
        <v>2177</v>
      </c>
      <c r="G4027" t="s">
        <v>2653</v>
      </c>
      <c r="H4027">
        <v>15000</v>
      </c>
      <c r="I4027" t="s">
        <v>5533</v>
      </c>
      <c r="J4027" s="1">
        <v>44134</v>
      </c>
      <c r="K4027" s="1">
        <v>44134</v>
      </c>
      <c r="L4027" t="s">
        <v>1428</v>
      </c>
      <c r="M4027" t="s">
        <v>5537</v>
      </c>
      <c r="N4027" s="1">
        <v>44135</v>
      </c>
      <c r="O4027" t="str">
        <f t="shared" si="134"/>
        <v>정상</v>
      </c>
      <c r="P4027" t="str">
        <f t="shared" si="132"/>
        <v>엠피송내</v>
      </c>
      <c r="Q4027" t="s">
        <v>1954</v>
      </c>
      <c r="R4027"/>
      <c r="S4027"/>
      <c r="T4027"/>
      <c r="U4027"/>
      <c r="V4027"/>
      <c r="W4027" t="s">
        <v>1958</v>
      </c>
      <c r="X4027"/>
    </row>
    <row r="4028" spans="1:24">
      <c r="A4028" t="s">
        <v>991</v>
      </c>
      <c r="B4028" t="s">
        <v>4925</v>
      </c>
      <c r="C4028" t="s">
        <v>4940</v>
      </c>
      <c r="D4028" t="s">
        <v>5011</v>
      </c>
      <c r="E4028" t="s">
        <v>2597</v>
      </c>
      <c r="F4028" t="s">
        <v>2177</v>
      </c>
      <c r="G4028" t="s">
        <v>2653</v>
      </c>
      <c r="H4028">
        <v>20760</v>
      </c>
      <c r="I4028" t="s">
        <v>5533</v>
      </c>
      <c r="J4028" s="1">
        <v>44134</v>
      </c>
      <c r="K4028" s="1">
        <v>44134</v>
      </c>
      <c r="L4028" t="s">
        <v>1429</v>
      </c>
      <c r="M4028" t="s">
        <v>5537</v>
      </c>
      <c r="N4028" s="1">
        <v>44135</v>
      </c>
      <c r="O4028" t="str">
        <f t="shared" si="134"/>
        <v>정상</v>
      </c>
      <c r="P4028" t="str">
        <f t="shared" si="132"/>
        <v>엠피송내</v>
      </c>
      <c r="Q4028" t="s">
        <v>1952</v>
      </c>
      <c r="R4028"/>
      <c r="S4028"/>
      <c r="T4028"/>
      <c r="U4028"/>
      <c r="V4028"/>
      <c r="W4028" t="s">
        <v>1958</v>
      </c>
      <c r="X4028"/>
    </row>
    <row r="4029" spans="1:24">
      <c r="A4029" t="s">
        <v>4906</v>
      </c>
      <c r="B4029" t="s">
        <v>4926</v>
      </c>
      <c r="C4029" t="s">
        <v>4948</v>
      </c>
      <c r="D4029" t="s">
        <v>5012</v>
      </c>
      <c r="E4029" t="s">
        <v>2146</v>
      </c>
      <c r="F4029" t="s">
        <v>2177</v>
      </c>
      <c r="G4029" t="s">
        <v>2653</v>
      </c>
      <c r="H4029">
        <v>50000</v>
      </c>
      <c r="I4029" t="s">
        <v>5533</v>
      </c>
      <c r="J4029" s="1">
        <v>44134</v>
      </c>
      <c r="K4029" s="1">
        <v>44134</v>
      </c>
      <c r="L4029" t="s">
        <v>1430</v>
      </c>
      <c r="M4029" t="s">
        <v>5535</v>
      </c>
      <c r="N4029" s="1">
        <v>44135</v>
      </c>
      <c r="O4029" t="str">
        <f t="shared" si="134"/>
        <v>정상</v>
      </c>
      <c r="P4029" t="str">
        <f t="shared" si="132"/>
        <v>엠피피스토스</v>
      </c>
      <c r="Q4029" t="s">
        <v>1954</v>
      </c>
      <c r="R4029"/>
      <c r="S4029"/>
      <c r="T4029"/>
      <c r="U4029"/>
      <c r="V4029"/>
      <c r="W4029" t="s">
        <v>1958</v>
      </c>
      <c r="X4029"/>
    </row>
    <row r="4030" spans="1:24">
      <c r="A4030" t="s">
        <v>4903</v>
      </c>
      <c r="B4030" t="s">
        <v>4924</v>
      </c>
      <c r="C4030" t="s">
        <v>4939</v>
      </c>
      <c r="D4030" t="s">
        <v>5013</v>
      </c>
      <c r="E4030" t="s">
        <v>2514</v>
      </c>
      <c r="F4030" t="s">
        <v>2177</v>
      </c>
      <c r="G4030" t="s">
        <v>2653</v>
      </c>
      <c r="H4030">
        <v>135602</v>
      </c>
      <c r="I4030" t="s">
        <v>5533</v>
      </c>
      <c r="J4030" s="1">
        <v>44134</v>
      </c>
      <c r="K4030" s="1">
        <v>44134</v>
      </c>
      <c r="L4030" t="s">
        <v>1431</v>
      </c>
      <c r="M4030" t="s">
        <v>5536</v>
      </c>
      <c r="N4030" s="1">
        <v>44135</v>
      </c>
      <c r="O4030" t="str">
        <f t="shared" si="134"/>
        <v>정상</v>
      </c>
      <c r="P4030" t="str">
        <f t="shared" si="132"/>
        <v>엠피의정부</v>
      </c>
      <c r="Q4030" t="s">
        <v>1954</v>
      </c>
      <c r="R4030"/>
      <c r="S4030"/>
      <c r="T4030"/>
      <c r="U4030"/>
      <c r="V4030"/>
      <c r="W4030" t="s">
        <v>1958</v>
      </c>
      <c r="X4030" s="1">
        <v>61666</v>
      </c>
    </row>
    <row r="4031" spans="1:24">
      <c r="A4031" t="s">
        <v>4903</v>
      </c>
      <c r="B4031" t="s">
        <v>4924</v>
      </c>
      <c r="C4031" t="s">
        <v>4939</v>
      </c>
      <c r="D4031" t="s">
        <v>4986</v>
      </c>
      <c r="E4031" t="s">
        <v>2166</v>
      </c>
      <c r="F4031" t="s">
        <v>5530</v>
      </c>
      <c r="G4031" t="s">
        <v>2653</v>
      </c>
      <c r="H4031">
        <v>101683</v>
      </c>
      <c r="I4031" t="s">
        <v>5533</v>
      </c>
      <c r="J4031" s="1">
        <v>44134</v>
      </c>
      <c r="K4031" s="1">
        <v>44134</v>
      </c>
      <c r="L4031" t="s">
        <v>1432</v>
      </c>
      <c r="M4031" t="s">
        <v>5535</v>
      </c>
      <c r="N4031" s="1">
        <v>44135</v>
      </c>
      <c r="O4031" t="str">
        <f t="shared" si="134"/>
        <v>정상</v>
      </c>
      <c r="P4031" t="str">
        <f t="shared" si="132"/>
        <v>엠피의정부</v>
      </c>
      <c r="Q4031" t="s">
        <v>1954</v>
      </c>
      <c r="R4031"/>
      <c r="S4031"/>
      <c r="T4031"/>
      <c r="U4031"/>
      <c r="V4031"/>
      <c r="W4031" t="s">
        <v>1958</v>
      </c>
      <c r="X4031" s="1">
        <v>69336</v>
      </c>
    </row>
    <row r="4032" spans="1:24">
      <c r="A4032" t="s">
        <v>983</v>
      </c>
      <c r="B4032" t="s">
        <v>4927</v>
      </c>
      <c r="C4032" t="s">
        <v>4944</v>
      </c>
      <c r="D4032" t="s">
        <v>4995</v>
      </c>
      <c r="E4032" t="s">
        <v>5468</v>
      </c>
      <c r="F4032" t="s">
        <v>2177</v>
      </c>
      <c r="G4032" t="s">
        <v>2653</v>
      </c>
      <c r="H4032">
        <v>30649</v>
      </c>
      <c r="I4032" t="s">
        <v>5533</v>
      </c>
      <c r="J4032" s="1">
        <v>44134</v>
      </c>
      <c r="K4032" s="1">
        <v>44134</v>
      </c>
      <c r="L4032" t="s">
        <v>1433</v>
      </c>
      <c r="M4032" t="s">
        <v>5535</v>
      </c>
      <c r="N4032" s="1">
        <v>44135</v>
      </c>
      <c r="O4032" t="str">
        <f t="shared" si="134"/>
        <v>정상</v>
      </c>
      <c r="P4032" t="s">
        <v>6821</v>
      </c>
      <c r="Q4032" t="s">
        <v>1954</v>
      </c>
      <c r="R4032"/>
      <c r="S4032"/>
      <c r="T4032"/>
      <c r="U4032"/>
      <c r="V4032"/>
      <c r="W4032" t="s">
        <v>1958</v>
      </c>
      <c r="X4032" s="1">
        <v>56917</v>
      </c>
    </row>
    <row r="4033" spans="1:24">
      <c r="A4033" t="s">
        <v>4907</v>
      </c>
      <c r="B4033" t="s">
        <v>4927</v>
      </c>
      <c r="C4033" t="s">
        <v>4944</v>
      </c>
      <c r="D4033" t="s">
        <v>5009</v>
      </c>
      <c r="E4033" t="s">
        <v>5469</v>
      </c>
      <c r="F4033" t="s">
        <v>2177</v>
      </c>
      <c r="G4033" t="s">
        <v>2653</v>
      </c>
      <c r="H4033">
        <v>65710</v>
      </c>
      <c r="I4033" t="s">
        <v>5533</v>
      </c>
      <c r="J4033" s="1">
        <v>44134</v>
      </c>
      <c r="K4033" s="1">
        <v>44134</v>
      </c>
      <c r="L4033" t="s">
        <v>1434</v>
      </c>
      <c r="M4033" t="s">
        <v>5535</v>
      </c>
      <c r="N4033" s="1">
        <v>44135</v>
      </c>
      <c r="O4033" t="str">
        <f t="shared" si="134"/>
        <v>정상</v>
      </c>
      <c r="P4033" t="s">
        <v>6821</v>
      </c>
      <c r="Q4033" t="s">
        <v>1954</v>
      </c>
      <c r="R4033"/>
      <c r="S4033"/>
      <c r="T4033"/>
      <c r="U4033"/>
      <c r="V4033"/>
      <c r="W4033" t="s">
        <v>5540</v>
      </c>
      <c r="X4033" s="1">
        <v>69701</v>
      </c>
    </row>
    <row r="4034" spans="1:24">
      <c r="A4034" t="s">
        <v>4902</v>
      </c>
      <c r="B4034" t="s">
        <v>4923</v>
      </c>
      <c r="C4034" t="s">
        <v>4941</v>
      </c>
      <c r="D4034" t="s">
        <v>5014</v>
      </c>
      <c r="E4034" t="s">
        <v>3153</v>
      </c>
      <c r="F4034" t="s">
        <v>2177</v>
      </c>
      <c r="G4034" t="s">
        <v>2653</v>
      </c>
      <c r="H4034">
        <v>12437</v>
      </c>
      <c r="I4034" t="s">
        <v>5533</v>
      </c>
      <c r="J4034" s="1">
        <v>44134</v>
      </c>
      <c r="K4034" s="1">
        <v>44134</v>
      </c>
      <c r="L4034" t="s">
        <v>1435</v>
      </c>
      <c r="M4034" t="s">
        <v>5537</v>
      </c>
      <c r="N4034" s="1">
        <v>44135</v>
      </c>
      <c r="O4034" t="str">
        <f t="shared" si="134"/>
        <v>정상</v>
      </c>
      <c r="P4034" t="str">
        <f t="shared" ref="P4033:P4096" si="135">A4034</f>
        <v>엠피성공</v>
      </c>
      <c r="Q4034" t="s">
        <v>1954</v>
      </c>
      <c r="R4034"/>
      <c r="S4034"/>
      <c r="T4034"/>
      <c r="U4034"/>
      <c r="V4034"/>
      <c r="W4034" t="s">
        <v>1958</v>
      </c>
      <c r="X4034" s="1">
        <v>51439</v>
      </c>
    </row>
    <row r="4035" spans="1:24">
      <c r="A4035" t="s">
        <v>4907</v>
      </c>
      <c r="B4035" t="s">
        <v>4927</v>
      </c>
      <c r="C4035" t="s">
        <v>4944</v>
      </c>
      <c r="D4035" t="s">
        <v>5015</v>
      </c>
      <c r="E4035" t="s">
        <v>2166</v>
      </c>
      <c r="F4035" t="s">
        <v>2177</v>
      </c>
      <c r="G4035" t="s">
        <v>2653</v>
      </c>
      <c r="H4035">
        <v>79840</v>
      </c>
      <c r="I4035" t="s">
        <v>5533</v>
      </c>
      <c r="J4035" s="1">
        <v>44134</v>
      </c>
      <c r="K4035" s="1">
        <v>44134</v>
      </c>
      <c r="L4035" t="s">
        <v>1436</v>
      </c>
      <c r="M4035" t="s">
        <v>5535</v>
      </c>
      <c r="N4035" s="1">
        <v>44135</v>
      </c>
      <c r="O4035" t="str">
        <f t="shared" si="134"/>
        <v>정상</v>
      </c>
      <c r="P4035" t="s">
        <v>6821</v>
      </c>
      <c r="Q4035" t="s">
        <v>1954</v>
      </c>
      <c r="R4035"/>
      <c r="S4035"/>
      <c r="T4035"/>
      <c r="U4035"/>
      <c r="V4035"/>
      <c r="W4035" t="s">
        <v>1958</v>
      </c>
      <c r="X4035" s="1">
        <v>68605</v>
      </c>
    </row>
    <row r="4036" spans="1:24">
      <c r="A4036" t="s">
        <v>4902</v>
      </c>
      <c r="B4036" t="s">
        <v>4923</v>
      </c>
      <c r="C4036" t="s">
        <v>4941</v>
      </c>
      <c r="D4036" t="s">
        <v>5016</v>
      </c>
      <c r="E4036" t="s">
        <v>5461</v>
      </c>
      <c r="F4036" t="s">
        <v>2177</v>
      </c>
      <c r="G4036" t="s">
        <v>2653</v>
      </c>
      <c r="H4036">
        <v>16654</v>
      </c>
      <c r="I4036" t="s">
        <v>5533</v>
      </c>
      <c r="J4036" s="1">
        <v>44133</v>
      </c>
      <c r="K4036" s="1">
        <v>44133</v>
      </c>
      <c r="L4036">
        <v>20205839724</v>
      </c>
      <c r="M4036" t="s">
        <v>5537</v>
      </c>
      <c r="N4036" s="1">
        <v>44135</v>
      </c>
      <c r="O4036" t="str">
        <f t="shared" si="134"/>
        <v>정상</v>
      </c>
      <c r="P4036" t="str">
        <f t="shared" si="135"/>
        <v>엠피성공</v>
      </c>
      <c r="Q4036" t="s">
        <v>1954</v>
      </c>
      <c r="R4036"/>
      <c r="S4036"/>
      <c r="T4036"/>
      <c r="U4036"/>
      <c r="V4036"/>
      <c r="W4036" t="s">
        <v>1958</v>
      </c>
      <c r="X4036"/>
    </row>
    <row r="4037" spans="1:24">
      <c r="A4037" t="s">
        <v>4904</v>
      </c>
      <c r="B4037" t="s">
        <v>4925</v>
      </c>
      <c r="C4037" t="s">
        <v>4940</v>
      </c>
      <c r="D4037" t="s">
        <v>5017</v>
      </c>
      <c r="E4037" t="s">
        <v>2158</v>
      </c>
      <c r="F4037" t="s">
        <v>5532</v>
      </c>
      <c r="G4037" t="s">
        <v>2653</v>
      </c>
      <c r="H4037">
        <v>100000</v>
      </c>
      <c r="I4037" t="s">
        <v>5533</v>
      </c>
      <c r="J4037" s="1">
        <v>44133</v>
      </c>
      <c r="K4037" s="1">
        <v>44133</v>
      </c>
      <c r="L4037" t="s">
        <v>1437</v>
      </c>
      <c r="M4037" t="s">
        <v>5538</v>
      </c>
      <c r="N4037" s="1">
        <v>44135</v>
      </c>
      <c r="O4037" t="str">
        <f t="shared" si="134"/>
        <v>정상</v>
      </c>
      <c r="P4037" t="str">
        <f t="shared" si="135"/>
        <v>엠피송내</v>
      </c>
      <c r="Q4037" t="s">
        <v>1954</v>
      </c>
      <c r="R4037"/>
      <c r="S4037"/>
      <c r="T4037"/>
      <c r="U4037"/>
      <c r="V4037"/>
      <c r="W4037" t="s">
        <v>1958</v>
      </c>
      <c r="X4037"/>
    </row>
    <row r="4038" spans="1:24">
      <c r="A4038" t="s">
        <v>4904</v>
      </c>
      <c r="B4038" t="s">
        <v>4925</v>
      </c>
      <c r="C4038" t="s">
        <v>4940</v>
      </c>
      <c r="D4038" t="s">
        <v>5011</v>
      </c>
      <c r="E4038" t="s">
        <v>5470</v>
      </c>
      <c r="F4038" t="s">
        <v>5530</v>
      </c>
      <c r="G4038" t="s">
        <v>2653</v>
      </c>
      <c r="H4038">
        <v>100000</v>
      </c>
      <c r="I4038" t="s">
        <v>5533</v>
      </c>
      <c r="J4038" s="1">
        <v>44133</v>
      </c>
      <c r="K4038" s="1">
        <v>44133</v>
      </c>
      <c r="L4038" t="s">
        <v>1438</v>
      </c>
      <c r="M4038" t="s">
        <v>5538</v>
      </c>
      <c r="N4038" s="1">
        <v>44135</v>
      </c>
      <c r="O4038" t="str">
        <f t="shared" si="134"/>
        <v>정상</v>
      </c>
      <c r="P4038" t="str">
        <f t="shared" si="135"/>
        <v>엠피송내</v>
      </c>
      <c r="Q4038" t="s">
        <v>1954</v>
      </c>
      <c r="R4038"/>
      <c r="S4038"/>
      <c r="T4038"/>
      <c r="U4038"/>
      <c r="V4038"/>
      <c r="W4038" t="s">
        <v>1958</v>
      </c>
      <c r="X4038"/>
    </row>
    <row r="4039" spans="1:24">
      <c r="A4039" t="s">
        <v>4909</v>
      </c>
      <c r="B4039" t="s">
        <v>4929</v>
      </c>
      <c r="C4039" t="s">
        <v>4947</v>
      </c>
      <c r="D4039" t="s">
        <v>5018</v>
      </c>
      <c r="E4039" t="s">
        <v>5452</v>
      </c>
      <c r="F4039" t="s">
        <v>2177</v>
      </c>
      <c r="G4039" t="s">
        <v>2653</v>
      </c>
      <c r="H4039">
        <v>30000</v>
      </c>
      <c r="I4039" t="s">
        <v>5533</v>
      </c>
      <c r="J4039" s="1">
        <v>44133</v>
      </c>
      <c r="K4039" s="1">
        <v>44133</v>
      </c>
      <c r="L4039" t="s">
        <v>1439</v>
      </c>
      <c r="M4039" t="s">
        <v>5537</v>
      </c>
      <c r="N4039" s="1">
        <v>44135</v>
      </c>
      <c r="O4039" t="str">
        <f t="shared" si="134"/>
        <v>정상</v>
      </c>
      <c r="P4039" t="str">
        <f t="shared" si="135"/>
        <v>엠피상동</v>
      </c>
      <c r="Q4039" t="s">
        <v>1954</v>
      </c>
      <c r="R4039"/>
      <c r="S4039"/>
      <c r="T4039"/>
      <c r="U4039"/>
      <c r="V4039"/>
      <c r="W4039" t="s">
        <v>1958</v>
      </c>
      <c r="X4039"/>
    </row>
    <row r="4040" spans="1:24">
      <c r="A4040" t="s">
        <v>4904</v>
      </c>
      <c r="B4040" t="s">
        <v>4925</v>
      </c>
      <c r="C4040" t="s">
        <v>4940</v>
      </c>
      <c r="D4040" t="s">
        <v>5019</v>
      </c>
      <c r="E4040" t="s">
        <v>5470</v>
      </c>
      <c r="F4040" t="s">
        <v>2177</v>
      </c>
      <c r="G4040" t="s">
        <v>2653</v>
      </c>
      <c r="H4040">
        <v>70000</v>
      </c>
      <c r="I4040" t="s">
        <v>5533</v>
      </c>
      <c r="J4040" s="1">
        <v>44133</v>
      </c>
      <c r="K4040" s="1">
        <v>44133</v>
      </c>
      <c r="L4040" t="s">
        <v>1440</v>
      </c>
      <c r="M4040" t="s">
        <v>5537</v>
      </c>
      <c r="N4040" s="1">
        <v>44135</v>
      </c>
      <c r="O4040" t="str">
        <f t="shared" si="134"/>
        <v>정상</v>
      </c>
      <c r="P4040" t="str">
        <f t="shared" si="135"/>
        <v>엠피송내</v>
      </c>
      <c r="Q4040" t="s">
        <v>1954</v>
      </c>
      <c r="R4040"/>
      <c r="S4040"/>
      <c r="T4040"/>
      <c r="U4040"/>
      <c r="V4040"/>
      <c r="W4040" t="s">
        <v>1958</v>
      </c>
      <c r="X4040"/>
    </row>
    <row r="4041" spans="1:24">
      <c r="A4041" t="s">
        <v>4903</v>
      </c>
      <c r="B4041" t="s">
        <v>4924</v>
      </c>
      <c r="C4041" t="s">
        <v>4939</v>
      </c>
      <c r="D4041" t="s">
        <v>5020</v>
      </c>
      <c r="E4041" t="s">
        <v>5471</v>
      </c>
      <c r="F4041" t="s">
        <v>2177</v>
      </c>
      <c r="G4041" t="s">
        <v>2653</v>
      </c>
      <c r="H4041">
        <v>51000</v>
      </c>
      <c r="I4041" t="s">
        <v>5533</v>
      </c>
      <c r="J4041" s="1">
        <v>44133</v>
      </c>
      <c r="K4041" s="1">
        <v>44133</v>
      </c>
      <c r="L4041" t="s">
        <v>1441</v>
      </c>
      <c r="M4041" t="s">
        <v>5538</v>
      </c>
      <c r="N4041" s="1">
        <v>44135</v>
      </c>
      <c r="O4041" t="str">
        <f t="shared" si="134"/>
        <v>정상</v>
      </c>
      <c r="P4041" t="str">
        <f t="shared" si="135"/>
        <v>엠피의정부</v>
      </c>
      <c r="Q4041" t="s">
        <v>1954</v>
      </c>
      <c r="R4041"/>
      <c r="S4041"/>
      <c r="T4041"/>
      <c r="U4041"/>
      <c r="V4041"/>
      <c r="W4041" t="s">
        <v>1958</v>
      </c>
      <c r="X4041"/>
    </row>
    <row r="4042" spans="1:24">
      <c r="A4042" t="s">
        <v>4902</v>
      </c>
      <c r="B4042" t="s">
        <v>4923</v>
      </c>
      <c r="C4042" t="s">
        <v>4941</v>
      </c>
      <c r="D4042" t="s">
        <v>5021</v>
      </c>
      <c r="E4042" t="s">
        <v>5454</v>
      </c>
      <c r="F4042" t="s">
        <v>2177</v>
      </c>
      <c r="G4042" t="s">
        <v>2653</v>
      </c>
      <c r="H4042">
        <v>52000</v>
      </c>
      <c r="I4042" t="s">
        <v>5533</v>
      </c>
      <c r="J4042" s="1">
        <v>44133</v>
      </c>
      <c r="K4042" s="1">
        <v>44133</v>
      </c>
      <c r="L4042">
        <v>52029965240000</v>
      </c>
      <c r="M4042" t="s">
        <v>5535</v>
      </c>
      <c r="N4042" s="1">
        <v>44135</v>
      </c>
      <c r="O4042" t="str">
        <f t="shared" si="134"/>
        <v>정상</v>
      </c>
      <c r="P4042" t="str">
        <f t="shared" si="135"/>
        <v>엠피성공</v>
      </c>
      <c r="Q4042" t="s">
        <v>1954</v>
      </c>
      <c r="R4042"/>
      <c r="S4042"/>
      <c r="T4042"/>
      <c r="U4042"/>
      <c r="V4042"/>
      <c r="W4042" t="s">
        <v>1960</v>
      </c>
      <c r="X4042" s="1">
        <v>47785</v>
      </c>
    </row>
    <row r="4043" spans="1:24">
      <c r="A4043" t="s">
        <v>983</v>
      </c>
      <c r="B4043" t="s">
        <v>4931</v>
      </c>
      <c r="C4043" t="s">
        <v>4950</v>
      </c>
      <c r="D4043" t="s">
        <v>5022</v>
      </c>
      <c r="E4043" t="s">
        <v>5472</v>
      </c>
      <c r="F4043" t="s">
        <v>2177</v>
      </c>
      <c r="G4043" t="s">
        <v>2653</v>
      </c>
      <c r="H4043">
        <v>14994</v>
      </c>
      <c r="I4043" t="s">
        <v>5533</v>
      </c>
      <c r="J4043" s="1">
        <v>44133</v>
      </c>
      <c r="K4043" s="1">
        <v>44133</v>
      </c>
      <c r="L4043">
        <v>52029943830000</v>
      </c>
      <c r="M4043" t="s">
        <v>5538</v>
      </c>
      <c r="N4043" s="1">
        <v>44135</v>
      </c>
      <c r="O4043" t="str">
        <f t="shared" si="134"/>
        <v>정상</v>
      </c>
      <c r="P4043" t="s">
        <v>1859</v>
      </c>
      <c r="Q4043" t="s">
        <v>1954</v>
      </c>
      <c r="R4043"/>
      <c r="S4043"/>
      <c r="T4043"/>
      <c r="U4043"/>
      <c r="V4043"/>
      <c r="W4043" t="s">
        <v>1958</v>
      </c>
      <c r="X4043" s="1">
        <v>51438</v>
      </c>
    </row>
    <row r="4044" spans="1:24">
      <c r="A4044" t="s">
        <v>4903</v>
      </c>
      <c r="B4044" t="s">
        <v>4924</v>
      </c>
      <c r="C4044" t="s">
        <v>4939</v>
      </c>
      <c r="D4044" t="s">
        <v>5000</v>
      </c>
      <c r="E4044" t="s">
        <v>2588</v>
      </c>
      <c r="F4044" t="s">
        <v>2177</v>
      </c>
      <c r="G4044" t="s">
        <v>2655</v>
      </c>
      <c r="H4044">
        <v>12614</v>
      </c>
      <c r="I4044" t="s">
        <v>5533</v>
      </c>
      <c r="J4044" s="1">
        <v>44133</v>
      </c>
      <c r="K4044" s="1">
        <v>44133</v>
      </c>
      <c r="L4044">
        <v>52029775650000</v>
      </c>
      <c r="M4044" t="s">
        <v>5538</v>
      </c>
      <c r="N4044" s="1">
        <v>44135</v>
      </c>
      <c r="O4044" t="str">
        <f t="shared" si="134"/>
        <v>정상</v>
      </c>
      <c r="P4044" t="str">
        <f t="shared" si="135"/>
        <v>엠피의정부</v>
      </c>
      <c r="Q4044" t="s">
        <v>1954</v>
      </c>
      <c r="R4044"/>
      <c r="S4044"/>
      <c r="T4044"/>
      <c r="U4044"/>
      <c r="V4044"/>
      <c r="W4044" t="s">
        <v>1958</v>
      </c>
      <c r="X4044" s="1">
        <v>44498</v>
      </c>
    </row>
    <row r="4045" spans="1:24">
      <c r="A4045" t="s">
        <v>4907</v>
      </c>
      <c r="B4045" t="s">
        <v>4927</v>
      </c>
      <c r="C4045" t="s">
        <v>2347</v>
      </c>
      <c r="D4045" t="s">
        <v>5015</v>
      </c>
      <c r="E4045" t="s">
        <v>2588</v>
      </c>
      <c r="F4045" t="s">
        <v>2177</v>
      </c>
      <c r="G4045" t="s">
        <v>2653</v>
      </c>
      <c r="H4045">
        <v>73487</v>
      </c>
      <c r="I4045" t="s">
        <v>5533</v>
      </c>
      <c r="J4045" s="1">
        <v>44133</v>
      </c>
      <c r="K4045" s="1">
        <v>44133</v>
      </c>
      <c r="L4045">
        <v>52029781310000</v>
      </c>
      <c r="M4045" t="s">
        <v>5537</v>
      </c>
      <c r="N4045" s="1">
        <v>44135</v>
      </c>
      <c r="O4045" t="str">
        <f t="shared" si="134"/>
        <v>정상</v>
      </c>
      <c r="P4045" t="s">
        <v>6821</v>
      </c>
      <c r="Q4045" t="s">
        <v>1954</v>
      </c>
      <c r="R4045"/>
      <c r="S4045"/>
      <c r="T4045"/>
      <c r="U4045"/>
      <c r="V4045"/>
      <c r="W4045" t="s">
        <v>1958</v>
      </c>
      <c r="X4045" s="1">
        <v>47785</v>
      </c>
    </row>
    <row r="4046" spans="1:24">
      <c r="A4046" t="s">
        <v>4903</v>
      </c>
      <c r="B4046" t="s">
        <v>4924</v>
      </c>
      <c r="C4046" t="s">
        <v>4939</v>
      </c>
      <c r="D4046" t="s">
        <v>5023</v>
      </c>
      <c r="E4046" t="s">
        <v>5454</v>
      </c>
      <c r="F4046" t="s">
        <v>2177</v>
      </c>
      <c r="G4046" t="s">
        <v>2653</v>
      </c>
      <c r="H4046">
        <v>26989</v>
      </c>
      <c r="I4046" t="s">
        <v>5533</v>
      </c>
      <c r="J4046" s="1">
        <v>44133</v>
      </c>
      <c r="K4046" s="1">
        <v>44133</v>
      </c>
      <c r="L4046">
        <v>52029827230000</v>
      </c>
      <c r="M4046" t="s">
        <v>5535</v>
      </c>
      <c r="N4046" s="1">
        <v>44135</v>
      </c>
      <c r="O4046" t="str">
        <f t="shared" si="134"/>
        <v>정상</v>
      </c>
      <c r="P4046" t="str">
        <f t="shared" si="135"/>
        <v>엠피의정부</v>
      </c>
      <c r="Q4046" t="s">
        <v>1954</v>
      </c>
      <c r="R4046"/>
      <c r="S4046"/>
      <c r="T4046"/>
      <c r="U4046"/>
      <c r="V4046"/>
      <c r="W4046" t="s">
        <v>1958</v>
      </c>
      <c r="X4046" s="1">
        <v>51438</v>
      </c>
    </row>
    <row r="4047" spans="1:24">
      <c r="A4047" t="s">
        <v>4912</v>
      </c>
      <c r="B4047"/>
      <c r="C4047"/>
      <c r="D4047" t="s">
        <v>5024</v>
      </c>
      <c r="E4047" t="s">
        <v>5473</v>
      </c>
      <c r="F4047" t="s">
        <v>2177</v>
      </c>
      <c r="G4047" t="s">
        <v>2653</v>
      </c>
      <c r="H4047">
        <v>50380</v>
      </c>
      <c r="I4047" t="s">
        <v>5533</v>
      </c>
      <c r="J4047" s="1">
        <v>44133</v>
      </c>
      <c r="K4047" s="1">
        <v>44133</v>
      </c>
      <c r="L4047">
        <v>320202641882</v>
      </c>
      <c r="M4047" t="s">
        <v>5537</v>
      </c>
      <c r="N4047" s="1">
        <v>44135</v>
      </c>
      <c r="O4047" t="str">
        <f t="shared" si="134"/>
        <v>정상</v>
      </c>
      <c r="P4047" t="str">
        <f t="shared" si="135"/>
        <v>엠피제이엔제이</v>
      </c>
      <c r="Q4047" t="s">
        <v>1954</v>
      </c>
      <c r="R4047"/>
      <c r="S4047"/>
      <c r="T4047"/>
      <c r="U4047"/>
      <c r="V4047"/>
      <c r="W4047" t="s">
        <v>1958</v>
      </c>
      <c r="X4047" s="1">
        <v>55090</v>
      </c>
    </row>
    <row r="4048" spans="1:24">
      <c r="A4048" t="s">
        <v>4906</v>
      </c>
      <c r="B4048" t="s">
        <v>4926</v>
      </c>
      <c r="C4048" t="s">
        <v>4943</v>
      </c>
      <c r="D4048" t="s">
        <v>5025</v>
      </c>
      <c r="E4048" t="s">
        <v>2613</v>
      </c>
      <c r="F4048" t="s">
        <v>2177</v>
      </c>
      <c r="G4048" t="s">
        <v>2653</v>
      </c>
      <c r="H4048">
        <v>27720</v>
      </c>
      <c r="I4048" t="s">
        <v>5533</v>
      </c>
      <c r="J4048" s="1">
        <v>44133</v>
      </c>
      <c r="K4048" s="1">
        <v>44133</v>
      </c>
      <c r="L4048">
        <v>320202641852</v>
      </c>
      <c r="M4048" t="s">
        <v>5538</v>
      </c>
      <c r="N4048" s="1">
        <v>44135</v>
      </c>
      <c r="O4048" t="str">
        <f t="shared" si="134"/>
        <v>정상</v>
      </c>
      <c r="P4048" t="str">
        <f t="shared" si="135"/>
        <v>엠피피스토스</v>
      </c>
      <c r="Q4048" t="s">
        <v>1954</v>
      </c>
      <c r="R4048"/>
      <c r="S4048"/>
      <c r="T4048"/>
      <c r="U4048"/>
      <c r="V4048"/>
      <c r="W4048" t="s">
        <v>1958</v>
      </c>
      <c r="X4048" s="1">
        <v>51438</v>
      </c>
    </row>
    <row r="4049" spans="1:24">
      <c r="A4049" t="s">
        <v>4903</v>
      </c>
      <c r="B4049" t="s">
        <v>4924</v>
      </c>
      <c r="C4049"/>
      <c r="D4049" t="s">
        <v>5026</v>
      </c>
      <c r="E4049" t="s">
        <v>5474</v>
      </c>
      <c r="F4049" t="s">
        <v>2177</v>
      </c>
      <c r="G4049" t="s">
        <v>2653</v>
      </c>
      <c r="H4049">
        <v>80000</v>
      </c>
      <c r="I4049" t="s">
        <v>5533</v>
      </c>
      <c r="J4049" s="1">
        <v>44133</v>
      </c>
      <c r="K4049" s="1">
        <v>44133</v>
      </c>
      <c r="L4049">
        <v>320202645624</v>
      </c>
      <c r="M4049" t="s">
        <v>5538</v>
      </c>
      <c r="N4049" s="1">
        <v>44135</v>
      </c>
      <c r="O4049" t="str">
        <f t="shared" si="134"/>
        <v>정상</v>
      </c>
      <c r="P4049" t="str">
        <f t="shared" si="135"/>
        <v>엠피의정부</v>
      </c>
      <c r="Q4049" t="s">
        <v>1954</v>
      </c>
      <c r="R4049"/>
      <c r="S4049"/>
      <c r="T4049"/>
      <c r="U4049"/>
      <c r="V4049"/>
      <c r="W4049" t="s">
        <v>1958</v>
      </c>
      <c r="X4049" s="1">
        <v>51438</v>
      </c>
    </row>
    <row r="4050" spans="1:24">
      <c r="A4050" t="s">
        <v>4903</v>
      </c>
      <c r="B4050" t="s">
        <v>4924</v>
      </c>
      <c r="C4050"/>
      <c r="D4050" t="s">
        <v>5026</v>
      </c>
      <c r="E4050" t="s">
        <v>2602</v>
      </c>
      <c r="F4050" t="s">
        <v>5530</v>
      </c>
      <c r="G4050" t="s">
        <v>2655</v>
      </c>
      <c r="H4050">
        <v>28360</v>
      </c>
      <c r="I4050" t="s">
        <v>5533</v>
      </c>
      <c r="J4050" s="1">
        <v>44133</v>
      </c>
      <c r="K4050" s="1">
        <v>44133</v>
      </c>
      <c r="L4050">
        <v>320202645658</v>
      </c>
      <c r="M4050" t="s">
        <v>5537</v>
      </c>
      <c r="N4050" s="1">
        <v>44135</v>
      </c>
      <c r="O4050" t="str">
        <f t="shared" si="134"/>
        <v>정상</v>
      </c>
      <c r="P4050" t="str">
        <f t="shared" si="135"/>
        <v>엠피의정부</v>
      </c>
      <c r="Q4050" t="s">
        <v>1954</v>
      </c>
      <c r="R4050"/>
      <c r="S4050"/>
      <c r="T4050"/>
      <c r="U4050"/>
      <c r="V4050"/>
      <c r="W4050" t="s">
        <v>1958</v>
      </c>
      <c r="X4050" s="1">
        <v>49611</v>
      </c>
    </row>
    <row r="4051" spans="1:24">
      <c r="A4051" t="s">
        <v>4906</v>
      </c>
      <c r="B4051" t="s">
        <v>4926</v>
      </c>
      <c r="C4051" t="s">
        <v>4951</v>
      </c>
      <c r="D4051" t="s">
        <v>5027</v>
      </c>
      <c r="E4051" t="s">
        <v>5473</v>
      </c>
      <c r="F4051" t="s">
        <v>2177</v>
      </c>
      <c r="G4051" t="s">
        <v>2653</v>
      </c>
      <c r="H4051">
        <v>193550</v>
      </c>
      <c r="I4051" t="s">
        <v>5533</v>
      </c>
      <c r="J4051" s="1">
        <v>44133</v>
      </c>
      <c r="K4051" s="1">
        <v>44133</v>
      </c>
      <c r="L4051">
        <v>320202641789</v>
      </c>
      <c r="M4051" t="s">
        <v>5537</v>
      </c>
      <c r="N4051" s="1">
        <v>44135</v>
      </c>
      <c r="O4051" t="str">
        <f t="shared" si="134"/>
        <v>정상</v>
      </c>
      <c r="P4051" t="str">
        <f t="shared" si="135"/>
        <v>엠피피스토스</v>
      </c>
      <c r="Q4051" t="s">
        <v>1954</v>
      </c>
      <c r="R4051"/>
      <c r="S4051"/>
      <c r="T4051"/>
      <c r="U4051"/>
      <c r="V4051"/>
      <c r="W4051" t="s">
        <v>1958</v>
      </c>
      <c r="X4051" s="1">
        <v>51438</v>
      </c>
    </row>
    <row r="4052" spans="1:24">
      <c r="A4052" t="s">
        <v>4902</v>
      </c>
      <c r="B4052" t="s">
        <v>4923</v>
      </c>
      <c r="C4052" t="s">
        <v>4941</v>
      </c>
      <c r="D4052" t="s">
        <v>5028</v>
      </c>
      <c r="E4052" t="s">
        <v>5458</v>
      </c>
      <c r="F4052" t="s">
        <v>5530</v>
      </c>
      <c r="G4052" t="s">
        <v>2653</v>
      </c>
      <c r="H4052">
        <v>32404</v>
      </c>
      <c r="I4052" t="s">
        <v>5533</v>
      </c>
      <c r="J4052" s="1">
        <v>44133</v>
      </c>
      <c r="K4052" s="1">
        <v>44133</v>
      </c>
      <c r="L4052">
        <v>42041634560000</v>
      </c>
      <c r="M4052" t="s">
        <v>5535</v>
      </c>
      <c r="N4052" s="1">
        <v>44135</v>
      </c>
      <c r="O4052" t="str">
        <f t="shared" si="134"/>
        <v>정상</v>
      </c>
      <c r="P4052" t="str">
        <f t="shared" si="135"/>
        <v>엠피성공</v>
      </c>
      <c r="Q4052" t="s">
        <v>1954</v>
      </c>
      <c r="R4052"/>
      <c r="S4052"/>
      <c r="T4052"/>
      <c r="U4052"/>
      <c r="V4052"/>
      <c r="W4052" t="s">
        <v>1958</v>
      </c>
      <c r="X4052"/>
    </row>
    <row r="4053" spans="1:24">
      <c r="A4053" t="s">
        <v>4902</v>
      </c>
      <c r="B4053" t="s">
        <v>4923</v>
      </c>
      <c r="C4053" t="s">
        <v>2242</v>
      </c>
      <c r="D4053" t="s">
        <v>5028</v>
      </c>
      <c r="E4053" t="s">
        <v>5458</v>
      </c>
      <c r="F4053" t="s">
        <v>2177</v>
      </c>
      <c r="G4053" t="s">
        <v>2655</v>
      </c>
      <c r="H4053">
        <v>20094</v>
      </c>
      <c r="I4053" t="s">
        <v>5533</v>
      </c>
      <c r="J4053" s="1">
        <v>44133</v>
      </c>
      <c r="K4053" s="1">
        <v>44133</v>
      </c>
      <c r="L4053">
        <v>42041630160000</v>
      </c>
      <c r="M4053" t="s">
        <v>5535</v>
      </c>
      <c r="N4053" s="1">
        <v>44135</v>
      </c>
      <c r="O4053" t="str">
        <f t="shared" si="134"/>
        <v>정상</v>
      </c>
      <c r="P4053" t="str">
        <f t="shared" si="135"/>
        <v>엠피성공</v>
      </c>
      <c r="Q4053" t="s">
        <v>1954</v>
      </c>
      <c r="R4053"/>
      <c r="S4053"/>
      <c r="T4053"/>
      <c r="U4053"/>
      <c r="V4053"/>
      <c r="W4053" t="s">
        <v>1958</v>
      </c>
      <c r="X4053"/>
    </row>
    <row r="4054" spans="1:24">
      <c r="A4054" t="s">
        <v>4902</v>
      </c>
      <c r="B4054" t="s">
        <v>4923</v>
      </c>
      <c r="C4054" t="s">
        <v>4941</v>
      </c>
      <c r="D4054" t="s">
        <v>5029</v>
      </c>
      <c r="E4054" t="s">
        <v>5475</v>
      </c>
      <c r="F4054" t="s">
        <v>5530</v>
      </c>
      <c r="G4054" t="s">
        <v>2653</v>
      </c>
      <c r="H4054">
        <v>64834</v>
      </c>
      <c r="I4054" t="s">
        <v>5533</v>
      </c>
      <c r="J4054" s="1">
        <v>44133</v>
      </c>
      <c r="K4054" s="1">
        <v>44133</v>
      </c>
      <c r="L4054">
        <v>42041630080000</v>
      </c>
      <c r="M4054" t="s">
        <v>5537</v>
      </c>
      <c r="N4054" s="1">
        <v>44135</v>
      </c>
      <c r="O4054" t="str">
        <f t="shared" ref="O4054:O4117" si="136" xml:space="preserve"> IF(K4054&gt;N4054,W4054,I4054)</f>
        <v>정상</v>
      </c>
      <c r="P4054" t="str">
        <f t="shared" si="135"/>
        <v>엠피성공</v>
      </c>
      <c r="Q4054" t="s">
        <v>1954</v>
      </c>
      <c r="R4054"/>
      <c r="S4054"/>
      <c r="T4054"/>
      <c r="U4054"/>
      <c r="V4054"/>
      <c r="W4054" t="s">
        <v>1960</v>
      </c>
      <c r="X4054"/>
    </row>
    <row r="4055" spans="1:24">
      <c r="A4055" t="s">
        <v>4913</v>
      </c>
      <c r="B4055"/>
      <c r="C4055"/>
      <c r="D4055" t="s">
        <v>5030</v>
      </c>
      <c r="E4055" t="s">
        <v>5458</v>
      </c>
      <c r="F4055" t="s">
        <v>2177</v>
      </c>
      <c r="G4055" t="s">
        <v>2655</v>
      </c>
      <c r="H4055">
        <v>7920</v>
      </c>
      <c r="I4055" t="s">
        <v>5533</v>
      </c>
      <c r="J4055" s="1">
        <v>44133</v>
      </c>
      <c r="K4055" s="1">
        <v>44133</v>
      </c>
      <c r="L4055">
        <v>42041623150000</v>
      </c>
      <c r="M4055" t="s">
        <v>5538</v>
      </c>
      <c r="N4055" s="1">
        <v>44135</v>
      </c>
      <c r="O4055" t="str">
        <f t="shared" si="136"/>
        <v>정상</v>
      </c>
      <c r="P4055" t="str">
        <f t="shared" si="135"/>
        <v>엠피프라임</v>
      </c>
      <c r="Q4055" t="s">
        <v>1954</v>
      </c>
      <c r="R4055"/>
      <c r="S4055"/>
      <c r="T4055"/>
      <c r="U4055"/>
      <c r="V4055"/>
      <c r="W4055" t="s">
        <v>1958</v>
      </c>
      <c r="X4055"/>
    </row>
    <row r="4056" spans="1:24">
      <c r="A4056" t="s">
        <v>4902</v>
      </c>
      <c r="B4056" t="s">
        <v>4923</v>
      </c>
      <c r="C4056" t="s">
        <v>4941</v>
      </c>
      <c r="D4056" t="s">
        <v>5028</v>
      </c>
      <c r="E4056" t="s">
        <v>3212</v>
      </c>
      <c r="F4056" t="s">
        <v>5530</v>
      </c>
      <c r="G4056" t="s">
        <v>2653</v>
      </c>
      <c r="H4056">
        <v>33597</v>
      </c>
      <c r="I4056" t="s">
        <v>5533</v>
      </c>
      <c r="J4056" s="1">
        <v>44133</v>
      </c>
      <c r="K4056" s="1">
        <v>44133</v>
      </c>
      <c r="L4056">
        <v>42041634820000</v>
      </c>
      <c r="M4056" t="s">
        <v>5536</v>
      </c>
      <c r="N4056" s="1">
        <v>44135</v>
      </c>
      <c r="O4056" t="str">
        <f t="shared" si="136"/>
        <v>정상</v>
      </c>
      <c r="P4056" t="str">
        <f t="shared" si="135"/>
        <v>엠피성공</v>
      </c>
      <c r="Q4056" t="s">
        <v>1954</v>
      </c>
      <c r="R4056"/>
      <c r="S4056"/>
      <c r="T4056"/>
      <c r="U4056"/>
      <c r="V4056"/>
      <c r="W4056" t="s">
        <v>1958</v>
      </c>
      <c r="X4056"/>
    </row>
    <row r="4057" spans="1:24">
      <c r="A4057" t="s">
        <v>4902</v>
      </c>
      <c r="B4057" t="s">
        <v>4923</v>
      </c>
      <c r="C4057" t="s">
        <v>4941</v>
      </c>
      <c r="D4057" t="s">
        <v>5031</v>
      </c>
      <c r="E4057" t="s">
        <v>5476</v>
      </c>
      <c r="F4057" t="s">
        <v>2177</v>
      </c>
      <c r="G4057" t="s">
        <v>2653</v>
      </c>
      <c r="H4057">
        <v>130328</v>
      </c>
      <c r="I4057" t="s">
        <v>5533</v>
      </c>
      <c r="J4057" s="1">
        <v>44133</v>
      </c>
      <c r="K4057" s="1">
        <v>44133</v>
      </c>
      <c r="L4057">
        <v>3190769320681</v>
      </c>
      <c r="M4057" t="s">
        <v>5538</v>
      </c>
      <c r="N4057" s="1">
        <v>44135</v>
      </c>
      <c r="O4057" t="str">
        <f t="shared" si="136"/>
        <v>정상</v>
      </c>
      <c r="P4057" t="str">
        <f t="shared" si="135"/>
        <v>엠피성공</v>
      </c>
      <c r="Q4057" t="s">
        <v>1954</v>
      </c>
      <c r="R4057"/>
      <c r="S4057"/>
      <c r="T4057"/>
      <c r="U4057"/>
      <c r="V4057"/>
      <c r="W4057" t="s">
        <v>1958</v>
      </c>
      <c r="X4057" s="1">
        <v>79196</v>
      </c>
    </row>
    <row r="4058" spans="1:24">
      <c r="A4058" t="s">
        <v>4902</v>
      </c>
      <c r="B4058" t="s">
        <v>4923</v>
      </c>
      <c r="C4058" t="s">
        <v>4941</v>
      </c>
      <c r="D4058" t="s">
        <v>5032</v>
      </c>
      <c r="E4058" t="s">
        <v>3173</v>
      </c>
      <c r="F4058" t="s">
        <v>2177</v>
      </c>
      <c r="G4058" t="s">
        <v>2653</v>
      </c>
      <c r="H4058">
        <v>133734</v>
      </c>
      <c r="I4058" t="s">
        <v>5533</v>
      </c>
      <c r="J4058" s="1">
        <v>44133</v>
      </c>
      <c r="K4058" s="1">
        <v>44133</v>
      </c>
      <c r="L4058">
        <v>3190769315821</v>
      </c>
      <c r="M4058" t="s">
        <v>5535</v>
      </c>
      <c r="N4058" s="1">
        <v>44135</v>
      </c>
      <c r="O4058" t="str">
        <f t="shared" si="136"/>
        <v>정상</v>
      </c>
      <c r="P4058" t="str">
        <f t="shared" si="135"/>
        <v>엠피성공</v>
      </c>
      <c r="Q4058" t="s">
        <v>1954</v>
      </c>
      <c r="R4058"/>
      <c r="S4058"/>
      <c r="T4058"/>
      <c r="U4058"/>
      <c r="V4058"/>
      <c r="W4058" t="s">
        <v>1958</v>
      </c>
      <c r="X4058" s="1">
        <v>78465</v>
      </c>
    </row>
    <row r="4059" spans="1:24">
      <c r="A4059" t="s">
        <v>4902</v>
      </c>
      <c r="B4059" t="s">
        <v>4923</v>
      </c>
      <c r="C4059" t="s">
        <v>4941</v>
      </c>
      <c r="D4059" t="s">
        <v>5014</v>
      </c>
      <c r="E4059" t="s">
        <v>5469</v>
      </c>
      <c r="F4059" t="s">
        <v>2177</v>
      </c>
      <c r="G4059" t="s">
        <v>2653</v>
      </c>
      <c r="H4059">
        <v>45485</v>
      </c>
      <c r="I4059" t="s">
        <v>5533</v>
      </c>
      <c r="J4059" s="1">
        <v>44133</v>
      </c>
      <c r="K4059" s="1">
        <v>44133</v>
      </c>
      <c r="L4059" t="s">
        <v>1442</v>
      </c>
      <c r="M4059" t="s">
        <v>5535</v>
      </c>
      <c r="N4059" s="1">
        <v>44135</v>
      </c>
      <c r="O4059" t="str">
        <f t="shared" si="136"/>
        <v>정상</v>
      </c>
      <c r="P4059" t="str">
        <f t="shared" si="135"/>
        <v>엠피성공</v>
      </c>
      <c r="Q4059" t="s">
        <v>1954</v>
      </c>
      <c r="R4059"/>
      <c r="S4059"/>
      <c r="T4059"/>
      <c r="U4059"/>
      <c r="V4059"/>
      <c r="W4059" t="s">
        <v>1960</v>
      </c>
      <c r="X4059" s="1">
        <v>57282</v>
      </c>
    </row>
    <row r="4060" spans="1:24">
      <c r="A4060" t="s">
        <v>4910</v>
      </c>
      <c r="B4060" t="s">
        <v>4932</v>
      </c>
      <c r="C4060" t="s">
        <v>4952</v>
      </c>
      <c r="D4060" t="s">
        <v>5033</v>
      </c>
      <c r="E4060" t="s">
        <v>5477</v>
      </c>
      <c r="F4060" t="s">
        <v>2177</v>
      </c>
      <c r="G4060" t="s">
        <v>2653</v>
      </c>
      <c r="H4060">
        <v>88394</v>
      </c>
      <c r="I4060" t="s">
        <v>5533</v>
      </c>
      <c r="J4060" s="1">
        <v>44133</v>
      </c>
      <c r="K4060" s="1">
        <v>44133</v>
      </c>
      <c r="L4060" t="s">
        <v>1443</v>
      </c>
      <c r="M4060" t="s">
        <v>5535</v>
      </c>
      <c r="N4060" s="1">
        <v>44135</v>
      </c>
      <c r="O4060" t="str">
        <f t="shared" si="136"/>
        <v>정상</v>
      </c>
      <c r="P4060" t="str">
        <f t="shared" si="135"/>
        <v>엠피여주</v>
      </c>
      <c r="Q4060" t="s">
        <v>1954</v>
      </c>
      <c r="R4060"/>
      <c r="S4060"/>
      <c r="T4060"/>
      <c r="U4060"/>
      <c r="V4060"/>
      <c r="W4060" t="s">
        <v>5540</v>
      </c>
      <c r="X4060" s="1">
        <v>76639</v>
      </c>
    </row>
    <row r="4061" spans="1:24">
      <c r="A4061" t="s">
        <v>4902</v>
      </c>
      <c r="B4061" t="s">
        <v>4923</v>
      </c>
      <c r="C4061" t="s">
        <v>4941</v>
      </c>
      <c r="D4061" t="s">
        <v>5034</v>
      </c>
      <c r="E4061" t="s">
        <v>3153</v>
      </c>
      <c r="F4061" t="s">
        <v>5530</v>
      </c>
      <c r="G4061" t="s">
        <v>2653</v>
      </c>
      <c r="H4061">
        <v>19800</v>
      </c>
      <c r="I4061" t="s">
        <v>5533</v>
      </c>
      <c r="J4061" s="1">
        <v>44133</v>
      </c>
      <c r="K4061" s="1">
        <v>44133</v>
      </c>
      <c r="L4061" t="s">
        <v>1444</v>
      </c>
      <c r="M4061" t="s">
        <v>5538</v>
      </c>
      <c r="N4061" s="1">
        <v>44135</v>
      </c>
      <c r="O4061" t="str">
        <f t="shared" si="136"/>
        <v>정상</v>
      </c>
      <c r="P4061" t="str">
        <f t="shared" si="135"/>
        <v>엠피성공</v>
      </c>
      <c r="Q4061" t="s">
        <v>1954</v>
      </c>
      <c r="R4061"/>
      <c r="S4061"/>
      <c r="T4061"/>
      <c r="U4061"/>
      <c r="V4061"/>
      <c r="W4061" t="s">
        <v>5540</v>
      </c>
      <c r="X4061" s="1">
        <v>51438</v>
      </c>
    </row>
    <row r="4062" spans="1:24">
      <c r="A4062" t="s">
        <v>4902</v>
      </c>
      <c r="B4062" t="s">
        <v>4923</v>
      </c>
      <c r="C4062" t="s">
        <v>4941</v>
      </c>
      <c r="D4062" t="s">
        <v>5034</v>
      </c>
      <c r="E4062" t="s">
        <v>5477</v>
      </c>
      <c r="F4062" t="s">
        <v>2177</v>
      </c>
      <c r="G4062" t="s">
        <v>2653</v>
      </c>
      <c r="H4062">
        <v>28555</v>
      </c>
      <c r="I4062" t="s">
        <v>5533</v>
      </c>
      <c r="J4062" s="1">
        <v>44133</v>
      </c>
      <c r="K4062" s="1">
        <v>44133</v>
      </c>
      <c r="L4062" t="s">
        <v>1445</v>
      </c>
      <c r="M4062" t="s">
        <v>5535</v>
      </c>
      <c r="N4062" s="1">
        <v>44135</v>
      </c>
      <c r="O4062" t="str">
        <f t="shared" si="136"/>
        <v>정상</v>
      </c>
      <c r="P4062" t="str">
        <f t="shared" si="135"/>
        <v>엠피성공</v>
      </c>
      <c r="Q4062" t="s">
        <v>1954</v>
      </c>
      <c r="R4062"/>
      <c r="S4062"/>
      <c r="T4062"/>
      <c r="U4062"/>
      <c r="V4062"/>
      <c r="W4062" t="s">
        <v>1958</v>
      </c>
      <c r="X4062" s="1">
        <v>51438</v>
      </c>
    </row>
    <row r="4063" spans="1:24">
      <c r="A4063" t="s">
        <v>4907</v>
      </c>
      <c r="B4063" t="s">
        <v>4927</v>
      </c>
      <c r="C4063" t="s">
        <v>4944</v>
      </c>
      <c r="D4063" t="s">
        <v>5035</v>
      </c>
      <c r="E4063" t="s">
        <v>5477</v>
      </c>
      <c r="F4063" t="s">
        <v>2177</v>
      </c>
      <c r="G4063" t="s">
        <v>2653</v>
      </c>
      <c r="H4063">
        <v>57378</v>
      </c>
      <c r="I4063" t="s">
        <v>5533</v>
      </c>
      <c r="J4063" s="1">
        <v>44133</v>
      </c>
      <c r="K4063" s="1">
        <v>44133</v>
      </c>
      <c r="L4063" t="s">
        <v>1446</v>
      </c>
      <c r="M4063" t="s">
        <v>5535</v>
      </c>
      <c r="N4063" s="1">
        <v>44135</v>
      </c>
      <c r="O4063" t="str">
        <f t="shared" si="136"/>
        <v>정상</v>
      </c>
      <c r="P4063" t="s">
        <v>6821</v>
      </c>
      <c r="Q4063" t="s">
        <v>1954</v>
      </c>
      <c r="R4063"/>
      <c r="S4063"/>
      <c r="T4063"/>
      <c r="U4063"/>
      <c r="V4063"/>
      <c r="W4063" t="s">
        <v>1958</v>
      </c>
      <c r="X4063" s="1">
        <v>68604</v>
      </c>
    </row>
    <row r="4064" spans="1:24">
      <c r="A4064" t="s">
        <v>4906</v>
      </c>
      <c r="B4064" t="s">
        <v>4926</v>
      </c>
      <c r="C4064" t="s">
        <v>4943</v>
      </c>
      <c r="D4064" t="s">
        <v>5036</v>
      </c>
      <c r="E4064" t="s">
        <v>3223</v>
      </c>
      <c r="F4064" t="s">
        <v>2177</v>
      </c>
      <c r="G4064" t="s">
        <v>2653</v>
      </c>
      <c r="H4064">
        <v>35755</v>
      </c>
      <c r="I4064" t="s">
        <v>5533</v>
      </c>
      <c r="J4064" s="1">
        <v>44133</v>
      </c>
      <c r="K4064" s="1">
        <v>44133</v>
      </c>
      <c r="L4064">
        <v>20200467200</v>
      </c>
      <c r="M4064" t="s">
        <v>5538</v>
      </c>
      <c r="N4064" s="1">
        <v>44135</v>
      </c>
      <c r="O4064" t="str">
        <f t="shared" si="136"/>
        <v>정상</v>
      </c>
      <c r="P4064" t="str">
        <f t="shared" si="135"/>
        <v>엠피피스토스</v>
      </c>
      <c r="Q4064" t="s">
        <v>1954</v>
      </c>
      <c r="R4064"/>
      <c r="S4064"/>
      <c r="T4064"/>
      <c r="U4064"/>
      <c r="V4064"/>
      <c r="W4064" t="s">
        <v>5540</v>
      </c>
      <c r="X4064" s="1">
        <v>59838</v>
      </c>
    </row>
    <row r="4065" spans="1:24">
      <c r="A4065" t="s">
        <v>4912</v>
      </c>
      <c r="B4065"/>
      <c r="C4065"/>
      <c r="D4065" t="s">
        <v>5037</v>
      </c>
      <c r="E4065" t="s">
        <v>5478</v>
      </c>
      <c r="F4065" t="s">
        <v>2177</v>
      </c>
      <c r="G4065" t="s">
        <v>2653</v>
      </c>
      <c r="H4065">
        <v>56032</v>
      </c>
      <c r="I4065" t="s">
        <v>5533</v>
      </c>
      <c r="J4065" s="1">
        <v>44133</v>
      </c>
      <c r="K4065" s="1">
        <v>44133</v>
      </c>
      <c r="L4065">
        <v>20200466958</v>
      </c>
      <c r="M4065" t="s">
        <v>5537</v>
      </c>
      <c r="N4065" s="1">
        <v>44135</v>
      </c>
      <c r="O4065" t="str">
        <f t="shared" si="136"/>
        <v>정상</v>
      </c>
      <c r="P4065" t="str">
        <f t="shared" si="135"/>
        <v>엠피제이엔제이</v>
      </c>
      <c r="Q4065" t="s">
        <v>1954</v>
      </c>
      <c r="R4065"/>
      <c r="S4065"/>
      <c r="T4065"/>
      <c r="U4065"/>
      <c r="V4065"/>
      <c r="W4065" t="s">
        <v>1960</v>
      </c>
      <c r="X4065" s="1">
        <v>59108</v>
      </c>
    </row>
    <row r="4066" spans="1:24">
      <c r="A4066" t="s">
        <v>4906</v>
      </c>
      <c r="B4066" t="s">
        <v>4926</v>
      </c>
      <c r="C4066" t="s">
        <v>4943</v>
      </c>
      <c r="D4066" t="s">
        <v>5038</v>
      </c>
      <c r="E4066" t="s">
        <v>5451</v>
      </c>
      <c r="F4066" t="s">
        <v>2177</v>
      </c>
      <c r="G4066" t="s">
        <v>2653</v>
      </c>
      <c r="H4066">
        <v>100000</v>
      </c>
      <c r="I4066" t="s">
        <v>5533</v>
      </c>
      <c r="J4066" s="1">
        <v>44133</v>
      </c>
      <c r="K4066" s="1">
        <v>44133</v>
      </c>
      <c r="L4066">
        <v>20205806276</v>
      </c>
      <c r="M4066" t="s">
        <v>5535</v>
      </c>
      <c r="N4066" s="1">
        <v>44135</v>
      </c>
      <c r="O4066" t="str">
        <f t="shared" si="136"/>
        <v>정상</v>
      </c>
      <c r="P4066" t="str">
        <f t="shared" si="135"/>
        <v>엠피피스토스</v>
      </c>
      <c r="Q4066" t="s">
        <v>1954</v>
      </c>
      <c r="R4066"/>
      <c r="S4066"/>
      <c r="T4066"/>
      <c r="U4066"/>
      <c r="V4066"/>
      <c r="W4066" t="s">
        <v>5540</v>
      </c>
      <c r="X4066"/>
    </row>
    <row r="4067" spans="1:24">
      <c r="A4067" t="s">
        <v>4914</v>
      </c>
      <c r="B4067" t="s">
        <v>4933</v>
      </c>
      <c r="C4067" t="s">
        <v>4953</v>
      </c>
      <c r="D4067" t="s">
        <v>5039</v>
      </c>
      <c r="E4067" t="s">
        <v>2163</v>
      </c>
      <c r="F4067" t="s">
        <v>2177</v>
      </c>
      <c r="G4067" t="s">
        <v>2653</v>
      </c>
      <c r="H4067">
        <v>28000</v>
      </c>
      <c r="I4067" t="s">
        <v>5533</v>
      </c>
      <c r="J4067" s="1">
        <v>44133</v>
      </c>
      <c r="K4067" s="1">
        <v>44133</v>
      </c>
      <c r="L4067">
        <v>20205809115</v>
      </c>
      <c r="M4067" t="s">
        <v>5537</v>
      </c>
      <c r="N4067" s="1">
        <v>44135</v>
      </c>
      <c r="O4067" t="str">
        <f t="shared" si="136"/>
        <v>정상</v>
      </c>
      <c r="P4067" t="str">
        <f t="shared" si="135"/>
        <v>엠피조은</v>
      </c>
      <c r="Q4067" t="s">
        <v>1954</v>
      </c>
      <c r="R4067"/>
      <c r="S4067"/>
      <c r="T4067"/>
      <c r="U4067"/>
      <c r="V4067"/>
      <c r="W4067" t="s">
        <v>1958</v>
      </c>
      <c r="X4067"/>
    </row>
    <row r="4068" spans="1:24">
      <c r="A4068" t="s">
        <v>4907</v>
      </c>
      <c r="B4068" t="s">
        <v>4927</v>
      </c>
      <c r="C4068" t="s">
        <v>4944</v>
      </c>
      <c r="D4068" t="s">
        <v>5009</v>
      </c>
      <c r="E4068" t="s">
        <v>2163</v>
      </c>
      <c r="F4068" t="s">
        <v>5532</v>
      </c>
      <c r="G4068" t="s">
        <v>2653</v>
      </c>
      <c r="H4068">
        <v>11500</v>
      </c>
      <c r="I4068" t="s">
        <v>5533</v>
      </c>
      <c r="J4068" s="1">
        <v>44133</v>
      </c>
      <c r="K4068" s="1">
        <v>44133</v>
      </c>
      <c r="L4068">
        <v>20205810499</v>
      </c>
      <c r="M4068" t="s">
        <v>5538</v>
      </c>
      <c r="N4068" s="1">
        <v>44135</v>
      </c>
      <c r="O4068" t="str">
        <f t="shared" si="136"/>
        <v>정상</v>
      </c>
      <c r="P4068" t="s">
        <v>6821</v>
      </c>
      <c r="Q4068" t="s">
        <v>1954</v>
      </c>
      <c r="R4068"/>
      <c r="S4068"/>
      <c r="T4068"/>
      <c r="U4068"/>
      <c r="V4068"/>
      <c r="W4068" t="s">
        <v>1958</v>
      </c>
      <c r="X4068"/>
    </row>
    <row r="4069" spans="1:24">
      <c r="A4069" t="s">
        <v>4907</v>
      </c>
      <c r="B4069" t="s">
        <v>4927</v>
      </c>
      <c r="C4069" t="s">
        <v>4944</v>
      </c>
      <c r="D4069" t="s">
        <v>5035</v>
      </c>
      <c r="E4069" t="s">
        <v>2607</v>
      </c>
      <c r="F4069" t="s">
        <v>2177</v>
      </c>
      <c r="G4069" t="s">
        <v>2653</v>
      </c>
      <c r="H4069">
        <v>12500</v>
      </c>
      <c r="I4069" t="s">
        <v>5533</v>
      </c>
      <c r="J4069" s="1">
        <v>44133</v>
      </c>
      <c r="K4069" s="1">
        <v>44133</v>
      </c>
      <c r="L4069">
        <v>20205810672</v>
      </c>
      <c r="M4069" t="s">
        <v>5537</v>
      </c>
      <c r="N4069" s="1">
        <v>44135</v>
      </c>
      <c r="O4069" t="str">
        <f t="shared" si="136"/>
        <v>정상</v>
      </c>
      <c r="P4069" t="s">
        <v>983</v>
      </c>
      <c r="Q4069" t="s">
        <v>1954</v>
      </c>
      <c r="R4069"/>
      <c r="S4069"/>
      <c r="T4069"/>
      <c r="U4069"/>
      <c r="V4069"/>
      <c r="W4069" t="s">
        <v>1958</v>
      </c>
      <c r="X4069"/>
    </row>
    <row r="4070" spans="1:24">
      <c r="A4070" t="s">
        <v>4910</v>
      </c>
      <c r="B4070" t="s">
        <v>4932</v>
      </c>
      <c r="C4070" t="s">
        <v>4954</v>
      </c>
      <c r="D4070" t="s">
        <v>5040</v>
      </c>
      <c r="E4070" t="s">
        <v>2499</v>
      </c>
      <c r="F4070" t="s">
        <v>5530</v>
      </c>
      <c r="G4070" t="s">
        <v>2655</v>
      </c>
      <c r="H4070">
        <v>26780</v>
      </c>
      <c r="I4070" t="s">
        <v>5533</v>
      </c>
      <c r="J4070" s="1">
        <v>44133</v>
      </c>
      <c r="K4070" s="1">
        <v>44133</v>
      </c>
      <c r="L4070">
        <v>20205819001</v>
      </c>
      <c r="M4070" t="s">
        <v>5535</v>
      </c>
      <c r="N4070" s="1">
        <v>44135</v>
      </c>
      <c r="O4070" t="str">
        <f t="shared" si="136"/>
        <v>정상</v>
      </c>
      <c r="P4070" t="str">
        <f t="shared" si="135"/>
        <v>엠피여주</v>
      </c>
      <c r="Q4070" t="s">
        <v>1954</v>
      </c>
      <c r="R4070"/>
      <c r="S4070"/>
      <c r="T4070"/>
      <c r="U4070"/>
      <c r="V4070"/>
      <c r="W4070" t="s">
        <v>1958</v>
      </c>
      <c r="X4070"/>
    </row>
    <row r="4071" spans="1:24">
      <c r="A4071" t="s">
        <v>4906</v>
      </c>
      <c r="B4071" t="s">
        <v>4926</v>
      </c>
      <c r="C4071" t="s">
        <v>4948</v>
      </c>
      <c r="D4071" t="s">
        <v>5041</v>
      </c>
      <c r="E4071" t="s">
        <v>2577</v>
      </c>
      <c r="F4071" t="s">
        <v>2177</v>
      </c>
      <c r="G4071" t="s">
        <v>2653</v>
      </c>
      <c r="H4071">
        <v>5000</v>
      </c>
      <c r="I4071" t="s">
        <v>5533</v>
      </c>
      <c r="J4071" s="1">
        <v>44133</v>
      </c>
      <c r="K4071" s="1">
        <v>44133</v>
      </c>
      <c r="L4071" t="s">
        <v>1447</v>
      </c>
      <c r="M4071" t="s">
        <v>5537</v>
      </c>
      <c r="N4071" s="1">
        <v>44135</v>
      </c>
      <c r="O4071" t="str">
        <f t="shared" si="136"/>
        <v>정상</v>
      </c>
      <c r="P4071" t="str">
        <f t="shared" si="135"/>
        <v>엠피피스토스</v>
      </c>
      <c r="Q4071" t="s">
        <v>1954</v>
      </c>
      <c r="R4071"/>
      <c r="S4071"/>
      <c r="T4071"/>
      <c r="U4071"/>
      <c r="V4071"/>
      <c r="W4071" t="s">
        <v>5540</v>
      </c>
      <c r="X4071" s="1">
        <v>59473</v>
      </c>
    </row>
    <row r="4072" spans="1:24">
      <c r="A4072" t="s">
        <v>4906</v>
      </c>
      <c r="B4072" t="s">
        <v>4926</v>
      </c>
      <c r="C4072" t="s">
        <v>4058</v>
      </c>
      <c r="D4072" t="s">
        <v>5042</v>
      </c>
      <c r="E4072" t="s">
        <v>2149</v>
      </c>
      <c r="F4072" t="s">
        <v>2177</v>
      </c>
      <c r="G4072" t="s">
        <v>2653</v>
      </c>
      <c r="H4072">
        <v>5000</v>
      </c>
      <c r="I4072" t="s">
        <v>5533</v>
      </c>
      <c r="J4072" s="1">
        <v>44133</v>
      </c>
      <c r="K4072" s="1">
        <v>44133</v>
      </c>
      <c r="L4072" t="s">
        <v>1448</v>
      </c>
      <c r="M4072" t="s">
        <v>5535</v>
      </c>
      <c r="N4072" s="1">
        <v>44135</v>
      </c>
      <c r="O4072" t="str">
        <f t="shared" si="136"/>
        <v>정상</v>
      </c>
      <c r="P4072" t="str">
        <f t="shared" si="135"/>
        <v>엠피피스토스</v>
      </c>
      <c r="Q4072" t="s">
        <v>1954</v>
      </c>
      <c r="R4072"/>
      <c r="S4072"/>
      <c r="T4072"/>
      <c r="U4072"/>
      <c r="V4072"/>
      <c r="W4072" t="s">
        <v>1958</v>
      </c>
      <c r="X4072" s="1">
        <v>62395</v>
      </c>
    </row>
    <row r="4073" spans="1:24">
      <c r="A4073" t="s">
        <v>4907</v>
      </c>
      <c r="B4073" t="s">
        <v>4927</v>
      </c>
      <c r="C4073" t="s">
        <v>4944</v>
      </c>
      <c r="D4073" t="s">
        <v>5008</v>
      </c>
      <c r="E4073" t="s">
        <v>5463</v>
      </c>
      <c r="F4073" t="s">
        <v>2177</v>
      </c>
      <c r="G4073" t="s">
        <v>2653</v>
      </c>
      <c r="H4073">
        <v>101450</v>
      </c>
      <c r="I4073" t="s">
        <v>5533</v>
      </c>
      <c r="J4073" s="1">
        <v>44133</v>
      </c>
      <c r="K4073" s="1">
        <v>44133</v>
      </c>
      <c r="L4073" t="s">
        <v>1449</v>
      </c>
      <c r="M4073" t="s">
        <v>5537</v>
      </c>
      <c r="N4073" s="1">
        <v>44135</v>
      </c>
      <c r="O4073" t="str">
        <f t="shared" si="136"/>
        <v>정상</v>
      </c>
      <c r="P4073" t="s">
        <v>6821</v>
      </c>
      <c r="Q4073" t="s">
        <v>1954</v>
      </c>
      <c r="R4073"/>
      <c r="S4073"/>
      <c r="T4073"/>
      <c r="U4073"/>
      <c r="V4073"/>
      <c r="W4073" t="s">
        <v>1958</v>
      </c>
      <c r="X4073" s="1">
        <v>55090</v>
      </c>
    </row>
    <row r="4074" spans="1:24">
      <c r="A4074" t="s">
        <v>4912</v>
      </c>
      <c r="B4074" t="s">
        <v>4934</v>
      </c>
      <c r="C4074" t="s">
        <v>4955</v>
      </c>
      <c r="D4074" t="s">
        <v>5043</v>
      </c>
      <c r="E4074" t="s">
        <v>5464</v>
      </c>
      <c r="F4074" t="s">
        <v>2177</v>
      </c>
      <c r="G4074" t="s">
        <v>2653</v>
      </c>
      <c r="H4074">
        <v>23000</v>
      </c>
      <c r="I4074" t="s">
        <v>5533</v>
      </c>
      <c r="J4074" s="1">
        <v>44133</v>
      </c>
      <c r="K4074" s="1">
        <v>44133</v>
      </c>
      <c r="L4074" t="s">
        <v>1450</v>
      </c>
      <c r="M4074" t="s">
        <v>5537</v>
      </c>
      <c r="N4074" s="1">
        <v>44135</v>
      </c>
      <c r="O4074" t="str">
        <f t="shared" si="136"/>
        <v>정상</v>
      </c>
      <c r="P4074" t="s">
        <v>6823</v>
      </c>
      <c r="Q4074" t="s">
        <v>1954</v>
      </c>
      <c r="R4074"/>
      <c r="S4074"/>
      <c r="T4074"/>
      <c r="U4074"/>
      <c r="V4074"/>
      <c r="W4074" t="s">
        <v>1958</v>
      </c>
      <c r="X4074" s="1">
        <v>51438</v>
      </c>
    </row>
    <row r="4075" spans="1:24">
      <c r="A4075" t="s">
        <v>4906</v>
      </c>
      <c r="B4075" t="s">
        <v>4926</v>
      </c>
      <c r="C4075" t="s">
        <v>4943</v>
      </c>
      <c r="D4075" t="s">
        <v>5044</v>
      </c>
      <c r="E4075" t="s">
        <v>2577</v>
      </c>
      <c r="F4075" t="s">
        <v>5530</v>
      </c>
      <c r="G4075" t="s">
        <v>2653</v>
      </c>
      <c r="H4075">
        <v>119900</v>
      </c>
      <c r="I4075" t="s">
        <v>5533</v>
      </c>
      <c r="J4075" s="1">
        <v>44133</v>
      </c>
      <c r="K4075" s="1">
        <v>44133</v>
      </c>
      <c r="L4075" t="s">
        <v>1451</v>
      </c>
      <c r="M4075" t="s">
        <v>5538</v>
      </c>
      <c r="N4075" s="1">
        <v>44135</v>
      </c>
      <c r="O4075" t="str">
        <f t="shared" si="136"/>
        <v>정상</v>
      </c>
      <c r="P4075" t="str">
        <f t="shared" si="135"/>
        <v>엠피피스토스</v>
      </c>
      <c r="Q4075" t="s">
        <v>1954</v>
      </c>
      <c r="R4075"/>
      <c r="S4075"/>
      <c r="T4075"/>
      <c r="U4075"/>
      <c r="V4075"/>
      <c r="W4075" t="s">
        <v>5540</v>
      </c>
      <c r="X4075" s="1">
        <v>72257</v>
      </c>
    </row>
    <row r="4076" spans="1:24">
      <c r="A4076" t="s">
        <v>4906</v>
      </c>
      <c r="B4076" t="s">
        <v>4926</v>
      </c>
      <c r="C4076" t="s">
        <v>4943</v>
      </c>
      <c r="D4076" t="s">
        <v>5045</v>
      </c>
      <c r="E4076" t="s">
        <v>5464</v>
      </c>
      <c r="F4076" t="s">
        <v>2177</v>
      </c>
      <c r="G4076" t="s">
        <v>2653</v>
      </c>
      <c r="H4076">
        <v>117300</v>
      </c>
      <c r="I4076" t="s">
        <v>5533</v>
      </c>
      <c r="J4076" s="1">
        <v>44133</v>
      </c>
      <c r="K4076" s="1">
        <v>44133</v>
      </c>
      <c r="L4076" t="s">
        <v>1452</v>
      </c>
      <c r="M4076" t="s">
        <v>5537</v>
      </c>
      <c r="N4076" s="1">
        <v>44135</v>
      </c>
      <c r="O4076" t="str">
        <f t="shared" si="136"/>
        <v>정상</v>
      </c>
      <c r="P4076" t="str">
        <f t="shared" si="135"/>
        <v>엠피피스토스</v>
      </c>
      <c r="Q4076" t="s">
        <v>1954</v>
      </c>
      <c r="R4076"/>
      <c r="S4076"/>
      <c r="T4076"/>
      <c r="U4076"/>
      <c r="V4076"/>
      <c r="W4076" t="s">
        <v>5540</v>
      </c>
      <c r="X4076" s="1">
        <v>73717</v>
      </c>
    </row>
    <row r="4077" spans="1:24">
      <c r="A4077" t="s">
        <v>4906</v>
      </c>
      <c r="B4077" t="s">
        <v>4926</v>
      </c>
      <c r="C4077" t="s">
        <v>4943</v>
      </c>
      <c r="D4077" t="s">
        <v>5046</v>
      </c>
      <c r="E4077" t="s">
        <v>5463</v>
      </c>
      <c r="F4077" t="s">
        <v>2177</v>
      </c>
      <c r="G4077" t="s">
        <v>2653</v>
      </c>
      <c r="H4077">
        <v>10000</v>
      </c>
      <c r="I4077" t="s">
        <v>5533</v>
      </c>
      <c r="J4077" s="1">
        <v>44133</v>
      </c>
      <c r="K4077" s="1">
        <v>44133</v>
      </c>
      <c r="L4077" t="s">
        <v>1453</v>
      </c>
      <c r="M4077" t="s">
        <v>5537</v>
      </c>
      <c r="N4077" s="1">
        <v>44135</v>
      </c>
      <c r="O4077" t="str">
        <f t="shared" si="136"/>
        <v>정상</v>
      </c>
      <c r="P4077" t="str">
        <f t="shared" si="135"/>
        <v>엠피피스토스</v>
      </c>
      <c r="Q4077" t="s">
        <v>1954</v>
      </c>
      <c r="R4077"/>
      <c r="S4077"/>
      <c r="T4077"/>
      <c r="U4077"/>
      <c r="V4077"/>
      <c r="W4077" t="s">
        <v>1958</v>
      </c>
      <c r="X4077" s="1">
        <v>51438</v>
      </c>
    </row>
    <row r="4078" spans="1:24">
      <c r="A4078" t="s">
        <v>4906</v>
      </c>
      <c r="B4078" t="s">
        <v>4926</v>
      </c>
      <c r="C4078" t="s">
        <v>4943</v>
      </c>
      <c r="D4078" t="s">
        <v>5047</v>
      </c>
      <c r="E4078" t="s">
        <v>2149</v>
      </c>
      <c r="F4078" t="s">
        <v>5532</v>
      </c>
      <c r="G4078" t="s">
        <v>2653</v>
      </c>
      <c r="H4078">
        <v>132000</v>
      </c>
      <c r="I4078" t="s">
        <v>5533</v>
      </c>
      <c r="J4078" s="1">
        <v>44133</v>
      </c>
      <c r="K4078" s="1">
        <v>44133</v>
      </c>
      <c r="L4078" t="s">
        <v>1454</v>
      </c>
      <c r="M4078" t="s">
        <v>5535</v>
      </c>
      <c r="N4078" s="1">
        <v>44135</v>
      </c>
      <c r="O4078" t="str">
        <f t="shared" si="136"/>
        <v>정상</v>
      </c>
      <c r="P4078" t="str">
        <f t="shared" si="135"/>
        <v>엠피피스토스</v>
      </c>
      <c r="Q4078" t="s">
        <v>1954</v>
      </c>
      <c r="R4078"/>
      <c r="S4078"/>
      <c r="T4078"/>
      <c r="U4078"/>
      <c r="V4078"/>
      <c r="W4078" t="s">
        <v>1958</v>
      </c>
      <c r="X4078" s="1">
        <v>51438</v>
      </c>
    </row>
    <row r="4079" spans="1:24">
      <c r="A4079" t="s">
        <v>4906</v>
      </c>
      <c r="B4079" t="s">
        <v>4926</v>
      </c>
      <c r="C4079" t="s">
        <v>4943</v>
      </c>
      <c r="D4079" t="s">
        <v>5048</v>
      </c>
      <c r="E4079" t="s">
        <v>5479</v>
      </c>
      <c r="F4079" t="s">
        <v>2177</v>
      </c>
      <c r="G4079" t="s">
        <v>2653</v>
      </c>
      <c r="H4079">
        <v>23810</v>
      </c>
      <c r="I4079" t="s">
        <v>5533</v>
      </c>
      <c r="J4079" s="1">
        <v>44132</v>
      </c>
      <c r="K4079" s="1">
        <v>44132</v>
      </c>
      <c r="L4079">
        <v>320202635361</v>
      </c>
      <c r="M4079" t="s">
        <v>5536</v>
      </c>
      <c r="N4079" s="1">
        <v>44135</v>
      </c>
      <c r="O4079" t="str">
        <f t="shared" si="136"/>
        <v>정상</v>
      </c>
      <c r="P4079" t="str">
        <f t="shared" si="135"/>
        <v>엠피피스토스</v>
      </c>
      <c r="Q4079" t="s">
        <v>1954</v>
      </c>
      <c r="R4079"/>
      <c r="S4079"/>
      <c r="T4079"/>
      <c r="U4079"/>
      <c r="V4079"/>
      <c r="W4079" t="s">
        <v>1960</v>
      </c>
      <c r="X4079" s="1">
        <v>60933</v>
      </c>
    </row>
    <row r="4080" spans="1:24">
      <c r="A4080" t="s">
        <v>4904</v>
      </c>
      <c r="B4080" t="s">
        <v>4925</v>
      </c>
      <c r="C4080" t="s">
        <v>4946</v>
      </c>
      <c r="D4080" t="s">
        <v>5049</v>
      </c>
      <c r="E4080" t="s">
        <v>5480</v>
      </c>
      <c r="F4080" t="s">
        <v>2177</v>
      </c>
      <c r="G4080" t="s">
        <v>2653</v>
      </c>
      <c r="H4080">
        <v>20000</v>
      </c>
      <c r="I4080" t="s">
        <v>5533</v>
      </c>
      <c r="J4080" s="1">
        <v>44132</v>
      </c>
      <c r="K4080" s="1">
        <v>44132</v>
      </c>
      <c r="L4080">
        <v>20205790431</v>
      </c>
      <c r="M4080" t="s">
        <v>5538</v>
      </c>
      <c r="N4080" s="1">
        <v>44135</v>
      </c>
      <c r="O4080" t="str">
        <f t="shared" si="136"/>
        <v>정상</v>
      </c>
      <c r="P4080" t="str">
        <f t="shared" si="135"/>
        <v>엠피송내</v>
      </c>
      <c r="Q4080" t="s">
        <v>1954</v>
      </c>
      <c r="R4080"/>
      <c r="S4080"/>
      <c r="T4080"/>
      <c r="U4080"/>
      <c r="V4080"/>
      <c r="W4080" t="s">
        <v>5540</v>
      </c>
      <c r="X4080"/>
    </row>
    <row r="4081" spans="1:24">
      <c r="A4081" t="s">
        <v>4904</v>
      </c>
      <c r="B4081" t="s">
        <v>4925</v>
      </c>
      <c r="C4081" t="s">
        <v>4946</v>
      </c>
      <c r="D4081" t="s">
        <v>5050</v>
      </c>
      <c r="E4081" t="s">
        <v>5480</v>
      </c>
      <c r="F4081" t="s">
        <v>2177</v>
      </c>
      <c r="G4081" t="s">
        <v>2653</v>
      </c>
      <c r="H4081">
        <v>49000</v>
      </c>
      <c r="I4081" t="s">
        <v>5533</v>
      </c>
      <c r="J4081" s="1">
        <v>44132</v>
      </c>
      <c r="K4081" s="1">
        <v>44132</v>
      </c>
      <c r="L4081">
        <v>20205790358</v>
      </c>
      <c r="M4081" t="s">
        <v>5538</v>
      </c>
      <c r="N4081" s="1">
        <v>44135</v>
      </c>
      <c r="O4081" t="str">
        <f t="shared" si="136"/>
        <v>정상</v>
      </c>
      <c r="P4081" t="str">
        <f t="shared" si="135"/>
        <v>엠피송내</v>
      </c>
      <c r="Q4081" t="s">
        <v>1954</v>
      </c>
      <c r="R4081"/>
      <c r="S4081"/>
      <c r="T4081"/>
      <c r="U4081"/>
      <c r="V4081"/>
      <c r="W4081" t="s">
        <v>1958</v>
      </c>
      <c r="X4081"/>
    </row>
    <row r="4082" spans="1:24">
      <c r="A4082" t="s">
        <v>4907</v>
      </c>
      <c r="B4082" t="s">
        <v>4927</v>
      </c>
      <c r="C4082" t="s">
        <v>4944</v>
      </c>
      <c r="D4082" t="s">
        <v>5051</v>
      </c>
      <c r="E4082" t="s">
        <v>2498</v>
      </c>
      <c r="F4082" t="s">
        <v>2177</v>
      </c>
      <c r="G4082" t="s">
        <v>2653</v>
      </c>
      <c r="H4082">
        <v>43100</v>
      </c>
      <c r="I4082" t="s">
        <v>5533</v>
      </c>
      <c r="J4082" s="1">
        <v>44132</v>
      </c>
      <c r="K4082" s="1">
        <v>44132</v>
      </c>
      <c r="L4082">
        <v>20205780130</v>
      </c>
      <c r="M4082" t="s">
        <v>5537</v>
      </c>
      <c r="N4082" s="1">
        <v>44135</v>
      </c>
      <c r="O4082" t="str">
        <f t="shared" si="136"/>
        <v>정상</v>
      </c>
      <c r="P4082" t="s">
        <v>6821</v>
      </c>
      <c r="Q4082" t="s">
        <v>1954</v>
      </c>
      <c r="R4082"/>
      <c r="S4082"/>
      <c r="T4082"/>
      <c r="U4082"/>
      <c r="V4082"/>
      <c r="W4082" t="s">
        <v>1958</v>
      </c>
      <c r="X4082"/>
    </row>
    <row r="4083" spans="1:24">
      <c r="A4083" t="s">
        <v>4903</v>
      </c>
      <c r="B4083" t="s">
        <v>4924</v>
      </c>
      <c r="C4083" t="s">
        <v>4939</v>
      </c>
      <c r="D4083" t="s">
        <v>5052</v>
      </c>
      <c r="E4083" t="s">
        <v>2163</v>
      </c>
      <c r="F4083" t="s">
        <v>2177</v>
      </c>
      <c r="G4083" t="s">
        <v>2655</v>
      </c>
      <c r="H4083">
        <v>12669</v>
      </c>
      <c r="I4083" t="s">
        <v>5533</v>
      </c>
      <c r="J4083" s="1">
        <v>44132</v>
      </c>
      <c r="K4083" s="1">
        <v>44132</v>
      </c>
      <c r="L4083">
        <v>20205783940</v>
      </c>
      <c r="M4083" t="s">
        <v>5537</v>
      </c>
      <c r="N4083" s="1">
        <v>44135</v>
      </c>
      <c r="O4083" t="str">
        <f t="shared" si="136"/>
        <v>정상</v>
      </c>
      <c r="P4083" t="str">
        <f t="shared" si="135"/>
        <v>엠피의정부</v>
      </c>
      <c r="Q4083" t="s">
        <v>1954</v>
      </c>
      <c r="R4083"/>
      <c r="S4083"/>
      <c r="T4083"/>
      <c r="U4083"/>
      <c r="V4083"/>
      <c r="W4083" t="s">
        <v>5540</v>
      </c>
      <c r="X4083"/>
    </row>
    <row r="4084" spans="1:24">
      <c r="A4084" t="s">
        <v>4903</v>
      </c>
      <c r="B4084" t="s">
        <v>4924</v>
      </c>
      <c r="C4084" t="s">
        <v>4956</v>
      </c>
      <c r="D4084" t="s">
        <v>5053</v>
      </c>
      <c r="E4084" t="s">
        <v>5461</v>
      </c>
      <c r="F4084" t="s">
        <v>2177</v>
      </c>
      <c r="G4084" t="s">
        <v>2653</v>
      </c>
      <c r="H4084">
        <v>38000</v>
      </c>
      <c r="I4084" t="s">
        <v>5533</v>
      </c>
      <c r="J4084" s="1">
        <v>44132</v>
      </c>
      <c r="K4084" s="1">
        <v>44132</v>
      </c>
      <c r="L4084">
        <v>20205783852</v>
      </c>
      <c r="M4084" t="s">
        <v>5538</v>
      </c>
      <c r="N4084" s="1">
        <v>44135</v>
      </c>
      <c r="O4084" t="str">
        <f t="shared" si="136"/>
        <v>정상</v>
      </c>
      <c r="P4084" t="str">
        <f t="shared" si="135"/>
        <v>엠피의정부</v>
      </c>
      <c r="Q4084" t="s">
        <v>1954</v>
      </c>
      <c r="R4084"/>
      <c r="S4084"/>
      <c r="T4084"/>
      <c r="U4084"/>
      <c r="V4084"/>
      <c r="W4084" t="s">
        <v>1958</v>
      </c>
      <c r="X4084"/>
    </row>
    <row r="4085" spans="1:24">
      <c r="A4085" t="s">
        <v>4903</v>
      </c>
      <c r="B4085" t="s">
        <v>4924</v>
      </c>
      <c r="C4085" t="s">
        <v>4939</v>
      </c>
      <c r="D4085" t="s">
        <v>5052</v>
      </c>
      <c r="E4085" t="s">
        <v>5459</v>
      </c>
      <c r="F4085" t="s">
        <v>2177</v>
      </c>
      <c r="G4085" t="s">
        <v>2655</v>
      </c>
      <c r="H4085">
        <v>33640</v>
      </c>
      <c r="I4085" t="s">
        <v>5533</v>
      </c>
      <c r="J4085" s="1">
        <v>44132</v>
      </c>
      <c r="K4085" s="1">
        <v>44132</v>
      </c>
      <c r="L4085">
        <v>20205778871</v>
      </c>
      <c r="M4085" t="s">
        <v>5537</v>
      </c>
      <c r="N4085" s="1">
        <v>44135</v>
      </c>
      <c r="O4085" t="str">
        <f t="shared" si="136"/>
        <v>정상</v>
      </c>
      <c r="P4085" t="str">
        <f t="shared" si="135"/>
        <v>엠피의정부</v>
      </c>
      <c r="Q4085" t="s">
        <v>1954</v>
      </c>
      <c r="R4085"/>
      <c r="S4085"/>
      <c r="T4085"/>
      <c r="U4085"/>
      <c r="V4085"/>
      <c r="W4085" t="s">
        <v>1958</v>
      </c>
      <c r="X4085"/>
    </row>
    <row r="4086" spans="1:24">
      <c r="A4086" t="s">
        <v>4909</v>
      </c>
      <c r="B4086" t="s">
        <v>4929</v>
      </c>
      <c r="C4086" t="s">
        <v>4947</v>
      </c>
      <c r="D4086" t="s">
        <v>5054</v>
      </c>
      <c r="E4086" t="s">
        <v>5472</v>
      </c>
      <c r="F4086" t="s">
        <v>2177</v>
      </c>
      <c r="G4086" t="s">
        <v>2653</v>
      </c>
      <c r="H4086">
        <v>15995</v>
      </c>
      <c r="I4086" t="s">
        <v>5533</v>
      </c>
      <c r="J4086" s="1">
        <v>44132</v>
      </c>
      <c r="K4086" s="1">
        <v>44132</v>
      </c>
      <c r="L4086">
        <v>52029635040000</v>
      </c>
      <c r="M4086" t="s">
        <v>5535</v>
      </c>
      <c r="N4086" s="1">
        <v>44135</v>
      </c>
      <c r="O4086" t="str">
        <f t="shared" si="136"/>
        <v>정상</v>
      </c>
      <c r="P4086" t="str">
        <f t="shared" si="135"/>
        <v>엠피상동</v>
      </c>
      <c r="Q4086" t="s">
        <v>1954</v>
      </c>
      <c r="R4086"/>
      <c r="S4086"/>
      <c r="T4086"/>
      <c r="U4086"/>
      <c r="V4086"/>
      <c r="W4086" t="s">
        <v>1958</v>
      </c>
      <c r="X4086" s="1">
        <v>51437</v>
      </c>
    </row>
    <row r="4087" spans="1:24">
      <c r="A4087" t="s">
        <v>4906</v>
      </c>
      <c r="B4087" t="s">
        <v>4926</v>
      </c>
      <c r="C4087" t="s">
        <v>4943</v>
      </c>
      <c r="D4087" t="s">
        <v>5036</v>
      </c>
      <c r="E4087" t="s">
        <v>5455</v>
      </c>
      <c r="F4087" t="s">
        <v>2177</v>
      </c>
      <c r="G4087" t="s">
        <v>2653</v>
      </c>
      <c r="H4087">
        <v>22967</v>
      </c>
      <c r="I4087" t="s">
        <v>5533</v>
      </c>
      <c r="J4087" s="1">
        <v>44132</v>
      </c>
      <c r="K4087" s="1">
        <v>44132</v>
      </c>
      <c r="L4087">
        <v>52029660800000</v>
      </c>
      <c r="M4087" t="s">
        <v>5538</v>
      </c>
      <c r="N4087" s="1">
        <v>44135</v>
      </c>
      <c r="O4087" t="str">
        <f t="shared" si="136"/>
        <v>정상</v>
      </c>
      <c r="P4087" t="str">
        <f t="shared" si="135"/>
        <v>엠피피스토스</v>
      </c>
      <c r="Q4087" t="s">
        <v>1954</v>
      </c>
      <c r="R4087"/>
      <c r="S4087"/>
      <c r="T4087"/>
      <c r="U4087"/>
      <c r="V4087"/>
      <c r="W4087" t="s">
        <v>1958</v>
      </c>
      <c r="X4087" s="1">
        <v>51437</v>
      </c>
    </row>
    <row r="4088" spans="1:24">
      <c r="A4088" t="s">
        <v>4909</v>
      </c>
      <c r="B4088" t="s">
        <v>4929</v>
      </c>
      <c r="C4088" t="s">
        <v>4947</v>
      </c>
      <c r="D4088" t="s">
        <v>5055</v>
      </c>
      <c r="E4088" t="s">
        <v>2153</v>
      </c>
      <c r="F4088" t="s">
        <v>2177</v>
      </c>
      <c r="G4088" t="s">
        <v>2655</v>
      </c>
      <c r="H4088">
        <v>10691</v>
      </c>
      <c r="I4088" t="s">
        <v>5533</v>
      </c>
      <c r="J4088" s="1">
        <v>44132</v>
      </c>
      <c r="K4088" s="1">
        <v>44132</v>
      </c>
      <c r="L4088">
        <v>52029641160000</v>
      </c>
      <c r="M4088" t="s">
        <v>5538</v>
      </c>
      <c r="N4088" s="1">
        <v>44135</v>
      </c>
      <c r="O4088" t="str">
        <f t="shared" si="136"/>
        <v>정상</v>
      </c>
      <c r="P4088" t="str">
        <f t="shared" si="135"/>
        <v>엠피상동</v>
      </c>
      <c r="Q4088" t="s">
        <v>1954</v>
      </c>
      <c r="R4088"/>
      <c r="S4088"/>
      <c r="T4088"/>
      <c r="U4088"/>
      <c r="V4088"/>
      <c r="W4088" t="s">
        <v>1958</v>
      </c>
      <c r="X4088" s="1">
        <v>44497</v>
      </c>
    </row>
    <row r="4089" spans="1:24">
      <c r="A4089" t="s">
        <v>4906</v>
      </c>
      <c r="B4089" t="s">
        <v>4926</v>
      </c>
      <c r="C4089" t="s">
        <v>4943</v>
      </c>
      <c r="D4089" t="s">
        <v>2059</v>
      </c>
      <c r="E4089" t="s">
        <v>2588</v>
      </c>
      <c r="F4089" t="s">
        <v>5530</v>
      </c>
      <c r="G4089" t="s">
        <v>2653</v>
      </c>
      <c r="H4089">
        <v>15995</v>
      </c>
      <c r="I4089" t="s">
        <v>5533</v>
      </c>
      <c r="J4089" s="1">
        <v>44132</v>
      </c>
      <c r="K4089" s="1">
        <v>44132</v>
      </c>
      <c r="L4089">
        <v>52029737340000</v>
      </c>
      <c r="M4089" t="s">
        <v>5538</v>
      </c>
      <c r="N4089" s="1">
        <v>44135</v>
      </c>
      <c r="O4089" t="str">
        <f t="shared" si="136"/>
        <v>정상</v>
      </c>
      <c r="P4089" t="str">
        <f t="shared" si="135"/>
        <v>엠피피스토스</v>
      </c>
      <c r="Q4089" t="s">
        <v>1954</v>
      </c>
      <c r="R4089"/>
      <c r="S4089"/>
      <c r="T4089"/>
      <c r="U4089"/>
      <c r="V4089"/>
      <c r="W4089" t="s">
        <v>1958</v>
      </c>
      <c r="X4089" s="1">
        <v>51437</v>
      </c>
    </row>
    <row r="4090" spans="1:24">
      <c r="A4090" t="s">
        <v>4902</v>
      </c>
      <c r="B4090"/>
      <c r="C4090"/>
      <c r="D4090" t="s">
        <v>5056</v>
      </c>
      <c r="E4090" t="s">
        <v>5471</v>
      </c>
      <c r="F4090" t="s">
        <v>2177</v>
      </c>
      <c r="G4090" t="s">
        <v>2653</v>
      </c>
      <c r="H4090">
        <v>20500</v>
      </c>
      <c r="I4090" t="s">
        <v>5533</v>
      </c>
      <c r="J4090" s="1">
        <v>44132</v>
      </c>
      <c r="K4090" s="1">
        <v>44132</v>
      </c>
      <c r="L4090" t="s">
        <v>1455</v>
      </c>
      <c r="M4090" t="s">
        <v>5537</v>
      </c>
      <c r="N4090" s="1">
        <v>44135</v>
      </c>
      <c r="O4090" t="str">
        <f t="shared" si="136"/>
        <v>정상</v>
      </c>
      <c r="P4090" t="str">
        <f t="shared" si="135"/>
        <v>엠피성공</v>
      </c>
      <c r="Q4090" t="s">
        <v>1954</v>
      </c>
      <c r="R4090"/>
      <c r="S4090"/>
      <c r="T4090"/>
      <c r="U4090"/>
      <c r="V4090"/>
      <c r="W4090" t="s">
        <v>1958</v>
      </c>
      <c r="X4090"/>
    </row>
    <row r="4091" spans="1:24">
      <c r="A4091" t="s">
        <v>991</v>
      </c>
      <c r="B4091" t="s">
        <v>4925</v>
      </c>
      <c r="C4091" t="s">
        <v>4946</v>
      </c>
      <c r="D4091" t="s">
        <v>5057</v>
      </c>
      <c r="E4091" t="s">
        <v>2514</v>
      </c>
      <c r="F4091" t="s">
        <v>5530</v>
      </c>
      <c r="G4091" t="s">
        <v>2653</v>
      </c>
      <c r="H4091">
        <v>27752</v>
      </c>
      <c r="I4091" t="s">
        <v>5533</v>
      </c>
      <c r="J4091" s="1">
        <v>44132</v>
      </c>
      <c r="K4091" s="1">
        <v>44132</v>
      </c>
      <c r="L4091" t="s">
        <v>1456</v>
      </c>
      <c r="M4091" t="s">
        <v>5535</v>
      </c>
      <c r="N4091" s="1">
        <v>44135</v>
      </c>
      <c r="O4091" t="str">
        <f t="shared" si="136"/>
        <v>정상</v>
      </c>
      <c r="P4091" t="str">
        <f t="shared" si="135"/>
        <v>엠피송내</v>
      </c>
      <c r="Q4091" t="s">
        <v>1954</v>
      </c>
      <c r="R4091"/>
      <c r="S4091"/>
      <c r="T4091"/>
      <c r="U4091"/>
      <c r="V4091"/>
      <c r="W4091" t="s">
        <v>1958</v>
      </c>
      <c r="X4091" s="1">
        <v>51437</v>
      </c>
    </row>
    <row r="4092" spans="1:24">
      <c r="A4092" t="s">
        <v>4902</v>
      </c>
      <c r="B4092" t="s">
        <v>4923</v>
      </c>
      <c r="C4092" t="s">
        <v>4941</v>
      </c>
      <c r="D4092" t="s">
        <v>5058</v>
      </c>
      <c r="E4092" t="s">
        <v>5481</v>
      </c>
      <c r="F4092" t="s">
        <v>2177</v>
      </c>
      <c r="G4092" t="s">
        <v>2653</v>
      </c>
      <c r="H4092">
        <v>19000</v>
      </c>
      <c r="I4092" t="s">
        <v>5533</v>
      </c>
      <c r="J4092" s="1">
        <v>44132</v>
      </c>
      <c r="K4092" s="1">
        <v>44132</v>
      </c>
      <c r="L4092" t="s">
        <v>1457</v>
      </c>
      <c r="M4092" t="s">
        <v>5538</v>
      </c>
      <c r="N4092" s="1">
        <v>44135</v>
      </c>
      <c r="O4092" t="str">
        <f t="shared" si="136"/>
        <v>정상</v>
      </c>
      <c r="P4092" t="str">
        <f t="shared" si="135"/>
        <v>엠피성공</v>
      </c>
      <c r="Q4092" t="s">
        <v>1954</v>
      </c>
      <c r="R4092"/>
      <c r="S4092"/>
      <c r="T4092"/>
      <c r="U4092"/>
      <c r="V4092"/>
      <c r="W4092" t="s">
        <v>1960</v>
      </c>
      <c r="X4092"/>
    </row>
    <row r="4093" spans="1:24">
      <c r="A4093" t="s">
        <v>4904</v>
      </c>
      <c r="B4093"/>
      <c r="C4093"/>
      <c r="D4093" t="s">
        <v>5059</v>
      </c>
      <c r="E4093" t="s">
        <v>5482</v>
      </c>
      <c r="F4093" t="s">
        <v>5530</v>
      </c>
      <c r="G4093" t="s">
        <v>2653</v>
      </c>
      <c r="H4093">
        <v>39980</v>
      </c>
      <c r="I4093" t="s">
        <v>5533</v>
      </c>
      <c r="J4093" s="1">
        <v>44132</v>
      </c>
      <c r="K4093" s="1">
        <v>44132</v>
      </c>
      <c r="L4093" t="s">
        <v>1458</v>
      </c>
      <c r="M4093" t="s">
        <v>5538</v>
      </c>
      <c r="N4093" s="1">
        <v>44135</v>
      </c>
      <c r="O4093" t="str">
        <f t="shared" si="136"/>
        <v>정상</v>
      </c>
      <c r="P4093" t="str">
        <f t="shared" si="135"/>
        <v>엠피송내</v>
      </c>
      <c r="Q4093" t="s">
        <v>1954</v>
      </c>
      <c r="R4093"/>
      <c r="S4093"/>
      <c r="T4093"/>
      <c r="U4093"/>
      <c r="V4093"/>
      <c r="W4093" t="s">
        <v>1958</v>
      </c>
      <c r="X4093"/>
    </row>
    <row r="4094" spans="1:24">
      <c r="A4094" t="s">
        <v>4906</v>
      </c>
      <c r="B4094" t="s">
        <v>4926</v>
      </c>
      <c r="C4094" t="s">
        <v>4943</v>
      </c>
      <c r="D4094" t="s">
        <v>5036</v>
      </c>
      <c r="E4094" t="s">
        <v>2572</v>
      </c>
      <c r="F4094" t="s">
        <v>2177</v>
      </c>
      <c r="G4094" t="s">
        <v>2653</v>
      </c>
      <c r="H4094">
        <v>31710</v>
      </c>
      <c r="I4094" t="s">
        <v>5533</v>
      </c>
      <c r="J4094" s="1">
        <v>44132</v>
      </c>
      <c r="K4094" s="1">
        <v>44132</v>
      </c>
      <c r="L4094" t="s">
        <v>1459</v>
      </c>
      <c r="M4094" t="s">
        <v>5537</v>
      </c>
      <c r="N4094" s="1">
        <v>44135</v>
      </c>
      <c r="O4094" t="str">
        <f t="shared" si="136"/>
        <v>정상</v>
      </c>
      <c r="P4094" t="str">
        <f t="shared" si="135"/>
        <v>엠피피스토스</v>
      </c>
      <c r="Q4094" t="s">
        <v>1954</v>
      </c>
      <c r="R4094"/>
      <c r="S4094"/>
      <c r="T4094"/>
      <c r="U4094"/>
      <c r="V4094"/>
      <c r="W4094" t="s">
        <v>1958</v>
      </c>
      <c r="X4094"/>
    </row>
    <row r="4095" spans="1:24">
      <c r="A4095" t="s">
        <v>990</v>
      </c>
      <c r="B4095" t="s">
        <v>4923</v>
      </c>
      <c r="C4095" t="s">
        <v>4941</v>
      </c>
      <c r="D4095" t="s">
        <v>5021</v>
      </c>
      <c r="E4095" t="s">
        <v>5481</v>
      </c>
      <c r="F4095" t="s">
        <v>2177</v>
      </c>
      <c r="G4095" t="s">
        <v>2653</v>
      </c>
      <c r="H4095">
        <v>20000</v>
      </c>
      <c r="I4095" t="s">
        <v>5533</v>
      </c>
      <c r="J4095" s="1">
        <v>44132</v>
      </c>
      <c r="K4095" s="1">
        <v>44132</v>
      </c>
      <c r="L4095" t="s">
        <v>1460</v>
      </c>
      <c r="M4095" t="s">
        <v>5538</v>
      </c>
      <c r="N4095" s="1">
        <v>44135</v>
      </c>
      <c r="O4095" t="str">
        <f t="shared" si="136"/>
        <v>정상</v>
      </c>
      <c r="P4095" t="str">
        <f t="shared" si="135"/>
        <v>엠피성공</v>
      </c>
      <c r="Q4095" t="s">
        <v>1954</v>
      </c>
      <c r="R4095"/>
      <c r="S4095"/>
      <c r="T4095"/>
      <c r="U4095"/>
      <c r="V4095"/>
      <c r="W4095" t="s">
        <v>1958</v>
      </c>
      <c r="X4095"/>
    </row>
    <row r="4096" spans="1:24">
      <c r="A4096" t="s">
        <v>4903</v>
      </c>
      <c r="B4096" t="s">
        <v>4924</v>
      </c>
      <c r="C4096" t="s">
        <v>4939</v>
      </c>
      <c r="D4096" t="s">
        <v>4985</v>
      </c>
      <c r="E4096" t="s">
        <v>2572</v>
      </c>
      <c r="F4096" t="s">
        <v>2177</v>
      </c>
      <c r="G4096" t="s">
        <v>2653</v>
      </c>
      <c r="H4096">
        <v>72000</v>
      </c>
      <c r="I4096" t="s">
        <v>5533</v>
      </c>
      <c r="J4096" s="1">
        <v>44132</v>
      </c>
      <c r="K4096" s="1">
        <v>44132</v>
      </c>
      <c r="L4096" t="s">
        <v>1461</v>
      </c>
      <c r="M4096" t="s">
        <v>5535</v>
      </c>
      <c r="N4096" s="1">
        <v>44135</v>
      </c>
      <c r="O4096" t="str">
        <f t="shared" si="136"/>
        <v>정상</v>
      </c>
      <c r="P4096" t="str">
        <f t="shared" si="135"/>
        <v>엠피의정부</v>
      </c>
      <c r="Q4096" t="s">
        <v>1954</v>
      </c>
      <c r="R4096"/>
      <c r="S4096"/>
      <c r="T4096"/>
      <c r="U4096"/>
      <c r="V4096"/>
      <c r="W4096" t="s">
        <v>5540</v>
      </c>
      <c r="X4096"/>
    </row>
    <row r="4097" spans="1:24">
      <c r="A4097" t="s">
        <v>4904</v>
      </c>
      <c r="B4097"/>
      <c r="C4097"/>
      <c r="D4097" t="s">
        <v>5060</v>
      </c>
      <c r="E4097" t="s">
        <v>2146</v>
      </c>
      <c r="F4097" t="s">
        <v>5532</v>
      </c>
      <c r="G4097" t="s">
        <v>2654</v>
      </c>
      <c r="H4097">
        <v>30000</v>
      </c>
      <c r="I4097" t="s">
        <v>5533</v>
      </c>
      <c r="J4097" s="1">
        <v>44132</v>
      </c>
      <c r="K4097" s="1">
        <v>44132</v>
      </c>
      <c r="L4097" t="s">
        <v>1462</v>
      </c>
      <c r="M4097" t="s">
        <v>5535</v>
      </c>
      <c r="N4097" s="1">
        <v>44135</v>
      </c>
      <c r="O4097" t="str">
        <f t="shared" si="136"/>
        <v>정상</v>
      </c>
      <c r="P4097" t="str">
        <f t="shared" ref="P4097:P4160" si="137">A4097</f>
        <v>엠피송내</v>
      </c>
      <c r="Q4097" t="s">
        <v>1954</v>
      </c>
      <c r="R4097"/>
      <c r="S4097"/>
      <c r="T4097"/>
      <c r="U4097"/>
      <c r="V4097"/>
      <c r="W4097" t="s">
        <v>1960</v>
      </c>
      <c r="X4097"/>
    </row>
    <row r="4098" spans="1:24">
      <c r="A4098" t="s">
        <v>4902</v>
      </c>
      <c r="B4098" t="s">
        <v>4923</v>
      </c>
      <c r="C4098" t="s">
        <v>4941</v>
      </c>
      <c r="D4098" t="s">
        <v>5061</v>
      </c>
      <c r="E4098" t="s">
        <v>2149</v>
      </c>
      <c r="F4098" t="s">
        <v>5530</v>
      </c>
      <c r="G4098" t="s">
        <v>2653</v>
      </c>
      <c r="H4098">
        <v>48570</v>
      </c>
      <c r="I4098" t="s">
        <v>5533</v>
      </c>
      <c r="J4098" s="1">
        <v>44132</v>
      </c>
      <c r="K4098" s="1">
        <v>44132</v>
      </c>
      <c r="L4098" t="s">
        <v>1463</v>
      </c>
      <c r="M4098" t="s">
        <v>5535</v>
      </c>
      <c r="N4098" s="1">
        <v>44135</v>
      </c>
      <c r="O4098" t="str">
        <f t="shared" si="136"/>
        <v>정상</v>
      </c>
      <c r="P4098" t="str">
        <f t="shared" si="137"/>
        <v>엠피성공</v>
      </c>
      <c r="Q4098" t="s">
        <v>1954</v>
      </c>
      <c r="R4098"/>
      <c r="S4098"/>
      <c r="T4098"/>
      <c r="U4098"/>
      <c r="V4098"/>
      <c r="W4098" t="s">
        <v>1958</v>
      </c>
      <c r="X4098" s="1">
        <v>55089</v>
      </c>
    </row>
    <row r="4099" spans="1:24">
      <c r="A4099" t="s">
        <v>4912</v>
      </c>
      <c r="B4099" t="s">
        <v>4934</v>
      </c>
      <c r="C4099" t="s">
        <v>4955</v>
      </c>
      <c r="D4099" t="s">
        <v>5062</v>
      </c>
      <c r="E4099" t="s">
        <v>5483</v>
      </c>
      <c r="F4099" t="s">
        <v>2177</v>
      </c>
      <c r="G4099" t="s">
        <v>2653</v>
      </c>
      <c r="H4099">
        <v>10000</v>
      </c>
      <c r="I4099" t="s">
        <v>5533</v>
      </c>
      <c r="J4099" s="1">
        <v>44132</v>
      </c>
      <c r="K4099" s="1">
        <v>44132</v>
      </c>
      <c r="L4099" t="s">
        <v>1464</v>
      </c>
      <c r="M4099" t="s">
        <v>5535</v>
      </c>
      <c r="N4099" s="1">
        <v>44135</v>
      </c>
      <c r="O4099" t="str">
        <f t="shared" si="136"/>
        <v>정상</v>
      </c>
      <c r="P4099" t="s">
        <v>984</v>
      </c>
      <c r="Q4099" t="s">
        <v>1954</v>
      </c>
      <c r="R4099"/>
      <c r="S4099"/>
      <c r="T4099"/>
      <c r="U4099"/>
      <c r="V4099"/>
      <c r="W4099" t="s">
        <v>1958</v>
      </c>
      <c r="X4099" s="1">
        <v>55089</v>
      </c>
    </row>
    <row r="4100" spans="1:24">
      <c r="A4100" t="s">
        <v>4909</v>
      </c>
      <c r="B4100" t="s">
        <v>4929</v>
      </c>
      <c r="C4100" t="s">
        <v>4947</v>
      </c>
      <c r="D4100" t="s">
        <v>5063</v>
      </c>
      <c r="E4100" t="s">
        <v>5484</v>
      </c>
      <c r="F4100" t="s">
        <v>2177</v>
      </c>
      <c r="G4100" t="s">
        <v>2653</v>
      </c>
      <c r="H4100">
        <v>37870</v>
      </c>
      <c r="I4100" t="s">
        <v>5533</v>
      </c>
      <c r="J4100" s="1">
        <v>44132</v>
      </c>
      <c r="K4100" s="1">
        <v>44132</v>
      </c>
      <c r="L4100" t="s">
        <v>1465</v>
      </c>
      <c r="M4100" t="s">
        <v>5538</v>
      </c>
      <c r="N4100" s="1">
        <v>44135</v>
      </c>
      <c r="O4100" t="str">
        <f t="shared" si="136"/>
        <v>정상</v>
      </c>
      <c r="P4100" t="str">
        <f t="shared" si="137"/>
        <v>엠피상동</v>
      </c>
      <c r="Q4100" t="s">
        <v>1954</v>
      </c>
      <c r="R4100"/>
      <c r="S4100"/>
      <c r="T4100"/>
      <c r="U4100"/>
      <c r="V4100"/>
      <c r="W4100" t="s">
        <v>1958</v>
      </c>
      <c r="X4100" s="1">
        <v>55089</v>
      </c>
    </row>
    <row r="4101" spans="1:24">
      <c r="A4101" t="s">
        <v>4912</v>
      </c>
      <c r="B4101" t="s">
        <v>4934</v>
      </c>
      <c r="C4101" t="s">
        <v>4955</v>
      </c>
      <c r="D4101" t="s">
        <v>5062</v>
      </c>
      <c r="E4101" t="s">
        <v>5464</v>
      </c>
      <c r="F4101" t="s">
        <v>2177</v>
      </c>
      <c r="G4101" t="s">
        <v>2653</v>
      </c>
      <c r="H4101">
        <v>12500</v>
      </c>
      <c r="I4101" t="s">
        <v>5533</v>
      </c>
      <c r="J4101" s="1">
        <v>44132</v>
      </c>
      <c r="K4101" s="1">
        <v>44132</v>
      </c>
      <c r="L4101" t="s">
        <v>1466</v>
      </c>
      <c r="M4101" t="s">
        <v>5535</v>
      </c>
      <c r="N4101" s="1">
        <v>44135</v>
      </c>
      <c r="O4101" t="str">
        <f t="shared" si="136"/>
        <v>정상</v>
      </c>
      <c r="P4101" t="s">
        <v>6823</v>
      </c>
      <c r="Q4101" t="s">
        <v>1954</v>
      </c>
      <c r="R4101"/>
      <c r="S4101"/>
      <c r="T4101"/>
      <c r="U4101"/>
      <c r="V4101"/>
      <c r="W4101" t="s">
        <v>1958</v>
      </c>
      <c r="X4101" s="1">
        <v>55089</v>
      </c>
    </row>
    <row r="4102" spans="1:24">
      <c r="A4102" t="s">
        <v>4912</v>
      </c>
      <c r="B4102" t="s">
        <v>4934</v>
      </c>
      <c r="C4102" t="s">
        <v>4955</v>
      </c>
      <c r="D4102" t="s">
        <v>5062</v>
      </c>
      <c r="E4102" t="s">
        <v>2149</v>
      </c>
      <c r="F4102" t="s">
        <v>5530</v>
      </c>
      <c r="G4102" t="s">
        <v>2653</v>
      </c>
      <c r="H4102">
        <v>10000</v>
      </c>
      <c r="I4102" t="s">
        <v>5533</v>
      </c>
      <c r="J4102" s="1">
        <v>44132</v>
      </c>
      <c r="K4102" s="1">
        <v>44132</v>
      </c>
      <c r="L4102" t="s">
        <v>1467</v>
      </c>
      <c r="M4102" t="s">
        <v>5535</v>
      </c>
      <c r="N4102" s="1">
        <v>44135</v>
      </c>
      <c r="O4102" t="str">
        <f t="shared" si="136"/>
        <v>정상</v>
      </c>
      <c r="P4102" t="s">
        <v>984</v>
      </c>
      <c r="Q4102" t="s">
        <v>1954</v>
      </c>
      <c r="R4102"/>
      <c r="S4102"/>
      <c r="T4102"/>
      <c r="U4102"/>
      <c r="V4102"/>
      <c r="W4102" t="s">
        <v>1958</v>
      </c>
      <c r="X4102" s="1">
        <v>55089</v>
      </c>
    </row>
    <row r="4103" spans="1:24">
      <c r="A4103" t="s">
        <v>4909</v>
      </c>
      <c r="B4103" t="s">
        <v>4929</v>
      </c>
      <c r="C4103" t="s">
        <v>4947</v>
      </c>
      <c r="D4103" t="s">
        <v>5064</v>
      </c>
      <c r="E4103" t="s">
        <v>5465</v>
      </c>
      <c r="F4103" t="s">
        <v>2177</v>
      </c>
      <c r="G4103" t="s">
        <v>2655</v>
      </c>
      <c r="H4103">
        <v>27380</v>
      </c>
      <c r="I4103" t="s">
        <v>5533</v>
      </c>
      <c r="J4103" s="1">
        <v>44132</v>
      </c>
      <c r="K4103" s="1">
        <v>44132</v>
      </c>
      <c r="L4103" t="s">
        <v>1468</v>
      </c>
      <c r="M4103" t="s">
        <v>5535</v>
      </c>
      <c r="N4103" s="1">
        <v>44135</v>
      </c>
      <c r="O4103" t="str">
        <f t="shared" si="136"/>
        <v>정상</v>
      </c>
      <c r="P4103" t="str">
        <f t="shared" si="137"/>
        <v>엠피상동</v>
      </c>
      <c r="Q4103" t="s">
        <v>1954</v>
      </c>
      <c r="R4103"/>
      <c r="S4103"/>
      <c r="T4103"/>
      <c r="U4103"/>
      <c r="V4103"/>
      <c r="W4103" t="s">
        <v>1958</v>
      </c>
      <c r="X4103" s="1">
        <v>49610</v>
      </c>
    </row>
    <row r="4104" spans="1:24">
      <c r="A4104" t="s">
        <v>4906</v>
      </c>
      <c r="B4104" t="s">
        <v>4926</v>
      </c>
      <c r="C4104" t="s">
        <v>4943</v>
      </c>
      <c r="D4104" t="s">
        <v>5036</v>
      </c>
      <c r="E4104" t="s">
        <v>5466</v>
      </c>
      <c r="F4104" t="s">
        <v>5532</v>
      </c>
      <c r="G4104" t="s">
        <v>2653</v>
      </c>
      <c r="H4104">
        <v>15000</v>
      </c>
      <c r="I4104" t="s">
        <v>5533</v>
      </c>
      <c r="J4104" s="1">
        <v>44132</v>
      </c>
      <c r="K4104" s="1">
        <v>44132</v>
      </c>
      <c r="L4104" t="s">
        <v>1469</v>
      </c>
      <c r="M4104" t="s">
        <v>5538</v>
      </c>
      <c r="N4104" s="1">
        <v>44135</v>
      </c>
      <c r="O4104" t="str">
        <f t="shared" si="136"/>
        <v>정상</v>
      </c>
      <c r="P4104" t="str">
        <f t="shared" si="137"/>
        <v>엠피피스토스</v>
      </c>
      <c r="Q4104" t="s">
        <v>1954</v>
      </c>
      <c r="R4104"/>
      <c r="S4104"/>
      <c r="T4104"/>
      <c r="U4104"/>
      <c r="V4104"/>
      <c r="W4104" t="s">
        <v>1958</v>
      </c>
      <c r="X4104" s="1">
        <v>59837</v>
      </c>
    </row>
    <row r="4105" spans="1:24">
      <c r="A4105" t="s">
        <v>4906</v>
      </c>
      <c r="B4105" t="s">
        <v>4926</v>
      </c>
      <c r="C4105" t="s">
        <v>4943</v>
      </c>
      <c r="D4105" t="s">
        <v>5065</v>
      </c>
      <c r="E4105" t="s">
        <v>5463</v>
      </c>
      <c r="F4105" t="s">
        <v>5530</v>
      </c>
      <c r="G4105" t="s">
        <v>2653</v>
      </c>
      <c r="H4105">
        <v>25000</v>
      </c>
      <c r="I4105" t="s">
        <v>5533</v>
      </c>
      <c r="J4105" s="1">
        <v>44132</v>
      </c>
      <c r="K4105" s="1">
        <v>44132</v>
      </c>
      <c r="L4105" t="s">
        <v>1470</v>
      </c>
      <c r="M4105" t="s">
        <v>5538</v>
      </c>
      <c r="N4105" s="1">
        <v>44135</v>
      </c>
      <c r="O4105" t="str">
        <f t="shared" si="136"/>
        <v>정상</v>
      </c>
      <c r="P4105" t="str">
        <f t="shared" si="137"/>
        <v>엠피피스토스</v>
      </c>
      <c r="Q4105" t="s">
        <v>1954</v>
      </c>
      <c r="R4105"/>
      <c r="S4105"/>
      <c r="T4105"/>
      <c r="U4105"/>
      <c r="V4105"/>
      <c r="W4105" t="s">
        <v>5540</v>
      </c>
      <c r="X4105" s="1">
        <v>51437</v>
      </c>
    </row>
    <row r="4106" spans="1:24">
      <c r="A4106" t="s">
        <v>4906</v>
      </c>
      <c r="B4106" t="s">
        <v>4926</v>
      </c>
      <c r="C4106" t="s">
        <v>4943</v>
      </c>
      <c r="D4106" t="s">
        <v>5045</v>
      </c>
      <c r="E4106" t="s">
        <v>2149</v>
      </c>
      <c r="F4106" t="s">
        <v>2177</v>
      </c>
      <c r="G4106" t="s">
        <v>2653</v>
      </c>
      <c r="H4106">
        <v>37200</v>
      </c>
      <c r="I4106" t="s">
        <v>5533</v>
      </c>
      <c r="J4106" s="1">
        <v>44132</v>
      </c>
      <c r="K4106" s="1">
        <v>44132</v>
      </c>
      <c r="L4106" t="s">
        <v>1471</v>
      </c>
      <c r="M4106" t="s">
        <v>5535</v>
      </c>
      <c r="N4106" s="1">
        <v>44135</v>
      </c>
      <c r="O4106" t="str">
        <f t="shared" si="136"/>
        <v>정상</v>
      </c>
      <c r="P4106" t="str">
        <f t="shared" si="137"/>
        <v>엠피피스토스</v>
      </c>
      <c r="Q4106" t="s">
        <v>1954</v>
      </c>
      <c r="R4106"/>
      <c r="S4106"/>
      <c r="T4106"/>
      <c r="U4106"/>
      <c r="V4106"/>
      <c r="W4106" t="s">
        <v>1960</v>
      </c>
      <c r="X4106" s="1">
        <v>51437</v>
      </c>
    </row>
    <row r="4107" spans="1:24">
      <c r="A4107" t="s">
        <v>4906</v>
      </c>
      <c r="B4107" t="s">
        <v>4926</v>
      </c>
      <c r="C4107" t="s">
        <v>4943</v>
      </c>
      <c r="D4107" t="s">
        <v>5066</v>
      </c>
      <c r="E4107" t="s">
        <v>5463</v>
      </c>
      <c r="F4107" t="s">
        <v>2177</v>
      </c>
      <c r="G4107" t="s">
        <v>2653</v>
      </c>
      <c r="H4107">
        <v>57200</v>
      </c>
      <c r="I4107" t="s">
        <v>5533</v>
      </c>
      <c r="J4107" s="1">
        <v>44132</v>
      </c>
      <c r="K4107" s="1">
        <v>44132</v>
      </c>
      <c r="L4107" t="s">
        <v>1472</v>
      </c>
      <c r="M4107" t="s">
        <v>5538</v>
      </c>
      <c r="N4107" s="1">
        <v>44135</v>
      </c>
      <c r="O4107" t="str">
        <f t="shared" si="136"/>
        <v>정상</v>
      </c>
      <c r="P4107" t="str">
        <f t="shared" si="137"/>
        <v>엠피피스토스</v>
      </c>
      <c r="Q4107" t="s">
        <v>1954</v>
      </c>
      <c r="R4107"/>
      <c r="S4107"/>
      <c r="T4107"/>
      <c r="U4107"/>
      <c r="V4107"/>
      <c r="W4107" t="s">
        <v>5540</v>
      </c>
      <c r="X4107" s="1">
        <v>51437</v>
      </c>
    </row>
    <row r="4108" spans="1:24">
      <c r="A4108" t="s">
        <v>4906</v>
      </c>
      <c r="B4108" t="s">
        <v>4926</v>
      </c>
      <c r="C4108" t="s">
        <v>4943</v>
      </c>
      <c r="D4108" t="s">
        <v>5067</v>
      </c>
      <c r="E4108" t="s">
        <v>2577</v>
      </c>
      <c r="F4108" t="s">
        <v>2177</v>
      </c>
      <c r="G4108" t="s">
        <v>2653</v>
      </c>
      <c r="H4108">
        <v>74000</v>
      </c>
      <c r="I4108" t="s">
        <v>5533</v>
      </c>
      <c r="J4108" s="1">
        <v>44132</v>
      </c>
      <c r="K4108" s="1">
        <v>44132</v>
      </c>
      <c r="L4108" t="s">
        <v>1473</v>
      </c>
      <c r="M4108" t="s">
        <v>5535</v>
      </c>
      <c r="N4108" s="1">
        <v>44135</v>
      </c>
      <c r="O4108" t="str">
        <f t="shared" si="136"/>
        <v>정상</v>
      </c>
      <c r="P4108" t="str">
        <f t="shared" si="137"/>
        <v>엠피피스토스</v>
      </c>
      <c r="Q4108" t="s">
        <v>1954</v>
      </c>
      <c r="R4108"/>
      <c r="S4108"/>
      <c r="T4108"/>
      <c r="U4108"/>
      <c r="V4108"/>
      <c r="W4108" t="s">
        <v>1958</v>
      </c>
      <c r="X4108" s="1">
        <v>79560</v>
      </c>
    </row>
    <row r="4109" spans="1:24">
      <c r="A4109" t="s">
        <v>4906</v>
      </c>
      <c r="B4109" t="s">
        <v>4926</v>
      </c>
      <c r="C4109" t="s">
        <v>2341</v>
      </c>
      <c r="D4109" t="s">
        <v>5067</v>
      </c>
      <c r="E4109" t="s">
        <v>2149</v>
      </c>
      <c r="F4109" t="s">
        <v>5530</v>
      </c>
      <c r="G4109" t="s">
        <v>2655</v>
      </c>
      <c r="H4109">
        <v>9700</v>
      </c>
      <c r="I4109" t="s">
        <v>5533</v>
      </c>
      <c r="J4109" s="1">
        <v>44132</v>
      </c>
      <c r="K4109" s="1">
        <v>44132</v>
      </c>
      <c r="L4109" t="s">
        <v>1474</v>
      </c>
      <c r="M4109" t="s">
        <v>5538</v>
      </c>
      <c r="N4109" s="1">
        <v>44135</v>
      </c>
      <c r="O4109" t="str">
        <f t="shared" si="136"/>
        <v>정상</v>
      </c>
      <c r="P4109" t="str">
        <f t="shared" si="137"/>
        <v>엠피피스토스</v>
      </c>
      <c r="Q4109" t="s">
        <v>1954</v>
      </c>
      <c r="R4109"/>
      <c r="S4109"/>
      <c r="T4109"/>
      <c r="U4109"/>
      <c r="V4109"/>
      <c r="W4109" t="s">
        <v>1958</v>
      </c>
      <c r="X4109" s="1">
        <v>49610</v>
      </c>
    </row>
    <row r="4110" spans="1:24">
      <c r="A4110" t="s">
        <v>4903</v>
      </c>
      <c r="B4110" t="s">
        <v>4924</v>
      </c>
      <c r="C4110" t="s">
        <v>4939</v>
      </c>
      <c r="D4110" t="s">
        <v>3002</v>
      </c>
      <c r="E4110" t="s">
        <v>3158</v>
      </c>
      <c r="F4110" t="s">
        <v>2177</v>
      </c>
      <c r="G4110" t="s">
        <v>2653</v>
      </c>
      <c r="H4110">
        <v>30967</v>
      </c>
      <c r="I4110" t="s">
        <v>5533</v>
      </c>
      <c r="J4110" s="1">
        <v>44132</v>
      </c>
      <c r="K4110" s="1">
        <v>44132</v>
      </c>
      <c r="L4110">
        <v>42041614090000</v>
      </c>
      <c r="M4110" t="s">
        <v>5538</v>
      </c>
      <c r="N4110" s="1">
        <v>44135</v>
      </c>
      <c r="O4110" t="str">
        <f t="shared" si="136"/>
        <v>정상</v>
      </c>
      <c r="P4110" t="str">
        <f t="shared" si="137"/>
        <v>엠피의정부</v>
      </c>
      <c r="Q4110" t="s">
        <v>1954</v>
      </c>
      <c r="R4110"/>
      <c r="S4110"/>
      <c r="T4110"/>
      <c r="U4110"/>
      <c r="V4110"/>
      <c r="W4110" t="s">
        <v>1958</v>
      </c>
      <c r="X4110"/>
    </row>
    <row r="4111" spans="1:24">
      <c r="A4111" t="s">
        <v>4908</v>
      </c>
      <c r="B4111" t="s">
        <v>4928</v>
      </c>
      <c r="C4111" t="s">
        <v>4945</v>
      </c>
      <c r="D4111" t="s">
        <v>5068</v>
      </c>
      <c r="E4111" t="s">
        <v>2143</v>
      </c>
      <c r="F4111" t="s">
        <v>2177</v>
      </c>
      <c r="G4111" t="s">
        <v>2653</v>
      </c>
      <c r="H4111">
        <v>129015</v>
      </c>
      <c r="I4111" t="s">
        <v>5533</v>
      </c>
      <c r="J4111" s="1">
        <v>44132</v>
      </c>
      <c r="K4111" s="1">
        <v>44132</v>
      </c>
      <c r="L4111">
        <v>42041609500000</v>
      </c>
      <c r="M4111" t="s">
        <v>5535</v>
      </c>
      <c r="N4111" s="1">
        <v>44135</v>
      </c>
      <c r="O4111" t="str">
        <f t="shared" si="136"/>
        <v>정상</v>
      </c>
      <c r="P4111" t="str">
        <f t="shared" si="137"/>
        <v>엠피가온</v>
      </c>
      <c r="Q4111" t="s">
        <v>1954</v>
      </c>
      <c r="R4111"/>
      <c r="S4111"/>
      <c r="T4111"/>
      <c r="U4111"/>
      <c r="V4111"/>
      <c r="W4111" t="s">
        <v>1958</v>
      </c>
      <c r="X4111"/>
    </row>
    <row r="4112" spans="1:24">
      <c r="A4112" t="s">
        <v>4906</v>
      </c>
      <c r="B4112" t="s">
        <v>4926</v>
      </c>
      <c r="C4112" t="s">
        <v>4949</v>
      </c>
      <c r="D4112" t="s">
        <v>5069</v>
      </c>
      <c r="E4112" t="s">
        <v>5485</v>
      </c>
      <c r="F4112" t="s">
        <v>2177</v>
      </c>
      <c r="G4112" t="s">
        <v>2655</v>
      </c>
      <c r="H4112">
        <v>34548</v>
      </c>
      <c r="I4112" t="s">
        <v>5533</v>
      </c>
      <c r="J4112" s="1">
        <v>44132</v>
      </c>
      <c r="K4112" s="1">
        <v>44132</v>
      </c>
      <c r="L4112">
        <v>42041617890000</v>
      </c>
      <c r="M4112" t="s">
        <v>5535</v>
      </c>
      <c r="N4112" s="1">
        <v>44135</v>
      </c>
      <c r="O4112" t="str">
        <f t="shared" si="136"/>
        <v>정상</v>
      </c>
      <c r="P4112" t="str">
        <f t="shared" si="137"/>
        <v>엠피피스토스</v>
      </c>
      <c r="Q4112" t="s">
        <v>1954</v>
      </c>
      <c r="R4112"/>
      <c r="S4112"/>
      <c r="T4112"/>
      <c r="U4112"/>
      <c r="V4112"/>
      <c r="W4112" t="s">
        <v>1958</v>
      </c>
      <c r="X4112"/>
    </row>
    <row r="4113" spans="1:24">
      <c r="A4113" t="s">
        <v>4905</v>
      </c>
      <c r="B4113"/>
      <c r="C4113"/>
      <c r="D4113" t="s">
        <v>5070</v>
      </c>
      <c r="E4113" t="s">
        <v>5452</v>
      </c>
      <c r="F4113" t="s">
        <v>5532</v>
      </c>
      <c r="G4113" t="s">
        <v>2653</v>
      </c>
      <c r="H4113">
        <v>35000</v>
      </c>
      <c r="I4113" t="s">
        <v>5533</v>
      </c>
      <c r="J4113" s="1">
        <v>44132</v>
      </c>
      <c r="K4113" s="1">
        <v>44132</v>
      </c>
      <c r="L4113" t="s">
        <v>1475</v>
      </c>
      <c r="M4113" t="s">
        <v>5535</v>
      </c>
      <c r="N4113" s="1">
        <v>44135</v>
      </c>
      <c r="O4113" t="str">
        <f t="shared" si="136"/>
        <v>정상</v>
      </c>
      <c r="P4113" t="str">
        <f t="shared" si="137"/>
        <v>엠피성공</v>
      </c>
      <c r="Q4113" t="s">
        <v>1954</v>
      </c>
      <c r="R4113"/>
      <c r="S4113"/>
      <c r="T4113"/>
      <c r="U4113"/>
      <c r="V4113"/>
      <c r="W4113" t="s">
        <v>1958</v>
      </c>
      <c r="X4113"/>
    </row>
    <row r="4114" spans="1:24">
      <c r="A4114" t="s">
        <v>4906</v>
      </c>
      <c r="B4114" t="s">
        <v>4926</v>
      </c>
      <c r="C4114" t="s">
        <v>4943</v>
      </c>
      <c r="D4114" t="s">
        <v>5004</v>
      </c>
      <c r="E4114" t="s">
        <v>2602</v>
      </c>
      <c r="F4114" t="s">
        <v>5530</v>
      </c>
      <c r="G4114" t="s">
        <v>2653</v>
      </c>
      <c r="H4114">
        <v>50760</v>
      </c>
      <c r="I4114" t="s">
        <v>5533</v>
      </c>
      <c r="J4114" s="1">
        <v>44131</v>
      </c>
      <c r="K4114" s="1">
        <v>44131</v>
      </c>
      <c r="L4114">
        <v>320202621266</v>
      </c>
      <c r="M4114" t="s">
        <v>5538</v>
      </c>
      <c r="N4114" s="1">
        <v>44135</v>
      </c>
      <c r="O4114" t="str">
        <f t="shared" si="136"/>
        <v>정상</v>
      </c>
      <c r="P4114" t="str">
        <f t="shared" si="137"/>
        <v>엠피피스토스</v>
      </c>
      <c r="Q4114" t="s">
        <v>1954</v>
      </c>
      <c r="R4114"/>
      <c r="S4114"/>
      <c r="T4114"/>
      <c r="U4114"/>
      <c r="V4114"/>
      <c r="W4114" t="s">
        <v>1958</v>
      </c>
      <c r="X4114" s="1">
        <v>59471</v>
      </c>
    </row>
    <row r="4115" spans="1:24">
      <c r="A4115" t="s">
        <v>4903</v>
      </c>
      <c r="B4115" t="s">
        <v>4924</v>
      </c>
      <c r="C4115" t="s">
        <v>2237</v>
      </c>
      <c r="D4115" t="s">
        <v>5071</v>
      </c>
      <c r="E4115" t="s">
        <v>5456</v>
      </c>
      <c r="F4115" t="s">
        <v>5532</v>
      </c>
      <c r="G4115" t="s">
        <v>2653</v>
      </c>
      <c r="H4115">
        <v>103000</v>
      </c>
      <c r="I4115" t="s">
        <v>5533</v>
      </c>
      <c r="J4115" s="1">
        <v>44131</v>
      </c>
      <c r="K4115" s="1">
        <v>44131</v>
      </c>
      <c r="L4115">
        <v>52029542240000</v>
      </c>
      <c r="M4115" t="s">
        <v>5537</v>
      </c>
      <c r="N4115" s="1">
        <v>44135</v>
      </c>
      <c r="O4115" t="str">
        <f t="shared" si="136"/>
        <v>정상</v>
      </c>
      <c r="P4115" t="str">
        <f t="shared" si="137"/>
        <v>엠피의정부</v>
      </c>
      <c r="Q4115" t="s">
        <v>1954</v>
      </c>
      <c r="R4115"/>
      <c r="S4115"/>
      <c r="T4115"/>
      <c r="U4115"/>
      <c r="V4115"/>
      <c r="W4115" t="s">
        <v>1958</v>
      </c>
      <c r="X4115" s="1">
        <v>67141</v>
      </c>
    </row>
    <row r="4116" spans="1:24">
      <c r="A4116" t="s">
        <v>4906</v>
      </c>
      <c r="B4116" t="s">
        <v>4926</v>
      </c>
      <c r="C4116" t="s">
        <v>4948</v>
      </c>
      <c r="D4116" t="s">
        <v>5072</v>
      </c>
      <c r="E4116" t="s">
        <v>2588</v>
      </c>
      <c r="F4116" t="s">
        <v>2177</v>
      </c>
      <c r="G4116" t="s">
        <v>2653</v>
      </c>
      <c r="H4116">
        <v>49881</v>
      </c>
      <c r="I4116" t="s">
        <v>5533</v>
      </c>
      <c r="J4116" s="1">
        <v>44131</v>
      </c>
      <c r="K4116" s="1">
        <v>44131</v>
      </c>
      <c r="L4116">
        <v>52029493300000</v>
      </c>
      <c r="M4116" t="s">
        <v>5535</v>
      </c>
      <c r="N4116" s="1">
        <v>44135</v>
      </c>
      <c r="O4116" t="str">
        <f t="shared" si="136"/>
        <v>정상</v>
      </c>
      <c r="P4116" t="str">
        <f t="shared" si="137"/>
        <v>엠피피스토스</v>
      </c>
      <c r="Q4116" t="s">
        <v>1954</v>
      </c>
      <c r="R4116"/>
      <c r="S4116"/>
      <c r="T4116"/>
      <c r="U4116"/>
      <c r="V4116"/>
      <c r="W4116" t="s">
        <v>1958</v>
      </c>
      <c r="X4116" s="1">
        <v>51436</v>
      </c>
    </row>
    <row r="4117" spans="1:24">
      <c r="A4117" t="s">
        <v>4902</v>
      </c>
      <c r="B4117" t="s">
        <v>4923</v>
      </c>
      <c r="C4117" t="s">
        <v>4941</v>
      </c>
      <c r="D4117" t="s">
        <v>5073</v>
      </c>
      <c r="E4117" t="s">
        <v>2583</v>
      </c>
      <c r="F4117" t="s">
        <v>5530</v>
      </c>
      <c r="G4117" t="s">
        <v>2653</v>
      </c>
      <c r="H4117">
        <v>64000</v>
      </c>
      <c r="I4117" t="s">
        <v>5533</v>
      </c>
      <c r="J4117" s="1">
        <v>44131</v>
      </c>
      <c r="K4117" s="1">
        <v>44131</v>
      </c>
      <c r="L4117" t="s">
        <v>1476</v>
      </c>
      <c r="M4117" t="s">
        <v>5535</v>
      </c>
      <c r="N4117" s="1">
        <v>44135</v>
      </c>
      <c r="O4117" t="str">
        <f t="shared" si="136"/>
        <v>정상</v>
      </c>
      <c r="P4117" t="str">
        <f t="shared" si="137"/>
        <v>엠피성공</v>
      </c>
      <c r="Q4117" t="s">
        <v>1954</v>
      </c>
      <c r="R4117"/>
      <c r="S4117"/>
      <c r="T4117"/>
      <c r="U4117"/>
      <c r="V4117"/>
      <c r="W4117" t="s">
        <v>1958</v>
      </c>
      <c r="X4117"/>
    </row>
    <row r="4118" spans="1:24">
      <c r="A4118" t="s">
        <v>4906</v>
      </c>
      <c r="B4118" t="s">
        <v>4926</v>
      </c>
      <c r="C4118" t="s">
        <v>4943</v>
      </c>
      <c r="D4118" t="s">
        <v>5074</v>
      </c>
      <c r="E4118" t="s">
        <v>5486</v>
      </c>
      <c r="F4118" t="s">
        <v>2177</v>
      </c>
      <c r="G4118" t="s">
        <v>2653</v>
      </c>
      <c r="H4118">
        <v>30900</v>
      </c>
      <c r="I4118" t="s">
        <v>5533</v>
      </c>
      <c r="J4118" s="1">
        <v>44131</v>
      </c>
      <c r="K4118" s="1">
        <v>44131</v>
      </c>
      <c r="L4118" t="s">
        <v>1477</v>
      </c>
      <c r="M4118" t="s">
        <v>5538</v>
      </c>
      <c r="N4118" s="1">
        <v>44135</v>
      </c>
      <c r="O4118" t="str">
        <f t="shared" ref="O4118:O4181" si="138" xml:space="preserve"> IF(K4118&gt;N4118,W4118,I4118)</f>
        <v>정상</v>
      </c>
      <c r="P4118" t="str">
        <f t="shared" si="137"/>
        <v>엠피피스토스</v>
      </c>
      <c r="Q4118" t="s">
        <v>1954</v>
      </c>
      <c r="R4118"/>
      <c r="S4118"/>
      <c r="T4118"/>
      <c r="U4118"/>
      <c r="V4118"/>
      <c r="W4118" t="s">
        <v>5540</v>
      </c>
      <c r="X4118" s="1">
        <v>63124</v>
      </c>
    </row>
    <row r="4119" spans="1:24">
      <c r="A4119" t="s">
        <v>4902</v>
      </c>
      <c r="B4119" t="s">
        <v>4923</v>
      </c>
      <c r="C4119" t="s">
        <v>4941</v>
      </c>
      <c r="D4119" t="s">
        <v>5016</v>
      </c>
      <c r="E4119" t="s">
        <v>2166</v>
      </c>
      <c r="F4119" t="s">
        <v>2177</v>
      </c>
      <c r="G4119" t="s">
        <v>2653</v>
      </c>
      <c r="H4119">
        <v>121385</v>
      </c>
      <c r="I4119" t="s">
        <v>5533</v>
      </c>
      <c r="J4119" s="1">
        <v>44131</v>
      </c>
      <c r="K4119" s="1">
        <v>44131</v>
      </c>
      <c r="L4119" t="s">
        <v>1478</v>
      </c>
      <c r="M4119" t="s">
        <v>5537</v>
      </c>
      <c r="N4119" s="1">
        <v>44135</v>
      </c>
      <c r="O4119" t="str">
        <f t="shared" si="138"/>
        <v>정상</v>
      </c>
      <c r="P4119" t="str">
        <f t="shared" si="137"/>
        <v>엠피성공</v>
      </c>
      <c r="Q4119" t="s">
        <v>1954</v>
      </c>
      <c r="R4119"/>
      <c r="S4119"/>
      <c r="T4119"/>
      <c r="U4119"/>
      <c r="V4119"/>
      <c r="W4119" t="s">
        <v>1958</v>
      </c>
      <c r="X4119" s="1">
        <v>52166</v>
      </c>
    </row>
    <row r="4120" spans="1:24">
      <c r="A4120" t="s">
        <v>4903</v>
      </c>
      <c r="B4120" t="s">
        <v>4924</v>
      </c>
      <c r="C4120" t="s">
        <v>4939</v>
      </c>
      <c r="D4120" t="s">
        <v>5023</v>
      </c>
      <c r="E4120" t="s">
        <v>3153</v>
      </c>
      <c r="F4120" t="s">
        <v>2177</v>
      </c>
      <c r="G4120" t="s">
        <v>2653</v>
      </c>
      <c r="H4120">
        <v>38415</v>
      </c>
      <c r="I4120" t="s">
        <v>5533</v>
      </c>
      <c r="J4120" s="1">
        <v>44131</v>
      </c>
      <c r="K4120" s="1">
        <v>44131</v>
      </c>
      <c r="L4120" t="s">
        <v>1479</v>
      </c>
      <c r="M4120" t="s">
        <v>5535</v>
      </c>
      <c r="N4120" s="1">
        <v>44135</v>
      </c>
      <c r="O4120" t="str">
        <f t="shared" si="138"/>
        <v>정상</v>
      </c>
      <c r="P4120" t="str">
        <f t="shared" si="137"/>
        <v>엠피의정부</v>
      </c>
      <c r="Q4120" t="s">
        <v>1954</v>
      </c>
      <c r="R4120"/>
      <c r="S4120"/>
      <c r="T4120"/>
      <c r="U4120"/>
      <c r="V4120"/>
      <c r="W4120" t="s">
        <v>1958</v>
      </c>
      <c r="X4120" s="1">
        <v>68602</v>
      </c>
    </row>
    <row r="4121" spans="1:24">
      <c r="A4121" t="s">
        <v>992</v>
      </c>
      <c r="B4121" t="s">
        <v>4924</v>
      </c>
      <c r="C4121" t="s">
        <v>4939</v>
      </c>
      <c r="D4121" t="s">
        <v>4986</v>
      </c>
      <c r="E4121" t="s">
        <v>5469</v>
      </c>
      <c r="F4121" t="s">
        <v>5530</v>
      </c>
      <c r="G4121" t="s">
        <v>2653</v>
      </c>
      <c r="H4121">
        <v>57084</v>
      </c>
      <c r="I4121" t="s">
        <v>5533</v>
      </c>
      <c r="J4121" s="1">
        <v>44131</v>
      </c>
      <c r="K4121" s="1">
        <v>44131</v>
      </c>
      <c r="L4121" t="s">
        <v>1480</v>
      </c>
      <c r="M4121" t="s">
        <v>5538</v>
      </c>
      <c r="N4121" s="1">
        <v>44135</v>
      </c>
      <c r="O4121" t="str">
        <f t="shared" si="138"/>
        <v>정상</v>
      </c>
      <c r="P4121" t="str">
        <f t="shared" si="137"/>
        <v>엠피의정부</v>
      </c>
      <c r="Q4121" t="s">
        <v>1954</v>
      </c>
      <c r="R4121"/>
      <c r="S4121"/>
      <c r="T4121"/>
      <c r="U4121"/>
      <c r="V4121"/>
      <c r="W4121" t="s">
        <v>1958</v>
      </c>
      <c r="X4121" s="1">
        <v>69333</v>
      </c>
    </row>
    <row r="4122" spans="1:24">
      <c r="A4122" t="s">
        <v>4906</v>
      </c>
      <c r="B4122" t="s">
        <v>4926</v>
      </c>
      <c r="C4122" t="s">
        <v>4943</v>
      </c>
      <c r="D4122" t="s">
        <v>5004</v>
      </c>
      <c r="E4122" t="s">
        <v>3223</v>
      </c>
      <c r="F4122" t="s">
        <v>5530</v>
      </c>
      <c r="G4122" t="s">
        <v>2653</v>
      </c>
      <c r="H4122">
        <v>30941</v>
      </c>
      <c r="I4122" t="s">
        <v>5533</v>
      </c>
      <c r="J4122" s="1">
        <v>44131</v>
      </c>
      <c r="K4122" s="1">
        <v>44131</v>
      </c>
      <c r="L4122">
        <v>20200463497</v>
      </c>
      <c r="M4122" t="s">
        <v>5537</v>
      </c>
      <c r="N4122" s="1">
        <v>44135</v>
      </c>
      <c r="O4122" t="str">
        <f t="shared" si="138"/>
        <v>정상</v>
      </c>
      <c r="P4122" t="str">
        <f t="shared" si="137"/>
        <v>엠피피스토스</v>
      </c>
      <c r="Q4122" t="s">
        <v>1954</v>
      </c>
      <c r="R4122"/>
      <c r="S4122"/>
      <c r="T4122"/>
      <c r="U4122"/>
      <c r="V4122"/>
      <c r="W4122" t="s">
        <v>1958</v>
      </c>
      <c r="X4122" s="1">
        <v>63124</v>
      </c>
    </row>
    <row r="4123" spans="1:24">
      <c r="A4123" t="s">
        <v>4914</v>
      </c>
      <c r="B4123" t="s">
        <v>4933</v>
      </c>
      <c r="C4123" t="s">
        <v>4953</v>
      </c>
      <c r="D4123" t="s">
        <v>5075</v>
      </c>
      <c r="E4123" t="s">
        <v>5451</v>
      </c>
      <c r="F4123" t="s">
        <v>5530</v>
      </c>
      <c r="G4123" t="s">
        <v>2653</v>
      </c>
      <c r="H4123">
        <v>14700</v>
      </c>
      <c r="I4123" t="s">
        <v>5533</v>
      </c>
      <c r="J4123" s="1">
        <v>44131</v>
      </c>
      <c r="K4123" s="1">
        <v>44131</v>
      </c>
      <c r="L4123">
        <v>20205755290</v>
      </c>
      <c r="M4123" t="s">
        <v>5538</v>
      </c>
      <c r="N4123" s="1">
        <v>44135</v>
      </c>
      <c r="O4123" t="str">
        <f t="shared" si="138"/>
        <v>정상</v>
      </c>
      <c r="P4123" t="str">
        <f t="shared" si="137"/>
        <v>엠피조은</v>
      </c>
      <c r="Q4123" t="s">
        <v>1954</v>
      </c>
      <c r="R4123"/>
      <c r="S4123"/>
      <c r="T4123"/>
      <c r="U4123"/>
      <c r="V4123"/>
      <c r="W4123" t="s">
        <v>1958</v>
      </c>
      <c r="X4123"/>
    </row>
    <row r="4124" spans="1:24">
      <c r="A4124" t="s">
        <v>4906</v>
      </c>
      <c r="B4124" t="s">
        <v>4926</v>
      </c>
      <c r="C4124" t="s">
        <v>4948</v>
      </c>
      <c r="D4124" t="s">
        <v>5076</v>
      </c>
      <c r="E4124" t="s">
        <v>2498</v>
      </c>
      <c r="F4124" t="s">
        <v>2177</v>
      </c>
      <c r="G4124" t="s">
        <v>2655</v>
      </c>
      <c r="H4124">
        <v>29067</v>
      </c>
      <c r="I4124" t="s">
        <v>5533</v>
      </c>
      <c r="J4124" s="1">
        <v>44131</v>
      </c>
      <c r="K4124" s="1">
        <v>44131</v>
      </c>
      <c r="L4124">
        <v>20205748670</v>
      </c>
      <c r="M4124" t="s">
        <v>5537</v>
      </c>
      <c r="N4124" s="1">
        <v>44135</v>
      </c>
      <c r="O4124" t="str">
        <f t="shared" si="138"/>
        <v>정상</v>
      </c>
      <c r="P4124" t="str">
        <f t="shared" si="137"/>
        <v>엠피피스토스</v>
      </c>
      <c r="Q4124" t="s">
        <v>1954</v>
      </c>
      <c r="R4124"/>
      <c r="S4124"/>
      <c r="T4124"/>
      <c r="U4124"/>
      <c r="V4124"/>
      <c r="W4124" t="s">
        <v>1958</v>
      </c>
      <c r="X4124"/>
    </row>
    <row r="4125" spans="1:24">
      <c r="A4125" t="s">
        <v>4906</v>
      </c>
      <c r="B4125" t="s">
        <v>4926</v>
      </c>
      <c r="C4125" t="s">
        <v>4943</v>
      </c>
      <c r="D4125" t="s">
        <v>5077</v>
      </c>
      <c r="E4125" t="s">
        <v>2499</v>
      </c>
      <c r="F4125" t="s">
        <v>2177</v>
      </c>
      <c r="G4125" t="s">
        <v>2654</v>
      </c>
      <c r="H4125">
        <v>20000</v>
      </c>
      <c r="I4125" t="s">
        <v>5533</v>
      </c>
      <c r="J4125" s="1">
        <v>44131</v>
      </c>
      <c r="K4125" s="1">
        <v>44131</v>
      </c>
      <c r="L4125">
        <v>20205752614</v>
      </c>
      <c r="M4125" t="s">
        <v>5538</v>
      </c>
      <c r="N4125" s="1">
        <v>44135</v>
      </c>
      <c r="O4125" t="str">
        <f t="shared" si="138"/>
        <v>정상</v>
      </c>
      <c r="P4125" t="str">
        <f t="shared" si="137"/>
        <v>엠피피스토스</v>
      </c>
      <c r="Q4125" t="s">
        <v>1954</v>
      </c>
      <c r="R4125"/>
      <c r="S4125"/>
      <c r="T4125"/>
      <c r="U4125"/>
      <c r="V4125"/>
      <c r="W4125" t="s">
        <v>1958</v>
      </c>
      <c r="X4125"/>
    </row>
    <row r="4126" spans="1:24">
      <c r="A4126" t="s">
        <v>4906</v>
      </c>
      <c r="B4126" t="s">
        <v>4926</v>
      </c>
      <c r="C4126" t="s">
        <v>4943</v>
      </c>
      <c r="D4126" t="s">
        <v>5078</v>
      </c>
      <c r="E4126" t="s">
        <v>2163</v>
      </c>
      <c r="F4126" t="s">
        <v>2177</v>
      </c>
      <c r="G4126" t="s">
        <v>2653</v>
      </c>
      <c r="H4126">
        <v>31500</v>
      </c>
      <c r="I4126" t="s">
        <v>5533</v>
      </c>
      <c r="J4126" s="1">
        <v>44131</v>
      </c>
      <c r="K4126" s="1">
        <v>44131</v>
      </c>
      <c r="L4126">
        <v>20205744900</v>
      </c>
      <c r="M4126" t="s">
        <v>5537</v>
      </c>
      <c r="N4126" s="1">
        <v>44135</v>
      </c>
      <c r="O4126" t="str">
        <f t="shared" si="138"/>
        <v>정상</v>
      </c>
      <c r="P4126" t="str">
        <f t="shared" si="137"/>
        <v>엠피피스토스</v>
      </c>
      <c r="Q4126" t="s">
        <v>1954</v>
      </c>
      <c r="R4126"/>
      <c r="S4126"/>
      <c r="T4126"/>
      <c r="U4126"/>
      <c r="V4126"/>
      <c r="W4126" t="s">
        <v>1958</v>
      </c>
      <c r="X4126"/>
    </row>
    <row r="4127" spans="1:24">
      <c r="A4127" t="s">
        <v>4904</v>
      </c>
      <c r="B4127" t="s">
        <v>4925</v>
      </c>
      <c r="C4127" t="s">
        <v>4940</v>
      </c>
      <c r="D4127" t="s">
        <v>5079</v>
      </c>
      <c r="E4127" t="s">
        <v>5487</v>
      </c>
      <c r="F4127" t="s">
        <v>5531</v>
      </c>
      <c r="G4127" t="s">
        <v>2653</v>
      </c>
      <c r="H4127">
        <v>60893</v>
      </c>
      <c r="I4127" t="s">
        <v>5533</v>
      </c>
      <c r="J4127" s="1">
        <v>44131</v>
      </c>
      <c r="K4127" s="1">
        <v>44131</v>
      </c>
      <c r="L4127">
        <v>42041604640000</v>
      </c>
      <c r="M4127" t="s">
        <v>5535</v>
      </c>
      <c r="N4127" s="1">
        <v>44135</v>
      </c>
      <c r="O4127" t="str">
        <f t="shared" si="138"/>
        <v>정상</v>
      </c>
      <c r="P4127" t="str">
        <f t="shared" si="137"/>
        <v>엠피송내</v>
      </c>
      <c r="Q4127" t="s">
        <v>1954</v>
      </c>
      <c r="R4127"/>
      <c r="S4127"/>
      <c r="T4127"/>
      <c r="U4127"/>
      <c r="V4127"/>
      <c r="W4127" t="s">
        <v>1958</v>
      </c>
      <c r="X4127"/>
    </row>
    <row r="4128" spans="1:24">
      <c r="A4128" t="s">
        <v>4902</v>
      </c>
      <c r="B4128" t="s">
        <v>4923</v>
      </c>
      <c r="C4128" t="s">
        <v>4941</v>
      </c>
      <c r="D4128" t="s">
        <v>5080</v>
      </c>
      <c r="E4128" t="s">
        <v>3227</v>
      </c>
      <c r="F4128" t="s">
        <v>2177</v>
      </c>
      <c r="G4128" t="s">
        <v>2653</v>
      </c>
      <c r="H4128">
        <v>201429</v>
      </c>
      <c r="I4128" t="s">
        <v>5533</v>
      </c>
      <c r="J4128" s="1">
        <v>44131</v>
      </c>
      <c r="K4128" s="1">
        <v>44131</v>
      </c>
      <c r="L4128">
        <v>3190778634421</v>
      </c>
      <c r="M4128" t="s">
        <v>5537</v>
      </c>
      <c r="N4128" s="1">
        <v>44135</v>
      </c>
      <c r="O4128" t="str">
        <f t="shared" si="138"/>
        <v>정상</v>
      </c>
      <c r="P4128" t="str">
        <f t="shared" si="137"/>
        <v>엠피성공</v>
      </c>
      <c r="Q4128" t="s">
        <v>1954</v>
      </c>
      <c r="R4128"/>
      <c r="S4128"/>
      <c r="T4128"/>
      <c r="U4128"/>
      <c r="V4128"/>
      <c r="W4128" t="s">
        <v>5540</v>
      </c>
      <c r="X4128" s="1">
        <v>80289</v>
      </c>
    </row>
    <row r="4129" spans="1:24">
      <c r="A4129" t="s">
        <v>4902</v>
      </c>
      <c r="B4129" t="s">
        <v>4923</v>
      </c>
      <c r="C4129" t="s">
        <v>4942</v>
      </c>
      <c r="D4129" t="s">
        <v>5073</v>
      </c>
      <c r="E4129" t="s">
        <v>5481</v>
      </c>
      <c r="F4129" t="s">
        <v>2177</v>
      </c>
      <c r="G4129" t="s">
        <v>2653</v>
      </c>
      <c r="H4129">
        <v>75870</v>
      </c>
      <c r="I4129" t="s">
        <v>5533</v>
      </c>
      <c r="J4129" s="1">
        <v>44131</v>
      </c>
      <c r="K4129" s="1">
        <v>44131</v>
      </c>
      <c r="L4129" t="s">
        <v>1481</v>
      </c>
      <c r="M4129" t="s">
        <v>5535</v>
      </c>
      <c r="N4129" s="1">
        <v>44135</v>
      </c>
      <c r="O4129" t="str">
        <f t="shared" si="138"/>
        <v>정상</v>
      </c>
      <c r="P4129" t="str">
        <f t="shared" si="137"/>
        <v>엠피성공</v>
      </c>
      <c r="Q4129" t="s">
        <v>1954</v>
      </c>
      <c r="R4129"/>
      <c r="S4129"/>
      <c r="T4129"/>
      <c r="U4129"/>
      <c r="V4129"/>
      <c r="W4129" t="s">
        <v>1960</v>
      </c>
      <c r="X4129"/>
    </row>
    <row r="4130" spans="1:24">
      <c r="A4130" t="s">
        <v>4906</v>
      </c>
      <c r="B4130" t="s">
        <v>4926</v>
      </c>
      <c r="C4130" t="s">
        <v>4943</v>
      </c>
      <c r="D4130" t="s">
        <v>5081</v>
      </c>
      <c r="E4130" t="s">
        <v>2146</v>
      </c>
      <c r="F4130" t="s">
        <v>2177</v>
      </c>
      <c r="G4130" t="s">
        <v>2653</v>
      </c>
      <c r="H4130">
        <v>28000</v>
      </c>
      <c r="I4130" t="s">
        <v>5533</v>
      </c>
      <c r="J4130" s="1">
        <v>44131</v>
      </c>
      <c r="K4130" s="1">
        <v>44131</v>
      </c>
      <c r="L4130" t="s">
        <v>1482</v>
      </c>
      <c r="M4130" t="s">
        <v>5537</v>
      </c>
      <c r="N4130" s="1">
        <v>44135</v>
      </c>
      <c r="O4130" t="str">
        <f t="shared" si="138"/>
        <v>정상</v>
      </c>
      <c r="P4130" t="str">
        <f t="shared" si="137"/>
        <v>엠피피스토스</v>
      </c>
      <c r="Q4130" t="s">
        <v>1954</v>
      </c>
      <c r="R4130"/>
      <c r="S4130"/>
      <c r="T4130"/>
      <c r="U4130"/>
      <c r="V4130"/>
      <c r="W4130" t="s">
        <v>1958</v>
      </c>
      <c r="X4130"/>
    </row>
    <row r="4131" spans="1:24">
      <c r="A4131" t="s">
        <v>4902</v>
      </c>
      <c r="B4131" t="s">
        <v>4923</v>
      </c>
      <c r="C4131" t="s">
        <v>4941</v>
      </c>
      <c r="D4131" t="s">
        <v>5073</v>
      </c>
      <c r="E4131" t="s">
        <v>5488</v>
      </c>
      <c r="F4131" t="s">
        <v>2177</v>
      </c>
      <c r="G4131" t="s">
        <v>2655</v>
      </c>
      <c r="H4131">
        <v>13380</v>
      </c>
      <c r="I4131" t="s">
        <v>5533</v>
      </c>
      <c r="J4131" s="1">
        <v>44131</v>
      </c>
      <c r="K4131" s="1">
        <v>44131</v>
      </c>
      <c r="L4131" t="s">
        <v>1483</v>
      </c>
      <c r="M4131" t="s">
        <v>5535</v>
      </c>
      <c r="N4131" s="1">
        <v>44135</v>
      </c>
      <c r="O4131" t="str">
        <f t="shared" si="138"/>
        <v>정상</v>
      </c>
      <c r="P4131" t="str">
        <f t="shared" si="137"/>
        <v>엠피성공</v>
      </c>
      <c r="Q4131" t="s">
        <v>1954</v>
      </c>
      <c r="R4131"/>
      <c r="S4131"/>
      <c r="T4131"/>
      <c r="U4131"/>
      <c r="V4131"/>
      <c r="W4131" t="s">
        <v>1958</v>
      </c>
      <c r="X4131"/>
    </row>
    <row r="4132" spans="1:24">
      <c r="A4132" t="s">
        <v>4906</v>
      </c>
      <c r="B4132" t="s">
        <v>4926</v>
      </c>
      <c r="C4132" t="s">
        <v>4943</v>
      </c>
      <c r="D4132" t="s">
        <v>5082</v>
      </c>
      <c r="E4132" t="s">
        <v>5489</v>
      </c>
      <c r="F4132" t="s">
        <v>2177</v>
      </c>
      <c r="G4132" t="s">
        <v>2653</v>
      </c>
      <c r="H4132">
        <v>58000</v>
      </c>
      <c r="I4132" t="s">
        <v>5533</v>
      </c>
      <c r="J4132" s="1">
        <v>44131</v>
      </c>
      <c r="K4132" s="1">
        <v>44131</v>
      </c>
      <c r="L4132" t="s">
        <v>1484</v>
      </c>
      <c r="M4132" t="s">
        <v>5538</v>
      </c>
      <c r="N4132" s="1">
        <v>44135</v>
      </c>
      <c r="O4132" t="str">
        <f t="shared" si="138"/>
        <v>정상</v>
      </c>
      <c r="P4132" t="str">
        <f t="shared" si="137"/>
        <v>엠피피스토스</v>
      </c>
      <c r="Q4132" t="s">
        <v>1954</v>
      </c>
      <c r="R4132"/>
      <c r="S4132"/>
      <c r="T4132"/>
      <c r="U4132"/>
      <c r="V4132"/>
      <c r="W4132" t="s">
        <v>1958</v>
      </c>
      <c r="X4132" s="1">
        <v>57280</v>
      </c>
    </row>
    <row r="4133" spans="1:24">
      <c r="A4133" t="s">
        <v>995</v>
      </c>
      <c r="B4133" t="s">
        <v>4926</v>
      </c>
      <c r="C4133" t="s">
        <v>4943</v>
      </c>
      <c r="D4133" t="s">
        <v>2138</v>
      </c>
      <c r="E4133" t="s">
        <v>5490</v>
      </c>
      <c r="F4133" t="s">
        <v>2177</v>
      </c>
      <c r="G4133" t="s">
        <v>2653</v>
      </c>
      <c r="H4133">
        <v>33860</v>
      </c>
      <c r="I4133" t="s">
        <v>5533</v>
      </c>
      <c r="J4133" s="1">
        <v>44131</v>
      </c>
      <c r="K4133" s="1">
        <v>44131</v>
      </c>
      <c r="L4133" t="s">
        <v>1485</v>
      </c>
      <c r="M4133" t="s">
        <v>5535</v>
      </c>
      <c r="N4133" s="1">
        <v>44135</v>
      </c>
      <c r="O4133" t="str">
        <f t="shared" si="138"/>
        <v>정상</v>
      </c>
      <c r="P4133" t="str">
        <f t="shared" si="137"/>
        <v>엠피피스토스</v>
      </c>
      <c r="Q4133" t="s">
        <v>1954</v>
      </c>
      <c r="R4133"/>
      <c r="S4133"/>
      <c r="T4133"/>
      <c r="U4133"/>
      <c r="V4133"/>
      <c r="W4133" t="s">
        <v>1958</v>
      </c>
      <c r="X4133" s="1">
        <v>59471</v>
      </c>
    </row>
    <row r="4134" spans="1:24">
      <c r="A4134" t="s">
        <v>1870</v>
      </c>
      <c r="B4134" t="s">
        <v>4929</v>
      </c>
      <c r="C4134" t="s">
        <v>4947</v>
      </c>
      <c r="D4134" t="s">
        <v>5083</v>
      </c>
      <c r="E4134" t="s">
        <v>5490</v>
      </c>
      <c r="F4134" t="s">
        <v>5532</v>
      </c>
      <c r="G4134" t="s">
        <v>2653</v>
      </c>
      <c r="H4134">
        <v>126050</v>
      </c>
      <c r="I4134" t="s">
        <v>5533</v>
      </c>
      <c r="J4134" s="1">
        <v>44131</v>
      </c>
      <c r="K4134" s="1">
        <v>44131</v>
      </c>
      <c r="L4134" t="s">
        <v>1486</v>
      </c>
      <c r="M4134" t="s">
        <v>5536</v>
      </c>
      <c r="N4134" s="1">
        <v>44135</v>
      </c>
      <c r="O4134" t="str">
        <f t="shared" si="138"/>
        <v>정상</v>
      </c>
      <c r="P4134" t="str">
        <f t="shared" si="137"/>
        <v>엠피상동</v>
      </c>
      <c r="Q4134" t="s">
        <v>1954</v>
      </c>
      <c r="R4134"/>
      <c r="S4134"/>
      <c r="T4134"/>
      <c r="U4134"/>
      <c r="V4134"/>
      <c r="W4134" t="s">
        <v>1960</v>
      </c>
      <c r="X4134" s="1">
        <v>51436</v>
      </c>
    </row>
    <row r="4135" spans="1:24">
      <c r="A4135" t="s">
        <v>4909</v>
      </c>
      <c r="B4135" t="s">
        <v>4929</v>
      </c>
      <c r="C4135" t="s">
        <v>4947</v>
      </c>
      <c r="D4135" t="s">
        <v>5084</v>
      </c>
      <c r="E4135" t="s">
        <v>5464</v>
      </c>
      <c r="F4135" t="s">
        <v>2177</v>
      </c>
      <c r="G4135" t="s">
        <v>2655</v>
      </c>
      <c r="H4135">
        <v>26290</v>
      </c>
      <c r="I4135" t="s">
        <v>5533</v>
      </c>
      <c r="J4135" s="1">
        <v>44131</v>
      </c>
      <c r="K4135" s="1">
        <v>44131</v>
      </c>
      <c r="L4135" t="s">
        <v>1487</v>
      </c>
      <c r="M4135" t="s">
        <v>5538</v>
      </c>
      <c r="N4135" s="1">
        <v>44135</v>
      </c>
      <c r="O4135" t="str">
        <f t="shared" si="138"/>
        <v>정상</v>
      </c>
      <c r="P4135" t="str">
        <f t="shared" si="137"/>
        <v>엠피상동</v>
      </c>
      <c r="Q4135" t="s">
        <v>1954</v>
      </c>
      <c r="R4135"/>
      <c r="S4135"/>
      <c r="T4135"/>
      <c r="U4135"/>
      <c r="V4135"/>
      <c r="W4135" t="s">
        <v>1958</v>
      </c>
      <c r="X4135" s="1">
        <v>49609</v>
      </c>
    </row>
    <row r="4136" spans="1:24">
      <c r="A4136" t="s">
        <v>4912</v>
      </c>
      <c r="B4136" t="s">
        <v>4934</v>
      </c>
      <c r="C4136" t="s">
        <v>4955</v>
      </c>
      <c r="D4136" t="s">
        <v>5085</v>
      </c>
      <c r="E4136" t="s">
        <v>5473</v>
      </c>
      <c r="F4136" t="s">
        <v>5532</v>
      </c>
      <c r="G4136" t="s">
        <v>2653</v>
      </c>
      <c r="H4136">
        <v>25090</v>
      </c>
      <c r="I4136" t="s">
        <v>5533</v>
      </c>
      <c r="J4136" s="1">
        <v>44130</v>
      </c>
      <c r="K4136" s="1">
        <v>44130</v>
      </c>
      <c r="L4136">
        <v>320202609592</v>
      </c>
      <c r="M4136" t="s">
        <v>5536</v>
      </c>
      <c r="N4136" s="1">
        <v>44135</v>
      </c>
      <c r="O4136" t="str">
        <f t="shared" si="138"/>
        <v>정상</v>
      </c>
      <c r="P4136" t="s">
        <v>6834</v>
      </c>
      <c r="Q4136" t="s">
        <v>1954</v>
      </c>
      <c r="R4136"/>
      <c r="S4136"/>
      <c r="T4136"/>
      <c r="U4136"/>
      <c r="V4136"/>
      <c r="W4136" t="s">
        <v>1958</v>
      </c>
      <c r="X4136" s="1">
        <v>51435</v>
      </c>
    </row>
    <row r="4137" spans="1:24">
      <c r="A4137" t="s">
        <v>4906</v>
      </c>
      <c r="B4137" t="s">
        <v>4926</v>
      </c>
      <c r="C4137" t="s">
        <v>4943</v>
      </c>
      <c r="D4137" t="s">
        <v>5027</v>
      </c>
      <c r="E4137" t="s">
        <v>2139</v>
      </c>
      <c r="F4137" t="s">
        <v>2177</v>
      </c>
      <c r="G4137" t="s">
        <v>2653</v>
      </c>
      <c r="H4137">
        <v>62040</v>
      </c>
      <c r="I4137" t="s">
        <v>5533</v>
      </c>
      <c r="J4137" s="1">
        <v>44130</v>
      </c>
      <c r="K4137" s="1">
        <v>44130</v>
      </c>
      <c r="L4137">
        <v>320202611359</v>
      </c>
      <c r="M4137" t="s">
        <v>5535</v>
      </c>
      <c r="N4137" s="1">
        <v>44135</v>
      </c>
      <c r="O4137" t="str">
        <f t="shared" si="138"/>
        <v>정상</v>
      </c>
      <c r="P4137" t="str">
        <f t="shared" si="137"/>
        <v>엠피피스토스</v>
      </c>
      <c r="Q4137" t="s">
        <v>1954</v>
      </c>
      <c r="R4137"/>
      <c r="S4137"/>
      <c r="T4137"/>
      <c r="U4137"/>
      <c r="V4137"/>
      <c r="W4137" t="s">
        <v>1958</v>
      </c>
      <c r="X4137" s="1">
        <v>59105</v>
      </c>
    </row>
    <row r="4138" spans="1:24">
      <c r="A4138" t="s">
        <v>995</v>
      </c>
      <c r="B4138" t="s">
        <v>4926</v>
      </c>
      <c r="C4138" t="s">
        <v>4948</v>
      </c>
      <c r="D4138" t="s">
        <v>5086</v>
      </c>
      <c r="E4138" t="s">
        <v>5491</v>
      </c>
      <c r="F4138" t="s">
        <v>2177</v>
      </c>
      <c r="G4138" t="s">
        <v>2653</v>
      </c>
      <c r="H4138">
        <v>18000</v>
      </c>
      <c r="I4138" t="s">
        <v>5533</v>
      </c>
      <c r="J4138" s="1">
        <v>44130</v>
      </c>
      <c r="K4138" s="1">
        <v>44130</v>
      </c>
      <c r="L4138">
        <v>320202608104</v>
      </c>
      <c r="M4138" t="s">
        <v>5538</v>
      </c>
      <c r="N4138" s="1">
        <v>44135</v>
      </c>
      <c r="O4138" t="str">
        <f t="shared" si="138"/>
        <v>정상</v>
      </c>
      <c r="P4138" t="str">
        <f t="shared" si="137"/>
        <v>엠피피스토스</v>
      </c>
      <c r="Q4138" t="s">
        <v>1954</v>
      </c>
      <c r="R4138"/>
      <c r="S4138"/>
      <c r="T4138"/>
      <c r="U4138"/>
      <c r="V4138"/>
      <c r="W4138" t="s">
        <v>1960</v>
      </c>
      <c r="X4138" s="1">
        <v>51435</v>
      </c>
    </row>
    <row r="4139" spans="1:24">
      <c r="A4139" t="s">
        <v>4907</v>
      </c>
      <c r="B4139"/>
      <c r="C4139"/>
      <c r="D4139" t="s">
        <v>5087</v>
      </c>
      <c r="E4139" t="s">
        <v>2602</v>
      </c>
      <c r="F4139" t="s">
        <v>2177</v>
      </c>
      <c r="G4139" t="s">
        <v>2653</v>
      </c>
      <c r="H4139">
        <v>10000</v>
      </c>
      <c r="I4139" t="s">
        <v>5533</v>
      </c>
      <c r="J4139" s="1">
        <v>44130</v>
      </c>
      <c r="K4139" s="1">
        <v>44130</v>
      </c>
      <c r="L4139">
        <v>320202615656</v>
      </c>
      <c r="M4139" t="s">
        <v>5538</v>
      </c>
      <c r="N4139" s="1">
        <v>44135</v>
      </c>
      <c r="O4139" t="str">
        <f t="shared" si="138"/>
        <v>정상</v>
      </c>
      <c r="P4139" t="str">
        <f t="shared" si="137"/>
        <v>엠피메트로</v>
      </c>
      <c r="Q4139" t="s">
        <v>1954</v>
      </c>
      <c r="R4139"/>
      <c r="S4139"/>
      <c r="T4139"/>
      <c r="U4139"/>
      <c r="V4139"/>
      <c r="W4139" t="s">
        <v>5540</v>
      </c>
      <c r="X4139" s="1">
        <v>51435</v>
      </c>
    </row>
    <row r="4140" spans="1:24">
      <c r="A4140" t="s">
        <v>4907</v>
      </c>
      <c r="B4140"/>
      <c r="C4140"/>
      <c r="D4140" t="s">
        <v>5088</v>
      </c>
      <c r="E4140" t="s">
        <v>2504</v>
      </c>
      <c r="F4140" t="s">
        <v>2177</v>
      </c>
      <c r="G4140" t="s">
        <v>2653</v>
      </c>
      <c r="H4140">
        <v>9900</v>
      </c>
      <c r="I4140" t="s">
        <v>5533</v>
      </c>
      <c r="J4140" s="1">
        <v>44130</v>
      </c>
      <c r="K4140" s="1">
        <v>44130</v>
      </c>
      <c r="L4140">
        <v>320202615596</v>
      </c>
      <c r="M4140" t="s">
        <v>5537</v>
      </c>
      <c r="N4140" s="1">
        <v>44135</v>
      </c>
      <c r="O4140" t="str">
        <f t="shared" si="138"/>
        <v>정상</v>
      </c>
      <c r="P4140" t="str">
        <f t="shared" si="137"/>
        <v>엠피메트로</v>
      </c>
      <c r="Q4140" t="s">
        <v>1954</v>
      </c>
      <c r="R4140"/>
      <c r="S4140"/>
      <c r="T4140"/>
      <c r="U4140"/>
      <c r="V4140"/>
      <c r="W4140" t="s">
        <v>1958</v>
      </c>
      <c r="X4140" s="1">
        <v>51435</v>
      </c>
    </row>
    <row r="4141" spans="1:24">
      <c r="A4141" t="s">
        <v>4915</v>
      </c>
      <c r="B4141"/>
      <c r="C4141"/>
      <c r="D4141" t="s">
        <v>5089</v>
      </c>
      <c r="E4141" t="s">
        <v>2602</v>
      </c>
      <c r="F4141" t="s">
        <v>2177</v>
      </c>
      <c r="G4141" t="s">
        <v>2653</v>
      </c>
      <c r="H4141">
        <v>18780</v>
      </c>
      <c r="I4141" t="s">
        <v>5533</v>
      </c>
      <c r="J4141" s="1">
        <v>44130</v>
      </c>
      <c r="K4141" s="1">
        <v>44130</v>
      </c>
      <c r="L4141">
        <v>320202608257</v>
      </c>
      <c r="M4141" t="s">
        <v>5538</v>
      </c>
      <c r="N4141" s="1">
        <v>44135</v>
      </c>
      <c r="O4141" t="str">
        <f t="shared" si="138"/>
        <v>정상</v>
      </c>
      <c r="P4141" t="str">
        <f t="shared" si="137"/>
        <v>엠피아이리치</v>
      </c>
      <c r="Q4141" t="s">
        <v>1954</v>
      </c>
      <c r="R4141"/>
      <c r="S4141"/>
      <c r="T4141"/>
      <c r="U4141"/>
      <c r="V4141"/>
      <c r="W4141" t="s">
        <v>1958</v>
      </c>
      <c r="X4141" s="1">
        <v>51435</v>
      </c>
    </row>
    <row r="4142" spans="1:24">
      <c r="A4142" t="s">
        <v>4903</v>
      </c>
      <c r="B4142" t="s">
        <v>4924</v>
      </c>
      <c r="C4142" t="s">
        <v>4939</v>
      </c>
      <c r="D4142" t="s">
        <v>5090</v>
      </c>
      <c r="E4142" t="s">
        <v>2588</v>
      </c>
      <c r="F4142" t="s">
        <v>2177</v>
      </c>
      <c r="G4142" t="s">
        <v>2653</v>
      </c>
      <c r="H4142">
        <v>12000</v>
      </c>
      <c r="I4142" t="s">
        <v>5533</v>
      </c>
      <c r="J4142" s="1">
        <v>44130</v>
      </c>
      <c r="K4142" s="1">
        <v>44130</v>
      </c>
      <c r="L4142">
        <v>52029371900000</v>
      </c>
      <c r="M4142" t="s">
        <v>5538</v>
      </c>
      <c r="N4142" s="1">
        <v>44135</v>
      </c>
      <c r="O4142" t="str">
        <f t="shared" si="138"/>
        <v>정상</v>
      </c>
      <c r="P4142" t="str">
        <f t="shared" si="137"/>
        <v>엠피의정부</v>
      </c>
      <c r="Q4142" t="s">
        <v>1954</v>
      </c>
      <c r="R4142"/>
      <c r="S4142"/>
      <c r="T4142"/>
      <c r="U4142"/>
      <c r="V4142"/>
      <c r="W4142" t="s">
        <v>1958</v>
      </c>
      <c r="X4142" s="1">
        <v>47782</v>
      </c>
    </row>
    <row r="4143" spans="1:24">
      <c r="A4143" t="s">
        <v>4906</v>
      </c>
      <c r="B4143" t="s">
        <v>4926</v>
      </c>
      <c r="C4143" t="s">
        <v>4943</v>
      </c>
      <c r="D4143" t="s">
        <v>5091</v>
      </c>
      <c r="E4143" t="s">
        <v>2534</v>
      </c>
      <c r="F4143" t="s">
        <v>5532</v>
      </c>
      <c r="G4143" t="s">
        <v>2653</v>
      </c>
      <c r="H4143">
        <v>50000</v>
      </c>
      <c r="I4143" t="s">
        <v>5533</v>
      </c>
      <c r="J4143" s="1">
        <v>44130</v>
      </c>
      <c r="K4143" s="1">
        <v>44130</v>
      </c>
      <c r="L4143">
        <v>52029345740000</v>
      </c>
      <c r="M4143" t="s">
        <v>5538</v>
      </c>
      <c r="N4143" s="1">
        <v>44135</v>
      </c>
      <c r="O4143" t="str">
        <f t="shared" si="138"/>
        <v>정상</v>
      </c>
      <c r="P4143" t="str">
        <f t="shared" si="137"/>
        <v>엠피피스토스</v>
      </c>
      <c r="Q4143" t="s">
        <v>1954</v>
      </c>
      <c r="R4143"/>
      <c r="S4143"/>
      <c r="T4143"/>
      <c r="U4143"/>
      <c r="V4143"/>
      <c r="W4143" t="s">
        <v>1958</v>
      </c>
      <c r="X4143" s="1">
        <v>47782</v>
      </c>
    </row>
    <row r="4144" spans="1:24">
      <c r="A4144" t="s">
        <v>4902</v>
      </c>
      <c r="B4144" t="s">
        <v>4923</v>
      </c>
      <c r="C4144" t="s">
        <v>4941</v>
      </c>
      <c r="D4144" t="s">
        <v>5029</v>
      </c>
      <c r="E4144" t="s">
        <v>2153</v>
      </c>
      <c r="F4144" t="s">
        <v>2177</v>
      </c>
      <c r="G4144" t="s">
        <v>2654</v>
      </c>
      <c r="H4144">
        <v>12151</v>
      </c>
      <c r="I4144" t="s">
        <v>5533</v>
      </c>
      <c r="J4144" s="1">
        <v>44130</v>
      </c>
      <c r="K4144" s="1">
        <v>44130</v>
      </c>
      <c r="L4144">
        <v>52029399960000</v>
      </c>
      <c r="M4144" t="s">
        <v>5538</v>
      </c>
      <c r="N4144" s="1">
        <v>44135</v>
      </c>
      <c r="O4144" t="str">
        <f t="shared" si="138"/>
        <v>정상</v>
      </c>
      <c r="P4144" t="str">
        <f t="shared" si="137"/>
        <v>엠피성공</v>
      </c>
      <c r="Q4144" t="s">
        <v>1954</v>
      </c>
      <c r="R4144"/>
      <c r="S4144"/>
      <c r="T4144"/>
      <c r="U4144"/>
      <c r="V4144"/>
      <c r="W4144" t="s">
        <v>1958</v>
      </c>
      <c r="X4144" s="1">
        <v>45956</v>
      </c>
    </row>
    <row r="4145" spans="1:24">
      <c r="A4145" t="s">
        <v>4908</v>
      </c>
      <c r="B4145" t="s">
        <v>4928</v>
      </c>
      <c r="C4145" t="s">
        <v>4957</v>
      </c>
      <c r="D4145" t="s">
        <v>4998</v>
      </c>
      <c r="E4145" t="s">
        <v>5470</v>
      </c>
      <c r="F4145" t="s">
        <v>5532</v>
      </c>
      <c r="G4145" t="s">
        <v>2653</v>
      </c>
      <c r="H4145">
        <v>36000</v>
      </c>
      <c r="I4145" t="s">
        <v>5534</v>
      </c>
      <c r="J4145" s="1">
        <v>44130</v>
      </c>
      <c r="K4145" s="1">
        <v>44144</v>
      </c>
      <c r="L4145" t="s">
        <v>1488</v>
      </c>
      <c r="M4145" t="s">
        <v>5535</v>
      </c>
      <c r="N4145" s="1">
        <v>44135</v>
      </c>
      <c r="O4145" t="str">
        <f t="shared" si="138"/>
        <v>정상2</v>
      </c>
      <c r="P4145" t="str">
        <f t="shared" si="137"/>
        <v>엠피가온</v>
      </c>
      <c r="Q4145" t="s">
        <v>1954</v>
      </c>
      <c r="R4145"/>
      <c r="S4145"/>
      <c r="T4145"/>
      <c r="U4145"/>
      <c r="V4145"/>
      <c r="W4145" t="s">
        <v>1958</v>
      </c>
      <c r="X4145"/>
    </row>
    <row r="4146" spans="1:24">
      <c r="A4146" t="s">
        <v>4915</v>
      </c>
      <c r="B4146" t="s">
        <v>4935</v>
      </c>
      <c r="C4146" t="s">
        <v>4958</v>
      </c>
      <c r="D4146" t="s">
        <v>5092</v>
      </c>
      <c r="E4146" t="s">
        <v>2158</v>
      </c>
      <c r="F4146" t="s">
        <v>2177</v>
      </c>
      <c r="G4146" t="s">
        <v>2653</v>
      </c>
      <c r="H4146">
        <v>31000</v>
      </c>
      <c r="I4146" t="s">
        <v>5533</v>
      </c>
      <c r="J4146" s="1">
        <v>44130</v>
      </c>
      <c r="K4146" s="1">
        <v>44130</v>
      </c>
      <c r="L4146" t="s">
        <v>1489</v>
      </c>
      <c r="M4146" t="s">
        <v>5535</v>
      </c>
      <c r="N4146" s="1">
        <v>44135</v>
      </c>
      <c r="O4146" t="str">
        <f t="shared" si="138"/>
        <v>정상</v>
      </c>
      <c r="P4146" t="str">
        <f t="shared" si="137"/>
        <v>엠피아이리치</v>
      </c>
      <c r="Q4146" t="s">
        <v>1954</v>
      </c>
      <c r="R4146"/>
      <c r="S4146"/>
      <c r="T4146"/>
      <c r="U4146"/>
      <c r="V4146"/>
      <c r="W4146" t="s">
        <v>5540</v>
      </c>
      <c r="X4146"/>
    </row>
    <row r="4147" spans="1:24">
      <c r="A4147" t="s">
        <v>4911</v>
      </c>
      <c r="B4147"/>
      <c r="C4147"/>
      <c r="D4147" t="s">
        <v>5093</v>
      </c>
      <c r="E4147" t="s">
        <v>2498</v>
      </c>
      <c r="F4147" t="s">
        <v>2177</v>
      </c>
      <c r="G4147" t="s">
        <v>2655</v>
      </c>
      <c r="H4147">
        <v>24212</v>
      </c>
      <c r="I4147" t="s">
        <v>5533</v>
      </c>
      <c r="J4147" s="1">
        <v>44130</v>
      </c>
      <c r="K4147" s="1">
        <v>44130</v>
      </c>
      <c r="L4147">
        <v>20205729130</v>
      </c>
      <c r="M4147" t="s">
        <v>5538</v>
      </c>
      <c r="N4147" s="1">
        <v>44135</v>
      </c>
      <c r="O4147" t="str">
        <f t="shared" si="138"/>
        <v>정상</v>
      </c>
      <c r="P4147" t="str">
        <f t="shared" si="137"/>
        <v>엠피레전드</v>
      </c>
      <c r="Q4147" t="s">
        <v>1954</v>
      </c>
      <c r="R4147"/>
      <c r="S4147"/>
      <c r="T4147"/>
      <c r="U4147"/>
      <c r="V4147"/>
      <c r="W4147" t="s">
        <v>1958</v>
      </c>
      <c r="X4147"/>
    </row>
    <row r="4148" spans="1:24">
      <c r="A4148" t="s">
        <v>4904</v>
      </c>
      <c r="B4148" t="s">
        <v>4925</v>
      </c>
      <c r="C4148" t="s">
        <v>4940</v>
      </c>
      <c r="D4148" t="s">
        <v>5094</v>
      </c>
      <c r="E4148" t="s">
        <v>5451</v>
      </c>
      <c r="F4148" t="s">
        <v>2177</v>
      </c>
      <c r="G4148" t="s">
        <v>2653</v>
      </c>
      <c r="H4148">
        <v>78310</v>
      </c>
      <c r="I4148" t="s">
        <v>5533</v>
      </c>
      <c r="J4148" s="1">
        <v>44130</v>
      </c>
      <c r="K4148" s="1">
        <v>44130</v>
      </c>
      <c r="L4148">
        <v>20205730885</v>
      </c>
      <c r="M4148" t="s">
        <v>5537</v>
      </c>
      <c r="N4148" s="1">
        <v>44135</v>
      </c>
      <c r="O4148" t="str">
        <f t="shared" si="138"/>
        <v>정상</v>
      </c>
      <c r="P4148" t="str">
        <f t="shared" si="137"/>
        <v>엠피송내</v>
      </c>
      <c r="Q4148" t="s">
        <v>1954</v>
      </c>
      <c r="R4148"/>
      <c r="S4148"/>
      <c r="T4148"/>
      <c r="U4148"/>
      <c r="V4148"/>
      <c r="W4148" t="s">
        <v>1958</v>
      </c>
      <c r="X4148"/>
    </row>
    <row r="4149" spans="1:24">
      <c r="A4149" t="s">
        <v>4908</v>
      </c>
      <c r="B4149" t="s">
        <v>4928</v>
      </c>
      <c r="C4149" t="s">
        <v>4945</v>
      </c>
      <c r="D4149" t="s">
        <v>5095</v>
      </c>
      <c r="E4149" t="s">
        <v>2498</v>
      </c>
      <c r="F4149" t="s">
        <v>5530</v>
      </c>
      <c r="G4149" t="s">
        <v>2653</v>
      </c>
      <c r="H4149">
        <v>10000</v>
      </c>
      <c r="I4149" t="s">
        <v>5533</v>
      </c>
      <c r="J4149" s="1">
        <v>44130</v>
      </c>
      <c r="K4149" s="1">
        <v>44130</v>
      </c>
      <c r="L4149">
        <v>20205734096</v>
      </c>
      <c r="M4149" t="s">
        <v>5537</v>
      </c>
      <c r="N4149" s="1">
        <v>44135</v>
      </c>
      <c r="O4149" t="str">
        <f t="shared" si="138"/>
        <v>정상</v>
      </c>
      <c r="P4149" t="str">
        <f t="shared" si="137"/>
        <v>엠피가온</v>
      </c>
      <c r="Q4149" t="s">
        <v>1954</v>
      </c>
      <c r="R4149"/>
      <c r="S4149"/>
      <c r="T4149"/>
      <c r="U4149"/>
      <c r="V4149"/>
      <c r="W4149" t="s">
        <v>1958</v>
      </c>
      <c r="X4149"/>
    </row>
    <row r="4150" spans="1:24">
      <c r="A4150" t="s">
        <v>4908</v>
      </c>
      <c r="B4150" t="s">
        <v>4928</v>
      </c>
      <c r="C4150" t="s">
        <v>4945</v>
      </c>
      <c r="D4150" t="s">
        <v>5096</v>
      </c>
      <c r="E4150" t="s">
        <v>2499</v>
      </c>
      <c r="F4150" t="s">
        <v>5532</v>
      </c>
      <c r="G4150" t="s">
        <v>2653</v>
      </c>
      <c r="H4150">
        <v>13000</v>
      </c>
      <c r="I4150" t="s">
        <v>5533</v>
      </c>
      <c r="J4150" s="1">
        <v>44130</v>
      </c>
      <c r="K4150" s="1">
        <v>44130</v>
      </c>
      <c r="L4150">
        <v>20205736066</v>
      </c>
      <c r="M4150" t="s">
        <v>5535</v>
      </c>
      <c r="N4150" s="1">
        <v>44135</v>
      </c>
      <c r="O4150" t="str">
        <f t="shared" si="138"/>
        <v>정상</v>
      </c>
      <c r="P4150" t="str">
        <f t="shared" si="137"/>
        <v>엠피가온</v>
      </c>
      <c r="Q4150" t="s">
        <v>1954</v>
      </c>
      <c r="R4150"/>
      <c r="S4150"/>
      <c r="T4150"/>
      <c r="U4150"/>
      <c r="V4150"/>
      <c r="W4150" t="s">
        <v>1958</v>
      </c>
      <c r="X4150"/>
    </row>
    <row r="4151" spans="1:24">
      <c r="A4151" t="s">
        <v>4906</v>
      </c>
      <c r="B4151" t="s">
        <v>4926</v>
      </c>
      <c r="C4151" t="s">
        <v>4943</v>
      </c>
      <c r="D4151" t="s">
        <v>5074</v>
      </c>
      <c r="E4151" t="s">
        <v>2498</v>
      </c>
      <c r="F4151" t="s">
        <v>2177</v>
      </c>
      <c r="G4151" t="s">
        <v>2653</v>
      </c>
      <c r="H4151">
        <v>50000</v>
      </c>
      <c r="I4151" t="s">
        <v>5533</v>
      </c>
      <c r="J4151" s="1">
        <v>44130</v>
      </c>
      <c r="K4151" s="1">
        <v>44130</v>
      </c>
      <c r="L4151">
        <v>20205724288</v>
      </c>
      <c r="M4151" t="s">
        <v>5535</v>
      </c>
      <c r="N4151" s="1">
        <v>44135</v>
      </c>
      <c r="O4151" t="str">
        <f t="shared" si="138"/>
        <v>정상</v>
      </c>
      <c r="P4151" t="str">
        <f t="shared" si="137"/>
        <v>엠피피스토스</v>
      </c>
      <c r="Q4151" t="s">
        <v>1954</v>
      </c>
      <c r="R4151"/>
      <c r="S4151"/>
      <c r="T4151"/>
      <c r="U4151"/>
      <c r="V4151"/>
      <c r="W4151" t="s">
        <v>1958</v>
      </c>
      <c r="X4151"/>
    </row>
    <row r="4152" spans="1:24">
      <c r="A4152" t="s">
        <v>4914</v>
      </c>
      <c r="B4152" t="s">
        <v>4933</v>
      </c>
      <c r="C4152" t="s">
        <v>4953</v>
      </c>
      <c r="D4152" t="s">
        <v>5097</v>
      </c>
      <c r="E4152" t="s">
        <v>5461</v>
      </c>
      <c r="F4152" t="s">
        <v>5530</v>
      </c>
      <c r="G4152" t="s">
        <v>2653</v>
      </c>
      <c r="H4152">
        <v>23000</v>
      </c>
      <c r="I4152" t="s">
        <v>5533</v>
      </c>
      <c r="J4152" s="1">
        <v>44130</v>
      </c>
      <c r="K4152" s="1">
        <v>44130</v>
      </c>
      <c r="L4152">
        <v>20205724634</v>
      </c>
      <c r="M4152" t="s">
        <v>5537</v>
      </c>
      <c r="N4152" s="1">
        <v>44135</v>
      </c>
      <c r="O4152" t="str">
        <f t="shared" si="138"/>
        <v>정상</v>
      </c>
      <c r="P4152" t="str">
        <f t="shared" si="137"/>
        <v>엠피조은</v>
      </c>
      <c r="Q4152" t="s">
        <v>1954</v>
      </c>
      <c r="R4152"/>
      <c r="S4152"/>
      <c r="T4152"/>
      <c r="U4152"/>
      <c r="V4152"/>
      <c r="W4152" t="s">
        <v>1958</v>
      </c>
      <c r="X4152"/>
    </row>
    <row r="4153" spans="1:24">
      <c r="A4153" t="s">
        <v>4904</v>
      </c>
      <c r="B4153" t="s">
        <v>4925</v>
      </c>
      <c r="C4153" t="s">
        <v>4940</v>
      </c>
      <c r="D4153" t="s">
        <v>5098</v>
      </c>
      <c r="E4153" t="s">
        <v>2597</v>
      </c>
      <c r="F4153" t="s">
        <v>2177</v>
      </c>
      <c r="G4153" t="s">
        <v>2653</v>
      </c>
      <c r="H4153">
        <v>30000</v>
      </c>
      <c r="I4153" t="s">
        <v>5533</v>
      </c>
      <c r="J4153" s="1">
        <v>44130</v>
      </c>
      <c r="K4153" s="1">
        <v>44130</v>
      </c>
      <c r="L4153" t="s">
        <v>1490</v>
      </c>
      <c r="M4153" t="s">
        <v>5537</v>
      </c>
      <c r="N4153" s="1">
        <v>44135</v>
      </c>
      <c r="O4153" t="str">
        <f t="shared" si="138"/>
        <v>정상</v>
      </c>
      <c r="P4153" t="str">
        <f t="shared" si="137"/>
        <v>엠피송내</v>
      </c>
      <c r="Q4153" t="s">
        <v>1954</v>
      </c>
      <c r="R4153"/>
      <c r="S4153"/>
      <c r="T4153"/>
      <c r="U4153"/>
      <c r="V4153"/>
      <c r="W4153" t="s">
        <v>1958</v>
      </c>
      <c r="X4153"/>
    </row>
    <row r="4154" spans="1:24">
      <c r="A4154" t="s">
        <v>4902</v>
      </c>
      <c r="B4154" t="s">
        <v>4923</v>
      </c>
      <c r="C4154" t="s">
        <v>4941</v>
      </c>
      <c r="D4154" t="s">
        <v>5099</v>
      </c>
      <c r="E4154" t="s">
        <v>2597</v>
      </c>
      <c r="F4154" t="s">
        <v>2177</v>
      </c>
      <c r="G4154" t="s">
        <v>2653</v>
      </c>
      <c r="H4154">
        <v>66950</v>
      </c>
      <c r="I4154" t="s">
        <v>5533</v>
      </c>
      <c r="J4154" s="1">
        <v>44130</v>
      </c>
      <c r="K4154" s="1">
        <v>44130</v>
      </c>
      <c r="L4154" t="s">
        <v>1491</v>
      </c>
      <c r="M4154" t="s">
        <v>5535</v>
      </c>
      <c r="N4154" s="1">
        <v>44135</v>
      </c>
      <c r="O4154" t="str">
        <f t="shared" si="138"/>
        <v>정상</v>
      </c>
      <c r="P4154" t="str">
        <f t="shared" si="137"/>
        <v>엠피성공</v>
      </c>
      <c r="Q4154" t="s">
        <v>1954</v>
      </c>
      <c r="R4154"/>
      <c r="S4154"/>
      <c r="T4154"/>
      <c r="U4154"/>
      <c r="V4154"/>
      <c r="W4154" t="s">
        <v>1958</v>
      </c>
      <c r="X4154"/>
    </row>
    <row r="4155" spans="1:24">
      <c r="A4155" t="s">
        <v>4906</v>
      </c>
      <c r="B4155" t="s">
        <v>4926</v>
      </c>
      <c r="C4155" t="s">
        <v>4943</v>
      </c>
      <c r="D4155" t="s">
        <v>5027</v>
      </c>
      <c r="E4155" t="s">
        <v>2146</v>
      </c>
      <c r="F4155" t="s">
        <v>2177</v>
      </c>
      <c r="G4155" t="s">
        <v>2653</v>
      </c>
      <c r="H4155">
        <v>50000</v>
      </c>
      <c r="I4155" t="s">
        <v>5533</v>
      </c>
      <c r="J4155" s="1">
        <v>44130</v>
      </c>
      <c r="K4155" s="1">
        <v>44130</v>
      </c>
      <c r="L4155" t="s">
        <v>1492</v>
      </c>
      <c r="M4155" t="s">
        <v>5538</v>
      </c>
      <c r="N4155" s="1">
        <v>44135</v>
      </c>
      <c r="O4155" t="str">
        <f t="shared" si="138"/>
        <v>정상</v>
      </c>
      <c r="P4155" t="str">
        <f t="shared" si="137"/>
        <v>엠피피스토스</v>
      </c>
      <c r="Q4155" t="s">
        <v>1954</v>
      </c>
      <c r="R4155"/>
      <c r="S4155"/>
      <c r="T4155"/>
      <c r="U4155"/>
      <c r="V4155"/>
      <c r="W4155" t="s">
        <v>1960</v>
      </c>
      <c r="X4155"/>
    </row>
    <row r="4156" spans="1:24">
      <c r="A4156" t="s">
        <v>4906</v>
      </c>
      <c r="B4156" t="s">
        <v>4926</v>
      </c>
      <c r="C4156" t="s">
        <v>4943</v>
      </c>
      <c r="D4156" t="s">
        <v>5100</v>
      </c>
      <c r="E4156" t="s">
        <v>5464</v>
      </c>
      <c r="F4156" t="s">
        <v>2177</v>
      </c>
      <c r="G4156" t="s">
        <v>2653</v>
      </c>
      <c r="H4156">
        <v>38000</v>
      </c>
      <c r="I4156" t="s">
        <v>5533</v>
      </c>
      <c r="J4156" s="1">
        <v>44130</v>
      </c>
      <c r="K4156" s="1">
        <v>44130</v>
      </c>
      <c r="L4156" t="s">
        <v>1493</v>
      </c>
      <c r="M4156" t="s">
        <v>5535</v>
      </c>
      <c r="N4156" s="1">
        <v>44135</v>
      </c>
      <c r="O4156" t="str">
        <f t="shared" si="138"/>
        <v>정상</v>
      </c>
      <c r="P4156" t="str">
        <f t="shared" si="137"/>
        <v>엠피피스토스</v>
      </c>
      <c r="Q4156" t="s">
        <v>1954</v>
      </c>
      <c r="R4156"/>
      <c r="S4156"/>
      <c r="T4156"/>
      <c r="U4156"/>
      <c r="V4156"/>
      <c r="W4156" t="s">
        <v>1958</v>
      </c>
      <c r="X4156" s="1">
        <v>51435</v>
      </c>
    </row>
    <row r="4157" spans="1:24">
      <c r="A4157" t="s">
        <v>4909</v>
      </c>
      <c r="B4157" t="s">
        <v>4929</v>
      </c>
      <c r="C4157" t="s">
        <v>4947</v>
      </c>
      <c r="D4157" t="s">
        <v>5101</v>
      </c>
      <c r="E4157" t="s">
        <v>5463</v>
      </c>
      <c r="F4157" t="s">
        <v>2177</v>
      </c>
      <c r="G4157" t="s">
        <v>2653</v>
      </c>
      <c r="H4157">
        <v>63400</v>
      </c>
      <c r="I4157" t="s">
        <v>5533</v>
      </c>
      <c r="J4157" s="1">
        <v>44130</v>
      </c>
      <c r="K4157" s="1">
        <v>44130</v>
      </c>
      <c r="L4157" t="s">
        <v>1494</v>
      </c>
      <c r="M4157" t="s">
        <v>5535</v>
      </c>
      <c r="N4157" s="1">
        <v>44135</v>
      </c>
      <c r="O4157" t="str">
        <f t="shared" si="138"/>
        <v>정상</v>
      </c>
      <c r="P4157" t="str">
        <f t="shared" si="137"/>
        <v>엠피상동</v>
      </c>
      <c r="Q4157" t="s">
        <v>1954</v>
      </c>
      <c r="R4157"/>
      <c r="S4157"/>
      <c r="T4157"/>
      <c r="U4157"/>
      <c r="V4157"/>
      <c r="W4157" t="s">
        <v>1958</v>
      </c>
      <c r="X4157" s="1">
        <v>66775</v>
      </c>
    </row>
    <row r="4158" spans="1:24">
      <c r="A4158" t="s">
        <v>4909</v>
      </c>
      <c r="B4158" t="s">
        <v>4929</v>
      </c>
      <c r="C4158" t="s">
        <v>4947</v>
      </c>
      <c r="D4158" t="s">
        <v>5102</v>
      </c>
      <c r="E4158" t="s">
        <v>2550</v>
      </c>
      <c r="F4158" t="s">
        <v>2177</v>
      </c>
      <c r="G4158" t="s">
        <v>2653</v>
      </c>
      <c r="H4158">
        <v>51760</v>
      </c>
      <c r="I4158" t="s">
        <v>5533</v>
      </c>
      <c r="J4158" s="1">
        <v>44130</v>
      </c>
      <c r="K4158" s="1">
        <v>44130</v>
      </c>
      <c r="L4158" t="s">
        <v>1495</v>
      </c>
      <c r="M4158" t="s">
        <v>5536</v>
      </c>
      <c r="N4158" s="1">
        <v>44135</v>
      </c>
      <c r="O4158" t="str">
        <f t="shared" si="138"/>
        <v>정상</v>
      </c>
      <c r="P4158" t="str">
        <f t="shared" si="137"/>
        <v>엠피상동</v>
      </c>
      <c r="Q4158" t="s">
        <v>1954</v>
      </c>
      <c r="R4158"/>
      <c r="S4158"/>
      <c r="T4158"/>
      <c r="U4158"/>
      <c r="V4158"/>
      <c r="W4158" t="s">
        <v>1958</v>
      </c>
      <c r="X4158" s="1">
        <v>60201</v>
      </c>
    </row>
    <row r="4159" spans="1:24">
      <c r="A4159" t="s">
        <v>4909</v>
      </c>
      <c r="B4159" t="s">
        <v>4929</v>
      </c>
      <c r="C4159" t="s">
        <v>4088</v>
      </c>
      <c r="D4159" t="s">
        <v>5063</v>
      </c>
      <c r="E4159" t="s">
        <v>2149</v>
      </c>
      <c r="F4159" t="s">
        <v>2177</v>
      </c>
      <c r="G4159" t="s">
        <v>2655</v>
      </c>
      <c r="H4159">
        <v>5690</v>
      </c>
      <c r="I4159" t="s">
        <v>5533</v>
      </c>
      <c r="J4159" s="1">
        <v>44130</v>
      </c>
      <c r="K4159" s="1">
        <v>44130</v>
      </c>
      <c r="L4159" t="s">
        <v>1496</v>
      </c>
      <c r="M4159" t="s">
        <v>5535</v>
      </c>
      <c r="N4159" s="1">
        <v>44135</v>
      </c>
      <c r="O4159" t="str">
        <f t="shared" si="138"/>
        <v>정상</v>
      </c>
      <c r="P4159" t="str">
        <f t="shared" si="137"/>
        <v>엠피상동</v>
      </c>
      <c r="Q4159" t="s">
        <v>1954</v>
      </c>
      <c r="R4159"/>
      <c r="S4159"/>
      <c r="T4159"/>
      <c r="U4159"/>
      <c r="V4159"/>
      <c r="W4159" t="s">
        <v>1958</v>
      </c>
      <c r="X4159" s="1">
        <v>49608</v>
      </c>
    </row>
    <row r="4160" spans="1:24">
      <c r="A4160" t="s">
        <v>4906</v>
      </c>
      <c r="B4160" t="s">
        <v>4926</v>
      </c>
      <c r="C4160" t="s">
        <v>4948</v>
      </c>
      <c r="D4160" t="s">
        <v>5103</v>
      </c>
      <c r="E4160" t="s">
        <v>2149</v>
      </c>
      <c r="F4160" t="s">
        <v>2177</v>
      </c>
      <c r="G4160" t="s">
        <v>2653</v>
      </c>
      <c r="H4160">
        <v>44840</v>
      </c>
      <c r="I4160" t="s">
        <v>5533</v>
      </c>
      <c r="J4160" s="1">
        <v>44130</v>
      </c>
      <c r="K4160" s="1">
        <v>44130</v>
      </c>
      <c r="L4160" t="s">
        <v>1497</v>
      </c>
      <c r="M4160" t="s">
        <v>5538</v>
      </c>
      <c r="N4160" s="1">
        <v>44135</v>
      </c>
      <c r="O4160" t="str">
        <f t="shared" si="138"/>
        <v>정상</v>
      </c>
      <c r="P4160" t="str">
        <f t="shared" si="137"/>
        <v>엠피피스토스</v>
      </c>
      <c r="Q4160" t="s">
        <v>1954</v>
      </c>
      <c r="R4160"/>
      <c r="S4160"/>
      <c r="T4160"/>
      <c r="U4160"/>
      <c r="V4160"/>
      <c r="W4160" t="s">
        <v>1958</v>
      </c>
      <c r="X4160" s="1">
        <v>57644</v>
      </c>
    </row>
    <row r="4161" spans="1:24">
      <c r="A4161" t="s">
        <v>4906</v>
      </c>
      <c r="B4161" t="s">
        <v>4926</v>
      </c>
      <c r="C4161" t="s">
        <v>4943</v>
      </c>
      <c r="D4161" t="s">
        <v>5027</v>
      </c>
      <c r="E4161" t="s">
        <v>2514</v>
      </c>
      <c r="F4161" t="s">
        <v>5530</v>
      </c>
      <c r="G4161" t="s">
        <v>2653</v>
      </c>
      <c r="H4161">
        <v>40000</v>
      </c>
      <c r="I4161" t="s">
        <v>5533</v>
      </c>
      <c r="J4161" s="1">
        <v>44130</v>
      </c>
      <c r="K4161" s="1">
        <v>44130</v>
      </c>
      <c r="L4161" t="s">
        <v>1498</v>
      </c>
      <c r="M4161" t="s">
        <v>5535</v>
      </c>
      <c r="N4161" s="1">
        <v>44135</v>
      </c>
      <c r="O4161" t="str">
        <f t="shared" si="138"/>
        <v>정상</v>
      </c>
      <c r="P4161" t="str">
        <f t="shared" ref="P4161:P4224" si="139">A4161</f>
        <v>엠피피스토스</v>
      </c>
      <c r="Q4161" t="s">
        <v>1954</v>
      </c>
      <c r="R4161"/>
      <c r="S4161"/>
      <c r="T4161"/>
      <c r="U4161"/>
      <c r="V4161"/>
      <c r="W4161" t="s">
        <v>1958</v>
      </c>
      <c r="X4161" s="1">
        <v>62757</v>
      </c>
    </row>
    <row r="4162" spans="1:24">
      <c r="A4162" t="s">
        <v>4906</v>
      </c>
      <c r="B4162" t="s">
        <v>4926</v>
      </c>
      <c r="C4162" t="s">
        <v>4948</v>
      </c>
      <c r="D4162" t="s">
        <v>5104</v>
      </c>
      <c r="E4162" t="s">
        <v>3214</v>
      </c>
      <c r="F4162" t="s">
        <v>2177</v>
      </c>
      <c r="G4162" t="s">
        <v>2653</v>
      </c>
      <c r="H4162">
        <v>16000</v>
      </c>
      <c r="I4162" t="s">
        <v>5533</v>
      </c>
      <c r="J4162" s="1">
        <v>44130</v>
      </c>
      <c r="K4162" s="1">
        <v>44130</v>
      </c>
      <c r="L4162">
        <v>20200462459</v>
      </c>
      <c r="M4162" t="s">
        <v>5537</v>
      </c>
      <c r="N4162" s="1">
        <v>44135</v>
      </c>
      <c r="O4162" t="str">
        <f t="shared" si="138"/>
        <v>정상</v>
      </c>
      <c r="P4162" t="str">
        <f t="shared" si="139"/>
        <v>엠피피스토스</v>
      </c>
      <c r="Q4162" t="s">
        <v>1954</v>
      </c>
      <c r="R4162"/>
      <c r="S4162"/>
      <c r="T4162"/>
      <c r="U4162"/>
      <c r="V4162"/>
      <c r="W4162" t="s">
        <v>1958</v>
      </c>
      <c r="X4162" s="1">
        <v>51435</v>
      </c>
    </row>
    <row r="4163" spans="1:24">
      <c r="A4163" t="s">
        <v>4906</v>
      </c>
      <c r="B4163" t="s">
        <v>4926</v>
      </c>
      <c r="C4163" t="s">
        <v>4943</v>
      </c>
      <c r="D4163" t="s">
        <v>5105</v>
      </c>
      <c r="E4163" t="s">
        <v>3214</v>
      </c>
      <c r="F4163" t="s">
        <v>2177</v>
      </c>
      <c r="G4163" t="s">
        <v>2653</v>
      </c>
      <c r="H4163">
        <v>47162</v>
      </c>
      <c r="I4163" t="s">
        <v>5533</v>
      </c>
      <c r="J4163" s="1">
        <v>44130</v>
      </c>
      <c r="K4163" s="1">
        <v>44130</v>
      </c>
      <c r="L4163">
        <v>20200459289</v>
      </c>
      <c r="M4163" t="s">
        <v>5538</v>
      </c>
      <c r="N4163" s="1">
        <v>44135</v>
      </c>
      <c r="O4163" t="str">
        <f t="shared" si="138"/>
        <v>정상</v>
      </c>
      <c r="P4163" t="str">
        <f t="shared" si="139"/>
        <v>엠피피스토스</v>
      </c>
      <c r="Q4163" t="s">
        <v>1954</v>
      </c>
      <c r="R4163"/>
      <c r="S4163"/>
      <c r="T4163"/>
      <c r="U4163"/>
      <c r="V4163"/>
      <c r="W4163" t="s">
        <v>1958</v>
      </c>
      <c r="X4163" s="1">
        <v>59105</v>
      </c>
    </row>
    <row r="4164" spans="1:24">
      <c r="A4164" t="s">
        <v>4903</v>
      </c>
      <c r="B4164" t="s">
        <v>4924</v>
      </c>
      <c r="C4164" t="s">
        <v>4939</v>
      </c>
      <c r="D4164" t="s">
        <v>2095</v>
      </c>
      <c r="E4164" t="s">
        <v>2168</v>
      </c>
      <c r="F4164" t="s">
        <v>2177</v>
      </c>
      <c r="G4164" t="s">
        <v>2653</v>
      </c>
      <c r="H4164">
        <v>98169</v>
      </c>
      <c r="I4164" t="s">
        <v>5533</v>
      </c>
      <c r="J4164" s="1">
        <v>44130</v>
      </c>
      <c r="K4164" s="1">
        <v>44130</v>
      </c>
      <c r="L4164">
        <v>20200457035</v>
      </c>
      <c r="M4164" t="s">
        <v>5535</v>
      </c>
      <c r="N4164" s="1">
        <v>44135</v>
      </c>
      <c r="O4164" t="str">
        <f t="shared" si="138"/>
        <v>정상</v>
      </c>
      <c r="P4164" t="str">
        <f t="shared" si="139"/>
        <v>엠피의정부</v>
      </c>
      <c r="Q4164" t="s">
        <v>1954</v>
      </c>
      <c r="R4164"/>
      <c r="S4164"/>
      <c r="T4164"/>
      <c r="U4164"/>
      <c r="V4164"/>
      <c r="W4164" t="s">
        <v>1958</v>
      </c>
      <c r="X4164" s="1">
        <v>58374</v>
      </c>
    </row>
    <row r="4165" spans="1:24">
      <c r="A4165" t="s">
        <v>4916</v>
      </c>
      <c r="B4165" t="s">
        <v>4934</v>
      </c>
      <c r="C4165" t="s">
        <v>4955</v>
      </c>
      <c r="D4165" t="s">
        <v>5106</v>
      </c>
      <c r="E4165" t="s">
        <v>5454</v>
      </c>
      <c r="F4165" t="s">
        <v>2177</v>
      </c>
      <c r="G4165" t="s">
        <v>2653</v>
      </c>
      <c r="H4165">
        <v>22684</v>
      </c>
      <c r="I4165" t="s">
        <v>5533</v>
      </c>
      <c r="J4165" s="1">
        <v>44127</v>
      </c>
      <c r="K4165" s="1">
        <v>44127</v>
      </c>
      <c r="L4165">
        <v>52029301570000</v>
      </c>
      <c r="M4165" t="s">
        <v>5538</v>
      </c>
      <c r="N4165" s="1">
        <v>44135</v>
      </c>
      <c r="O4165" t="str">
        <f t="shared" si="138"/>
        <v>정상</v>
      </c>
      <c r="P4165" t="s">
        <v>6823</v>
      </c>
      <c r="Q4165" t="s">
        <v>1954</v>
      </c>
      <c r="R4165"/>
      <c r="S4165"/>
      <c r="T4165"/>
      <c r="U4165"/>
      <c r="V4165"/>
      <c r="W4165" t="s">
        <v>1958</v>
      </c>
      <c r="X4165" s="1">
        <v>51432</v>
      </c>
    </row>
    <row r="4166" spans="1:24">
      <c r="A4166" t="s">
        <v>4906</v>
      </c>
      <c r="B4166" t="s">
        <v>4926</v>
      </c>
      <c r="C4166" t="s">
        <v>4948</v>
      </c>
      <c r="D4166" t="s">
        <v>5069</v>
      </c>
      <c r="E4166" t="s">
        <v>5492</v>
      </c>
      <c r="F4166" t="s">
        <v>5530</v>
      </c>
      <c r="G4166" t="s">
        <v>2653</v>
      </c>
      <c r="H4166">
        <v>35540</v>
      </c>
      <c r="I4166" t="s">
        <v>5533</v>
      </c>
      <c r="J4166" s="1">
        <v>44127</v>
      </c>
      <c r="K4166" s="1">
        <v>44127</v>
      </c>
      <c r="L4166">
        <v>20200456281</v>
      </c>
      <c r="M4166" t="s">
        <v>5537</v>
      </c>
      <c r="N4166" s="1">
        <v>44135</v>
      </c>
      <c r="O4166" t="str">
        <f t="shared" si="138"/>
        <v>정상</v>
      </c>
      <c r="P4166" t="str">
        <f t="shared" si="139"/>
        <v>엠피피스토스</v>
      </c>
      <c r="Q4166" t="s">
        <v>1954</v>
      </c>
      <c r="R4166"/>
      <c r="S4166"/>
      <c r="T4166"/>
      <c r="U4166"/>
      <c r="V4166"/>
      <c r="W4166" t="s">
        <v>1958</v>
      </c>
      <c r="X4166" s="1">
        <v>61293</v>
      </c>
    </row>
    <row r="4167" spans="1:24">
      <c r="A4167" t="s">
        <v>4906</v>
      </c>
      <c r="B4167" t="s">
        <v>4926</v>
      </c>
      <c r="C4167" t="s">
        <v>4949</v>
      </c>
      <c r="D4167" t="s">
        <v>5069</v>
      </c>
      <c r="E4167" t="s">
        <v>3214</v>
      </c>
      <c r="F4167" t="s">
        <v>2177</v>
      </c>
      <c r="G4167" t="s">
        <v>2653</v>
      </c>
      <c r="H4167">
        <v>24850</v>
      </c>
      <c r="I4167" t="s">
        <v>5533</v>
      </c>
      <c r="J4167" s="1">
        <v>44127</v>
      </c>
      <c r="K4167" s="1">
        <v>44127</v>
      </c>
      <c r="L4167">
        <v>20200456259</v>
      </c>
      <c r="M4167" t="s">
        <v>5535</v>
      </c>
      <c r="N4167" s="1">
        <v>44135</v>
      </c>
      <c r="O4167" t="str">
        <f t="shared" si="138"/>
        <v>정상</v>
      </c>
      <c r="P4167" t="str">
        <f t="shared" si="139"/>
        <v>엠피피스토스</v>
      </c>
      <c r="Q4167" t="s">
        <v>1954</v>
      </c>
      <c r="R4167"/>
      <c r="S4167"/>
      <c r="T4167"/>
      <c r="U4167"/>
      <c r="V4167"/>
      <c r="W4167" t="s">
        <v>1960</v>
      </c>
      <c r="X4167" s="1">
        <v>63485</v>
      </c>
    </row>
    <row r="4168" spans="1:24">
      <c r="A4168" t="s">
        <v>4906</v>
      </c>
      <c r="B4168" t="s">
        <v>4926</v>
      </c>
      <c r="C4168" t="s">
        <v>4948</v>
      </c>
      <c r="D4168" t="s">
        <v>5041</v>
      </c>
      <c r="E4168" t="s">
        <v>5492</v>
      </c>
      <c r="F4168" t="s">
        <v>2177</v>
      </c>
      <c r="G4168" t="s">
        <v>2655</v>
      </c>
      <c r="H4168">
        <v>6540</v>
      </c>
      <c r="I4168" t="s">
        <v>5533</v>
      </c>
      <c r="J4168" s="1">
        <v>44127</v>
      </c>
      <c r="K4168" s="1">
        <v>44127</v>
      </c>
      <c r="L4168">
        <v>20200456629</v>
      </c>
      <c r="M4168" t="s">
        <v>5538</v>
      </c>
      <c r="N4168" s="1">
        <v>44135</v>
      </c>
      <c r="O4168" t="str">
        <f t="shared" si="138"/>
        <v>정상</v>
      </c>
      <c r="P4168" t="str">
        <f t="shared" si="139"/>
        <v>엠피피스토스</v>
      </c>
      <c r="Q4168" t="s">
        <v>1954</v>
      </c>
      <c r="R4168"/>
      <c r="S4168"/>
      <c r="T4168"/>
      <c r="U4168"/>
      <c r="V4168"/>
      <c r="W4168" t="s">
        <v>1958</v>
      </c>
      <c r="X4168" s="1">
        <v>49605</v>
      </c>
    </row>
    <row r="4169" spans="1:24">
      <c r="A4169" t="s">
        <v>3885</v>
      </c>
      <c r="B4169" t="s">
        <v>4924</v>
      </c>
      <c r="C4169" t="s">
        <v>4939</v>
      </c>
      <c r="D4169" t="s">
        <v>5107</v>
      </c>
      <c r="E4169" t="s">
        <v>5478</v>
      </c>
      <c r="F4169" t="s">
        <v>2177</v>
      </c>
      <c r="G4169" t="s">
        <v>2653</v>
      </c>
      <c r="H4169">
        <v>107777</v>
      </c>
      <c r="I4169" t="s">
        <v>5533</v>
      </c>
      <c r="J4169" s="1">
        <v>44127</v>
      </c>
      <c r="K4169" s="1">
        <v>44127</v>
      </c>
      <c r="L4169">
        <v>20200454838</v>
      </c>
      <c r="M4169" t="s">
        <v>5538</v>
      </c>
      <c r="N4169" s="1">
        <v>44135</v>
      </c>
      <c r="O4169" t="str">
        <f t="shared" si="138"/>
        <v>정상</v>
      </c>
      <c r="P4169" t="str">
        <f t="shared" si="139"/>
        <v>엠피의정부</v>
      </c>
      <c r="Q4169" t="s">
        <v>1954</v>
      </c>
      <c r="R4169"/>
      <c r="S4169"/>
      <c r="T4169"/>
      <c r="U4169"/>
      <c r="V4169"/>
      <c r="W4169" t="s">
        <v>1958</v>
      </c>
      <c r="X4169" s="1">
        <v>57276</v>
      </c>
    </row>
    <row r="4170" spans="1:24">
      <c r="A4170" t="s">
        <v>4906</v>
      </c>
      <c r="B4170" t="s">
        <v>4926</v>
      </c>
      <c r="C4170" t="s">
        <v>4943</v>
      </c>
      <c r="D4170" t="s">
        <v>5108</v>
      </c>
      <c r="E4170" t="s">
        <v>2168</v>
      </c>
      <c r="F4170" t="s">
        <v>2177</v>
      </c>
      <c r="G4170" t="s">
        <v>2653</v>
      </c>
      <c r="H4170">
        <v>31040</v>
      </c>
      <c r="I4170" t="s">
        <v>5533</v>
      </c>
      <c r="J4170" s="1">
        <v>44127</v>
      </c>
      <c r="K4170" s="1">
        <v>44127</v>
      </c>
      <c r="L4170">
        <v>20200455923</v>
      </c>
      <c r="M4170" t="s">
        <v>5537</v>
      </c>
      <c r="N4170" s="1">
        <v>44135</v>
      </c>
      <c r="O4170" t="str">
        <f t="shared" si="138"/>
        <v>정상</v>
      </c>
      <c r="P4170" t="str">
        <f t="shared" si="139"/>
        <v>엠피피스토스</v>
      </c>
      <c r="Q4170" t="s">
        <v>1954</v>
      </c>
      <c r="R4170"/>
      <c r="S4170"/>
      <c r="T4170"/>
      <c r="U4170"/>
      <c r="V4170"/>
      <c r="W4170" t="s">
        <v>1958</v>
      </c>
      <c r="X4170" s="1">
        <v>58371</v>
      </c>
    </row>
    <row r="4171" spans="1:24">
      <c r="A4171" t="s">
        <v>4903</v>
      </c>
      <c r="B4171" t="s">
        <v>4924</v>
      </c>
      <c r="C4171" t="s">
        <v>4939</v>
      </c>
      <c r="D4171" t="s">
        <v>5109</v>
      </c>
      <c r="E4171" t="s">
        <v>5468</v>
      </c>
      <c r="F4171" t="s">
        <v>2177</v>
      </c>
      <c r="G4171" t="s">
        <v>2653</v>
      </c>
      <c r="H4171">
        <v>93324</v>
      </c>
      <c r="I4171" t="s">
        <v>5533</v>
      </c>
      <c r="J4171" s="1">
        <v>44127</v>
      </c>
      <c r="K4171" s="1">
        <v>44127</v>
      </c>
      <c r="L4171" t="s">
        <v>1499</v>
      </c>
      <c r="M4171" t="s">
        <v>5537</v>
      </c>
      <c r="N4171" s="1">
        <v>44135</v>
      </c>
      <c r="O4171" t="str">
        <f t="shared" si="138"/>
        <v>정상</v>
      </c>
      <c r="P4171" t="str">
        <f t="shared" si="139"/>
        <v>엠피의정부</v>
      </c>
      <c r="Q4171" t="s">
        <v>1954</v>
      </c>
      <c r="R4171"/>
      <c r="S4171"/>
      <c r="T4171"/>
      <c r="U4171"/>
      <c r="V4171"/>
      <c r="W4171" t="s">
        <v>1958</v>
      </c>
      <c r="X4171" s="1">
        <v>57276</v>
      </c>
    </row>
    <row r="4172" spans="1:24">
      <c r="A4172" t="s">
        <v>4906</v>
      </c>
      <c r="B4172" t="s">
        <v>4926</v>
      </c>
      <c r="C4172" t="s">
        <v>4943</v>
      </c>
      <c r="D4172" t="s">
        <v>5110</v>
      </c>
      <c r="E4172" t="s">
        <v>5493</v>
      </c>
      <c r="F4172" t="s">
        <v>5532</v>
      </c>
      <c r="G4172" t="s">
        <v>2653</v>
      </c>
      <c r="H4172">
        <v>30000</v>
      </c>
      <c r="I4172" t="s">
        <v>5533</v>
      </c>
      <c r="J4172" s="1">
        <v>44127</v>
      </c>
      <c r="K4172" s="1">
        <v>44127</v>
      </c>
      <c r="L4172" t="s">
        <v>1500</v>
      </c>
      <c r="M4172" t="s">
        <v>5537</v>
      </c>
      <c r="N4172" s="1">
        <v>44135</v>
      </c>
      <c r="O4172" t="str">
        <f t="shared" si="138"/>
        <v>정상</v>
      </c>
      <c r="P4172" t="str">
        <f t="shared" si="139"/>
        <v>엠피피스토스</v>
      </c>
      <c r="Q4172" t="s">
        <v>1954</v>
      </c>
      <c r="R4172"/>
      <c r="S4172"/>
      <c r="T4172"/>
      <c r="U4172"/>
      <c r="V4172"/>
      <c r="W4172" t="s">
        <v>1960</v>
      </c>
      <c r="X4172" s="1">
        <v>58371</v>
      </c>
    </row>
    <row r="4173" spans="1:24">
      <c r="A4173" t="s">
        <v>995</v>
      </c>
      <c r="B4173" t="s">
        <v>4926</v>
      </c>
      <c r="C4173" t="s">
        <v>4948</v>
      </c>
      <c r="D4173" t="s">
        <v>5103</v>
      </c>
      <c r="E4173" t="s">
        <v>5493</v>
      </c>
      <c r="F4173" t="s">
        <v>5530</v>
      </c>
      <c r="G4173" t="s">
        <v>2653</v>
      </c>
      <c r="H4173">
        <v>22700</v>
      </c>
      <c r="I4173" t="s">
        <v>5533</v>
      </c>
      <c r="J4173" s="1">
        <v>44127</v>
      </c>
      <c r="K4173" s="1">
        <v>44127</v>
      </c>
      <c r="L4173" t="s">
        <v>1501</v>
      </c>
      <c r="M4173" t="s">
        <v>5535</v>
      </c>
      <c r="N4173" s="1">
        <v>44135</v>
      </c>
      <c r="O4173" t="str">
        <f t="shared" si="138"/>
        <v>정상</v>
      </c>
      <c r="P4173" t="str">
        <f t="shared" si="139"/>
        <v>엠피피스토스</v>
      </c>
      <c r="Q4173" t="s">
        <v>1954</v>
      </c>
      <c r="R4173"/>
      <c r="S4173"/>
      <c r="T4173"/>
      <c r="U4173"/>
      <c r="V4173"/>
      <c r="W4173" t="s">
        <v>5540</v>
      </c>
      <c r="X4173" s="1">
        <v>51432</v>
      </c>
    </row>
    <row r="4174" spans="1:24">
      <c r="A4174" t="s">
        <v>4906</v>
      </c>
      <c r="B4174" t="s">
        <v>4926</v>
      </c>
      <c r="C4174" t="s">
        <v>4943</v>
      </c>
      <c r="D4174" t="s">
        <v>5111</v>
      </c>
      <c r="E4174" t="s">
        <v>3153</v>
      </c>
      <c r="F4174" t="s">
        <v>2177</v>
      </c>
      <c r="G4174" t="s">
        <v>2653</v>
      </c>
      <c r="H4174">
        <v>51947</v>
      </c>
      <c r="I4174" t="s">
        <v>5533</v>
      </c>
      <c r="J4174" s="1">
        <v>44127</v>
      </c>
      <c r="K4174" s="1">
        <v>44127</v>
      </c>
      <c r="L4174" t="s">
        <v>1502</v>
      </c>
      <c r="M4174" t="s">
        <v>5535</v>
      </c>
      <c r="N4174" s="1">
        <v>44135</v>
      </c>
      <c r="O4174" t="str">
        <f t="shared" si="138"/>
        <v>정상</v>
      </c>
      <c r="P4174" t="str">
        <f t="shared" si="139"/>
        <v>엠피피스토스</v>
      </c>
      <c r="Q4174" t="s">
        <v>1954</v>
      </c>
      <c r="R4174"/>
      <c r="S4174"/>
      <c r="T4174"/>
      <c r="U4174"/>
      <c r="V4174"/>
      <c r="W4174" t="s">
        <v>5540</v>
      </c>
      <c r="X4174" s="1">
        <v>70059</v>
      </c>
    </row>
    <row r="4175" spans="1:24">
      <c r="A4175" t="s">
        <v>4903</v>
      </c>
      <c r="B4175" t="s">
        <v>4924</v>
      </c>
      <c r="C4175" t="s">
        <v>4939</v>
      </c>
      <c r="D4175" t="s">
        <v>5107</v>
      </c>
      <c r="E4175" t="s">
        <v>2166</v>
      </c>
      <c r="F4175" t="s">
        <v>2177</v>
      </c>
      <c r="G4175" t="s">
        <v>2653</v>
      </c>
      <c r="H4175">
        <v>23493</v>
      </c>
      <c r="I4175" t="s">
        <v>5533</v>
      </c>
      <c r="J4175" s="1">
        <v>44127</v>
      </c>
      <c r="K4175" s="1">
        <v>44127</v>
      </c>
      <c r="L4175" t="s">
        <v>1503</v>
      </c>
      <c r="M4175" t="s">
        <v>5538</v>
      </c>
      <c r="N4175" s="1">
        <v>44135</v>
      </c>
      <c r="O4175" t="str">
        <f t="shared" si="138"/>
        <v>정상</v>
      </c>
      <c r="P4175" t="str">
        <f t="shared" si="139"/>
        <v>엠피의정부</v>
      </c>
      <c r="Q4175" t="s">
        <v>1954</v>
      </c>
      <c r="R4175"/>
      <c r="S4175"/>
      <c r="T4175"/>
      <c r="U4175"/>
      <c r="V4175"/>
      <c r="W4175" t="s">
        <v>1958</v>
      </c>
      <c r="X4175" s="1">
        <v>51432</v>
      </c>
    </row>
    <row r="4176" spans="1:24">
      <c r="A4176" t="s">
        <v>4906</v>
      </c>
      <c r="B4176" t="s">
        <v>4926</v>
      </c>
      <c r="C4176" t="s">
        <v>4948</v>
      </c>
      <c r="D4176" t="s">
        <v>5041</v>
      </c>
      <c r="E4176" t="s">
        <v>5477</v>
      </c>
      <c r="F4176" t="s">
        <v>2177</v>
      </c>
      <c r="G4176" t="s">
        <v>2655</v>
      </c>
      <c r="H4176">
        <v>4114</v>
      </c>
      <c r="I4176" t="s">
        <v>5533</v>
      </c>
      <c r="J4176" s="1">
        <v>44127</v>
      </c>
      <c r="K4176" s="1">
        <v>44127</v>
      </c>
      <c r="L4176" t="s">
        <v>1504</v>
      </c>
      <c r="M4176" t="s">
        <v>5537</v>
      </c>
      <c r="N4176" s="1">
        <v>44135</v>
      </c>
      <c r="O4176" t="str">
        <f t="shared" si="138"/>
        <v>정상</v>
      </c>
      <c r="P4176" t="str">
        <f t="shared" si="139"/>
        <v>엠피피스토스</v>
      </c>
      <c r="Q4176" t="s">
        <v>1954</v>
      </c>
      <c r="R4176"/>
      <c r="S4176"/>
      <c r="T4176"/>
      <c r="U4176"/>
      <c r="V4176"/>
      <c r="W4176" t="s">
        <v>1958</v>
      </c>
      <c r="X4176" s="1">
        <v>49605</v>
      </c>
    </row>
    <row r="4177" spans="1:24">
      <c r="A4177" t="s">
        <v>4909</v>
      </c>
      <c r="B4177" t="s">
        <v>4929</v>
      </c>
      <c r="C4177" t="s">
        <v>4947</v>
      </c>
      <c r="D4177" t="s">
        <v>5054</v>
      </c>
      <c r="E4177" t="s">
        <v>5459</v>
      </c>
      <c r="F4177" t="s">
        <v>2177</v>
      </c>
      <c r="G4177" t="s">
        <v>2655</v>
      </c>
      <c r="H4177">
        <v>18066</v>
      </c>
      <c r="I4177" t="s">
        <v>5533</v>
      </c>
      <c r="J4177" s="1">
        <v>44127</v>
      </c>
      <c r="K4177" s="1">
        <v>44127</v>
      </c>
      <c r="L4177">
        <v>20205687852</v>
      </c>
      <c r="M4177" t="s">
        <v>5538</v>
      </c>
      <c r="N4177" s="1">
        <v>44135</v>
      </c>
      <c r="O4177" t="str">
        <f t="shared" si="138"/>
        <v>정상</v>
      </c>
      <c r="P4177" t="str">
        <f t="shared" si="139"/>
        <v>엠피상동</v>
      </c>
      <c r="Q4177" t="s">
        <v>1954</v>
      </c>
      <c r="R4177"/>
      <c r="S4177"/>
      <c r="T4177"/>
      <c r="U4177"/>
      <c r="V4177"/>
      <c r="W4177" t="s">
        <v>5540</v>
      </c>
      <c r="X4177"/>
    </row>
    <row r="4178" spans="1:24">
      <c r="A4178" t="s">
        <v>4909</v>
      </c>
      <c r="B4178" t="s">
        <v>4929</v>
      </c>
      <c r="C4178" t="s">
        <v>4947</v>
      </c>
      <c r="D4178" t="s">
        <v>5055</v>
      </c>
      <c r="E4178" t="s">
        <v>5460</v>
      </c>
      <c r="F4178" t="s">
        <v>2177</v>
      </c>
      <c r="G4178" t="s">
        <v>2655</v>
      </c>
      <c r="H4178">
        <v>12240</v>
      </c>
      <c r="I4178" t="s">
        <v>5533</v>
      </c>
      <c r="J4178" s="1">
        <v>44127</v>
      </c>
      <c r="K4178" s="1">
        <v>44127</v>
      </c>
      <c r="L4178">
        <v>20205688555</v>
      </c>
      <c r="M4178" t="s">
        <v>5538</v>
      </c>
      <c r="N4178" s="1">
        <v>44135</v>
      </c>
      <c r="O4178" t="str">
        <f t="shared" si="138"/>
        <v>정상</v>
      </c>
      <c r="P4178" t="str">
        <f t="shared" si="139"/>
        <v>엠피상동</v>
      </c>
      <c r="Q4178" t="s">
        <v>1954</v>
      </c>
      <c r="R4178"/>
      <c r="S4178"/>
      <c r="T4178"/>
      <c r="U4178"/>
      <c r="V4178"/>
      <c r="W4178" t="s">
        <v>1960</v>
      </c>
      <c r="X4178"/>
    </row>
    <row r="4179" spans="1:24">
      <c r="A4179" t="s">
        <v>4906</v>
      </c>
      <c r="B4179" t="s">
        <v>4926</v>
      </c>
      <c r="C4179" t="s">
        <v>4943</v>
      </c>
      <c r="D4179" t="s">
        <v>5112</v>
      </c>
      <c r="E4179" t="s">
        <v>5461</v>
      </c>
      <c r="F4179" t="s">
        <v>2177</v>
      </c>
      <c r="G4179" t="s">
        <v>2653</v>
      </c>
      <c r="H4179">
        <v>38500</v>
      </c>
      <c r="I4179" t="s">
        <v>5533</v>
      </c>
      <c r="J4179" s="1">
        <v>44127</v>
      </c>
      <c r="K4179" s="1">
        <v>44127</v>
      </c>
      <c r="L4179">
        <v>20205699845</v>
      </c>
      <c r="M4179" t="s">
        <v>5537</v>
      </c>
      <c r="N4179" s="1">
        <v>44135</v>
      </c>
      <c r="O4179" t="str">
        <f t="shared" si="138"/>
        <v>정상</v>
      </c>
      <c r="P4179" t="str">
        <f t="shared" si="139"/>
        <v>엠피피스토스</v>
      </c>
      <c r="Q4179" t="s">
        <v>1954</v>
      </c>
      <c r="R4179"/>
      <c r="S4179"/>
      <c r="T4179"/>
      <c r="U4179"/>
      <c r="V4179"/>
      <c r="W4179" t="s">
        <v>5540</v>
      </c>
      <c r="X4179"/>
    </row>
    <row r="4180" spans="1:24">
      <c r="A4180" t="s">
        <v>4909</v>
      </c>
      <c r="B4180" t="s">
        <v>4929</v>
      </c>
      <c r="C4180" t="s">
        <v>4947</v>
      </c>
      <c r="D4180" t="s">
        <v>5113</v>
      </c>
      <c r="E4180" t="s">
        <v>2163</v>
      </c>
      <c r="F4180" t="s">
        <v>2177</v>
      </c>
      <c r="G4180" t="s">
        <v>2653</v>
      </c>
      <c r="H4180">
        <v>35000</v>
      </c>
      <c r="I4180" t="s">
        <v>5533</v>
      </c>
      <c r="J4180" s="1">
        <v>44127</v>
      </c>
      <c r="K4180" s="1">
        <v>44127</v>
      </c>
      <c r="L4180">
        <v>20205698937</v>
      </c>
      <c r="M4180" t="s">
        <v>5535</v>
      </c>
      <c r="N4180" s="1">
        <v>44135</v>
      </c>
      <c r="O4180" t="str">
        <f t="shared" si="138"/>
        <v>정상</v>
      </c>
      <c r="P4180" t="str">
        <f t="shared" si="139"/>
        <v>엠피상동</v>
      </c>
      <c r="Q4180" t="s">
        <v>1954</v>
      </c>
      <c r="R4180"/>
      <c r="S4180"/>
      <c r="T4180"/>
      <c r="U4180"/>
      <c r="V4180"/>
      <c r="W4180" t="s">
        <v>1958</v>
      </c>
      <c r="X4180"/>
    </row>
    <row r="4181" spans="1:24">
      <c r="A4181" t="s">
        <v>4909</v>
      </c>
      <c r="B4181" t="s">
        <v>4929</v>
      </c>
      <c r="C4181" t="s">
        <v>4947</v>
      </c>
      <c r="D4181" t="s">
        <v>5114</v>
      </c>
      <c r="E4181" t="s">
        <v>2498</v>
      </c>
      <c r="F4181" t="s">
        <v>2177</v>
      </c>
      <c r="G4181" t="s">
        <v>2653</v>
      </c>
      <c r="H4181">
        <v>30000</v>
      </c>
      <c r="I4181" t="s">
        <v>5533</v>
      </c>
      <c r="J4181" s="1">
        <v>44127</v>
      </c>
      <c r="K4181" s="1">
        <v>44127</v>
      </c>
      <c r="L4181">
        <v>20205705535</v>
      </c>
      <c r="M4181" t="s">
        <v>5537</v>
      </c>
      <c r="N4181" s="1">
        <v>44135</v>
      </c>
      <c r="O4181" t="str">
        <f t="shared" si="138"/>
        <v>정상</v>
      </c>
      <c r="P4181" t="str">
        <f t="shared" si="139"/>
        <v>엠피상동</v>
      </c>
      <c r="Q4181" t="s">
        <v>1954</v>
      </c>
      <c r="R4181"/>
      <c r="S4181"/>
      <c r="T4181"/>
      <c r="U4181"/>
      <c r="V4181"/>
      <c r="W4181" t="s">
        <v>1958</v>
      </c>
      <c r="X4181"/>
    </row>
    <row r="4182" spans="1:24">
      <c r="A4182" t="s">
        <v>4909</v>
      </c>
      <c r="B4182" t="s">
        <v>4929</v>
      </c>
      <c r="C4182" t="s">
        <v>4947</v>
      </c>
      <c r="D4182" t="s">
        <v>5115</v>
      </c>
      <c r="E4182" t="s">
        <v>5461</v>
      </c>
      <c r="F4182" t="s">
        <v>2177</v>
      </c>
      <c r="G4182" t="s">
        <v>2653</v>
      </c>
      <c r="H4182">
        <v>31000</v>
      </c>
      <c r="I4182" t="s">
        <v>5533</v>
      </c>
      <c r="J4182" s="1">
        <v>44127</v>
      </c>
      <c r="K4182" s="1">
        <v>44127</v>
      </c>
      <c r="L4182">
        <v>20205693436</v>
      </c>
      <c r="M4182" t="s">
        <v>5535</v>
      </c>
      <c r="N4182" s="1">
        <v>44135</v>
      </c>
      <c r="O4182" t="str">
        <f t="shared" ref="O4182:O4245" si="140" xml:space="preserve"> IF(K4182&gt;N4182,W4182,I4182)</f>
        <v>정상</v>
      </c>
      <c r="P4182" t="str">
        <f t="shared" si="139"/>
        <v>엠피상동</v>
      </c>
      <c r="Q4182" t="s">
        <v>1954</v>
      </c>
      <c r="R4182"/>
      <c r="S4182"/>
      <c r="T4182"/>
      <c r="U4182"/>
      <c r="V4182"/>
      <c r="W4182" t="s">
        <v>1958</v>
      </c>
      <c r="X4182"/>
    </row>
    <row r="4183" spans="1:24">
      <c r="A4183" t="s">
        <v>4909</v>
      </c>
      <c r="B4183" t="s">
        <v>4929</v>
      </c>
      <c r="C4183" t="s">
        <v>4947</v>
      </c>
      <c r="D4183" t="s">
        <v>5116</v>
      </c>
      <c r="E4183" t="s">
        <v>2607</v>
      </c>
      <c r="F4183" t="s">
        <v>2177</v>
      </c>
      <c r="G4183" t="s">
        <v>2653</v>
      </c>
      <c r="H4183">
        <v>40000</v>
      </c>
      <c r="I4183" t="s">
        <v>5533</v>
      </c>
      <c r="J4183" s="1">
        <v>44127</v>
      </c>
      <c r="K4183" s="1">
        <v>44127</v>
      </c>
      <c r="L4183">
        <v>20205696363</v>
      </c>
      <c r="M4183" t="s">
        <v>5537</v>
      </c>
      <c r="N4183" s="1">
        <v>44135</v>
      </c>
      <c r="O4183" t="str">
        <f t="shared" si="140"/>
        <v>정상</v>
      </c>
      <c r="P4183" t="str">
        <f t="shared" si="139"/>
        <v>엠피상동</v>
      </c>
      <c r="Q4183" t="s">
        <v>1954</v>
      </c>
      <c r="R4183"/>
      <c r="S4183"/>
      <c r="T4183"/>
      <c r="U4183"/>
      <c r="V4183"/>
      <c r="W4183" t="s">
        <v>1958</v>
      </c>
      <c r="X4183"/>
    </row>
    <row r="4184" spans="1:24">
      <c r="A4184" t="s">
        <v>4912</v>
      </c>
      <c r="B4184" t="s">
        <v>4934</v>
      </c>
      <c r="C4184" t="s">
        <v>4955</v>
      </c>
      <c r="D4184" t="s">
        <v>5117</v>
      </c>
      <c r="E4184" t="s">
        <v>5461</v>
      </c>
      <c r="F4184" t="s">
        <v>2177</v>
      </c>
      <c r="G4184" t="s">
        <v>2653</v>
      </c>
      <c r="H4184">
        <v>52590</v>
      </c>
      <c r="I4184" t="s">
        <v>5533</v>
      </c>
      <c r="J4184" s="1">
        <v>44127</v>
      </c>
      <c r="K4184" s="1">
        <v>44127</v>
      </c>
      <c r="L4184">
        <v>20205703968</v>
      </c>
      <c r="M4184" t="s">
        <v>5537</v>
      </c>
      <c r="N4184" s="1">
        <v>44135</v>
      </c>
      <c r="O4184" t="str">
        <f t="shared" si="140"/>
        <v>정상</v>
      </c>
      <c r="P4184" t="s">
        <v>984</v>
      </c>
      <c r="Q4184" t="s">
        <v>1954</v>
      </c>
      <c r="R4184"/>
      <c r="S4184"/>
      <c r="T4184"/>
      <c r="U4184"/>
      <c r="V4184"/>
      <c r="W4184" t="s">
        <v>5540</v>
      </c>
      <c r="X4184"/>
    </row>
    <row r="4185" spans="1:24">
      <c r="A4185" t="s">
        <v>4902</v>
      </c>
      <c r="B4185"/>
      <c r="C4185"/>
      <c r="D4185" t="s">
        <v>5056</v>
      </c>
      <c r="E4185" t="s">
        <v>5462</v>
      </c>
      <c r="F4185" t="s">
        <v>5530</v>
      </c>
      <c r="G4185" t="s">
        <v>2653</v>
      </c>
      <c r="H4185">
        <v>37000</v>
      </c>
      <c r="I4185" t="s">
        <v>5533</v>
      </c>
      <c r="J4185" s="1">
        <v>44127</v>
      </c>
      <c r="K4185" s="1">
        <v>44127</v>
      </c>
      <c r="L4185">
        <v>20205689253</v>
      </c>
      <c r="M4185" t="s">
        <v>5535</v>
      </c>
      <c r="N4185" s="1">
        <v>44135</v>
      </c>
      <c r="O4185" t="str">
        <f t="shared" si="140"/>
        <v>정상</v>
      </c>
      <c r="P4185" t="str">
        <f t="shared" si="139"/>
        <v>엠피성공</v>
      </c>
      <c r="Q4185" t="s">
        <v>1954</v>
      </c>
      <c r="R4185"/>
      <c r="S4185"/>
      <c r="T4185"/>
      <c r="U4185"/>
      <c r="V4185"/>
      <c r="W4185" t="s">
        <v>1958</v>
      </c>
      <c r="X4185"/>
    </row>
    <row r="4186" spans="1:24">
      <c r="A4186" t="s">
        <v>4908</v>
      </c>
      <c r="B4186" t="s">
        <v>4928</v>
      </c>
      <c r="C4186" t="s">
        <v>4945</v>
      </c>
      <c r="D4186" t="s">
        <v>5096</v>
      </c>
      <c r="E4186" t="s">
        <v>2607</v>
      </c>
      <c r="F4186" t="s">
        <v>2177</v>
      </c>
      <c r="G4186" t="s">
        <v>2653</v>
      </c>
      <c r="H4186">
        <v>10100</v>
      </c>
      <c r="I4186" t="s">
        <v>5533</v>
      </c>
      <c r="J4186" s="1">
        <v>44127</v>
      </c>
      <c r="K4186" s="1">
        <v>44127</v>
      </c>
      <c r="L4186">
        <v>20205706915</v>
      </c>
      <c r="M4186" t="s">
        <v>5538</v>
      </c>
      <c r="N4186" s="1">
        <v>44135</v>
      </c>
      <c r="O4186" t="str">
        <f t="shared" si="140"/>
        <v>정상</v>
      </c>
      <c r="P4186" t="str">
        <f t="shared" si="139"/>
        <v>엠피가온</v>
      </c>
      <c r="Q4186" t="s">
        <v>1954</v>
      </c>
      <c r="R4186"/>
      <c r="S4186"/>
      <c r="T4186"/>
      <c r="U4186"/>
      <c r="V4186"/>
      <c r="W4186" t="s">
        <v>1958</v>
      </c>
      <c r="X4186"/>
    </row>
    <row r="4187" spans="1:24">
      <c r="A4187" t="s">
        <v>4904</v>
      </c>
      <c r="B4187"/>
      <c r="C4187"/>
      <c r="D4187" t="s">
        <v>5060</v>
      </c>
      <c r="E4187" t="s">
        <v>5461</v>
      </c>
      <c r="F4187" t="s">
        <v>5530</v>
      </c>
      <c r="G4187" t="s">
        <v>2653</v>
      </c>
      <c r="H4187">
        <v>41000</v>
      </c>
      <c r="I4187" t="s">
        <v>5533</v>
      </c>
      <c r="J4187" s="1">
        <v>44127</v>
      </c>
      <c r="K4187" s="1">
        <v>44127</v>
      </c>
      <c r="L4187">
        <v>20205703540</v>
      </c>
      <c r="M4187" t="s">
        <v>5537</v>
      </c>
      <c r="N4187" s="1">
        <v>44135</v>
      </c>
      <c r="O4187" t="str">
        <f t="shared" si="140"/>
        <v>정상</v>
      </c>
      <c r="P4187" t="str">
        <f t="shared" si="139"/>
        <v>엠피송내</v>
      </c>
      <c r="Q4187" t="s">
        <v>1954</v>
      </c>
      <c r="R4187"/>
      <c r="S4187"/>
      <c r="T4187"/>
      <c r="U4187"/>
      <c r="V4187"/>
      <c r="W4187" t="s">
        <v>1958</v>
      </c>
      <c r="X4187"/>
    </row>
    <row r="4188" spans="1:24">
      <c r="A4188" t="s">
        <v>4907</v>
      </c>
      <c r="B4188" t="s">
        <v>4927</v>
      </c>
      <c r="C4188" t="s">
        <v>4944</v>
      </c>
      <c r="D4188" t="s">
        <v>5008</v>
      </c>
      <c r="E4188" t="s">
        <v>2607</v>
      </c>
      <c r="F4188" t="s">
        <v>2177</v>
      </c>
      <c r="G4188" t="s">
        <v>2653</v>
      </c>
      <c r="H4188">
        <v>46500</v>
      </c>
      <c r="I4188" t="s">
        <v>5533</v>
      </c>
      <c r="J4188" s="1">
        <v>44127</v>
      </c>
      <c r="K4188" s="1">
        <v>44127</v>
      </c>
      <c r="L4188">
        <v>20205695985</v>
      </c>
      <c r="M4188" t="s">
        <v>5538</v>
      </c>
      <c r="N4188" s="1">
        <v>44135</v>
      </c>
      <c r="O4188" t="str">
        <f t="shared" si="140"/>
        <v>정상</v>
      </c>
      <c r="P4188" t="s">
        <v>6821</v>
      </c>
      <c r="Q4188" t="s">
        <v>1954</v>
      </c>
      <c r="R4188"/>
      <c r="S4188"/>
      <c r="T4188"/>
      <c r="U4188"/>
      <c r="V4188"/>
      <c r="W4188" t="s">
        <v>5540</v>
      </c>
      <c r="X4188"/>
    </row>
    <row r="4189" spans="1:24">
      <c r="A4189" t="s">
        <v>2316</v>
      </c>
      <c r="B4189"/>
      <c r="C4189"/>
      <c r="D4189" t="s">
        <v>5118</v>
      </c>
      <c r="E4189" t="s">
        <v>2163</v>
      </c>
      <c r="F4189" t="s">
        <v>5530</v>
      </c>
      <c r="G4189" t="s">
        <v>2653</v>
      </c>
      <c r="H4189">
        <v>26700</v>
      </c>
      <c r="I4189" t="s">
        <v>5533</v>
      </c>
      <c r="J4189" s="1">
        <v>44127</v>
      </c>
      <c r="K4189" s="1">
        <v>44127</v>
      </c>
      <c r="L4189">
        <v>20205705977</v>
      </c>
      <c r="M4189" t="s">
        <v>5535</v>
      </c>
      <c r="N4189" s="1">
        <v>44135</v>
      </c>
      <c r="O4189" t="str">
        <f t="shared" si="140"/>
        <v>정상</v>
      </c>
      <c r="P4189" t="str">
        <f t="shared" si="139"/>
        <v>엠피조은</v>
      </c>
      <c r="Q4189" t="s">
        <v>1954</v>
      </c>
      <c r="R4189"/>
      <c r="S4189"/>
      <c r="T4189"/>
      <c r="U4189"/>
      <c r="V4189"/>
      <c r="W4189" t="s">
        <v>5540</v>
      </c>
      <c r="X4189"/>
    </row>
    <row r="4190" spans="1:24">
      <c r="A4190" t="s">
        <v>4914</v>
      </c>
      <c r="B4190"/>
      <c r="C4190"/>
      <c r="D4190" t="s">
        <v>5119</v>
      </c>
      <c r="E4190" t="s">
        <v>2163</v>
      </c>
      <c r="F4190" t="s">
        <v>2177</v>
      </c>
      <c r="G4190" t="s">
        <v>2654</v>
      </c>
      <c r="H4190">
        <v>20000</v>
      </c>
      <c r="I4190" t="s">
        <v>5533</v>
      </c>
      <c r="J4190" s="1">
        <v>44127</v>
      </c>
      <c r="K4190" s="1">
        <v>44127</v>
      </c>
      <c r="L4190">
        <v>20205706045</v>
      </c>
      <c r="M4190" t="s">
        <v>5537</v>
      </c>
      <c r="N4190" s="1">
        <v>44135</v>
      </c>
      <c r="O4190" t="str">
        <f t="shared" si="140"/>
        <v>정상</v>
      </c>
      <c r="P4190" t="str">
        <f t="shared" si="139"/>
        <v>엠피조은</v>
      </c>
      <c r="Q4190" t="s">
        <v>1954</v>
      </c>
      <c r="R4190"/>
      <c r="S4190"/>
      <c r="T4190"/>
      <c r="U4190"/>
      <c r="V4190"/>
      <c r="W4190" t="s">
        <v>1958</v>
      </c>
      <c r="X4190"/>
    </row>
    <row r="4191" spans="1:24">
      <c r="A4191" t="s">
        <v>4914</v>
      </c>
      <c r="B4191"/>
      <c r="C4191"/>
      <c r="D4191" t="s">
        <v>5119</v>
      </c>
      <c r="E4191" t="s">
        <v>5459</v>
      </c>
      <c r="F4191" t="s">
        <v>5530</v>
      </c>
      <c r="G4191" t="s">
        <v>2653</v>
      </c>
      <c r="H4191">
        <v>13500</v>
      </c>
      <c r="I4191" t="s">
        <v>5534</v>
      </c>
      <c r="J4191" s="1">
        <v>44127</v>
      </c>
      <c r="K4191" s="1">
        <v>44131</v>
      </c>
      <c r="L4191">
        <v>20205706578</v>
      </c>
      <c r="M4191" t="s">
        <v>5535</v>
      </c>
      <c r="N4191" s="1">
        <v>44135</v>
      </c>
      <c r="O4191" t="str">
        <f t="shared" si="140"/>
        <v>철회</v>
      </c>
      <c r="P4191" t="str">
        <f t="shared" si="139"/>
        <v>엠피조은</v>
      </c>
      <c r="Q4191" t="s">
        <v>1954</v>
      </c>
      <c r="R4191"/>
      <c r="S4191"/>
      <c r="T4191"/>
      <c r="U4191"/>
      <c r="V4191"/>
      <c r="W4191" t="s">
        <v>1958</v>
      </c>
      <c r="X4191"/>
    </row>
    <row r="4192" spans="1:24">
      <c r="A4192" t="s">
        <v>995</v>
      </c>
      <c r="B4192" t="s">
        <v>4926</v>
      </c>
      <c r="C4192" t="s">
        <v>4943</v>
      </c>
      <c r="D4192" t="s">
        <v>4988</v>
      </c>
      <c r="E4192" t="s">
        <v>5460</v>
      </c>
      <c r="F4192" t="s">
        <v>2177</v>
      </c>
      <c r="G4192" t="s">
        <v>2655</v>
      </c>
      <c r="H4192">
        <v>17875</v>
      </c>
      <c r="I4192" t="s">
        <v>5533</v>
      </c>
      <c r="J4192" s="1">
        <v>44127</v>
      </c>
      <c r="K4192" s="1">
        <v>44127</v>
      </c>
      <c r="L4192">
        <v>20205706773</v>
      </c>
      <c r="M4192" t="s">
        <v>5538</v>
      </c>
      <c r="N4192" s="1">
        <v>44135</v>
      </c>
      <c r="O4192" t="str">
        <f t="shared" si="140"/>
        <v>정상</v>
      </c>
      <c r="P4192" t="str">
        <f t="shared" si="139"/>
        <v>엠피피스토스</v>
      </c>
      <c r="Q4192" t="s">
        <v>1954</v>
      </c>
      <c r="R4192"/>
      <c r="S4192"/>
      <c r="T4192"/>
      <c r="U4192"/>
      <c r="V4192"/>
      <c r="W4192" t="s">
        <v>1960</v>
      </c>
      <c r="X4192"/>
    </row>
    <row r="4193" spans="1:24">
      <c r="A4193" t="s">
        <v>4906</v>
      </c>
      <c r="B4193" t="s">
        <v>4926</v>
      </c>
      <c r="C4193" t="s">
        <v>4948</v>
      </c>
      <c r="D4193" t="s">
        <v>5005</v>
      </c>
      <c r="E4193" t="s">
        <v>5461</v>
      </c>
      <c r="F4193" t="s">
        <v>2177</v>
      </c>
      <c r="G4193" t="s">
        <v>2653</v>
      </c>
      <c r="H4193">
        <v>27100</v>
      </c>
      <c r="I4193" t="s">
        <v>5533</v>
      </c>
      <c r="J4193" s="1">
        <v>44127</v>
      </c>
      <c r="K4193" s="1">
        <v>44127</v>
      </c>
      <c r="L4193">
        <v>20205700237</v>
      </c>
      <c r="M4193" t="s">
        <v>5538</v>
      </c>
      <c r="N4193" s="1">
        <v>44135</v>
      </c>
      <c r="O4193" t="str">
        <f t="shared" si="140"/>
        <v>정상</v>
      </c>
      <c r="P4193" t="str">
        <f t="shared" si="139"/>
        <v>엠피피스토스</v>
      </c>
      <c r="Q4193" t="s">
        <v>1954</v>
      </c>
      <c r="R4193"/>
      <c r="S4193"/>
      <c r="T4193"/>
      <c r="U4193"/>
      <c r="V4193"/>
      <c r="W4193" t="s">
        <v>5540</v>
      </c>
      <c r="X4193"/>
    </row>
    <row r="4194" spans="1:24">
      <c r="A4194" t="s">
        <v>4902</v>
      </c>
      <c r="B4194"/>
      <c r="C4194"/>
      <c r="D4194" t="s">
        <v>5120</v>
      </c>
      <c r="E4194" t="s">
        <v>2158</v>
      </c>
      <c r="F4194" t="s">
        <v>2177</v>
      </c>
      <c r="G4194" t="s">
        <v>2653</v>
      </c>
      <c r="H4194">
        <v>56010</v>
      </c>
      <c r="I4194" t="s">
        <v>5533</v>
      </c>
      <c r="J4194" s="1">
        <v>44127</v>
      </c>
      <c r="K4194" s="1">
        <v>44127</v>
      </c>
      <c r="L4194" t="s">
        <v>1505</v>
      </c>
      <c r="M4194" t="s">
        <v>5537</v>
      </c>
      <c r="N4194" s="1">
        <v>44135</v>
      </c>
      <c r="O4194" t="str">
        <f t="shared" si="140"/>
        <v>정상</v>
      </c>
      <c r="P4194" t="str">
        <f t="shared" si="139"/>
        <v>엠피성공</v>
      </c>
      <c r="Q4194" t="s">
        <v>1954</v>
      </c>
      <c r="R4194"/>
      <c r="S4194"/>
      <c r="T4194"/>
      <c r="U4194"/>
      <c r="V4194"/>
      <c r="W4194" t="s">
        <v>1958</v>
      </c>
      <c r="X4194"/>
    </row>
    <row r="4195" spans="1:24">
      <c r="A4195" t="s">
        <v>4908</v>
      </c>
      <c r="B4195" t="s">
        <v>4928</v>
      </c>
      <c r="C4195" t="s">
        <v>4945</v>
      </c>
      <c r="D4195" t="s">
        <v>5121</v>
      </c>
      <c r="E4195" t="s">
        <v>5470</v>
      </c>
      <c r="F4195" t="s">
        <v>2177</v>
      </c>
      <c r="G4195" t="s">
        <v>2653</v>
      </c>
      <c r="H4195">
        <v>10000</v>
      </c>
      <c r="I4195" t="s">
        <v>5533</v>
      </c>
      <c r="J4195" s="1">
        <v>44127</v>
      </c>
      <c r="K4195" s="1">
        <v>44127</v>
      </c>
      <c r="L4195" t="s">
        <v>1506</v>
      </c>
      <c r="M4195" t="s">
        <v>5535</v>
      </c>
      <c r="N4195" s="1">
        <v>44135</v>
      </c>
      <c r="O4195" t="str">
        <f t="shared" si="140"/>
        <v>정상</v>
      </c>
      <c r="P4195" t="str">
        <f t="shared" si="139"/>
        <v>엠피가온</v>
      </c>
      <c r="Q4195" t="s">
        <v>1954</v>
      </c>
      <c r="R4195"/>
      <c r="S4195"/>
      <c r="T4195"/>
      <c r="U4195"/>
      <c r="V4195"/>
      <c r="W4195" t="s">
        <v>1958</v>
      </c>
      <c r="X4195"/>
    </row>
    <row r="4196" spans="1:24">
      <c r="A4196" t="s">
        <v>4903</v>
      </c>
      <c r="B4196" t="s">
        <v>4924</v>
      </c>
      <c r="C4196" t="s">
        <v>4939</v>
      </c>
      <c r="D4196" t="s">
        <v>5122</v>
      </c>
      <c r="E4196" t="s">
        <v>5494</v>
      </c>
      <c r="F4196" t="s">
        <v>5530</v>
      </c>
      <c r="G4196" t="s">
        <v>2653</v>
      </c>
      <c r="H4196">
        <v>134000</v>
      </c>
      <c r="I4196" t="s">
        <v>5533</v>
      </c>
      <c r="J4196" s="1">
        <v>44127</v>
      </c>
      <c r="K4196" s="1">
        <v>44127</v>
      </c>
      <c r="L4196" t="s">
        <v>1507</v>
      </c>
      <c r="M4196" t="s">
        <v>5535</v>
      </c>
      <c r="N4196" s="1">
        <v>44135</v>
      </c>
      <c r="O4196" t="str">
        <f t="shared" si="140"/>
        <v>정상</v>
      </c>
      <c r="P4196" t="str">
        <f t="shared" si="139"/>
        <v>엠피의정부</v>
      </c>
      <c r="Q4196" t="s">
        <v>1954</v>
      </c>
      <c r="R4196"/>
      <c r="S4196"/>
      <c r="T4196"/>
      <c r="U4196"/>
      <c r="V4196"/>
      <c r="W4196" t="s">
        <v>5540</v>
      </c>
      <c r="X4196"/>
    </row>
    <row r="4197" spans="1:24">
      <c r="A4197" t="s">
        <v>3885</v>
      </c>
      <c r="B4197" t="s">
        <v>4924</v>
      </c>
      <c r="C4197" t="s">
        <v>4939</v>
      </c>
      <c r="D4197" t="s">
        <v>5123</v>
      </c>
      <c r="E4197" t="s">
        <v>5452</v>
      </c>
      <c r="F4197" t="s">
        <v>2177</v>
      </c>
      <c r="G4197" t="s">
        <v>2653</v>
      </c>
      <c r="H4197">
        <v>67000</v>
      </c>
      <c r="I4197" t="s">
        <v>5533</v>
      </c>
      <c r="J4197" s="1">
        <v>44127</v>
      </c>
      <c r="K4197" s="1">
        <v>44127</v>
      </c>
      <c r="L4197" t="s">
        <v>1508</v>
      </c>
      <c r="M4197" t="s">
        <v>5535</v>
      </c>
      <c r="N4197" s="1">
        <v>44135</v>
      </c>
      <c r="O4197" t="str">
        <f t="shared" si="140"/>
        <v>정상</v>
      </c>
      <c r="P4197" t="str">
        <f t="shared" si="139"/>
        <v>엠피의정부</v>
      </c>
      <c r="Q4197" t="s">
        <v>1954</v>
      </c>
      <c r="R4197"/>
      <c r="S4197"/>
      <c r="T4197"/>
      <c r="U4197"/>
      <c r="V4197"/>
      <c r="W4197" t="s">
        <v>1958</v>
      </c>
      <c r="X4197"/>
    </row>
    <row r="4198" spans="1:24">
      <c r="A4198" t="s">
        <v>4908</v>
      </c>
      <c r="B4198" t="s">
        <v>4928</v>
      </c>
      <c r="C4198" t="s">
        <v>4945</v>
      </c>
      <c r="D4198" t="s">
        <v>4998</v>
      </c>
      <c r="E4198" t="s">
        <v>2158</v>
      </c>
      <c r="F4198" t="s">
        <v>2177</v>
      </c>
      <c r="G4198" t="s">
        <v>2653</v>
      </c>
      <c r="H4198">
        <v>30000</v>
      </c>
      <c r="I4198" t="s">
        <v>5533</v>
      </c>
      <c r="J4198" s="1">
        <v>44127</v>
      </c>
      <c r="K4198" s="1">
        <v>44127</v>
      </c>
      <c r="L4198" t="s">
        <v>1509</v>
      </c>
      <c r="M4198" t="s">
        <v>5538</v>
      </c>
      <c r="N4198" s="1">
        <v>44135</v>
      </c>
      <c r="O4198" t="str">
        <f t="shared" si="140"/>
        <v>정상</v>
      </c>
      <c r="P4198" t="str">
        <f t="shared" si="139"/>
        <v>엠피가온</v>
      </c>
      <c r="Q4198" t="s">
        <v>1954</v>
      </c>
      <c r="R4198"/>
      <c r="S4198"/>
      <c r="T4198"/>
      <c r="U4198"/>
      <c r="V4198"/>
      <c r="W4198" t="s">
        <v>1958</v>
      </c>
      <c r="X4198"/>
    </row>
    <row r="4199" spans="1:24">
      <c r="A4199" t="s">
        <v>1870</v>
      </c>
      <c r="B4199" t="s">
        <v>4929</v>
      </c>
      <c r="C4199" t="s">
        <v>4947</v>
      </c>
      <c r="D4199" t="s">
        <v>5124</v>
      </c>
      <c r="E4199" t="s">
        <v>5452</v>
      </c>
      <c r="F4199" t="s">
        <v>2177</v>
      </c>
      <c r="G4199" t="s">
        <v>2653</v>
      </c>
      <c r="H4199">
        <v>50000</v>
      </c>
      <c r="I4199" t="s">
        <v>5533</v>
      </c>
      <c r="J4199" s="1">
        <v>44127</v>
      </c>
      <c r="K4199" s="1">
        <v>44127</v>
      </c>
      <c r="L4199" t="s">
        <v>1510</v>
      </c>
      <c r="M4199" t="s">
        <v>5538</v>
      </c>
      <c r="N4199" s="1">
        <v>44135</v>
      </c>
      <c r="O4199" t="str">
        <f t="shared" si="140"/>
        <v>정상</v>
      </c>
      <c r="P4199" t="str">
        <f t="shared" si="139"/>
        <v>엠피상동</v>
      </c>
      <c r="Q4199" t="s">
        <v>1954</v>
      </c>
      <c r="R4199"/>
      <c r="S4199"/>
      <c r="T4199"/>
      <c r="U4199"/>
      <c r="V4199"/>
      <c r="W4199" t="s">
        <v>1958</v>
      </c>
      <c r="X4199"/>
    </row>
    <row r="4200" spans="1:24">
      <c r="A4200" t="s">
        <v>4904</v>
      </c>
      <c r="B4200" t="s">
        <v>4925</v>
      </c>
      <c r="C4200" t="s">
        <v>4946</v>
      </c>
      <c r="D4200" t="s">
        <v>5125</v>
      </c>
      <c r="E4200" t="s">
        <v>2512</v>
      </c>
      <c r="F4200" t="s">
        <v>2177</v>
      </c>
      <c r="G4200" t="s">
        <v>2653</v>
      </c>
      <c r="H4200">
        <v>30000</v>
      </c>
      <c r="I4200" t="s">
        <v>5533</v>
      </c>
      <c r="J4200" s="1">
        <v>44127</v>
      </c>
      <c r="K4200" s="1">
        <v>44127</v>
      </c>
      <c r="L4200" t="s">
        <v>1511</v>
      </c>
      <c r="M4200" t="s">
        <v>5538</v>
      </c>
      <c r="N4200" s="1">
        <v>44135</v>
      </c>
      <c r="O4200" t="str">
        <f t="shared" si="140"/>
        <v>정상</v>
      </c>
      <c r="P4200" t="str">
        <f t="shared" si="139"/>
        <v>엠피송내</v>
      </c>
      <c r="Q4200" t="s">
        <v>1954</v>
      </c>
      <c r="R4200"/>
      <c r="S4200"/>
      <c r="T4200"/>
      <c r="U4200"/>
      <c r="V4200"/>
      <c r="W4200" t="s">
        <v>1958</v>
      </c>
      <c r="X4200"/>
    </row>
    <row r="4201" spans="1:24">
      <c r="A4201" t="s">
        <v>4913</v>
      </c>
      <c r="B4201"/>
      <c r="C4201"/>
      <c r="D4201" t="s">
        <v>5126</v>
      </c>
      <c r="E4201" t="s">
        <v>2158</v>
      </c>
      <c r="F4201" t="s">
        <v>2177</v>
      </c>
      <c r="G4201" t="s">
        <v>2653</v>
      </c>
      <c r="H4201">
        <v>53000</v>
      </c>
      <c r="I4201" t="s">
        <v>5533</v>
      </c>
      <c r="J4201" s="1">
        <v>44127</v>
      </c>
      <c r="K4201" s="1">
        <v>44127</v>
      </c>
      <c r="L4201" t="s">
        <v>1512</v>
      </c>
      <c r="M4201" t="s">
        <v>5537</v>
      </c>
      <c r="N4201" s="1">
        <v>44135</v>
      </c>
      <c r="O4201" t="str">
        <f t="shared" si="140"/>
        <v>정상</v>
      </c>
      <c r="P4201" t="str">
        <f t="shared" si="139"/>
        <v>엠피프라임</v>
      </c>
      <c r="Q4201" t="s">
        <v>1954</v>
      </c>
      <c r="R4201"/>
      <c r="S4201"/>
      <c r="T4201"/>
      <c r="U4201"/>
      <c r="V4201"/>
      <c r="W4201" t="s">
        <v>1958</v>
      </c>
      <c r="X4201"/>
    </row>
    <row r="4202" spans="1:24">
      <c r="A4202" t="s">
        <v>991</v>
      </c>
      <c r="B4202" t="s">
        <v>4925</v>
      </c>
      <c r="C4202" t="s">
        <v>4946</v>
      </c>
      <c r="D4202" t="s">
        <v>5127</v>
      </c>
      <c r="E4202" t="s">
        <v>2539</v>
      </c>
      <c r="F4202" t="s">
        <v>2177</v>
      </c>
      <c r="G4202" t="s">
        <v>2653</v>
      </c>
      <c r="H4202">
        <v>30000</v>
      </c>
      <c r="I4202" t="s">
        <v>5533</v>
      </c>
      <c r="J4202" s="1">
        <v>44127</v>
      </c>
      <c r="K4202" s="1">
        <v>44127</v>
      </c>
      <c r="L4202" t="s">
        <v>1513</v>
      </c>
      <c r="M4202" t="s">
        <v>5537</v>
      </c>
      <c r="N4202" s="1">
        <v>44135</v>
      </c>
      <c r="O4202" t="str">
        <f t="shared" si="140"/>
        <v>정상</v>
      </c>
      <c r="P4202" t="str">
        <f t="shared" si="139"/>
        <v>엠피송내</v>
      </c>
      <c r="Q4202" t="s">
        <v>1954</v>
      </c>
      <c r="R4202"/>
      <c r="S4202"/>
      <c r="T4202"/>
      <c r="U4202"/>
      <c r="V4202"/>
      <c r="W4202" t="s">
        <v>1958</v>
      </c>
      <c r="X4202"/>
    </row>
    <row r="4203" spans="1:24">
      <c r="A4203" t="s">
        <v>995</v>
      </c>
      <c r="B4203" t="s">
        <v>4926</v>
      </c>
      <c r="C4203" t="s">
        <v>4943</v>
      </c>
      <c r="D4203" t="s">
        <v>5091</v>
      </c>
      <c r="E4203" t="s">
        <v>2153</v>
      </c>
      <c r="F4203" t="s">
        <v>5532</v>
      </c>
      <c r="G4203" t="s">
        <v>2653</v>
      </c>
      <c r="H4203">
        <v>56000</v>
      </c>
      <c r="I4203" t="s">
        <v>5533</v>
      </c>
      <c r="J4203" s="1">
        <v>44127</v>
      </c>
      <c r="K4203" s="1">
        <v>44127</v>
      </c>
      <c r="L4203">
        <v>52029258570000</v>
      </c>
      <c r="M4203" t="s">
        <v>5536</v>
      </c>
      <c r="N4203" s="1">
        <v>44135</v>
      </c>
      <c r="O4203" t="str">
        <f t="shared" si="140"/>
        <v>정상</v>
      </c>
      <c r="P4203" t="str">
        <f t="shared" si="139"/>
        <v>엠피피스토스</v>
      </c>
      <c r="Q4203" t="s">
        <v>1954</v>
      </c>
      <c r="R4203"/>
      <c r="S4203"/>
      <c r="T4203"/>
      <c r="U4203"/>
      <c r="V4203"/>
      <c r="W4203" t="s">
        <v>1958</v>
      </c>
      <c r="X4203" s="1">
        <v>47779</v>
      </c>
    </row>
    <row r="4204" spans="1:24">
      <c r="A4204" t="s">
        <v>4906</v>
      </c>
      <c r="B4204" t="s">
        <v>4926</v>
      </c>
      <c r="C4204" t="s">
        <v>4959</v>
      </c>
      <c r="D4204" t="s">
        <v>5128</v>
      </c>
      <c r="E4204" t="s">
        <v>5495</v>
      </c>
      <c r="F4204" t="s">
        <v>2177</v>
      </c>
      <c r="G4204" t="s">
        <v>2653</v>
      </c>
      <c r="H4204">
        <v>65000</v>
      </c>
      <c r="I4204" t="s">
        <v>5533</v>
      </c>
      <c r="J4204" s="1">
        <v>44127</v>
      </c>
      <c r="K4204" s="1">
        <v>44127</v>
      </c>
      <c r="L4204">
        <v>52029254120000</v>
      </c>
      <c r="M4204" t="s">
        <v>5538</v>
      </c>
      <c r="N4204" s="1">
        <v>44135</v>
      </c>
      <c r="O4204" t="str">
        <f t="shared" si="140"/>
        <v>정상</v>
      </c>
      <c r="P4204" t="str">
        <f t="shared" si="139"/>
        <v>엠피피스토스</v>
      </c>
      <c r="Q4204" t="s">
        <v>1954</v>
      </c>
      <c r="R4204"/>
      <c r="S4204"/>
      <c r="T4204"/>
      <c r="U4204"/>
      <c r="V4204"/>
      <c r="W4204" t="s">
        <v>1958</v>
      </c>
      <c r="X4204" s="1">
        <v>51432</v>
      </c>
    </row>
    <row r="4205" spans="1:24">
      <c r="A4205" t="s">
        <v>4906</v>
      </c>
      <c r="B4205" t="s">
        <v>4926</v>
      </c>
      <c r="C4205" t="s">
        <v>4948</v>
      </c>
      <c r="D4205" t="s">
        <v>5076</v>
      </c>
      <c r="E4205" t="s">
        <v>5454</v>
      </c>
      <c r="F4205" t="s">
        <v>5530</v>
      </c>
      <c r="G4205" t="s">
        <v>2653</v>
      </c>
      <c r="H4205">
        <v>77000</v>
      </c>
      <c r="I4205" t="s">
        <v>5533</v>
      </c>
      <c r="J4205" s="1">
        <v>44127</v>
      </c>
      <c r="K4205" s="1">
        <v>44127</v>
      </c>
      <c r="L4205">
        <v>52029186620000</v>
      </c>
      <c r="M4205" t="s">
        <v>5535</v>
      </c>
      <c r="N4205" s="1">
        <v>44135</v>
      </c>
      <c r="O4205" t="str">
        <f t="shared" si="140"/>
        <v>정상</v>
      </c>
      <c r="P4205" t="str">
        <f t="shared" si="139"/>
        <v>엠피피스토스</v>
      </c>
      <c r="Q4205" t="s">
        <v>1954</v>
      </c>
      <c r="R4205"/>
      <c r="S4205"/>
      <c r="T4205"/>
      <c r="U4205"/>
      <c r="V4205"/>
      <c r="W4205" t="s">
        <v>1960</v>
      </c>
      <c r="X4205" s="1">
        <v>51432</v>
      </c>
    </row>
    <row r="4206" spans="1:24">
      <c r="A4206" t="s">
        <v>4917</v>
      </c>
      <c r="B4206" t="s">
        <v>4926</v>
      </c>
      <c r="C4206" t="s">
        <v>4948</v>
      </c>
      <c r="D4206" t="s">
        <v>5069</v>
      </c>
      <c r="E4206" t="s">
        <v>2588</v>
      </c>
      <c r="F4206" t="s">
        <v>2177</v>
      </c>
      <c r="G4206" t="s">
        <v>2655</v>
      </c>
      <c r="H4206">
        <v>21760</v>
      </c>
      <c r="I4206" t="s">
        <v>5533</v>
      </c>
      <c r="J4206" s="1">
        <v>44127</v>
      </c>
      <c r="K4206" s="1">
        <v>44127</v>
      </c>
      <c r="L4206">
        <v>52029277020000</v>
      </c>
      <c r="M4206" t="s">
        <v>5537</v>
      </c>
      <c r="N4206" s="1">
        <v>44135</v>
      </c>
      <c r="O4206" t="str">
        <f t="shared" si="140"/>
        <v>정상</v>
      </c>
      <c r="P4206" t="str">
        <f t="shared" si="139"/>
        <v>엠피피스토스</v>
      </c>
      <c r="Q4206" t="s">
        <v>1954</v>
      </c>
      <c r="R4206"/>
      <c r="S4206"/>
      <c r="T4206"/>
      <c r="U4206"/>
      <c r="V4206"/>
      <c r="W4206" t="s">
        <v>1958</v>
      </c>
      <c r="X4206" s="1">
        <v>44492</v>
      </c>
    </row>
    <row r="4207" spans="1:24">
      <c r="A4207" t="s">
        <v>2316</v>
      </c>
      <c r="B4207" t="s">
        <v>4933</v>
      </c>
      <c r="C4207" t="s">
        <v>4953</v>
      </c>
      <c r="D4207" t="s">
        <v>5129</v>
      </c>
      <c r="E4207" t="s">
        <v>5456</v>
      </c>
      <c r="F4207" t="s">
        <v>2177</v>
      </c>
      <c r="G4207" t="s">
        <v>2653</v>
      </c>
      <c r="H4207">
        <v>34000</v>
      </c>
      <c r="I4207" t="s">
        <v>5533</v>
      </c>
      <c r="J4207" s="1">
        <v>44127</v>
      </c>
      <c r="K4207" s="1">
        <v>44127</v>
      </c>
      <c r="L4207">
        <v>52029269080000</v>
      </c>
      <c r="M4207" t="s">
        <v>5538</v>
      </c>
      <c r="N4207" s="1">
        <v>44135</v>
      </c>
      <c r="O4207" t="str">
        <f t="shared" si="140"/>
        <v>정상</v>
      </c>
      <c r="P4207" t="str">
        <f t="shared" si="139"/>
        <v>엠피조은</v>
      </c>
      <c r="Q4207" t="s">
        <v>1954</v>
      </c>
      <c r="R4207"/>
      <c r="S4207"/>
      <c r="T4207"/>
      <c r="U4207"/>
      <c r="V4207"/>
      <c r="W4207" t="s">
        <v>1958</v>
      </c>
      <c r="X4207" s="1">
        <v>47779</v>
      </c>
    </row>
    <row r="4208" spans="1:24">
      <c r="A4208" t="s">
        <v>4904</v>
      </c>
      <c r="B4208" t="s">
        <v>4925</v>
      </c>
      <c r="C4208" t="s">
        <v>4946</v>
      </c>
      <c r="D4208" t="s">
        <v>5130</v>
      </c>
      <c r="E4208" t="s">
        <v>2588</v>
      </c>
      <c r="F4208" t="s">
        <v>2177</v>
      </c>
      <c r="G4208" t="s">
        <v>2654</v>
      </c>
      <c r="H4208">
        <v>30012</v>
      </c>
      <c r="I4208" t="s">
        <v>5533</v>
      </c>
      <c r="J4208" s="1">
        <v>44127</v>
      </c>
      <c r="K4208" s="1">
        <v>44127</v>
      </c>
      <c r="L4208">
        <v>52029132780000</v>
      </c>
      <c r="M4208" t="s">
        <v>5537</v>
      </c>
      <c r="N4208" s="1">
        <v>44135</v>
      </c>
      <c r="O4208" t="str">
        <f t="shared" si="140"/>
        <v>정상</v>
      </c>
      <c r="P4208" t="str">
        <f t="shared" si="139"/>
        <v>엠피송내</v>
      </c>
      <c r="Q4208" t="s">
        <v>1954</v>
      </c>
      <c r="R4208"/>
      <c r="S4208"/>
      <c r="T4208"/>
      <c r="U4208"/>
      <c r="V4208"/>
      <c r="W4208" t="s">
        <v>1958</v>
      </c>
      <c r="X4208" s="1">
        <v>45953</v>
      </c>
    </row>
    <row r="4209" spans="1:24">
      <c r="A4209" t="s">
        <v>4902</v>
      </c>
      <c r="B4209"/>
      <c r="C4209"/>
      <c r="D4209" t="s">
        <v>5002</v>
      </c>
      <c r="E4209" t="s">
        <v>2588</v>
      </c>
      <c r="F4209" t="s">
        <v>2177</v>
      </c>
      <c r="G4209" t="s">
        <v>2653</v>
      </c>
      <c r="H4209">
        <v>31993</v>
      </c>
      <c r="I4209" t="s">
        <v>5533</v>
      </c>
      <c r="J4209" s="1">
        <v>44127</v>
      </c>
      <c r="K4209" s="1">
        <v>44127</v>
      </c>
      <c r="L4209">
        <v>52029139740000</v>
      </c>
      <c r="M4209" t="s">
        <v>5535</v>
      </c>
      <c r="N4209" s="1">
        <v>44135</v>
      </c>
      <c r="O4209" t="str">
        <f t="shared" si="140"/>
        <v>정상</v>
      </c>
      <c r="P4209" t="str">
        <f t="shared" si="139"/>
        <v>엠피성공</v>
      </c>
      <c r="Q4209" t="s">
        <v>1954</v>
      </c>
      <c r="R4209"/>
      <c r="S4209"/>
      <c r="T4209"/>
      <c r="U4209"/>
      <c r="V4209"/>
      <c r="W4209" t="s">
        <v>1958</v>
      </c>
      <c r="X4209" s="1">
        <v>51432</v>
      </c>
    </row>
    <row r="4210" spans="1:24">
      <c r="A4210" t="s">
        <v>4906</v>
      </c>
      <c r="B4210" t="s">
        <v>4926</v>
      </c>
      <c r="C4210" t="s">
        <v>4943</v>
      </c>
      <c r="D4210" t="s">
        <v>5112</v>
      </c>
      <c r="E4210" t="s">
        <v>5496</v>
      </c>
      <c r="F4210" t="s">
        <v>5530</v>
      </c>
      <c r="G4210" t="s">
        <v>2653</v>
      </c>
      <c r="H4210">
        <v>52000</v>
      </c>
      <c r="I4210" t="s">
        <v>5533</v>
      </c>
      <c r="J4210" s="1">
        <v>44127</v>
      </c>
      <c r="K4210" s="1">
        <v>44127</v>
      </c>
      <c r="L4210">
        <v>320202601086</v>
      </c>
      <c r="M4210" t="s">
        <v>5538</v>
      </c>
      <c r="N4210" s="1">
        <v>44135</v>
      </c>
      <c r="O4210" t="str">
        <f t="shared" si="140"/>
        <v>정상</v>
      </c>
      <c r="P4210" t="str">
        <f t="shared" si="139"/>
        <v>엠피피스토스</v>
      </c>
      <c r="Q4210" t="s">
        <v>1954</v>
      </c>
      <c r="R4210"/>
      <c r="S4210"/>
      <c r="T4210"/>
      <c r="U4210"/>
      <c r="V4210"/>
      <c r="W4210" t="s">
        <v>1960</v>
      </c>
      <c r="X4210" s="1">
        <v>51432</v>
      </c>
    </row>
    <row r="4211" spans="1:24">
      <c r="A4211" t="s">
        <v>4904</v>
      </c>
      <c r="B4211" t="s">
        <v>4925</v>
      </c>
      <c r="C4211" t="s">
        <v>4946</v>
      </c>
      <c r="D4211" t="s">
        <v>5131</v>
      </c>
      <c r="E4211" t="s">
        <v>5458</v>
      </c>
      <c r="F4211" t="s">
        <v>2177</v>
      </c>
      <c r="G4211" t="s">
        <v>2655</v>
      </c>
      <c r="H4211">
        <v>20991</v>
      </c>
      <c r="I4211" t="s">
        <v>5533</v>
      </c>
      <c r="J4211" s="1">
        <v>44127</v>
      </c>
      <c r="K4211" s="1">
        <v>44127</v>
      </c>
      <c r="L4211">
        <v>42041571450000</v>
      </c>
      <c r="M4211" t="s">
        <v>5538</v>
      </c>
      <c r="N4211" s="1">
        <v>44135</v>
      </c>
      <c r="O4211" t="str">
        <f t="shared" si="140"/>
        <v>정상</v>
      </c>
      <c r="P4211" t="str">
        <f t="shared" si="139"/>
        <v>엠피송내</v>
      </c>
      <c r="Q4211" t="s">
        <v>1954</v>
      </c>
      <c r="R4211"/>
      <c r="S4211"/>
      <c r="T4211"/>
      <c r="U4211"/>
      <c r="V4211"/>
      <c r="W4211" t="s">
        <v>1958</v>
      </c>
      <c r="X4211"/>
    </row>
    <row r="4212" spans="1:24">
      <c r="A4212" t="s">
        <v>4904</v>
      </c>
      <c r="B4212" t="s">
        <v>4925</v>
      </c>
      <c r="C4212" t="s">
        <v>4946</v>
      </c>
      <c r="D4212" t="s">
        <v>5131</v>
      </c>
      <c r="E4212" t="s">
        <v>3212</v>
      </c>
      <c r="F4212" t="s">
        <v>2177</v>
      </c>
      <c r="G4212" t="s">
        <v>2653</v>
      </c>
      <c r="H4212">
        <v>50200</v>
      </c>
      <c r="I4212" t="s">
        <v>5533</v>
      </c>
      <c r="J4212" s="1">
        <v>44127</v>
      </c>
      <c r="K4212" s="1">
        <v>44127</v>
      </c>
      <c r="L4212">
        <v>42041571010000</v>
      </c>
      <c r="M4212" t="s">
        <v>5538</v>
      </c>
      <c r="N4212" s="1">
        <v>44135</v>
      </c>
      <c r="O4212" t="str">
        <f t="shared" si="140"/>
        <v>정상</v>
      </c>
      <c r="P4212" t="str">
        <f t="shared" si="139"/>
        <v>엠피송내</v>
      </c>
      <c r="Q4212" t="s">
        <v>1954</v>
      </c>
      <c r="R4212"/>
      <c r="S4212"/>
      <c r="T4212"/>
      <c r="U4212"/>
      <c r="V4212"/>
      <c r="W4212" t="s">
        <v>1960</v>
      </c>
      <c r="X4212"/>
    </row>
    <row r="4213" spans="1:24">
      <c r="A4213" t="s">
        <v>4908</v>
      </c>
      <c r="B4213" t="s">
        <v>4928</v>
      </c>
      <c r="C4213" t="s">
        <v>4945</v>
      </c>
      <c r="D4213" t="s">
        <v>5132</v>
      </c>
      <c r="E4213" t="s">
        <v>5457</v>
      </c>
      <c r="F4213" t="s">
        <v>5532</v>
      </c>
      <c r="G4213" t="s">
        <v>2653</v>
      </c>
      <c r="H4213">
        <v>112612</v>
      </c>
      <c r="I4213" t="s">
        <v>5533</v>
      </c>
      <c r="J4213" s="1">
        <v>44127</v>
      </c>
      <c r="K4213" s="1">
        <v>44127</v>
      </c>
      <c r="L4213">
        <v>42041581230000</v>
      </c>
      <c r="M4213" t="s">
        <v>5535</v>
      </c>
      <c r="N4213" s="1">
        <v>44135</v>
      </c>
      <c r="O4213" t="str">
        <f t="shared" si="140"/>
        <v>정상</v>
      </c>
      <c r="P4213" t="str">
        <f t="shared" si="139"/>
        <v>엠피가온</v>
      </c>
      <c r="Q4213" t="s">
        <v>1954</v>
      </c>
      <c r="R4213"/>
      <c r="S4213"/>
      <c r="T4213"/>
      <c r="U4213"/>
      <c r="V4213"/>
      <c r="W4213" t="s">
        <v>1958</v>
      </c>
      <c r="X4213"/>
    </row>
    <row r="4214" spans="1:24">
      <c r="A4214" t="s">
        <v>4908</v>
      </c>
      <c r="B4214" t="s">
        <v>4928</v>
      </c>
      <c r="C4214" t="s">
        <v>4945</v>
      </c>
      <c r="D4214" t="s">
        <v>5133</v>
      </c>
      <c r="E4214" t="s">
        <v>5458</v>
      </c>
      <c r="F4214" t="s">
        <v>2177</v>
      </c>
      <c r="G4214" t="s">
        <v>2653</v>
      </c>
      <c r="H4214">
        <v>83902</v>
      </c>
      <c r="I4214" t="s">
        <v>5533</v>
      </c>
      <c r="J4214" s="1">
        <v>44127</v>
      </c>
      <c r="K4214" s="1">
        <v>44127</v>
      </c>
      <c r="L4214">
        <v>42041580690000</v>
      </c>
      <c r="M4214" t="s">
        <v>5536</v>
      </c>
      <c r="N4214" s="1">
        <v>44135</v>
      </c>
      <c r="O4214" t="str">
        <f t="shared" si="140"/>
        <v>정상</v>
      </c>
      <c r="P4214" t="str">
        <f t="shared" si="139"/>
        <v>엠피가온</v>
      </c>
      <c r="Q4214" t="s">
        <v>1954</v>
      </c>
      <c r="R4214"/>
      <c r="S4214"/>
      <c r="T4214"/>
      <c r="U4214"/>
      <c r="V4214"/>
      <c r="W4214" t="s">
        <v>1958</v>
      </c>
      <c r="X4214"/>
    </row>
    <row r="4215" spans="1:24">
      <c r="A4215" t="s">
        <v>4906</v>
      </c>
      <c r="B4215"/>
      <c r="C4215"/>
      <c r="D4215" t="s">
        <v>5134</v>
      </c>
      <c r="E4215" t="s">
        <v>3217</v>
      </c>
      <c r="F4215" t="s">
        <v>2177</v>
      </c>
      <c r="G4215" t="s">
        <v>2653</v>
      </c>
      <c r="H4215">
        <v>10404</v>
      </c>
      <c r="I4215" t="s">
        <v>5533</v>
      </c>
      <c r="J4215" s="1">
        <v>44127</v>
      </c>
      <c r="K4215" s="1">
        <v>44127</v>
      </c>
      <c r="L4215">
        <v>42045145670000</v>
      </c>
      <c r="M4215" t="s">
        <v>5538</v>
      </c>
      <c r="N4215" s="1">
        <v>44135</v>
      </c>
      <c r="O4215" t="str">
        <f t="shared" si="140"/>
        <v>정상</v>
      </c>
      <c r="P4215" t="str">
        <f t="shared" si="139"/>
        <v>엠피피스토스</v>
      </c>
      <c r="Q4215" t="s">
        <v>1954</v>
      </c>
      <c r="R4215"/>
      <c r="S4215"/>
      <c r="T4215"/>
      <c r="U4215"/>
      <c r="V4215"/>
      <c r="W4215" t="s">
        <v>1958</v>
      </c>
      <c r="X4215" s="1">
        <v>47779</v>
      </c>
    </row>
    <row r="4216" spans="1:24">
      <c r="A4216" t="s">
        <v>4909</v>
      </c>
      <c r="B4216" t="s">
        <v>4929</v>
      </c>
      <c r="C4216" t="s">
        <v>4947</v>
      </c>
      <c r="D4216" t="s">
        <v>5135</v>
      </c>
      <c r="E4216" t="s">
        <v>5497</v>
      </c>
      <c r="F4216" t="s">
        <v>2177</v>
      </c>
      <c r="G4216" t="s">
        <v>2653</v>
      </c>
      <c r="H4216">
        <v>62061</v>
      </c>
      <c r="I4216" t="s">
        <v>5533</v>
      </c>
      <c r="J4216" s="1">
        <v>44127</v>
      </c>
      <c r="K4216" s="1">
        <v>44127</v>
      </c>
      <c r="L4216">
        <v>42045142120000</v>
      </c>
      <c r="M4216" t="s">
        <v>5538</v>
      </c>
      <c r="N4216" s="1">
        <v>44135</v>
      </c>
      <c r="O4216" t="str">
        <f t="shared" si="140"/>
        <v>정상</v>
      </c>
      <c r="P4216" t="str">
        <f t="shared" si="139"/>
        <v>엠피상동</v>
      </c>
      <c r="Q4216" t="s">
        <v>1954</v>
      </c>
      <c r="R4216"/>
      <c r="S4216"/>
      <c r="T4216"/>
      <c r="U4216"/>
      <c r="V4216"/>
      <c r="W4216" t="s">
        <v>1958</v>
      </c>
      <c r="X4216" s="1">
        <v>47779</v>
      </c>
    </row>
    <row r="4217" spans="1:24">
      <c r="A4217" t="s">
        <v>4909</v>
      </c>
      <c r="B4217" t="s">
        <v>4929</v>
      </c>
      <c r="C4217" t="s">
        <v>4947</v>
      </c>
      <c r="D4217" t="s">
        <v>5136</v>
      </c>
      <c r="E4217" t="s">
        <v>3217</v>
      </c>
      <c r="F4217" t="s">
        <v>2177</v>
      </c>
      <c r="G4217" t="s">
        <v>2653</v>
      </c>
      <c r="H4217">
        <v>48976</v>
      </c>
      <c r="I4217" t="s">
        <v>5533</v>
      </c>
      <c r="J4217" s="1">
        <v>44127</v>
      </c>
      <c r="K4217" s="1">
        <v>44127</v>
      </c>
      <c r="L4217">
        <v>42045144790000</v>
      </c>
      <c r="M4217" t="s">
        <v>5537</v>
      </c>
      <c r="N4217" s="1">
        <v>44135</v>
      </c>
      <c r="O4217" t="str">
        <f t="shared" si="140"/>
        <v>정상</v>
      </c>
      <c r="P4217" t="str">
        <f t="shared" si="139"/>
        <v>엠피상동</v>
      </c>
      <c r="Q4217" t="s">
        <v>1954</v>
      </c>
      <c r="R4217"/>
      <c r="S4217"/>
      <c r="T4217"/>
      <c r="U4217"/>
      <c r="V4217"/>
      <c r="W4217" t="s">
        <v>5540</v>
      </c>
      <c r="X4217" s="1">
        <v>47779</v>
      </c>
    </row>
    <row r="4218" spans="1:24">
      <c r="A4218" t="s">
        <v>4902</v>
      </c>
      <c r="B4218" t="s">
        <v>4923</v>
      </c>
      <c r="C4218" t="s">
        <v>4941</v>
      </c>
      <c r="D4218" t="s">
        <v>5016</v>
      </c>
      <c r="E4218" t="s">
        <v>5497</v>
      </c>
      <c r="F4218" t="s">
        <v>2177</v>
      </c>
      <c r="G4218" t="s">
        <v>2653</v>
      </c>
      <c r="H4218">
        <v>58375</v>
      </c>
      <c r="I4218" t="s">
        <v>5533</v>
      </c>
      <c r="J4218" s="1">
        <v>44127</v>
      </c>
      <c r="K4218" s="1">
        <v>44127</v>
      </c>
      <c r="L4218">
        <v>42045147310000</v>
      </c>
      <c r="M4218" t="s">
        <v>5535</v>
      </c>
      <c r="N4218" s="1">
        <v>44135</v>
      </c>
      <c r="O4218" t="str">
        <f t="shared" si="140"/>
        <v>정상</v>
      </c>
      <c r="P4218" t="str">
        <f t="shared" si="139"/>
        <v>엠피성공</v>
      </c>
      <c r="Q4218" t="s">
        <v>1954</v>
      </c>
      <c r="R4218"/>
      <c r="S4218"/>
      <c r="T4218"/>
      <c r="U4218"/>
      <c r="V4218"/>
      <c r="W4218" t="s">
        <v>1960</v>
      </c>
      <c r="X4218" s="1">
        <v>47779</v>
      </c>
    </row>
    <row r="4219" spans="1:24">
      <c r="A4219" t="s">
        <v>4904</v>
      </c>
      <c r="B4219" t="s">
        <v>4925</v>
      </c>
      <c r="C4219" t="s">
        <v>4940</v>
      </c>
      <c r="D4219" t="s">
        <v>5137</v>
      </c>
      <c r="E4219" t="s">
        <v>5481</v>
      </c>
      <c r="F4219" t="s">
        <v>2177</v>
      </c>
      <c r="G4219" t="s">
        <v>2653</v>
      </c>
      <c r="H4219">
        <v>100000</v>
      </c>
      <c r="I4219" t="s">
        <v>5533</v>
      </c>
      <c r="J4219" s="1">
        <v>44127</v>
      </c>
      <c r="K4219" s="1">
        <v>44127</v>
      </c>
      <c r="L4219" t="s">
        <v>1514</v>
      </c>
      <c r="M4219" t="s">
        <v>5535</v>
      </c>
      <c r="N4219" s="1">
        <v>44135</v>
      </c>
      <c r="O4219" t="str">
        <f t="shared" si="140"/>
        <v>정상</v>
      </c>
      <c r="P4219" t="str">
        <f t="shared" si="139"/>
        <v>엠피송내</v>
      </c>
      <c r="Q4219" t="s">
        <v>1954</v>
      </c>
      <c r="R4219"/>
      <c r="S4219"/>
      <c r="T4219"/>
      <c r="U4219"/>
      <c r="V4219"/>
      <c r="W4219" t="s">
        <v>5540</v>
      </c>
      <c r="X4219"/>
    </row>
    <row r="4220" spans="1:24">
      <c r="A4220" t="s">
        <v>4909</v>
      </c>
      <c r="B4220" t="s">
        <v>4929</v>
      </c>
      <c r="C4220" t="s">
        <v>4947</v>
      </c>
      <c r="D4220" t="s">
        <v>5138</v>
      </c>
      <c r="E4220" t="s">
        <v>3195</v>
      </c>
      <c r="F4220" t="s">
        <v>2177</v>
      </c>
      <c r="G4220" t="s">
        <v>2655</v>
      </c>
      <c r="H4220">
        <v>13380</v>
      </c>
      <c r="I4220" t="s">
        <v>5533</v>
      </c>
      <c r="J4220" s="1">
        <v>44127</v>
      </c>
      <c r="K4220" s="1">
        <v>44127</v>
      </c>
      <c r="L4220" t="s">
        <v>1515</v>
      </c>
      <c r="M4220" t="s">
        <v>5538</v>
      </c>
      <c r="N4220" s="1">
        <v>44135</v>
      </c>
      <c r="O4220" t="str">
        <f t="shared" si="140"/>
        <v>정상</v>
      </c>
      <c r="P4220" t="str">
        <f t="shared" si="139"/>
        <v>엠피상동</v>
      </c>
      <c r="Q4220" t="s">
        <v>1954</v>
      </c>
      <c r="R4220"/>
      <c r="S4220"/>
      <c r="T4220"/>
      <c r="U4220"/>
      <c r="V4220"/>
      <c r="W4220" t="s">
        <v>1958</v>
      </c>
      <c r="X4220"/>
    </row>
    <row r="4221" spans="1:24">
      <c r="A4221" t="s">
        <v>4903</v>
      </c>
      <c r="B4221" t="s">
        <v>4924</v>
      </c>
      <c r="C4221" t="s">
        <v>4939</v>
      </c>
      <c r="D4221" t="s">
        <v>5139</v>
      </c>
      <c r="E4221" t="s">
        <v>3195</v>
      </c>
      <c r="F4221" t="s">
        <v>2177</v>
      </c>
      <c r="G4221" t="s">
        <v>2653</v>
      </c>
      <c r="H4221">
        <v>33600</v>
      </c>
      <c r="I4221" t="s">
        <v>5533</v>
      </c>
      <c r="J4221" s="1">
        <v>44127</v>
      </c>
      <c r="K4221" s="1">
        <v>44127</v>
      </c>
      <c r="L4221" t="s">
        <v>1516</v>
      </c>
      <c r="M4221" t="s">
        <v>5537</v>
      </c>
      <c r="N4221" s="1">
        <v>44135</v>
      </c>
      <c r="O4221" t="str">
        <f t="shared" si="140"/>
        <v>정상</v>
      </c>
      <c r="P4221" t="str">
        <f t="shared" si="139"/>
        <v>엠피의정부</v>
      </c>
      <c r="Q4221" t="s">
        <v>1954</v>
      </c>
      <c r="R4221"/>
      <c r="S4221"/>
      <c r="T4221"/>
      <c r="U4221"/>
      <c r="V4221"/>
      <c r="W4221" t="s">
        <v>1958</v>
      </c>
      <c r="X4221"/>
    </row>
    <row r="4222" spans="1:24">
      <c r="A4222" t="s">
        <v>4909</v>
      </c>
      <c r="B4222" t="s">
        <v>4929</v>
      </c>
      <c r="C4222" t="s">
        <v>4947</v>
      </c>
      <c r="D4222" t="s">
        <v>5140</v>
      </c>
      <c r="E4222" t="s">
        <v>5498</v>
      </c>
      <c r="F4222" t="s">
        <v>2177</v>
      </c>
      <c r="G4222" t="s">
        <v>2655</v>
      </c>
      <c r="H4222">
        <v>13380</v>
      </c>
      <c r="I4222" t="s">
        <v>5533</v>
      </c>
      <c r="J4222" s="1">
        <v>44127</v>
      </c>
      <c r="K4222" s="1">
        <v>44127</v>
      </c>
      <c r="L4222" t="s">
        <v>1517</v>
      </c>
      <c r="M4222" t="s">
        <v>5537</v>
      </c>
      <c r="N4222" s="1">
        <v>44135</v>
      </c>
      <c r="O4222" t="str">
        <f t="shared" si="140"/>
        <v>정상</v>
      </c>
      <c r="P4222" t="str">
        <f t="shared" si="139"/>
        <v>엠피상동</v>
      </c>
      <c r="Q4222" t="s">
        <v>1954</v>
      </c>
      <c r="R4222"/>
      <c r="S4222"/>
      <c r="T4222"/>
      <c r="U4222"/>
      <c r="V4222"/>
      <c r="W4222" t="s">
        <v>1958</v>
      </c>
      <c r="X4222"/>
    </row>
    <row r="4223" spans="1:24">
      <c r="A4223" t="s">
        <v>4909</v>
      </c>
      <c r="B4223" t="s">
        <v>4929</v>
      </c>
      <c r="C4223" t="s">
        <v>4947</v>
      </c>
      <c r="D4223" t="s">
        <v>5141</v>
      </c>
      <c r="E4223" t="s">
        <v>5481</v>
      </c>
      <c r="F4223" t="s">
        <v>2177</v>
      </c>
      <c r="G4223" t="s">
        <v>2653</v>
      </c>
      <c r="H4223">
        <v>29830</v>
      </c>
      <c r="I4223" t="s">
        <v>5533</v>
      </c>
      <c r="J4223" s="1">
        <v>44127</v>
      </c>
      <c r="K4223" s="1">
        <v>44127</v>
      </c>
      <c r="L4223" t="s">
        <v>1518</v>
      </c>
      <c r="M4223" t="s">
        <v>5538</v>
      </c>
      <c r="N4223" s="1">
        <v>44135</v>
      </c>
      <c r="O4223" t="str">
        <f t="shared" si="140"/>
        <v>정상</v>
      </c>
      <c r="P4223" t="str">
        <f t="shared" si="139"/>
        <v>엠피상동</v>
      </c>
      <c r="Q4223" t="s">
        <v>1954</v>
      </c>
      <c r="R4223"/>
      <c r="S4223"/>
      <c r="T4223"/>
      <c r="U4223"/>
      <c r="V4223"/>
      <c r="W4223" t="s">
        <v>5540</v>
      </c>
      <c r="X4223"/>
    </row>
    <row r="4224" spans="1:24">
      <c r="A4224" t="s">
        <v>4906</v>
      </c>
      <c r="B4224" t="s">
        <v>4926</v>
      </c>
      <c r="C4224" t="s">
        <v>4943</v>
      </c>
      <c r="D4224" t="s">
        <v>5142</v>
      </c>
      <c r="E4224" t="s">
        <v>5481</v>
      </c>
      <c r="F4224" t="s">
        <v>5530</v>
      </c>
      <c r="G4224" t="s">
        <v>2653</v>
      </c>
      <c r="H4224">
        <v>51500</v>
      </c>
      <c r="I4224" t="s">
        <v>5533</v>
      </c>
      <c r="J4224" s="1">
        <v>44127</v>
      </c>
      <c r="K4224" s="1">
        <v>44127</v>
      </c>
      <c r="L4224" t="s">
        <v>1519</v>
      </c>
      <c r="M4224" t="s">
        <v>5538</v>
      </c>
      <c r="N4224" s="1">
        <v>44135</v>
      </c>
      <c r="O4224" t="str">
        <f t="shared" si="140"/>
        <v>정상</v>
      </c>
      <c r="P4224" t="str">
        <f t="shared" si="139"/>
        <v>엠피피스토스</v>
      </c>
      <c r="Q4224" t="s">
        <v>1954</v>
      </c>
      <c r="R4224"/>
      <c r="S4224"/>
      <c r="T4224"/>
      <c r="U4224"/>
      <c r="V4224"/>
      <c r="W4224" t="s">
        <v>1958</v>
      </c>
      <c r="X4224"/>
    </row>
    <row r="4225" spans="1:24">
      <c r="A4225" t="s">
        <v>4918</v>
      </c>
      <c r="B4225"/>
      <c r="C4225"/>
      <c r="D4225" t="s">
        <v>5060</v>
      </c>
      <c r="E4225" t="s">
        <v>5482</v>
      </c>
      <c r="F4225" t="s">
        <v>2177</v>
      </c>
      <c r="G4225" t="s">
        <v>2653</v>
      </c>
      <c r="H4225">
        <v>10000</v>
      </c>
      <c r="I4225" t="s">
        <v>5533</v>
      </c>
      <c r="J4225" s="1">
        <v>44127</v>
      </c>
      <c r="K4225" s="1">
        <v>44127</v>
      </c>
      <c r="L4225" t="s">
        <v>1520</v>
      </c>
      <c r="M4225" t="s">
        <v>5535</v>
      </c>
      <c r="N4225" s="1">
        <v>44135</v>
      </c>
      <c r="O4225" t="str">
        <f t="shared" si="140"/>
        <v>정상</v>
      </c>
      <c r="P4225" t="str">
        <f t="shared" ref="P4225:P4288" si="141">A4225</f>
        <v>엠피송내</v>
      </c>
      <c r="Q4225" t="s">
        <v>1954</v>
      </c>
      <c r="R4225"/>
      <c r="S4225"/>
      <c r="T4225"/>
      <c r="U4225"/>
      <c r="V4225"/>
      <c r="W4225" t="s">
        <v>1958</v>
      </c>
      <c r="X4225"/>
    </row>
    <row r="4226" spans="1:24">
      <c r="A4226" t="s">
        <v>4909</v>
      </c>
      <c r="B4226" t="s">
        <v>4929</v>
      </c>
      <c r="C4226" t="s">
        <v>4947</v>
      </c>
      <c r="D4226" t="s">
        <v>5143</v>
      </c>
      <c r="E4226" t="s">
        <v>5481</v>
      </c>
      <c r="F4226" t="s">
        <v>5530</v>
      </c>
      <c r="G4226" t="s">
        <v>2653</v>
      </c>
      <c r="H4226">
        <v>29830</v>
      </c>
      <c r="I4226" t="s">
        <v>5533</v>
      </c>
      <c r="J4226" s="1">
        <v>44127</v>
      </c>
      <c r="K4226" s="1">
        <v>44127</v>
      </c>
      <c r="L4226" t="s">
        <v>1521</v>
      </c>
      <c r="M4226" t="s">
        <v>5538</v>
      </c>
      <c r="N4226" s="1">
        <v>44135</v>
      </c>
      <c r="O4226" t="str">
        <f t="shared" si="140"/>
        <v>정상</v>
      </c>
      <c r="P4226" t="str">
        <f t="shared" si="141"/>
        <v>엠피상동</v>
      </c>
      <c r="Q4226" t="s">
        <v>1954</v>
      </c>
      <c r="R4226"/>
      <c r="S4226"/>
      <c r="T4226"/>
      <c r="U4226"/>
      <c r="V4226"/>
      <c r="W4226" t="s">
        <v>1958</v>
      </c>
      <c r="X4226"/>
    </row>
    <row r="4227" spans="1:24">
      <c r="A4227" t="s">
        <v>4909</v>
      </c>
      <c r="B4227" t="s">
        <v>4929</v>
      </c>
      <c r="C4227" t="s">
        <v>4947</v>
      </c>
      <c r="D4227" t="s">
        <v>5144</v>
      </c>
      <c r="E4227" t="s">
        <v>2146</v>
      </c>
      <c r="F4227" t="s">
        <v>2177</v>
      </c>
      <c r="G4227" t="s">
        <v>2653</v>
      </c>
      <c r="H4227">
        <v>78880</v>
      </c>
      <c r="I4227" t="s">
        <v>5533</v>
      </c>
      <c r="J4227" s="1">
        <v>44127</v>
      </c>
      <c r="K4227" s="1">
        <v>44127</v>
      </c>
      <c r="L4227" t="s">
        <v>1522</v>
      </c>
      <c r="M4227" t="s">
        <v>5535</v>
      </c>
      <c r="N4227" s="1">
        <v>44135</v>
      </c>
      <c r="O4227" t="str">
        <f t="shared" si="140"/>
        <v>정상</v>
      </c>
      <c r="P4227" t="str">
        <f t="shared" si="141"/>
        <v>엠피상동</v>
      </c>
      <c r="Q4227" t="s">
        <v>1954</v>
      </c>
      <c r="R4227"/>
      <c r="S4227"/>
      <c r="T4227"/>
      <c r="U4227"/>
      <c r="V4227"/>
      <c r="W4227" t="s">
        <v>1960</v>
      </c>
      <c r="X4227"/>
    </row>
    <row r="4228" spans="1:24">
      <c r="A4228" t="s">
        <v>4906</v>
      </c>
      <c r="B4228" t="s">
        <v>4926</v>
      </c>
      <c r="C4228" t="s">
        <v>4943</v>
      </c>
      <c r="D4228" t="s">
        <v>5038</v>
      </c>
      <c r="E4228" t="s">
        <v>5463</v>
      </c>
      <c r="F4228" t="s">
        <v>5530</v>
      </c>
      <c r="G4228" t="s">
        <v>2655</v>
      </c>
      <c r="H4228">
        <v>8950</v>
      </c>
      <c r="I4228" t="s">
        <v>5533</v>
      </c>
      <c r="J4228" s="1">
        <v>44127</v>
      </c>
      <c r="K4228" s="1">
        <v>44127</v>
      </c>
      <c r="L4228" t="s">
        <v>1523</v>
      </c>
      <c r="M4228" t="s">
        <v>5535</v>
      </c>
      <c r="N4228" s="1">
        <v>44135</v>
      </c>
      <c r="O4228" t="str">
        <f t="shared" si="140"/>
        <v>정상</v>
      </c>
      <c r="P4228" t="str">
        <f t="shared" si="141"/>
        <v>엠피피스토스</v>
      </c>
      <c r="Q4228" t="s">
        <v>1954</v>
      </c>
      <c r="R4228"/>
      <c r="S4228"/>
      <c r="T4228"/>
      <c r="U4228"/>
      <c r="V4228"/>
      <c r="W4228" t="s">
        <v>1958</v>
      </c>
      <c r="X4228" s="1">
        <v>49605</v>
      </c>
    </row>
    <row r="4229" spans="1:24">
      <c r="A4229" t="s">
        <v>4906</v>
      </c>
      <c r="B4229" t="s">
        <v>4926</v>
      </c>
      <c r="C4229" t="s">
        <v>4943</v>
      </c>
      <c r="D4229" t="s">
        <v>5145</v>
      </c>
      <c r="E4229" t="s">
        <v>2550</v>
      </c>
      <c r="F4229" t="s">
        <v>2177</v>
      </c>
      <c r="G4229" t="s">
        <v>2653</v>
      </c>
      <c r="H4229">
        <v>102000</v>
      </c>
      <c r="I4229" t="s">
        <v>5533</v>
      </c>
      <c r="J4229" s="1">
        <v>44127</v>
      </c>
      <c r="K4229" s="1">
        <v>44127</v>
      </c>
      <c r="L4229" t="s">
        <v>1524</v>
      </c>
      <c r="M4229" t="s">
        <v>5538</v>
      </c>
      <c r="N4229" s="1">
        <v>44135</v>
      </c>
      <c r="O4229" t="str">
        <f t="shared" si="140"/>
        <v>정상</v>
      </c>
      <c r="P4229" t="str">
        <f t="shared" si="141"/>
        <v>엠피피스토스</v>
      </c>
      <c r="Q4229" t="s">
        <v>1954</v>
      </c>
      <c r="R4229"/>
      <c r="S4229"/>
      <c r="T4229"/>
      <c r="U4229"/>
      <c r="V4229"/>
      <c r="W4229" t="s">
        <v>1958</v>
      </c>
      <c r="X4229" s="1">
        <v>51432</v>
      </c>
    </row>
    <row r="4230" spans="1:24">
      <c r="A4230" t="s">
        <v>4906</v>
      </c>
      <c r="B4230" t="s">
        <v>4926</v>
      </c>
      <c r="C4230" t="s">
        <v>4943</v>
      </c>
      <c r="D4230" t="s">
        <v>4988</v>
      </c>
      <c r="E4230" t="s">
        <v>5464</v>
      </c>
      <c r="F4230" t="s">
        <v>2177</v>
      </c>
      <c r="G4230" t="s">
        <v>2653</v>
      </c>
      <c r="H4230">
        <v>89000</v>
      </c>
      <c r="I4230" t="s">
        <v>5533</v>
      </c>
      <c r="J4230" s="1">
        <v>44127</v>
      </c>
      <c r="K4230" s="1">
        <v>44127</v>
      </c>
      <c r="L4230" t="s">
        <v>1525</v>
      </c>
      <c r="M4230" t="s">
        <v>5537</v>
      </c>
      <c r="N4230" s="1">
        <v>44135</v>
      </c>
      <c r="O4230" t="str">
        <f t="shared" si="140"/>
        <v>정상</v>
      </c>
      <c r="P4230" t="str">
        <f t="shared" si="141"/>
        <v>엠피피스토스</v>
      </c>
      <c r="Q4230" t="s">
        <v>1954</v>
      </c>
      <c r="R4230"/>
      <c r="S4230"/>
      <c r="T4230"/>
      <c r="U4230"/>
      <c r="V4230"/>
      <c r="W4230" t="s">
        <v>1958</v>
      </c>
      <c r="X4230" s="1">
        <v>55084</v>
      </c>
    </row>
    <row r="4231" spans="1:24">
      <c r="A4231" t="s">
        <v>4909</v>
      </c>
      <c r="B4231" t="s">
        <v>4929</v>
      </c>
      <c r="C4231" t="s">
        <v>4947</v>
      </c>
      <c r="D4231" t="s">
        <v>5146</v>
      </c>
      <c r="E4231" t="s">
        <v>5463</v>
      </c>
      <c r="F4231" t="s">
        <v>2177</v>
      </c>
      <c r="G4231" t="s">
        <v>2653</v>
      </c>
      <c r="H4231">
        <v>60000</v>
      </c>
      <c r="I4231" t="s">
        <v>5533</v>
      </c>
      <c r="J4231" s="1">
        <v>44127</v>
      </c>
      <c r="K4231" s="1">
        <v>44127</v>
      </c>
      <c r="L4231" t="s">
        <v>1526</v>
      </c>
      <c r="M4231" t="s">
        <v>5535</v>
      </c>
      <c r="N4231" s="1">
        <v>44135</v>
      </c>
      <c r="O4231" t="str">
        <f t="shared" si="140"/>
        <v>정상</v>
      </c>
      <c r="P4231" t="str">
        <f t="shared" si="141"/>
        <v>엠피상동</v>
      </c>
      <c r="Q4231" t="s">
        <v>1954</v>
      </c>
      <c r="R4231"/>
      <c r="S4231"/>
      <c r="T4231"/>
      <c r="U4231"/>
      <c r="V4231"/>
      <c r="W4231" t="s">
        <v>1958</v>
      </c>
      <c r="X4231" s="1">
        <v>51432</v>
      </c>
    </row>
    <row r="4232" spans="1:24">
      <c r="A4232" t="s">
        <v>4909</v>
      </c>
      <c r="B4232" t="s">
        <v>4929</v>
      </c>
      <c r="C4232" t="s">
        <v>4947</v>
      </c>
      <c r="D4232" t="s">
        <v>5147</v>
      </c>
      <c r="E4232" t="s">
        <v>5464</v>
      </c>
      <c r="F4232" t="s">
        <v>5532</v>
      </c>
      <c r="G4232" t="s">
        <v>2653</v>
      </c>
      <c r="H4232">
        <v>103000</v>
      </c>
      <c r="I4232" t="s">
        <v>5533</v>
      </c>
      <c r="J4232" s="1">
        <v>44127</v>
      </c>
      <c r="K4232" s="1">
        <v>44127</v>
      </c>
      <c r="L4232" t="s">
        <v>1527</v>
      </c>
      <c r="M4232" t="s">
        <v>5538</v>
      </c>
      <c r="N4232" s="1">
        <v>44135</v>
      </c>
      <c r="O4232" t="str">
        <f t="shared" si="140"/>
        <v>정상</v>
      </c>
      <c r="P4232" t="str">
        <f t="shared" si="141"/>
        <v>엠피상동</v>
      </c>
      <c r="Q4232" t="s">
        <v>1954</v>
      </c>
      <c r="R4232"/>
      <c r="S4232"/>
      <c r="T4232"/>
      <c r="U4232"/>
      <c r="V4232"/>
      <c r="W4232" t="s">
        <v>1960</v>
      </c>
      <c r="X4232" s="1">
        <v>51432</v>
      </c>
    </row>
    <row r="4233" spans="1:24">
      <c r="A4233" t="s">
        <v>1870</v>
      </c>
      <c r="B4233" t="s">
        <v>4929</v>
      </c>
      <c r="C4233" t="s">
        <v>4947</v>
      </c>
      <c r="D4233" t="s">
        <v>5148</v>
      </c>
      <c r="E4233" t="s">
        <v>2550</v>
      </c>
      <c r="F4233" t="s">
        <v>2177</v>
      </c>
      <c r="G4233" t="s">
        <v>2653</v>
      </c>
      <c r="H4233">
        <v>35000</v>
      </c>
      <c r="I4233" t="s">
        <v>5533</v>
      </c>
      <c r="J4233" s="1">
        <v>44127</v>
      </c>
      <c r="K4233" s="1">
        <v>44127</v>
      </c>
      <c r="L4233" t="s">
        <v>1528</v>
      </c>
      <c r="M4233" t="s">
        <v>5538</v>
      </c>
      <c r="N4233" s="1">
        <v>44135</v>
      </c>
      <c r="O4233" t="str">
        <f t="shared" si="140"/>
        <v>정상</v>
      </c>
      <c r="P4233" t="str">
        <f t="shared" si="141"/>
        <v>엠피상동</v>
      </c>
      <c r="Q4233" t="s">
        <v>1954</v>
      </c>
      <c r="R4233"/>
      <c r="S4233"/>
      <c r="T4233"/>
      <c r="U4233"/>
      <c r="V4233"/>
      <c r="W4233" t="s">
        <v>1958</v>
      </c>
      <c r="X4233" s="1">
        <v>51432</v>
      </c>
    </row>
    <row r="4234" spans="1:24">
      <c r="A4234" t="s">
        <v>4909</v>
      </c>
      <c r="B4234" t="s">
        <v>4929</v>
      </c>
      <c r="C4234" t="s">
        <v>4947</v>
      </c>
      <c r="D4234" t="s">
        <v>5149</v>
      </c>
      <c r="E4234" t="s">
        <v>2520</v>
      </c>
      <c r="F4234" t="s">
        <v>5530</v>
      </c>
      <c r="G4234" t="s">
        <v>2653</v>
      </c>
      <c r="H4234">
        <v>53000</v>
      </c>
      <c r="I4234" t="s">
        <v>5533</v>
      </c>
      <c r="J4234" s="1">
        <v>44127</v>
      </c>
      <c r="K4234" s="1">
        <v>44127</v>
      </c>
      <c r="L4234" t="s">
        <v>1529</v>
      </c>
      <c r="M4234" t="s">
        <v>5537</v>
      </c>
      <c r="N4234" s="1">
        <v>44135</v>
      </c>
      <c r="O4234" t="str">
        <f t="shared" si="140"/>
        <v>정상</v>
      </c>
      <c r="P4234" t="str">
        <f t="shared" si="141"/>
        <v>엠피상동</v>
      </c>
      <c r="Q4234" t="s">
        <v>1954</v>
      </c>
      <c r="R4234"/>
      <c r="S4234"/>
      <c r="T4234"/>
      <c r="U4234"/>
      <c r="V4234"/>
      <c r="W4234" t="s">
        <v>1960</v>
      </c>
      <c r="X4234" s="1">
        <v>51432</v>
      </c>
    </row>
    <row r="4235" spans="1:24">
      <c r="A4235" t="s">
        <v>4909</v>
      </c>
      <c r="B4235" t="s">
        <v>4929</v>
      </c>
      <c r="C4235" t="s">
        <v>4947</v>
      </c>
      <c r="D4235" t="s">
        <v>5143</v>
      </c>
      <c r="E4235" t="s">
        <v>2550</v>
      </c>
      <c r="F4235" t="s">
        <v>2177</v>
      </c>
      <c r="G4235" t="s">
        <v>2653</v>
      </c>
      <c r="H4235">
        <v>105580</v>
      </c>
      <c r="I4235" t="s">
        <v>5533</v>
      </c>
      <c r="J4235" s="1">
        <v>44127</v>
      </c>
      <c r="K4235" s="1">
        <v>44127</v>
      </c>
      <c r="L4235" t="s">
        <v>1530</v>
      </c>
      <c r="M4235" t="s">
        <v>5538</v>
      </c>
      <c r="N4235" s="1">
        <v>44135</v>
      </c>
      <c r="O4235" t="str">
        <f t="shared" si="140"/>
        <v>정상</v>
      </c>
      <c r="P4235" t="str">
        <f t="shared" si="141"/>
        <v>엠피상동</v>
      </c>
      <c r="Q4235" t="s">
        <v>1954</v>
      </c>
      <c r="R4235"/>
      <c r="S4235"/>
      <c r="T4235"/>
      <c r="U4235"/>
      <c r="V4235"/>
      <c r="W4235" t="s">
        <v>1958</v>
      </c>
      <c r="X4235" s="1">
        <v>55266</v>
      </c>
    </row>
    <row r="4236" spans="1:24">
      <c r="A4236" t="s">
        <v>4909</v>
      </c>
      <c r="B4236" t="s">
        <v>4929</v>
      </c>
      <c r="C4236" t="s">
        <v>4947</v>
      </c>
      <c r="D4236" t="s">
        <v>5150</v>
      </c>
      <c r="E4236" t="s">
        <v>2522</v>
      </c>
      <c r="F4236" t="s">
        <v>2177</v>
      </c>
      <c r="G4236" t="s">
        <v>2655</v>
      </c>
      <c r="H4236">
        <v>14330</v>
      </c>
      <c r="I4236" t="s">
        <v>5533</v>
      </c>
      <c r="J4236" s="1">
        <v>44127</v>
      </c>
      <c r="K4236" s="1">
        <v>44127</v>
      </c>
      <c r="L4236" t="s">
        <v>1531</v>
      </c>
      <c r="M4236" t="s">
        <v>5538</v>
      </c>
      <c r="N4236" s="1">
        <v>44135</v>
      </c>
      <c r="O4236" t="str">
        <f t="shared" si="140"/>
        <v>정상</v>
      </c>
      <c r="P4236" t="str">
        <f t="shared" si="141"/>
        <v>엠피상동</v>
      </c>
      <c r="Q4236" t="s">
        <v>1954</v>
      </c>
      <c r="R4236"/>
      <c r="S4236"/>
      <c r="T4236"/>
      <c r="U4236"/>
      <c r="V4236"/>
      <c r="W4236" t="s">
        <v>1958</v>
      </c>
      <c r="X4236" s="1">
        <v>49788</v>
      </c>
    </row>
    <row r="4237" spans="1:24">
      <c r="A4237" t="s">
        <v>4902</v>
      </c>
      <c r="B4237"/>
      <c r="C4237"/>
      <c r="D4237" t="s">
        <v>5070</v>
      </c>
      <c r="E4237" t="s">
        <v>2149</v>
      </c>
      <c r="F4237" t="s">
        <v>2177</v>
      </c>
      <c r="G4237" t="s">
        <v>2653</v>
      </c>
      <c r="H4237">
        <v>32000</v>
      </c>
      <c r="I4237" t="s">
        <v>5533</v>
      </c>
      <c r="J4237" s="1">
        <v>44127</v>
      </c>
      <c r="K4237" s="1">
        <v>44127</v>
      </c>
      <c r="L4237" t="s">
        <v>1532</v>
      </c>
      <c r="M4237" t="s">
        <v>5538</v>
      </c>
      <c r="N4237" s="1">
        <v>44135</v>
      </c>
      <c r="O4237" t="str">
        <f t="shared" si="140"/>
        <v>정상</v>
      </c>
      <c r="P4237" t="str">
        <f t="shared" si="141"/>
        <v>엠피성공</v>
      </c>
      <c r="Q4237" t="s">
        <v>1954</v>
      </c>
      <c r="R4237"/>
      <c r="S4237"/>
      <c r="T4237"/>
      <c r="U4237"/>
      <c r="V4237"/>
      <c r="W4237" t="s">
        <v>1958</v>
      </c>
      <c r="X4237" s="1">
        <v>51432</v>
      </c>
    </row>
    <row r="4238" spans="1:24">
      <c r="A4238" t="s">
        <v>4908</v>
      </c>
      <c r="B4238" t="s">
        <v>4928</v>
      </c>
      <c r="C4238" t="s">
        <v>4945</v>
      </c>
      <c r="D4238" t="s">
        <v>5151</v>
      </c>
      <c r="E4238" t="s">
        <v>2550</v>
      </c>
      <c r="F4238" t="s">
        <v>2177</v>
      </c>
      <c r="G4238" t="s">
        <v>2653</v>
      </c>
      <c r="H4238">
        <v>66000</v>
      </c>
      <c r="I4238" t="s">
        <v>5533</v>
      </c>
      <c r="J4238" s="1">
        <v>44127</v>
      </c>
      <c r="K4238" s="1">
        <v>44127</v>
      </c>
      <c r="L4238" t="s">
        <v>1533</v>
      </c>
      <c r="M4238" t="s">
        <v>5536</v>
      </c>
      <c r="N4238" s="1">
        <v>44135</v>
      </c>
      <c r="O4238" t="str">
        <f t="shared" si="140"/>
        <v>정상</v>
      </c>
      <c r="P4238" t="str">
        <f t="shared" si="141"/>
        <v>엠피가온</v>
      </c>
      <c r="Q4238" t="s">
        <v>1954</v>
      </c>
      <c r="R4238"/>
      <c r="S4238"/>
      <c r="T4238"/>
      <c r="U4238"/>
      <c r="V4238"/>
      <c r="W4238" t="s">
        <v>1958</v>
      </c>
      <c r="X4238" s="1">
        <v>68233</v>
      </c>
    </row>
    <row r="4239" spans="1:24">
      <c r="A4239" t="s">
        <v>4902</v>
      </c>
      <c r="B4239" t="s">
        <v>4923</v>
      </c>
      <c r="C4239" t="s">
        <v>4941</v>
      </c>
      <c r="D4239" t="s">
        <v>5032</v>
      </c>
      <c r="E4239" t="s">
        <v>5463</v>
      </c>
      <c r="F4239" t="s">
        <v>5530</v>
      </c>
      <c r="G4239" t="s">
        <v>2655</v>
      </c>
      <c r="H4239">
        <v>91920</v>
      </c>
      <c r="I4239" t="s">
        <v>5533</v>
      </c>
      <c r="J4239" s="1">
        <v>44127</v>
      </c>
      <c r="K4239" s="1">
        <v>44127</v>
      </c>
      <c r="L4239" t="s">
        <v>1534</v>
      </c>
      <c r="M4239" t="s">
        <v>5538</v>
      </c>
      <c r="N4239" s="1">
        <v>44135</v>
      </c>
      <c r="O4239" t="str">
        <f t="shared" si="140"/>
        <v>정상</v>
      </c>
      <c r="P4239" t="str">
        <f t="shared" si="141"/>
        <v>엠피성공</v>
      </c>
      <c r="Q4239" t="s">
        <v>1954</v>
      </c>
      <c r="R4239"/>
      <c r="S4239"/>
      <c r="T4239"/>
      <c r="U4239"/>
      <c r="V4239"/>
      <c r="W4239" t="s">
        <v>5540</v>
      </c>
      <c r="X4239" s="1">
        <v>45222</v>
      </c>
    </row>
    <row r="4240" spans="1:24">
      <c r="A4240" t="s">
        <v>4902</v>
      </c>
      <c r="B4240" t="s">
        <v>4923</v>
      </c>
      <c r="C4240" t="s">
        <v>4941</v>
      </c>
      <c r="D4240" t="s">
        <v>5152</v>
      </c>
      <c r="E4240" t="s">
        <v>5464</v>
      </c>
      <c r="F4240" t="s">
        <v>2177</v>
      </c>
      <c r="G4240" t="s">
        <v>2653</v>
      </c>
      <c r="H4240">
        <v>88550</v>
      </c>
      <c r="I4240" t="s">
        <v>5533</v>
      </c>
      <c r="J4240" s="1">
        <v>44127</v>
      </c>
      <c r="K4240" s="1">
        <v>44127</v>
      </c>
      <c r="L4240" t="s">
        <v>1535</v>
      </c>
      <c r="M4240" t="s">
        <v>5538</v>
      </c>
      <c r="N4240" s="1">
        <v>44135</v>
      </c>
      <c r="O4240" t="str">
        <f t="shared" si="140"/>
        <v>정상</v>
      </c>
      <c r="P4240" t="str">
        <f t="shared" si="141"/>
        <v>엠피성공</v>
      </c>
      <c r="Q4240" t="s">
        <v>1954</v>
      </c>
      <c r="R4240"/>
      <c r="S4240"/>
      <c r="T4240"/>
      <c r="U4240"/>
      <c r="V4240"/>
      <c r="W4240" t="s">
        <v>1960</v>
      </c>
      <c r="X4240" s="1">
        <v>73346</v>
      </c>
    </row>
    <row r="4241" spans="1:24">
      <c r="A4241" t="s">
        <v>4903</v>
      </c>
      <c r="B4241" t="s">
        <v>4924</v>
      </c>
      <c r="C4241" t="s">
        <v>4939</v>
      </c>
      <c r="D4241" t="s">
        <v>5153</v>
      </c>
      <c r="E4241" t="s">
        <v>5466</v>
      </c>
      <c r="F4241" t="s">
        <v>2177</v>
      </c>
      <c r="G4241" t="s">
        <v>2653</v>
      </c>
      <c r="H4241">
        <v>66630</v>
      </c>
      <c r="I4241" t="s">
        <v>5533</v>
      </c>
      <c r="J4241" s="1">
        <v>44127</v>
      </c>
      <c r="K4241" s="1">
        <v>44127</v>
      </c>
      <c r="L4241" t="s">
        <v>1536</v>
      </c>
      <c r="M4241" t="s">
        <v>5538</v>
      </c>
      <c r="N4241" s="1">
        <v>44135</v>
      </c>
      <c r="O4241" t="str">
        <f t="shared" si="140"/>
        <v>정상</v>
      </c>
      <c r="P4241" t="str">
        <f t="shared" si="141"/>
        <v>엠피의정부</v>
      </c>
      <c r="Q4241" t="s">
        <v>1954</v>
      </c>
      <c r="R4241"/>
      <c r="S4241"/>
      <c r="T4241"/>
      <c r="U4241"/>
      <c r="V4241"/>
      <c r="W4241" t="s">
        <v>5540</v>
      </c>
      <c r="X4241" s="1">
        <v>68964</v>
      </c>
    </row>
    <row r="4242" spans="1:24">
      <c r="A4242" t="s">
        <v>4903</v>
      </c>
      <c r="B4242" t="s">
        <v>4924</v>
      </c>
      <c r="C4242" t="s">
        <v>4960</v>
      </c>
      <c r="D4242" t="s">
        <v>5154</v>
      </c>
      <c r="E4242" t="s">
        <v>5463</v>
      </c>
      <c r="F4242" t="s">
        <v>5532</v>
      </c>
      <c r="G4242" t="s">
        <v>2653</v>
      </c>
      <c r="H4242">
        <v>50000</v>
      </c>
      <c r="I4242" t="s">
        <v>5533</v>
      </c>
      <c r="J4242" s="1">
        <v>44127</v>
      </c>
      <c r="K4242" s="1">
        <v>44127</v>
      </c>
      <c r="L4242" t="s">
        <v>1537</v>
      </c>
      <c r="M4242" t="s">
        <v>5535</v>
      </c>
      <c r="N4242" s="1">
        <v>44135</v>
      </c>
      <c r="O4242" t="str">
        <f t="shared" si="140"/>
        <v>정상</v>
      </c>
      <c r="P4242" t="str">
        <f t="shared" si="141"/>
        <v>엠피의정부</v>
      </c>
      <c r="Q4242" t="s">
        <v>1954</v>
      </c>
      <c r="R4242"/>
      <c r="S4242"/>
      <c r="T4242"/>
      <c r="U4242"/>
      <c r="V4242"/>
      <c r="W4242" t="s">
        <v>1958</v>
      </c>
      <c r="X4242" s="1">
        <v>55084</v>
      </c>
    </row>
    <row r="4243" spans="1:24">
      <c r="A4243" t="s">
        <v>4906</v>
      </c>
      <c r="B4243" t="s">
        <v>4926</v>
      </c>
      <c r="C4243" t="s">
        <v>4943</v>
      </c>
      <c r="D4243" t="s">
        <v>5091</v>
      </c>
      <c r="E4243" t="s">
        <v>5464</v>
      </c>
      <c r="F4243" t="s">
        <v>2177</v>
      </c>
      <c r="G4243" t="s">
        <v>2655</v>
      </c>
      <c r="H4243">
        <v>6350</v>
      </c>
      <c r="I4243" t="s">
        <v>5533</v>
      </c>
      <c r="J4243" s="1">
        <v>44127</v>
      </c>
      <c r="K4243" s="1">
        <v>44127</v>
      </c>
      <c r="L4243" t="s">
        <v>1538</v>
      </c>
      <c r="M4243" t="s">
        <v>5537</v>
      </c>
      <c r="N4243" s="1">
        <v>44135</v>
      </c>
      <c r="O4243" t="str">
        <f t="shared" si="140"/>
        <v>정상</v>
      </c>
      <c r="P4243" t="str">
        <f t="shared" si="141"/>
        <v>엠피피스토스</v>
      </c>
      <c r="Q4243" t="s">
        <v>1954</v>
      </c>
      <c r="R4243"/>
      <c r="S4243"/>
      <c r="T4243"/>
      <c r="U4243"/>
      <c r="V4243"/>
      <c r="W4243" t="s">
        <v>1958</v>
      </c>
      <c r="X4243" s="1">
        <v>49605</v>
      </c>
    </row>
    <row r="4244" spans="1:24">
      <c r="A4244" t="s">
        <v>4906</v>
      </c>
      <c r="B4244" t="s">
        <v>4926</v>
      </c>
      <c r="C4244" t="s">
        <v>4943</v>
      </c>
      <c r="D4244" t="s">
        <v>5155</v>
      </c>
      <c r="E4244" t="s">
        <v>5466</v>
      </c>
      <c r="F4244" t="s">
        <v>2177</v>
      </c>
      <c r="G4244" t="s">
        <v>2653</v>
      </c>
      <c r="H4244">
        <v>32800</v>
      </c>
      <c r="I4244" t="s">
        <v>5533</v>
      </c>
      <c r="J4244" s="1">
        <v>44127</v>
      </c>
      <c r="K4244" s="1">
        <v>44127</v>
      </c>
      <c r="L4244" t="s">
        <v>1539</v>
      </c>
      <c r="M4244" t="s">
        <v>5535</v>
      </c>
      <c r="N4244" s="1">
        <v>44135</v>
      </c>
      <c r="O4244" t="str">
        <f t="shared" si="140"/>
        <v>정상</v>
      </c>
      <c r="P4244" t="str">
        <f t="shared" si="141"/>
        <v>엠피피스토스</v>
      </c>
      <c r="Q4244" t="s">
        <v>1954</v>
      </c>
      <c r="R4244"/>
      <c r="S4244"/>
      <c r="T4244"/>
      <c r="U4244"/>
      <c r="V4244"/>
      <c r="W4244" t="s">
        <v>1958</v>
      </c>
      <c r="X4244" s="1">
        <v>54719</v>
      </c>
    </row>
    <row r="4245" spans="1:24">
      <c r="A4245" t="s">
        <v>1870</v>
      </c>
      <c r="B4245" t="s">
        <v>4929</v>
      </c>
      <c r="C4245" t="s">
        <v>4947</v>
      </c>
      <c r="D4245" t="s">
        <v>5156</v>
      </c>
      <c r="E4245" t="s">
        <v>5464</v>
      </c>
      <c r="F4245" t="s">
        <v>2177</v>
      </c>
      <c r="G4245" t="s">
        <v>2653</v>
      </c>
      <c r="H4245">
        <v>80100</v>
      </c>
      <c r="I4245" t="s">
        <v>5533</v>
      </c>
      <c r="J4245" s="1">
        <v>44127</v>
      </c>
      <c r="K4245" s="1">
        <v>44127</v>
      </c>
      <c r="L4245" t="s">
        <v>1540</v>
      </c>
      <c r="M4245" t="s">
        <v>5537</v>
      </c>
      <c r="N4245" s="1">
        <v>44135</v>
      </c>
      <c r="O4245" t="str">
        <f t="shared" si="140"/>
        <v>정상</v>
      </c>
      <c r="P4245" t="str">
        <f t="shared" si="141"/>
        <v>엠피상동</v>
      </c>
      <c r="Q4245" t="s">
        <v>1954</v>
      </c>
      <c r="R4245"/>
      <c r="S4245"/>
      <c r="T4245"/>
      <c r="U4245"/>
      <c r="V4245"/>
      <c r="W4245" t="s">
        <v>5540</v>
      </c>
      <c r="X4245" s="1">
        <v>55084</v>
      </c>
    </row>
    <row r="4246" spans="1:24">
      <c r="A4246" t="s">
        <v>1870</v>
      </c>
      <c r="B4246" t="s">
        <v>4929</v>
      </c>
      <c r="C4246" t="s">
        <v>4947</v>
      </c>
      <c r="D4246" t="s">
        <v>5157</v>
      </c>
      <c r="E4246" t="s">
        <v>5464</v>
      </c>
      <c r="F4246" t="s">
        <v>2177</v>
      </c>
      <c r="G4246" t="s">
        <v>2653</v>
      </c>
      <c r="H4246">
        <v>125000</v>
      </c>
      <c r="I4246" t="s">
        <v>5533</v>
      </c>
      <c r="J4246" s="1">
        <v>44127</v>
      </c>
      <c r="K4246" s="1">
        <v>44127</v>
      </c>
      <c r="L4246" t="s">
        <v>1541</v>
      </c>
      <c r="M4246" t="s">
        <v>5537</v>
      </c>
      <c r="N4246" s="1">
        <v>44135</v>
      </c>
      <c r="O4246" t="str">
        <f t="shared" ref="O4246:O4309" si="142" xml:space="preserve"> IF(K4246&gt;N4246,W4246,I4246)</f>
        <v>정상</v>
      </c>
      <c r="P4246" t="str">
        <f t="shared" si="141"/>
        <v>엠피상동</v>
      </c>
      <c r="Q4246" t="s">
        <v>1954</v>
      </c>
      <c r="R4246"/>
      <c r="S4246"/>
      <c r="T4246"/>
      <c r="U4246"/>
      <c r="V4246"/>
      <c r="W4246" t="s">
        <v>5540</v>
      </c>
      <c r="X4246" s="1">
        <v>51432</v>
      </c>
    </row>
    <row r="4247" spans="1:24">
      <c r="A4247" t="s">
        <v>4909</v>
      </c>
      <c r="B4247" t="s">
        <v>4929</v>
      </c>
      <c r="C4247" t="s">
        <v>4947</v>
      </c>
      <c r="D4247" t="s">
        <v>5158</v>
      </c>
      <c r="E4247" t="s">
        <v>5464</v>
      </c>
      <c r="F4247" t="s">
        <v>2177</v>
      </c>
      <c r="G4247" t="s">
        <v>2653</v>
      </c>
      <c r="H4247">
        <v>127000</v>
      </c>
      <c r="I4247" t="s">
        <v>5533</v>
      </c>
      <c r="J4247" s="1">
        <v>44127</v>
      </c>
      <c r="K4247" s="1">
        <v>44127</v>
      </c>
      <c r="L4247" t="s">
        <v>1542</v>
      </c>
      <c r="M4247" t="s">
        <v>5536</v>
      </c>
      <c r="N4247" s="1">
        <v>44135</v>
      </c>
      <c r="O4247" t="str">
        <f t="shared" si="142"/>
        <v>정상</v>
      </c>
      <c r="P4247" t="str">
        <f t="shared" si="141"/>
        <v>엠피상동</v>
      </c>
      <c r="Q4247" t="s">
        <v>1954</v>
      </c>
      <c r="R4247"/>
      <c r="S4247"/>
      <c r="T4247"/>
      <c r="U4247"/>
      <c r="V4247"/>
      <c r="W4247" t="s">
        <v>1960</v>
      </c>
      <c r="X4247" s="1">
        <v>51432</v>
      </c>
    </row>
    <row r="4248" spans="1:24">
      <c r="A4248" t="s">
        <v>4909</v>
      </c>
      <c r="B4248" t="s">
        <v>4929</v>
      </c>
      <c r="C4248" t="s">
        <v>4947</v>
      </c>
      <c r="D4248" t="s">
        <v>5159</v>
      </c>
      <c r="E4248" t="s">
        <v>5463</v>
      </c>
      <c r="F4248" t="s">
        <v>2177</v>
      </c>
      <c r="G4248" t="s">
        <v>2653</v>
      </c>
      <c r="H4248">
        <v>50000</v>
      </c>
      <c r="I4248" t="s">
        <v>5533</v>
      </c>
      <c r="J4248" s="1">
        <v>44127</v>
      </c>
      <c r="K4248" s="1">
        <v>44127</v>
      </c>
      <c r="L4248" t="s">
        <v>1543</v>
      </c>
      <c r="M4248" t="s">
        <v>5537</v>
      </c>
      <c r="N4248" s="1">
        <v>44135</v>
      </c>
      <c r="O4248" t="str">
        <f t="shared" si="142"/>
        <v>정상</v>
      </c>
      <c r="P4248" t="str">
        <f t="shared" si="141"/>
        <v>엠피상동</v>
      </c>
      <c r="Q4248" t="s">
        <v>1954</v>
      </c>
      <c r="R4248"/>
      <c r="S4248"/>
      <c r="T4248"/>
      <c r="U4248"/>
      <c r="V4248"/>
      <c r="W4248" t="s">
        <v>1958</v>
      </c>
      <c r="X4248" s="1">
        <v>70059</v>
      </c>
    </row>
    <row r="4249" spans="1:24">
      <c r="A4249" t="s">
        <v>4906</v>
      </c>
      <c r="B4249" t="s">
        <v>4926</v>
      </c>
      <c r="C4249" t="s">
        <v>4943</v>
      </c>
      <c r="D4249" t="s">
        <v>5160</v>
      </c>
      <c r="E4249" t="s">
        <v>2550</v>
      </c>
      <c r="F4249" t="s">
        <v>2177</v>
      </c>
      <c r="G4249" t="s">
        <v>2653</v>
      </c>
      <c r="H4249">
        <v>42000</v>
      </c>
      <c r="I4249" t="s">
        <v>5533</v>
      </c>
      <c r="J4249" s="1">
        <v>44127</v>
      </c>
      <c r="K4249" s="1">
        <v>44127</v>
      </c>
      <c r="L4249" t="s">
        <v>1544</v>
      </c>
      <c r="M4249" t="s">
        <v>5535</v>
      </c>
      <c r="N4249" s="1">
        <v>44135</v>
      </c>
      <c r="O4249" t="str">
        <f t="shared" si="142"/>
        <v>정상</v>
      </c>
      <c r="P4249" t="str">
        <f t="shared" si="141"/>
        <v>엠피피스토스</v>
      </c>
      <c r="Q4249" t="s">
        <v>1954</v>
      </c>
      <c r="R4249"/>
      <c r="S4249"/>
      <c r="T4249"/>
      <c r="U4249"/>
      <c r="V4249"/>
      <c r="W4249" t="s">
        <v>1958</v>
      </c>
      <c r="X4249" s="1">
        <v>51432</v>
      </c>
    </row>
    <row r="4250" spans="1:24">
      <c r="A4250" t="s">
        <v>2316</v>
      </c>
      <c r="B4250" t="s">
        <v>4933</v>
      </c>
      <c r="C4250" t="s">
        <v>4953</v>
      </c>
      <c r="D4250" t="s">
        <v>5161</v>
      </c>
      <c r="E4250" t="s">
        <v>5463</v>
      </c>
      <c r="F4250" t="s">
        <v>2177</v>
      </c>
      <c r="G4250" t="s">
        <v>2653</v>
      </c>
      <c r="H4250">
        <v>59950</v>
      </c>
      <c r="I4250" t="s">
        <v>5533</v>
      </c>
      <c r="J4250" s="1">
        <v>44127</v>
      </c>
      <c r="K4250" s="1">
        <v>44127</v>
      </c>
      <c r="L4250" t="s">
        <v>1545</v>
      </c>
      <c r="M4250" t="s">
        <v>5537</v>
      </c>
      <c r="N4250" s="1">
        <v>44135</v>
      </c>
      <c r="O4250" t="str">
        <f t="shared" si="142"/>
        <v>정상</v>
      </c>
      <c r="P4250" t="str">
        <f t="shared" si="141"/>
        <v>엠피조은</v>
      </c>
      <c r="Q4250" t="s">
        <v>1954</v>
      </c>
      <c r="R4250"/>
      <c r="S4250"/>
      <c r="T4250"/>
      <c r="U4250"/>
      <c r="V4250"/>
      <c r="W4250" t="s">
        <v>1958</v>
      </c>
      <c r="X4250" s="1">
        <v>71155</v>
      </c>
    </row>
    <row r="4251" spans="1:24">
      <c r="A4251" t="s">
        <v>4906</v>
      </c>
      <c r="B4251" t="s">
        <v>4926</v>
      </c>
      <c r="C4251" t="s">
        <v>4951</v>
      </c>
      <c r="D4251" t="s">
        <v>5091</v>
      </c>
      <c r="E4251" t="s">
        <v>5466</v>
      </c>
      <c r="F4251" t="s">
        <v>2177</v>
      </c>
      <c r="G4251" t="s">
        <v>2653</v>
      </c>
      <c r="H4251">
        <v>79000</v>
      </c>
      <c r="I4251" t="s">
        <v>5533</v>
      </c>
      <c r="J4251" s="1">
        <v>44127</v>
      </c>
      <c r="K4251" s="1">
        <v>44127</v>
      </c>
      <c r="L4251" t="s">
        <v>1546</v>
      </c>
      <c r="M4251" t="s">
        <v>5535</v>
      </c>
      <c r="N4251" s="1">
        <v>44135</v>
      </c>
      <c r="O4251" t="str">
        <f t="shared" si="142"/>
        <v>정상</v>
      </c>
      <c r="P4251" t="str">
        <f t="shared" si="141"/>
        <v>엠피피스토스</v>
      </c>
      <c r="Q4251" t="s">
        <v>1954</v>
      </c>
      <c r="R4251"/>
      <c r="S4251"/>
      <c r="T4251"/>
      <c r="U4251"/>
      <c r="V4251"/>
      <c r="W4251" t="s">
        <v>1958</v>
      </c>
      <c r="X4251" s="1">
        <v>55084</v>
      </c>
    </row>
    <row r="4252" spans="1:24">
      <c r="A4252" t="s">
        <v>4906</v>
      </c>
      <c r="B4252" t="s">
        <v>4926</v>
      </c>
      <c r="C4252" t="s">
        <v>4943</v>
      </c>
      <c r="D4252" t="s">
        <v>5162</v>
      </c>
      <c r="E4252" t="s">
        <v>2577</v>
      </c>
      <c r="F4252" t="s">
        <v>2177</v>
      </c>
      <c r="G4252" t="s">
        <v>2653</v>
      </c>
      <c r="H4252">
        <v>167000</v>
      </c>
      <c r="I4252" t="s">
        <v>5533</v>
      </c>
      <c r="J4252" s="1">
        <v>44127</v>
      </c>
      <c r="K4252" s="1">
        <v>44127</v>
      </c>
      <c r="L4252" t="s">
        <v>1547</v>
      </c>
      <c r="M4252" t="s">
        <v>5538</v>
      </c>
      <c r="N4252" s="1">
        <v>44135</v>
      </c>
      <c r="O4252" t="str">
        <f t="shared" si="142"/>
        <v>정상</v>
      </c>
      <c r="P4252" t="str">
        <f t="shared" si="141"/>
        <v>엠피피스토스</v>
      </c>
      <c r="Q4252" t="s">
        <v>1954</v>
      </c>
      <c r="R4252"/>
      <c r="S4252"/>
      <c r="T4252"/>
      <c r="U4252"/>
      <c r="V4252"/>
      <c r="W4252" t="s">
        <v>1958</v>
      </c>
      <c r="X4252" s="1">
        <v>55084</v>
      </c>
    </row>
    <row r="4253" spans="1:24">
      <c r="A4253" t="s">
        <v>4903</v>
      </c>
      <c r="B4253" t="s">
        <v>4924</v>
      </c>
      <c r="C4253" t="s">
        <v>4110</v>
      </c>
      <c r="D4253" t="s">
        <v>5023</v>
      </c>
      <c r="E4253" t="s">
        <v>5477</v>
      </c>
      <c r="F4253" t="s">
        <v>5530</v>
      </c>
      <c r="G4253" t="s">
        <v>2653</v>
      </c>
      <c r="H4253">
        <v>74833</v>
      </c>
      <c r="I4253" t="s">
        <v>5533</v>
      </c>
      <c r="J4253" s="1">
        <v>44126</v>
      </c>
      <c r="K4253" s="1">
        <v>44126</v>
      </c>
      <c r="L4253" t="s">
        <v>1548</v>
      </c>
      <c r="M4253" t="s">
        <v>5537</v>
      </c>
      <c r="N4253" s="1">
        <v>44135</v>
      </c>
      <c r="O4253" t="str">
        <f t="shared" si="142"/>
        <v>정상</v>
      </c>
      <c r="P4253" t="str">
        <f t="shared" si="141"/>
        <v>엠피의정부</v>
      </c>
      <c r="Q4253" t="s">
        <v>1954</v>
      </c>
      <c r="R4253"/>
      <c r="S4253"/>
      <c r="T4253"/>
      <c r="U4253"/>
      <c r="V4253"/>
      <c r="W4253" t="s">
        <v>1958</v>
      </c>
      <c r="X4253" s="1">
        <v>62023</v>
      </c>
    </row>
    <row r="4254" spans="1:24">
      <c r="A4254" t="s">
        <v>4906</v>
      </c>
      <c r="B4254" t="s">
        <v>4926</v>
      </c>
      <c r="C4254" t="s">
        <v>4948</v>
      </c>
      <c r="D4254" t="s">
        <v>5103</v>
      </c>
      <c r="E4254" t="s">
        <v>2166</v>
      </c>
      <c r="F4254" t="s">
        <v>2177</v>
      </c>
      <c r="G4254" t="s">
        <v>2653</v>
      </c>
      <c r="H4254">
        <v>23228</v>
      </c>
      <c r="I4254" t="s">
        <v>5533</v>
      </c>
      <c r="J4254" s="1">
        <v>44126</v>
      </c>
      <c r="K4254" s="1">
        <v>44126</v>
      </c>
      <c r="L4254" t="s">
        <v>1549</v>
      </c>
      <c r="M4254" t="s">
        <v>5535</v>
      </c>
      <c r="N4254" s="1">
        <v>44135</v>
      </c>
      <c r="O4254" t="str">
        <f t="shared" si="142"/>
        <v>정상</v>
      </c>
      <c r="P4254" t="str">
        <f t="shared" si="141"/>
        <v>엠피피스토스</v>
      </c>
      <c r="Q4254" t="s">
        <v>1954</v>
      </c>
      <c r="R4254"/>
      <c r="S4254"/>
      <c r="T4254"/>
      <c r="U4254"/>
      <c r="V4254"/>
      <c r="W4254" t="s">
        <v>1958</v>
      </c>
      <c r="X4254" s="1">
        <v>51431</v>
      </c>
    </row>
    <row r="4255" spans="1:24">
      <c r="A4255" t="s">
        <v>4907</v>
      </c>
      <c r="B4255" t="s">
        <v>4927</v>
      </c>
      <c r="C4255" t="s">
        <v>4944</v>
      </c>
      <c r="D4255" t="s">
        <v>5008</v>
      </c>
      <c r="E4255" t="s">
        <v>5477</v>
      </c>
      <c r="F4255" t="s">
        <v>5530</v>
      </c>
      <c r="G4255" t="s">
        <v>2653</v>
      </c>
      <c r="H4255">
        <v>54518</v>
      </c>
      <c r="I4255" t="s">
        <v>5533</v>
      </c>
      <c r="J4255" s="1">
        <v>44126</v>
      </c>
      <c r="K4255" s="1">
        <v>44126</v>
      </c>
      <c r="L4255" t="s">
        <v>1550</v>
      </c>
      <c r="M4255" t="s">
        <v>5535</v>
      </c>
      <c r="N4255" s="1">
        <v>44135</v>
      </c>
      <c r="O4255" t="str">
        <f t="shared" si="142"/>
        <v>정상</v>
      </c>
      <c r="P4255" t="s">
        <v>6821</v>
      </c>
      <c r="Q4255" t="s">
        <v>1954</v>
      </c>
      <c r="R4255"/>
      <c r="S4255"/>
      <c r="T4255"/>
      <c r="U4255"/>
      <c r="V4255"/>
      <c r="W4255" t="s">
        <v>5540</v>
      </c>
      <c r="X4255" s="1">
        <v>73345</v>
      </c>
    </row>
    <row r="4256" spans="1:24">
      <c r="A4256" t="s">
        <v>4907</v>
      </c>
      <c r="B4256" t="s">
        <v>4927</v>
      </c>
      <c r="C4256" t="s">
        <v>4944</v>
      </c>
      <c r="D4256" t="s">
        <v>5035</v>
      </c>
      <c r="E4256" t="s">
        <v>5477</v>
      </c>
      <c r="F4256" t="s">
        <v>2177</v>
      </c>
      <c r="G4256" t="s">
        <v>2653</v>
      </c>
      <c r="H4256">
        <v>39274</v>
      </c>
      <c r="I4256" t="s">
        <v>5533</v>
      </c>
      <c r="J4256" s="1">
        <v>44126</v>
      </c>
      <c r="K4256" s="1">
        <v>44126</v>
      </c>
      <c r="L4256" t="s">
        <v>1551</v>
      </c>
      <c r="M4256" t="s">
        <v>5538</v>
      </c>
      <c r="N4256" s="1">
        <v>44135</v>
      </c>
      <c r="O4256" t="str">
        <f t="shared" si="142"/>
        <v>정상</v>
      </c>
      <c r="P4256" t="s">
        <v>6821</v>
      </c>
      <c r="Q4256" t="s">
        <v>1954</v>
      </c>
      <c r="R4256"/>
      <c r="S4256"/>
      <c r="T4256"/>
      <c r="U4256"/>
      <c r="V4256"/>
      <c r="W4256" t="s">
        <v>1960</v>
      </c>
      <c r="X4256" s="1">
        <v>74806</v>
      </c>
    </row>
    <row r="4257" spans="1:24">
      <c r="A4257" t="s">
        <v>4907</v>
      </c>
      <c r="B4257" t="s">
        <v>4931</v>
      </c>
      <c r="C4257" t="s">
        <v>4950</v>
      </c>
      <c r="D4257" t="s">
        <v>5163</v>
      </c>
      <c r="E4257" t="s">
        <v>5452</v>
      </c>
      <c r="F4257" t="s">
        <v>5530</v>
      </c>
      <c r="G4257" t="s">
        <v>2653</v>
      </c>
      <c r="H4257">
        <v>70000</v>
      </c>
      <c r="I4257" t="s">
        <v>5533</v>
      </c>
      <c r="J4257" s="1">
        <v>44126</v>
      </c>
      <c r="K4257" s="1">
        <v>44126</v>
      </c>
      <c r="L4257" t="s">
        <v>1552</v>
      </c>
      <c r="M4257" t="s">
        <v>5537</v>
      </c>
      <c r="N4257" s="1">
        <v>44135</v>
      </c>
      <c r="O4257" t="str">
        <f t="shared" si="142"/>
        <v>정상</v>
      </c>
      <c r="P4257" t="s">
        <v>986</v>
      </c>
      <c r="Q4257" t="s">
        <v>1954</v>
      </c>
      <c r="R4257"/>
      <c r="S4257"/>
      <c r="T4257"/>
      <c r="U4257"/>
      <c r="V4257"/>
      <c r="W4257" t="s">
        <v>5540</v>
      </c>
      <c r="X4257"/>
    </row>
    <row r="4258" spans="1:24">
      <c r="A4258" t="s">
        <v>4903</v>
      </c>
      <c r="B4258" t="s">
        <v>4924</v>
      </c>
      <c r="C4258"/>
      <c r="D4258" t="s">
        <v>4978</v>
      </c>
      <c r="E4258" t="s">
        <v>5455</v>
      </c>
      <c r="F4258" t="s">
        <v>2177</v>
      </c>
      <c r="G4258" t="s">
        <v>2653</v>
      </c>
      <c r="H4258">
        <v>36780</v>
      </c>
      <c r="I4258" t="s">
        <v>5533</v>
      </c>
      <c r="J4258" s="1">
        <v>44126</v>
      </c>
      <c r="K4258" s="1">
        <v>44126</v>
      </c>
      <c r="L4258">
        <v>52029062840000</v>
      </c>
      <c r="M4258" t="s">
        <v>5537</v>
      </c>
      <c r="N4258" s="1">
        <v>44135</v>
      </c>
      <c r="O4258" t="str">
        <f t="shared" si="142"/>
        <v>정상</v>
      </c>
      <c r="P4258" t="str">
        <f t="shared" si="141"/>
        <v>엠피의정부</v>
      </c>
      <c r="Q4258" t="s">
        <v>1954</v>
      </c>
      <c r="R4258"/>
      <c r="S4258"/>
      <c r="T4258"/>
      <c r="U4258"/>
      <c r="V4258"/>
      <c r="W4258" t="s">
        <v>1958</v>
      </c>
      <c r="X4258" s="1">
        <v>47778</v>
      </c>
    </row>
    <row r="4259" spans="1:24">
      <c r="A4259" t="s">
        <v>4902</v>
      </c>
      <c r="B4259"/>
      <c r="C4259"/>
      <c r="D4259" t="s">
        <v>5164</v>
      </c>
      <c r="E4259" t="s">
        <v>2588</v>
      </c>
      <c r="F4259" t="s">
        <v>2177</v>
      </c>
      <c r="G4259" t="s">
        <v>2655</v>
      </c>
      <c r="H4259">
        <v>5444</v>
      </c>
      <c r="I4259" t="s">
        <v>5533</v>
      </c>
      <c r="J4259" s="1">
        <v>44126</v>
      </c>
      <c r="K4259" s="1">
        <v>44126</v>
      </c>
      <c r="L4259">
        <v>52029068940000</v>
      </c>
      <c r="M4259" t="s">
        <v>5535</v>
      </c>
      <c r="N4259" s="1">
        <v>44135</v>
      </c>
      <c r="O4259" t="str">
        <f t="shared" si="142"/>
        <v>정상</v>
      </c>
      <c r="P4259" t="str">
        <f t="shared" si="141"/>
        <v>엠피성공</v>
      </c>
      <c r="Q4259" t="s">
        <v>1954</v>
      </c>
      <c r="R4259"/>
      <c r="S4259"/>
      <c r="T4259"/>
      <c r="U4259"/>
      <c r="V4259"/>
      <c r="W4259" t="s">
        <v>1958</v>
      </c>
      <c r="X4259" s="1">
        <v>44491</v>
      </c>
    </row>
    <row r="4260" spans="1:24">
      <c r="A4260" t="s">
        <v>4906</v>
      </c>
      <c r="B4260" t="s">
        <v>4926</v>
      </c>
      <c r="C4260" t="s">
        <v>4943</v>
      </c>
      <c r="D4260" t="s">
        <v>5165</v>
      </c>
      <c r="E4260" t="s">
        <v>5456</v>
      </c>
      <c r="F4260" t="s">
        <v>2177</v>
      </c>
      <c r="G4260" t="s">
        <v>2653</v>
      </c>
      <c r="H4260">
        <v>43400</v>
      </c>
      <c r="I4260" t="s">
        <v>5533</v>
      </c>
      <c r="J4260" s="1">
        <v>44126</v>
      </c>
      <c r="K4260" s="1">
        <v>44126</v>
      </c>
      <c r="L4260">
        <v>52029077100000</v>
      </c>
      <c r="M4260" t="s">
        <v>5535</v>
      </c>
      <c r="N4260" s="1">
        <v>44135</v>
      </c>
      <c r="O4260" t="str">
        <f t="shared" si="142"/>
        <v>정상</v>
      </c>
      <c r="P4260" t="str">
        <f t="shared" si="141"/>
        <v>엠피피스토스</v>
      </c>
      <c r="Q4260" t="s">
        <v>1954</v>
      </c>
      <c r="R4260"/>
      <c r="S4260"/>
      <c r="T4260"/>
      <c r="U4260"/>
      <c r="V4260"/>
      <c r="W4260" t="s">
        <v>1958</v>
      </c>
      <c r="X4260" s="1">
        <v>51431</v>
      </c>
    </row>
    <row r="4261" spans="1:24">
      <c r="A4261" t="s">
        <v>4910</v>
      </c>
      <c r="B4261" t="s">
        <v>4932</v>
      </c>
      <c r="C4261" t="s">
        <v>4952</v>
      </c>
      <c r="D4261" t="s">
        <v>5040</v>
      </c>
      <c r="E4261" t="s">
        <v>5495</v>
      </c>
      <c r="F4261" t="s">
        <v>5532</v>
      </c>
      <c r="G4261" t="s">
        <v>2653</v>
      </c>
      <c r="H4261">
        <v>100000</v>
      </c>
      <c r="I4261" t="s">
        <v>5533</v>
      </c>
      <c r="J4261" s="1">
        <v>44126</v>
      </c>
      <c r="K4261" s="1">
        <v>44126</v>
      </c>
      <c r="L4261">
        <v>52029062420000</v>
      </c>
      <c r="M4261" t="s">
        <v>5537</v>
      </c>
      <c r="N4261" s="1">
        <v>44135</v>
      </c>
      <c r="O4261" t="str">
        <f t="shared" si="142"/>
        <v>정상</v>
      </c>
      <c r="P4261" t="str">
        <f t="shared" si="141"/>
        <v>엠피여주</v>
      </c>
      <c r="Q4261" t="s">
        <v>1954</v>
      </c>
      <c r="R4261"/>
      <c r="S4261"/>
      <c r="T4261"/>
      <c r="U4261"/>
      <c r="V4261"/>
      <c r="W4261" t="s">
        <v>1958</v>
      </c>
      <c r="X4261" s="1">
        <v>45952</v>
      </c>
    </row>
    <row r="4262" spans="1:24">
      <c r="A4262" t="s">
        <v>4904</v>
      </c>
      <c r="B4262"/>
      <c r="C4262"/>
      <c r="D4262" t="s">
        <v>5060</v>
      </c>
      <c r="E4262" t="s">
        <v>2602</v>
      </c>
      <c r="F4262" t="s">
        <v>5530</v>
      </c>
      <c r="G4262" t="s">
        <v>2653</v>
      </c>
      <c r="H4262">
        <v>41000</v>
      </c>
      <c r="I4262" t="s">
        <v>5534</v>
      </c>
      <c r="J4262" s="1">
        <v>44126</v>
      </c>
      <c r="K4262" s="1">
        <v>44148</v>
      </c>
      <c r="L4262">
        <v>320202580723</v>
      </c>
      <c r="M4262" t="s">
        <v>5538</v>
      </c>
      <c r="N4262" s="1">
        <v>44135</v>
      </c>
      <c r="O4262" t="str">
        <f t="shared" si="142"/>
        <v>정상2</v>
      </c>
      <c r="P4262" t="str">
        <f t="shared" si="141"/>
        <v>엠피송내</v>
      </c>
      <c r="Q4262" t="s">
        <v>1954</v>
      </c>
      <c r="R4262"/>
      <c r="S4262"/>
      <c r="T4262"/>
      <c r="U4262"/>
      <c r="V4262"/>
      <c r="W4262" t="s">
        <v>1958</v>
      </c>
      <c r="X4262" s="1">
        <v>51431</v>
      </c>
    </row>
    <row r="4263" spans="1:24">
      <c r="A4263" t="s">
        <v>4906</v>
      </c>
      <c r="B4263" t="s">
        <v>4926</v>
      </c>
      <c r="C4263" t="s">
        <v>4943</v>
      </c>
      <c r="D4263" t="s">
        <v>5166</v>
      </c>
      <c r="E4263" t="s">
        <v>2602</v>
      </c>
      <c r="F4263" t="s">
        <v>2177</v>
      </c>
      <c r="G4263" t="s">
        <v>2653</v>
      </c>
      <c r="H4263">
        <v>23000</v>
      </c>
      <c r="I4263" t="s">
        <v>5533</v>
      </c>
      <c r="J4263" s="1">
        <v>44126</v>
      </c>
      <c r="K4263" s="1">
        <v>44126</v>
      </c>
      <c r="L4263">
        <v>320202586102</v>
      </c>
      <c r="M4263" t="s">
        <v>5535</v>
      </c>
      <c r="N4263" s="1">
        <v>44135</v>
      </c>
      <c r="O4263" t="str">
        <f t="shared" si="142"/>
        <v>정상</v>
      </c>
      <c r="P4263" t="str">
        <f t="shared" si="141"/>
        <v>엠피피스토스</v>
      </c>
      <c r="Q4263" t="s">
        <v>1954</v>
      </c>
      <c r="R4263"/>
      <c r="S4263"/>
      <c r="T4263"/>
      <c r="U4263"/>
      <c r="V4263"/>
      <c r="W4263" t="s">
        <v>1958</v>
      </c>
      <c r="X4263" s="1">
        <v>66406</v>
      </c>
    </row>
    <row r="4264" spans="1:24">
      <c r="A4264" t="s">
        <v>4906</v>
      </c>
      <c r="B4264" t="s">
        <v>4926</v>
      </c>
      <c r="C4264" t="s">
        <v>4943</v>
      </c>
      <c r="D4264" t="s">
        <v>5036</v>
      </c>
      <c r="E4264" t="s">
        <v>2139</v>
      </c>
      <c r="F4264" t="s">
        <v>2177</v>
      </c>
      <c r="G4264" t="s">
        <v>2653</v>
      </c>
      <c r="H4264">
        <v>16200</v>
      </c>
      <c r="I4264" t="s">
        <v>5533</v>
      </c>
      <c r="J4264" s="1">
        <v>44126</v>
      </c>
      <c r="K4264" s="1">
        <v>44126</v>
      </c>
      <c r="L4264">
        <v>320202587399</v>
      </c>
      <c r="M4264" t="s">
        <v>5535</v>
      </c>
      <c r="N4264" s="1">
        <v>44135</v>
      </c>
      <c r="O4264" t="str">
        <f t="shared" si="142"/>
        <v>정상</v>
      </c>
      <c r="P4264" t="str">
        <f t="shared" si="141"/>
        <v>엠피피스토스</v>
      </c>
      <c r="Q4264" t="s">
        <v>1954</v>
      </c>
      <c r="R4264"/>
      <c r="S4264"/>
      <c r="T4264"/>
      <c r="U4264"/>
      <c r="V4264"/>
      <c r="W4264" t="s">
        <v>1958</v>
      </c>
      <c r="X4264" s="1">
        <v>51431</v>
      </c>
    </row>
    <row r="4265" spans="1:24">
      <c r="A4265" t="s">
        <v>4906</v>
      </c>
      <c r="B4265" t="s">
        <v>4926</v>
      </c>
      <c r="C4265" t="s">
        <v>4943</v>
      </c>
      <c r="D4265" t="s">
        <v>5167</v>
      </c>
      <c r="E4265" t="s">
        <v>5479</v>
      </c>
      <c r="F4265" t="s">
        <v>2177</v>
      </c>
      <c r="G4265" t="s">
        <v>2653</v>
      </c>
      <c r="H4265">
        <v>30000</v>
      </c>
      <c r="I4265" t="s">
        <v>5533</v>
      </c>
      <c r="J4265" s="1">
        <v>44126</v>
      </c>
      <c r="K4265" s="1">
        <v>44126</v>
      </c>
      <c r="L4265">
        <v>320202582124</v>
      </c>
      <c r="M4265" t="s">
        <v>5537</v>
      </c>
      <c r="N4265" s="1">
        <v>44135</v>
      </c>
      <c r="O4265" t="str">
        <f t="shared" si="142"/>
        <v>정상</v>
      </c>
      <c r="P4265" t="str">
        <f t="shared" si="141"/>
        <v>엠피피스토스</v>
      </c>
      <c r="Q4265" t="s">
        <v>1954</v>
      </c>
      <c r="R4265"/>
      <c r="S4265"/>
      <c r="T4265"/>
      <c r="U4265"/>
      <c r="V4265"/>
      <c r="W4265" t="s">
        <v>1958</v>
      </c>
      <c r="X4265" s="1">
        <v>51431</v>
      </c>
    </row>
    <row r="4266" spans="1:24">
      <c r="A4266" t="s">
        <v>4907</v>
      </c>
      <c r="B4266" t="s">
        <v>4927</v>
      </c>
      <c r="C4266" t="s">
        <v>4944</v>
      </c>
      <c r="D4266" t="s">
        <v>5009</v>
      </c>
      <c r="E4266" t="s">
        <v>5499</v>
      </c>
      <c r="F4266" t="s">
        <v>5530</v>
      </c>
      <c r="G4266" t="s">
        <v>2653</v>
      </c>
      <c r="H4266">
        <v>31970</v>
      </c>
      <c r="I4266" t="s">
        <v>5533</v>
      </c>
      <c r="J4266" s="1">
        <v>44126</v>
      </c>
      <c r="K4266" s="1">
        <v>44126</v>
      </c>
      <c r="L4266">
        <v>320202581509</v>
      </c>
      <c r="M4266" t="s">
        <v>5535</v>
      </c>
      <c r="N4266" s="1">
        <v>44135</v>
      </c>
      <c r="O4266" t="str">
        <f t="shared" si="142"/>
        <v>정상</v>
      </c>
      <c r="P4266" t="s">
        <v>6821</v>
      </c>
      <c r="Q4266" t="s">
        <v>1954</v>
      </c>
      <c r="R4266"/>
      <c r="S4266"/>
      <c r="T4266"/>
      <c r="U4266"/>
      <c r="V4266"/>
      <c r="W4266" t="s">
        <v>1958</v>
      </c>
      <c r="X4266" s="1">
        <v>64945</v>
      </c>
    </row>
    <row r="4267" spans="1:24">
      <c r="A4267" t="s">
        <v>4915</v>
      </c>
      <c r="B4267" t="s">
        <v>4935</v>
      </c>
      <c r="C4267" t="s">
        <v>4958</v>
      </c>
      <c r="D4267" t="s">
        <v>5168</v>
      </c>
      <c r="E4267" t="s">
        <v>2139</v>
      </c>
      <c r="F4267" t="s">
        <v>2177</v>
      </c>
      <c r="G4267" t="s">
        <v>2653</v>
      </c>
      <c r="H4267">
        <v>156000</v>
      </c>
      <c r="I4267" t="s">
        <v>5533</v>
      </c>
      <c r="J4267" s="1">
        <v>44126</v>
      </c>
      <c r="K4267" s="1">
        <v>44126</v>
      </c>
      <c r="L4267">
        <v>320202585018</v>
      </c>
      <c r="M4267" t="s">
        <v>5535</v>
      </c>
      <c r="N4267" s="1">
        <v>44135</v>
      </c>
      <c r="O4267" t="str">
        <f t="shared" si="142"/>
        <v>정상</v>
      </c>
      <c r="P4267" t="str">
        <f t="shared" si="141"/>
        <v>엠피아이리치</v>
      </c>
      <c r="Q4267" t="s">
        <v>1954</v>
      </c>
      <c r="R4267"/>
      <c r="S4267"/>
      <c r="T4267"/>
      <c r="U4267"/>
      <c r="V4267"/>
      <c r="W4267" t="s">
        <v>1958</v>
      </c>
      <c r="X4267" s="1">
        <v>76267</v>
      </c>
    </row>
    <row r="4268" spans="1:24">
      <c r="A4268" t="s">
        <v>4915</v>
      </c>
      <c r="B4268" t="s">
        <v>4935</v>
      </c>
      <c r="C4268" t="s">
        <v>4961</v>
      </c>
      <c r="D4268" t="s">
        <v>5169</v>
      </c>
      <c r="E4268" t="s">
        <v>5473</v>
      </c>
      <c r="F4268" t="s">
        <v>2177</v>
      </c>
      <c r="G4268" t="s">
        <v>2655</v>
      </c>
      <c r="H4268">
        <v>4300</v>
      </c>
      <c r="I4268" t="s">
        <v>5533</v>
      </c>
      <c r="J4268" s="1">
        <v>44126</v>
      </c>
      <c r="K4268" s="1">
        <v>44126</v>
      </c>
      <c r="L4268">
        <v>320202584889</v>
      </c>
      <c r="M4268" t="s">
        <v>5535</v>
      </c>
      <c r="N4268" s="1">
        <v>44135</v>
      </c>
      <c r="O4268" t="str">
        <f t="shared" si="142"/>
        <v>정상</v>
      </c>
      <c r="P4268" t="str">
        <f t="shared" si="141"/>
        <v>엠피아이리치</v>
      </c>
      <c r="Q4268" t="s">
        <v>1954</v>
      </c>
      <c r="R4268"/>
      <c r="S4268"/>
      <c r="T4268"/>
      <c r="U4268"/>
      <c r="V4268"/>
      <c r="W4268" t="s">
        <v>5540</v>
      </c>
      <c r="X4268" s="1">
        <v>49604</v>
      </c>
    </row>
    <row r="4269" spans="1:24">
      <c r="A4269" t="s">
        <v>4906</v>
      </c>
      <c r="B4269" t="s">
        <v>4926</v>
      </c>
      <c r="C4269" t="s">
        <v>4943</v>
      </c>
      <c r="D4269" t="s">
        <v>5036</v>
      </c>
      <c r="E4269" t="s">
        <v>3195</v>
      </c>
      <c r="F4269" t="s">
        <v>2177</v>
      </c>
      <c r="G4269" t="s">
        <v>2653</v>
      </c>
      <c r="H4269">
        <v>20250</v>
      </c>
      <c r="I4269" t="s">
        <v>5533</v>
      </c>
      <c r="J4269" s="1">
        <v>44126</v>
      </c>
      <c r="K4269" s="1">
        <v>44126</v>
      </c>
      <c r="L4269" t="s">
        <v>1553</v>
      </c>
      <c r="M4269" t="s">
        <v>5538</v>
      </c>
      <c r="N4269" s="1">
        <v>44135</v>
      </c>
      <c r="O4269" t="str">
        <f t="shared" si="142"/>
        <v>정상</v>
      </c>
      <c r="P4269" t="str">
        <f t="shared" si="141"/>
        <v>엠피피스토스</v>
      </c>
      <c r="Q4269" t="s">
        <v>1954</v>
      </c>
      <c r="R4269"/>
      <c r="S4269"/>
      <c r="T4269"/>
      <c r="U4269"/>
      <c r="V4269"/>
      <c r="W4269" t="s">
        <v>1958</v>
      </c>
      <c r="X4269"/>
    </row>
    <row r="4270" spans="1:24">
      <c r="A4270" t="s">
        <v>4902</v>
      </c>
      <c r="B4270" t="s">
        <v>4923</v>
      </c>
      <c r="C4270" t="s">
        <v>4941</v>
      </c>
      <c r="D4270" t="s">
        <v>5170</v>
      </c>
      <c r="E4270" t="s">
        <v>5467</v>
      </c>
      <c r="F4270" t="s">
        <v>5532</v>
      </c>
      <c r="G4270" t="s">
        <v>2653</v>
      </c>
      <c r="H4270">
        <v>15200</v>
      </c>
      <c r="I4270" t="s">
        <v>5533</v>
      </c>
      <c r="J4270" s="1">
        <v>44126</v>
      </c>
      <c r="K4270" s="1">
        <v>44126</v>
      </c>
      <c r="L4270" t="s">
        <v>1554</v>
      </c>
      <c r="M4270" t="s">
        <v>5535</v>
      </c>
      <c r="N4270" s="1">
        <v>44135</v>
      </c>
      <c r="O4270" t="str">
        <f t="shared" si="142"/>
        <v>정상</v>
      </c>
      <c r="P4270" t="str">
        <f t="shared" si="141"/>
        <v>엠피성공</v>
      </c>
      <c r="Q4270" t="s">
        <v>1954</v>
      </c>
      <c r="R4270"/>
      <c r="S4270"/>
      <c r="T4270"/>
      <c r="U4270"/>
      <c r="V4270"/>
      <c r="W4270" t="s">
        <v>1958</v>
      </c>
      <c r="X4270"/>
    </row>
    <row r="4271" spans="1:24">
      <c r="A4271" t="s">
        <v>4904</v>
      </c>
      <c r="B4271" t="s">
        <v>4925</v>
      </c>
      <c r="C4271" t="s">
        <v>4940</v>
      </c>
      <c r="D4271" t="s">
        <v>5171</v>
      </c>
      <c r="E4271" t="s">
        <v>5481</v>
      </c>
      <c r="F4271" t="s">
        <v>5530</v>
      </c>
      <c r="G4271" t="s">
        <v>2655</v>
      </c>
      <c r="H4271">
        <v>32850</v>
      </c>
      <c r="I4271" t="s">
        <v>5533</v>
      </c>
      <c r="J4271" s="1">
        <v>44126</v>
      </c>
      <c r="K4271" s="1">
        <v>44126</v>
      </c>
      <c r="L4271" t="s">
        <v>1555</v>
      </c>
      <c r="M4271" t="s">
        <v>5535</v>
      </c>
      <c r="N4271" s="1">
        <v>44135</v>
      </c>
      <c r="O4271" t="str">
        <f t="shared" si="142"/>
        <v>정상</v>
      </c>
      <c r="P4271" t="str">
        <f t="shared" si="141"/>
        <v>엠피송내</v>
      </c>
      <c r="Q4271" t="s">
        <v>1954</v>
      </c>
      <c r="R4271"/>
      <c r="S4271"/>
      <c r="T4271"/>
      <c r="U4271"/>
      <c r="V4271"/>
      <c r="W4271" t="s">
        <v>1958</v>
      </c>
      <c r="X4271"/>
    </row>
    <row r="4272" spans="1:24">
      <c r="A4272" t="s">
        <v>4904</v>
      </c>
      <c r="B4272" t="s">
        <v>4925</v>
      </c>
      <c r="C4272" t="s">
        <v>4940</v>
      </c>
      <c r="D4272" t="s">
        <v>5011</v>
      </c>
      <c r="E4272" t="s">
        <v>5481</v>
      </c>
      <c r="F4272" t="s">
        <v>5532</v>
      </c>
      <c r="G4272" t="s">
        <v>2653</v>
      </c>
      <c r="H4272">
        <v>35100</v>
      </c>
      <c r="I4272" t="s">
        <v>5533</v>
      </c>
      <c r="J4272" s="1">
        <v>44126</v>
      </c>
      <c r="K4272" s="1">
        <v>44126</v>
      </c>
      <c r="L4272" t="s">
        <v>1556</v>
      </c>
      <c r="M4272" t="s">
        <v>5535</v>
      </c>
      <c r="N4272" s="1">
        <v>44135</v>
      </c>
      <c r="O4272" t="str">
        <f t="shared" si="142"/>
        <v>정상</v>
      </c>
      <c r="P4272" t="str">
        <f t="shared" si="141"/>
        <v>엠피송내</v>
      </c>
      <c r="Q4272" t="s">
        <v>1954</v>
      </c>
      <c r="R4272"/>
      <c r="S4272"/>
      <c r="T4272"/>
      <c r="U4272"/>
      <c r="V4272"/>
      <c r="W4272" t="s">
        <v>1958</v>
      </c>
      <c r="X4272"/>
    </row>
    <row r="4273" spans="1:24">
      <c r="A4273" t="s">
        <v>615</v>
      </c>
      <c r="B4273"/>
      <c r="C4273"/>
      <c r="D4273" t="s">
        <v>5172</v>
      </c>
      <c r="E4273" t="s">
        <v>5475</v>
      </c>
      <c r="F4273" t="s">
        <v>2177</v>
      </c>
      <c r="G4273" t="s">
        <v>2654</v>
      </c>
      <c r="H4273">
        <v>10000</v>
      </c>
      <c r="I4273" t="s">
        <v>5533</v>
      </c>
      <c r="J4273" s="1">
        <v>44126</v>
      </c>
      <c r="K4273" s="1">
        <v>44126</v>
      </c>
      <c r="L4273">
        <v>42041560760000</v>
      </c>
      <c r="M4273" t="s">
        <v>5538</v>
      </c>
      <c r="N4273" s="1">
        <v>44135</v>
      </c>
      <c r="O4273" t="str">
        <f t="shared" si="142"/>
        <v>정상</v>
      </c>
      <c r="P4273" t="s">
        <v>6821</v>
      </c>
      <c r="Q4273" t="s">
        <v>1954</v>
      </c>
      <c r="R4273"/>
      <c r="S4273"/>
      <c r="T4273"/>
      <c r="U4273"/>
      <c r="V4273"/>
      <c r="W4273" t="s">
        <v>1958</v>
      </c>
      <c r="X4273"/>
    </row>
    <row r="4274" spans="1:24">
      <c r="A4274" t="s">
        <v>4906</v>
      </c>
      <c r="B4274" t="s">
        <v>4926</v>
      </c>
      <c r="C4274" t="s">
        <v>4943</v>
      </c>
      <c r="D4274" t="s">
        <v>5173</v>
      </c>
      <c r="E4274" t="s">
        <v>5458</v>
      </c>
      <c r="F4274" t="s">
        <v>5530</v>
      </c>
      <c r="G4274" t="s">
        <v>2653</v>
      </c>
      <c r="H4274">
        <v>82000</v>
      </c>
      <c r="I4274" t="s">
        <v>5533</v>
      </c>
      <c r="J4274" s="1">
        <v>44126</v>
      </c>
      <c r="K4274" s="1">
        <v>44126</v>
      </c>
      <c r="L4274">
        <v>42041564430000</v>
      </c>
      <c r="M4274" t="s">
        <v>5538</v>
      </c>
      <c r="N4274" s="1">
        <v>44135</v>
      </c>
      <c r="O4274" t="str">
        <f t="shared" si="142"/>
        <v>정상</v>
      </c>
      <c r="P4274" t="str">
        <f t="shared" si="141"/>
        <v>엠피피스토스</v>
      </c>
      <c r="Q4274" t="s">
        <v>1954</v>
      </c>
      <c r="R4274"/>
      <c r="S4274"/>
      <c r="T4274"/>
      <c r="U4274"/>
      <c r="V4274"/>
      <c r="W4274" t="s">
        <v>1958</v>
      </c>
      <c r="X4274"/>
    </row>
    <row r="4275" spans="1:24">
      <c r="A4275" t="s">
        <v>4909</v>
      </c>
      <c r="B4275" t="s">
        <v>4929</v>
      </c>
      <c r="C4275" t="s">
        <v>4947</v>
      </c>
      <c r="D4275" t="s">
        <v>5174</v>
      </c>
      <c r="E4275" t="s">
        <v>2550</v>
      </c>
      <c r="F4275" t="s">
        <v>2177</v>
      </c>
      <c r="G4275" t="s">
        <v>2653</v>
      </c>
      <c r="H4275">
        <v>5000</v>
      </c>
      <c r="I4275" t="s">
        <v>5533</v>
      </c>
      <c r="J4275" s="1">
        <v>44126</v>
      </c>
      <c r="K4275" s="1">
        <v>44126</v>
      </c>
      <c r="L4275" t="s">
        <v>1557</v>
      </c>
      <c r="M4275" t="s">
        <v>5535</v>
      </c>
      <c r="N4275" s="1">
        <v>44135</v>
      </c>
      <c r="O4275" t="str">
        <f t="shared" si="142"/>
        <v>정상</v>
      </c>
      <c r="P4275" t="str">
        <f t="shared" si="141"/>
        <v>엠피상동</v>
      </c>
      <c r="Q4275" t="s">
        <v>1954</v>
      </c>
      <c r="R4275"/>
      <c r="S4275"/>
      <c r="T4275"/>
      <c r="U4275"/>
      <c r="V4275"/>
      <c r="W4275" t="s">
        <v>1958</v>
      </c>
      <c r="X4275" s="1">
        <v>51431</v>
      </c>
    </row>
    <row r="4276" spans="1:24">
      <c r="A4276" t="s">
        <v>4909</v>
      </c>
      <c r="B4276" t="s">
        <v>4929</v>
      </c>
      <c r="C4276" t="s">
        <v>4947</v>
      </c>
      <c r="D4276" t="s">
        <v>5175</v>
      </c>
      <c r="E4276" t="s">
        <v>5463</v>
      </c>
      <c r="F4276" t="s">
        <v>2177</v>
      </c>
      <c r="G4276" t="s">
        <v>2653</v>
      </c>
      <c r="H4276">
        <v>66100</v>
      </c>
      <c r="I4276" t="s">
        <v>5533</v>
      </c>
      <c r="J4276" s="1">
        <v>44126</v>
      </c>
      <c r="K4276" s="1">
        <v>44126</v>
      </c>
      <c r="L4276" t="s">
        <v>1558</v>
      </c>
      <c r="M4276" t="s">
        <v>5538</v>
      </c>
      <c r="N4276" s="1">
        <v>44135</v>
      </c>
      <c r="O4276" t="str">
        <f t="shared" si="142"/>
        <v>정상</v>
      </c>
      <c r="P4276" t="str">
        <f t="shared" si="141"/>
        <v>엠피상동</v>
      </c>
      <c r="Q4276" t="s">
        <v>1954</v>
      </c>
      <c r="R4276"/>
      <c r="S4276"/>
      <c r="T4276"/>
      <c r="U4276"/>
      <c r="V4276"/>
      <c r="W4276" t="s">
        <v>1958</v>
      </c>
      <c r="X4276" s="1">
        <v>51431</v>
      </c>
    </row>
    <row r="4277" spans="1:24">
      <c r="A4277" t="s">
        <v>4909</v>
      </c>
      <c r="B4277" t="s">
        <v>4929</v>
      </c>
      <c r="C4277" t="s">
        <v>4947</v>
      </c>
      <c r="D4277" t="s">
        <v>5176</v>
      </c>
      <c r="E4277" t="s">
        <v>5463</v>
      </c>
      <c r="F4277" t="s">
        <v>2177</v>
      </c>
      <c r="G4277" t="s">
        <v>2655</v>
      </c>
      <c r="H4277">
        <v>18560</v>
      </c>
      <c r="I4277" t="s">
        <v>5533</v>
      </c>
      <c r="J4277" s="1">
        <v>44126</v>
      </c>
      <c r="K4277" s="1">
        <v>44126</v>
      </c>
      <c r="L4277" t="s">
        <v>1559</v>
      </c>
      <c r="M4277" t="s">
        <v>5535</v>
      </c>
      <c r="N4277" s="1">
        <v>44135</v>
      </c>
      <c r="O4277" t="str">
        <f t="shared" si="142"/>
        <v>정상</v>
      </c>
      <c r="P4277" t="str">
        <f t="shared" si="141"/>
        <v>엠피상동</v>
      </c>
      <c r="Q4277" t="s">
        <v>1954</v>
      </c>
      <c r="R4277"/>
      <c r="S4277"/>
      <c r="T4277"/>
      <c r="U4277"/>
      <c r="V4277"/>
      <c r="W4277" t="s">
        <v>1958</v>
      </c>
      <c r="X4277" s="1">
        <v>49604</v>
      </c>
    </row>
    <row r="4278" spans="1:24">
      <c r="A4278" t="s">
        <v>4906</v>
      </c>
      <c r="B4278" t="s">
        <v>4926</v>
      </c>
      <c r="C4278" t="s">
        <v>4943</v>
      </c>
      <c r="D4278" t="s">
        <v>5166</v>
      </c>
      <c r="E4278" t="s">
        <v>2577</v>
      </c>
      <c r="F4278" t="s">
        <v>5530</v>
      </c>
      <c r="G4278" t="s">
        <v>2653</v>
      </c>
      <c r="H4278">
        <v>51000</v>
      </c>
      <c r="I4278" t="s">
        <v>5533</v>
      </c>
      <c r="J4278" s="1">
        <v>44126</v>
      </c>
      <c r="K4278" s="1">
        <v>44126</v>
      </c>
      <c r="L4278" t="s">
        <v>1560</v>
      </c>
      <c r="M4278" t="s">
        <v>5538</v>
      </c>
      <c r="N4278" s="1">
        <v>44135</v>
      </c>
      <c r="O4278" t="str">
        <f t="shared" si="142"/>
        <v>정상</v>
      </c>
      <c r="P4278" t="str">
        <f t="shared" si="141"/>
        <v>엠피피스토스</v>
      </c>
      <c r="Q4278" t="s">
        <v>1954</v>
      </c>
      <c r="R4278"/>
      <c r="S4278"/>
      <c r="T4278"/>
      <c r="U4278"/>
      <c r="V4278"/>
      <c r="W4278" t="s">
        <v>5540</v>
      </c>
      <c r="X4278" s="1">
        <v>55083</v>
      </c>
    </row>
    <row r="4279" spans="1:24">
      <c r="A4279" t="s">
        <v>4906</v>
      </c>
      <c r="B4279" t="s">
        <v>4926</v>
      </c>
      <c r="C4279" t="s">
        <v>4943</v>
      </c>
      <c r="D4279" t="s">
        <v>5036</v>
      </c>
      <c r="E4279" t="s">
        <v>5463</v>
      </c>
      <c r="F4279" t="s">
        <v>5530</v>
      </c>
      <c r="G4279" t="s">
        <v>2653</v>
      </c>
      <c r="H4279">
        <v>51000</v>
      </c>
      <c r="I4279" t="s">
        <v>5533</v>
      </c>
      <c r="J4279" s="1">
        <v>44126</v>
      </c>
      <c r="K4279" s="1">
        <v>44126</v>
      </c>
      <c r="L4279" t="s">
        <v>1561</v>
      </c>
      <c r="M4279" t="s">
        <v>5538</v>
      </c>
      <c r="N4279" s="1">
        <v>44135</v>
      </c>
      <c r="O4279" t="str">
        <f t="shared" si="142"/>
        <v>정상</v>
      </c>
      <c r="P4279" t="str">
        <f t="shared" si="141"/>
        <v>엠피피스토스</v>
      </c>
      <c r="Q4279" t="s">
        <v>1954</v>
      </c>
      <c r="R4279"/>
      <c r="S4279"/>
      <c r="T4279"/>
      <c r="U4279"/>
      <c r="V4279"/>
      <c r="W4279" t="s">
        <v>1960</v>
      </c>
      <c r="X4279" s="1">
        <v>60197</v>
      </c>
    </row>
    <row r="4280" spans="1:24">
      <c r="A4280" t="s">
        <v>4906</v>
      </c>
      <c r="B4280" t="s">
        <v>4926</v>
      </c>
      <c r="C4280" t="s">
        <v>4943</v>
      </c>
      <c r="D4280" t="s">
        <v>5177</v>
      </c>
      <c r="E4280" t="s">
        <v>5464</v>
      </c>
      <c r="F4280" t="s">
        <v>5530</v>
      </c>
      <c r="G4280" t="s">
        <v>2653</v>
      </c>
      <c r="H4280">
        <v>25390</v>
      </c>
      <c r="I4280" t="s">
        <v>5533</v>
      </c>
      <c r="J4280" s="1">
        <v>44126</v>
      </c>
      <c r="K4280" s="1">
        <v>44126</v>
      </c>
      <c r="L4280" t="s">
        <v>1562</v>
      </c>
      <c r="M4280" t="s">
        <v>5535</v>
      </c>
      <c r="N4280" s="1">
        <v>44135</v>
      </c>
      <c r="O4280" t="str">
        <f t="shared" si="142"/>
        <v>정상</v>
      </c>
      <c r="P4280" t="str">
        <f t="shared" si="141"/>
        <v>엠피피스토스</v>
      </c>
      <c r="Q4280" t="s">
        <v>1954</v>
      </c>
      <c r="R4280"/>
      <c r="S4280"/>
      <c r="T4280"/>
      <c r="U4280"/>
      <c r="V4280"/>
      <c r="W4280" t="s">
        <v>1958</v>
      </c>
      <c r="X4280" s="1">
        <v>67136</v>
      </c>
    </row>
    <row r="4281" spans="1:24">
      <c r="A4281" t="s">
        <v>4909</v>
      </c>
      <c r="B4281" t="s">
        <v>4929</v>
      </c>
      <c r="C4281" t="s">
        <v>4947</v>
      </c>
      <c r="D4281" t="s">
        <v>5178</v>
      </c>
      <c r="E4281" t="s">
        <v>2550</v>
      </c>
      <c r="F4281" t="s">
        <v>2177</v>
      </c>
      <c r="G4281" t="s">
        <v>2653</v>
      </c>
      <c r="H4281">
        <v>148000</v>
      </c>
      <c r="I4281" t="s">
        <v>5533</v>
      </c>
      <c r="J4281" s="1">
        <v>44126</v>
      </c>
      <c r="K4281" s="1">
        <v>44126</v>
      </c>
      <c r="L4281" t="s">
        <v>1563</v>
      </c>
      <c r="M4281" t="s">
        <v>5535</v>
      </c>
      <c r="N4281" s="1">
        <v>44135</v>
      </c>
      <c r="O4281" t="str">
        <f t="shared" si="142"/>
        <v>정상</v>
      </c>
      <c r="P4281" t="str">
        <f t="shared" si="141"/>
        <v>엠피상동</v>
      </c>
      <c r="Q4281" t="s">
        <v>1954</v>
      </c>
      <c r="R4281"/>
      <c r="S4281"/>
      <c r="T4281"/>
      <c r="U4281"/>
      <c r="V4281"/>
      <c r="W4281" t="s">
        <v>1958</v>
      </c>
      <c r="X4281" s="1">
        <v>70424</v>
      </c>
    </row>
    <row r="4282" spans="1:24">
      <c r="A4282" t="s">
        <v>4909</v>
      </c>
      <c r="B4282" t="s">
        <v>4929</v>
      </c>
      <c r="C4282" t="s">
        <v>4947</v>
      </c>
      <c r="D4282" t="s">
        <v>5179</v>
      </c>
      <c r="E4282" t="s">
        <v>5464</v>
      </c>
      <c r="F4282" t="s">
        <v>2177</v>
      </c>
      <c r="G4282" t="s">
        <v>2655</v>
      </c>
      <c r="H4282">
        <v>6540</v>
      </c>
      <c r="I4282" t="s">
        <v>5533</v>
      </c>
      <c r="J4282" s="1">
        <v>44126</v>
      </c>
      <c r="K4282" s="1">
        <v>44126</v>
      </c>
      <c r="L4282" t="s">
        <v>1564</v>
      </c>
      <c r="M4282" t="s">
        <v>5535</v>
      </c>
      <c r="N4282" s="1">
        <v>44135</v>
      </c>
      <c r="O4282" t="str">
        <f t="shared" si="142"/>
        <v>정상</v>
      </c>
      <c r="P4282" t="str">
        <f t="shared" si="141"/>
        <v>엠피상동</v>
      </c>
      <c r="Q4282" t="s">
        <v>1954</v>
      </c>
      <c r="R4282"/>
      <c r="S4282"/>
      <c r="T4282"/>
      <c r="U4282"/>
      <c r="V4282"/>
      <c r="W4282" t="s">
        <v>1958</v>
      </c>
      <c r="X4282" s="1">
        <v>49604</v>
      </c>
    </row>
    <row r="4283" spans="1:24">
      <c r="A4283" t="s">
        <v>4906</v>
      </c>
      <c r="B4283" t="s">
        <v>4926</v>
      </c>
      <c r="C4283" t="s">
        <v>4948</v>
      </c>
      <c r="D4283" t="s">
        <v>5180</v>
      </c>
      <c r="E4283" t="s">
        <v>5464</v>
      </c>
      <c r="F4283" t="s">
        <v>2177</v>
      </c>
      <c r="G4283" t="s">
        <v>2653</v>
      </c>
      <c r="H4283">
        <v>29000</v>
      </c>
      <c r="I4283" t="s">
        <v>5533</v>
      </c>
      <c r="J4283" s="1">
        <v>44126</v>
      </c>
      <c r="K4283" s="1">
        <v>44126</v>
      </c>
      <c r="L4283" t="s">
        <v>1565</v>
      </c>
      <c r="M4283" t="s">
        <v>5538</v>
      </c>
      <c r="N4283" s="1">
        <v>44135</v>
      </c>
      <c r="O4283" t="str">
        <f t="shared" si="142"/>
        <v>정상</v>
      </c>
      <c r="P4283" t="str">
        <f t="shared" si="141"/>
        <v>엠피피스토스</v>
      </c>
      <c r="Q4283" t="s">
        <v>1954</v>
      </c>
      <c r="R4283"/>
      <c r="S4283"/>
      <c r="T4283"/>
      <c r="U4283"/>
      <c r="V4283"/>
      <c r="W4283" t="s">
        <v>1958</v>
      </c>
      <c r="X4283" s="1">
        <v>51431</v>
      </c>
    </row>
    <row r="4284" spans="1:24">
      <c r="A4284" t="s">
        <v>995</v>
      </c>
      <c r="B4284" t="s">
        <v>4926</v>
      </c>
      <c r="C4284" t="s">
        <v>4948</v>
      </c>
      <c r="D4284" t="s">
        <v>5005</v>
      </c>
      <c r="E4284" t="s">
        <v>2550</v>
      </c>
      <c r="F4284" t="s">
        <v>5531</v>
      </c>
      <c r="G4284" t="s">
        <v>2653</v>
      </c>
      <c r="H4284">
        <v>25000</v>
      </c>
      <c r="I4284" t="s">
        <v>5533</v>
      </c>
      <c r="J4284" s="1">
        <v>44126</v>
      </c>
      <c r="K4284" s="1">
        <v>44126</v>
      </c>
      <c r="L4284" t="s">
        <v>1566</v>
      </c>
      <c r="M4284" t="s">
        <v>5537</v>
      </c>
      <c r="N4284" s="1">
        <v>44135</v>
      </c>
      <c r="O4284" t="str">
        <f t="shared" si="142"/>
        <v>정상</v>
      </c>
      <c r="P4284" t="str">
        <f t="shared" si="141"/>
        <v>엠피피스토스</v>
      </c>
      <c r="Q4284" t="s">
        <v>1954</v>
      </c>
      <c r="R4284"/>
      <c r="S4284"/>
      <c r="T4284"/>
      <c r="U4284"/>
      <c r="V4284"/>
      <c r="W4284" t="s">
        <v>1960</v>
      </c>
      <c r="X4284" s="1">
        <v>55083</v>
      </c>
    </row>
    <row r="4285" spans="1:24">
      <c r="A4285" t="s">
        <v>4906</v>
      </c>
      <c r="B4285" t="s">
        <v>4926</v>
      </c>
      <c r="C4285" t="s">
        <v>4943</v>
      </c>
      <c r="D4285" t="s">
        <v>5181</v>
      </c>
      <c r="E4285" t="s">
        <v>5463</v>
      </c>
      <c r="F4285" t="s">
        <v>2177</v>
      </c>
      <c r="G4285" t="s">
        <v>2653</v>
      </c>
      <c r="H4285">
        <v>44000</v>
      </c>
      <c r="I4285" t="s">
        <v>5533</v>
      </c>
      <c r="J4285" s="1">
        <v>44126</v>
      </c>
      <c r="K4285" s="1">
        <v>44126</v>
      </c>
      <c r="L4285" t="s">
        <v>1567</v>
      </c>
      <c r="M4285" t="s">
        <v>5535</v>
      </c>
      <c r="N4285" s="1">
        <v>44135</v>
      </c>
      <c r="O4285" t="str">
        <f t="shared" si="142"/>
        <v>정상</v>
      </c>
      <c r="P4285" t="str">
        <f t="shared" si="141"/>
        <v>엠피피스토스</v>
      </c>
      <c r="Q4285" t="s">
        <v>1954</v>
      </c>
      <c r="R4285"/>
      <c r="S4285"/>
      <c r="T4285"/>
      <c r="U4285"/>
      <c r="V4285"/>
      <c r="W4285" t="s">
        <v>1958</v>
      </c>
      <c r="X4285" s="1">
        <v>55083</v>
      </c>
    </row>
    <row r="4286" spans="1:24">
      <c r="A4286" t="s">
        <v>4906</v>
      </c>
      <c r="B4286" t="s">
        <v>4926</v>
      </c>
      <c r="C4286" t="s">
        <v>4943</v>
      </c>
      <c r="D4286" t="s">
        <v>5111</v>
      </c>
      <c r="E4286" t="s">
        <v>5463</v>
      </c>
      <c r="F4286" t="s">
        <v>2177</v>
      </c>
      <c r="G4286" t="s">
        <v>2655</v>
      </c>
      <c r="H4286">
        <v>29140</v>
      </c>
      <c r="I4286" t="s">
        <v>5533</v>
      </c>
      <c r="J4286" s="1">
        <v>44126</v>
      </c>
      <c r="K4286" s="1">
        <v>44126</v>
      </c>
      <c r="L4286" t="s">
        <v>1568</v>
      </c>
      <c r="M4286" t="s">
        <v>5535</v>
      </c>
      <c r="N4286" s="1">
        <v>44135</v>
      </c>
      <c r="O4286" t="str">
        <f t="shared" si="142"/>
        <v>정상</v>
      </c>
      <c r="P4286" t="str">
        <f t="shared" si="141"/>
        <v>엠피피스토스</v>
      </c>
      <c r="Q4286" t="s">
        <v>1954</v>
      </c>
      <c r="R4286"/>
      <c r="S4286"/>
      <c r="T4286"/>
      <c r="U4286"/>
      <c r="V4286"/>
      <c r="W4286" t="s">
        <v>1958</v>
      </c>
      <c r="X4286" s="1">
        <v>49604</v>
      </c>
    </row>
    <row r="4287" spans="1:24">
      <c r="A4287" t="s">
        <v>4906</v>
      </c>
      <c r="B4287" t="s">
        <v>4926</v>
      </c>
      <c r="C4287" t="s">
        <v>4943</v>
      </c>
      <c r="D4287" t="s">
        <v>5182</v>
      </c>
      <c r="E4287" t="s">
        <v>2149</v>
      </c>
      <c r="F4287" t="s">
        <v>2177</v>
      </c>
      <c r="G4287" t="s">
        <v>2653</v>
      </c>
      <c r="H4287">
        <v>147000</v>
      </c>
      <c r="I4287" t="s">
        <v>5533</v>
      </c>
      <c r="J4287" s="1">
        <v>44126</v>
      </c>
      <c r="K4287" s="1">
        <v>44126</v>
      </c>
      <c r="L4287" t="s">
        <v>1569</v>
      </c>
      <c r="M4287" t="s">
        <v>5538</v>
      </c>
      <c r="N4287" s="1">
        <v>44135</v>
      </c>
      <c r="O4287" t="str">
        <f t="shared" si="142"/>
        <v>정상</v>
      </c>
      <c r="P4287" t="str">
        <f t="shared" si="141"/>
        <v>엠피피스토스</v>
      </c>
      <c r="Q4287" t="s">
        <v>1954</v>
      </c>
      <c r="R4287"/>
      <c r="S4287"/>
      <c r="T4287"/>
      <c r="U4287"/>
      <c r="V4287"/>
      <c r="W4287" t="s">
        <v>1958</v>
      </c>
      <c r="X4287" s="1">
        <v>51431</v>
      </c>
    </row>
    <row r="4288" spans="1:24">
      <c r="A4288" t="s">
        <v>4907</v>
      </c>
      <c r="B4288" t="s">
        <v>4927</v>
      </c>
      <c r="C4288" t="s">
        <v>4944</v>
      </c>
      <c r="D4288" t="s">
        <v>5035</v>
      </c>
      <c r="E4288" t="s">
        <v>5464</v>
      </c>
      <c r="F4288" t="s">
        <v>2177</v>
      </c>
      <c r="G4288" t="s">
        <v>2653</v>
      </c>
      <c r="H4288">
        <v>29110</v>
      </c>
      <c r="I4288" t="s">
        <v>5533</v>
      </c>
      <c r="J4288" s="1">
        <v>44126</v>
      </c>
      <c r="K4288" s="1">
        <v>44126</v>
      </c>
      <c r="L4288" t="s">
        <v>1570</v>
      </c>
      <c r="M4288" t="s">
        <v>5537</v>
      </c>
      <c r="N4288" s="1">
        <v>44135</v>
      </c>
      <c r="O4288" t="str">
        <f t="shared" si="142"/>
        <v>정상</v>
      </c>
      <c r="P4288" t="s">
        <v>6821</v>
      </c>
      <c r="Q4288" t="s">
        <v>1954</v>
      </c>
      <c r="R4288"/>
      <c r="S4288"/>
      <c r="T4288"/>
      <c r="U4288"/>
      <c r="V4288"/>
      <c r="W4288" t="s">
        <v>1960</v>
      </c>
      <c r="X4288" s="1">
        <v>51431</v>
      </c>
    </row>
    <row r="4289" spans="1:24">
      <c r="A4289" t="s">
        <v>4908</v>
      </c>
      <c r="B4289" t="s">
        <v>4928</v>
      </c>
      <c r="C4289" t="s">
        <v>4945</v>
      </c>
      <c r="D4289" t="s">
        <v>5095</v>
      </c>
      <c r="E4289" t="s">
        <v>5490</v>
      </c>
      <c r="F4289" t="s">
        <v>2177</v>
      </c>
      <c r="G4289" t="s">
        <v>2653</v>
      </c>
      <c r="H4289">
        <v>37000</v>
      </c>
      <c r="I4289" t="s">
        <v>5533</v>
      </c>
      <c r="J4289" s="1">
        <v>44126</v>
      </c>
      <c r="K4289" s="1">
        <v>44126</v>
      </c>
      <c r="L4289" t="s">
        <v>1571</v>
      </c>
      <c r="M4289" t="s">
        <v>5535</v>
      </c>
      <c r="N4289" s="1">
        <v>44135</v>
      </c>
      <c r="O4289" t="str">
        <f t="shared" si="142"/>
        <v>정상</v>
      </c>
      <c r="P4289" t="str">
        <f t="shared" ref="P4289:P4352" si="143">A4289</f>
        <v>엠피가온</v>
      </c>
      <c r="Q4289" t="s">
        <v>1954</v>
      </c>
      <c r="R4289"/>
      <c r="S4289"/>
      <c r="T4289"/>
      <c r="U4289"/>
      <c r="V4289"/>
      <c r="W4289" t="s">
        <v>5540</v>
      </c>
      <c r="X4289" s="1">
        <v>68232</v>
      </c>
    </row>
    <row r="4290" spans="1:24">
      <c r="A4290" t="s">
        <v>4902</v>
      </c>
      <c r="B4290" t="s">
        <v>4923</v>
      </c>
      <c r="C4290" t="s">
        <v>4941</v>
      </c>
      <c r="D4290" t="s">
        <v>5016</v>
      </c>
      <c r="E4290" t="s">
        <v>5490</v>
      </c>
      <c r="F4290" t="s">
        <v>2177</v>
      </c>
      <c r="G4290" t="s">
        <v>2654</v>
      </c>
      <c r="H4290">
        <v>10000</v>
      </c>
      <c r="I4290" t="s">
        <v>5533</v>
      </c>
      <c r="J4290" s="1">
        <v>44126</v>
      </c>
      <c r="K4290" s="1">
        <v>44126</v>
      </c>
      <c r="L4290" t="s">
        <v>1572</v>
      </c>
      <c r="M4290" t="s">
        <v>5538</v>
      </c>
      <c r="N4290" s="1">
        <v>44135</v>
      </c>
      <c r="O4290" t="str">
        <f t="shared" si="142"/>
        <v>정상</v>
      </c>
      <c r="P4290" t="str">
        <f t="shared" si="143"/>
        <v>엠피성공</v>
      </c>
      <c r="Q4290" t="s">
        <v>1954</v>
      </c>
      <c r="R4290"/>
      <c r="S4290"/>
      <c r="T4290"/>
      <c r="U4290"/>
      <c r="V4290"/>
      <c r="W4290" t="s">
        <v>1958</v>
      </c>
      <c r="X4290" s="1">
        <v>47778</v>
      </c>
    </row>
    <row r="4291" spans="1:24">
      <c r="A4291" t="s">
        <v>4902</v>
      </c>
      <c r="B4291" t="s">
        <v>4923</v>
      </c>
      <c r="C4291" t="s">
        <v>2242</v>
      </c>
      <c r="D4291" t="s">
        <v>5183</v>
      </c>
      <c r="E4291" t="s">
        <v>5464</v>
      </c>
      <c r="F4291" t="s">
        <v>5532</v>
      </c>
      <c r="G4291" t="s">
        <v>2654</v>
      </c>
      <c r="H4291">
        <v>10000</v>
      </c>
      <c r="I4291" t="s">
        <v>5533</v>
      </c>
      <c r="J4291" s="1">
        <v>44126</v>
      </c>
      <c r="K4291" s="1">
        <v>44126</v>
      </c>
      <c r="L4291" t="s">
        <v>1573</v>
      </c>
      <c r="M4291" t="s">
        <v>5537</v>
      </c>
      <c r="N4291" s="1">
        <v>44135</v>
      </c>
      <c r="O4291" t="str">
        <f t="shared" si="142"/>
        <v>정상</v>
      </c>
      <c r="P4291" t="str">
        <f t="shared" si="143"/>
        <v>엠피성공</v>
      </c>
      <c r="Q4291" t="s">
        <v>1954</v>
      </c>
      <c r="R4291"/>
      <c r="S4291"/>
      <c r="T4291"/>
      <c r="U4291"/>
      <c r="V4291"/>
      <c r="W4291" t="s">
        <v>1958</v>
      </c>
      <c r="X4291" s="1">
        <v>51431</v>
      </c>
    </row>
    <row r="4292" spans="1:24">
      <c r="A4292" t="s">
        <v>4912</v>
      </c>
      <c r="B4292" t="s">
        <v>4934</v>
      </c>
      <c r="C4292" t="s">
        <v>4955</v>
      </c>
      <c r="D4292" t="s">
        <v>5184</v>
      </c>
      <c r="E4292" t="s">
        <v>5463</v>
      </c>
      <c r="F4292" t="s">
        <v>2177</v>
      </c>
      <c r="G4292" t="s">
        <v>2653</v>
      </c>
      <c r="H4292">
        <v>52670</v>
      </c>
      <c r="I4292" t="s">
        <v>5533</v>
      </c>
      <c r="J4292" s="1">
        <v>44126</v>
      </c>
      <c r="K4292" s="1">
        <v>44126</v>
      </c>
      <c r="L4292" t="s">
        <v>1574</v>
      </c>
      <c r="M4292" t="s">
        <v>5538</v>
      </c>
      <c r="N4292" s="1">
        <v>44135</v>
      </c>
      <c r="O4292" t="str">
        <f t="shared" si="142"/>
        <v>정상</v>
      </c>
      <c r="P4292" t="s">
        <v>6823</v>
      </c>
      <c r="Q4292" t="s">
        <v>1954</v>
      </c>
      <c r="R4292"/>
      <c r="S4292"/>
      <c r="T4292"/>
      <c r="U4292"/>
      <c r="V4292"/>
      <c r="W4292" t="s">
        <v>1958</v>
      </c>
      <c r="X4292" s="1">
        <v>71519</v>
      </c>
    </row>
    <row r="4293" spans="1:24">
      <c r="A4293" t="s">
        <v>4907</v>
      </c>
      <c r="B4293" t="s">
        <v>4927</v>
      </c>
      <c r="C4293" t="s">
        <v>4944</v>
      </c>
      <c r="D4293" t="s">
        <v>5008</v>
      </c>
      <c r="E4293" t="s">
        <v>2169</v>
      </c>
      <c r="F4293" t="s">
        <v>5532</v>
      </c>
      <c r="G4293" t="s">
        <v>2653</v>
      </c>
      <c r="H4293">
        <v>37110</v>
      </c>
      <c r="I4293" t="s">
        <v>5533</v>
      </c>
      <c r="J4293" s="1">
        <v>44126</v>
      </c>
      <c r="K4293" s="1">
        <v>44126</v>
      </c>
      <c r="L4293">
        <v>3190777048101</v>
      </c>
      <c r="M4293" t="s">
        <v>5537</v>
      </c>
      <c r="N4293" s="1">
        <v>44135</v>
      </c>
      <c r="O4293" t="str">
        <f t="shared" si="142"/>
        <v>정상</v>
      </c>
      <c r="P4293" t="s">
        <v>6822</v>
      </c>
      <c r="Q4293" t="s">
        <v>1954</v>
      </c>
      <c r="R4293"/>
      <c r="S4293"/>
      <c r="T4293"/>
      <c r="U4293"/>
      <c r="V4293"/>
      <c r="W4293" t="s">
        <v>1958</v>
      </c>
      <c r="X4293" s="1">
        <v>52892</v>
      </c>
    </row>
    <row r="4294" spans="1:24">
      <c r="A4294" t="s">
        <v>4903</v>
      </c>
      <c r="B4294" t="s">
        <v>4924</v>
      </c>
      <c r="C4294" t="s">
        <v>4956</v>
      </c>
      <c r="D4294" t="s">
        <v>5185</v>
      </c>
      <c r="E4294" t="s">
        <v>5492</v>
      </c>
      <c r="F4294" t="s">
        <v>2177</v>
      </c>
      <c r="G4294" t="s">
        <v>2653</v>
      </c>
      <c r="H4294">
        <v>10200</v>
      </c>
      <c r="I4294" t="s">
        <v>5533</v>
      </c>
      <c r="J4294" s="1">
        <v>44126</v>
      </c>
      <c r="K4294" s="1">
        <v>44126</v>
      </c>
      <c r="L4294">
        <v>20200453694</v>
      </c>
      <c r="M4294" t="s">
        <v>5538</v>
      </c>
      <c r="N4294" s="1">
        <v>44135</v>
      </c>
      <c r="O4294" t="str">
        <f t="shared" si="142"/>
        <v>정상</v>
      </c>
      <c r="P4294" t="str">
        <f t="shared" si="143"/>
        <v>엠피의정부</v>
      </c>
      <c r="Q4294" t="s">
        <v>1954</v>
      </c>
      <c r="R4294"/>
      <c r="S4294"/>
      <c r="T4294"/>
      <c r="U4294"/>
      <c r="V4294"/>
      <c r="W4294" t="s">
        <v>1958</v>
      </c>
      <c r="X4294" s="1">
        <v>60927</v>
      </c>
    </row>
    <row r="4295" spans="1:24">
      <c r="A4295" t="s">
        <v>4911</v>
      </c>
      <c r="B4295"/>
      <c r="C4295"/>
      <c r="D4295" t="s">
        <v>4999</v>
      </c>
      <c r="E4295" t="s">
        <v>2498</v>
      </c>
      <c r="F4295" t="s">
        <v>2177</v>
      </c>
      <c r="G4295" t="s">
        <v>2655</v>
      </c>
      <c r="H4295">
        <v>3640</v>
      </c>
      <c r="I4295" t="s">
        <v>5533</v>
      </c>
      <c r="J4295" s="1">
        <v>44126</v>
      </c>
      <c r="K4295" s="1">
        <v>44126</v>
      </c>
      <c r="L4295">
        <v>20205663357</v>
      </c>
      <c r="M4295" t="s">
        <v>5537</v>
      </c>
      <c r="N4295" s="1">
        <v>44135</v>
      </c>
      <c r="O4295" t="str">
        <f t="shared" si="142"/>
        <v>정상</v>
      </c>
      <c r="P4295" t="str">
        <f t="shared" si="143"/>
        <v>엠피레전드</v>
      </c>
      <c r="Q4295" t="s">
        <v>1954</v>
      </c>
      <c r="R4295"/>
      <c r="S4295"/>
      <c r="T4295"/>
      <c r="U4295"/>
      <c r="V4295"/>
      <c r="W4295" t="s">
        <v>1958</v>
      </c>
      <c r="X4295"/>
    </row>
    <row r="4296" spans="1:24">
      <c r="A4296" t="s">
        <v>4903</v>
      </c>
      <c r="B4296" t="s">
        <v>4924</v>
      </c>
      <c r="C4296" t="s">
        <v>4939</v>
      </c>
      <c r="D4296" t="s">
        <v>5186</v>
      </c>
      <c r="E4296" t="s">
        <v>2499</v>
      </c>
      <c r="F4296" t="s">
        <v>2177</v>
      </c>
      <c r="G4296" t="s">
        <v>2653</v>
      </c>
      <c r="H4296">
        <v>35000</v>
      </c>
      <c r="I4296" t="s">
        <v>5533</v>
      </c>
      <c r="J4296" s="1">
        <v>44126</v>
      </c>
      <c r="K4296" s="1">
        <v>44126</v>
      </c>
      <c r="L4296">
        <v>20205660803</v>
      </c>
      <c r="M4296" t="s">
        <v>5535</v>
      </c>
      <c r="N4296" s="1">
        <v>44135</v>
      </c>
      <c r="O4296" t="str">
        <f t="shared" si="142"/>
        <v>정상</v>
      </c>
      <c r="P4296" t="str">
        <f t="shared" si="143"/>
        <v>엠피의정부</v>
      </c>
      <c r="Q4296" t="s">
        <v>1954</v>
      </c>
      <c r="R4296"/>
      <c r="S4296"/>
      <c r="T4296"/>
      <c r="U4296"/>
      <c r="V4296"/>
      <c r="W4296" t="s">
        <v>5540</v>
      </c>
      <c r="X4296"/>
    </row>
    <row r="4297" spans="1:24">
      <c r="A4297" t="s">
        <v>4912</v>
      </c>
      <c r="B4297"/>
      <c r="C4297"/>
      <c r="D4297" t="s">
        <v>5037</v>
      </c>
      <c r="E4297" t="s">
        <v>2498</v>
      </c>
      <c r="F4297" t="s">
        <v>2177</v>
      </c>
      <c r="G4297" t="s">
        <v>2653</v>
      </c>
      <c r="H4297">
        <v>39813</v>
      </c>
      <c r="I4297" t="s">
        <v>5533</v>
      </c>
      <c r="J4297" s="1">
        <v>44126</v>
      </c>
      <c r="K4297" s="1">
        <v>44126</v>
      </c>
      <c r="L4297">
        <v>20205674015</v>
      </c>
      <c r="M4297" t="s">
        <v>5537</v>
      </c>
      <c r="N4297" s="1">
        <v>44135</v>
      </c>
      <c r="O4297" t="str">
        <f t="shared" si="142"/>
        <v>정상</v>
      </c>
      <c r="P4297" t="str">
        <f t="shared" si="143"/>
        <v>엠피제이엔제이</v>
      </c>
      <c r="Q4297" t="s">
        <v>1954</v>
      </c>
      <c r="R4297"/>
      <c r="S4297"/>
      <c r="T4297"/>
      <c r="U4297"/>
      <c r="V4297"/>
      <c r="W4297" t="s">
        <v>1958</v>
      </c>
      <c r="X4297"/>
    </row>
    <row r="4298" spans="1:24">
      <c r="A4298" t="s">
        <v>4909</v>
      </c>
      <c r="B4298" t="s">
        <v>4929</v>
      </c>
      <c r="C4298" t="s">
        <v>2353</v>
      </c>
      <c r="D4298" t="s">
        <v>5055</v>
      </c>
      <c r="E4298" t="s">
        <v>2498</v>
      </c>
      <c r="F4298" t="s">
        <v>2177</v>
      </c>
      <c r="G4298" t="s">
        <v>2655</v>
      </c>
      <c r="H4298">
        <v>10383</v>
      </c>
      <c r="I4298" t="s">
        <v>5533</v>
      </c>
      <c r="J4298" s="1">
        <v>44126</v>
      </c>
      <c r="K4298" s="1">
        <v>44126</v>
      </c>
      <c r="L4298">
        <v>20205669042</v>
      </c>
      <c r="M4298" t="s">
        <v>5535</v>
      </c>
      <c r="N4298" s="1">
        <v>44135</v>
      </c>
      <c r="O4298" t="str">
        <f t="shared" si="142"/>
        <v>정상</v>
      </c>
      <c r="P4298" t="str">
        <f t="shared" si="143"/>
        <v>엠피상동</v>
      </c>
      <c r="Q4298" t="s">
        <v>1954</v>
      </c>
      <c r="R4298"/>
      <c r="S4298"/>
      <c r="T4298"/>
      <c r="U4298"/>
      <c r="V4298"/>
      <c r="W4298" t="s">
        <v>1958</v>
      </c>
      <c r="X4298"/>
    </row>
    <row r="4299" spans="1:24">
      <c r="A4299" t="s">
        <v>4911</v>
      </c>
      <c r="B4299"/>
      <c r="C4299"/>
      <c r="D4299" t="s">
        <v>4999</v>
      </c>
      <c r="E4299" t="s">
        <v>2499</v>
      </c>
      <c r="F4299" t="s">
        <v>2177</v>
      </c>
      <c r="G4299" t="s">
        <v>2655</v>
      </c>
      <c r="H4299">
        <v>24815</v>
      </c>
      <c r="I4299" t="s">
        <v>5533</v>
      </c>
      <c r="J4299" s="1">
        <v>44126</v>
      </c>
      <c r="K4299" s="1">
        <v>44126</v>
      </c>
      <c r="L4299">
        <v>20205663233</v>
      </c>
      <c r="M4299" t="s">
        <v>5537</v>
      </c>
      <c r="N4299" s="1">
        <v>44135</v>
      </c>
      <c r="O4299" t="str">
        <f t="shared" si="142"/>
        <v>정상</v>
      </c>
      <c r="P4299" t="str">
        <f t="shared" si="143"/>
        <v>엠피레전드</v>
      </c>
      <c r="Q4299" t="s">
        <v>1954</v>
      </c>
      <c r="R4299"/>
      <c r="S4299"/>
      <c r="T4299"/>
      <c r="U4299"/>
      <c r="V4299"/>
      <c r="W4299" t="s">
        <v>1958</v>
      </c>
      <c r="X4299"/>
    </row>
    <row r="4300" spans="1:24">
      <c r="A4300" t="s">
        <v>4911</v>
      </c>
      <c r="B4300"/>
      <c r="C4300"/>
      <c r="D4300" t="s">
        <v>5187</v>
      </c>
      <c r="E4300" t="s">
        <v>2163</v>
      </c>
      <c r="F4300" t="s">
        <v>5532</v>
      </c>
      <c r="G4300" t="s">
        <v>2655</v>
      </c>
      <c r="H4300">
        <v>7606</v>
      </c>
      <c r="I4300" t="s">
        <v>5533</v>
      </c>
      <c r="J4300" s="1">
        <v>44126</v>
      </c>
      <c r="K4300" s="1">
        <v>44126</v>
      </c>
      <c r="L4300">
        <v>20205663290</v>
      </c>
      <c r="M4300" t="s">
        <v>5535</v>
      </c>
      <c r="N4300" s="1">
        <v>44135</v>
      </c>
      <c r="O4300" t="str">
        <f t="shared" si="142"/>
        <v>정상</v>
      </c>
      <c r="P4300" t="str">
        <f t="shared" si="143"/>
        <v>엠피레전드</v>
      </c>
      <c r="Q4300" t="s">
        <v>1954</v>
      </c>
      <c r="R4300"/>
      <c r="S4300"/>
      <c r="T4300"/>
      <c r="U4300"/>
      <c r="V4300"/>
      <c r="W4300" t="s">
        <v>1958</v>
      </c>
      <c r="X4300"/>
    </row>
    <row r="4301" spans="1:24">
      <c r="A4301" t="s">
        <v>4911</v>
      </c>
      <c r="B4301"/>
      <c r="C4301"/>
      <c r="D4301" t="s">
        <v>5093</v>
      </c>
      <c r="E4301" t="s">
        <v>5500</v>
      </c>
      <c r="F4301" t="s">
        <v>2177</v>
      </c>
      <c r="G4301" t="s">
        <v>2653</v>
      </c>
      <c r="H4301">
        <v>55700</v>
      </c>
      <c r="I4301" t="s">
        <v>5533</v>
      </c>
      <c r="J4301" s="1">
        <v>44126</v>
      </c>
      <c r="K4301" s="1">
        <v>44126</v>
      </c>
      <c r="L4301">
        <v>20205670826</v>
      </c>
      <c r="M4301" t="s">
        <v>5538</v>
      </c>
      <c r="N4301" s="1">
        <v>44135</v>
      </c>
      <c r="O4301" t="str">
        <f t="shared" si="142"/>
        <v>정상</v>
      </c>
      <c r="P4301" t="str">
        <f t="shared" si="143"/>
        <v>엠피레전드</v>
      </c>
      <c r="Q4301" t="s">
        <v>1954</v>
      </c>
      <c r="R4301"/>
      <c r="S4301"/>
      <c r="T4301"/>
      <c r="U4301"/>
      <c r="V4301"/>
      <c r="W4301" t="s">
        <v>1958</v>
      </c>
      <c r="X4301"/>
    </row>
    <row r="4302" spans="1:24">
      <c r="A4302" t="s">
        <v>4902</v>
      </c>
      <c r="B4302" t="s">
        <v>4923</v>
      </c>
      <c r="C4302" t="s">
        <v>4941</v>
      </c>
      <c r="D4302" t="s">
        <v>5188</v>
      </c>
      <c r="E4302" t="s">
        <v>2163</v>
      </c>
      <c r="F4302" t="s">
        <v>5532</v>
      </c>
      <c r="G4302" t="s">
        <v>2653</v>
      </c>
      <c r="H4302">
        <v>15013</v>
      </c>
      <c r="I4302" t="s">
        <v>5533</v>
      </c>
      <c r="J4302" s="1">
        <v>44126</v>
      </c>
      <c r="K4302" s="1">
        <v>44126</v>
      </c>
      <c r="L4302">
        <v>20205681144</v>
      </c>
      <c r="M4302" t="s">
        <v>5535</v>
      </c>
      <c r="N4302" s="1">
        <v>44135</v>
      </c>
      <c r="O4302" t="str">
        <f t="shared" si="142"/>
        <v>정상</v>
      </c>
      <c r="P4302" t="str">
        <f t="shared" si="143"/>
        <v>엠피성공</v>
      </c>
      <c r="Q4302" t="s">
        <v>1954</v>
      </c>
      <c r="R4302"/>
      <c r="S4302"/>
      <c r="T4302"/>
      <c r="U4302"/>
      <c r="V4302"/>
      <c r="W4302" t="s">
        <v>1958</v>
      </c>
      <c r="X4302"/>
    </row>
    <row r="4303" spans="1:24">
      <c r="A4303" t="s">
        <v>4909</v>
      </c>
      <c r="B4303" t="s">
        <v>4929</v>
      </c>
      <c r="C4303" t="s">
        <v>4947</v>
      </c>
      <c r="D4303" t="s">
        <v>5189</v>
      </c>
      <c r="E4303" t="s">
        <v>2498</v>
      </c>
      <c r="F4303" t="s">
        <v>2177</v>
      </c>
      <c r="G4303" t="s">
        <v>2653</v>
      </c>
      <c r="H4303">
        <v>30000</v>
      </c>
      <c r="I4303" t="s">
        <v>5533</v>
      </c>
      <c r="J4303" s="1">
        <v>44126</v>
      </c>
      <c r="K4303" s="1">
        <v>44126</v>
      </c>
      <c r="L4303">
        <v>20205668561</v>
      </c>
      <c r="M4303" t="s">
        <v>5536</v>
      </c>
      <c r="N4303" s="1">
        <v>44135</v>
      </c>
      <c r="O4303" t="str">
        <f t="shared" si="142"/>
        <v>정상</v>
      </c>
      <c r="P4303" t="str">
        <f t="shared" si="143"/>
        <v>엠피상동</v>
      </c>
      <c r="Q4303" t="s">
        <v>1954</v>
      </c>
      <c r="R4303"/>
      <c r="S4303"/>
      <c r="T4303"/>
      <c r="U4303"/>
      <c r="V4303"/>
      <c r="W4303" t="s">
        <v>1958</v>
      </c>
      <c r="X4303"/>
    </row>
    <row r="4304" spans="1:24">
      <c r="A4304" t="s">
        <v>4903</v>
      </c>
      <c r="B4304" t="s">
        <v>4924</v>
      </c>
      <c r="C4304" t="s">
        <v>4939</v>
      </c>
      <c r="D4304" t="s">
        <v>5023</v>
      </c>
      <c r="E4304" t="s">
        <v>5451</v>
      </c>
      <c r="F4304" t="s">
        <v>2177</v>
      </c>
      <c r="G4304" t="s">
        <v>2653</v>
      </c>
      <c r="H4304">
        <v>11800</v>
      </c>
      <c r="I4304" t="s">
        <v>5534</v>
      </c>
      <c r="J4304" s="1">
        <v>44126</v>
      </c>
      <c r="K4304" s="1">
        <v>44130</v>
      </c>
      <c r="L4304">
        <v>20205671743</v>
      </c>
      <c r="M4304" t="s">
        <v>5538</v>
      </c>
      <c r="N4304" s="1">
        <v>44135</v>
      </c>
      <c r="O4304" t="str">
        <f t="shared" si="142"/>
        <v>철회</v>
      </c>
      <c r="P4304" t="str">
        <f t="shared" si="143"/>
        <v>엠피의정부</v>
      </c>
      <c r="Q4304" t="s">
        <v>1954</v>
      </c>
      <c r="R4304"/>
      <c r="S4304"/>
      <c r="T4304"/>
      <c r="U4304"/>
      <c r="V4304"/>
      <c r="W4304" t="s">
        <v>1958</v>
      </c>
      <c r="X4304"/>
    </row>
    <row r="4305" spans="1:24">
      <c r="A4305" t="s">
        <v>4902</v>
      </c>
      <c r="B4305" t="s">
        <v>4923</v>
      </c>
      <c r="C4305" t="s">
        <v>4941</v>
      </c>
      <c r="D4305" t="s">
        <v>5028</v>
      </c>
      <c r="E4305" t="s">
        <v>2498</v>
      </c>
      <c r="F4305" t="s">
        <v>2177</v>
      </c>
      <c r="G4305" t="s">
        <v>2653</v>
      </c>
      <c r="H4305">
        <v>25100</v>
      </c>
      <c r="I4305" t="s">
        <v>5533</v>
      </c>
      <c r="J4305" s="1">
        <v>44126</v>
      </c>
      <c r="K4305" s="1">
        <v>44126</v>
      </c>
      <c r="L4305">
        <v>20205675168</v>
      </c>
      <c r="M4305" t="s">
        <v>5536</v>
      </c>
      <c r="N4305" s="1">
        <v>44135</v>
      </c>
      <c r="O4305" t="str">
        <f t="shared" si="142"/>
        <v>정상</v>
      </c>
      <c r="P4305" t="str">
        <f t="shared" si="143"/>
        <v>엠피성공</v>
      </c>
      <c r="Q4305" t="s">
        <v>1954</v>
      </c>
      <c r="R4305"/>
      <c r="S4305"/>
      <c r="T4305"/>
      <c r="U4305"/>
      <c r="V4305"/>
      <c r="W4305" t="s">
        <v>1960</v>
      </c>
      <c r="X4305"/>
    </row>
    <row r="4306" spans="1:24">
      <c r="A4306" t="s">
        <v>4906</v>
      </c>
      <c r="B4306" t="s">
        <v>4926</v>
      </c>
      <c r="C4306" t="s">
        <v>4943</v>
      </c>
      <c r="D4306" t="s">
        <v>5046</v>
      </c>
      <c r="E4306" t="s">
        <v>2516</v>
      </c>
      <c r="F4306" t="s">
        <v>5530</v>
      </c>
      <c r="G4306" t="s">
        <v>2653</v>
      </c>
      <c r="H4306">
        <v>50000</v>
      </c>
      <c r="I4306" t="s">
        <v>5533</v>
      </c>
      <c r="J4306" s="1">
        <v>44125</v>
      </c>
      <c r="K4306" s="1">
        <v>44125</v>
      </c>
      <c r="L4306" t="s">
        <v>1575</v>
      </c>
      <c r="M4306" t="s">
        <v>5535</v>
      </c>
      <c r="N4306" s="1">
        <v>44135</v>
      </c>
      <c r="O4306" t="str">
        <f t="shared" si="142"/>
        <v>정상</v>
      </c>
      <c r="P4306" t="str">
        <f t="shared" si="143"/>
        <v>엠피피스토스</v>
      </c>
      <c r="Q4306" t="s">
        <v>1954</v>
      </c>
      <c r="R4306"/>
      <c r="S4306"/>
      <c r="T4306"/>
      <c r="U4306"/>
      <c r="V4306"/>
      <c r="W4306" t="s">
        <v>1958</v>
      </c>
      <c r="X4306" s="1">
        <v>60926</v>
      </c>
    </row>
    <row r="4307" spans="1:24">
      <c r="A4307" t="s">
        <v>4912</v>
      </c>
      <c r="B4307"/>
      <c r="C4307"/>
      <c r="D4307" t="s">
        <v>5024</v>
      </c>
      <c r="E4307" t="s">
        <v>3153</v>
      </c>
      <c r="F4307" t="s">
        <v>5532</v>
      </c>
      <c r="G4307" t="s">
        <v>2653</v>
      </c>
      <c r="H4307">
        <v>110685</v>
      </c>
      <c r="I4307" t="s">
        <v>5533</v>
      </c>
      <c r="J4307" s="1">
        <v>44125</v>
      </c>
      <c r="K4307" s="1">
        <v>44125</v>
      </c>
      <c r="L4307" t="s">
        <v>1576</v>
      </c>
      <c r="M4307" t="s">
        <v>5538</v>
      </c>
      <c r="N4307" s="1">
        <v>44135</v>
      </c>
      <c r="O4307" t="str">
        <f t="shared" si="142"/>
        <v>정상</v>
      </c>
      <c r="P4307" t="str">
        <f t="shared" si="143"/>
        <v>엠피제이엔제이</v>
      </c>
      <c r="Q4307" t="s">
        <v>1954</v>
      </c>
      <c r="R4307"/>
      <c r="S4307"/>
      <c r="T4307"/>
      <c r="U4307"/>
      <c r="V4307"/>
      <c r="W4307" t="s">
        <v>1958</v>
      </c>
      <c r="X4307" s="1">
        <v>58735</v>
      </c>
    </row>
    <row r="4308" spans="1:24">
      <c r="A4308" t="s">
        <v>4906</v>
      </c>
      <c r="B4308" t="s">
        <v>4926</v>
      </c>
      <c r="C4308" t="s">
        <v>4948</v>
      </c>
      <c r="D4308" t="s">
        <v>5190</v>
      </c>
      <c r="E4308" t="s">
        <v>5477</v>
      </c>
      <c r="F4308" t="s">
        <v>2177</v>
      </c>
      <c r="G4308" t="s">
        <v>2653</v>
      </c>
      <c r="H4308">
        <v>20200</v>
      </c>
      <c r="I4308" t="s">
        <v>5533</v>
      </c>
      <c r="J4308" s="1">
        <v>44125</v>
      </c>
      <c r="K4308" s="1">
        <v>44125</v>
      </c>
      <c r="L4308" t="s">
        <v>1577</v>
      </c>
      <c r="M4308" t="s">
        <v>5538</v>
      </c>
      <c r="N4308" s="1">
        <v>44135</v>
      </c>
      <c r="O4308" t="str">
        <f t="shared" si="142"/>
        <v>정상</v>
      </c>
      <c r="P4308" t="str">
        <f t="shared" si="143"/>
        <v>엠피피스토스</v>
      </c>
      <c r="Q4308" t="s">
        <v>1954</v>
      </c>
      <c r="R4308"/>
      <c r="S4308"/>
      <c r="T4308"/>
      <c r="U4308"/>
      <c r="V4308"/>
      <c r="W4308" t="s">
        <v>1958</v>
      </c>
      <c r="X4308" s="1">
        <v>51430</v>
      </c>
    </row>
    <row r="4309" spans="1:24">
      <c r="A4309" t="s">
        <v>4908</v>
      </c>
      <c r="B4309" t="s">
        <v>4928</v>
      </c>
      <c r="C4309" t="s">
        <v>4945</v>
      </c>
      <c r="D4309" t="s">
        <v>5191</v>
      </c>
      <c r="E4309" t="s">
        <v>2512</v>
      </c>
      <c r="F4309" t="s">
        <v>5530</v>
      </c>
      <c r="G4309" t="s">
        <v>2653</v>
      </c>
      <c r="H4309">
        <v>73400</v>
      </c>
      <c r="I4309" t="s">
        <v>5533</v>
      </c>
      <c r="J4309" s="1">
        <v>44125</v>
      </c>
      <c r="K4309" s="1">
        <v>44125</v>
      </c>
      <c r="L4309" t="s">
        <v>1578</v>
      </c>
      <c r="M4309" t="s">
        <v>5535</v>
      </c>
      <c r="N4309" s="1">
        <v>44135</v>
      </c>
      <c r="O4309" t="str">
        <f t="shared" si="142"/>
        <v>정상</v>
      </c>
      <c r="P4309" t="str">
        <f t="shared" si="143"/>
        <v>엠피가온</v>
      </c>
      <c r="Q4309" t="s">
        <v>1954</v>
      </c>
      <c r="R4309"/>
      <c r="S4309"/>
      <c r="T4309"/>
      <c r="U4309"/>
      <c r="V4309"/>
      <c r="W4309" t="s">
        <v>1958</v>
      </c>
      <c r="X4309"/>
    </row>
    <row r="4310" spans="1:24">
      <c r="A4310" t="s">
        <v>4902</v>
      </c>
      <c r="B4310"/>
      <c r="C4310"/>
      <c r="D4310" t="s">
        <v>5056</v>
      </c>
      <c r="E4310" t="s">
        <v>2512</v>
      </c>
      <c r="F4310" t="s">
        <v>2177</v>
      </c>
      <c r="G4310" t="s">
        <v>2653</v>
      </c>
      <c r="H4310">
        <v>68000</v>
      </c>
      <c r="I4310" t="s">
        <v>5533</v>
      </c>
      <c r="J4310" s="1">
        <v>44125</v>
      </c>
      <c r="K4310" s="1">
        <v>44125</v>
      </c>
      <c r="L4310" t="s">
        <v>1579</v>
      </c>
      <c r="M4310" t="s">
        <v>5535</v>
      </c>
      <c r="N4310" s="1">
        <v>44135</v>
      </c>
      <c r="O4310" t="str">
        <f t="shared" ref="O4310:O4373" si="144" xml:space="preserve"> IF(K4310&gt;N4310,W4310,I4310)</f>
        <v>정상</v>
      </c>
      <c r="P4310" t="str">
        <f t="shared" si="143"/>
        <v>엠피성공</v>
      </c>
      <c r="Q4310" t="s">
        <v>1954</v>
      </c>
      <c r="R4310"/>
      <c r="S4310"/>
      <c r="T4310"/>
      <c r="U4310"/>
      <c r="V4310"/>
      <c r="W4310" t="s">
        <v>1958</v>
      </c>
      <c r="X4310"/>
    </row>
    <row r="4311" spans="1:24">
      <c r="A4311" t="s">
        <v>4902</v>
      </c>
      <c r="B4311"/>
      <c r="C4311"/>
      <c r="D4311" t="s">
        <v>5192</v>
      </c>
      <c r="E4311" t="s">
        <v>2158</v>
      </c>
      <c r="F4311" t="s">
        <v>2177</v>
      </c>
      <c r="G4311" t="s">
        <v>2653</v>
      </c>
      <c r="H4311">
        <v>50500</v>
      </c>
      <c r="I4311" t="s">
        <v>5533</v>
      </c>
      <c r="J4311" s="1">
        <v>44125</v>
      </c>
      <c r="K4311" s="1">
        <v>44125</v>
      </c>
      <c r="L4311" t="s">
        <v>1580</v>
      </c>
      <c r="M4311" t="s">
        <v>5536</v>
      </c>
      <c r="N4311" s="1">
        <v>44135</v>
      </c>
      <c r="O4311" t="str">
        <f t="shared" si="144"/>
        <v>정상</v>
      </c>
      <c r="P4311" t="str">
        <f t="shared" si="143"/>
        <v>엠피성공</v>
      </c>
      <c r="Q4311" t="s">
        <v>1954</v>
      </c>
      <c r="R4311"/>
      <c r="S4311"/>
      <c r="T4311"/>
      <c r="U4311"/>
      <c r="V4311"/>
      <c r="W4311" t="s">
        <v>1958</v>
      </c>
      <c r="X4311"/>
    </row>
    <row r="4312" spans="1:24">
      <c r="A4312" t="s">
        <v>4909</v>
      </c>
      <c r="B4312" t="s">
        <v>4929</v>
      </c>
      <c r="C4312" t="s">
        <v>4947</v>
      </c>
      <c r="D4312" t="s">
        <v>5193</v>
      </c>
      <c r="E4312" t="s">
        <v>5471</v>
      </c>
      <c r="F4312" t="s">
        <v>2177</v>
      </c>
      <c r="G4312" t="s">
        <v>2653</v>
      </c>
      <c r="H4312">
        <v>63000</v>
      </c>
      <c r="I4312" t="s">
        <v>5533</v>
      </c>
      <c r="J4312" s="1">
        <v>44125</v>
      </c>
      <c r="K4312" s="1">
        <v>44125</v>
      </c>
      <c r="L4312" t="s">
        <v>1581</v>
      </c>
      <c r="M4312" t="s">
        <v>5535</v>
      </c>
      <c r="N4312" s="1">
        <v>44135</v>
      </c>
      <c r="O4312" t="str">
        <f t="shared" si="144"/>
        <v>정상</v>
      </c>
      <c r="P4312" t="str">
        <f t="shared" si="143"/>
        <v>엠피상동</v>
      </c>
      <c r="Q4312" t="s">
        <v>1954</v>
      </c>
      <c r="R4312"/>
      <c r="S4312"/>
      <c r="T4312"/>
      <c r="U4312"/>
      <c r="V4312"/>
      <c r="W4312" t="s">
        <v>1958</v>
      </c>
      <c r="X4312"/>
    </row>
    <row r="4313" spans="1:24">
      <c r="A4313" t="s">
        <v>4906</v>
      </c>
      <c r="B4313" t="s">
        <v>4926</v>
      </c>
      <c r="C4313" t="s">
        <v>4943</v>
      </c>
      <c r="D4313" t="s">
        <v>5173</v>
      </c>
      <c r="E4313" t="s">
        <v>5452</v>
      </c>
      <c r="F4313" t="s">
        <v>2177</v>
      </c>
      <c r="G4313" t="s">
        <v>2653</v>
      </c>
      <c r="H4313">
        <v>212000</v>
      </c>
      <c r="I4313" t="s">
        <v>5533</v>
      </c>
      <c r="J4313" s="1">
        <v>44125</v>
      </c>
      <c r="K4313" s="1">
        <v>44125</v>
      </c>
      <c r="L4313" t="s">
        <v>1582</v>
      </c>
      <c r="M4313" t="s">
        <v>5538</v>
      </c>
      <c r="N4313" s="1">
        <v>44135</v>
      </c>
      <c r="O4313" t="str">
        <f t="shared" si="144"/>
        <v>정상</v>
      </c>
      <c r="P4313" t="str">
        <f t="shared" si="143"/>
        <v>엠피피스토스</v>
      </c>
      <c r="Q4313" t="s">
        <v>1954</v>
      </c>
      <c r="R4313"/>
      <c r="S4313"/>
      <c r="T4313"/>
      <c r="U4313"/>
      <c r="V4313"/>
      <c r="W4313" t="s">
        <v>1958</v>
      </c>
      <c r="X4313"/>
    </row>
    <row r="4314" spans="1:24">
      <c r="A4314" t="s">
        <v>4906</v>
      </c>
      <c r="B4314" t="s">
        <v>4926</v>
      </c>
      <c r="C4314" t="s">
        <v>4943</v>
      </c>
      <c r="D4314" t="s">
        <v>5173</v>
      </c>
      <c r="E4314" t="s">
        <v>2583</v>
      </c>
      <c r="F4314" t="s">
        <v>2177</v>
      </c>
      <c r="G4314" t="s">
        <v>2653</v>
      </c>
      <c r="H4314">
        <v>136000</v>
      </c>
      <c r="I4314" t="s">
        <v>5533</v>
      </c>
      <c r="J4314" s="1">
        <v>44125</v>
      </c>
      <c r="K4314" s="1">
        <v>44125</v>
      </c>
      <c r="L4314" t="s">
        <v>1583</v>
      </c>
      <c r="M4314" t="s">
        <v>5535</v>
      </c>
      <c r="N4314" s="1">
        <v>44135</v>
      </c>
      <c r="O4314" t="str">
        <f t="shared" si="144"/>
        <v>정상</v>
      </c>
      <c r="P4314" t="str">
        <f t="shared" si="143"/>
        <v>엠피피스토스</v>
      </c>
      <c r="Q4314" t="s">
        <v>1954</v>
      </c>
      <c r="R4314"/>
      <c r="S4314"/>
      <c r="T4314"/>
      <c r="U4314"/>
      <c r="V4314"/>
      <c r="W4314" t="s">
        <v>1958</v>
      </c>
      <c r="X4314"/>
    </row>
    <row r="4315" spans="1:24">
      <c r="A4315" t="s">
        <v>4906</v>
      </c>
      <c r="B4315"/>
      <c r="C4315"/>
      <c r="D4315" t="s">
        <v>5194</v>
      </c>
      <c r="E4315" t="s">
        <v>2158</v>
      </c>
      <c r="F4315" t="s">
        <v>2177</v>
      </c>
      <c r="G4315" t="s">
        <v>2653</v>
      </c>
      <c r="H4315">
        <v>100000</v>
      </c>
      <c r="I4315" t="s">
        <v>5533</v>
      </c>
      <c r="J4315" s="1">
        <v>44125</v>
      </c>
      <c r="K4315" s="1">
        <v>44125</v>
      </c>
      <c r="L4315" t="s">
        <v>1584</v>
      </c>
      <c r="M4315" t="s">
        <v>5535</v>
      </c>
      <c r="N4315" s="1">
        <v>44135</v>
      </c>
      <c r="O4315" t="str">
        <f t="shared" si="144"/>
        <v>정상</v>
      </c>
      <c r="P4315" t="str">
        <f t="shared" si="143"/>
        <v>엠피피스토스</v>
      </c>
      <c r="Q4315" t="s">
        <v>1954</v>
      </c>
      <c r="R4315"/>
      <c r="S4315"/>
      <c r="T4315"/>
      <c r="U4315"/>
      <c r="V4315"/>
      <c r="W4315" t="s">
        <v>1958</v>
      </c>
      <c r="X4315"/>
    </row>
    <row r="4316" spans="1:24">
      <c r="A4316" t="s">
        <v>995</v>
      </c>
      <c r="B4316"/>
      <c r="C4316"/>
      <c r="D4316" t="s">
        <v>5195</v>
      </c>
      <c r="E4316" t="s">
        <v>2158</v>
      </c>
      <c r="F4316" t="s">
        <v>2177</v>
      </c>
      <c r="G4316" t="s">
        <v>2653</v>
      </c>
      <c r="H4316">
        <v>83000</v>
      </c>
      <c r="I4316" t="s">
        <v>5533</v>
      </c>
      <c r="J4316" s="1">
        <v>44125</v>
      </c>
      <c r="K4316" s="1">
        <v>44125</v>
      </c>
      <c r="L4316" t="s">
        <v>1585</v>
      </c>
      <c r="M4316" t="s">
        <v>5535</v>
      </c>
      <c r="N4316" s="1">
        <v>44135</v>
      </c>
      <c r="O4316" t="str">
        <f t="shared" si="144"/>
        <v>정상</v>
      </c>
      <c r="P4316" t="str">
        <f t="shared" si="143"/>
        <v>엠피피스토스</v>
      </c>
      <c r="Q4316" t="s">
        <v>1954</v>
      </c>
      <c r="R4316"/>
      <c r="S4316"/>
      <c r="T4316"/>
      <c r="U4316"/>
      <c r="V4316"/>
      <c r="W4316" t="s">
        <v>1958</v>
      </c>
      <c r="X4316"/>
    </row>
    <row r="4317" spans="1:24">
      <c r="A4317" t="s">
        <v>4906</v>
      </c>
      <c r="B4317"/>
      <c r="C4317"/>
      <c r="D4317" t="s">
        <v>5196</v>
      </c>
      <c r="E4317" t="s">
        <v>5471</v>
      </c>
      <c r="F4317" t="s">
        <v>2177</v>
      </c>
      <c r="G4317" t="s">
        <v>2653</v>
      </c>
      <c r="H4317">
        <v>30000</v>
      </c>
      <c r="I4317" t="s">
        <v>5533</v>
      </c>
      <c r="J4317" s="1">
        <v>44125</v>
      </c>
      <c r="K4317" s="1">
        <v>44125</v>
      </c>
      <c r="L4317" t="s">
        <v>1586</v>
      </c>
      <c r="M4317" t="s">
        <v>5535</v>
      </c>
      <c r="N4317" s="1">
        <v>44135</v>
      </c>
      <c r="O4317" t="str">
        <f t="shared" si="144"/>
        <v>정상</v>
      </c>
      <c r="P4317" t="str">
        <f t="shared" si="143"/>
        <v>엠피피스토스</v>
      </c>
      <c r="Q4317" t="s">
        <v>1954</v>
      </c>
      <c r="R4317"/>
      <c r="S4317"/>
      <c r="T4317"/>
      <c r="U4317"/>
      <c r="V4317"/>
      <c r="W4317" t="s">
        <v>1960</v>
      </c>
      <c r="X4317"/>
    </row>
    <row r="4318" spans="1:24">
      <c r="A4318" t="s">
        <v>4912</v>
      </c>
      <c r="B4318"/>
      <c r="C4318"/>
      <c r="D4318" t="s">
        <v>5197</v>
      </c>
      <c r="E4318" t="s">
        <v>2153</v>
      </c>
      <c r="F4318" t="s">
        <v>5530</v>
      </c>
      <c r="G4318" t="s">
        <v>2653</v>
      </c>
      <c r="H4318">
        <v>28566</v>
      </c>
      <c r="I4318" t="s">
        <v>5533</v>
      </c>
      <c r="J4318" s="1">
        <v>44125</v>
      </c>
      <c r="K4318" s="1">
        <v>44125</v>
      </c>
      <c r="L4318">
        <v>52028869150000</v>
      </c>
      <c r="M4318" t="s">
        <v>5535</v>
      </c>
      <c r="N4318" s="1">
        <v>44135</v>
      </c>
      <c r="O4318" t="str">
        <f t="shared" si="144"/>
        <v>정상</v>
      </c>
      <c r="P4318" t="str">
        <f t="shared" si="143"/>
        <v>엠피제이엔제이</v>
      </c>
      <c r="Q4318" t="s">
        <v>1954</v>
      </c>
      <c r="R4318"/>
      <c r="S4318"/>
      <c r="T4318"/>
      <c r="U4318"/>
      <c r="V4318"/>
      <c r="W4318" t="s">
        <v>1958</v>
      </c>
      <c r="X4318" s="1">
        <v>71518</v>
      </c>
    </row>
    <row r="4319" spans="1:24">
      <c r="A4319" t="s">
        <v>4906</v>
      </c>
      <c r="B4319" t="s">
        <v>4926</v>
      </c>
      <c r="C4319" t="s">
        <v>4948</v>
      </c>
      <c r="D4319" t="s">
        <v>5076</v>
      </c>
      <c r="E4319" t="s">
        <v>5501</v>
      </c>
      <c r="F4319" t="s">
        <v>2177</v>
      </c>
      <c r="G4319" t="s">
        <v>2653</v>
      </c>
      <c r="H4319">
        <v>15300</v>
      </c>
      <c r="I4319" t="s">
        <v>5533</v>
      </c>
      <c r="J4319" s="1">
        <v>44125</v>
      </c>
      <c r="K4319" s="1">
        <v>44125</v>
      </c>
      <c r="L4319">
        <v>52028963980000</v>
      </c>
      <c r="M4319" t="s">
        <v>5538</v>
      </c>
      <c r="N4319" s="1">
        <v>44135</v>
      </c>
      <c r="O4319" t="str">
        <f t="shared" si="144"/>
        <v>정상</v>
      </c>
      <c r="P4319" t="str">
        <f t="shared" si="143"/>
        <v>엠피피스토스</v>
      </c>
      <c r="Q4319" t="s">
        <v>1954</v>
      </c>
      <c r="R4319"/>
      <c r="S4319"/>
      <c r="T4319"/>
      <c r="U4319"/>
      <c r="V4319"/>
      <c r="W4319" t="s">
        <v>1958</v>
      </c>
      <c r="X4319" s="1">
        <v>51430</v>
      </c>
    </row>
    <row r="4320" spans="1:24">
      <c r="A4320" t="s">
        <v>4902</v>
      </c>
      <c r="B4320"/>
      <c r="C4320"/>
      <c r="D4320" t="s">
        <v>5192</v>
      </c>
      <c r="E4320" t="s">
        <v>5454</v>
      </c>
      <c r="F4320" t="s">
        <v>2177</v>
      </c>
      <c r="G4320" t="s">
        <v>2653</v>
      </c>
      <c r="H4320">
        <v>43500</v>
      </c>
      <c r="I4320" t="s">
        <v>5533</v>
      </c>
      <c r="J4320" s="1">
        <v>44125</v>
      </c>
      <c r="K4320" s="1">
        <v>44125</v>
      </c>
      <c r="L4320">
        <v>52028960550000</v>
      </c>
      <c r="M4320" t="s">
        <v>5538</v>
      </c>
      <c r="N4320" s="1">
        <v>44135</v>
      </c>
      <c r="O4320" t="str">
        <f t="shared" si="144"/>
        <v>정상</v>
      </c>
      <c r="P4320" t="str">
        <f t="shared" si="143"/>
        <v>엠피성공</v>
      </c>
      <c r="Q4320" t="s">
        <v>1954</v>
      </c>
      <c r="R4320"/>
      <c r="S4320"/>
      <c r="T4320"/>
      <c r="U4320"/>
      <c r="V4320"/>
      <c r="W4320" t="s">
        <v>1958</v>
      </c>
      <c r="X4320" s="1">
        <v>70788</v>
      </c>
    </row>
    <row r="4321" spans="1:24">
      <c r="A4321" t="s">
        <v>4903</v>
      </c>
      <c r="B4321" t="s">
        <v>4924</v>
      </c>
      <c r="C4321" t="s">
        <v>4939</v>
      </c>
      <c r="D4321" t="s">
        <v>5198</v>
      </c>
      <c r="E4321" t="s">
        <v>5501</v>
      </c>
      <c r="F4321" t="s">
        <v>2177</v>
      </c>
      <c r="G4321" t="s">
        <v>2653</v>
      </c>
      <c r="H4321">
        <v>60621</v>
      </c>
      <c r="I4321" t="s">
        <v>5533</v>
      </c>
      <c r="J4321" s="1">
        <v>44125</v>
      </c>
      <c r="K4321" s="1">
        <v>44125</v>
      </c>
      <c r="L4321">
        <v>52028851720000</v>
      </c>
      <c r="M4321" t="s">
        <v>5537</v>
      </c>
      <c r="N4321" s="1">
        <v>44135</v>
      </c>
      <c r="O4321" t="str">
        <f t="shared" si="144"/>
        <v>정상</v>
      </c>
      <c r="P4321" t="str">
        <f t="shared" si="143"/>
        <v>엠피의정부</v>
      </c>
      <c r="Q4321" t="s">
        <v>1954</v>
      </c>
      <c r="R4321"/>
      <c r="S4321"/>
      <c r="T4321"/>
      <c r="U4321"/>
      <c r="V4321"/>
      <c r="W4321" t="s">
        <v>1958</v>
      </c>
      <c r="X4321" s="1">
        <v>51430</v>
      </c>
    </row>
    <row r="4322" spans="1:24">
      <c r="A4322" t="s">
        <v>4903</v>
      </c>
      <c r="B4322" t="s">
        <v>4924</v>
      </c>
      <c r="C4322" t="s">
        <v>4939</v>
      </c>
      <c r="D4322" t="s">
        <v>5053</v>
      </c>
      <c r="E4322" t="s">
        <v>5455</v>
      </c>
      <c r="F4322" t="s">
        <v>2177</v>
      </c>
      <c r="G4322" t="s">
        <v>2655</v>
      </c>
      <c r="H4322">
        <v>15049</v>
      </c>
      <c r="I4322" t="s">
        <v>5533</v>
      </c>
      <c r="J4322" s="1">
        <v>44125</v>
      </c>
      <c r="K4322" s="1">
        <v>44125</v>
      </c>
      <c r="L4322">
        <v>52028852540000</v>
      </c>
      <c r="M4322" t="s">
        <v>5537</v>
      </c>
      <c r="N4322" s="1">
        <v>44135</v>
      </c>
      <c r="O4322" t="str">
        <f t="shared" si="144"/>
        <v>정상</v>
      </c>
      <c r="P4322" t="str">
        <f t="shared" si="143"/>
        <v>엠피의정부</v>
      </c>
      <c r="Q4322" t="s">
        <v>1954</v>
      </c>
      <c r="R4322"/>
      <c r="S4322"/>
      <c r="T4322"/>
      <c r="U4322"/>
      <c r="V4322"/>
      <c r="W4322" t="s">
        <v>1960</v>
      </c>
      <c r="X4322" s="1">
        <v>44490</v>
      </c>
    </row>
    <row r="4323" spans="1:24">
      <c r="A4323" t="s">
        <v>4906</v>
      </c>
      <c r="B4323" t="s">
        <v>4926</v>
      </c>
      <c r="C4323" t="s">
        <v>4951</v>
      </c>
      <c r="D4323" t="s">
        <v>5074</v>
      </c>
      <c r="E4323" t="s">
        <v>5473</v>
      </c>
      <c r="F4323" t="s">
        <v>5530</v>
      </c>
      <c r="G4323" t="s">
        <v>2653</v>
      </c>
      <c r="H4323">
        <v>55750</v>
      </c>
      <c r="I4323" t="s">
        <v>5533</v>
      </c>
      <c r="J4323" s="1">
        <v>44125</v>
      </c>
      <c r="K4323" s="1">
        <v>44125</v>
      </c>
      <c r="L4323">
        <v>320202577464</v>
      </c>
      <c r="M4323" t="s">
        <v>5535</v>
      </c>
      <c r="N4323" s="1">
        <v>44135</v>
      </c>
      <c r="O4323" t="str">
        <f t="shared" si="144"/>
        <v>정상</v>
      </c>
      <c r="P4323" t="str">
        <f t="shared" si="143"/>
        <v>엠피피스토스</v>
      </c>
      <c r="Q4323" t="s">
        <v>1954</v>
      </c>
      <c r="R4323"/>
      <c r="S4323"/>
      <c r="T4323"/>
      <c r="U4323"/>
      <c r="V4323"/>
      <c r="W4323" t="s">
        <v>5540</v>
      </c>
      <c r="X4323" s="1">
        <v>51430</v>
      </c>
    </row>
    <row r="4324" spans="1:24">
      <c r="A4324" t="s">
        <v>4912</v>
      </c>
      <c r="B4324"/>
      <c r="C4324"/>
      <c r="D4324" t="s">
        <v>5199</v>
      </c>
      <c r="E4324" t="s">
        <v>5474</v>
      </c>
      <c r="F4324" t="s">
        <v>2177</v>
      </c>
      <c r="G4324" t="s">
        <v>2653</v>
      </c>
      <c r="H4324">
        <v>57650</v>
      </c>
      <c r="I4324" t="s">
        <v>5533</v>
      </c>
      <c r="J4324" s="1">
        <v>44125</v>
      </c>
      <c r="K4324" s="1">
        <v>44125</v>
      </c>
      <c r="L4324">
        <v>320202578351</v>
      </c>
      <c r="M4324" t="s">
        <v>5537</v>
      </c>
      <c r="N4324" s="1">
        <v>44135</v>
      </c>
      <c r="O4324" t="str">
        <f t="shared" si="144"/>
        <v>정상</v>
      </c>
      <c r="P4324" t="str">
        <f t="shared" si="143"/>
        <v>엠피제이엔제이</v>
      </c>
      <c r="Q4324" t="s">
        <v>1954</v>
      </c>
      <c r="R4324"/>
      <c r="S4324"/>
      <c r="T4324"/>
      <c r="U4324"/>
      <c r="V4324"/>
      <c r="W4324" t="s">
        <v>5540</v>
      </c>
      <c r="X4324" s="1">
        <v>51430</v>
      </c>
    </row>
    <row r="4325" spans="1:24">
      <c r="A4325" t="s">
        <v>615</v>
      </c>
      <c r="B4325"/>
      <c r="C4325"/>
      <c r="D4325" t="s">
        <v>5200</v>
      </c>
      <c r="E4325" t="s">
        <v>3212</v>
      </c>
      <c r="F4325" t="s">
        <v>2177</v>
      </c>
      <c r="G4325" t="s">
        <v>2653</v>
      </c>
      <c r="H4325">
        <v>30527</v>
      </c>
      <c r="I4325" t="s">
        <v>5533</v>
      </c>
      <c r="J4325" s="1">
        <v>44125</v>
      </c>
      <c r="K4325" s="1">
        <v>44125</v>
      </c>
      <c r="L4325">
        <v>42041556880000</v>
      </c>
      <c r="M4325" t="s">
        <v>5537</v>
      </c>
      <c r="N4325" s="1">
        <v>44135</v>
      </c>
      <c r="O4325" t="str">
        <f t="shared" si="144"/>
        <v>정상</v>
      </c>
      <c r="P4325" t="s">
        <v>6821</v>
      </c>
      <c r="Q4325" t="s">
        <v>1954</v>
      </c>
      <c r="R4325"/>
      <c r="S4325"/>
      <c r="T4325"/>
      <c r="U4325"/>
      <c r="V4325"/>
      <c r="W4325" t="s">
        <v>1958</v>
      </c>
      <c r="X4325"/>
    </row>
    <row r="4326" spans="1:24">
      <c r="A4326" t="s">
        <v>4906</v>
      </c>
      <c r="B4326" t="s">
        <v>4926</v>
      </c>
      <c r="C4326" t="s">
        <v>4943</v>
      </c>
      <c r="D4326" t="s">
        <v>5201</v>
      </c>
      <c r="E4326" t="s">
        <v>3223</v>
      </c>
      <c r="F4326" t="s">
        <v>2177</v>
      </c>
      <c r="G4326" t="s">
        <v>2653</v>
      </c>
      <c r="H4326">
        <v>40527</v>
      </c>
      <c r="I4326" t="s">
        <v>5534</v>
      </c>
      <c r="J4326" s="1">
        <v>44125</v>
      </c>
      <c r="K4326" s="1">
        <v>44141</v>
      </c>
      <c r="L4326">
        <v>20200452470</v>
      </c>
      <c r="M4326" t="s">
        <v>5535</v>
      </c>
      <c r="N4326" s="1">
        <v>44135</v>
      </c>
      <c r="O4326" t="str">
        <f t="shared" si="144"/>
        <v>정상2</v>
      </c>
      <c r="P4326" t="str">
        <f t="shared" si="143"/>
        <v>엠피피스토스</v>
      </c>
      <c r="Q4326" t="s">
        <v>1954</v>
      </c>
      <c r="R4326"/>
      <c r="S4326"/>
      <c r="T4326"/>
      <c r="U4326"/>
      <c r="V4326"/>
      <c r="W4326" t="s">
        <v>1958</v>
      </c>
      <c r="X4326" s="1">
        <v>57274</v>
      </c>
    </row>
    <row r="4327" spans="1:24">
      <c r="A4327" t="s">
        <v>4902</v>
      </c>
      <c r="B4327" t="s">
        <v>4923</v>
      </c>
      <c r="C4327" t="s">
        <v>4941</v>
      </c>
      <c r="D4327" t="s">
        <v>5170</v>
      </c>
      <c r="E4327" t="s">
        <v>5451</v>
      </c>
      <c r="F4327" t="s">
        <v>2177</v>
      </c>
      <c r="G4327" t="s">
        <v>2653</v>
      </c>
      <c r="H4327">
        <v>22840</v>
      </c>
      <c r="I4327" t="s">
        <v>5533</v>
      </c>
      <c r="J4327" s="1">
        <v>44125</v>
      </c>
      <c r="K4327" s="1">
        <v>44125</v>
      </c>
      <c r="L4327">
        <v>20205653796</v>
      </c>
      <c r="M4327" t="s">
        <v>5536</v>
      </c>
      <c r="N4327" s="1">
        <v>44135</v>
      </c>
      <c r="O4327" t="str">
        <f t="shared" si="144"/>
        <v>정상</v>
      </c>
      <c r="P4327" t="str">
        <f t="shared" si="143"/>
        <v>엠피성공</v>
      </c>
      <c r="Q4327" t="s">
        <v>1954</v>
      </c>
      <c r="R4327"/>
      <c r="S4327"/>
      <c r="T4327"/>
      <c r="U4327"/>
      <c r="V4327"/>
      <c r="W4327" t="s">
        <v>5540</v>
      </c>
      <c r="X4327"/>
    </row>
    <row r="4328" spans="1:24">
      <c r="A4328" t="s">
        <v>4906</v>
      </c>
      <c r="B4328" t="s">
        <v>4926</v>
      </c>
      <c r="C4328" t="s">
        <v>4943</v>
      </c>
      <c r="D4328" t="s">
        <v>5100</v>
      </c>
      <c r="E4328" t="s">
        <v>5451</v>
      </c>
      <c r="F4328" t="s">
        <v>2177</v>
      </c>
      <c r="G4328" t="s">
        <v>2653</v>
      </c>
      <c r="H4328">
        <v>50000</v>
      </c>
      <c r="I4328" t="s">
        <v>5533</v>
      </c>
      <c r="J4328" s="1">
        <v>44125</v>
      </c>
      <c r="K4328" s="1">
        <v>44125</v>
      </c>
      <c r="L4328">
        <v>20205654246</v>
      </c>
      <c r="M4328" t="s">
        <v>5535</v>
      </c>
      <c r="N4328" s="1">
        <v>44135</v>
      </c>
      <c r="O4328" t="str">
        <f t="shared" si="144"/>
        <v>정상</v>
      </c>
      <c r="P4328" t="str">
        <f t="shared" si="143"/>
        <v>엠피피스토스</v>
      </c>
      <c r="Q4328" t="s">
        <v>1954</v>
      </c>
      <c r="R4328"/>
      <c r="S4328"/>
      <c r="T4328"/>
      <c r="U4328"/>
      <c r="V4328"/>
      <c r="W4328" t="s">
        <v>1960</v>
      </c>
      <c r="X4328"/>
    </row>
    <row r="4329" spans="1:24">
      <c r="A4329" t="s">
        <v>4904</v>
      </c>
      <c r="B4329" t="s">
        <v>4925</v>
      </c>
      <c r="C4329" t="s">
        <v>4940</v>
      </c>
      <c r="D4329" t="s">
        <v>5079</v>
      </c>
      <c r="E4329" t="s">
        <v>2607</v>
      </c>
      <c r="F4329" t="s">
        <v>5532</v>
      </c>
      <c r="G4329" t="s">
        <v>2653</v>
      </c>
      <c r="H4329">
        <v>31500</v>
      </c>
      <c r="I4329" t="s">
        <v>5533</v>
      </c>
      <c r="J4329" s="1">
        <v>44125</v>
      </c>
      <c r="K4329" s="1">
        <v>44125</v>
      </c>
      <c r="L4329">
        <v>20205642347</v>
      </c>
      <c r="M4329" t="s">
        <v>5535</v>
      </c>
      <c r="N4329" s="1">
        <v>44135</v>
      </c>
      <c r="O4329" t="str">
        <f t="shared" si="144"/>
        <v>정상</v>
      </c>
      <c r="P4329" t="str">
        <f t="shared" si="143"/>
        <v>엠피송내</v>
      </c>
      <c r="Q4329" t="s">
        <v>1954</v>
      </c>
      <c r="R4329"/>
      <c r="S4329"/>
      <c r="T4329"/>
      <c r="U4329"/>
      <c r="V4329"/>
      <c r="W4329" t="s">
        <v>5540</v>
      </c>
      <c r="X4329"/>
    </row>
    <row r="4330" spans="1:24">
      <c r="A4330" t="s">
        <v>4909</v>
      </c>
      <c r="B4330" t="s">
        <v>4929</v>
      </c>
      <c r="C4330" t="s">
        <v>4947</v>
      </c>
      <c r="D4330" t="s">
        <v>5113</v>
      </c>
      <c r="E4330" t="s">
        <v>5460</v>
      </c>
      <c r="F4330" t="s">
        <v>5530</v>
      </c>
      <c r="G4330" t="s">
        <v>2653</v>
      </c>
      <c r="H4330">
        <v>65100</v>
      </c>
      <c r="I4330" t="s">
        <v>5533</v>
      </c>
      <c r="J4330" s="1">
        <v>44125</v>
      </c>
      <c r="K4330" s="1">
        <v>44125</v>
      </c>
      <c r="L4330">
        <v>20205641748</v>
      </c>
      <c r="M4330" t="s">
        <v>5535</v>
      </c>
      <c r="N4330" s="1">
        <v>44135</v>
      </c>
      <c r="O4330" t="str">
        <f t="shared" si="144"/>
        <v>정상</v>
      </c>
      <c r="P4330" t="str">
        <f t="shared" si="143"/>
        <v>엠피상동</v>
      </c>
      <c r="Q4330" t="s">
        <v>1954</v>
      </c>
      <c r="R4330"/>
      <c r="S4330"/>
      <c r="T4330"/>
      <c r="U4330"/>
      <c r="V4330"/>
      <c r="W4330" t="s">
        <v>1958</v>
      </c>
      <c r="X4330"/>
    </row>
    <row r="4331" spans="1:24">
      <c r="A4331" t="s">
        <v>4907</v>
      </c>
      <c r="B4331" t="s">
        <v>4927</v>
      </c>
      <c r="C4331" t="s">
        <v>4944</v>
      </c>
      <c r="D4331" t="s">
        <v>5035</v>
      </c>
      <c r="E4331" t="s">
        <v>5451</v>
      </c>
      <c r="F4331" t="s">
        <v>2177</v>
      </c>
      <c r="G4331" t="s">
        <v>2655</v>
      </c>
      <c r="H4331">
        <v>5405</v>
      </c>
      <c r="I4331" t="s">
        <v>5533</v>
      </c>
      <c r="J4331" s="1">
        <v>44125</v>
      </c>
      <c r="K4331" s="1">
        <v>44125</v>
      </c>
      <c r="L4331">
        <v>20205660681</v>
      </c>
      <c r="M4331" t="s">
        <v>5537</v>
      </c>
      <c r="N4331" s="1">
        <v>44135</v>
      </c>
      <c r="O4331" t="str">
        <f t="shared" si="144"/>
        <v>정상</v>
      </c>
      <c r="P4331" t="s">
        <v>983</v>
      </c>
      <c r="Q4331" t="s">
        <v>1954</v>
      </c>
      <c r="R4331"/>
      <c r="S4331"/>
      <c r="T4331"/>
      <c r="U4331"/>
      <c r="V4331"/>
      <c r="W4331" t="s">
        <v>1958</v>
      </c>
      <c r="X4331"/>
    </row>
    <row r="4332" spans="1:24">
      <c r="A4332" t="s">
        <v>4907</v>
      </c>
      <c r="B4332" t="s">
        <v>4927</v>
      </c>
      <c r="C4332" t="s">
        <v>4944</v>
      </c>
      <c r="D4332" t="s">
        <v>5051</v>
      </c>
      <c r="E4332" t="s">
        <v>2163</v>
      </c>
      <c r="F4332" t="s">
        <v>2177</v>
      </c>
      <c r="G4332" t="s">
        <v>2655</v>
      </c>
      <c r="H4332">
        <v>4967</v>
      </c>
      <c r="I4332" t="s">
        <v>5533</v>
      </c>
      <c r="J4332" s="1">
        <v>44125</v>
      </c>
      <c r="K4332" s="1">
        <v>44125</v>
      </c>
      <c r="L4332">
        <v>20205658160</v>
      </c>
      <c r="M4332" t="s">
        <v>5535</v>
      </c>
      <c r="N4332" s="1">
        <v>44135</v>
      </c>
      <c r="O4332" t="str">
        <f t="shared" si="144"/>
        <v>정상</v>
      </c>
      <c r="P4332" t="s">
        <v>983</v>
      </c>
      <c r="Q4332" t="s">
        <v>1954</v>
      </c>
      <c r="R4332"/>
      <c r="S4332"/>
      <c r="T4332"/>
      <c r="U4332"/>
      <c r="V4332"/>
      <c r="W4332" t="s">
        <v>1958</v>
      </c>
      <c r="X4332"/>
    </row>
    <row r="4333" spans="1:24">
      <c r="A4333" t="s">
        <v>4902</v>
      </c>
      <c r="B4333" t="s">
        <v>4923</v>
      </c>
      <c r="C4333" t="s">
        <v>4941</v>
      </c>
      <c r="D4333" t="s">
        <v>5202</v>
      </c>
      <c r="E4333" t="s">
        <v>5460</v>
      </c>
      <c r="F4333" t="s">
        <v>2177</v>
      </c>
      <c r="G4333" t="s">
        <v>2653</v>
      </c>
      <c r="H4333">
        <v>77000</v>
      </c>
      <c r="I4333" t="s">
        <v>5534</v>
      </c>
      <c r="J4333" s="1">
        <v>44125</v>
      </c>
      <c r="K4333" s="1">
        <v>44139</v>
      </c>
      <c r="L4333">
        <v>20205650698</v>
      </c>
      <c r="M4333" t="s">
        <v>5537</v>
      </c>
      <c r="N4333" s="1">
        <v>44135</v>
      </c>
      <c r="O4333" t="str">
        <f t="shared" si="144"/>
        <v>정상2</v>
      </c>
      <c r="P4333" t="str">
        <f t="shared" si="143"/>
        <v>엠피성공</v>
      </c>
      <c r="Q4333" t="s">
        <v>1954</v>
      </c>
      <c r="R4333"/>
      <c r="S4333"/>
      <c r="T4333"/>
      <c r="U4333"/>
      <c r="V4333"/>
      <c r="W4333" t="s">
        <v>1958</v>
      </c>
      <c r="X4333"/>
    </row>
    <row r="4334" spans="1:24">
      <c r="A4334" t="s">
        <v>4907</v>
      </c>
      <c r="B4334" t="s">
        <v>4927</v>
      </c>
      <c r="C4334" t="s">
        <v>4944</v>
      </c>
      <c r="D4334" t="s">
        <v>5015</v>
      </c>
      <c r="E4334" t="s">
        <v>2498</v>
      </c>
      <c r="F4334" t="s">
        <v>2177</v>
      </c>
      <c r="G4334" t="s">
        <v>2653</v>
      </c>
      <c r="H4334">
        <v>39100</v>
      </c>
      <c r="I4334" t="s">
        <v>5533</v>
      </c>
      <c r="J4334" s="1">
        <v>44125</v>
      </c>
      <c r="K4334" s="1">
        <v>44125</v>
      </c>
      <c r="L4334">
        <v>20205649967</v>
      </c>
      <c r="M4334" t="s">
        <v>5538</v>
      </c>
      <c r="N4334" s="1">
        <v>44135</v>
      </c>
      <c r="O4334" t="str">
        <f t="shared" si="144"/>
        <v>정상</v>
      </c>
      <c r="P4334" t="s">
        <v>6821</v>
      </c>
      <c r="Q4334" t="s">
        <v>1954</v>
      </c>
      <c r="R4334"/>
      <c r="S4334"/>
      <c r="T4334"/>
      <c r="U4334"/>
      <c r="V4334"/>
      <c r="W4334" t="s">
        <v>5540</v>
      </c>
      <c r="X4334"/>
    </row>
    <row r="4335" spans="1:24">
      <c r="A4335" t="s">
        <v>4904</v>
      </c>
      <c r="B4335"/>
      <c r="C4335"/>
      <c r="D4335" t="s">
        <v>5203</v>
      </c>
      <c r="E4335" t="s">
        <v>5451</v>
      </c>
      <c r="F4335" t="s">
        <v>2177</v>
      </c>
      <c r="G4335" t="s">
        <v>2653</v>
      </c>
      <c r="H4335">
        <v>75000</v>
      </c>
      <c r="I4335" t="s">
        <v>5534</v>
      </c>
      <c r="J4335" s="1">
        <v>44125</v>
      </c>
      <c r="K4335" s="1">
        <v>44148</v>
      </c>
      <c r="L4335">
        <v>20205647214</v>
      </c>
      <c r="M4335" t="s">
        <v>5538</v>
      </c>
      <c r="N4335" s="1">
        <v>44135</v>
      </c>
      <c r="O4335" t="str">
        <f t="shared" si="144"/>
        <v>정상2</v>
      </c>
      <c r="P4335" t="str">
        <f t="shared" si="143"/>
        <v>엠피송내</v>
      </c>
      <c r="Q4335" t="s">
        <v>1954</v>
      </c>
      <c r="R4335"/>
      <c r="S4335"/>
      <c r="T4335"/>
      <c r="U4335"/>
      <c r="V4335"/>
      <c r="W4335" t="s">
        <v>1958</v>
      </c>
      <c r="X4335"/>
    </row>
    <row r="4336" spans="1:24">
      <c r="A4336" t="s">
        <v>4914</v>
      </c>
      <c r="B4336" t="s">
        <v>4933</v>
      </c>
      <c r="C4336" t="s">
        <v>4953</v>
      </c>
      <c r="D4336" t="s">
        <v>5204</v>
      </c>
      <c r="E4336" t="s">
        <v>2498</v>
      </c>
      <c r="F4336" t="s">
        <v>2177</v>
      </c>
      <c r="G4336" t="s">
        <v>2653</v>
      </c>
      <c r="H4336">
        <v>62000</v>
      </c>
      <c r="I4336" t="s">
        <v>5533</v>
      </c>
      <c r="J4336" s="1">
        <v>44125</v>
      </c>
      <c r="K4336" s="1">
        <v>44125</v>
      </c>
      <c r="L4336">
        <v>20205643402</v>
      </c>
      <c r="M4336" t="s">
        <v>5537</v>
      </c>
      <c r="N4336" s="1">
        <v>44135</v>
      </c>
      <c r="O4336" t="str">
        <f t="shared" si="144"/>
        <v>정상</v>
      </c>
      <c r="P4336" t="str">
        <f t="shared" si="143"/>
        <v>엠피조은</v>
      </c>
      <c r="Q4336" t="s">
        <v>1954</v>
      </c>
      <c r="R4336"/>
      <c r="S4336"/>
      <c r="T4336"/>
      <c r="U4336"/>
      <c r="V4336"/>
      <c r="W4336" t="s">
        <v>1958</v>
      </c>
      <c r="X4336"/>
    </row>
    <row r="4337" spans="1:24">
      <c r="A4337" t="s">
        <v>4904</v>
      </c>
      <c r="B4337" t="s">
        <v>4925</v>
      </c>
      <c r="C4337" t="s">
        <v>4940</v>
      </c>
      <c r="D4337" t="s">
        <v>5205</v>
      </c>
      <c r="E4337" t="s">
        <v>2499</v>
      </c>
      <c r="F4337" t="s">
        <v>2177</v>
      </c>
      <c r="G4337" t="s">
        <v>2653</v>
      </c>
      <c r="H4337">
        <v>26000</v>
      </c>
      <c r="I4337" t="s">
        <v>5533</v>
      </c>
      <c r="J4337" s="1">
        <v>44125</v>
      </c>
      <c r="K4337" s="1">
        <v>44125</v>
      </c>
      <c r="L4337">
        <v>20205653005</v>
      </c>
      <c r="M4337" t="s">
        <v>5537</v>
      </c>
      <c r="N4337" s="1">
        <v>44135</v>
      </c>
      <c r="O4337" t="str">
        <f t="shared" si="144"/>
        <v>정상</v>
      </c>
      <c r="P4337" t="str">
        <f t="shared" si="143"/>
        <v>엠피송내</v>
      </c>
      <c r="Q4337" t="s">
        <v>1954</v>
      </c>
      <c r="R4337"/>
      <c r="S4337"/>
      <c r="T4337"/>
      <c r="U4337"/>
      <c r="V4337"/>
      <c r="W4337" t="s">
        <v>1958</v>
      </c>
      <c r="X4337"/>
    </row>
    <row r="4338" spans="1:24">
      <c r="A4338" t="s">
        <v>4904</v>
      </c>
      <c r="B4338" t="s">
        <v>4925</v>
      </c>
      <c r="C4338" t="s">
        <v>4940</v>
      </c>
      <c r="D4338" t="s">
        <v>5079</v>
      </c>
      <c r="E4338" t="s">
        <v>5451</v>
      </c>
      <c r="F4338" t="s">
        <v>2177</v>
      </c>
      <c r="G4338" t="s">
        <v>2653</v>
      </c>
      <c r="H4338">
        <v>23000</v>
      </c>
      <c r="I4338" t="s">
        <v>5533</v>
      </c>
      <c r="J4338" s="1">
        <v>44125</v>
      </c>
      <c r="K4338" s="1">
        <v>44125</v>
      </c>
      <c r="L4338">
        <v>20205650861</v>
      </c>
      <c r="M4338" t="s">
        <v>5538</v>
      </c>
      <c r="N4338" s="1">
        <v>44135</v>
      </c>
      <c r="O4338" t="str">
        <f t="shared" si="144"/>
        <v>정상</v>
      </c>
      <c r="P4338" t="str">
        <f t="shared" si="143"/>
        <v>엠피송내</v>
      </c>
      <c r="Q4338" t="s">
        <v>1954</v>
      </c>
      <c r="R4338"/>
      <c r="S4338"/>
      <c r="T4338"/>
      <c r="U4338"/>
      <c r="V4338"/>
      <c r="W4338" t="s">
        <v>5540</v>
      </c>
      <c r="X4338"/>
    </row>
    <row r="4339" spans="1:24">
      <c r="A4339" t="s">
        <v>4904</v>
      </c>
      <c r="B4339" t="s">
        <v>4925</v>
      </c>
      <c r="C4339" t="s">
        <v>4962</v>
      </c>
      <c r="D4339" t="s">
        <v>5206</v>
      </c>
      <c r="E4339" t="s">
        <v>2146</v>
      </c>
      <c r="F4339" t="s">
        <v>2177</v>
      </c>
      <c r="G4339" t="s">
        <v>2653</v>
      </c>
      <c r="H4339">
        <v>30300</v>
      </c>
      <c r="I4339" t="s">
        <v>5533</v>
      </c>
      <c r="J4339" s="1">
        <v>44125</v>
      </c>
      <c r="K4339" s="1">
        <v>44125</v>
      </c>
      <c r="L4339" t="s">
        <v>1587</v>
      </c>
      <c r="M4339" t="s">
        <v>5535</v>
      </c>
      <c r="N4339" s="1">
        <v>44135</v>
      </c>
      <c r="O4339" t="str">
        <f t="shared" si="144"/>
        <v>정상</v>
      </c>
      <c r="P4339" t="str">
        <f t="shared" si="143"/>
        <v>엠피송내</v>
      </c>
      <c r="Q4339" t="s">
        <v>1954</v>
      </c>
      <c r="R4339"/>
      <c r="S4339"/>
      <c r="T4339"/>
      <c r="U4339"/>
      <c r="V4339"/>
      <c r="W4339" t="s">
        <v>5540</v>
      </c>
      <c r="X4339"/>
    </row>
    <row r="4340" spans="1:24">
      <c r="A4340" t="s">
        <v>4914</v>
      </c>
      <c r="B4340" t="s">
        <v>4933</v>
      </c>
      <c r="C4340" t="s">
        <v>4953</v>
      </c>
      <c r="D4340" t="s">
        <v>5207</v>
      </c>
      <c r="E4340" t="s">
        <v>5481</v>
      </c>
      <c r="F4340" t="s">
        <v>2177</v>
      </c>
      <c r="G4340" t="s">
        <v>2653</v>
      </c>
      <c r="H4340">
        <v>22000</v>
      </c>
      <c r="I4340" t="s">
        <v>5533</v>
      </c>
      <c r="J4340" s="1">
        <v>44125</v>
      </c>
      <c r="K4340" s="1">
        <v>44125</v>
      </c>
      <c r="L4340" t="s">
        <v>1588</v>
      </c>
      <c r="M4340" t="s">
        <v>5538</v>
      </c>
      <c r="N4340" s="1">
        <v>44135</v>
      </c>
      <c r="O4340" t="str">
        <f t="shared" si="144"/>
        <v>정상</v>
      </c>
      <c r="P4340" t="str">
        <f t="shared" si="143"/>
        <v>엠피조은</v>
      </c>
      <c r="Q4340" t="s">
        <v>1954</v>
      </c>
      <c r="R4340"/>
      <c r="S4340"/>
      <c r="T4340"/>
      <c r="U4340"/>
      <c r="V4340"/>
      <c r="W4340" t="s">
        <v>1958</v>
      </c>
      <c r="X4340"/>
    </row>
    <row r="4341" spans="1:24">
      <c r="A4341" t="s">
        <v>4906</v>
      </c>
      <c r="B4341" t="s">
        <v>4926</v>
      </c>
      <c r="C4341" t="s">
        <v>4943</v>
      </c>
      <c r="D4341" t="s">
        <v>5208</v>
      </c>
      <c r="E4341" t="s">
        <v>2146</v>
      </c>
      <c r="F4341" t="s">
        <v>2177</v>
      </c>
      <c r="G4341" t="s">
        <v>2653</v>
      </c>
      <c r="H4341">
        <v>30220</v>
      </c>
      <c r="I4341" t="s">
        <v>5533</v>
      </c>
      <c r="J4341" s="1">
        <v>44125</v>
      </c>
      <c r="K4341" s="1">
        <v>44125</v>
      </c>
      <c r="L4341" t="s">
        <v>1589</v>
      </c>
      <c r="M4341" t="s">
        <v>5538</v>
      </c>
      <c r="N4341" s="1">
        <v>44135</v>
      </c>
      <c r="O4341" t="str">
        <f t="shared" si="144"/>
        <v>정상</v>
      </c>
      <c r="P4341" t="str">
        <f t="shared" si="143"/>
        <v>엠피피스토스</v>
      </c>
      <c r="Q4341" t="s">
        <v>1954</v>
      </c>
      <c r="R4341"/>
      <c r="S4341"/>
      <c r="T4341"/>
      <c r="U4341"/>
      <c r="V4341"/>
      <c r="W4341" t="s">
        <v>1958</v>
      </c>
      <c r="X4341"/>
    </row>
    <row r="4342" spans="1:24">
      <c r="A4342" t="s">
        <v>4906</v>
      </c>
      <c r="B4342" t="s">
        <v>4926</v>
      </c>
      <c r="C4342" t="s">
        <v>4943</v>
      </c>
      <c r="D4342" t="s">
        <v>5074</v>
      </c>
      <c r="E4342" t="s">
        <v>5482</v>
      </c>
      <c r="F4342" t="s">
        <v>5530</v>
      </c>
      <c r="G4342" t="s">
        <v>2653</v>
      </c>
      <c r="H4342">
        <v>44100</v>
      </c>
      <c r="I4342" t="s">
        <v>5533</v>
      </c>
      <c r="J4342" s="1">
        <v>44125</v>
      </c>
      <c r="K4342" s="1">
        <v>44125</v>
      </c>
      <c r="L4342" t="s">
        <v>1590</v>
      </c>
      <c r="M4342" t="s">
        <v>5537</v>
      </c>
      <c r="N4342" s="1">
        <v>44135</v>
      </c>
      <c r="O4342" t="str">
        <f t="shared" si="144"/>
        <v>정상</v>
      </c>
      <c r="P4342" t="str">
        <f t="shared" si="143"/>
        <v>엠피피스토스</v>
      </c>
      <c r="Q4342" t="s">
        <v>1954</v>
      </c>
      <c r="R4342"/>
      <c r="S4342"/>
      <c r="T4342"/>
      <c r="U4342"/>
      <c r="V4342"/>
      <c r="W4342" t="s">
        <v>1960</v>
      </c>
      <c r="X4342"/>
    </row>
    <row r="4343" spans="1:24">
      <c r="A4343" t="s">
        <v>4906</v>
      </c>
      <c r="B4343" t="s">
        <v>4926</v>
      </c>
      <c r="C4343" t="s">
        <v>4943</v>
      </c>
      <c r="D4343" t="s">
        <v>2007</v>
      </c>
      <c r="E4343" t="s">
        <v>5502</v>
      </c>
      <c r="F4343" t="s">
        <v>2177</v>
      </c>
      <c r="G4343" t="s">
        <v>2653</v>
      </c>
      <c r="H4343">
        <v>30000</v>
      </c>
      <c r="I4343" t="s">
        <v>5533</v>
      </c>
      <c r="J4343" s="1">
        <v>44125</v>
      </c>
      <c r="K4343" s="1">
        <v>44125</v>
      </c>
      <c r="L4343" t="s">
        <v>1591</v>
      </c>
      <c r="M4343" t="s">
        <v>5535</v>
      </c>
      <c r="N4343" s="1">
        <v>44135</v>
      </c>
      <c r="O4343" t="str">
        <f t="shared" si="144"/>
        <v>정상</v>
      </c>
      <c r="P4343" t="str">
        <f t="shared" si="143"/>
        <v>엠피피스토스</v>
      </c>
      <c r="Q4343" t="s">
        <v>1954</v>
      </c>
      <c r="R4343"/>
      <c r="S4343"/>
      <c r="T4343"/>
      <c r="U4343"/>
      <c r="V4343"/>
      <c r="W4343" t="s">
        <v>5540</v>
      </c>
      <c r="X4343"/>
    </row>
    <row r="4344" spans="1:24">
      <c r="A4344" t="s">
        <v>4902</v>
      </c>
      <c r="B4344" t="s">
        <v>4923</v>
      </c>
      <c r="C4344" t="s">
        <v>4941</v>
      </c>
      <c r="D4344" t="s">
        <v>5073</v>
      </c>
      <c r="E4344" t="s">
        <v>5488</v>
      </c>
      <c r="F4344" t="s">
        <v>5530</v>
      </c>
      <c r="G4344" t="s">
        <v>2653</v>
      </c>
      <c r="H4344">
        <v>83000</v>
      </c>
      <c r="I4344" t="s">
        <v>5533</v>
      </c>
      <c r="J4344" s="1">
        <v>44125</v>
      </c>
      <c r="K4344" s="1">
        <v>44125</v>
      </c>
      <c r="L4344" t="s">
        <v>1592</v>
      </c>
      <c r="M4344" t="s">
        <v>5537</v>
      </c>
      <c r="N4344" s="1">
        <v>44135</v>
      </c>
      <c r="O4344" t="str">
        <f t="shared" si="144"/>
        <v>정상</v>
      </c>
      <c r="P4344" t="str">
        <f t="shared" si="143"/>
        <v>엠피성공</v>
      </c>
      <c r="Q4344" t="s">
        <v>1954</v>
      </c>
      <c r="R4344"/>
      <c r="S4344"/>
      <c r="T4344"/>
      <c r="U4344"/>
      <c r="V4344"/>
      <c r="W4344" t="s">
        <v>1958</v>
      </c>
      <c r="X4344"/>
    </row>
    <row r="4345" spans="1:24">
      <c r="A4345" t="s">
        <v>4902</v>
      </c>
      <c r="B4345"/>
      <c r="C4345"/>
      <c r="D4345" t="s">
        <v>5120</v>
      </c>
      <c r="E4345" t="s">
        <v>5481</v>
      </c>
      <c r="F4345" t="s">
        <v>2177</v>
      </c>
      <c r="G4345" t="s">
        <v>2653</v>
      </c>
      <c r="H4345">
        <v>19600</v>
      </c>
      <c r="I4345" t="s">
        <v>5533</v>
      </c>
      <c r="J4345" s="1">
        <v>44125</v>
      </c>
      <c r="K4345" s="1">
        <v>44125</v>
      </c>
      <c r="L4345" t="s">
        <v>1593</v>
      </c>
      <c r="M4345" t="s">
        <v>5538</v>
      </c>
      <c r="N4345" s="1">
        <v>44135</v>
      </c>
      <c r="O4345" t="str">
        <f t="shared" si="144"/>
        <v>정상</v>
      </c>
      <c r="P4345" t="str">
        <f t="shared" si="143"/>
        <v>엠피성공</v>
      </c>
      <c r="Q4345" t="s">
        <v>1954</v>
      </c>
      <c r="R4345"/>
      <c r="S4345"/>
      <c r="T4345"/>
      <c r="U4345"/>
      <c r="V4345"/>
      <c r="W4345" t="s">
        <v>1958</v>
      </c>
      <c r="X4345"/>
    </row>
    <row r="4346" spans="1:24">
      <c r="A4346" t="s">
        <v>4906</v>
      </c>
      <c r="B4346" t="s">
        <v>4926</v>
      </c>
      <c r="C4346" t="s">
        <v>4943</v>
      </c>
      <c r="D4346" t="s">
        <v>5111</v>
      </c>
      <c r="E4346" t="s">
        <v>5464</v>
      </c>
      <c r="F4346" t="s">
        <v>5530</v>
      </c>
      <c r="G4346" t="s">
        <v>2653</v>
      </c>
      <c r="H4346">
        <v>215180</v>
      </c>
      <c r="I4346" t="s">
        <v>5533</v>
      </c>
      <c r="J4346" s="1">
        <v>44125</v>
      </c>
      <c r="K4346" s="1">
        <v>44125</v>
      </c>
      <c r="L4346" t="s">
        <v>1594</v>
      </c>
      <c r="M4346" t="s">
        <v>5538</v>
      </c>
      <c r="N4346" s="1">
        <v>44135</v>
      </c>
      <c r="O4346" t="str">
        <f t="shared" si="144"/>
        <v>정상</v>
      </c>
      <c r="P4346" t="str">
        <f t="shared" si="143"/>
        <v>엠피피스토스</v>
      </c>
      <c r="Q4346" t="s">
        <v>1954</v>
      </c>
      <c r="R4346"/>
      <c r="S4346"/>
      <c r="T4346"/>
      <c r="U4346"/>
      <c r="V4346"/>
      <c r="W4346" t="s">
        <v>5540</v>
      </c>
      <c r="X4346" s="1">
        <v>70057</v>
      </c>
    </row>
    <row r="4347" spans="1:24">
      <c r="A4347" t="s">
        <v>4906</v>
      </c>
      <c r="B4347" t="s">
        <v>4926</v>
      </c>
      <c r="C4347" t="s">
        <v>4943</v>
      </c>
      <c r="D4347" t="s">
        <v>5209</v>
      </c>
      <c r="E4347" t="s">
        <v>5463</v>
      </c>
      <c r="F4347" t="s">
        <v>2177</v>
      </c>
      <c r="G4347" t="s">
        <v>2653</v>
      </c>
      <c r="H4347">
        <v>122000</v>
      </c>
      <c r="I4347" t="s">
        <v>5534</v>
      </c>
      <c r="J4347" s="1">
        <v>44125</v>
      </c>
      <c r="K4347" s="1">
        <v>44139</v>
      </c>
      <c r="L4347" t="s">
        <v>1595</v>
      </c>
      <c r="M4347" t="s">
        <v>5537</v>
      </c>
      <c r="N4347" s="1">
        <v>44135</v>
      </c>
      <c r="O4347" t="str">
        <f t="shared" si="144"/>
        <v>정상2</v>
      </c>
      <c r="P4347" t="str">
        <f t="shared" si="143"/>
        <v>엠피피스토스</v>
      </c>
      <c r="Q4347" t="s">
        <v>1954</v>
      </c>
      <c r="R4347"/>
      <c r="S4347"/>
      <c r="T4347"/>
      <c r="U4347"/>
      <c r="V4347"/>
      <c r="W4347" t="s">
        <v>1958</v>
      </c>
      <c r="X4347" s="1">
        <v>51430</v>
      </c>
    </row>
    <row r="4348" spans="1:24">
      <c r="A4348" t="s">
        <v>4902</v>
      </c>
      <c r="B4348" t="s">
        <v>4923</v>
      </c>
      <c r="C4348" t="s">
        <v>4941</v>
      </c>
      <c r="D4348" t="s">
        <v>5021</v>
      </c>
      <c r="E4348" t="s">
        <v>2522</v>
      </c>
      <c r="F4348" t="s">
        <v>5530</v>
      </c>
      <c r="G4348" t="s">
        <v>2653</v>
      </c>
      <c r="H4348">
        <v>20000</v>
      </c>
      <c r="I4348" t="s">
        <v>5533</v>
      </c>
      <c r="J4348" s="1">
        <v>44125</v>
      </c>
      <c r="K4348" s="1">
        <v>44125</v>
      </c>
      <c r="L4348" t="s">
        <v>1596</v>
      </c>
      <c r="M4348" t="s">
        <v>5537</v>
      </c>
      <c r="N4348" s="1">
        <v>44135</v>
      </c>
      <c r="O4348" t="str">
        <f t="shared" si="144"/>
        <v>정상</v>
      </c>
      <c r="P4348" t="str">
        <f t="shared" si="143"/>
        <v>엠피성공</v>
      </c>
      <c r="Q4348" t="s">
        <v>1954</v>
      </c>
      <c r="R4348"/>
      <c r="S4348"/>
      <c r="T4348"/>
      <c r="U4348"/>
      <c r="V4348"/>
      <c r="W4348" t="s">
        <v>1958</v>
      </c>
      <c r="X4348" s="1">
        <v>51430</v>
      </c>
    </row>
    <row r="4349" spans="1:24">
      <c r="A4349" t="s">
        <v>4911</v>
      </c>
      <c r="B4349" t="s">
        <v>4936</v>
      </c>
      <c r="C4349" t="s">
        <v>4963</v>
      </c>
      <c r="D4349" t="s">
        <v>5210</v>
      </c>
      <c r="E4349" t="s">
        <v>2550</v>
      </c>
      <c r="F4349" t="s">
        <v>2177</v>
      </c>
      <c r="G4349" t="s">
        <v>2653</v>
      </c>
      <c r="H4349">
        <v>120000</v>
      </c>
      <c r="I4349" t="s">
        <v>5533</v>
      </c>
      <c r="J4349" s="1">
        <v>44125</v>
      </c>
      <c r="K4349" s="1">
        <v>44125</v>
      </c>
      <c r="L4349" t="s">
        <v>1597</v>
      </c>
      <c r="M4349" t="s">
        <v>5535</v>
      </c>
      <c r="N4349" s="1">
        <v>44135</v>
      </c>
      <c r="O4349" t="str">
        <f t="shared" si="144"/>
        <v>정상</v>
      </c>
      <c r="P4349" t="str">
        <f t="shared" si="143"/>
        <v>엠피레전드</v>
      </c>
      <c r="Q4349" t="s">
        <v>1954</v>
      </c>
      <c r="R4349"/>
      <c r="S4349"/>
      <c r="T4349"/>
      <c r="U4349"/>
      <c r="V4349"/>
      <c r="W4349" t="s">
        <v>1958</v>
      </c>
      <c r="X4349" s="1">
        <v>55082</v>
      </c>
    </row>
    <row r="4350" spans="1:24">
      <c r="A4350" t="s">
        <v>4902</v>
      </c>
      <c r="B4350"/>
      <c r="C4350"/>
      <c r="D4350" t="s">
        <v>5164</v>
      </c>
      <c r="E4350" t="s">
        <v>5463</v>
      </c>
      <c r="F4350" t="s">
        <v>2177</v>
      </c>
      <c r="G4350" t="s">
        <v>2653</v>
      </c>
      <c r="H4350">
        <v>57000</v>
      </c>
      <c r="I4350" t="s">
        <v>5533</v>
      </c>
      <c r="J4350" s="1">
        <v>44125</v>
      </c>
      <c r="K4350" s="1">
        <v>44125</v>
      </c>
      <c r="L4350" t="s">
        <v>1598</v>
      </c>
      <c r="M4350" t="s">
        <v>5535</v>
      </c>
      <c r="N4350" s="1">
        <v>44135</v>
      </c>
      <c r="O4350" t="str">
        <f t="shared" si="144"/>
        <v>정상</v>
      </c>
      <c r="P4350" t="str">
        <f t="shared" si="143"/>
        <v>엠피성공</v>
      </c>
      <c r="Q4350" t="s">
        <v>1954</v>
      </c>
      <c r="R4350"/>
      <c r="S4350"/>
      <c r="T4350"/>
      <c r="U4350"/>
      <c r="V4350"/>
      <c r="W4350" t="s">
        <v>1958</v>
      </c>
      <c r="X4350" s="1">
        <v>55082</v>
      </c>
    </row>
    <row r="4351" spans="1:24">
      <c r="A4351" t="s">
        <v>4902</v>
      </c>
      <c r="B4351"/>
      <c r="C4351"/>
      <c r="D4351" t="s">
        <v>5002</v>
      </c>
      <c r="E4351" t="s">
        <v>5463</v>
      </c>
      <c r="F4351" t="s">
        <v>2177</v>
      </c>
      <c r="G4351" t="s">
        <v>2653</v>
      </c>
      <c r="H4351">
        <v>44000</v>
      </c>
      <c r="I4351" t="s">
        <v>5533</v>
      </c>
      <c r="J4351" s="1">
        <v>44125</v>
      </c>
      <c r="K4351" s="1">
        <v>44125</v>
      </c>
      <c r="L4351" t="s">
        <v>1599</v>
      </c>
      <c r="M4351" t="s">
        <v>5537</v>
      </c>
      <c r="N4351" s="1">
        <v>44135</v>
      </c>
      <c r="O4351" t="str">
        <f t="shared" si="144"/>
        <v>정상</v>
      </c>
      <c r="P4351" t="str">
        <f t="shared" si="143"/>
        <v>엠피성공</v>
      </c>
      <c r="Q4351" t="s">
        <v>1954</v>
      </c>
      <c r="R4351"/>
      <c r="S4351"/>
      <c r="T4351"/>
      <c r="U4351"/>
      <c r="V4351"/>
      <c r="W4351" t="s">
        <v>1958</v>
      </c>
      <c r="X4351" s="1">
        <v>55082</v>
      </c>
    </row>
    <row r="4352" spans="1:24">
      <c r="A4352" t="s">
        <v>4909</v>
      </c>
      <c r="B4352" t="s">
        <v>4929</v>
      </c>
      <c r="C4352" t="s">
        <v>4947</v>
      </c>
      <c r="D4352" t="s">
        <v>5064</v>
      </c>
      <c r="E4352" t="s">
        <v>5484</v>
      </c>
      <c r="F4352" t="s">
        <v>2177</v>
      </c>
      <c r="G4352" t="s">
        <v>2653</v>
      </c>
      <c r="H4352">
        <v>72000</v>
      </c>
      <c r="I4352" t="s">
        <v>5533</v>
      </c>
      <c r="J4352" s="1">
        <v>44125</v>
      </c>
      <c r="K4352" s="1">
        <v>44125</v>
      </c>
      <c r="L4352" t="s">
        <v>1600</v>
      </c>
      <c r="M4352" t="s">
        <v>5538</v>
      </c>
      <c r="N4352" s="1">
        <v>44135</v>
      </c>
      <c r="O4352" t="str">
        <f t="shared" si="144"/>
        <v>정상</v>
      </c>
      <c r="P4352" t="str">
        <f t="shared" si="143"/>
        <v>엠피상동</v>
      </c>
      <c r="Q4352" t="s">
        <v>1954</v>
      </c>
      <c r="R4352"/>
      <c r="S4352"/>
      <c r="T4352"/>
      <c r="U4352"/>
      <c r="V4352"/>
      <c r="W4352" t="s">
        <v>1958</v>
      </c>
      <c r="X4352" s="1">
        <v>51430</v>
      </c>
    </row>
    <row r="4353" spans="1:24">
      <c r="A4353" t="s">
        <v>4909</v>
      </c>
      <c r="B4353" t="s">
        <v>4929</v>
      </c>
      <c r="C4353" t="s">
        <v>4947</v>
      </c>
      <c r="D4353" t="s">
        <v>5064</v>
      </c>
      <c r="E4353" t="s">
        <v>5489</v>
      </c>
      <c r="F4353" t="s">
        <v>5530</v>
      </c>
      <c r="G4353" t="s">
        <v>2653</v>
      </c>
      <c r="H4353">
        <v>31500</v>
      </c>
      <c r="I4353" t="s">
        <v>5533</v>
      </c>
      <c r="J4353" s="1">
        <v>44125</v>
      </c>
      <c r="K4353" s="1">
        <v>44125</v>
      </c>
      <c r="L4353" t="s">
        <v>1601</v>
      </c>
      <c r="M4353" t="s">
        <v>5536</v>
      </c>
      <c r="N4353" s="1">
        <v>44135</v>
      </c>
      <c r="O4353" t="str">
        <f t="shared" si="144"/>
        <v>정상</v>
      </c>
      <c r="P4353" t="str">
        <f t="shared" ref="P4353:P4416" si="145">A4353</f>
        <v>엠피상동</v>
      </c>
      <c r="Q4353" t="s">
        <v>1954</v>
      </c>
      <c r="R4353"/>
      <c r="S4353"/>
      <c r="T4353"/>
      <c r="U4353"/>
      <c r="V4353"/>
      <c r="W4353" t="s">
        <v>1958</v>
      </c>
      <c r="X4353" s="1">
        <v>55082</v>
      </c>
    </row>
    <row r="4354" spans="1:24">
      <c r="A4354" t="s">
        <v>4906</v>
      </c>
      <c r="B4354" t="s">
        <v>4926</v>
      </c>
      <c r="C4354" t="s">
        <v>4943</v>
      </c>
      <c r="D4354" t="s">
        <v>5027</v>
      </c>
      <c r="E4354" t="s">
        <v>2550</v>
      </c>
      <c r="F4354" t="s">
        <v>2177</v>
      </c>
      <c r="G4354" t="s">
        <v>2653</v>
      </c>
      <c r="H4354">
        <v>55410</v>
      </c>
      <c r="I4354" t="s">
        <v>5533</v>
      </c>
      <c r="J4354" s="1">
        <v>44125</v>
      </c>
      <c r="K4354" s="1">
        <v>44125</v>
      </c>
      <c r="L4354" t="s">
        <v>1602</v>
      </c>
      <c r="M4354" t="s">
        <v>5538</v>
      </c>
      <c r="N4354" s="1">
        <v>44135</v>
      </c>
      <c r="O4354" t="str">
        <f t="shared" si="144"/>
        <v>정상</v>
      </c>
      <c r="P4354" t="str">
        <f t="shared" si="145"/>
        <v>엠피피스토스</v>
      </c>
      <c r="Q4354" t="s">
        <v>1954</v>
      </c>
      <c r="R4354"/>
      <c r="S4354"/>
      <c r="T4354"/>
      <c r="U4354"/>
      <c r="V4354"/>
      <c r="W4354" t="s">
        <v>1958</v>
      </c>
      <c r="X4354" s="1">
        <v>57274</v>
      </c>
    </row>
    <row r="4355" spans="1:24">
      <c r="A4355" t="s">
        <v>4906</v>
      </c>
      <c r="B4355" t="s">
        <v>4926</v>
      </c>
      <c r="C4355" t="s">
        <v>4078</v>
      </c>
      <c r="D4355" t="s">
        <v>5100</v>
      </c>
      <c r="E4355" t="s">
        <v>5483</v>
      </c>
      <c r="F4355" t="s">
        <v>2177</v>
      </c>
      <c r="G4355" t="s">
        <v>2653</v>
      </c>
      <c r="H4355">
        <v>30350</v>
      </c>
      <c r="I4355" t="s">
        <v>5533</v>
      </c>
      <c r="J4355" s="1">
        <v>44125</v>
      </c>
      <c r="K4355" s="1">
        <v>44125</v>
      </c>
      <c r="L4355" t="s">
        <v>1603</v>
      </c>
      <c r="M4355" t="s">
        <v>5535</v>
      </c>
      <c r="N4355" s="1">
        <v>44135</v>
      </c>
      <c r="O4355" t="str">
        <f t="shared" si="144"/>
        <v>정상</v>
      </c>
      <c r="P4355" t="str">
        <f t="shared" si="145"/>
        <v>엠피피스토스</v>
      </c>
      <c r="Q4355" t="s">
        <v>1954</v>
      </c>
      <c r="R4355"/>
      <c r="S4355"/>
      <c r="T4355"/>
      <c r="U4355"/>
      <c r="V4355"/>
      <c r="W4355" t="s">
        <v>1958</v>
      </c>
      <c r="X4355" s="1">
        <v>60926</v>
      </c>
    </row>
    <row r="4356" spans="1:24">
      <c r="A4356" t="s">
        <v>4902</v>
      </c>
      <c r="B4356" t="s">
        <v>4923</v>
      </c>
      <c r="C4356" t="s">
        <v>4941</v>
      </c>
      <c r="D4356" t="s">
        <v>5211</v>
      </c>
      <c r="E4356" t="s">
        <v>3212</v>
      </c>
      <c r="F4356" t="s">
        <v>2177</v>
      </c>
      <c r="G4356" t="s">
        <v>2653</v>
      </c>
      <c r="H4356">
        <v>65091</v>
      </c>
      <c r="I4356" t="s">
        <v>5533</v>
      </c>
      <c r="J4356" s="1">
        <v>44125</v>
      </c>
      <c r="K4356" s="1">
        <v>44125</v>
      </c>
      <c r="L4356">
        <v>42041552740000</v>
      </c>
      <c r="M4356" t="s">
        <v>5535</v>
      </c>
      <c r="N4356" s="1">
        <v>44135</v>
      </c>
      <c r="O4356" t="str">
        <f t="shared" si="144"/>
        <v>정상</v>
      </c>
      <c r="P4356" t="str">
        <f t="shared" si="145"/>
        <v>엠피성공</v>
      </c>
      <c r="Q4356" t="s">
        <v>1954</v>
      </c>
      <c r="R4356"/>
      <c r="S4356"/>
      <c r="T4356"/>
      <c r="U4356"/>
      <c r="V4356"/>
      <c r="W4356" t="s">
        <v>1958</v>
      </c>
      <c r="X4356"/>
    </row>
    <row r="4357" spans="1:24">
      <c r="A4357" t="s">
        <v>4907</v>
      </c>
      <c r="B4357" t="s">
        <v>4927</v>
      </c>
      <c r="C4357" t="s">
        <v>4944</v>
      </c>
      <c r="D4357" t="s">
        <v>5009</v>
      </c>
      <c r="E4357" t="s">
        <v>3158</v>
      </c>
      <c r="F4357" t="s">
        <v>2177</v>
      </c>
      <c r="G4357" t="s">
        <v>2653</v>
      </c>
      <c r="H4357">
        <v>127164</v>
      </c>
      <c r="I4357" t="s">
        <v>5533</v>
      </c>
      <c r="J4357" s="1">
        <v>44125</v>
      </c>
      <c r="K4357" s="1">
        <v>44125</v>
      </c>
      <c r="L4357">
        <v>42041555140000</v>
      </c>
      <c r="M4357" t="s">
        <v>5535</v>
      </c>
      <c r="N4357" s="1">
        <v>44135</v>
      </c>
      <c r="O4357" t="str">
        <f t="shared" si="144"/>
        <v>정상</v>
      </c>
      <c r="P4357" t="s">
        <v>6821</v>
      </c>
      <c r="Q4357" t="s">
        <v>1954</v>
      </c>
      <c r="R4357"/>
      <c r="S4357"/>
      <c r="T4357"/>
      <c r="U4357"/>
      <c r="V4357"/>
      <c r="W4357" t="s">
        <v>1958</v>
      </c>
      <c r="X4357"/>
    </row>
    <row r="4358" spans="1:24">
      <c r="A4358" t="s">
        <v>4912</v>
      </c>
      <c r="B4358"/>
      <c r="C4358"/>
      <c r="D4358" t="s">
        <v>5212</v>
      </c>
      <c r="E4358" t="s">
        <v>3153</v>
      </c>
      <c r="F4358" t="s">
        <v>2177</v>
      </c>
      <c r="G4358" t="s">
        <v>2653</v>
      </c>
      <c r="H4358">
        <v>104784</v>
      </c>
      <c r="I4358" t="s">
        <v>5534</v>
      </c>
      <c r="J4358" s="1">
        <v>44124</v>
      </c>
      <c r="K4358" s="1">
        <v>44125</v>
      </c>
      <c r="L4358" t="s">
        <v>1604</v>
      </c>
      <c r="M4358" t="s">
        <v>5538</v>
      </c>
      <c r="N4358" s="1">
        <v>44135</v>
      </c>
      <c r="O4358" t="str">
        <f t="shared" si="144"/>
        <v>철회</v>
      </c>
      <c r="P4358" t="str">
        <f t="shared" si="145"/>
        <v>엠피제이엔제이</v>
      </c>
      <c r="Q4358" t="s">
        <v>1954</v>
      </c>
      <c r="R4358"/>
      <c r="S4358"/>
      <c r="T4358"/>
      <c r="U4358"/>
      <c r="V4358"/>
      <c r="W4358" t="s">
        <v>1958</v>
      </c>
      <c r="X4358" s="1">
        <v>58734</v>
      </c>
    </row>
    <row r="4359" spans="1:24">
      <c r="A4359" t="s">
        <v>4912</v>
      </c>
      <c r="B4359"/>
      <c r="C4359"/>
      <c r="D4359" t="s">
        <v>5199</v>
      </c>
      <c r="E4359" t="s">
        <v>2607</v>
      </c>
      <c r="F4359" t="s">
        <v>2177</v>
      </c>
      <c r="G4359" t="s">
        <v>2653</v>
      </c>
      <c r="H4359">
        <v>48708</v>
      </c>
      <c r="I4359" t="s">
        <v>5533</v>
      </c>
      <c r="J4359" s="1">
        <v>44124</v>
      </c>
      <c r="K4359" s="1">
        <v>44124</v>
      </c>
      <c r="L4359">
        <v>20205629569</v>
      </c>
      <c r="M4359" t="s">
        <v>5535</v>
      </c>
      <c r="N4359" s="1">
        <v>44135</v>
      </c>
      <c r="O4359" t="str">
        <f t="shared" si="144"/>
        <v>정상</v>
      </c>
      <c r="P4359" t="str">
        <f t="shared" si="145"/>
        <v>엠피제이엔제이</v>
      </c>
      <c r="Q4359" t="s">
        <v>1954</v>
      </c>
      <c r="R4359"/>
      <c r="S4359"/>
      <c r="T4359"/>
      <c r="U4359"/>
      <c r="V4359"/>
      <c r="W4359" t="s">
        <v>1958</v>
      </c>
      <c r="X4359"/>
    </row>
    <row r="4360" spans="1:24">
      <c r="A4360" t="s">
        <v>4910</v>
      </c>
      <c r="B4360" t="s">
        <v>4930</v>
      </c>
      <c r="C4360"/>
      <c r="D4360" t="s">
        <v>5213</v>
      </c>
      <c r="E4360" t="s">
        <v>2163</v>
      </c>
      <c r="F4360" t="s">
        <v>2177</v>
      </c>
      <c r="G4360" t="s">
        <v>2653</v>
      </c>
      <c r="H4360">
        <v>205600</v>
      </c>
      <c r="I4360" t="s">
        <v>5533</v>
      </c>
      <c r="J4360" s="1">
        <v>44124</v>
      </c>
      <c r="K4360" s="1">
        <v>44124</v>
      </c>
      <c r="L4360">
        <v>20205632356</v>
      </c>
      <c r="M4360" t="s">
        <v>5535</v>
      </c>
      <c r="N4360" s="1">
        <v>44135</v>
      </c>
      <c r="O4360" t="str">
        <f t="shared" si="144"/>
        <v>정상</v>
      </c>
      <c r="P4360" t="str">
        <f t="shared" si="145"/>
        <v>엠피여주</v>
      </c>
      <c r="Q4360" t="s">
        <v>1954</v>
      </c>
      <c r="R4360"/>
      <c r="S4360"/>
      <c r="T4360"/>
      <c r="U4360"/>
      <c r="V4360"/>
      <c r="W4360" t="s">
        <v>1960</v>
      </c>
      <c r="X4360"/>
    </row>
    <row r="4361" spans="1:24">
      <c r="A4361" t="s">
        <v>4902</v>
      </c>
      <c r="B4361" t="s">
        <v>4923</v>
      </c>
      <c r="C4361" t="s">
        <v>4941</v>
      </c>
      <c r="D4361" t="s">
        <v>4997</v>
      </c>
      <c r="E4361" t="s">
        <v>5503</v>
      </c>
      <c r="F4361" t="s">
        <v>2177</v>
      </c>
      <c r="G4361" t="s">
        <v>2653</v>
      </c>
      <c r="H4361">
        <v>17060</v>
      </c>
      <c r="I4361" t="s">
        <v>5533</v>
      </c>
      <c r="J4361" s="1">
        <v>44124</v>
      </c>
      <c r="K4361" s="1">
        <v>44124</v>
      </c>
      <c r="L4361">
        <v>20205625696</v>
      </c>
      <c r="M4361" t="s">
        <v>5538</v>
      </c>
      <c r="N4361" s="1">
        <v>44135</v>
      </c>
      <c r="O4361" t="str">
        <f t="shared" si="144"/>
        <v>정상</v>
      </c>
      <c r="P4361" t="str">
        <f t="shared" si="145"/>
        <v>엠피성공</v>
      </c>
      <c r="Q4361" t="s">
        <v>1954</v>
      </c>
      <c r="R4361"/>
      <c r="S4361"/>
      <c r="T4361"/>
      <c r="U4361"/>
      <c r="V4361"/>
      <c r="W4361" t="s">
        <v>1958</v>
      </c>
      <c r="X4361"/>
    </row>
    <row r="4362" spans="1:24">
      <c r="A4362" t="s">
        <v>4904</v>
      </c>
      <c r="B4362" t="s">
        <v>4925</v>
      </c>
      <c r="C4362" t="s">
        <v>4940</v>
      </c>
      <c r="D4362" t="s">
        <v>5079</v>
      </c>
      <c r="E4362" t="s">
        <v>2498</v>
      </c>
      <c r="F4362" t="s">
        <v>2177</v>
      </c>
      <c r="G4362" t="s">
        <v>2654</v>
      </c>
      <c r="H4362">
        <v>20000</v>
      </c>
      <c r="I4362" t="s">
        <v>5533</v>
      </c>
      <c r="J4362" s="1">
        <v>44124</v>
      </c>
      <c r="K4362" s="1">
        <v>44124</v>
      </c>
      <c r="L4362">
        <v>20205632393</v>
      </c>
      <c r="M4362" t="s">
        <v>5537</v>
      </c>
      <c r="N4362" s="1">
        <v>44135</v>
      </c>
      <c r="O4362" t="str">
        <f t="shared" si="144"/>
        <v>정상</v>
      </c>
      <c r="P4362" t="str">
        <f t="shared" si="145"/>
        <v>엠피송내</v>
      </c>
      <c r="Q4362" t="s">
        <v>1954</v>
      </c>
      <c r="R4362"/>
      <c r="S4362"/>
      <c r="T4362"/>
      <c r="U4362"/>
      <c r="V4362"/>
      <c r="W4362" t="s">
        <v>1958</v>
      </c>
      <c r="X4362"/>
    </row>
    <row r="4363" spans="1:24">
      <c r="A4363" t="s">
        <v>4903</v>
      </c>
      <c r="B4363" t="s">
        <v>4924</v>
      </c>
      <c r="C4363" t="s">
        <v>4939</v>
      </c>
      <c r="D4363" t="s">
        <v>5214</v>
      </c>
      <c r="E4363" t="s">
        <v>2499</v>
      </c>
      <c r="F4363" t="s">
        <v>2177</v>
      </c>
      <c r="G4363" t="s">
        <v>2654</v>
      </c>
      <c r="H4363">
        <v>64675</v>
      </c>
      <c r="I4363" t="s">
        <v>5533</v>
      </c>
      <c r="J4363" s="1">
        <v>44124</v>
      </c>
      <c r="K4363" s="1">
        <v>44124</v>
      </c>
      <c r="L4363">
        <v>20205619916</v>
      </c>
      <c r="M4363" t="s">
        <v>5535</v>
      </c>
      <c r="N4363" s="1">
        <v>44135</v>
      </c>
      <c r="O4363" t="str">
        <f t="shared" si="144"/>
        <v>정상</v>
      </c>
      <c r="P4363" t="str">
        <f t="shared" si="145"/>
        <v>엠피의정부</v>
      </c>
      <c r="Q4363" t="s">
        <v>1954</v>
      </c>
      <c r="R4363"/>
      <c r="S4363"/>
      <c r="T4363"/>
      <c r="U4363"/>
      <c r="V4363"/>
      <c r="W4363" t="s">
        <v>1958</v>
      </c>
      <c r="X4363"/>
    </row>
    <row r="4364" spans="1:24">
      <c r="A4364" t="s">
        <v>4906</v>
      </c>
      <c r="B4364" t="s">
        <v>4926</v>
      </c>
      <c r="C4364" t="s">
        <v>4943</v>
      </c>
      <c r="D4364" t="s">
        <v>5167</v>
      </c>
      <c r="E4364" t="s">
        <v>5451</v>
      </c>
      <c r="F4364" t="s">
        <v>2177</v>
      </c>
      <c r="G4364" t="s">
        <v>2653</v>
      </c>
      <c r="H4364">
        <v>30000</v>
      </c>
      <c r="I4364" t="s">
        <v>5533</v>
      </c>
      <c r="J4364" s="1">
        <v>44124</v>
      </c>
      <c r="K4364" s="1">
        <v>44124</v>
      </c>
      <c r="L4364">
        <v>20205619188</v>
      </c>
      <c r="M4364" t="s">
        <v>5537</v>
      </c>
      <c r="N4364" s="1">
        <v>44135</v>
      </c>
      <c r="O4364" t="str">
        <f t="shared" si="144"/>
        <v>정상</v>
      </c>
      <c r="P4364" t="str">
        <f t="shared" si="145"/>
        <v>엠피피스토스</v>
      </c>
      <c r="Q4364" t="s">
        <v>1954</v>
      </c>
      <c r="R4364"/>
      <c r="S4364"/>
      <c r="T4364"/>
      <c r="U4364"/>
      <c r="V4364"/>
      <c r="W4364" t="s">
        <v>5540</v>
      </c>
      <c r="X4364"/>
    </row>
    <row r="4365" spans="1:24">
      <c r="A4365" t="s">
        <v>2316</v>
      </c>
      <c r="B4365" t="s">
        <v>4933</v>
      </c>
      <c r="C4365" t="s">
        <v>4953</v>
      </c>
      <c r="D4365" t="s">
        <v>5215</v>
      </c>
      <c r="E4365" t="s">
        <v>5504</v>
      </c>
      <c r="F4365" t="s">
        <v>2177</v>
      </c>
      <c r="G4365" t="s">
        <v>2653</v>
      </c>
      <c r="H4365">
        <v>27500</v>
      </c>
      <c r="I4365" t="s">
        <v>5533</v>
      </c>
      <c r="J4365" s="1">
        <v>44124</v>
      </c>
      <c r="K4365" s="1">
        <v>44124</v>
      </c>
      <c r="L4365">
        <v>20205617053</v>
      </c>
      <c r="M4365" t="s">
        <v>5538</v>
      </c>
      <c r="N4365" s="1">
        <v>44135</v>
      </c>
      <c r="O4365" t="str">
        <f t="shared" si="144"/>
        <v>정상</v>
      </c>
      <c r="P4365" t="str">
        <f t="shared" si="145"/>
        <v>엠피조은</v>
      </c>
      <c r="Q4365" t="s">
        <v>1954</v>
      </c>
      <c r="R4365"/>
      <c r="S4365"/>
      <c r="T4365"/>
      <c r="U4365"/>
      <c r="V4365"/>
      <c r="W4365" t="s">
        <v>5540</v>
      </c>
      <c r="X4365"/>
    </row>
    <row r="4366" spans="1:24">
      <c r="A4366" t="s">
        <v>4902</v>
      </c>
      <c r="B4366"/>
      <c r="C4366"/>
      <c r="D4366" t="s">
        <v>5216</v>
      </c>
      <c r="E4366" t="s">
        <v>2583</v>
      </c>
      <c r="F4366" t="s">
        <v>2177</v>
      </c>
      <c r="G4366" t="s">
        <v>2653</v>
      </c>
      <c r="H4366">
        <v>73840</v>
      </c>
      <c r="I4366" t="s">
        <v>5533</v>
      </c>
      <c r="J4366" s="1">
        <v>44124</v>
      </c>
      <c r="K4366" s="1">
        <v>44124</v>
      </c>
      <c r="L4366" t="s">
        <v>1605</v>
      </c>
      <c r="M4366" t="s">
        <v>5537</v>
      </c>
      <c r="N4366" s="1">
        <v>44135</v>
      </c>
      <c r="O4366" t="str">
        <f t="shared" si="144"/>
        <v>정상</v>
      </c>
      <c r="P4366" t="str">
        <f t="shared" si="145"/>
        <v>엠피성공</v>
      </c>
      <c r="Q4366" t="s">
        <v>1954</v>
      </c>
      <c r="R4366"/>
      <c r="S4366"/>
      <c r="T4366"/>
      <c r="U4366"/>
      <c r="V4366"/>
      <c r="W4366" t="s">
        <v>1958</v>
      </c>
      <c r="X4366"/>
    </row>
    <row r="4367" spans="1:24">
      <c r="A4367" t="s">
        <v>4912</v>
      </c>
      <c r="B4367" t="s">
        <v>4934</v>
      </c>
      <c r="C4367" t="s">
        <v>4964</v>
      </c>
      <c r="D4367" t="s">
        <v>5085</v>
      </c>
      <c r="E4367" t="s">
        <v>5455</v>
      </c>
      <c r="F4367" t="s">
        <v>2177</v>
      </c>
      <c r="G4367" t="s">
        <v>2653</v>
      </c>
      <c r="H4367">
        <v>74051</v>
      </c>
      <c r="I4367" t="s">
        <v>5533</v>
      </c>
      <c r="J4367" s="1">
        <v>44124</v>
      </c>
      <c r="K4367" s="1">
        <v>44124</v>
      </c>
      <c r="L4367">
        <v>52028800060000</v>
      </c>
      <c r="M4367" t="s">
        <v>5535</v>
      </c>
      <c r="N4367" s="1">
        <v>44135</v>
      </c>
      <c r="O4367" t="str">
        <f t="shared" si="144"/>
        <v>정상</v>
      </c>
      <c r="P4367" t="s">
        <v>6834</v>
      </c>
      <c r="Q4367" t="s">
        <v>1954</v>
      </c>
      <c r="R4367"/>
      <c r="S4367"/>
      <c r="T4367"/>
      <c r="U4367"/>
      <c r="V4367"/>
      <c r="W4367" t="s">
        <v>1958</v>
      </c>
      <c r="X4367" s="1">
        <v>51429</v>
      </c>
    </row>
    <row r="4368" spans="1:24">
      <c r="A4368" t="s">
        <v>4902</v>
      </c>
      <c r="B4368" t="s">
        <v>4923</v>
      </c>
      <c r="C4368" t="s">
        <v>4941</v>
      </c>
      <c r="D4368" t="s">
        <v>5029</v>
      </c>
      <c r="E4368" t="s">
        <v>5454</v>
      </c>
      <c r="F4368" t="s">
        <v>5530</v>
      </c>
      <c r="G4368" t="s">
        <v>2653</v>
      </c>
      <c r="H4368">
        <v>65113</v>
      </c>
      <c r="I4368" t="s">
        <v>5533</v>
      </c>
      <c r="J4368" s="1">
        <v>44124</v>
      </c>
      <c r="K4368" s="1">
        <v>44124</v>
      </c>
      <c r="L4368">
        <v>52028775580000</v>
      </c>
      <c r="M4368" t="s">
        <v>5537</v>
      </c>
      <c r="N4368" s="1">
        <v>44135</v>
      </c>
      <c r="O4368" t="str">
        <f t="shared" si="144"/>
        <v>정상</v>
      </c>
      <c r="P4368" t="str">
        <f t="shared" si="145"/>
        <v>엠피성공</v>
      </c>
      <c r="Q4368" t="s">
        <v>1954</v>
      </c>
      <c r="R4368"/>
      <c r="S4368"/>
      <c r="T4368"/>
      <c r="U4368"/>
      <c r="V4368"/>
      <c r="W4368" t="s">
        <v>1958</v>
      </c>
      <c r="X4368" s="1">
        <v>51429</v>
      </c>
    </row>
    <row r="4369" spans="1:24">
      <c r="A4369" t="s">
        <v>995</v>
      </c>
      <c r="B4369" t="s">
        <v>4926</v>
      </c>
      <c r="C4369" t="s">
        <v>4959</v>
      </c>
      <c r="D4369" t="s">
        <v>5166</v>
      </c>
      <c r="E4369" t="s">
        <v>5454</v>
      </c>
      <c r="F4369" t="s">
        <v>2177</v>
      </c>
      <c r="G4369" t="s">
        <v>2653</v>
      </c>
      <c r="H4369">
        <v>24990</v>
      </c>
      <c r="I4369" t="s">
        <v>5533</v>
      </c>
      <c r="J4369" s="1">
        <v>44124</v>
      </c>
      <c r="K4369" s="1">
        <v>44124</v>
      </c>
      <c r="L4369">
        <v>52028715020000</v>
      </c>
      <c r="M4369" t="s">
        <v>5535</v>
      </c>
      <c r="N4369" s="1">
        <v>44135</v>
      </c>
      <c r="O4369" t="str">
        <f t="shared" si="144"/>
        <v>정상</v>
      </c>
      <c r="P4369" t="str">
        <f t="shared" si="145"/>
        <v>엠피피스토스</v>
      </c>
      <c r="Q4369" t="s">
        <v>1954</v>
      </c>
      <c r="R4369"/>
      <c r="S4369"/>
      <c r="T4369"/>
      <c r="U4369"/>
      <c r="V4369"/>
      <c r="W4369" t="s">
        <v>1958</v>
      </c>
      <c r="X4369" s="1">
        <v>51429</v>
      </c>
    </row>
    <row r="4370" spans="1:24">
      <c r="A4370" t="s">
        <v>4906</v>
      </c>
      <c r="B4370" t="s">
        <v>4926</v>
      </c>
      <c r="C4370" t="s">
        <v>4948</v>
      </c>
      <c r="D4370" t="s">
        <v>5217</v>
      </c>
      <c r="E4370" t="s">
        <v>5454</v>
      </c>
      <c r="F4370" t="s">
        <v>5530</v>
      </c>
      <c r="G4370" t="s">
        <v>2653</v>
      </c>
      <c r="H4370">
        <v>19964</v>
      </c>
      <c r="I4370" t="s">
        <v>5533</v>
      </c>
      <c r="J4370" s="1">
        <v>44124</v>
      </c>
      <c r="K4370" s="1">
        <v>44124</v>
      </c>
      <c r="L4370">
        <v>52028751100000</v>
      </c>
      <c r="M4370" t="s">
        <v>5537</v>
      </c>
      <c r="N4370" s="1">
        <v>44135</v>
      </c>
      <c r="O4370" t="str">
        <f t="shared" si="144"/>
        <v>정상</v>
      </c>
      <c r="P4370" t="str">
        <f t="shared" si="145"/>
        <v>엠피피스토스</v>
      </c>
      <c r="Q4370" t="s">
        <v>1954</v>
      </c>
      <c r="R4370"/>
      <c r="S4370"/>
      <c r="T4370"/>
      <c r="U4370"/>
      <c r="V4370"/>
      <c r="W4370" t="s">
        <v>1958</v>
      </c>
      <c r="X4370" s="1">
        <v>51429</v>
      </c>
    </row>
    <row r="4371" spans="1:24">
      <c r="A4371" t="s">
        <v>4906</v>
      </c>
      <c r="B4371" t="s">
        <v>4926</v>
      </c>
      <c r="C4371" t="s">
        <v>4948</v>
      </c>
      <c r="D4371" t="s">
        <v>5069</v>
      </c>
      <c r="E4371" t="s">
        <v>2588</v>
      </c>
      <c r="F4371" t="s">
        <v>2177</v>
      </c>
      <c r="G4371" t="s">
        <v>2653</v>
      </c>
      <c r="H4371">
        <v>13330</v>
      </c>
      <c r="I4371" t="s">
        <v>5533</v>
      </c>
      <c r="J4371" s="1">
        <v>44124</v>
      </c>
      <c r="K4371" s="1">
        <v>44124</v>
      </c>
      <c r="L4371">
        <v>52028719540000</v>
      </c>
      <c r="M4371" t="s">
        <v>5537</v>
      </c>
      <c r="N4371" s="1">
        <v>44135</v>
      </c>
      <c r="O4371" t="str">
        <f t="shared" si="144"/>
        <v>정상</v>
      </c>
      <c r="P4371" t="str">
        <f t="shared" si="145"/>
        <v>엠피피스토스</v>
      </c>
      <c r="Q4371" t="s">
        <v>1954</v>
      </c>
      <c r="R4371"/>
      <c r="S4371"/>
      <c r="T4371"/>
      <c r="U4371"/>
      <c r="V4371"/>
      <c r="W4371" t="s">
        <v>1958</v>
      </c>
      <c r="X4371" s="1">
        <v>51429</v>
      </c>
    </row>
    <row r="4372" spans="1:24">
      <c r="A4372" t="s">
        <v>4907</v>
      </c>
      <c r="B4372" t="s">
        <v>4927</v>
      </c>
      <c r="C4372" t="s">
        <v>4965</v>
      </c>
      <c r="D4372" t="s">
        <v>5218</v>
      </c>
      <c r="E4372" t="s">
        <v>2588</v>
      </c>
      <c r="F4372" t="s">
        <v>5530</v>
      </c>
      <c r="G4372" t="s">
        <v>2653</v>
      </c>
      <c r="H4372">
        <v>14994</v>
      </c>
      <c r="I4372" t="s">
        <v>5533</v>
      </c>
      <c r="J4372" s="1">
        <v>44124</v>
      </c>
      <c r="K4372" s="1">
        <v>44124</v>
      </c>
      <c r="L4372">
        <v>52028748450000</v>
      </c>
      <c r="M4372" t="s">
        <v>5538</v>
      </c>
      <c r="N4372" s="1">
        <v>44135</v>
      </c>
      <c r="O4372" t="str">
        <f t="shared" si="144"/>
        <v>정상</v>
      </c>
      <c r="P4372" t="s">
        <v>6832</v>
      </c>
      <c r="Q4372" t="s">
        <v>1954</v>
      </c>
      <c r="R4372"/>
      <c r="S4372"/>
      <c r="T4372"/>
      <c r="U4372"/>
      <c r="V4372"/>
      <c r="W4372" t="s">
        <v>1958</v>
      </c>
      <c r="X4372" s="1">
        <v>49602</v>
      </c>
    </row>
    <row r="4373" spans="1:24">
      <c r="A4373" t="s">
        <v>4907</v>
      </c>
      <c r="B4373" t="s">
        <v>4927</v>
      </c>
      <c r="C4373" t="s">
        <v>4965</v>
      </c>
      <c r="D4373" t="s">
        <v>5219</v>
      </c>
      <c r="E4373" t="s">
        <v>2153</v>
      </c>
      <c r="F4373" t="s">
        <v>2177</v>
      </c>
      <c r="G4373" t="s">
        <v>2653</v>
      </c>
      <c r="H4373">
        <v>25048</v>
      </c>
      <c r="I4373" t="s">
        <v>5533</v>
      </c>
      <c r="J4373" s="1">
        <v>44124</v>
      </c>
      <c r="K4373" s="1">
        <v>44124</v>
      </c>
      <c r="L4373">
        <v>52028740400000</v>
      </c>
      <c r="M4373" t="s">
        <v>5537</v>
      </c>
      <c r="N4373" s="1">
        <v>44135</v>
      </c>
      <c r="O4373" t="str">
        <f t="shared" si="144"/>
        <v>정상</v>
      </c>
      <c r="P4373" t="s">
        <v>6832</v>
      </c>
      <c r="Q4373" t="s">
        <v>1954</v>
      </c>
      <c r="R4373"/>
      <c r="S4373"/>
      <c r="T4373"/>
      <c r="U4373"/>
      <c r="V4373"/>
      <c r="W4373" t="s">
        <v>1958</v>
      </c>
      <c r="X4373" s="1">
        <v>62021</v>
      </c>
    </row>
    <row r="4374" spans="1:24">
      <c r="A4374" t="s">
        <v>4904</v>
      </c>
      <c r="B4374" t="s">
        <v>4925</v>
      </c>
      <c r="C4374" t="s">
        <v>4940</v>
      </c>
      <c r="D4374" t="s">
        <v>4979</v>
      </c>
      <c r="E4374" t="s">
        <v>5454</v>
      </c>
      <c r="F4374" t="s">
        <v>5530</v>
      </c>
      <c r="G4374" t="s">
        <v>2654</v>
      </c>
      <c r="H4374">
        <v>27000</v>
      </c>
      <c r="I4374" t="s">
        <v>5533</v>
      </c>
      <c r="J4374" s="1">
        <v>44124</v>
      </c>
      <c r="K4374" s="1">
        <v>44124</v>
      </c>
      <c r="L4374">
        <v>52028729940000</v>
      </c>
      <c r="M4374" t="s">
        <v>5537</v>
      </c>
      <c r="N4374" s="1">
        <v>44135</v>
      </c>
      <c r="O4374" t="str">
        <f t="shared" ref="O4374:O4437" si="146" xml:space="preserve"> IF(K4374&gt;N4374,W4374,I4374)</f>
        <v>정상</v>
      </c>
      <c r="P4374" t="str">
        <f t="shared" si="145"/>
        <v>엠피송내</v>
      </c>
      <c r="Q4374" t="s">
        <v>1954</v>
      </c>
      <c r="R4374"/>
      <c r="S4374"/>
      <c r="T4374"/>
      <c r="U4374"/>
      <c r="V4374"/>
      <c r="W4374" t="s">
        <v>1958</v>
      </c>
      <c r="X4374" s="1">
        <v>45950</v>
      </c>
    </row>
    <row r="4375" spans="1:24">
      <c r="A4375" t="s">
        <v>4902</v>
      </c>
      <c r="B4375" t="s">
        <v>4923</v>
      </c>
      <c r="C4375" t="s">
        <v>4941</v>
      </c>
      <c r="D4375" t="s">
        <v>5220</v>
      </c>
      <c r="E4375" t="s">
        <v>2534</v>
      </c>
      <c r="F4375" t="s">
        <v>2177</v>
      </c>
      <c r="G4375" t="s">
        <v>2653</v>
      </c>
      <c r="H4375">
        <v>35980</v>
      </c>
      <c r="I4375" t="s">
        <v>5533</v>
      </c>
      <c r="J4375" s="1">
        <v>44124</v>
      </c>
      <c r="K4375" s="1">
        <v>44124</v>
      </c>
      <c r="L4375">
        <v>52028781350000</v>
      </c>
      <c r="M4375" t="s">
        <v>5535</v>
      </c>
      <c r="N4375" s="1">
        <v>44135</v>
      </c>
      <c r="O4375" t="str">
        <f t="shared" si="146"/>
        <v>정상</v>
      </c>
      <c r="P4375" t="str">
        <f t="shared" si="145"/>
        <v>엠피성공</v>
      </c>
      <c r="Q4375" t="s">
        <v>1954</v>
      </c>
      <c r="R4375"/>
      <c r="S4375"/>
      <c r="T4375"/>
      <c r="U4375"/>
      <c r="V4375"/>
      <c r="W4375" t="s">
        <v>1958</v>
      </c>
      <c r="X4375" s="1">
        <v>51429</v>
      </c>
    </row>
    <row r="4376" spans="1:24">
      <c r="A4376" t="s">
        <v>4902</v>
      </c>
      <c r="B4376" t="s">
        <v>4923</v>
      </c>
      <c r="C4376" t="s">
        <v>4941</v>
      </c>
      <c r="D4376" t="s">
        <v>4996</v>
      </c>
      <c r="E4376" t="s">
        <v>5455</v>
      </c>
      <c r="F4376" t="s">
        <v>2177</v>
      </c>
      <c r="G4376" t="s">
        <v>2653</v>
      </c>
      <c r="H4376">
        <v>29970</v>
      </c>
      <c r="I4376" t="s">
        <v>5533</v>
      </c>
      <c r="J4376" s="1">
        <v>44124</v>
      </c>
      <c r="K4376" s="1">
        <v>44124</v>
      </c>
      <c r="L4376">
        <v>52028745580000</v>
      </c>
      <c r="M4376" t="s">
        <v>5536</v>
      </c>
      <c r="N4376" s="1">
        <v>44135</v>
      </c>
      <c r="O4376" t="str">
        <f t="shared" si="146"/>
        <v>정상</v>
      </c>
      <c r="P4376" t="str">
        <f t="shared" si="145"/>
        <v>엠피성공</v>
      </c>
      <c r="Q4376" t="s">
        <v>1954</v>
      </c>
      <c r="R4376"/>
      <c r="S4376"/>
      <c r="T4376"/>
      <c r="U4376"/>
      <c r="V4376"/>
      <c r="W4376" t="s">
        <v>1958</v>
      </c>
      <c r="X4376" s="1">
        <v>51429</v>
      </c>
    </row>
    <row r="4377" spans="1:24">
      <c r="A4377" t="s">
        <v>4910</v>
      </c>
      <c r="B4377" t="s">
        <v>4932</v>
      </c>
      <c r="C4377" t="s">
        <v>4952</v>
      </c>
      <c r="D4377" t="s">
        <v>5221</v>
      </c>
      <c r="E4377" t="s">
        <v>5473</v>
      </c>
      <c r="F4377" t="s">
        <v>2177</v>
      </c>
      <c r="G4377" t="s">
        <v>2653</v>
      </c>
      <c r="H4377">
        <v>52600</v>
      </c>
      <c r="I4377" t="s">
        <v>5533</v>
      </c>
      <c r="J4377" s="1">
        <v>44124</v>
      </c>
      <c r="K4377" s="1">
        <v>44124</v>
      </c>
      <c r="L4377">
        <v>320202560244</v>
      </c>
      <c r="M4377" t="s">
        <v>5538</v>
      </c>
      <c r="N4377" s="1">
        <v>44135</v>
      </c>
      <c r="O4377" t="str">
        <f t="shared" si="146"/>
        <v>정상</v>
      </c>
      <c r="P4377" t="str">
        <f t="shared" si="145"/>
        <v>엠피여주</v>
      </c>
      <c r="Q4377" t="s">
        <v>1954</v>
      </c>
      <c r="R4377"/>
      <c r="S4377"/>
      <c r="T4377"/>
      <c r="U4377"/>
      <c r="V4377"/>
      <c r="W4377" t="s">
        <v>5540</v>
      </c>
      <c r="X4377" s="1">
        <v>51429</v>
      </c>
    </row>
    <row r="4378" spans="1:24">
      <c r="A4378" t="s">
        <v>4912</v>
      </c>
      <c r="B4378" t="s">
        <v>4934</v>
      </c>
      <c r="C4378" t="s">
        <v>4966</v>
      </c>
      <c r="D4378" t="s">
        <v>5062</v>
      </c>
      <c r="E4378" t="s">
        <v>2613</v>
      </c>
      <c r="F4378" t="s">
        <v>2177</v>
      </c>
      <c r="G4378" t="s">
        <v>2653</v>
      </c>
      <c r="H4378">
        <v>120950</v>
      </c>
      <c r="I4378" t="s">
        <v>5533</v>
      </c>
      <c r="J4378" s="1">
        <v>44124</v>
      </c>
      <c r="K4378" s="1">
        <v>44124</v>
      </c>
      <c r="L4378">
        <v>320202565461</v>
      </c>
      <c r="M4378" t="s">
        <v>5538</v>
      </c>
      <c r="N4378" s="1">
        <v>44135</v>
      </c>
      <c r="O4378" t="str">
        <f t="shared" si="146"/>
        <v>정상</v>
      </c>
      <c r="P4378" t="s">
        <v>984</v>
      </c>
      <c r="Q4378" t="s">
        <v>1954</v>
      </c>
      <c r="R4378"/>
      <c r="S4378"/>
      <c r="T4378"/>
      <c r="U4378"/>
      <c r="V4378"/>
      <c r="W4378" t="s">
        <v>1958</v>
      </c>
      <c r="X4378" s="1">
        <v>47776</v>
      </c>
    </row>
    <row r="4379" spans="1:24">
      <c r="A4379" t="s">
        <v>4906</v>
      </c>
      <c r="B4379" t="s">
        <v>4926</v>
      </c>
      <c r="C4379" t="s">
        <v>4943</v>
      </c>
      <c r="D4379" t="s">
        <v>5166</v>
      </c>
      <c r="E4379" t="s">
        <v>5473</v>
      </c>
      <c r="F4379" t="s">
        <v>5530</v>
      </c>
      <c r="G4379" t="s">
        <v>2653</v>
      </c>
      <c r="H4379">
        <v>103300</v>
      </c>
      <c r="I4379" t="s">
        <v>5533</v>
      </c>
      <c r="J4379" s="1">
        <v>44124</v>
      </c>
      <c r="K4379" s="1">
        <v>44124</v>
      </c>
      <c r="L4379">
        <v>320202567693</v>
      </c>
      <c r="M4379" t="s">
        <v>5537</v>
      </c>
      <c r="N4379" s="1">
        <v>44135</v>
      </c>
      <c r="O4379" t="str">
        <f t="shared" si="146"/>
        <v>정상</v>
      </c>
      <c r="P4379" t="str">
        <f t="shared" si="145"/>
        <v>엠피피스토스</v>
      </c>
      <c r="Q4379" t="s">
        <v>1954</v>
      </c>
      <c r="R4379"/>
      <c r="S4379"/>
      <c r="T4379"/>
      <c r="U4379"/>
      <c r="V4379"/>
      <c r="W4379" t="s">
        <v>1958</v>
      </c>
      <c r="X4379" s="1">
        <v>60560</v>
      </c>
    </row>
    <row r="4380" spans="1:24">
      <c r="A4380" t="s">
        <v>4912</v>
      </c>
      <c r="B4380" t="s">
        <v>4934</v>
      </c>
      <c r="C4380" t="s">
        <v>4955</v>
      </c>
      <c r="D4380" t="s">
        <v>5222</v>
      </c>
      <c r="E4380" t="s">
        <v>2613</v>
      </c>
      <c r="F4380" t="s">
        <v>2177</v>
      </c>
      <c r="G4380" t="s">
        <v>2653</v>
      </c>
      <c r="H4380">
        <v>15060</v>
      </c>
      <c r="I4380" t="s">
        <v>5533</v>
      </c>
      <c r="J4380" s="1">
        <v>44124</v>
      </c>
      <c r="K4380" s="1">
        <v>44124</v>
      </c>
      <c r="L4380">
        <v>320202566177</v>
      </c>
      <c r="M4380" t="s">
        <v>5537</v>
      </c>
      <c r="N4380" s="1">
        <v>44135</v>
      </c>
      <c r="O4380" t="str">
        <f t="shared" si="146"/>
        <v>정상</v>
      </c>
      <c r="P4380" t="s">
        <v>6823</v>
      </c>
      <c r="Q4380" t="s">
        <v>1954</v>
      </c>
      <c r="R4380"/>
      <c r="S4380"/>
      <c r="T4380"/>
      <c r="U4380"/>
      <c r="V4380"/>
      <c r="W4380" t="s">
        <v>1958</v>
      </c>
      <c r="X4380" s="1">
        <v>51429</v>
      </c>
    </row>
    <row r="4381" spans="1:24">
      <c r="A4381" t="s">
        <v>4908</v>
      </c>
      <c r="B4381"/>
      <c r="C4381"/>
      <c r="D4381" t="s">
        <v>5223</v>
      </c>
      <c r="E4381" t="s">
        <v>5505</v>
      </c>
      <c r="F4381" t="s">
        <v>2177</v>
      </c>
      <c r="G4381" t="s">
        <v>2653</v>
      </c>
      <c r="H4381">
        <v>66515</v>
      </c>
      <c r="I4381" t="s">
        <v>5533</v>
      </c>
      <c r="J4381" s="1">
        <v>44124</v>
      </c>
      <c r="K4381" s="1">
        <v>44124</v>
      </c>
      <c r="L4381">
        <v>42041540480000</v>
      </c>
      <c r="M4381" t="s">
        <v>5538</v>
      </c>
      <c r="N4381" s="1">
        <v>44135</v>
      </c>
      <c r="O4381" t="str">
        <f t="shared" si="146"/>
        <v>정상</v>
      </c>
      <c r="P4381" t="str">
        <f t="shared" si="145"/>
        <v>엠피가온</v>
      </c>
      <c r="Q4381" t="s">
        <v>1954</v>
      </c>
      <c r="R4381"/>
      <c r="S4381"/>
      <c r="T4381"/>
      <c r="U4381"/>
      <c r="V4381"/>
      <c r="W4381" t="s">
        <v>1958</v>
      </c>
      <c r="X4381"/>
    </row>
    <row r="4382" spans="1:24">
      <c r="A4382" t="s">
        <v>4904</v>
      </c>
      <c r="B4382" t="s">
        <v>4925</v>
      </c>
      <c r="C4382" t="s">
        <v>4946</v>
      </c>
      <c r="D4382" t="s">
        <v>5224</v>
      </c>
      <c r="E4382" t="s">
        <v>5475</v>
      </c>
      <c r="F4382" t="s">
        <v>2177</v>
      </c>
      <c r="G4382" t="s">
        <v>2653</v>
      </c>
      <c r="H4382">
        <v>50000</v>
      </c>
      <c r="I4382" t="s">
        <v>5533</v>
      </c>
      <c r="J4382" s="1">
        <v>44124</v>
      </c>
      <c r="K4382" s="1">
        <v>44124</v>
      </c>
      <c r="L4382">
        <v>42041539030000</v>
      </c>
      <c r="M4382" t="s">
        <v>5537</v>
      </c>
      <c r="N4382" s="1">
        <v>44135</v>
      </c>
      <c r="O4382" t="str">
        <f t="shared" si="146"/>
        <v>정상</v>
      </c>
      <c r="P4382" t="str">
        <f t="shared" si="145"/>
        <v>엠피송내</v>
      </c>
      <c r="Q4382" t="s">
        <v>1954</v>
      </c>
      <c r="R4382"/>
      <c r="S4382"/>
      <c r="T4382"/>
      <c r="U4382"/>
      <c r="V4382"/>
      <c r="W4382" t="s">
        <v>1958</v>
      </c>
      <c r="X4382"/>
    </row>
    <row r="4383" spans="1:24">
      <c r="A4383" t="s">
        <v>4908</v>
      </c>
      <c r="B4383"/>
      <c r="C4383"/>
      <c r="D4383" t="s">
        <v>5225</v>
      </c>
      <c r="E4383" t="s">
        <v>5458</v>
      </c>
      <c r="F4383" t="s">
        <v>2177</v>
      </c>
      <c r="G4383" t="s">
        <v>2655</v>
      </c>
      <c r="H4383">
        <v>11846</v>
      </c>
      <c r="I4383" t="s">
        <v>5533</v>
      </c>
      <c r="J4383" s="1">
        <v>44124</v>
      </c>
      <c r="K4383" s="1">
        <v>44124</v>
      </c>
      <c r="L4383">
        <v>42041540410000</v>
      </c>
      <c r="M4383" t="s">
        <v>5535</v>
      </c>
      <c r="N4383" s="1">
        <v>44135</v>
      </c>
      <c r="O4383" t="str">
        <f t="shared" si="146"/>
        <v>정상</v>
      </c>
      <c r="P4383" t="str">
        <f t="shared" si="145"/>
        <v>엠피가온</v>
      </c>
      <c r="Q4383" t="s">
        <v>1954</v>
      </c>
      <c r="R4383"/>
      <c r="S4383"/>
      <c r="T4383"/>
      <c r="U4383"/>
      <c r="V4383"/>
      <c r="W4383" t="s">
        <v>1958</v>
      </c>
      <c r="X4383"/>
    </row>
    <row r="4384" spans="1:24">
      <c r="A4384" t="s">
        <v>4907</v>
      </c>
      <c r="B4384"/>
      <c r="C4384"/>
      <c r="D4384" t="s">
        <v>5226</v>
      </c>
      <c r="E4384" t="s">
        <v>2143</v>
      </c>
      <c r="F4384" t="s">
        <v>2177</v>
      </c>
      <c r="G4384" t="s">
        <v>2655</v>
      </c>
      <c r="H4384">
        <v>6456</v>
      </c>
      <c r="I4384" t="s">
        <v>5533</v>
      </c>
      <c r="J4384" s="1">
        <v>44124</v>
      </c>
      <c r="K4384" s="1">
        <v>44124</v>
      </c>
      <c r="L4384">
        <v>42041542320000</v>
      </c>
      <c r="M4384" t="s">
        <v>5538</v>
      </c>
      <c r="N4384" s="1">
        <v>44135</v>
      </c>
      <c r="O4384" t="str">
        <f t="shared" si="146"/>
        <v>정상</v>
      </c>
      <c r="P4384" t="str">
        <f t="shared" si="145"/>
        <v>엠피메트로</v>
      </c>
      <c r="Q4384" t="s">
        <v>1954</v>
      </c>
      <c r="R4384"/>
      <c r="S4384"/>
      <c r="T4384"/>
      <c r="U4384"/>
      <c r="V4384"/>
      <c r="W4384" t="s">
        <v>1960</v>
      </c>
      <c r="X4384"/>
    </row>
    <row r="4385" spans="1:24">
      <c r="A4385" t="s">
        <v>4908</v>
      </c>
      <c r="B4385" t="s">
        <v>4928</v>
      </c>
      <c r="C4385" t="s">
        <v>4945</v>
      </c>
      <c r="D4385" t="s">
        <v>5227</v>
      </c>
      <c r="E4385" t="s">
        <v>5506</v>
      </c>
      <c r="F4385" t="s">
        <v>2177</v>
      </c>
      <c r="G4385" t="s">
        <v>2653</v>
      </c>
      <c r="H4385">
        <v>21902</v>
      </c>
      <c r="I4385" t="s">
        <v>5533</v>
      </c>
      <c r="J4385" s="1">
        <v>44124</v>
      </c>
      <c r="K4385" s="1">
        <v>44124</v>
      </c>
      <c r="L4385">
        <v>42045109270000</v>
      </c>
      <c r="M4385" t="s">
        <v>5538</v>
      </c>
      <c r="N4385" s="1">
        <v>44135</v>
      </c>
      <c r="O4385" t="str">
        <f t="shared" si="146"/>
        <v>정상</v>
      </c>
      <c r="P4385" t="str">
        <f t="shared" si="145"/>
        <v>엠피가온</v>
      </c>
      <c r="Q4385" t="s">
        <v>1954</v>
      </c>
      <c r="R4385"/>
      <c r="S4385"/>
      <c r="T4385"/>
      <c r="U4385"/>
      <c r="V4385"/>
      <c r="W4385" t="s">
        <v>1958</v>
      </c>
      <c r="X4385" s="1">
        <v>47776</v>
      </c>
    </row>
    <row r="4386" spans="1:24">
      <c r="A4386" t="s">
        <v>4908</v>
      </c>
      <c r="B4386" t="s">
        <v>4928</v>
      </c>
      <c r="C4386" t="s">
        <v>4945</v>
      </c>
      <c r="D4386" t="s">
        <v>5191</v>
      </c>
      <c r="E4386" t="s">
        <v>5507</v>
      </c>
      <c r="F4386" t="s">
        <v>5532</v>
      </c>
      <c r="G4386" t="s">
        <v>2653</v>
      </c>
      <c r="H4386">
        <v>17738</v>
      </c>
      <c r="I4386" t="s">
        <v>5533</v>
      </c>
      <c r="J4386" s="1">
        <v>44124</v>
      </c>
      <c r="K4386" s="1">
        <v>44124</v>
      </c>
      <c r="L4386">
        <v>42045109850000</v>
      </c>
      <c r="M4386" t="s">
        <v>5538</v>
      </c>
      <c r="N4386" s="1">
        <v>44135</v>
      </c>
      <c r="O4386" t="str">
        <f t="shared" si="146"/>
        <v>정상</v>
      </c>
      <c r="P4386" t="str">
        <f t="shared" si="145"/>
        <v>엠피가온</v>
      </c>
      <c r="Q4386" t="s">
        <v>1954</v>
      </c>
      <c r="R4386"/>
      <c r="S4386"/>
      <c r="T4386"/>
      <c r="U4386"/>
      <c r="V4386"/>
      <c r="W4386" t="s">
        <v>1958</v>
      </c>
      <c r="X4386" s="1">
        <v>47776</v>
      </c>
    </row>
    <row r="4387" spans="1:24">
      <c r="A4387" t="s">
        <v>4905</v>
      </c>
      <c r="B4387" t="s">
        <v>4923</v>
      </c>
      <c r="C4387" t="s">
        <v>4941</v>
      </c>
      <c r="D4387" t="s">
        <v>5228</v>
      </c>
      <c r="E4387" t="s">
        <v>5467</v>
      </c>
      <c r="F4387" t="s">
        <v>2177</v>
      </c>
      <c r="G4387" t="s">
        <v>2653</v>
      </c>
      <c r="H4387">
        <v>25000</v>
      </c>
      <c r="I4387" t="s">
        <v>5533</v>
      </c>
      <c r="J4387" s="1">
        <v>44124</v>
      </c>
      <c r="K4387" s="1">
        <v>44124</v>
      </c>
      <c r="L4387" t="s">
        <v>1606</v>
      </c>
      <c r="M4387" t="s">
        <v>5537</v>
      </c>
      <c r="N4387" s="1">
        <v>44135</v>
      </c>
      <c r="O4387" t="str">
        <f t="shared" si="146"/>
        <v>정상</v>
      </c>
      <c r="P4387" t="str">
        <f t="shared" si="145"/>
        <v>엠피성공</v>
      </c>
      <c r="Q4387" t="s">
        <v>1954</v>
      </c>
      <c r="R4387"/>
      <c r="S4387"/>
      <c r="T4387"/>
      <c r="U4387"/>
      <c r="V4387"/>
      <c r="W4387" t="s">
        <v>1958</v>
      </c>
      <c r="X4387"/>
    </row>
    <row r="4388" spans="1:24">
      <c r="A4388" t="s">
        <v>4906</v>
      </c>
      <c r="B4388" t="s">
        <v>4926</v>
      </c>
      <c r="C4388" t="s">
        <v>4943</v>
      </c>
      <c r="D4388" t="s">
        <v>5177</v>
      </c>
      <c r="E4388" t="s">
        <v>2146</v>
      </c>
      <c r="F4388" t="s">
        <v>5530</v>
      </c>
      <c r="G4388" t="s">
        <v>2653</v>
      </c>
      <c r="H4388">
        <v>25820</v>
      </c>
      <c r="I4388" t="s">
        <v>5533</v>
      </c>
      <c r="J4388" s="1">
        <v>44124</v>
      </c>
      <c r="K4388" s="1">
        <v>44124</v>
      </c>
      <c r="L4388" t="s">
        <v>1607</v>
      </c>
      <c r="M4388" t="s">
        <v>5535</v>
      </c>
      <c r="N4388" s="1">
        <v>44135</v>
      </c>
      <c r="O4388" t="str">
        <f t="shared" si="146"/>
        <v>정상</v>
      </c>
      <c r="P4388" t="str">
        <f t="shared" si="145"/>
        <v>엠피피스토스</v>
      </c>
      <c r="Q4388" t="s">
        <v>1954</v>
      </c>
      <c r="R4388"/>
      <c r="S4388"/>
      <c r="T4388"/>
      <c r="U4388"/>
      <c r="V4388"/>
      <c r="W4388" t="s">
        <v>5540</v>
      </c>
      <c r="X4388"/>
    </row>
    <row r="4389" spans="1:24">
      <c r="A4389" t="s">
        <v>4909</v>
      </c>
      <c r="B4389" t="s">
        <v>4929</v>
      </c>
      <c r="C4389" t="s">
        <v>4947</v>
      </c>
      <c r="D4389" t="s">
        <v>5116</v>
      </c>
      <c r="E4389" t="s">
        <v>5463</v>
      </c>
      <c r="F4389" t="s">
        <v>2177</v>
      </c>
      <c r="G4389" t="s">
        <v>2653</v>
      </c>
      <c r="H4389">
        <v>157000</v>
      </c>
      <c r="I4389" t="s">
        <v>5533</v>
      </c>
      <c r="J4389" s="1">
        <v>44124</v>
      </c>
      <c r="K4389" s="1">
        <v>44124</v>
      </c>
      <c r="L4389" t="s">
        <v>1608</v>
      </c>
      <c r="M4389" t="s">
        <v>5538</v>
      </c>
      <c r="N4389" s="1">
        <v>44135</v>
      </c>
      <c r="O4389" t="str">
        <f t="shared" si="146"/>
        <v>정상</v>
      </c>
      <c r="P4389" t="str">
        <f t="shared" si="145"/>
        <v>엠피상동</v>
      </c>
      <c r="Q4389" t="s">
        <v>1954</v>
      </c>
      <c r="R4389"/>
      <c r="S4389"/>
      <c r="T4389"/>
      <c r="U4389"/>
      <c r="V4389"/>
      <c r="W4389" t="s">
        <v>1958</v>
      </c>
      <c r="X4389" s="1">
        <v>51429</v>
      </c>
    </row>
    <row r="4390" spans="1:24">
      <c r="A4390" t="s">
        <v>4909</v>
      </c>
      <c r="B4390" t="s">
        <v>4929</v>
      </c>
      <c r="C4390" t="s">
        <v>4967</v>
      </c>
      <c r="D4390" t="s">
        <v>5229</v>
      </c>
      <c r="E4390" t="s">
        <v>2577</v>
      </c>
      <c r="F4390" t="s">
        <v>2177</v>
      </c>
      <c r="G4390" t="s">
        <v>2653</v>
      </c>
      <c r="H4390">
        <v>32000</v>
      </c>
      <c r="I4390" t="s">
        <v>5533</v>
      </c>
      <c r="J4390" s="1">
        <v>44124</v>
      </c>
      <c r="K4390" s="1">
        <v>44124</v>
      </c>
      <c r="L4390" t="s">
        <v>1609</v>
      </c>
      <c r="M4390" t="s">
        <v>5538</v>
      </c>
      <c r="N4390" s="1">
        <v>44135</v>
      </c>
      <c r="O4390" t="str">
        <f t="shared" si="146"/>
        <v>정상</v>
      </c>
      <c r="P4390" t="str">
        <f t="shared" si="145"/>
        <v>엠피상동</v>
      </c>
      <c r="Q4390" t="s">
        <v>1954</v>
      </c>
      <c r="R4390"/>
      <c r="S4390"/>
      <c r="T4390"/>
      <c r="U4390"/>
      <c r="V4390"/>
      <c r="W4390" t="s">
        <v>1958</v>
      </c>
      <c r="X4390" s="1">
        <v>65308</v>
      </c>
    </row>
    <row r="4391" spans="1:24">
      <c r="A4391" t="s">
        <v>4909</v>
      </c>
      <c r="B4391" t="s">
        <v>4929</v>
      </c>
      <c r="C4391" t="s">
        <v>4947</v>
      </c>
      <c r="D4391" t="s">
        <v>5230</v>
      </c>
      <c r="E4391" t="s">
        <v>2149</v>
      </c>
      <c r="F4391" t="s">
        <v>2177</v>
      </c>
      <c r="G4391" t="s">
        <v>2653</v>
      </c>
      <c r="H4391">
        <v>57000</v>
      </c>
      <c r="I4391" t="s">
        <v>5533</v>
      </c>
      <c r="J4391" s="1">
        <v>44124</v>
      </c>
      <c r="K4391" s="1">
        <v>44124</v>
      </c>
      <c r="L4391" t="s">
        <v>1610</v>
      </c>
      <c r="M4391" t="s">
        <v>5537</v>
      </c>
      <c r="N4391" s="1">
        <v>44135</v>
      </c>
      <c r="O4391" t="str">
        <f t="shared" si="146"/>
        <v>정상</v>
      </c>
      <c r="P4391" t="str">
        <f t="shared" si="145"/>
        <v>엠피상동</v>
      </c>
      <c r="Q4391" t="s">
        <v>1954</v>
      </c>
      <c r="R4391"/>
      <c r="S4391"/>
      <c r="T4391"/>
      <c r="U4391"/>
      <c r="V4391"/>
      <c r="W4391" t="s">
        <v>1958</v>
      </c>
      <c r="X4391" s="1">
        <v>51429</v>
      </c>
    </row>
    <row r="4392" spans="1:24">
      <c r="A4392" t="s">
        <v>4906</v>
      </c>
      <c r="B4392" t="s">
        <v>4926</v>
      </c>
      <c r="C4392" t="s">
        <v>4078</v>
      </c>
      <c r="D4392" t="s">
        <v>5231</v>
      </c>
      <c r="E4392" t="s">
        <v>2522</v>
      </c>
      <c r="F4392" t="s">
        <v>2177</v>
      </c>
      <c r="G4392" t="s">
        <v>2653</v>
      </c>
      <c r="H4392">
        <v>154000</v>
      </c>
      <c r="I4392" t="s">
        <v>5533</v>
      </c>
      <c r="J4392" s="1">
        <v>44124</v>
      </c>
      <c r="K4392" s="1">
        <v>44124</v>
      </c>
      <c r="L4392" t="s">
        <v>1611</v>
      </c>
      <c r="M4392" t="s">
        <v>5538</v>
      </c>
      <c r="N4392" s="1">
        <v>44135</v>
      </c>
      <c r="O4392" t="str">
        <f t="shared" si="146"/>
        <v>정상</v>
      </c>
      <c r="P4392" t="str">
        <f t="shared" si="145"/>
        <v>엠피피스토스</v>
      </c>
      <c r="Q4392" t="s">
        <v>1954</v>
      </c>
      <c r="R4392"/>
      <c r="S4392"/>
      <c r="T4392"/>
      <c r="U4392"/>
      <c r="V4392"/>
      <c r="W4392" t="s">
        <v>1958</v>
      </c>
      <c r="X4392" s="1">
        <v>68230</v>
      </c>
    </row>
    <row r="4393" spans="1:24">
      <c r="A4393" t="s">
        <v>4915</v>
      </c>
      <c r="B4393" t="s">
        <v>4935</v>
      </c>
      <c r="C4393" t="s">
        <v>4958</v>
      </c>
      <c r="D4393" t="s">
        <v>5232</v>
      </c>
      <c r="E4393" t="s">
        <v>2149</v>
      </c>
      <c r="F4393" t="s">
        <v>5530</v>
      </c>
      <c r="G4393" t="s">
        <v>2653</v>
      </c>
      <c r="H4393">
        <v>21000</v>
      </c>
      <c r="I4393" t="s">
        <v>5533</v>
      </c>
      <c r="J4393" s="1">
        <v>44124</v>
      </c>
      <c r="K4393" s="1">
        <v>44124</v>
      </c>
      <c r="L4393" t="s">
        <v>1612</v>
      </c>
      <c r="M4393" t="s">
        <v>5535</v>
      </c>
      <c r="N4393" s="1">
        <v>44135</v>
      </c>
      <c r="O4393" t="str">
        <f t="shared" si="146"/>
        <v>정상</v>
      </c>
      <c r="P4393" t="str">
        <f t="shared" si="145"/>
        <v>엠피아이리치</v>
      </c>
      <c r="Q4393" t="s">
        <v>1954</v>
      </c>
      <c r="R4393"/>
      <c r="S4393"/>
      <c r="T4393"/>
      <c r="U4393"/>
      <c r="V4393"/>
      <c r="W4393" t="s">
        <v>1960</v>
      </c>
      <c r="X4393" s="1">
        <v>51429</v>
      </c>
    </row>
    <row r="4394" spans="1:24">
      <c r="A4394" t="s">
        <v>4906</v>
      </c>
      <c r="B4394" t="s">
        <v>4926</v>
      </c>
      <c r="C4394" t="s">
        <v>4948</v>
      </c>
      <c r="D4394" t="s">
        <v>5006</v>
      </c>
      <c r="E4394" t="s">
        <v>5483</v>
      </c>
      <c r="F4394" t="s">
        <v>2177</v>
      </c>
      <c r="G4394" t="s">
        <v>2653</v>
      </c>
      <c r="H4394">
        <v>60000</v>
      </c>
      <c r="I4394" t="s">
        <v>5533</v>
      </c>
      <c r="J4394" s="1">
        <v>44124</v>
      </c>
      <c r="K4394" s="1">
        <v>44124</v>
      </c>
      <c r="L4394" t="s">
        <v>1613</v>
      </c>
      <c r="M4394" t="s">
        <v>5535</v>
      </c>
      <c r="N4394" s="1">
        <v>44135</v>
      </c>
      <c r="O4394" t="str">
        <f t="shared" si="146"/>
        <v>정상</v>
      </c>
      <c r="P4394" t="str">
        <f t="shared" si="145"/>
        <v>엠피피스토스</v>
      </c>
      <c r="Q4394" t="s">
        <v>1954</v>
      </c>
      <c r="R4394"/>
      <c r="S4394"/>
      <c r="T4394"/>
      <c r="U4394"/>
      <c r="V4394"/>
      <c r="W4394" t="s">
        <v>1958</v>
      </c>
      <c r="X4394" s="1">
        <v>51429</v>
      </c>
    </row>
    <row r="4395" spans="1:24">
      <c r="A4395" t="s">
        <v>990</v>
      </c>
      <c r="B4395"/>
      <c r="C4395"/>
      <c r="D4395" t="s">
        <v>5070</v>
      </c>
      <c r="E4395" t="s">
        <v>5463</v>
      </c>
      <c r="F4395" t="s">
        <v>2177</v>
      </c>
      <c r="G4395" t="s">
        <v>2653</v>
      </c>
      <c r="H4395">
        <v>30000</v>
      </c>
      <c r="I4395" t="s">
        <v>5533</v>
      </c>
      <c r="J4395" s="1">
        <v>44124</v>
      </c>
      <c r="K4395" s="1">
        <v>44124</v>
      </c>
      <c r="L4395" t="s">
        <v>1614</v>
      </c>
      <c r="M4395" t="s">
        <v>5538</v>
      </c>
      <c r="N4395" s="1">
        <v>44135</v>
      </c>
      <c r="O4395" t="str">
        <f t="shared" si="146"/>
        <v>정상</v>
      </c>
      <c r="P4395" t="str">
        <f t="shared" si="145"/>
        <v>엠피성공</v>
      </c>
      <c r="Q4395" t="s">
        <v>1954</v>
      </c>
      <c r="R4395"/>
      <c r="S4395"/>
      <c r="T4395"/>
      <c r="U4395"/>
      <c r="V4395"/>
      <c r="W4395" t="s">
        <v>5540</v>
      </c>
      <c r="X4395" s="1">
        <v>55081</v>
      </c>
    </row>
    <row r="4396" spans="1:24">
      <c r="A4396" t="s">
        <v>4908</v>
      </c>
      <c r="B4396" t="s">
        <v>4928</v>
      </c>
      <c r="C4396" t="s">
        <v>4945</v>
      </c>
      <c r="D4396" t="s">
        <v>5233</v>
      </c>
      <c r="E4396" t="s">
        <v>2550</v>
      </c>
      <c r="F4396" t="s">
        <v>5532</v>
      </c>
      <c r="G4396" t="s">
        <v>2653</v>
      </c>
      <c r="H4396">
        <v>32000</v>
      </c>
      <c r="I4396" t="s">
        <v>5533</v>
      </c>
      <c r="J4396" s="1">
        <v>44124</v>
      </c>
      <c r="K4396" s="1">
        <v>44124</v>
      </c>
      <c r="L4396" t="s">
        <v>1615</v>
      </c>
      <c r="M4396" t="s">
        <v>5537</v>
      </c>
      <c r="N4396" s="1">
        <v>44135</v>
      </c>
      <c r="O4396" t="str">
        <f t="shared" si="146"/>
        <v>정상</v>
      </c>
      <c r="P4396" t="str">
        <f t="shared" si="145"/>
        <v>엠피가온</v>
      </c>
      <c r="Q4396" t="s">
        <v>1954</v>
      </c>
      <c r="R4396"/>
      <c r="S4396"/>
      <c r="T4396"/>
      <c r="U4396"/>
      <c r="V4396"/>
      <c r="W4396" t="s">
        <v>1958</v>
      </c>
      <c r="X4396" s="1">
        <v>64578</v>
      </c>
    </row>
    <row r="4397" spans="1:24">
      <c r="A4397" t="s">
        <v>4908</v>
      </c>
      <c r="B4397" t="s">
        <v>4928</v>
      </c>
      <c r="C4397" t="s">
        <v>4945</v>
      </c>
      <c r="D4397" t="s">
        <v>5234</v>
      </c>
      <c r="E4397" t="s">
        <v>5466</v>
      </c>
      <c r="F4397" t="s">
        <v>2177</v>
      </c>
      <c r="G4397" t="s">
        <v>2653</v>
      </c>
      <c r="H4397">
        <v>30630</v>
      </c>
      <c r="I4397" t="s">
        <v>5533</v>
      </c>
      <c r="J4397" s="1">
        <v>44124</v>
      </c>
      <c r="K4397" s="1">
        <v>44124</v>
      </c>
      <c r="L4397" t="s">
        <v>1616</v>
      </c>
      <c r="M4397" t="s">
        <v>5538</v>
      </c>
      <c r="N4397" s="1">
        <v>44135</v>
      </c>
      <c r="O4397" t="str">
        <f t="shared" si="146"/>
        <v>정상</v>
      </c>
      <c r="P4397" t="str">
        <f t="shared" si="145"/>
        <v>엠피가온</v>
      </c>
      <c r="Q4397" t="s">
        <v>1954</v>
      </c>
      <c r="R4397"/>
      <c r="S4397"/>
      <c r="T4397"/>
      <c r="U4397"/>
      <c r="V4397"/>
      <c r="W4397" t="s">
        <v>5540</v>
      </c>
      <c r="X4397" s="1">
        <v>65673</v>
      </c>
    </row>
    <row r="4398" spans="1:24">
      <c r="A4398" t="s">
        <v>4904</v>
      </c>
      <c r="B4398"/>
      <c r="C4398"/>
      <c r="D4398" t="s">
        <v>5060</v>
      </c>
      <c r="E4398" t="s">
        <v>2550</v>
      </c>
      <c r="F4398" t="s">
        <v>2177</v>
      </c>
      <c r="G4398" t="s">
        <v>2653</v>
      </c>
      <c r="H4398">
        <v>96150</v>
      </c>
      <c r="I4398" t="s">
        <v>5533</v>
      </c>
      <c r="J4398" s="1">
        <v>44124</v>
      </c>
      <c r="K4398" s="1">
        <v>44124</v>
      </c>
      <c r="L4398" t="s">
        <v>1617</v>
      </c>
      <c r="M4398" t="s">
        <v>5537</v>
      </c>
      <c r="N4398" s="1">
        <v>44135</v>
      </c>
      <c r="O4398" t="str">
        <f t="shared" si="146"/>
        <v>정상</v>
      </c>
      <c r="P4398" t="str">
        <f t="shared" si="145"/>
        <v>엠피송내</v>
      </c>
      <c r="Q4398" t="s">
        <v>1954</v>
      </c>
      <c r="R4398"/>
      <c r="S4398"/>
      <c r="T4398"/>
      <c r="U4398"/>
      <c r="V4398"/>
      <c r="W4398" t="s">
        <v>1958</v>
      </c>
      <c r="X4398" s="1">
        <v>58368</v>
      </c>
    </row>
    <row r="4399" spans="1:24">
      <c r="A4399" t="s">
        <v>4902</v>
      </c>
      <c r="B4399" t="s">
        <v>4923</v>
      </c>
      <c r="C4399" t="s">
        <v>4941</v>
      </c>
      <c r="D4399" t="s">
        <v>5073</v>
      </c>
      <c r="E4399" t="s">
        <v>2550</v>
      </c>
      <c r="F4399" t="s">
        <v>2177</v>
      </c>
      <c r="G4399" t="s">
        <v>2653</v>
      </c>
      <c r="H4399">
        <v>89600</v>
      </c>
      <c r="I4399" t="s">
        <v>5533</v>
      </c>
      <c r="J4399" s="1">
        <v>44124</v>
      </c>
      <c r="K4399" s="1">
        <v>44124</v>
      </c>
      <c r="L4399" t="s">
        <v>1618</v>
      </c>
      <c r="M4399" t="s">
        <v>5535</v>
      </c>
      <c r="N4399" s="1">
        <v>44135</v>
      </c>
      <c r="O4399" t="str">
        <f t="shared" si="146"/>
        <v>정상</v>
      </c>
      <c r="P4399" t="str">
        <f t="shared" si="145"/>
        <v>엠피성공</v>
      </c>
      <c r="Q4399" t="s">
        <v>1954</v>
      </c>
      <c r="R4399"/>
      <c r="S4399"/>
      <c r="T4399"/>
      <c r="U4399"/>
      <c r="V4399"/>
      <c r="W4399" t="s">
        <v>1958</v>
      </c>
      <c r="X4399" s="1">
        <v>72248</v>
      </c>
    </row>
    <row r="4400" spans="1:24">
      <c r="A4400" t="s">
        <v>4915</v>
      </c>
      <c r="B4400" t="s">
        <v>4935</v>
      </c>
      <c r="C4400" t="s">
        <v>4958</v>
      </c>
      <c r="D4400" t="s">
        <v>5092</v>
      </c>
      <c r="E4400" t="s">
        <v>5490</v>
      </c>
      <c r="F4400" t="s">
        <v>2177</v>
      </c>
      <c r="G4400" t="s">
        <v>2653</v>
      </c>
      <c r="H4400">
        <v>11000</v>
      </c>
      <c r="I4400" t="s">
        <v>5533</v>
      </c>
      <c r="J4400" s="1">
        <v>44124</v>
      </c>
      <c r="K4400" s="1">
        <v>44124</v>
      </c>
      <c r="L4400" t="s">
        <v>1619</v>
      </c>
      <c r="M4400" t="s">
        <v>5537</v>
      </c>
      <c r="N4400" s="1">
        <v>44135</v>
      </c>
      <c r="O4400" t="str">
        <f t="shared" si="146"/>
        <v>정상</v>
      </c>
      <c r="P4400" t="str">
        <f t="shared" si="145"/>
        <v>엠피아이리치</v>
      </c>
      <c r="Q4400" t="s">
        <v>1954</v>
      </c>
      <c r="R4400"/>
      <c r="S4400"/>
      <c r="T4400"/>
      <c r="U4400"/>
      <c r="V4400"/>
      <c r="W4400" t="s">
        <v>5540</v>
      </c>
      <c r="X4400" s="1">
        <v>51429</v>
      </c>
    </row>
    <row r="4401" spans="1:24">
      <c r="A4401" t="s">
        <v>4906</v>
      </c>
      <c r="B4401" t="s">
        <v>4926</v>
      </c>
      <c r="C4401" t="s">
        <v>4948</v>
      </c>
      <c r="D4401" t="s">
        <v>5012</v>
      </c>
      <c r="E4401" t="s">
        <v>5464</v>
      </c>
      <c r="F4401" t="s">
        <v>2177</v>
      </c>
      <c r="G4401" t="s">
        <v>2653</v>
      </c>
      <c r="H4401">
        <v>48000</v>
      </c>
      <c r="I4401" t="s">
        <v>5533</v>
      </c>
      <c r="J4401" s="1">
        <v>44124</v>
      </c>
      <c r="K4401" s="1">
        <v>44124</v>
      </c>
      <c r="L4401" t="s">
        <v>1620</v>
      </c>
      <c r="M4401" t="s">
        <v>5535</v>
      </c>
      <c r="N4401" s="1">
        <v>44135</v>
      </c>
      <c r="O4401" t="str">
        <f t="shared" si="146"/>
        <v>정상</v>
      </c>
      <c r="P4401" t="str">
        <f t="shared" si="145"/>
        <v>엠피피스토스</v>
      </c>
      <c r="Q4401" t="s">
        <v>1954</v>
      </c>
      <c r="R4401"/>
      <c r="S4401"/>
      <c r="T4401"/>
      <c r="U4401"/>
      <c r="V4401"/>
      <c r="W4401" t="s">
        <v>1958</v>
      </c>
      <c r="X4401" s="1">
        <v>52890</v>
      </c>
    </row>
    <row r="4402" spans="1:24">
      <c r="A4402" t="s">
        <v>4906</v>
      </c>
      <c r="B4402" t="s">
        <v>4926</v>
      </c>
      <c r="C4402" t="s">
        <v>4948</v>
      </c>
      <c r="D4402" t="s">
        <v>5235</v>
      </c>
      <c r="E4402" t="s">
        <v>2550</v>
      </c>
      <c r="F4402" t="s">
        <v>2177</v>
      </c>
      <c r="G4402" t="s">
        <v>2653</v>
      </c>
      <c r="H4402">
        <v>51000</v>
      </c>
      <c r="I4402" t="s">
        <v>5533</v>
      </c>
      <c r="J4402" s="1">
        <v>44124</v>
      </c>
      <c r="K4402" s="1">
        <v>44124</v>
      </c>
      <c r="L4402" t="s">
        <v>1621</v>
      </c>
      <c r="M4402" t="s">
        <v>5537</v>
      </c>
      <c r="N4402" s="1">
        <v>44135</v>
      </c>
      <c r="O4402" t="str">
        <f t="shared" si="146"/>
        <v>정상</v>
      </c>
      <c r="P4402" t="str">
        <f t="shared" si="145"/>
        <v>엠피피스토스</v>
      </c>
      <c r="Q4402" t="s">
        <v>1954</v>
      </c>
      <c r="R4402"/>
      <c r="S4402"/>
      <c r="T4402"/>
      <c r="U4402"/>
      <c r="V4402"/>
      <c r="W4402" t="s">
        <v>1958</v>
      </c>
      <c r="X4402" s="1">
        <v>52159</v>
      </c>
    </row>
    <row r="4403" spans="1:24">
      <c r="A4403" t="s">
        <v>4903</v>
      </c>
      <c r="B4403" t="s">
        <v>4924</v>
      </c>
      <c r="C4403" t="s">
        <v>4939</v>
      </c>
      <c r="D4403" t="s">
        <v>5107</v>
      </c>
      <c r="E4403" t="s">
        <v>5504</v>
      </c>
      <c r="F4403" t="s">
        <v>2177</v>
      </c>
      <c r="G4403" t="s">
        <v>2653</v>
      </c>
      <c r="H4403">
        <v>20000</v>
      </c>
      <c r="I4403" t="s">
        <v>5533</v>
      </c>
      <c r="J4403" s="1">
        <v>44123</v>
      </c>
      <c r="K4403" s="1">
        <v>44123</v>
      </c>
      <c r="L4403">
        <v>20205606405</v>
      </c>
      <c r="M4403" t="s">
        <v>5535</v>
      </c>
      <c r="N4403" s="1">
        <v>44135</v>
      </c>
      <c r="O4403" t="str">
        <f t="shared" si="146"/>
        <v>정상</v>
      </c>
      <c r="P4403" t="str">
        <f t="shared" si="145"/>
        <v>엠피의정부</v>
      </c>
      <c r="Q4403" t="s">
        <v>1954</v>
      </c>
      <c r="R4403"/>
      <c r="S4403"/>
      <c r="T4403"/>
      <c r="U4403"/>
      <c r="V4403"/>
      <c r="W4403" t="s">
        <v>1958</v>
      </c>
      <c r="X4403"/>
    </row>
    <row r="4404" spans="1:24">
      <c r="A4404" t="s">
        <v>4906</v>
      </c>
      <c r="B4404" t="s">
        <v>4926</v>
      </c>
      <c r="C4404" t="s">
        <v>4948</v>
      </c>
      <c r="D4404" t="s">
        <v>5236</v>
      </c>
      <c r="E4404" t="s">
        <v>5461</v>
      </c>
      <c r="F4404" t="s">
        <v>2177</v>
      </c>
      <c r="G4404" t="s">
        <v>2655</v>
      </c>
      <c r="H4404">
        <v>26122</v>
      </c>
      <c r="I4404" t="s">
        <v>5533</v>
      </c>
      <c r="J4404" s="1">
        <v>44123</v>
      </c>
      <c r="K4404" s="1">
        <v>44123</v>
      </c>
      <c r="L4404">
        <v>20205608999</v>
      </c>
      <c r="M4404" t="s">
        <v>5538</v>
      </c>
      <c r="N4404" s="1">
        <v>44135</v>
      </c>
      <c r="O4404" t="str">
        <f t="shared" si="146"/>
        <v>정상</v>
      </c>
      <c r="P4404" t="str">
        <f t="shared" si="145"/>
        <v>엠피피스토스</v>
      </c>
      <c r="Q4404" t="s">
        <v>1954</v>
      </c>
      <c r="R4404"/>
      <c r="S4404"/>
      <c r="T4404"/>
      <c r="U4404"/>
      <c r="V4404"/>
      <c r="W4404" t="s">
        <v>1958</v>
      </c>
      <c r="X4404"/>
    </row>
    <row r="4405" spans="1:24">
      <c r="A4405" t="s">
        <v>4903</v>
      </c>
      <c r="B4405" t="s">
        <v>4924</v>
      </c>
      <c r="C4405" t="s">
        <v>4939</v>
      </c>
      <c r="D4405" t="s">
        <v>5052</v>
      </c>
      <c r="E4405" t="s">
        <v>2498</v>
      </c>
      <c r="F4405" t="s">
        <v>2177</v>
      </c>
      <c r="G4405" t="s">
        <v>2653</v>
      </c>
      <c r="H4405">
        <v>20400</v>
      </c>
      <c r="I4405" t="s">
        <v>5533</v>
      </c>
      <c r="J4405" s="1">
        <v>44123</v>
      </c>
      <c r="K4405" s="1">
        <v>44123</v>
      </c>
      <c r="L4405">
        <v>20205606387</v>
      </c>
      <c r="M4405" t="s">
        <v>5535</v>
      </c>
      <c r="N4405" s="1">
        <v>44135</v>
      </c>
      <c r="O4405" t="str">
        <f t="shared" si="146"/>
        <v>정상</v>
      </c>
      <c r="P4405" t="str">
        <f t="shared" si="145"/>
        <v>엠피의정부</v>
      </c>
      <c r="Q4405" t="s">
        <v>1954</v>
      </c>
      <c r="R4405"/>
      <c r="S4405"/>
      <c r="T4405"/>
      <c r="U4405"/>
      <c r="V4405"/>
      <c r="W4405" t="s">
        <v>1958</v>
      </c>
      <c r="X4405"/>
    </row>
    <row r="4406" spans="1:24">
      <c r="A4406" t="s">
        <v>4902</v>
      </c>
      <c r="B4406" t="s">
        <v>4923</v>
      </c>
      <c r="C4406" t="s">
        <v>4942</v>
      </c>
      <c r="D4406" t="s">
        <v>4996</v>
      </c>
      <c r="E4406" t="s">
        <v>2503</v>
      </c>
      <c r="F4406" t="s">
        <v>2177</v>
      </c>
      <c r="G4406" t="s">
        <v>2653</v>
      </c>
      <c r="H4406">
        <v>76100</v>
      </c>
      <c r="I4406" t="s">
        <v>5533</v>
      </c>
      <c r="J4406" s="1">
        <v>44123</v>
      </c>
      <c r="K4406" s="1">
        <v>44123</v>
      </c>
      <c r="L4406">
        <v>20205607066</v>
      </c>
      <c r="M4406" t="s">
        <v>5536</v>
      </c>
      <c r="N4406" s="1">
        <v>44135</v>
      </c>
      <c r="O4406" t="str">
        <f t="shared" si="146"/>
        <v>정상</v>
      </c>
      <c r="P4406" t="str">
        <f t="shared" si="145"/>
        <v>엠피성공</v>
      </c>
      <c r="Q4406" t="s">
        <v>1954</v>
      </c>
      <c r="R4406"/>
      <c r="S4406"/>
      <c r="T4406"/>
      <c r="U4406"/>
      <c r="V4406"/>
      <c r="W4406" t="s">
        <v>5540</v>
      </c>
      <c r="X4406"/>
    </row>
    <row r="4407" spans="1:24">
      <c r="A4407" t="s">
        <v>2316</v>
      </c>
      <c r="B4407" t="s">
        <v>4933</v>
      </c>
      <c r="C4407" t="s">
        <v>4953</v>
      </c>
      <c r="D4407" t="s">
        <v>5237</v>
      </c>
      <c r="E4407" t="s">
        <v>2498</v>
      </c>
      <c r="F4407" t="s">
        <v>5530</v>
      </c>
      <c r="G4407" t="s">
        <v>2655</v>
      </c>
      <c r="H4407">
        <v>32815</v>
      </c>
      <c r="I4407" t="s">
        <v>5533</v>
      </c>
      <c r="J4407" s="1">
        <v>44123</v>
      </c>
      <c r="K4407" s="1">
        <v>44123</v>
      </c>
      <c r="L4407">
        <v>20205601530</v>
      </c>
      <c r="M4407" t="s">
        <v>5538</v>
      </c>
      <c r="N4407" s="1">
        <v>44135</v>
      </c>
      <c r="O4407" t="str">
        <f t="shared" si="146"/>
        <v>정상</v>
      </c>
      <c r="P4407" t="str">
        <f t="shared" si="145"/>
        <v>엠피조은</v>
      </c>
      <c r="Q4407" t="s">
        <v>1954</v>
      </c>
      <c r="R4407"/>
      <c r="S4407"/>
      <c r="T4407"/>
      <c r="U4407"/>
      <c r="V4407"/>
      <c r="W4407" t="s">
        <v>1958</v>
      </c>
      <c r="X4407"/>
    </row>
    <row r="4408" spans="1:24">
      <c r="A4408" t="s">
        <v>993</v>
      </c>
      <c r="B4408" t="s">
        <v>4932</v>
      </c>
      <c r="C4408" t="s">
        <v>4952</v>
      </c>
      <c r="D4408" t="s">
        <v>5238</v>
      </c>
      <c r="E4408" t="s">
        <v>2503</v>
      </c>
      <c r="F4408" t="s">
        <v>2177</v>
      </c>
      <c r="G4408" t="s">
        <v>2655</v>
      </c>
      <c r="H4408">
        <v>41582</v>
      </c>
      <c r="I4408" t="s">
        <v>5533</v>
      </c>
      <c r="J4408" s="1">
        <v>44123</v>
      </c>
      <c r="K4408" s="1">
        <v>44123</v>
      </c>
      <c r="L4408">
        <v>20205602106</v>
      </c>
      <c r="M4408" t="s">
        <v>5536</v>
      </c>
      <c r="N4408" s="1">
        <v>44135</v>
      </c>
      <c r="O4408" t="str">
        <f t="shared" si="146"/>
        <v>정상</v>
      </c>
      <c r="P4408" t="str">
        <f t="shared" si="145"/>
        <v>엠피여주</v>
      </c>
      <c r="Q4408" t="s">
        <v>1954</v>
      </c>
      <c r="R4408"/>
      <c r="S4408"/>
      <c r="T4408"/>
      <c r="U4408"/>
      <c r="V4408"/>
      <c r="W4408" t="s">
        <v>1958</v>
      </c>
      <c r="X4408"/>
    </row>
    <row r="4409" spans="1:24">
      <c r="A4409" t="s">
        <v>4914</v>
      </c>
      <c r="B4409"/>
      <c r="C4409"/>
      <c r="D4409" t="s">
        <v>5239</v>
      </c>
      <c r="E4409" t="s">
        <v>5461</v>
      </c>
      <c r="F4409" t="s">
        <v>5530</v>
      </c>
      <c r="G4409" t="s">
        <v>2653</v>
      </c>
      <c r="H4409">
        <v>29000</v>
      </c>
      <c r="I4409" t="s">
        <v>5533</v>
      </c>
      <c r="J4409" s="1">
        <v>44123</v>
      </c>
      <c r="K4409" s="1">
        <v>44123</v>
      </c>
      <c r="L4409">
        <v>20205610217</v>
      </c>
      <c r="M4409" t="s">
        <v>5535</v>
      </c>
      <c r="N4409" s="1">
        <v>44135</v>
      </c>
      <c r="O4409" t="str">
        <f t="shared" si="146"/>
        <v>정상</v>
      </c>
      <c r="P4409" t="str">
        <f t="shared" si="145"/>
        <v>엠피조은</v>
      </c>
      <c r="Q4409" t="s">
        <v>1954</v>
      </c>
      <c r="R4409"/>
      <c r="S4409"/>
      <c r="T4409"/>
      <c r="U4409"/>
      <c r="V4409"/>
      <c r="W4409" t="s">
        <v>5540</v>
      </c>
      <c r="X4409"/>
    </row>
    <row r="4410" spans="1:24">
      <c r="A4410" t="s">
        <v>4906</v>
      </c>
      <c r="B4410" t="s">
        <v>4926</v>
      </c>
      <c r="C4410" t="s">
        <v>4948</v>
      </c>
      <c r="D4410" t="s">
        <v>5240</v>
      </c>
      <c r="E4410" t="s">
        <v>2498</v>
      </c>
      <c r="F4410" t="s">
        <v>2177</v>
      </c>
      <c r="G4410" t="s">
        <v>2653</v>
      </c>
      <c r="H4410">
        <v>25000</v>
      </c>
      <c r="I4410" t="s">
        <v>5533</v>
      </c>
      <c r="J4410" s="1">
        <v>44123</v>
      </c>
      <c r="K4410" s="1">
        <v>44123</v>
      </c>
      <c r="L4410">
        <v>20205614154</v>
      </c>
      <c r="M4410" t="s">
        <v>5538</v>
      </c>
      <c r="N4410" s="1">
        <v>44135</v>
      </c>
      <c r="O4410" t="str">
        <f t="shared" si="146"/>
        <v>정상</v>
      </c>
      <c r="P4410" t="str">
        <f t="shared" si="145"/>
        <v>엠피피스토스</v>
      </c>
      <c r="Q4410" t="s">
        <v>1954</v>
      </c>
      <c r="R4410"/>
      <c r="S4410"/>
      <c r="T4410"/>
      <c r="U4410"/>
      <c r="V4410"/>
      <c r="W4410" t="s">
        <v>1958</v>
      </c>
      <c r="X4410"/>
    </row>
    <row r="4411" spans="1:24">
      <c r="A4411" t="s">
        <v>4908</v>
      </c>
      <c r="B4411" t="s">
        <v>4928</v>
      </c>
      <c r="C4411" t="s">
        <v>4945</v>
      </c>
      <c r="D4411" t="s">
        <v>5241</v>
      </c>
      <c r="E4411" t="s">
        <v>2583</v>
      </c>
      <c r="F4411" t="s">
        <v>5530</v>
      </c>
      <c r="G4411" t="s">
        <v>2654</v>
      </c>
      <c r="H4411">
        <v>130000</v>
      </c>
      <c r="I4411" t="s">
        <v>5534</v>
      </c>
      <c r="J4411" s="1">
        <v>44123</v>
      </c>
      <c r="K4411" s="1">
        <v>44133</v>
      </c>
      <c r="L4411" t="s">
        <v>1622</v>
      </c>
      <c r="M4411" t="s">
        <v>5538</v>
      </c>
      <c r="N4411" s="1">
        <v>44135</v>
      </c>
      <c r="O4411" t="str">
        <f t="shared" si="146"/>
        <v>철회</v>
      </c>
      <c r="P4411" t="str">
        <f t="shared" si="145"/>
        <v>엠피가온</v>
      </c>
      <c r="Q4411" t="s">
        <v>1954</v>
      </c>
      <c r="R4411"/>
      <c r="S4411"/>
      <c r="T4411"/>
      <c r="U4411"/>
      <c r="V4411"/>
      <c r="W4411" t="s">
        <v>1958</v>
      </c>
      <c r="X4411"/>
    </row>
    <row r="4412" spans="1:24">
      <c r="A4412" t="s">
        <v>2209</v>
      </c>
      <c r="B4412" t="s">
        <v>4928</v>
      </c>
      <c r="C4412" t="s">
        <v>4945</v>
      </c>
      <c r="D4412" t="s">
        <v>5242</v>
      </c>
      <c r="E4412" t="s">
        <v>5508</v>
      </c>
      <c r="F4412" t="s">
        <v>2177</v>
      </c>
      <c r="G4412" t="s">
        <v>2653</v>
      </c>
      <c r="H4412">
        <v>120000</v>
      </c>
      <c r="I4412" t="s">
        <v>5533</v>
      </c>
      <c r="J4412" s="1">
        <v>44123</v>
      </c>
      <c r="K4412" s="1">
        <v>44123</v>
      </c>
      <c r="L4412" t="s">
        <v>1623</v>
      </c>
      <c r="M4412" t="s">
        <v>5535</v>
      </c>
      <c r="N4412" s="1">
        <v>44135</v>
      </c>
      <c r="O4412" t="str">
        <f t="shared" si="146"/>
        <v>정상</v>
      </c>
      <c r="P4412" t="str">
        <f t="shared" si="145"/>
        <v>엠피가온</v>
      </c>
      <c r="Q4412" t="s">
        <v>1954</v>
      </c>
      <c r="R4412"/>
      <c r="S4412"/>
      <c r="T4412"/>
      <c r="U4412"/>
      <c r="V4412"/>
      <c r="W4412" t="s">
        <v>1958</v>
      </c>
      <c r="X4412"/>
    </row>
    <row r="4413" spans="1:24">
      <c r="A4413" t="s">
        <v>4908</v>
      </c>
      <c r="B4413" t="s">
        <v>4928</v>
      </c>
      <c r="C4413" t="s">
        <v>4945</v>
      </c>
      <c r="D4413" t="s">
        <v>5241</v>
      </c>
      <c r="E4413" t="s">
        <v>5471</v>
      </c>
      <c r="F4413" t="s">
        <v>2177</v>
      </c>
      <c r="G4413" t="s">
        <v>2653</v>
      </c>
      <c r="H4413">
        <v>73400</v>
      </c>
      <c r="I4413" t="s">
        <v>5534</v>
      </c>
      <c r="J4413" s="1">
        <v>44123</v>
      </c>
      <c r="K4413" s="1">
        <v>44125</v>
      </c>
      <c r="L4413" t="s">
        <v>1624</v>
      </c>
      <c r="M4413" t="s">
        <v>5535</v>
      </c>
      <c r="N4413" s="1">
        <v>44135</v>
      </c>
      <c r="O4413" t="str">
        <f t="shared" si="146"/>
        <v>철회</v>
      </c>
      <c r="P4413" t="str">
        <f t="shared" si="145"/>
        <v>엠피가온</v>
      </c>
      <c r="Q4413" t="s">
        <v>1954</v>
      </c>
      <c r="R4413"/>
      <c r="S4413"/>
      <c r="T4413"/>
      <c r="U4413"/>
      <c r="V4413"/>
      <c r="W4413" t="s">
        <v>1958</v>
      </c>
      <c r="X4413"/>
    </row>
    <row r="4414" spans="1:24">
      <c r="A4414" t="s">
        <v>4909</v>
      </c>
      <c r="B4414" t="s">
        <v>4929</v>
      </c>
      <c r="C4414" t="s">
        <v>4947</v>
      </c>
      <c r="D4414" t="s">
        <v>5243</v>
      </c>
      <c r="E4414" t="s">
        <v>5471</v>
      </c>
      <c r="F4414" t="s">
        <v>2177</v>
      </c>
      <c r="G4414" t="s">
        <v>2653</v>
      </c>
      <c r="H4414">
        <v>37000</v>
      </c>
      <c r="I4414" t="s">
        <v>5533</v>
      </c>
      <c r="J4414" s="1">
        <v>44123</v>
      </c>
      <c r="K4414" s="1">
        <v>44123</v>
      </c>
      <c r="L4414" t="s">
        <v>1625</v>
      </c>
      <c r="M4414" t="s">
        <v>5536</v>
      </c>
      <c r="N4414" s="1">
        <v>44135</v>
      </c>
      <c r="O4414" t="str">
        <f t="shared" si="146"/>
        <v>정상</v>
      </c>
      <c r="P4414" t="str">
        <f t="shared" si="145"/>
        <v>엠피상동</v>
      </c>
      <c r="Q4414" t="s">
        <v>1954</v>
      </c>
      <c r="R4414"/>
      <c r="S4414"/>
      <c r="T4414"/>
      <c r="U4414"/>
      <c r="V4414"/>
      <c r="W4414" t="s">
        <v>1958</v>
      </c>
      <c r="X4414"/>
    </row>
    <row r="4415" spans="1:24">
      <c r="A4415" t="s">
        <v>4909</v>
      </c>
      <c r="B4415" t="s">
        <v>4929</v>
      </c>
      <c r="C4415" t="s">
        <v>4947</v>
      </c>
      <c r="D4415" t="s">
        <v>5244</v>
      </c>
      <c r="E4415" t="s">
        <v>2158</v>
      </c>
      <c r="F4415" t="s">
        <v>5532</v>
      </c>
      <c r="G4415" t="s">
        <v>2653</v>
      </c>
      <c r="H4415">
        <v>69000</v>
      </c>
      <c r="I4415" t="s">
        <v>5533</v>
      </c>
      <c r="J4415" s="1">
        <v>44123</v>
      </c>
      <c r="K4415" s="1">
        <v>44123</v>
      </c>
      <c r="L4415" t="s">
        <v>1626</v>
      </c>
      <c r="M4415" t="s">
        <v>5535</v>
      </c>
      <c r="N4415" s="1">
        <v>44135</v>
      </c>
      <c r="O4415" t="str">
        <f t="shared" si="146"/>
        <v>정상</v>
      </c>
      <c r="P4415" t="str">
        <f t="shared" si="145"/>
        <v>엠피상동</v>
      </c>
      <c r="Q4415" t="s">
        <v>1954</v>
      </c>
      <c r="R4415"/>
      <c r="S4415"/>
      <c r="T4415"/>
      <c r="U4415"/>
      <c r="V4415"/>
      <c r="W4415" t="s">
        <v>1958</v>
      </c>
      <c r="X4415"/>
    </row>
    <row r="4416" spans="1:24">
      <c r="A4416" t="s">
        <v>4903</v>
      </c>
      <c r="B4416" t="s">
        <v>4924</v>
      </c>
      <c r="C4416" t="s">
        <v>4939</v>
      </c>
      <c r="D4416" t="s">
        <v>5245</v>
      </c>
      <c r="E4416" t="s">
        <v>5452</v>
      </c>
      <c r="F4416" t="s">
        <v>5530</v>
      </c>
      <c r="G4416" t="s">
        <v>2653</v>
      </c>
      <c r="H4416">
        <v>50000</v>
      </c>
      <c r="I4416" t="s">
        <v>5533</v>
      </c>
      <c r="J4416" s="1">
        <v>44123</v>
      </c>
      <c r="K4416" s="1">
        <v>44123</v>
      </c>
      <c r="L4416" t="s">
        <v>1627</v>
      </c>
      <c r="M4416" t="s">
        <v>5538</v>
      </c>
      <c r="N4416" s="1">
        <v>44135</v>
      </c>
      <c r="O4416" t="str">
        <f t="shared" si="146"/>
        <v>정상</v>
      </c>
      <c r="P4416" t="str">
        <f t="shared" si="145"/>
        <v>엠피의정부</v>
      </c>
      <c r="Q4416" t="s">
        <v>1954</v>
      </c>
      <c r="R4416"/>
      <c r="S4416"/>
      <c r="T4416"/>
      <c r="U4416"/>
      <c r="V4416"/>
      <c r="W4416" t="s">
        <v>1958</v>
      </c>
      <c r="X4416"/>
    </row>
    <row r="4417" spans="1:24">
      <c r="A4417" t="s">
        <v>4907</v>
      </c>
      <c r="B4417" t="s">
        <v>4931</v>
      </c>
      <c r="C4417" t="s">
        <v>4950</v>
      </c>
      <c r="D4417" t="s">
        <v>5246</v>
      </c>
      <c r="E4417" t="s">
        <v>2534</v>
      </c>
      <c r="F4417" t="s">
        <v>2177</v>
      </c>
      <c r="G4417" t="s">
        <v>2653</v>
      </c>
      <c r="H4417">
        <v>34934</v>
      </c>
      <c r="I4417" t="s">
        <v>5534</v>
      </c>
      <c r="J4417" s="1">
        <v>44123</v>
      </c>
      <c r="K4417" s="1">
        <v>44147</v>
      </c>
      <c r="L4417">
        <v>52028684110000</v>
      </c>
      <c r="M4417" t="s">
        <v>5535</v>
      </c>
      <c r="N4417" s="1">
        <v>44135</v>
      </c>
      <c r="O4417" t="str">
        <f t="shared" si="146"/>
        <v>정상2</v>
      </c>
      <c r="P4417" t="s">
        <v>6827</v>
      </c>
      <c r="Q4417" t="s">
        <v>1954</v>
      </c>
      <c r="R4417"/>
      <c r="S4417"/>
      <c r="T4417"/>
      <c r="U4417"/>
      <c r="V4417"/>
      <c r="W4417" t="s">
        <v>1958</v>
      </c>
      <c r="X4417" s="1">
        <v>51428</v>
      </c>
    </row>
    <row r="4418" spans="1:24">
      <c r="A4418" t="s">
        <v>4907</v>
      </c>
      <c r="B4418" t="s">
        <v>4931</v>
      </c>
      <c r="C4418" t="s">
        <v>4950</v>
      </c>
      <c r="D4418" t="s">
        <v>5247</v>
      </c>
      <c r="E4418" t="s">
        <v>2153</v>
      </c>
      <c r="F4418" t="s">
        <v>2177</v>
      </c>
      <c r="G4418" t="s">
        <v>2653</v>
      </c>
      <c r="H4418">
        <v>34923</v>
      </c>
      <c r="I4418" t="s">
        <v>5533</v>
      </c>
      <c r="J4418" s="1">
        <v>44123</v>
      </c>
      <c r="K4418" s="1">
        <v>44123</v>
      </c>
      <c r="L4418">
        <v>52028658870000</v>
      </c>
      <c r="M4418" t="s">
        <v>5535</v>
      </c>
      <c r="N4418" s="1">
        <v>44135</v>
      </c>
      <c r="O4418" t="str">
        <f t="shared" si="146"/>
        <v>정상</v>
      </c>
      <c r="P4418" t="s">
        <v>1859</v>
      </c>
      <c r="Q4418" t="s">
        <v>1954</v>
      </c>
      <c r="R4418"/>
      <c r="S4418"/>
      <c r="T4418"/>
      <c r="U4418"/>
      <c r="V4418"/>
      <c r="W4418" t="s">
        <v>1958</v>
      </c>
      <c r="X4418" s="1">
        <v>51428</v>
      </c>
    </row>
    <row r="4419" spans="1:24">
      <c r="A4419" t="s">
        <v>4906</v>
      </c>
      <c r="B4419" t="s">
        <v>4926</v>
      </c>
      <c r="C4419" t="s">
        <v>4943</v>
      </c>
      <c r="D4419" t="s">
        <v>2007</v>
      </c>
      <c r="E4419" t="s">
        <v>2568</v>
      </c>
      <c r="F4419" t="s">
        <v>2177</v>
      </c>
      <c r="G4419" t="s">
        <v>2653</v>
      </c>
      <c r="H4419">
        <v>55000</v>
      </c>
      <c r="I4419" t="s">
        <v>5533</v>
      </c>
      <c r="J4419" s="1">
        <v>44123</v>
      </c>
      <c r="K4419" s="1">
        <v>44123</v>
      </c>
      <c r="L4419">
        <v>52028639400000</v>
      </c>
      <c r="M4419" t="s">
        <v>5535</v>
      </c>
      <c r="N4419" s="1">
        <v>44135</v>
      </c>
      <c r="O4419" t="str">
        <f t="shared" si="146"/>
        <v>정상</v>
      </c>
      <c r="P4419" t="str">
        <f t="shared" ref="P4417:P4480" si="147">A4419</f>
        <v>엠피피스토스</v>
      </c>
      <c r="Q4419" t="s">
        <v>1954</v>
      </c>
      <c r="R4419"/>
      <c r="S4419"/>
      <c r="T4419"/>
      <c r="U4419"/>
      <c r="V4419"/>
      <c r="W4419" t="s">
        <v>1960</v>
      </c>
      <c r="X4419" s="1">
        <v>51428</v>
      </c>
    </row>
    <row r="4420" spans="1:24">
      <c r="A4420" t="s">
        <v>4904</v>
      </c>
      <c r="B4420" t="s">
        <v>4925</v>
      </c>
      <c r="C4420" t="s">
        <v>4940</v>
      </c>
      <c r="D4420" t="s">
        <v>5248</v>
      </c>
      <c r="E4420" t="s">
        <v>2153</v>
      </c>
      <c r="F4420" t="s">
        <v>5530</v>
      </c>
      <c r="G4420" t="s">
        <v>2654</v>
      </c>
      <c r="H4420">
        <v>25000</v>
      </c>
      <c r="I4420" t="s">
        <v>5533</v>
      </c>
      <c r="J4420" s="1">
        <v>44123</v>
      </c>
      <c r="K4420" s="1">
        <v>44123</v>
      </c>
      <c r="L4420">
        <v>52028638990000</v>
      </c>
      <c r="M4420" t="s">
        <v>5535</v>
      </c>
      <c r="N4420" s="1">
        <v>44135</v>
      </c>
      <c r="O4420" t="str">
        <f t="shared" si="146"/>
        <v>정상</v>
      </c>
      <c r="P4420" t="str">
        <f t="shared" si="147"/>
        <v>엠피송내</v>
      </c>
      <c r="Q4420" t="s">
        <v>1954</v>
      </c>
      <c r="R4420"/>
      <c r="S4420"/>
      <c r="T4420"/>
      <c r="U4420"/>
      <c r="V4420"/>
      <c r="W4420" t="s">
        <v>5540</v>
      </c>
      <c r="X4420" s="1">
        <v>45949</v>
      </c>
    </row>
    <row r="4421" spans="1:24">
      <c r="A4421" t="s">
        <v>4906</v>
      </c>
      <c r="B4421" t="s">
        <v>4926</v>
      </c>
      <c r="C4421" t="s">
        <v>4943</v>
      </c>
      <c r="D4421" t="s">
        <v>5128</v>
      </c>
      <c r="E4421" t="s">
        <v>5495</v>
      </c>
      <c r="F4421" t="s">
        <v>2177</v>
      </c>
      <c r="G4421" t="s">
        <v>2653</v>
      </c>
      <c r="H4421">
        <v>102871</v>
      </c>
      <c r="I4421" t="s">
        <v>5533</v>
      </c>
      <c r="J4421" s="1">
        <v>44123</v>
      </c>
      <c r="K4421" s="1">
        <v>44123</v>
      </c>
      <c r="L4421">
        <v>52028677070000</v>
      </c>
      <c r="M4421" t="s">
        <v>5535</v>
      </c>
      <c r="N4421" s="1">
        <v>44135</v>
      </c>
      <c r="O4421" t="str">
        <f t="shared" si="146"/>
        <v>정상</v>
      </c>
      <c r="P4421" t="str">
        <f t="shared" si="147"/>
        <v>엠피피스토스</v>
      </c>
      <c r="Q4421" t="s">
        <v>1954</v>
      </c>
      <c r="R4421"/>
      <c r="S4421"/>
      <c r="T4421"/>
      <c r="U4421"/>
      <c r="V4421"/>
      <c r="W4421" t="s">
        <v>1958</v>
      </c>
      <c r="X4421" s="1">
        <v>51428</v>
      </c>
    </row>
    <row r="4422" spans="1:24">
      <c r="A4422" t="s">
        <v>4906</v>
      </c>
      <c r="B4422" t="s">
        <v>4926</v>
      </c>
      <c r="C4422" t="s">
        <v>4948</v>
      </c>
      <c r="D4422" t="s">
        <v>5190</v>
      </c>
      <c r="E4422" t="s">
        <v>5454</v>
      </c>
      <c r="F4422" t="s">
        <v>2177</v>
      </c>
      <c r="G4422" t="s">
        <v>2653</v>
      </c>
      <c r="H4422">
        <v>25980</v>
      </c>
      <c r="I4422" t="s">
        <v>5533</v>
      </c>
      <c r="J4422" s="1">
        <v>44123</v>
      </c>
      <c r="K4422" s="1">
        <v>44123</v>
      </c>
      <c r="L4422">
        <v>52028681880000</v>
      </c>
      <c r="M4422" t="s">
        <v>5538</v>
      </c>
      <c r="N4422" s="1">
        <v>44135</v>
      </c>
      <c r="O4422" t="str">
        <f t="shared" si="146"/>
        <v>정상</v>
      </c>
      <c r="P4422" t="str">
        <f t="shared" si="147"/>
        <v>엠피피스토스</v>
      </c>
      <c r="Q4422" t="s">
        <v>1954</v>
      </c>
      <c r="R4422"/>
      <c r="S4422"/>
      <c r="T4422"/>
      <c r="U4422"/>
      <c r="V4422"/>
      <c r="W4422" t="s">
        <v>1958</v>
      </c>
      <c r="X4422" s="1">
        <v>51428</v>
      </c>
    </row>
    <row r="4423" spans="1:24">
      <c r="A4423" t="s">
        <v>4902</v>
      </c>
      <c r="B4423" t="s">
        <v>4923</v>
      </c>
      <c r="C4423" t="s">
        <v>4941</v>
      </c>
      <c r="D4423" t="s">
        <v>5021</v>
      </c>
      <c r="E4423" t="s">
        <v>2588</v>
      </c>
      <c r="F4423" t="s">
        <v>2177</v>
      </c>
      <c r="G4423" t="s">
        <v>2653</v>
      </c>
      <c r="H4423">
        <v>20985</v>
      </c>
      <c r="I4423" t="s">
        <v>5533</v>
      </c>
      <c r="J4423" s="1">
        <v>44123</v>
      </c>
      <c r="K4423" s="1">
        <v>44123</v>
      </c>
      <c r="L4423">
        <v>52028644430000</v>
      </c>
      <c r="M4423" t="s">
        <v>5538</v>
      </c>
      <c r="N4423" s="1">
        <v>44135</v>
      </c>
      <c r="O4423" t="str">
        <f t="shared" si="146"/>
        <v>정상</v>
      </c>
      <c r="P4423" t="str">
        <f t="shared" si="147"/>
        <v>엠피성공</v>
      </c>
      <c r="Q4423" t="s">
        <v>1954</v>
      </c>
      <c r="R4423"/>
      <c r="S4423"/>
      <c r="T4423"/>
      <c r="U4423"/>
      <c r="V4423"/>
      <c r="W4423" t="s">
        <v>1958</v>
      </c>
      <c r="X4423" s="1">
        <v>51428</v>
      </c>
    </row>
    <row r="4424" spans="1:24">
      <c r="A4424" t="s">
        <v>4906</v>
      </c>
      <c r="B4424" t="s">
        <v>4926</v>
      </c>
      <c r="C4424" t="s">
        <v>4943</v>
      </c>
      <c r="D4424" t="s">
        <v>5249</v>
      </c>
      <c r="E4424" t="s">
        <v>5509</v>
      </c>
      <c r="F4424" t="s">
        <v>5532</v>
      </c>
      <c r="G4424" t="s">
        <v>2653</v>
      </c>
      <c r="H4424">
        <v>42360</v>
      </c>
      <c r="I4424" t="s">
        <v>5533</v>
      </c>
      <c r="J4424" s="1">
        <v>44123</v>
      </c>
      <c r="K4424" s="1">
        <v>44123</v>
      </c>
      <c r="L4424">
        <v>320202553564</v>
      </c>
      <c r="M4424" t="s">
        <v>5537</v>
      </c>
      <c r="N4424" s="1">
        <v>44135</v>
      </c>
      <c r="O4424" t="str">
        <f t="shared" si="146"/>
        <v>정상</v>
      </c>
      <c r="P4424" t="str">
        <f t="shared" si="147"/>
        <v>엠피피스토스</v>
      </c>
      <c r="Q4424" t="s">
        <v>1954</v>
      </c>
      <c r="R4424"/>
      <c r="S4424"/>
      <c r="T4424"/>
      <c r="U4424"/>
      <c r="V4424"/>
      <c r="W4424" t="s">
        <v>1958</v>
      </c>
      <c r="X4424" s="1">
        <v>67133</v>
      </c>
    </row>
    <row r="4425" spans="1:24">
      <c r="A4425" t="s">
        <v>4906</v>
      </c>
      <c r="B4425" t="s">
        <v>4926</v>
      </c>
      <c r="C4425" t="s">
        <v>4943</v>
      </c>
      <c r="D4425" t="s">
        <v>5078</v>
      </c>
      <c r="E4425" t="s">
        <v>5491</v>
      </c>
      <c r="F4425" t="s">
        <v>5530</v>
      </c>
      <c r="G4425" t="s">
        <v>2653</v>
      </c>
      <c r="H4425">
        <v>40120</v>
      </c>
      <c r="I4425" t="s">
        <v>5533</v>
      </c>
      <c r="J4425" s="1">
        <v>44123</v>
      </c>
      <c r="K4425" s="1">
        <v>44123</v>
      </c>
      <c r="L4425">
        <v>320202553518</v>
      </c>
      <c r="M4425" t="s">
        <v>5537</v>
      </c>
      <c r="N4425" s="1">
        <v>44135</v>
      </c>
      <c r="O4425" t="str">
        <f t="shared" si="146"/>
        <v>정상</v>
      </c>
      <c r="P4425" t="str">
        <f t="shared" si="147"/>
        <v>엠피피스토스</v>
      </c>
      <c r="Q4425" t="s">
        <v>1954</v>
      </c>
      <c r="R4425"/>
      <c r="S4425"/>
      <c r="T4425"/>
      <c r="U4425"/>
      <c r="V4425"/>
      <c r="W4425" t="s">
        <v>1958</v>
      </c>
      <c r="X4425" s="1">
        <v>67864</v>
      </c>
    </row>
    <row r="4426" spans="1:24">
      <c r="A4426" t="s">
        <v>4906</v>
      </c>
      <c r="B4426" t="s">
        <v>4926</v>
      </c>
      <c r="C4426" t="s">
        <v>4943</v>
      </c>
      <c r="D4426" t="s">
        <v>5047</v>
      </c>
      <c r="E4426" t="s">
        <v>5473</v>
      </c>
      <c r="F4426" t="s">
        <v>5532</v>
      </c>
      <c r="G4426" t="s">
        <v>2653</v>
      </c>
      <c r="H4426">
        <v>25000</v>
      </c>
      <c r="I4426" t="s">
        <v>5533</v>
      </c>
      <c r="J4426" s="1">
        <v>44123</v>
      </c>
      <c r="K4426" s="1">
        <v>44123</v>
      </c>
      <c r="L4426">
        <v>320202553449</v>
      </c>
      <c r="M4426" t="s">
        <v>5535</v>
      </c>
      <c r="N4426" s="1">
        <v>44135</v>
      </c>
      <c r="O4426" t="str">
        <f t="shared" si="146"/>
        <v>정상</v>
      </c>
      <c r="P4426" t="str">
        <f t="shared" si="147"/>
        <v>엠피피스토스</v>
      </c>
      <c r="Q4426" t="s">
        <v>1954</v>
      </c>
      <c r="R4426"/>
      <c r="S4426"/>
      <c r="T4426"/>
      <c r="U4426"/>
      <c r="V4426"/>
      <c r="W4426" t="s">
        <v>1958</v>
      </c>
      <c r="X4426" s="1">
        <v>51428</v>
      </c>
    </row>
    <row r="4427" spans="1:24">
      <c r="A4427" t="s">
        <v>4906</v>
      </c>
      <c r="B4427" t="s">
        <v>4926</v>
      </c>
      <c r="C4427" t="s">
        <v>4943</v>
      </c>
      <c r="D4427" t="s">
        <v>5067</v>
      </c>
      <c r="E4427" t="s">
        <v>2602</v>
      </c>
      <c r="F4427" t="s">
        <v>2177</v>
      </c>
      <c r="G4427" t="s">
        <v>2653</v>
      </c>
      <c r="H4427">
        <v>22000</v>
      </c>
      <c r="I4427" t="s">
        <v>5533</v>
      </c>
      <c r="J4427" s="1">
        <v>44123</v>
      </c>
      <c r="K4427" s="1">
        <v>44123</v>
      </c>
      <c r="L4427">
        <v>320202553350</v>
      </c>
      <c r="M4427" t="s">
        <v>5537</v>
      </c>
      <c r="N4427" s="1">
        <v>44135</v>
      </c>
      <c r="O4427" t="str">
        <f t="shared" si="146"/>
        <v>정상</v>
      </c>
      <c r="P4427" t="str">
        <f t="shared" si="147"/>
        <v>엠피피스토스</v>
      </c>
      <c r="Q4427" t="s">
        <v>1954</v>
      </c>
      <c r="R4427"/>
      <c r="S4427"/>
      <c r="T4427"/>
      <c r="U4427"/>
      <c r="V4427"/>
      <c r="W4427" t="s">
        <v>1958</v>
      </c>
      <c r="X4427" s="1">
        <v>51428</v>
      </c>
    </row>
    <row r="4428" spans="1:24">
      <c r="A4428" t="s">
        <v>4902</v>
      </c>
      <c r="B4428" t="s">
        <v>4923</v>
      </c>
      <c r="C4428" t="s">
        <v>4941</v>
      </c>
      <c r="D4428" t="s">
        <v>5028</v>
      </c>
      <c r="E4428" t="s">
        <v>2143</v>
      </c>
      <c r="F4428" t="s">
        <v>5530</v>
      </c>
      <c r="G4428" t="s">
        <v>2653</v>
      </c>
      <c r="H4428">
        <v>45766</v>
      </c>
      <c r="I4428" t="s">
        <v>5533</v>
      </c>
      <c r="J4428" s="1">
        <v>44123</v>
      </c>
      <c r="K4428" s="1">
        <v>44123</v>
      </c>
      <c r="L4428">
        <v>42041533320000</v>
      </c>
      <c r="M4428" t="s">
        <v>5537</v>
      </c>
      <c r="N4428" s="1">
        <v>44135</v>
      </c>
      <c r="O4428" t="str">
        <f t="shared" si="146"/>
        <v>정상</v>
      </c>
      <c r="P4428" t="str">
        <f t="shared" si="147"/>
        <v>엠피성공</v>
      </c>
      <c r="Q4428" t="s">
        <v>1954</v>
      </c>
      <c r="R4428"/>
      <c r="S4428"/>
      <c r="T4428"/>
      <c r="U4428"/>
      <c r="V4428"/>
      <c r="W4428" t="s">
        <v>5540</v>
      </c>
      <c r="X4428"/>
    </row>
    <row r="4429" spans="1:24">
      <c r="A4429" t="s">
        <v>990</v>
      </c>
      <c r="B4429" t="s">
        <v>4923</v>
      </c>
      <c r="C4429" t="s">
        <v>2242</v>
      </c>
      <c r="D4429" t="s">
        <v>5028</v>
      </c>
      <c r="E4429" t="s">
        <v>3212</v>
      </c>
      <c r="F4429" t="s">
        <v>2177</v>
      </c>
      <c r="G4429" t="s">
        <v>2653</v>
      </c>
      <c r="H4429">
        <v>48607</v>
      </c>
      <c r="I4429" t="s">
        <v>5533</v>
      </c>
      <c r="J4429" s="1">
        <v>44123</v>
      </c>
      <c r="K4429" s="1">
        <v>44123</v>
      </c>
      <c r="L4429">
        <v>42041532700000</v>
      </c>
      <c r="M4429" t="s">
        <v>5535</v>
      </c>
      <c r="N4429" s="1">
        <v>44135</v>
      </c>
      <c r="O4429" t="str">
        <f t="shared" si="146"/>
        <v>정상</v>
      </c>
      <c r="P4429" t="str">
        <f t="shared" si="147"/>
        <v>엠피성공</v>
      </c>
      <c r="Q4429" t="s">
        <v>1954</v>
      </c>
      <c r="R4429"/>
      <c r="S4429"/>
      <c r="T4429"/>
      <c r="U4429"/>
      <c r="V4429"/>
      <c r="W4429" t="s">
        <v>1958</v>
      </c>
      <c r="X4429"/>
    </row>
    <row r="4430" spans="1:24">
      <c r="A4430" t="s">
        <v>4905</v>
      </c>
      <c r="B4430" t="s">
        <v>4923</v>
      </c>
      <c r="C4430" t="s">
        <v>4941</v>
      </c>
      <c r="D4430" t="s">
        <v>5029</v>
      </c>
      <c r="E4430" t="s">
        <v>5505</v>
      </c>
      <c r="F4430" t="s">
        <v>2177</v>
      </c>
      <c r="G4430" t="s">
        <v>2655</v>
      </c>
      <c r="H4430">
        <v>8446</v>
      </c>
      <c r="I4430" t="s">
        <v>5533</v>
      </c>
      <c r="J4430" s="1">
        <v>44123</v>
      </c>
      <c r="K4430" s="1">
        <v>44123</v>
      </c>
      <c r="L4430">
        <v>42041531030000</v>
      </c>
      <c r="M4430" t="s">
        <v>5536</v>
      </c>
      <c r="N4430" s="1">
        <v>44135</v>
      </c>
      <c r="O4430" t="str">
        <f t="shared" si="146"/>
        <v>정상</v>
      </c>
      <c r="P4430" t="str">
        <f t="shared" si="147"/>
        <v>엠피성공</v>
      </c>
      <c r="Q4430" t="s">
        <v>1954</v>
      </c>
      <c r="R4430"/>
      <c r="S4430"/>
      <c r="T4430"/>
      <c r="U4430"/>
      <c r="V4430"/>
      <c r="W4430" t="s">
        <v>1958</v>
      </c>
      <c r="X4430"/>
    </row>
    <row r="4431" spans="1:24">
      <c r="A4431" t="s">
        <v>4902</v>
      </c>
      <c r="B4431" t="s">
        <v>4923</v>
      </c>
      <c r="C4431" t="s">
        <v>4941</v>
      </c>
      <c r="D4431" t="s">
        <v>5250</v>
      </c>
      <c r="E4431" t="s">
        <v>3212</v>
      </c>
      <c r="F4431" t="s">
        <v>2177</v>
      </c>
      <c r="G4431" t="s">
        <v>2655</v>
      </c>
      <c r="H4431">
        <v>33090</v>
      </c>
      <c r="I4431" t="s">
        <v>5533</v>
      </c>
      <c r="J4431" s="1">
        <v>44123</v>
      </c>
      <c r="K4431" s="1">
        <v>44123</v>
      </c>
      <c r="L4431">
        <v>42041530610000</v>
      </c>
      <c r="M4431" t="s">
        <v>5535</v>
      </c>
      <c r="N4431" s="1">
        <v>44135</v>
      </c>
      <c r="O4431" t="str">
        <f t="shared" si="146"/>
        <v>정상</v>
      </c>
      <c r="P4431" t="str">
        <f t="shared" si="147"/>
        <v>엠피성공</v>
      </c>
      <c r="Q4431" t="s">
        <v>1954</v>
      </c>
      <c r="R4431"/>
      <c r="S4431"/>
      <c r="T4431"/>
      <c r="U4431"/>
      <c r="V4431"/>
      <c r="W4431" t="s">
        <v>1960</v>
      </c>
      <c r="X4431"/>
    </row>
    <row r="4432" spans="1:24">
      <c r="A4432" t="s">
        <v>4902</v>
      </c>
      <c r="B4432" t="s">
        <v>4923</v>
      </c>
      <c r="C4432" t="s">
        <v>4942</v>
      </c>
      <c r="D4432" t="s">
        <v>5029</v>
      </c>
      <c r="E4432" t="s">
        <v>5505</v>
      </c>
      <c r="F4432" t="s">
        <v>5530</v>
      </c>
      <c r="G4432" t="s">
        <v>2655</v>
      </c>
      <c r="H4432">
        <v>8439</v>
      </c>
      <c r="I4432" t="s">
        <v>5533</v>
      </c>
      <c r="J4432" s="1">
        <v>44123</v>
      </c>
      <c r="K4432" s="1">
        <v>44123</v>
      </c>
      <c r="L4432">
        <v>42041531090000</v>
      </c>
      <c r="M4432" t="s">
        <v>5535</v>
      </c>
      <c r="N4432" s="1">
        <v>44135</v>
      </c>
      <c r="O4432" t="str">
        <f t="shared" si="146"/>
        <v>정상</v>
      </c>
      <c r="P4432" t="str">
        <f t="shared" si="147"/>
        <v>엠피성공</v>
      </c>
      <c r="Q4432" t="s">
        <v>1954</v>
      </c>
      <c r="R4432"/>
      <c r="S4432"/>
      <c r="T4432"/>
      <c r="U4432"/>
      <c r="V4432"/>
      <c r="W4432" t="s">
        <v>1958</v>
      </c>
      <c r="X4432"/>
    </row>
    <row r="4433" spans="1:24">
      <c r="A4433" t="s">
        <v>4902</v>
      </c>
      <c r="B4433" t="s">
        <v>4923</v>
      </c>
      <c r="C4433" t="s">
        <v>4941</v>
      </c>
      <c r="D4433" t="s">
        <v>5251</v>
      </c>
      <c r="E4433" t="s">
        <v>3212</v>
      </c>
      <c r="F4433" t="s">
        <v>5530</v>
      </c>
      <c r="G4433" t="s">
        <v>2653</v>
      </c>
      <c r="H4433">
        <v>38389</v>
      </c>
      <c r="I4433" t="s">
        <v>5533</v>
      </c>
      <c r="J4433" s="1">
        <v>44123</v>
      </c>
      <c r="K4433" s="1">
        <v>44123</v>
      </c>
      <c r="L4433">
        <v>42041530630000</v>
      </c>
      <c r="M4433" t="s">
        <v>5535</v>
      </c>
      <c r="N4433" s="1">
        <v>44135</v>
      </c>
      <c r="O4433" t="str">
        <f t="shared" si="146"/>
        <v>정상</v>
      </c>
      <c r="P4433" t="str">
        <f t="shared" si="147"/>
        <v>엠피성공</v>
      </c>
      <c r="Q4433" t="s">
        <v>1954</v>
      </c>
      <c r="R4433"/>
      <c r="S4433"/>
      <c r="T4433"/>
      <c r="U4433"/>
      <c r="V4433"/>
      <c r="W4433" t="s">
        <v>1958</v>
      </c>
      <c r="X4433"/>
    </row>
    <row r="4434" spans="1:24">
      <c r="A4434" t="s">
        <v>1870</v>
      </c>
      <c r="B4434" t="s">
        <v>4929</v>
      </c>
      <c r="C4434" t="s">
        <v>2353</v>
      </c>
      <c r="D4434" t="s">
        <v>5189</v>
      </c>
      <c r="E4434" t="s">
        <v>2577</v>
      </c>
      <c r="F4434" t="s">
        <v>5530</v>
      </c>
      <c r="G4434" t="s">
        <v>2653</v>
      </c>
      <c r="H4434">
        <v>51020</v>
      </c>
      <c r="I4434" t="s">
        <v>5533</v>
      </c>
      <c r="J4434" s="1">
        <v>44123</v>
      </c>
      <c r="K4434" s="1">
        <v>44123</v>
      </c>
      <c r="L4434" t="s">
        <v>1628</v>
      </c>
      <c r="M4434" t="s">
        <v>5537</v>
      </c>
      <c r="N4434" s="1">
        <v>44135</v>
      </c>
      <c r="O4434" t="str">
        <f t="shared" si="146"/>
        <v>정상</v>
      </c>
      <c r="P4434" t="str">
        <f t="shared" si="147"/>
        <v>엠피상동</v>
      </c>
      <c r="Q4434" t="s">
        <v>1954</v>
      </c>
      <c r="R4434"/>
      <c r="S4434"/>
      <c r="T4434"/>
      <c r="U4434"/>
      <c r="V4434"/>
      <c r="W4434" t="s">
        <v>1958</v>
      </c>
      <c r="X4434" s="1">
        <v>59463</v>
      </c>
    </row>
    <row r="4435" spans="1:24">
      <c r="A4435" t="s">
        <v>4902</v>
      </c>
      <c r="B4435" t="s">
        <v>4923</v>
      </c>
      <c r="C4435" t="s">
        <v>4941</v>
      </c>
      <c r="D4435" t="s">
        <v>4996</v>
      </c>
      <c r="E4435" t="s">
        <v>2149</v>
      </c>
      <c r="F4435" t="s">
        <v>2177</v>
      </c>
      <c r="G4435" t="s">
        <v>2653</v>
      </c>
      <c r="H4435">
        <v>28000</v>
      </c>
      <c r="I4435" t="s">
        <v>5533</v>
      </c>
      <c r="J4435" s="1">
        <v>44123</v>
      </c>
      <c r="K4435" s="1">
        <v>44123</v>
      </c>
      <c r="L4435" t="s">
        <v>1629</v>
      </c>
      <c r="M4435" t="s">
        <v>5535</v>
      </c>
      <c r="N4435" s="1">
        <v>44135</v>
      </c>
      <c r="O4435" t="str">
        <f t="shared" si="146"/>
        <v>정상</v>
      </c>
      <c r="P4435" t="str">
        <f t="shared" si="147"/>
        <v>엠피성공</v>
      </c>
      <c r="Q4435" t="s">
        <v>1954</v>
      </c>
      <c r="R4435"/>
      <c r="S4435"/>
      <c r="T4435"/>
      <c r="U4435"/>
      <c r="V4435"/>
      <c r="W4435" t="s">
        <v>1958</v>
      </c>
      <c r="X4435" s="1">
        <v>51428</v>
      </c>
    </row>
    <row r="4436" spans="1:24">
      <c r="A4436" t="s">
        <v>3880</v>
      </c>
      <c r="B4436" t="s">
        <v>4929</v>
      </c>
      <c r="C4436" t="s">
        <v>4947</v>
      </c>
      <c r="D4436" t="s">
        <v>5174</v>
      </c>
      <c r="E4436" t="s">
        <v>5466</v>
      </c>
      <c r="F4436" t="s">
        <v>2177</v>
      </c>
      <c r="G4436" t="s">
        <v>2653</v>
      </c>
      <c r="H4436">
        <v>16000</v>
      </c>
      <c r="I4436" t="s">
        <v>5533</v>
      </c>
      <c r="J4436" s="1">
        <v>44123</v>
      </c>
      <c r="K4436" s="1">
        <v>44123</v>
      </c>
      <c r="L4436" t="s">
        <v>1630</v>
      </c>
      <c r="M4436" t="s">
        <v>5537</v>
      </c>
      <c r="N4436" s="1">
        <v>44135</v>
      </c>
      <c r="O4436" t="str">
        <f t="shared" si="146"/>
        <v>정상</v>
      </c>
      <c r="P4436" t="str">
        <f t="shared" si="147"/>
        <v>엠피상동</v>
      </c>
      <c r="Q4436" t="s">
        <v>1954</v>
      </c>
      <c r="R4436"/>
      <c r="S4436"/>
      <c r="T4436"/>
      <c r="U4436"/>
      <c r="V4436"/>
      <c r="W4436" t="s">
        <v>1958</v>
      </c>
      <c r="X4436" s="1">
        <v>63481</v>
      </c>
    </row>
    <row r="4437" spans="1:24">
      <c r="A4437" t="s">
        <v>4906</v>
      </c>
      <c r="B4437" t="s">
        <v>4926</v>
      </c>
      <c r="C4437" t="s">
        <v>4943</v>
      </c>
      <c r="D4437" t="s">
        <v>5252</v>
      </c>
      <c r="E4437" t="s">
        <v>2550</v>
      </c>
      <c r="F4437" t="s">
        <v>2177</v>
      </c>
      <c r="G4437" t="s">
        <v>2653</v>
      </c>
      <c r="H4437">
        <v>95000</v>
      </c>
      <c r="I4437" t="s">
        <v>5533</v>
      </c>
      <c r="J4437" s="1">
        <v>44123</v>
      </c>
      <c r="K4437" s="1">
        <v>44123</v>
      </c>
      <c r="L4437" t="s">
        <v>1631</v>
      </c>
      <c r="M4437" t="s">
        <v>5538</v>
      </c>
      <c r="N4437" s="1">
        <v>44135</v>
      </c>
      <c r="O4437" t="str">
        <f t="shared" si="146"/>
        <v>정상</v>
      </c>
      <c r="P4437" t="str">
        <f t="shared" si="147"/>
        <v>엠피피스토스</v>
      </c>
      <c r="Q4437" t="s">
        <v>1954</v>
      </c>
      <c r="R4437"/>
      <c r="S4437"/>
      <c r="T4437"/>
      <c r="U4437"/>
      <c r="V4437"/>
      <c r="W4437" t="s">
        <v>1958</v>
      </c>
      <c r="X4437" s="1">
        <v>57272</v>
      </c>
    </row>
    <row r="4438" spans="1:24">
      <c r="A4438" t="s">
        <v>4907</v>
      </c>
      <c r="B4438" t="s">
        <v>4937</v>
      </c>
      <c r="C4438" t="s">
        <v>4968</v>
      </c>
      <c r="D4438" t="s">
        <v>5253</v>
      </c>
      <c r="E4438" t="s">
        <v>5464</v>
      </c>
      <c r="F4438" t="s">
        <v>5531</v>
      </c>
      <c r="G4438" t="s">
        <v>2653</v>
      </c>
      <c r="H4438">
        <v>51670</v>
      </c>
      <c r="I4438" t="s">
        <v>5533</v>
      </c>
      <c r="J4438" s="1">
        <v>44123</v>
      </c>
      <c r="K4438" s="1">
        <v>44123</v>
      </c>
      <c r="L4438" t="s">
        <v>1632</v>
      </c>
      <c r="M4438" t="s">
        <v>5538</v>
      </c>
      <c r="N4438" s="1">
        <v>44135</v>
      </c>
      <c r="O4438" t="str">
        <f t="shared" ref="O4438:O4501" si="148" xml:space="preserve"> IF(K4438&gt;N4438,W4438,I4438)</f>
        <v>정상</v>
      </c>
      <c r="P4438" t="s">
        <v>6831</v>
      </c>
      <c r="Q4438" t="s">
        <v>1954</v>
      </c>
      <c r="R4438"/>
      <c r="S4438"/>
      <c r="T4438"/>
      <c r="U4438"/>
      <c r="V4438"/>
      <c r="W4438" t="s">
        <v>1958</v>
      </c>
      <c r="X4438" s="1">
        <v>60194</v>
      </c>
    </row>
    <row r="4439" spans="1:24">
      <c r="A4439" t="s">
        <v>4907</v>
      </c>
      <c r="B4439" t="s">
        <v>4937</v>
      </c>
      <c r="C4439" t="s">
        <v>4968</v>
      </c>
      <c r="D4439" t="s">
        <v>5253</v>
      </c>
      <c r="E4439" t="s">
        <v>2149</v>
      </c>
      <c r="F4439" t="s">
        <v>2177</v>
      </c>
      <c r="G4439" t="s">
        <v>2653</v>
      </c>
      <c r="H4439">
        <v>10000</v>
      </c>
      <c r="I4439" t="s">
        <v>5533</v>
      </c>
      <c r="J4439" s="1">
        <v>44123</v>
      </c>
      <c r="K4439" s="1">
        <v>44123</v>
      </c>
      <c r="L4439" t="s">
        <v>1633</v>
      </c>
      <c r="M4439" t="s">
        <v>5537</v>
      </c>
      <c r="N4439" s="1">
        <v>44135</v>
      </c>
      <c r="O4439" t="str">
        <f t="shared" si="148"/>
        <v>정상</v>
      </c>
      <c r="P4439" t="s">
        <v>6833</v>
      </c>
      <c r="Q4439" t="s">
        <v>1954</v>
      </c>
      <c r="R4439"/>
      <c r="S4439"/>
      <c r="T4439"/>
      <c r="U4439"/>
      <c r="V4439"/>
      <c r="W4439" t="s">
        <v>1958</v>
      </c>
      <c r="X4439" s="1">
        <v>51428</v>
      </c>
    </row>
    <row r="4440" spans="1:24">
      <c r="A4440" t="s">
        <v>4909</v>
      </c>
      <c r="B4440" t="s">
        <v>4929</v>
      </c>
      <c r="C4440" t="s">
        <v>4947</v>
      </c>
      <c r="D4440" t="s">
        <v>5055</v>
      </c>
      <c r="E4440" t="s">
        <v>5490</v>
      </c>
      <c r="F4440" t="s">
        <v>2177</v>
      </c>
      <c r="G4440" t="s">
        <v>2653</v>
      </c>
      <c r="H4440">
        <v>55000</v>
      </c>
      <c r="I4440" t="s">
        <v>5533</v>
      </c>
      <c r="J4440" s="1">
        <v>44123</v>
      </c>
      <c r="K4440" s="1">
        <v>44123</v>
      </c>
      <c r="L4440" t="s">
        <v>1634</v>
      </c>
      <c r="M4440" t="s">
        <v>5537</v>
      </c>
      <c r="N4440" s="1">
        <v>44135</v>
      </c>
      <c r="O4440" t="str">
        <f t="shared" si="148"/>
        <v>정상</v>
      </c>
      <c r="P4440" t="str">
        <f t="shared" si="147"/>
        <v>엠피상동</v>
      </c>
      <c r="Q4440" t="s">
        <v>1954</v>
      </c>
      <c r="R4440"/>
      <c r="S4440"/>
      <c r="T4440"/>
      <c r="U4440"/>
      <c r="V4440"/>
      <c r="W4440" t="s">
        <v>1958</v>
      </c>
      <c r="X4440" s="1">
        <v>55080</v>
      </c>
    </row>
    <row r="4441" spans="1:24">
      <c r="A4441" t="s">
        <v>4914</v>
      </c>
      <c r="B4441" t="s">
        <v>4933</v>
      </c>
      <c r="C4441" t="s">
        <v>4953</v>
      </c>
      <c r="D4441" t="s">
        <v>5207</v>
      </c>
      <c r="E4441" t="s">
        <v>2149</v>
      </c>
      <c r="F4441" t="s">
        <v>2177</v>
      </c>
      <c r="G4441" t="s">
        <v>2653</v>
      </c>
      <c r="H4441">
        <v>141000</v>
      </c>
      <c r="I4441" t="s">
        <v>5533</v>
      </c>
      <c r="J4441" s="1">
        <v>44123</v>
      </c>
      <c r="K4441" s="1">
        <v>44123</v>
      </c>
      <c r="L4441" t="s">
        <v>1635</v>
      </c>
      <c r="M4441" t="s">
        <v>5538</v>
      </c>
      <c r="N4441" s="1">
        <v>44135</v>
      </c>
      <c r="O4441" t="str">
        <f t="shared" si="148"/>
        <v>정상</v>
      </c>
      <c r="P4441" t="str">
        <f t="shared" si="147"/>
        <v>엠피조은</v>
      </c>
      <c r="Q4441" t="s">
        <v>1954</v>
      </c>
      <c r="R4441"/>
      <c r="S4441"/>
      <c r="T4441"/>
      <c r="U4441"/>
      <c r="V4441"/>
      <c r="W4441" t="s">
        <v>5540</v>
      </c>
      <c r="X4441" s="1">
        <v>47775</v>
      </c>
    </row>
    <row r="4442" spans="1:24">
      <c r="A4442" t="s">
        <v>4904</v>
      </c>
      <c r="B4442"/>
      <c r="C4442"/>
      <c r="D4442" t="s">
        <v>5254</v>
      </c>
      <c r="E4442" t="s">
        <v>5481</v>
      </c>
      <c r="F4442" t="s">
        <v>2177</v>
      </c>
      <c r="G4442" t="s">
        <v>2653</v>
      </c>
      <c r="H4442">
        <v>32000</v>
      </c>
      <c r="I4442" t="s">
        <v>5533</v>
      </c>
      <c r="J4442" s="1">
        <v>44123</v>
      </c>
      <c r="K4442" s="1">
        <v>44123</v>
      </c>
      <c r="L4442" t="s">
        <v>1636</v>
      </c>
      <c r="M4442" t="s">
        <v>5535</v>
      </c>
      <c r="N4442" s="1">
        <v>44135</v>
      </c>
      <c r="O4442" t="str">
        <f t="shared" si="148"/>
        <v>정상</v>
      </c>
      <c r="P4442" t="str">
        <f t="shared" si="147"/>
        <v>엠피송내</v>
      </c>
      <c r="Q4442" t="s">
        <v>1954</v>
      </c>
      <c r="R4442"/>
      <c r="S4442"/>
      <c r="T4442"/>
      <c r="U4442"/>
      <c r="V4442"/>
      <c r="W4442" t="s">
        <v>1958</v>
      </c>
      <c r="X4442"/>
    </row>
    <row r="4443" spans="1:24">
      <c r="A4443" t="s">
        <v>991</v>
      </c>
      <c r="B4443"/>
      <c r="C4443"/>
      <c r="D4443" t="s">
        <v>5059</v>
      </c>
      <c r="E4443" t="s">
        <v>5488</v>
      </c>
      <c r="F4443" t="s">
        <v>2177</v>
      </c>
      <c r="G4443" t="s">
        <v>2653</v>
      </c>
      <c r="H4443">
        <v>16900</v>
      </c>
      <c r="I4443" t="s">
        <v>5533</v>
      </c>
      <c r="J4443" s="1">
        <v>44123</v>
      </c>
      <c r="K4443" s="1">
        <v>44123</v>
      </c>
      <c r="L4443" t="s">
        <v>1637</v>
      </c>
      <c r="M4443" t="s">
        <v>5538</v>
      </c>
      <c r="N4443" s="1">
        <v>44135</v>
      </c>
      <c r="O4443" t="str">
        <f t="shared" si="148"/>
        <v>정상</v>
      </c>
      <c r="P4443" t="str">
        <f t="shared" si="147"/>
        <v>엠피송내</v>
      </c>
      <c r="Q4443" t="s">
        <v>1954</v>
      </c>
      <c r="R4443"/>
      <c r="S4443"/>
      <c r="T4443"/>
      <c r="U4443"/>
      <c r="V4443"/>
      <c r="W4443" t="s">
        <v>1958</v>
      </c>
      <c r="X4443"/>
    </row>
    <row r="4444" spans="1:24">
      <c r="A4444" t="s">
        <v>4906</v>
      </c>
      <c r="B4444" t="s">
        <v>4926</v>
      </c>
      <c r="C4444" t="s">
        <v>4943</v>
      </c>
      <c r="D4444" t="s">
        <v>5182</v>
      </c>
      <c r="E4444" t="s">
        <v>5486</v>
      </c>
      <c r="F4444" t="s">
        <v>2177</v>
      </c>
      <c r="G4444" t="s">
        <v>2653</v>
      </c>
      <c r="H4444">
        <v>58000</v>
      </c>
      <c r="I4444" t="s">
        <v>5533</v>
      </c>
      <c r="J4444" s="1">
        <v>44123</v>
      </c>
      <c r="K4444" s="1">
        <v>44123</v>
      </c>
      <c r="L4444" t="s">
        <v>1638</v>
      </c>
      <c r="M4444" t="s">
        <v>5538</v>
      </c>
      <c r="N4444" s="1">
        <v>44135</v>
      </c>
      <c r="O4444" t="str">
        <f t="shared" si="148"/>
        <v>정상</v>
      </c>
      <c r="P4444" t="str">
        <f t="shared" si="147"/>
        <v>엠피피스토스</v>
      </c>
      <c r="Q4444" t="s">
        <v>1954</v>
      </c>
      <c r="R4444"/>
      <c r="S4444"/>
      <c r="T4444"/>
      <c r="U4444"/>
      <c r="V4444"/>
      <c r="W4444" t="s">
        <v>1958</v>
      </c>
      <c r="X4444" s="1">
        <v>59098</v>
      </c>
    </row>
    <row r="4445" spans="1:24">
      <c r="A4445" t="s">
        <v>4902</v>
      </c>
      <c r="B4445" t="s">
        <v>4923</v>
      </c>
      <c r="C4445" t="s">
        <v>4941</v>
      </c>
      <c r="D4445" t="s">
        <v>4997</v>
      </c>
      <c r="E4445" t="s">
        <v>5477</v>
      </c>
      <c r="F4445" t="s">
        <v>5532</v>
      </c>
      <c r="G4445" t="s">
        <v>2653</v>
      </c>
      <c r="H4445">
        <v>95935</v>
      </c>
      <c r="I4445" t="s">
        <v>5533</v>
      </c>
      <c r="J4445" s="1">
        <v>44123</v>
      </c>
      <c r="K4445" s="1">
        <v>44123</v>
      </c>
      <c r="L4445" t="s">
        <v>1639</v>
      </c>
      <c r="M4445" t="s">
        <v>5537</v>
      </c>
      <c r="N4445" s="1">
        <v>44135</v>
      </c>
      <c r="O4445" t="str">
        <f t="shared" si="148"/>
        <v>정상</v>
      </c>
      <c r="P4445" t="str">
        <f t="shared" si="147"/>
        <v>엠피성공</v>
      </c>
      <c r="Q4445" t="s">
        <v>1954</v>
      </c>
      <c r="R4445"/>
      <c r="S4445"/>
      <c r="T4445"/>
      <c r="U4445"/>
      <c r="V4445"/>
      <c r="W4445" t="s">
        <v>1958</v>
      </c>
      <c r="X4445" s="1">
        <v>62385</v>
      </c>
    </row>
    <row r="4446" spans="1:24">
      <c r="A4446" t="s">
        <v>4902</v>
      </c>
      <c r="B4446" t="s">
        <v>4923</v>
      </c>
      <c r="C4446" t="s">
        <v>4941</v>
      </c>
      <c r="D4446" t="s">
        <v>5016</v>
      </c>
      <c r="E4446" t="s">
        <v>5469</v>
      </c>
      <c r="F4446" t="s">
        <v>2177</v>
      </c>
      <c r="G4446" t="s">
        <v>2653</v>
      </c>
      <c r="H4446">
        <v>73520</v>
      </c>
      <c r="I4446" t="s">
        <v>5533</v>
      </c>
      <c r="J4446" s="1">
        <v>44123</v>
      </c>
      <c r="K4446" s="1">
        <v>44123</v>
      </c>
      <c r="L4446" t="s">
        <v>1640</v>
      </c>
      <c r="M4446" t="s">
        <v>5535</v>
      </c>
      <c r="N4446" s="1">
        <v>44135</v>
      </c>
      <c r="O4446" t="str">
        <f t="shared" si="148"/>
        <v>정상</v>
      </c>
      <c r="P4446" t="str">
        <f t="shared" si="147"/>
        <v>엠피성공</v>
      </c>
      <c r="Q4446" t="s">
        <v>1954</v>
      </c>
      <c r="R4446"/>
      <c r="S4446"/>
      <c r="T4446"/>
      <c r="U4446"/>
      <c r="V4446"/>
      <c r="W4446" t="s">
        <v>1958</v>
      </c>
      <c r="X4446" s="1">
        <v>58002</v>
      </c>
    </row>
    <row r="4447" spans="1:24">
      <c r="A4447" t="s">
        <v>4912</v>
      </c>
      <c r="B4447" t="s">
        <v>4934</v>
      </c>
      <c r="C4447" t="s">
        <v>4955</v>
      </c>
      <c r="D4447" t="s">
        <v>5255</v>
      </c>
      <c r="E4447" t="s">
        <v>2166</v>
      </c>
      <c r="F4447" t="s">
        <v>5532</v>
      </c>
      <c r="G4447" t="s">
        <v>2653</v>
      </c>
      <c r="H4447">
        <v>32938</v>
      </c>
      <c r="I4447" t="s">
        <v>5533</v>
      </c>
      <c r="J4447" s="1">
        <v>44123</v>
      </c>
      <c r="K4447" s="1">
        <v>44123</v>
      </c>
      <c r="L4447" t="s">
        <v>1641</v>
      </c>
      <c r="M4447" t="s">
        <v>5537</v>
      </c>
      <c r="N4447" s="1">
        <v>44135</v>
      </c>
      <c r="O4447" t="str">
        <f t="shared" si="148"/>
        <v>정상</v>
      </c>
      <c r="P4447" t="s">
        <v>6823</v>
      </c>
      <c r="Q4447" t="s">
        <v>1954</v>
      </c>
      <c r="R4447"/>
      <c r="S4447"/>
      <c r="T4447"/>
      <c r="U4447"/>
      <c r="V4447"/>
      <c r="W4447" t="s">
        <v>1958</v>
      </c>
      <c r="X4447" s="1">
        <v>73707</v>
      </c>
    </row>
    <row r="4448" spans="1:24">
      <c r="A4448" t="s">
        <v>4912</v>
      </c>
      <c r="B4448" t="s">
        <v>4934</v>
      </c>
      <c r="C4448" t="s">
        <v>4955</v>
      </c>
      <c r="D4448" t="s">
        <v>5256</v>
      </c>
      <c r="E4448" t="s">
        <v>5477</v>
      </c>
      <c r="F4448" t="s">
        <v>2177</v>
      </c>
      <c r="G4448" t="s">
        <v>2653</v>
      </c>
      <c r="H4448">
        <v>31384</v>
      </c>
      <c r="I4448" t="s">
        <v>5533</v>
      </c>
      <c r="J4448" s="1">
        <v>44123</v>
      </c>
      <c r="K4448" s="1">
        <v>44123</v>
      </c>
      <c r="L4448" t="s">
        <v>1642</v>
      </c>
      <c r="M4448" t="s">
        <v>5538</v>
      </c>
      <c r="N4448" s="1">
        <v>44135</v>
      </c>
      <c r="O4448" t="str">
        <f t="shared" si="148"/>
        <v>정상</v>
      </c>
      <c r="P4448" t="s">
        <v>984</v>
      </c>
      <c r="Q4448" t="s">
        <v>1954</v>
      </c>
      <c r="R4448"/>
      <c r="S4448"/>
      <c r="T4448"/>
      <c r="U4448"/>
      <c r="V4448"/>
      <c r="W4448" t="s">
        <v>1958</v>
      </c>
      <c r="X4448" s="1">
        <v>74437</v>
      </c>
    </row>
    <row r="4449" spans="1:24">
      <c r="A4449" t="s">
        <v>4912</v>
      </c>
      <c r="B4449" t="s">
        <v>4934</v>
      </c>
      <c r="C4449" t="s">
        <v>4955</v>
      </c>
      <c r="D4449" t="s">
        <v>5256</v>
      </c>
      <c r="E4449" t="s">
        <v>3153</v>
      </c>
      <c r="F4449" t="s">
        <v>2177</v>
      </c>
      <c r="G4449" t="s">
        <v>2655</v>
      </c>
      <c r="H4449">
        <v>4588</v>
      </c>
      <c r="I4449" t="s">
        <v>5533</v>
      </c>
      <c r="J4449" s="1">
        <v>44123</v>
      </c>
      <c r="K4449" s="1">
        <v>44123</v>
      </c>
      <c r="L4449" t="s">
        <v>1643</v>
      </c>
      <c r="M4449" t="s">
        <v>5538</v>
      </c>
      <c r="N4449" s="1">
        <v>44135</v>
      </c>
      <c r="O4449" t="str">
        <f t="shared" si="148"/>
        <v>정상</v>
      </c>
      <c r="P4449" t="s">
        <v>6823</v>
      </c>
      <c r="Q4449" t="s">
        <v>1954</v>
      </c>
      <c r="R4449"/>
      <c r="S4449"/>
      <c r="T4449"/>
      <c r="U4449"/>
      <c r="V4449"/>
      <c r="W4449" t="s">
        <v>1958</v>
      </c>
      <c r="X4449" s="1">
        <v>49601</v>
      </c>
    </row>
    <row r="4450" spans="1:24">
      <c r="A4450" t="s">
        <v>4912</v>
      </c>
      <c r="B4450" t="s">
        <v>4934</v>
      </c>
      <c r="C4450" t="s">
        <v>4964</v>
      </c>
      <c r="D4450" t="s">
        <v>5257</v>
      </c>
      <c r="E4450" t="s">
        <v>2516</v>
      </c>
      <c r="F4450" t="s">
        <v>2177</v>
      </c>
      <c r="G4450" t="s">
        <v>2655</v>
      </c>
      <c r="H4450">
        <v>5408</v>
      </c>
      <c r="I4450" t="s">
        <v>5533</v>
      </c>
      <c r="J4450" s="1">
        <v>44123</v>
      </c>
      <c r="K4450" s="1">
        <v>44123</v>
      </c>
      <c r="L4450" t="s">
        <v>1644</v>
      </c>
      <c r="M4450" t="s">
        <v>5537</v>
      </c>
      <c r="N4450" s="1">
        <v>44135</v>
      </c>
      <c r="O4450" t="str">
        <f t="shared" si="148"/>
        <v>정상</v>
      </c>
      <c r="P4450" t="s">
        <v>984</v>
      </c>
      <c r="Q4450" t="s">
        <v>1954</v>
      </c>
      <c r="R4450"/>
      <c r="S4450"/>
      <c r="T4450"/>
      <c r="U4450"/>
      <c r="V4450"/>
      <c r="W4450" t="s">
        <v>1958</v>
      </c>
      <c r="X4450" s="1">
        <v>49601</v>
      </c>
    </row>
    <row r="4451" spans="1:24">
      <c r="A4451" t="s">
        <v>4906</v>
      </c>
      <c r="B4451" t="s">
        <v>4926</v>
      </c>
      <c r="C4451" t="s">
        <v>4948</v>
      </c>
      <c r="D4451" t="s">
        <v>5258</v>
      </c>
      <c r="E4451" t="s">
        <v>3153</v>
      </c>
      <c r="F4451" t="s">
        <v>2177</v>
      </c>
      <c r="G4451" t="s">
        <v>2653</v>
      </c>
      <c r="H4451">
        <v>38907</v>
      </c>
      <c r="I4451" t="s">
        <v>5533</v>
      </c>
      <c r="J4451" s="1">
        <v>44123</v>
      </c>
      <c r="K4451" s="1">
        <v>44123</v>
      </c>
      <c r="L4451" t="s">
        <v>1645</v>
      </c>
      <c r="M4451" t="s">
        <v>5537</v>
      </c>
      <c r="N4451" s="1">
        <v>44135</v>
      </c>
      <c r="O4451" t="str">
        <f t="shared" si="148"/>
        <v>정상</v>
      </c>
      <c r="P4451" t="str">
        <f t="shared" si="147"/>
        <v>엠피피스토스</v>
      </c>
      <c r="Q4451" t="s">
        <v>1954</v>
      </c>
      <c r="R4451"/>
      <c r="S4451"/>
      <c r="T4451"/>
      <c r="U4451"/>
      <c r="V4451"/>
      <c r="W4451" t="s">
        <v>1958</v>
      </c>
      <c r="X4451" s="1">
        <v>55811</v>
      </c>
    </row>
    <row r="4452" spans="1:24">
      <c r="A4452" t="s">
        <v>4904</v>
      </c>
      <c r="B4452"/>
      <c r="C4452"/>
      <c r="D4452" t="s">
        <v>5259</v>
      </c>
      <c r="E4452" t="s">
        <v>3153</v>
      </c>
      <c r="F4452" t="s">
        <v>2177</v>
      </c>
      <c r="G4452" t="s">
        <v>2653</v>
      </c>
      <c r="H4452">
        <v>64560</v>
      </c>
      <c r="I4452" t="s">
        <v>5533</v>
      </c>
      <c r="J4452" s="1">
        <v>44123</v>
      </c>
      <c r="K4452" s="1">
        <v>44123</v>
      </c>
      <c r="L4452" t="s">
        <v>1646</v>
      </c>
      <c r="M4452" t="s">
        <v>5535</v>
      </c>
      <c r="N4452" s="1">
        <v>44135</v>
      </c>
      <c r="O4452" t="str">
        <f t="shared" si="148"/>
        <v>정상</v>
      </c>
      <c r="P4452" t="str">
        <f t="shared" si="147"/>
        <v>엠피송내</v>
      </c>
      <c r="Q4452" t="s">
        <v>1954</v>
      </c>
      <c r="R4452"/>
      <c r="S4452"/>
      <c r="T4452"/>
      <c r="U4452"/>
      <c r="V4452"/>
      <c r="W4452" t="s">
        <v>1958</v>
      </c>
      <c r="X4452" s="1">
        <v>61289</v>
      </c>
    </row>
    <row r="4453" spans="1:24">
      <c r="A4453" t="s">
        <v>4906</v>
      </c>
      <c r="B4453" t="s">
        <v>4926</v>
      </c>
      <c r="C4453" t="s">
        <v>4943</v>
      </c>
      <c r="D4453" t="s">
        <v>5260</v>
      </c>
      <c r="E4453" t="s">
        <v>3214</v>
      </c>
      <c r="F4453" t="s">
        <v>2177</v>
      </c>
      <c r="G4453" t="s">
        <v>2653</v>
      </c>
      <c r="H4453">
        <v>108534</v>
      </c>
      <c r="I4453" t="s">
        <v>5533</v>
      </c>
      <c r="J4453" s="1">
        <v>44123</v>
      </c>
      <c r="K4453" s="1">
        <v>44123</v>
      </c>
      <c r="L4453">
        <v>20200448659</v>
      </c>
      <c r="M4453" t="s">
        <v>5535</v>
      </c>
      <c r="N4453" s="1">
        <v>44135</v>
      </c>
      <c r="O4453" t="str">
        <f t="shared" si="148"/>
        <v>정상</v>
      </c>
      <c r="P4453" t="str">
        <f t="shared" si="147"/>
        <v>엠피피스토스</v>
      </c>
      <c r="Q4453" t="s">
        <v>1954</v>
      </c>
      <c r="R4453"/>
      <c r="S4453"/>
      <c r="T4453"/>
      <c r="U4453"/>
      <c r="V4453"/>
      <c r="W4453" t="s">
        <v>1958</v>
      </c>
      <c r="X4453" s="1">
        <v>60924</v>
      </c>
    </row>
    <row r="4454" spans="1:24">
      <c r="A4454" t="s">
        <v>4902</v>
      </c>
      <c r="B4454" t="s">
        <v>4923</v>
      </c>
      <c r="C4454" t="s">
        <v>4941</v>
      </c>
      <c r="D4454" t="s">
        <v>5261</v>
      </c>
      <c r="E4454" t="s">
        <v>2143</v>
      </c>
      <c r="F4454" t="s">
        <v>5532</v>
      </c>
      <c r="G4454" t="s">
        <v>2653</v>
      </c>
      <c r="H4454">
        <v>33000</v>
      </c>
      <c r="I4454" t="s">
        <v>5533</v>
      </c>
      <c r="J4454" s="1">
        <v>44121</v>
      </c>
      <c r="K4454" s="1">
        <v>44121</v>
      </c>
      <c r="L4454">
        <v>42041524050000</v>
      </c>
      <c r="M4454" t="s">
        <v>5537</v>
      </c>
      <c r="N4454" s="1">
        <v>44135</v>
      </c>
      <c r="O4454" t="str">
        <f t="shared" si="148"/>
        <v>정상</v>
      </c>
      <c r="P4454" t="str">
        <f t="shared" si="147"/>
        <v>엠피성공</v>
      </c>
      <c r="Q4454" t="s">
        <v>1954</v>
      </c>
      <c r="R4454"/>
      <c r="S4454"/>
      <c r="T4454"/>
      <c r="U4454"/>
      <c r="V4454"/>
      <c r="W4454" t="s">
        <v>1958</v>
      </c>
      <c r="X4454"/>
    </row>
    <row r="4455" spans="1:24">
      <c r="A4455" t="s">
        <v>4914</v>
      </c>
      <c r="B4455" t="s">
        <v>4933</v>
      </c>
      <c r="C4455" t="s">
        <v>4953</v>
      </c>
      <c r="D4455" t="s">
        <v>5262</v>
      </c>
      <c r="E4455" t="s">
        <v>5500</v>
      </c>
      <c r="F4455" t="s">
        <v>2177</v>
      </c>
      <c r="G4455" t="s">
        <v>2655</v>
      </c>
      <c r="H4455">
        <v>7728</v>
      </c>
      <c r="I4455" t="s">
        <v>5533</v>
      </c>
      <c r="J4455" s="1">
        <v>44120</v>
      </c>
      <c r="K4455" s="1">
        <v>44120</v>
      </c>
      <c r="L4455">
        <v>20205590439</v>
      </c>
      <c r="M4455" t="s">
        <v>5538</v>
      </c>
      <c r="N4455" s="1">
        <v>44135</v>
      </c>
      <c r="O4455" t="str">
        <f t="shared" si="148"/>
        <v>정상</v>
      </c>
      <c r="P4455" t="str">
        <f t="shared" si="147"/>
        <v>엠피조은</v>
      </c>
      <c r="Q4455" t="s">
        <v>1954</v>
      </c>
      <c r="R4455"/>
      <c r="S4455"/>
      <c r="T4455"/>
      <c r="U4455"/>
      <c r="V4455"/>
      <c r="W4455" t="s">
        <v>1958</v>
      </c>
      <c r="X4455"/>
    </row>
    <row r="4456" spans="1:24">
      <c r="A4456" t="s">
        <v>4904</v>
      </c>
      <c r="B4456"/>
      <c r="C4456"/>
      <c r="D4456" t="s">
        <v>5254</v>
      </c>
      <c r="E4456" t="s">
        <v>2163</v>
      </c>
      <c r="F4456" t="s">
        <v>5532</v>
      </c>
      <c r="G4456" t="s">
        <v>2653</v>
      </c>
      <c r="H4456">
        <v>95376</v>
      </c>
      <c r="I4456" t="s">
        <v>5533</v>
      </c>
      <c r="J4456" s="1">
        <v>44120</v>
      </c>
      <c r="K4456" s="1">
        <v>44120</v>
      </c>
      <c r="L4456">
        <v>20205604128</v>
      </c>
      <c r="M4456" t="s">
        <v>5536</v>
      </c>
      <c r="N4456" s="1">
        <v>44135</v>
      </c>
      <c r="O4456" t="str">
        <f t="shared" si="148"/>
        <v>정상</v>
      </c>
      <c r="P4456" t="str">
        <f t="shared" si="147"/>
        <v>엠피송내</v>
      </c>
      <c r="Q4456" t="s">
        <v>1954</v>
      </c>
      <c r="R4456"/>
      <c r="S4456"/>
      <c r="T4456"/>
      <c r="U4456"/>
      <c r="V4456"/>
      <c r="W4456" t="s">
        <v>5540</v>
      </c>
      <c r="X4456"/>
    </row>
    <row r="4457" spans="1:24">
      <c r="A4457" t="s">
        <v>4902</v>
      </c>
      <c r="B4457" t="s">
        <v>4923</v>
      </c>
      <c r="C4457" t="s">
        <v>4941</v>
      </c>
      <c r="D4457" t="s">
        <v>4996</v>
      </c>
      <c r="E4457" t="s">
        <v>2588</v>
      </c>
      <c r="F4457" t="s">
        <v>2177</v>
      </c>
      <c r="G4457" t="s">
        <v>2653</v>
      </c>
      <c r="H4457">
        <v>200000</v>
      </c>
      <c r="I4457" t="s">
        <v>5533</v>
      </c>
      <c r="J4457" s="1">
        <v>44120</v>
      </c>
      <c r="K4457" s="1">
        <v>44120</v>
      </c>
      <c r="L4457">
        <v>52028556810000</v>
      </c>
      <c r="M4457" t="s">
        <v>5538</v>
      </c>
      <c r="N4457" s="1">
        <v>44135</v>
      </c>
      <c r="O4457" t="str">
        <f t="shared" si="148"/>
        <v>정상</v>
      </c>
      <c r="P4457" t="str">
        <f t="shared" si="147"/>
        <v>엠피성공</v>
      </c>
      <c r="Q4457" t="s">
        <v>1954</v>
      </c>
      <c r="R4457"/>
      <c r="S4457"/>
      <c r="T4457"/>
      <c r="U4457"/>
      <c r="V4457"/>
      <c r="W4457" t="s">
        <v>1958</v>
      </c>
      <c r="X4457" s="1">
        <v>72244</v>
      </c>
    </row>
    <row r="4458" spans="1:24">
      <c r="A4458" t="s">
        <v>4912</v>
      </c>
      <c r="B4458" t="s">
        <v>4934</v>
      </c>
      <c r="C4458" t="s">
        <v>4955</v>
      </c>
      <c r="D4458" t="s">
        <v>5263</v>
      </c>
      <c r="E4458" t="s">
        <v>5454</v>
      </c>
      <c r="F4458" t="s">
        <v>2177</v>
      </c>
      <c r="G4458" t="s">
        <v>2653</v>
      </c>
      <c r="H4458">
        <v>99867</v>
      </c>
      <c r="I4458" t="s">
        <v>5533</v>
      </c>
      <c r="J4458" s="1">
        <v>44120</v>
      </c>
      <c r="K4458" s="1">
        <v>44120</v>
      </c>
      <c r="L4458">
        <v>52028548010000</v>
      </c>
      <c r="M4458" t="s">
        <v>5535</v>
      </c>
      <c r="N4458" s="1">
        <v>44135</v>
      </c>
      <c r="O4458" t="str">
        <f t="shared" si="148"/>
        <v>정상</v>
      </c>
      <c r="P4458" t="s">
        <v>6823</v>
      </c>
      <c r="Q4458" t="s">
        <v>1954</v>
      </c>
      <c r="R4458"/>
      <c r="S4458"/>
      <c r="T4458"/>
      <c r="U4458"/>
      <c r="V4458"/>
      <c r="W4458" t="s">
        <v>1958</v>
      </c>
      <c r="X4458" s="1">
        <v>51425</v>
      </c>
    </row>
    <row r="4459" spans="1:24">
      <c r="A4459" t="s">
        <v>4915</v>
      </c>
      <c r="B4459" t="s">
        <v>4935</v>
      </c>
      <c r="C4459" t="s">
        <v>4958</v>
      </c>
      <c r="D4459" t="s">
        <v>5232</v>
      </c>
      <c r="E4459" t="s">
        <v>3212</v>
      </c>
      <c r="F4459" t="s">
        <v>2177</v>
      </c>
      <c r="G4459" t="s">
        <v>2655</v>
      </c>
      <c r="H4459">
        <v>33891</v>
      </c>
      <c r="I4459" t="s">
        <v>5533</v>
      </c>
      <c r="J4459" s="1">
        <v>44120</v>
      </c>
      <c r="K4459" s="1">
        <v>44120</v>
      </c>
      <c r="L4459">
        <v>42041516430000</v>
      </c>
      <c r="M4459" t="s">
        <v>5535</v>
      </c>
      <c r="N4459" s="1">
        <v>44135</v>
      </c>
      <c r="O4459" t="str">
        <f t="shared" si="148"/>
        <v>정상</v>
      </c>
      <c r="P4459" t="str">
        <f t="shared" si="147"/>
        <v>엠피아이리치</v>
      </c>
      <c r="Q4459" t="s">
        <v>1954</v>
      </c>
      <c r="R4459"/>
      <c r="S4459"/>
      <c r="T4459"/>
      <c r="U4459"/>
      <c r="V4459"/>
      <c r="W4459" t="s">
        <v>1960</v>
      </c>
      <c r="X4459"/>
    </row>
    <row r="4460" spans="1:24">
      <c r="A4460" t="s">
        <v>4907</v>
      </c>
      <c r="B4460" t="s">
        <v>4937</v>
      </c>
      <c r="C4460"/>
      <c r="D4460" t="s">
        <v>5264</v>
      </c>
      <c r="E4460" t="s">
        <v>2546</v>
      </c>
      <c r="F4460" t="s">
        <v>5530</v>
      </c>
      <c r="G4460" t="s">
        <v>2655</v>
      </c>
      <c r="H4460">
        <v>32692</v>
      </c>
      <c r="I4460" t="s">
        <v>5533</v>
      </c>
      <c r="J4460" s="1">
        <v>44120</v>
      </c>
      <c r="K4460" s="1">
        <v>44120</v>
      </c>
      <c r="L4460">
        <v>42041499750000</v>
      </c>
      <c r="M4460" t="s">
        <v>5535</v>
      </c>
      <c r="N4460" s="1">
        <v>44135</v>
      </c>
      <c r="O4460" t="str">
        <f t="shared" si="148"/>
        <v>정상</v>
      </c>
      <c r="P4460" t="s">
        <v>988</v>
      </c>
      <c r="Q4460" t="s">
        <v>1954</v>
      </c>
      <c r="R4460"/>
      <c r="S4460"/>
      <c r="T4460"/>
      <c r="U4460"/>
      <c r="V4460"/>
      <c r="W4460" t="s">
        <v>1958</v>
      </c>
      <c r="X4460"/>
    </row>
    <row r="4461" spans="1:24">
      <c r="A4461" t="s">
        <v>615</v>
      </c>
      <c r="B4461"/>
      <c r="C4461"/>
      <c r="D4461" t="s">
        <v>5265</v>
      </c>
      <c r="E4461" t="s">
        <v>3212</v>
      </c>
      <c r="F4461" t="s">
        <v>5532</v>
      </c>
      <c r="G4461" t="s">
        <v>2653</v>
      </c>
      <c r="H4461">
        <v>56918</v>
      </c>
      <c r="I4461" t="s">
        <v>5533</v>
      </c>
      <c r="J4461" s="1">
        <v>44120</v>
      </c>
      <c r="K4461" s="1">
        <v>44120</v>
      </c>
      <c r="L4461">
        <v>42041514870000</v>
      </c>
      <c r="M4461" t="s">
        <v>5538</v>
      </c>
      <c r="N4461" s="1">
        <v>44135</v>
      </c>
      <c r="O4461" t="str">
        <f t="shared" si="148"/>
        <v>정상</v>
      </c>
      <c r="P4461" t="s">
        <v>6836</v>
      </c>
      <c r="Q4461" t="s">
        <v>1954</v>
      </c>
      <c r="R4461"/>
      <c r="S4461"/>
      <c r="T4461"/>
      <c r="U4461"/>
      <c r="V4461"/>
      <c r="W4461" t="s">
        <v>1958</v>
      </c>
      <c r="X4461"/>
    </row>
    <row r="4462" spans="1:24">
      <c r="A4462" t="s">
        <v>4909</v>
      </c>
      <c r="B4462" t="s">
        <v>4929</v>
      </c>
      <c r="C4462" t="s">
        <v>4947</v>
      </c>
      <c r="D4462" t="s">
        <v>5266</v>
      </c>
      <c r="E4462" t="s">
        <v>5510</v>
      </c>
      <c r="F4462" t="s">
        <v>2177</v>
      </c>
      <c r="G4462" t="s">
        <v>2653</v>
      </c>
      <c r="H4462">
        <v>55007</v>
      </c>
      <c r="I4462" t="s">
        <v>5533</v>
      </c>
      <c r="J4462" s="1">
        <v>44120</v>
      </c>
      <c r="K4462" s="1">
        <v>44120</v>
      </c>
      <c r="L4462">
        <v>42045086330000</v>
      </c>
      <c r="M4462" t="s">
        <v>5535</v>
      </c>
      <c r="N4462" s="1">
        <v>44135</v>
      </c>
      <c r="O4462" t="str">
        <f t="shared" si="148"/>
        <v>정상</v>
      </c>
      <c r="P4462" t="str">
        <f t="shared" si="147"/>
        <v>엠피상동</v>
      </c>
      <c r="Q4462" t="s">
        <v>1954</v>
      </c>
      <c r="R4462"/>
      <c r="S4462"/>
      <c r="T4462"/>
      <c r="U4462"/>
      <c r="V4462"/>
      <c r="W4462" t="s">
        <v>1958</v>
      </c>
      <c r="X4462" s="1">
        <v>47772</v>
      </c>
    </row>
    <row r="4463" spans="1:24">
      <c r="A4463" t="s">
        <v>4908</v>
      </c>
      <c r="B4463" t="s">
        <v>4928</v>
      </c>
      <c r="C4463" t="s">
        <v>4945</v>
      </c>
      <c r="D4463" t="s">
        <v>5241</v>
      </c>
      <c r="E4463" t="s">
        <v>2590</v>
      </c>
      <c r="F4463" t="s">
        <v>5530</v>
      </c>
      <c r="G4463" t="s">
        <v>2653</v>
      </c>
      <c r="H4463">
        <v>22716</v>
      </c>
      <c r="I4463" t="s">
        <v>5533</v>
      </c>
      <c r="J4463" s="1">
        <v>44120</v>
      </c>
      <c r="K4463" s="1">
        <v>44120</v>
      </c>
      <c r="L4463">
        <v>42045085180000</v>
      </c>
      <c r="M4463" t="s">
        <v>5535</v>
      </c>
      <c r="N4463" s="1">
        <v>44135</v>
      </c>
      <c r="O4463" t="str">
        <f t="shared" si="148"/>
        <v>정상</v>
      </c>
      <c r="P4463" t="str">
        <f t="shared" si="147"/>
        <v>엠피가온</v>
      </c>
      <c r="Q4463" t="s">
        <v>1954</v>
      </c>
      <c r="R4463"/>
      <c r="S4463"/>
      <c r="T4463"/>
      <c r="U4463"/>
      <c r="V4463"/>
      <c r="W4463" t="s">
        <v>5540</v>
      </c>
      <c r="X4463" s="1">
        <v>47772</v>
      </c>
    </row>
    <row r="4464" spans="1:24">
      <c r="A4464" t="s">
        <v>4909</v>
      </c>
      <c r="B4464" t="s">
        <v>4929</v>
      </c>
      <c r="C4464" t="s">
        <v>4947</v>
      </c>
      <c r="D4464" t="s">
        <v>5135</v>
      </c>
      <c r="E4464" t="s">
        <v>2590</v>
      </c>
      <c r="F4464" t="s">
        <v>2177</v>
      </c>
      <c r="G4464" t="s">
        <v>2653</v>
      </c>
      <c r="H4464">
        <v>74733</v>
      </c>
      <c r="I4464" t="s">
        <v>5533</v>
      </c>
      <c r="J4464" s="1">
        <v>44120</v>
      </c>
      <c r="K4464" s="1">
        <v>44120</v>
      </c>
      <c r="L4464">
        <v>42045089400000</v>
      </c>
      <c r="M4464" t="s">
        <v>5538</v>
      </c>
      <c r="N4464" s="1">
        <v>44135</v>
      </c>
      <c r="O4464" t="str">
        <f t="shared" si="148"/>
        <v>정상</v>
      </c>
      <c r="P4464" t="str">
        <f t="shared" si="147"/>
        <v>엠피상동</v>
      </c>
      <c r="Q4464" t="s">
        <v>1954</v>
      </c>
      <c r="R4464"/>
      <c r="S4464"/>
      <c r="T4464"/>
      <c r="U4464"/>
      <c r="V4464"/>
      <c r="W4464" t="s">
        <v>1958</v>
      </c>
      <c r="X4464" s="1">
        <v>47772</v>
      </c>
    </row>
    <row r="4465" spans="1:24">
      <c r="A4465" t="s">
        <v>4908</v>
      </c>
      <c r="B4465" t="s">
        <v>4928</v>
      </c>
      <c r="C4465" t="s">
        <v>4945</v>
      </c>
      <c r="D4465" t="s">
        <v>5267</v>
      </c>
      <c r="E4465" t="s">
        <v>2163</v>
      </c>
      <c r="F4465" t="s">
        <v>2177</v>
      </c>
      <c r="G4465" t="s">
        <v>2653</v>
      </c>
      <c r="H4465">
        <v>30700</v>
      </c>
      <c r="I4465" t="s">
        <v>5533</v>
      </c>
      <c r="J4465" s="1">
        <v>44120</v>
      </c>
      <c r="K4465" s="1">
        <v>44120</v>
      </c>
      <c r="L4465">
        <v>20205562383</v>
      </c>
      <c r="M4465" t="s">
        <v>5537</v>
      </c>
      <c r="N4465" s="1">
        <v>44135</v>
      </c>
      <c r="O4465" t="str">
        <f t="shared" si="148"/>
        <v>정상</v>
      </c>
      <c r="P4465" t="str">
        <f t="shared" si="147"/>
        <v>엠피가온</v>
      </c>
      <c r="Q4465" t="s">
        <v>1954</v>
      </c>
      <c r="R4465"/>
      <c r="S4465"/>
      <c r="T4465"/>
      <c r="U4465"/>
      <c r="V4465"/>
      <c r="W4465" t="s">
        <v>1958</v>
      </c>
      <c r="X4465"/>
    </row>
    <row r="4466" spans="1:24">
      <c r="A4466" t="s">
        <v>4906</v>
      </c>
      <c r="B4466"/>
      <c r="C4466"/>
      <c r="D4466" t="s">
        <v>5194</v>
      </c>
      <c r="E4466" t="s">
        <v>5461</v>
      </c>
      <c r="F4466" t="s">
        <v>2177</v>
      </c>
      <c r="G4466" t="s">
        <v>2653</v>
      </c>
      <c r="H4466">
        <v>50000</v>
      </c>
      <c r="I4466" t="s">
        <v>5533</v>
      </c>
      <c r="J4466" s="1">
        <v>44120</v>
      </c>
      <c r="K4466" s="1">
        <v>44120</v>
      </c>
      <c r="L4466">
        <v>20205549203</v>
      </c>
      <c r="M4466" t="s">
        <v>5535</v>
      </c>
      <c r="N4466" s="1">
        <v>44135</v>
      </c>
      <c r="O4466" t="str">
        <f t="shared" si="148"/>
        <v>정상</v>
      </c>
      <c r="P4466" t="str">
        <f t="shared" si="147"/>
        <v>엠피피스토스</v>
      </c>
      <c r="Q4466" t="s">
        <v>1954</v>
      </c>
      <c r="R4466"/>
      <c r="S4466"/>
      <c r="T4466"/>
      <c r="U4466"/>
      <c r="V4466"/>
      <c r="W4466" t="s">
        <v>1958</v>
      </c>
      <c r="X4466"/>
    </row>
    <row r="4467" spans="1:24">
      <c r="A4467" t="s">
        <v>4919</v>
      </c>
      <c r="B4467" t="s">
        <v>4928</v>
      </c>
      <c r="C4467" t="s">
        <v>4945</v>
      </c>
      <c r="D4467" t="s">
        <v>5268</v>
      </c>
      <c r="E4467" t="s">
        <v>5451</v>
      </c>
      <c r="F4467" t="s">
        <v>2177</v>
      </c>
      <c r="G4467" t="s">
        <v>2653</v>
      </c>
      <c r="H4467">
        <v>20500</v>
      </c>
      <c r="I4467" t="s">
        <v>5533</v>
      </c>
      <c r="J4467" s="1">
        <v>44120</v>
      </c>
      <c r="K4467" s="1">
        <v>44120</v>
      </c>
      <c r="L4467">
        <v>20205576109</v>
      </c>
      <c r="M4467" t="s">
        <v>5537</v>
      </c>
      <c r="N4467" s="1">
        <v>44135</v>
      </c>
      <c r="O4467" t="str">
        <f t="shared" si="148"/>
        <v>정상</v>
      </c>
      <c r="P4467" t="str">
        <f t="shared" si="147"/>
        <v>엠피가온</v>
      </c>
      <c r="Q4467" t="s">
        <v>1954</v>
      </c>
      <c r="R4467"/>
      <c r="S4467"/>
      <c r="T4467"/>
      <c r="U4467"/>
      <c r="V4467"/>
      <c r="W4467" t="s">
        <v>1958</v>
      </c>
      <c r="X4467"/>
    </row>
    <row r="4468" spans="1:24">
      <c r="A4468" t="s">
        <v>4906</v>
      </c>
      <c r="B4468" t="s">
        <v>4926</v>
      </c>
      <c r="C4468" t="s">
        <v>4949</v>
      </c>
      <c r="D4468" t="s">
        <v>5269</v>
      </c>
      <c r="E4468" t="s">
        <v>2498</v>
      </c>
      <c r="F4468" t="s">
        <v>2177</v>
      </c>
      <c r="G4468" t="s">
        <v>2653</v>
      </c>
      <c r="H4468">
        <v>71000</v>
      </c>
      <c r="I4468" t="s">
        <v>5533</v>
      </c>
      <c r="J4468" s="1">
        <v>44120</v>
      </c>
      <c r="K4468" s="1">
        <v>44120</v>
      </c>
      <c r="L4468">
        <v>20205563813</v>
      </c>
      <c r="M4468" t="s">
        <v>5538</v>
      </c>
      <c r="N4468" s="1">
        <v>44135</v>
      </c>
      <c r="O4468" t="str">
        <f t="shared" si="148"/>
        <v>정상</v>
      </c>
      <c r="P4468" t="str">
        <f t="shared" si="147"/>
        <v>엠피피스토스</v>
      </c>
      <c r="Q4468" t="s">
        <v>1954</v>
      </c>
      <c r="R4468"/>
      <c r="S4468"/>
      <c r="T4468"/>
      <c r="U4468"/>
      <c r="V4468"/>
      <c r="W4468" t="s">
        <v>1958</v>
      </c>
      <c r="X4468"/>
    </row>
    <row r="4469" spans="1:24">
      <c r="A4469" t="s">
        <v>4906</v>
      </c>
      <c r="B4469" t="s">
        <v>4926</v>
      </c>
      <c r="C4469" t="s">
        <v>4943</v>
      </c>
      <c r="D4469" t="s">
        <v>5270</v>
      </c>
      <c r="E4469" t="s">
        <v>2163</v>
      </c>
      <c r="F4469" t="s">
        <v>2177</v>
      </c>
      <c r="G4469" t="s">
        <v>2653</v>
      </c>
      <c r="H4469">
        <v>50700</v>
      </c>
      <c r="I4469" t="s">
        <v>5533</v>
      </c>
      <c r="J4469" s="1">
        <v>44120</v>
      </c>
      <c r="K4469" s="1">
        <v>44120</v>
      </c>
      <c r="L4469">
        <v>20205553419</v>
      </c>
      <c r="M4469" t="s">
        <v>5537</v>
      </c>
      <c r="N4469" s="1">
        <v>44135</v>
      </c>
      <c r="O4469" t="str">
        <f t="shared" si="148"/>
        <v>정상</v>
      </c>
      <c r="P4469" t="str">
        <f t="shared" si="147"/>
        <v>엠피피스토스</v>
      </c>
      <c r="Q4469" t="s">
        <v>1954</v>
      </c>
      <c r="R4469"/>
      <c r="S4469"/>
      <c r="T4469"/>
      <c r="U4469"/>
      <c r="V4469"/>
      <c r="W4469" t="s">
        <v>5540</v>
      </c>
      <c r="X4469"/>
    </row>
    <row r="4470" spans="1:24">
      <c r="A4470" t="s">
        <v>4906</v>
      </c>
      <c r="B4470" t="s">
        <v>4926</v>
      </c>
      <c r="C4470" t="s">
        <v>4943</v>
      </c>
      <c r="D4470" t="s">
        <v>5271</v>
      </c>
      <c r="E4470" t="s">
        <v>2163</v>
      </c>
      <c r="F4470" t="s">
        <v>2177</v>
      </c>
      <c r="G4470" t="s">
        <v>2653</v>
      </c>
      <c r="H4470">
        <v>20000</v>
      </c>
      <c r="I4470" t="s">
        <v>5533</v>
      </c>
      <c r="J4470" s="1">
        <v>44120</v>
      </c>
      <c r="K4470" s="1">
        <v>44120</v>
      </c>
      <c r="L4470">
        <v>20205545228</v>
      </c>
      <c r="M4470" t="s">
        <v>5535</v>
      </c>
      <c r="N4470" s="1">
        <v>44135</v>
      </c>
      <c r="O4470" t="str">
        <f t="shared" si="148"/>
        <v>정상</v>
      </c>
      <c r="P4470" t="str">
        <f t="shared" si="147"/>
        <v>엠피피스토스</v>
      </c>
      <c r="Q4470" t="s">
        <v>1954</v>
      </c>
      <c r="R4470"/>
      <c r="S4470"/>
      <c r="T4470"/>
      <c r="U4470"/>
      <c r="V4470"/>
      <c r="W4470" t="s">
        <v>5540</v>
      </c>
      <c r="X4470"/>
    </row>
    <row r="4471" spans="1:24">
      <c r="A4471" t="s">
        <v>4906</v>
      </c>
      <c r="B4471" t="s">
        <v>4926</v>
      </c>
      <c r="C4471" t="s">
        <v>4943</v>
      </c>
      <c r="D4471" t="s">
        <v>5272</v>
      </c>
      <c r="E4471" t="s">
        <v>5461</v>
      </c>
      <c r="F4471" t="s">
        <v>2177</v>
      </c>
      <c r="G4471" t="s">
        <v>2653</v>
      </c>
      <c r="H4471">
        <v>60000</v>
      </c>
      <c r="I4471" t="s">
        <v>5533</v>
      </c>
      <c r="J4471" s="1">
        <v>44120</v>
      </c>
      <c r="K4471" s="1">
        <v>44120</v>
      </c>
      <c r="L4471">
        <v>20205561574</v>
      </c>
      <c r="M4471" t="s">
        <v>5537</v>
      </c>
      <c r="N4471" s="1">
        <v>44135</v>
      </c>
      <c r="O4471" t="str">
        <f t="shared" si="148"/>
        <v>정상</v>
      </c>
      <c r="P4471" t="str">
        <f t="shared" si="147"/>
        <v>엠피피스토스</v>
      </c>
      <c r="Q4471" t="s">
        <v>1954</v>
      </c>
      <c r="R4471"/>
      <c r="S4471"/>
      <c r="T4471"/>
      <c r="U4471"/>
      <c r="V4471"/>
      <c r="W4471" t="s">
        <v>1958</v>
      </c>
      <c r="X4471"/>
    </row>
    <row r="4472" spans="1:24">
      <c r="A4472" t="s">
        <v>4912</v>
      </c>
      <c r="B4472" t="s">
        <v>4934</v>
      </c>
      <c r="C4472" t="s">
        <v>4955</v>
      </c>
      <c r="D4472" t="s">
        <v>5222</v>
      </c>
      <c r="E4472" t="s">
        <v>2163</v>
      </c>
      <c r="F4472" t="s">
        <v>5530</v>
      </c>
      <c r="G4472" t="s">
        <v>2653</v>
      </c>
      <c r="H4472">
        <v>46800</v>
      </c>
      <c r="I4472" t="s">
        <v>5533</v>
      </c>
      <c r="J4472" s="1">
        <v>44120</v>
      </c>
      <c r="K4472" s="1">
        <v>44120</v>
      </c>
      <c r="L4472">
        <v>20205576762</v>
      </c>
      <c r="M4472" t="s">
        <v>5535</v>
      </c>
      <c r="N4472" s="1">
        <v>44135</v>
      </c>
      <c r="O4472" t="str">
        <f t="shared" si="148"/>
        <v>정상</v>
      </c>
      <c r="P4472" t="s">
        <v>6823</v>
      </c>
      <c r="Q4472" t="s">
        <v>1954</v>
      </c>
      <c r="R4472"/>
      <c r="S4472"/>
      <c r="T4472"/>
      <c r="U4472"/>
      <c r="V4472"/>
      <c r="W4472" t="s">
        <v>1958</v>
      </c>
      <c r="X4472"/>
    </row>
    <row r="4473" spans="1:24">
      <c r="A4473" t="s">
        <v>4907</v>
      </c>
      <c r="B4473" t="s">
        <v>4927</v>
      </c>
      <c r="C4473" t="s">
        <v>4944</v>
      </c>
      <c r="D4473" t="s">
        <v>5008</v>
      </c>
      <c r="E4473" t="s">
        <v>5500</v>
      </c>
      <c r="F4473" t="s">
        <v>2177</v>
      </c>
      <c r="G4473" t="s">
        <v>2653</v>
      </c>
      <c r="H4473">
        <v>37637</v>
      </c>
      <c r="I4473" t="s">
        <v>5533</v>
      </c>
      <c r="J4473" s="1">
        <v>44120</v>
      </c>
      <c r="K4473" s="1">
        <v>44120</v>
      </c>
      <c r="L4473">
        <v>20205580105</v>
      </c>
      <c r="M4473" t="s">
        <v>5537</v>
      </c>
      <c r="N4473" s="1">
        <v>44135</v>
      </c>
      <c r="O4473" t="str">
        <f t="shared" si="148"/>
        <v>정상</v>
      </c>
      <c r="P4473" t="s">
        <v>6821</v>
      </c>
      <c r="Q4473" t="s">
        <v>1954</v>
      </c>
      <c r="R4473"/>
      <c r="S4473"/>
      <c r="T4473"/>
      <c r="U4473"/>
      <c r="V4473"/>
      <c r="W4473" t="s">
        <v>1958</v>
      </c>
      <c r="X4473"/>
    </row>
    <row r="4474" spans="1:24">
      <c r="A4474" t="s">
        <v>4914</v>
      </c>
      <c r="B4474" t="s">
        <v>4933</v>
      </c>
      <c r="C4474" t="s">
        <v>4953</v>
      </c>
      <c r="D4474" t="s">
        <v>5273</v>
      </c>
      <c r="E4474" t="s">
        <v>5451</v>
      </c>
      <c r="F4474" t="s">
        <v>2177</v>
      </c>
      <c r="G4474" t="s">
        <v>2653</v>
      </c>
      <c r="H4474">
        <v>77800</v>
      </c>
      <c r="I4474" t="s">
        <v>5533</v>
      </c>
      <c r="J4474" s="1">
        <v>44120</v>
      </c>
      <c r="K4474" s="1">
        <v>44120</v>
      </c>
      <c r="L4474">
        <v>20205547527</v>
      </c>
      <c r="M4474" t="s">
        <v>5537</v>
      </c>
      <c r="N4474" s="1">
        <v>44135</v>
      </c>
      <c r="O4474" t="str">
        <f t="shared" si="148"/>
        <v>정상</v>
      </c>
      <c r="P4474" t="str">
        <f t="shared" si="147"/>
        <v>엠피조은</v>
      </c>
      <c r="Q4474" t="s">
        <v>1954</v>
      </c>
      <c r="R4474"/>
      <c r="S4474"/>
      <c r="T4474"/>
      <c r="U4474"/>
      <c r="V4474"/>
      <c r="W4474" t="s">
        <v>1958</v>
      </c>
      <c r="X4474"/>
    </row>
    <row r="4475" spans="1:24">
      <c r="A4475" t="s">
        <v>4914</v>
      </c>
      <c r="B4475" t="s">
        <v>4933</v>
      </c>
      <c r="C4475" t="s">
        <v>4953</v>
      </c>
      <c r="D4475" t="s">
        <v>5262</v>
      </c>
      <c r="E4475" t="s">
        <v>5500</v>
      </c>
      <c r="F4475" t="s">
        <v>2177</v>
      </c>
      <c r="G4475" t="s">
        <v>2653</v>
      </c>
      <c r="H4475">
        <v>107000</v>
      </c>
      <c r="I4475" t="s">
        <v>5533</v>
      </c>
      <c r="J4475" s="1">
        <v>44120</v>
      </c>
      <c r="K4475" s="1">
        <v>44120</v>
      </c>
      <c r="L4475">
        <v>20205558587</v>
      </c>
      <c r="M4475" t="s">
        <v>5538</v>
      </c>
      <c r="N4475" s="1">
        <v>44135</v>
      </c>
      <c r="O4475" t="str">
        <f t="shared" si="148"/>
        <v>정상</v>
      </c>
      <c r="P4475" t="str">
        <f t="shared" si="147"/>
        <v>엠피조은</v>
      </c>
      <c r="Q4475" t="s">
        <v>1954</v>
      </c>
      <c r="R4475"/>
      <c r="S4475"/>
      <c r="T4475"/>
      <c r="U4475"/>
      <c r="V4475"/>
      <c r="W4475" t="s">
        <v>1958</v>
      </c>
      <c r="X4475"/>
    </row>
    <row r="4476" spans="1:24">
      <c r="A4476" t="s">
        <v>4914</v>
      </c>
      <c r="B4476"/>
      <c r="C4476"/>
      <c r="D4476" t="s">
        <v>5274</v>
      </c>
      <c r="E4476" t="s">
        <v>5461</v>
      </c>
      <c r="F4476" t="s">
        <v>2177</v>
      </c>
      <c r="G4476" t="s">
        <v>2653</v>
      </c>
      <c r="H4476">
        <v>129700</v>
      </c>
      <c r="I4476" t="s">
        <v>5533</v>
      </c>
      <c r="J4476" s="1">
        <v>44120</v>
      </c>
      <c r="K4476" s="1">
        <v>44120</v>
      </c>
      <c r="L4476">
        <v>20205573520</v>
      </c>
      <c r="M4476" t="s">
        <v>5537</v>
      </c>
      <c r="N4476" s="1">
        <v>44135</v>
      </c>
      <c r="O4476" t="str">
        <f t="shared" si="148"/>
        <v>정상</v>
      </c>
      <c r="P4476" t="str">
        <f t="shared" si="147"/>
        <v>엠피조은</v>
      </c>
      <c r="Q4476" t="s">
        <v>1954</v>
      </c>
      <c r="R4476"/>
      <c r="S4476"/>
      <c r="T4476"/>
      <c r="U4476"/>
      <c r="V4476"/>
      <c r="W4476" t="s">
        <v>1958</v>
      </c>
      <c r="X4476"/>
    </row>
    <row r="4477" spans="1:24">
      <c r="A4477" t="s">
        <v>4914</v>
      </c>
      <c r="B4477"/>
      <c r="C4477"/>
      <c r="D4477" t="s">
        <v>5275</v>
      </c>
      <c r="E4477" t="s">
        <v>5451</v>
      </c>
      <c r="F4477" t="s">
        <v>5530</v>
      </c>
      <c r="G4477" t="s">
        <v>2654</v>
      </c>
      <c r="H4477">
        <v>31825</v>
      </c>
      <c r="I4477" t="s">
        <v>5533</v>
      </c>
      <c r="J4477" s="1">
        <v>44120</v>
      </c>
      <c r="K4477" s="1">
        <v>44120</v>
      </c>
      <c r="L4477">
        <v>20205577519</v>
      </c>
      <c r="M4477" t="s">
        <v>5537</v>
      </c>
      <c r="N4477" s="1">
        <v>44135</v>
      </c>
      <c r="O4477" t="str">
        <f t="shared" si="148"/>
        <v>정상</v>
      </c>
      <c r="P4477" t="str">
        <f t="shared" si="147"/>
        <v>엠피조은</v>
      </c>
      <c r="Q4477" t="s">
        <v>1954</v>
      </c>
      <c r="R4477"/>
      <c r="S4477"/>
      <c r="T4477"/>
      <c r="U4477"/>
      <c r="V4477"/>
      <c r="W4477" t="s">
        <v>1960</v>
      </c>
      <c r="X4477"/>
    </row>
    <row r="4478" spans="1:24">
      <c r="A4478" t="s">
        <v>4903</v>
      </c>
      <c r="B4478" t="s">
        <v>4924</v>
      </c>
      <c r="C4478" t="s">
        <v>4939</v>
      </c>
      <c r="D4478" t="s">
        <v>5053</v>
      </c>
      <c r="E4478" t="s">
        <v>5460</v>
      </c>
      <c r="F4478" t="s">
        <v>2177</v>
      </c>
      <c r="G4478" t="s">
        <v>2653</v>
      </c>
      <c r="H4478">
        <v>10000</v>
      </c>
      <c r="I4478" t="s">
        <v>5533</v>
      </c>
      <c r="J4478" s="1">
        <v>44120</v>
      </c>
      <c r="K4478" s="1">
        <v>44120</v>
      </c>
      <c r="L4478">
        <v>20205578288</v>
      </c>
      <c r="M4478" t="s">
        <v>5535</v>
      </c>
      <c r="N4478" s="1">
        <v>44135</v>
      </c>
      <c r="O4478" t="str">
        <f t="shared" si="148"/>
        <v>정상</v>
      </c>
      <c r="P4478" t="str">
        <f t="shared" si="147"/>
        <v>엠피의정부</v>
      </c>
      <c r="Q4478" t="s">
        <v>1954</v>
      </c>
      <c r="R4478"/>
      <c r="S4478"/>
      <c r="T4478"/>
      <c r="U4478"/>
      <c r="V4478"/>
      <c r="W4478" t="s">
        <v>1958</v>
      </c>
      <c r="X4478"/>
    </row>
    <row r="4479" spans="1:24">
      <c r="A4479" t="s">
        <v>4904</v>
      </c>
      <c r="B4479" t="s">
        <v>4925</v>
      </c>
      <c r="C4479" t="s">
        <v>4940</v>
      </c>
      <c r="D4479" t="s">
        <v>5276</v>
      </c>
      <c r="E4479" t="s">
        <v>2498</v>
      </c>
      <c r="F4479" t="s">
        <v>2177</v>
      </c>
      <c r="G4479" t="s">
        <v>2653</v>
      </c>
      <c r="H4479">
        <v>23670</v>
      </c>
      <c r="I4479" t="s">
        <v>5533</v>
      </c>
      <c r="J4479" s="1">
        <v>44120</v>
      </c>
      <c r="K4479" s="1">
        <v>44120</v>
      </c>
      <c r="L4479">
        <v>20205561740</v>
      </c>
      <c r="M4479" t="s">
        <v>5536</v>
      </c>
      <c r="N4479" s="1">
        <v>44135</v>
      </c>
      <c r="O4479" t="str">
        <f t="shared" si="148"/>
        <v>정상</v>
      </c>
      <c r="P4479" t="str">
        <f t="shared" si="147"/>
        <v>엠피송내</v>
      </c>
      <c r="Q4479" t="s">
        <v>1954</v>
      </c>
      <c r="R4479"/>
      <c r="S4479"/>
      <c r="T4479"/>
      <c r="U4479"/>
      <c r="V4479"/>
      <c r="W4479" t="s">
        <v>1958</v>
      </c>
      <c r="X4479"/>
    </row>
    <row r="4480" spans="1:24">
      <c r="A4480" t="s">
        <v>4904</v>
      </c>
      <c r="B4480" t="s">
        <v>4925</v>
      </c>
      <c r="C4480" t="s">
        <v>4940</v>
      </c>
      <c r="D4480" t="s">
        <v>5276</v>
      </c>
      <c r="E4480" t="s">
        <v>2498</v>
      </c>
      <c r="F4480" t="s">
        <v>2177</v>
      </c>
      <c r="G4480" t="s">
        <v>2653</v>
      </c>
      <c r="H4480">
        <v>54400</v>
      </c>
      <c r="I4480" t="s">
        <v>5533</v>
      </c>
      <c r="J4480" s="1">
        <v>44120</v>
      </c>
      <c r="K4480" s="1">
        <v>44120</v>
      </c>
      <c r="L4480">
        <v>20205562221</v>
      </c>
      <c r="M4480" t="s">
        <v>5538</v>
      </c>
      <c r="N4480" s="1">
        <v>44135</v>
      </c>
      <c r="O4480" t="str">
        <f t="shared" si="148"/>
        <v>정상</v>
      </c>
      <c r="P4480" t="str">
        <f t="shared" si="147"/>
        <v>엠피송내</v>
      </c>
      <c r="Q4480" t="s">
        <v>1954</v>
      </c>
      <c r="R4480"/>
      <c r="S4480"/>
      <c r="T4480"/>
      <c r="U4480"/>
      <c r="V4480"/>
      <c r="W4480" t="s">
        <v>1958</v>
      </c>
      <c r="X4480"/>
    </row>
    <row r="4481" spans="1:24">
      <c r="A4481" t="s">
        <v>4904</v>
      </c>
      <c r="B4481" t="s">
        <v>4925</v>
      </c>
      <c r="C4481" t="s">
        <v>4940</v>
      </c>
      <c r="D4481" t="s">
        <v>5277</v>
      </c>
      <c r="E4481" t="s">
        <v>5451</v>
      </c>
      <c r="F4481" t="s">
        <v>2177</v>
      </c>
      <c r="G4481" t="s">
        <v>2655</v>
      </c>
      <c r="H4481">
        <v>13902</v>
      </c>
      <c r="I4481" t="s">
        <v>5533</v>
      </c>
      <c r="J4481" s="1">
        <v>44120</v>
      </c>
      <c r="K4481" s="1">
        <v>44120</v>
      </c>
      <c r="L4481">
        <v>20205569230</v>
      </c>
      <c r="M4481" t="s">
        <v>5538</v>
      </c>
      <c r="N4481" s="1">
        <v>44135</v>
      </c>
      <c r="O4481" t="str">
        <f t="shared" si="148"/>
        <v>정상</v>
      </c>
      <c r="P4481" t="str">
        <f t="shared" ref="P4481:P4544" si="149">A4481</f>
        <v>엠피송내</v>
      </c>
      <c r="Q4481" t="s">
        <v>1954</v>
      </c>
      <c r="R4481"/>
      <c r="S4481"/>
      <c r="T4481"/>
      <c r="U4481"/>
      <c r="V4481"/>
      <c r="W4481" t="s">
        <v>1958</v>
      </c>
      <c r="X4481"/>
    </row>
    <row r="4482" spans="1:24">
      <c r="A4482" t="s">
        <v>4904</v>
      </c>
      <c r="B4482" t="s">
        <v>4925</v>
      </c>
      <c r="C4482" t="s">
        <v>4940</v>
      </c>
      <c r="D4482" t="s">
        <v>5277</v>
      </c>
      <c r="E4482" t="s">
        <v>5451</v>
      </c>
      <c r="F4482" t="s">
        <v>2177</v>
      </c>
      <c r="G4482" t="s">
        <v>2653</v>
      </c>
      <c r="H4482">
        <v>180930</v>
      </c>
      <c r="I4482" t="s">
        <v>5533</v>
      </c>
      <c r="J4482" s="1">
        <v>44120</v>
      </c>
      <c r="K4482" s="1">
        <v>44120</v>
      </c>
      <c r="L4482">
        <v>20205569569</v>
      </c>
      <c r="M4482" t="s">
        <v>5537</v>
      </c>
      <c r="N4482" s="1">
        <v>44135</v>
      </c>
      <c r="O4482" t="str">
        <f t="shared" si="148"/>
        <v>정상</v>
      </c>
      <c r="P4482" t="str">
        <f t="shared" si="149"/>
        <v>엠피송내</v>
      </c>
      <c r="Q4482" t="s">
        <v>1954</v>
      </c>
      <c r="R4482"/>
      <c r="S4482"/>
      <c r="T4482"/>
      <c r="U4482"/>
      <c r="V4482"/>
      <c r="W4482" t="s">
        <v>1960</v>
      </c>
      <c r="X4482"/>
    </row>
    <row r="4483" spans="1:24">
      <c r="A4483" t="s">
        <v>4904</v>
      </c>
      <c r="B4483" t="s">
        <v>4925</v>
      </c>
      <c r="C4483" t="s">
        <v>4098</v>
      </c>
      <c r="D4483" t="s">
        <v>5278</v>
      </c>
      <c r="E4483" t="s">
        <v>2607</v>
      </c>
      <c r="F4483" t="s">
        <v>5532</v>
      </c>
      <c r="G4483" t="s">
        <v>2653</v>
      </c>
      <c r="H4483">
        <v>83338</v>
      </c>
      <c r="I4483" t="s">
        <v>5534</v>
      </c>
      <c r="J4483" s="1">
        <v>44120</v>
      </c>
      <c r="K4483" s="1">
        <v>44132</v>
      </c>
      <c r="L4483">
        <v>20205558530</v>
      </c>
      <c r="M4483" t="s">
        <v>5537</v>
      </c>
      <c r="N4483" s="1">
        <v>44135</v>
      </c>
      <c r="O4483" t="str">
        <f t="shared" si="148"/>
        <v>철회</v>
      </c>
      <c r="P4483" t="str">
        <f t="shared" si="149"/>
        <v>엠피송내</v>
      </c>
      <c r="Q4483" t="s">
        <v>1954</v>
      </c>
      <c r="R4483"/>
      <c r="S4483"/>
      <c r="T4483"/>
      <c r="U4483"/>
      <c r="V4483"/>
      <c r="W4483" t="s">
        <v>1958</v>
      </c>
      <c r="X4483"/>
    </row>
    <row r="4484" spans="1:24">
      <c r="A4484" t="s">
        <v>4904</v>
      </c>
      <c r="B4484"/>
      <c r="C4484"/>
      <c r="D4484" t="s">
        <v>5059</v>
      </c>
      <c r="E4484" t="s">
        <v>5460</v>
      </c>
      <c r="F4484" t="s">
        <v>5530</v>
      </c>
      <c r="G4484" t="s">
        <v>2653</v>
      </c>
      <c r="H4484">
        <v>31000</v>
      </c>
      <c r="I4484" t="s">
        <v>5533</v>
      </c>
      <c r="J4484" s="1">
        <v>44120</v>
      </c>
      <c r="K4484" s="1">
        <v>44120</v>
      </c>
      <c r="L4484">
        <v>20205574189</v>
      </c>
      <c r="M4484" t="s">
        <v>5538</v>
      </c>
      <c r="N4484" s="1">
        <v>44135</v>
      </c>
      <c r="O4484" t="str">
        <f t="shared" si="148"/>
        <v>정상</v>
      </c>
      <c r="P4484" t="str">
        <f t="shared" si="149"/>
        <v>엠피송내</v>
      </c>
      <c r="Q4484" t="s">
        <v>1954</v>
      </c>
      <c r="R4484"/>
      <c r="S4484"/>
      <c r="T4484"/>
      <c r="U4484"/>
      <c r="V4484"/>
      <c r="W4484" t="s">
        <v>5540</v>
      </c>
      <c r="X4484"/>
    </row>
    <row r="4485" spans="1:24">
      <c r="A4485" t="s">
        <v>4910</v>
      </c>
      <c r="B4485" t="s">
        <v>4932</v>
      </c>
      <c r="C4485" t="s">
        <v>4952</v>
      </c>
      <c r="D4485" t="s">
        <v>5279</v>
      </c>
      <c r="E4485" t="s">
        <v>5451</v>
      </c>
      <c r="F4485" t="s">
        <v>2177</v>
      </c>
      <c r="G4485" t="s">
        <v>2653</v>
      </c>
      <c r="H4485">
        <v>130500</v>
      </c>
      <c r="I4485" t="s">
        <v>5533</v>
      </c>
      <c r="J4485" s="1">
        <v>44120</v>
      </c>
      <c r="K4485" s="1">
        <v>44120</v>
      </c>
      <c r="L4485">
        <v>20205573298</v>
      </c>
      <c r="M4485" t="s">
        <v>5537</v>
      </c>
      <c r="N4485" s="1">
        <v>44135</v>
      </c>
      <c r="O4485" t="str">
        <f t="shared" si="148"/>
        <v>정상</v>
      </c>
      <c r="P4485" t="str">
        <f t="shared" si="149"/>
        <v>엠피여주</v>
      </c>
      <c r="Q4485" t="s">
        <v>1954</v>
      </c>
      <c r="R4485"/>
      <c r="S4485"/>
      <c r="T4485"/>
      <c r="U4485"/>
      <c r="V4485"/>
      <c r="W4485" t="s">
        <v>1958</v>
      </c>
      <c r="X4485"/>
    </row>
    <row r="4486" spans="1:24">
      <c r="A4486" t="s">
        <v>4910</v>
      </c>
      <c r="B4486" t="s">
        <v>4932</v>
      </c>
      <c r="C4486" t="s">
        <v>4952</v>
      </c>
      <c r="D4486" t="s">
        <v>5238</v>
      </c>
      <c r="E4486" t="s">
        <v>2163</v>
      </c>
      <c r="F4486" t="s">
        <v>2177</v>
      </c>
      <c r="G4486" t="s">
        <v>2653</v>
      </c>
      <c r="H4486">
        <v>30000</v>
      </c>
      <c r="I4486" t="s">
        <v>5533</v>
      </c>
      <c r="J4486" s="1">
        <v>44120</v>
      </c>
      <c r="K4486" s="1">
        <v>44120</v>
      </c>
      <c r="L4486">
        <v>20205573366</v>
      </c>
      <c r="M4486" t="s">
        <v>5535</v>
      </c>
      <c r="N4486" s="1">
        <v>44135</v>
      </c>
      <c r="O4486" t="str">
        <f t="shared" si="148"/>
        <v>정상</v>
      </c>
      <c r="P4486" t="str">
        <f t="shared" si="149"/>
        <v>엠피여주</v>
      </c>
      <c r="Q4486" t="s">
        <v>1954</v>
      </c>
      <c r="R4486"/>
      <c r="S4486"/>
      <c r="T4486"/>
      <c r="U4486"/>
      <c r="V4486"/>
      <c r="W4486" t="s">
        <v>5540</v>
      </c>
      <c r="X4486"/>
    </row>
    <row r="4487" spans="1:24">
      <c r="A4487" t="s">
        <v>4909</v>
      </c>
      <c r="B4487" t="s">
        <v>4929</v>
      </c>
      <c r="C4487" t="s">
        <v>4947</v>
      </c>
      <c r="D4487" t="s">
        <v>5280</v>
      </c>
      <c r="E4487" t="s">
        <v>5460</v>
      </c>
      <c r="F4487" t="s">
        <v>5530</v>
      </c>
      <c r="G4487" t="s">
        <v>2653</v>
      </c>
      <c r="H4487">
        <v>38000</v>
      </c>
      <c r="I4487" t="s">
        <v>5533</v>
      </c>
      <c r="J4487" s="1">
        <v>44120</v>
      </c>
      <c r="K4487" s="1">
        <v>44120</v>
      </c>
      <c r="L4487">
        <v>20205567072</v>
      </c>
      <c r="M4487" t="s">
        <v>5538</v>
      </c>
      <c r="N4487" s="1">
        <v>44135</v>
      </c>
      <c r="O4487" t="str">
        <f t="shared" si="148"/>
        <v>정상</v>
      </c>
      <c r="P4487" t="str">
        <f t="shared" si="149"/>
        <v>엠피상동</v>
      </c>
      <c r="Q4487" t="s">
        <v>1954</v>
      </c>
      <c r="R4487"/>
      <c r="S4487"/>
      <c r="T4487"/>
      <c r="U4487"/>
      <c r="V4487"/>
      <c r="W4487" t="s">
        <v>1958</v>
      </c>
      <c r="X4487"/>
    </row>
    <row r="4488" spans="1:24">
      <c r="A4488" t="s">
        <v>4909</v>
      </c>
      <c r="B4488" t="s">
        <v>4929</v>
      </c>
      <c r="C4488" t="s">
        <v>4947</v>
      </c>
      <c r="D4488" t="s">
        <v>5281</v>
      </c>
      <c r="E4488" t="s">
        <v>2498</v>
      </c>
      <c r="F4488" t="s">
        <v>5530</v>
      </c>
      <c r="G4488" t="s">
        <v>2653</v>
      </c>
      <c r="H4488">
        <v>66000</v>
      </c>
      <c r="I4488" t="s">
        <v>5533</v>
      </c>
      <c r="J4488" s="1">
        <v>44120</v>
      </c>
      <c r="K4488" s="1">
        <v>44120</v>
      </c>
      <c r="L4488">
        <v>20205570652</v>
      </c>
      <c r="M4488" t="s">
        <v>5538</v>
      </c>
      <c r="N4488" s="1">
        <v>44135</v>
      </c>
      <c r="O4488" t="str">
        <f t="shared" si="148"/>
        <v>정상</v>
      </c>
      <c r="P4488" t="str">
        <f t="shared" si="149"/>
        <v>엠피상동</v>
      </c>
      <c r="Q4488" t="s">
        <v>1954</v>
      </c>
      <c r="R4488"/>
      <c r="S4488"/>
      <c r="T4488"/>
      <c r="U4488"/>
      <c r="V4488"/>
      <c r="W4488" t="s">
        <v>1958</v>
      </c>
      <c r="X4488"/>
    </row>
    <row r="4489" spans="1:24">
      <c r="A4489" t="s">
        <v>4909</v>
      </c>
      <c r="B4489" t="s">
        <v>4929</v>
      </c>
      <c r="C4489" t="s">
        <v>4947</v>
      </c>
      <c r="D4489" t="s">
        <v>5282</v>
      </c>
      <c r="E4489" t="s">
        <v>5451</v>
      </c>
      <c r="F4489" t="s">
        <v>2177</v>
      </c>
      <c r="G4489" t="s">
        <v>2653</v>
      </c>
      <c r="H4489">
        <v>42000</v>
      </c>
      <c r="I4489" t="s">
        <v>5533</v>
      </c>
      <c r="J4489" s="1">
        <v>44120</v>
      </c>
      <c r="K4489" s="1">
        <v>44120</v>
      </c>
      <c r="L4489">
        <v>20205571108</v>
      </c>
      <c r="M4489" t="s">
        <v>5538</v>
      </c>
      <c r="N4489" s="1">
        <v>44135</v>
      </c>
      <c r="O4489" t="str">
        <f t="shared" si="148"/>
        <v>정상</v>
      </c>
      <c r="P4489" t="str">
        <f t="shared" si="149"/>
        <v>엠피상동</v>
      </c>
      <c r="Q4489" t="s">
        <v>1954</v>
      </c>
      <c r="R4489"/>
      <c r="S4489"/>
      <c r="T4489"/>
      <c r="U4489"/>
      <c r="V4489"/>
      <c r="W4489" t="s">
        <v>5540</v>
      </c>
      <c r="X4489"/>
    </row>
    <row r="4490" spans="1:24">
      <c r="A4490" t="s">
        <v>4909</v>
      </c>
      <c r="B4490" t="s">
        <v>4929</v>
      </c>
      <c r="C4490" t="s">
        <v>4947</v>
      </c>
      <c r="D4490" t="s">
        <v>5283</v>
      </c>
      <c r="E4490" t="s">
        <v>2498</v>
      </c>
      <c r="F4490" t="s">
        <v>2177</v>
      </c>
      <c r="G4490" t="s">
        <v>2653</v>
      </c>
      <c r="H4490">
        <v>10000</v>
      </c>
      <c r="I4490" t="s">
        <v>5533</v>
      </c>
      <c r="J4490" s="1">
        <v>44120</v>
      </c>
      <c r="K4490" s="1">
        <v>44120</v>
      </c>
      <c r="L4490">
        <v>20205562245</v>
      </c>
      <c r="M4490" t="s">
        <v>5537</v>
      </c>
      <c r="N4490" s="1">
        <v>44135</v>
      </c>
      <c r="O4490" t="str">
        <f t="shared" si="148"/>
        <v>정상</v>
      </c>
      <c r="P4490" t="str">
        <f t="shared" si="149"/>
        <v>엠피상동</v>
      </c>
      <c r="Q4490" t="s">
        <v>1954</v>
      </c>
      <c r="R4490"/>
      <c r="S4490"/>
      <c r="T4490"/>
      <c r="U4490"/>
      <c r="V4490"/>
      <c r="W4490" t="s">
        <v>1958</v>
      </c>
      <c r="X4490"/>
    </row>
    <row r="4491" spans="1:24">
      <c r="A4491" t="s">
        <v>4909</v>
      </c>
      <c r="B4491" t="s">
        <v>4929</v>
      </c>
      <c r="C4491" t="s">
        <v>4947</v>
      </c>
      <c r="D4491" t="s">
        <v>5116</v>
      </c>
      <c r="E4491" t="s">
        <v>2499</v>
      </c>
      <c r="F4491" t="s">
        <v>2177</v>
      </c>
      <c r="G4491" t="s">
        <v>2653</v>
      </c>
      <c r="H4491">
        <v>20000</v>
      </c>
      <c r="I4491" t="s">
        <v>5533</v>
      </c>
      <c r="J4491" s="1">
        <v>44120</v>
      </c>
      <c r="K4491" s="1">
        <v>44120</v>
      </c>
      <c r="L4491">
        <v>20205564108</v>
      </c>
      <c r="M4491" t="s">
        <v>5535</v>
      </c>
      <c r="N4491" s="1">
        <v>44135</v>
      </c>
      <c r="O4491" t="str">
        <f t="shared" si="148"/>
        <v>정상</v>
      </c>
      <c r="P4491" t="str">
        <f t="shared" si="149"/>
        <v>엠피상동</v>
      </c>
      <c r="Q4491" t="s">
        <v>1954</v>
      </c>
      <c r="R4491"/>
      <c r="S4491"/>
      <c r="T4491"/>
      <c r="U4491"/>
      <c r="V4491"/>
      <c r="W4491" t="s">
        <v>1958</v>
      </c>
      <c r="X4491"/>
    </row>
    <row r="4492" spans="1:24">
      <c r="A4492" t="s">
        <v>4909</v>
      </c>
      <c r="B4492" t="s">
        <v>4929</v>
      </c>
      <c r="C4492" t="s">
        <v>4967</v>
      </c>
      <c r="D4492" t="s">
        <v>5284</v>
      </c>
      <c r="E4492" t="s">
        <v>5451</v>
      </c>
      <c r="F4492" t="s">
        <v>2177</v>
      </c>
      <c r="G4492" t="s">
        <v>2653</v>
      </c>
      <c r="H4492">
        <v>20000</v>
      </c>
      <c r="I4492" t="s">
        <v>5533</v>
      </c>
      <c r="J4492" s="1">
        <v>44120</v>
      </c>
      <c r="K4492" s="1">
        <v>44120</v>
      </c>
      <c r="L4492">
        <v>20205564593</v>
      </c>
      <c r="M4492" t="s">
        <v>5538</v>
      </c>
      <c r="N4492" s="1">
        <v>44135</v>
      </c>
      <c r="O4492" t="str">
        <f t="shared" si="148"/>
        <v>정상</v>
      </c>
      <c r="P4492" t="str">
        <f t="shared" si="149"/>
        <v>엠피상동</v>
      </c>
      <c r="Q4492" t="s">
        <v>1954</v>
      </c>
      <c r="R4492"/>
      <c r="S4492"/>
      <c r="T4492"/>
      <c r="U4492"/>
      <c r="V4492"/>
      <c r="W4492" t="s">
        <v>1958</v>
      </c>
      <c r="X4492"/>
    </row>
    <row r="4493" spans="1:24">
      <c r="A4493" t="s">
        <v>4909</v>
      </c>
      <c r="B4493" t="s">
        <v>4929</v>
      </c>
      <c r="C4493" t="s">
        <v>4947</v>
      </c>
      <c r="D4493" t="s">
        <v>5285</v>
      </c>
      <c r="E4493" t="s">
        <v>2163</v>
      </c>
      <c r="F4493" t="s">
        <v>2177</v>
      </c>
      <c r="G4493" t="s">
        <v>2653</v>
      </c>
      <c r="H4493">
        <v>10000</v>
      </c>
      <c r="I4493" t="s">
        <v>5533</v>
      </c>
      <c r="J4493" s="1">
        <v>44120</v>
      </c>
      <c r="K4493" s="1">
        <v>44120</v>
      </c>
      <c r="L4493">
        <v>20205568377</v>
      </c>
      <c r="M4493" t="s">
        <v>5538</v>
      </c>
      <c r="N4493" s="1">
        <v>44135</v>
      </c>
      <c r="O4493" t="str">
        <f t="shared" si="148"/>
        <v>정상</v>
      </c>
      <c r="P4493" t="str">
        <f t="shared" si="149"/>
        <v>엠피상동</v>
      </c>
      <c r="Q4493" t="s">
        <v>1954</v>
      </c>
      <c r="R4493"/>
      <c r="S4493"/>
      <c r="T4493"/>
      <c r="U4493"/>
      <c r="V4493"/>
      <c r="W4493" t="s">
        <v>1958</v>
      </c>
      <c r="X4493"/>
    </row>
    <row r="4494" spans="1:24">
      <c r="A4494" t="s">
        <v>4909</v>
      </c>
      <c r="B4494" t="s">
        <v>4929</v>
      </c>
      <c r="C4494" t="s">
        <v>4947</v>
      </c>
      <c r="D4494" t="s">
        <v>5286</v>
      </c>
      <c r="E4494" t="s">
        <v>5461</v>
      </c>
      <c r="F4494" t="s">
        <v>5532</v>
      </c>
      <c r="G4494" t="s">
        <v>2653</v>
      </c>
      <c r="H4494">
        <v>10200</v>
      </c>
      <c r="I4494" t="s">
        <v>5533</v>
      </c>
      <c r="J4494" s="1">
        <v>44120</v>
      </c>
      <c r="K4494" s="1">
        <v>44120</v>
      </c>
      <c r="L4494">
        <v>20205570020</v>
      </c>
      <c r="M4494" t="s">
        <v>5537</v>
      </c>
      <c r="N4494" s="1">
        <v>44135</v>
      </c>
      <c r="O4494" t="str">
        <f t="shared" si="148"/>
        <v>정상</v>
      </c>
      <c r="P4494" t="str">
        <f t="shared" si="149"/>
        <v>엠피상동</v>
      </c>
      <c r="Q4494" t="s">
        <v>1954</v>
      </c>
      <c r="R4494"/>
      <c r="S4494"/>
      <c r="T4494"/>
      <c r="U4494"/>
      <c r="V4494"/>
      <c r="W4494" t="s">
        <v>1958</v>
      </c>
      <c r="X4494"/>
    </row>
    <row r="4495" spans="1:24">
      <c r="A4495" t="s">
        <v>4909</v>
      </c>
      <c r="B4495" t="s">
        <v>4929</v>
      </c>
      <c r="C4495" t="s">
        <v>4947</v>
      </c>
      <c r="D4495" t="s">
        <v>5287</v>
      </c>
      <c r="E4495" t="s">
        <v>2163</v>
      </c>
      <c r="F4495" t="s">
        <v>2177</v>
      </c>
      <c r="G4495" t="s">
        <v>2653</v>
      </c>
      <c r="H4495">
        <v>10000</v>
      </c>
      <c r="I4495" t="s">
        <v>5533</v>
      </c>
      <c r="J4495" s="1">
        <v>44120</v>
      </c>
      <c r="K4495" s="1">
        <v>44120</v>
      </c>
      <c r="L4495">
        <v>20205570314</v>
      </c>
      <c r="M4495" t="s">
        <v>5538</v>
      </c>
      <c r="N4495" s="1">
        <v>44135</v>
      </c>
      <c r="O4495" t="str">
        <f t="shared" si="148"/>
        <v>정상</v>
      </c>
      <c r="P4495" t="str">
        <f t="shared" si="149"/>
        <v>엠피상동</v>
      </c>
      <c r="Q4495" t="s">
        <v>1954</v>
      </c>
      <c r="R4495"/>
      <c r="S4495"/>
      <c r="T4495"/>
      <c r="U4495"/>
      <c r="V4495"/>
      <c r="W4495" t="s">
        <v>5540</v>
      </c>
      <c r="X4495"/>
    </row>
    <row r="4496" spans="1:24">
      <c r="A4496" t="s">
        <v>4909</v>
      </c>
      <c r="B4496" t="s">
        <v>4929</v>
      </c>
      <c r="C4496" t="s">
        <v>4947</v>
      </c>
      <c r="D4496" t="s">
        <v>5288</v>
      </c>
      <c r="E4496" t="s">
        <v>5462</v>
      </c>
      <c r="F4496" t="s">
        <v>2177</v>
      </c>
      <c r="G4496" t="s">
        <v>2653</v>
      </c>
      <c r="H4496">
        <v>10000</v>
      </c>
      <c r="I4496" t="s">
        <v>5533</v>
      </c>
      <c r="J4496" s="1">
        <v>44120</v>
      </c>
      <c r="K4496" s="1">
        <v>44120</v>
      </c>
      <c r="L4496">
        <v>20205571724</v>
      </c>
      <c r="M4496" t="s">
        <v>5535</v>
      </c>
      <c r="N4496" s="1">
        <v>44135</v>
      </c>
      <c r="O4496" t="str">
        <f t="shared" si="148"/>
        <v>정상</v>
      </c>
      <c r="P4496" t="str">
        <f t="shared" si="149"/>
        <v>엠피상동</v>
      </c>
      <c r="Q4496" t="s">
        <v>1954</v>
      </c>
      <c r="R4496"/>
      <c r="S4496"/>
      <c r="T4496"/>
      <c r="U4496"/>
      <c r="V4496"/>
      <c r="W4496" t="s">
        <v>1958</v>
      </c>
      <c r="X4496"/>
    </row>
    <row r="4497" spans="1:24">
      <c r="A4497" t="s">
        <v>4909</v>
      </c>
      <c r="B4497" t="s">
        <v>4929</v>
      </c>
      <c r="C4497" t="s">
        <v>4947</v>
      </c>
      <c r="D4497" t="s">
        <v>5116</v>
      </c>
      <c r="E4497" t="s">
        <v>5459</v>
      </c>
      <c r="F4497" t="s">
        <v>2177</v>
      </c>
      <c r="G4497" t="s">
        <v>2653</v>
      </c>
      <c r="H4497">
        <v>10100</v>
      </c>
      <c r="I4497" t="s">
        <v>5533</v>
      </c>
      <c r="J4497" s="1">
        <v>44120</v>
      </c>
      <c r="K4497" s="1">
        <v>44120</v>
      </c>
      <c r="L4497">
        <v>20205573538</v>
      </c>
      <c r="M4497" t="s">
        <v>5535</v>
      </c>
      <c r="N4497" s="1">
        <v>44135</v>
      </c>
      <c r="O4497" t="str">
        <f t="shared" si="148"/>
        <v>정상</v>
      </c>
      <c r="P4497" t="str">
        <f t="shared" si="149"/>
        <v>엠피상동</v>
      </c>
      <c r="Q4497" t="s">
        <v>1954</v>
      </c>
      <c r="R4497"/>
      <c r="S4497"/>
      <c r="T4497"/>
      <c r="U4497"/>
      <c r="V4497"/>
      <c r="W4497" t="s">
        <v>1958</v>
      </c>
      <c r="X4497"/>
    </row>
    <row r="4498" spans="1:24">
      <c r="A4498" t="s">
        <v>4909</v>
      </c>
      <c r="B4498" t="s">
        <v>4929</v>
      </c>
      <c r="C4498" t="s">
        <v>4947</v>
      </c>
      <c r="D4498" t="s">
        <v>5285</v>
      </c>
      <c r="E4498" t="s">
        <v>5504</v>
      </c>
      <c r="F4498" t="s">
        <v>5530</v>
      </c>
      <c r="G4498" t="s">
        <v>2653</v>
      </c>
      <c r="H4498">
        <v>21700</v>
      </c>
      <c r="I4498" t="s">
        <v>5533</v>
      </c>
      <c r="J4498" s="1">
        <v>44120</v>
      </c>
      <c r="K4498" s="1">
        <v>44120</v>
      </c>
      <c r="L4498">
        <v>20205573853</v>
      </c>
      <c r="M4498" t="s">
        <v>5535</v>
      </c>
      <c r="N4498" s="1">
        <v>44135</v>
      </c>
      <c r="O4498" t="str">
        <f t="shared" si="148"/>
        <v>정상</v>
      </c>
      <c r="P4498" t="str">
        <f t="shared" si="149"/>
        <v>엠피상동</v>
      </c>
      <c r="Q4498" t="s">
        <v>1954</v>
      </c>
      <c r="R4498"/>
      <c r="S4498"/>
      <c r="T4498"/>
      <c r="U4498"/>
      <c r="V4498"/>
      <c r="W4498" t="s">
        <v>5540</v>
      </c>
      <c r="X4498"/>
    </row>
    <row r="4499" spans="1:24">
      <c r="A4499" t="s">
        <v>4914</v>
      </c>
      <c r="B4499" t="s">
        <v>4933</v>
      </c>
      <c r="C4499" t="s">
        <v>4953</v>
      </c>
      <c r="D4499" t="s">
        <v>5289</v>
      </c>
      <c r="E4499" t="s">
        <v>5471</v>
      </c>
      <c r="F4499" t="s">
        <v>5530</v>
      </c>
      <c r="G4499" t="s">
        <v>2653</v>
      </c>
      <c r="H4499">
        <v>51000</v>
      </c>
      <c r="I4499" t="s">
        <v>5533</v>
      </c>
      <c r="J4499" s="1">
        <v>44120</v>
      </c>
      <c r="K4499" s="1">
        <v>44120</v>
      </c>
      <c r="L4499" t="s">
        <v>1647</v>
      </c>
      <c r="M4499" t="s">
        <v>5535</v>
      </c>
      <c r="N4499" s="1">
        <v>44135</v>
      </c>
      <c r="O4499" t="str">
        <f t="shared" si="148"/>
        <v>정상</v>
      </c>
      <c r="P4499" t="str">
        <f t="shared" si="149"/>
        <v>엠피조은</v>
      </c>
      <c r="Q4499" t="s">
        <v>1954</v>
      </c>
      <c r="R4499"/>
      <c r="S4499"/>
      <c r="T4499"/>
      <c r="U4499"/>
      <c r="V4499"/>
      <c r="W4499" t="s">
        <v>1958</v>
      </c>
      <c r="X4499"/>
    </row>
    <row r="4500" spans="1:24">
      <c r="A4500" t="s">
        <v>4904</v>
      </c>
      <c r="B4500" t="s">
        <v>4925</v>
      </c>
      <c r="C4500" t="s">
        <v>4940</v>
      </c>
      <c r="D4500" t="s">
        <v>5290</v>
      </c>
      <c r="E4500" t="s">
        <v>5471</v>
      </c>
      <c r="F4500" t="s">
        <v>2177</v>
      </c>
      <c r="G4500" t="s">
        <v>2653</v>
      </c>
      <c r="H4500">
        <v>138000</v>
      </c>
      <c r="I4500" t="s">
        <v>5533</v>
      </c>
      <c r="J4500" s="1">
        <v>44120</v>
      </c>
      <c r="K4500" s="1">
        <v>44120</v>
      </c>
      <c r="L4500" t="s">
        <v>1648</v>
      </c>
      <c r="M4500" t="s">
        <v>5538</v>
      </c>
      <c r="N4500" s="1">
        <v>44135</v>
      </c>
      <c r="O4500" t="str">
        <f t="shared" si="148"/>
        <v>정상</v>
      </c>
      <c r="P4500" t="str">
        <f t="shared" si="149"/>
        <v>엠피송내</v>
      </c>
      <c r="Q4500" t="s">
        <v>1954</v>
      </c>
      <c r="R4500"/>
      <c r="S4500"/>
      <c r="T4500"/>
      <c r="U4500"/>
      <c r="V4500"/>
      <c r="W4500" t="s">
        <v>1958</v>
      </c>
      <c r="X4500"/>
    </row>
    <row r="4501" spans="1:24">
      <c r="A4501" t="s">
        <v>4909</v>
      </c>
      <c r="B4501" t="s">
        <v>4929</v>
      </c>
      <c r="C4501" t="s">
        <v>4947</v>
      </c>
      <c r="D4501" t="s">
        <v>2044</v>
      </c>
      <c r="E4501" t="s">
        <v>5452</v>
      </c>
      <c r="F4501" t="s">
        <v>2177</v>
      </c>
      <c r="G4501" t="s">
        <v>2653</v>
      </c>
      <c r="H4501">
        <v>47000</v>
      </c>
      <c r="I4501" t="s">
        <v>5533</v>
      </c>
      <c r="J4501" s="1">
        <v>44120</v>
      </c>
      <c r="K4501" s="1">
        <v>44120</v>
      </c>
      <c r="L4501" t="s">
        <v>1649</v>
      </c>
      <c r="M4501" t="s">
        <v>5535</v>
      </c>
      <c r="N4501" s="1">
        <v>44135</v>
      </c>
      <c r="O4501" t="str">
        <f t="shared" si="148"/>
        <v>정상</v>
      </c>
      <c r="P4501" t="str">
        <f t="shared" si="149"/>
        <v>엠피상동</v>
      </c>
      <c r="Q4501" t="s">
        <v>1954</v>
      </c>
      <c r="R4501"/>
      <c r="S4501"/>
      <c r="T4501"/>
      <c r="U4501"/>
      <c r="V4501"/>
      <c r="W4501" t="s">
        <v>1958</v>
      </c>
      <c r="X4501"/>
    </row>
    <row r="4502" spans="1:24">
      <c r="A4502" t="s">
        <v>4909</v>
      </c>
      <c r="B4502" t="s">
        <v>4929</v>
      </c>
      <c r="C4502" t="s">
        <v>4947</v>
      </c>
      <c r="D4502" t="s">
        <v>5291</v>
      </c>
      <c r="E4502" t="s">
        <v>2539</v>
      </c>
      <c r="F4502" t="s">
        <v>2177</v>
      </c>
      <c r="G4502" t="s">
        <v>2654</v>
      </c>
      <c r="H4502">
        <v>24000</v>
      </c>
      <c r="I4502" t="s">
        <v>5533</v>
      </c>
      <c r="J4502" s="1">
        <v>44120</v>
      </c>
      <c r="K4502" s="1">
        <v>44120</v>
      </c>
      <c r="L4502" t="s">
        <v>1650</v>
      </c>
      <c r="M4502" t="s">
        <v>5535</v>
      </c>
      <c r="N4502" s="1">
        <v>44135</v>
      </c>
      <c r="O4502" t="str">
        <f t="shared" ref="O4502:O4565" si="150" xml:space="preserve"> IF(K4502&gt;N4502,W4502,I4502)</f>
        <v>정상</v>
      </c>
      <c r="P4502" t="str">
        <f t="shared" si="149"/>
        <v>엠피상동</v>
      </c>
      <c r="Q4502" t="s">
        <v>1954</v>
      </c>
      <c r="R4502"/>
      <c r="S4502"/>
      <c r="T4502"/>
      <c r="U4502"/>
      <c r="V4502"/>
      <c r="W4502" t="s">
        <v>1958</v>
      </c>
      <c r="X4502"/>
    </row>
    <row r="4503" spans="1:24">
      <c r="A4503" t="s">
        <v>4908</v>
      </c>
      <c r="B4503" t="s">
        <v>4928</v>
      </c>
      <c r="C4503" t="s">
        <v>4945</v>
      </c>
      <c r="D4503" t="s">
        <v>4989</v>
      </c>
      <c r="E4503" t="s">
        <v>2583</v>
      </c>
      <c r="F4503" t="s">
        <v>2177</v>
      </c>
      <c r="G4503" t="s">
        <v>2653</v>
      </c>
      <c r="H4503">
        <v>190810</v>
      </c>
      <c r="I4503" t="s">
        <v>5533</v>
      </c>
      <c r="J4503" s="1">
        <v>44120</v>
      </c>
      <c r="K4503" s="1">
        <v>44120</v>
      </c>
      <c r="L4503" t="s">
        <v>1651</v>
      </c>
      <c r="M4503" t="s">
        <v>5535</v>
      </c>
      <c r="N4503" s="1">
        <v>44135</v>
      </c>
      <c r="O4503" t="str">
        <f t="shared" si="150"/>
        <v>정상</v>
      </c>
      <c r="P4503" t="str">
        <f t="shared" si="149"/>
        <v>엠피가온</v>
      </c>
      <c r="Q4503" t="s">
        <v>1954</v>
      </c>
      <c r="R4503"/>
      <c r="S4503"/>
      <c r="T4503"/>
      <c r="U4503"/>
      <c r="V4503"/>
      <c r="W4503" t="s">
        <v>1958</v>
      </c>
      <c r="X4503"/>
    </row>
    <row r="4504" spans="1:24">
      <c r="A4504" t="s">
        <v>4906</v>
      </c>
      <c r="B4504" t="s">
        <v>4926</v>
      </c>
      <c r="C4504" t="s">
        <v>4948</v>
      </c>
      <c r="D4504" t="s">
        <v>5069</v>
      </c>
      <c r="E4504" t="s">
        <v>5454</v>
      </c>
      <c r="F4504" t="s">
        <v>2177</v>
      </c>
      <c r="G4504" t="s">
        <v>2655</v>
      </c>
      <c r="H4504">
        <v>13341</v>
      </c>
      <c r="I4504" t="s">
        <v>5533</v>
      </c>
      <c r="J4504" s="1">
        <v>44120</v>
      </c>
      <c r="K4504" s="1">
        <v>44120</v>
      </c>
      <c r="L4504">
        <v>52028381270000</v>
      </c>
      <c r="M4504" t="s">
        <v>5538</v>
      </c>
      <c r="N4504" s="1">
        <v>44135</v>
      </c>
      <c r="O4504" t="str">
        <f t="shared" si="150"/>
        <v>정상</v>
      </c>
      <c r="P4504" t="str">
        <f t="shared" si="149"/>
        <v>엠피피스토스</v>
      </c>
      <c r="Q4504" t="s">
        <v>1954</v>
      </c>
      <c r="R4504"/>
      <c r="S4504"/>
      <c r="T4504"/>
      <c r="U4504"/>
      <c r="V4504"/>
      <c r="W4504" t="s">
        <v>1958</v>
      </c>
      <c r="X4504" s="1">
        <v>44485</v>
      </c>
    </row>
    <row r="4505" spans="1:24">
      <c r="A4505" t="s">
        <v>983</v>
      </c>
      <c r="B4505" t="s">
        <v>4931</v>
      </c>
      <c r="C4505" t="s">
        <v>4950</v>
      </c>
      <c r="D4505" t="s">
        <v>5292</v>
      </c>
      <c r="E4505" t="s">
        <v>5454</v>
      </c>
      <c r="F4505" t="s">
        <v>2177</v>
      </c>
      <c r="G4505" t="s">
        <v>2653</v>
      </c>
      <c r="H4505">
        <v>34903</v>
      </c>
      <c r="I4505" t="s">
        <v>5533</v>
      </c>
      <c r="J4505" s="1">
        <v>44120</v>
      </c>
      <c r="K4505" s="1">
        <v>44120</v>
      </c>
      <c r="L4505">
        <v>52028480120000</v>
      </c>
      <c r="M4505" t="s">
        <v>5538</v>
      </c>
      <c r="N4505" s="1">
        <v>44135</v>
      </c>
      <c r="O4505" t="str">
        <f t="shared" si="150"/>
        <v>정상</v>
      </c>
      <c r="P4505" t="s">
        <v>6825</v>
      </c>
      <c r="Q4505" t="s">
        <v>1954</v>
      </c>
      <c r="R4505"/>
      <c r="S4505"/>
      <c r="T4505"/>
      <c r="U4505"/>
      <c r="V4505"/>
      <c r="W4505" t="s">
        <v>1958</v>
      </c>
      <c r="X4505" s="1">
        <v>51425</v>
      </c>
    </row>
    <row r="4506" spans="1:24">
      <c r="A4506" t="s">
        <v>4907</v>
      </c>
      <c r="B4506" t="s">
        <v>4931</v>
      </c>
      <c r="C4506" t="s">
        <v>4950</v>
      </c>
      <c r="D4506" t="s">
        <v>5292</v>
      </c>
      <c r="E4506" t="s">
        <v>5472</v>
      </c>
      <c r="F4506" t="s">
        <v>5530</v>
      </c>
      <c r="G4506" t="s">
        <v>2653</v>
      </c>
      <c r="H4506">
        <v>34881</v>
      </c>
      <c r="I4506" t="s">
        <v>5533</v>
      </c>
      <c r="J4506" s="1">
        <v>44120</v>
      </c>
      <c r="K4506" s="1">
        <v>44120</v>
      </c>
      <c r="L4506">
        <v>52028480700000</v>
      </c>
      <c r="M4506" t="s">
        <v>5535</v>
      </c>
      <c r="N4506" s="1">
        <v>44135</v>
      </c>
      <c r="O4506" t="str">
        <f t="shared" si="150"/>
        <v>정상</v>
      </c>
      <c r="P4506" t="s">
        <v>986</v>
      </c>
      <c r="Q4506" t="s">
        <v>1954</v>
      </c>
      <c r="R4506"/>
      <c r="S4506"/>
      <c r="T4506"/>
      <c r="U4506"/>
      <c r="V4506"/>
      <c r="W4506" t="s">
        <v>1958</v>
      </c>
      <c r="X4506" s="1">
        <v>51425</v>
      </c>
    </row>
    <row r="4507" spans="1:24">
      <c r="A4507" t="s">
        <v>4907</v>
      </c>
      <c r="B4507" t="s">
        <v>4931</v>
      </c>
      <c r="C4507" t="s">
        <v>4950</v>
      </c>
      <c r="D4507" t="s">
        <v>5247</v>
      </c>
      <c r="E4507" t="s">
        <v>5511</v>
      </c>
      <c r="F4507" t="s">
        <v>2177</v>
      </c>
      <c r="G4507" t="s">
        <v>2653</v>
      </c>
      <c r="H4507">
        <v>34968</v>
      </c>
      <c r="I4507" t="s">
        <v>5533</v>
      </c>
      <c r="J4507" s="1">
        <v>44120</v>
      </c>
      <c r="K4507" s="1">
        <v>44120</v>
      </c>
      <c r="L4507">
        <v>52028504590000</v>
      </c>
      <c r="M4507" t="s">
        <v>5538</v>
      </c>
      <c r="N4507" s="1">
        <v>44135</v>
      </c>
      <c r="O4507" t="str">
        <f t="shared" si="150"/>
        <v>정상</v>
      </c>
      <c r="P4507" t="s">
        <v>1859</v>
      </c>
      <c r="Q4507" t="s">
        <v>1954</v>
      </c>
      <c r="R4507"/>
      <c r="S4507"/>
      <c r="T4507"/>
      <c r="U4507"/>
      <c r="V4507"/>
      <c r="W4507" t="s">
        <v>1958</v>
      </c>
      <c r="X4507" s="1">
        <v>51425</v>
      </c>
    </row>
    <row r="4508" spans="1:24">
      <c r="A4508" t="s">
        <v>4907</v>
      </c>
      <c r="B4508" t="s">
        <v>4931</v>
      </c>
      <c r="C4508" t="s">
        <v>4950</v>
      </c>
      <c r="D4508" t="s">
        <v>5293</v>
      </c>
      <c r="E4508" t="s">
        <v>2153</v>
      </c>
      <c r="F4508" t="s">
        <v>5532</v>
      </c>
      <c r="G4508" t="s">
        <v>2653</v>
      </c>
      <c r="H4508">
        <v>34942</v>
      </c>
      <c r="I4508" t="s">
        <v>5533</v>
      </c>
      <c r="J4508" s="1">
        <v>44120</v>
      </c>
      <c r="K4508" s="1">
        <v>44120</v>
      </c>
      <c r="L4508">
        <v>52028538860000</v>
      </c>
      <c r="M4508" t="s">
        <v>5535</v>
      </c>
      <c r="N4508" s="1">
        <v>44135</v>
      </c>
      <c r="O4508" t="str">
        <f t="shared" si="150"/>
        <v>정상</v>
      </c>
      <c r="P4508" t="s">
        <v>1859</v>
      </c>
      <c r="Q4508" t="s">
        <v>1954</v>
      </c>
      <c r="R4508"/>
      <c r="S4508"/>
      <c r="T4508"/>
      <c r="U4508"/>
      <c r="V4508"/>
      <c r="W4508" t="s">
        <v>1960</v>
      </c>
      <c r="X4508" s="1">
        <v>51425</v>
      </c>
    </row>
    <row r="4509" spans="1:24">
      <c r="A4509" t="s">
        <v>992</v>
      </c>
      <c r="B4509" t="s">
        <v>4924</v>
      </c>
      <c r="C4509" t="s">
        <v>4939</v>
      </c>
      <c r="D4509" t="s">
        <v>5023</v>
      </c>
      <c r="E4509" t="s">
        <v>5454</v>
      </c>
      <c r="F4509" t="s">
        <v>2177</v>
      </c>
      <c r="G4509" t="s">
        <v>2653</v>
      </c>
      <c r="H4509">
        <v>10372</v>
      </c>
      <c r="I4509" t="s">
        <v>5533</v>
      </c>
      <c r="J4509" s="1">
        <v>44120</v>
      </c>
      <c r="K4509" s="1">
        <v>44120</v>
      </c>
      <c r="L4509">
        <v>52028442710000</v>
      </c>
      <c r="M4509" t="s">
        <v>5538</v>
      </c>
      <c r="N4509" s="1">
        <v>44135</v>
      </c>
      <c r="O4509" t="str">
        <f t="shared" si="150"/>
        <v>정상</v>
      </c>
      <c r="P4509" t="str">
        <f t="shared" si="149"/>
        <v>엠피의정부</v>
      </c>
      <c r="Q4509" t="s">
        <v>1954</v>
      </c>
      <c r="R4509"/>
      <c r="S4509"/>
      <c r="T4509"/>
      <c r="U4509"/>
      <c r="V4509"/>
      <c r="W4509" t="s">
        <v>5540</v>
      </c>
      <c r="X4509" s="1">
        <v>51425</v>
      </c>
    </row>
    <row r="4510" spans="1:24">
      <c r="A4510" t="s">
        <v>4903</v>
      </c>
      <c r="B4510" t="s">
        <v>4924</v>
      </c>
      <c r="C4510" t="s">
        <v>4939</v>
      </c>
      <c r="D4510" t="s">
        <v>5023</v>
      </c>
      <c r="E4510" t="s">
        <v>5455</v>
      </c>
      <c r="F4510" t="s">
        <v>5532</v>
      </c>
      <c r="G4510" t="s">
        <v>2653</v>
      </c>
      <c r="H4510">
        <v>32998</v>
      </c>
      <c r="I4510" t="s">
        <v>5533</v>
      </c>
      <c r="J4510" s="1">
        <v>44120</v>
      </c>
      <c r="K4510" s="1">
        <v>44120</v>
      </c>
      <c r="L4510">
        <v>52028451840000</v>
      </c>
      <c r="M4510" t="s">
        <v>5538</v>
      </c>
      <c r="N4510" s="1">
        <v>44135</v>
      </c>
      <c r="O4510" t="str">
        <f t="shared" si="150"/>
        <v>정상</v>
      </c>
      <c r="P4510" t="str">
        <f t="shared" si="149"/>
        <v>엠피의정부</v>
      </c>
      <c r="Q4510" t="s">
        <v>1954</v>
      </c>
      <c r="R4510"/>
      <c r="S4510"/>
      <c r="T4510"/>
      <c r="U4510"/>
      <c r="V4510"/>
      <c r="W4510" t="s">
        <v>1958</v>
      </c>
      <c r="X4510" s="1">
        <v>51425</v>
      </c>
    </row>
    <row r="4511" spans="1:24">
      <c r="A4511" t="s">
        <v>4903</v>
      </c>
      <c r="B4511" t="s">
        <v>4924</v>
      </c>
      <c r="C4511" t="s">
        <v>4956</v>
      </c>
      <c r="D4511" t="s">
        <v>5023</v>
      </c>
      <c r="E4511" t="s">
        <v>2534</v>
      </c>
      <c r="F4511" t="s">
        <v>5530</v>
      </c>
      <c r="G4511" t="s">
        <v>2653</v>
      </c>
      <c r="H4511">
        <v>36000</v>
      </c>
      <c r="I4511" t="s">
        <v>5533</v>
      </c>
      <c r="J4511" s="1">
        <v>44120</v>
      </c>
      <c r="K4511" s="1">
        <v>44120</v>
      </c>
      <c r="L4511">
        <v>52028530110000</v>
      </c>
      <c r="M4511" t="s">
        <v>5535</v>
      </c>
      <c r="N4511" s="1">
        <v>44135</v>
      </c>
      <c r="O4511" t="str">
        <f t="shared" si="150"/>
        <v>정상</v>
      </c>
      <c r="P4511" t="str">
        <f t="shared" si="149"/>
        <v>엠피의정부</v>
      </c>
      <c r="Q4511" t="s">
        <v>1954</v>
      </c>
      <c r="R4511"/>
      <c r="S4511"/>
      <c r="T4511"/>
      <c r="U4511"/>
      <c r="V4511"/>
      <c r="W4511" t="s">
        <v>1958</v>
      </c>
      <c r="X4511" s="1">
        <v>51425</v>
      </c>
    </row>
    <row r="4512" spans="1:24">
      <c r="A4512" t="s">
        <v>4904</v>
      </c>
      <c r="B4512" t="s">
        <v>4925</v>
      </c>
      <c r="C4512" t="s">
        <v>4940</v>
      </c>
      <c r="D4512" t="s">
        <v>5294</v>
      </c>
      <c r="E4512" t="s">
        <v>5455</v>
      </c>
      <c r="F4512" t="s">
        <v>2177</v>
      </c>
      <c r="G4512" t="s">
        <v>2653</v>
      </c>
      <c r="H4512">
        <v>56147</v>
      </c>
      <c r="I4512" t="s">
        <v>5533</v>
      </c>
      <c r="J4512" s="1">
        <v>44120</v>
      </c>
      <c r="K4512" s="1">
        <v>44120</v>
      </c>
      <c r="L4512">
        <v>52028409960000</v>
      </c>
      <c r="M4512" t="s">
        <v>5535</v>
      </c>
      <c r="N4512" s="1">
        <v>44135</v>
      </c>
      <c r="O4512" t="str">
        <f t="shared" si="150"/>
        <v>정상</v>
      </c>
      <c r="P4512" t="str">
        <f t="shared" si="149"/>
        <v>엠피송내</v>
      </c>
      <c r="Q4512" t="s">
        <v>1954</v>
      </c>
      <c r="R4512"/>
      <c r="S4512"/>
      <c r="T4512"/>
      <c r="U4512"/>
      <c r="V4512"/>
      <c r="W4512" t="s">
        <v>1958</v>
      </c>
      <c r="X4512" s="1">
        <v>60191</v>
      </c>
    </row>
    <row r="4513" spans="1:24">
      <c r="A4513" t="s">
        <v>4904</v>
      </c>
      <c r="B4513" t="s">
        <v>4925</v>
      </c>
      <c r="C4513" t="s">
        <v>4940</v>
      </c>
      <c r="D4513" t="s">
        <v>4979</v>
      </c>
      <c r="E4513" t="s">
        <v>5454</v>
      </c>
      <c r="F4513" t="s">
        <v>2177</v>
      </c>
      <c r="G4513" t="s">
        <v>2655</v>
      </c>
      <c r="H4513">
        <v>37198</v>
      </c>
      <c r="I4513" t="s">
        <v>5533</v>
      </c>
      <c r="J4513" s="1">
        <v>44120</v>
      </c>
      <c r="K4513" s="1">
        <v>44120</v>
      </c>
      <c r="L4513">
        <v>52028411440000</v>
      </c>
      <c r="M4513" t="s">
        <v>5535</v>
      </c>
      <c r="N4513" s="1">
        <v>44135</v>
      </c>
      <c r="O4513" t="str">
        <f t="shared" si="150"/>
        <v>정상</v>
      </c>
      <c r="P4513" t="str">
        <f t="shared" si="149"/>
        <v>엠피송내</v>
      </c>
      <c r="Q4513" t="s">
        <v>1954</v>
      </c>
      <c r="R4513"/>
      <c r="S4513"/>
      <c r="T4513"/>
      <c r="U4513"/>
      <c r="V4513"/>
      <c r="W4513" t="s">
        <v>1958</v>
      </c>
      <c r="X4513" s="1">
        <v>44485</v>
      </c>
    </row>
    <row r="4514" spans="1:24">
      <c r="A4514" t="s">
        <v>4912</v>
      </c>
      <c r="B4514" t="s">
        <v>4934</v>
      </c>
      <c r="C4514" t="s">
        <v>4955</v>
      </c>
      <c r="D4514" t="s">
        <v>5263</v>
      </c>
      <c r="E4514" t="s">
        <v>2153</v>
      </c>
      <c r="F4514" t="s">
        <v>5530</v>
      </c>
      <c r="G4514" t="s">
        <v>2655</v>
      </c>
      <c r="H4514">
        <v>14794</v>
      </c>
      <c r="I4514" t="s">
        <v>5533</v>
      </c>
      <c r="J4514" s="1">
        <v>44120</v>
      </c>
      <c r="K4514" s="1">
        <v>44120</v>
      </c>
      <c r="L4514">
        <v>52028375960000</v>
      </c>
      <c r="M4514" t="s">
        <v>5538</v>
      </c>
      <c r="N4514" s="1">
        <v>44135</v>
      </c>
      <c r="O4514" t="str">
        <f t="shared" si="150"/>
        <v>정상</v>
      </c>
      <c r="P4514" t="s">
        <v>984</v>
      </c>
      <c r="Q4514" t="s">
        <v>1954</v>
      </c>
      <c r="R4514"/>
      <c r="S4514"/>
      <c r="T4514"/>
      <c r="U4514"/>
      <c r="V4514"/>
      <c r="W4514" t="s">
        <v>1958</v>
      </c>
      <c r="X4514" s="1">
        <v>44485</v>
      </c>
    </row>
    <row r="4515" spans="1:24">
      <c r="A4515" t="s">
        <v>4906</v>
      </c>
      <c r="B4515" t="s">
        <v>4926</v>
      </c>
      <c r="C4515" t="s">
        <v>4943</v>
      </c>
      <c r="D4515" t="s">
        <v>5295</v>
      </c>
      <c r="E4515" t="s">
        <v>5479</v>
      </c>
      <c r="F4515" t="s">
        <v>5532</v>
      </c>
      <c r="G4515" t="s">
        <v>2653</v>
      </c>
      <c r="H4515">
        <v>51340</v>
      </c>
      <c r="I4515" t="s">
        <v>5533</v>
      </c>
      <c r="J4515" s="1">
        <v>44120</v>
      </c>
      <c r="K4515" s="1">
        <v>44120</v>
      </c>
      <c r="L4515">
        <v>320202534855</v>
      </c>
      <c r="M4515" t="s">
        <v>5537</v>
      </c>
      <c r="N4515" s="1">
        <v>44135</v>
      </c>
      <c r="O4515" t="str">
        <f t="shared" si="150"/>
        <v>정상</v>
      </c>
      <c r="P4515" t="str">
        <f t="shared" si="149"/>
        <v>엠피피스토스</v>
      </c>
      <c r="Q4515" t="s">
        <v>1954</v>
      </c>
      <c r="R4515"/>
      <c r="S4515"/>
      <c r="T4515"/>
      <c r="U4515"/>
      <c r="V4515"/>
      <c r="W4515" t="s">
        <v>1958</v>
      </c>
      <c r="X4515" s="1">
        <v>51425</v>
      </c>
    </row>
    <row r="4516" spans="1:24">
      <c r="A4516" t="s">
        <v>4906</v>
      </c>
      <c r="B4516" t="s">
        <v>4926</v>
      </c>
      <c r="C4516" t="s">
        <v>4943</v>
      </c>
      <c r="D4516" t="s">
        <v>5166</v>
      </c>
      <c r="E4516" t="s">
        <v>5512</v>
      </c>
      <c r="F4516" t="s">
        <v>2177</v>
      </c>
      <c r="G4516" t="s">
        <v>2653</v>
      </c>
      <c r="H4516">
        <v>91670</v>
      </c>
      <c r="I4516" t="s">
        <v>5533</v>
      </c>
      <c r="J4516" s="1">
        <v>44120</v>
      </c>
      <c r="K4516" s="1">
        <v>44120</v>
      </c>
      <c r="L4516">
        <v>320202531574</v>
      </c>
      <c r="M4516" t="s">
        <v>5535</v>
      </c>
      <c r="N4516" s="1">
        <v>44135</v>
      </c>
      <c r="O4516" t="str">
        <f t="shared" si="150"/>
        <v>정상</v>
      </c>
      <c r="P4516" t="str">
        <f t="shared" si="149"/>
        <v>엠피피스토스</v>
      </c>
      <c r="Q4516" t="s">
        <v>1954</v>
      </c>
      <c r="R4516"/>
      <c r="S4516"/>
      <c r="T4516"/>
      <c r="U4516"/>
      <c r="V4516"/>
      <c r="W4516" t="s">
        <v>1958</v>
      </c>
      <c r="X4516" s="1">
        <v>62382</v>
      </c>
    </row>
    <row r="4517" spans="1:24">
      <c r="A4517" t="s">
        <v>4906</v>
      </c>
      <c r="B4517" t="s">
        <v>4926</v>
      </c>
      <c r="C4517" t="s">
        <v>4948</v>
      </c>
      <c r="D4517" t="s">
        <v>5296</v>
      </c>
      <c r="E4517" t="s">
        <v>5512</v>
      </c>
      <c r="F4517" t="s">
        <v>2177</v>
      </c>
      <c r="G4517" t="s">
        <v>2653</v>
      </c>
      <c r="H4517">
        <v>50470</v>
      </c>
      <c r="I4517" t="s">
        <v>5533</v>
      </c>
      <c r="J4517" s="1">
        <v>44120</v>
      </c>
      <c r="K4517" s="1">
        <v>44120</v>
      </c>
      <c r="L4517">
        <v>320202536247</v>
      </c>
      <c r="M4517" t="s">
        <v>5535</v>
      </c>
      <c r="N4517" s="1">
        <v>44135</v>
      </c>
      <c r="O4517" t="str">
        <f t="shared" si="150"/>
        <v>정상</v>
      </c>
      <c r="P4517" t="str">
        <f t="shared" si="149"/>
        <v>엠피피스토스</v>
      </c>
      <c r="Q4517" t="s">
        <v>1954</v>
      </c>
      <c r="R4517"/>
      <c r="S4517"/>
      <c r="T4517"/>
      <c r="U4517"/>
      <c r="V4517"/>
      <c r="W4517" t="s">
        <v>5540</v>
      </c>
      <c r="X4517" s="1">
        <v>51425</v>
      </c>
    </row>
    <row r="4518" spans="1:24">
      <c r="A4518" t="s">
        <v>4906</v>
      </c>
      <c r="B4518" t="s">
        <v>4926</v>
      </c>
      <c r="C4518" t="s">
        <v>4948</v>
      </c>
      <c r="D4518" t="s">
        <v>5076</v>
      </c>
      <c r="E4518" t="s">
        <v>2602</v>
      </c>
      <c r="F4518" t="s">
        <v>5530</v>
      </c>
      <c r="G4518" t="s">
        <v>2653</v>
      </c>
      <c r="H4518">
        <v>50000</v>
      </c>
      <c r="I4518" t="s">
        <v>5533</v>
      </c>
      <c r="J4518" s="1">
        <v>44120</v>
      </c>
      <c r="K4518" s="1">
        <v>44120</v>
      </c>
      <c r="L4518">
        <v>320202536353</v>
      </c>
      <c r="M4518" t="s">
        <v>5538</v>
      </c>
      <c r="N4518" s="1">
        <v>44135</v>
      </c>
      <c r="O4518" t="str">
        <f t="shared" si="150"/>
        <v>정상</v>
      </c>
      <c r="P4518" t="str">
        <f t="shared" si="149"/>
        <v>엠피피스토스</v>
      </c>
      <c r="Q4518" t="s">
        <v>1954</v>
      </c>
      <c r="R4518"/>
      <c r="S4518"/>
      <c r="T4518"/>
      <c r="U4518"/>
      <c r="V4518"/>
      <c r="W4518" t="s">
        <v>1958</v>
      </c>
      <c r="X4518" s="1">
        <v>51425</v>
      </c>
    </row>
    <row r="4519" spans="1:24">
      <c r="A4519" t="s">
        <v>4906</v>
      </c>
      <c r="B4519" t="s">
        <v>4926</v>
      </c>
      <c r="C4519" t="s">
        <v>4943</v>
      </c>
      <c r="D4519" t="s">
        <v>5231</v>
      </c>
      <c r="E4519" t="s">
        <v>2139</v>
      </c>
      <c r="F4519" t="s">
        <v>2177</v>
      </c>
      <c r="G4519" t="s">
        <v>2653</v>
      </c>
      <c r="H4519">
        <v>35000</v>
      </c>
      <c r="I4519" t="s">
        <v>5533</v>
      </c>
      <c r="J4519" s="1">
        <v>44120</v>
      </c>
      <c r="K4519" s="1">
        <v>44120</v>
      </c>
      <c r="L4519">
        <v>320202541992</v>
      </c>
      <c r="M4519" t="s">
        <v>5537</v>
      </c>
      <c r="N4519" s="1">
        <v>44135</v>
      </c>
      <c r="O4519" t="str">
        <f t="shared" si="150"/>
        <v>정상</v>
      </c>
      <c r="P4519" t="str">
        <f t="shared" si="149"/>
        <v>엠피피스토스</v>
      </c>
      <c r="Q4519" t="s">
        <v>1954</v>
      </c>
      <c r="R4519"/>
      <c r="S4519"/>
      <c r="T4519"/>
      <c r="U4519"/>
      <c r="V4519"/>
      <c r="W4519" t="s">
        <v>1958</v>
      </c>
      <c r="X4519" s="1">
        <v>68957</v>
      </c>
    </row>
    <row r="4520" spans="1:24">
      <c r="A4520" t="s">
        <v>4906</v>
      </c>
      <c r="B4520" t="s">
        <v>4926</v>
      </c>
      <c r="C4520" t="s">
        <v>4943</v>
      </c>
      <c r="D4520" t="s">
        <v>5297</v>
      </c>
      <c r="E4520" t="s">
        <v>5491</v>
      </c>
      <c r="F4520" t="s">
        <v>2177</v>
      </c>
      <c r="G4520" t="s">
        <v>2653</v>
      </c>
      <c r="H4520">
        <v>9900</v>
      </c>
      <c r="I4520" t="s">
        <v>5533</v>
      </c>
      <c r="J4520" s="1">
        <v>44120</v>
      </c>
      <c r="K4520" s="1">
        <v>44120</v>
      </c>
      <c r="L4520">
        <v>320202539007</v>
      </c>
      <c r="M4520" t="s">
        <v>5535</v>
      </c>
      <c r="N4520" s="1">
        <v>44135</v>
      </c>
      <c r="O4520" t="str">
        <f t="shared" si="150"/>
        <v>정상</v>
      </c>
      <c r="P4520" t="str">
        <f t="shared" si="149"/>
        <v>엠피피스토스</v>
      </c>
      <c r="Q4520" t="s">
        <v>1954</v>
      </c>
      <c r="R4520"/>
      <c r="S4520"/>
      <c r="T4520"/>
      <c r="U4520"/>
      <c r="V4520"/>
      <c r="W4520" t="s">
        <v>1960</v>
      </c>
      <c r="X4520" s="1">
        <v>51425</v>
      </c>
    </row>
    <row r="4521" spans="1:24">
      <c r="A4521" t="s">
        <v>4906</v>
      </c>
      <c r="B4521" t="s">
        <v>4926</v>
      </c>
      <c r="C4521" t="s">
        <v>4943</v>
      </c>
      <c r="D4521" t="s">
        <v>5298</v>
      </c>
      <c r="E4521" t="s">
        <v>5479</v>
      </c>
      <c r="F4521" t="s">
        <v>2177</v>
      </c>
      <c r="G4521" t="s">
        <v>2653</v>
      </c>
      <c r="H4521">
        <v>11830</v>
      </c>
      <c r="I4521" t="s">
        <v>5533</v>
      </c>
      <c r="J4521" s="1">
        <v>44120</v>
      </c>
      <c r="K4521" s="1">
        <v>44120</v>
      </c>
      <c r="L4521">
        <v>320202538919</v>
      </c>
      <c r="M4521" t="s">
        <v>5538</v>
      </c>
      <c r="N4521" s="1">
        <v>44135</v>
      </c>
      <c r="O4521" t="str">
        <f t="shared" si="150"/>
        <v>정상</v>
      </c>
      <c r="P4521" t="str">
        <f t="shared" si="149"/>
        <v>엠피피스토스</v>
      </c>
      <c r="Q4521" t="s">
        <v>1954</v>
      </c>
      <c r="R4521"/>
      <c r="S4521"/>
      <c r="T4521"/>
      <c r="U4521"/>
      <c r="V4521"/>
      <c r="W4521" t="s">
        <v>1958</v>
      </c>
      <c r="X4521" s="1">
        <v>51425</v>
      </c>
    </row>
    <row r="4522" spans="1:24">
      <c r="A4522" t="s">
        <v>4914</v>
      </c>
      <c r="B4522" t="s">
        <v>4933</v>
      </c>
      <c r="C4522" t="s">
        <v>4953</v>
      </c>
      <c r="D4522" t="s">
        <v>5299</v>
      </c>
      <c r="E4522" t="s">
        <v>5474</v>
      </c>
      <c r="F4522" t="s">
        <v>2177</v>
      </c>
      <c r="G4522" t="s">
        <v>2653</v>
      </c>
      <c r="H4522">
        <v>11910</v>
      </c>
      <c r="I4522" t="s">
        <v>5533</v>
      </c>
      <c r="J4522" s="1">
        <v>44120</v>
      </c>
      <c r="K4522" s="1">
        <v>44120</v>
      </c>
      <c r="L4522">
        <v>320202531054</v>
      </c>
      <c r="M4522" t="s">
        <v>5537</v>
      </c>
      <c r="N4522" s="1">
        <v>44135</v>
      </c>
      <c r="O4522" t="str">
        <f t="shared" si="150"/>
        <v>정상</v>
      </c>
      <c r="P4522" t="str">
        <f t="shared" si="149"/>
        <v>엠피조은</v>
      </c>
      <c r="Q4522" t="s">
        <v>1954</v>
      </c>
      <c r="R4522"/>
      <c r="S4522"/>
      <c r="T4522"/>
      <c r="U4522"/>
      <c r="V4522"/>
      <c r="W4522" t="s">
        <v>1958</v>
      </c>
      <c r="X4522" s="1">
        <v>51425</v>
      </c>
    </row>
    <row r="4523" spans="1:24">
      <c r="A4523" t="s">
        <v>4912</v>
      </c>
      <c r="B4523"/>
      <c r="C4523"/>
      <c r="D4523" t="s">
        <v>5037</v>
      </c>
      <c r="E4523" t="s">
        <v>5491</v>
      </c>
      <c r="F4523" t="s">
        <v>2177</v>
      </c>
      <c r="G4523" t="s">
        <v>2653</v>
      </c>
      <c r="H4523">
        <v>50000</v>
      </c>
      <c r="I4523" t="s">
        <v>5533</v>
      </c>
      <c r="J4523" s="1">
        <v>44120</v>
      </c>
      <c r="K4523" s="1">
        <v>44120</v>
      </c>
      <c r="L4523">
        <v>320202542294</v>
      </c>
      <c r="M4523" t="s">
        <v>5538</v>
      </c>
      <c r="N4523" s="1">
        <v>44135</v>
      </c>
      <c r="O4523" t="str">
        <f t="shared" si="150"/>
        <v>정상</v>
      </c>
      <c r="P4523" t="str">
        <f t="shared" si="149"/>
        <v>엠피제이엔제이</v>
      </c>
      <c r="Q4523" t="s">
        <v>1954</v>
      </c>
      <c r="R4523"/>
      <c r="S4523"/>
      <c r="T4523"/>
      <c r="U4523"/>
      <c r="V4523"/>
      <c r="W4523" t="s">
        <v>1958</v>
      </c>
      <c r="X4523" s="1">
        <v>51425</v>
      </c>
    </row>
    <row r="4524" spans="1:24">
      <c r="A4524" t="s">
        <v>4906</v>
      </c>
      <c r="B4524" t="s">
        <v>4926</v>
      </c>
      <c r="C4524" t="s">
        <v>4943</v>
      </c>
      <c r="D4524" t="s">
        <v>5270</v>
      </c>
      <c r="E4524" t="s">
        <v>2146</v>
      </c>
      <c r="F4524" t="s">
        <v>5530</v>
      </c>
      <c r="G4524" t="s">
        <v>2653</v>
      </c>
      <c r="H4524">
        <v>40000</v>
      </c>
      <c r="I4524" t="s">
        <v>5533</v>
      </c>
      <c r="J4524" s="1">
        <v>44120</v>
      </c>
      <c r="K4524" s="1">
        <v>44120</v>
      </c>
      <c r="L4524" t="s">
        <v>1652</v>
      </c>
      <c r="M4524" t="s">
        <v>5537</v>
      </c>
      <c r="N4524" s="1">
        <v>44135</v>
      </c>
      <c r="O4524" t="str">
        <f t="shared" si="150"/>
        <v>정상</v>
      </c>
      <c r="P4524" t="str">
        <f t="shared" si="149"/>
        <v>엠피피스토스</v>
      </c>
      <c r="Q4524" t="s">
        <v>1954</v>
      </c>
      <c r="R4524"/>
      <c r="S4524"/>
      <c r="T4524"/>
      <c r="U4524"/>
      <c r="V4524"/>
      <c r="W4524" t="s">
        <v>1958</v>
      </c>
      <c r="X4524"/>
    </row>
    <row r="4525" spans="1:24">
      <c r="A4525" t="s">
        <v>4906</v>
      </c>
      <c r="B4525" t="s">
        <v>4926</v>
      </c>
      <c r="C4525" t="s">
        <v>4948</v>
      </c>
      <c r="D4525" t="s">
        <v>5240</v>
      </c>
      <c r="E4525" t="s">
        <v>3195</v>
      </c>
      <c r="F4525" t="s">
        <v>2177</v>
      </c>
      <c r="G4525" t="s">
        <v>2653</v>
      </c>
      <c r="H4525">
        <v>30000</v>
      </c>
      <c r="I4525" t="s">
        <v>5533</v>
      </c>
      <c r="J4525" s="1">
        <v>44120</v>
      </c>
      <c r="K4525" s="1">
        <v>44120</v>
      </c>
      <c r="L4525" t="s">
        <v>1653</v>
      </c>
      <c r="M4525" t="s">
        <v>5538</v>
      </c>
      <c r="N4525" s="1">
        <v>44135</v>
      </c>
      <c r="O4525" t="str">
        <f t="shared" si="150"/>
        <v>정상</v>
      </c>
      <c r="P4525" t="str">
        <f t="shared" si="149"/>
        <v>엠피피스토스</v>
      </c>
      <c r="Q4525" t="s">
        <v>1954</v>
      </c>
      <c r="R4525"/>
      <c r="S4525"/>
      <c r="T4525"/>
      <c r="U4525"/>
      <c r="V4525"/>
      <c r="W4525" t="s">
        <v>1958</v>
      </c>
      <c r="X4525"/>
    </row>
    <row r="4526" spans="1:24">
      <c r="A4526" t="s">
        <v>4904</v>
      </c>
      <c r="B4526" t="s">
        <v>4925</v>
      </c>
      <c r="C4526" t="s">
        <v>4940</v>
      </c>
      <c r="D4526" t="s">
        <v>5300</v>
      </c>
      <c r="E4526" t="s">
        <v>5481</v>
      </c>
      <c r="F4526" t="s">
        <v>5532</v>
      </c>
      <c r="G4526" t="s">
        <v>2653</v>
      </c>
      <c r="H4526">
        <v>75000</v>
      </c>
      <c r="I4526" t="s">
        <v>5533</v>
      </c>
      <c r="J4526" s="1">
        <v>44120</v>
      </c>
      <c r="K4526" s="1">
        <v>44120</v>
      </c>
      <c r="L4526" t="s">
        <v>1654</v>
      </c>
      <c r="M4526" t="s">
        <v>5535</v>
      </c>
      <c r="N4526" s="1">
        <v>44135</v>
      </c>
      <c r="O4526" t="str">
        <f t="shared" si="150"/>
        <v>정상</v>
      </c>
      <c r="P4526" t="str">
        <f t="shared" si="149"/>
        <v>엠피송내</v>
      </c>
      <c r="Q4526" t="s">
        <v>1954</v>
      </c>
      <c r="R4526"/>
      <c r="S4526"/>
      <c r="T4526"/>
      <c r="U4526"/>
      <c r="V4526"/>
      <c r="W4526" t="s">
        <v>1958</v>
      </c>
      <c r="X4526"/>
    </row>
    <row r="4527" spans="1:24">
      <c r="A4527" t="s">
        <v>4917</v>
      </c>
      <c r="B4527" t="s">
        <v>4926</v>
      </c>
      <c r="C4527" t="s">
        <v>4943</v>
      </c>
      <c r="D4527" t="s">
        <v>5301</v>
      </c>
      <c r="E4527" t="s">
        <v>2522</v>
      </c>
      <c r="F4527" t="s">
        <v>5531</v>
      </c>
      <c r="G4527" t="s">
        <v>2653</v>
      </c>
      <c r="H4527">
        <v>25600</v>
      </c>
      <c r="I4527" t="s">
        <v>5533</v>
      </c>
      <c r="J4527" s="1">
        <v>44120</v>
      </c>
      <c r="K4527" s="1">
        <v>44120</v>
      </c>
      <c r="L4527" t="s">
        <v>1655</v>
      </c>
      <c r="M4527" t="s">
        <v>5535</v>
      </c>
      <c r="N4527" s="1">
        <v>44135</v>
      </c>
      <c r="O4527" t="str">
        <f t="shared" si="150"/>
        <v>정상</v>
      </c>
      <c r="P4527" t="str">
        <f t="shared" si="149"/>
        <v>엠피피스토스</v>
      </c>
      <c r="Q4527" t="s">
        <v>1954</v>
      </c>
      <c r="R4527"/>
      <c r="S4527"/>
      <c r="T4527"/>
      <c r="U4527"/>
      <c r="V4527"/>
      <c r="W4527" t="s">
        <v>1958</v>
      </c>
      <c r="X4527" s="1">
        <v>55077</v>
      </c>
    </row>
    <row r="4528" spans="1:24">
      <c r="A4528" t="s">
        <v>4906</v>
      </c>
      <c r="B4528" t="s">
        <v>4926</v>
      </c>
      <c r="C4528" t="s">
        <v>4943</v>
      </c>
      <c r="D4528" t="s">
        <v>5162</v>
      </c>
      <c r="E4528" t="s">
        <v>5464</v>
      </c>
      <c r="F4528" t="s">
        <v>5532</v>
      </c>
      <c r="G4528" t="s">
        <v>2655</v>
      </c>
      <c r="H4528">
        <v>7200</v>
      </c>
      <c r="I4528" t="s">
        <v>5533</v>
      </c>
      <c r="J4528" s="1">
        <v>44120</v>
      </c>
      <c r="K4528" s="1">
        <v>44120</v>
      </c>
      <c r="L4528" t="s">
        <v>1656</v>
      </c>
      <c r="M4528" t="s">
        <v>5535</v>
      </c>
      <c r="N4528" s="1">
        <v>44135</v>
      </c>
      <c r="O4528" t="str">
        <f t="shared" si="150"/>
        <v>정상</v>
      </c>
      <c r="P4528" t="str">
        <f t="shared" si="149"/>
        <v>엠피피스토스</v>
      </c>
      <c r="Q4528" t="s">
        <v>1954</v>
      </c>
      <c r="R4528"/>
      <c r="S4528"/>
      <c r="T4528"/>
      <c r="U4528"/>
      <c r="V4528"/>
      <c r="W4528" t="s">
        <v>1958</v>
      </c>
      <c r="X4528" s="1">
        <v>49598</v>
      </c>
    </row>
    <row r="4529" spans="1:24">
      <c r="A4529" t="s">
        <v>4906</v>
      </c>
      <c r="B4529" t="s">
        <v>4926</v>
      </c>
      <c r="C4529" t="s">
        <v>4943</v>
      </c>
      <c r="D4529" t="s">
        <v>5162</v>
      </c>
      <c r="E4529" t="s">
        <v>5489</v>
      </c>
      <c r="F4529" t="s">
        <v>2177</v>
      </c>
      <c r="G4529" t="s">
        <v>2653</v>
      </c>
      <c r="H4529">
        <v>155700</v>
      </c>
      <c r="I4529" t="s">
        <v>5533</v>
      </c>
      <c r="J4529" s="1">
        <v>44120</v>
      </c>
      <c r="K4529" s="1">
        <v>44120</v>
      </c>
      <c r="L4529" t="s">
        <v>1657</v>
      </c>
      <c r="M4529" t="s">
        <v>5535</v>
      </c>
      <c r="N4529" s="1">
        <v>44135</v>
      </c>
      <c r="O4529" t="str">
        <f t="shared" si="150"/>
        <v>정상</v>
      </c>
      <c r="P4529" t="str">
        <f t="shared" si="149"/>
        <v>엠피피스토스</v>
      </c>
      <c r="Q4529" t="s">
        <v>1954</v>
      </c>
      <c r="R4529"/>
      <c r="S4529"/>
      <c r="T4529"/>
      <c r="U4529"/>
      <c r="V4529"/>
      <c r="W4529" t="s">
        <v>1958</v>
      </c>
      <c r="X4529" s="1">
        <v>73339</v>
      </c>
    </row>
    <row r="4530" spans="1:24">
      <c r="A4530" t="s">
        <v>4909</v>
      </c>
      <c r="B4530" t="s">
        <v>4929</v>
      </c>
      <c r="C4530" t="s">
        <v>4947</v>
      </c>
      <c r="D4530" t="s">
        <v>5302</v>
      </c>
      <c r="E4530" t="s">
        <v>2522</v>
      </c>
      <c r="F4530" t="s">
        <v>5530</v>
      </c>
      <c r="G4530" t="s">
        <v>2653</v>
      </c>
      <c r="H4530">
        <v>201000</v>
      </c>
      <c r="I4530" t="s">
        <v>5533</v>
      </c>
      <c r="J4530" s="1">
        <v>44120</v>
      </c>
      <c r="K4530" s="1">
        <v>44120</v>
      </c>
      <c r="L4530" t="s">
        <v>1658</v>
      </c>
      <c r="M4530" t="s">
        <v>5538</v>
      </c>
      <c r="N4530" s="1">
        <v>44135</v>
      </c>
      <c r="O4530" t="str">
        <f t="shared" si="150"/>
        <v>정상</v>
      </c>
      <c r="P4530" t="str">
        <f t="shared" si="149"/>
        <v>엠피상동</v>
      </c>
      <c r="Q4530" t="s">
        <v>1954</v>
      </c>
      <c r="R4530"/>
      <c r="S4530"/>
      <c r="T4530"/>
      <c r="U4530"/>
      <c r="V4530"/>
      <c r="W4530" t="s">
        <v>5540</v>
      </c>
      <c r="X4530" s="1">
        <v>51425</v>
      </c>
    </row>
    <row r="4531" spans="1:24">
      <c r="A4531" t="s">
        <v>4909</v>
      </c>
      <c r="B4531" t="s">
        <v>4929</v>
      </c>
      <c r="C4531" t="s">
        <v>4947</v>
      </c>
      <c r="D4531" t="s">
        <v>5302</v>
      </c>
      <c r="E4531" t="s">
        <v>5464</v>
      </c>
      <c r="F4531" t="s">
        <v>2177</v>
      </c>
      <c r="G4531" t="s">
        <v>2655</v>
      </c>
      <c r="H4531">
        <v>48730</v>
      </c>
      <c r="I4531" t="s">
        <v>5533</v>
      </c>
      <c r="J4531" s="1">
        <v>44120</v>
      </c>
      <c r="K4531" s="1">
        <v>44120</v>
      </c>
      <c r="L4531" t="s">
        <v>1659</v>
      </c>
      <c r="M4531" t="s">
        <v>5535</v>
      </c>
      <c r="N4531" s="1">
        <v>44135</v>
      </c>
      <c r="O4531" t="str">
        <f t="shared" si="150"/>
        <v>정상</v>
      </c>
      <c r="P4531" t="str">
        <f t="shared" si="149"/>
        <v>엠피상동</v>
      </c>
      <c r="Q4531" t="s">
        <v>1954</v>
      </c>
      <c r="R4531"/>
      <c r="S4531"/>
      <c r="T4531"/>
      <c r="U4531"/>
      <c r="V4531"/>
      <c r="W4531" t="s">
        <v>1958</v>
      </c>
      <c r="X4531" s="1">
        <v>49598</v>
      </c>
    </row>
    <row r="4532" spans="1:24">
      <c r="A4532" t="s">
        <v>4906</v>
      </c>
      <c r="B4532" t="s">
        <v>4926</v>
      </c>
      <c r="C4532" t="s">
        <v>4943</v>
      </c>
      <c r="D4532" t="s">
        <v>5045</v>
      </c>
      <c r="E4532" t="s">
        <v>2522</v>
      </c>
      <c r="F4532" t="s">
        <v>5530</v>
      </c>
      <c r="G4532" t="s">
        <v>2655</v>
      </c>
      <c r="H4532">
        <v>6860</v>
      </c>
      <c r="I4532" t="s">
        <v>5533</v>
      </c>
      <c r="J4532" s="1">
        <v>44120</v>
      </c>
      <c r="K4532" s="1">
        <v>44120</v>
      </c>
      <c r="L4532" t="s">
        <v>1660</v>
      </c>
      <c r="M4532" t="s">
        <v>5535</v>
      </c>
      <c r="N4532" s="1">
        <v>44135</v>
      </c>
      <c r="O4532" t="str">
        <f t="shared" si="150"/>
        <v>정상</v>
      </c>
      <c r="P4532" t="str">
        <f t="shared" si="149"/>
        <v>엠피피스토스</v>
      </c>
      <c r="Q4532" t="s">
        <v>1954</v>
      </c>
      <c r="R4532"/>
      <c r="S4532"/>
      <c r="T4532"/>
      <c r="U4532"/>
      <c r="V4532"/>
      <c r="W4532" t="s">
        <v>1958</v>
      </c>
      <c r="X4532" s="1">
        <v>49598</v>
      </c>
    </row>
    <row r="4533" spans="1:24">
      <c r="A4533" t="s">
        <v>4906</v>
      </c>
      <c r="B4533" t="s">
        <v>4926</v>
      </c>
      <c r="C4533" t="s">
        <v>4943</v>
      </c>
      <c r="D4533" t="s">
        <v>5303</v>
      </c>
      <c r="E4533" t="s">
        <v>2149</v>
      </c>
      <c r="F4533" t="s">
        <v>5530</v>
      </c>
      <c r="G4533" t="s">
        <v>2653</v>
      </c>
      <c r="H4533">
        <v>25000</v>
      </c>
      <c r="I4533" t="s">
        <v>5533</v>
      </c>
      <c r="J4533" s="1">
        <v>44120</v>
      </c>
      <c r="K4533" s="1">
        <v>44120</v>
      </c>
      <c r="L4533" t="s">
        <v>1661</v>
      </c>
      <c r="M4533" t="s">
        <v>5535</v>
      </c>
      <c r="N4533" s="1">
        <v>44135</v>
      </c>
      <c r="O4533" t="str">
        <f t="shared" si="150"/>
        <v>정상</v>
      </c>
      <c r="P4533" t="str">
        <f t="shared" si="149"/>
        <v>엠피피스토스</v>
      </c>
      <c r="Q4533" t="s">
        <v>1954</v>
      </c>
      <c r="R4533"/>
      <c r="S4533"/>
      <c r="T4533"/>
      <c r="U4533"/>
      <c r="V4533"/>
      <c r="W4533" t="s">
        <v>1958</v>
      </c>
      <c r="X4533" s="1">
        <v>55077</v>
      </c>
    </row>
    <row r="4534" spans="1:24">
      <c r="A4534" t="s">
        <v>4909</v>
      </c>
      <c r="B4534" t="s">
        <v>4929</v>
      </c>
      <c r="C4534" t="s">
        <v>4947</v>
      </c>
      <c r="D4534" t="s">
        <v>5064</v>
      </c>
      <c r="E4534" t="s">
        <v>2149</v>
      </c>
      <c r="F4534" t="s">
        <v>2177</v>
      </c>
      <c r="G4534" t="s">
        <v>2653</v>
      </c>
      <c r="H4534">
        <v>40490</v>
      </c>
      <c r="I4534" t="s">
        <v>5533</v>
      </c>
      <c r="J4534" s="1">
        <v>44120</v>
      </c>
      <c r="K4534" s="1">
        <v>44120</v>
      </c>
      <c r="L4534" t="s">
        <v>1662</v>
      </c>
      <c r="M4534" t="s">
        <v>5538</v>
      </c>
      <c r="N4534" s="1">
        <v>44135</v>
      </c>
      <c r="O4534" t="str">
        <f t="shared" si="150"/>
        <v>정상</v>
      </c>
      <c r="P4534" t="str">
        <f t="shared" si="149"/>
        <v>엠피상동</v>
      </c>
      <c r="Q4534" t="s">
        <v>1954</v>
      </c>
      <c r="R4534"/>
      <c r="S4534"/>
      <c r="T4534"/>
      <c r="U4534"/>
      <c r="V4534"/>
      <c r="W4534" t="s">
        <v>1958</v>
      </c>
      <c r="X4534" s="1">
        <v>51425</v>
      </c>
    </row>
    <row r="4535" spans="1:24">
      <c r="A4535" t="s">
        <v>983</v>
      </c>
      <c r="B4535" t="s">
        <v>4927</v>
      </c>
      <c r="C4535" t="s">
        <v>4944</v>
      </c>
      <c r="D4535" t="s">
        <v>5304</v>
      </c>
      <c r="E4535" t="s">
        <v>5483</v>
      </c>
      <c r="F4535" t="s">
        <v>2177</v>
      </c>
      <c r="G4535" t="s">
        <v>2653</v>
      </c>
      <c r="H4535">
        <v>42530</v>
      </c>
      <c r="I4535" t="s">
        <v>5533</v>
      </c>
      <c r="J4535" s="1">
        <v>44120</v>
      </c>
      <c r="K4535" s="1">
        <v>44120</v>
      </c>
      <c r="L4535" t="s">
        <v>1663</v>
      </c>
      <c r="M4535" t="s">
        <v>5538</v>
      </c>
      <c r="N4535" s="1">
        <v>44135</v>
      </c>
      <c r="O4535" t="str">
        <f t="shared" si="150"/>
        <v>정상</v>
      </c>
      <c r="P4535" t="s">
        <v>6821</v>
      </c>
      <c r="Q4535" t="s">
        <v>1954</v>
      </c>
      <c r="R4535"/>
      <c r="S4535"/>
      <c r="T4535"/>
      <c r="U4535"/>
      <c r="V4535"/>
      <c r="W4535" t="s">
        <v>1958</v>
      </c>
      <c r="X4535" s="1">
        <v>67496</v>
      </c>
    </row>
    <row r="4536" spans="1:24">
      <c r="A4536" t="s">
        <v>4907</v>
      </c>
      <c r="B4536" t="s">
        <v>4927</v>
      </c>
      <c r="C4536" t="s">
        <v>4944</v>
      </c>
      <c r="D4536" t="s">
        <v>4995</v>
      </c>
      <c r="E4536" t="s">
        <v>5484</v>
      </c>
      <c r="F4536" t="s">
        <v>5530</v>
      </c>
      <c r="G4536" t="s">
        <v>2653</v>
      </c>
      <c r="H4536">
        <v>40660</v>
      </c>
      <c r="I4536" t="s">
        <v>5533</v>
      </c>
      <c r="J4536" s="1">
        <v>44120</v>
      </c>
      <c r="K4536" s="1">
        <v>44120</v>
      </c>
      <c r="L4536" t="s">
        <v>1664</v>
      </c>
      <c r="M4536" t="s">
        <v>5535</v>
      </c>
      <c r="N4536" s="1">
        <v>44135</v>
      </c>
      <c r="O4536" t="str">
        <f t="shared" si="150"/>
        <v>정상</v>
      </c>
      <c r="P4536" t="s">
        <v>6821</v>
      </c>
      <c r="Q4536" t="s">
        <v>1954</v>
      </c>
      <c r="R4536"/>
      <c r="S4536"/>
      <c r="T4536"/>
      <c r="U4536"/>
      <c r="V4536"/>
      <c r="W4536" t="s">
        <v>1958</v>
      </c>
      <c r="X4536" s="1">
        <v>67861</v>
      </c>
    </row>
    <row r="4537" spans="1:24">
      <c r="A4537" t="s">
        <v>4906</v>
      </c>
      <c r="B4537" t="s">
        <v>4926</v>
      </c>
      <c r="C4537" t="s">
        <v>4948</v>
      </c>
      <c r="D4537" t="s">
        <v>5305</v>
      </c>
      <c r="E4537" t="s">
        <v>5464</v>
      </c>
      <c r="F4537" t="s">
        <v>5530</v>
      </c>
      <c r="G4537" t="s">
        <v>2653</v>
      </c>
      <c r="H4537">
        <v>61000</v>
      </c>
      <c r="I4537" t="s">
        <v>5533</v>
      </c>
      <c r="J4537" s="1">
        <v>44120</v>
      </c>
      <c r="K4537" s="1">
        <v>44120</v>
      </c>
      <c r="L4537" t="s">
        <v>1665</v>
      </c>
      <c r="M4537" t="s">
        <v>5538</v>
      </c>
      <c r="N4537" s="1">
        <v>44135</v>
      </c>
      <c r="O4537" t="str">
        <f t="shared" si="150"/>
        <v>정상</v>
      </c>
      <c r="P4537" t="str">
        <f t="shared" si="149"/>
        <v>엠피피스토스</v>
      </c>
      <c r="Q4537" t="s">
        <v>1954</v>
      </c>
      <c r="R4537"/>
      <c r="S4537"/>
      <c r="T4537"/>
      <c r="U4537"/>
      <c r="V4537"/>
      <c r="W4537" t="s">
        <v>1958</v>
      </c>
      <c r="X4537" s="1">
        <v>51425</v>
      </c>
    </row>
    <row r="4538" spans="1:24">
      <c r="A4538" t="s">
        <v>4914</v>
      </c>
      <c r="B4538" t="s">
        <v>4933</v>
      </c>
      <c r="C4538" t="s">
        <v>4953</v>
      </c>
      <c r="D4538" t="s">
        <v>5207</v>
      </c>
      <c r="E4538" t="s">
        <v>2149</v>
      </c>
      <c r="F4538" t="s">
        <v>5530</v>
      </c>
      <c r="G4538" t="s">
        <v>2653</v>
      </c>
      <c r="H4538">
        <v>28000</v>
      </c>
      <c r="I4538" t="s">
        <v>5533</v>
      </c>
      <c r="J4538" s="1">
        <v>44120</v>
      </c>
      <c r="K4538" s="1">
        <v>44120</v>
      </c>
      <c r="L4538" t="s">
        <v>1666</v>
      </c>
      <c r="M4538" t="s">
        <v>5535</v>
      </c>
      <c r="N4538" s="1">
        <v>44135</v>
      </c>
      <c r="O4538" t="str">
        <f t="shared" si="150"/>
        <v>정상</v>
      </c>
      <c r="P4538" t="str">
        <f t="shared" si="149"/>
        <v>엠피조은</v>
      </c>
      <c r="Q4538" t="s">
        <v>1954</v>
      </c>
      <c r="R4538"/>
      <c r="S4538"/>
      <c r="T4538"/>
      <c r="U4538"/>
      <c r="V4538"/>
      <c r="W4538" t="s">
        <v>1958</v>
      </c>
      <c r="X4538" s="1">
        <v>70052</v>
      </c>
    </row>
    <row r="4539" spans="1:24">
      <c r="A4539" t="s">
        <v>4909</v>
      </c>
      <c r="B4539" t="s">
        <v>4929</v>
      </c>
      <c r="C4539" t="s">
        <v>4947</v>
      </c>
      <c r="D4539" t="s">
        <v>5306</v>
      </c>
      <c r="E4539" t="s">
        <v>5465</v>
      </c>
      <c r="F4539" t="s">
        <v>2177</v>
      </c>
      <c r="G4539" t="s">
        <v>2653</v>
      </c>
      <c r="H4539">
        <v>30000</v>
      </c>
      <c r="I4539" t="s">
        <v>5533</v>
      </c>
      <c r="J4539" s="1">
        <v>44120</v>
      </c>
      <c r="K4539" s="1">
        <v>44120</v>
      </c>
      <c r="L4539" t="s">
        <v>1667</v>
      </c>
      <c r="M4539" t="s">
        <v>5538</v>
      </c>
      <c r="N4539" s="1">
        <v>44135</v>
      </c>
      <c r="O4539" t="str">
        <f t="shared" si="150"/>
        <v>정상</v>
      </c>
      <c r="P4539" t="str">
        <f t="shared" si="149"/>
        <v>엠피상동</v>
      </c>
      <c r="Q4539" t="s">
        <v>1954</v>
      </c>
      <c r="R4539"/>
      <c r="S4539"/>
      <c r="T4539"/>
      <c r="U4539"/>
      <c r="V4539"/>
      <c r="W4539" t="s">
        <v>1958</v>
      </c>
      <c r="X4539" s="1">
        <v>51425</v>
      </c>
    </row>
    <row r="4540" spans="1:24">
      <c r="A4540" t="s">
        <v>4914</v>
      </c>
      <c r="B4540" t="s">
        <v>4933</v>
      </c>
      <c r="C4540" t="s">
        <v>4953</v>
      </c>
      <c r="D4540" t="s">
        <v>5204</v>
      </c>
      <c r="E4540" t="s">
        <v>5466</v>
      </c>
      <c r="F4540" t="s">
        <v>2177</v>
      </c>
      <c r="G4540" t="s">
        <v>2653</v>
      </c>
      <c r="H4540">
        <v>141000</v>
      </c>
      <c r="I4540" t="s">
        <v>5533</v>
      </c>
      <c r="J4540" s="1">
        <v>44120</v>
      </c>
      <c r="K4540" s="1">
        <v>44120</v>
      </c>
      <c r="L4540" t="s">
        <v>1668</v>
      </c>
      <c r="M4540" t="s">
        <v>5538</v>
      </c>
      <c r="N4540" s="1">
        <v>44135</v>
      </c>
      <c r="O4540" t="str">
        <f t="shared" si="150"/>
        <v>정상</v>
      </c>
      <c r="P4540" t="str">
        <f t="shared" si="149"/>
        <v>엠피조은</v>
      </c>
      <c r="Q4540" t="s">
        <v>1954</v>
      </c>
      <c r="R4540"/>
      <c r="S4540"/>
      <c r="T4540"/>
      <c r="U4540"/>
      <c r="V4540"/>
      <c r="W4540" t="s">
        <v>1958</v>
      </c>
      <c r="X4540" s="1">
        <v>74800</v>
      </c>
    </row>
    <row r="4541" spans="1:24">
      <c r="A4541" t="s">
        <v>4903</v>
      </c>
      <c r="B4541" t="s">
        <v>4924</v>
      </c>
      <c r="C4541" t="s">
        <v>4939</v>
      </c>
      <c r="D4541" t="s">
        <v>5053</v>
      </c>
      <c r="E4541" t="s">
        <v>5463</v>
      </c>
      <c r="F4541" t="s">
        <v>2177</v>
      </c>
      <c r="G4541" t="s">
        <v>2653</v>
      </c>
      <c r="H4541">
        <v>68800</v>
      </c>
      <c r="I4541" t="s">
        <v>5533</v>
      </c>
      <c r="J4541" s="1">
        <v>44120</v>
      </c>
      <c r="K4541" s="1">
        <v>44120</v>
      </c>
      <c r="L4541" t="s">
        <v>1669</v>
      </c>
      <c r="M4541" t="s">
        <v>5535</v>
      </c>
      <c r="N4541" s="1">
        <v>44135</v>
      </c>
      <c r="O4541" t="str">
        <f t="shared" si="150"/>
        <v>정상</v>
      </c>
      <c r="P4541" t="str">
        <f t="shared" si="149"/>
        <v>엠피의정부</v>
      </c>
      <c r="Q4541" t="s">
        <v>1954</v>
      </c>
      <c r="R4541"/>
      <c r="S4541"/>
      <c r="T4541"/>
      <c r="U4541"/>
      <c r="V4541"/>
      <c r="W4541" t="s">
        <v>1958</v>
      </c>
      <c r="X4541" s="1">
        <v>55077</v>
      </c>
    </row>
    <row r="4542" spans="1:24">
      <c r="A4542" t="s">
        <v>4909</v>
      </c>
      <c r="B4542" t="s">
        <v>4929</v>
      </c>
      <c r="C4542" t="s">
        <v>4969</v>
      </c>
      <c r="D4542" t="s">
        <v>5307</v>
      </c>
      <c r="E4542" t="s">
        <v>5464</v>
      </c>
      <c r="F4542" t="s">
        <v>2177</v>
      </c>
      <c r="G4542" t="s">
        <v>2653</v>
      </c>
      <c r="H4542">
        <v>50100</v>
      </c>
      <c r="I4542" t="s">
        <v>5533</v>
      </c>
      <c r="J4542" s="1">
        <v>44120</v>
      </c>
      <c r="K4542" s="1">
        <v>44120</v>
      </c>
      <c r="L4542" t="s">
        <v>1670</v>
      </c>
      <c r="M4542" t="s">
        <v>5535</v>
      </c>
      <c r="N4542" s="1">
        <v>44135</v>
      </c>
      <c r="O4542" t="str">
        <f t="shared" si="150"/>
        <v>정상</v>
      </c>
      <c r="P4542" t="str">
        <f t="shared" si="149"/>
        <v>엠피상동</v>
      </c>
      <c r="Q4542" t="s">
        <v>1954</v>
      </c>
      <c r="R4542"/>
      <c r="S4542"/>
      <c r="T4542"/>
      <c r="U4542"/>
      <c r="V4542"/>
      <c r="W4542" t="s">
        <v>1958</v>
      </c>
      <c r="X4542" s="1">
        <v>51425</v>
      </c>
    </row>
    <row r="4543" spans="1:24">
      <c r="A4543" t="s">
        <v>4903</v>
      </c>
      <c r="B4543" t="s">
        <v>4924</v>
      </c>
      <c r="C4543" t="s">
        <v>4939</v>
      </c>
      <c r="D4543" t="s">
        <v>5198</v>
      </c>
      <c r="E4543" t="s">
        <v>2149</v>
      </c>
      <c r="F4543" t="s">
        <v>5530</v>
      </c>
      <c r="G4543" t="s">
        <v>2653</v>
      </c>
      <c r="H4543">
        <v>112720</v>
      </c>
      <c r="I4543" t="s">
        <v>5533</v>
      </c>
      <c r="J4543" s="1">
        <v>44120</v>
      </c>
      <c r="K4543" s="1">
        <v>44120</v>
      </c>
      <c r="L4543" t="s">
        <v>1671</v>
      </c>
      <c r="M4543" t="s">
        <v>5535</v>
      </c>
      <c r="N4543" s="1">
        <v>44135</v>
      </c>
      <c r="O4543" t="str">
        <f t="shared" si="150"/>
        <v>정상</v>
      </c>
      <c r="P4543" t="str">
        <f t="shared" si="149"/>
        <v>엠피의정부</v>
      </c>
      <c r="Q4543" t="s">
        <v>1954</v>
      </c>
      <c r="R4543"/>
      <c r="S4543"/>
      <c r="T4543"/>
      <c r="U4543"/>
      <c r="V4543"/>
      <c r="W4543" t="s">
        <v>1958</v>
      </c>
      <c r="X4543" s="1">
        <v>55077</v>
      </c>
    </row>
    <row r="4544" spans="1:24">
      <c r="A4544" t="s">
        <v>4906</v>
      </c>
      <c r="B4544" t="s">
        <v>4926</v>
      </c>
      <c r="C4544" t="s">
        <v>4948</v>
      </c>
      <c r="D4544" t="s">
        <v>5012</v>
      </c>
      <c r="E4544" t="s">
        <v>5490</v>
      </c>
      <c r="F4544" t="s">
        <v>2177</v>
      </c>
      <c r="G4544" t="s">
        <v>2653</v>
      </c>
      <c r="H4544">
        <v>61500</v>
      </c>
      <c r="I4544" t="s">
        <v>5533</v>
      </c>
      <c r="J4544" s="1">
        <v>44120</v>
      </c>
      <c r="K4544" s="1">
        <v>44120</v>
      </c>
      <c r="L4544" t="s">
        <v>1672</v>
      </c>
      <c r="M4544" t="s">
        <v>5538</v>
      </c>
      <c r="N4544" s="1">
        <v>44135</v>
      </c>
      <c r="O4544" t="str">
        <f t="shared" si="150"/>
        <v>정상</v>
      </c>
      <c r="P4544" t="str">
        <f t="shared" si="149"/>
        <v>엠피피스토스</v>
      </c>
      <c r="Q4544" t="s">
        <v>1954</v>
      </c>
      <c r="R4544"/>
      <c r="S4544"/>
      <c r="T4544"/>
      <c r="U4544"/>
      <c r="V4544"/>
      <c r="W4544" t="s">
        <v>1958</v>
      </c>
      <c r="X4544" s="1">
        <v>56173</v>
      </c>
    </row>
    <row r="4545" spans="1:24">
      <c r="A4545" t="s">
        <v>4906</v>
      </c>
      <c r="B4545" t="s">
        <v>4926</v>
      </c>
      <c r="C4545" t="s">
        <v>4943</v>
      </c>
      <c r="D4545" t="s">
        <v>5308</v>
      </c>
      <c r="E4545" t="s">
        <v>2149</v>
      </c>
      <c r="F4545" t="s">
        <v>2177</v>
      </c>
      <c r="G4545" t="s">
        <v>2653</v>
      </c>
      <c r="H4545">
        <v>74800</v>
      </c>
      <c r="I4545" t="s">
        <v>5533</v>
      </c>
      <c r="J4545" s="1">
        <v>44120</v>
      </c>
      <c r="K4545" s="1">
        <v>44120</v>
      </c>
      <c r="L4545" t="s">
        <v>1673</v>
      </c>
      <c r="M4545" t="s">
        <v>5537</v>
      </c>
      <c r="N4545" s="1">
        <v>44135</v>
      </c>
      <c r="O4545" t="str">
        <f t="shared" si="150"/>
        <v>정상</v>
      </c>
      <c r="P4545" t="str">
        <f t="shared" ref="P4545:P4608" si="151">A4545</f>
        <v>엠피피스토스</v>
      </c>
      <c r="Q4545" t="s">
        <v>1954</v>
      </c>
      <c r="R4545"/>
      <c r="S4545"/>
      <c r="T4545"/>
      <c r="U4545"/>
      <c r="V4545"/>
      <c r="W4545" t="s">
        <v>5540</v>
      </c>
      <c r="X4545" s="1">
        <v>70052</v>
      </c>
    </row>
    <row r="4546" spans="1:24">
      <c r="A4546" t="s">
        <v>4906</v>
      </c>
      <c r="B4546" t="s">
        <v>4926</v>
      </c>
      <c r="C4546" t="s">
        <v>4943</v>
      </c>
      <c r="D4546" t="s">
        <v>5045</v>
      </c>
      <c r="E4546" t="s">
        <v>5464</v>
      </c>
      <c r="F4546" t="s">
        <v>2177</v>
      </c>
      <c r="G4546" t="s">
        <v>2653</v>
      </c>
      <c r="H4546">
        <v>98000</v>
      </c>
      <c r="I4546" t="s">
        <v>5533</v>
      </c>
      <c r="J4546" s="1">
        <v>44120</v>
      </c>
      <c r="K4546" s="1">
        <v>44120</v>
      </c>
      <c r="L4546" t="s">
        <v>1674</v>
      </c>
      <c r="M4546" t="s">
        <v>5535</v>
      </c>
      <c r="N4546" s="1">
        <v>44135</v>
      </c>
      <c r="O4546" t="str">
        <f t="shared" si="150"/>
        <v>정상</v>
      </c>
      <c r="P4546" t="str">
        <f t="shared" si="151"/>
        <v>엠피피스토스</v>
      </c>
      <c r="Q4546" t="s">
        <v>1954</v>
      </c>
      <c r="R4546"/>
      <c r="S4546"/>
      <c r="T4546"/>
      <c r="U4546"/>
      <c r="V4546"/>
      <c r="W4546" t="s">
        <v>1958</v>
      </c>
      <c r="X4546" s="1">
        <v>72244</v>
      </c>
    </row>
    <row r="4547" spans="1:24">
      <c r="A4547" t="s">
        <v>990</v>
      </c>
      <c r="B4547"/>
      <c r="C4547"/>
      <c r="D4547" t="s">
        <v>5002</v>
      </c>
      <c r="E4547" t="s">
        <v>5490</v>
      </c>
      <c r="F4547" t="s">
        <v>5532</v>
      </c>
      <c r="G4547" t="s">
        <v>2654</v>
      </c>
      <c r="H4547">
        <v>10000</v>
      </c>
      <c r="I4547" t="s">
        <v>5533</v>
      </c>
      <c r="J4547" s="1">
        <v>44120</v>
      </c>
      <c r="K4547" s="1">
        <v>44120</v>
      </c>
      <c r="L4547" t="s">
        <v>1675</v>
      </c>
      <c r="M4547" t="s">
        <v>5535</v>
      </c>
      <c r="N4547" s="1">
        <v>44135</v>
      </c>
      <c r="O4547" t="str">
        <f t="shared" si="150"/>
        <v>정상</v>
      </c>
      <c r="P4547" t="str">
        <f t="shared" si="151"/>
        <v>엠피성공</v>
      </c>
      <c r="Q4547" t="s">
        <v>1954</v>
      </c>
      <c r="R4547"/>
      <c r="S4547"/>
      <c r="T4547"/>
      <c r="U4547"/>
      <c r="V4547"/>
      <c r="W4547" t="s">
        <v>1958</v>
      </c>
      <c r="X4547" s="1">
        <v>51425</v>
      </c>
    </row>
    <row r="4548" spans="1:24">
      <c r="A4548" t="s">
        <v>995</v>
      </c>
      <c r="B4548" t="s">
        <v>4926</v>
      </c>
      <c r="C4548" t="s">
        <v>4943</v>
      </c>
      <c r="D4548" t="s">
        <v>5295</v>
      </c>
      <c r="E4548" t="s">
        <v>5490</v>
      </c>
      <c r="F4548" t="s">
        <v>2177</v>
      </c>
      <c r="G4548" t="s">
        <v>2653</v>
      </c>
      <c r="H4548">
        <v>50000</v>
      </c>
      <c r="I4548" t="s">
        <v>5533</v>
      </c>
      <c r="J4548" s="1">
        <v>44120</v>
      </c>
      <c r="K4548" s="1">
        <v>44120</v>
      </c>
      <c r="L4548" t="s">
        <v>1676</v>
      </c>
      <c r="M4548" t="s">
        <v>5538</v>
      </c>
      <c r="N4548" s="1">
        <v>44135</v>
      </c>
      <c r="O4548" t="str">
        <f t="shared" si="150"/>
        <v>정상</v>
      </c>
      <c r="P4548" t="str">
        <f t="shared" si="151"/>
        <v>엠피피스토스</v>
      </c>
      <c r="Q4548" t="s">
        <v>1954</v>
      </c>
      <c r="R4548"/>
      <c r="S4548"/>
      <c r="T4548"/>
      <c r="U4548"/>
      <c r="V4548"/>
      <c r="W4548" t="s">
        <v>1960</v>
      </c>
      <c r="X4548" s="1">
        <v>60921</v>
      </c>
    </row>
    <row r="4549" spans="1:24">
      <c r="A4549" t="s">
        <v>4906</v>
      </c>
      <c r="B4549" t="s">
        <v>4926</v>
      </c>
      <c r="C4549" t="s">
        <v>4948</v>
      </c>
      <c r="D4549" t="s">
        <v>5217</v>
      </c>
      <c r="E4549" t="s">
        <v>5464</v>
      </c>
      <c r="F4549" t="s">
        <v>2177</v>
      </c>
      <c r="G4549" t="s">
        <v>2653</v>
      </c>
      <c r="H4549">
        <v>27000</v>
      </c>
      <c r="I4549" t="s">
        <v>5533</v>
      </c>
      <c r="J4549" s="1">
        <v>44120</v>
      </c>
      <c r="K4549" s="1">
        <v>44120</v>
      </c>
      <c r="L4549" t="s">
        <v>1677</v>
      </c>
      <c r="M4549" t="s">
        <v>5537</v>
      </c>
      <c r="N4549" s="1">
        <v>44135</v>
      </c>
      <c r="O4549" t="str">
        <f t="shared" si="150"/>
        <v>정상</v>
      </c>
      <c r="P4549" t="str">
        <f t="shared" si="151"/>
        <v>엠피피스토스</v>
      </c>
      <c r="Q4549" t="s">
        <v>1954</v>
      </c>
      <c r="R4549"/>
      <c r="S4549"/>
      <c r="T4549"/>
      <c r="U4549"/>
      <c r="V4549"/>
      <c r="W4549" t="s">
        <v>1958</v>
      </c>
      <c r="X4549" s="1">
        <v>51425</v>
      </c>
    </row>
    <row r="4550" spans="1:24">
      <c r="A4550" t="s">
        <v>4902</v>
      </c>
      <c r="B4550"/>
      <c r="C4550"/>
      <c r="D4550" t="s">
        <v>5164</v>
      </c>
      <c r="E4550" t="s">
        <v>5463</v>
      </c>
      <c r="F4550" t="s">
        <v>5530</v>
      </c>
      <c r="G4550" t="s">
        <v>2653</v>
      </c>
      <c r="H4550">
        <v>45500</v>
      </c>
      <c r="I4550" t="s">
        <v>5533</v>
      </c>
      <c r="J4550" s="1">
        <v>44120</v>
      </c>
      <c r="K4550" s="1">
        <v>44120</v>
      </c>
      <c r="L4550" t="s">
        <v>1678</v>
      </c>
      <c r="M4550" t="s">
        <v>5535</v>
      </c>
      <c r="N4550" s="1">
        <v>44135</v>
      </c>
      <c r="O4550" t="str">
        <f t="shared" si="150"/>
        <v>정상</v>
      </c>
      <c r="P4550" t="str">
        <f t="shared" si="151"/>
        <v>엠피성공</v>
      </c>
      <c r="Q4550" t="s">
        <v>1954</v>
      </c>
      <c r="R4550"/>
      <c r="S4550"/>
      <c r="T4550"/>
      <c r="U4550"/>
      <c r="V4550"/>
      <c r="W4550" t="s">
        <v>1958</v>
      </c>
      <c r="X4550" s="1">
        <v>55077</v>
      </c>
    </row>
    <row r="4551" spans="1:24">
      <c r="A4551" t="s">
        <v>4906</v>
      </c>
      <c r="B4551" t="s">
        <v>4926</v>
      </c>
      <c r="C4551" t="s">
        <v>4943</v>
      </c>
      <c r="D4551" t="s">
        <v>5003</v>
      </c>
      <c r="E4551" t="s">
        <v>2166</v>
      </c>
      <c r="F4551" t="s">
        <v>2177</v>
      </c>
      <c r="G4551" t="s">
        <v>2653</v>
      </c>
      <c r="H4551">
        <v>41000</v>
      </c>
      <c r="I4551" t="s">
        <v>5533</v>
      </c>
      <c r="J4551" s="1">
        <v>44120</v>
      </c>
      <c r="K4551" s="1">
        <v>44120</v>
      </c>
      <c r="L4551" t="s">
        <v>1679</v>
      </c>
      <c r="M4551" t="s">
        <v>5538</v>
      </c>
      <c r="N4551" s="1">
        <v>44135</v>
      </c>
      <c r="O4551" t="str">
        <f t="shared" si="150"/>
        <v>정상</v>
      </c>
      <c r="P4551" t="str">
        <f t="shared" si="151"/>
        <v>엠피피스토스</v>
      </c>
      <c r="Q4551" t="s">
        <v>1954</v>
      </c>
      <c r="R4551"/>
      <c r="S4551"/>
      <c r="T4551"/>
      <c r="U4551"/>
      <c r="V4551"/>
      <c r="W4551" t="s">
        <v>1958</v>
      </c>
      <c r="X4551" s="1">
        <v>64574</v>
      </c>
    </row>
    <row r="4552" spans="1:24">
      <c r="A4552" t="s">
        <v>4906</v>
      </c>
      <c r="B4552" t="s">
        <v>4926</v>
      </c>
      <c r="C4552" t="s">
        <v>4948</v>
      </c>
      <c r="D4552" t="s">
        <v>5309</v>
      </c>
      <c r="E4552" t="s">
        <v>5477</v>
      </c>
      <c r="F4552" t="s">
        <v>5530</v>
      </c>
      <c r="G4552" t="s">
        <v>2653</v>
      </c>
      <c r="H4552">
        <v>21151</v>
      </c>
      <c r="I4552" t="s">
        <v>5533</v>
      </c>
      <c r="J4552" s="1">
        <v>44120</v>
      </c>
      <c r="K4552" s="1">
        <v>44120</v>
      </c>
      <c r="L4552" t="s">
        <v>1680</v>
      </c>
      <c r="M4552" t="s">
        <v>5537</v>
      </c>
      <c r="N4552" s="1">
        <v>44135</v>
      </c>
      <c r="O4552" t="str">
        <f t="shared" si="150"/>
        <v>정상</v>
      </c>
      <c r="P4552" t="str">
        <f t="shared" si="151"/>
        <v>엠피피스토스</v>
      </c>
      <c r="Q4552" t="s">
        <v>1954</v>
      </c>
      <c r="R4552"/>
      <c r="S4552"/>
      <c r="T4552"/>
      <c r="U4552"/>
      <c r="V4552"/>
      <c r="W4552" t="s">
        <v>5540</v>
      </c>
      <c r="X4552" s="1">
        <v>61286</v>
      </c>
    </row>
    <row r="4553" spans="1:24">
      <c r="A4553" t="s">
        <v>4902</v>
      </c>
      <c r="B4553" t="s">
        <v>4923</v>
      </c>
      <c r="C4553" t="s">
        <v>4942</v>
      </c>
      <c r="D4553" t="s">
        <v>5310</v>
      </c>
      <c r="E4553" t="s">
        <v>3153</v>
      </c>
      <c r="F4553" t="s">
        <v>2177</v>
      </c>
      <c r="G4553" t="s">
        <v>2653</v>
      </c>
      <c r="H4553">
        <v>100046</v>
      </c>
      <c r="I4553" t="s">
        <v>5533</v>
      </c>
      <c r="J4553" s="1">
        <v>44120</v>
      </c>
      <c r="K4553" s="1">
        <v>44120</v>
      </c>
      <c r="L4553" t="s">
        <v>1681</v>
      </c>
      <c r="M4553" t="s">
        <v>5538</v>
      </c>
      <c r="N4553" s="1">
        <v>44135</v>
      </c>
      <c r="O4553" t="str">
        <f t="shared" si="150"/>
        <v>정상</v>
      </c>
      <c r="P4553" t="str">
        <f t="shared" si="151"/>
        <v>엠피성공</v>
      </c>
      <c r="Q4553" t="s">
        <v>1954</v>
      </c>
      <c r="R4553"/>
      <c r="S4553"/>
      <c r="T4553"/>
      <c r="U4553"/>
      <c r="V4553"/>
      <c r="W4553" t="s">
        <v>1958</v>
      </c>
      <c r="X4553" s="1">
        <v>67861</v>
      </c>
    </row>
    <row r="4554" spans="1:24">
      <c r="A4554" t="s">
        <v>4907</v>
      </c>
      <c r="B4554" t="s">
        <v>4927</v>
      </c>
      <c r="C4554" t="s">
        <v>4944</v>
      </c>
      <c r="D4554" t="s">
        <v>5008</v>
      </c>
      <c r="E4554" t="s">
        <v>2516</v>
      </c>
      <c r="F4554" t="s">
        <v>2177</v>
      </c>
      <c r="G4554" t="s">
        <v>2653</v>
      </c>
      <c r="H4554">
        <v>42690</v>
      </c>
      <c r="I4554" t="s">
        <v>5534</v>
      </c>
      <c r="J4554" s="1">
        <v>44120</v>
      </c>
      <c r="K4554" s="1">
        <v>44134</v>
      </c>
      <c r="L4554" t="s">
        <v>1682</v>
      </c>
      <c r="M4554" t="s">
        <v>5537</v>
      </c>
      <c r="N4554" s="1">
        <v>44135</v>
      </c>
      <c r="O4554" t="str">
        <f t="shared" si="150"/>
        <v>철회</v>
      </c>
      <c r="P4554" t="s">
        <v>6821</v>
      </c>
      <c r="Q4554" t="s">
        <v>1954</v>
      </c>
      <c r="R4554"/>
      <c r="S4554"/>
      <c r="T4554"/>
      <c r="U4554"/>
      <c r="V4554"/>
      <c r="W4554" t="s">
        <v>1958</v>
      </c>
      <c r="X4554" s="1">
        <v>68591</v>
      </c>
    </row>
    <row r="4555" spans="1:24">
      <c r="A4555" t="s">
        <v>4907</v>
      </c>
      <c r="B4555" t="s">
        <v>4927</v>
      </c>
      <c r="C4555" t="s">
        <v>4087</v>
      </c>
      <c r="D4555" t="s">
        <v>5035</v>
      </c>
      <c r="E4555" t="s">
        <v>3153</v>
      </c>
      <c r="F4555" t="s">
        <v>2177</v>
      </c>
      <c r="G4555" t="s">
        <v>2653</v>
      </c>
      <c r="H4555">
        <v>33220</v>
      </c>
      <c r="I4555" t="s">
        <v>5534</v>
      </c>
      <c r="J4555" s="1">
        <v>44120</v>
      </c>
      <c r="K4555" s="1">
        <v>44134</v>
      </c>
      <c r="L4555" t="s">
        <v>1683</v>
      </c>
      <c r="M4555" t="s">
        <v>5538</v>
      </c>
      <c r="N4555" s="1">
        <v>44135</v>
      </c>
      <c r="O4555" t="str">
        <f t="shared" si="150"/>
        <v>철회</v>
      </c>
      <c r="P4555" t="s">
        <v>6821</v>
      </c>
      <c r="Q4555" t="s">
        <v>1954</v>
      </c>
      <c r="R4555"/>
      <c r="S4555"/>
      <c r="T4555"/>
      <c r="U4555"/>
      <c r="V4555"/>
      <c r="W4555" t="s">
        <v>1958</v>
      </c>
      <c r="X4555" s="1">
        <v>69687</v>
      </c>
    </row>
    <row r="4556" spans="1:24">
      <c r="A4556" t="s">
        <v>4912</v>
      </c>
      <c r="B4556"/>
      <c r="C4556"/>
      <c r="D4556" t="s">
        <v>5199</v>
      </c>
      <c r="E4556" t="s">
        <v>3153</v>
      </c>
      <c r="F4556" t="s">
        <v>2177</v>
      </c>
      <c r="G4556" t="s">
        <v>2653</v>
      </c>
      <c r="H4556">
        <v>66586</v>
      </c>
      <c r="I4556" t="s">
        <v>5533</v>
      </c>
      <c r="J4556" s="1">
        <v>44120</v>
      </c>
      <c r="K4556" s="1">
        <v>44120</v>
      </c>
      <c r="L4556" t="s">
        <v>1684</v>
      </c>
      <c r="M4556" t="s">
        <v>5537</v>
      </c>
      <c r="N4556" s="1">
        <v>44135</v>
      </c>
      <c r="O4556" t="str">
        <f t="shared" si="150"/>
        <v>정상</v>
      </c>
      <c r="P4556" t="str">
        <f t="shared" si="151"/>
        <v>엠피제이엔제이</v>
      </c>
      <c r="Q4556" t="s">
        <v>1954</v>
      </c>
      <c r="R4556"/>
      <c r="S4556"/>
      <c r="T4556"/>
      <c r="U4556"/>
      <c r="V4556"/>
      <c r="W4556" t="s">
        <v>1958</v>
      </c>
      <c r="X4556" s="1">
        <v>59460</v>
      </c>
    </row>
    <row r="4557" spans="1:24">
      <c r="A4557" t="s">
        <v>4906</v>
      </c>
      <c r="B4557" t="s">
        <v>4926</v>
      </c>
      <c r="C4557" t="s">
        <v>4948</v>
      </c>
      <c r="D4557" t="s">
        <v>5258</v>
      </c>
      <c r="E4557" t="s">
        <v>2516</v>
      </c>
      <c r="F4557" t="s">
        <v>2177</v>
      </c>
      <c r="G4557" t="s">
        <v>2653</v>
      </c>
      <c r="H4557">
        <v>90815</v>
      </c>
      <c r="I4557" t="s">
        <v>5533</v>
      </c>
      <c r="J4557" s="1">
        <v>44120</v>
      </c>
      <c r="K4557" s="1">
        <v>44120</v>
      </c>
      <c r="L4557" t="s">
        <v>1685</v>
      </c>
      <c r="M4557" t="s">
        <v>5535</v>
      </c>
      <c r="N4557" s="1">
        <v>44135</v>
      </c>
      <c r="O4557" t="str">
        <f t="shared" si="150"/>
        <v>정상</v>
      </c>
      <c r="P4557" t="str">
        <f t="shared" si="151"/>
        <v>엠피피스토스</v>
      </c>
      <c r="Q4557" t="s">
        <v>1954</v>
      </c>
      <c r="R4557"/>
      <c r="S4557"/>
      <c r="T4557"/>
      <c r="U4557"/>
      <c r="V4557"/>
      <c r="W4557" t="s">
        <v>1958</v>
      </c>
      <c r="X4557" s="1">
        <v>59095</v>
      </c>
    </row>
    <row r="4558" spans="1:24">
      <c r="A4558" t="s">
        <v>4906</v>
      </c>
      <c r="B4558" t="s">
        <v>4926</v>
      </c>
      <c r="C4558" t="s">
        <v>4948</v>
      </c>
      <c r="D4558" t="s">
        <v>5103</v>
      </c>
      <c r="E4558" t="s">
        <v>2166</v>
      </c>
      <c r="F4558" t="s">
        <v>5532</v>
      </c>
      <c r="G4558" t="s">
        <v>2653</v>
      </c>
      <c r="H4558">
        <v>48609</v>
      </c>
      <c r="I4558" t="s">
        <v>5533</v>
      </c>
      <c r="J4558" s="1">
        <v>44120</v>
      </c>
      <c r="K4558" s="1">
        <v>44120</v>
      </c>
      <c r="L4558" t="s">
        <v>1686</v>
      </c>
      <c r="M4558" t="s">
        <v>5537</v>
      </c>
      <c r="N4558" s="1">
        <v>44135</v>
      </c>
      <c r="O4558" t="str">
        <f t="shared" si="150"/>
        <v>정상</v>
      </c>
      <c r="P4558" t="str">
        <f t="shared" si="151"/>
        <v>엠피피스토스</v>
      </c>
      <c r="Q4558" t="s">
        <v>1954</v>
      </c>
      <c r="R4558"/>
      <c r="S4558"/>
      <c r="T4558"/>
      <c r="U4558"/>
      <c r="V4558"/>
      <c r="W4558" t="s">
        <v>5540</v>
      </c>
      <c r="X4558" s="1">
        <v>61286</v>
      </c>
    </row>
    <row r="4559" spans="1:24">
      <c r="A4559" t="s">
        <v>4906</v>
      </c>
      <c r="B4559" t="s">
        <v>4926</v>
      </c>
      <c r="C4559" t="s">
        <v>4948</v>
      </c>
      <c r="D4559" t="s">
        <v>5311</v>
      </c>
      <c r="E4559" t="s">
        <v>5513</v>
      </c>
      <c r="F4559" t="s">
        <v>2177</v>
      </c>
      <c r="G4559" t="s">
        <v>2653</v>
      </c>
      <c r="H4559">
        <v>30039</v>
      </c>
      <c r="I4559" t="s">
        <v>5533</v>
      </c>
      <c r="J4559" s="1">
        <v>44120</v>
      </c>
      <c r="K4559" s="1">
        <v>44120</v>
      </c>
      <c r="L4559">
        <v>20200446043</v>
      </c>
      <c r="M4559" t="s">
        <v>5535</v>
      </c>
      <c r="N4559" s="1">
        <v>44135</v>
      </c>
      <c r="O4559" t="str">
        <f t="shared" si="150"/>
        <v>정상</v>
      </c>
      <c r="P4559" t="str">
        <f t="shared" si="151"/>
        <v>엠피피스토스</v>
      </c>
      <c r="Q4559" t="s">
        <v>1954</v>
      </c>
      <c r="R4559"/>
      <c r="S4559"/>
      <c r="T4559"/>
      <c r="U4559"/>
      <c r="V4559"/>
      <c r="W4559" t="s">
        <v>5540</v>
      </c>
      <c r="X4559" s="1">
        <v>61286</v>
      </c>
    </row>
    <row r="4560" spans="1:24">
      <c r="A4560" t="s">
        <v>4906</v>
      </c>
      <c r="B4560" t="s">
        <v>4926</v>
      </c>
      <c r="C4560" t="s">
        <v>4943</v>
      </c>
      <c r="D4560" t="s">
        <v>5312</v>
      </c>
      <c r="E4560" t="s">
        <v>5492</v>
      </c>
      <c r="F4560" t="s">
        <v>2177</v>
      </c>
      <c r="G4560" t="s">
        <v>2653</v>
      </c>
      <c r="H4560">
        <v>36270</v>
      </c>
      <c r="I4560" t="s">
        <v>5533</v>
      </c>
      <c r="J4560" s="1">
        <v>44120</v>
      </c>
      <c r="K4560" s="1">
        <v>44120</v>
      </c>
      <c r="L4560">
        <v>20200445718</v>
      </c>
      <c r="M4560" t="s">
        <v>5537</v>
      </c>
      <c r="N4560" s="1">
        <v>44135</v>
      </c>
      <c r="O4560" t="str">
        <f t="shared" si="150"/>
        <v>정상</v>
      </c>
      <c r="P4560" t="str">
        <f t="shared" si="151"/>
        <v>엠피피스토스</v>
      </c>
      <c r="Q4560" t="s">
        <v>1954</v>
      </c>
      <c r="R4560"/>
      <c r="S4560"/>
      <c r="T4560"/>
      <c r="U4560"/>
      <c r="V4560"/>
      <c r="W4560" t="s">
        <v>1958</v>
      </c>
      <c r="X4560" s="1">
        <v>60921</v>
      </c>
    </row>
    <row r="4561" spans="1:24">
      <c r="A4561" t="s">
        <v>4909</v>
      </c>
      <c r="B4561" t="s">
        <v>4929</v>
      </c>
      <c r="C4561" t="s">
        <v>4947</v>
      </c>
      <c r="D4561" t="s">
        <v>5282</v>
      </c>
      <c r="E4561" t="s">
        <v>5503</v>
      </c>
      <c r="F4561" t="s">
        <v>2177</v>
      </c>
      <c r="G4561" t="s">
        <v>2653</v>
      </c>
      <c r="H4561">
        <v>58000</v>
      </c>
      <c r="I4561" t="s">
        <v>5533</v>
      </c>
      <c r="J4561" s="1">
        <v>44119</v>
      </c>
      <c r="K4561" s="1">
        <v>44119</v>
      </c>
      <c r="L4561">
        <v>20205546456</v>
      </c>
      <c r="M4561" t="s">
        <v>5535</v>
      </c>
      <c r="N4561" s="1">
        <v>44135</v>
      </c>
      <c r="O4561" t="str">
        <f t="shared" si="150"/>
        <v>정상</v>
      </c>
      <c r="P4561" t="str">
        <f t="shared" si="151"/>
        <v>엠피상동</v>
      </c>
      <c r="Q4561" t="s">
        <v>1954</v>
      </c>
      <c r="R4561"/>
      <c r="S4561"/>
      <c r="T4561"/>
      <c r="U4561"/>
      <c r="V4561"/>
      <c r="W4561" t="s">
        <v>1958</v>
      </c>
      <c r="X4561"/>
    </row>
    <row r="4562" spans="1:24">
      <c r="A4562" t="s">
        <v>4909</v>
      </c>
      <c r="B4562" t="s">
        <v>4929</v>
      </c>
      <c r="C4562" t="s">
        <v>4947</v>
      </c>
      <c r="D4562" t="s">
        <v>5141</v>
      </c>
      <c r="E4562" t="s">
        <v>5452</v>
      </c>
      <c r="F4562" t="s">
        <v>2177</v>
      </c>
      <c r="G4562" t="s">
        <v>2653</v>
      </c>
      <c r="H4562">
        <v>20000</v>
      </c>
      <c r="I4562" t="s">
        <v>5533</v>
      </c>
      <c r="J4562" s="1">
        <v>44119</v>
      </c>
      <c r="K4562" s="1">
        <v>44119</v>
      </c>
      <c r="L4562" t="s">
        <v>1687</v>
      </c>
      <c r="M4562" t="s">
        <v>5538</v>
      </c>
      <c r="N4562" s="1">
        <v>44135</v>
      </c>
      <c r="O4562" t="str">
        <f t="shared" si="150"/>
        <v>정상</v>
      </c>
      <c r="P4562" t="str">
        <f t="shared" si="151"/>
        <v>엠피상동</v>
      </c>
      <c r="Q4562" t="s">
        <v>1954</v>
      </c>
      <c r="R4562"/>
      <c r="S4562"/>
      <c r="T4562"/>
      <c r="U4562"/>
      <c r="V4562"/>
      <c r="W4562" t="s">
        <v>1958</v>
      </c>
      <c r="X4562"/>
    </row>
    <row r="4563" spans="1:24">
      <c r="A4563" t="s">
        <v>4909</v>
      </c>
      <c r="B4563" t="s">
        <v>4929</v>
      </c>
      <c r="C4563" t="s">
        <v>4947</v>
      </c>
      <c r="D4563" t="s">
        <v>5138</v>
      </c>
      <c r="E4563" t="s">
        <v>5471</v>
      </c>
      <c r="F4563" t="s">
        <v>2177</v>
      </c>
      <c r="G4563" t="s">
        <v>2653</v>
      </c>
      <c r="H4563">
        <v>30000</v>
      </c>
      <c r="I4563" t="s">
        <v>5533</v>
      </c>
      <c r="J4563" s="1">
        <v>44119</v>
      </c>
      <c r="K4563" s="1">
        <v>44119</v>
      </c>
      <c r="L4563" t="s">
        <v>1688</v>
      </c>
      <c r="M4563" t="s">
        <v>5535</v>
      </c>
      <c r="N4563" s="1">
        <v>44135</v>
      </c>
      <c r="O4563" t="str">
        <f t="shared" si="150"/>
        <v>정상</v>
      </c>
      <c r="P4563" t="str">
        <f t="shared" si="151"/>
        <v>엠피상동</v>
      </c>
      <c r="Q4563" t="s">
        <v>1954</v>
      </c>
      <c r="R4563"/>
      <c r="S4563"/>
      <c r="T4563"/>
      <c r="U4563"/>
      <c r="V4563"/>
      <c r="W4563" t="s">
        <v>1958</v>
      </c>
      <c r="X4563"/>
    </row>
    <row r="4564" spans="1:24">
      <c r="A4564" t="s">
        <v>4920</v>
      </c>
      <c r="B4564" t="s">
        <v>4938</v>
      </c>
      <c r="C4564" t="s">
        <v>4970</v>
      </c>
      <c r="D4564" t="s">
        <v>5313</v>
      </c>
      <c r="E4564" t="s">
        <v>5456</v>
      </c>
      <c r="F4564" t="s">
        <v>2177</v>
      </c>
      <c r="G4564" t="s">
        <v>2653</v>
      </c>
      <c r="H4564">
        <v>39494</v>
      </c>
      <c r="I4564" t="s">
        <v>5533</v>
      </c>
      <c r="J4564" s="1">
        <v>44119</v>
      </c>
      <c r="K4564" s="1">
        <v>44119</v>
      </c>
      <c r="L4564">
        <v>52028254010000</v>
      </c>
      <c r="M4564" t="s">
        <v>5536</v>
      </c>
      <c r="N4564" s="1">
        <v>44135</v>
      </c>
      <c r="O4564" t="str">
        <f t="shared" si="150"/>
        <v>정상</v>
      </c>
      <c r="P4564" t="str">
        <f t="shared" si="151"/>
        <v>엠피경기</v>
      </c>
      <c r="Q4564" t="s">
        <v>1954</v>
      </c>
      <c r="R4564"/>
      <c r="S4564"/>
      <c r="T4564"/>
      <c r="U4564"/>
      <c r="V4564"/>
      <c r="W4564" t="s">
        <v>1958</v>
      </c>
      <c r="X4564" s="1">
        <v>69686</v>
      </c>
    </row>
    <row r="4565" spans="1:24">
      <c r="A4565" t="s">
        <v>4907</v>
      </c>
      <c r="B4565" t="s">
        <v>4931</v>
      </c>
      <c r="C4565" t="s">
        <v>4950</v>
      </c>
      <c r="D4565" t="s">
        <v>5292</v>
      </c>
      <c r="E4565" t="s">
        <v>5455</v>
      </c>
      <c r="F4565" t="s">
        <v>2177</v>
      </c>
      <c r="G4565" t="s">
        <v>2653</v>
      </c>
      <c r="H4565">
        <v>34972</v>
      </c>
      <c r="I4565" t="s">
        <v>5533</v>
      </c>
      <c r="J4565" s="1">
        <v>44119</v>
      </c>
      <c r="K4565" s="1">
        <v>44119</v>
      </c>
      <c r="L4565">
        <v>52028343840000</v>
      </c>
      <c r="M4565" t="s">
        <v>5538</v>
      </c>
      <c r="N4565" s="1">
        <v>44135</v>
      </c>
      <c r="O4565" t="str">
        <f t="shared" si="150"/>
        <v>정상</v>
      </c>
      <c r="P4565" t="s">
        <v>986</v>
      </c>
      <c r="Q4565" t="s">
        <v>1954</v>
      </c>
      <c r="R4565"/>
      <c r="S4565"/>
      <c r="T4565"/>
      <c r="U4565"/>
      <c r="V4565"/>
      <c r="W4565" t="s">
        <v>1958</v>
      </c>
      <c r="X4565" s="1">
        <v>51424</v>
      </c>
    </row>
    <row r="4566" spans="1:24">
      <c r="A4566" t="s">
        <v>4907</v>
      </c>
      <c r="B4566" t="s">
        <v>4931</v>
      </c>
      <c r="C4566" t="s">
        <v>4950</v>
      </c>
      <c r="D4566" t="s">
        <v>5247</v>
      </c>
      <c r="E4566" t="s">
        <v>5455</v>
      </c>
      <c r="F4566" t="s">
        <v>2177</v>
      </c>
      <c r="G4566" t="s">
        <v>2653</v>
      </c>
      <c r="H4566">
        <v>34949</v>
      </c>
      <c r="I4566" t="s">
        <v>5533</v>
      </c>
      <c r="J4566" s="1">
        <v>44119</v>
      </c>
      <c r="K4566" s="1">
        <v>44119</v>
      </c>
      <c r="L4566">
        <v>52028318570000</v>
      </c>
      <c r="M4566" t="s">
        <v>5536</v>
      </c>
      <c r="N4566" s="1">
        <v>44135</v>
      </c>
      <c r="O4566" t="str">
        <f t="shared" ref="O4566:O4629" si="152" xml:space="preserve"> IF(K4566&gt;N4566,W4566,I4566)</f>
        <v>정상</v>
      </c>
      <c r="P4566" t="s">
        <v>1859</v>
      </c>
      <c r="Q4566" t="s">
        <v>1954</v>
      </c>
      <c r="R4566"/>
      <c r="S4566"/>
      <c r="T4566"/>
      <c r="U4566"/>
      <c r="V4566"/>
      <c r="W4566" t="s">
        <v>1960</v>
      </c>
      <c r="X4566" s="1">
        <v>51424</v>
      </c>
    </row>
    <row r="4567" spans="1:24">
      <c r="A4567" t="s">
        <v>4907</v>
      </c>
      <c r="B4567" t="s">
        <v>4931</v>
      </c>
      <c r="C4567" t="s">
        <v>4950</v>
      </c>
      <c r="D4567" t="s">
        <v>5022</v>
      </c>
      <c r="E4567" t="s">
        <v>5455</v>
      </c>
      <c r="F4567" t="s">
        <v>2177</v>
      </c>
      <c r="G4567" t="s">
        <v>2653</v>
      </c>
      <c r="H4567">
        <v>34884</v>
      </c>
      <c r="I4567" t="s">
        <v>5533</v>
      </c>
      <c r="J4567" s="1">
        <v>44119</v>
      </c>
      <c r="K4567" s="1">
        <v>44119</v>
      </c>
      <c r="L4567">
        <v>52028312100000</v>
      </c>
      <c r="M4567" t="s">
        <v>5535</v>
      </c>
      <c r="N4567" s="1">
        <v>44135</v>
      </c>
      <c r="O4567" t="str">
        <f t="shared" si="152"/>
        <v>정상</v>
      </c>
      <c r="P4567" t="s">
        <v>6825</v>
      </c>
      <c r="Q4567" t="s">
        <v>1954</v>
      </c>
      <c r="R4567"/>
      <c r="S4567"/>
      <c r="T4567"/>
      <c r="U4567"/>
      <c r="V4567"/>
      <c r="W4567" t="s">
        <v>1958</v>
      </c>
      <c r="X4567" s="1">
        <v>51424</v>
      </c>
    </row>
    <row r="4568" spans="1:24">
      <c r="A4568" t="s">
        <v>983</v>
      </c>
      <c r="B4568" t="s">
        <v>4931</v>
      </c>
      <c r="C4568" t="s">
        <v>4971</v>
      </c>
      <c r="D4568" t="s">
        <v>5293</v>
      </c>
      <c r="E4568" t="s">
        <v>5454</v>
      </c>
      <c r="F4568" t="s">
        <v>2177</v>
      </c>
      <c r="G4568" t="s">
        <v>2653</v>
      </c>
      <c r="H4568">
        <v>34972</v>
      </c>
      <c r="I4568" t="s">
        <v>5533</v>
      </c>
      <c r="J4568" s="1">
        <v>44119</v>
      </c>
      <c r="K4568" s="1">
        <v>44119</v>
      </c>
      <c r="L4568">
        <v>52028311840000</v>
      </c>
      <c r="M4568" t="s">
        <v>5538</v>
      </c>
      <c r="N4568" s="1">
        <v>44135</v>
      </c>
      <c r="O4568" t="str">
        <f t="shared" si="152"/>
        <v>정상</v>
      </c>
      <c r="P4568" t="s">
        <v>6827</v>
      </c>
      <c r="Q4568" t="s">
        <v>1954</v>
      </c>
      <c r="R4568"/>
      <c r="S4568"/>
      <c r="T4568"/>
      <c r="U4568"/>
      <c r="V4568"/>
      <c r="W4568" t="s">
        <v>1958</v>
      </c>
      <c r="X4568" s="1">
        <v>51424</v>
      </c>
    </row>
    <row r="4569" spans="1:24">
      <c r="A4569" t="s">
        <v>3887</v>
      </c>
      <c r="B4569" t="s">
        <v>4931</v>
      </c>
      <c r="C4569" t="s">
        <v>4950</v>
      </c>
      <c r="D4569" t="s">
        <v>5292</v>
      </c>
      <c r="E4569" t="s">
        <v>2588</v>
      </c>
      <c r="F4569" t="s">
        <v>2177</v>
      </c>
      <c r="G4569" t="s">
        <v>2653</v>
      </c>
      <c r="H4569">
        <v>34988</v>
      </c>
      <c r="I4569" t="s">
        <v>5533</v>
      </c>
      <c r="J4569" s="1">
        <v>44119</v>
      </c>
      <c r="K4569" s="1">
        <v>44119</v>
      </c>
      <c r="L4569">
        <v>52028311530000</v>
      </c>
      <c r="M4569" t="s">
        <v>5538</v>
      </c>
      <c r="N4569" s="1">
        <v>44135</v>
      </c>
      <c r="O4569" t="str">
        <f t="shared" si="152"/>
        <v>정상</v>
      </c>
      <c r="P4569" t="s">
        <v>1859</v>
      </c>
      <c r="Q4569" t="s">
        <v>1954</v>
      </c>
      <c r="R4569"/>
      <c r="S4569"/>
      <c r="T4569"/>
      <c r="U4569"/>
      <c r="V4569"/>
      <c r="W4569" t="s">
        <v>1958</v>
      </c>
      <c r="X4569" s="1">
        <v>51424</v>
      </c>
    </row>
    <row r="4570" spans="1:24">
      <c r="A4570" t="s">
        <v>4907</v>
      </c>
      <c r="B4570" t="s">
        <v>4931</v>
      </c>
      <c r="C4570" t="s">
        <v>4950</v>
      </c>
      <c r="D4570" t="s">
        <v>5293</v>
      </c>
      <c r="E4570" t="s">
        <v>5454</v>
      </c>
      <c r="F4570" t="s">
        <v>2177</v>
      </c>
      <c r="G4570" t="s">
        <v>2653</v>
      </c>
      <c r="H4570">
        <v>34878</v>
      </c>
      <c r="I4570" t="s">
        <v>5533</v>
      </c>
      <c r="J4570" s="1">
        <v>44119</v>
      </c>
      <c r="K4570" s="1">
        <v>44119</v>
      </c>
      <c r="L4570">
        <v>52028288190000</v>
      </c>
      <c r="M4570" t="s">
        <v>5535</v>
      </c>
      <c r="N4570" s="1">
        <v>44135</v>
      </c>
      <c r="O4570" t="str">
        <f t="shared" si="152"/>
        <v>정상</v>
      </c>
      <c r="P4570" t="s">
        <v>6825</v>
      </c>
      <c r="Q4570" t="s">
        <v>1954</v>
      </c>
      <c r="R4570"/>
      <c r="S4570"/>
      <c r="T4570"/>
      <c r="U4570"/>
      <c r="V4570"/>
      <c r="W4570" t="s">
        <v>1958</v>
      </c>
      <c r="X4570" s="1">
        <v>51424</v>
      </c>
    </row>
    <row r="4571" spans="1:24">
      <c r="A4571" t="s">
        <v>4920</v>
      </c>
      <c r="B4571" t="s">
        <v>4938</v>
      </c>
      <c r="C4571" t="s">
        <v>4970</v>
      </c>
      <c r="D4571" t="s">
        <v>5314</v>
      </c>
      <c r="E4571" t="s">
        <v>5456</v>
      </c>
      <c r="F4571" t="s">
        <v>2177</v>
      </c>
      <c r="G4571" t="s">
        <v>2655</v>
      </c>
      <c r="H4571">
        <v>12983</v>
      </c>
      <c r="I4571" t="s">
        <v>5533</v>
      </c>
      <c r="J4571" s="1">
        <v>44119</v>
      </c>
      <c r="K4571" s="1">
        <v>44119</v>
      </c>
      <c r="L4571">
        <v>52028252630000</v>
      </c>
      <c r="M4571" t="s">
        <v>5535</v>
      </c>
      <c r="N4571" s="1">
        <v>44135</v>
      </c>
      <c r="O4571" t="str">
        <f t="shared" si="152"/>
        <v>정상</v>
      </c>
      <c r="P4571" t="str">
        <f t="shared" si="151"/>
        <v>엠피경기</v>
      </c>
      <c r="Q4571" t="s">
        <v>1954</v>
      </c>
      <c r="R4571"/>
      <c r="S4571"/>
      <c r="T4571"/>
      <c r="U4571"/>
      <c r="V4571"/>
      <c r="W4571" t="s">
        <v>1958</v>
      </c>
      <c r="X4571" s="1">
        <v>44484</v>
      </c>
    </row>
    <row r="4572" spans="1:24">
      <c r="A4572" t="s">
        <v>4907</v>
      </c>
      <c r="B4572" t="s">
        <v>4931</v>
      </c>
      <c r="C4572" t="s">
        <v>4950</v>
      </c>
      <c r="D4572" t="s">
        <v>5247</v>
      </c>
      <c r="E4572" t="s">
        <v>2534</v>
      </c>
      <c r="F4572" t="s">
        <v>2177</v>
      </c>
      <c r="G4572" t="s">
        <v>2653</v>
      </c>
      <c r="H4572">
        <v>34907</v>
      </c>
      <c r="I4572" t="s">
        <v>5533</v>
      </c>
      <c r="J4572" s="1">
        <v>44119</v>
      </c>
      <c r="K4572" s="1">
        <v>44119</v>
      </c>
      <c r="L4572">
        <v>52028287610000</v>
      </c>
      <c r="M4572" t="s">
        <v>5536</v>
      </c>
      <c r="N4572" s="1">
        <v>44135</v>
      </c>
      <c r="O4572" t="str">
        <f t="shared" si="152"/>
        <v>정상</v>
      </c>
      <c r="P4572" t="s">
        <v>986</v>
      </c>
      <c r="Q4572" t="s">
        <v>1954</v>
      </c>
      <c r="R4572"/>
      <c r="S4572"/>
      <c r="T4572"/>
      <c r="U4572"/>
      <c r="V4572"/>
      <c r="W4572" t="s">
        <v>1958</v>
      </c>
      <c r="X4572" s="1">
        <v>51424</v>
      </c>
    </row>
    <row r="4573" spans="1:24">
      <c r="A4573" t="s">
        <v>983</v>
      </c>
      <c r="B4573" t="s">
        <v>4931</v>
      </c>
      <c r="C4573" t="s">
        <v>4971</v>
      </c>
      <c r="D4573" t="s">
        <v>5022</v>
      </c>
      <c r="E4573" t="s">
        <v>5455</v>
      </c>
      <c r="F4573" t="s">
        <v>2177</v>
      </c>
      <c r="G4573" t="s">
        <v>2653</v>
      </c>
      <c r="H4573">
        <v>34959</v>
      </c>
      <c r="I4573" t="s">
        <v>5533</v>
      </c>
      <c r="J4573" s="1">
        <v>44119</v>
      </c>
      <c r="K4573" s="1">
        <v>44119</v>
      </c>
      <c r="L4573">
        <v>52028287880000</v>
      </c>
      <c r="M4573" t="s">
        <v>5535</v>
      </c>
      <c r="N4573" s="1">
        <v>44135</v>
      </c>
      <c r="O4573" t="str">
        <f t="shared" si="152"/>
        <v>정상</v>
      </c>
      <c r="P4573" t="s">
        <v>986</v>
      </c>
      <c r="Q4573" t="s">
        <v>1954</v>
      </c>
      <c r="R4573"/>
      <c r="S4573"/>
      <c r="T4573"/>
      <c r="U4573"/>
      <c r="V4573"/>
      <c r="W4573" t="s">
        <v>1958</v>
      </c>
      <c r="X4573" s="1">
        <v>51424</v>
      </c>
    </row>
    <row r="4574" spans="1:24">
      <c r="A4574" t="s">
        <v>4912</v>
      </c>
      <c r="B4574"/>
      <c r="C4574"/>
      <c r="D4574" t="s">
        <v>5315</v>
      </c>
      <c r="E4574" t="s">
        <v>2139</v>
      </c>
      <c r="F4574" t="s">
        <v>2177</v>
      </c>
      <c r="G4574" t="s">
        <v>2655</v>
      </c>
      <c r="H4574">
        <v>5380</v>
      </c>
      <c r="I4574" t="s">
        <v>5534</v>
      </c>
      <c r="J4574" s="1">
        <v>44119</v>
      </c>
      <c r="K4574" s="1">
        <v>44133</v>
      </c>
      <c r="L4574">
        <v>320202526270</v>
      </c>
      <c r="M4574" t="s">
        <v>5538</v>
      </c>
      <c r="N4574" s="1">
        <v>44135</v>
      </c>
      <c r="O4574" t="str">
        <f t="shared" si="152"/>
        <v>철회</v>
      </c>
      <c r="P4574" t="str">
        <f t="shared" si="151"/>
        <v>엠피제이엔제이</v>
      </c>
      <c r="Q4574" t="s">
        <v>1954</v>
      </c>
      <c r="R4574"/>
      <c r="S4574"/>
      <c r="T4574"/>
      <c r="U4574"/>
      <c r="V4574"/>
      <c r="W4574" t="s">
        <v>1958</v>
      </c>
      <c r="X4574" s="1">
        <v>49597</v>
      </c>
    </row>
    <row r="4575" spans="1:24">
      <c r="A4575" t="s">
        <v>4916</v>
      </c>
      <c r="B4575"/>
      <c r="C4575"/>
      <c r="D4575" t="s">
        <v>5316</v>
      </c>
      <c r="E4575" t="s">
        <v>5491</v>
      </c>
      <c r="F4575" t="s">
        <v>2177</v>
      </c>
      <c r="G4575" t="s">
        <v>2653</v>
      </c>
      <c r="H4575">
        <v>137300</v>
      </c>
      <c r="I4575" t="s">
        <v>5534</v>
      </c>
      <c r="J4575" s="1">
        <v>44119</v>
      </c>
      <c r="K4575" s="1">
        <v>44133</v>
      </c>
      <c r="L4575">
        <v>320202526687</v>
      </c>
      <c r="M4575" t="s">
        <v>5535</v>
      </c>
      <c r="N4575" s="1">
        <v>44135</v>
      </c>
      <c r="O4575" t="str">
        <f t="shared" si="152"/>
        <v>철회</v>
      </c>
      <c r="P4575" t="str">
        <f t="shared" si="151"/>
        <v>엠피제이엔제이</v>
      </c>
      <c r="Q4575" t="s">
        <v>1954</v>
      </c>
      <c r="R4575"/>
      <c r="S4575"/>
      <c r="T4575"/>
      <c r="U4575"/>
      <c r="V4575"/>
      <c r="W4575" t="s">
        <v>1958</v>
      </c>
      <c r="X4575" s="1">
        <v>73703</v>
      </c>
    </row>
    <row r="4576" spans="1:24">
      <c r="A4576" t="s">
        <v>4906</v>
      </c>
      <c r="B4576" t="s">
        <v>4926</v>
      </c>
      <c r="C4576" t="s">
        <v>4943</v>
      </c>
      <c r="D4576" t="s">
        <v>5046</v>
      </c>
      <c r="E4576" t="s">
        <v>5481</v>
      </c>
      <c r="F4576" t="s">
        <v>5530</v>
      </c>
      <c r="G4576" t="s">
        <v>2653</v>
      </c>
      <c r="H4576">
        <v>40480</v>
      </c>
      <c r="I4576" t="s">
        <v>5533</v>
      </c>
      <c r="J4576" s="1">
        <v>44119</v>
      </c>
      <c r="K4576" s="1">
        <v>44119</v>
      </c>
      <c r="L4576" t="s">
        <v>1689</v>
      </c>
      <c r="M4576" t="s">
        <v>5535</v>
      </c>
      <c r="N4576" s="1">
        <v>44135</v>
      </c>
      <c r="O4576" t="str">
        <f t="shared" si="152"/>
        <v>정상</v>
      </c>
      <c r="P4576" t="str">
        <f t="shared" si="151"/>
        <v>엠피피스토스</v>
      </c>
      <c r="Q4576" t="s">
        <v>1954</v>
      </c>
      <c r="R4576"/>
      <c r="S4576"/>
      <c r="T4576"/>
      <c r="U4576"/>
      <c r="V4576"/>
      <c r="W4576" t="s">
        <v>1958</v>
      </c>
      <c r="X4576"/>
    </row>
    <row r="4577" spans="1:24">
      <c r="A4577" t="s">
        <v>4902</v>
      </c>
      <c r="B4577"/>
      <c r="C4577"/>
      <c r="D4577" t="s">
        <v>5120</v>
      </c>
      <c r="E4577" t="s">
        <v>5467</v>
      </c>
      <c r="F4577" t="s">
        <v>2177</v>
      </c>
      <c r="G4577" t="s">
        <v>2653</v>
      </c>
      <c r="H4577">
        <v>53690</v>
      </c>
      <c r="I4577" t="s">
        <v>5533</v>
      </c>
      <c r="J4577" s="1">
        <v>44119</v>
      </c>
      <c r="K4577" s="1">
        <v>44119</v>
      </c>
      <c r="L4577" t="s">
        <v>1690</v>
      </c>
      <c r="M4577" t="s">
        <v>5535</v>
      </c>
      <c r="N4577" s="1">
        <v>44135</v>
      </c>
      <c r="O4577" t="str">
        <f t="shared" si="152"/>
        <v>정상</v>
      </c>
      <c r="P4577" t="str">
        <f t="shared" si="151"/>
        <v>엠피성공</v>
      </c>
      <c r="Q4577" t="s">
        <v>1954</v>
      </c>
      <c r="R4577"/>
      <c r="S4577"/>
      <c r="T4577"/>
      <c r="U4577"/>
      <c r="V4577"/>
      <c r="W4577" t="s">
        <v>1960</v>
      </c>
      <c r="X4577"/>
    </row>
    <row r="4578" spans="1:24">
      <c r="A4578" t="s">
        <v>4902</v>
      </c>
      <c r="B4578"/>
      <c r="C4578"/>
      <c r="D4578" t="s">
        <v>5317</v>
      </c>
      <c r="E4578" t="s">
        <v>5481</v>
      </c>
      <c r="F4578" t="s">
        <v>2177</v>
      </c>
      <c r="G4578" t="s">
        <v>2655</v>
      </c>
      <c r="H4578">
        <v>13380</v>
      </c>
      <c r="I4578" t="s">
        <v>5533</v>
      </c>
      <c r="J4578" s="1">
        <v>44119</v>
      </c>
      <c r="K4578" s="1">
        <v>44119</v>
      </c>
      <c r="L4578" t="s">
        <v>1691</v>
      </c>
      <c r="M4578" t="s">
        <v>5535</v>
      </c>
      <c r="N4578" s="1">
        <v>44135</v>
      </c>
      <c r="O4578" t="str">
        <f t="shared" si="152"/>
        <v>정상</v>
      </c>
      <c r="P4578" t="str">
        <f t="shared" si="151"/>
        <v>엠피성공</v>
      </c>
      <c r="Q4578" t="s">
        <v>1954</v>
      </c>
      <c r="R4578"/>
      <c r="S4578"/>
      <c r="T4578"/>
      <c r="U4578"/>
      <c r="V4578"/>
      <c r="W4578" t="s">
        <v>1958</v>
      </c>
      <c r="X4578"/>
    </row>
    <row r="4579" spans="1:24">
      <c r="A4579" t="s">
        <v>4912</v>
      </c>
      <c r="B4579" t="s">
        <v>4934</v>
      </c>
      <c r="C4579" t="s">
        <v>4964</v>
      </c>
      <c r="D4579" t="s">
        <v>5318</v>
      </c>
      <c r="E4579" t="s">
        <v>3195</v>
      </c>
      <c r="F4579" t="s">
        <v>2177</v>
      </c>
      <c r="G4579" t="s">
        <v>2653</v>
      </c>
      <c r="H4579">
        <v>67020</v>
      </c>
      <c r="I4579" t="s">
        <v>5533</v>
      </c>
      <c r="J4579" s="1">
        <v>44119</v>
      </c>
      <c r="K4579" s="1">
        <v>44119</v>
      </c>
      <c r="L4579" t="s">
        <v>1692</v>
      </c>
      <c r="M4579" t="s">
        <v>5535</v>
      </c>
      <c r="N4579" s="1">
        <v>44135</v>
      </c>
      <c r="O4579" t="str">
        <f t="shared" si="152"/>
        <v>정상</v>
      </c>
      <c r="P4579" t="s">
        <v>984</v>
      </c>
      <c r="Q4579" t="s">
        <v>1954</v>
      </c>
      <c r="R4579"/>
      <c r="S4579"/>
      <c r="T4579"/>
      <c r="U4579"/>
      <c r="V4579"/>
      <c r="W4579" t="s">
        <v>1958</v>
      </c>
      <c r="X4579"/>
    </row>
    <row r="4580" spans="1:24">
      <c r="A4580" t="s">
        <v>4903</v>
      </c>
      <c r="B4580" t="s">
        <v>4924</v>
      </c>
      <c r="C4580" t="s">
        <v>4939</v>
      </c>
      <c r="D4580" t="s">
        <v>5139</v>
      </c>
      <c r="E4580" t="s">
        <v>5514</v>
      </c>
      <c r="F4580" t="s">
        <v>2177</v>
      </c>
      <c r="G4580" t="s">
        <v>2653</v>
      </c>
      <c r="H4580">
        <v>20000</v>
      </c>
      <c r="I4580" t="s">
        <v>5533</v>
      </c>
      <c r="J4580" s="1">
        <v>44119</v>
      </c>
      <c r="K4580" s="1">
        <v>44119</v>
      </c>
      <c r="L4580" t="s">
        <v>1693</v>
      </c>
      <c r="M4580" t="s">
        <v>5538</v>
      </c>
      <c r="N4580" s="1">
        <v>44135</v>
      </c>
      <c r="O4580" t="str">
        <f t="shared" si="152"/>
        <v>정상</v>
      </c>
      <c r="P4580" t="str">
        <f t="shared" si="151"/>
        <v>엠피의정부</v>
      </c>
      <c r="Q4580" t="s">
        <v>1954</v>
      </c>
      <c r="R4580"/>
      <c r="S4580"/>
      <c r="T4580"/>
      <c r="U4580"/>
      <c r="V4580"/>
      <c r="W4580" t="s">
        <v>1958</v>
      </c>
      <c r="X4580"/>
    </row>
    <row r="4581" spans="1:24">
      <c r="A4581" t="s">
        <v>4904</v>
      </c>
      <c r="B4581" t="s">
        <v>4925</v>
      </c>
      <c r="C4581" t="s">
        <v>4940</v>
      </c>
      <c r="D4581" t="s">
        <v>5319</v>
      </c>
      <c r="E4581" t="s">
        <v>5502</v>
      </c>
      <c r="F4581" t="s">
        <v>5532</v>
      </c>
      <c r="G4581" t="s">
        <v>2653</v>
      </c>
      <c r="H4581">
        <v>26200</v>
      </c>
      <c r="I4581" t="s">
        <v>5533</v>
      </c>
      <c r="J4581" s="1">
        <v>44119</v>
      </c>
      <c r="K4581" s="1">
        <v>44119</v>
      </c>
      <c r="L4581" t="s">
        <v>1694</v>
      </c>
      <c r="M4581" t="s">
        <v>5538</v>
      </c>
      <c r="N4581" s="1">
        <v>44135</v>
      </c>
      <c r="O4581" t="str">
        <f t="shared" si="152"/>
        <v>정상</v>
      </c>
      <c r="P4581" t="str">
        <f t="shared" si="151"/>
        <v>엠피송내</v>
      </c>
      <c r="Q4581" t="s">
        <v>1954</v>
      </c>
      <c r="R4581"/>
      <c r="S4581"/>
      <c r="T4581"/>
      <c r="U4581"/>
      <c r="V4581"/>
      <c r="W4581" t="s">
        <v>5540</v>
      </c>
      <c r="X4581"/>
    </row>
    <row r="4582" spans="1:24">
      <c r="A4582" t="s">
        <v>995</v>
      </c>
      <c r="B4582" t="s">
        <v>4926</v>
      </c>
      <c r="C4582" t="s">
        <v>4943</v>
      </c>
      <c r="D4582" t="s">
        <v>5295</v>
      </c>
      <c r="E4582" t="s">
        <v>3195</v>
      </c>
      <c r="F4582" t="s">
        <v>2177</v>
      </c>
      <c r="G4582" t="s">
        <v>2653</v>
      </c>
      <c r="H4582">
        <v>40930</v>
      </c>
      <c r="I4582" t="s">
        <v>5533</v>
      </c>
      <c r="J4582" s="1">
        <v>44119</v>
      </c>
      <c r="K4582" s="1">
        <v>44119</v>
      </c>
      <c r="L4582" t="s">
        <v>1695</v>
      </c>
      <c r="M4582" t="s">
        <v>5537</v>
      </c>
      <c r="N4582" s="1">
        <v>44135</v>
      </c>
      <c r="O4582" t="str">
        <f t="shared" si="152"/>
        <v>정상</v>
      </c>
      <c r="P4582" t="str">
        <f t="shared" si="151"/>
        <v>엠피피스토스</v>
      </c>
      <c r="Q4582" t="s">
        <v>1954</v>
      </c>
      <c r="R4582"/>
      <c r="S4582"/>
      <c r="T4582"/>
      <c r="U4582"/>
      <c r="V4582"/>
      <c r="W4582" t="s">
        <v>5540</v>
      </c>
      <c r="X4582"/>
    </row>
    <row r="4583" spans="1:24">
      <c r="A4583" t="s">
        <v>4914</v>
      </c>
      <c r="B4583" t="s">
        <v>4933</v>
      </c>
      <c r="C4583" t="s">
        <v>4953</v>
      </c>
      <c r="D4583" t="s">
        <v>5320</v>
      </c>
      <c r="E4583" t="s">
        <v>2550</v>
      </c>
      <c r="F4583" t="s">
        <v>2177</v>
      </c>
      <c r="G4583" t="s">
        <v>2653</v>
      </c>
      <c r="H4583">
        <v>134000</v>
      </c>
      <c r="I4583" t="s">
        <v>5533</v>
      </c>
      <c r="J4583" s="1">
        <v>44119</v>
      </c>
      <c r="K4583" s="1">
        <v>44119</v>
      </c>
      <c r="L4583" t="s">
        <v>1696</v>
      </c>
      <c r="M4583" t="s">
        <v>5537</v>
      </c>
      <c r="N4583" s="1">
        <v>44135</v>
      </c>
      <c r="O4583" t="str">
        <f t="shared" si="152"/>
        <v>정상</v>
      </c>
      <c r="P4583" t="str">
        <f t="shared" si="151"/>
        <v>엠피조은</v>
      </c>
      <c r="Q4583" t="s">
        <v>1954</v>
      </c>
      <c r="R4583"/>
      <c r="S4583"/>
      <c r="T4583"/>
      <c r="U4583"/>
      <c r="V4583"/>
      <c r="W4583" t="s">
        <v>1958</v>
      </c>
      <c r="X4583" s="1">
        <v>76260</v>
      </c>
    </row>
    <row r="4584" spans="1:24">
      <c r="A4584" t="s">
        <v>4902</v>
      </c>
      <c r="B4584"/>
      <c r="C4584"/>
      <c r="D4584" t="s">
        <v>5192</v>
      </c>
      <c r="E4584" t="s">
        <v>2149</v>
      </c>
      <c r="F4584" t="s">
        <v>2177</v>
      </c>
      <c r="G4584" t="s">
        <v>2654</v>
      </c>
      <c r="H4584">
        <v>10000</v>
      </c>
      <c r="I4584" t="s">
        <v>5533</v>
      </c>
      <c r="J4584" s="1">
        <v>44119</v>
      </c>
      <c r="K4584" s="1">
        <v>44119</v>
      </c>
      <c r="L4584" t="s">
        <v>1697</v>
      </c>
      <c r="M4584" t="s">
        <v>5535</v>
      </c>
      <c r="N4584" s="1">
        <v>44135</v>
      </c>
      <c r="O4584" t="str">
        <f t="shared" si="152"/>
        <v>정상</v>
      </c>
      <c r="P4584" t="str">
        <f t="shared" si="151"/>
        <v>엠피성공</v>
      </c>
      <c r="Q4584" t="s">
        <v>1954</v>
      </c>
      <c r="R4584"/>
      <c r="S4584"/>
      <c r="T4584"/>
      <c r="U4584"/>
      <c r="V4584"/>
      <c r="W4584" t="s">
        <v>1958</v>
      </c>
      <c r="X4584" s="1">
        <v>51424</v>
      </c>
    </row>
    <row r="4585" spans="1:24">
      <c r="A4585" t="s">
        <v>4906</v>
      </c>
      <c r="B4585" t="s">
        <v>4926</v>
      </c>
      <c r="C4585" t="s">
        <v>4943</v>
      </c>
      <c r="D4585" t="s">
        <v>5074</v>
      </c>
      <c r="E4585" t="s">
        <v>5483</v>
      </c>
      <c r="F4585" t="s">
        <v>2177</v>
      </c>
      <c r="G4585" t="s">
        <v>2653</v>
      </c>
      <c r="H4585">
        <v>32070</v>
      </c>
      <c r="I4585" t="s">
        <v>5533</v>
      </c>
      <c r="J4585" s="1">
        <v>44119</v>
      </c>
      <c r="K4585" s="1">
        <v>44119</v>
      </c>
      <c r="L4585" t="s">
        <v>1698</v>
      </c>
      <c r="M4585" t="s">
        <v>5537</v>
      </c>
      <c r="N4585" s="1">
        <v>44135</v>
      </c>
      <c r="O4585" t="str">
        <f t="shared" si="152"/>
        <v>정상</v>
      </c>
      <c r="P4585" t="str">
        <f t="shared" si="151"/>
        <v>엠피피스토스</v>
      </c>
      <c r="Q4585" t="s">
        <v>1954</v>
      </c>
      <c r="R4585"/>
      <c r="S4585"/>
      <c r="T4585"/>
      <c r="U4585"/>
      <c r="V4585"/>
      <c r="W4585" t="s">
        <v>1958</v>
      </c>
      <c r="X4585" s="1">
        <v>56172</v>
      </c>
    </row>
    <row r="4586" spans="1:24">
      <c r="A4586" t="s">
        <v>4906</v>
      </c>
      <c r="B4586" t="s">
        <v>4926</v>
      </c>
      <c r="C4586" t="s">
        <v>4943</v>
      </c>
      <c r="D4586" t="s">
        <v>5105</v>
      </c>
      <c r="E4586" t="s">
        <v>5465</v>
      </c>
      <c r="F4586" t="s">
        <v>2177</v>
      </c>
      <c r="G4586" t="s">
        <v>2653</v>
      </c>
      <c r="H4586">
        <v>31000</v>
      </c>
      <c r="I4586" t="s">
        <v>5533</v>
      </c>
      <c r="J4586" s="1">
        <v>44119</v>
      </c>
      <c r="K4586" s="1">
        <v>44119</v>
      </c>
      <c r="L4586" t="s">
        <v>1699</v>
      </c>
      <c r="M4586" t="s">
        <v>5537</v>
      </c>
      <c r="N4586" s="1">
        <v>44135</v>
      </c>
      <c r="O4586" t="str">
        <f t="shared" si="152"/>
        <v>정상</v>
      </c>
      <c r="P4586" t="str">
        <f t="shared" si="151"/>
        <v>엠피피스토스</v>
      </c>
      <c r="Q4586" t="s">
        <v>1954</v>
      </c>
      <c r="R4586"/>
      <c r="S4586"/>
      <c r="T4586"/>
      <c r="U4586"/>
      <c r="V4586"/>
      <c r="W4586" t="s">
        <v>1958</v>
      </c>
      <c r="X4586" s="1">
        <v>55076</v>
      </c>
    </row>
    <row r="4587" spans="1:24">
      <c r="A4587" t="s">
        <v>4906</v>
      </c>
      <c r="B4587" t="s">
        <v>4926</v>
      </c>
      <c r="C4587" t="s">
        <v>4943</v>
      </c>
      <c r="D4587" t="s">
        <v>5321</v>
      </c>
      <c r="E4587" t="s">
        <v>2149</v>
      </c>
      <c r="F4587" t="s">
        <v>2177</v>
      </c>
      <c r="G4587" t="s">
        <v>2653</v>
      </c>
      <c r="H4587">
        <v>192960</v>
      </c>
      <c r="I4587" t="s">
        <v>5533</v>
      </c>
      <c r="J4587" s="1">
        <v>44119</v>
      </c>
      <c r="K4587" s="1">
        <v>44119</v>
      </c>
      <c r="L4587" t="s">
        <v>1700</v>
      </c>
      <c r="M4587" t="s">
        <v>5535</v>
      </c>
      <c r="N4587" s="1">
        <v>44135</v>
      </c>
      <c r="O4587" t="str">
        <f t="shared" si="152"/>
        <v>정상</v>
      </c>
      <c r="P4587" t="str">
        <f t="shared" si="151"/>
        <v>엠피피스토스</v>
      </c>
      <c r="Q4587" t="s">
        <v>1954</v>
      </c>
      <c r="R4587"/>
      <c r="S4587"/>
      <c r="T4587"/>
      <c r="U4587"/>
      <c r="V4587"/>
      <c r="W4587" t="s">
        <v>1958</v>
      </c>
      <c r="X4587" s="1">
        <v>47771</v>
      </c>
    </row>
    <row r="4588" spans="1:24">
      <c r="A4588" t="s">
        <v>4907</v>
      </c>
      <c r="B4588" t="s">
        <v>4937</v>
      </c>
      <c r="C4588" t="s">
        <v>4968</v>
      </c>
      <c r="D4588" t="s">
        <v>5322</v>
      </c>
      <c r="E4588" t="s">
        <v>5505</v>
      </c>
      <c r="F4588" t="s">
        <v>2177</v>
      </c>
      <c r="G4588" t="s">
        <v>2653</v>
      </c>
      <c r="H4588">
        <v>69619</v>
      </c>
      <c r="I4588" t="s">
        <v>5533</v>
      </c>
      <c r="J4588" s="1">
        <v>44119</v>
      </c>
      <c r="K4588" s="1">
        <v>44119</v>
      </c>
      <c r="L4588">
        <v>42041481570000</v>
      </c>
      <c r="M4588" t="s">
        <v>5536</v>
      </c>
      <c r="N4588" s="1">
        <v>44135</v>
      </c>
      <c r="O4588" t="str">
        <f t="shared" si="152"/>
        <v>정상</v>
      </c>
      <c r="P4588" t="s">
        <v>988</v>
      </c>
      <c r="Q4588" t="s">
        <v>1954</v>
      </c>
      <c r="R4588"/>
      <c r="S4588"/>
      <c r="T4588"/>
      <c r="U4588"/>
      <c r="V4588"/>
      <c r="W4588" t="s">
        <v>1958</v>
      </c>
      <c r="X4588"/>
    </row>
    <row r="4589" spans="1:24">
      <c r="A4589" t="s">
        <v>4906</v>
      </c>
      <c r="B4589" t="s">
        <v>4926</v>
      </c>
      <c r="C4589" t="s">
        <v>4948</v>
      </c>
      <c r="D4589" t="s">
        <v>5076</v>
      </c>
      <c r="E4589" t="s">
        <v>3212</v>
      </c>
      <c r="F4589" t="s">
        <v>2177</v>
      </c>
      <c r="G4589" t="s">
        <v>2653</v>
      </c>
      <c r="H4589">
        <v>56000</v>
      </c>
      <c r="I4589" t="s">
        <v>5533</v>
      </c>
      <c r="J4589" s="1">
        <v>44119</v>
      </c>
      <c r="K4589" s="1">
        <v>44119</v>
      </c>
      <c r="L4589">
        <v>42041482650000</v>
      </c>
      <c r="M4589" t="s">
        <v>5535</v>
      </c>
      <c r="N4589" s="1">
        <v>44135</v>
      </c>
      <c r="O4589" t="str">
        <f t="shared" si="152"/>
        <v>정상</v>
      </c>
      <c r="P4589" t="str">
        <f t="shared" si="151"/>
        <v>엠피피스토스</v>
      </c>
      <c r="Q4589" t="s">
        <v>1954</v>
      </c>
      <c r="R4589"/>
      <c r="S4589"/>
      <c r="T4589"/>
      <c r="U4589"/>
      <c r="V4589"/>
      <c r="W4589" t="s">
        <v>1958</v>
      </c>
      <c r="X4589"/>
    </row>
    <row r="4590" spans="1:24">
      <c r="A4590" t="s">
        <v>4907</v>
      </c>
      <c r="B4590" t="s">
        <v>4937</v>
      </c>
      <c r="C4590" t="s">
        <v>4968</v>
      </c>
      <c r="D4590" t="s">
        <v>5322</v>
      </c>
      <c r="E4590" t="s">
        <v>5505</v>
      </c>
      <c r="F4590" t="s">
        <v>2177</v>
      </c>
      <c r="G4590" t="s">
        <v>2655</v>
      </c>
      <c r="H4590">
        <v>20193</v>
      </c>
      <c r="I4590" t="s">
        <v>5533</v>
      </c>
      <c r="J4590" s="1">
        <v>44119</v>
      </c>
      <c r="K4590" s="1">
        <v>44119</v>
      </c>
      <c r="L4590">
        <v>42041482390000</v>
      </c>
      <c r="M4590" t="s">
        <v>5535</v>
      </c>
      <c r="N4590" s="1">
        <v>44135</v>
      </c>
      <c r="O4590" t="str">
        <f t="shared" si="152"/>
        <v>정상</v>
      </c>
      <c r="P4590" t="s">
        <v>6831</v>
      </c>
      <c r="Q4590" t="s">
        <v>1954</v>
      </c>
      <c r="R4590"/>
      <c r="S4590"/>
      <c r="T4590"/>
      <c r="U4590"/>
      <c r="V4590"/>
      <c r="W4590" t="s">
        <v>1958</v>
      </c>
      <c r="X4590"/>
    </row>
    <row r="4591" spans="1:24">
      <c r="A4591" t="s">
        <v>4902</v>
      </c>
      <c r="B4591" t="s">
        <v>4923</v>
      </c>
      <c r="C4591" t="s">
        <v>4941</v>
      </c>
      <c r="D4591" t="s">
        <v>5251</v>
      </c>
      <c r="E4591" t="s">
        <v>5458</v>
      </c>
      <c r="F4591" t="s">
        <v>2177</v>
      </c>
      <c r="G4591" t="s">
        <v>2653</v>
      </c>
      <c r="H4591">
        <v>47699</v>
      </c>
      <c r="I4591" t="s">
        <v>5533</v>
      </c>
      <c r="J4591" s="1">
        <v>44119</v>
      </c>
      <c r="K4591" s="1">
        <v>44119</v>
      </c>
      <c r="L4591">
        <v>42041488890000</v>
      </c>
      <c r="M4591" t="s">
        <v>5535</v>
      </c>
      <c r="N4591" s="1">
        <v>44135</v>
      </c>
      <c r="O4591" t="str">
        <f t="shared" si="152"/>
        <v>정상</v>
      </c>
      <c r="P4591" t="str">
        <f t="shared" si="151"/>
        <v>엠피성공</v>
      </c>
      <c r="Q4591" t="s">
        <v>1954</v>
      </c>
      <c r="R4591"/>
      <c r="S4591"/>
      <c r="T4591"/>
      <c r="U4591"/>
      <c r="V4591"/>
      <c r="W4591" t="s">
        <v>1958</v>
      </c>
      <c r="X4591"/>
    </row>
    <row r="4592" spans="1:24">
      <c r="A4592" t="s">
        <v>4903</v>
      </c>
      <c r="B4592" t="s">
        <v>4924</v>
      </c>
      <c r="C4592"/>
      <c r="D4592" t="s">
        <v>5323</v>
      </c>
      <c r="E4592" t="s">
        <v>5458</v>
      </c>
      <c r="F4592" t="s">
        <v>5530</v>
      </c>
      <c r="G4592" t="s">
        <v>2653</v>
      </c>
      <c r="H4592">
        <v>63645</v>
      </c>
      <c r="I4592" t="s">
        <v>5533</v>
      </c>
      <c r="J4592" s="1">
        <v>44119</v>
      </c>
      <c r="K4592" s="1">
        <v>44119</v>
      </c>
      <c r="L4592">
        <v>42041475420000</v>
      </c>
      <c r="M4592" t="s">
        <v>5537</v>
      </c>
      <c r="N4592" s="1">
        <v>44135</v>
      </c>
      <c r="O4592" t="str">
        <f t="shared" si="152"/>
        <v>정상</v>
      </c>
      <c r="P4592" t="str">
        <f t="shared" si="151"/>
        <v>엠피의정부</v>
      </c>
      <c r="Q4592" t="s">
        <v>1954</v>
      </c>
      <c r="R4592"/>
      <c r="S4592"/>
      <c r="T4592"/>
      <c r="U4592"/>
      <c r="V4592"/>
      <c r="W4592" t="s">
        <v>1958</v>
      </c>
      <c r="X4592"/>
    </row>
    <row r="4593" spans="1:24">
      <c r="A4593" t="s">
        <v>4902</v>
      </c>
      <c r="B4593" t="s">
        <v>4923</v>
      </c>
      <c r="C4593" t="s">
        <v>4941</v>
      </c>
      <c r="D4593" t="s">
        <v>5228</v>
      </c>
      <c r="E4593" t="s">
        <v>5475</v>
      </c>
      <c r="F4593" t="s">
        <v>5530</v>
      </c>
      <c r="G4593" t="s">
        <v>2655</v>
      </c>
      <c r="H4593">
        <v>6200</v>
      </c>
      <c r="I4593" t="s">
        <v>5533</v>
      </c>
      <c r="J4593" s="1">
        <v>44119</v>
      </c>
      <c r="K4593" s="1">
        <v>44119</v>
      </c>
      <c r="L4593">
        <v>42041489480000</v>
      </c>
      <c r="M4593" t="s">
        <v>5535</v>
      </c>
      <c r="N4593" s="1">
        <v>44135</v>
      </c>
      <c r="O4593" t="str">
        <f t="shared" si="152"/>
        <v>정상</v>
      </c>
      <c r="P4593" t="str">
        <f t="shared" si="151"/>
        <v>엠피성공</v>
      </c>
      <c r="Q4593" t="s">
        <v>1954</v>
      </c>
      <c r="R4593"/>
      <c r="S4593"/>
      <c r="T4593"/>
      <c r="U4593"/>
      <c r="V4593"/>
      <c r="W4593" t="s">
        <v>1958</v>
      </c>
      <c r="X4593"/>
    </row>
    <row r="4594" spans="1:24">
      <c r="A4594" t="s">
        <v>4904</v>
      </c>
      <c r="B4594" t="s">
        <v>4925</v>
      </c>
      <c r="C4594" t="s">
        <v>4946</v>
      </c>
      <c r="D4594" t="s">
        <v>5278</v>
      </c>
      <c r="E4594" t="s">
        <v>5510</v>
      </c>
      <c r="F4594" t="s">
        <v>2177</v>
      </c>
      <c r="G4594" t="s">
        <v>2653</v>
      </c>
      <c r="H4594">
        <v>36455</v>
      </c>
      <c r="I4594" t="s">
        <v>5533</v>
      </c>
      <c r="J4594" s="1">
        <v>44119</v>
      </c>
      <c r="K4594" s="1">
        <v>44119</v>
      </c>
      <c r="L4594">
        <v>42045070640000</v>
      </c>
      <c r="M4594" t="s">
        <v>5537</v>
      </c>
      <c r="N4594" s="1">
        <v>44135</v>
      </c>
      <c r="O4594" t="str">
        <f t="shared" si="152"/>
        <v>정상</v>
      </c>
      <c r="P4594" t="str">
        <f t="shared" si="151"/>
        <v>엠피송내</v>
      </c>
      <c r="Q4594" t="s">
        <v>1954</v>
      </c>
      <c r="R4594"/>
      <c r="S4594"/>
      <c r="T4594"/>
      <c r="U4594"/>
      <c r="V4594"/>
      <c r="W4594" t="s">
        <v>5540</v>
      </c>
      <c r="X4594" s="1">
        <v>47771</v>
      </c>
    </row>
    <row r="4595" spans="1:24">
      <c r="A4595" t="s">
        <v>4903</v>
      </c>
      <c r="B4595" t="s">
        <v>4924</v>
      </c>
      <c r="C4595" t="s">
        <v>4939</v>
      </c>
      <c r="D4595" t="s">
        <v>4986</v>
      </c>
      <c r="E4595" t="s">
        <v>2498</v>
      </c>
      <c r="F4595" t="s">
        <v>2177</v>
      </c>
      <c r="G4595" t="s">
        <v>2655</v>
      </c>
      <c r="H4595">
        <v>31771</v>
      </c>
      <c r="I4595" t="s">
        <v>5533</v>
      </c>
      <c r="J4595" s="1">
        <v>44119</v>
      </c>
      <c r="K4595" s="1">
        <v>44119</v>
      </c>
      <c r="L4595">
        <v>20205525914</v>
      </c>
      <c r="M4595" t="s">
        <v>5538</v>
      </c>
      <c r="N4595" s="1">
        <v>44135</v>
      </c>
      <c r="O4595" t="str">
        <f t="shared" si="152"/>
        <v>정상</v>
      </c>
      <c r="P4595" t="str">
        <f t="shared" si="151"/>
        <v>엠피의정부</v>
      </c>
      <c r="Q4595" t="s">
        <v>1954</v>
      </c>
      <c r="R4595"/>
      <c r="S4595"/>
      <c r="T4595"/>
      <c r="U4595"/>
      <c r="V4595"/>
      <c r="W4595" t="s">
        <v>1958</v>
      </c>
      <c r="X4595"/>
    </row>
    <row r="4596" spans="1:24">
      <c r="A4596" t="s">
        <v>4904</v>
      </c>
      <c r="B4596" t="s">
        <v>4925</v>
      </c>
      <c r="C4596" t="s">
        <v>4940</v>
      </c>
      <c r="D4596" t="s">
        <v>5324</v>
      </c>
      <c r="E4596" t="s">
        <v>5451</v>
      </c>
      <c r="F4596" t="s">
        <v>5532</v>
      </c>
      <c r="G4596" t="s">
        <v>2653</v>
      </c>
      <c r="H4596">
        <v>19500</v>
      </c>
      <c r="I4596" t="s">
        <v>5533</v>
      </c>
      <c r="J4596" s="1">
        <v>44119</v>
      </c>
      <c r="K4596" s="1">
        <v>44119</v>
      </c>
      <c r="L4596">
        <v>20205521537</v>
      </c>
      <c r="M4596" t="s">
        <v>5538</v>
      </c>
      <c r="N4596" s="1">
        <v>44135</v>
      </c>
      <c r="O4596" t="str">
        <f t="shared" si="152"/>
        <v>정상</v>
      </c>
      <c r="P4596" t="str">
        <f t="shared" si="151"/>
        <v>엠피송내</v>
      </c>
      <c r="Q4596" t="s">
        <v>1954</v>
      </c>
      <c r="R4596"/>
      <c r="S4596"/>
      <c r="T4596"/>
      <c r="U4596"/>
      <c r="V4596"/>
      <c r="W4596" t="s">
        <v>1958</v>
      </c>
      <c r="X4596"/>
    </row>
    <row r="4597" spans="1:24">
      <c r="A4597" t="s">
        <v>4903</v>
      </c>
      <c r="B4597" t="s">
        <v>4924</v>
      </c>
      <c r="C4597" t="s">
        <v>4939</v>
      </c>
      <c r="D4597" t="s">
        <v>5013</v>
      </c>
      <c r="E4597" t="s">
        <v>5451</v>
      </c>
      <c r="F4597" t="s">
        <v>2177</v>
      </c>
      <c r="G4597" t="s">
        <v>2653</v>
      </c>
      <c r="H4597">
        <v>88000</v>
      </c>
      <c r="I4597" t="s">
        <v>5533</v>
      </c>
      <c r="J4597" s="1">
        <v>44119</v>
      </c>
      <c r="K4597" s="1">
        <v>44119</v>
      </c>
      <c r="L4597">
        <v>20205525904</v>
      </c>
      <c r="M4597" t="s">
        <v>5537</v>
      </c>
      <c r="N4597" s="1">
        <v>44135</v>
      </c>
      <c r="O4597" t="str">
        <f t="shared" si="152"/>
        <v>정상</v>
      </c>
      <c r="P4597" t="str">
        <f t="shared" si="151"/>
        <v>엠피의정부</v>
      </c>
      <c r="Q4597" t="s">
        <v>1954</v>
      </c>
      <c r="R4597"/>
      <c r="S4597"/>
      <c r="T4597"/>
      <c r="U4597"/>
      <c r="V4597"/>
      <c r="W4597" t="s">
        <v>1958</v>
      </c>
      <c r="X4597"/>
    </row>
    <row r="4598" spans="1:24">
      <c r="A4598" t="s">
        <v>4914</v>
      </c>
      <c r="B4598"/>
      <c r="C4598"/>
      <c r="D4598" t="s">
        <v>5119</v>
      </c>
      <c r="E4598" t="s">
        <v>2499</v>
      </c>
      <c r="F4598" t="s">
        <v>2177</v>
      </c>
      <c r="G4598" t="s">
        <v>2653</v>
      </c>
      <c r="H4598">
        <v>139500</v>
      </c>
      <c r="I4598" t="s">
        <v>5533</v>
      </c>
      <c r="J4598" s="1">
        <v>44119</v>
      </c>
      <c r="K4598" s="1">
        <v>44119</v>
      </c>
      <c r="L4598">
        <v>20205536511</v>
      </c>
      <c r="M4598" t="s">
        <v>5537</v>
      </c>
      <c r="N4598" s="1">
        <v>44135</v>
      </c>
      <c r="O4598" t="str">
        <f t="shared" si="152"/>
        <v>정상</v>
      </c>
      <c r="P4598" t="str">
        <f t="shared" si="151"/>
        <v>엠피조은</v>
      </c>
      <c r="Q4598" t="s">
        <v>1954</v>
      </c>
      <c r="R4598"/>
      <c r="S4598"/>
      <c r="T4598"/>
      <c r="U4598"/>
      <c r="V4598"/>
      <c r="W4598" t="s">
        <v>1958</v>
      </c>
      <c r="X4598"/>
    </row>
    <row r="4599" spans="1:24">
      <c r="A4599" t="s">
        <v>4907</v>
      </c>
      <c r="B4599" t="s">
        <v>4937</v>
      </c>
      <c r="C4599" t="s">
        <v>4968</v>
      </c>
      <c r="D4599" t="s">
        <v>5253</v>
      </c>
      <c r="E4599" t="s">
        <v>5451</v>
      </c>
      <c r="F4599" t="s">
        <v>5530</v>
      </c>
      <c r="G4599" t="s">
        <v>2653</v>
      </c>
      <c r="H4599">
        <v>26134</v>
      </c>
      <c r="I4599" t="s">
        <v>5533</v>
      </c>
      <c r="J4599" s="1">
        <v>44119</v>
      </c>
      <c r="K4599" s="1">
        <v>44119</v>
      </c>
      <c r="L4599">
        <v>20205536048</v>
      </c>
      <c r="M4599" t="s">
        <v>5538</v>
      </c>
      <c r="N4599" s="1">
        <v>44135</v>
      </c>
      <c r="O4599" t="str">
        <f t="shared" si="152"/>
        <v>정상</v>
      </c>
      <c r="P4599" t="s">
        <v>6831</v>
      </c>
      <c r="Q4599" t="s">
        <v>1954</v>
      </c>
      <c r="R4599"/>
      <c r="S4599"/>
      <c r="T4599"/>
      <c r="U4599"/>
      <c r="V4599"/>
      <c r="W4599" t="s">
        <v>1958</v>
      </c>
      <c r="X4599"/>
    </row>
    <row r="4600" spans="1:24">
      <c r="A4600" t="s">
        <v>4912</v>
      </c>
      <c r="B4600" t="s">
        <v>4934</v>
      </c>
      <c r="C4600" t="s">
        <v>4955</v>
      </c>
      <c r="D4600" t="s">
        <v>5222</v>
      </c>
      <c r="E4600" t="s">
        <v>5461</v>
      </c>
      <c r="F4600" t="s">
        <v>2177</v>
      </c>
      <c r="G4600" t="s">
        <v>2653</v>
      </c>
      <c r="H4600">
        <v>48100</v>
      </c>
      <c r="I4600" t="s">
        <v>5533</v>
      </c>
      <c r="J4600" s="1">
        <v>44119</v>
      </c>
      <c r="K4600" s="1">
        <v>44119</v>
      </c>
      <c r="L4600">
        <v>20205536282</v>
      </c>
      <c r="M4600" t="s">
        <v>5535</v>
      </c>
      <c r="N4600" s="1">
        <v>44135</v>
      </c>
      <c r="O4600" t="str">
        <f t="shared" si="152"/>
        <v>정상</v>
      </c>
      <c r="P4600" t="s">
        <v>984</v>
      </c>
      <c r="Q4600" t="s">
        <v>1954</v>
      </c>
      <c r="R4600"/>
      <c r="S4600"/>
      <c r="T4600"/>
      <c r="U4600"/>
      <c r="V4600"/>
      <c r="W4600" t="s">
        <v>1958</v>
      </c>
      <c r="X4600"/>
    </row>
    <row r="4601" spans="1:24">
      <c r="A4601" t="s">
        <v>4902</v>
      </c>
      <c r="B4601" t="s">
        <v>4923</v>
      </c>
      <c r="C4601" t="s">
        <v>4942</v>
      </c>
      <c r="D4601" t="s">
        <v>5029</v>
      </c>
      <c r="E4601" t="s">
        <v>2498</v>
      </c>
      <c r="F4601" t="s">
        <v>2177</v>
      </c>
      <c r="G4601" t="s">
        <v>2653</v>
      </c>
      <c r="H4601">
        <v>20700</v>
      </c>
      <c r="I4601" t="s">
        <v>5533</v>
      </c>
      <c r="J4601" s="1">
        <v>44119</v>
      </c>
      <c r="K4601" s="1">
        <v>44119</v>
      </c>
      <c r="L4601">
        <v>20205533017</v>
      </c>
      <c r="M4601" t="s">
        <v>5538</v>
      </c>
      <c r="N4601" s="1">
        <v>44135</v>
      </c>
      <c r="O4601" t="str">
        <f t="shared" si="152"/>
        <v>정상</v>
      </c>
      <c r="P4601" t="str">
        <f t="shared" si="151"/>
        <v>엠피성공</v>
      </c>
      <c r="Q4601" t="s">
        <v>1954</v>
      </c>
      <c r="R4601"/>
      <c r="S4601"/>
      <c r="T4601"/>
      <c r="U4601"/>
      <c r="V4601"/>
      <c r="W4601" t="s">
        <v>1960</v>
      </c>
      <c r="X4601"/>
    </row>
    <row r="4602" spans="1:24">
      <c r="A4602" t="s">
        <v>4914</v>
      </c>
      <c r="B4602" t="s">
        <v>4933</v>
      </c>
      <c r="C4602" t="s">
        <v>4953</v>
      </c>
      <c r="D4602" t="s">
        <v>5325</v>
      </c>
      <c r="E4602" t="s">
        <v>5461</v>
      </c>
      <c r="F4602" t="s">
        <v>2177</v>
      </c>
      <c r="G4602" t="s">
        <v>2653</v>
      </c>
      <c r="H4602">
        <v>119000</v>
      </c>
      <c r="I4602" t="s">
        <v>5533</v>
      </c>
      <c r="J4602" s="1">
        <v>44119</v>
      </c>
      <c r="K4602" s="1">
        <v>44119</v>
      </c>
      <c r="L4602">
        <v>20205540632</v>
      </c>
      <c r="M4602" t="s">
        <v>5538</v>
      </c>
      <c r="N4602" s="1">
        <v>44135</v>
      </c>
      <c r="O4602" t="str">
        <f t="shared" si="152"/>
        <v>정상</v>
      </c>
      <c r="P4602" t="str">
        <f t="shared" si="151"/>
        <v>엠피조은</v>
      </c>
      <c r="Q4602" t="s">
        <v>1954</v>
      </c>
      <c r="R4602"/>
      <c r="S4602"/>
      <c r="T4602"/>
      <c r="U4602"/>
      <c r="V4602"/>
      <c r="W4602" t="s">
        <v>1958</v>
      </c>
      <c r="X4602"/>
    </row>
    <row r="4603" spans="1:24">
      <c r="A4603" t="s">
        <v>4914</v>
      </c>
      <c r="B4603" t="s">
        <v>4933</v>
      </c>
      <c r="C4603" t="s">
        <v>2229</v>
      </c>
      <c r="D4603" t="s">
        <v>5289</v>
      </c>
      <c r="E4603" t="s">
        <v>5461</v>
      </c>
      <c r="F4603" t="s">
        <v>5532</v>
      </c>
      <c r="G4603" t="s">
        <v>2654</v>
      </c>
      <c r="H4603">
        <v>22340</v>
      </c>
      <c r="I4603" t="s">
        <v>5533</v>
      </c>
      <c r="J4603" s="1">
        <v>44119</v>
      </c>
      <c r="K4603" s="1">
        <v>44119</v>
      </c>
      <c r="L4603">
        <v>20205534444</v>
      </c>
      <c r="M4603" t="s">
        <v>5537</v>
      </c>
      <c r="N4603" s="1">
        <v>44135</v>
      </c>
      <c r="O4603" t="str">
        <f t="shared" si="152"/>
        <v>정상</v>
      </c>
      <c r="P4603" t="str">
        <f t="shared" si="151"/>
        <v>엠피조은</v>
      </c>
      <c r="Q4603" t="s">
        <v>1954</v>
      </c>
      <c r="R4603"/>
      <c r="S4603"/>
      <c r="T4603"/>
      <c r="U4603"/>
      <c r="V4603"/>
      <c r="W4603" t="s">
        <v>1958</v>
      </c>
      <c r="X4603"/>
    </row>
    <row r="4604" spans="1:24">
      <c r="A4604" t="s">
        <v>4909</v>
      </c>
      <c r="B4604" t="s">
        <v>4929</v>
      </c>
      <c r="C4604" t="s">
        <v>4947</v>
      </c>
      <c r="D4604" t="s">
        <v>5326</v>
      </c>
      <c r="E4604" t="s">
        <v>2498</v>
      </c>
      <c r="F4604" t="s">
        <v>5530</v>
      </c>
      <c r="G4604" t="s">
        <v>2653</v>
      </c>
      <c r="H4604">
        <v>54000</v>
      </c>
      <c r="I4604" t="s">
        <v>5533</v>
      </c>
      <c r="J4604" s="1">
        <v>44119</v>
      </c>
      <c r="K4604" s="1">
        <v>44119</v>
      </c>
      <c r="L4604">
        <v>20205535019</v>
      </c>
      <c r="M4604" t="s">
        <v>5535</v>
      </c>
      <c r="N4604" s="1">
        <v>44135</v>
      </c>
      <c r="O4604" t="str">
        <f t="shared" si="152"/>
        <v>정상</v>
      </c>
      <c r="P4604" t="str">
        <f t="shared" si="151"/>
        <v>엠피상동</v>
      </c>
      <c r="Q4604" t="s">
        <v>1954</v>
      </c>
      <c r="R4604"/>
      <c r="S4604"/>
      <c r="T4604"/>
      <c r="U4604"/>
      <c r="V4604"/>
      <c r="W4604" t="s">
        <v>1958</v>
      </c>
      <c r="X4604"/>
    </row>
    <row r="4605" spans="1:24">
      <c r="A4605" t="s">
        <v>4917</v>
      </c>
      <c r="B4605" t="s">
        <v>4926</v>
      </c>
      <c r="C4605" t="s">
        <v>4078</v>
      </c>
      <c r="D4605" t="s">
        <v>5327</v>
      </c>
      <c r="E4605" t="s">
        <v>5451</v>
      </c>
      <c r="F4605" t="s">
        <v>2177</v>
      </c>
      <c r="G4605" t="s">
        <v>2654</v>
      </c>
      <c r="H4605">
        <v>20000</v>
      </c>
      <c r="I4605" t="s">
        <v>5533</v>
      </c>
      <c r="J4605" s="1">
        <v>44119</v>
      </c>
      <c r="K4605" s="1">
        <v>44119</v>
      </c>
      <c r="L4605">
        <v>20205534663</v>
      </c>
      <c r="M4605" t="s">
        <v>5537</v>
      </c>
      <c r="N4605" s="1">
        <v>44135</v>
      </c>
      <c r="O4605" t="str">
        <f t="shared" si="152"/>
        <v>정상</v>
      </c>
      <c r="P4605" t="str">
        <f t="shared" si="151"/>
        <v>엠피피스토스</v>
      </c>
      <c r="Q4605" t="s">
        <v>1954</v>
      </c>
      <c r="R4605"/>
      <c r="S4605"/>
      <c r="T4605"/>
      <c r="U4605"/>
      <c r="V4605"/>
      <c r="W4605" t="s">
        <v>5540</v>
      </c>
      <c r="X4605"/>
    </row>
    <row r="4606" spans="1:24">
      <c r="A4606" t="s">
        <v>4906</v>
      </c>
      <c r="B4606" t="s">
        <v>4926</v>
      </c>
      <c r="C4606" t="s">
        <v>4948</v>
      </c>
      <c r="D4606" t="s">
        <v>5240</v>
      </c>
      <c r="E4606" t="s">
        <v>5451</v>
      </c>
      <c r="F4606" t="s">
        <v>5532</v>
      </c>
      <c r="G4606" t="s">
        <v>2653</v>
      </c>
      <c r="H4606">
        <v>85000</v>
      </c>
      <c r="I4606" t="s">
        <v>5533</v>
      </c>
      <c r="J4606" s="1">
        <v>44119</v>
      </c>
      <c r="K4606" s="1">
        <v>44119</v>
      </c>
      <c r="L4606">
        <v>20205536185</v>
      </c>
      <c r="M4606" t="s">
        <v>5538</v>
      </c>
      <c r="N4606" s="1">
        <v>44135</v>
      </c>
      <c r="O4606" t="str">
        <f t="shared" si="152"/>
        <v>정상</v>
      </c>
      <c r="P4606" t="str">
        <f t="shared" si="151"/>
        <v>엠피피스토스</v>
      </c>
      <c r="Q4606" t="s">
        <v>1954</v>
      </c>
      <c r="R4606"/>
      <c r="S4606"/>
      <c r="T4606"/>
      <c r="U4606"/>
      <c r="V4606"/>
      <c r="W4606" t="s">
        <v>1958</v>
      </c>
      <c r="X4606"/>
    </row>
    <row r="4607" spans="1:24">
      <c r="A4607" t="s">
        <v>4906</v>
      </c>
      <c r="B4607" t="s">
        <v>4926</v>
      </c>
      <c r="C4607" t="s">
        <v>4943</v>
      </c>
      <c r="D4607" t="s">
        <v>5003</v>
      </c>
      <c r="E4607" t="s">
        <v>2163</v>
      </c>
      <c r="F4607" t="s">
        <v>5530</v>
      </c>
      <c r="G4607" t="s">
        <v>2653</v>
      </c>
      <c r="H4607">
        <v>43100</v>
      </c>
      <c r="I4607" t="s">
        <v>5533</v>
      </c>
      <c r="J4607" s="1">
        <v>44119</v>
      </c>
      <c r="K4607" s="1">
        <v>44119</v>
      </c>
      <c r="L4607">
        <v>20205530722</v>
      </c>
      <c r="M4607" t="s">
        <v>5538</v>
      </c>
      <c r="N4607" s="1">
        <v>44135</v>
      </c>
      <c r="O4607" t="str">
        <f t="shared" si="152"/>
        <v>정상</v>
      </c>
      <c r="P4607" t="str">
        <f t="shared" si="151"/>
        <v>엠피피스토스</v>
      </c>
      <c r="Q4607" t="s">
        <v>1954</v>
      </c>
      <c r="R4607"/>
      <c r="S4607"/>
      <c r="T4607"/>
      <c r="U4607"/>
      <c r="V4607"/>
      <c r="W4607" t="s">
        <v>1958</v>
      </c>
      <c r="X4607"/>
    </row>
    <row r="4608" spans="1:24">
      <c r="A4608" t="s">
        <v>4906</v>
      </c>
      <c r="B4608" t="s">
        <v>4926</v>
      </c>
      <c r="C4608" t="s">
        <v>4943</v>
      </c>
      <c r="D4608" t="s">
        <v>5074</v>
      </c>
      <c r="E4608" t="s">
        <v>2163</v>
      </c>
      <c r="F4608" t="s">
        <v>5532</v>
      </c>
      <c r="G4608" t="s">
        <v>2653</v>
      </c>
      <c r="H4608">
        <v>50000</v>
      </c>
      <c r="I4608" t="s">
        <v>5533</v>
      </c>
      <c r="J4608" s="1">
        <v>44119</v>
      </c>
      <c r="K4608" s="1">
        <v>44119</v>
      </c>
      <c r="L4608">
        <v>20205530245</v>
      </c>
      <c r="M4608" t="s">
        <v>5537</v>
      </c>
      <c r="N4608" s="1">
        <v>44135</v>
      </c>
      <c r="O4608" t="str">
        <f t="shared" si="152"/>
        <v>정상</v>
      </c>
      <c r="P4608" t="str">
        <f t="shared" si="151"/>
        <v>엠피피스토스</v>
      </c>
      <c r="Q4608" t="s">
        <v>1954</v>
      </c>
      <c r="R4608"/>
      <c r="S4608"/>
      <c r="T4608"/>
      <c r="U4608"/>
      <c r="V4608"/>
      <c r="W4608" t="s">
        <v>1958</v>
      </c>
      <c r="X4608"/>
    </row>
    <row r="4609" spans="1:24">
      <c r="A4609" t="s">
        <v>3887</v>
      </c>
      <c r="B4609" t="s">
        <v>4927</v>
      </c>
      <c r="C4609" t="s">
        <v>4944</v>
      </c>
      <c r="D4609" t="s">
        <v>5009</v>
      </c>
      <c r="E4609" t="s">
        <v>2607</v>
      </c>
      <c r="F4609" t="s">
        <v>2177</v>
      </c>
      <c r="G4609" t="s">
        <v>2653</v>
      </c>
      <c r="H4609">
        <v>44884</v>
      </c>
      <c r="I4609" t="s">
        <v>5533</v>
      </c>
      <c r="J4609" s="1">
        <v>44119</v>
      </c>
      <c r="K4609" s="1">
        <v>44119</v>
      </c>
      <c r="L4609">
        <v>20205520215</v>
      </c>
      <c r="M4609" t="s">
        <v>5537</v>
      </c>
      <c r="N4609" s="1">
        <v>44135</v>
      </c>
      <c r="O4609" t="str">
        <f t="shared" si="152"/>
        <v>정상</v>
      </c>
      <c r="P4609" t="s">
        <v>6821</v>
      </c>
      <c r="Q4609" t="s">
        <v>1954</v>
      </c>
      <c r="R4609"/>
      <c r="S4609"/>
      <c r="T4609"/>
      <c r="U4609"/>
      <c r="V4609"/>
      <c r="W4609" t="s">
        <v>1958</v>
      </c>
      <c r="X4609"/>
    </row>
    <row r="4610" spans="1:24">
      <c r="A4610" t="s">
        <v>4902</v>
      </c>
      <c r="B4610" t="s">
        <v>4923</v>
      </c>
      <c r="C4610" t="s">
        <v>4941</v>
      </c>
      <c r="D4610" t="s">
        <v>5310</v>
      </c>
      <c r="E4610" t="s">
        <v>2499</v>
      </c>
      <c r="F4610" t="s">
        <v>2177</v>
      </c>
      <c r="G4610" t="s">
        <v>2654</v>
      </c>
      <c r="H4610">
        <v>30000</v>
      </c>
      <c r="I4610" t="s">
        <v>5533</v>
      </c>
      <c r="J4610" s="1">
        <v>44119</v>
      </c>
      <c r="K4610" s="1">
        <v>44119</v>
      </c>
      <c r="L4610">
        <v>20205530522</v>
      </c>
      <c r="M4610" t="s">
        <v>5535</v>
      </c>
      <c r="N4610" s="1">
        <v>44135</v>
      </c>
      <c r="O4610" t="str">
        <f t="shared" si="152"/>
        <v>정상</v>
      </c>
      <c r="P4610" t="str">
        <f t="shared" ref="P4609:P4672" si="153">A4610</f>
        <v>엠피성공</v>
      </c>
      <c r="Q4610" t="s">
        <v>1954</v>
      </c>
      <c r="R4610"/>
      <c r="S4610"/>
      <c r="T4610"/>
      <c r="U4610"/>
      <c r="V4610"/>
      <c r="W4610" t="s">
        <v>1958</v>
      </c>
      <c r="X4610"/>
    </row>
    <row r="4611" spans="1:24">
      <c r="A4611" t="s">
        <v>4906</v>
      </c>
      <c r="B4611" t="s">
        <v>4926</v>
      </c>
      <c r="C4611" t="s">
        <v>4943</v>
      </c>
      <c r="D4611" t="s">
        <v>5074</v>
      </c>
      <c r="E4611" t="s">
        <v>2516</v>
      </c>
      <c r="F4611" t="s">
        <v>2177</v>
      </c>
      <c r="G4611" t="s">
        <v>2653</v>
      </c>
      <c r="H4611">
        <v>30000</v>
      </c>
      <c r="I4611" t="s">
        <v>5533</v>
      </c>
      <c r="J4611" s="1">
        <v>44119</v>
      </c>
      <c r="K4611" s="1">
        <v>44119</v>
      </c>
      <c r="L4611" t="s">
        <v>1701</v>
      </c>
      <c r="M4611" t="s">
        <v>5535</v>
      </c>
      <c r="N4611" s="1">
        <v>44135</v>
      </c>
      <c r="O4611" t="str">
        <f t="shared" si="152"/>
        <v>정상</v>
      </c>
      <c r="P4611" t="str">
        <f t="shared" si="153"/>
        <v>엠피피스토스</v>
      </c>
      <c r="Q4611" t="s">
        <v>1954</v>
      </c>
      <c r="R4611"/>
      <c r="S4611"/>
      <c r="T4611"/>
      <c r="U4611"/>
      <c r="V4611"/>
      <c r="W4611" t="s">
        <v>5540</v>
      </c>
      <c r="X4611" s="1">
        <v>51424</v>
      </c>
    </row>
    <row r="4612" spans="1:24">
      <c r="A4612" t="s">
        <v>4906</v>
      </c>
      <c r="B4612" t="s">
        <v>4926</v>
      </c>
      <c r="C4612" t="s">
        <v>4951</v>
      </c>
      <c r="D4612" t="s">
        <v>5027</v>
      </c>
      <c r="E4612" t="s">
        <v>2166</v>
      </c>
      <c r="F4612" t="s">
        <v>2177</v>
      </c>
      <c r="G4612" t="s">
        <v>2653</v>
      </c>
      <c r="H4612">
        <v>50000</v>
      </c>
      <c r="I4612" t="s">
        <v>5533</v>
      </c>
      <c r="J4612" s="1">
        <v>44119</v>
      </c>
      <c r="K4612" s="1">
        <v>44119</v>
      </c>
      <c r="L4612" t="s">
        <v>1702</v>
      </c>
      <c r="M4612" t="s">
        <v>5537</v>
      </c>
      <c r="N4612" s="1">
        <v>44135</v>
      </c>
      <c r="O4612" t="str">
        <f t="shared" si="152"/>
        <v>정상</v>
      </c>
      <c r="P4612" t="str">
        <f t="shared" si="153"/>
        <v>엠피피스토스</v>
      </c>
      <c r="Q4612" t="s">
        <v>1954</v>
      </c>
      <c r="R4612"/>
      <c r="S4612"/>
      <c r="T4612"/>
      <c r="U4612"/>
      <c r="V4612"/>
      <c r="W4612" t="s">
        <v>1958</v>
      </c>
      <c r="X4612" s="1">
        <v>59824</v>
      </c>
    </row>
    <row r="4613" spans="1:24">
      <c r="A4613" t="s">
        <v>984</v>
      </c>
      <c r="B4613"/>
      <c r="C4613"/>
      <c r="D4613" t="s">
        <v>5316</v>
      </c>
      <c r="E4613" t="s">
        <v>5469</v>
      </c>
      <c r="F4613" t="s">
        <v>2177</v>
      </c>
      <c r="G4613" t="s">
        <v>2653</v>
      </c>
      <c r="H4613">
        <v>24690</v>
      </c>
      <c r="I4613" t="s">
        <v>5533</v>
      </c>
      <c r="J4613" s="1">
        <v>44119</v>
      </c>
      <c r="K4613" s="1">
        <v>44119</v>
      </c>
      <c r="L4613" t="s">
        <v>1703</v>
      </c>
      <c r="M4613" t="s">
        <v>5538</v>
      </c>
      <c r="N4613" s="1">
        <v>44135</v>
      </c>
      <c r="O4613" t="str">
        <f t="shared" si="152"/>
        <v>정상</v>
      </c>
      <c r="P4613" t="str">
        <f t="shared" si="153"/>
        <v>엠피제이엔제이</v>
      </c>
      <c r="Q4613" t="s">
        <v>1954</v>
      </c>
      <c r="R4613"/>
      <c r="S4613"/>
      <c r="T4613"/>
      <c r="U4613"/>
      <c r="V4613"/>
      <c r="W4613" t="s">
        <v>1958</v>
      </c>
      <c r="X4613" s="1">
        <v>51424</v>
      </c>
    </row>
    <row r="4614" spans="1:24">
      <c r="A4614" t="s">
        <v>4906</v>
      </c>
      <c r="B4614" t="s">
        <v>4926</v>
      </c>
      <c r="C4614" t="s">
        <v>4943</v>
      </c>
      <c r="D4614" t="s">
        <v>5295</v>
      </c>
      <c r="E4614" t="s">
        <v>5477</v>
      </c>
      <c r="F4614" t="s">
        <v>2177</v>
      </c>
      <c r="G4614" t="s">
        <v>2653</v>
      </c>
      <c r="H4614">
        <v>50000</v>
      </c>
      <c r="I4614" t="s">
        <v>5533</v>
      </c>
      <c r="J4614" s="1">
        <v>44119</v>
      </c>
      <c r="K4614" s="1">
        <v>44119</v>
      </c>
      <c r="L4614" t="s">
        <v>1704</v>
      </c>
      <c r="M4614" t="s">
        <v>5536</v>
      </c>
      <c r="N4614" s="1">
        <v>44135</v>
      </c>
      <c r="O4614" t="str">
        <f t="shared" si="152"/>
        <v>정상</v>
      </c>
      <c r="P4614" t="str">
        <f t="shared" si="153"/>
        <v>엠피피스토스</v>
      </c>
      <c r="Q4614" t="s">
        <v>1954</v>
      </c>
      <c r="R4614"/>
      <c r="S4614"/>
      <c r="T4614"/>
      <c r="U4614"/>
      <c r="V4614"/>
      <c r="W4614" t="s">
        <v>1960</v>
      </c>
      <c r="X4614" s="1">
        <v>60920</v>
      </c>
    </row>
    <row r="4615" spans="1:24">
      <c r="A4615" t="s">
        <v>4906</v>
      </c>
      <c r="B4615" t="s">
        <v>4926</v>
      </c>
      <c r="C4615" t="s">
        <v>4948</v>
      </c>
      <c r="D4615" t="s">
        <v>5076</v>
      </c>
      <c r="E4615" t="s">
        <v>3214</v>
      </c>
      <c r="F4615" t="s">
        <v>2177</v>
      </c>
      <c r="G4615" t="s">
        <v>2653</v>
      </c>
      <c r="H4615">
        <v>20000</v>
      </c>
      <c r="I4615" t="s">
        <v>5533</v>
      </c>
      <c r="J4615" s="1">
        <v>44119</v>
      </c>
      <c r="K4615" s="1">
        <v>44119</v>
      </c>
      <c r="L4615">
        <v>20200443716</v>
      </c>
      <c r="M4615" t="s">
        <v>5538</v>
      </c>
      <c r="N4615" s="1">
        <v>44135</v>
      </c>
      <c r="O4615" t="str">
        <f t="shared" si="152"/>
        <v>정상</v>
      </c>
      <c r="P4615" t="str">
        <f t="shared" si="153"/>
        <v>엠피피스토스</v>
      </c>
      <c r="Q4615" t="s">
        <v>1954</v>
      </c>
      <c r="R4615"/>
      <c r="S4615"/>
      <c r="T4615"/>
      <c r="U4615"/>
      <c r="V4615"/>
      <c r="W4615" t="s">
        <v>1958</v>
      </c>
      <c r="X4615" s="1">
        <v>51424</v>
      </c>
    </row>
    <row r="4616" spans="1:24">
      <c r="A4616" t="s">
        <v>4906</v>
      </c>
      <c r="B4616" t="s">
        <v>4926</v>
      </c>
      <c r="C4616" t="s">
        <v>4943</v>
      </c>
      <c r="D4616" t="s">
        <v>5295</v>
      </c>
      <c r="E4616" t="s">
        <v>5492</v>
      </c>
      <c r="F4616" t="s">
        <v>2177</v>
      </c>
      <c r="G4616" t="s">
        <v>2653</v>
      </c>
      <c r="H4616">
        <v>37000</v>
      </c>
      <c r="I4616" t="s">
        <v>5533</v>
      </c>
      <c r="J4616" s="1">
        <v>44119</v>
      </c>
      <c r="K4616" s="1">
        <v>44119</v>
      </c>
      <c r="L4616">
        <v>20200443721</v>
      </c>
      <c r="M4616" t="s">
        <v>5535</v>
      </c>
      <c r="N4616" s="1">
        <v>44135</v>
      </c>
      <c r="O4616" t="str">
        <f t="shared" si="152"/>
        <v>정상</v>
      </c>
      <c r="P4616" t="str">
        <f t="shared" si="153"/>
        <v>엠피피스토스</v>
      </c>
      <c r="Q4616" t="s">
        <v>1954</v>
      </c>
      <c r="R4616"/>
      <c r="S4616"/>
      <c r="T4616"/>
      <c r="U4616"/>
      <c r="V4616"/>
      <c r="W4616" t="s">
        <v>1958</v>
      </c>
      <c r="X4616" s="1">
        <v>59824</v>
      </c>
    </row>
    <row r="4617" spans="1:24">
      <c r="A4617" t="s">
        <v>4906</v>
      </c>
      <c r="B4617" t="s">
        <v>4926</v>
      </c>
      <c r="C4617" t="s">
        <v>4943</v>
      </c>
      <c r="D4617" t="s">
        <v>5201</v>
      </c>
      <c r="E4617" t="s">
        <v>5478</v>
      </c>
      <c r="F4617" t="s">
        <v>2177</v>
      </c>
      <c r="G4617" t="s">
        <v>2653</v>
      </c>
      <c r="H4617">
        <v>40152</v>
      </c>
      <c r="I4617" t="s">
        <v>5533</v>
      </c>
      <c r="J4617" s="1">
        <v>44119</v>
      </c>
      <c r="K4617" s="1">
        <v>44119</v>
      </c>
      <c r="L4617">
        <v>20200444034</v>
      </c>
      <c r="M4617" t="s">
        <v>5535</v>
      </c>
      <c r="N4617" s="1">
        <v>44135</v>
      </c>
      <c r="O4617" t="str">
        <f t="shared" si="152"/>
        <v>정상</v>
      </c>
      <c r="P4617" t="str">
        <f t="shared" si="153"/>
        <v>엠피피스토스</v>
      </c>
      <c r="Q4617" t="s">
        <v>1954</v>
      </c>
      <c r="R4617"/>
      <c r="S4617"/>
      <c r="T4617"/>
      <c r="U4617"/>
      <c r="V4617"/>
      <c r="W4617" t="s">
        <v>1958</v>
      </c>
      <c r="X4617" s="1">
        <v>57268</v>
      </c>
    </row>
    <row r="4618" spans="1:24">
      <c r="A4618" t="s">
        <v>4912</v>
      </c>
      <c r="B4618" t="s">
        <v>4934</v>
      </c>
      <c r="C4618" t="s">
        <v>4955</v>
      </c>
      <c r="D4618" t="s">
        <v>5328</v>
      </c>
      <c r="E4618" t="s">
        <v>2139</v>
      </c>
      <c r="F4618" t="s">
        <v>2177</v>
      </c>
      <c r="G4618" t="s">
        <v>2653</v>
      </c>
      <c r="H4618">
        <v>121500</v>
      </c>
      <c r="I4618" t="s">
        <v>5533</v>
      </c>
      <c r="J4618" s="1">
        <v>44119</v>
      </c>
      <c r="K4618" s="1">
        <v>44119</v>
      </c>
      <c r="L4618">
        <v>320202518519</v>
      </c>
      <c r="M4618" t="s">
        <v>5535</v>
      </c>
      <c r="N4618" s="1">
        <v>44135</v>
      </c>
      <c r="O4618" t="str">
        <f t="shared" si="152"/>
        <v>정상</v>
      </c>
      <c r="P4618" t="s">
        <v>984</v>
      </c>
      <c r="Q4618" t="s">
        <v>1954</v>
      </c>
      <c r="R4618"/>
      <c r="S4618"/>
      <c r="T4618"/>
      <c r="U4618"/>
      <c r="V4618"/>
      <c r="W4618" t="s">
        <v>5540</v>
      </c>
      <c r="X4618" s="1">
        <v>55076</v>
      </c>
    </row>
    <row r="4619" spans="1:24">
      <c r="A4619" t="s">
        <v>4906</v>
      </c>
      <c r="B4619" t="s">
        <v>4926</v>
      </c>
      <c r="C4619" t="s">
        <v>4943</v>
      </c>
      <c r="D4619" t="s">
        <v>5027</v>
      </c>
      <c r="E4619" t="s">
        <v>5479</v>
      </c>
      <c r="F4619" t="s">
        <v>2177</v>
      </c>
      <c r="G4619" t="s">
        <v>2653</v>
      </c>
      <c r="H4619">
        <v>60000</v>
      </c>
      <c r="I4619" t="s">
        <v>5533</v>
      </c>
      <c r="J4619" s="1">
        <v>44119</v>
      </c>
      <c r="K4619" s="1">
        <v>44119</v>
      </c>
      <c r="L4619">
        <v>320202522826</v>
      </c>
      <c r="M4619" t="s">
        <v>5538</v>
      </c>
      <c r="N4619" s="1">
        <v>44135</v>
      </c>
      <c r="O4619" t="str">
        <f t="shared" si="152"/>
        <v>정상</v>
      </c>
      <c r="P4619" t="str">
        <f t="shared" si="153"/>
        <v>엠피피스토스</v>
      </c>
      <c r="Q4619" t="s">
        <v>1954</v>
      </c>
      <c r="R4619"/>
      <c r="S4619"/>
      <c r="T4619"/>
      <c r="U4619"/>
      <c r="V4619"/>
      <c r="W4619" t="s">
        <v>1958</v>
      </c>
      <c r="X4619" s="1">
        <v>56172</v>
      </c>
    </row>
    <row r="4620" spans="1:24">
      <c r="A4620" t="s">
        <v>4912</v>
      </c>
      <c r="B4620" t="s">
        <v>4934</v>
      </c>
      <c r="C4620" t="s">
        <v>4955</v>
      </c>
      <c r="D4620" t="s">
        <v>5329</v>
      </c>
      <c r="E4620" t="s">
        <v>5512</v>
      </c>
      <c r="F4620" t="s">
        <v>2177</v>
      </c>
      <c r="G4620" t="s">
        <v>2655</v>
      </c>
      <c r="H4620">
        <v>12070</v>
      </c>
      <c r="I4620" t="s">
        <v>5533</v>
      </c>
      <c r="J4620" s="1">
        <v>44119</v>
      </c>
      <c r="K4620" s="1">
        <v>44119</v>
      </c>
      <c r="L4620">
        <v>320202518585</v>
      </c>
      <c r="M4620" t="s">
        <v>5535</v>
      </c>
      <c r="N4620" s="1">
        <v>44135</v>
      </c>
      <c r="O4620" t="str">
        <f t="shared" si="152"/>
        <v>정상</v>
      </c>
      <c r="P4620" t="s">
        <v>6823</v>
      </c>
      <c r="Q4620" t="s">
        <v>1954</v>
      </c>
      <c r="R4620"/>
      <c r="S4620"/>
      <c r="T4620"/>
      <c r="U4620"/>
      <c r="V4620"/>
      <c r="W4620" t="s">
        <v>1958</v>
      </c>
      <c r="X4620" s="1">
        <v>49597</v>
      </c>
    </row>
    <row r="4621" spans="1:24">
      <c r="A4621" t="s">
        <v>4906</v>
      </c>
      <c r="B4621" t="s">
        <v>4926</v>
      </c>
      <c r="C4621" t="s">
        <v>4943</v>
      </c>
      <c r="D4621" t="s">
        <v>5295</v>
      </c>
      <c r="E4621" t="s">
        <v>5512</v>
      </c>
      <c r="F4621" t="s">
        <v>5530</v>
      </c>
      <c r="G4621" t="s">
        <v>2653</v>
      </c>
      <c r="H4621">
        <v>55360</v>
      </c>
      <c r="I4621" t="s">
        <v>5533</v>
      </c>
      <c r="J4621" s="1">
        <v>44119</v>
      </c>
      <c r="K4621" s="1">
        <v>44119</v>
      </c>
      <c r="L4621">
        <v>320202523310</v>
      </c>
      <c r="M4621" t="s">
        <v>5535</v>
      </c>
      <c r="N4621" s="1">
        <v>44135</v>
      </c>
      <c r="O4621" t="str">
        <f t="shared" si="152"/>
        <v>정상</v>
      </c>
      <c r="P4621" t="str">
        <f t="shared" si="153"/>
        <v>엠피피스토스</v>
      </c>
      <c r="Q4621" t="s">
        <v>1954</v>
      </c>
      <c r="R4621"/>
      <c r="S4621"/>
      <c r="T4621"/>
      <c r="U4621"/>
      <c r="V4621"/>
      <c r="W4621" t="s">
        <v>1958</v>
      </c>
      <c r="X4621" s="1">
        <v>57268</v>
      </c>
    </row>
    <row r="4622" spans="1:24">
      <c r="A4622" t="s">
        <v>4902</v>
      </c>
      <c r="B4622" t="s">
        <v>4923</v>
      </c>
      <c r="C4622" t="s">
        <v>4941</v>
      </c>
      <c r="D4622" t="s">
        <v>5330</v>
      </c>
      <c r="E4622" t="s">
        <v>2583</v>
      </c>
      <c r="F4622" t="s">
        <v>2177</v>
      </c>
      <c r="G4622" t="s">
        <v>2653</v>
      </c>
      <c r="H4622">
        <v>64000</v>
      </c>
      <c r="I4622" t="s">
        <v>5533</v>
      </c>
      <c r="J4622" s="1">
        <v>44119</v>
      </c>
      <c r="K4622" s="1">
        <v>44119</v>
      </c>
      <c r="L4622" t="s">
        <v>1705</v>
      </c>
      <c r="M4622" t="s">
        <v>5538</v>
      </c>
      <c r="N4622" s="1">
        <v>44135</v>
      </c>
      <c r="O4622" t="str">
        <f t="shared" si="152"/>
        <v>정상</v>
      </c>
      <c r="P4622" t="str">
        <f t="shared" si="153"/>
        <v>엠피성공</v>
      </c>
      <c r="Q4622" t="s">
        <v>1954</v>
      </c>
      <c r="R4622"/>
      <c r="S4622"/>
      <c r="T4622"/>
      <c r="U4622"/>
      <c r="V4622"/>
      <c r="W4622" t="s">
        <v>1958</v>
      </c>
      <c r="X4622"/>
    </row>
    <row r="4623" spans="1:24">
      <c r="A4623" t="s">
        <v>4909</v>
      </c>
      <c r="B4623" t="s">
        <v>4929</v>
      </c>
      <c r="C4623" t="s">
        <v>4947</v>
      </c>
      <c r="D4623" t="s">
        <v>5331</v>
      </c>
      <c r="E4623" t="s">
        <v>2158</v>
      </c>
      <c r="F4623" t="s">
        <v>5530</v>
      </c>
      <c r="G4623" t="s">
        <v>2653</v>
      </c>
      <c r="H4623">
        <v>83000</v>
      </c>
      <c r="I4623" t="s">
        <v>5533</v>
      </c>
      <c r="J4623" s="1">
        <v>44119</v>
      </c>
      <c r="K4623" s="1">
        <v>44119</v>
      </c>
      <c r="L4623" t="s">
        <v>1706</v>
      </c>
      <c r="M4623" t="s">
        <v>5537</v>
      </c>
      <c r="N4623" s="1">
        <v>44135</v>
      </c>
      <c r="O4623" t="str">
        <f t="shared" si="152"/>
        <v>정상</v>
      </c>
      <c r="P4623" t="str">
        <f t="shared" si="153"/>
        <v>엠피상동</v>
      </c>
      <c r="Q4623" t="s">
        <v>1954</v>
      </c>
      <c r="R4623"/>
      <c r="S4623"/>
      <c r="T4623"/>
      <c r="U4623"/>
      <c r="V4623"/>
      <c r="W4623" t="s">
        <v>1958</v>
      </c>
      <c r="X4623"/>
    </row>
    <row r="4624" spans="1:24">
      <c r="A4624" t="s">
        <v>4904</v>
      </c>
      <c r="B4624"/>
      <c r="C4624"/>
      <c r="D4624" t="s">
        <v>5254</v>
      </c>
      <c r="E4624" t="s">
        <v>5461</v>
      </c>
      <c r="F4624" t="s">
        <v>2177</v>
      </c>
      <c r="G4624" t="s">
        <v>2653</v>
      </c>
      <c r="H4624">
        <v>69723</v>
      </c>
      <c r="I4624" t="s">
        <v>5533</v>
      </c>
      <c r="J4624" s="1">
        <v>44118</v>
      </c>
      <c r="K4624" s="1">
        <v>44118</v>
      </c>
      <c r="L4624">
        <v>20205499719</v>
      </c>
      <c r="M4624" t="s">
        <v>5535</v>
      </c>
      <c r="N4624" s="1">
        <v>44135</v>
      </c>
      <c r="O4624" t="str">
        <f t="shared" si="152"/>
        <v>정상</v>
      </c>
      <c r="P4624" t="str">
        <f t="shared" si="153"/>
        <v>엠피송내</v>
      </c>
      <c r="Q4624" t="s">
        <v>1954</v>
      </c>
      <c r="R4624"/>
      <c r="S4624"/>
      <c r="T4624"/>
      <c r="U4624"/>
      <c r="V4624"/>
      <c r="W4624" t="s">
        <v>5540</v>
      </c>
      <c r="X4624"/>
    </row>
    <row r="4625" spans="1:24">
      <c r="A4625" t="s">
        <v>4903</v>
      </c>
      <c r="B4625" t="s">
        <v>4924</v>
      </c>
      <c r="C4625" t="s">
        <v>4939</v>
      </c>
      <c r="D4625" t="s">
        <v>5153</v>
      </c>
      <c r="E4625" t="s">
        <v>5459</v>
      </c>
      <c r="F4625" t="s">
        <v>5530</v>
      </c>
      <c r="G4625" t="s">
        <v>2653</v>
      </c>
      <c r="H4625">
        <v>21000</v>
      </c>
      <c r="I4625" t="s">
        <v>5533</v>
      </c>
      <c r="J4625" s="1">
        <v>44118</v>
      </c>
      <c r="K4625" s="1">
        <v>44118</v>
      </c>
      <c r="L4625">
        <v>20205513731</v>
      </c>
      <c r="M4625" t="s">
        <v>5537</v>
      </c>
      <c r="N4625" s="1">
        <v>44135</v>
      </c>
      <c r="O4625" t="str">
        <f t="shared" si="152"/>
        <v>정상</v>
      </c>
      <c r="P4625" t="str">
        <f t="shared" si="153"/>
        <v>엠피의정부</v>
      </c>
      <c r="Q4625" t="s">
        <v>1954</v>
      </c>
      <c r="R4625"/>
      <c r="S4625"/>
      <c r="T4625"/>
      <c r="U4625"/>
      <c r="V4625"/>
      <c r="W4625" t="s">
        <v>5540</v>
      </c>
      <c r="X4625"/>
    </row>
    <row r="4626" spans="1:24">
      <c r="A4626" t="s">
        <v>4914</v>
      </c>
      <c r="B4626"/>
      <c r="C4626"/>
      <c r="D4626" t="s">
        <v>5332</v>
      </c>
      <c r="E4626" t="s">
        <v>5460</v>
      </c>
      <c r="F4626" t="s">
        <v>2177</v>
      </c>
      <c r="G4626" t="s">
        <v>2653</v>
      </c>
      <c r="H4626">
        <v>31000</v>
      </c>
      <c r="I4626" t="s">
        <v>5533</v>
      </c>
      <c r="J4626" s="1">
        <v>44118</v>
      </c>
      <c r="K4626" s="1">
        <v>44118</v>
      </c>
      <c r="L4626">
        <v>20205512210</v>
      </c>
      <c r="M4626" t="s">
        <v>5538</v>
      </c>
      <c r="N4626" s="1">
        <v>44135</v>
      </c>
      <c r="O4626" t="str">
        <f t="shared" si="152"/>
        <v>정상</v>
      </c>
      <c r="P4626" t="str">
        <f t="shared" si="153"/>
        <v>엠피조은</v>
      </c>
      <c r="Q4626" t="s">
        <v>1954</v>
      </c>
      <c r="R4626"/>
      <c r="S4626"/>
      <c r="T4626"/>
      <c r="U4626"/>
      <c r="V4626"/>
      <c r="W4626" t="s">
        <v>1958</v>
      </c>
      <c r="X4626"/>
    </row>
    <row r="4627" spans="1:24">
      <c r="A4627" t="s">
        <v>4909</v>
      </c>
      <c r="B4627" t="s">
        <v>4929</v>
      </c>
      <c r="C4627" t="s">
        <v>4947</v>
      </c>
      <c r="D4627" t="s">
        <v>5333</v>
      </c>
      <c r="E4627" t="s">
        <v>5461</v>
      </c>
      <c r="F4627" t="s">
        <v>5530</v>
      </c>
      <c r="G4627" t="s">
        <v>2653</v>
      </c>
      <c r="H4627">
        <v>28500</v>
      </c>
      <c r="I4627" t="s">
        <v>5533</v>
      </c>
      <c r="J4627" s="1">
        <v>44118</v>
      </c>
      <c r="K4627" s="1">
        <v>44118</v>
      </c>
      <c r="L4627">
        <v>20205504073</v>
      </c>
      <c r="M4627" t="s">
        <v>5537</v>
      </c>
      <c r="N4627" s="1">
        <v>44135</v>
      </c>
      <c r="O4627" t="str">
        <f t="shared" si="152"/>
        <v>정상</v>
      </c>
      <c r="P4627" t="str">
        <f t="shared" si="153"/>
        <v>엠피상동</v>
      </c>
      <c r="Q4627" t="s">
        <v>1954</v>
      </c>
      <c r="R4627"/>
      <c r="S4627"/>
      <c r="T4627"/>
      <c r="U4627"/>
      <c r="V4627"/>
      <c r="W4627" t="s">
        <v>1958</v>
      </c>
      <c r="X4627"/>
    </row>
    <row r="4628" spans="1:24">
      <c r="A4628" t="s">
        <v>4908</v>
      </c>
      <c r="B4628" t="s">
        <v>4928</v>
      </c>
      <c r="C4628" t="s">
        <v>4945</v>
      </c>
      <c r="D4628" t="s">
        <v>5095</v>
      </c>
      <c r="E4628" t="s">
        <v>2163</v>
      </c>
      <c r="F4628" t="s">
        <v>2177</v>
      </c>
      <c r="G4628" t="s">
        <v>2653</v>
      </c>
      <c r="H4628">
        <v>10000</v>
      </c>
      <c r="I4628" t="s">
        <v>5533</v>
      </c>
      <c r="J4628" s="1">
        <v>44118</v>
      </c>
      <c r="K4628" s="1">
        <v>44118</v>
      </c>
      <c r="L4628">
        <v>20205507748</v>
      </c>
      <c r="M4628" t="s">
        <v>5535</v>
      </c>
      <c r="N4628" s="1">
        <v>44135</v>
      </c>
      <c r="O4628" t="str">
        <f t="shared" si="152"/>
        <v>정상</v>
      </c>
      <c r="P4628" t="str">
        <f t="shared" si="153"/>
        <v>엠피가온</v>
      </c>
      <c r="Q4628" t="s">
        <v>1954</v>
      </c>
      <c r="R4628"/>
      <c r="S4628"/>
      <c r="T4628"/>
      <c r="U4628"/>
      <c r="V4628"/>
      <c r="W4628" t="s">
        <v>1958</v>
      </c>
      <c r="X4628"/>
    </row>
    <row r="4629" spans="1:24">
      <c r="A4629" t="s">
        <v>1870</v>
      </c>
      <c r="B4629" t="s">
        <v>4929</v>
      </c>
      <c r="C4629" t="s">
        <v>4947</v>
      </c>
      <c r="D4629" t="s">
        <v>5333</v>
      </c>
      <c r="E4629" t="s">
        <v>2498</v>
      </c>
      <c r="F4629" t="s">
        <v>2177</v>
      </c>
      <c r="G4629" t="s">
        <v>2655</v>
      </c>
      <c r="H4629">
        <v>9632</v>
      </c>
      <c r="I4629" t="s">
        <v>5533</v>
      </c>
      <c r="J4629" s="1">
        <v>44118</v>
      </c>
      <c r="K4629" s="1">
        <v>44118</v>
      </c>
      <c r="L4629">
        <v>20205503950</v>
      </c>
      <c r="M4629" t="s">
        <v>5537</v>
      </c>
      <c r="N4629" s="1">
        <v>44135</v>
      </c>
      <c r="O4629" t="str">
        <f t="shared" si="152"/>
        <v>정상</v>
      </c>
      <c r="P4629" t="str">
        <f t="shared" si="153"/>
        <v>엠피상동</v>
      </c>
      <c r="Q4629" t="s">
        <v>1954</v>
      </c>
      <c r="R4629"/>
      <c r="S4629"/>
      <c r="T4629"/>
      <c r="U4629"/>
      <c r="V4629"/>
      <c r="W4629" t="s">
        <v>1958</v>
      </c>
      <c r="X4629"/>
    </row>
    <row r="4630" spans="1:24">
      <c r="A4630" t="s">
        <v>4909</v>
      </c>
      <c r="B4630" t="s">
        <v>4929</v>
      </c>
      <c r="C4630" t="s">
        <v>4947</v>
      </c>
      <c r="D4630" t="s">
        <v>5285</v>
      </c>
      <c r="E4630" t="s">
        <v>5461</v>
      </c>
      <c r="F4630" t="s">
        <v>2177</v>
      </c>
      <c r="G4630" t="s">
        <v>2653</v>
      </c>
      <c r="H4630">
        <v>20000</v>
      </c>
      <c r="I4630" t="s">
        <v>5533</v>
      </c>
      <c r="J4630" s="1">
        <v>44118</v>
      </c>
      <c r="K4630" s="1">
        <v>44118</v>
      </c>
      <c r="L4630">
        <v>20205509156</v>
      </c>
      <c r="M4630" t="s">
        <v>5535</v>
      </c>
      <c r="N4630" s="1">
        <v>44135</v>
      </c>
      <c r="O4630" t="str">
        <f t="shared" ref="O4630:O4693" si="154" xml:space="preserve"> IF(K4630&gt;N4630,W4630,I4630)</f>
        <v>정상</v>
      </c>
      <c r="P4630" t="str">
        <f t="shared" si="153"/>
        <v>엠피상동</v>
      </c>
      <c r="Q4630" t="s">
        <v>1954</v>
      </c>
      <c r="R4630"/>
      <c r="S4630"/>
      <c r="T4630"/>
      <c r="U4630"/>
      <c r="V4630"/>
      <c r="W4630" t="s">
        <v>1958</v>
      </c>
      <c r="X4630"/>
    </row>
    <row r="4631" spans="1:24">
      <c r="A4631" t="s">
        <v>4909</v>
      </c>
      <c r="B4631" t="s">
        <v>4929</v>
      </c>
      <c r="C4631" t="s">
        <v>4947</v>
      </c>
      <c r="D4631" t="s">
        <v>5285</v>
      </c>
      <c r="E4631" t="s">
        <v>2607</v>
      </c>
      <c r="F4631" t="s">
        <v>2177</v>
      </c>
      <c r="G4631" t="s">
        <v>2653</v>
      </c>
      <c r="H4631">
        <v>20000</v>
      </c>
      <c r="I4631" t="s">
        <v>5533</v>
      </c>
      <c r="J4631" s="1">
        <v>44118</v>
      </c>
      <c r="K4631" s="1">
        <v>44118</v>
      </c>
      <c r="L4631">
        <v>20205505996</v>
      </c>
      <c r="M4631" t="s">
        <v>5537</v>
      </c>
      <c r="N4631" s="1">
        <v>44135</v>
      </c>
      <c r="O4631" t="str">
        <f t="shared" si="154"/>
        <v>정상</v>
      </c>
      <c r="P4631" t="str">
        <f t="shared" si="153"/>
        <v>엠피상동</v>
      </c>
      <c r="Q4631" t="s">
        <v>1954</v>
      </c>
      <c r="R4631"/>
      <c r="S4631"/>
      <c r="T4631"/>
      <c r="U4631"/>
      <c r="V4631"/>
      <c r="W4631" t="s">
        <v>1958</v>
      </c>
      <c r="X4631"/>
    </row>
    <row r="4632" spans="1:24">
      <c r="A4632" t="s">
        <v>995</v>
      </c>
      <c r="B4632" t="s">
        <v>4926</v>
      </c>
      <c r="C4632" t="s">
        <v>4943</v>
      </c>
      <c r="D4632" t="s">
        <v>5271</v>
      </c>
      <c r="E4632" t="s">
        <v>5461</v>
      </c>
      <c r="F4632" t="s">
        <v>5530</v>
      </c>
      <c r="G4632" t="s">
        <v>2654</v>
      </c>
      <c r="H4632">
        <v>50000</v>
      </c>
      <c r="I4632" t="s">
        <v>5533</v>
      </c>
      <c r="J4632" s="1">
        <v>44118</v>
      </c>
      <c r="K4632" s="1">
        <v>44118</v>
      </c>
      <c r="L4632">
        <v>20205497488</v>
      </c>
      <c r="M4632" t="s">
        <v>5537</v>
      </c>
      <c r="N4632" s="1">
        <v>44135</v>
      </c>
      <c r="O4632" t="str">
        <f t="shared" si="154"/>
        <v>정상</v>
      </c>
      <c r="P4632" t="str">
        <f t="shared" si="153"/>
        <v>엠피피스토스</v>
      </c>
      <c r="Q4632" t="s">
        <v>1954</v>
      </c>
      <c r="R4632"/>
      <c r="S4632"/>
      <c r="T4632"/>
      <c r="U4632"/>
      <c r="V4632"/>
      <c r="W4632" t="s">
        <v>1960</v>
      </c>
      <c r="X4632"/>
    </row>
    <row r="4633" spans="1:24">
      <c r="A4633" t="s">
        <v>4907</v>
      </c>
      <c r="B4633" t="s">
        <v>4937</v>
      </c>
      <c r="C4633" t="s">
        <v>4972</v>
      </c>
      <c r="D4633" t="s">
        <v>5334</v>
      </c>
      <c r="E4633" t="s">
        <v>5462</v>
      </c>
      <c r="F4633" t="s">
        <v>2177</v>
      </c>
      <c r="G4633" t="s">
        <v>2653</v>
      </c>
      <c r="H4633">
        <v>19981</v>
      </c>
      <c r="I4633" t="s">
        <v>5533</v>
      </c>
      <c r="J4633" s="1">
        <v>44118</v>
      </c>
      <c r="K4633" s="1">
        <v>44118</v>
      </c>
      <c r="L4633">
        <v>20205493491</v>
      </c>
      <c r="M4633" t="s">
        <v>5538</v>
      </c>
      <c r="N4633" s="1">
        <v>44135</v>
      </c>
      <c r="O4633" t="str">
        <f t="shared" si="154"/>
        <v>정상</v>
      </c>
      <c r="P4633" t="s">
        <v>6831</v>
      </c>
      <c r="Q4633" t="s">
        <v>1954</v>
      </c>
      <c r="R4633"/>
      <c r="S4633"/>
      <c r="T4633"/>
      <c r="U4633"/>
      <c r="V4633"/>
      <c r="W4633" t="s">
        <v>1958</v>
      </c>
      <c r="X4633"/>
    </row>
    <row r="4634" spans="1:24">
      <c r="A4634" t="s">
        <v>4914</v>
      </c>
      <c r="B4634" t="s">
        <v>4933</v>
      </c>
      <c r="C4634" t="s">
        <v>4953</v>
      </c>
      <c r="D4634" t="s">
        <v>5335</v>
      </c>
      <c r="E4634" t="s">
        <v>2607</v>
      </c>
      <c r="F4634" t="s">
        <v>2177</v>
      </c>
      <c r="G4634" t="s">
        <v>2653</v>
      </c>
      <c r="H4634">
        <v>30300</v>
      </c>
      <c r="I4634" t="s">
        <v>5533</v>
      </c>
      <c r="J4634" s="1">
        <v>44118</v>
      </c>
      <c r="K4634" s="1">
        <v>44118</v>
      </c>
      <c r="L4634">
        <v>20205496173</v>
      </c>
      <c r="M4634" t="s">
        <v>5537</v>
      </c>
      <c r="N4634" s="1">
        <v>44135</v>
      </c>
      <c r="O4634" t="str">
        <f t="shared" si="154"/>
        <v>정상</v>
      </c>
      <c r="P4634" t="str">
        <f t="shared" si="153"/>
        <v>엠피조은</v>
      </c>
      <c r="Q4634" t="s">
        <v>1954</v>
      </c>
      <c r="R4634"/>
      <c r="S4634"/>
      <c r="T4634"/>
      <c r="U4634"/>
      <c r="V4634"/>
      <c r="W4634" t="s">
        <v>1958</v>
      </c>
      <c r="X4634"/>
    </row>
    <row r="4635" spans="1:24">
      <c r="A4635" t="s">
        <v>4914</v>
      </c>
      <c r="B4635" t="s">
        <v>4933</v>
      </c>
      <c r="C4635" t="s">
        <v>4953</v>
      </c>
      <c r="D4635" t="s">
        <v>5336</v>
      </c>
      <c r="E4635" t="s">
        <v>5461</v>
      </c>
      <c r="F4635" t="s">
        <v>2177</v>
      </c>
      <c r="G4635" t="s">
        <v>2653</v>
      </c>
      <c r="H4635">
        <v>30100</v>
      </c>
      <c r="I4635" t="s">
        <v>5533</v>
      </c>
      <c r="J4635" s="1">
        <v>44118</v>
      </c>
      <c r="K4635" s="1">
        <v>44118</v>
      </c>
      <c r="L4635">
        <v>20205512962</v>
      </c>
      <c r="M4635" t="s">
        <v>5537</v>
      </c>
      <c r="N4635" s="1">
        <v>44135</v>
      </c>
      <c r="O4635" t="str">
        <f t="shared" si="154"/>
        <v>정상</v>
      </c>
      <c r="P4635" t="str">
        <f t="shared" si="153"/>
        <v>엠피조은</v>
      </c>
      <c r="Q4635" t="s">
        <v>1954</v>
      </c>
      <c r="R4635"/>
      <c r="S4635"/>
      <c r="T4635"/>
      <c r="U4635"/>
      <c r="V4635"/>
      <c r="W4635" t="s">
        <v>1958</v>
      </c>
      <c r="X4635"/>
    </row>
    <row r="4636" spans="1:24">
      <c r="A4636" t="s">
        <v>4906</v>
      </c>
      <c r="B4636" t="s">
        <v>4926</v>
      </c>
      <c r="C4636" t="s">
        <v>4948</v>
      </c>
      <c r="D4636" t="s">
        <v>5103</v>
      </c>
      <c r="E4636" t="s">
        <v>2514</v>
      </c>
      <c r="F4636" t="s">
        <v>2177</v>
      </c>
      <c r="G4636" t="s">
        <v>2653</v>
      </c>
      <c r="H4636">
        <v>51870</v>
      </c>
      <c r="I4636" t="s">
        <v>5533</v>
      </c>
      <c r="J4636" s="1">
        <v>44118</v>
      </c>
      <c r="K4636" s="1">
        <v>44118</v>
      </c>
      <c r="L4636" t="s">
        <v>1707</v>
      </c>
      <c r="M4636" t="s">
        <v>5535</v>
      </c>
      <c r="N4636" s="1">
        <v>44135</v>
      </c>
      <c r="O4636" t="str">
        <f t="shared" si="154"/>
        <v>정상</v>
      </c>
      <c r="P4636" t="str">
        <f t="shared" si="153"/>
        <v>엠피피스토스</v>
      </c>
      <c r="Q4636" t="s">
        <v>1954</v>
      </c>
      <c r="R4636"/>
      <c r="S4636"/>
      <c r="T4636"/>
      <c r="U4636"/>
      <c r="V4636"/>
      <c r="W4636" t="s">
        <v>1958</v>
      </c>
      <c r="X4636" s="1">
        <v>61650</v>
      </c>
    </row>
    <row r="4637" spans="1:24">
      <c r="A4637" t="s">
        <v>4917</v>
      </c>
      <c r="B4637" t="s">
        <v>4926</v>
      </c>
      <c r="C4637" t="s">
        <v>4949</v>
      </c>
      <c r="D4637" t="s">
        <v>5069</v>
      </c>
      <c r="E4637" t="s">
        <v>2166</v>
      </c>
      <c r="F4637" t="s">
        <v>2177</v>
      </c>
      <c r="G4637" t="s">
        <v>2653</v>
      </c>
      <c r="H4637">
        <v>64899</v>
      </c>
      <c r="I4637" t="s">
        <v>5534</v>
      </c>
      <c r="J4637" s="1">
        <v>44118</v>
      </c>
      <c r="K4637" s="1">
        <v>44123</v>
      </c>
      <c r="L4637" t="s">
        <v>1708</v>
      </c>
      <c r="M4637" t="s">
        <v>5536</v>
      </c>
      <c r="N4637" s="1">
        <v>44135</v>
      </c>
      <c r="O4637" t="str">
        <f t="shared" si="154"/>
        <v>철회</v>
      </c>
      <c r="P4637" t="str">
        <f t="shared" si="153"/>
        <v>엠피피스토스</v>
      </c>
      <c r="Q4637" t="s">
        <v>1954</v>
      </c>
      <c r="R4637"/>
      <c r="S4637"/>
      <c r="T4637"/>
      <c r="U4637"/>
      <c r="V4637"/>
      <c r="W4637" t="s">
        <v>1958</v>
      </c>
      <c r="X4637" s="1">
        <v>58728</v>
      </c>
    </row>
    <row r="4638" spans="1:24">
      <c r="A4638" t="s">
        <v>4903</v>
      </c>
      <c r="B4638" t="s">
        <v>4924</v>
      </c>
      <c r="C4638" t="s">
        <v>4939</v>
      </c>
      <c r="D4638" t="s">
        <v>5052</v>
      </c>
      <c r="E4638" t="s">
        <v>2166</v>
      </c>
      <c r="F4638" t="s">
        <v>2177</v>
      </c>
      <c r="G4638" t="s">
        <v>2653</v>
      </c>
      <c r="H4638">
        <v>21812</v>
      </c>
      <c r="I4638" t="s">
        <v>5533</v>
      </c>
      <c r="J4638" s="1">
        <v>44118</v>
      </c>
      <c r="K4638" s="1">
        <v>44118</v>
      </c>
      <c r="L4638" t="s">
        <v>1709</v>
      </c>
      <c r="M4638" t="s">
        <v>5538</v>
      </c>
      <c r="N4638" s="1">
        <v>44135</v>
      </c>
      <c r="O4638" t="str">
        <f t="shared" si="154"/>
        <v>정상</v>
      </c>
      <c r="P4638" t="str">
        <f t="shared" si="153"/>
        <v>엠피의정부</v>
      </c>
      <c r="Q4638" t="s">
        <v>1954</v>
      </c>
      <c r="R4638"/>
      <c r="S4638"/>
      <c r="T4638"/>
      <c r="U4638"/>
      <c r="V4638"/>
      <c r="W4638" t="s">
        <v>1958</v>
      </c>
      <c r="X4638" s="1">
        <v>51423</v>
      </c>
    </row>
    <row r="4639" spans="1:24">
      <c r="A4639" t="s">
        <v>992</v>
      </c>
      <c r="B4639" t="s">
        <v>4924</v>
      </c>
      <c r="C4639" t="s">
        <v>4939</v>
      </c>
      <c r="D4639" t="s">
        <v>5023</v>
      </c>
      <c r="E4639" t="s">
        <v>5468</v>
      </c>
      <c r="F4639" t="s">
        <v>5532</v>
      </c>
      <c r="G4639" t="s">
        <v>2654</v>
      </c>
      <c r="H4639">
        <v>10000</v>
      </c>
      <c r="I4639" t="s">
        <v>5533</v>
      </c>
      <c r="J4639" s="1">
        <v>44118</v>
      </c>
      <c r="K4639" s="1">
        <v>44118</v>
      </c>
      <c r="L4639" t="s">
        <v>1710</v>
      </c>
      <c r="M4639" t="s">
        <v>5538</v>
      </c>
      <c r="N4639" s="1">
        <v>44135</v>
      </c>
      <c r="O4639" t="str">
        <f t="shared" si="154"/>
        <v>정상</v>
      </c>
      <c r="P4639" t="str">
        <f t="shared" si="153"/>
        <v>엠피의정부</v>
      </c>
      <c r="Q4639" t="s">
        <v>1954</v>
      </c>
      <c r="R4639"/>
      <c r="S4639"/>
      <c r="T4639"/>
      <c r="U4639"/>
      <c r="V4639"/>
      <c r="W4639" t="s">
        <v>1958</v>
      </c>
      <c r="X4639" s="1">
        <v>45944</v>
      </c>
    </row>
    <row r="4640" spans="1:24">
      <c r="A4640" t="s">
        <v>4906</v>
      </c>
      <c r="B4640" t="s">
        <v>4926</v>
      </c>
      <c r="C4640" t="s">
        <v>4948</v>
      </c>
      <c r="D4640" t="s">
        <v>5069</v>
      </c>
      <c r="E4640" t="s">
        <v>5515</v>
      </c>
      <c r="F4640" t="s">
        <v>2177</v>
      </c>
      <c r="G4640" t="s">
        <v>2653</v>
      </c>
      <c r="H4640">
        <v>29500</v>
      </c>
      <c r="I4640" t="s">
        <v>5533</v>
      </c>
      <c r="J4640" s="1">
        <v>44118</v>
      </c>
      <c r="K4640" s="1">
        <v>44118</v>
      </c>
      <c r="L4640" t="s">
        <v>1711</v>
      </c>
      <c r="M4640" t="s">
        <v>5537</v>
      </c>
      <c r="N4640" s="1">
        <v>44135</v>
      </c>
      <c r="O4640" t="str">
        <f t="shared" si="154"/>
        <v>정상</v>
      </c>
      <c r="P4640" t="str">
        <f t="shared" si="153"/>
        <v>엠피피스토스</v>
      </c>
      <c r="Q4640" t="s">
        <v>1954</v>
      </c>
      <c r="R4640"/>
      <c r="S4640"/>
      <c r="T4640"/>
      <c r="U4640"/>
      <c r="V4640"/>
      <c r="W4640" t="s">
        <v>1958</v>
      </c>
      <c r="X4640" s="1">
        <v>53249</v>
      </c>
    </row>
    <row r="4641" spans="1:24">
      <c r="A4641" t="s">
        <v>4904</v>
      </c>
      <c r="B4641" t="s">
        <v>4925</v>
      </c>
      <c r="C4641" t="s">
        <v>4940</v>
      </c>
      <c r="D4641" t="s">
        <v>5079</v>
      </c>
      <c r="E4641" t="s">
        <v>5492</v>
      </c>
      <c r="F4641" t="s">
        <v>5530</v>
      </c>
      <c r="G4641" t="s">
        <v>2653</v>
      </c>
      <c r="H4641">
        <v>31551</v>
      </c>
      <c r="I4641" t="s">
        <v>5533</v>
      </c>
      <c r="J4641" s="1">
        <v>44118</v>
      </c>
      <c r="K4641" s="1">
        <v>44118</v>
      </c>
      <c r="L4641">
        <v>20200441878</v>
      </c>
      <c r="M4641" t="s">
        <v>5537</v>
      </c>
      <c r="N4641" s="1">
        <v>44135</v>
      </c>
      <c r="O4641" t="str">
        <f t="shared" si="154"/>
        <v>정상</v>
      </c>
      <c r="P4641" t="str">
        <f t="shared" si="153"/>
        <v>엠피송내</v>
      </c>
      <c r="Q4641" t="s">
        <v>1954</v>
      </c>
      <c r="R4641"/>
      <c r="S4641"/>
      <c r="T4641"/>
      <c r="U4641"/>
      <c r="V4641"/>
      <c r="W4641" t="s">
        <v>1958</v>
      </c>
      <c r="X4641" s="1">
        <v>59093</v>
      </c>
    </row>
    <row r="4642" spans="1:24">
      <c r="A4642" t="s">
        <v>991</v>
      </c>
      <c r="B4642" t="s">
        <v>4925</v>
      </c>
      <c r="C4642" t="s">
        <v>4940</v>
      </c>
      <c r="D4642" t="s">
        <v>5337</v>
      </c>
      <c r="E4642" t="s">
        <v>2168</v>
      </c>
      <c r="F4642" t="s">
        <v>2177</v>
      </c>
      <c r="G4642" t="s">
        <v>2653</v>
      </c>
      <c r="H4642">
        <v>48070</v>
      </c>
      <c r="I4642" t="s">
        <v>5533</v>
      </c>
      <c r="J4642" s="1">
        <v>44118</v>
      </c>
      <c r="K4642" s="1">
        <v>44118</v>
      </c>
      <c r="L4642">
        <v>20200443340</v>
      </c>
      <c r="M4642" t="s">
        <v>5538</v>
      </c>
      <c r="N4642" s="1">
        <v>44135</v>
      </c>
      <c r="O4642" t="str">
        <f t="shared" si="154"/>
        <v>정상</v>
      </c>
      <c r="P4642" t="str">
        <f t="shared" si="153"/>
        <v>엠피송내</v>
      </c>
      <c r="Q4642" t="s">
        <v>1954</v>
      </c>
      <c r="R4642"/>
      <c r="S4642"/>
      <c r="T4642"/>
      <c r="U4642"/>
      <c r="V4642"/>
      <c r="W4642" t="s">
        <v>1958</v>
      </c>
      <c r="X4642" s="1">
        <v>58362</v>
      </c>
    </row>
    <row r="4643" spans="1:24">
      <c r="A4643" t="s">
        <v>992</v>
      </c>
      <c r="B4643" t="s">
        <v>4924</v>
      </c>
      <c r="C4643" t="s">
        <v>4939</v>
      </c>
      <c r="D4643" t="s">
        <v>4986</v>
      </c>
      <c r="E4643" t="s">
        <v>5501</v>
      </c>
      <c r="F4643" t="s">
        <v>2177</v>
      </c>
      <c r="G4643" t="s">
        <v>2655</v>
      </c>
      <c r="H4643">
        <v>11654</v>
      </c>
      <c r="I4643" t="s">
        <v>5533</v>
      </c>
      <c r="J4643" s="1">
        <v>44118</v>
      </c>
      <c r="K4643" s="1">
        <v>44118</v>
      </c>
      <c r="L4643">
        <v>52028118430000</v>
      </c>
      <c r="M4643" t="s">
        <v>5537</v>
      </c>
      <c r="N4643" s="1">
        <v>44135</v>
      </c>
      <c r="O4643" t="str">
        <f t="shared" si="154"/>
        <v>정상</v>
      </c>
      <c r="P4643" t="str">
        <f t="shared" si="153"/>
        <v>엠피의정부</v>
      </c>
      <c r="Q4643" t="s">
        <v>1954</v>
      </c>
      <c r="R4643"/>
      <c r="S4643"/>
      <c r="T4643"/>
      <c r="U4643"/>
      <c r="V4643"/>
      <c r="W4643" t="s">
        <v>1960</v>
      </c>
      <c r="X4643" s="1">
        <v>44483</v>
      </c>
    </row>
    <row r="4644" spans="1:24">
      <c r="A4644" t="s">
        <v>4907</v>
      </c>
      <c r="B4644" t="s">
        <v>4931</v>
      </c>
      <c r="C4644" t="s">
        <v>4950</v>
      </c>
      <c r="D4644" t="s">
        <v>5293</v>
      </c>
      <c r="E4644" t="s">
        <v>5456</v>
      </c>
      <c r="F4644" t="s">
        <v>2177</v>
      </c>
      <c r="G4644" t="s">
        <v>2653</v>
      </c>
      <c r="H4644">
        <v>34962</v>
      </c>
      <c r="I4644" t="s">
        <v>5533</v>
      </c>
      <c r="J4644" s="1">
        <v>44118</v>
      </c>
      <c r="K4644" s="1">
        <v>44118</v>
      </c>
      <c r="L4644">
        <v>52028190900000</v>
      </c>
      <c r="M4644" t="s">
        <v>5535</v>
      </c>
      <c r="N4644" s="1">
        <v>44135</v>
      </c>
      <c r="O4644" t="str">
        <f t="shared" si="154"/>
        <v>정상</v>
      </c>
      <c r="P4644" t="s">
        <v>6825</v>
      </c>
      <c r="Q4644" t="s">
        <v>1954</v>
      </c>
      <c r="R4644"/>
      <c r="S4644"/>
      <c r="T4644"/>
      <c r="U4644"/>
      <c r="V4644"/>
      <c r="W4644" t="s">
        <v>1958</v>
      </c>
      <c r="X4644" s="1">
        <v>51423</v>
      </c>
    </row>
    <row r="4645" spans="1:24">
      <c r="A4645" t="s">
        <v>4909</v>
      </c>
      <c r="B4645" t="s">
        <v>4929</v>
      </c>
      <c r="C4645" t="s">
        <v>4947</v>
      </c>
      <c r="D4645" t="s">
        <v>5338</v>
      </c>
      <c r="E4645" t="s">
        <v>5454</v>
      </c>
      <c r="F4645" t="s">
        <v>2177</v>
      </c>
      <c r="G4645" t="s">
        <v>2655</v>
      </c>
      <c r="H4645">
        <v>32222</v>
      </c>
      <c r="I4645" t="s">
        <v>5533</v>
      </c>
      <c r="J4645" s="1">
        <v>44118</v>
      </c>
      <c r="K4645" s="1">
        <v>44118</v>
      </c>
      <c r="L4645">
        <v>52028189750000</v>
      </c>
      <c r="M4645" t="s">
        <v>5538</v>
      </c>
      <c r="N4645" s="1">
        <v>44135</v>
      </c>
      <c r="O4645" t="str">
        <f t="shared" si="154"/>
        <v>정상</v>
      </c>
      <c r="P4645" t="str">
        <f t="shared" si="153"/>
        <v>엠피상동</v>
      </c>
      <c r="Q4645" t="s">
        <v>1954</v>
      </c>
      <c r="R4645"/>
      <c r="S4645"/>
      <c r="T4645"/>
      <c r="U4645"/>
      <c r="V4645"/>
      <c r="W4645" t="s">
        <v>1958</v>
      </c>
      <c r="X4645" s="1">
        <v>44483</v>
      </c>
    </row>
    <row r="4646" spans="1:24">
      <c r="A4646" t="s">
        <v>3885</v>
      </c>
      <c r="B4646" t="s">
        <v>4924</v>
      </c>
      <c r="C4646" t="s">
        <v>4939</v>
      </c>
      <c r="D4646" t="s">
        <v>4986</v>
      </c>
      <c r="E4646" t="s">
        <v>2153</v>
      </c>
      <c r="F4646" t="s">
        <v>5530</v>
      </c>
      <c r="G4646" t="s">
        <v>2653</v>
      </c>
      <c r="H4646">
        <v>15000</v>
      </c>
      <c r="I4646" t="s">
        <v>5533</v>
      </c>
      <c r="J4646" s="1">
        <v>44118</v>
      </c>
      <c r="K4646" s="1">
        <v>44118</v>
      </c>
      <c r="L4646">
        <v>52028118480000</v>
      </c>
      <c r="M4646" t="s">
        <v>5538</v>
      </c>
      <c r="N4646" s="1">
        <v>44135</v>
      </c>
      <c r="O4646" t="str">
        <f t="shared" si="154"/>
        <v>정상</v>
      </c>
      <c r="P4646" t="str">
        <f t="shared" si="153"/>
        <v>엠피의정부</v>
      </c>
      <c r="Q4646" t="s">
        <v>1954</v>
      </c>
      <c r="R4646"/>
      <c r="S4646"/>
      <c r="T4646"/>
      <c r="U4646"/>
      <c r="V4646"/>
      <c r="W4646" t="s">
        <v>1958</v>
      </c>
      <c r="X4646" s="1">
        <v>51423</v>
      </c>
    </row>
    <row r="4647" spans="1:24">
      <c r="A4647" t="s">
        <v>4907</v>
      </c>
      <c r="B4647" t="s">
        <v>4931</v>
      </c>
      <c r="C4647" t="s">
        <v>4950</v>
      </c>
      <c r="D4647" t="s">
        <v>5292</v>
      </c>
      <c r="E4647" t="s">
        <v>5454</v>
      </c>
      <c r="F4647" t="s">
        <v>2177</v>
      </c>
      <c r="G4647" t="s">
        <v>2653</v>
      </c>
      <c r="H4647">
        <v>34905</v>
      </c>
      <c r="I4647" t="s">
        <v>5533</v>
      </c>
      <c r="J4647" s="1">
        <v>44118</v>
      </c>
      <c r="K4647" s="1">
        <v>44118</v>
      </c>
      <c r="L4647">
        <v>52028176240000</v>
      </c>
      <c r="M4647" t="s">
        <v>5538</v>
      </c>
      <c r="N4647" s="1">
        <v>44135</v>
      </c>
      <c r="O4647" t="str">
        <f t="shared" si="154"/>
        <v>정상</v>
      </c>
      <c r="P4647" t="s">
        <v>1859</v>
      </c>
      <c r="Q4647" t="s">
        <v>1954</v>
      </c>
      <c r="R4647"/>
      <c r="S4647"/>
      <c r="T4647"/>
      <c r="U4647"/>
      <c r="V4647"/>
      <c r="W4647" t="s">
        <v>5540</v>
      </c>
      <c r="X4647" s="1">
        <v>51423</v>
      </c>
    </row>
    <row r="4648" spans="1:24">
      <c r="A4648" t="s">
        <v>4907</v>
      </c>
      <c r="B4648" t="s">
        <v>4931</v>
      </c>
      <c r="C4648" t="s">
        <v>4950</v>
      </c>
      <c r="D4648" t="s">
        <v>5247</v>
      </c>
      <c r="E4648" t="s">
        <v>2534</v>
      </c>
      <c r="F4648" t="s">
        <v>2177</v>
      </c>
      <c r="G4648" t="s">
        <v>2653</v>
      </c>
      <c r="H4648">
        <v>34957</v>
      </c>
      <c r="I4648" t="s">
        <v>5533</v>
      </c>
      <c r="J4648" s="1">
        <v>44118</v>
      </c>
      <c r="K4648" s="1">
        <v>44118</v>
      </c>
      <c r="L4648">
        <v>52028174980000</v>
      </c>
      <c r="M4648" t="s">
        <v>5537</v>
      </c>
      <c r="N4648" s="1">
        <v>44135</v>
      </c>
      <c r="O4648" t="str">
        <f t="shared" si="154"/>
        <v>정상</v>
      </c>
      <c r="P4648" t="s">
        <v>6825</v>
      </c>
      <c r="Q4648" t="s">
        <v>1954</v>
      </c>
      <c r="R4648"/>
      <c r="S4648"/>
      <c r="T4648"/>
      <c r="U4648"/>
      <c r="V4648"/>
      <c r="W4648" t="s">
        <v>5540</v>
      </c>
      <c r="X4648" s="1">
        <v>51423</v>
      </c>
    </row>
    <row r="4649" spans="1:24">
      <c r="A4649" t="s">
        <v>4907</v>
      </c>
      <c r="B4649" t="s">
        <v>4931</v>
      </c>
      <c r="C4649" t="s">
        <v>4950</v>
      </c>
      <c r="D4649" t="s">
        <v>5022</v>
      </c>
      <c r="E4649" t="s">
        <v>2153</v>
      </c>
      <c r="F4649" t="s">
        <v>5532</v>
      </c>
      <c r="G4649" t="s">
        <v>2653</v>
      </c>
      <c r="H4649">
        <v>34957</v>
      </c>
      <c r="I4649" t="s">
        <v>5533</v>
      </c>
      <c r="J4649" s="1">
        <v>44118</v>
      </c>
      <c r="K4649" s="1">
        <v>44118</v>
      </c>
      <c r="L4649">
        <v>52028175380000</v>
      </c>
      <c r="M4649" t="s">
        <v>5535</v>
      </c>
      <c r="N4649" s="1">
        <v>44135</v>
      </c>
      <c r="O4649" t="str">
        <f t="shared" si="154"/>
        <v>정상</v>
      </c>
      <c r="P4649" t="s">
        <v>6825</v>
      </c>
      <c r="Q4649" t="s">
        <v>1954</v>
      </c>
      <c r="R4649"/>
      <c r="S4649"/>
      <c r="T4649"/>
      <c r="U4649"/>
      <c r="V4649"/>
      <c r="W4649" t="s">
        <v>1958</v>
      </c>
      <c r="X4649" s="1">
        <v>51423</v>
      </c>
    </row>
    <row r="4650" spans="1:24">
      <c r="A4650" t="s">
        <v>4909</v>
      </c>
      <c r="B4650" t="s">
        <v>4929</v>
      </c>
      <c r="C4650" t="s">
        <v>4947</v>
      </c>
      <c r="D4650" t="s">
        <v>5339</v>
      </c>
      <c r="E4650" t="s">
        <v>2568</v>
      </c>
      <c r="F4650" t="s">
        <v>2177</v>
      </c>
      <c r="G4650" t="s">
        <v>2653</v>
      </c>
      <c r="H4650">
        <v>270000</v>
      </c>
      <c r="I4650" t="s">
        <v>5533</v>
      </c>
      <c r="J4650" s="1">
        <v>44118</v>
      </c>
      <c r="K4650" s="1">
        <v>44118</v>
      </c>
      <c r="L4650">
        <v>52028191730000</v>
      </c>
      <c r="M4650" t="s">
        <v>5538</v>
      </c>
      <c r="N4650" s="1">
        <v>44135</v>
      </c>
      <c r="O4650" t="str">
        <f t="shared" si="154"/>
        <v>정상</v>
      </c>
      <c r="P4650" t="str">
        <f t="shared" si="153"/>
        <v>엠피상동</v>
      </c>
      <c r="Q4650" t="s">
        <v>1954</v>
      </c>
      <c r="R4650"/>
      <c r="S4650"/>
      <c r="T4650"/>
      <c r="U4650"/>
      <c r="V4650"/>
      <c r="W4650" t="s">
        <v>1958</v>
      </c>
      <c r="X4650" s="1">
        <v>62380</v>
      </c>
    </row>
    <row r="4651" spans="1:24">
      <c r="A4651" t="s">
        <v>4907</v>
      </c>
      <c r="B4651" t="s">
        <v>4931</v>
      </c>
      <c r="C4651" t="s">
        <v>4950</v>
      </c>
      <c r="D4651" t="s">
        <v>5247</v>
      </c>
      <c r="E4651" t="s">
        <v>2153</v>
      </c>
      <c r="F4651" t="s">
        <v>2177</v>
      </c>
      <c r="G4651" t="s">
        <v>2653</v>
      </c>
      <c r="H4651">
        <v>34930</v>
      </c>
      <c r="I4651" t="s">
        <v>5533</v>
      </c>
      <c r="J4651" s="1">
        <v>44118</v>
      </c>
      <c r="K4651" s="1">
        <v>44118</v>
      </c>
      <c r="L4651">
        <v>52028191310000</v>
      </c>
      <c r="M4651" t="s">
        <v>5538</v>
      </c>
      <c r="N4651" s="1">
        <v>44135</v>
      </c>
      <c r="O4651" t="str">
        <f t="shared" si="154"/>
        <v>정상</v>
      </c>
      <c r="P4651" t="s">
        <v>1859</v>
      </c>
      <c r="Q4651" t="s">
        <v>1954</v>
      </c>
      <c r="R4651"/>
      <c r="S4651"/>
      <c r="T4651"/>
      <c r="U4651"/>
      <c r="V4651"/>
      <c r="W4651" t="s">
        <v>1958</v>
      </c>
      <c r="X4651" s="1">
        <v>51423</v>
      </c>
    </row>
    <row r="4652" spans="1:24">
      <c r="A4652" t="s">
        <v>4907</v>
      </c>
      <c r="B4652" t="s">
        <v>4931</v>
      </c>
      <c r="C4652" t="s">
        <v>4950</v>
      </c>
      <c r="D4652" t="s">
        <v>5163</v>
      </c>
      <c r="E4652" t="s">
        <v>5495</v>
      </c>
      <c r="F4652" t="s">
        <v>2177</v>
      </c>
      <c r="G4652" t="s">
        <v>2653</v>
      </c>
      <c r="H4652">
        <v>34967</v>
      </c>
      <c r="I4652" t="s">
        <v>5533</v>
      </c>
      <c r="J4652" s="1">
        <v>44118</v>
      </c>
      <c r="K4652" s="1">
        <v>44118</v>
      </c>
      <c r="L4652">
        <v>52028191170000</v>
      </c>
      <c r="M4652" t="s">
        <v>5537</v>
      </c>
      <c r="N4652" s="1">
        <v>44135</v>
      </c>
      <c r="O4652" t="str">
        <f t="shared" si="154"/>
        <v>정상</v>
      </c>
      <c r="P4652" t="s">
        <v>6825</v>
      </c>
      <c r="Q4652" t="s">
        <v>1954</v>
      </c>
      <c r="R4652"/>
      <c r="S4652"/>
      <c r="T4652"/>
      <c r="U4652"/>
      <c r="V4652"/>
      <c r="W4652" t="s">
        <v>1958</v>
      </c>
      <c r="X4652" s="1">
        <v>51423</v>
      </c>
    </row>
    <row r="4653" spans="1:24">
      <c r="A4653" t="s">
        <v>4919</v>
      </c>
      <c r="B4653" t="s">
        <v>4928</v>
      </c>
      <c r="C4653" t="s">
        <v>4945</v>
      </c>
      <c r="D4653" t="s">
        <v>5095</v>
      </c>
      <c r="E4653" t="s">
        <v>5452</v>
      </c>
      <c r="F4653" t="s">
        <v>2177</v>
      </c>
      <c r="G4653" t="s">
        <v>2653</v>
      </c>
      <c r="H4653">
        <v>145000</v>
      </c>
      <c r="I4653" t="s">
        <v>5533</v>
      </c>
      <c r="J4653" s="1">
        <v>44118</v>
      </c>
      <c r="K4653" s="1">
        <v>44118</v>
      </c>
      <c r="L4653" t="s">
        <v>1712</v>
      </c>
      <c r="M4653" t="s">
        <v>5535</v>
      </c>
      <c r="N4653" s="1">
        <v>44135</v>
      </c>
      <c r="O4653" t="str">
        <f t="shared" si="154"/>
        <v>정상</v>
      </c>
      <c r="P4653" t="str">
        <f t="shared" si="153"/>
        <v>엠피가온</v>
      </c>
      <c r="Q4653" t="s">
        <v>1954</v>
      </c>
      <c r="R4653"/>
      <c r="S4653"/>
      <c r="T4653"/>
      <c r="U4653"/>
      <c r="V4653"/>
      <c r="W4653" t="s">
        <v>1958</v>
      </c>
      <c r="X4653"/>
    </row>
    <row r="4654" spans="1:24">
      <c r="A4654" t="s">
        <v>4908</v>
      </c>
      <c r="B4654" t="s">
        <v>4928</v>
      </c>
      <c r="C4654" t="s">
        <v>4945</v>
      </c>
      <c r="D4654" t="s">
        <v>5121</v>
      </c>
      <c r="E4654" t="s">
        <v>2583</v>
      </c>
      <c r="F4654" t="s">
        <v>2177</v>
      </c>
      <c r="G4654" t="s">
        <v>2653</v>
      </c>
      <c r="H4654">
        <v>188370</v>
      </c>
      <c r="I4654" t="s">
        <v>5533</v>
      </c>
      <c r="J4654" s="1">
        <v>44118</v>
      </c>
      <c r="K4654" s="1">
        <v>44118</v>
      </c>
      <c r="L4654" t="s">
        <v>1713</v>
      </c>
      <c r="M4654" t="s">
        <v>5538</v>
      </c>
      <c r="N4654" s="1">
        <v>44135</v>
      </c>
      <c r="O4654" t="str">
        <f t="shared" si="154"/>
        <v>정상</v>
      </c>
      <c r="P4654" t="str">
        <f t="shared" si="153"/>
        <v>엠피가온</v>
      </c>
      <c r="Q4654" t="s">
        <v>1954</v>
      </c>
      <c r="R4654"/>
      <c r="S4654"/>
      <c r="T4654"/>
      <c r="U4654"/>
      <c r="V4654"/>
      <c r="W4654" t="s">
        <v>1958</v>
      </c>
      <c r="X4654"/>
    </row>
    <row r="4655" spans="1:24">
      <c r="A4655" t="s">
        <v>4908</v>
      </c>
      <c r="B4655" t="s">
        <v>4928</v>
      </c>
      <c r="C4655" t="s">
        <v>4945</v>
      </c>
      <c r="D4655" t="s">
        <v>5242</v>
      </c>
      <c r="E4655" t="s">
        <v>5494</v>
      </c>
      <c r="F4655" t="s">
        <v>2177</v>
      </c>
      <c r="G4655" t="s">
        <v>2653</v>
      </c>
      <c r="H4655">
        <v>133000</v>
      </c>
      <c r="I4655" t="s">
        <v>5533</v>
      </c>
      <c r="J4655" s="1">
        <v>44118</v>
      </c>
      <c r="K4655" s="1">
        <v>44118</v>
      </c>
      <c r="L4655" t="s">
        <v>1714</v>
      </c>
      <c r="M4655" t="s">
        <v>5538</v>
      </c>
      <c r="N4655" s="1">
        <v>44135</v>
      </c>
      <c r="O4655" t="str">
        <f t="shared" si="154"/>
        <v>정상</v>
      </c>
      <c r="P4655" t="str">
        <f t="shared" si="153"/>
        <v>엠피가온</v>
      </c>
      <c r="Q4655" t="s">
        <v>1954</v>
      </c>
      <c r="R4655"/>
      <c r="S4655"/>
      <c r="T4655"/>
      <c r="U4655"/>
      <c r="V4655"/>
      <c r="W4655" t="s">
        <v>1958</v>
      </c>
      <c r="X4655"/>
    </row>
    <row r="4656" spans="1:24">
      <c r="A4656" t="s">
        <v>4908</v>
      </c>
      <c r="B4656" t="s">
        <v>4928</v>
      </c>
      <c r="C4656" t="s">
        <v>4945</v>
      </c>
      <c r="D4656" t="s">
        <v>5191</v>
      </c>
      <c r="E4656" t="s">
        <v>2583</v>
      </c>
      <c r="F4656" t="s">
        <v>2177</v>
      </c>
      <c r="G4656" t="s">
        <v>2654</v>
      </c>
      <c r="H4656">
        <v>31000</v>
      </c>
      <c r="I4656" t="s">
        <v>5533</v>
      </c>
      <c r="J4656" s="1">
        <v>44118</v>
      </c>
      <c r="K4656" s="1">
        <v>44118</v>
      </c>
      <c r="L4656" t="s">
        <v>1715</v>
      </c>
      <c r="M4656" t="s">
        <v>5538</v>
      </c>
      <c r="N4656" s="1">
        <v>44135</v>
      </c>
      <c r="O4656" t="str">
        <f t="shared" si="154"/>
        <v>정상</v>
      </c>
      <c r="P4656" t="str">
        <f t="shared" si="153"/>
        <v>엠피가온</v>
      </c>
      <c r="Q4656" t="s">
        <v>1954</v>
      </c>
      <c r="R4656"/>
      <c r="S4656"/>
      <c r="T4656"/>
      <c r="U4656"/>
      <c r="V4656"/>
      <c r="W4656" t="s">
        <v>1958</v>
      </c>
      <c r="X4656"/>
    </row>
    <row r="4657" spans="1:24">
      <c r="A4657" t="s">
        <v>4903</v>
      </c>
      <c r="B4657" t="s">
        <v>4924</v>
      </c>
      <c r="C4657" t="s">
        <v>4939</v>
      </c>
      <c r="D4657" t="s">
        <v>5340</v>
      </c>
      <c r="E4657" t="s">
        <v>2583</v>
      </c>
      <c r="F4657" t="s">
        <v>2177</v>
      </c>
      <c r="G4657" t="s">
        <v>2653</v>
      </c>
      <c r="H4657">
        <v>59395</v>
      </c>
      <c r="I4657" t="s">
        <v>5533</v>
      </c>
      <c r="J4657" s="1">
        <v>44118</v>
      </c>
      <c r="K4657" s="1">
        <v>44118</v>
      </c>
      <c r="L4657" t="s">
        <v>1716</v>
      </c>
      <c r="M4657" t="s">
        <v>5535</v>
      </c>
      <c r="N4657" s="1">
        <v>44135</v>
      </c>
      <c r="O4657" t="str">
        <f t="shared" si="154"/>
        <v>정상</v>
      </c>
      <c r="P4657" t="str">
        <f t="shared" si="153"/>
        <v>엠피의정부</v>
      </c>
      <c r="Q4657" t="s">
        <v>1954</v>
      </c>
      <c r="R4657"/>
      <c r="S4657"/>
      <c r="T4657"/>
      <c r="U4657"/>
      <c r="V4657"/>
      <c r="W4657" t="s">
        <v>1958</v>
      </c>
      <c r="X4657"/>
    </row>
    <row r="4658" spans="1:24">
      <c r="A4658" t="s">
        <v>4907</v>
      </c>
      <c r="B4658" t="s">
        <v>4927</v>
      </c>
      <c r="C4658" t="s">
        <v>4944</v>
      </c>
      <c r="D4658" t="s">
        <v>5008</v>
      </c>
      <c r="E4658" t="s">
        <v>5516</v>
      </c>
      <c r="F4658" t="s">
        <v>2177</v>
      </c>
      <c r="G4658" t="s">
        <v>2653</v>
      </c>
      <c r="H4658">
        <v>20110</v>
      </c>
      <c r="I4658" t="s">
        <v>5533</v>
      </c>
      <c r="J4658" s="1">
        <v>44118</v>
      </c>
      <c r="K4658" s="1">
        <v>44118</v>
      </c>
      <c r="L4658" t="s">
        <v>1717</v>
      </c>
      <c r="M4658" t="s">
        <v>5536</v>
      </c>
      <c r="N4658" s="1">
        <v>44135</v>
      </c>
      <c r="O4658" t="str">
        <f t="shared" si="154"/>
        <v>정상</v>
      </c>
      <c r="P4658" t="s">
        <v>6821</v>
      </c>
      <c r="Q4658" t="s">
        <v>1954</v>
      </c>
      <c r="R4658"/>
      <c r="S4658"/>
      <c r="T4658"/>
      <c r="U4658"/>
      <c r="V4658"/>
      <c r="W4658" t="s">
        <v>1958</v>
      </c>
      <c r="X4658"/>
    </row>
    <row r="4659" spans="1:24">
      <c r="A4659" t="s">
        <v>4904</v>
      </c>
      <c r="B4659" t="s">
        <v>4925</v>
      </c>
      <c r="C4659" t="s">
        <v>4940</v>
      </c>
      <c r="D4659" t="s">
        <v>5079</v>
      </c>
      <c r="E4659" t="s">
        <v>2143</v>
      </c>
      <c r="F4659" t="s">
        <v>2177</v>
      </c>
      <c r="G4659" t="s">
        <v>2653</v>
      </c>
      <c r="H4659">
        <v>31804</v>
      </c>
      <c r="I4659" t="s">
        <v>5533</v>
      </c>
      <c r="J4659" s="1">
        <v>44118</v>
      </c>
      <c r="K4659" s="1">
        <v>44118</v>
      </c>
      <c r="L4659">
        <v>42041459300000</v>
      </c>
      <c r="M4659" t="s">
        <v>5538</v>
      </c>
      <c r="N4659" s="1">
        <v>44135</v>
      </c>
      <c r="O4659" t="str">
        <f t="shared" si="154"/>
        <v>정상</v>
      </c>
      <c r="P4659" t="str">
        <f t="shared" si="153"/>
        <v>엠피송내</v>
      </c>
      <c r="Q4659" t="s">
        <v>1954</v>
      </c>
      <c r="R4659"/>
      <c r="S4659"/>
      <c r="T4659"/>
      <c r="U4659"/>
      <c r="V4659"/>
      <c r="W4659" t="s">
        <v>1958</v>
      </c>
      <c r="X4659"/>
    </row>
    <row r="4660" spans="1:24">
      <c r="A4660" t="s">
        <v>4902</v>
      </c>
      <c r="B4660" t="s">
        <v>4923</v>
      </c>
      <c r="C4660" t="s">
        <v>4941</v>
      </c>
      <c r="D4660" t="s">
        <v>5251</v>
      </c>
      <c r="E4660" t="s">
        <v>3212</v>
      </c>
      <c r="F4660" t="s">
        <v>5530</v>
      </c>
      <c r="G4660" t="s">
        <v>2653</v>
      </c>
      <c r="H4660">
        <v>33873</v>
      </c>
      <c r="I4660" t="s">
        <v>5533</v>
      </c>
      <c r="J4660" s="1">
        <v>44118</v>
      </c>
      <c r="K4660" s="1">
        <v>44118</v>
      </c>
      <c r="L4660">
        <v>42041472480000</v>
      </c>
      <c r="M4660" t="s">
        <v>5538</v>
      </c>
      <c r="N4660" s="1">
        <v>44135</v>
      </c>
      <c r="O4660" t="str">
        <f t="shared" si="154"/>
        <v>정상</v>
      </c>
      <c r="P4660" t="str">
        <f t="shared" si="153"/>
        <v>엠피성공</v>
      </c>
      <c r="Q4660" t="s">
        <v>1954</v>
      </c>
      <c r="R4660"/>
      <c r="S4660"/>
      <c r="T4660"/>
      <c r="U4660"/>
      <c r="V4660"/>
      <c r="W4660" t="s">
        <v>5540</v>
      </c>
      <c r="X4660"/>
    </row>
    <row r="4661" spans="1:24">
      <c r="A4661" t="s">
        <v>4904</v>
      </c>
      <c r="B4661" t="s">
        <v>4925</v>
      </c>
      <c r="C4661" t="s">
        <v>4940</v>
      </c>
      <c r="D4661" t="s">
        <v>5337</v>
      </c>
      <c r="E4661" t="s">
        <v>5505</v>
      </c>
      <c r="F4661" t="s">
        <v>2177</v>
      </c>
      <c r="G4661" t="s">
        <v>2655</v>
      </c>
      <c r="H4661">
        <v>29423</v>
      </c>
      <c r="I4661" t="s">
        <v>5533</v>
      </c>
      <c r="J4661" s="1">
        <v>44118</v>
      </c>
      <c r="K4661" s="1">
        <v>44118</v>
      </c>
      <c r="L4661">
        <v>42041459440000</v>
      </c>
      <c r="M4661" t="s">
        <v>5537</v>
      </c>
      <c r="N4661" s="1">
        <v>44135</v>
      </c>
      <c r="O4661" t="str">
        <f t="shared" si="154"/>
        <v>정상</v>
      </c>
      <c r="P4661" t="str">
        <f t="shared" si="153"/>
        <v>엠피송내</v>
      </c>
      <c r="Q4661" t="s">
        <v>1954</v>
      </c>
      <c r="R4661"/>
      <c r="S4661"/>
      <c r="T4661"/>
      <c r="U4661"/>
      <c r="V4661"/>
      <c r="W4661" t="s">
        <v>1958</v>
      </c>
      <c r="X4661"/>
    </row>
    <row r="4662" spans="1:24">
      <c r="A4662" t="s">
        <v>4908</v>
      </c>
      <c r="B4662" t="s">
        <v>4928</v>
      </c>
      <c r="C4662" t="s">
        <v>4945</v>
      </c>
      <c r="D4662" t="s">
        <v>5095</v>
      </c>
      <c r="E4662" t="s">
        <v>3212</v>
      </c>
      <c r="F4662" t="s">
        <v>5530</v>
      </c>
      <c r="G4662" t="s">
        <v>2653</v>
      </c>
      <c r="H4662">
        <v>15000</v>
      </c>
      <c r="I4662" t="s">
        <v>5533</v>
      </c>
      <c r="J4662" s="1">
        <v>44118</v>
      </c>
      <c r="K4662" s="1">
        <v>44118</v>
      </c>
      <c r="L4662">
        <v>42041466070000</v>
      </c>
      <c r="M4662" t="s">
        <v>5535</v>
      </c>
      <c r="N4662" s="1">
        <v>44135</v>
      </c>
      <c r="O4662" t="str">
        <f t="shared" si="154"/>
        <v>정상</v>
      </c>
      <c r="P4662" t="str">
        <f t="shared" si="153"/>
        <v>엠피가온</v>
      </c>
      <c r="Q4662" t="s">
        <v>1954</v>
      </c>
      <c r="R4662"/>
      <c r="S4662"/>
      <c r="T4662"/>
      <c r="U4662"/>
      <c r="V4662"/>
      <c r="W4662" t="s">
        <v>1958</v>
      </c>
      <c r="X4662"/>
    </row>
    <row r="4663" spans="1:24">
      <c r="A4663" t="s">
        <v>4908</v>
      </c>
      <c r="B4663" t="s">
        <v>4928</v>
      </c>
      <c r="C4663" t="s">
        <v>4945</v>
      </c>
      <c r="D4663" t="s">
        <v>5095</v>
      </c>
      <c r="E4663" t="s">
        <v>5505</v>
      </c>
      <c r="F4663" t="s">
        <v>2177</v>
      </c>
      <c r="G4663" t="s">
        <v>2653</v>
      </c>
      <c r="H4663">
        <v>15000</v>
      </c>
      <c r="I4663" t="s">
        <v>5533</v>
      </c>
      <c r="J4663" s="1">
        <v>44118</v>
      </c>
      <c r="K4663" s="1">
        <v>44118</v>
      </c>
      <c r="L4663">
        <v>42041466940000</v>
      </c>
      <c r="M4663" t="s">
        <v>5535</v>
      </c>
      <c r="N4663" s="1">
        <v>44135</v>
      </c>
      <c r="O4663" t="str">
        <f t="shared" si="154"/>
        <v>정상</v>
      </c>
      <c r="P4663" t="str">
        <f t="shared" si="153"/>
        <v>엠피가온</v>
      </c>
      <c r="Q4663" t="s">
        <v>1954</v>
      </c>
      <c r="R4663"/>
      <c r="S4663"/>
      <c r="T4663"/>
      <c r="U4663"/>
      <c r="V4663"/>
      <c r="W4663" t="s">
        <v>1958</v>
      </c>
      <c r="X4663"/>
    </row>
    <row r="4664" spans="1:24">
      <c r="A4664" t="s">
        <v>4905</v>
      </c>
      <c r="B4664" t="s">
        <v>4923</v>
      </c>
      <c r="C4664" t="s">
        <v>4941</v>
      </c>
      <c r="D4664" t="s">
        <v>5028</v>
      </c>
      <c r="E4664" t="s">
        <v>3212</v>
      </c>
      <c r="F4664" t="s">
        <v>5530</v>
      </c>
      <c r="G4664" t="s">
        <v>2653</v>
      </c>
      <c r="H4664">
        <v>88198</v>
      </c>
      <c r="I4664" t="s">
        <v>5533</v>
      </c>
      <c r="J4664" s="1">
        <v>44118</v>
      </c>
      <c r="K4664" s="1">
        <v>44118</v>
      </c>
      <c r="L4664">
        <v>42041464450000</v>
      </c>
      <c r="M4664" t="s">
        <v>5538</v>
      </c>
      <c r="N4664" s="1">
        <v>44135</v>
      </c>
      <c r="O4664" t="str">
        <f t="shared" si="154"/>
        <v>정상</v>
      </c>
      <c r="P4664" t="str">
        <f t="shared" si="153"/>
        <v>엠피성공</v>
      </c>
      <c r="Q4664" t="s">
        <v>1954</v>
      </c>
      <c r="R4664"/>
      <c r="S4664"/>
      <c r="T4664"/>
      <c r="U4664"/>
      <c r="V4664"/>
      <c r="W4664" t="s">
        <v>1958</v>
      </c>
      <c r="X4664"/>
    </row>
    <row r="4665" spans="1:24">
      <c r="A4665" t="s">
        <v>4915</v>
      </c>
      <c r="B4665" t="s">
        <v>4935</v>
      </c>
      <c r="C4665" t="s">
        <v>4961</v>
      </c>
      <c r="D4665" t="s">
        <v>5341</v>
      </c>
      <c r="E4665" t="s">
        <v>2546</v>
      </c>
      <c r="F4665" t="s">
        <v>2177</v>
      </c>
      <c r="G4665" t="s">
        <v>2655</v>
      </c>
      <c r="H4665">
        <v>11846</v>
      </c>
      <c r="I4665" t="s">
        <v>5533</v>
      </c>
      <c r="J4665" s="1">
        <v>44118</v>
      </c>
      <c r="K4665" s="1">
        <v>44118</v>
      </c>
      <c r="L4665">
        <v>42041460820000</v>
      </c>
      <c r="M4665" t="s">
        <v>5537</v>
      </c>
      <c r="N4665" s="1">
        <v>44135</v>
      </c>
      <c r="O4665" t="str">
        <f t="shared" si="154"/>
        <v>정상</v>
      </c>
      <c r="P4665" t="str">
        <f t="shared" si="153"/>
        <v>엠피아이리치</v>
      </c>
      <c r="Q4665" t="s">
        <v>1954</v>
      </c>
      <c r="R4665"/>
      <c r="S4665"/>
      <c r="T4665"/>
      <c r="U4665"/>
      <c r="V4665"/>
      <c r="W4665" t="s">
        <v>1958</v>
      </c>
      <c r="X4665"/>
    </row>
    <row r="4666" spans="1:24">
      <c r="A4666" t="s">
        <v>4913</v>
      </c>
      <c r="B4666"/>
      <c r="C4666"/>
      <c r="D4666" t="s">
        <v>5030</v>
      </c>
      <c r="E4666" t="s">
        <v>2627</v>
      </c>
      <c r="F4666" t="s">
        <v>2177</v>
      </c>
      <c r="G4666" t="s">
        <v>2653</v>
      </c>
      <c r="H4666">
        <v>52466</v>
      </c>
      <c r="I4666" t="s">
        <v>5533</v>
      </c>
      <c r="J4666" s="1">
        <v>44118</v>
      </c>
      <c r="K4666" s="1">
        <v>44118</v>
      </c>
      <c r="L4666">
        <v>42045062090000</v>
      </c>
      <c r="M4666" t="s">
        <v>5537</v>
      </c>
      <c r="N4666" s="1">
        <v>44135</v>
      </c>
      <c r="O4666" t="str">
        <f t="shared" si="154"/>
        <v>정상</v>
      </c>
      <c r="P4666" t="str">
        <f t="shared" si="153"/>
        <v>엠피프라임</v>
      </c>
      <c r="Q4666" t="s">
        <v>1954</v>
      </c>
      <c r="R4666"/>
      <c r="S4666"/>
      <c r="T4666"/>
      <c r="U4666"/>
      <c r="V4666"/>
      <c r="W4666" t="s">
        <v>1958</v>
      </c>
      <c r="X4666" s="1">
        <v>47770</v>
      </c>
    </row>
    <row r="4667" spans="1:24">
      <c r="A4667" t="s">
        <v>4904</v>
      </c>
      <c r="B4667" t="s">
        <v>4925</v>
      </c>
      <c r="C4667" t="s">
        <v>4940</v>
      </c>
      <c r="D4667" t="s">
        <v>5171</v>
      </c>
      <c r="E4667" t="s">
        <v>5514</v>
      </c>
      <c r="F4667" t="s">
        <v>2177</v>
      </c>
      <c r="G4667" t="s">
        <v>2653</v>
      </c>
      <c r="H4667">
        <v>28000</v>
      </c>
      <c r="I4667" t="s">
        <v>5533</v>
      </c>
      <c r="J4667" s="1">
        <v>44118</v>
      </c>
      <c r="K4667" s="1">
        <v>44118</v>
      </c>
      <c r="L4667" t="s">
        <v>1718</v>
      </c>
      <c r="M4667" t="s">
        <v>5538</v>
      </c>
      <c r="N4667" s="1">
        <v>44135</v>
      </c>
      <c r="O4667" t="str">
        <f t="shared" si="154"/>
        <v>정상</v>
      </c>
      <c r="P4667" t="str">
        <f t="shared" si="153"/>
        <v>엠피송내</v>
      </c>
      <c r="Q4667" t="s">
        <v>1954</v>
      </c>
      <c r="R4667"/>
      <c r="S4667"/>
      <c r="T4667"/>
      <c r="U4667"/>
      <c r="V4667"/>
      <c r="W4667" t="s">
        <v>1960</v>
      </c>
      <c r="X4667"/>
    </row>
    <row r="4668" spans="1:24">
      <c r="A4668" t="s">
        <v>4917</v>
      </c>
      <c r="B4668" t="s">
        <v>4926</v>
      </c>
      <c r="C4668" t="s">
        <v>2341</v>
      </c>
      <c r="D4668" t="s">
        <v>5342</v>
      </c>
      <c r="E4668" t="s">
        <v>3195</v>
      </c>
      <c r="F4668" t="s">
        <v>5532</v>
      </c>
      <c r="G4668" t="s">
        <v>2653</v>
      </c>
      <c r="H4668">
        <v>30000</v>
      </c>
      <c r="I4668" t="s">
        <v>5533</v>
      </c>
      <c r="J4668" s="1">
        <v>44118</v>
      </c>
      <c r="K4668" s="1">
        <v>44118</v>
      </c>
      <c r="L4668" t="s">
        <v>1719</v>
      </c>
      <c r="M4668" t="s">
        <v>5538</v>
      </c>
      <c r="N4668" s="1">
        <v>44135</v>
      </c>
      <c r="O4668" t="str">
        <f t="shared" si="154"/>
        <v>정상</v>
      </c>
      <c r="P4668" t="str">
        <f t="shared" si="153"/>
        <v>엠피피스토스</v>
      </c>
      <c r="Q4668" t="s">
        <v>1954</v>
      </c>
      <c r="R4668"/>
      <c r="S4668"/>
      <c r="T4668"/>
      <c r="U4668"/>
      <c r="V4668"/>
      <c r="W4668" t="s">
        <v>1958</v>
      </c>
      <c r="X4668"/>
    </row>
    <row r="4669" spans="1:24">
      <c r="A4669" t="s">
        <v>4902</v>
      </c>
      <c r="B4669" t="s">
        <v>4923</v>
      </c>
      <c r="C4669" t="s">
        <v>4941</v>
      </c>
      <c r="D4669" t="s">
        <v>5058</v>
      </c>
      <c r="E4669" t="s">
        <v>5489</v>
      </c>
      <c r="F4669" t="s">
        <v>5530</v>
      </c>
      <c r="G4669" t="s">
        <v>2653</v>
      </c>
      <c r="H4669">
        <v>87000</v>
      </c>
      <c r="I4669" t="s">
        <v>5533</v>
      </c>
      <c r="J4669" s="1">
        <v>44118</v>
      </c>
      <c r="K4669" s="1">
        <v>44118</v>
      </c>
      <c r="L4669" t="s">
        <v>1720</v>
      </c>
      <c r="M4669" t="s">
        <v>5535</v>
      </c>
      <c r="N4669" s="1">
        <v>44135</v>
      </c>
      <c r="O4669" t="str">
        <f t="shared" si="154"/>
        <v>정상</v>
      </c>
      <c r="P4669" t="str">
        <f t="shared" si="153"/>
        <v>엠피성공</v>
      </c>
      <c r="Q4669" t="s">
        <v>1954</v>
      </c>
      <c r="R4669"/>
      <c r="S4669"/>
      <c r="T4669"/>
      <c r="U4669"/>
      <c r="V4669"/>
      <c r="W4669" t="s">
        <v>1958</v>
      </c>
      <c r="X4669" s="1">
        <v>71511</v>
      </c>
    </row>
    <row r="4670" spans="1:24">
      <c r="A4670" t="s">
        <v>995</v>
      </c>
      <c r="B4670" t="s">
        <v>4926</v>
      </c>
      <c r="C4670" t="s">
        <v>4078</v>
      </c>
      <c r="D4670" t="s">
        <v>5177</v>
      </c>
      <c r="E4670" t="s">
        <v>2550</v>
      </c>
      <c r="F4670" t="s">
        <v>2177</v>
      </c>
      <c r="G4670" t="s">
        <v>2653</v>
      </c>
      <c r="H4670">
        <v>25300</v>
      </c>
      <c r="I4670" t="s">
        <v>5533</v>
      </c>
      <c r="J4670" s="1">
        <v>44118</v>
      </c>
      <c r="K4670" s="1">
        <v>44118</v>
      </c>
      <c r="L4670" t="s">
        <v>1721</v>
      </c>
      <c r="M4670" t="s">
        <v>5538</v>
      </c>
      <c r="N4670" s="1">
        <v>44135</v>
      </c>
      <c r="O4670" t="str">
        <f t="shared" si="154"/>
        <v>정상</v>
      </c>
      <c r="P4670" t="str">
        <f t="shared" si="153"/>
        <v>엠피피스토스</v>
      </c>
      <c r="Q4670" t="s">
        <v>1954</v>
      </c>
      <c r="R4670"/>
      <c r="S4670"/>
      <c r="T4670"/>
      <c r="U4670"/>
      <c r="V4670"/>
      <c r="W4670" t="s">
        <v>1958</v>
      </c>
      <c r="X4670" s="1">
        <v>65302</v>
      </c>
    </row>
    <row r="4671" spans="1:24">
      <c r="A4671" t="s">
        <v>4903</v>
      </c>
      <c r="B4671" t="s">
        <v>4924</v>
      </c>
      <c r="C4671" t="s">
        <v>4939</v>
      </c>
      <c r="D4671" t="s">
        <v>5052</v>
      </c>
      <c r="E4671" t="s">
        <v>5483</v>
      </c>
      <c r="F4671" t="s">
        <v>2177</v>
      </c>
      <c r="G4671" t="s">
        <v>2653</v>
      </c>
      <c r="H4671">
        <v>20000</v>
      </c>
      <c r="I4671" t="s">
        <v>5533</v>
      </c>
      <c r="J4671" s="1">
        <v>44118</v>
      </c>
      <c r="K4671" s="1">
        <v>44118</v>
      </c>
      <c r="L4671" t="s">
        <v>1722</v>
      </c>
      <c r="M4671" t="s">
        <v>5535</v>
      </c>
      <c r="N4671" s="1">
        <v>44135</v>
      </c>
      <c r="O4671" t="str">
        <f t="shared" si="154"/>
        <v>정상</v>
      </c>
      <c r="P4671" t="str">
        <f t="shared" si="153"/>
        <v>엠피의정부</v>
      </c>
      <c r="Q4671" t="s">
        <v>1954</v>
      </c>
      <c r="R4671"/>
      <c r="S4671"/>
      <c r="T4671"/>
      <c r="U4671"/>
      <c r="V4671"/>
      <c r="W4671" t="s">
        <v>5540</v>
      </c>
      <c r="X4671" s="1">
        <v>51423</v>
      </c>
    </row>
    <row r="4672" spans="1:24">
      <c r="A4672" t="s">
        <v>4906</v>
      </c>
      <c r="B4672" t="s">
        <v>4926</v>
      </c>
      <c r="C4672" t="s">
        <v>4943</v>
      </c>
      <c r="D4672" t="s">
        <v>5046</v>
      </c>
      <c r="E4672" t="s">
        <v>2550</v>
      </c>
      <c r="F4672" t="s">
        <v>2177</v>
      </c>
      <c r="G4672" t="s">
        <v>2653</v>
      </c>
      <c r="H4672">
        <v>172000</v>
      </c>
      <c r="I4672" t="s">
        <v>5533</v>
      </c>
      <c r="J4672" s="1">
        <v>44118</v>
      </c>
      <c r="K4672" s="1">
        <v>44118</v>
      </c>
      <c r="L4672" t="s">
        <v>1723</v>
      </c>
      <c r="M4672" t="s">
        <v>5535</v>
      </c>
      <c r="N4672" s="1">
        <v>44135</v>
      </c>
      <c r="O4672" t="str">
        <f t="shared" si="154"/>
        <v>정상</v>
      </c>
      <c r="P4672" t="str">
        <f t="shared" si="153"/>
        <v>엠피피스토스</v>
      </c>
      <c r="Q4672" t="s">
        <v>1954</v>
      </c>
      <c r="R4672"/>
      <c r="S4672"/>
      <c r="T4672"/>
      <c r="U4672"/>
      <c r="V4672"/>
      <c r="W4672" t="s">
        <v>1958</v>
      </c>
      <c r="X4672" s="1">
        <v>55075</v>
      </c>
    </row>
    <row r="4673" spans="1:24">
      <c r="A4673" t="s">
        <v>4908</v>
      </c>
      <c r="B4673" t="s">
        <v>4928</v>
      </c>
      <c r="C4673" t="s">
        <v>4945</v>
      </c>
      <c r="D4673" t="s">
        <v>4990</v>
      </c>
      <c r="E4673" t="s">
        <v>2522</v>
      </c>
      <c r="F4673" t="s">
        <v>5530</v>
      </c>
      <c r="G4673" t="s">
        <v>2653</v>
      </c>
      <c r="H4673">
        <v>84000</v>
      </c>
      <c r="I4673" t="s">
        <v>5533</v>
      </c>
      <c r="J4673" s="1">
        <v>44118</v>
      </c>
      <c r="K4673" s="1">
        <v>44118</v>
      </c>
      <c r="L4673" t="s">
        <v>1724</v>
      </c>
      <c r="M4673" t="s">
        <v>5538</v>
      </c>
      <c r="N4673" s="1">
        <v>44135</v>
      </c>
      <c r="O4673" t="str">
        <f t="shared" si="154"/>
        <v>정상</v>
      </c>
      <c r="P4673" t="str">
        <f t="shared" ref="P4673:P4736" si="155">A4673</f>
        <v>엠피가온</v>
      </c>
      <c r="Q4673" t="s">
        <v>1954</v>
      </c>
      <c r="R4673"/>
      <c r="S4673"/>
      <c r="T4673"/>
      <c r="U4673"/>
      <c r="V4673"/>
      <c r="W4673" t="s">
        <v>1958</v>
      </c>
      <c r="X4673" s="1">
        <v>51423</v>
      </c>
    </row>
    <row r="4674" spans="1:24">
      <c r="A4674" t="s">
        <v>4906</v>
      </c>
      <c r="B4674" t="s">
        <v>4926</v>
      </c>
      <c r="C4674" t="s">
        <v>4948</v>
      </c>
      <c r="D4674" t="s">
        <v>5041</v>
      </c>
      <c r="E4674" t="s">
        <v>3153</v>
      </c>
      <c r="F4674" t="s">
        <v>2177</v>
      </c>
      <c r="G4674" t="s">
        <v>2653</v>
      </c>
      <c r="H4674">
        <v>62710</v>
      </c>
      <c r="I4674" t="s">
        <v>5533</v>
      </c>
      <c r="J4674" s="1">
        <v>44117</v>
      </c>
      <c r="K4674" s="1">
        <v>44117</v>
      </c>
      <c r="L4674" t="s">
        <v>1725</v>
      </c>
      <c r="M4674" t="s">
        <v>5537</v>
      </c>
      <c r="N4674" s="1">
        <v>44135</v>
      </c>
      <c r="O4674" t="str">
        <f t="shared" si="154"/>
        <v>정상</v>
      </c>
      <c r="P4674" t="str">
        <f t="shared" si="155"/>
        <v>엠피피스토스</v>
      </c>
      <c r="Q4674" t="s">
        <v>1954</v>
      </c>
      <c r="R4674"/>
      <c r="S4674"/>
      <c r="T4674"/>
      <c r="U4674"/>
      <c r="V4674"/>
      <c r="W4674" t="s">
        <v>1958</v>
      </c>
      <c r="X4674" s="1">
        <v>64205</v>
      </c>
    </row>
    <row r="4675" spans="1:24">
      <c r="A4675" t="s">
        <v>4908</v>
      </c>
      <c r="B4675"/>
      <c r="C4675"/>
      <c r="D4675" t="s">
        <v>5343</v>
      </c>
      <c r="E4675" t="s">
        <v>2539</v>
      </c>
      <c r="F4675" t="s">
        <v>2177</v>
      </c>
      <c r="G4675" t="s">
        <v>2653</v>
      </c>
      <c r="H4675">
        <v>48000</v>
      </c>
      <c r="I4675" t="s">
        <v>5533</v>
      </c>
      <c r="J4675" s="1">
        <v>44117</v>
      </c>
      <c r="K4675" s="1">
        <v>44117</v>
      </c>
      <c r="L4675" t="s">
        <v>1726</v>
      </c>
      <c r="M4675" t="s">
        <v>5535</v>
      </c>
      <c r="N4675" s="1">
        <v>44135</v>
      </c>
      <c r="O4675" t="str">
        <f t="shared" si="154"/>
        <v>정상</v>
      </c>
      <c r="P4675" t="str">
        <f t="shared" si="155"/>
        <v>엠피가온</v>
      </c>
      <c r="Q4675" t="s">
        <v>1954</v>
      </c>
      <c r="R4675"/>
      <c r="S4675"/>
      <c r="T4675"/>
      <c r="U4675"/>
      <c r="V4675"/>
      <c r="W4675" t="s">
        <v>1958</v>
      </c>
      <c r="X4675"/>
    </row>
    <row r="4676" spans="1:24">
      <c r="A4676" t="s">
        <v>4909</v>
      </c>
      <c r="B4676" t="s">
        <v>4929</v>
      </c>
      <c r="C4676" t="s">
        <v>4947</v>
      </c>
      <c r="D4676" t="s">
        <v>5344</v>
      </c>
      <c r="E4676" t="s">
        <v>2158</v>
      </c>
      <c r="F4676" t="s">
        <v>2177</v>
      </c>
      <c r="G4676" t="s">
        <v>2653</v>
      </c>
      <c r="H4676">
        <v>30000</v>
      </c>
      <c r="I4676" t="s">
        <v>5533</v>
      </c>
      <c r="J4676" s="1">
        <v>44117</v>
      </c>
      <c r="K4676" s="1">
        <v>44117</v>
      </c>
      <c r="L4676" t="s">
        <v>1727</v>
      </c>
      <c r="M4676" t="s">
        <v>5538</v>
      </c>
      <c r="N4676" s="1">
        <v>44135</v>
      </c>
      <c r="O4676" t="str">
        <f t="shared" si="154"/>
        <v>정상</v>
      </c>
      <c r="P4676" t="str">
        <f t="shared" si="155"/>
        <v>엠피상동</v>
      </c>
      <c r="Q4676" t="s">
        <v>1954</v>
      </c>
      <c r="R4676"/>
      <c r="S4676"/>
      <c r="T4676"/>
      <c r="U4676"/>
      <c r="V4676"/>
      <c r="W4676" t="s">
        <v>1960</v>
      </c>
      <c r="X4676"/>
    </row>
    <row r="4677" spans="1:24">
      <c r="A4677" t="s">
        <v>4908</v>
      </c>
      <c r="B4677" t="s">
        <v>4928</v>
      </c>
      <c r="C4677" t="s">
        <v>4945</v>
      </c>
      <c r="D4677" t="s">
        <v>5227</v>
      </c>
      <c r="E4677" t="s">
        <v>5494</v>
      </c>
      <c r="F4677" t="s">
        <v>5532</v>
      </c>
      <c r="G4677" t="s">
        <v>2653</v>
      </c>
      <c r="H4677">
        <v>30000</v>
      </c>
      <c r="I4677" t="s">
        <v>5533</v>
      </c>
      <c r="J4677" s="1">
        <v>44117</v>
      </c>
      <c r="K4677" s="1">
        <v>44117</v>
      </c>
      <c r="L4677" t="s">
        <v>1728</v>
      </c>
      <c r="M4677" t="s">
        <v>5538</v>
      </c>
      <c r="N4677" s="1">
        <v>44135</v>
      </c>
      <c r="O4677" t="str">
        <f t="shared" si="154"/>
        <v>정상</v>
      </c>
      <c r="P4677" t="str">
        <f t="shared" si="155"/>
        <v>엠피가온</v>
      </c>
      <c r="Q4677" t="s">
        <v>1954</v>
      </c>
      <c r="R4677"/>
      <c r="S4677"/>
      <c r="T4677"/>
      <c r="U4677"/>
      <c r="V4677"/>
      <c r="W4677" t="s">
        <v>1958</v>
      </c>
      <c r="X4677"/>
    </row>
    <row r="4678" spans="1:24">
      <c r="A4678" t="s">
        <v>4909</v>
      </c>
      <c r="B4678" t="s">
        <v>4929</v>
      </c>
      <c r="C4678" t="s">
        <v>4967</v>
      </c>
      <c r="D4678" t="s">
        <v>5345</v>
      </c>
      <c r="E4678" t="s">
        <v>2583</v>
      </c>
      <c r="F4678" t="s">
        <v>5530</v>
      </c>
      <c r="G4678" t="s">
        <v>2653</v>
      </c>
      <c r="H4678">
        <v>33000</v>
      </c>
      <c r="I4678" t="s">
        <v>5533</v>
      </c>
      <c r="J4678" s="1">
        <v>44117</v>
      </c>
      <c r="K4678" s="1">
        <v>44117</v>
      </c>
      <c r="L4678" t="s">
        <v>1729</v>
      </c>
      <c r="M4678" t="s">
        <v>5537</v>
      </c>
      <c r="N4678" s="1">
        <v>44135</v>
      </c>
      <c r="O4678" t="str">
        <f t="shared" si="154"/>
        <v>정상</v>
      </c>
      <c r="P4678" t="str">
        <f t="shared" si="155"/>
        <v>엠피상동</v>
      </c>
      <c r="Q4678" t="s">
        <v>1954</v>
      </c>
      <c r="R4678"/>
      <c r="S4678"/>
      <c r="T4678"/>
      <c r="U4678"/>
      <c r="V4678"/>
      <c r="W4678" t="s">
        <v>5540</v>
      </c>
      <c r="X4678"/>
    </row>
    <row r="4679" spans="1:24">
      <c r="A4679" t="s">
        <v>4909</v>
      </c>
      <c r="B4679" t="s">
        <v>4929</v>
      </c>
      <c r="C4679" t="s">
        <v>4947</v>
      </c>
      <c r="D4679" t="s">
        <v>5346</v>
      </c>
      <c r="E4679" t="s">
        <v>2512</v>
      </c>
      <c r="F4679" t="s">
        <v>5532</v>
      </c>
      <c r="G4679" t="s">
        <v>2653</v>
      </c>
      <c r="H4679">
        <v>40000</v>
      </c>
      <c r="I4679" t="s">
        <v>5533</v>
      </c>
      <c r="J4679" s="1">
        <v>44117</v>
      </c>
      <c r="K4679" s="1">
        <v>44117</v>
      </c>
      <c r="L4679" t="s">
        <v>1730</v>
      </c>
      <c r="M4679" t="s">
        <v>5538</v>
      </c>
      <c r="N4679" s="1">
        <v>44135</v>
      </c>
      <c r="O4679" t="str">
        <f t="shared" si="154"/>
        <v>정상</v>
      </c>
      <c r="P4679" t="str">
        <f t="shared" si="155"/>
        <v>엠피상동</v>
      </c>
      <c r="Q4679" t="s">
        <v>1954</v>
      </c>
      <c r="R4679"/>
      <c r="S4679"/>
      <c r="T4679"/>
      <c r="U4679"/>
      <c r="V4679"/>
      <c r="W4679" t="s">
        <v>1958</v>
      </c>
      <c r="X4679"/>
    </row>
    <row r="4680" spans="1:24">
      <c r="A4680" t="s">
        <v>4908</v>
      </c>
      <c r="B4680"/>
      <c r="C4680"/>
      <c r="D4680" t="s">
        <v>5347</v>
      </c>
      <c r="E4680" t="s">
        <v>5454</v>
      </c>
      <c r="F4680" t="s">
        <v>2177</v>
      </c>
      <c r="G4680" t="s">
        <v>2653</v>
      </c>
      <c r="H4680">
        <v>20000</v>
      </c>
      <c r="I4680" t="s">
        <v>5533</v>
      </c>
      <c r="J4680" s="1">
        <v>44117</v>
      </c>
      <c r="K4680" s="1">
        <v>44117</v>
      </c>
      <c r="L4680">
        <v>52028080970000</v>
      </c>
      <c r="M4680" t="s">
        <v>5538</v>
      </c>
      <c r="N4680" s="1">
        <v>44135</v>
      </c>
      <c r="O4680" t="str">
        <f t="shared" si="154"/>
        <v>정상</v>
      </c>
      <c r="P4680" t="str">
        <f t="shared" si="155"/>
        <v>엠피가온</v>
      </c>
      <c r="Q4680" t="s">
        <v>1954</v>
      </c>
      <c r="R4680"/>
      <c r="S4680"/>
      <c r="T4680"/>
      <c r="U4680"/>
      <c r="V4680"/>
      <c r="W4680" t="s">
        <v>5540</v>
      </c>
      <c r="X4680" s="1">
        <v>57996</v>
      </c>
    </row>
    <row r="4681" spans="1:24">
      <c r="A4681" t="s">
        <v>4903</v>
      </c>
      <c r="B4681" t="s">
        <v>4924</v>
      </c>
      <c r="C4681"/>
      <c r="D4681" t="s">
        <v>5348</v>
      </c>
      <c r="E4681" t="s">
        <v>5517</v>
      </c>
      <c r="F4681" t="s">
        <v>5530</v>
      </c>
      <c r="G4681" t="s">
        <v>2653</v>
      </c>
      <c r="H4681">
        <v>33000</v>
      </c>
      <c r="I4681" t="s">
        <v>5533</v>
      </c>
      <c r="J4681" s="1">
        <v>44117</v>
      </c>
      <c r="K4681" s="1">
        <v>44117</v>
      </c>
      <c r="L4681">
        <v>52028013610000</v>
      </c>
      <c r="M4681" t="s">
        <v>5538</v>
      </c>
      <c r="N4681" s="1">
        <v>44135</v>
      </c>
      <c r="O4681" t="str">
        <f t="shared" si="154"/>
        <v>정상</v>
      </c>
      <c r="P4681" t="str">
        <f t="shared" si="155"/>
        <v>엠피의정부</v>
      </c>
      <c r="Q4681" t="s">
        <v>1954</v>
      </c>
      <c r="R4681"/>
      <c r="S4681"/>
      <c r="T4681"/>
      <c r="U4681"/>
      <c r="V4681"/>
      <c r="W4681" t="s">
        <v>1958</v>
      </c>
      <c r="X4681" s="1">
        <v>51422</v>
      </c>
    </row>
    <row r="4682" spans="1:24">
      <c r="A4682" t="s">
        <v>4908</v>
      </c>
      <c r="B4682" t="s">
        <v>4928</v>
      </c>
      <c r="C4682" t="s">
        <v>4945</v>
      </c>
      <c r="D4682" t="s">
        <v>5132</v>
      </c>
      <c r="E4682" t="s">
        <v>3212</v>
      </c>
      <c r="F4682" t="s">
        <v>2177</v>
      </c>
      <c r="G4682" t="s">
        <v>2653</v>
      </c>
      <c r="H4682">
        <v>20000</v>
      </c>
      <c r="I4682" t="s">
        <v>5533</v>
      </c>
      <c r="J4682" s="1">
        <v>44117</v>
      </c>
      <c r="K4682" s="1">
        <v>44117</v>
      </c>
      <c r="L4682">
        <v>42041450900000</v>
      </c>
      <c r="M4682" t="s">
        <v>5536</v>
      </c>
      <c r="N4682" s="1">
        <v>44135</v>
      </c>
      <c r="O4682" t="str">
        <f t="shared" si="154"/>
        <v>정상</v>
      </c>
      <c r="P4682" t="str">
        <f t="shared" si="155"/>
        <v>엠피가온</v>
      </c>
      <c r="Q4682" t="s">
        <v>1954</v>
      </c>
      <c r="R4682"/>
      <c r="S4682"/>
      <c r="T4682"/>
      <c r="U4682"/>
      <c r="V4682"/>
      <c r="W4682" t="s">
        <v>1958</v>
      </c>
      <c r="X4682"/>
    </row>
    <row r="4683" spans="1:24">
      <c r="A4683" t="s">
        <v>4903</v>
      </c>
      <c r="B4683" t="s">
        <v>4924</v>
      </c>
      <c r="C4683"/>
      <c r="D4683" t="s">
        <v>5348</v>
      </c>
      <c r="E4683" t="s">
        <v>5458</v>
      </c>
      <c r="F4683" t="s">
        <v>2177</v>
      </c>
      <c r="G4683" t="s">
        <v>2653</v>
      </c>
      <c r="H4683">
        <v>37630</v>
      </c>
      <c r="I4683" t="s">
        <v>5533</v>
      </c>
      <c r="J4683" s="1">
        <v>44117</v>
      </c>
      <c r="K4683" s="1">
        <v>44117</v>
      </c>
      <c r="L4683">
        <v>42041453000000</v>
      </c>
      <c r="M4683" t="s">
        <v>5538</v>
      </c>
      <c r="N4683" s="1">
        <v>44135</v>
      </c>
      <c r="O4683" t="str">
        <f t="shared" si="154"/>
        <v>정상</v>
      </c>
      <c r="P4683" t="str">
        <f t="shared" si="155"/>
        <v>엠피의정부</v>
      </c>
      <c r="Q4683" t="s">
        <v>1954</v>
      </c>
      <c r="R4683"/>
      <c r="S4683"/>
      <c r="T4683"/>
      <c r="U4683"/>
      <c r="V4683"/>
      <c r="W4683" t="s">
        <v>5540</v>
      </c>
      <c r="X4683"/>
    </row>
    <row r="4684" spans="1:24">
      <c r="A4684" t="s">
        <v>4908</v>
      </c>
      <c r="B4684"/>
      <c r="C4684"/>
      <c r="D4684" t="s">
        <v>5349</v>
      </c>
      <c r="E4684" t="s">
        <v>5518</v>
      </c>
      <c r="F4684" t="s">
        <v>2177</v>
      </c>
      <c r="G4684" t="s">
        <v>2653</v>
      </c>
      <c r="H4684">
        <v>17816</v>
      </c>
      <c r="I4684" t="s">
        <v>5533</v>
      </c>
      <c r="J4684" s="1">
        <v>44117</v>
      </c>
      <c r="K4684" s="1">
        <v>44117</v>
      </c>
      <c r="L4684">
        <v>42045052230000</v>
      </c>
      <c r="M4684" t="s">
        <v>5538</v>
      </c>
      <c r="N4684" s="1">
        <v>44135</v>
      </c>
      <c r="O4684" t="str">
        <f t="shared" si="154"/>
        <v>정상</v>
      </c>
      <c r="P4684" t="str">
        <f t="shared" si="155"/>
        <v>엠피가온</v>
      </c>
      <c r="Q4684" t="s">
        <v>1954</v>
      </c>
      <c r="R4684"/>
      <c r="S4684"/>
      <c r="T4684"/>
      <c r="U4684"/>
      <c r="V4684"/>
      <c r="W4684" t="s">
        <v>1958</v>
      </c>
      <c r="X4684" s="1">
        <v>47769</v>
      </c>
    </row>
    <row r="4685" spans="1:24">
      <c r="A4685" t="s">
        <v>4908</v>
      </c>
      <c r="B4685"/>
      <c r="C4685"/>
      <c r="D4685" t="s">
        <v>5349</v>
      </c>
      <c r="E4685" t="s">
        <v>5510</v>
      </c>
      <c r="F4685" t="s">
        <v>5530</v>
      </c>
      <c r="G4685" t="s">
        <v>2653</v>
      </c>
      <c r="H4685">
        <v>73165</v>
      </c>
      <c r="I4685" t="s">
        <v>5533</v>
      </c>
      <c r="J4685" s="1">
        <v>44117</v>
      </c>
      <c r="K4685" s="1">
        <v>44117</v>
      </c>
      <c r="L4685">
        <v>42045050560000</v>
      </c>
      <c r="M4685" t="s">
        <v>5538</v>
      </c>
      <c r="N4685" s="1">
        <v>44135</v>
      </c>
      <c r="O4685" t="str">
        <f t="shared" si="154"/>
        <v>정상</v>
      </c>
      <c r="P4685" t="str">
        <f t="shared" si="155"/>
        <v>엠피가온</v>
      </c>
      <c r="Q4685" t="s">
        <v>1954</v>
      </c>
      <c r="R4685"/>
      <c r="S4685"/>
      <c r="T4685"/>
      <c r="U4685"/>
      <c r="V4685"/>
      <c r="W4685" t="s">
        <v>1958</v>
      </c>
      <c r="X4685" s="1">
        <v>47769</v>
      </c>
    </row>
    <row r="4686" spans="1:24">
      <c r="A4686" t="s">
        <v>4909</v>
      </c>
      <c r="B4686" t="s">
        <v>4929</v>
      </c>
      <c r="C4686" t="s">
        <v>4947</v>
      </c>
      <c r="D4686" t="s">
        <v>5114</v>
      </c>
      <c r="E4686" t="s">
        <v>2627</v>
      </c>
      <c r="F4686" t="s">
        <v>5530</v>
      </c>
      <c r="G4686" t="s">
        <v>2653</v>
      </c>
      <c r="H4686">
        <v>50594</v>
      </c>
      <c r="I4686" t="s">
        <v>5533</v>
      </c>
      <c r="J4686" s="1">
        <v>44117</v>
      </c>
      <c r="K4686" s="1">
        <v>44117</v>
      </c>
      <c r="L4686">
        <v>42045046210000</v>
      </c>
      <c r="M4686" t="s">
        <v>5535</v>
      </c>
      <c r="N4686" s="1">
        <v>44135</v>
      </c>
      <c r="O4686" t="str">
        <f t="shared" si="154"/>
        <v>정상</v>
      </c>
      <c r="P4686" t="str">
        <f t="shared" si="155"/>
        <v>엠피상동</v>
      </c>
      <c r="Q4686" t="s">
        <v>1954</v>
      </c>
      <c r="R4686"/>
      <c r="S4686"/>
      <c r="T4686"/>
      <c r="U4686"/>
      <c r="V4686"/>
      <c r="W4686" t="s">
        <v>1958</v>
      </c>
      <c r="X4686" s="1">
        <v>47769</v>
      </c>
    </row>
    <row r="4687" spans="1:24">
      <c r="A4687" t="s">
        <v>4912</v>
      </c>
      <c r="B4687"/>
      <c r="C4687"/>
      <c r="D4687" t="s">
        <v>5350</v>
      </c>
      <c r="E4687" t="s">
        <v>3217</v>
      </c>
      <c r="F4687" t="s">
        <v>5530</v>
      </c>
      <c r="G4687" t="s">
        <v>2653</v>
      </c>
      <c r="H4687">
        <v>22444</v>
      </c>
      <c r="I4687" t="s">
        <v>5534</v>
      </c>
      <c r="J4687" s="1">
        <v>44117</v>
      </c>
      <c r="K4687" s="1">
        <v>44133</v>
      </c>
      <c r="L4687">
        <v>42045047910000</v>
      </c>
      <c r="M4687" t="s">
        <v>5537</v>
      </c>
      <c r="N4687" s="1">
        <v>44135</v>
      </c>
      <c r="O4687" t="str">
        <f t="shared" si="154"/>
        <v>철회</v>
      </c>
      <c r="P4687" t="str">
        <f t="shared" si="155"/>
        <v>엠피제이엔제이</v>
      </c>
      <c r="Q4687" t="s">
        <v>1954</v>
      </c>
      <c r="R4687"/>
      <c r="S4687"/>
      <c r="T4687"/>
      <c r="U4687"/>
      <c r="V4687"/>
      <c r="W4687" t="s">
        <v>1958</v>
      </c>
      <c r="X4687" s="1">
        <v>47769</v>
      </c>
    </row>
    <row r="4688" spans="1:24">
      <c r="A4688" t="s">
        <v>4908</v>
      </c>
      <c r="B4688" t="s">
        <v>4928</v>
      </c>
      <c r="C4688" t="s">
        <v>4945</v>
      </c>
      <c r="D4688" t="s">
        <v>5242</v>
      </c>
      <c r="E4688" t="s">
        <v>5510</v>
      </c>
      <c r="F4688" t="s">
        <v>2177</v>
      </c>
      <c r="G4688" t="s">
        <v>2653</v>
      </c>
      <c r="H4688">
        <v>16590</v>
      </c>
      <c r="I4688" t="s">
        <v>5533</v>
      </c>
      <c r="J4688" s="1">
        <v>44117</v>
      </c>
      <c r="K4688" s="1">
        <v>44117</v>
      </c>
      <c r="L4688">
        <v>42045046160000</v>
      </c>
      <c r="M4688" t="s">
        <v>5535</v>
      </c>
      <c r="N4688" s="1">
        <v>44135</v>
      </c>
      <c r="O4688" t="str">
        <f t="shared" si="154"/>
        <v>정상</v>
      </c>
      <c r="P4688" t="str">
        <f t="shared" si="155"/>
        <v>엠피가온</v>
      </c>
      <c r="Q4688" t="s">
        <v>1954</v>
      </c>
      <c r="R4688"/>
      <c r="S4688"/>
      <c r="T4688"/>
      <c r="U4688"/>
      <c r="V4688"/>
      <c r="W4688" t="s">
        <v>1958</v>
      </c>
      <c r="X4688" s="1">
        <v>47769</v>
      </c>
    </row>
    <row r="4689" spans="1:24">
      <c r="A4689" t="s">
        <v>4902</v>
      </c>
      <c r="B4689" t="s">
        <v>4923</v>
      </c>
      <c r="C4689" t="s">
        <v>4941</v>
      </c>
      <c r="D4689" t="s">
        <v>5058</v>
      </c>
      <c r="E4689" t="s">
        <v>2572</v>
      </c>
      <c r="F4689" t="s">
        <v>2177</v>
      </c>
      <c r="G4689" t="s">
        <v>2653</v>
      </c>
      <c r="H4689">
        <v>25000</v>
      </c>
      <c r="I4689" t="s">
        <v>5533</v>
      </c>
      <c r="J4689" s="1">
        <v>44117</v>
      </c>
      <c r="K4689" s="1">
        <v>44117</v>
      </c>
      <c r="L4689" t="s">
        <v>1731</v>
      </c>
      <c r="M4689" t="s">
        <v>5537</v>
      </c>
      <c r="N4689" s="1">
        <v>44135</v>
      </c>
      <c r="O4689" t="str">
        <f t="shared" si="154"/>
        <v>정상</v>
      </c>
      <c r="P4689" t="str">
        <f t="shared" si="155"/>
        <v>엠피성공</v>
      </c>
      <c r="Q4689" t="s">
        <v>1954</v>
      </c>
      <c r="R4689"/>
      <c r="S4689"/>
      <c r="T4689"/>
      <c r="U4689"/>
      <c r="V4689"/>
      <c r="W4689" t="s">
        <v>5540</v>
      </c>
      <c r="X4689"/>
    </row>
    <row r="4690" spans="1:24">
      <c r="A4690" t="s">
        <v>4907</v>
      </c>
      <c r="B4690" t="s">
        <v>4937</v>
      </c>
      <c r="C4690" t="s">
        <v>4968</v>
      </c>
      <c r="D4690" t="s">
        <v>5351</v>
      </c>
      <c r="E4690" t="s">
        <v>5461</v>
      </c>
      <c r="F4690" t="s">
        <v>2177</v>
      </c>
      <c r="G4690" t="s">
        <v>2653</v>
      </c>
      <c r="H4690">
        <v>54995</v>
      </c>
      <c r="I4690" t="s">
        <v>5533</v>
      </c>
      <c r="J4690" s="1">
        <v>44117</v>
      </c>
      <c r="K4690" s="1">
        <v>44117</v>
      </c>
      <c r="L4690">
        <v>20205486788</v>
      </c>
      <c r="M4690" t="s">
        <v>5537</v>
      </c>
      <c r="N4690" s="1">
        <v>44135</v>
      </c>
      <c r="O4690" t="str">
        <f t="shared" si="154"/>
        <v>정상</v>
      </c>
      <c r="P4690" t="s">
        <v>6831</v>
      </c>
      <c r="Q4690" t="s">
        <v>1954</v>
      </c>
      <c r="R4690"/>
      <c r="S4690"/>
      <c r="T4690"/>
      <c r="U4690"/>
      <c r="V4690"/>
      <c r="W4690" t="s">
        <v>1958</v>
      </c>
      <c r="X4690"/>
    </row>
    <row r="4691" spans="1:24">
      <c r="A4691" t="s">
        <v>4906</v>
      </c>
      <c r="B4691" t="s">
        <v>4926</v>
      </c>
      <c r="C4691" t="s">
        <v>4948</v>
      </c>
      <c r="D4691" t="s">
        <v>5076</v>
      </c>
      <c r="E4691" t="s">
        <v>5462</v>
      </c>
      <c r="F4691" t="s">
        <v>5531</v>
      </c>
      <c r="G4691" t="s">
        <v>2655</v>
      </c>
      <c r="H4691">
        <v>44481</v>
      </c>
      <c r="I4691" t="s">
        <v>5533</v>
      </c>
      <c r="J4691" s="1">
        <v>44117</v>
      </c>
      <c r="K4691" s="1">
        <v>44117</v>
      </c>
      <c r="L4691">
        <v>20205482878</v>
      </c>
      <c r="M4691" t="s">
        <v>5536</v>
      </c>
      <c r="N4691" s="1">
        <v>44135</v>
      </c>
      <c r="O4691" t="str">
        <f t="shared" si="154"/>
        <v>정상</v>
      </c>
      <c r="P4691" t="str">
        <f t="shared" si="155"/>
        <v>엠피피스토스</v>
      </c>
      <c r="Q4691" t="s">
        <v>1954</v>
      </c>
      <c r="R4691"/>
      <c r="S4691"/>
      <c r="T4691"/>
      <c r="U4691"/>
      <c r="V4691"/>
      <c r="W4691" t="s">
        <v>1958</v>
      </c>
      <c r="X4691"/>
    </row>
    <row r="4692" spans="1:24">
      <c r="A4692" t="s">
        <v>4908</v>
      </c>
      <c r="B4692" t="s">
        <v>4928</v>
      </c>
      <c r="C4692" t="s">
        <v>4945</v>
      </c>
      <c r="D4692" t="s">
        <v>4990</v>
      </c>
      <c r="E4692" t="s">
        <v>2607</v>
      </c>
      <c r="F4692" t="s">
        <v>2177</v>
      </c>
      <c r="G4692" t="s">
        <v>2653</v>
      </c>
      <c r="H4692">
        <v>10000</v>
      </c>
      <c r="I4692" t="s">
        <v>5533</v>
      </c>
      <c r="J4692" s="1">
        <v>44117</v>
      </c>
      <c r="K4692" s="1">
        <v>44117</v>
      </c>
      <c r="L4692">
        <v>20205478517</v>
      </c>
      <c r="M4692" t="s">
        <v>5537</v>
      </c>
      <c r="N4692" s="1">
        <v>44135</v>
      </c>
      <c r="O4692" t="str">
        <f t="shared" si="154"/>
        <v>정상</v>
      </c>
      <c r="P4692" t="str">
        <f t="shared" si="155"/>
        <v>엠피가온</v>
      </c>
      <c r="Q4692" t="s">
        <v>1954</v>
      </c>
      <c r="R4692"/>
      <c r="S4692"/>
      <c r="T4692"/>
      <c r="U4692"/>
      <c r="V4692"/>
      <c r="W4692" t="s">
        <v>5540</v>
      </c>
      <c r="X4692"/>
    </row>
    <row r="4693" spans="1:24">
      <c r="A4693" t="s">
        <v>4917</v>
      </c>
      <c r="B4693" t="s">
        <v>4926</v>
      </c>
      <c r="C4693" t="s">
        <v>4943</v>
      </c>
      <c r="D4693" t="s">
        <v>4988</v>
      </c>
      <c r="E4693" t="s">
        <v>5461</v>
      </c>
      <c r="F4693" t="s">
        <v>2177</v>
      </c>
      <c r="G4693" t="s">
        <v>2655</v>
      </c>
      <c r="H4693">
        <v>12388</v>
      </c>
      <c r="I4693" t="s">
        <v>5533</v>
      </c>
      <c r="J4693" s="1">
        <v>44117</v>
      </c>
      <c r="K4693" s="1">
        <v>44117</v>
      </c>
      <c r="L4693">
        <v>20205476272</v>
      </c>
      <c r="M4693" t="s">
        <v>5535</v>
      </c>
      <c r="N4693" s="1">
        <v>44135</v>
      </c>
      <c r="O4693" t="str">
        <f t="shared" si="154"/>
        <v>정상</v>
      </c>
      <c r="P4693" t="str">
        <f t="shared" si="155"/>
        <v>엠피피스토스</v>
      </c>
      <c r="Q4693" t="s">
        <v>1954</v>
      </c>
      <c r="R4693"/>
      <c r="S4693"/>
      <c r="T4693"/>
      <c r="U4693"/>
      <c r="V4693"/>
      <c r="W4693" t="s">
        <v>1958</v>
      </c>
      <c r="X4693"/>
    </row>
    <row r="4694" spans="1:24">
      <c r="A4694" t="s">
        <v>4906</v>
      </c>
      <c r="B4694" t="s">
        <v>4926</v>
      </c>
      <c r="C4694" t="s">
        <v>4943</v>
      </c>
      <c r="D4694" t="s">
        <v>4988</v>
      </c>
      <c r="E4694" t="s">
        <v>2607</v>
      </c>
      <c r="F4694" t="s">
        <v>2177</v>
      </c>
      <c r="G4694" t="s">
        <v>2653</v>
      </c>
      <c r="H4694">
        <v>42000</v>
      </c>
      <c r="I4694" t="s">
        <v>5533</v>
      </c>
      <c r="J4694" s="1">
        <v>44117</v>
      </c>
      <c r="K4694" s="1">
        <v>44117</v>
      </c>
      <c r="L4694">
        <v>20205476174</v>
      </c>
      <c r="M4694" t="s">
        <v>5537</v>
      </c>
      <c r="N4694" s="1">
        <v>44135</v>
      </c>
      <c r="O4694" t="str">
        <f t="shared" ref="O4694:O4757" si="156" xml:space="preserve"> IF(K4694&gt;N4694,W4694,I4694)</f>
        <v>정상</v>
      </c>
      <c r="P4694" t="str">
        <f t="shared" si="155"/>
        <v>엠피피스토스</v>
      </c>
      <c r="Q4694" t="s">
        <v>1954</v>
      </c>
      <c r="R4694"/>
      <c r="S4694"/>
      <c r="T4694"/>
      <c r="U4694"/>
      <c r="V4694"/>
      <c r="W4694" t="s">
        <v>1958</v>
      </c>
      <c r="X4694"/>
    </row>
    <row r="4695" spans="1:24">
      <c r="A4695" t="s">
        <v>4908</v>
      </c>
      <c r="B4695" t="s">
        <v>4928</v>
      </c>
      <c r="C4695" t="s">
        <v>4945</v>
      </c>
      <c r="D4695" t="s">
        <v>5227</v>
      </c>
      <c r="E4695" t="s">
        <v>2163</v>
      </c>
      <c r="F4695" t="s">
        <v>2177</v>
      </c>
      <c r="G4695" t="s">
        <v>2653</v>
      </c>
      <c r="H4695">
        <v>13000</v>
      </c>
      <c r="I4695" t="s">
        <v>5533</v>
      </c>
      <c r="J4695" s="1">
        <v>44117</v>
      </c>
      <c r="K4695" s="1">
        <v>44117</v>
      </c>
      <c r="L4695">
        <v>20205474802</v>
      </c>
      <c r="M4695" t="s">
        <v>5535</v>
      </c>
      <c r="N4695" s="1">
        <v>44135</v>
      </c>
      <c r="O4695" t="str">
        <f t="shared" si="156"/>
        <v>정상</v>
      </c>
      <c r="P4695" t="str">
        <f t="shared" si="155"/>
        <v>엠피가온</v>
      </c>
      <c r="Q4695" t="s">
        <v>1954</v>
      </c>
      <c r="R4695"/>
      <c r="S4695"/>
      <c r="T4695"/>
      <c r="U4695"/>
      <c r="V4695"/>
      <c r="W4695" t="s">
        <v>1958</v>
      </c>
      <c r="X4695"/>
    </row>
    <row r="4696" spans="1:24">
      <c r="A4696" t="s">
        <v>4909</v>
      </c>
      <c r="B4696" t="s">
        <v>4929</v>
      </c>
      <c r="C4696" t="s">
        <v>4947</v>
      </c>
      <c r="D4696" t="s">
        <v>5064</v>
      </c>
      <c r="E4696" t="s">
        <v>2149</v>
      </c>
      <c r="F4696" t="s">
        <v>2177</v>
      </c>
      <c r="G4696" t="s">
        <v>2653</v>
      </c>
      <c r="H4696">
        <v>62000</v>
      </c>
      <c r="I4696" t="s">
        <v>5533</v>
      </c>
      <c r="J4696" s="1">
        <v>44117</v>
      </c>
      <c r="K4696" s="1">
        <v>44117</v>
      </c>
      <c r="L4696" t="s">
        <v>1732</v>
      </c>
      <c r="M4696" t="s">
        <v>5538</v>
      </c>
      <c r="N4696" s="1">
        <v>44135</v>
      </c>
      <c r="O4696" t="str">
        <f t="shared" si="156"/>
        <v>정상</v>
      </c>
      <c r="P4696" t="str">
        <f t="shared" si="155"/>
        <v>엠피상동</v>
      </c>
      <c r="Q4696" t="s">
        <v>1954</v>
      </c>
      <c r="R4696"/>
      <c r="S4696"/>
      <c r="T4696"/>
      <c r="U4696"/>
      <c r="V4696"/>
      <c r="W4696" t="s">
        <v>1958</v>
      </c>
      <c r="X4696" s="1">
        <v>51422</v>
      </c>
    </row>
    <row r="4697" spans="1:24">
      <c r="A4697" t="s">
        <v>4917</v>
      </c>
      <c r="B4697" t="s">
        <v>4926</v>
      </c>
      <c r="C4697" t="s">
        <v>4943</v>
      </c>
      <c r="D4697" t="s">
        <v>5352</v>
      </c>
      <c r="E4697" t="s">
        <v>5483</v>
      </c>
      <c r="F4697" t="s">
        <v>2177</v>
      </c>
      <c r="G4697" t="s">
        <v>2653</v>
      </c>
      <c r="H4697">
        <v>30800</v>
      </c>
      <c r="I4697" t="s">
        <v>5533</v>
      </c>
      <c r="J4697" s="1">
        <v>44117</v>
      </c>
      <c r="K4697" s="1">
        <v>44117</v>
      </c>
      <c r="L4697" t="s">
        <v>1733</v>
      </c>
      <c r="M4697" t="s">
        <v>5537</v>
      </c>
      <c r="N4697" s="1">
        <v>44135</v>
      </c>
      <c r="O4697" t="str">
        <f t="shared" si="156"/>
        <v>정상</v>
      </c>
      <c r="P4697" t="str">
        <f t="shared" si="155"/>
        <v>엠피피스토스</v>
      </c>
      <c r="Q4697" t="s">
        <v>1954</v>
      </c>
      <c r="R4697"/>
      <c r="S4697"/>
      <c r="T4697"/>
      <c r="U4697"/>
      <c r="V4697"/>
      <c r="W4697" t="s">
        <v>1958</v>
      </c>
      <c r="X4697" s="1">
        <v>55074</v>
      </c>
    </row>
    <row r="4698" spans="1:24">
      <c r="A4698" t="s">
        <v>4907</v>
      </c>
      <c r="B4698" t="s">
        <v>4937</v>
      </c>
      <c r="C4698" t="s">
        <v>4968</v>
      </c>
      <c r="D4698" t="s">
        <v>5353</v>
      </c>
      <c r="E4698" t="s">
        <v>5484</v>
      </c>
      <c r="F4698" t="s">
        <v>5532</v>
      </c>
      <c r="G4698" t="s">
        <v>2653</v>
      </c>
      <c r="H4698">
        <v>54360</v>
      </c>
      <c r="I4698" t="s">
        <v>5533</v>
      </c>
      <c r="J4698" s="1">
        <v>44117</v>
      </c>
      <c r="K4698" s="1">
        <v>44117</v>
      </c>
      <c r="L4698" t="s">
        <v>1734</v>
      </c>
      <c r="M4698" t="s">
        <v>5535</v>
      </c>
      <c r="N4698" s="1">
        <v>44135</v>
      </c>
      <c r="O4698" t="str">
        <f t="shared" si="156"/>
        <v>정상</v>
      </c>
      <c r="P4698" t="s">
        <v>6831</v>
      </c>
      <c r="Q4698" t="s">
        <v>1954</v>
      </c>
      <c r="R4698"/>
      <c r="S4698"/>
      <c r="T4698"/>
      <c r="U4698"/>
      <c r="V4698"/>
      <c r="W4698" t="s">
        <v>1958</v>
      </c>
      <c r="X4698" s="1">
        <v>59457</v>
      </c>
    </row>
    <row r="4699" spans="1:24">
      <c r="A4699" t="s">
        <v>4907</v>
      </c>
      <c r="B4699" t="s">
        <v>4927</v>
      </c>
      <c r="C4699" t="s">
        <v>4944</v>
      </c>
      <c r="D4699" t="s">
        <v>5035</v>
      </c>
      <c r="E4699" t="s">
        <v>5464</v>
      </c>
      <c r="F4699" t="s">
        <v>2177</v>
      </c>
      <c r="G4699" t="s">
        <v>2653</v>
      </c>
      <c r="H4699">
        <v>31100</v>
      </c>
      <c r="I4699" t="s">
        <v>5533</v>
      </c>
      <c r="J4699" s="1">
        <v>44117</v>
      </c>
      <c r="K4699" s="1">
        <v>44117</v>
      </c>
      <c r="L4699" t="s">
        <v>1735</v>
      </c>
      <c r="M4699" t="s">
        <v>5535</v>
      </c>
      <c r="N4699" s="1">
        <v>44135</v>
      </c>
      <c r="O4699" t="str">
        <f t="shared" si="156"/>
        <v>정상</v>
      </c>
      <c r="P4699" t="s">
        <v>6821</v>
      </c>
      <c r="Q4699" t="s">
        <v>1954</v>
      </c>
      <c r="R4699"/>
      <c r="S4699"/>
      <c r="T4699"/>
      <c r="U4699"/>
      <c r="V4699"/>
      <c r="W4699" t="s">
        <v>1958</v>
      </c>
      <c r="X4699" s="1">
        <v>75892</v>
      </c>
    </row>
    <row r="4700" spans="1:24">
      <c r="A4700" t="s">
        <v>4909</v>
      </c>
      <c r="B4700" t="s">
        <v>4929</v>
      </c>
      <c r="C4700" t="s">
        <v>4947</v>
      </c>
      <c r="D4700" t="s">
        <v>5354</v>
      </c>
      <c r="E4700" t="s">
        <v>2149</v>
      </c>
      <c r="F4700" t="s">
        <v>5532</v>
      </c>
      <c r="G4700" t="s">
        <v>2653</v>
      </c>
      <c r="H4700">
        <v>54000</v>
      </c>
      <c r="I4700" t="s">
        <v>5533</v>
      </c>
      <c r="J4700" s="1">
        <v>44117</v>
      </c>
      <c r="K4700" s="1">
        <v>44117</v>
      </c>
      <c r="L4700" t="s">
        <v>1736</v>
      </c>
      <c r="M4700" t="s">
        <v>5538</v>
      </c>
      <c r="N4700" s="1">
        <v>44135</v>
      </c>
      <c r="O4700" t="str">
        <f t="shared" si="156"/>
        <v>정상</v>
      </c>
      <c r="P4700" t="str">
        <f t="shared" si="155"/>
        <v>엠피상동</v>
      </c>
      <c r="Q4700" t="s">
        <v>1954</v>
      </c>
      <c r="R4700"/>
      <c r="S4700"/>
      <c r="T4700"/>
      <c r="U4700"/>
      <c r="V4700"/>
      <c r="W4700" t="s">
        <v>1958</v>
      </c>
      <c r="X4700" s="1">
        <v>68588</v>
      </c>
    </row>
    <row r="4701" spans="1:24">
      <c r="A4701" t="s">
        <v>2316</v>
      </c>
      <c r="B4701" t="s">
        <v>4933</v>
      </c>
      <c r="C4701" t="s">
        <v>4953</v>
      </c>
      <c r="D4701" t="s">
        <v>2020</v>
      </c>
      <c r="E4701" t="s">
        <v>5500</v>
      </c>
      <c r="F4701" t="s">
        <v>2177</v>
      </c>
      <c r="G4701" t="s">
        <v>2655</v>
      </c>
      <c r="H4701">
        <v>17204</v>
      </c>
      <c r="I4701" t="s">
        <v>5533</v>
      </c>
      <c r="J4701" s="1">
        <v>44116</v>
      </c>
      <c r="K4701" s="1">
        <v>44116</v>
      </c>
      <c r="L4701">
        <v>20205442062</v>
      </c>
      <c r="M4701" t="s">
        <v>5537</v>
      </c>
      <c r="N4701" s="1">
        <v>44135</v>
      </c>
      <c r="O4701" t="str">
        <f t="shared" si="156"/>
        <v>정상</v>
      </c>
      <c r="P4701" t="str">
        <f t="shared" si="155"/>
        <v>엠피조은</v>
      </c>
      <c r="Q4701" t="s">
        <v>1954</v>
      </c>
      <c r="R4701"/>
      <c r="S4701"/>
      <c r="T4701"/>
      <c r="U4701"/>
      <c r="V4701"/>
      <c r="W4701" t="s">
        <v>1958</v>
      </c>
      <c r="X4701"/>
    </row>
    <row r="4702" spans="1:24">
      <c r="A4702" t="s">
        <v>4906</v>
      </c>
      <c r="B4702" t="s">
        <v>4926</v>
      </c>
      <c r="C4702" t="s">
        <v>4949</v>
      </c>
      <c r="D4702" t="s">
        <v>5311</v>
      </c>
      <c r="E4702" t="s">
        <v>5503</v>
      </c>
      <c r="F4702" t="s">
        <v>2177</v>
      </c>
      <c r="G4702" t="s">
        <v>2653</v>
      </c>
      <c r="H4702">
        <v>31000</v>
      </c>
      <c r="I4702" t="s">
        <v>5533</v>
      </c>
      <c r="J4702" s="1">
        <v>44116</v>
      </c>
      <c r="K4702" s="1">
        <v>44116</v>
      </c>
      <c r="L4702">
        <v>20205447597</v>
      </c>
      <c r="M4702" t="s">
        <v>5537</v>
      </c>
      <c r="N4702" s="1">
        <v>44135</v>
      </c>
      <c r="O4702" t="str">
        <f t="shared" si="156"/>
        <v>정상</v>
      </c>
      <c r="P4702" t="str">
        <f t="shared" si="155"/>
        <v>엠피피스토스</v>
      </c>
      <c r="Q4702" t="s">
        <v>1954</v>
      </c>
      <c r="R4702"/>
      <c r="S4702"/>
      <c r="T4702"/>
      <c r="U4702"/>
      <c r="V4702"/>
      <c r="W4702" t="s">
        <v>1960</v>
      </c>
      <c r="X4702"/>
    </row>
    <row r="4703" spans="1:24">
      <c r="A4703" t="s">
        <v>4906</v>
      </c>
      <c r="B4703" t="s">
        <v>4926</v>
      </c>
      <c r="C4703" t="s">
        <v>4948</v>
      </c>
      <c r="D4703" t="s">
        <v>5355</v>
      </c>
      <c r="E4703" t="s">
        <v>5451</v>
      </c>
      <c r="F4703" t="s">
        <v>2177</v>
      </c>
      <c r="G4703" t="s">
        <v>2655</v>
      </c>
      <c r="H4703">
        <v>15444</v>
      </c>
      <c r="I4703" t="s">
        <v>5533</v>
      </c>
      <c r="J4703" s="1">
        <v>44116</v>
      </c>
      <c r="K4703" s="1">
        <v>44116</v>
      </c>
      <c r="L4703">
        <v>20205451852</v>
      </c>
      <c r="M4703" t="s">
        <v>5535</v>
      </c>
      <c r="N4703" s="1">
        <v>44135</v>
      </c>
      <c r="O4703" t="str">
        <f t="shared" si="156"/>
        <v>정상</v>
      </c>
      <c r="P4703" t="str">
        <f t="shared" si="155"/>
        <v>엠피피스토스</v>
      </c>
      <c r="Q4703" t="s">
        <v>1954</v>
      </c>
      <c r="R4703"/>
      <c r="S4703"/>
      <c r="T4703"/>
      <c r="U4703"/>
      <c r="V4703"/>
      <c r="W4703" t="s">
        <v>5540</v>
      </c>
      <c r="X4703"/>
    </row>
    <row r="4704" spans="1:24">
      <c r="A4704" t="s">
        <v>4906</v>
      </c>
      <c r="B4704" t="s">
        <v>4926</v>
      </c>
      <c r="C4704" t="s">
        <v>4948</v>
      </c>
      <c r="D4704" t="s">
        <v>5072</v>
      </c>
      <c r="E4704" t="s">
        <v>2163</v>
      </c>
      <c r="F4704" t="s">
        <v>2177</v>
      </c>
      <c r="G4704" t="s">
        <v>2653</v>
      </c>
      <c r="H4704">
        <v>108000</v>
      </c>
      <c r="I4704" t="s">
        <v>5533</v>
      </c>
      <c r="J4704" s="1">
        <v>44116</v>
      </c>
      <c r="K4704" s="1">
        <v>44116</v>
      </c>
      <c r="L4704">
        <v>20205451996</v>
      </c>
      <c r="M4704" t="s">
        <v>5535</v>
      </c>
      <c r="N4704" s="1">
        <v>44135</v>
      </c>
      <c r="O4704" t="str">
        <f t="shared" si="156"/>
        <v>정상</v>
      </c>
      <c r="P4704" t="str">
        <f t="shared" si="155"/>
        <v>엠피피스토스</v>
      </c>
      <c r="Q4704" t="s">
        <v>1954</v>
      </c>
      <c r="R4704"/>
      <c r="S4704"/>
      <c r="T4704"/>
      <c r="U4704"/>
      <c r="V4704"/>
      <c r="W4704" t="s">
        <v>1958</v>
      </c>
      <c r="X4704"/>
    </row>
    <row r="4705" spans="1:24">
      <c r="A4705" t="s">
        <v>4907</v>
      </c>
      <c r="B4705" t="s">
        <v>4937</v>
      </c>
      <c r="C4705" t="s">
        <v>4968</v>
      </c>
      <c r="D4705" t="s">
        <v>5356</v>
      </c>
      <c r="E4705" t="s">
        <v>5451</v>
      </c>
      <c r="F4705" t="s">
        <v>2177</v>
      </c>
      <c r="G4705" t="s">
        <v>2653</v>
      </c>
      <c r="H4705">
        <v>16117</v>
      </c>
      <c r="I4705" t="s">
        <v>5533</v>
      </c>
      <c r="J4705" s="1">
        <v>44116</v>
      </c>
      <c r="K4705" s="1">
        <v>44116</v>
      </c>
      <c r="L4705">
        <v>20205454217</v>
      </c>
      <c r="M4705" t="s">
        <v>5537</v>
      </c>
      <c r="N4705" s="1">
        <v>44135</v>
      </c>
      <c r="O4705" t="str">
        <f t="shared" si="156"/>
        <v>정상</v>
      </c>
      <c r="P4705" t="s">
        <v>988</v>
      </c>
      <c r="Q4705" t="s">
        <v>1954</v>
      </c>
      <c r="R4705"/>
      <c r="S4705"/>
      <c r="T4705"/>
      <c r="U4705"/>
      <c r="V4705"/>
      <c r="W4705" t="s">
        <v>1958</v>
      </c>
      <c r="X4705"/>
    </row>
    <row r="4706" spans="1:24">
      <c r="A4706" t="s">
        <v>4906</v>
      </c>
      <c r="B4706" t="s">
        <v>4926</v>
      </c>
      <c r="C4706" t="s">
        <v>4949</v>
      </c>
      <c r="D4706" t="s">
        <v>5072</v>
      </c>
      <c r="E4706" t="s">
        <v>2534</v>
      </c>
      <c r="F4706" t="s">
        <v>2177</v>
      </c>
      <c r="G4706" t="s">
        <v>2653</v>
      </c>
      <c r="H4706">
        <v>31000</v>
      </c>
      <c r="I4706" t="s">
        <v>5533</v>
      </c>
      <c r="J4706" s="1">
        <v>44116</v>
      </c>
      <c r="K4706" s="1">
        <v>44116</v>
      </c>
      <c r="L4706">
        <v>52027897390000</v>
      </c>
      <c r="M4706" t="s">
        <v>5538</v>
      </c>
      <c r="N4706" s="1">
        <v>44135</v>
      </c>
      <c r="O4706" t="str">
        <f t="shared" si="156"/>
        <v>정상</v>
      </c>
      <c r="P4706" t="str">
        <f t="shared" si="155"/>
        <v>엠피피스토스</v>
      </c>
      <c r="Q4706" t="s">
        <v>1954</v>
      </c>
      <c r="R4706"/>
      <c r="S4706"/>
      <c r="T4706"/>
      <c r="U4706"/>
      <c r="V4706"/>
      <c r="W4706" t="s">
        <v>1958</v>
      </c>
      <c r="X4706" s="1">
        <v>51421</v>
      </c>
    </row>
    <row r="4707" spans="1:24">
      <c r="A4707" t="s">
        <v>4906</v>
      </c>
      <c r="B4707" t="s">
        <v>4926</v>
      </c>
      <c r="C4707" t="s">
        <v>4948</v>
      </c>
      <c r="D4707" t="s">
        <v>5357</v>
      </c>
      <c r="E4707" t="s">
        <v>2153</v>
      </c>
      <c r="F4707" t="s">
        <v>5532</v>
      </c>
      <c r="G4707" t="s">
        <v>2653</v>
      </c>
      <c r="H4707">
        <v>21000</v>
      </c>
      <c r="I4707" t="s">
        <v>5533</v>
      </c>
      <c r="J4707" s="1">
        <v>44116</v>
      </c>
      <c r="K4707" s="1">
        <v>44116</v>
      </c>
      <c r="L4707">
        <v>52027886470000</v>
      </c>
      <c r="M4707" t="s">
        <v>5535</v>
      </c>
      <c r="N4707" s="1">
        <v>44135</v>
      </c>
      <c r="O4707" t="str">
        <f t="shared" si="156"/>
        <v>정상</v>
      </c>
      <c r="P4707" t="str">
        <f t="shared" si="155"/>
        <v>엠피피스토스</v>
      </c>
      <c r="Q4707" t="s">
        <v>1954</v>
      </c>
      <c r="R4707"/>
      <c r="S4707"/>
      <c r="T4707"/>
      <c r="U4707"/>
      <c r="V4707"/>
      <c r="W4707" t="s">
        <v>1958</v>
      </c>
      <c r="X4707" s="1">
        <v>51421</v>
      </c>
    </row>
    <row r="4708" spans="1:24">
      <c r="A4708" t="s">
        <v>4907</v>
      </c>
      <c r="B4708" t="s">
        <v>4931</v>
      </c>
      <c r="C4708" t="s">
        <v>4950</v>
      </c>
      <c r="D4708" t="s">
        <v>5247</v>
      </c>
      <c r="E4708" t="s">
        <v>2568</v>
      </c>
      <c r="F4708" t="s">
        <v>2177</v>
      </c>
      <c r="G4708" t="s">
        <v>2653</v>
      </c>
      <c r="H4708">
        <v>34942</v>
      </c>
      <c r="I4708" t="s">
        <v>5533</v>
      </c>
      <c r="J4708" s="1">
        <v>44116</v>
      </c>
      <c r="K4708" s="1">
        <v>44116</v>
      </c>
      <c r="L4708">
        <v>52027949730000</v>
      </c>
      <c r="M4708" t="s">
        <v>5535</v>
      </c>
      <c r="N4708" s="1">
        <v>44135</v>
      </c>
      <c r="O4708" t="str">
        <f t="shared" si="156"/>
        <v>정상</v>
      </c>
      <c r="P4708" t="s">
        <v>6825</v>
      </c>
      <c r="Q4708" t="s">
        <v>1954</v>
      </c>
      <c r="R4708"/>
      <c r="S4708"/>
      <c r="T4708"/>
      <c r="U4708"/>
      <c r="V4708"/>
      <c r="W4708" t="s">
        <v>1958</v>
      </c>
      <c r="X4708" s="1">
        <v>51421</v>
      </c>
    </row>
    <row r="4709" spans="1:24">
      <c r="A4709" t="s">
        <v>4912</v>
      </c>
      <c r="B4709"/>
      <c r="C4709"/>
      <c r="D4709" t="s">
        <v>5212</v>
      </c>
      <c r="E4709" t="s">
        <v>2153</v>
      </c>
      <c r="F4709" t="s">
        <v>5532</v>
      </c>
      <c r="G4709" t="s">
        <v>2653</v>
      </c>
      <c r="H4709">
        <v>50587</v>
      </c>
      <c r="I4709" t="s">
        <v>5533</v>
      </c>
      <c r="J4709" s="1">
        <v>44116</v>
      </c>
      <c r="K4709" s="1">
        <v>44116</v>
      </c>
      <c r="L4709">
        <v>52027940140000</v>
      </c>
      <c r="M4709" t="s">
        <v>5537</v>
      </c>
      <c r="N4709" s="1">
        <v>44135</v>
      </c>
      <c r="O4709" t="str">
        <f t="shared" si="156"/>
        <v>정상</v>
      </c>
      <c r="P4709" t="str">
        <f t="shared" si="155"/>
        <v>엠피제이엔제이</v>
      </c>
      <c r="Q4709" t="s">
        <v>1954</v>
      </c>
      <c r="R4709"/>
      <c r="S4709"/>
      <c r="T4709"/>
      <c r="U4709"/>
      <c r="V4709"/>
      <c r="W4709" t="s">
        <v>1958</v>
      </c>
      <c r="X4709" s="1">
        <v>51421</v>
      </c>
    </row>
    <row r="4710" spans="1:24">
      <c r="A4710" t="s">
        <v>4902</v>
      </c>
      <c r="B4710" t="s">
        <v>4923</v>
      </c>
      <c r="C4710" t="s">
        <v>4941</v>
      </c>
      <c r="D4710" t="s">
        <v>5014</v>
      </c>
      <c r="E4710" t="s">
        <v>5495</v>
      </c>
      <c r="F4710" t="s">
        <v>2177</v>
      </c>
      <c r="G4710" t="s">
        <v>2653</v>
      </c>
      <c r="H4710">
        <v>32000</v>
      </c>
      <c r="I4710" t="s">
        <v>5533</v>
      </c>
      <c r="J4710" s="1">
        <v>44116</v>
      </c>
      <c r="K4710" s="1">
        <v>44116</v>
      </c>
      <c r="L4710">
        <v>52027905010000</v>
      </c>
      <c r="M4710" t="s">
        <v>5535</v>
      </c>
      <c r="N4710" s="1">
        <v>44135</v>
      </c>
      <c r="O4710" t="str">
        <f t="shared" si="156"/>
        <v>정상</v>
      </c>
      <c r="P4710" t="str">
        <f t="shared" si="155"/>
        <v>엠피성공</v>
      </c>
      <c r="Q4710" t="s">
        <v>1954</v>
      </c>
      <c r="R4710"/>
      <c r="S4710"/>
      <c r="T4710"/>
      <c r="U4710"/>
      <c r="V4710"/>
      <c r="W4710" t="s">
        <v>1958</v>
      </c>
      <c r="X4710" s="1">
        <v>64570</v>
      </c>
    </row>
    <row r="4711" spans="1:24">
      <c r="A4711" t="s">
        <v>4909</v>
      </c>
      <c r="B4711" t="s">
        <v>4929</v>
      </c>
      <c r="C4711" t="s">
        <v>4947</v>
      </c>
      <c r="D4711" t="s">
        <v>5358</v>
      </c>
      <c r="E4711" t="s">
        <v>5452</v>
      </c>
      <c r="F4711" t="s">
        <v>2177</v>
      </c>
      <c r="G4711" t="s">
        <v>2653</v>
      </c>
      <c r="H4711">
        <v>250121</v>
      </c>
      <c r="I4711" t="s">
        <v>5533</v>
      </c>
      <c r="J4711" s="1">
        <v>44116</v>
      </c>
      <c r="K4711" s="1">
        <v>44116</v>
      </c>
      <c r="L4711" t="s">
        <v>1737</v>
      </c>
      <c r="M4711" t="s">
        <v>5538</v>
      </c>
      <c r="N4711" s="1">
        <v>44135</v>
      </c>
      <c r="O4711" t="str">
        <f t="shared" si="156"/>
        <v>정상</v>
      </c>
      <c r="P4711" t="str">
        <f t="shared" si="155"/>
        <v>엠피상동</v>
      </c>
      <c r="Q4711" t="s">
        <v>1954</v>
      </c>
      <c r="R4711"/>
      <c r="S4711"/>
      <c r="T4711"/>
      <c r="U4711"/>
      <c r="V4711"/>
      <c r="W4711" t="s">
        <v>5540</v>
      </c>
      <c r="X4711"/>
    </row>
    <row r="4712" spans="1:24">
      <c r="A4712" t="s">
        <v>4902</v>
      </c>
      <c r="B4712" t="s">
        <v>4923</v>
      </c>
      <c r="C4712" t="s">
        <v>4941</v>
      </c>
      <c r="D4712" t="s">
        <v>5359</v>
      </c>
      <c r="E4712" t="s">
        <v>3153</v>
      </c>
      <c r="F4712" t="s">
        <v>2177</v>
      </c>
      <c r="G4712" t="s">
        <v>2653</v>
      </c>
      <c r="H4712">
        <v>50000</v>
      </c>
      <c r="I4712" t="s">
        <v>5533</v>
      </c>
      <c r="J4712" s="1">
        <v>44116</v>
      </c>
      <c r="K4712" s="1">
        <v>44116</v>
      </c>
      <c r="L4712" t="s">
        <v>1738</v>
      </c>
      <c r="M4712" t="s">
        <v>5537</v>
      </c>
      <c r="N4712" s="1">
        <v>44135</v>
      </c>
      <c r="O4712" t="str">
        <f t="shared" si="156"/>
        <v>정상</v>
      </c>
      <c r="P4712" t="str">
        <f t="shared" si="155"/>
        <v>엠피성공</v>
      </c>
      <c r="Q4712" t="s">
        <v>1954</v>
      </c>
      <c r="R4712"/>
      <c r="S4712"/>
      <c r="T4712"/>
      <c r="U4712"/>
      <c r="V4712"/>
      <c r="W4712" t="s">
        <v>1958</v>
      </c>
      <c r="X4712" s="1">
        <v>55804</v>
      </c>
    </row>
    <row r="4713" spans="1:24">
      <c r="A4713" t="s">
        <v>4913</v>
      </c>
      <c r="B4713"/>
      <c r="C4713"/>
      <c r="D4713" t="s">
        <v>5360</v>
      </c>
      <c r="E4713" t="s">
        <v>5519</v>
      </c>
      <c r="F4713" t="s">
        <v>5530</v>
      </c>
      <c r="G4713" t="s">
        <v>2653</v>
      </c>
      <c r="H4713">
        <v>36673</v>
      </c>
      <c r="I4713" t="s">
        <v>5533</v>
      </c>
      <c r="J4713" s="1">
        <v>44116</v>
      </c>
      <c r="K4713" s="1">
        <v>44116</v>
      </c>
      <c r="L4713" t="s">
        <v>1739</v>
      </c>
      <c r="M4713" t="s">
        <v>5538</v>
      </c>
      <c r="N4713" s="1">
        <v>44135</v>
      </c>
      <c r="O4713" t="str">
        <f t="shared" si="156"/>
        <v>정상</v>
      </c>
      <c r="P4713" t="str">
        <f t="shared" si="155"/>
        <v>엠피프라임</v>
      </c>
      <c r="Q4713" t="s">
        <v>1954</v>
      </c>
      <c r="R4713"/>
      <c r="S4713"/>
      <c r="T4713"/>
      <c r="U4713"/>
      <c r="V4713"/>
      <c r="W4713" t="s">
        <v>1958</v>
      </c>
      <c r="X4713" s="1">
        <v>61282</v>
      </c>
    </row>
    <row r="4714" spans="1:24">
      <c r="A4714" t="s">
        <v>4907</v>
      </c>
      <c r="B4714" t="s">
        <v>4937</v>
      </c>
      <c r="C4714" t="s">
        <v>4968</v>
      </c>
      <c r="D4714" t="s">
        <v>5356</v>
      </c>
      <c r="E4714" t="s">
        <v>3212</v>
      </c>
      <c r="F4714" t="s">
        <v>5532</v>
      </c>
      <c r="G4714" t="s">
        <v>2653</v>
      </c>
      <c r="H4714">
        <v>35648</v>
      </c>
      <c r="I4714" t="s">
        <v>5533</v>
      </c>
      <c r="J4714" s="1">
        <v>44116</v>
      </c>
      <c r="K4714" s="1">
        <v>44116</v>
      </c>
      <c r="L4714">
        <v>42041438670000</v>
      </c>
      <c r="M4714" t="s">
        <v>5538</v>
      </c>
      <c r="N4714" s="1">
        <v>44135</v>
      </c>
      <c r="O4714" t="str">
        <f t="shared" si="156"/>
        <v>정상</v>
      </c>
      <c r="P4714" t="s">
        <v>6831</v>
      </c>
      <c r="Q4714" t="s">
        <v>1954</v>
      </c>
      <c r="R4714"/>
      <c r="S4714"/>
      <c r="T4714"/>
      <c r="U4714"/>
      <c r="V4714"/>
      <c r="W4714" t="s">
        <v>1960</v>
      </c>
      <c r="X4714"/>
    </row>
    <row r="4715" spans="1:24">
      <c r="A4715" t="s">
        <v>4903</v>
      </c>
      <c r="B4715" t="s">
        <v>4924</v>
      </c>
      <c r="C4715" t="s">
        <v>4939</v>
      </c>
      <c r="D4715" t="s">
        <v>5361</v>
      </c>
      <c r="E4715" t="s">
        <v>3212</v>
      </c>
      <c r="F4715" t="s">
        <v>2177</v>
      </c>
      <c r="G4715" t="s">
        <v>2653</v>
      </c>
      <c r="H4715">
        <v>100000</v>
      </c>
      <c r="I4715" t="s">
        <v>5533</v>
      </c>
      <c r="J4715" s="1">
        <v>44116</v>
      </c>
      <c r="K4715" s="1">
        <v>44116</v>
      </c>
      <c r="L4715">
        <v>42041441680000</v>
      </c>
      <c r="M4715" t="s">
        <v>5538</v>
      </c>
      <c r="N4715" s="1">
        <v>44135</v>
      </c>
      <c r="O4715" t="str">
        <f t="shared" si="156"/>
        <v>정상</v>
      </c>
      <c r="P4715" t="str">
        <f t="shared" si="155"/>
        <v>엠피의정부</v>
      </c>
      <c r="Q4715" t="s">
        <v>1954</v>
      </c>
      <c r="R4715"/>
      <c r="S4715"/>
      <c r="T4715"/>
      <c r="U4715"/>
      <c r="V4715"/>
      <c r="W4715" t="s">
        <v>1958</v>
      </c>
      <c r="X4715"/>
    </row>
    <row r="4716" spans="1:24">
      <c r="A4716" t="s">
        <v>4909</v>
      </c>
      <c r="B4716" t="s">
        <v>4929</v>
      </c>
      <c r="C4716" t="s">
        <v>4947</v>
      </c>
      <c r="D4716" t="s">
        <v>5136</v>
      </c>
      <c r="E4716" t="s">
        <v>5520</v>
      </c>
      <c r="F4716" t="s">
        <v>5530</v>
      </c>
      <c r="G4716" t="s">
        <v>2653</v>
      </c>
      <c r="H4716">
        <v>25383</v>
      </c>
      <c r="I4716" t="s">
        <v>5533</v>
      </c>
      <c r="J4716" s="1">
        <v>44116</v>
      </c>
      <c r="K4716" s="1">
        <v>44116</v>
      </c>
      <c r="L4716">
        <v>42045040860000</v>
      </c>
      <c r="M4716" t="s">
        <v>5538</v>
      </c>
      <c r="N4716" s="1">
        <v>44135</v>
      </c>
      <c r="O4716" t="str">
        <f t="shared" si="156"/>
        <v>정상</v>
      </c>
      <c r="P4716" t="str">
        <f t="shared" si="155"/>
        <v>엠피상동</v>
      </c>
      <c r="Q4716" t="s">
        <v>1954</v>
      </c>
      <c r="R4716"/>
      <c r="S4716"/>
      <c r="T4716"/>
      <c r="U4716"/>
      <c r="V4716"/>
      <c r="W4716" t="s">
        <v>1958</v>
      </c>
      <c r="X4716" s="1">
        <v>47768</v>
      </c>
    </row>
    <row r="4717" spans="1:24">
      <c r="A4717" t="s">
        <v>995</v>
      </c>
      <c r="B4717" t="s">
        <v>4926</v>
      </c>
      <c r="C4717" t="s">
        <v>4948</v>
      </c>
      <c r="D4717" t="s">
        <v>5086</v>
      </c>
      <c r="E4717" t="s">
        <v>5481</v>
      </c>
      <c r="F4717" t="s">
        <v>2177</v>
      </c>
      <c r="G4717" t="s">
        <v>2653</v>
      </c>
      <c r="H4717">
        <v>25000</v>
      </c>
      <c r="I4717" t="s">
        <v>5533</v>
      </c>
      <c r="J4717" s="1">
        <v>44116</v>
      </c>
      <c r="K4717" s="1">
        <v>44116</v>
      </c>
      <c r="L4717" t="s">
        <v>1740</v>
      </c>
      <c r="M4717" t="s">
        <v>5535</v>
      </c>
      <c r="N4717" s="1">
        <v>44135</v>
      </c>
      <c r="O4717" t="str">
        <f t="shared" si="156"/>
        <v>정상</v>
      </c>
      <c r="P4717" t="str">
        <f t="shared" si="155"/>
        <v>엠피피스토스</v>
      </c>
      <c r="Q4717" t="s">
        <v>1954</v>
      </c>
      <c r="R4717"/>
      <c r="S4717"/>
      <c r="T4717"/>
      <c r="U4717"/>
      <c r="V4717"/>
      <c r="W4717" t="s">
        <v>1958</v>
      </c>
      <c r="X4717"/>
    </row>
    <row r="4718" spans="1:24">
      <c r="A4718" t="s">
        <v>4912</v>
      </c>
      <c r="B4718" t="s">
        <v>4934</v>
      </c>
      <c r="C4718" t="s">
        <v>4955</v>
      </c>
      <c r="D4718" t="s">
        <v>5222</v>
      </c>
      <c r="E4718" t="s">
        <v>3195</v>
      </c>
      <c r="F4718" t="s">
        <v>2177</v>
      </c>
      <c r="G4718" t="s">
        <v>2653</v>
      </c>
      <c r="H4718">
        <v>58130</v>
      </c>
      <c r="I4718" t="s">
        <v>5533</v>
      </c>
      <c r="J4718" s="1">
        <v>44116</v>
      </c>
      <c r="K4718" s="1">
        <v>44116</v>
      </c>
      <c r="L4718" t="s">
        <v>1741</v>
      </c>
      <c r="M4718" t="s">
        <v>5535</v>
      </c>
      <c r="N4718" s="1">
        <v>44135</v>
      </c>
      <c r="O4718" t="str">
        <f t="shared" si="156"/>
        <v>정상</v>
      </c>
      <c r="P4718" t="s">
        <v>984</v>
      </c>
      <c r="Q4718" t="s">
        <v>1954</v>
      </c>
      <c r="R4718"/>
      <c r="S4718"/>
      <c r="T4718"/>
      <c r="U4718"/>
      <c r="V4718"/>
      <c r="W4718" t="s">
        <v>1958</v>
      </c>
      <c r="X4718"/>
    </row>
    <row r="4719" spans="1:24">
      <c r="A4719" t="s">
        <v>4902</v>
      </c>
      <c r="B4719"/>
      <c r="C4719"/>
      <c r="D4719" t="s">
        <v>5164</v>
      </c>
      <c r="E4719" t="s">
        <v>5488</v>
      </c>
      <c r="F4719" t="s">
        <v>2177</v>
      </c>
      <c r="G4719" t="s">
        <v>2653</v>
      </c>
      <c r="H4719">
        <v>55600</v>
      </c>
      <c r="I4719" t="s">
        <v>5534</v>
      </c>
      <c r="J4719" s="1">
        <v>44116</v>
      </c>
      <c r="K4719" s="1">
        <v>44144</v>
      </c>
      <c r="L4719" t="s">
        <v>1742</v>
      </c>
      <c r="M4719" t="s">
        <v>5538</v>
      </c>
      <c r="N4719" s="1">
        <v>44135</v>
      </c>
      <c r="O4719" t="str">
        <f t="shared" si="156"/>
        <v>정상2</v>
      </c>
      <c r="P4719" t="str">
        <f t="shared" si="155"/>
        <v>엠피성공</v>
      </c>
      <c r="Q4719" t="s">
        <v>1954</v>
      </c>
      <c r="R4719"/>
      <c r="S4719"/>
      <c r="T4719"/>
      <c r="U4719"/>
      <c r="V4719"/>
      <c r="W4719" t="s">
        <v>1958</v>
      </c>
      <c r="X4719"/>
    </row>
    <row r="4720" spans="1:24">
      <c r="A4720" t="s">
        <v>990</v>
      </c>
      <c r="B4720"/>
      <c r="C4720"/>
      <c r="D4720" t="s">
        <v>5070</v>
      </c>
      <c r="E4720" t="s">
        <v>5481</v>
      </c>
      <c r="F4720" t="s">
        <v>2177</v>
      </c>
      <c r="G4720" t="s">
        <v>2655</v>
      </c>
      <c r="H4720">
        <v>13380</v>
      </c>
      <c r="I4720" t="s">
        <v>5534</v>
      </c>
      <c r="J4720" s="1">
        <v>44116</v>
      </c>
      <c r="K4720" s="1">
        <v>44144</v>
      </c>
      <c r="L4720" t="s">
        <v>1743</v>
      </c>
      <c r="M4720" t="s">
        <v>5537</v>
      </c>
      <c r="N4720" s="1">
        <v>44135</v>
      </c>
      <c r="O4720" t="str">
        <f t="shared" si="156"/>
        <v>정상2</v>
      </c>
      <c r="P4720" t="str">
        <f t="shared" si="155"/>
        <v>엠피성공</v>
      </c>
      <c r="Q4720" t="s">
        <v>1954</v>
      </c>
      <c r="R4720"/>
      <c r="S4720"/>
      <c r="T4720"/>
      <c r="U4720"/>
      <c r="V4720"/>
      <c r="W4720" t="s">
        <v>1958</v>
      </c>
      <c r="X4720"/>
    </row>
    <row r="4721" spans="1:24">
      <c r="A4721" t="s">
        <v>4909</v>
      </c>
      <c r="B4721" t="s">
        <v>4929</v>
      </c>
      <c r="C4721" t="s">
        <v>4947</v>
      </c>
      <c r="D4721" t="s">
        <v>5362</v>
      </c>
      <c r="E4721" t="s">
        <v>2550</v>
      </c>
      <c r="F4721" t="s">
        <v>2177</v>
      </c>
      <c r="G4721" t="s">
        <v>2655</v>
      </c>
      <c r="H4721">
        <v>14330</v>
      </c>
      <c r="I4721" t="s">
        <v>5533</v>
      </c>
      <c r="J4721" s="1">
        <v>44116</v>
      </c>
      <c r="K4721" s="1">
        <v>44116</v>
      </c>
      <c r="L4721" t="s">
        <v>1744</v>
      </c>
      <c r="M4721" t="s">
        <v>5537</v>
      </c>
      <c r="N4721" s="1">
        <v>44135</v>
      </c>
      <c r="O4721" t="str">
        <f t="shared" si="156"/>
        <v>정상</v>
      </c>
      <c r="P4721" t="str">
        <f t="shared" si="155"/>
        <v>엠피상동</v>
      </c>
      <c r="Q4721" t="s">
        <v>1954</v>
      </c>
      <c r="R4721"/>
      <c r="S4721"/>
      <c r="T4721"/>
      <c r="U4721"/>
      <c r="V4721"/>
      <c r="W4721" t="s">
        <v>1958</v>
      </c>
      <c r="X4721" s="1">
        <v>49746</v>
      </c>
    </row>
    <row r="4722" spans="1:24">
      <c r="A4722" t="s">
        <v>4909</v>
      </c>
      <c r="B4722" t="s">
        <v>4929</v>
      </c>
      <c r="C4722" t="s">
        <v>4947</v>
      </c>
      <c r="D4722" t="s">
        <v>5363</v>
      </c>
      <c r="E4722" t="s">
        <v>2520</v>
      </c>
      <c r="F4722" t="s">
        <v>2177</v>
      </c>
      <c r="G4722" t="s">
        <v>2653</v>
      </c>
      <c r="H4722">
        <v>70680</v>
      </c>
      <c r="I4722" t="s">
        <v>5533</v>
      </c>
      <c r="J4722" s="1">
        <v>44116</v>
      </c>
      <c r="K4722" s="1">
        <v>44116</v>
      </c>
      <c r="L4722" t="s">
        <v>1745</v>
      </c>
      <c r="M4722" t="s">
        <v>5535</v>
      </c>
      <c r="N4722" s="1">
        <v>44135</v>
      </c>
      <c r="O4722" t="str">
        <f t="shared" si="156"/>
        <v>정상</v>
      </c>
      <c r="P4722" t="str">
        <f t="shared" si="155"/>
        <v>엠피상동</v>
      </c>
      <c r="Q4722" t="s">
        <v>1954</v>
      </c>
      <c r="R4722"/>
      <c r="S4722"/>
      <c r="T4722"/>
      <c r="U4722"/>
      <c r="V4722"/>
      <c r="W4722" t="s">
        <v>1958</v>
      </c>
      <c r="X4722" s="1">
        <v>47768</v>
      </c>
    </row>
    <row r="4723" spans="1:24">
      <c r="A4723" t="s">
        <v>4909</v>
      </c>
      <c r="B4723" t="s">
        <v>4929</v>
      </c>
      <c r="C4723" t="s">
        <v>4947</v>
      </c>
      <c r="D4723" t="s">
        <v>5364</v>
      </c>
      <c r="E4723" t="s">
        <v>2550</v>
      </c>
      <c r="F4723" t="s">
        <v>2177</v>
      </c>
      <c r="G4723" t="s">
        <v>2653</v>
      </c>
      <c r="H4723">
        <v>28000</v>
      </c>
      <c r="I4723" t="s">
        <v>5533</v>
      </c>
      <c r="J4723" s="1">
        <v>44116</v>
      </c>
      <c r="K4723" s="1">
        <v>44116</v>
      </c>
      <c r="L4723" t="s">
        <v>1746</v>
      </c>
      <c r="M4723" t="s">
        <v>5535</v>
      </c>
      <c r="N4723" s="1">
        <v>44135</v>
      </c>
      <c r="O4723" t="str">
        <f t="shared" si="156"/>
        <v>정상</v>
      </c>
      <c r="P4723" t="str">
        <f t="shared" si="155"/>
        <v>엠피상동</v>
      </c>
      <c r="Q4723" t="s">
        <v>1954</v>
      </c>
      <c r="R4723"/>
      <c r="S4723"/>
      <c r="T4723"/>
      <c r="U4723"/>
      <c r="V4723"/>
      <c r="W4723" t="s">
        <v>1958</v>
      </c>
      <c r="X4723" s="1">
        <v>63839</v>
      </c>
    </row>
    <row r="4724" spans="1:24">
      <c r="A4724" t="s">
        <v>4909</v>
      </c>
      <c r="B4724" t="s">
        <v>4929</v>
      </c>
      <c r="C4724" t="s">
        <v>4947</v>
      </c>
      <c r="D4724" t="s">
        <v>5365</v>
      </c>
      <c r="E4724" t="s">
        <v>2520</v>
      </c>
      <c r="F4724" t="s">
        <v>2177</v>
      </c>
      <c r="G4724" t="s">
        <v>2653</v>
      </c>
      <c r="H4724">
        <v>50000</v>
      </c>
      <c r="I4724" t="s">
        <v>5533</v>
      </c>
      <c r="J4724" s="1">
        <v>44116</v>
      </c>
      <c r="K4724" s="1">
        <v>44116</v>
      </c>
      <c r="L4724" t="s">
        <v>1747</v>
      </c>
      <c r="M4724" t="s">
        <v>5537</v>
      </c>
      <c r="N4724" s="1">
        <v>44135</v>
      </c>
      <c r="O4724" t="str">
        <f t="shared" si="156"/>
        <v>정상</v>
      </c>
      <c r="P4724" t="str">
        <f t="shared" si="155"/>
        <v>엠피상동</v>
      </c>
      <c r="Q4724" t="s">
        <v>1954</v>
      </c>
      <c r="R4724"/>
      <c r="S4724"/>
      <c r="T4724"/>
      <c r="U4724"/>
      <c r="V4724"/>
      <c r="W4724" t="s">
        <v>5540</v>
      </c>
      <c r="X4724" s="1">
        <v>71144</v>
      </c>
    </row>
    <row r="4725" spans="1:24">
      <c r="A4725" t="s">
        <v>3880</v>
      </c>
      <c r="B4725" t="s">
        <v>4929</v>
      </c>
      <c r="C4725" t="s">
        <v>4947</v>
      </c>
      <c r="D4725" t="s">
        <v>5366</v>
      </c>
      <c r="E4725" t="s">
        <v>5464</v>
      </c>
      <c r="F4725" t="s">
        <v>5530</v>
      </c>
      <c r="G4725" t="s">
        <v>2655</v>
      </c>
      <c r="H4725">
        <v>30930</v>
      </c>
      <c r="I4725" t="s">
        <v>5533</v>
      </c>
      <c r="J4725" s="1">
        <v>44116</v>
      </c>
      <c r="K4725" s="1">
        <v>44116</v>
      </c>
      <c r="L4725" t="s">
        <v>1748</v>
      </c>
      <c r="M4725" t="s">
        <v>5537</v>
      </c>
      <c r="N4725" s="1">
        <v>44135</v>
      </c>
      <c r="O4725" t="str">
        <f t="shared" si="156"/>
        <v>정상</v>
      </c>
      <c r="P4725" t="str">
        <f t="shared" si="155"/>
        <v>엠피상동</v>
      </c>
      <c r="Q4725" t="s">
        <v>1954</v>
      </c>
      <c r="R4725"/>
      <c r="S4725"/>
      <c r="T4725"/>
      <c r="U4725"/>
      <c r="V4725"/>
      <c r="W4725" t="s">
        <v>1958</v>
      </c>
      <c r="X4725" s="1">
        <v>45211</v>
      </c>
    </row>
    <row r="4726" spans="1:24">
      <c r="A4726" t="s">
        <v>4909</v>
      </c>
      <c r="B4726" t="s">
        <v>4929</v>
      </c>
      <c r="C4726" t="s">
        <v>4947</v>
      </c>
      <c r="D4726" t="s">
        <v>5367</v>
      </c>
      <c r="E4726" t="s">
        <v>2550</v>
      </c>
      <c r="F4726" t="s">
        <v>2177</v>
      </c>
      <c r="G4726" t="s">
        <v>2653</v>
      </c>
      <c r="H4726">
        <v>148000</v>
      </c>
      <c r="I4726" t="s">
        <v>5533</v>
      </c>
      <c r="J4726" s="1">
        <v>44116</v>
      </c>
      <c r="K4726" s="1">
        <v>44116</v>
      </c>
      <c r="L4726" t="s">
        <v>1749</v>
      </c>
      <c r="M4726" t="s">
        <v>5535</v>
      </c>
      <c r="N4726" s="1">
        <v>44135</v>
      </c>
      <c r="O4726" t="str">
        <f t="shared" si="156"/>
        <v>정상</v>
      </c>
      <c r="P4726" t="str">
        <f t="shared" si="155"/>
        <v>엠피상동</v>
      </c>
      <c r="Q4726" t="s">
        <v>1954</v>
      </c>
      <c r="R4726"/>
      <c r="S4726"/>
      <c r="T4726"/>
      <c r="U4726"/>
      <c r="V4726"/>
      <c r="W4726" t="s">
        <v>1958</v>
      </c>
      <c r="X4726" s="1">
        <v>63839</v>
      </c>
    </row>
    <row r="4727" spans="1:24">
      <c r="A4727" t="s">
        <v>1870</v>
      </c>
      <c r="B4727" t="s">
        <v>4929</v>
      </c>
      <c r="C4727" t="s">
        <v>4947</v>
      </c>
      <c r="D4727" t="s">
        <v>5229</v>
      </c>
      <c r="E4727" t="s">
        <v>2550</v>
      </c>
      <c r="F4727" t="s">
        <v>2177</v>
      </c>
      <c r="G4727" t="s">
        <v>2653</v>
      </c>
      <c r="H4727">
        <v>221000</v>
      </c>
      <c r="I4727" t="s">
        <v>5533</v>
      </c>
      <c r="J4727" s="1">
        <v>44116</v>
      </c>
      <c r="K4727" s="1">
        <v>44116</v>
      </c>
      <c r="L4727" t="s">
        <v>1750</v>
      </c>
      <c r="M4727" t="s">
        <v>5538</v>
      </c>
      <c r="N4727" s="1">
        <v>44135</v>
      </c>
      <c r="O4727" t="str">
        <f t="shared" si="156"/>
        <v>정상</v>
      </c>
      <c r="P4727" t="str">
        <f t="shared" si="155"/>
        <v>엠피상동</v>
      </c>
      <c r="Q4727" t="s">
        <v>1954</v>
      </c>
      <c r="R4727"/>
      <c r="S4727"/>
      <c r="T4727"/>
      <c r="U4727"/>
      <c r="V4727"/>
      <c r="W4727" t="s">
        <v>1958</v>
      </c>
      <c r="X4727" s="1">
        <v>80791</v>
      </c>
    </row>
    <row r="4728" spans="1:24">
      <c r="A4728" t="s">
        <v>4906</v>
      </c>
      <c r="B4728" t="s">
        <v>4926</v>
      </c>
      <c r="C4728" t="s">
        <v>4948</v>
      </c>
      <c r="D4728" t="s">
        <v>5309</v>
      </c>
      <c r="E4728" t="s">
        <v>5521</v>
      </c>
      <c r="F4728" t="s">
        <v>2177</v>
      </c>
      <c r="G4728" t="s">
        <v>2653</v>
      </c>
      <c r="H4728">
        <v>30040</v>
      </c>
      <c r="I4728" t="s">
        <v>5533</v>
      </c>
      <c r="J4728" s="1">
        <v>44116</v>
      </c>
      <c r="K4728" s="1">
        <v>44116</v>
      </c>
      <c r="L4728" t="s">
        <v>1751</v>
      </c>
      <c r="M4728" t="s">
        <v>5535</v>
      </c>
      <c r="N4728" s="1">
        <v>44135</v>
      </c>
      <c r="O4728" t="str">
        <f t="shared" si="156"/>
        <v>정상</v>
      </c>
      <c r="P4728" t="str">
        <f t="shared" si="155"/>
        <v>엠피피스토스</v>
      </c>
      <c r="Q4728" t="s">
        <v>1954</v>
      </c>
      <c r="R4728"/>
      <c r="S4728"/>
      <c r="T4728"/>
      <c r="U4728"/>
      <c r="V4728"/>
      <c r="W4728" t="s">
        <v>1958</v>
      </c>
      <c r="X4728" s="1">
        <v>57630</v>
      </c>
    </row>
    <row r="4729" spans="1:24">
      <c r="A4729" t="s">
        <v>4906</v>
      </c>
      <c r="B4729" t="s">
        <v>4926</v>
      </c>
      <c r="C4729" t="s">
        <v>4943</v>
      </c>
      <c r="D4729" t="s">
        <v>5231</v>
      </c>
      <c r="E4729" t="s">
        <v>5464</v>
      </c>
      <c r="F4729" t="s">
        <v>2177</v>
      </c>
      <c r="G4729" t="s">
        <v>2653</v>
      </c>
      <c r="H4729">
        <v>26290</v>
      </c>
      <c r="I4729" t="s">
        <v>5533</v>
      </c>
      <c r="J4729" s="1">
        <v>44116</v>
      </c>
      <c r="K4729" s="1">
        <v>44116</v>
      </c>
      <c r="L4729" t="s">
        <v>1752</v>
      </c>
      <c r="M4729" t="s">
        <v>5535</v>
      </c>
      <c r="N4729" s="1">
        <v>44135</v>
      </c>
      <c r="O4729" t="str">
        <f t="shared" si="156"/>
        <v>정상</v>
      </c>
      <c r="P4729" t="str">
        <f t="shared" si="155"/>
        <v>엠피피스토스</v>
      </c>
      <c r="Q4729" t="s">
        <v>1954</v>
      </c>
      <c r="R4729"/>
      <c r="S4729"/>
      <c r="T4729"/>
      <c r="U4729"/>
      <c r="V4729"/>
      <c r="W4729" t="s">
        <v>1958</v>
      </c>
      <c r="X4729" s="1">
        <v>66761</v>
      </c>
    </row>
    <row r="4730" spans="1:24">
      <c r="A4730" t="s">
        <v>995</v>
      </c>
      <c r="B4730" t="s">
        <v>4926</v>
      </c>
      <c r="C4730" t="s">
        <v>4943</v>
      </c>
      <c r="D4730" t="s">
        <v>5231</v>
      </c>
      <c r="E4730" t="s">
        <v>5464</v>
      </c>
      <c r="F4730" t="s">
        <v>5530</v>
      </c>
      <c r="G4730" t="s">
        <v>2653</v>
      </c>
      <c r="H4730">
        <v>54410</v>
      </c>
      <c r="I4730" t="s">
        <v>5533</v>
      </c>
      <c r="J4730" s="1">
        <v>44116</v>
      </c>
      <c r="K4730" s="1">
        <v>44116</v>
      </c>
      <c r="L4730" t="s">
        <v>1753</v>
      </c>
      <c r="M4730" t="s">
        <v>5536</v>
      </c>
      <c r="N4730" s="1">
        <v>44135</v>
      </c>
      <c r="O4730" t="str">
        <f t="shared" si="156"/>
        <v>정상</v>
      </c>
      <c r="P4730" t="str">
        <f t="shared" si="155"/>
        <v>엠피피스토스</v>
      </c>
      <c r="Q4730" t="s">
        <v>1954</v>
      </c>
      <c r="R4730"/>
      <c r="S4730"/>
      <c r="T4730"/>
      <c r="U4730"/>
      <c r="V4730"/>
      <c r="W4730" t="s">
        <v>1958</v>
      </c>
      <c r="X4730" s="1">
        <v>55073</v>
      </c>
    </row>
    <row r="4731" spans="1:24">
      <c r="A4731" t="s">
        <v>1870</v>
      </c>
      <c r="B4731" t="s">
        <v>4929</v>
      </c>
      <c r="C4731" t="s">
        <v>4947</v>
      </c>
      <c r="D4731" t="s">
        <v>5368</v>
      </c>
      <c r="E4731" t="s">
        <v>5489</v>
      </c>
      <c r="F4731" t="s">
        <v>2177</v>
      </c>
      <c r="G4731" t="s">
        <v>2653</v>
      </c>
      <c r="H4731">
        <v>10000</v>
      </c>
      <c r="I4731" t="s">
        <v>5533</v>
      </c>
      <c r="J4731" s="1">
        <v>44116</v>
      </c>
      <c r="K4731" s="1">
        <v>44116</v>
      </c>
      <c r="L4731" t="s">
        <v>1754</v>
      </c>
      <c r="M4731" t="s">
        <v>5535</v>
      </c>
      <c r="N4731" s="1">
        <v>44135</v>
      </c>
      <c r="O4731" t="str">
        <f t="shared" si="156"/>
        <v>정상</v>
      </c>
      <c r="P4731" t="str">
        <f t="shared" si="155"/>
        <v>엠피상동</v>
      </c>
      <c r="Q4731" t="s">
        <v>1954</v>
      </c>
      <c r="R4731"/>
      <c r="S4731"/>
      <c r="T4731"/>
      <c r="U4731"/>
      <c r="V4731"/>
      <c r="W4731" t="s">
        <v>1958</v>
      </c>
      <c r="X4731" s="1">
        <v>47768</v>
      </c>
    </row>
    <row r="4732" spans="1:24">
      <c r="A4732" t="s">
        <v>4909</v>
      </c>
      <c r="B4732" t="s">
        <v>4929</v>
      </c>
      <c r="C4732" t="s">
        <v>4947</v>
      </c>
      <c r="D4732" t="s">
        <v>5084</v>
      </c>
      <c r="E4732" t="s">
        <v>5464</v>
      </c>
      <c r="F4732" t="s">
        <v>2177</v>
      </c>
      <c r="G4732" t="s">
        <v>2655</v>
      </c>
      <c r="H4732">
        <v>37620</v>
      </c>
      <c r="I4732" t="s">
        <v>5533</v>
      </c>
      <c r="J4732" s="1">
        <v>44116</v>
      </c>
      <c r="K4732" s="1">
        <v>44116</v>
      </c>
      <c r="L4732" t="s">
        <v>1755</v>
      </c>
      <c r="M4732" t="s">
        <v>5538</v>
      </c>
      <c r="N4732" s="1">
        <v>44135</v>
      </c>
      <c r="O4732" t="str">
        <f t="shared" si="156"/>
        <v>정상</v>
      </c>
      <c r="P4732" t="str">
        <f t="shared" si="155"/>
        <v>엠피상동</v>
      </c>
      <c r="Q4732" t="s">
        <v>1954</v>
      </c>
      <c r="R4732"/>
      <c r="S4732"/>
      <c r="T4732"/>
      <c r="U4732"/>
      <c r="V4732"/>
      <c r="W4732" t="s">
        <v>1958</v>
      </c>
      <c r="X4732" s="1">
        <v>49594</v>
      </c>
    </row>
    <row r="4733" spans="1:24">
      <c r="A4733" t="s">
        <v>4903</v>
      </c>
      <c r="B4733" t="s">
        <v>4924</v>
      </c>
      <c r="C4733" t="s">
        <v>4939</v>
      </c>
      <c r="D4733" t="s">
        <v>5369</v>
      </c>
      <c r="E4733" t="s">
        <v>2153</v>
      </c>
      <c r="F4733" t="s">
        <v>2177</v>
      </c>
      <c r="G4733" t="s">
        <v>2653</v>
      </c>
      <c r="H4733">
        <v>30976</v>
      </c>
      <c r="I4733" t="s">
        <v>5533</v>
      </c>
      <c r="J4733" s="1">
        <v>44112</v>
      </c>
      <c r="K4733" s="1">
        <v>44112</v>
      </c>
      <c r="L4733">
        <v>52027699300000</v>
      </c>
      <c r="M4733" t="s">
        <v>5535</v>
      </c>
      <c r="N4733" s="1">
        <v>44135</v>
      </c>
      <c r="O4733" t="str">
        <f t="shared" si="156"/>
        <v>정상</v>
      </c>
      <c r="P4733" t="str">
        <f t="shared" si="155"/>
        <v>엠피의정부</v>
      </c>
      <c r="Q4733" t="s">
        <v>1954</v>
      </c>
      <c r="R4733"/>
      <c r="S4733"/>
      <c r="T4733"/>
      <c r="U4733"/>
      <c r="V4733"/>
      <c r="W4733" t="s">
        <v>1958</v>
      </c>
      <c r="X4733" s="1">
        <v>51417</v>
      </c>
    </row>
    <row r="4734" spans="1:24">
      <c r="A4734" t="s">
        <v>3885</v>
      </c>
      <c r="B4734" t="s">
        <v>4924</v>
      </c>
      <c r="C4734" t="s">
        <v>4939</v>
      </c>
      <c r="D4734" t="s">
        <v>5185</v>
      </c>
      <c r="E4734" t="s">
        <v>5454</v>
      </c>
      <c r="F4734" t="s">
        <v>2177</v>
      </c>
      <c r="G4734" t="s">
        <v>2653</v>
      </c>
      <c r="H4734">
        <v>12000</v>
      </c>
      <c r="I4734" t="s">
        <v>5533</v>
      </c>
      <c r="J4734" s="1">
        <v>44112</v>
      </c>
      <c r="K4734" s="1">
        <v>44112</v>
      </c>
      <c r="L4734">
        <v>52027714860000</v>
      </c>
      <c r="M4734" t="s">
        <v>5537</v>
      </c>
      <c r="N4734" s="1">
        <v>44135</v>
      </c>
      <c r="O4734" t="str">
        <f t="shared" si="156"/>
        <v>정상</v>
      </c>
      <c r="P4734" t="str">
        <f t="shared" si="155"/>
        <v>엠피의정부</v>
      </c>
      <c r="Q4734" t="s">
        <v>1954</v>
      </c>
      <c r="R4734"/>
      <c r="S4734"/>
      <c r="T4734"/>
      <c r="U4734"/>
      <c r="V4734"/>
      <c r="W4734" t="s">
        <v>1958</v>
      </c>
      <c r="X4734" s="1">
        <v>51417</v>
      </c>
    </row>
    <row r="4735" spans="1:24">
      <c r="A4735" t="s">
        <v>4907</v>
      </c>
      <c r="B4735" t="s">
        <v>4927</v>
      </c>
      <c r="C4735" t="s">
        <v>4965</v>
      </c>
      <c r="D4735" t="s">
        <v>5370</v>
      </c>
      <c r="E4735" t="s">
        <v>2588</v>
      </c>
      <c r="F4735" t="s">
        <v>2177</v>
      </c>
      <c r="G4735" t="s">
        <v>2653</v>
      </c>
      <c r="H4735">
        <v>20023</v>
      </c>
      <c r="I4735" t="s">
        <v>5533</v>
      </c>
      <c r="J4735" s="1">
        <v>44112</v>
      </c>
      <c r="K4735" s="1">
        <v>44112</v>
      </c>
      <c r="L4735">
        <v>52027683610000</v>
      </c>
      <c r="M4735" t="s">
        <v>5538</v>
      </c>
      <c r="N4735" s="1">
        <v>44135</v>
      </c>
      <c r="O4735" t="str">
        <f t="shared" si="156"/>
        <v>정상</v>
      </c>
      <c r="P4735" t="s">
        <v>989</v>
      </c>
      <c r="Q4735" t="s">
        <v>1954</v>
      </c>
      <c r="R4735"/>
      <c r="S4735"/>
      <c r="T4735"/>
      <c r="U4735"/>
      <c r="V4735"/>
      <c r="W4735" t="s">
        <v>1958</v>
      </c>
      <c r="X4735" s="1">
        <v>51417</v>
      </c>
    </row>
    <row r="4736" spans="1:24">
      <c r="A4736" t="s">
        <v>4903</v>
      </c>
      <c r="B4736" t="s">
        <v>4924</v>
      </c>
      <c r="C4736" t="s">
        <v>4939</v>
      </c>
      <c r="D4736" t="s">
        <v>5052</v>
      </c>
      <c r="E4736" t="s">
        <v>5455</v>
      </c>
      <c r="F4736" t="s">
        <v>5532</v>
      </c>
      <c r="G4736" t="s">
        <v>2653</v>
      </c>
      <c r="H4736">
        <v>42968</v>
      </c>
      <c r="I4736" t="s">
        <v>5533</v>
      </c>
      <c r="J4736" s="1">
        <v>44112</v>
      </c>
      <c r="K4736" s="1">
        <v>44112</v>
      </c>
      <c r="L4736">
        <v>52027660980000</v>
      </c>
      <c r="M4736" t="s">
        <v>5535</v>
      </c>
      <c r="N4736" s="1">
        <v>44135</v>
      </c>
      <c r="O4736" t="str">
        <f t="shared" si="156"/>
        <v>정상</v>
      </c>
      <c r="P4736" t="str">
        <f t="shared" si="155"/>
        <v>엠피의정부</v>
      </c>
      <c r="Q4736" t="s">
        <v>1954</v>
      </c>
      <c r="R4736"/>
      <c r="S4736"/>
      <c r="T4736"/>
      <c r="U4736"/>
      <c r="V4736"/>
      <c r="W4736" t="s">
        <v>1958</v>
      </c>
      <c r="X4736" s="1">
        <v>51417</v>
      </c>
    </row>
    <row r="4737" spans="1:24">
      <c r="A4737" t="s">
        <v>4907</v>
      </c>
      <c r="B4737" t="s">
        <v>4927</v>
      </c>
      <c r="C4737" t="s">
        <v>4965</v>
      </c>
      <c r="D4737" t="s">
        <v>5219</v>
      </c>
      <c r="E4737" t="s">
        <v>5454</v>
      </c>
      <c r="F4737" t="s">
        <v>5530</v>
      </c>
      <c r="G4737" t="s">
        <v>2653</v>
      </c>
      <c r="H4737">
        <v>23164</v>
      </c>
      <c r="I4737" t="s">
        <v>5533</v>
      </c>
      <c r="J4737" s="1">
        <v>44112</v>
      </c>
      <c r="K4737" s="1">
        <v>44112</v>
      </c>
      <c r="L4737">
        <v>52027684670000</v>
      </c>
      <c r="M4737" t="s">
        <v>5538</v>
      </c>
      <c r="N4737" s="1">
        <v>44135</v>
      </c>
      <c r="O4737" t="str">
        <f t="shared" si="156"/>
        <v>정상</v>
      </c>
      <c r="P4737" t="s">
        <v>989</v>
      </c>
      <c r="Q4737" t="s">
        <v>1954</v>
      </c>
      <c r="R4737"/>
      <c r="S4737"/>
      <c r="T4737"/>
      <c r="U4737"/>
      <c r="V4737"/>
      <c r="W4737" t="s">
        <v>1960</v>
      </c>
      <c r="X4737" s="1">
        <v>51417</v>
      </c>
    </row>
    <row r="4738" spans="1:24">
      <c r="A4738" t="s">
        <v>4910</v>
      </c>
      <c r="B4738" t="s">
        <v>4930</v>
      </c>
      <c r="C4738"/>
      <c r="D4738" t="s">
        <v>5371</v>
      </c>
      <c r="E4738" t="s">
        <v>5455</v>
      </c>
      <c r="F4738" t="s">
        <v>2177</v>
      </c>
      <c r="G4738" t="s">
        <v>2653</v>
      </c>
      <c r="H4738">
        <v>50000</v>
      </c>
      <c r="I4738" t="s">
        <v>5533</v>
      </c>
      <c r="J4738" s="1">
        <v>44112</v>
      </c>
      <c r="K4738" s="1">
        <v>44112</v>
      </c>
      <c r="L4738">
        <v>52027779720000</v>
      </c>
      <c r="M4738" t="s">
        <v>5537</v>
      </c>
      <c r="N4738" s="1">
        <v>44135</v>
      </c>
      <c r="O4738" t="str">
        <f t="shared" si="156"/>
        <v>정상</v>
      </c>
      <c r="P4738" t="str">
        <f t="shared" ref="P4737:P4800" si="157">A4738</f>
        <v>엠피여주</v>
      </c>
      <c r="Q4738" t="s">
        <v>1954</v>
      </c>
      <c r="R4738"/>
      <c r="S4738"/>
      <c r="T4738"/>
      <c r="U4738"/>
      <c r="V4738"/>
      <c r="W4738" t="s">
        <v>1958</v>
      </c>
      <c r="X4738" s="1">
        <v>51417</v>
      </c>
    </row>
    <row r="4739" spans="1:24">
      <c r="A4739" t="s">
        <v>4907</v>
      </c>
      <c r="B4739" t="s">
        <v>4927</v>
      </c>
      <c r="C4739" t="s">
        <v>4965</v>
      </c>
      <c r="D4739" t="s">
        <v>5372</v>
      </c>
      <c r="E4739" t="s">
        <v>2588</v>
      </c>
      <c r="F4739" t="s">
        <v>2177</v>
      </c>
      <c r="G4739" t="s">
        <v>2653</v>
      </c>
      <c r="H4739">
        <v>22307</v>
      </c>
      <c r="I4739" t="s">
        <v>5533</v>
      </c>
      <c r="J4739" s="1">
        <v>44112</v>
      </c>
      <c r="K4739" s="1">
        <v>44112</v>
      </c>
      <c r="L4739">
        <v>52027681260000</v>
      </c>
      <c r="M4739" t="s">
        <v>5535</v>
      </c>
      <c r="N4739" s="1">
        <v>44135</v>
      </c>
      <c r="O4739" t="str">
        <f t="shared" si="156"/>
        <v>정상</v>
      </c>
      <c r="P4739" t="s">
        <v>989</v>
      </c>
      <c r="Q4739" t="s">
        <v>1954</v>
      </c>
      <c r="R4739"/>
      <c r="S4739"/>
      <c r="T4739"/>
      <c r="U4739"/>
      <c r="V4739"/>
      <c r="W4739" t="s">
        <v>5540</v>
      </c>
      <c r="X4739" s="1">
        <v>51417</v>
      </c>
    </row>
    <row r="4740" spans="1:24">
      <c r="A4740" t="s">
        <v>4909</v>
      </c>
      <c r="B4740" t="s">
        <v>4929</v>
      </c>
      <c r="C4740" t="s">
        <v>4947</v>
      </c>
      <c r="D4740" t="s">
        <v>5373</v>
      </c>
      <c r="E4740" t="s">
        <v>5522</v>
      </c>
      <c r="F4740" t="s">
        <v>2177</v>
      </c>
      <c r="G4740" t="s">
        <v>2653</v>
      </c>
      <c r="H4740">
        <v>200500</v>
      </c>
      <c r="I4740" t="s">
        <v>5533</v>
      </c>
      <c r="J4740" s="1">
        <v>44112</v>
      </c>
      <c r="K4740" s="1">
        <v>44112</v>
      </c>
      <c r="L4740" t="s">
        <v>1756</v>
      </c>
      <c r="M4740" t="s">
        <v>5538</v>
      </c>
      <c r="N4740" s="1">
        <v>44135</v>
      </c>
      <c r="O4740" t="str">
        <f t="shared" si="156"/>
        <v>정상</v>
      </c>
      <c r="P4740" t="str">
        <f t="shared" si="157"/>
        <v>엠피상동</v>
      </c>
      <c r="Q4740" t="s">
        <v>1954</v>
      </c>
      <c r="R4740"/>
      <c r="S4740"/>
      <c r="T4740"/>
      <c r="U4740"/>
      <c r="V4740"/>
      <c r="W4740" t="s">
        <v>1958</v>
      </c>
      <c r="X4740"/>
    </row>
    <row r="4741" spans="1:24">
      <c r="A4741" t="s">
        <v>615</v>
      </c>
      <c r="B4741"/>
      <c r="C4741"/>
      <c r="D4741" t="s">
        <v>5265</v>
      </c>
      <c r="E4741" t="s">
        <v>3212</v>
      </c>
      <c r="F4741" t="s">
        <v>2177</v>
      </c>
      <c r="G4741" t="s">
        <v>2653</v>
      </c>
      <c r="H4741">
        <v>10500</v>
      </c>
      <c r="I4741" t="s">
        <v>5534</v>
      </c>
      <c r="J4741" s="1">
        <v>44112</v>
      </c>
      <c r="K4741" s="1">
        <v>44139</v>
      </c>
      <c r="L4741">
        <v>42041423740000</v>
      </c>
      <c r="M4741" t="s">
        <v>5538</v>
      </c>
      <c r="N4741" s="1">
        <v>44135</v>
      </c>
      <c r="O4741" t="str">
        <f t="shared" si="156"/>
        <v>정상2</v>
      </c>
      <c r="P4741" t="s">
        <v>6837</v>
      </c>
      <c r="Q4741" t="s">
        <v>1954</v>
      </c>
      <c r="R4741"/>
      <c r="S4741"/>
      <c r="T4741"/>
      <c r="U4741"/>
      <c r="V4741"/>
      <c r="W4741" t="s">
        <v>5540</v>
      </c>
      <c r="X4741"/>
    </row>
    <row r="4742" spans="1:24">
      <c r="A4742" t="s">
        <v>4905</v>
      </c>
      <c r="B4742" t="s">
        <v>4923</v>
      </c>
      <c r="C4742" t="s">
        <v>4941</v>
      </c>
      <c r="D4742" t="s">
        <v>5021</v>
      </c>
      <c r="E4742" t="s">
        <v>3158</v>
      </c>
      <c r="F4742" t="s">
        <v>2177</v>
      </c>
      <c r="G4742" t="s">
        <v>2653</v>
      </c>
      <c r="H4742">
        <v>45000</v>
      </c>
      <c r="I4742" t="s">
        <v>5533</v>
      </c>
      <c r="J4742" s="1">
        <v>44112</v>
      </c>
      <c r="K4742" s="1">
        <v>44112</v>
      </c>
      <c r="L4742">
        <v>42041430820000</v>
      </c>
      <c r="M4742" t="s">
        <v>5537</v>
      </c>
      <c r="N4742" s="1">
        <v>44135</v>
      </c>
      <c r="O4742" t="str">
        <f t="shared" si="156"/>
        <v>정상</v>
      </c>
      <c r="P4742" t="str">
        <f t="shared" si="157"/>
        <v>엠피성공</v>
      </c>
      <c r="Q4742" t="s">
        <v>1954</v>
      </c>
      <c r="R4742"/>
      <c r="S4742"/>
      <c r="T4742"/>
      <c r="U4742"/>
      <c r="V4742"/>
      <c r="W4742" t="s">
        <v>1958</v>
      </c>
      <c r="X4742"/>
    </row>
    <row r="4743" spans="1:24">
      <c r="A4743" t="s">
        <v>615</v>
      </c>
      <c r="B4743"/>
      <c r="C4743"/>
      <c r="D4743" t="s">
        <v>5374</v>
      </c>
      <c r="E4743" t="s">
        <v>2143</v>
      </c>
      <c r="F4743" t="s">
        <v>2177</v>
      </c>
      <c r="G4743" t="s">
        <v>2653</v>
      </c>
      <c r="H4743">
        <v>5281</v>
      </c>
      <c r="I4743" t="s">
        <v>5533</v>
      </c>
      <c r="J4743" s="1">
        <v>44112</v>
      </c>
      <c r="K4743" s="1">
        <v>44112</v>
      </c>
      <c r="L4743">
        <v>42041426690000</v>
      </c>
      <c r="M4743" t="s">
        <v>5537</v>
      </c>
      <c r="N4743" s="1">
        <v>44135</v>
      </c>
      <c r="O4743" t="str">
        <f t="shared" si="156"/>
        <v>정상</v>
      </c>
      <c r="P4743" t="s">
        <v>6821</v>
      </c>
      <c r="Q4743" t="s">
        <v>1954</v>
      </c>
      <c r="R4743"/>
      <c r="S4743"/>
      <c r="T4743"/>
      <c r="U4743"/>
      <c r="V4743"/>
      <c r="W4743" t="s">
        <v>1958</v>
      </c>
      <c r="X4743"/>
    </row>
    <row r="4744" spans="1:24">
      <c r="A4744" t="s">
        <v>4903</v>
      </c>
      <c r="B4744" t="s">
        <v>4924</v>
      </c>
      <c r="C4744" t="s">
        <v>4956</v>
      </c>
      <c r="D4744" t="s">
        <v>5375</v>
      </c>
      <c r="E4744" t="s">
        <v>3212</v>
      </c>
      <c r="F4744" t="s">
        <v>2177</v>
      </c>
      <c r="G4744" t="s">
        <v>2653</v>
      </c>
      <c r="H4744">
        <v>51000</v>
      </c>
      <c r="I4744" t="s">
        <v>5533</v>
      </c>
      <c r="J4744" s="1">
        <v>44112</v>
      </c>
      <c r="K4744" s="1">
        <v>44112</v>
      </c>
      <c r="L4744">
        <v>42041416190000</v>
      </c>
      <c r="M4744" t="s">
        <v>5537</v>
      </c>
      <c r="N4744" s="1">
        <v>44135</v>
      </c>
      <c r="O4744" t="str">
        <f t="shared" si="156"/>
        <v>정상</v>
      </c>
      <c r="P4744" t="str">
        <f t="shared" si="157"/>
        <v>엠피의정부</v>
      </c>
      <c r="Q4744" t="s">
        <v>1954</v>
      </c>
      <c r="R4744"/>
      <c r="S4744"/>
      <c r="T4744"/>
      <c r="U4744"/>
      <c r="V4744"/>
      <c r="W4744" t="s">
        <v>5540</v>
      </c>
      <c r="X4744"/>
    </row>
    <row r="4745" spans="1:24">
      <c r="A4745" t="s">
        <v>4907</v>
      </c>
      <c r="B4745" t="s">
        <v>4937</v>
      </c>
      <c r="C4745" t="s">
        <v>4968</v>
      </c>
      <c r="D4745" t="s">
        <v>5322</v>
      </c>
      <c r="E4745" t="s">
        <v>5505</v>
      </c>
      <c r="F4745" t="s">
        <v>2177</v>
      </c>
      <c r="G4745" t="s">
        <v>2653</v>
      </c>
      <c r="H4745">
        <v>121771</v>
      </c>
      <c r="I4745" t="s">
        <v>5533</v>
      </c>
      <c r="J4745" s="1">
        <v>44112</v>
      </c>
      <c r="K4745" s="1">
        <v>44112</v>
      </c>
      <c r="L4745">
        <v>42041410010000</v>
      </c>
      <c r="M4745" t="s">
        <v>5535</v>
      </c>
      <c r="N4745" s="1">
        <v>44135</v>
      </c>
      <c r="O4745" t="str">
        <f t="shared" si="156"/>
        <v>정상</v>
      </c>
      <c r="P4745" t="s">
        <v>6833</v>
      </c>
      <c r="Q4745" t="s">
        <v>1954</v>
      </c>
      <c r="R4745"/>
      <c r="S4745"/>
      <c r="T4745"/>
      <c r="U4745"/>
      <c r="V4745"/>
      <c r="W4745" t="s">
        <v>1958</v>
      </c>
      <c r="X4745"/>
    </row>
    <row r="4746" spans="1:24">
      <c r="A4746" t="s">
        <v>4908</v>
      </c>
      <c r="B4746" t="s">
        <v>4928</v>
      </c>
      <c r="C4746" t="s">
        <v>4945</v>
      </c>
      <c r="D4746" t="s">
        <v>5241</v>
      </c>
      <c r="E4746" t="s">
        <v>5510</v>
      </c>
      <c r="F4746" t="s">
        <v>2177</v>
      </c>
      <c r="G4746" t="s">
        <v>2653</v>
      </c>
      <c r="H4746">
        <v>21232</v>
      </c>
      <c r="I4746" t="s">
        <v>5533</v>
      </c>
      <c r="J4746" s="1">
        <v>44112</v>
      </c>
      <c r="K4746" s="1">
        <v>44112</v>
      </c>
      <c r="L4746">
        <v>42045024520000</v>
      </c>
      <c r="M4746" t="s">
        <v>5535</v>
      </c>
      <c r="N4746" s="1">
        <v>44135</v>
      </c>
      <c r="O4746" t="str">
        <f t="shared" si="156"/>
        <v>정상</v>
      </c>
      <c r="P4746" t="str">
        <f t="shared" si="157"/>
        <v>엠피가온</v>
      </c>
      <c r="Q4746" t="s">
        <v>1954</v>
      </c>
      <c r="R4746"/>
      <c r="S4746"/>
      <c r="T4746"/>
      <c r="U4746"/>
      <c r="V4746"/>
      <c r="W4746" t="s">
        <v>1958</v>
      </c>
      <c r="X4746" s="1">
        <v>47764</v>
      </c>
    </row>
    <row r="4747" spans="1:24">
      <c r="A4747" t="s">
        <v>4909</v>
      </c>
      <c r="B4747" t="s">
        <v>4929</v>
      </c>
      <c r="C4747" t="s">
        <v>4947</v>
      </c>
      <c r="D4747" t="s">
        <v>5376</v>
      </c>
      <c r="E4747" t="s">
        <v>5507</v>
      </c>
      <c r="F4747" t="s">
        <v>2177</v>
      </c>
      <c r="G4747" t="s">
        <v>2653</v>
      </c>
      <c r="H4747">
        <v>50008</v>
      </c>
      <c r="I4747" t="s">
        <v>5533</v>
      </c>
      <c r="J4747" s="1">
        <v>44112</v>
      </c>
      <c r="K4747" s="1">
        <v>44112</v>
      </c>
      <c r="L4747">
        <v>42045024070000</v>
      </c>
      <c r="M4747" t="s">
        <v>5538</v>
      </c>
      <c r="N4747" s="1">
        <v>44135</v>
      </c>
      <c r="O4747" t="str">
        <f t="shared" si="156"/>
        <v>정상</v>
      </c>
      <c r="P4747" t="str">
        <f t="shared" si="157"/>
        <v>엠피상동</v>
      </c>
      <c r="Q4747" t="s">
        <v>1954</v>
      </c>
      <c r="R4747"/>
      <c r="S4747"/>
      <c r="T4747"/>
      <c r="U4747"/>
      <c r="V4747"/>
      <c r="W4747" t="s">
        <v>1958</v>
      </c>
      <c r="X4747" s="1">
        <v>47764</v>
      </c>
    </row>
    <row r="4748" spans="1:24">
      <c r="A4748" t="s">
        <v>4910</v>
      </c>
      <c r="B4748" t="s">
        <v>4930</v>
      </c>
      <c r="C4748"/>
      <c r="D4748" t="s">
        <v>5213</v>
      </c>
      <c r="E4748" t="s">
        <v>5518</v>
      </c>
      <c r="F4748" t="s">
        <v>5530</v>
      </c>
      <c r="G4748" t="s">
        <v>2653</v>
      </c>
      <c r="H4748">
        <v>50326</v>
      </c>
      <c r="I4748" t="s">
        <v>5533</v>
      </c>
      <c r="J4748" s="1">
        <v>44112</v>
      </c>
      <c r="K4748" s="1">
        <v>44112</v>
      </c>
      <c r="L4748">
        <v>42045030110000</v>
      </c>
      <c r="M4748" t="s">
        <v>5537</v>
      </c>
      <c r="N4748" s="1">
        <v>44135</v>
      </c>
      <c r="O4748" t="str">
        <f t="shared" si="156"/>
        <v>정상</v>
      </c>
      <c r="P4748" t="str">
        <f t="shared" si="157"/>
        <v>엠피여주</v>
      </c>
      <c r="Q4748" t="s">
        <v>1954</v>
      </c>
      <c r="R4748"/>
      <c r="S4748"/>
      <c r="T4748"/>
      <c r="U4748"/>
      <c r="V4748"/>
      <c r="W4748" t="s">
        <v>1958</v>
      </c>
      <c r="X4748" s="1">
        <v>47764</v>
      </c>
    </row>
    <row r="4749" spans="1:24">
      <c r="A4749" t="s">
        <v>4909</v>
      </c>
      <c r="B4749" t="s">
        <v>4929</v>
      </c>
      <c r="C4749"/>
      <c r="D4749" t="s">
        <v>5377</v>
      </c>
      <c r="E4749" t="s">
        <v>5510</v>
      </c>
      <c r="F4749" t="s">
        <v>2177</v>
      </c>
      <c r="G4749" t="s">
        <v>2653</v>
      </c>
      <c r="H4749">
        <v>92041</v>
      </c>
      <c r="I4749" t="s">
        <v>5533</v>
      </c>
      <c r="J4749" s="1">
        <v>44112</v>
      </c>
      <c r="K4749" s="1">
        <v>44112</v>
      </c>
      <c r="L4749">
        <v>42045022880000</v>
      </c>
      <c r="M4749" t="s">
        <v>5538</v>
      </c>
      <c r="N4749" s="1">
        <v>44135</v>
      </c>
      <c r="O4749" t="str">
        <f t="shared" si="156"/>
        <v>정상</v>
      </c>
      <c r="P4749" t="str">
        <f t="shared" si="157"/>
        <v>엠피상동</v>
      </c>
      <c r="Q4749" t="s">
        <v>1954</v>
      </c>
      <c r="R4749"/>
      <c r="S4749"/>
      <c r="T4749"/>
      <c r="U4749"/>
      <c r="V4749"/>
      <c r="W4749" t="s">
        <v>1958</v>
      </c>
      <c r="X4749" s="1">
        <v>47764</v>
      </c>
    </row>
    <row r="4750" spans="1:24">
      <c r="A4750" t="s">
        <v>4909</v>
      </c>
      <c r="B4750" t="s">
        <v>4929</v>
      </c>
      <c r="C4750"/>
      <c r="D4750" t="s">
        <v>5378</v>
      </c>
      <c r="E4750" t="s">
        <v>5507</v>
      </c>
      <c r="F4750" t="s">
        <v>5530</v>
      </c>
      <c r="G4750" t="s">
        <v>2653</v>
      </c>
      <c r="H4750">
        <v>81607</v>
      </c>
      <c r="I4750" t="s">
        <v>5533</v>
      </c>
      <c r="J4750" s="1">
        <v>44112</v>
      </c>
      <c r="K4750" s="1">
        <v>44112</v>
      </c>
      <c r="L4750">
        <v>42045021390000</v>
      </c>
      <c r="M4750" t="s">
        <v>5538</v>
      </c>
      <c r="N4750" s="1">
        <v>44135</v>
      </c>
      <c r="O4750" t="str">
        <f t="shared" si="156"/>
        <v>정상</v>
      </c>
      <c r="P4750" t="str">
        <f t="shared" si="157"/>
        <v>엠피상동</v>
      </c>
      <c r="Q4750" t="s">
        <v>1954</v>
      </c>
      <c r="R4750"/>
      <c r="S4750"/>
      <c r="T4750"/>
      <c r="U4750"/>
      <c r="V4750"/>
      <c r="W4750" t="s">
        <v>5540</v>
      </c>
      <c r="X4750" s="1">
        <v>47764</v>
      </c>
    </row>
    <row r="4751" spans="1:24">
      <c r="A4751" t="s">
        <v>4908</v>
      </c>
      <c r="B4751" t="s">
        <v>4928</v>
      </c>
      <c r="C4751" t="s">
        <v>4945</v>
      </c>
      <c r="D4751" t="s">
        <v>5267</v>
      </c>
      <c r="E4751" t="s">
        <v>5510</v>
      </c>
      <c r="F4751" t="s">
        <v>2177</v>
      </c>
      <c r="G4751" t="s">
        <v>2653</v>
      </c>
      <c r="H4751">
        <v>24837</v>
      </c>
      <c r="I4751" t="s">
        <v>5533</v>
      </c>
      <c r="J4751" s="1">
        <v>44112</v>
      </c>
      <c r="K4751" s="1">
        <v>44112</v>
      </c>
      <c r="L4751">
        <v>42045018810000</v>
      </c>
      <c r="M4751" t="s">
        <v>5537</v>
      </c>
      <c r="N4751" s="1">
        <v>44135</v>
      </c>
      <c r="O4751" t="str">
        <f t="shared" si="156"/>
        <v>정상</v>
      </c>
      <c r="P4751" t="str">
        <f t="shared" si="157"/>
        <v>엠피가온</v>
      </c>
      <c r="Q4751" t="s">
        <v>1954</v>
      </c>
      <c r="R4751"/>
      <c r="S4751"/>
      <c r="T4751"/>
      <c r="U4751"/>
      <c r="V4751"/>
      <c r="W4751" t="s">
        <v>1958</v>
      </c>
      <c r="X4751" s="1">
        <v>47764</v>
      </c>
    </row>
    <row r="4752" spans="1:24">
      <c r="A4752" t="s">
        <v>4909</v>
      </c>
      <c r="B4752" t="s">
        <v>4929</v>
      </c>
      <c r="C4752" t="s">
        <v>4969</v>
      </c>
      <c r="D4752" t="s">
        <v>5193</v>
      </c>
      <c r="E4752" t="s">
        <v>5510</v>
      </c>
      <c r="F4752" t="s">
        <v>5530</v>
      </c>
      <c r="G4752" t="s">
        <v>2653</v>
      </c>
      <c r="H4752">
        <v>133755</v>
      </c>
      <c r="I4752" t="s">
        <v>5534</v>
      </c>
      <c r="J4752" s="1">
        <v>44112</v>
      </c>
      <c r="K4752" s="1">
        <v>44133</v>
      </c>
      <c r="L4752">
        <v>42045030440000</v>
      </c>
      <c r="M4752" t="s">
        <v>5535</v>
      </c>
      <c r="N4752" s="1">
        <v>44135</v>
      </c>
      <c r="O4752" t="str">
        <f t="shared" si="156"/>
        <v>철회</v>
      </c>
      <c r="P4752" t="str">
        <f t="shared" si="157"/>
        <v>엠피상동</v>
      </c>
      <c r="Q4752" t="s">
        <v>1954</v>
      </c>
      <c r="R4752"/>
      <c r="S4752"/>
      <c r="T4752"/>
      <c r="U4752"/>
      <c r="V4752"/>
      <c r="W4752" t="s">
        <v>1958</v>
      </c>
      <c r="X4752" s="1">
        <v>47764</v>
      </c>
    </row>
    <row r="4753" spans="1:24">
      <c r="A4753" t="s">
        <v>4909</v>
      </c>
      <c r="B4753" t="s">
        <v>4929</v>
      </c>
      <c r="C4753" t="s">
        <v>4947</v>
      </c>
      <c r="D4753" t="s">
        <v>5193</v>
      </c>
      <c r="E4753" t="s">
        <v>5510</v>
      </c>
      <c r="F4753" t="s">
        <v>2177</v>
      </c>
      <c r="G4753" t="s">
        <v>2653</v>
      </c>
      <c r="H4753">
        <v>15169</v>
      </c>
      <c r="I4753" t="s">
        <v>5534</v>
      </c>
      <c r="J4753" s="1">
        <v>44112</v>
      </c>
      <c r="K4753" s="1">
        <v>44133</v>
      </c>
      <c r="L4753">
        <v>42045030480000</v>
      </c>
      <c r="M4753" t="s">
        <v>5537</v>
      </c>
      <c r="N4753" s="1">
        <v>44135</v>
      </c>
      <c r="O4753" t="str">
        <f t="shared" si="156"/>
        <v>철회</v>
      </c>
      <c r="P4753" t="str">
        <f t="shared" si="157"/>
        <v>엠피상동</v>
      </c>
      <c r="Q4753" t="s">
        <v>1954</v>
      </c>
      <c r="R4753"/>
      <c r="S4753"/>
      <c r="T4753"/>
      <c r="U4753"/>
      <c r="V4753"/>
      <c r="W4753" t="s">
        <v>5540</v>
      </c>
      <c r="X4753" s="1">
        <v>47764</v>
      </c>
    </row>
    <row r="4754" spans="1:24">
      <c r="A4754" t="s">
        <v>3880</v>
      </c>
      <c r="B4754" t="s">
        <v>4929</v>
      </c>
      <c r="C4754" t="s">
        <v>4947</v>
      </c>
      <c r="D4754" t="s">
        <v>2030</v>
      </c>
      <c r="E4754" t="s">
        <v>5518</v>
      </c>
      <c r="F4754" t="s">
        <v>5530</v>
      </c>
      <c r="G4754" t="s">
        <v>2653</v>
      </c>
      <c r="H4754">
        <v>54146</v>
      </c>
      <c r="I4754" t="s">
        <v>5533</v>
      </c>
      <c r="J4754" s="1">
        <v>44112</v>
      </c>
      <c r="K4754" s="1">
        <v>44112</v>
      </c>
      <c r="L4754">
        <v>42045022660000</v>
      </c>
      <c r="M4754" t="s">
        <v>5535</v>
      </c>
      <c r="N4754" s="1">
        <v>44135</v>
      </c>
      <c r="O4754" t="str">
        <f t="shared" si="156"/>
        <v>정상</v>
      </c>
      <c r="P4754" t="str">
        <f t="shared" si="157"/>
        <v>엠피상동</v>
      </c>
      <c r="Q4754" t="s">
        <v>1954</v>
      </c>
      <c r="R4754"/>
      <c r="S4754"/>
      <c r="T4754"/>
      <c r="U4754"/>
      <c r="V4754"/>
      <c r="W4754" t="s">
        <v>1958</v>
      </c>
      <c r="X4754" s="1">
        <v>47764</v>
      </c>
    </row>
    <row r="4755" spans="1:24">
      <c r="A4755" t="s">
        <v>4908</v>
      </c>
      <c r="B4755" t="s">
        <v>4928</v>
      </c>
      <c r="C4755" t="s">
        <v>4945</v>
      </c>
      <c r="D4755" t="s">
        <v>5242</v>
      </c>
      <c r="E4755" t="s">
        <v>3217</v>
      </c>
      <c r="F4755" t="s">
        <v>2177</v>
      </c>
      <c r="G4755" t="s">
        <v>2653</v>
      </c>
      <c r="H4755">
        <v>13510</v>
      </c>
      <c r="I4755" t="s">
        <v>5533</v>
      </c>
      <c r="J4755" s="1">
        <v>44112</v>
      </c>
      <c r="K4755" s="1">
        <v>44112</v>
      </c>
      <c r="L4755">
        <v>42045024500000</v>
      </c>
      <c r="M4755" t="s">
        <v>5537</v>
      </c>
      <c r="N4755" s="1">
        <v>44135</v>
      </c>
      <c r="O4755" t="str">
        <f t="shared" si="156"/>
        <v>정상</v>
      </c>
      <c r="P4755" t="str">
        <f t="shared" si="157"/>
        <v>엠피가온</v>
      </c>
      <c r="Q4755" t="s">
        <v>1954</v>
      </c>
      <c r="R4755"/>
      <c r="S4755"/>
      <c r="T4755"/>
      <c r="U4755"/>
      <c r="V4755"/>
      <c r="W4755" t="s">
        <v>1958</v>
      </c>
      <c r="X4755" s="1">
        <v>47764</v>
      </c>
    </row>
    <row r="4756" spans="1:24">
      <c r="A4756" t="s">
        <v>4908</v>
      </c>
      <c r="B4756" t="s">
        <v>4928</v>
      </c>
      <c r="C4756" t="s">
        <v>4973</v>
      </c>
      <c r="D4756" t="s">
        <v>5379</v>
      </c>
      <c r="E4756" t="s">
        <v>5518</v>
      </c>
      <c r="F4756" t="s">
        <v>2177</v>
      </c>
      <c r="G4756" t="s">
        <v>2653</v>
      </c>
      <c r="H4756">
        <v>16246</v>
      </c>
      <c r="I4756" t="s">
        <v>5533</v>
      </c>
      <c r="J4756" s="1">
        <v>44112</v>
      </c>
      <c r="K4756" s="1">
        <v>44112</v>
      </c>
      <c r="L4756">
        <v>42045018800000</v>
      </c>
      <c r="M4756" t="s">
        <v>5537</v>
      </c>
      <c r="N4756" s="1">
        <v>44135</v>
      </c>
      <c r="O4756" t="str">
        <f t="shared" si="156"/>
        <v>정상</v>
      </c>
      <c r="P4756" t="str">
        <f t="shared" si="157"/>
        <v>엠피가온</v>
      </c>
      <c r="Q4756" t="s">
        <v>1954</v>
      </c>
      <c r="R4756"/>
      <c r="S4756"/>
      <c r="T4756"/>
      <c r="U4756"/>
      <c r="V4756"/>
      <c r="W4756" t="s">
        <v>1958</v>
      </c>
      <c r="X4756" s="1">
        <v>47764</v>
      </c>
    </row>
    <row r="4757" spans="1:24">
      <c r="A4757" t="s">
        <v>4902</v>
      </c>
      <c r="B4757"/>
      <c r="C4757"/>
      <c r="D4757" t="s">
        <v>5070</v>
      </c>
      <c r="E4757" t="s">
        <v>5514</v>
      </c>
      <c r="F4757" t="s">
        <v>2177</v>
      </c>
      <c r="G4757" t="s">
        <v>2653</v>
      </c>
      <c r="H4757">
        <v>25000</v>
      </c>
      <c r="I4757" t="s">
        <v>5533</v>
      </c>
      <c r="J4757" s="1">
        <v>44112</v>
      </c>
      <c r="K4757" s="1">
        <v>44112</v>
      </c>
      <c r="L4757" t="s">
        <v>1757</v>
      </c>
      <c r="M4757" t="s">
        <v>5535</v>
      </c>
      <c r="N4757" s="1">
        <v>44135</v>
      </c>
      <c r="O4757" t="str">
        <f t="shared" si="156"/>
        <v>정상</v>
      </c>
      <c r="P4757" t="str">
        <f t="shared" si="157"/>
        <v>엠피성공</v>
      </c>
      <c r="Q4757" t="s">
        <v>1954</v>
      </c>
      <c r="R4757"/>
      <c r="S4757"/>
      <c r="T4757"/>
      <c r="U4757"/>
      <c r="V4757"/>
      <c r="W4757" t="s">
        <v>1958</v>
      </c>
      <c r="X4757"/>
    </row>
    <row r="4758" spans="1:24">
      <c r="A4758" t="s">
        <v>3880</v>
      </c>
      <c r="B4758" t="s">
        <v>4929</v>
      </c>
      <c r="C4758" t="s">
        <v>4947</v>
      </c>
      <c r="D4758" t="s">
        <v>5362</v>
      </c>
      <c r="E4758" t="s">
        <v>2597</v>
      </c>
      <c r="F4758" t="s">
        <v>2177</v>
      </c>
      <c r="G4758" t="s">
        <v>2653</v>
      </c>
      <c r="H4758">
        <v>36360</v>
      </c>
      <c r="I4758" t="s">
        <v>5533</v>
      </c>
      <c r="J4758" s="1">
        <v>44112</v>
      </c>
      <c r="K4758" s="1">
        <v>44112</v>
      </c>
      <c r="L4758" t="s">
        <v>1758</v>
      </c>
      <c r="M4758" t="s">
        <v>5538</v>
      </c>
      <c r="N4758" s="1">
        <v>44135</v>
      </c>
      <c r="O4758" t="str">
        <f t="shared" ref="O4758:O4821" si="158" xml:space="preserve"> IF(K4758&gt;N4758,W4758,I4758)</f>
        <v>정상</v>
      </c>
      <c r="P4758" t="str">
        <f t="shared" si="157"/>
        <v>엠피상동</v>
      </c>
      <c r="Q4758" t="s">
        <v>1954</v>
      </c>
      <c r="R4758"/>
      <c r="S4758"/>
      <c r="T4758"/>
      <c r="U4758"/>
      <c r="V4758"/>
      <c r="W4758" t="s">
        <v>1958</v>
      </c>
      <c r="X4758"/>
    </row>
    <row r="4759" spans="1:24">
      <c r="A4759" t="s">
        <v>4907</v>
      </c>
      <c r="B4759" t="s">
        <v>4937</v>
      </c>
      <c r="C4759" t="s">
        <v>4972</v>
      </c>
      <c r="D4759" t="s">
        <v>5253</v>
      </c>
      <c r="E4759" t="s">
        <v>5481</v>
      </c>
      <c r="F4759" t="s">
        <v>5530</v>
      </c>
      <c r="G4759" t="s">
        <v>2655</v>
      </c>
      <c r="H4759">
        <v>13380</v>
      </c>
      <c r="I4759" t="s">
        <v>5533</v>
      </c>
      <c r="J4759" s="1">
        <v>44112</v>
      </c>
      <c r="K4759" s="1">
        <v>44112</v>
      </c>
      <c r="L4759" t="s">
        <v>1759</v>
      </c>
      <c r="M4759" t="s">
        <v>5537</v>
      </c>
      <c r="N4759" s="1">
        <v>44135</v>
      </c>
      <c r="O4759" t="str">
        <f t="shared" si="158"/>
        <v>정상</v>
      </c>
      <c r="P4759" t="s">
        <v>6831</v>
      </c>
      <c r="Q4759" t="s">
        <v>1954</v>
      </c>
      <c r="R4759"/>
      <c r="S4759"/>
      <c r="T4759"/>
      <c r="U4759"/>
      <c r="V4759"/>
      <c r="W4759" t="s">
        <v>1958</v>
      </c>
      <c r="X4759"/>
    </row>
    <row r="4760" spans="1:24">
      <c r="A4760" t="s">
        <v>983</v>
      </c>
      <c r="B4760" t="s">
        <v>4937</v>
      </c>
      <c r="C4760" t="s">
        <v>4968</v>
      </c>
      <c r="D4760" t="s">
        <v>5334</v>
      </c>
      <c r="E4760" t="s">
        <v>2146</v>
      </c>
      <c r="F4760" t="s">
        <v>2177</v>
      </c>
      <c r="G4760" t="s">
        <v>2653</v>
      </c>
      <c r="H4760">
        <v>49160</v>
      </c>
      <c r="I4760" t="s">
        <v>5533</v>
      </c>
      <c r="J4760" s="1">
        <v>44112</v>
      </c>
      <c r="K4760" s="1">
        <v>44112</v>
      </c>
      <c r="L4760" t="s">
        <v>1760</v>
      </c>
      <c r="M4760" t="s">
        <v>5538</v>
      </c>
      <c r="N4760" s="1">
        <v>44135</v>
      </c>
      <c r="O4760" t="str">
        <f t="shared" si="158"/>
        <v>정상</v>
      </c>
      <c r="P4760" t="s">
        <v>6831</v>
      </c>
      <c r="Q4760" t="s">
        <v>1954</v>
      </c>
      <c r="R4760"/>
      <c r="S4760"/>
      <c r="T4760"/>
      <c r="U4760"/>
      <c r="V4760"/>
      <c r="W4760" t="s">
        <v>1958</v>
      </c>
      <c r="X4760" s="1">
        <v>80805</v>
      </c>
    </row>
    <row r="4761" spans="1:24">
      <c r="A4761" t="s">
        <v>4909</v>
      </c>
      <c r="B4761" t="s">
        <v>4929</v>
      </c>
      <c r="C4761" t="s">
        <v>4947</v>
      </c>
      <c r="D4761" t="s">
        <v>5380</v>
      </c>
      <c r="E4761" t="s">
        <v>5481</v>
      </c>
      <c r="F4761" t="s">
        <v>2177</v>
      </c>
      <c r="G4761" t="s">
        <v>2655</v>
      </c>
      <c r="H4761">
        <v>20310</v>
      </c>
      <c r="I4761" t="s">
        <v>5533</v>
      </c>
      <c r="J4761" s="1">
        <v>44112</v>
      </c>
      <c r="K4761" s="1">
        <v>44112</v>
      </c>
      <c r="L4761" t="s">
        <v>1761</v>
      </c>
      <c r="M4761" t="s">
        <v>5535</v>
      </c>
      <c r="N4761" s="1">
        <v>44135</v>
      </c>
      <c r="O4761" t="str">
        <f t="shared" si="158"/>
        <v>정상</v>
      </c>
      <c r="P4761" t="str">
        <f t="shared" si="157"/>
        <v>엠피상동</v>
      </c>
      <c r="Q4761" t="s">
        <v>1954</v>
      </c>
      <c r="R4761"/>
      <c r="S4761"/>
      <c r="T4761"/>
      <c r="U4761"/>
      <c r="V4761"/>
      <c r="W4761" t="s">
        <v>1958</v>
      </c>
      <c r="X4761"/>
    </row>
    <row r="4762" spans="1:24">
      <c r="A4762" t="s">
        <v>4909</v>
      </c>
      <c r="B4762" t="s">
        <v>4929</v>
      </c>
      <c r="C4762" t="s">
        <v>4947</v>
      </c>
      <c r="D4762" t="s">
        <v>5381</v>
      </c>
      <c r="E4762" t="s">
        <v>5481</v>
      </c>
      <c r="F4762" t="s">
        <v>2177</v>
      </c>
      <c r="G4762" t="s">
        <v>2653</v>
      </c>
      <c r="H4762">
        <v>30380</v>
      </c>
      <c r="I4762" t="s">
        <v>5533</v>
      </c>
      <c r="J4762" s="1">
        <v>44112</v>
      </c>
      <c r="K4762" s="1">
        <v>44112</v>
      </c>
      <c r="L4762" t="s">
        <v>1762</v>
      </c>
      <c r="M4762" t="s">
        <v>5537</v>
      </c>
      <c r="N4762" s="1">
        <v>44135</v>
      </c>
      <c r="O4762" t="str">
        <f t="shared" si="158"/>
        <v>정상</v>
      </c>
      <c r="P4762" t="str">
        <f t="shared" si="157"/>
        <v>엠피상동</v>
      </c>
      <c r="Q4762" t="s">
        <v>1954</v>
      </c>
      <c r="R4762"/>
      <c r="S4762"/>
      <c r="T4762"/>
      <c r="U4762"/>
      <c r="V4762"/>
      <c r="W4762" t="s">
        <v>1958</v>
      </c>
      <c r="X4762"/>
    </row>
    <row r="4763" spans="1:24">
      <c r="A4763" t="s">
        <v>4903</v>
      </c>
      <c r="B4763" t="s">
        <v>4924</v>
      </c>
      <c r="C4763" t="s">
        <v>4956</v>
      </c>
      <c r="D4763" t="s">
        <v>5107</v>
      </c>
      <c r="E4763" t="s">
        <v>5467</v>
      </c>
      <c r="F4763" t="s">
        <v>2177</v>
      </c>
      <c r="G4763" t="s">
        <v>2653</v>
      </c>
      <c r="H4763">
        <v>87100</v>
      </c>
      <c r="I4763" t="s">
        <v>5533</v>
      </c>
      <c r="J4763" s="1">
        <v>44112</v>
      </c>
      <c r="K4763" s="1">
        <v>44112</v>
      </c>
      <c r="L4763" t="s">
        <v>1763</v>
      </c>
      <c r="M4763" t="s">
        <v>5535</v>
      </c>
      <c r="N4763" s="1">
        <v>44135</v>
      </c>
      <c r="O4763" t="str">
        <f t="shared" si="158"/>
        <v>정상</v>
      </c>
      <c r="P4763" t="str">
        <f t="shared" si="157"/>
        <v>엠피의정부</v>
      </c>
      <c r="Q4763" t="s">
        <v>1954</v>
      </c>
      <c r="R4763"/>
      <c r="S4763"/>
      <c r="T4763"/>
      <c r="U4763"/>
      <c r="V4763"/>
      <c r="W4763" t="s">
        <v>1960</v>
      </c>
      <c r="X4763"/>
    </row>
    <row r="4764" spans="1:24">
      <c r="A4764" t="s">
        <v>4903</v>
      </c>
      <c r="B4764" t="s">
        <v>4924</v>
      </c>
      <c r="C4764" t="s">
        <v>4939</v>
      </c>
      <c r="D4764" t="s">
        <v>5107</v>
      </c>
      <c r="E4764" t="s">
        <v>5481</v>
      </c>
      <c r="F4764" t="s">
        <v>2177</v>
      </c>
      <c r="G4764" t="s">
        <v>2655</v>
      </c>
      <c r="H4764">
        <v>13380</v>
      </c>
      <c r="I4764" t="s">
        <v>5533</v>
      </c>
      <c r="J4764" s="1">
        <v>44112</v>
      </c>
      <c r="K4764" s="1">
        <v>44112</v>
      </c>
      <c r="L4764" t="s">
        <v>1764</v>
      </c>
      <c r="M4764" t="s">
        <v>5538</v>
      </c>
      <c r="N4764" s="1">
        <v>44135</v>
      </c>
      <c r="O4764" t="str">
        <f t="shared" si="158"/>
        <v>정상</v>
      </c>
      <c r="P4764" t="str">
        <f t="shared" si="157"/>
        <v>엠피의정부</v>
      </c>
      <c r="Q4764" t="s">
        <v>1954</v>
      </c>
      <c r="R4764"/>
      <c r="S4764"/>
      <c r="T4764"/>
      <c r="U4764"/>
      <c r="V4764"/>
      <c r="W4764" t="s">
        <v>5540</v>
      </c>
      <c r="X4764"/>
    </row>
    <row r="4765" spans="1:24">
      <c r="A4765" t="s">
        <v>4902</v>
      </c>
      <c r="B4765"/>
      <c r="C4765"/>
      <c r="D4765" t="s">
        <v>5120</v>
      </c>
      <c r="E4765" t="s">
        <v>3195</v>
      </c>
      <c r="F4765" t="s">
        <v>2177</v>
      </c>
      <c r="G4765" t="s">
        <v>2653</v>
      </c>
      <c r="H4765">
        <v>29000</v>
      </c>
      <c r="I4765" t="s">
        <v>5533</v>
      </c>
      <c r="J4765" s="1">
        <v>44112</v>
      </c>
      <c r="K4765" s="1">
        <v>44112</v>
      </c>
      <c r="L4765" t="s">
        <v>1765</v>
      </c>
      <c r="M4765" t="s">
        <v>5538</v>
      </c>
      <c r="N4765" s="1">
        <v>44135</v>
      </c>
      <c r="O4765" t="str">
        <f t="shared" si="158"/>
        <v>정상</v>
      </c>
      <c r="P4765" t="str">
        <f t="shared" si="157"/>
        <v>엠피성공</v>
      </c>
      <c r="Q4765" t="s">
        <v>1954</v>
      </c>
      <c r="R4765"/>
      <c r="S4765"/>
      <c r="T4765"/>
      <c r="U4765"/>
      <c r="V4765"/>
      <c r="W4765" t="s">
        <v>1958</v>
      </c>
      <c r="X4765"/>
    </row>
    <row r="4766" spans="1:24">
      <c r="A4766" t="s">
        <v>4904</v>
      </c>
      <c r="B4766" t="s">
        <v>4925</v>
      </c>
      <c r="C4766" t="s">
        <v>4940</v>
      </c>
      <c r="D4766" t="s">
        <v>5300</v>
      </c>
      <c r="E4766" t="s">
        <v>5514</v>
      </c>
      <c r="F4766" t="s">
        <v>5532</v>
      </c>
      <c r="G4766" t="s">
        <v>2653</v>
      </c>
      <c r="H4766">
        <v>100000</v>
      </c>
      <c r="I4766" t="s">
        <v>5533</v>
      </c>
      <c r="J4766" s="1">
        <v>44112</v>
      </c>
      <c r="K4766" s="1">
        <v>44112</v>
      </c>
      <c r="L4766" t="s">
        <v>1766</v>
      </c>
      <c r="M4766" t="s">
        <v>5537</v>
      </c>
      <c r="N4766" s="1">
        <v>44135</v>
      </c>
      <c r="O4766" t="str">
        <f t="shared" si="158"/>
        <v>정상</v>
      </c>
      <c r="P4766" t="str">
        <f t="shared" si="157"/>
        <v>엠피송내</v>
      </c>
      <c r="Q4766" t="s">
        <v>1954</v>
      </c>
      <c r="R4766"/>
      <c r="S4766"/>
      <c r="T4766"/>
      <c r="U4766"/>
      <c r="V4766"/>
      <c r="W4766" t="s">
        <v>1958</v>
      </c>
      <c r="X4766"/>
    </row>
    <row r="4767" spans="1:24">
      <c r="A4767" t="s">
        <v>4904</v>
      </c>
      <c r="B4767" t="s">
        <v>4925</v>
      </c>
      <c r="C4767" t="s">
        <v>4940</v>
      </c>
      <c r="D4767" t="s">
        <v>5300</v>
      </c>
      <c r="E4767" t="s">
        <v>5502</v>
      </c>
      <c r="F4767" t="s">
        <v>2177</v>
      </c>
      <c r="G4767" t="s">
        <v>2653</v>
      </c>
      <c r="H4767">
        <v>100000</v>
      </c>
      <c r="I4767" t="s">
        <v>5533</v>
      </c>
      <c r="J4767" s="1">
        <v>44112</v>
      </c>
      <c r="K4767" s="1">
        <v>44112</v>
      </c>
      <c r="L4767" t="s">
        <v>1767</v>
      </c>
      <c r="M4767" t="s">
        <v>5535</v>
      </c>
      <c r="N4767" s="1">
        <v>44135</v>
      </c>
      <c r="O4767" t="str">
        <f t="shared" si="158"/>
        <v>정상</v>
      </c>
      <c r="P4767" t="str">
        <f t="shared" si="157"/>
        <v>엠피송내</v>
      </c>
      <c r="Q4767" t="s">
        <v>1954</v>
      </c>
      <c r="R4767"/>
      <c r="S4767"/>
      <c r="T4767"/>
      <c r="U4767"/>
      <c r="V4767"/>
      <c r="W4767" t="s">
        <v>1958</v>
      </c>
      <c r="X4767"/>
    </row>
    <row r="4768" spans="1:24">
      <c r="A4768" t="s">
        <v>4904</v>
      </c>
      <c r="B4768" t="s">
        <v>4925</v>
      </c>
      <c r="C4768" t="s">
        <v>4940</v>
      </c>
      <c r="D4768" t="s">
        <v>5098</v>
      </c>
      <c r="E4768" t="s">
        <v>3195</v>
      </c>
      <c r="F4768" t="s">
        <v>5530</v>
      </c>
      <c r="G4768" t="s">
        <v>2653</v>
      </c>
      <c r="H4768">
        <v>100000</v>
      </c>
      <c r="I4768" t="s">
        <v>5533</v>
      </c>
      <c r="J4768" s="1">
        <v>44112</v>
      </c>
      <c r="K4768" s="1">
        <v>44112</v>
      </c>
      <c r="L4768" t="s">
        <v>1768</v>
      </c>
      <c r="M4768" t="s">
        <v>5535</v>
      </c>
      <c r="N4768" s="1">
        <v>44135</v>
      </c>
      <c r="O4768" t="str">
        <f t="shared" si="158"/>
        <v>정상</v>
      </c>
      <c r="P4768" t="str">
        <f t="shared" si="157"/>
        <v>엠피송내</v>
      </c>
      <c r="Q4768" t="s">
        <v>1954</v>
      </c>
      <c r="R4768"/>
      <c r="S4768"/>
      <c r="T4768"/>
      <c r="U4768"/>
      <c r="V4768"/>
      <c r="W4768" t="s">
        <v>1958</v>
      </c>
      <c r="X4768"/>
    </row>
    <row r="4769" spans="1:24">
      <c r="A4769" t="s">
        <v>4906</v>
      </c>
      <c r="B4769" t="s">
        <v>4926</v>
      </c>
      <c r="C4769" t="s">
        <v>4943</v>
      </c>
      <c r="D4769" t="s">
        <v>5201</v>
      </c>
      <c r="E4769" t="s">
        <v>3195</v>
      </c>
      <c r="F4769" t="s">
        <v>2177</v>
      </c>
      <c r="G4769" t="s">
        <v>2653</v>
      </c>
      <c r="H4769">
        <v>40030</v>
      </c>
      <c r="I4769" t="s">
        <v>5533</v>
      </c>
      <c r="J4769" s="1">
        <v>44112</v>
      </c>
      <c r="K4769" s="1">
        <v>44112</v>
      </c>
      <c r="L4769" t="s">
        <v>1769</v>
      </c>
      <c r="M4769" t="s">
        <v>5535</v>
      </c>
      <c r="N4769" s="1">
        <v>44135</v>
      </c>
      <c r="O4769" t="str">
        <f t="shared" si="158"/>
        <v>정상</v>
      </c>
      <c r="P4769" t="str">
        <f t="shared" si="157"/>
        <v>엠피피스토스</v>
      </c>
      <c r="Q4769" t="s">
        <v>1954</v>
      </c>
      <c r="R4769"/>
      <c r="S4769"/>
      <c r="T4769"/>
      <c r="U4769"/>
      <c r="V4769"/>
      <c r="W4769" t="s">
        <v>1958</v>
      </c>
      <c r="X4769"/>
    </row>
    <row r="4770" spans="1:24">
      <c r="A4770" t="s">
        <v>4904</v>
      </c>
      <c r="B4770"/>
      <c r="C4770"/>
      <c r="D4770" t="s">
        <v>5059</v>
      </c>
      <c r="E4770" t="s">
        <v>2146</v>
      </c>
      <c r="F4770" t="s">
        <v>2177</v>
      </c>
      <c r="G4770" t="s">
        <v>2653</v>
      </c>
      <c r="H4770">
        <v>100000</v>
      </c>
      <c r="I4770" t="s">
        <v>5533</v>
      </c>
      <c r="J4770" s="1">
        <v>44112</v>
      </c>
      <c r="K4770" s="1">
        <v>44112</v>
      </c>
      <c r="L4770" t="s">
        <v>1770</v>
      </c>
      <c r="M4770" t="s">
        <v>5538</v>
      </c>
      <c r="N4770" s="1">
        <v>44135</v>
      </c>
      <c r="O4770" t="str">
        <f t="shared" si="158"/>
        <v>정상</v>
      </c>
      <c r="P4770" t="str">
        <f t="shared" si="157"/>
        <v>엠피송내</v>
      </c>
      <c r="Q4770" t="s">
        <v>1954</v>
      </c>
      <c r="R4770"/>
      <c r="S4770"/>
      <c r="T4770"/>
      <c r="U4770"/>
      <c r="V4770"/>
      <c r="W4770" t="s">
        <v>1958</v>
      </c>
      <c r="X4770"/>
    </row>
    <row r="4771" spans="1:24">
      <c r="A4771" t="s">
        <v>4906</v>
      </c>
      <c r="B4771" t="s">
        <v>4926</v>
      </c>
      <c r="C4771" t="s">
        <v>4943</v>
      </c>
      <c r="D4771" t="s">
        <v>5382</v>
      </c>
      <c r="E4771" t="s">
        <v>5468</v>
      </c>
      <c r="F4771" t="s">
        <v>2177</v>
      </c>
      <c r="G4771" t="s">
        <v>2653</v>
      </c>
      <c r="H4771">
        <v>50000</v>
      </c>
      <c r="I4771" t="s">
        <v>5533</v>
      </c>
      <c r="J4771" s="1">
        <v>44112</v>
      </c>
      <c r="K4771" s="1">
        <v>44112</v>
      </c>
      <c r="L4771" t="s">
        <v>1771</v>
      </c>
      <c r="M4771" t="s">
        <v>5538</v>
      </c>
      <c r="N4771" s="1">
        <v>44135</v>
      </c>
      <c r="O4771" t="str">
        <f t="shared" si="158"/>
        <v>정상</v>
      </c>
      <c r="P4771" t="str">
        <f t="shared" si="157"/>
        <v>엠피피스토스</v>
      </c>
      <c r="Q4771" t="s">
        <v>1954</v>
      </c>
      <c r="R4771"/>
      <c r="S4771"/>
      <c r="T4771"/>
      <c r="U4771"/>
      <c r="V4771"/>
      <c r="W4771" t="s">
        <v>1958</v>
      </c>
      <c r="X4771" s="1">
        <v>59817</v>
      </c>
    </row>
    <row r="4772" spans="1:24">
      <c r="A4772" t="s">
        <v>4902</v>
      </c>
      <c r="B4772"/>
      <c r="C4772"/>
      <c r="D4772" t="s">
        <v>5120</v>
      </c>
      <c r="E4772" t="s">
        <v>5523</v>
      </c>
      <c r="F4772" t="s">
        <v>2177</v>
      </c>
      <c r="G4772" t="s">
        <v>2653</v>
      </c>
      <c r="H4772">
        <v>86863</v>
      </c>
      <c r="I4772" t="s">
        <v>5534</v>
      </c>
      <c r="J4772" s="1">
        <v>44112</v>
      </c>
      <c r="K4772" s="1">
        <v>44123</v>
      </c>
      <c r="L4772" t="s">
        <v>1772</v>
      </c>
      <c r="M4772" t="s">
        <v>5538</v>
      </c>
      <c r="N4772" s="1">
        <v>44135</v>
      </c>
      <c r="O4772" t="str">
        <f t="shared" si="158"/>
        <v>철회</v>
      </c>
      <c r="P4772" t="str">
        <f t="shared" si="157"/>
        <v>엠피성공</v>
      </c>
      <c r="Q4772" t="s">
        <v>1954</v>
      </c>
      <c r="R4772"/>
      <c r="S4772"/>
      <c r="T4772"/>
      <c r="U4772"/>
      <c r="V4772"/>
      <c r="W4772" t="s">
        <v>5540</v>
      </c>
      <c r="X4772" s="1">
        <v>62374</v>
      </c>
    </row>
    <row r="4773" spans="1:24">
      <c r="A4773" t="s">
        <v>4902</v>
      </c>
      <c r="B4773"/>
      <c r="C4773"/>
      <c r="D4773" t="s">
        <v>5164</v>
      </c>
      <c r="E4773" t="s">
        <v>2166</v>
      </c>
      <c r="F4773" t="s">
        <v>5530</v>
      </c>
      <c r="G4773" t="s">
        <v>2653</v>
      </c>
      <c r="H4773">
        <v>67653</v>
      </c>
      <c r="I4773" t="s">
        <v>5534</v>
      </c>
      <c r="J4773" s="1">
        <v>44112</v>
      </c>
      <c r="K4773" s="1">
        <v>44112</v>
      </c>
      <c r="L4773" t="s">
        <v>1773</v>
      </c>
      <c r="M4773" t="s">
        <v>5537</v>
      </c>
      <c r="N4773" s="1">
        <v>44135</v>
      </c>
      <c r="O4773" t="str">
        <f t="shared" si="158"/>
        <v>철회</v>
      </c>
      <c r="P4773" t="str">
        <f t="shared" si="157"/>
        <v>엠피성공</v>
      </c>
      <c r="Q4773" t="s">
        <v>1954</v>
      </c>
      <c r="R4773"/>
      <c r="S4773"/>
      <c r="T4773"/>
      <c r="U4773"/>
      <c r="V4773"/>
      <c r="W4773" t="s">
        <v>1958</v>
      </c>
      <c r="X4773" s="1">
        <v>62374</v>
      </c>
    </row>
    <row r="4774" spans="1:24">
      <c r="A4774" t="s">
        <v>4912</v>
      </c>
      <c r="B4774"/>
      <c r="C4774"/>
      <c r="D4774" t="s">
        <v>5212</v>
      </c>
      <c r="E4774" t="s">
        <v>5469</v>
      </c>
      <c r="F4774" t="s">
        <v>2177</v>
      </c>
      <c r="G4774" t="s">
        <v>2653</v>
      </c>
      <c r="H4774">
        <v>56655</v>
      </c>
      <c r="I4774" t="s">
        <v>5533</v>
      </c>
      <c r="J4774" s="1">
        <v>44112</v>
      </c>
      <c r="K4774" s="1">
        <v>44112</v>
      </c>
      <c r="L4774" t="s">
        <v>1774</v>
      </c>
      <c r="M4774" t="s">
        <v>5537</v>
      </c>
      <c r="N4774" s="1">
        <v>44135</v>
      </c>
      <c r="O4774" t="str">
        <f t="shared" si="158"/>
        <v>정상</v>
      </c>
      <c r="P4774" t="str">
        <f t="shared" si="157"/>
        <v>엠피제이엔제이</v>
      </c>
      <c r="Q4774" t="s">
        <v>1954</v>
      </c>
      <c r="R4774"/>
      <c r="S4774"/>
      <c r="T4774"/>
      <c r="U4774"/>
      <c r="V4774"/>
      <c r="W4774" t="s">
        <v>1958</v>
      </c>
      <c r="X4774" s="1">
        <v>58722</v>
      </c>
    </row>
    <row r="4775" spans="1:24">
      <c r="A4775" t="s">
        <v>615</v>
      </c>
      <c r="B4775"/>
      <c r="C4775"/>
      <c r="D4775" t="s">
        <v>5265</v>
      </c>
      <c r="E4775" t="s">
        <v>3153</v>
      </c>
      <c r="F4775" t="s">
        <v>2177</v>
      </c>
      <c r="G4775" t="s">
        <v>2653</v>
      </c>
      <c r="H4775">
        <v>6112</v>
      </c>
      <c r="I4775" t="s">
        <v>5533</v>
      </c>
      <c r="J4775" s="1">
        <v>44112</v>
      </c>
      <c r="K4775" s="1">
        <v>44112</v>
      </c>
      <c r="L4775" t="s">
        <v>1775</v>
      </c>
      <c r="M4775" t="s">
        <v>5536</v>
      </c>
      <c r="N4775" s="1">
        <v>44135</v>
      </c>
      <c r="O4775" t="str">
        <f t="shared" si="158"/>
        <v>정상</v>
      </c>
      <c r="P4775" t="s">
        <v>1863</v>
      </c>
      <c r="Q4775" t="s">
        <v>1954</v>
      </c>
      <c r="R4775"/>
      <c r="S4775"/>
      <c r="T4775"/>
      <c r="U4775"/>
      <c r="V4775"/>
      <c r="W4775" t="s">
        <v>1960</v>
      </c>
      <c r="X4775" s="1">
        <v>80636</v>
      </c>
    </row>
    <row r="4776" spans="1:24">
      <c r="A4776" t="s">
        <v>4907</v>
      </c>
      <c r="B4776" t="s">
        <v>4927</v>
      </c>
      <c r="C4776" t="s">
        <v>4944</v>
      </c>
      <c r="D4776" t="s">
        <v>5008</v>
      </c>
      <c r="E4776" t="s">
        <v>5469</v>
      </c>
      <c r="F4776" t="s">
        <v>5532</v>
      </c>
      <c r="G4776" t="s">
        <v>2653</v>
      </c>
      <c r="H4776">
        <v>94491</v>
      </c>
      <c r="I4776" t="s">
        <v>5533</v>
      </c>
      <c r="J4776" s="1">
        <v>44112</v>
      </c>
      <c r="K4776" s="1">
        <v>44112</v>
      </c>
      <c r="L4776" t="s">
        <v>1776</v>
      </c>
      <c r="M4776" t="s">
        <v>5538</v>
      </c>
      <c r="N4776" s="1">
        <v>44135</v>
      </c>
      <c r="O4776" t="str">
        <f t="shared" si="158"/>
        <v>정상</v>
      </c>
      <c r="P4776" t="s">
        <v>1863</v>
      </c>
      <c r="Q4776" t="s">
        <v>1954</v>
      </c>
      <c r="R4776"/>
      <c r="S4776"/>
      <c r="T4776"/>
      <c r="U4776"/>
      <c r="V4776"/>
      <c r="W4776" t="s">
        <v>1958</v>
      </c>
      <c r="X4776" s="1">
        <v>58356</v>
      </c>
    </row>
    <row r="4777" spans="1:24">
      <c r="A4777" t="s">
        <v>4906</v>
      </c>
      <c r="B4777" t="s">
        <v>4926</v>
      </c>
      <c r="C4777" t="s">
        <v>4943</v>
      </c>
      <c r="D4777" t="s">
        <v>5201</v>
      </c>
      <c r="E4777" t="s">
        <v>5477</v>
      </c>
      <c r="F4777" t="s">
        <v>2177</v>
      </c>
      <c r="G4777" t="s">
        <v>2653</v>
      </c>
      <c r="H4777">
        <v>38759</v>
      </c>
      <c r="I4777" t="s">
        <v>5533</v>
      </c>
      <c r="J4777" s="1">
        <v>44112</v>
      </c>
      <c r="K4777" s="1">
        <v>44112</v>
      </c>
      <c r="L4777" t="s">
        <v>1777</v>
      </c>
      <c r="M4777" t="s">
        <v>5535</v>
      </c>
      <c r="N4777" s="1">
        <v>44135</v>
      </c>
      <c r="O4777" t="str">
        <f t="shared" si="158"/>
        <v>정상</v>
      </c>
      <c r="P4777" t="str">
        <f t="shared" si="157"/>
        <v>엠피피스토스</v>
      </c>
      <c r="Q4777" t="s">
        <v>1954</v>
      </c>
      <c r="R4777"/>
      <c r="S4777"/>
      <c r="T4777"/>
      <c r="U4777"/>
      <c r="V4777"/>
      <c r="W4777" t="s">
        <v>1958</v>
      </c>
      <c r="X4777" s="1">
        <v>58356</v>
      </c>
    </row>
    <row r="4778" spans="1:24">
      <c r="A4778" t="s">
        <v>615</v>
      </c>
      <c r="B4778"/>
      <c r="C4778"/>
      <c r="D4778" t="s">
        <v>5383</v>
      </c>
      <c r="E4778" t="s">
        <v>5477</v>
      </c>
      <c r="F4778" t="s">
        <v>2177</v>
      </c>
      <c r="G4778" t="s">
        <v>2655</v>
      </c>
      <c r="H4778">
        <v>12550</v>
      </c>
      <c r="I4778" t="s">
        <v>5533</v>
      </c>
      <c r="J4778" s="1">
        <v>44112</v>
      </c>
      <c r="K4778" s="1">
        <v>44112</v>
      </c>
      <c r="L4778" t="s">
        <v>1778</v>
      </c>
      <c r="M4778" t="s">
        <v>5537</v>
      </c>
      <c r="N4778" s="1">
        <v>44135</v>
      </c>
      <c r="O4778" t="str">
        <f t="shared" si="158"/>
        <v>정상</v>
      </c>
      <c r="P4778" t="s">
        <v>1863</v>
      </c>
      <c r="Q4778" t="s">
        <v>1954</v>
      </c>
      <c r="R4778"/>
      <c r="S4778"/>
      <c r="T4778"/>
      <c r="U4778"/>
      <c r="V4778"/>
      <c r="W4778" t="s">
        <v>1958</v>
      </c>
      <c r="X4778" s="1">
        <v>49590</v>
      </c>
    </row>
    <row r="4779" spans="1:24">
      <c r="A4779" t="s">
        <v>4906</v>
      </c>
      <c r="B4779" t="s">
        <v>4926</v>
      </c>
      <c r="C4779" t="s">
        <v>4943</v>
      </c>
      <c r="D4779" t="s">
        <v>5145</v>
      </c>
      <c r="E4779" t="s">
        <v>5524</v>
      </c>
      <c r="F4779" t="s">
        <v>2177</v>
      </c>
      <c r="G4779" t="s">
        <v>2653</v>
      </c>
      <c r="H4779">
        <v>50038</v>
      </c>
      <c r="I4779" t="s">
        <v>5533</v>
      </c>
      <c r="J4779" s="1">
        <v>44112</v>
      </c>
      <c r="K4779" s="1">
        <v>44112</v>
      </c>
      <c r="L4779">
        <v>20200437309</v>
      </c>
      <c r="M4779" t="s">
        <v>5538</v>
      </c>
      <c r="N4779" s="1">
        <v>44135</v>
      </c>
      <c r="O4779" t="str">
        <f t="shared" si="158"/>
        <v>정상</v>
      </c>
      <c r="P4779" t="str">
        <f t="shared" si="157"/>
        <v>엠피피스토스</v>
      </c>
      <c r="Q4779" t="s">
        <v>1954</v>
      </c>
      <c r="R4779"/>
      <c r="S4779"/>
      <c r="T4779"/>
      <c r="U4779"/>
      <c r="V4779"/>
      <c r="W4779" t="s">
        <v>1958</v>
      </c>
      <c r="X4779" s="1">
        <v>56165</v>
      </c>
    </row>
    <row r="4780" spans="1:24">
      <c r="A4780" t="s">
        <v>4909</v>
      </c>
      <c r="B4780" t="s">
        <v>4929</v>
      </c>
      <c r="C4780" t="s">
        <v>4947</v>
      </c>
      <c r="D4780" t="s">
        <v>5113</v>
      </c>
      <c r="E4780" t="s">
        <v>5464</v>
      </c>
      <c r="F4780" t="s">
        <v>2177</v>
      </c>
      <c r="G4780" t="s">
        <v>2653</v>
      </c>
      <c r="H4780">
        <v>119320</v>
      </c>
      <c r="I4780" t="s">
        <v>5533</v>
      </c>
      <c r="J4780" s="1">
        <v>44112</v>
      </c>
      <c r="K4780" s="1">
        <v>44112</v>
      </c>
      <c r="L4780" t="s">
        <v>1779</v>
      </c>
      <c r="M4780" t="s">
        <v>5537</v>
      </c>
      <c r="N4780" s="1">
        <v>44135</v>
      </c>
      <c r="O4780" t="str">
        <f t="shared" si="158"/>
        <v>정상</v>
      </c>
      <c r="P4780" t="str">
        <f t="shared" si="157"/>
        <v>엠피상동</v>
      </c>
      <c r="Q4780" t="s">
        <v>1954</v>
      </c>
      <c r="R4780"/>
      <c r="S4780"/>
      <c r="T4780"/>
      <c r="U4780"/>
      <c r="V4780"/>
      <c r="W4780" t="s">
        <v>1958</v>
      </c>
      <c r="X4780" s="1">
        <v>57261</v>
      </c>
    </row>
    <row r="4781" spans="1:24">
      <c r="A4781" t="s">
        <v>4909</v>
      </c>
      <c r="B4781" t="s">
        <v>4929</v>
      </c>
      <c r="C4781" t="s">
        <v>4947</v>
      </c>
      <c r="D4781" t="s">
        <v>5339</v>
      </c>
      <c r="E4781" t="s">
        <v>2550</v>
      </c>
      <c r="F4781" t="s">
        <v>2177</v>
      </c>
      <c r="G4781" t="s">
        <v>2653</v>
      </c>
      <c r="H4781">
        <v>76000</v>
      </c>
      <c r="I4781" t="s">
        <v>5533</v>
      </c>
      <c r="J4781" s="1">
        <v>44112</v>
      </c>
      <c r="K4781" s="1">
        <v>44112</v>
      </c>
      <c r="L4781" t="s">
        <v>1780</v>
      </c>
      <c r="M4781" t="s">
        <v>5535</v>
      </c>
      <c r="N4781" s="1">
        <v>44135</v>
      </c>
      <c r="O4781" t="str">
        <f t="shared" si="158"/>
        <v>정상</v>
      </c>
      <c r="P4781" t="str">
        <f t="shared" si="157"/>
        <v>엠피상동</v>
      </c>
      <c r="Q4781" t="s">
        <v>1954</v>
      </c>
      <c r="R4781"/>
      <c r="S4781"/>
      <c r="T4781"/>
      <c r="U4781"/>
      <c r="V4781"/>
      <c r="W4781" t="s">
        <v>1958</v>
      </c>
      <c r="X4781" s="1">
        <v>56165</v>
      </c>
    </row>
    <row r="4782" spans="1:24">
      <c r="A4782" t="s">
        <v>4909</v>
      </c>
      <c r="B4782" t="s">
        <v>4929</v>
      </c>
      <c r="C4782" t="s">
        <v>4947</v>
      </c>
      <c r="D4782" t="s">
        <v>5384</v>
      </c>
      <c r="E4782" t="s">
        <v>5463</v>
      </c>
      <c r="F4782" t="s">
        <v>2177</v>
      </c>
      <c r="G4782" t="s">
        <v>2653</v>
      </c>
      <c r="H4782">
        <v>200000</v>
      </c>
      <c r="I4782" t="s">
        <v>5533</v>
      </c>
      <c r="J4782" s="1">
        <v>44112</v>
      </c>
      <c r="K4782" s="1">
        <v>44112</v>
      </c>
      <c r="L4782" t="s">
        <v>1781</v>
      </c>
      <c r="M4782" t="s">
        <v>5537</v>
      </c>
      <c r="N4782" s="1">
        <v>44135</v>
      </c>
      <c r="O4782" t="str">
        <f t="shared" si="158"/>
        <v>정상</v>
      </c>
      <c r="P4782" t="str">
        <f t="shared" si="157"/>
        <v>엠피상동</v>
      </c>
      <c r="Q4782" t="s">
        <v>1954</v>
      </c>
      <c r="R4782"/>
      <c r="S4782"/>
      <c r="T4782"/>
      <c r="U4782"/>
      <c r="V4782"/>
      <c r="W4782" t="s">
        <v>1958</v>
      </c>
      <c r="X4782" s="1">
        <v>75522</v>
      </c>
    </row>
    <row r="4783" spans="1:24">
      <c r="A4783" t="s">
        <v>4909</v>
      </c>
      <c r="B4783" t="s">
        <v>4929</v>
      </c>
      <c r="C4783" t="s">
        <v>4947</v>
      </c>
      <c r="D4783" t="s">
        <v>5384</v>
      </c>
      <c r="E4783" t="s">
        <v>5463</v>
      </c>
      <c r="F4783" t="s">
        <v>2177</v>
      </c>
      <c r="G4783" t="s">
        <v>2655</v>
      </c>
      <c r="H4783">
        <v>5970</v>
      </c>
      <c r="I4783" t="s">
        <v>5533</v>
      </c>
      <c r="J4783" s="1">
        <v>44112</v>
      </c>
      <c r="K4783" s="1">
        <v>44112</v>
      </c>
      <c r="L4783" t="s">
        <v>1782</v>
      </c>
      <c r="M4783" t="s">
        <v>5535</v>
      </c>
      <c r="N4783" s="1">
        <v>44135</v>
      </c>
      <c r="O4783" t="str">
        <f t="shared" si="158"/>
        <v>정상</v>
      </c>
      <c r="P4783" t="str">
        <f t="shared" si="157"/>
        <v>엠피상동</v>
      </c>
      <c r="Q4783" t="s">
        <v>1954</v>
      </c>
      <c r="R4783"/>
      <c r="S4783"/>
      <c r="T4783"/>
      <c r="U4783"/>
      <c r="V4783"/>
      <c r="W4783" t="s">
        <v>1958</v>
      </c>
      <c r="X4783" s="1">
        <v>49590</v>
      </c>
    </row>
    <row r="4784" spans="1:24">
      <c r="A4784" t="s">
        <v>4909</v>
      </c>
      <c r="B4784" t="s">
        <v>4929</v>
      </c>
      <c r="C4784" t="s">
        <v>4947</v>
      </c>
      <c r="D4784" t="s">
        <v>5385</v>
      </c>
      <c r="E4784" t="s">
        <v>2577</v>
      </c>
      <c r="F4784" t="s">
        <v>2177</v>
      </c>
      <c r="G4784" t="s">
        <v>2653</v>
      </c>
      <c r="H4784">
        <v>63210</v>
      </c>
      <c r="I4784" t="s">
        <v>5533</v>
      </c>
      <c r="J4784" s="1">
        <v>44112</v>
      </c>
      <c r="K4784" s="1">
        <v>44112</v>
      </c>
      <c r="L4784" t="s">
        <v>1783</v>
      </c>
      <c r="M4784" t="s">
        <v>5537</v>
      </c>
      <c r="N4784" s="1">
        <v>44135</v>
      </c>
      <c r="O4784" t="str">
        <f t="shared" si="158"/>
        <v>정상</v>
      </c>
      <c r="P4784" t="str">
        <f t="shared" si="157"/>
        <v>엠피상동</v>
      </c>
      <c r="Q4784" t="s">
        <v>1954</v>
      </c>
      <c r="R4784"/>
      <c r="S4784"/>
      <c r="T4784"/>
      <c r="U4784"/>
      <c r="V4784"/>
      <c r="W4784" t="s">
        <v>1958</v>
      </c>
      <c r="X4784" s="1">
        <v>51417</v>
      </c>
    </row>
    <row r="4785" spans="1:24">
      <c r="A4785" t="s">
        <v>4909</v>
      </c>
      <c r="B4785" t="s">
        <v>4929</v>
      </c>
      <c r="C4785" t="s">
        <v>4947</v>
      </c>
      <c r="D4785" t="s">
        <v>5386</v>
      </c>
      <c r="E4785" t="s">
        <v>5463</v>
      </c>
      <c r="F4785" t="s">
        <v>2177</v>
      </c>
      <c r="G4785" t="s">
        <v>2653</v>
      </c>
      <c r="H4785">
        <v>18000</v>
      </c>
      <c r="I4785" t="s">
        <v>5533</v>
      </c>
      <c r="J4785" s="1">
        <v>44112</v>
      </c>
      <c r="K4785" s="1">
        <v>44112</v>
      </c>
      <c r="L4785" t="s">
        <v>1784</v>
      </c>
      <c r="M4785" t="s">
        <v>5537</v>
      </c>
      <c r="N4785" s="1">
        <v>44135</v>
      </c>
      <c r="O4785" t="str">
        <f t="shared" si="158"/>
        <v>정상</v>
      </c>
      <c r="P4785" t="str">
        <f t="shared" si="157"/>
        <v>엠피상동</v>
      </c>
      <c r="Q4785" t="s">
        <v>1954</v>
      </c>
      <c r="R4785"/>
      <c r="S4785"/>
      <c r="T4785"/>
      <c r="U4785"/>
      <c r="V4785"/>
      <c r="W4785" t="s">
        <v>5540</v>
      </c>
      <c r="X4785" s="1">
        <v>51417</v>
      </c>
    </row>
    <row r="4786" spans="1:24">
      <c r="A4786" t="s">
        <v>4909</v>
      </c>
      <c r="B4786" t="s">
        <v>4929</v>
      </c>
      <c r="C4786" t="s">
        <v>4947</v>
      </c>
      <c r="D4786" t="s">
        <v>5387</v>
      </c>
      <c r="E4786" t="s">
        <v>5464</v>
      </c>
      <c r="F4786" t="s">
        <v>2177</v>
      </c>
      <c r="G4786" t="s">
        <v>2653</v>
      </c>
      <c r="H4786">
        <v>62300</v>
      </c>
      <c r="I4786" t="s">
        <v>5533</v>
      </c>
      <c r="J4786" s="1">
        <v>44112</v>
      </c>
      <c r="K4786" s="1">
        <v>44112</v>
      </c>
      <c r="L4786" t="s">
        <v>1785</v>
      </c>
      <c r="M4786" t="s">
        <v>5535</v>
      </c>
      <c r="N4786" s="1">
        <v>44135</v>
      </c>
      <c r="O4786" t="str">
        <f t="shared" si="158"/>
        <v>정상</v>
      </c>
      <c r="P4786" t="str">
        <f t="shared" si="157"/>
        <v>엠피상동</v>
      </c>
      <c r="Q4786" t="s">
        <v>1954</v>
      </c>
      <c r="R4786"/>
      <c r="S4786"/>
      <c r="T4786"/>
      <c r="U4786"/>
      <c r="V4786"/>
      <c r="W4786" t="s">
        <v>1958</v>
      </c>
      <c r="X4786" s="1">
        <v>51417</v>
      </c>
    </row>
    <row r="4787" spans="1:24">
      <c r="A4787" t="s">
        <v>4909</v>
      </c>
      <c r="B4787" t="s">
        <v>4929</v>
      </c>
      <c r="C4787" t="s">
        <v>4947</v>
      </c>
      <c r="D4787" t="s">
        <v>5363</v>
      </c>
      <c r="E4787" t="s">
        <v>2550</v>
      </c>
      <c r="F4787" t="s">
        <v>5530</v>
      </c>
      <c r="G4787" t="s">
        <v>2653</v>
      </c>
      <c r="H4787">
        <v>100000</v>
      </c>
      <c r="I4787" t="s">
        <v>5533</v>
      </c>
      <c r="J4787" s="1">
        <v>44112</v>
      </c>
      <c r="K4787" s="1">
        <v>44112</v>
      </c>
      <c r="L4787" t="s">
        <v>1786</v>
      </c>
      <c r="M4787" t="s">
        <v>5538</v>
      </c>
      <c r="N4787" s="1">
        <v>44135</v>
      </c>
      <c r="O4787" t="str">
        <f t="shared" si="158"/>
        <v>정상</v>
      </c>
      <c r="P4787" t="str">
        <f t="shared" si="157"/>
        <v>엠피상동</v>
      </c>
      <c r="Q4787" t="s">
        <v>1954</v>
      </c>
      <c r="R4787"/>
      <c r="S4787"/>
      <c r="T4787"/>
      <c r="U4787"/>
      <c r="V4787"/>
      <c r="W4787" t="s">
        <v>1958</v>
      </c>
      <c r="X4787" s="1">
        <v>51417</v>
      </c>
    </row>
    <row r="4788" spans="1:24">
      <c r="A4788" t="s">
        <v>995</v>
      </c>
      <c r="B4788" t="s">
        <v>4926</v>
      </c>
      <c r="C4788" t="s">
        <v>4943</v>
      </c>
      <c r="D4788" t="s">
        <v>5388</v>
      </c>
      <c r="E4788" t="s">
        <v>5464</v>
      </c>
      <c r="F4788" t="s">
        <v>2177</v>
      </c>
      <c r="G4788" t="s">
        <v>2653</v>
      </c>
      <c r="H4788">
        <v>76800</v>
      </c>
      <c r="I4788" t="s">
        <v>5533</v>
      </c>
      <c r="J4788" s="1">
        <v>44112</v>
      </c>
      <c r="K4788" s="1">
        <v>44112</v>
      </c>
      <c r="L4788" t="s">
        <v>1787</v>
      </c>
      <c r="M4788" t="s">
        <v>5537</v>
      </c>
      <c r="N4788" s="1">
        <v>44135</v>
      </c>
      <c r="O4788" t="str">
        <f t="shared" si="158"/>
        <v>정상</v>
      </c>
      <c r="P4788" t="str">
        <f t="shared" si="157"/>
        <v>엠피피스토스</v>
      </c>
      <c r="Q4788" t="s">
        <v>1954</v>
      </c>
      <c r="R4788"/>
      <c r="S4788"/>
      <c r="T4788"/>
      <c r="U4788"/>
      <c r="V4788"/>
      <c r="W4788" t="s">
        <v>1958</v>
      </c>
      <c r="X4788" s="1">
        <v>51417</v>
      </c>
    </row>
    <row r="4789" spans="1:24">
      <c r="A4789" t="s">
        <v>4917</v>
      </c>
      <c r="B4789" t="s">
        <v>4926</v>
      </c>
      <c r="C4789" t="s">
        <v>4951</v>
      </c>
      <c r="D4789" t="s">
        <v>5382</v>
      </c>
      <c r="E4789" t="s">
        <v>5464</v>
      </c>
      <c r="F4789" t="s">
        <v>5530</v>
      </c>
      <c r="G4789" t="s">
        <v>2653</v>
      </c>
      <c r="H4789">
        <v>54970</v>
      </c>
      <c r="I4789" t="s">
        <v>5533</v>
      </c>
      <c r="J4789" s="1">
        <v>44112</v>
      </c>
      <c r="K4789" s="1">
        <v>44112</v>
      </c>
      <c r="L4789" t="s">
        <v>1788</v>
      </c>
      <c r="M4789" t="s">
        <v>5538</v>
      </c>
      <c r="N4789" s="1">
        <v>44135</v>
      </c>
      <c r="O4789" t="str">
        <f t="shared" si="158"/>
        <v>정상</v>
      </c>
      <c r="P4789" t="str">
        <f t="shared" si="157"/>
        <v>엠피피스토스</v>
      </c>
      <c r="Q4789" t="s">
        <v>1954</v>
      </c>
      <c r="R4789"/>
      <c r="S4789"/>
      <c r="T4789"/>
      <c r="U4789"/>
      <c r="V4789"/>
      <c r="W4789" t="s">
        <v>1958</v>
      </c>
      <c r="X4789" s="1">
        <v>56165</v>
      </c>
    </row>
    <row r="4790" spans="1:24">
      <c r="A4790" t="s">
        <v>4906</v>
      </c>
      <c r="B4790" t="s">
        <v>4926</v>
      </c>
      <c r="C4790" t="s">
        <v>4948</v>
      </c>
      <c r="D4790" t="s">
        <v>5389</v>
      </c>
      <c r="E4790" t="s">
        <v>2550</v>
      </c>
      <c r="F4790" t="s">
        <v>2177</v>
      </c>
      <c r="G4790" t="s">
        <v>2653</v>
      </c>
      <c r="H4790">
        <v>130000</v>
      </c>
      <c r="I4790" t="s">
        <v>5533</v>
      </c>
      <c r="J4790" s="1">
        <v>44112</v>
      </c>
      <c r="K4790" s="1">
        <v>44112</v>
      </c>
      <c r="L4790" t="s">
        <v>1789</v>
      </c>
      <c r="M4790" t="s">
        <v>5535</v>
      </c>
      <c r="N4790" s="1">
        <v>44135</v>
      </c>
      <c r="O4790" t="str">
        <f t="shared" si="158"/>
        <v>정상</v>
      </c>
      <c r="P4790" t="str">
        <f t="shared" si="157"/>
        <v>엠피피스토스</v>
      </c>
      <c r="Q4790" t="s">
        <v>1954</v>
      </c>
      <c r="R4790"/>
      <c r="S4790"/>
      <c r="T4790"/>
      <c r="U4790"/>
      <c r="V4790"/>
      <c r="W4790" t="s">
        <v>1958</v>
      </c>
      <c r="X4790" s="1">
        <v>51417</v>
      </c>
    </row>
    <row r="4791" spans="1:24">
      <c r="A4791" t="s">
        <v>4906</v>
      </c>
      <c r="B4791" t="s">
        <v>4926</v>
      </c>
      <c r="C4791" t="s">
        <v>4948</v>
      </c>
      <c r="D4791" t="s">
        <v>5041</v>
      </c>
      <c r="E4791" t="s">
        <v>5463</v>
      </c>
      <c r="F4791" t="s">
        <v>5530</v>
      </c>
      <c r="G4791" t="s">
        <v>2655</v>
      </c>
      <c r="H4791">
        <v>54460</v>
      </c>
      <c r="I4791" t="s">
        <v>5533</v>
      </c>
      <c r="J4791" s="1">
        <v>44112</v>
      </c>
      <c r="K4791" s="1">
        <v>44112</v>
      </c>
      <c r="L4791" t="s">
        <v>1790</v>
      </c>
      <c r="M4791" t="s">
        <v>5537</v>
      </c>
      <c r="N4791" s="1">
        <v>44135</v>
      </c>
      <c r="O4791" t="str">
        <f t="shared" si="158"/>
        <v>정상</v>
      </c>
      <c r="P4791" t="str">
        <f t="shared" si="157"/>
        <v>엠피피스토스</v>
      </c>
      <c r="Q4791" t="s">
        <v>1954</v>
      </c>
      <c r="R4791"/>
      <c r="S4791"/>
      <c r="T4791"/>
      <c r="U4791"/>
      <c r="V4791"/>
      <c r="W4791" t="s">
        <v>1958</v>
      </c>
      <c r="X4791" s="1">
        <v>49590</v>
      </c>
    </row>
    <row r="4792" spans="1:24">
      <c r="A4792" t="s">
        <v>4906</v>
      </c>
      <c r="B4792" t="s">
        <v>4926</v>
      </c>
      <c r="C4792" t="s">
        <v>4948</v>
      </c>
      <c r="D4792" t="s">
        <v>5069</v>
      </c>
      <c r="E4792" t="s">
        <v>5463</v>
      </c>
      <c r="F4792" t="s">
        <v>2177</v>
      </c>
      <c r="G4792" t="s">
        <v>2653</v>
      </c>
      <c r="H4792">
        <v>130000</v>
      </c>
      <c r="I4792" t="s">
        <v>5533</v>
      </c>
      <c r="J4792" s="1">
        <v>44112</v>
      </c>
      <c r="K4792" s="1">
        <v>44112</v>
      </c>
      <c r="L4792" t="s">
        <v>1791</v>
      </c>
      <c r="M4792" t="s">
        <v>5535</v>
      </c>
      <c r="N4792" s="1">
        <v>44135</v>
      </c>
      <c r="O4792" t="str">
        <f t="shared" si="158"/>
        <v>정상</v>
      </c>
      <c r="P4792" t="str">
        <f t="shared" si="157"/>
        <v>엠피피스토스</v>
      </c>
      <c r="Q4792" t="s">
        <v>1954</v>
      </c>
      <c r="R4792"/>
      <c r="S4792"/>
      <c r="T4792"/>
      <c r="U4792"/>
      <c r="V4792"/>
      <c r="W4792" t="s">
        <v>1958</v>
      </c>
      <c r="X4792" s="1">
        <v>56165</v>
      </c>
    </row>
    <row r="4793" spans="1:24">
      <c r="A4793" t="s">
        <v>4921</v>
      </c>
      <c r="B4793" t="s">
        <v>4935</v>
      </c>
      <c r="C4793" t="s">
        <v>4958</v>
      </c>
      <c r="D4793" t="s">
        <v>5390</v>
      </c>
      <c r="E4793" t="s">
        <v>2149</v>
      </c>
      <c r="F4793" t="s">
        <v>2177</v>
      </c>
      <c r="G4793" t="s">
        <v>2653</v>
      </c>
      <c r="H4793">
        <v>27590</v>
      </c>
      <c r="I4793" t="s">
        <v>5533</v>
      </c>
      <c r="J4793" s="1">
        <v>44112</v>
      </c>
      <c r="K4793" s="1">
        <v>44112</v>
      </c>
      <c r="L4793" t="s">
        <v>1792</v>
      </c>
      <c r="M4793" t="s">
        <v>5538</v>
      </c>
      <c r="N4793" s="1">
        <v>44135</v>
      </c>
      <c r="O4793" t="str">
        <f t="shared" si="158"/>
        <v>정상</v>
      </c>
      <c r="P4793" t="str">
        <f t="shared" si="157"/>
        <v>엠피아이리치</v>
      </c>
      <c r="Q4793" t="s">
        <v>1954</v>
      </c>
      <c r="R4793"/>
      <c r="S4793"/>
      <c r="T4793"/>
      <c r="U4793"/>
      <c r="V4793"/>
      <c r="W4793" t="s">
        <v>1958</v>
      </c>
      <c r="X4793" s="1">
        <v>68218</v>
      </c>
    </row>
    <row r="4794" spans="1:24">
      <c r="A4794" t="s">
        <v>3880</v>
      </c>
      <c r="B4794" t="s">
        <v>4929</v>
      </c>
      <c r="C4794" t="s">
        <v>4947</v>
      </c>
      <c r="D4794" t="s">
        <v>5333</v>
      </c>
      <c r="E4794" t="s">
        <v>2149</v>
      </c>
      <c r="F4794" t="s">
        <v>2177</v>
      </c>
      <c r="G4794" t="s">
        <v>2653</v>
      </c>
      <c r="H4794">
        <v>169000</v>
      </c>
      <c r="I4794" t="s">
        <v>5533</v>
      </c>
      <c r="J4794" s="1">
        <v>44112</v>
      </c>
      <c r="K4794" s="1">
        <v>44112</v>
      </c>
      <c r="L4794" t="s">
        <v>1793</v>
      </c>
      <c r="M4794" t="s">
        <v>5538</v>
      </c>
      <c r="N4794" s="1">
        <v>44135</v>
      </c>
      <c r="O4794" t="str">
        <f t="shared" si="158"/>
        <v>정상</v>
      </c>
      <c r="P4794" t="str">
        <f t="shared" si="157"/>
        <v>엠피상동</v>
      </c>
      <c r="Q4794" t="s">
        <v>1954</v>
      </c>
      <c r="R4794"/>
      <c r="S4794"/>
      <c r="T4794"/>
      <c r="U4794"/>
      <c r="V4794"/>
      <c r="W4794" t="s">
        <v>1958</v>
      </c>
      <c r="X4794" s="1">
        <v>51417</v>
      </c>
    </row>
    <row r="4795" spans="1:24">
      <c r="A4795" t="s">
        <v>4909</v>
      </c>
      <c r="B4795" t="s">
        <v>4929</v>
      </c>
      <c r="C4795" t="s">
        <v>4947</v>
      </c>
      <c r="D4795" t="s">
        <v>5193</v>
      </c>
      <c r="E4795" t="s">
        <v>2522</v>
      </c>
      <c r="F4795" t="s">
        <v>5532</v>
      </c>
      <c r="G4795" t="s">
        <v>2653</v>
      </c>
      <c r="H4795">
        <v>162000</v>
      </c>
      <c r="I4795" t="s">
        <v>5533</v>
      </c>
      <c r="J4795" s="1">
        <v>44112</v>
      </c>
      <c r="K4795" s="1">
        <v>44112</v>
      </c>
      <c r="L4795" t="s">
        <v>1794</v>
      </c>
      <c r="M4795" t="s">
        <v>5537</v>
      </c>
      <c r="N4795" s="1">
        <v>44135</v>
      </c>
      <c r="O4795" t="str">
        <f t="shared" si="158"/>
        <v>정상</v>
      </c>
      <c r="P4795" t="str">
        <f t="shared" si="157"/>
        <v>엠피상동</v>
      </c>
      <c r="Q4795" t="s">
        <v>1954</v>
      </c>
      <c r="R4795"/>
      <c r="S4795"/>
      <c r="T4795"/>
      <c r="U4795"/>
      <c r="V4795"/>
      <c r="W4795" t="s">
        <v>1958</v>
      </c>
      <c r="X4795" s="1">
        <v>55069</v>
      </c>
    </row>
    <row r="4796" spans="1:24">
      <c r="A4796" t="s">
        <v>4909</v>
      </c>
      <c r="B4796" t="s">
        <v>4929</v>
      </c>
      <c r="C4796" t="s">
        <v>4947</v>
      </c>
      <c r="D4796" t="s">
        <v>5391</v>
      </c>
      <c r="E4796" t="s">
        <v>2577</v>
      </c>
      <c r="F4796" t="s">
        <v>5530</v>
      </c>
      <c r="G4796" t="s">
        <v>2655</v>
      </c>
      <c r="H4796">
        <v>37460</v>
      </c>
      <c r="I4796" t="s">
        <v>5533</v>
      </c>
      <c r="J4796" s="1">
        <v>44112</v>
      </c>
      <c r="K4796" s="1">
        <v>44112</v>
      </c>
      <c r="L4796" t="s">
        <v>1795</v>
      </c>
      <c r="M4796" t="s">
        <v>5535</v>
      </c>
      <c r="N4796" s="1">
        <v>44135</v>
      </c>
      <c r="O4796" t="str">
        <f t="shared" si="158"/>
        <v>정상</v>
      </c>
      <c r="P4796" t="str">
        <f t="shared" si="157"/>
        <v>엠피상동</v>
      </c>
      <c r="Q4796" t="s">
        <v>1954</v>
      </c>
      <c r="R4796"/>
      <c r="S4796"/>
      <c r="T4796"/>
      <c r="U4796"/>
      <c r="V4796"/>
      <c r="W4796" t="s">
        <v>1958</v>
      </c>
      <c r="X4796" s="1">
        <v>49590</v>
      </c>
    </row>
    <row r="4797" spans="1:24">
      <c r="A4797" t="s">
        <v>4909</v>
      </c>
      <c r="B4797" t="s">
        <v>4929</v>
      </c>
      <c r="C4797" t="s">
        <v>4947</v>
      </c>
      <c r="D4797" t="s">
        <v>5392</v>
      </c>
      <c r="E4797" t="s">
        <v>5464</v>
      </c>
      <c r="F4797" t="s">
        <v>2177</v>
      </c>
      <c r="G4797" t="s">
        <v>2653</v>
      </c>
      <c r="H4797">
        <v>30000</v>
      </c>
      <c r="I4797" t="s">
        <v>5533</v>
      </c>
      <c r="J4797" s="1">
        <v>44112</v>
      </c>
      <c r="K4797" s="1">
        <v>44112</v>
      </c>
      <c r="L4797" t="s">
        <v>1796</v>
      </c>
      <c r="M4797" t="s">
        <v>5535</v>
      </c>
      <c r="N4797" s="1">
        <v>44135</v>
      </c>
      <c r="O4797" t="str">
        <f t="shared" si="158"/>
        <v>정상</v>
      </c>
      <c r="P4797" t="str">
        <f t="shared" si="157"/>
        <v>엠피상동</v>
      </c>
      <c r="Q4797" t="s">
        <v>1954</v>
      </c>
      <c r="R4797"/>
      <c r="S4797"/>
      <c r="T4797"/>
      <c r="U4797"/>
      <c r="V4797"/>
      <c r="W4797" t="s">
        <v>1958</v>
      </c>
      <c r="X4797" s="1">
        <v>69679</v>
      </c>
    </row>
    <row r="4798" spans="1:24">
      <c r="A4798" t="s">
        <v>4909</v>
      </c>
      <c r="B4798" t="s">
        <v>4929</v>
      </c>
      <c r="C4798" t="s">
        <v>4967</v>
      </c>
      <c r="D4798" t="s">
        <v>5393</v>
      </c>
      <c r="E4798" t="s">
        <v>2520</v>
      </c>
      <c r="F4798" t="s">
        <v>2177</v>
      </c>
      <c r="G4798" t="s">
        <v>2653</v>
      </c>
      <c r="H4798">
        <v>88000</v>
      </c>
      <c r="I4798" t="s">
        <v>5533</v>
      </c>
      <c r="J4798" s="1">
        <v>44112</v>
      </c>
      <c r="K4798" s="1">
        <v>44112</v>
      </c>
      <c r="L4798" t="s">
        <v>1797</v>
      </c>
      <c r="M4798" t="s">
        <v>5535</v>
      </c>
      <c r="N4798" s="1">
        <v>44135</v>
      </c>
      <c r="O4798" t="str">
        <f t="shared" si="158"/>
        <v>정상</v>
      </c>
      <c r="P4798" t="str">
        <f t="shared" si="157"/>
        <v>엠피상동</v>
      </c>
      <c r="Q4798" t="s">
        <v>1954</v>
      </c>
      <c r="R4798"/>
      <c r="S4798"/>
      <c r="T4798"/>
      <c r="U4798"/>
      <c r="V4798"/>
      <c r="W4798" t="s">
        <v>1958</v>
      </c>
      <c r="X4798" s="1">
        <v>54704</v>
      </c>
    </row>
    <row r="4799" spans="1:24">
      <c r="A4799" t="s">
        <v>4909</v>
      </c>
      <c r="B4799" t="s">
        <v>4929</v>
      </c>
      <c r="C4799" t="s">
        <v>4947</v>
      </c>
      <c r="D4799" t="s">
        <v>5394</v>
      </c>
      <c r="E4799" t="s">
        <v>2550</v>
      </c>
      <c r="F4799" t="s">
        <v>2177</v>
      </c>
      <c r="G4799" t="s">
        <v>2653</v>
      </c>
      <c r="H4799">
        <v>200000</v>
      </c>
      <c r="I4799" t="s">
        <v>5533</v>
      </c>
      <c r="J4799" s="1">
        <v>44112</v>
      </c>
      <c r="K4799" s="1">
        <v>44112</v>
      </c>
      <c r="L4799" t="s">
        <v>1798</v>
      </c>
      <c r="M4799" t="s">
        <v>5538</v>
      </c>
      <c r="N4799" s="1">
        <v>44135</v>
      </c>
      <c r="O4799" t="str">
        <f t="shared" si="158"/>
        <v>정상</v>
      </c>
      <c r="P4799" t="str">
        <f t="shared" si="157"/>
        <v>엠피상동</v>
      </c>
      <c r="Q4799" t="s">
        <v>1954</v>
      </c>
      <c r="R4799"/>
      <c r="S4799"/>
      <c r="T4799"/>
      <c r="U4799"/>
      <c r="V4799"/>
      <c r="W4799" t="s">
        <v>1958</v>
      </c>
      <c r="X4799" s="1">
        <v>77348</v>
      </c>
    </row>
    <row r="4800" spans="1:24">
      <c r="A4800" t="s">
        <v>4909</v>
      </c>
      <c r="B4800" t="s">
        <v>4929</v>
      </c>
      <c r="C4800" t="s">
        <v>4967</v>
      </c>
      <c r="D4800" t="s">
        <v>5395</v>
      </c>
      <c r="E4800" t="s">
        <v>5464</v>
      </c>
      <c r="F4800" t="s">
        <v>5530</v>
      </c>
      <c r="G4800" t="s">
        <v>2655</v>
      </c>
      <c r="H4800">
        <v>5650</v>
      </c>
      <c r="I4800" t="s">
        <v>5533</v>
      </c>
      <c r="J4800" s="1">
        <v>44112</v>
      </c>
      <c r="K4800" s="1">
        <v>44112</v>
      </c>
      <c r="L4800" t="s">
        <v>1799</v>
      </c>
      <c r="M4800" t="s">
        <v>5538</v>
      </c>
      <c r="N4800" s="1">
        <v>44135</v>
      </c>
      <c r="O4800" t="str">
        <f t="shared" si="158"/>
        <v>정상</v>
      </c>
      <c r="P4800" t="str">
        <f t="shared" si="157"/>
        <v>엠피상동</v>
      </c>
      <c r="Q4800" t="s">
        <v>1954</v>
      </c>
      <c r="R4800"/>
      <c r="S4800"/>
      <c r="T4800"/>
      <c r="U4800"/>
      <c r="V4800"/>
      <c r="W4800" t="s">
        <v>5540</v>
      </c>
      <c r="X4800" s="1">
        <v>49590</v>
      </c>
    </row>
    <row r="4801" spans="1:24">
      <c r="A4801" t="s">
        <v>1870</v>
      </c>
      <c r="B4801" t="s">
        <v>4929</v>
      </c>
      <c r="C4801" t="s">
        <v>4947</v>
      </c>
      <c r="D4801" t="s">
        <v>5178</v>
      </c>
      <c r="E4801" t="s">
        <v>2149</v>
      </c>
      <c r="F4801" t="s">
        <v>2177</v>
      </c>
      <c r="G4801" t="s">
        <v>2653</v>
      </c>
      <c r="H4801">
        <v>30000</v>
      </c>
      <c r="I4801" t="s">
        <v>5533</v>
      </c>
      <c r="J4801" s="1">
        <v>44112</v>
      </c>
      <c r="K4801" s="1">
        <v>44112</v>
      </c>
      <c r="L4801" t="s">
        <v>1800</v>
      </c>
      <c r="M4801" t="s">
        <v>5538</v>
      </c>
      <c r="N4801" s="1">
        <v>44135</v>
      </c>
      <c r="O4801" t="str">
        <f t="shared" si="158"/>
        <v>정상</v>
      </c>
      <c r="P4801" t="str">
        <f t="shared" ref="P4801:P4864" si="159">A4801</f>
        <v>엠피상동</v>
      </c>
      <c r="Q4801" t="s">
        <v>1954</v>
      </c>
      <c r="R4801"/>
      <c r="S4801"/>
      <c r="T4801"/>
      <c r="U4801"/>
      <c r="V4801"/>
      <c r="W4801" t="s">
        <v>1958</v>
      </c>
      <c r="X4801" s="1">
        <v>51417</v>
      </c>
    </row>
    <row r="4802" spans="1:24">
      <c r="A4802" t="s">
        <v>4909</v>
      </c>
      <c r="B4802" t="s">
        <v>4929</v>
      </c>
      <c r="C4802" t="s">
        <v>4947</v>
      </c>
      <c r="D4802" t="s">
        <v>5396</v>
      </c>
      <c r="E4802" t="s">
        <v>5490</v>
      </c>
      <c r="F4802" t="s">
        <v>2177</v>
      </c>
      <c r="G4802" t="s">
        <v>2653</v>
      </c>
      <c r="H4802">
        <v>48000</v>
      </c>
      <c r="I4802" t="s">
        <v>5533</v>
      </c>
      <c r="J4802" s="1">
        <v>44112</v>
      </c>
      <c r="K4802" s="1">
        <v>44112</v>
      </c>
      <c r="L4802" t="s">
        <v>1801</v>
      </c>
      <c r="M4802" t="s">
        <v>5537</v>
      </c>
      <c r="N4802" s="1">
        <v>44135</v>
      </c>
      <c r="O4802" t="str">
        <f t="shared" si="158"/>
        <v>정상</v>
      </c>
      <c r="P4802" t="str">
        <f t="shared" si="159"/>
        <v>엠피상동</v>
      </c>
      <c r="Q4802" t="s">
        <v>1954</v>
      </c>
      <c r="R4802"/>
      <c r="S4802"/>
      <c r="T4802"/>
      <c r="U4802"/>
      <c r="V4802"/>
      <c r="W4802" t="s">
        <v>1958</v>
      </c>
      <c r="X4802" s="1">
        <v>51417</v>
      </c>
    </row>
    <row r="4803" spans="1:24">
      <c r="A4803" t="s">
        <v>4909</v>
      </c>
      <c r="B4803" t="s">
        <v>4929</v>
      </c>
      <c r="C4803" t="s">
        <v>4947</v>
      </c>
      <c r="D4803" t="s">
        <v>5396</v>
      </c>
      <c r="E4803" t="s">
        <v>5464</v>
      </c>
      <c r="F4803" t="s">
        <v>2177</v>
      </c>
      <c r="G4803" t="s">
        <v>2653</v>
      </c>
      <c r="H4803">
        <v>139000</v>
      </c>
      <c r="I4803" t="s">
        <v>5533</v>
      </c>
      <c r="J4803" s="1">
        <v>44112</v>
      </c>
      <c r="K4803" s="1">
        <v>44112</v>
      </c>
      <c r="L4803" t="s">
        <v>1802</v>
      </c>
      <c r="M4803" t="s">
        <v>5537</v>
      </c>
      <c r="N4803" s="1">
        <v>44135</v>
      </c>
      <c r="O4803" t="str">
        <f t="shared" si="158"/>
        <v>정상</v>
      </c>
      <c r="P4803" t="str">
        <f t="shared" si="159"/>
        <v>엠피상동</v>
      </c>
      <c r="Q4803" t="s">
        <v>1954</v>
      </c>
      <c r="R4803"/>
      <c r="S4803"/>
      <c r="T4803"/>
      <c r="U4803"/>
      <c r="V4803"/>
      <c r="W4803" t="s">
        <v>1960</v>
      </c>
      <c r="X4803" s="1">
        <v>51417</v>
      </c>
    </row>
    <row r="4804" spans="1:24">
      <c r="A4804" t="s">
        <v>4909</v>
      </c>
      <c r="B4804" t="s">
        <v>4929</v>
      </c>
      <c r="C4804" t="s">
        <v>4947</v>
      </c>
      <c r="D4804" t="s">
        <v>5397</v>
      </c>
      <c r="E4804" t="s">
        <v>5463</v>
      </c>
      <c r="F4804" t="s">
        <v>5532</v>
      </c>
      <c r="G4804" t="s">
        <v>2655</v>
      </c>
      <c r="H4804">
        <v>53250</v>
      </c>
      <c r="I4804" t="s">
        <v>5533</v>
      </c>
      <c r="J4804" s="1">
        <v>44112</v>
      </c>
      <c r="K4804" s="1">
        <v>44112</v>
      </c>
      <c r="L4804" t="s">
        <v>1803</v>
      </c>
      <c r="M4804" t="s">
        <v>5536</v>
      </c>
      <c r="N4804" s="1">
        <v>44135</v>
      </c>
      <c r="O4804" t="str">
        <f t="shared" si="158"/>
        <v>정상</v>
      </c>
      <c r="P4804" t="str">
        <f t="shared" si="159"/>
        <v>엠피상동</v>
      </c>
      <c r="Q4804" t="s">
        <v>1954</v>
      </c>
      <c r="R4804"/>
      <c r="S4804"/>
      <c r="T4804"/>
      <c r="U4804"/>
      <c r="V4804"/>
      <c r="W4804" t="s">
        <v>1958</v>
      </c>
      <c r="X4804" s="1">
        <v>49590</v>
      </c>
    </row>
    <row r="4805" spans="1:24">
      <c r="A4805" t="s">
        <v>4912</v>
      </c>
      <c r="B4805"/>
      <c r="C4805"/>
      <c r="D4805" t="s">
        <v>5197</v>
      </c>
      <c r="E4805" t="s">
        <v>2550</v>
      </c>
      <c r="F4805" t="s">
        <v>5530</v>
      </c>
      <c r="G4805" t="s">
        <v>2653</v>
      </c>
      <c r="H4805">
        <v>84090</v>
      </c>
      <c r="I4805" t="s">
        <v>5533</v>
      </c>
      <c r="J4805" s="1">
        <v>44112</v>
      </c>
      <c r="K4805" s="1">
        <v>44112</v>
      </c>
      <c r="L4805" t="s">
        <v>1804</v>
      </c>
      <c r="M4805" t="s">
        <v>5538</v>
      </c>
      <c r="N4805" s="1">
        <v>44135</v>
      </c>
      <c r="O4805" t="str">
        <f t="shared" si="158"/>
        <v>정상</v>
      </c>
      <c r="P4805" t="str">
        <f t="shared" si="159"/>
        <v>엠피제이엔제이</v>
      </c>
      <c r="Q4805" t="s">
        <v>1954</v>
      </c>
      <c r="R4805"/>
      <c r="S4805"/>
      <c r="T4805"/>
      <c r="U4805"/>
      <c r="V4805"/>
      <c r="W4805" t="s">
        <v>1958</v>
      </c>
      <c r="X4805" s="1">
        <v>77714</v>
      </c>
    </row>
    <row r="4806" spans="1:24">
      <c r="A4806" t="s">
        <v>4912</v>
      </c>
      <c r="B4806"/>
      <c r="C4806"/>
      <c r="D4806" t="s">
        <v>5199</v>
      </c>
      <c r="E4806" t="s">
        <v>2149</v>
      </c>
      <c r="F4806" t="s">
        <v>5532</v>
      </c>
      <c r="G4806" t="s">
        <v>2653</v>
      </c>
      <c r="H4806">
        <v>120000</v>
      </c>
      <c r="I4806" t="s">
        <v>5533</v>
      </c>
      <c r="J4806" s="1">
        <v>44112</v>
      </c>
      <c r="K4806" s="1">
        <v>44112</v>
      </c>
      <c r="L4806" t="s">
        <v>1805</v>
      </c>
      <c r="M4806" t="s">
        <v>5535</v>
      </c>
      <c r="N4806" s="1">
        <v>44135</v>
      </c>
      <c r="O4806" t="str">
        <f t="shared" si="158"/>
        <v>정상</v>
      </c>
      <c r="P4806" t="str">
        <f t="shared" si="159"/>
        <v>엠피제이엔제이</v>
      </c>
      <c r="Q4806" t="s">
        <v>1954</v>
      </c>
      <c r="R4806"/>
      <c r="S4806"/>
      <c r="T4806"/>
      <c r="U4806"/>
      <c r="V4806"/>
      <c r="W4806" t="s">
        <v>1958</v>
      </c>
      <c r="X4806" s="1">
        <v>62009</v>
      </c>
    </row>
    <row r="4807" spans="1:24">
      <c r="A4807" t="s">
        <v>4904</v>
      </c>
      <c r="B4807" t="s">
        <v>4925</v>
      </c>
      <c r="C4807" t="s">
        <v>4946</v>
      </c>
      <c r="D4807" t="s">
        <v>5398</v>
      </c>
      <c r="E4807" t="s">
        <v>2550</v>
      </c>
      <c r="F4807" t="s">
        <v>2177</v>
      </c>
      <c r="G4807" t="s">
        <v>2653</v>
      </c>
      <c r="H4807">
        <v>70260</v>
      </c>
      <c r="I4807" t="s">
        <v>5533</v>
      </c>
      <c r="J4807" s="1">
        <v>44112</v>
      </c>
      <c r="K4807" s="1">
        <v>44112</v>
      </c>
      <c r="L4807" t="s">
        <v>1806</v>
      </c>
      <c r="M4807" t="s">
        <v>5537</v>
      </c>
      <c r="N4807" s="1">
        <v>44135</v>
      </c>
      <c r="O4807" t="str">
        <f t="shared" si="158"/>
        <v>정상</v>
      </c>
      <c r="P4807" t="str">
        <f t="shared" si="159"/>
        <v>엠피송내</v>
      </c>
      <c r="Q4807" t="s">
        <v>1954</v>
      </c>
      <c r="R4807"/>
      <c r="S4807"/>
      <c r="T4807"/>
      <c r="U4807"/>
      <c r="V4807"/>
      <c r="W4807" t="s">
        <v>5540</v>
      </c>
      <c r="X4807" s="1">
        <v>52878</v>
      </c>
    </row>
    <row r="4808" spans="1:24">
      <c r="A4808" t="s">
        <v>4902</v>
      </c>
      <c r="B4808" t="s">
        <v>4923</v>
      </c>
      <c r="C4808" t="s">
        <v>4941</v>
      </c>
      <c r="D4808" t="s">
        <v>4996</v>
      </c>
      <c r="E4808" t="s">
        <v>5463</v>
      </c>
      <c r="F4808" t="s">
        <v>5530</v>
      </c>
      <c r="G4808" t="s">
        <v>2653</v>
      </c>
      <c r="H4808">
        <v>110500</v>
      </c>
      <c r="I4808" t="s">
        <v>5533</v>
      </c>
      <c r="J4808" s="1">
        <v>44112</v>
      </c>
      <c r="K4808" s="1">
        <v>44112</v>
      </c>
      <c r="L4808" t="s">
        <v>1807</v>
      </c>
      <c r="M4808" t="s">
        <v>5538</v>
      </c>
      <c r="N4808" s="1">
        <v>44135</v>
      </c>
      <c r="O4808" t="str">
        <f t="shared" si="158"/>
        <v>정상</v>
      </c>
      <c r="P4808" t="str">
        <f t="shared" si="159"/>
        <v>엠피성공</v>
      </c>
      <c r="Q4808" t="s">
        <v>1954</v>
      </c>
      <c r="R4808"/>
      <c r="S4808"/>
      <c r="T4808"/>
      <c r="U4808"/>
      <c r="V4808"/>
      <c r="W4808" t="s">
        <v>1958</v>
      </c>
      <c r="X4808" s="1">
        <v>51417</v>
      </c>
    </row>
    <row r="4809" spans="1:24">
      <c r="A4809" t="s">
        <v>4914</v>
      </c>
      <c r="B4809" t="s">
        <v>4933</v>
      </c>
      <c r="C4809" t="s">
        <v>4953</v>
      </c>
      <c r="D4809" t="s">
        <v>5399</v>
      </c>
      <c r="E4809" t="s">
        <v>2550</v>
      </c>
      <c r="F4809" t="s">
        <v>2177</v>
      </c>
      <c r="G4809" t="s">
        <v>2653</v>
      </c>
      <c r="H4809">
        <v>12000</v>
      </c>
      <c r="I4809" t="s">
        <v>5533</v>
      </c>
      <c r="J4809" s="1">
        <v>44112</v>
      </c>
      <c r="K4809" s="1">
        <v>44112</v>
      </c>
      <c r="L4809" t="s">
        <v>1808</v>
      </c>
      <c r="M4809" t="s">
        <v>5537</v>
      </c>
      <c r="N4809" s="1">
        <v>44135</v>
      </c>
      <c r="O4809" t="str">
        <f t="shared" si="158"/>
        <v>정상</v>
      </c>
      <c r="P4809" t="str">
        <f t="shared" si="159"/>
        <v>엠피조은</v>
      </c>
      <c r="Q4809" t="s">
        <v>1954</v>
      </c>
      <c r="R4809"/>
      <c r="S4809"/>
      <c r="T4809"/>
      <c r="U4809"/>
      <c r="V4809"/>
      <c r="W4809" t="s">
        <v>1958</v>
      </c>
      <c r="X4809" s="1">
        <v>63470</v>
      </c>
    </row>
    <row r="4810" spans="1:24">
      <c r="A4810" t="s">
        <v>4914</v>
      </c>
      <c r="B4810" t="s">
        <v>4933</v>
      </c>
      <c r="C4810" t="s">
        <v>4953</v>
      </c>
      <c r="D4810" t="s">
        <v>5400</v>
      </c>
      <c r="E4810" t="s">
        <v>5463</v>
      </c>
      <c r="F4810" t="s">
        <v>2177</v>
      </c>
      <c r="G4810" t="s">
        <v>2653</v>
      </c>
      <c r="H4810">
        <v>169600</v>
      </c>
      <c r="I4810" t="s">
        <v>5533</v>
      </c>
      <c r="J4810" s="1">
        <v>44112</v>
      </c>
      <c r="K4810" s="1">
        <v>44112</v>
      </c>
      <c r="L4810" t="s">
        <v>1809</v>
      </c>
      <c r="M4810" t="s">
        <v>5535</v>
      </c>
      <c r="N4810" s="1">
        <v>44135</v>
      </c>
      <c r="O4810" t="str">
        <f t="shared" si="158"/>
        <v>정상</v>
      </c>
      <c r="P4810" t="str">
        <f t="shared" si="159"/>
        <v>엠피조은</v>
      </c>
      <c r="Q4810" t="s">
        <v>1954</v>
      </c>
      <c r="R4810"/>
      <c r="S4810"/>
      <c r="T4810"/>
      <c r="U4810"/>
      <c r="V4810"/>
      <c r="W4810" t="s">
        <v>1958</v>
      </c>
      <c r="X4810" s="1">
        <v>69314</v>
      </c>
    </row>
    <row r="4811" spans="1:24">
      <c r="A4811" t="s">
        <v>4909</v>
      </c>
      <c r="B4811" t="s">
        <v>4929</v>
      </c>
      <c r="C4811" t="s">
        <v>4947</v>
      </c>
      <c r="D4811" t="s">
        <v>5339</v>
      </c>
      <c r="E4811" t="s">
        <v>2498</v>
      </c>
      <c r="F4811" t="s">
        <v>2177</v>
      </c>
      <c r="G4811" t="s">
        <v>2653</v>
      </c>
      <c r="H4811">
        <v>113000</v>
      </c>
      <c r="I4811" t="s">
        <v>5533</v>
      </c>
      <c r="J4811" s="1">
        <v>44112</v>
      </c>
      <c r="K4811" s="1">
        <v>44112</v>
      </c>
      <c r="L4811">
        <v>20205422463</v>
      </c>
      <c r="M4811" t="s">
        <v>5538</v>
      </c>
      <c r="N4811" s="1">
        <v>44135</v>
      </c>
      <c r="O4811" t="str">
        <f t="shared" si="158"/>
        <v>정상</v>
      </c>
      <c r="P4811" t="str">
        <f t="shared" si="159"/>
        <v>엠피상동</v>
      </c>
      <c r="Q4811" t="s">
        <v>1954</v>
      </c>
      <c r="R4811"/>
      <c r="S4811"/>
      <c r="T4811"/>
      <c r="U4811"/>
      <c r="V4811"/>
      <c r="W4811" t="s">
        <v>1958</v>
      </c>
      <c r="X4811"/>
    </row>
    <row r="4812" spans="1:24">
      <c r="A4812" t="s">
        <v>4914</v>
      </c>
      <c r="B4812"/>
      <c r="C4812"/>
      <c r="D4812" t="s">
        <v>5401</v>
      </c>
      <c r="E4812" t="s">
        <v>2499</v>
      </c>
      <c r="F4812" t="s">
        <v>5530</v>
      </c>
      <c r="G4812" t="s">
        <v>2653</v>
      </c>
      <c r="H4812">
        <v>25000</v>
      </c>
      <c r="I4812" t="s">
        <v>5533</v>
      </c>
      <c r="J4812" s="1">
        <v>44112</v>
      </c>
      <c r="K4812" s="1">
        <v>44112</v>
      </c>
      <c r="L4812">
        <v>20205402861</v>
      </c>
      <c r="M4812" t="s">
        <v>5538</v>
      </c>
      <c r="N4812" s="1">
        <v>44135</v>
      </c>
      <c r="O4812" t="str">
        <f t="shared" si="158"/>
        <v>정상</v>
      </c>
      <c r="P4812" t="str">
        <f t="shared" si="159"/>
        <v>엠피조은</v>
      </c>
      <c r="Q4812" t="s">
        <v>1954</v>
      </c>
      <c r="R4812"/>
      <c r="S4812"/>
      <c r="T4812"/>
      <c r="U4812"/>
      <c r="V4812"/>
      <c r="W4812" t="s">
        <v>1958</v>
      </c>
      <c r="X4812"/>
    </row>
    <row r="4813" spans="1:24">
      <c r="A4813" t="s">
        <v>4909</v>
      </c>
      <c r="B4813" t="s">
        <v>4929</v>
      </c>
      <c r="C4813" t="s">
        <v>4947</v>
      </c>
      <c r="D4813" t="s">
        <v>5402</v>
      </c>
      <c r="E4813" t="s">
        <v>2163</v>
      </c>
      <c r="F4813" t="s">
        <v>5530</v>
      </c>
      <c r="G4813" t="s">
        <v>2653</v>
      </c>
      <c r="H4813">
        <v>90000</v>
      </c>
      <c r="I4813" t="s">
        <v>5533</v>
      </c>
      <c r="J4813" s="1">
        <v>44112</v>
      </c>
      <c r="K4813" s="1">
        <v>44112</v>
      </c>
      <c r="L4813">
        <v>20205425130</v>
      </c>
      <c r="M4813" t="s">
        <v>5538</v>
      </c>
      <c r="N4813" s="1">
        <v>44135</v>
      </c>
      <c r="O4813" t="str">
        <f t="shared" si="158"/>
        <v>정상</v>
      </c>
      <c r="P4813" t="str">
        <f t="shared" si="159"/>
        <v>엠피상동</v>
      </c>
      <c r="Q4813" t="s">
        <v>1954</v>
      </c>
      <c r="R4813"/>
      <c r="S4813"/>
      <c r="T4813"/>
      <c r="U4813"/>
      <c r="V4813"/>
      <c r="W4813" t="s">
        <v>5540</v>
      </c>
      <c r="X4813"/>
    </row>
    <row r="4814" spans="1:24">
      <c r="A4814" t="s">
        <v>4909</v>
      </c>
      <c r="B4814" t="s">
        <v>4929</v>
      </c>
      <c r="C4814" t="s">
        <v>4947</v>
      </c>
      <c r="D4814" t="s">
        <v>5384</v>
      </c>
      <c r="E4814" t="s">
        <v>5503</v>
      </c>
      <c r="F4814" t="s">
        <v>5530</v>
      </c>
      <c r="G4814" t="s">
        <v>2655</v>
      </c>
      <c r="H4814">
        <v>17800</v>
      </c>
      <c r="I4814" t="s">
        <v>5533</v>
      </c>
      <c r="J4814" s="1">
        <v>44112</v>
      </c>
      <c r="K4814" s="1">
        <v>44112</v>
      </c>
      <c r="L4814">
        <v>20205425958</v>
      </c>
      <c r="M4814" t="s">
        <v>5535</v>
      </c>
      <c r="N4814" s="1">
        <v>44135</v>
      </c>
      <c r="O4814" t="str">
        <f t="shared" si="158"/>
        <v>정상</v>
      </c>
      <c r="P4814" t="str">
        <f t="shared" si="159"/>
        <v>엠피상동</v>
      </c>
      <c r="Q4814" t="s">
        <v>1954</v>
      </c>
      <c r="R4814"/>
      <c r="S4814"/>
      <c r="T4814"/>
      <c r="U4814"/>
      <c r="V4814"/>
      <c r="W4814" t="s">
        <v>5540</v>
      </c>
      <c r="X4814"/>
    </row>
    <row r="4815" spans="1:24">
      <c r="A4815" t="s">
        <v>4909</v>
      </c>
      <c r="B4815" t="s">
        <v>4929</v>
      </c>
      <c r="C4815" t="s">
        <v>4947</v>
      </c>
      <c r="D4815" t="s">
        <v>5384</v>
      </c>
      <c r="E4815" t="s">
        <v>2498</v>
      </c>
      <c r="F4815" t="s">
        <v>2177</v>
      </c>
      <c r="G4815" t="s">
        <v>2655</v>
      </c>
      <c r="H4815">
        <v>14267</v>
      </c>
      <c r="I4815" t="s">
        <v>5533</v>
      </c>
      <c r="J4815" s="1">
        <v>44112</v>
      </c>
      <c r="K4815" s="1">
        <v>44112</v>
      </c>
      <c r="L4815">
        <v>20205424322</v>
      </c>
      <c r="M4815" t="s">
        <v>5536</v>
      </c>
      <c r="N4815" s="1">
        <v>44135</v>
      </c>
      <c r="O4815" t="str">
        <f t="shared" si="158"/>
        <v>정상</v>
      </c>
      <c r="P4815" t="str">
        <f t="shared" si="159"/>
        <v>엠피상동</v>
      </c>
      <c r="Q4815" t="s">
        <v>1954</v>
      </c>
      <c r="R4815"/>
      <c r="S4815"/>
      <c r="T4815"/>
      <c r="U4815"/>
      <c r="V4815"/>
      <c r="W4815" t="s">
        <v>1958</v>
      </c>
      <c r="X4815"/>
    </row>
    <row r="4816" spans="1:24">
      <c r="A4816" t="s">
        <v>4914</v>
      </c>
      <c r="B4816" t="s">
        <v>4933</v>
      </c>
      <c r="C4816" t="s">
        <v>4953</v>
      </c>
      <c r="D4816" t="s">
        <v>5325</v>
      </c>
      <c r="E4816" t="s">
        <v>5461</v>
      </c>
      <c r="F4816" t="s">
        <v>2177</v>
      </c>
      <c r="G4816" t="s">
        <v>2653</v>
      </c>
      <c r="H4816">
        <v>21000</v>
      </c>
      <c r="I4816" t="s">
        <v>5533</v>
      </c>
      <c r="J4816" s="1">
        <v>44112</v>
      </c>
      <c r="K4816" s="1">
        <v>44112</v>
      </c>
      <c r="L4816">
        <v>20205421407</v>
      </c>
      <c r="M4816" t="s">
        <v>5538</v>
      </c>
      <c r="N4816" s="1">
        <v>44135</v>
      </c>
      <c r="O4816" t="str">
        <f t="shared" si="158"/>
        <v>정상</v>
      </c>
      <c r="P4816" t="str">
        <f t="shared" si="159"/>
        <v>엠피조은</v>
      </c>
      <c r="Q4816" t="s">
        <v>1954</v>
      </c>
      <c r="R4816"/>
      <c r="S4816"/>
      <c r="T4816"/>
      <c r="U4816"/>
      <c r="V4816"/>
      <c r="W4816" t="s">
        <v>1958</v>
      </c>
      <c r="X4816"/>
    </row>
    <row r="4817" spans="1:24">
      <c r="A4817" t="s">
        <v>2316</v>
      </c>
      <c r="B4817" t="s">
        <v>4933</v>
      </c>
      <c r="C4817" t="s">
        <v>4953</v>
      </c>
      <c r="D4817" t="s">
        <v>5403</v>
      </c>
      <c r="E4817" t="s">
        <v>2163</v>
      </c>
      <c r="F4817" t="s">
        <v>2177</v>
      </c>
      <c r="G4817" t="s">
        <v>2654</v>
      </c>
      <c r="H4817">
        <v>50000</v>
      </c>
      <c r="I4817" t="s">
        <v>5533</v>
      </c>
      <c r="J4817" s="1">
        <v>44112</v>
      </c>
      <c r="K4817" s="1">
        <v>44112</v>
      </c>
      <c r="L4817">
        <v>20205421068</v>
      </c>
      <c r="M4817" t="s">
        <v>5538</v>
      </c>
      <c r="N4817" s="1">
        <v>44135</v>
      </c>
      <c r="O4817" t="str">
        <f t="shared" si="158"/>
        <v>정상</v>
      </c>
      <c r="P4817" t="str">
        <f t="shared" si="159"/>
        <v>엠피조은</v>
      </c>
      <c r="Q4817" t="s">
        <v>1954</v>
      </c>
      <c r="R4817"/>
      <c r="S4817"/>
      <c r="T4817"/>
      <c r="U4817"/>
      <c r="V4817"/>
      <c r="W4817" t="s">
        <v>1958</v>
      </c>
      <c r="X4817"/>
    </row>
    <row r="4818" spans="1:24">
      <c r="A4818" t="s">
        <v>4907</v>
      </c>
      <c r="B4818" t="s">
        <v>4927</v>
      </c>
      <c r="C4818" t="s">
        <v>4944</v>
      </c>
      <c r="D4818" t="s">
        <v>5008</v>
      </c>
      <c r="E4818" t="s">
        <v>5504</v>
      </c>
      <c r="F4818" t="s">
        <v>5531</v>
      </c>
      <c r="G4818" t="s">
        <v>2653</v>
      </c>
      <c r="H4818">
        <v>58950</v>
      </c>
      <c r="I4818" t="s">
        <v>5534</v>
      </c>
      <c r="J4818" s="1">
        <v>44112</v>
      </c>
      <c r="K4818" s="1">
        <v>44118</v>
      </c>
      <c r="L4818">
        <v>20205419064</v>
      </c>
      <c r="M4818" t="s">
        <v>5537</v>
      </c>
      <c r="N4818" s="1">
        <v>44135</v>
      </c>
      <c r="O4818" t="str">
        <f t="shared" si="158"/>
        <v>철회</v>
      </c>
      <c r="P4818" t="s">
        <v>1863</v>
      </c>
      <c r="Q4818" t="s">
        <v>1954</v>
      </c>
      <c r="R4818"/>
      <c r="S4818"/>
      <c r="T4818"/>
      <c r="U4818"/>
      <c r="V4818"/>
      <c r="W4818" t="s">
        <v>1958</v>
      </c>
      <c r="X4818"/>
    </row>
    <row r="4819" spans="1:24">
      <c r="A4819" t="s">
        <v>4902</v>
      </c>
      <c r="B4819"/>
      <c r="C4819"/>
      <c r="D4819" t="s">
        <v>5192</v>
      </c>
      <c r="E4819" t="s">
        <v>2163</v>
      </c>
      <c r="F4819" t="s">
        <v>2177</v>
      </c>
      <c r="G4819" t="s">
        <v>2653</v>
      </c>
      <c r="H4819">
        <v>10000</v>
      </c>
      <c r="I4819" t="s">
        <v>5533</v>
      </c>
      <c r="J4819" s="1">
        <v>44112</v>
      </c>
      <c r="K4819" s="1">
        <v>44112</v>
      </c>
      <c r="L4819">
        <v>20205421701</v>
      </c>
      <c r="M4819" t="s">
        <v>5535</v>
      </c>
      <c r="N4819" s="1">
        <v>44135</v>
      </c>
      <c r="O4819" t="str">
        <f t="shared" si="158"/>
        <v>정상</v>
      </c>
      <c r="P4819" t="str">
        <f t="shared" si="159"/>
        <v>엠피성공</v>
      </c>
      <c r="Q4819" t="s">
        <v>1954</v>
      </c>
      <c r="R4819"/>
      <c r="S4819"/>
      <c r="T4819"/>
      <c r="U4819"/>
      <c r="V4819"/>
      <c r="W4819" t="s">
        <v>1958</v>
      </c>
      <c r="X4819"/>
    </row>
    <row r="4820" spans="1:24">
      <c r="A4820" t="s">
        <v>4902</v>
      </c>
      <c r="B4820" t="s">
        <v>4923</v>
      </c>
      <c r="C4820" t="s">
        <v>4941</v>
      </c>
      <c r="D4820" t="s">
        <v>5021</v>
      </c>
      <c r="E4820" t="s">
        <v>5461</v>
      </c>
      <c r="F4820" t="s">
        <v>2177</v>
      </c>
      <c r="G4820" t="s">
        <v>2653</v>
      </c>
      <c r="H4820">
        <v>100000</v>
      </c>
      <c r="I4820" t="s">
        <v>5533</v>
      </c>
      <c r="J4820" s="1">
        <v>44112</v>
      </c>
      <c r="K4820" s="1">
        <v>44112</v>
      </c>
      <c r="L4820">
        <v>20205396821</v>
      </c>
      <c r="M4820" t="s">
        <v>5535</v>
      </c>
      <c r="N4820" s="1">
        <v>44135</v>
      </c>
      <c r="O4820" t="str">
        <f t="shared" si="158"/>
        <v>정상</v>
      </c>
      <c r="P4820" t="str">
        <f t="shared" si="159"/>
        <v>엠피성공</v>
      </c>
      <c r="Q4820" t="s">
        <v>1954</v>
      </c>
      <c r="R4820"/>
      <c r="S4820"/>
      <c r="T4820"/>
      <c r="U4820"/>
      <c r="V4820"/>
      <c r="W4820" t="s">
        <v>1958</v>
      </c>
      <c r="X4820"/>
    </row>
    <row r="4821" spans="1:24">
      <c r="A4821" t="s">
        <v>4902</v>
      </c>
      <c r="B4821" t="s">
        <v>4923</v>
      </c>
      <c r="C4821" t="s">
        <v>4941</v>
      </c>
      <c r="D4821" t="s">
        <v>4980</v>
      </c>
      <c r="E4821" t="s">
        <v>5504</v>
      </c>
      <c r="F4821" t="s">
        <v>2177</v>
      </c>
      <c r="G4821" t="s">
        <v>2653</v>
      </c>
      <c r="H4821">
        <v>57000</v>
      </c>
      <c r="I4821" t="s">
        <v>5533</v>
      </c>
      <c r="J4821" s="1">
        <v>44112</v>
      </c>
      <c r="K4821" s="1">
        <v>44112</v>
      </c>
      <c r="L4821">
        <v>20205408514</v>
      </c>
      <c r="M4821" t="s">
        <v>5538</v>
      </c>
      <c r="N4821" s="1">
        <v>44135</v>
      </c>
      <c r="O4821" t="str">
        <f t="shared" si="158"/>
        <v>정상</v>
      </c>
      <c r="P4821" t="str">
        <f t="shared" si="159"/>
        <v>엠피성공</v>
      </c>
      <c r="Q4821" t="s">
        <v>1954</v>
      </c>
      <c r="R4821"/>
      <c r="S4821"/>
      <c r="T4821"/>
      <c r="U4821"/>
      <c r="V4821"/>
      <c r="W4821" t="s">
        <v>1960</v>
      </c>
      <c r="X4821"/>
    </row>
    <row r="4822" spans="1:24">
      <c r="A4822" t="s">
        <v>4904</v>
      </c>
      <c r="B4822" t="s">
        <v>4925</v>
      </c>
      <c r="C4822" t="s">
        <v>4946</v>
      </c>
      <c r="D4822" t="s">
        <v>5125</v>
      </c>
      <c r="E4822" t="s">
        <v>5504</v>
      </c>
      <c r="F4822" t="s">
        <v>2177</v>
      </c>
      <c r="G4822" t="s">
        <v>2655</v>
      </c>
      <c r="H4822">
        <v>9080</v>
      </c>
      <c r="I4822" t="s">
        <v>5533</v>
      </c>
      <c r="J4822" s="1">
        <v>44112</v>
      </c>
      <c r="K4822" s="1">
        <v>44112</v>
      </c>
      <c r="L4822">
        <v>20205416317</v>
      </c>
      <c r="M4822" t="s">
        <v>5537</v>
      </c>
      <c r="N4822" s="1">
        <v>44135</v>
      </c>
      <c r="O4822" t="str">
        <f t="shared" ref="O4822:O4885" si="160" xml:space="preserve"> IF(K4822&gt;N4822,W4822,I4822)</f>
        <v>정상</v>
      </c>
      <c r="P4822" t="str">
        <f t="shared" si="159"/>
        <v>엠피송내</v>
      </c>
      <c r="Q4822" t="s">
        <v>1954</v>
      </c>
      <c r="R4822"/>
      <c r="S4822"/>
      <c r="T4822"/>
      <c r="U4822"/>
      <c r="V4822"/>
      <c r="W4822" t="s">
        <v>1958</v>
      </c>
      <c r="X4822"/>
    </row>
    <row r="4823" spans="1:24">
      <c r="A4823" t="s">
        <v>4912</v>
      </c>
      <c r="B4823"/>
      <c r="C4823"/>
      <c r="D4823" t="s">
        <v>5212</v>
      </c>
      <c r="E4823" t="s">
        <v>5461</v>
      </c>
      <c r="F4823" t="s">
        <v>2177</v>
      </c>
      <c r="G4823" t="s">
        <v>2653</v>
      </c>
      <c r="H4823">
        <v>53936</v>
      </c>
      <c r="I4823" t="s">
        <v>5533</v>
      </c>
      <c r="J4823" s="1">
        <v>44112</v>
      </c>
      <c r="K4823" s="1">
        <v>44112</v>
      </c>
      <c r="L4823">
        <v>20205424185</v>
      </c>
      <c r="M4823" t="s">
        <v>5537</v>
      </c>
      <c r="N4823" s="1">
        <v>44135</v>
      </c>
      <c r="O4823" t="str">
        <f t="shared" si="160"/>
        <v>정상</v>
      </c>
      <c r="P4823" t="str">
        <f t="shared" si="159"/>
        <v>엠피제이엔제이</v>
      </c>
      <c r="Q4823" t="s">
        <v>1954</v>
      </c>
      <c r="R4823"/>
      <c r="S4823"/>
      <c r="T4823"/>
      <c r="U4823"/>
      <c r="V4823"/>
      <c r="W4823" t="s">
        <v>1958</v>
      </c>
      <c r="X4823"/>
    </row>
    <row r="4824" spans="1:24">
      <c r="A4824" t="s">
        <v>4912</v>
      </c>
      <c r="B4824"/>
      <c r="C4824"/>
      <c r="D4824" t="s">
        <v>5350</v>
      </c>
      <c r="E4824" t="s">
        <v>5451</v>
      </c>
      <c r="F4824" t="s">
        <v>2177</v>
      </c>
      <c r="G4824" t="s">
        <v>2653</v>
      </c>
      <c r="H4824">
        <v>51107</v>
      </c>
      <c r="I4824" t="s">
        <v>5533</v>
      </c>
      <c r="J4824" s="1">
        <v>44112</v>
      </c>
      <c r="K4824" s="1">
        <v>44112</v>
      </c>
      <c r="L4824">
        <v>20205418168</v>
      </c>
      <c r="M4824" t="s">
        <v>5538</v>
      </c>
      <c r="N4824" s="1">
        <v>44135</v>
      </c>
      <c r="O4824" t="str">
        <f t="shared" si="160"/>
        <v>정상</v>
      </c>
      <c r="P4824" t="str">
        <f t="shared" si="159"/>
        <v>엠피제이엔제이</v>
      </c>
      <c r="Q4824" t="s">
        <v>1954</v>
      </c>
      <c r="R4824"/>
      <c r="S4824"/>
      <c r="T4824"/>
      <c r="U4824"/>
      <c r="V4824"/>
      <c r="W4824" t="s">
        <v>1958</v>
      </c>
      <c r="X4824"/>
    </row>
    <row r="4825" spans="1:24">
      <c r="A4825" t="s">
        <v>4911</v>
      </c>
      <c r="B4825"/>
      <c r="C4825"/>
      <c r="D4825" t="s">
        <v>5404</v>
      </c>
      <c r="E4825" t="s">
        <v>2163</v>
      </c>
      <c r="F4825" t="s">
        <v>5532</v>
      </c>
      <c r="G4825" t="s">
        <v>2655</v>
      </c>
      <c r="H4825">
        <v>12351</v>
      </c>
      <c r="I4825" t="s">
        <v>5533</v>
      </c>
      <c r="J4825" s="1">
        <v>44112</v>
      </c>
      <c r="K4825" s="1">
        <v>44112</v>
      </c>
      <c r="L4825">
        <v>20205408624</v>
      </c>
      <c r="M4825" t="s">
        <v>5538</v>
      </c>
      <c r="N4825" s="1">
        <v>44135</v>
      </c>
      <c r="O4825" t="str">
        <f t="shared" si="160"/>
        <v>정상</v>
      </c>
      <c r="P4825" t="str">
        <f t="shared" si="159"/>
        <v>엠피레전드</v>
      </c>
      <c r="Q4825" t="s">
        <v>1954</v>
      </c>
      <c r="R4825"/>
      <c r="S4825"/>
      <c r="T4825"/>
      <c r="U4825"/>
      <c r="V4825"/>
      <c r="W4825" t="s">
        <v>1958</v>
      </c>
      <c r="X4825"/>
    </row>
    <row r="4826" spans="1:24">
      <c r="A4826" t="s">
        <v>4911</v>
      </c>
      <c r="B4826"/>
      <c r="C4826"/>
      <c r="D4826" t="s">
        <v>5405</v>
      </c>
      <c r="E4826" t="s">
        <v>5461</v>
      </c>
      <c r="F4826" t="s">
        <v>2177</v>
      </c>
      <c r="G4826" t="s">
        <v>2653</v>
      </c>
      <c r="H4826">
        <v>178778</v>
      </c>
      <c r="I4826" t="s">
        <v>5533</v>
      </c>
      <c r="J4826" s="1">
        <v>44112</v>
      </c>
      <c r="K4826" s="1">
        <v>44112</v>
      </c>
      <c r="L4826">
        <v>20205408575</v>
      </c>
      <c r="M4826" t="s">
        <v>5535</v>
      </c>
      <c r="N4826" s="1">
        <v>44135</v>
      </c>
      <c r="O4826" t="str">
        <f t="shared" si="160"/>
        <v>정상</v>
      </c>
      <c r="P4826" t="str">
        <f t="shared" si="159"/>
        <v>엠피레전드</v>
      </c>
      <c r="Q4826" t="s">
        <v>1954</v>
      </c>
      <c r="R4826"/>
      <c r="S4826"/>
      <c r="T4826"/>
      <c r="U4826"/>
      <c r="V4826"/>
      <c r="W4826" t="s">
        <v>1958</v>
      </c>
      <c r="X4826"/>
    </row>
    <row r="4827" spans="1:24">
      <c r="A4827" t="s">
        <v>4911</v>
      </c>
      <c r="B4827"/>
      <c r="C4827"/>
      <c r="D4827" t="s">
        <v>5405</v>
      </c>
      <c r="E4827" t="s">
        <v>2498</v>
      </c>
      <c r="F4827" t="s">
        <v>5532</v>
      </c>
      <c r="G4827" t="s">
        <v>2653</v>
      </c>
      <c r="H4827">
        <v>33700</v>
      </c>
      <c r="I4827" t="s">
        <v>5533</v>
      </c>
      <c r="J4827" s="1">
        <v>44112</v>
      </c>
      <c r="K4827" s="1">
        <v>44112</v>
      </c>
      <c r="L4827">
        <v>20205408521</v>
      </c>
      <c r="M4827" t="s">
        <v>5538</v>
      </c>
      <c r="N4827" s="1">
        <v>44135</v>
      </c>
      <c r="O4827" t="str">
        <f t="shared" si="160"/>
        <v>정상</v>
      </c>
      <c r="P4827" t="str">
        <f t="shared" si="159"/>
        <v>엠피레전드</v>
      </c>
      <c r="Q4827" t="s">
        <v>1954</v>
      </c>
      <c r="R4827"/>
      <c r="S4827"/>
      <c r="T4827"/>
      <c r="U4827"/>
      <c r="V4827"/>
      <c r="W4827" t="s">
        <v>1958</v>
      </c>
      <c r="X4827"/>
    </row>
    <row r="4828" spans="1:24">
      <c r="A4828" t="s">
        <v>4909</v>
      </c>
      <c r="B4828" t="s">
        <v>4929</v>
      </c>
      <c r="C4828" t="s">
        <v>4947</v>
      </c>
      <c r="D4828" t="s">
        <v>5054</v>
      </c>
      <c r="E4828" t="s">
        <v>2499</v>
      </c>
      <c r="F4828" t="s">
        <v>2177</v>
      </c>
      <c r="G4828" t="s">
        <v>2655</v>
      </c>
      <c r="H4828">
        <v>5285</v>
      </c>
      <c r="I4828" t="s">
        <v>5533</v>
      </c>
      <c r="J4828" s="1">
        <v>44112</v>
      </c>
      <c r="K4828" s="1">
        <v>44112</v>
      </c>
      <c r="L4828">
        <v>20205406971</v>
      </c>
      <c r="M4828" t="s">
        <v>5535</v>
      </c>
      <c r="N4828" s="1">
        <v>44135</v>
      </c>
      <c r="O4828" t="str">
        <f t="shared" si="160"/>
        <v>정상</v>
      </c>
      <c r="P4828" t="str">
        <f t="shared" si="159"/>
        <v>엠피상동</v>
      </c>
      <c r="Q4828" t="s">
        <v>1954</v>
      </c>
      <c r="R4828"/>
      <c r="S4828"/>
      <c r="T4828"/>
      <c r="U4828"/>
      <c r="V4828"/>
      <c r="W4828" t="s">
        <v>1958</v>
      </c>
      <c r="X4828"/>
    </row>
    <row r="4829" spans="1:24">
      <c r="A4829" t="s">
        <v>4909</v>
      </c>
      <c r="B4829" t="s">
        <v>4929</v>
      </c>
      <c r="C4829" t="s">
        <v>4947</v>
      </c>
      <c r="D4829" t="s">
        <v>5406</v>
      </c>
      <c r="E4829" t="s">
        <v>2498</v>
      </c>
      <c r="F4829" t="s">
        <v>2177</v>
      </c>
      <c r="G4829" t="s">
        <v>2655</v>
      </c>
      <c r="H4829">
        <v>14292</v>
      </c>
      <c r="I4829" t="s">
        <v>5533</v>
      </c>
      <c r="J4829" s="1">
        <v>44112</v>
      </c>
      <c r="K4829" s="1">
        <v>44112</v>
      </c>
      <c r="L4829">
        <v>20205403653</v>
      </c>
      <c r="M4829" t="s">
        <v>5535</v>
      </c>
      <c r="N4829" s="1">
        <v>44135</v>
      </c>
      <c r="O4829" t="str">
        <f t="shared" si="160"/>
        <v>정상</v>
      </c>
      <c r="P4829" t="str">
        <f t="shared" si="159"/>
        <v>엠피상동</v>
      </c>
      <c r="Q4829" t="s">
        <v>1954</v>
      </c>
      <c r="R4829"/>
      <c r="S4829"/>
      <c r="T4829"/>
      <c r="U4829"/>
      <c r="V4829"/>
      <c r="W4829" t="s">
        <v>1958</v>
      </c>
      <c r="X4829"/>
    </row>
    <row r="4830" spans="1:24">
      <c r="A4830" t="s">
        <v>4909</v>
      </c>
      <c r="B4830" t="s">
        <v>4929</v>
      </c>
      <c r="C4830" t="s">
        <v>4947</v>
      </c>
      <c r="D4830" t="s">
        <v>5407</v>
      </c>
      <c r="E4830" t="s">
        <v>2498</v>
      </c>
      <c r="F4830" t="s">
        <v>2177</v>
      </c>
      <c r="G4830" t="s">
        <v>2655</v>
      </c>
      <c r="H4830">
        <v>12853</v>
      </c>
      <c r="I4830" t="s">
        <v>5533</v>
      </c>
      <c r="J4830" s="1">
        <v>44112</v>
      </c>
      <c r="K4830" s="1">
        <v>44112</v>
      </c>
      <c r="L4830">
        <v>20205403551</v>
      </c>
      <c r="M4830" t="s">
        <v>5538</v>
      </c>
      <c r="N4830" s="1">
        <v>44135</v>
      </c>
      <c r="O4830" t="str">
        <f t="shared" si="160"/>
        <v>정상</v>
      </c>
      <c r="P4830" t="str">
        <f t="shared" si="159"/>
        <v>엠피상동</v>
      </c>
      <c r="Q4830" t="s">
        <v>1954</v>
      </c>
      <c r="R4830"/>
      <c r="S4830"/>
      <c r="T4830"/>
      <c r="U4830"/>
      <c r="V4830"/>
      <c r="W4830" t="s">
        <v>1958</v>
      </c>
      <c r="X4830"/>
    </row>
    <row r="4831" spans="1:24">
      <c r="A4831" t="s">
        <v>4909</v>
      </c>
      <c r="B4831" t="s">
        <v>4929</v>
      </c>
      <c r="C4831" t="s">
        <v>4947</v>
      </c>
      <c r="D4831" t="s">
        <v>5189</v>
      </c>
      <c r="E4831" t="s">
        <v>2499</v>
      </c>
      <c r="F4831" t="s">
        <v>2177</v>
      </c>
      <c r="G4831" t="s">
        <v>2653</v>
      </c>
      <c r="H4831">
        <v>140000</v>
      </c>
      <c r="I4831" t="s">
        <v>5533</v>
      </c>
      <c r="J4831" s="1">
        <v>44112</v>
      </c>
      <c r="K4831" s="1">
        <v>44112</v>
      </c>
      <c r="L4831">
        <v>20205403355</v>
      </c>
      <c r="M4831" t="s">
        <v>5537</v>
      </c>
      <c r="N4831" s="1">
        <v>44135</v>
      </c>
      <c r="O4831" t="str">
        <f t="shared" si="160"/>
        <v>정상</v>
      </c>
      <c r="P4831" t="str">
        <f t="shared" si="159"/>
        <v>엠피상동</v>
      </c>
      <c r="Q4831" t="s">
        <v>1954</v>
      </c>
      <c r="R4831"/>
      <c r="S4831"/>
      <c r="T4831"/>
      <c r="U4831"/>
      <c r="V4831"/>
      <c r="W4831" t="s">
        <v>1958</v>
      </c>
      <c r="X4831"/>
    </row>
    <row r="4832" spans="1:24">
      <c r="A4832" t="s">
        <v>4909</v>
      </c>
      <c r="B4832" t="s">
        <v>4929</v>
      </c>
      <c r="C4832" t="s">
        <v>4969</v>
      </c>
      <c r="D4832" t="s">
        <v>5408</v>
      </c>
      <c r="E4832" t="s">
        <v>2163</v>
      </c>
      <c r="F4832" t="s">
        <v>2177</v>
      </c>
      <c r="G4832" t="s">
        <v>2653</v>
      </c>
      <c r="H4832">
        <v>100000</v>
      </c>
      <c r="I4832" t="s">
        <v>5533</v>
      </c>
      <c r="J4832" s="1">
        <v>44112</v>
      </c>
      <c r="K4832" s="1">
        <v>44112</v>
      </c>
      <c r="L4832">
        <v>20205403098</v>
      </c>
      <c r="M4832" t="s">
        <v>5535</v>
      </c>
      <c r="N4832" s="1">
        <v>44135</v>
      </c>
      <c r="O4832" t="str">
        <f t="shared" si="160"/>
        <v>정상</v>
      </c>
      <c r="P4832" t="str">
        <f t="shared" si="159"/>
        <v>엠피상동</v>
      </c>
      <c r="Q4832" t="s">
        <v>1954</v>
      </c>
      <c r="R4832"/>
      <c r="S4832"/>
      <c r="T4832"/>
      <c r="U4832"/>
      <c r="V4832"/>
      <c r="W4832" t="s">
        <v>1960</v>
      </c>
      <c r="X4832"/>
    </row>
    <row r="4833" spans="1:24">
      <c r="A4833" t="s">
        <v>4906</v>
      </c>
      <c r="B4833" t="s">
        <v>4926</v>
      </c>
      <c r="C4833" t="s">
        <v>4943</v>
      </c>
      <c r="D4833" t="s">
        <v>5409</v>
      </c>
      <c r="E4833" t="s">
        <v>5500</v>
      </c>
      <c r="F4833" t="s">
        <v>2177</v>
      </c>
      <c r="G4833" t="s">
        <v>2653</v>
      </c>
      <c r="H4833">
        <v>50000</v>
      </c>
      <c r="I4833" t="s">
        <v>5533</v>
      </c>
      <c r="J4833" s="1">
        <v>44112</v>
      </c>
      <c r="K4833" s="1">
        <v>44112</v>
      </c>
      <c r="L4833">
        <v>20205410217</v>
      </c>
      <c r="M4833" t="s">
        <v>5538</v>
      </c>
      <c r="N4833" s="1">
        <v>44135</v>
      </c>
      <c r="O4833" t="str">
        <f t="shared" si="160"/>
        <v>정상</v>
      </c>
      <c r="P4833" t="str">
        <f t="shared" si="159"/>
        <v>엠피피스토스</v>
      </c>
      <c r="Q4833" t="s">
        <v>1954</v>
      </c>
      <c r="R4833"/>
      <c r="S4833"/>
      <c r="T4833"/>
      <c r="U4833"/>
      <c r="V4833"/>
      <c r="W4833" t="s">
        <v>1958</v>
      </c>
      <c r="X4833"/>
    </row>
    <row r="4834" spans="1:24">
      <c r="A4834" t="s">
        <v>4906</v>
      </c>
      <c r="B4834" t="s">
        <v>4926</v>
      </c>
      <c r="C4834" t="s">
        <v>4943</v>
      </c>
      <c r="D4834" t="s">
        <v>5091</v>
      </c>
      <c r="E4834" t="s">
        <v>2163</v>
      </c>
      <c r="F4834" t="s">
        <v>5532</v>
      </c>
      <c r="G4834" t="s">
        <v>2653</v>
      </c>
      <c r="H4834">
        <v>50000</v>
      </c>
      <c r="I4834" t="s">
        <v>5533</v>
      </c>
      <c r="J4834" s="1">
        <v>44112</v>
      </c>
      <c r="K4834" s="1">
        <v>44112</v>
      </c>
      <c r="L4834">
        <v>20205414506</v>
      </c>
      <c r="M4834" t="s">
        <v>5538</v>
      </c>
      <c r="N4834" s="1">
        <v>44135</v>
      </c>
      <c r="O4834" t="str">
        <f t="shared" si="160"/>
        <v>정상</v>
      </c>
      <c r="P4834" t="str">
        <f t="shared" si="159"/>
        <v>엠피피스토스</v>
      </c>
      <c r="Q4834" t="s">
        <v>1954</v>
      </c>
      <c r="R4834"/>
      <c r="S4834"/>
      <c r="T4834"/>
      <c r="U4834"/>
      <c r="V4834"/>
      <c r="W4834" t="s">
        <v>1958</v>
      </c>
      <c r="X4834"/>
    </row>
    <row r="4835" spans="1:24">
      <c r="A4835" t="s">
        <v>4914</v>
      </c>
      <c r="B4835"/>
      <c r="C4835"/>
      <c r="D4835" t="s">
        <v>5410</v>
      </c>
      <c r="E4835" t="s">
        <v>2498</v>
      </c>
      <c r="F4835" t="s">
        <v>2177</v>
      </c>
      <c r="G4835" t="s">
        <v>2653</v>
      </c>
      <c r="H4835">
        <v>25000</v>
      </c>
      <c r="I4835" t="s">
        <v>5533</v>
      </c>
      <c r="J4835" s="1">
        <v>44112</v>
      </c>
      <c r="K4835" s="1">
        <v>44112</v>
      </c>
      <c r="L4835">
        <v>20205406900</v>
      </c>
      <c r="M4835" t="s">
        <v>5537</v>
      </c>
      <c r="N4835" s="1">
        <v>44135</v>
      </c>
      <c r="O4835" t="str">
        <f t="shared" si="160"/>
        <v>정상</v>
      </c>
      <c r="P4835" t="str">
        <f t="shared" si="159"/>
        <v>엠피조은</v>
      </c>
      <c r="Q4835" t="s">
        <v>1954</v>
      </c>
      <c r="R4835"/>
      <c r="S4835"/>
      <c r="T4835"/>
      <c r="U4835"/>
      <c r="V4835"/>
      <c r="W4835" t="s">
        <v>1958</v>
      </c>
      <c r="X4835"/>
    </row>
    <row r="4836" spans="1:24">
      <c r="A4836" t="s">
        <v>4909</v>
      </c>
      <c r="B4836" t="s">
        <v>4929</v>
      </c>
      <c r="C4836" t="s">
        <v>4947</v>
      </c>
      <c r="D4836" t="s">
        <v>5376</v>
      </c>
      <c r="E4836" t="s">
        <v>5452</v>
      </c>
      <c r="F4836" t="s">
        <v>5532</v>
      </c>
      <c r="G4836" t="s">
        <v>2653</v>
      </c>
      <c r="H4836">
        <v>59000</v>
      </c>
      <c r="I4836" t="s">
        <v>5533</v>
      </c>
      <c r="J4836" s="1">
        <v>44112</v>
      </c>
      <c r="K4836" s="1">
        <v>44112</v>
      </c>
      <c r="L4836" t="s">
        <v>1810</v>
      </c>
      <c r="M4836" t="s">
        <v>5538</v>
      </c>
      <c r="N4836" s="1">
        <v>44135</v>
      </c>
      <c r="O4836" t="str">
        <f t="shared" si="160"/>
        <v>정상</v>
      </c>
      <c r="P4836" t="str">
        <f t="shared" si="159"/>
        <v>엠피상동</v>
      </c>
      <c r="Q4836" t="s">
        <v>1954</v>
      </c>
      <c r="R4836"/>
      <c r="S4836"/>
      <c r="T4836"/>
      <c r="U4836"/>
      <c r="V4836"/>
      <c r="W4836" t="s">
        <v>5540</v>
      </c>
      <c r="X4836"/>
    </row>
    <row r="4837" spans="1:24">
      <c r="A4837" t="s">
        <v>4909</v>
      </c>
      <c r="B4837" t="s">
        <v>4929</v>
      </c>
      <c r="C4837" t="s">
        <v>4947</v>
      </c>
      <c r="D4837" t="s">
        <v>5411</v>
      </c>
      <c r="E4837" t="s">
        <v>2583</v>
      </c>
      <c r="F4837" t="s">
        <v>2177</v>
      </c>
      <c r="G4837" t="s">
        <v>2653</v>
      </c>
      <c r="H4837">
        <v>30000</v>
      </c>
      <c r="I4837" t="s">
        <v>5533</v>
      </c>
      <c r="J4837" s="1">
        <v>44112</v>
      </c>
      <c r="K4837" s="1">
        <v>44112</v>
      </c>
      <c r="L4837" t="s">
        <v>1811</v>
      </c>
      <c r="M4837" t="s">
        <v>5538</v>
      </c>
      <c r="N4837" s="1">
        <v>44135</v>
      </c>
      <c r="O4837" t="str">
        <f t="shared" si="160"/>
        <v>정상</v>
      </c>
      <c r="P4837" t="str">
        <f t="shared" si="159"/>
        <v>엠피상동</v>
      </c>
      <c r="Q4837" t="s">
        <v>1954</v>
      </c>
      <c r="R4837"/>
      <c r="S4837"/>
      <c r="T4837"/>
      <c r="U4837"/>
      <c r="V4837"/>
      <c r="W4837" t="s">
        <v>5540</v>
      </c>
      <c r="X4837"/>
    </row>
    <row r="4838" spans="1:24">
      <c r="A4838" t="s">
        <v>4909</v>
      </c>
      <c r="B4838" t="s">
        <v>4929</v>
      </c>
      <c r="C4838" t="s">
        <v>4947</v>
      </c>
      <c r="D4838" t="s">
        <v>5412</v>
      </c>
      <c r="E4838" t="s">
        <v>2512</v>
      </c>
      <c r="F4838" t="s">
        <v>2177</v>
      </c>
      <c r="G4838" t="s">
        <v>2653</v>
      </c>
      <c r="H4838">
        <v>30000</v>
      </c>
      <c r="I4838" t="s">
        <v>5533</v>
      </c>
      <c r="J4838" s="1">
        <v>44112</v>
      </c>
      <c r="K4838" s="1">
        <v>44112</v>
      </c>
      <c r="L4838" t="s">
        <v>1812</v>
      </c>
      <c r="M4838" t="s">
        <v>5538</v>
      </c>
      <c r="N4838" s="1">
        <v>44135</v>
      </c>
      <c r="O4838" t="str">
        <f t="shared" si="160"/>
        <v>정상</v>
      </c>
      <c r="P4838" t="str">
        <f t="shared" si="159"/>
        <v>엠피상동</v>
      </c>
      <c r="Q4838" t="s">
        <v>1954</v>
      </c>
      <c r="R4838"/>
      <c r="S4838"/>
      <c r="T4838"/>
      <c r="U4838"/>
      <c r="V4838"/>
      <c r="W4838" t="s">
        <v>1958</v>
      </c>
      <c r="X4838"/>
    </row>
    <row r="4839" spans="1:24">
      <c r="A4839" t="s">
        <v>4909</v>
      </c>
      <c r="B4839" t="s">
        <v>4929</v>
      </c>
      <c r="C4839" t="s">
        <v>4947</v>
      </c>
      <c r="D4839" t="s">
        <v>5413</v>
      </c>
      <c r="E4839" t="s">
        <v>2583</v>
      </c>
      <c r="F4839" t="s">
        <v>2177</v>
      </c>
      <c r="G4839" t="s">
        <v>2653</v>
      </c>
      <c r="H4839">
        <v>47000</v>
      </c>
      <c r="I4839" t="s">
        <v>5533</v>
      </c>
      <c r="J4839" s="1">
        <v>44112</v>
      </c>
      <c r="K4839" s="1">
        <v>44112</v>
      </c>
      <c r="L4839" t="s">
        <v>1813</v>
      </c>
      <c r="M4839" t="s">
        <v>5536</v>
      </c>
      <c r="N4839" s="1">
        <v>44135</v>
      </c>
      <c r="O4839" t="str">
        <f t="shared" si="160"/>
        <v>정상</v>
      </c>
      <c r="P4839" t="str">
        <f t="shared" si="159"/>
        <v>엠피상동</v>
      </c>
      <c r="Q4839" t="s">
        <v>1954</v>
      </c>
      <c r="R4839"/>
      <c r="S4839"/>
      <c r="T4839"/>
      <c r="U4839"/>
      <c r="V4839"/>
      <c r="W4839" t="s">
        <v>1958</v>
      </c>
      <c r="X4839"/>
    </row>
    <row r="4840" spans="1:24">
      <c r="A4840" t="s">
        <v>4909</v>
      </c>
      <c r="B4840" t="s">
        <v>4929</v>
      </c>
      <c r="C4840" t="s">
        <v>4947</v>
      </c>
      <c r="D4840" t="s">
        <v>5414</v>
      </c>
      <c r="E4840" t="s">
        <v>5471</v>
      </c>
      <c r="F4840" t="s">
        <v>5530</v>
      </c>
      <c r="G4840" t="s">
        <v>2653</v>
      </c>
      <c r="H4840">
        <v>60000</v>
      </c>
      <c r="I4840" t="s">
        <v>5533</v>
      </c>
      <c r="J4840" s="1">
        <v>44112</v>
      </c>
      <c r="K4840" s="1">
        <v>44112</v>
      </c>
      <c r="L4840" t="s">
        <v>1814</v>
      </c>
      <c r="M4840" t="s">
        <v>5538</v>
      </c>
      <c r="N4840" s="1">
        <v>44135</v>
      </c>
      <c r="O4840" t="str">
        <f t="shared" si="160"/>
        <v>정상</v>
      </c>
      <c r="P4840" t="str">
        <f t="shared" si="159"/>
        <v>엠피상동</v>
      </c>
      <c r="Q4840" t="s">
        <v>1954</v>
      </c>
      <c r="R4840"/>
      <c r="S4840"/>
      <c r="T4840"/>
      <c r="U4840"/>
      <c r="V4840"/>
      <c r="W4840" t="s">
        <v>1958</v>
      </c>
      <c r="X4840"/>
    </row>
    <row r="4841" spans="1:24">
      <c r="A4841" t="s">
        <v>4909</v>
      </c>
      <c r="B4841" t="s">
        <v>4929</v>
      </c>
      <c r="C4841" t="s">
        <v>4947</v>
      </c>
      <c r="D4841" t="s">
        <v>5415</v>
      </c>
      <c r="E4841" t="s">
        <v>2512</v>
      </c>
      <c r="F4841" t="s">
        <v>5532</v>
      </c>
      <c r="G4841" t="s">
        <v>2653</v>
      </c>
      <c r="H4841">
        <v>110000</v>
      </c>
      <c r="I4841" t="s">
        <v>5533</v>
      </c>
      <c r="J4841" s="1">
        <v>44112</v>
      </c>
      <c r="K4841" s="1">
        <v>44112</v>
      </c>
      <c r="L4841" t="s">
        <v>1815</v>
      </c>
      <c r="M4841" t="s">
        <v>5538</v>
      </c>
      <c r="N4841" s="1">
        <v>44135</v>
      </c>
      <c r="O4841" t="str">
        <f t="shared" si="160"/>
        <v>정상</v>
      </c>
      <c r="P4841" t="str">
        <f t="shared" si="159"/>
        <v>엠피상동</v>
      </c>
      <c r="Q4841" t="s">
        <v>1954</v>
      </c>
      <c r="R4841"/>
      <c r="S4841"/>
      <c r="T4841"/>
      <c r="U4841"/>
      <c r="V4841"/>
      <c r="W4841" t="s">
        <v>1958</v>
      </c>
      <c r="X4841"/>
    </row>
    <row r="4842" spans="1:24">
      <c r="A4842" t="s">
        <v>4909</v>
      </c>
      <c r="B4842" t="s">
        <v>4929</v>
      </c>
      <c r="C4842" t="s">
        <v>4967</v>
      </c>
      <c r="D4842" t="s">
        <v>5395</v>
      </c>
      <c r="E4842" t="s">
        <v>2512</v>
      </c>
      <c r="F4842" t="s">
        <v>2177</v>
      </c>
      <c r="G4842" t="s">
        <v>2653</v>
      </c>
      <c r="H4842">
        <v>30000</v>
      </c>
      <c r="I4842" t="s">
        <v>5533</v>
      </c>
      <c r="J4842" s="1">
        <v>44112</v>
      </c>
      <c r="K4842" s="1">
        <v>44112</v>
      </c>
      <c r="L4842" t="s">
        <v>1816</v>
      </c>
      <c r="M4842" t="s">
        <v>5538</v>
      </c>
      <c r="N4842" s="1">
        <v>44135</v>
      </c>
      <c r="O4842" t="str">
        <f t="shared" si="160"/>
        <v>정상</v>
      </c>
      <c r="P4842" t="str">
        <f t="shared" si="159"/>
        <v>엠피상동</v>
      </c>
      <c r="Q4842" t="s">
        <v>1954</v>
      </c>
      <c r="R4842"/>
      <c r="S4842"/>
      <c r="T4842"/>
      <c r="U4842"/>
      <c r="V4842"/>
      <c r="W4842" t="s">
        <v>1958</v>
      </c>
      <c r="X4842"/>
    </row>
    <row r="4843" spans="1:24">
      <c r="A4843" t="s">
        <v>4909</v>
      </c>
      <c r="B4843" t="s">
        <v>4929</v>
      </c>
      <c r="C4843" t="s">
        <v>4947</v>
      </c>
      <c r="D4843" t="s">
        <v>5416</v>
      </c>
      <c r="E4843" t="s">
        <v>2158</v>
      </c>
      <c r="F4843" t="s">
        <v>5530</v>
      </c>
      <c r="G4843" t="s">
        <v>2653</v>
      </c>
      <c r="H4843">
        <v>151000</v>
      </c>
      <c r="I4843" t="s">
        <v>5533</v>
      </c>
      <c r="J4843" s="1">
        <v>44112</v>
      </c>
      <c r="K4843" s="1">
        <v>44112</v>
      </c>
      <c r="L4843" t="s">
        <v>1817</v>
      </c>
      <c r="M4843" t="s">
        <v>5535</v>
      </c>
      <c r="N4843" s="1">
        <v>44135</v>
      </c>
      <c r="O4843" t="str">
        <f t="shared" si="160"/>
        <v>정상</v>
      </c>
      <c r="P4843" t="str">
        <f t="shared" si="159"/>
        <v>엠피상동</v>
      </c>
      <c r="Q4843" t="s">
        <v>1954</v>
      </c>
      <c r="R4843"/>
      <c r="S4843"/>
      <c r="T4843"/>
      <c r="U4843"/>
      <c r="V4843"/>
      <c r="W4843" t="s">
        <v>1958</v>
      </c>
      <c r="X4843"/>
    </row>
    <row r="4844" spans="1:24">
      <c r="A4844" t="s">
        <v>4909</v>
      </c>
      <c r="B4844" t="s">
        <v>4929</v>
      </c>
      <c r="C4844" t="s">
        <v>4088</v>
      </c>
      <c r="D4844" t="s">
        <v>5411</v>
      </c>
      <c r="E4844" t="s">
        <v>5471</v>
      </c>
      <c r="F4844" t="s">
        <v>2177</v>
      </c>
      <c r="G4844" t="s">
        <v>2653</v>
      </c>
      <c r="H4844">
        <v>40000</v>
      </c>
      <c r="I4844" t="s">
        <v>5533</v>
      </c>
      <c r="J4844" s="1">
        <v>44112</v>
      </c>
      <c r="K4844" s="1">
        <v>44112</v>
      </c>
      <c r="L4844" t="s">
        <v>1818</v>
      </c>
      <c r="M4844" t="s">
        <v>5537</v>
      </c>
      <c r="N4844" s="1">
        <v>44135</v>
      </c>
      <c r="O4844" t="str">
        <f t="shared" si="160"/>
        <v>정상</v>
      </c>
      <c r="P4844" t="str">
        <f t="shared" si="159"/>
        <v>엠피상동</v>
      </c>
      <c r="Q4844" t="s">
        <v>1954</v>
      </c>
      <c r="R4844"/>
      <c r="S4844"/>
      <c r="T4844"/>
      <c r="U4844"/>
      <c r="V4844"/>
      <c r="W4844" t="s">
        <v>1958</v>
      </c>
      <c r="X4844"/>
    </row>
    <row r="4845" spans="1:24">
      <c r="A4845" t="s">
        <v>4909</v>
      </c>
      <c r="B4845" t="s">
        <v>4929</v>
      </c>
      <c r="C4845" t="s">
        <v>4947</v>
      </c>
      <c r="D4845" t="s">
        <v>5395</v>
      </c>
      <c r="E4845" t="s">
        <v>5452</v>
      </c>
      <c r="F4845" t="s">
        <v>2177</v>
      </c>
      <c r="G4845" t="s">
        <v>2653</v>
      </c>
      <c r="H4845">
        <v>115000</v>
      </c>
      <c r="I4845" t="s">
        <v>5533</v>
      </c>
      <c r="J4845" s="1">
        <v>44112</v>
      </c>
      <c r="K4845" s="1">
        <v>44112</v>
      </c>
      <c r="L4845" t="s">
        <v>1819</v>
      </c>
      <c r="M4845" t="s">
        <v>5535</v>
      </c>
      <c r="N4845" s="1">
        <v>44135</v>
      </c>
      <c r="O4845" t="str">
        <f t="shared" si="160"/>
        <v>정상</v>
      </c>
      <c r="P4845" t="str">
        <f t="shared" si="159"/>
        <v>엠피상동</v>
      </c>
      <c r="Q4845" t="s">
        <v>1954</v>
      </c>
      <c r="R4845"/>
      <c r="S4845"/>
      <c r="T4845"/>
      <c r="U4845"/>
      <c r="V4845"/>
      <c r="W4845" t="s">
        <v>1958</v>
      </c>
      <c r="X4845"/>
    </row>
    <row r="4846" spans="1:24">
      <c r="A4846" t="s">
        <v>4909</v>
      </c>
      <c r="B4846" t="s">
        <v>4929</v>
      </c>
      <c r="C4846" t="s">
        <v>4947</v>
      </c>
      <c r="D4846" t="s">
        <v>5417</v>
      </c>
      <c r="E4846" t="s">
        <v>2583</v>
      </c>
      <c r="F4846" t="s">
        <v>2177</v>
      </c>
      <c r="G4846" t="s">
        <v>2653</v>
      </c>
      <c r="H4846">
        <v>186000</v>
      </c>
      <c r="I4846" t="s">
        <v>5533</v>
      </c>
      <c r="J4846" s="1">
        <v>44112</v>
      </c>
      <c r="K4846" s="1">
        <v>44112</v>
      </c>
      <c r="L4846" t="s">
        <v>1820</v>
      </c>
      <c r="M4846" t="s">
        <v>5537</v>
      </c>
      <c r="N4846" s="1">
        <v>44135</v>
      </c>
      <c r="O4846" t="str">
        <f t="shared" si="160"/>
        <v>정상</v>
      </c>
      <c r="P4846" t="str">
        <f t="shared" si="159"/>
        <v>엠피상동</v>
      </c>
      <c r="Q4846" t="s">
        <v>1954</v>
      </c>
      <c r="R4846"/>
      <c r="S4846"/>
      <c r="T4846"/>
      <c r="U4846"/>
      <c r="V4846"/>
      <c r="W4846" t="s">
        <v>1958</v>
      </c>
      <c r="X4846"/>
    </row>
    <row r="4847" spans="1:24">
      <c r="A4847" t="s">
        <v>4903</v>
      </c>
      <c r="B4847" t="s">
        <v>4924</v>
      </c>
      <c r="C4847"/>
      <c r="D4847" t="s">
        <v>5418</v>
      </c>
      <c r="E4847" t="s">
        <v>2139</v>
      </c>
      <c r="F4847" t="s">
        <v>2177</v>
      </c>
      <c r="G4847" t="s">
        <v>2655</v>
      </c>
      <c r="H4847">
        <v>12170</v>
      </c>
      <c r="I4847" t="s">
        <v>5533</v>
      </c>
      <c r="J4847" s="1">
        <v>44112</v>
      </c>
      <c r="K4847" s="1">
        <v>44112</v>
      </c>
      <c r="L4847">
        <v>320202471321</v>
      </c>
      <c r="M4847" t="s">
        <v>5537</v>
      </c>
      <c r="N4847" s="1">
        <v>44135</v>
      </c>
      <c r="O4847" t="str">
        <f t="shared" si="160"/>
        <v>정상</v>
      </c>
      <c r="P4847" t="str">
        <f t="shared" si="159"/>
        <v>엠피의정부</v>
      </c>
      <c r="Q4847" t="s">
        <v>1954</v>
      </c>
      <c r="R4847"/>
      <c r="S4847"/>
      <c r="T4847"/>
      <c r="U4847"/>
      <c r="V4847"/>
      <c r="W4847" t="s">
        <v>1958</v>
      </c>
      <c r="X4847" s="1">
        <v>49590</v>
      </c>
    </row>
    <row r="4848" spans="1:24">
      <c r="A4848" t="s">
        <v>4907</v>
      </c>
      <c r="B4848"/>
      <c r="C4848"/>
      <c r="D4848" t="s">
        <v>5088</v>
      </c>
      <c r="E4848" t="s">
        <v>2139</v>
      </c>
      <c r="F4848" t="s">
        <v>2177</v>
      </c>
      <c r="G4848" t="s">
        <v>2654</v>
      </c>
      <c r="H4848">
        <v>500000</v>
      </c>
      <c r="I4848" t="s">
        <v>5533</v>
      </c>
      <c r="J4848" s="1">
        <v>44112</v>
      </c>
      <c r="K4848" s="1">
        <v>44112</v>
      </c>
      <c r="L4848">
        <v>320202475468</v>
      </c>
      <c r="M4848" t="s">
        <v>5536</v>
      </c>
      <c r="N4848" s="1">
        <v>44135</v>
      </c>
      <c r="O4848" t="str">
        <f t="shared" si="160"/>
        <v>정상</v>
      </c>
      <c r="P4848" t="str">
        <f t="shared" si="159"/>
        <v>엠피메트로</v>
      </c>
      <c r="Q4848" t="s">
        <v>1954</v>
      </c>
      <c r="R4848"/>
      <c r="S4848"/>
      <c r="T4848"/>
      <c r="U4848"/>
      <c r="V4848"/>
      <c r="W4848" t="s">
        <v>1958</v>
      </c>
      <c r="X4848" s="1">
        <v>45938</v>
      </c>
    </row>
    <row r="4849" spans="1:24">
      <c r="A4849" t="s">
        <v>4912</v>
      </c>
      <c r="B4849"/>
      <c r="C4849"/>
      <c r="D4849" t="s">
        <v>5419</v>
      </c>
      <c r="E4849" t="s">
        <v>5491</v>
      </c>
      <c r="F4849" t="s">
        <v>2177</v>
      </c>
      <c r="G4849" t="s">
        <v>2653</v>
      </c>
      <c r="H4849">
        <v>40100</v>
      </c>
      <c r="I4849" t="s">
        <v>5533</v>
      </c>
      <c r="J4849" s="1">
        <v>44112</v>
      </c>
      <c r="K4849" s="1">
        <v>44112</v>
      </c>
      <c r="L4849">
        <v>320202478572</v>
      </c>
      <c r="M4849" t="s">
        <v>5537</v>
      </c>
      <c r="N4849" s="1">
        <v>44135</v>
      </c>
      <c r="O4849" t="str">
        <f t="shared" si="160"/>
        <v>정상</v>
      </c>
      <c r="P4849" t="str">
        <f t="shared" si="159"/>
        <v>엠피제이엔제이</v>
      </c>
      <c r="Q4849" t="s">
        <v>1954</v>
      </c>
      <c r="R4849"/>
      <c r="S4849"/>
      <c r="T4849"/>
      <c r="U4849"/>
      <c r="V4849"/>
      <c r="W4849" t="s">
        <v>5540</v>
      </c>
      <c r="X4849" s="1">
        <v>51417</v>
      </c>
    </row>
    <row r="4850" spans="1:24">
      <c r="A4850" t="s">
        <v>4906</v>
      </c>
      <c r="B4850" t="s">
        <v>4926</v>
      </c>
      <c r="C4850" t="s">
        <v>4943</v>
      </c>
      <c r="D4850" t="s">
        <v>5038</v>
      </c>
      <c r="E4850" t="s">
        <v>2139</v>
      </c>
      <c r="F4850" t="s">
        <v>2177</v>
      </c>
      <c r="G4850" t="s">
        <v>2653</v>
      </c>
      <c r="H4850">
        <v>55200</v>
      </c>
      <c r="I4850" t="s">
        <v>5533</v>
      </c>
      <c r="J4850" s="1">
        <v>44112</v>
      </c>
      <c r="K4850" s="1">
        <v>44112</v>
      </c>
      <c r="L4850">
        <v>320202469228</v>
      </c>
      <c r="M4850" t="s">
        <v>5535</v>
      </c>
      <c r="N4850" s="1">
        <v>44135</v>
      </c>
      <c r="O4850" t="str">
        <f t="shared" si="160"/>
        <v>정상</v>
      </c>
      <c r="P4850" t="str">
        <f t="shared" si="159"/>
        <v>엠피피스토스</v>
      </c>
      <c r="Q4850" t="s">
        <v>1954</v>
      </c>
      <c r="R4850"/>
      <c r="S4850"/>
      <c r="T4850"/>
      <c r="U4850"/>
      <c r="V4850"/>
      <c r="W4850" t="s">
        <v>1958</v>
      </c>
      <c r="X4850" s="1">
        <v>59817</v>
      </c>
    </row>
    <row r="4851" spans="1:24">
      <c r="A4851" t="s">
        <v>4903</v>
      </c>
      <c r="B4851" t="s">
        <v>4924</v>
      </c>
      <c r="C4851"/>
      <c r="D4851" t="s">
        <v>5026</v>
      </c>
      <c r="E4851" t="s">
        <v>5499</v>
      </c>
      <c r="F4851" t="s">
        <v>2177</v>
      </c>
      <c r="G4851" t="s">
        <v>2653</v>
      </c>
      <c r="H4851">
        <v>113000</v>
      </c>
      <c r="I4851" t="s">
        <v>5533</v>
      </c>
      <c r="J4851" s="1">
        <v>44112</v>
      </c>
      <c r="K4851" s="1">
        <v>44112</v>
      </c>
      <c r="L4851">
        <v>320202471290</v>
      </c>
      <c r="M4851" t="s">
        <v>5537</v>
      </c>
      <c r="N4851" s="1">
        <v>44135</v>
      </c>
      <c r="O4851" t="str">
        <f t="shared" si="160"/>
        <v>정상</v>
      </c>
      <c r="P4851" t="str">
        <f t="shared" si="159"/>
        <v>엠피의정부</v>
      </c>
      <c r="Q4851" t="s">
        <v>1954</v>
      </c>
      <c r="R4851"/>
      <c r="S4851"/>
      <c r="T4851"/>
      <c r="U4851"/>
      <c r="V4851"/>
      <c r="W4851" t="s">
        <v>1958</v>
      </c>
      <c r="X4851" s="1">
        <v>63835</v>
      </c>
    </row>
    <row r="4852" spans="1:24">
      <c r="A4852" t="s">
        <v>4912</v>
      </c>
      <c r="B4852"/>
      <c r="C4852"/>
      <c r="D4852" t="s">
        <v>5199</v>
      </c>
      <c r="E4852" t="s">
        <v>5473</v>
      </c>
      <c r="F4852" t="s">
        <v>5530</v>
      </c>
      <c r="G4852" t="s">
        <v>2653</v>
      </c>
      <c r="H4852">
        <v>24750</v>
      </c>
      <c r="I4852" t="s">
        <v>5533</v>
      </c>
      <c r="J4852" s="1">
        <v>44112</v>
      </c>
      <c r="K4852" s="1">
        <v>44112</v>
      </c>
      <c r="L4852">
        <v>320202475001</v>
      </c>
      <c r="M4852" t="s">
        <v>5535</v>
      </c>
      <c r="N4852" s="1">
        <v>44135</v>
      </c>
      <c r="O4852" t="str">
        <f t="shared" si="160"/>
        <v>정상</v>
      </c>
      <c r="P4852" t="str">
        <f t="shared" si="159"/>
        <v>엠피제이엔제이</v>
      </c>
      <c r="Q4852" t="s">
        <v>1954</v>
      </c>
      <c r="R4852"/>
      <c r="S4852"/>
      <c r="T4852"/>
      <c r="U4852"/>
      <c r="V4852"/>
      <c r="W4852" t="s">
        <v>1958</v>
      </c>
      <c r="X4852" s="1">
        <v>51417</v>
      </c>
    </row>
    <row r="4853" spans="1:24">
      <c r="A4853" t="s">
        <v>4912</v>
      </c>
      <c r="B4853"/>
      <c r="C4853"/>
      <c r="D4853" t="s">
        <v>5199</v>
      </c>
      <c r="E4853" t="s">
        <v>5499</v>
      </c>
      <c r="F4853" t="s">
        <v>2177</v>
      </c>
      <c r="G4853" t="s">
        <v>2653</v>
      </c>
      <c r="H4853">
        <v>113100</v>
      </c>
      <c r="I4853" t="s">
        <v>5533</v>
      </c>
      <c r="J4853" s="1">
        <v>44112</v>
      </c>
      <c r="K4853" s="1">
        <v>44112</v>
      </c>
      <c r="L4853">
        <v>320202475076</v>
      </c>
      <c r="M4853" t="s">
        <v>5538</v>
      </c>
      <c r="N4853" s="1">
        <v>44135</v>
      </c>
      <c r="O4853" t="str">
        <f t="shared" si="160"/>
        <v>정상</v>
      </c>
      <c r="P4853" t="str">
        <f t="shared" si="159"/>
        <v>엠피제이엔제이</v>
      </c>
      <c r="Q4853" t="s">
        <v>1954</v>
      </c>
      <c r="R4853"/>
      <c r="S4853"/>
      <c r="T4853"/>
      <c r="U4853"/>
      <c r="V4853"/>
      <c r="W4853" t="s">
        <v>1958</v>
      </c>
      <c r="X4853" s="1">
        <v>51417</v>
      </c>
    </row>
    <row r="4854" spans="1:24">
      <c r="A4854" t="s">
        <v>4912</v>
      </c>
      <c r="B4854"/>
      <c r="C4854"/>
      <c r="D4854" t="s">
        <v>5350</v>
      </c>
      <c r="E4854" t="s">
        <v>5491</v>
      </c>
      <c r="F4854" t="s">
        <v>2177</v>
      </c>
      <c r="G4854" t="s">
        <v>2653</v>
      </c>
      <c r="H4854">
        <v>64150</v>
      </c>
      <c r="I4854" t="s">
        <v>5533</v>
      </c>
      <c r="J4854" s="1">
        <v>44112</v>
      </c>
      <c r="K4854" s="1">
        <v>44112</v>
      </c>
      <c r="L4854">
        <v>320202475827</v>
      </c>
      <c r="M4854" t="s">
        <v>5537</v>
      </c>
      <c r="N4854" s="1">
        <v>44135</v>
      </c>
      <c r="O4854" t="str">
        <f t="shared" si="160"/>
        <v>정상</v>
      </c>
      <c r="P4854" t="str">
        <f t="shared" si="159"/>
        <v>엠피제이엔제이</v>
      </c>
      <c r="Q4854" t="s">
        <v>1954</v>
      </c>
      <c r="R4854"/>
      <c r="S4854"/>
      <c r="T4854"/>
      <c r="U4854"/>
      <c r="V4854"/>
      <c r="W4854" t="s">
        <v>1958</v>
      </c>
      <c r="X4854" s="1">
        <v>51417</v>
      </c>
    </row>
    <row r="4855" spans="1:24">
      <c r="A4855" t="s">
        <v>4906</v>
      </c>
      <c r="B4855" t="s">
        <v>4926</v>
      </c>
      <c r="C4855" t="s">
        <v>4948</v>
      </c>
      <c r="D4855" t="s">
        <v>5103</v>
      </c>
      <c r="E4855" t="s">
        <v>5525</v>
      </c>
      <c r="F4855" t="s">
        <v>2177</v>
      </c>
      <c r="G4855" t="s">
        <v>2653</v>
      </c>
      <c r="H4855">
        <v>53117</v>
      </c>
      <c r="I4855" t="s">
        <v>5533</v>
      </c>
      <c r="J4855" s="1">
        <v>44111</v>
      </c>
      <c r="K4855" s="1">
        <v>44111</v>
      </c>
      <c r="L4855" t="s">
        <v>1821</v>
      </c>
      <c r="M4855" t="s">
        <v>5535</v>
      </c>
      <c r="N4855" s="1">
        <v>44135</v>
      </c>
      <c r="O4855" t="str">
        <f t="shared" si="160"/>
        <v>정상</v>
      </c>
      <c r="P4855" t="str">
        <f t="shared" si="159"/>
        <v>엠피피스토스</v>
      </c>
      <c r="Q4855" t="s">
        <v>1954</v>
      </c>
      <c r="R4855"/>
      <c r="S4855"/>
      <c r="T4855"/>
      <c r="U4855"/>
      <c r="V4855"/>
      <c r="W4855" t="s">
        <v>1958</v>
      </c>
      <c r="X4855"/>
    </row>
    <row r="4856" spans="1:24">
      <c r="A4856" t="s">
        <v>4904</v>
      </c>
      <c r="B4856" t="s">
        <v>4925</v>
      </c>
      <c r="C4856" t="s">
        <v>4946</v>
      </c>
      <c r="D4856" t="s">
        <v>5050</v>
      </c>
      <c r="E4856" t="s">
        <v>5460</v>
      </c>
      <c r="F4856" t="s">
        <v>2177</v>
      </c>
      <c r="G4856" t="s">
        <v>2653</v>
      </c>
      <c r="H4856">
        <v>65000</v>
      </c>
      <c r="I4856" t="s">
        <v>5533</v>
      </c>
      <c r="J4856" s="1">
        <v>44111</v>
      </c>
      <c r="K4856" s="1">
        <v>44111</v>
      </c>
      <c r="L4856">
        <v>20205388569</v>
      </c>
      <c r="M4856" t="s">
        <v>5535</v>
      </c>
      <c r="N4856" s="1">
        <v>44135</v>
      </c>
      <c r="O4856" t="str">
        <f t="shared" si="160"/>
        <v>정상</v>
      </c>
      <c r="P4856" t="str">
        <f t="shared" si="159"/>
        <v>엠피송내</v>
      </c>
      <c r="Q4856" t="s">
        <v>1954</v>
      </c>
      <c r="R4856"/>
      <c r="S4856"/>
      <c r="T4856"/>
      <c r="U4856"/>
      <c r="V4856"/>
      <c r="W4856" t="s">
        <v>1960</v>
      </c>
      <c r="X4856"/>
    </row>
    <row r="4857" spans="1:24">
      <c r="A4857" t="s">
        <v>4904</v>
      </c>
      <c r="B4857" t="s">
        <v>4925</v>
      </c>
      <c r="C4857" t="s">
        <v>4940</v>
      </c>
      <c r="D4857" t="s">
        <v>5420</v>
      </c>
      <c r="E4857" t="s">
        <v>2498</v>
      </c>
      <c r="F4857" t="s">
        <v>5530</v>
      </c>
      <c r="G4857" t="s">
        <v>2653</v>
      </c>
      <c r="H4857">
        <v>16900</v>
      </c>
      <c r="I4857" t="s">
        <v>5533</v>
      </c>
      <c r="J4857" s="1">
        <v>44111</v>
      </c>
      <c r="K4857" s="1">
        <v>44111</v>
      </c>
      <c r="L4857">
        <v>20205384008</v>
      </c>
      <c r="M4857" t="s">
        <v>5538</v>
      </c>
      <c r="N4857" s="1">
        <v>44135</v>
      </c>
      <c r="O4857" t="str">
        <f t="shared" si="160"/>
        <v>정상</v>
      </c>
      <c r="P4857" t="str">
        <f t="shared" si="159"/>
        <v>엠피송내</v>
      </c>
      <c r="Q4857" t="s">
        <v>1954</v>
      </c>
      <c r="R4857"/>
      <c r="S4857"/>
      <c r="T4857"/>
      <c r="U4857"/>
      <c r="V4857"/>
      <c r="W4857" t="s">
        <v>1958</v>
      </c>
      <c r="X4857"/>
    </row>
    <row r="4858" spans="1:24">
      <c r="A4858" t="s">
        <v>4909</v>
      </c>
      <c r="B4858" t="s">
        <v>4929</v>
      </c>
      <c r="C4858" t="s">
        <v>4947</v>
      </c>
      <c r="D4858" t="s">
        <v>5421</v>
      </c>
      <c r="E4858" t="s">
        <v>2498</v>
      </c>
      <c r="F4858" t="s">
        <v>2177</v>
      </c>
      <c r="G4858" t="s">
        <v>2653</v>
      </c>
      <c r="H4858">
        <v>101000</v>
      </c>
      <c r="I4858" t="s">
        <v>5533</v>
      </c>
      <c r="J4858" s="1">
        <v>44111</v>
      </c>
      <c r="K4858" s="1">
        <v>44111</v>
      </c>
      <c r="L4858">
        <v>20205390043</v>
      </c>
      <c r="M4858" t="s">
        <v>5537</v>
      </c>
      <c r="N4858" s="1">
        <v>44135</v>
      </c>
      <c r="O4858" t="str">
        <f t="shared" si="160"/>
        <v>정상</v>
      </c>
      <c r="P4858" t="str">
        <f t="shared" si="159"/>
        <v>엠피상동</v>
      </c>
      <c r="Q4858" t="s">
        <v>1954</v>
      </c>
      <c r="R4858"/>
      <c r="S4858"/>
      <c r="T4858"/>
      <c r="U4858"/>
      <c r="V4858"/>
      <c r="W4858" t="s">
        <v>1958</v>
      </c>
      <c r="X4858"/>
    </row>
    <row r="4859" spans="1:24">
      <c r="A4859" t="s">
        <v>4909</v>
      </c>
      <c r="B4859" t="s">
        <v>4929</v>
      </c>
      <c r="C4859" t="s">
        <v>4947</v>
      </c>
      <c r="D4859" t="s">
        <v>5422</v>
      </c>
      <c r="E4859" t="s">
        <v>5451</v>
      </c>
      <c r="F4859" t="s">
        <v>2177</v>
      </c>
      <c r="G4859" t="s">
        <v>2653</v>
      </c>
      <c r="H4859">
        <v>63200</v>
      </c>
      <c r="I4859" t="s">
        <v>5533</v>
      </c>
      <c r="J4859" s="1">
        <v>44111</v>
      </c>
      <c r="K4859" s="1">
        <v>44111</v>
      </c>
      <c r="L4859">
        <v>20205374758</v>
      </c>
      <c r="M4859" t="s">
        <v>5537</v>
      </c>
      <c r="N4859" s="1">
        <v>44135</v>
      </c>
      <c r="O4859" t="str">
        <f t="shared" si="160"/>
        <v>정상</v>
      </c>
      <c r="P4859" t="str">
        <f t="shared" si="159"/>
        <v>엠피상동</v>
      </c>
      <c r="Q4859" t="s">
        <v>1954</v>
      </c>
      <c r="R4859"/>
      <c r="S4859"/>
      <c r="T4859"/>
      <c r="U4859"/>
      <c r="V4859"/>
      <c r="W4859" t="s">
        <v>1958</v>
      </c>
      <c r="X4859"/>
    </row>
    <row r="4860" spans="1:24">
      <c r="A4860" t="s">
        <v>4902</v>
      </c>
      <c r="B4860"/>
      <c r="C4860"/>
      <c r="D4860" t="s">
        <v>5070</v>
      </c>
      <c r="E4860" t="s">
        <v>5451</v>
      </c>
      <c r="F4860" t="s">
        <v>2177</v>
      </c>
      <c r="G4860" t="s">
        <v>2653</v>
      </c>
      <c r="H4860">
        <v>31898</v>
      </c>
      <c r="I4860" t="s">
        <v>5533</v>
      </c>
      <c r="J4860" s="1">
        <v>44111</v>
      </c>
      <c r="K4860" s="1">
        <v>44111</v>
      </c>
      <c r="L4860">
        <v>20205390825</v>
      </c>
      <c r="M4860" t="s">
        <v>5535</v>
      </c>
      <c r="N4860" s="1">
        <v>44135</v>
      </c>
      <c r="O4860" t="str">
        <f t="shared" si="160"/>
        <v>정상</v>
      </c>
      <c r="P4860" t="str">
        <f t="shared" si="159"/>
        <v>엠피성공</v>
      </c>
      <c r="Q4860" t="s">
        <v>1954</v>
      </c>
      <c r="R4860"/>
      <c r="S4860"/>
      <c r="T4860"/>
      <c r="U4860"/>
      <c r="V4860"/>
      <c r="W4860" t="s">
        <v>5540</v>
      </c>
      <c r="X4860"/>
    </row>
    <row r="4861" spans="1:24">
      <c r="A4861" t="s">
        <v>4914</v>
      </c>
      <c r="B4861"/>
      <c r="C4861"/>
      <c r="D4861" t="s">
        <v>5423</v>
      </c>
      <c r="E4861" t="s">
        <v>2607</v>
      </c>
      <c r="F4861" t="s">
        <v>2177</v>
      </c>
      <c r="G4861" t="s">
        <v>2655</v>
      </c>
      <c r="H4861">
        <v>19881</v>
      </c>
      <c r="I4861" t="s">
        <v>5533</v>
      </c>
      <c r="J4861" s="1">
        <v>44111</v>
      </c>
      <c r="K4861" s="1">
        <v>44111</v>
      </c>
      <c r="L4861">
        <v>20205390136</v>
      </c>
      <c r="M4861" t="s">
        <v>5535</v>
      </c>
      <c r="N4861" s="1">
        <v>44135</v>
      </c>
      <c r="O4861" t="str">
        <f t="shared" si="160"/>
        <v>정상</v>
      </c>
      <c r="P4861" t="str">
        <f t="shared" si="159"/>
        <v>엠피조은</v>
      </c>
      <c r="Q4861" t="s">
        <v>1954</v>
      </c>
      <c r="R4861"/>
      <c r="S4861"/>
      <c r="T4861"/>
      <c r="U4861"/>
      <c r="V4861"/>
      <c r="W4861" t="s">
        <v>1958</v>
      </c>
      <c r="X4861"/>
    </row>
    <row r="4862" spans="1:24">
      <c r="A4862" t="s">
        <v>4914</v>
      </c>
      <c r="B4862"/>
      <c r="C4862"/>
      <c r="D4862" t="s">
        <v>5119</v>
      </c>
      <c r="E4862" t="s">
        <v>5460</v>
      </c>
      <c r="F4862" t="s">
        <v>2177</v>
      </c>
      <c r="G4862" t="s">
        <v>2653</v>
      </c>
      <c r="H4862">
        <v>131500</v>
      </c>
      <c r="I4862" t="s">
        <v>5533</v>
      </c>
      <c r="J4862" s="1">
        <v>44111</v>
      </c>
      <c r="K4862" s="1">
        <v>44111</v>
      </c>
      <c r="L4862">
        <v>20205390082</v>
      </c>
      <c r="M4862" t="s">
        <v>5537</v>
      </c>
      <c r="N4862" s="1">
        <v>44135</v>
      </c>
      <c r="O4862" t="str">
        <f t="shared" si="160"/>
        <v>정상</v>
      </c>
      <c r="P4862" t="str">
        <f t="shared" si="159"/>
        <v>엠피조은</v>
      </c>
      <c r="Q4862" t="s">
        <v>1954</v>
      </c>
      <c r="R4862"/>
      <c r="S4862"/>
      <c r="T4862"/>
      <c r="U4862"/>
      <c r="V4862"/>
      <c r="W4862" t="s">
        <v>1958</v>
      </c>
      <c r="X4862"/>
    </row>
    <row r="4863" spans="1:24">
      <c r="A4863" t="s">
        <v>4902</v>
      </c>
      <c r="B4863"/>
      <c r="C4863"/>
      <c r="D4863" t="s">
        <v>5002</v>
      </c>
      <c r="E4863" t="s">
        <v>5451</v>
      </c>
      <c r="F4863" t="s">
        <v>5532</v>
      </c>
      <c r="G4863" t="s">
        <v>2653</v>
      </c>
      <c r="H4863">
        <v>42718</v>
      </c>
      <c r="I4863" t="s">
        <v>5533</v>
      </c>
      <c r="J4863" s="1">
        <v>44111</v>
      </c>
      <c r="K4863" s="1">
        <v>44111</v>
      </c>
      <c r="L4863">
        <v>20205388401</v>
      </c>
      <c r="M4863" t="s">
        <v>5538</v>
      </c>
      <c r="N4863" s="1">
        <v>44135</v>
      </c>
      <c r="O4863" t="str">
        <f t="shared" si="160"/>
        <v>정상</v>
      </c>
      <c r="P4863" t="str">
        <f t="shared" si="159"/>
        <v>엠피성공</v>
      </c>
      <c r="Q4863" t="s">
        <v>1954</v>
      </c>
      <c r="R4863"/>
      <c r="S4863"/>
      <c r="T4863"/>
      <c r="U4863"/>
      <c r="V4863"/>
      <c r="W4863" t="s">
        <v>1958</v>
      </c>
      <c r="X4863"/>
    </row>
    <row r="4864" spans="1:24">
      <c r="A4864" t="s">
        <v>4908</v>
      </c>
      <c r="B4864" t="s">
        <v>4928</v>
      </c>
      <c r="C4864" t="s">
        <v>4945</v>
      </c>
      <c r="D4864" t="s">
        <v>5379</v>
      </c>
      <c r="E4864" t="s">
        <v>2163</v>
      </c>
      <c r="F4864" t="s">
        <v>5530</v>
      </c>
      <c r="G4864" t="s">
        <v>2653</v>
      </c>
      <c r="H4864">
        <v>31500</v>
      </c>
      <c r="I4864" t="s">
        <v>5533</v>
      </c>
      <c r="J4864" s="1">
        <v>44111</v>
      </c>
      <c r="K4864" s="1">
        <v>44111</v>
      </c>
      <c r="L4864">
        <v>20205380304</v>
      </c>
      <c r="M4864" t="s">
        <v>5535</v>
      </c>
      <c r="N4864" s="1">
        <v>44135</v>
      </c>
      <c r="O4864" t="str">
        <f t="shared" si="160"/>
        <v>정상</v>
      </c>
      <c r="P4864" t="str">
        <f t="shared" si="159"/>
        <v>엠피가온</v>
      </c>
      <c r="Q4864" t="s">
        <v>1954</v>
      </c>
      <c r="R4864"/>
      <c r="S4864"/>
      <c r="T4864"/>
      <c r="U4864"/>
      <c r="V4864"/>
      <c r="W4864" t="s">
        <v>1958</v>
      </c>
      <c r="X4864"/>
    </row>
    <row r="4865" spans="1:24">
      <c r="A4865" t="s">
        <v>2209</v>
      </c>
      <c r="B4865" t="s">
        <v>4928</v>
      </c>
      <c r="C4865" t="s">
        <v>4945</v>
      </c>
      <c r="D4865" t="s">
        <v>5424</v>
      </c>
      <c r="E4865" t="s">
        <v>5460</v>
      </c>
      <c r="F4865" t="s">
        <v>2177</v>
      </c>
      <c r="G4865" t="s">
        <v>2653</v>
      </c>
      <c r="H4865">
        <v>66000</v>
      </c>
      <c r="I4865" t="s">
        <v>5533</v>
      </c>
      <c r="J4865" s="1">
        <v>44111</v>
      </c>
      <c r="K4865" s="1">
        <v>44111</v>
      </c>
      <c r="L4865">
        <v>20205380470</v>
      </c>
      <c r="M4865" t="s">
        <v>5535</v>
      </c>
      <c r="N4865" s="1">
        <v>44135</v>
      </c>
      <c r="O4865" t="str">
        <f t="shared" si="160"/>
        <v>정상</v>
      </c>
      <c r="P4865" t="str">
        <f t="shared" ref="P4865:P4928" si="161">A4865</f>
        <v>엠피가온</v>
      </c>
      <c r="Q4865" t="s">
        <v>1954</v>
      </c>
      <c r="R4865"/>
      <c r="S4865"/>
      <c r="T4865"/>
      <c r="U4865"/>
      <c r="V4865"/>
      <c r="W4865" t="s">
        <v>5540</v>
      </c>
      <c r="X4865"/>
    </row>
    <row r="4866" spans="1:24">
      <c r="A4866" t="s">
        <v>4914</v>
      </c>
      <c r="B4866" t="s">
        <v>4933</v>
      </c>
      <c r="C4866" t="s">
        <v>4953</v>
      </c>
      <c r="D4866" t="s">
        <v>5403</v>
      </c>
      <c r="E4866" t="s">
        <v>2498</v>
      </c>
      <c r="F4866" t="s">
        <v>2177</v>
      </c>
      <c r="G4866" t="s">
        <v>2653</v>
      </c>
      <c r="H4866">
        <v>20000</v>
      </c>
      <c r="I4866" t="s">
        <v>5533</v>
      </c>
      <c r="J4866" s="1">
        <v>44111</v>
      </c>
      <c r="K4866" s="1">
        <v>44111</v>
      </c>
      <c r="L4866">
        <v>20205371211</v>
      </c>
      <c r="M4866" t="s">
        <v>5537</v>
      </c>
      <c r="N4866" s="1">
        <v>44135</v>
      </c>
      <c r="O4866" t="str">
        <f t="shared" si="160"/>
        <v>정상</v>
      </c>
      <c r="P4866" t="str">
        <f t="shared" si="161"/>
        <v>엠피조은</v>
      </c>
      <c r="Q4866" t="s">
        <v>1954</v>
      </c>
      <c r="R4866"/>
      <c r="S4866"/>
      <c r="T4866"/>
      <c r="U4866"/>
      <c r="V4866"/>
      <c r="W4866" t="s">
        <v>1958</v>
      </c>
      <c r="X4866"/>
    </row>
    <row r="4867" spans="1:24">
      <c r="A4867" t="s">
        <v>4914</v>
      </c>
      <c r="B4867" t="s">
        <v>4933</v>
      </c>
      <c r="C4867" t="s">
        <v>4974</v>
      </c>
      <c r="D4867" t="s">
        <v>5129</v>
      </c>
      <c r="E4867" t="s">
        <v>5451</v>
      </c>
      <c r="F4867" t="s">
        <v>2177</v>
      </c>
      <c r="G4867" t="s">
        <v>2653</v>
      </c>
      <c r="H4867">
        <v>186630</v>
      </c>
      <c r="I4867" t="s">
        <v>5533</v>
      </c>
      <c r="J4867" s="1">
        <v>44111</v>
      </c>
      <c r="K4867" s="1">
        <v>44111</v>
      </c>
      <c r="L4867">
        <v>20205382330</v>
      </c>
      <c r="M4867" t="s">
        <v>5535</v>
      </c>
      <c r="N4867" s="1">
        <v>44135</v>
      </c>
      <c r="O4867" t="str">
        <f t="shared" si="160"/>
        <v>정상</v>
      </c>
      <c r="P4867" t="str">
        <f t="shared" si="161"/>
        <v>엠피조은</v>
      </c>
      <c r="Q4867" t="s">
        <v>1954</v>
      </c>
      <c r="R4867"/>
      <c r="S4867"/>
      <c r="T4867"/>
      <c r="U4867"/>
      <c r="V4867"/>
      <c r="W4867" t="s">
        <v>1958</v>
      </c>
      <c r="X4867"/>
    </row>
    <row r="4868" spans="1:24">
      <c r="A4868" t="s">
        <v>4914</v>
      </c>
      <c r="B4868" t="s">
        <v>4933</v>
      </c>
      <c r="C4868" t="s">
        <v>4953</v>
      </c>
      <c r="D4868" t="s">
        <v>5097</v>
      </c>
      <c r="E4868" t="s">
        <v>2498</v>
      </c>
      <c r="F4868" t="s">
        <v>2177</v>
      </c>
      <c r="G4868" t="s">
        <v>2655</v>
      </c>
      <c r="H4868">
        <v>12388</v>
      </c>
      <c r="I4868" t="s">
        <v>5533</v>
      </c>
      <c r="J4868" s="1">
        <v>44111</v>
      </c>
      <c r="K4868" s="1">
        <v>44111</v>
      </c>
      <c r="L4868">
        <v>20205382314</v>
      </c>
      <c r="M4868" t="s">
        <v>5538</v>
      </c>
      <c r="N4868" s="1">
        <v>44135</v>
      </c>
      <c r="O4868" t="str">
        <f t="shared" si="160"/>
        <v>정상</v>
      </c>
      <c r="P4868" t="str">
        <f t="shared" si="161"/>
        <v>엠피조은</v>
      </c>
      <c r="Q4868" t="s">
        <v>1954</v>
      </c>
      <c r="R4868"/>
      <c r="S4868"/>
      <c r="T4868"/>
      <c r="U4868"/>
      <c r="V4868"/>
      <c r="W4868" t="s">
        <v>1958</v>
      </c>
      <c r="X4868"/>
    </row>
    <row r="4869" spans="1:24">
      <c r="A4869" t="s">
        <v>995</v>
      </c>
      <c r="B4869" t="s">
        <v>4926</v>
      </c>
      <c r="C4869" t="s">
        <v>4948</v>
      </c>
      <c r="D4869" t="s">
        <v>5103</v>
      </c>
      <c r="E4869" t="s">
        <v>2499</v>
      </c>
      <c r="F4869" t="s">
        <v>2177</v>
      </c>
      <c r="G4869" t="s">
        <v>2655</v>
      </c>
      <c r="H4869">
        <v>15123</v>
      </c>
      <c r="I4869" t="s">
        <v>5533</v>
      </c>
      <c r="J4869" s="1">
        <v>44111</v>
      </c>
      <c r="K4869" s="1">
        <v>44111</v>
      </c>
      <c r="L4869">
        <v>20205371754</v>
      </c>
      <c r="M4869" t="s">
        <v>5537</v>
      </c>
      <c r="N4869" s="1">
        <v>44135</v>
      </c>
      <c r="O4869" t="str">
        <f t="shared" si="160"/>
        <v>정상</v>
      </c>
      <c r="P4869" t="str">
        <f t="shared" si="161"/>
        <v>엠피피스토스</v>
      </c>
      <c r="Q4869" t="s">
        <v>1954</v>
      </c>
      <c r="R4869"/>
      <c r="S4869"/>
      <c r="T4869"/>
      <c r="U4869"/>
      <c r="V4869"/>
      <c r="W4869" t="s">
        <v>1958</v>
      </c>
      <c r="X4869"/>
    </row>
    <row r="4870" spans="1:24">
      <c r="A4870" t="s">
        <v>4902</v>
      </c>
      <c r="B4870" t="s">
        <v>4923</v>
      </c>
      <c r="C4870" t="s">
        <v>4941</v>
      </c>
      <c r="D4870" t="s">
        <v>5251</v>
      </c>
      <c r="E4870" t="s">
        <v>5505</v>
      </c>
      <c r="F4870" t="s">
        <v>2177</v>
      </c>
      <c r="G4870" t="s">
        <v>2655</v>
      </c>
      <c r="H4870">
        <v>15576</v>
      </c>
      <c r="I4870" t="s">
        <v>5533</v>
      </c>
      <c r="J4870" s="1">
        <v>44111</v>
      </c>
      <c r="K4870" s="1">
        <v>44111</v>
      </c>
      <c r="L4870">
        <v>42041395100000</v>
      </c>
      <c r="M4870" t="s">
        <v>5538</v>
      </c>
      <c r="N4870" s="1">
        <v>44135</v>
      </c>
      <c r="O4870" t="str">
        <f t="shared" si="160"/>
        <v>정상</v>
      </c>
      <c r="P4870" t="str">
        <f t="shared" si="161"/>
        <v>엠피성공</v>
      </c>
      <c r="Q4870" t="s">
        <v>1954</v>
      </c>
      <c r="R4870"/>
      <c r="S4870"/>
      <c r="T4870"/>
      <c r="U4870"/>
      <c r="V4870"/>
      <c r="W4870" t="s">
        <v>1958</v>
      </c>
      <c r="X4870"/>
    </row>
    <row r="4871" spans="1:24">
      <c r="A4871" t="s">
        <v>4908</v>
      </c>
      <c r="B4871" t="s">
        <v>4928</v>
      </c>
      <c r="C4871" t="s">
        <v>4945</v>
      </c>
      <c r="D4871" t="s">
        <v>5096</v>
      </c>
      <c r="E4871" t="s">
        <v>2143</v>
      </c>
      <c r="F4871" t="s">
        <v>2177</v>
      </c>
      <c r="G4871" t="s">
        <v>2653</v>
      </c>
      <c r="H4871">
        <v>72146</v>
      </c>
      <c r="I4871" t="s">
        <v>5533</v>
      </c>
      <c r="J4871" s="1">
        <v>44111</v>
      </c>
      <c r="K4871" s="1">
        <v>44111</v>
      </c>
      <c r="L4871">
        <v>42041396490000</v>
      </c>
      <c r="M4871" t="s">
        <v>5538</v>
      </c>
      <c r="N4871" s="1">
        <v>44135</v>
      </c>
      <c r="O4871" t="str">
        <f t="shared" si="160"/>
        <v>정상</v>
      </c>
      <c r="P4871" t="str">
        <f t="shared" si="161"/>
        <v>엠피가온</v>
      </c>
      <c r="Q4871" t="s">
        <v>1954</v>
      </c>
      <c r="R4871"/>
      <c r="S4871"/>
      <c r="T4871"/>
      <c r="U4871"/>
      <c r="V4871"/>
      <c r="W4871" t="s">
        <v>1958</v>
      </c>
      <c r="X4871"/>
    </row>
    <row r="4872" spans="1:24">
      <c r="A4872" t="s">
        <v>4903</v>
      </c>
      <c r="B4872" t="s">
        <v>4924</v>
      </c>
      <c r="C4872" t="s">
        <v>4939</v>
      </c>
      <c r="D4872" t="s">
        <v>5023</v>
      </c>
      <c r="E4872" t="s">
        <v>5458</v>
      </c>
      <c r="F4872" t="s">
        <v>2177</v>
      </c>
      <c r="G4872" t="s">
        <v>2653</v>
      </c>
      <c r="H4872">
        <v>43626</v>
      </c>
      <c r="I4872" t="s">
        <v>5533</v>
      </c>
      <c r="J4872" s="1">
        <v>44111</v>
      </c>
      <c r="K4872" s="1">
        <v>44111</v>
      </c>
      <c r="L4872">
        <v>42041403740000</v>
      </c>
      <c r="M4872" t="s">
        <v>5538</v>
      </c>
      <c r="N4872" s="1">
        <v>44135</v>
      </c>
      <c r="O4872" t="str">
        <f t="shared" si="160"/>
        <v>정상</v>
      </c>
      <c r="P4872" t="str">
        <f t="shared" si="161"/>
        <v>엠피의정부</v>
      </c>
      <c r="Q4872" t="s">
        <v>1954</v>
      </c>
      <c r="R4872"/>
      <c r="S4872"/>
      <c r="T4872"/>
      <c r="U4872"/>
      <c r="V4872"/>
      <c r="W4872" t="s">
        <v>1960</v>
      </c>
      <c r="X4872"/>
    </row>
    <row r="4873" spans="1:24">
      <c r="A4873" t="s">
        <v>4909</v>
      </c>
      <c r="B4873" t="s">
        <v>4929</v>
      </c>
      <c r="C4873" t="s">
        <v>4947</v>
      </c>
      <c r="D4873" t="s">
        <v>5381</v>
      </c>
      <c r="E4873" t="s">
        <v>2169</v>
      </c>
      <c r="F4873" t="s">
        <v>2177</v>
      </c>
      <c r="G4873" t="s">
        <v>2653</v>
      </c>
      <c r="H4873">
        <v>100000</v>
      </c>
      <c r="I4873" t="s">
        <v>5533</v>
      </c>
      <c r="J4873" s="1">
        <v>44111</v>
      </c>
      <c r="K4873" s="1">
        <v>44111</v>
      </c>
      <c r="L4873">
        <v>3190770373111</v>
      </c>
      <c r="M4873" t="s">
        <v>5538</v>
      </c>
      <c r="N4873" s="1">
        <v>44135</v>
      </c>
      <c r="O4873" t="str">
        <f t="shared" si="160"/>
        <v>정상</v>
      </c>
      <c r="P4873" t="str">
        <f t="shared" si="161"/>
        <v>엠피상동</v>
      </c>
      <c r="Q4873" t="s">
        <v>1954</v>
      </c>
      <c r="R4873"/>
      <c r="S4873"/>
      <c r="T4873"/>
      <c r="U4873"/>
      <c r="V4873"/>
      <c r="W4873" t="s">
        <v>1958</v>
      </c>
      <c r="X4873" s="1">
        <v>71504</v>
      </c>
    </row>
    <row r="4874" spans="1:24">
      <c r="A4874" t="s">
        <v>4908</v>
      </c>
      <c r="B4874" t="s">
        <v>4928</v>
      </c>
      <c r="C4874" t="s">
        <v>4945</v>
      </c>
      <c r="D4874" t="s">
        <v>5095</v>
      </c>
      <c r="E4874" t="s">
        <v>5526</v>
      </c>
      <c r="F4874" t="s">
        <v>2177</v>
      </c>
      <c r="G4874" t="s">
        <v>2653</v>
      </c>
      <c r="H4874">
        <v>56400</v>
      </c>
      <c r="I4874" t="s">
        <v>5533</v>
      </c>
      <c r="J4874" s="1">
        <v>44111</v>
      </c>
      <c r="K4874" s="1">
        <v>44111</v>
      </c>
      <c r="L4874">
        <v>3190769474251</v>
      </c>
      <c r="M4874" t="s">
        <v>5535</v>
      </c>
      <c r="N4874" s="1">
        <v>44135</v>
      </c>
      <c r="O4874" t="str">
        <f t="shared" si="160"/>
        <v>정상</v>
      </c>
      <c r="P4874" t="str">
        <f t="shared" si="161"/>
        <v>엠피가온</v>
      </c>
      <c r="Q4874" t="s">
        <v>1954</v>
      </c>
      <c r="R4874"/>
      <c r="S4874"/>
      <c r="T4874"/>
      <c r="U4874"/>
      <c r="V4874"/>
      <c r="W4874" t="s">
        <v>1958</v>
      </c>
      <c r="X4874" s="1">
        <v>56529</v>
      </c>
    </row>
    <row r="4875" spans="1:24">
      <c r="A4875" t="s">
        <v>4909</v>
      </c>
      <c r="B4875" t="s">
        <v>4929</v>
      </c>
      <c r="C4875" t="s">
        <v>4947</v>
      </c>
      <c r="D4875" t="s">
        <v>5281</v>
      </c>
      <c r="E4875" t="s">
        <v>5527</v>
      </c>
      <c r="F4875" t="s">
        <v>2177</v>
      </c>
      <c r="G4875" t="s">
        <v>2653</v>
      </c>
      <c r="H4875">
        <v>31485</v>
      </c>
      <c r="I4875" t="s">
        <v>5533</v>
      </c>
      <c r="J4875" s="1">
        <v>44111</v>
      </c>
      <c r="K4875" s="1">
        <v>44111</v>
      </c>
      <c r="L4875">
        <v>42045012540000</v>
      </c>
      <c r="M4875" t="s">
        <v>5535</v>
      </c>
      <c r="N4875" s="1">
        <v>44135</v>
      </c>
      <c r="O4875" t="str">
        <f t="shared" si="160"/>
        <v>정상</v>
      </c>
      <c r="P4875" t="str">
        <f t="shared" si="161"/>
        <v>엠피상동</v>
      </c>
      <c r="Q4875" t="s">
        <v>1954</v>
      </c>
      <c r="R4875"/>
      <c r="S4875"/>
      <c r="T4875"/>
      <c r="U4875"/>
      <c r="V4875"/>
      <c r="W4875" t="s">
        <v>1958</v>
      </c>
      <c r="X4875" s="1">
        <v>47763</v>
      </c>
    </row>
    <row r="4876" spans="1:24">
      <c r="A4876" t="s">
        <v>4909</v>
      </c>
      <c r="B4876" t="s">
        <v>4929</v>
      </c>
      <c r="C4876" t="s">
        <v>4947</v>
      </c>
      <c r="D4876" t="s">
        <v>5143</v>
      </c>
      <c r="E4876" t="s">
        <v>5520</v>
      </c>
      <c r="F4876" t="s">
        <v>2177</v>
      </c>
      <c r="G4876" t="s">
        <v>2653</v>
      </c>
      <c r="H4876">
        <v>52762</v>
      </c>
      <c r="I4876" t="s">
        <v>5533</v>
      </c>
      <c r="J4876" s="1">
        <v>44111</v>
      </c>
      <c r="K4876" s="1">
        <v>44111</v>
      </c>
      <c r="L4876">
        <v>42045011410000</v>
      </c>
      <c r="M4876" t="s">
        <v>5538</v>
      </c>
      <c r="N4876" s="1">
        <v>44135</v>
      </c>
      <c r="O4876" t="str">
        <f t="shared" si="160"/>
        <v>정상</v>
      </c>
      <c r="P4876" t="str">
        <f t="shared" si="161"/>
        <v>엠피상동</v>
      </c>
      <c r="Q4876" t="s">
        <v>1954</v>
      </c>
      <c r="R4876"/>
      <c r="S4876"/>
      <c r="T4876"/>
      <c r="U4876"/>
      <c r="V4876"/>
      <c r="W4876" t="s">
        <v>5540</v>
      </c>
      <c r="X4876" s="1">
        <v>47763</v>
      </c>
    </row>
    <row r="4877" spans="1:24">
      <c r="A4877" t="s">
        <v>4909</v>
      </c>
      <c r="B4877" t="s">
        <v>4929</v>
      </c>
      <c r="C4877" t="s">
        <v>4947</v>
      </c>
      <c r="D4877" t="s">
        <v>5425</v>
      </c>
      <c r="E4877" t="s">
        <v>5510</v>
      </c>
      <c r="F4877" t="s">
        <v>5530</v>
      </c>
      <c r="G4877" t="s">
        <v>2653</v>
      </c>
      <c r="H4877">
        <v>91585</v>
      </c>
      <c r="I4877" t="s">
        <v>5534</v>
      </c>
      <c r="J4877" s="1">
        <v>44111</v>
      </c>
      <c r="K4877" s="1">
        <v>44133</v>
      </c>
      <c r="L4877">
        <v>42045007800000</v>
      </c>
      <c r="M4877" t="s">
        <v>5537</v>
      </c>
      <c r="N4877" s="1">
        <v>44135</v>
      </c>
      <c r="O4877" t="str">
        <f t="shared" si="160"/>
        <v>철회</v>
      </c>
      <c r="P4877" t="str">
        <f t="shared" si="161"/>
        <v>엠피상동</v>
      </c>
      <c r="Q4877" t="s">
        <v>1954</v>
      </c>
      <c r="R4877"/>
      <c r="S4877"/>
      <c r="T4877"/>
      <c r="U4877"/>
      <c r="V4877"/>
      <c r="W4877" t="s">
        <v>1958</v>
      </c>
      <c r="X4877" s="1">
        <v>47763</v>
      </c>
    </row>
    <row r="4878" spans="1:24">
      <c r="A4878" t="s">
        <v>4909</v>
      </c>
      <c r="B4878" t="s">
        <v>4929</v>
      </c>
      <c r="C4878" t="s">
        <v>4947</v>
      </c>
      <c r="D4878" t="s">
        <v>5283</v>
      </c>
      <c r="E4878" t="s">
        <v>5510</v>
      </c>
      <c r="F4878" t="s">
        <v>5530</v>
      </c>
      <c r="G4878" t="s">
        <v>2653</v>
      </c>
      <c r="H4878">
        <v>111377</v>
      </c>
      <c r="I4878" t="s">
        <v>5533</v>
      </c>
      <c r="J4878" s="1">
        <v>44111</v>
      </c>
      <c r="K4878" s="1">
        <v>44111</v>
      </c>
      <c r="L4878">
        <v>42045008330000</v>
      </c>
      <c r="M4878" t="s">
        <v>5537</v>
      </c>
      <c r="N4878" s="1">
        <v>44135</v>
      </c>
      <c r="O4878" t="str">
        <f t="shared" si="160"/>
        <v>정상</v>
      </c>
      <c r="P4878" t="str">
        <f t="shared" si="161"/>
        <v>엠피상동</v>
      </c>
      <c r="Q4878" t="s">
        <v>1954</v>
      </c>
      <c r="R4878"/>
      <c r="S4878"/>
      <c r="T4878"/>
      <c r="U4878"/>
      <c r="V4878"/>
      <c r="W4878" t="s">
        <v>1958</v>
      </c>
      <c r="X4878" s="1">
        <v>47763</v>
      </c>
    </row>
    <row r="4879" spans="1:24">
      <c r="A4879" t="s">
        <v>4909</v>
      </c>
      <c r="B4879" t="s">
        <v>4929</v>
      </c>
      <c r="C4879" t="s">
        <v>4947</v>
      </c>
      <c r="D4879" t="s">
        <v>5116</v>
      </c>
      <c r="E4879" t="s">
        <v>5518</v>
      </c>
      <c r="F4879" t="s">
        <v>2177</v>
      </c>
      <c r="G4879" t="s">
        <v>2653</v>
      </c>
      <c r="H4879">
        <v>105122</v>
      </c>
      <c r="I4879" t="s">
        <v>5533</v>
      </c>
      <c r="J4879" s="1">
        <v>44111</v>
      </c>
      <c r="K4879" s="1">
        <v>44111</v>
      </c>
      <c r="L4879">
        <v>42045008410000</v>
      </c>
      <c r="M4879" t="s">
        <v>5535</v>
      </c>
      <c r="N4879" s="1">
        <v>44135</v>
      </c>
      <c r="O4879" t="str">
        <f t="shared" si="160"/>
        <v>정상</v>
      </c>
      <c r="P4879" t="str">
        <f t="shared" si="161"/>
        <v>엠피상동</v>
      </c>
      <c r="Q4879" t="s">
        <v>1954</v>
      </c>
      <c r="R4879"/>
      <c r="S4879"/>
      <c r="T4879"/>
      <c r="U4879"/>
      <c r="V4879"/>
      <c r="W4879" t="s">
        <v>1958</v>
      </c>
      <c r="X4879" s="1">
        <v>47763</v>
      </c>
    </row>
    <row r="4880" spans="1:24">
      <c r="A4880" t="s">
        <v>4908</v>
      </c>
      <c r="B4880" t="s">
        <v>4928</v>
      </c>
      <c r="C4880" t="s">
        <v>4945</v>
      </c>
      <c r="D4880" t="s">
        <v>5241</v>
      </c>
      <c r="E4880" t="s">
        <v>2591</v>
      </c>
      <c r="F4880" t="s">
        <v>2177</v>
      </c>
      <c r="G4880" t="s">
        <v>2653</v>
      </c>
      <c r="H4880">
        <v>16590</v>
      </c>
      <c r="I4880" t="s">
        <v>5533</v>
      </c>
      <c r="J4880" s="1">
        <v>44111</v>
      </c>
      <c r="K4880" s="1">
        <v>44111</v>
      </c>
      <c r="L4880">
        <v>42045009910000</v>
      </c>
      <c r="M4880" t="s">
        <v>5535</v>
      </c>
      <c r="N4880" s="1">
        <v>44135</v>
      </c>
      <c r="O4880" t="str">
        <f t="shared" si="160"/>
        <v>정상</v>
      </c>
      <c r="P4880" t="str">
        <f t="shared" si="161"/>
        <v>엠피가온</v>
      </c>
      <c r="Q4880" t="s">
        <v>1954</v>
      </c>
      <c r="R4880"/>
      <c r="S4880"/>
      <c r="T4880"/>
      <c r="U4880"/>
      <c r="V4880"/>
      <c r="W4880" t="s">
        <v>1958</v>
      </c>
      <c r="X4880" s="1">
        <v>47763</v>
      </c>
    </row>
    <row r="4881" spans="1:24">
      <c r="A4881" t="s">
        <v>4908</v>
      </c>
      <c r="B4881" t="s">
        <v>4928</v>
      </c>
      <c r="C4881" t="s">
        <v>4945</v>
      </c>
      <c r="D4881" t="s">
        <v>5227</v>
      </c>
      <c r="E4881" t="s">
        <v>3217</v>
      </c>
      <c r="F4881" t="s">
        <v>2177</v>
      </c>
      <c r="G4881" t="s">
        <v>2653</v>
      </c>
      <c r="H4881">
        <v>18962</v>
      </c>
      <c r="I4881" t="s">
        <v>5533</v>
      </c>
      <c r="J4881" s="1">
        <v>44111</v>
      </c>
      <c r="K4881" s="1">
        <v>44111</v>
      </c>
      <c r="L4881">
        <v>42045010270000</v>
      </c>
      <c r="M4881" t="s">
        <v>5537</v>
      </c>
      <c r="N4881" s="1">
        <v>44135</v>
      </c>
      <c r="O4881" t="str">
        <f t="shared" si="160"/>
        <v>정상</v>
      </c>
      <c r="P4881" t="str">
        <f t="shared" si="161"/>
        <v>엠피가온</v>
      </c>
      <c r="Q4881" t="s">
        <v>1954</v>
      </c>
      <c r="R4881"/>
      <c r="S4881"/>
      <c r="T4881"/>
      <c r="U4881"/>
      <c r="V4881"/>
      <c r="W4881" t="s">
        <v>1960</v>
      </c>
      <c r="X4881" s="1">
        <v>47763</v>
      </c>
    </row>
    <row r="4882" spans="1:24">
      <c r="A4882" t="s">
        <v>4909</v>
      </c>
      <c r="B4882" t="s">
        <v>4929</v>
      </c>
      <c r="C4882"/>
      <c r="D4882" t="s">
        <v>5426</v>
      </c>
      <c r="E4882" t="s">
        <v>5518</v>
      </c>
      <c r="F4882" t="s">
        <v>2177</v>
      </c>
      <c r="G4882" t="s">
        <v>2653</v>
      </c>
      <c r="H4882">
        <v>81551</v>
      </c>
      <c r="I4882" t="s">
        <v>5533</v>
      </c>
      <c r="J4882" s="1">
        <v>44111</v>
      </c>
      <c r="K4882" s="1">
        <v>44111</v>
      </c>
      <c r="L4882">
        <v>42045013780000</v>
      </c>
      <c r="M4882" t="s">
        <v>5537</v>
      </c>
      <c r="N4882" s="1">
        <v>44135</v>
      </c>
      <c r="O4882" t="str">
        <f t="shared" si="160"/>
        <v>정상</v>
      </c>
      <c r="P4882" t="str">
        <f t="shared" si="161"/>
        <v>엠피상동</v>
      </c>
      <c r="Q4882" t="s">
        <v>1954</v>
      </c>
      <c r="R4882"/>
      <c r="S4882"/>
      <c r="T4882"/>
      <c r="U4882"/>
      <c r="V4882"/>
      <c r="W4882" t="s">
        <v>1958</v>
      </c>
      <c r="X4882" s="1">
        <v>47763</v>
      </c>
    </row>
    <row r="4883" spans="1:24">
      <c r="A4883" t="s">
        <v>4909</v>
      </c>
      <c r="B4883" t="s">
        <v>4929</v>
      </c>
      <c r="C4883"/>
      <c r="D4883" t="s">
        <v>5427</v>
      </c>
      <c r="E4883" t="s">
        <v>5518</v>
      </c>
      <c r="F4883" t="s">
        <v>2177</v>
      </c>
      <c r="G4883" t="s">
        <v>2653</v>
      </c>
      <c r="H4883">
        <v>44946</v>
      </c>
      <c r="I4883" t="s">
        <v>5533</v>
      </c>
      <c r="J4883" s="1">
        <v>44111</v>
      </c>
      <c r="K4883" s="1">
        <v>44111</v>
      </c>
      <c r="L4883">
        <v>42045013670000</v>
      </c>
      <c r="M4883" t="s">
        <v>5535</v>
      </c>
      <c r="N4883" s="1">
        <v>44135</v>
      </c>
      <c r="O4883" t="str">
        <f t="shared" si="160"/>
        <v>정상</v>
      </c>
      <c r="P4883" t="str">
        <f t="shared" si="161"/>
        <v>엠피상동</v>
      </c>
      <c r="Q4883" t="s">
        <v>1954</v>
      </c>
      <c r="R4883"/>
      <c r="S4883"/>
      <c r="T4883"/>
      <c r="U4883"/>
      <c r="V4883"/>
      <c r="W4883" t="s">
        <v>5540</v>
      </c>
      <c r="X4883" s="1">
        <v>47763</v>
      </c>
    </row>
    <row r="4884" spans="1:24">
      <c r="A4884" t="s">
        <v>4909</v>
      </c>
      <c r="B4884" t="s">
        <v>4929</v>
      </c>
      <c r="C4884" t="s">
        <v>4947</v>
      </c>
      <c r="D4884" t="s">
        <v>5376</v>
      </c>
      <c r="E4884" t="s">
        <v>5453</v>
      </c>
      <c r="F4884" t="s">
        <v>5532</v>
      </c>
      <c r="G4884" t="s">
        <v>2653</v>
      </c>
      <c r="H4884">
        <v>30000</v>
      </c>
      <c r="I4884" t="s">
        <v>5533</v>
      </c>
      <c r="J4884" s="1">
        <v>44111</v>
      </c>
      <c r="K4884" s="1">
        <v>44111</v>
      </c>
      <c r="L4884" t="s">
        <v>1822</v>
      </c>
      <c r="M4884" t="s">
        <v>5538</v>
      </c>
      <c r="N4884" s="1">
        <v>44135</v>
      </c>
      <c r="O4884" t="str">
        <f t="shared" si="160"/>
        <v>정상</v>
      </c>
      <c r="P4884" t="str">
        <f t="shared" si="161"/>
        <v>엠피상동</v>
      </c>
      <c r="Q4884" t="s">
        <v>1954</v>
      </c>
      <c r="R4884"/>
      <c r="S4884"/>
      <c r="T4884"/>
      <c r="U4884"/>
      <c r="V4884"/>
      <c r="W4884" t="s">
        <v>1958</v>
      </c>
      <c r="X4884"/>
    </row>
    <row r="4885" spans="1:24">
      <c r="A4885" t="s">
        <v>4909</v>
      </c>
      <c r="B4885" t="s">
        <v>4929</v>
      </c>
      <c r="C4885" t="s">
        <v>4947</v>
      </c>
      <c r="D4885" t="s">
        <v>5428</v>
      </c>
      <c r="E4885" t="s">
        <v>5528</v>
      </c>
      <c r="F4885" t="s">
        <v>2177</v>
      </c>
      <c r="G4885" t="s">
        <v>2653</v>
      </c>
      <c r="H4885">
        <v>30000</v>
      </c>
      <c r="I4885" t="s">
        <v>5533</v>
      </c>
      <c r="J4885" s="1">
        <v>44111</v>
      </c>
      <c r="K4885" s="1">
        <v>44111</v>
      </c>
      <c r="L4885" t="s">
        <v>1823</v>
      </c>
      <c r="M4885" t="s">
        <v>5535</v>
      </c>
      <c r="N4885" s="1">
        <v>44135</v>
      </c>
      <c r="O4885" t="str">
        <f t="shared" si="160"/>
        <v>정상</v>
      </c>
      <c r="P4885" t="str">
        <f t="shared" si="161"/>
        <v>엠피상동</v>
      </c>
      <c r="Q4885" t="s">
        <v>1954</v>
      </c>
      <c r="R4885"/>
      <c r="S4885"/>
      <c r="T4885"/>
      <c r="U4885"/>
      <c r="V4885"/>
      <c r="W4885" t="s">
        <v>5540</v>
      </c>
      <c r="X4885"/>
    </row>
    <row r="4886" spans="1:24">
      <c r="A4886" t="s">
        <v>4909</v>
      </c>
      <c r="B4886" t="s">
        <v>4929</v>
      </c>
      <c r="C4886" t="s">
        <v>4947</v>
      </c>
      <c r="D4886" t="s">
        <v>5429</v>
      </c>
      <c r="E4886" t="s">
        <v>2583</v>
      </c>
      <c r="F4886" t="s">
        <v>2177</v>
      </c>
      <c r="G4886" t="s">
        <v>2653</v>
      </c>
      <c r="H4886">
        <v>104000</v>
      </c>
      <c r="I4886" t="s">
        <v>5533</v>
      </c>
      <c r="J4886" s="1">
        <v>44111</v>
      </c>
      <c r="K4886" s="1">
        <v>44111</v>
      </c>
      <c r="L4886" t="s">
        <v>1824</v>
      </c>
      <c r="M4886" t="s">
        <v>5535</v>
      </c>
      <c r="N4886" s="1">
        <v>44135</v>
      </c>
      <c r="O4886" t="str">
        <f t="shared" ref="O4886:O4949" si="162" xml:space="preserve"> IF(K4886&gt;N4886,W4886,I4886)</f>
        <v>정상</v>
      </c>
      <c r="P4886" t="str">
        <f t="shared" si="161"/>
        <v>엠피상동</v>
      </c>
      <c r="Q4886" t="s">
        <v>1954</v>
      </c>
      <c r="R4886"/>
      <c r="S4886"/>
      <c r="T4886"/>
      <c r="U4886"/>
      <c r="V4886"/>
      <c r="W4886" t="s">
        <v>1958</v>
      </c>
      <c r="X4886"/>
    </row>
    <row r="4887" spans="1:24">
      <c r="A4887" t="s">
        <v>3880</v>
      </c>
      <c r="B4887" t="s">
        <v>4929</v>
      </c>
      <c r="C4887" t="s">
        <v>4947</v>
      </c>
      <c r="D4887" t="s">
        <v>5430</v>
      </c>
      <c r="E4887" t="s">
        <v>5529</v>
      </c>
      <c r="F4887" t="s">
        <v>2177</v>
      </c>
      <c r="G4887" t="s">
        <v>2653</v>
      </c>
      <c r="H4887">
        <v>30000</v>
      </c>
      <c r="I4887" t="s">
        <v>5533</v>
      </c>
      <c r="J4887" s="1">
        <v>44111</v>
      </c>
      <c r="K4887" s="1">
        <v>44111</v>
      </c>
      <c r="L4887" t="s">
        <v>1825</v>
      </c>
      <c r="M4887" t="s">
        <v>5536</v>
      </c>
      <c r="N4887" s="1">
        <v>44135</v>
      </c>
      <c r="O4887" t="str">
        <f t="shared" si="162"/>
        <v>정상</v>
      </c>
      <c r="P4887" t="str">
        <f t="shared" si="161"/>
        <v>엠피상동</v>
      </c>
      <c r="Q4887" t="s">
        <v>1954</v>
      </c>
      <c r="R4887"/>
      <c r="S4887"/>
      <c r="T4887"/>
      <c r="U4887"/>
      <c r="V4887"/>
      <c r="W4887" t="s">
        <v>1958</v>
      </c>
      <c r="X4887"/>
    </row>
    <row r="4888" spans="1:24">
      <c r="A4888" t="s">
        <v>4909</v>
      </c>
      <c r="B4888" t="s">
        <v>4929</v>
      </c>
      <c r="C4888" t="s">
        <v>4947</v>
      </c>
      <c r="D4888" t="s">
        <v>5115</v>
      </c>
      <c r="E4888" t="s">
        <v>2588</v>
      </c>
      <c r="F4888" t="s">
        <v>5530</v>
      </c>
      <c r="G4888" t="s">
        <v>2655</v>
      </c>
      <c r="H4888">
        <v>26424</v>
      </c>
      <c r="I4888" t="s">
        <v>5533</v>
      </c>
      <c r="J4888" s="1">
        <v>44111</v>
      </c>
      <c r="K4888" s="1">
        <v>44111</v>
      </c>
      <c r="L4888">
        <v>52027566980000</v>
      </c>
      <c r="M4888" t="s">
        <v>5535</v>
      </c>
      <c r="N4888" s="1">
        <v>44135</v>
      </c>
      <c r="O4888" t="str">
        <f t="shared" si="162"/>
        <v>정상</v>
      </c>
      <c r="P4888" t="str">
        <f t="shared" si="161"/>
        <v>엠피상동</v>
      </c>
      <c r="Q4888" t="s">
        <v>1954</v>
      </c>
      <c r="R4888"/>
      <c r="S4888"/>
      <c r="T4888"/>
      <c r="U4888"/>
      <c r="V4888"/>
      <c r="W4888" t="s">
        <v>5540</v>
      </c>
      <c r="X4888" s="1">
        <v>44476</v>
      </c>
    </row>
    <row r="4889" spans="1:24">
      <c r="A4889" t="s">
        <v>4909</v>
      </c>
      <c r="B4889" t="s">
        <v>4929</v>
      </c>
      <c r="C4889" t="s">
        <v>4947</v>
      </c>
      <c r="D4889" t="s">
        <v>5431</v>
      </c>
      <c r="E4889" t="s">
        <v>2568</v>
      </c>
      <c r="F4889" t="s">
        <v>5530</v>
      </c>
      <c r="G4889" t="s">
        <v>2653</v>
      </c>
      <c r="H4889">
        <v>18000</v>
      </c>
      <c r="I4889" t="s">
        <v>5533</v>
      </c>
      <c r="J4889" s="1">
        <v>44111</v>
      </c>
      <c r="K4889" s="1">
        <v>44111</v>
      </c>
      <c r="L4889">
        <v>52027569080000</v>
      </c>
      <c r="M4889" t="s">
        <v>5538</v>
      </c>
      <c r="N4889" s="1">
        <v>44135</v>
      </c>
      <c r="O4889" t="str">
        <f t="shared" si="162"/>
        <v>정상</v>
      </c>
      <c r="P4889" t="str">
        <f t="shared" si="161"/>
        <v>엠피상동</v>
      </c>
      <c r="Q4889" t="s">
        <v>1954</v>
      </c>
      <c r="R4889"/>
      <c r="S4889"/>
      <c r="T4889"/>
      <c r="U4889"/>
      <c r="V4889"/>
      <c r="W4889" t="s">
        <v>1958</v>
      </c>
      <c r="X4889" s="1">
        <v>51416</v>
      </c>
    </row>
    <row r="4890" spans="1:24">
      <c r="A4890" t="s">
        <v>4909</v>
      </c>
      <c r="B4890" t="s">
        <v>4929</v>
      </c>
      <c r="C4890" t="s">
        <v>4947</v>
      </c>
      <c r="D4890" t="s">
        <v>5384</v>
      </c>
      <c r="E4890" t="s">
        <v>2588</v>
      </c>
      <c r="F4890" t="s">
        <v>2177</v>
      </c>
      <c r="G4890" t="s">
        <v>2653</v>
      </c>
      <c r="H4890">
        <v>25000</v>
      </c>
      <c r="I4890" t="s">
        <v>5533</v>
      </c>
      <c r="J4890" s="1">
        <v>44111</v>
      </c>
      <c r="K4890" s="1">
        <v>44111</v>
      </c>
      <c r="L4890">
        <v>52027523710000</v>
      </c>
      <c r="M4890" t="s">
        <v>5535</v>
      </c>
      <c r="N4890" s="1">
        <v>44135</v>
      </c>
      <c r="O4890" t="str">
        <f t="shared" si="162"/>
        <v>정상</v>
      </c>
      <c r="P4890" t="str">
        <f t="shared" si="161"/>
        <v>엠피상동</v>
      </c>
      <c r="Q4890" t="s">
        <v>1954</v>
      </c>
      <c r="R4890"/>
      <c r="S4890"/>
      <c r="T4890"/>
      <c r="U4890"/>
      <c r="V4890"/>
      <c r="W4890" t="s">
        <v>1958</v>
      </c>
      <c r="X4890" s="1">
        <v>75521</v>
      </c>
    </row>
    <row r="4891" spans="1:24">
      <c r="A4891" t="s">
        <v>4903</v>
      </c>
      <c r="B4891" t="s">
        <v>4924</v>
      </c>
      <c r="C4891" t="s">
        <v>2237</v>
      </c>
      <c r="D4891" t="s">
        <v>5432</v>
      </c>
      <c r="E4891" t="s">
        <v>2568</v>
      </c>
      <c r="F4891" t="s">
        <v>2177</v>
      </c>
      <c r="G4891" t="s">
        <v>2653</v>
      </c>
      <c r="H4891">
        <v>15000</v>
      </c>
      <c r="I4891" t="s">
        <v>5533</v>
      </c>
      <c r="J4891" s="1">
        <v>44111</v>
      </c>
      <c r="K4891" s="1">
        <v>44111</v>
      </c>
      <c r="L4891">
        <v>52027502970000</v>
      </c>
      <c r="M4891" t="s">
        <v>5537</v>
      </c>
      <c r="N4891" s="1">
        <v>44135</v>
      </c>
      <c r="O4891" t="str">
        <f t="shared" si="162"/>
        <v>정상</v>
      </c>
      <c r="P4891" t="str">
        <f t="shared" si="161"/>
        <v>엠피의정부</v>
      </c>
      <c r="Q4891" t="s">
        <v>1954</v>
      </c>
      <c r="R4891"/>
      <c r="S4891"/>
      <c r="T4891"/>
      <c r="U4891"/>
      <c r="V4891"/>
      <c r="W4891" t="s">
        <v>1958</v>
      </c>
      <c r="X4891" s="1">
        <v>51416</v>
      </c>
    </row>
    <row r="4892" spans="1:24">
      <c r="A4892" t="s">
        <v>4909</v>
      </c>
      <c r="B4892" t="s">
        <v>4929</v>
      </c>
      <c r="C4892" t="s">
        <v>4947</v>
      </c>
      <c r="D4892" t="s">
        <v>5433</v>
      </c>
      <c r="E4892" t="s">
        <v>2153</v>
      </c>
      <c r="F4892" t="s">
        <v>2177</v>
      </c>
      <c r="G4892" t="s">
        <v>2653</v>
      </c>
      <c r="H4892">
        <v>25000</v>
      </c>
      <c r="I4892" t="s">
        <v>5533</v>
      </c>
      <c r="J4892" s="1">
        <v>44111</v>
      </c>
      <c r="K4892" s="1">
        <v>44111</v>
      </c>
      <c r="L4892">
        <v>52027522980000</v>
      </c>
      <c r="M4892" t="s">
        <v>5538</v>
      </c>
      <c r="N4892" s="1">
        <v>44135</v>
      </c>
      <c r="O4892" t="str">
        <f t="shared" si="162"/>
        <v>정상</v>
      </c>
      <c r="P4892" t="str">
        <f t="shared" si="161"/>
        <v>엠피상동</v>
      </c>
      <c r="Q4892" t="s">
        <v>1954</v>
      </c>
      <c r="R4892"/>
      <c r="S4892"/>
      <c r="T4892"/>
      <c r="U4892"/>
      <c r="V4892"/>
      <c r="W4892" t="s">
        <v>1958</v>
      </c>
      <c r="X4892" s="1">
        <v>78078</v>
      </c>
    </row>
    <row r="4893" spans="1:24">
      <c r="A4893" t="s">
        <v>4903</v>
      </c>
      <c r="B4893" t="s">
        <v>4924</v>
      </c>
      <c r="C4893" t="s">
        <v>4939</v>
      </c>
      <c r="D4893" t="s">
        <v>5434</v>
      </c>
      <c r="E4893" t="s">
        <v>5509</v>
      </c>
      <c r="F4893" t="s">
        <v>2177</v>
      </c>
      <c r="G4893" t="s">
        <v>2653</v>
      </c>
      <c r="H4893">
        <v>37000</v>
      </c>
      <c r="I4893" t="s">
        <v>5533</v>
      </c>
      <c r="J4893" s="1">
        <v>44111</v>
      </c>
      <c r="K4893" s="1">
        <v>44111</v>
      </c>
      <c r="L4893">
        <v>320202453680</v>
      </c>
      <c r="M4893" t="s">
        <v>5535</v>
      </c>
      <c r="N4893" s="1">
        <v>44135</v>
      </c>
      <c r="O4893" t="str">
        <f t="shared" si="162"/>
        <v>정상</v>
      </c>
      <c r="P4893" t="str">
        <f t="shared" si="161"/>
        <v>엠피의정부</v>
      </c>
      <c r="Q4893" t="s">
        <v>1954</v>
      </c>
      <c r="R4893"/>
      <c r="S4893"/>
      <c r="T4893"/>
      <c r="U4893"/>
      <c r="V4893"/>
      <c r="W4893" t="s">
        <v>1958</v>
      </c>
      <c r="X4893" s="1">
        <v>51416</v>
      </c>
    </row>
    <row r="4894" spans="1:24">
      <c r="A4894" t="s">
        <v>4911</v>
      </c>
      <c r="B4894" t="s">
        <v>4936</v>
      </c>
      <c r="C4894" t="s">
        <v>4975</v>
      </c>
      <c r="D4894" t="s">
        <v>5435</v>
      </c>
      <c r="E4894" t="s">
        <v>2602</v>
      </c>
      <c r="F4894" t="s">
        <v>2177</v>
      </c>
      <c r="G4894" t="s">
        <v>2653</v>
      </c>
      <c r="H4894">
        <v>30000</v>
      </c>
      <c r="I4894" t="s">
        <v>5533</v>
      </c>
      <c r="J4894" s="1">
        <v>44111</v>
      </c>
      <c r="K4894" s="1">
        <v>44111</v>
      </c>
      <c r="L4894">
        <v>320202459433</v>
      </c>
      <c r="M4894" t="s">
        <v>5538</v>
      </c>
      <c r="N4894" s="1">
        <v>44135</v>
      </c>
      <c r="O4894" t="str">
        <f t="shared" si="162"/>
        <v>정상</v>
      </c>
      <c r="P4894" t="str">
        <f t="shared" si="161"/>
        <v>엠피레전드</v>
      </c>
      <c r="Q4894" t="s">
        <v>1954</v>
      </c>
      <c r="R4894"/>
      <c r="S4894"/>
      <c r="T4894"/>
      <c r="U4894"/>
      <c r="V4894"/>
      <c r="W4894" t="s">
        <v>5540</v>
      </c>
      <c r="X4894" s="1">
        <v>51416</v>
      </c>
    </row>
    <row r="4895" spans="1:24">
      <c r="A4895" t="s">
        <v>995</v>
      </c>
      <c r="B4895" t="s">
        <v>4926</v>
      </c>
      <c r="C4895" t="s">
        <v>4943</v>
      </c>
      <c r="D4895" t="s">
        <v>5111</v>
      </c>
      <c r="E4895" t="s">
        <v>2504</v>
      </c>
      <c r="F4895" t="s">
        <v>2177</v>
      </c>
      <c r="G4895" t="s">
        <v>2653</v>
      </c>
      <c r="H4895">
        <v>10000</v>
      </c>
      <c r="I4895" t="s">
        <v>5533</v>
      </c>
      <c r="J4895" s="1">
        <v>44111</v>
      </c>
      <c r="K4895" s="1">
        <v>44111</v>
      </c>
      <c r="L4895">
        <v>320202457157</v>
      </c>
      <c r="M4895" t="s">
        <v>5537</v>
      </c>
      <c r="N4895" s="1">
        <v>44135</v>
      </c>
      <c r="O4895" t="str">
        <f t="shared" si="162"/>
        <v>정상</v>
      </c>
      <c r="P4895" t="str">
        <f t="shared" si="161"/>
        <v>엠피피스토스</v>
      </c>
      <c r="Q4895" t="s">
        <v>1954</v>
      </c>
      <c r="R4895"/>
      <c r="S4895"/>
      <c r="T4895"/>
      <c r="U4895"/>
      <c r="V4895"/>
      <c r="W4895" t="s">
        <v>1958</v>
      </c>
      <c r="X4895" s="1">
        <v>51416</v>
      </c>
    </row>
    <row r="4896" spans="1:24">
      <c r="A4896" t="s">
        <v>4906</v>
      </c>
      <c r="B4896" t="s">
        <v>4926</v>
      </c>
      <c r="C4896" t="s">
        <v>2341</v>
      </c>
      <c r="D4896" t="s">
        <v>5209</v>
      </c>
      <c r="E4896" t="s">
        <v>5473</v>
      </c>
      <c r="F4896" t="s">
        <v>5530</v>
      </c>
      <c r="G4896" t="s">
        <v>2653</v>
      </c>
      <c r="H4896">
        <v>66000</v>
      </c>
      <c r="I4896" t="s">
        <v>5533</v>
      </c>
      <c r="J4896" s="1">
        <v>44111</v>
      </c>
      <c r="K4896" s="1">
        <v>44111</v>
      </c>
      <c r="L4896">
        <v>320202457122</v>
      </c>
      <c r="M4896" t="s">
        <v>5535</v>
      </c>
      <c r="N4896" s="1">
        <v>44135</v>
      </c>
      <c r="O4896" t="str">
        <f t="shared" si="162"/>
        <v>정상</v>
      </c>
      <c r="P4896" t="str">
        <f t="shared" si="161"/>
        <v>엠피피스토스</v>
      </c>
      <c r="Q4896" t="s">
        <v>1954</v>
      </c>
      <c r="R4896"/>
      <c r="S4896"/>
      <c r="T4896"/>
      <c r="U4896"/>
      <c r="V4896"/>
      <c r="W4896" t="s">
        <v>1958</v>
      </c>
      <c r="X4896" s="1">
        <v>51416</v>
      </c>
    </row>
    <row r="4897" spans="1:24">
      <c r="A4897" t="s">
        <v>4906</v>
      </c>
      <c r="B4897" t="s">
        <v>4926</v>
      </c>
      <c r="C4897" t="s">
        <v>4943</v>
      </c>
      <c r="D4897" t="s">
        <v>5182</v>
      </c>
      <c r="E4897" t="s">
        <v>5490</v>
      </c>
      <c r="F4897" t="s">
        <v>2177</v>
      </c>
      <c r="G4897" t="s">
        <v>2653</v>
      </c>
      <c r="H4897">
        <v>50000</v>
      </c>
      <c r="I4897" t="s">
        <v>5533</v>
      </c>
      <c r="J4897" s="1">
        <v>44111</v>
      </c>
      <c r="K4897" s="1">
        <v>44111</v>
      </c>
      <c r="L4897" t="s">
        <v>1826</v>
      </c>
      <c r="M4897" t="s">
        <v>5538</v>
      </c>
      <c r="N4897" s="1">
        <v>44135</v>
      </c>
      <c r="O4897" t="str">
        <f t="shared" si="162"/>
        <v>정상</v>
      </c>
      <c r="P4897" t="str">
        <f t="shared" si="161"/>
        <v>엠피피스토스</v>
      </c>
      <c r="Q4897" t="s">
        <v>1954</v>
      </c>
      <c r="R4897"/>
      <c r="S4897"/>
      <c r="T4897"/>
      <c r="U4897"/>
      <c r="V4897"/>
      <c r="W4897" t="s">
        <v>5540</v>
      </c>
      <c r="X4897" s="1">
        <v>55068</v>
      </c>
    </row>
    <row r="4898" spans="1:24">
      <c r="A4898" t="s">
        <v>4909</v>
      </c>
      <c r="B4898" t="s">
        <v>4929</v>
      </c>
      <c r="C4898" t="s">
        <v>4947</v>
      </c>
      <c r="D4898" t="s">
        <v>5436</v>
      </c>
      <c r="E4898" t="s">
        <v>2550</v>
      </c>
      <c r="F4898" t="s">
        <v>5532</v>
      </c>
      <c r="G4898" t="s">
        <v>2653</v>
      </c>
      <c r="H4898">
        <v>100000</v>
      </c>
      <c r="I4898" t="s">
        <v>5533</v>
      </c>
      <c r="J4898" s="1">
        <v>44111</v>
      </c>
      <c r="K4898" s="1">
        <v>44111</v>
      </c>
      <c r="L4898" t="s">
        <v>1827</v>
      </c>
      <c r="M4898" t="s">
        <v>5538</v>
      </c>
      <c r="N4898" s="1">
        <v>44135</v>
      </c>
      <c r="O4898" t="str">
        <f t="shared" si="162"/>
        <v>정상</v>
      </c>
      <c r="P4898" t="str">
        <f t="shared" si="161"/>
        <v>엠피상동</v>
      </c>
      <c r="Q4898" t="s">
        <v>1954</v>
      </c>
      <c r="R4898"/>
      <c r="S4898"/>
      <c r="T4898"/>
      <c r="U4898"/>
      <c r="V4898"/>
      <c r="W4898" t="s">
        <v>1958</v>
      </c>
      <c r="X4898" s="1">
        <v>68217</v>
      </c>
    </row>
    <row r="4899" spans="1:24">
      <c r="A4899" t="s">
        <v>4909</v>
      </c>
      <c r="B4899" t="s">
        <v>4929</v>
      </c>
      <c r="C4899" t="s">
        <v>4947</v>
      </c>
      <c r="D4899" t="s">
        <v>5338</v>
      </c>
      <c r="E4899" t="s">
        <v>5464</v>
      </c>
      <c r="F4899" t="s">
        <v>2177</v>
      </c>
      <c r="G4899" t="s">
        <v>2653</v>
      </c>
      <c r="H4899">
        <v>35000</v>
      </c>
      <c r="I4899" t="s">
        <v>5533</v>
      </c>
      <c r="J4899" s="1">
        <v>44111</v>
      </c>
      <c r="K4899" s="1">
        <v>44111</v>
      </c>
      <c r="L4899" t="s">
        <v>1828</v>
      </c>
      <c r="M4899" t="s">
        <v>5537</v>
      </c>
      <c r="N4899" s="1">
        <v>44135</v>
      </c>
      <c r="O4899" t="str">
        <f t="shared" si="162"/>
        <v>정상</v>
      </c>
      <c r="P4899" t="str">
        <f t="shared" si="161"/>
        <v>엠피상동</v>
      </c>
      <c r="Q4899" t="s">
        <v>1954</v>
      </c>
      <c r="R4899"/>
      <c r="S4899"/>
      <c r="T4899"/>
      <c r="U4899"/>
      <c r="V4899"/>
      <c r="W4899" t="s">
        <v>1958</v>
      </c>
      <c r="X4899" s="1">
        <v>62738</v>
      </c>
    </row>
    <row r="4900" spans="1:24">
      <c r="A4900" t="s">
        <v>4909</v>
      </c>
      <c r="B4900" t="s">
        <v>4929</v>
      </c>
      <c r="C4900" t="s">
        <v>4947</v>
      </c>
      <c r="D4900" t="s">
        <v>5437</v>
      </c>
      <c r="E4900" t="s">
        <v>5463</v>
      </c>
      <c r="F4900" t="s">
        <v>5532</v>
      </c>
      <c r="G4900" t="s">
        <v>2653</v>
      </c>
      <c r="H4900">
        <v>33000</v>
      </c>
      <c r="I4900" t="s">
        <v>5533</v>
      </c>
      <c r="J4900" s="1">
        <v>44111</v>
      </c>
      <c r="K4900" s="1">
        <v>44111</v>
      </c>
      <c r="L4900" t="s">
        <v>1829</v>
      </c>
      <c r="M4900" t="s">
        <v>5537</v>
      </c>
      <c r="N4900" s="1">
        <v>44135</v>
      </c>
      <c r="O4900" t="str">
        <f t="shared" si="162"/>
        <v>정상</v>
      </c>
      <c r="P4900" t="str">
        <f t="shared" si="161"/>
        <v>엠피상동</v>
      </c>
      <c r="Q4900" t="s">
        <v>1954</v>
      </c>
      <c r="R4900"/>
      <c r="S4900"/>
      <c r="T4900"/>
      <c r="U4900"/>
      <c r="V4900"/>
      <c r="W4900" t="s">
        <v>1958</v>
      </c>
      <c r="X4900" s="1">
        <v>51416</v>
      </c>
    </row>
    <row r="4901" spans="1:24">
      <c r="A4901" t="s">
        <v>4912</v>
      </c>
      <c r="B4901" t="s">
        <v>4934</v>
      </c>
      <c r="C4901" t="s">
        <v>4955</v>
      </c>
      <c r="D4901" t="s">
        <v>5222</v>
      </c>
      <c r="E4901" t="s">
        <v>5463</v>
      </c>
      <c r="F4901" t="s">
        <v>5530</v>
      </c>
      <c r="G4901" t="s">
        <v>2653</v>
      </c>
      <c r="H4901">
        <v>50000</v>
      </c>
      <c r="I4901" t="s">
        <v>5533</v>
      </c>
      <c r="J4901" s="1">
        <v>44111</v>
      </c>
      <c r="K4901" s="1">
        <v>44111</v>
      </c>
      <c r="L4901" t="s">
        <v>1830</v>
      </c>
      <c r="M4901" t="s">
        <v>5537</v>
      </c>
      <c r="N4901" s="1">
        <v>44135</v>
      </c>
      <c r="O4901" t="str">
        <f t="shared" si="162"/>
        <v>정상</v>
      </c>
      <c r="P4901" t="s">
        <v>6835</v>
      </c>
      <c r="Q4901" t="s">
        <v>1954</v>
      </c>
      <c r="R4901"/>
      <c r="S4901"/>
      <c r="T4901"/>
      <c r="U4901"/>
      <c r="V4901"/>
      <c r="W4901" t="s">
        <v>1958</v>
      </c>
      <c r="X4901" s="1">
        <v>55068</v>
      </c>
    </row>
    <row r="4902" spans="1:24">
      <c r="A4902" t="s">
        <v>4906</v>
      </c>
      <c r="B4902" t="s">
        <v>4926</v>
      </c>
      <c r="C4902" t="s">
        <v>4943</v>
      </c>
      <c r="D4902" t="s">
        <v>5166</v>
      </c>
      <c r="E4902" t="s">
        <v>5463</v>
      </c>
      <c r="F4902" t="s">
        <v>2177</v>
      </c>
      <c r="G4902" t="s">
        <v>2653</v>
      </c>
      <c r="H4902">
        <v>30840</v>
      </c>
      <c r="I4902" t="s">
        <v>5533</v>
      </c>
      <c r="J4902" s="1">
        <v>44111</v>
      </c>
      <c r="K4902" s="1">
        <v>44111</v>
      </c>
      <c r="L4902" t="s">
        <v>1831</v>
      </c>
      <c r="M4902" t="s">
        <v>5535</v>
      </c>
      <c r="N4902" s="1">
        <v>44135</v>
      </c>
      <c r="O4902" t="str">
        <f t="shared" si="162"/>
        <v>정상</v>
      </c>
      <c r="P4902" t="str">
        <f t="shared" si="161"/>
        <v>엠피피스토스</v>
      </c>
      <c r="Q4902" t="s">
        <v>1954</v>
      </c>
      <c r="R4902"/>
      <c r="S4902"/>
      <c r="T4902"/>
      <c r="U4902"/>
      <c r="V4902"/>
      <c r="W4902" t="s">
        <v>1958</v>
      </c>
      <c r="X4902" s="1">
        <v>60912</v>
      </c>
    </row>
    <row r="4903" spans="1:24">
      <c r="A4903" t="s">
        <v>4909</v>
      </c>
      <c r="B4903" t="s">
        <v>4929</v>
      </c>
      <c r="C4903" t="s">
        <v>4947</v>
      </c>
      <c r="D4903" t="s">
        <v>5438</v>
      </c>
      <c r="E4903" t="s">
        <v>2550</v>
      </c>
      <c r="F4903" t="s">
        <v>2177</v>
      </c>
      <c r="G4903" t="s">
        <v>2653</v>
      </c>
      <c r="H4903">
        <v>50000</v>
      </c>
      <c r="I4903" t="s">
        <v>5533</v>
      </c>
      <c r="J4903" s="1">
        <v>44111</v>
      </c>
      <c r="K4903" s="1">
        <v>44111</v>
      </c>
      <c r="L4903" t="s">
        <v>1832</v>
      </c>
      <c r="M4903" t="s">
        <v>5535</v>
      </c>
      <c r="N4903" s="1">
        <v>44135</v>
      </c>
      <c r="O4903" t="str">
        <f t="shared" si="162"/>
        <v>정상</v>
      </c>
      <c r="P4903" t="str">
        <f t="shared" si="161"/>
        <v>엠피상동</v>
      </c>
      <c r="Q4903" t="s">
        <v>1954</v>
      </c>
      <c r="R4903"/>
      <c r="S4903"/>
      <c r="T4903"/>
      <c r="U4903"/>
      <c r="V4903"/>
      <c r="W4903" t="s">
        <v>1958</v>
      </c>
      <c r="X4903" s="1">
        <v>51416</v>
      </c>
    </row>
    <row r="4904" spans="1:24">
      <c r="A4904" t="s">
        <v>4908</v>
      </c>
      <c r="B4904" t="s">
        <v>4928</v>
      </c>
      <c r="C4904" t="s">
        <v>4945</v>
      </c>
      <c r="D4904" t="s">
        <v>5095</v>
      </c>
      <c r="E4904" t="s">
        <v>2550</v>
      </c>
      <c r="F4904" t="s">
        <v>5530</v>
      </c>
      <c r="G4904" t="s">
        <v>2653</v>
      </c>
      <c r="H4904">
        <v>65000</v>
      </c>
      <c r="I4904" t="s">
        <v>5533</v>
      </c>
      <c r="J4904" s="1">
        <v>44111</v>
      </c>
      <c r="K4904" s="1">
        <v>44111</v>
      </c>
      <c r="L4904" t="s">
        <v>1833</v>
      </c>
      <c r="M4904" t="s">
        <v>5538</v>
      </c>
      <c r="N4904" s="1">
        <v>44135</v>
      </c>
      <c r="O4904" t="str">
        <f t="shared" si="162"/>
        <v>정상</v>
      </c>
      <c r="P4904" t="str">
        <f t="shared" si="161"/>
        <v>엠피가온</v>
      </c>
      <c r="Q4904" t="s">
        <v>1954</v>
      </c>
      <c r="R4904"/>
      <c r="S4904"/>
      <c r="T4904"/>
      <c r="U4904"/>
      <c r="V4904"/>
      <c r="W4904" t="s">
        <v>1958</v>
      </c>
      <c r="X4904" s="1">
        <v>60182</v>
      </c>
    </row>
    <row r="4905" spans="1:24">
      <c r="A4905" t="s">
        <v>4902</v>
      </c>
      <c r="B4905" t="s">
        <v>4923</v>
      </c>
      <c r="C4905" t="s">
        <v>4941</v>
      </c>
      <c r="D4905" t="s">
        <v>5073</v>
      </c>
      <c r="E4905" t="s">
        <v>2149</v>
      </c>
      <c r="F4905" t="s">
        <v>5532</v>
      </c>
      <c r="G4905" t="s">
        <v>2653</v>
      </c>
      <c r="H4905">
        <v>88500</v>
      </c>
      <c r="I4905" t="s">
        <v>5533</v>
      </c>
      <c r="J4905" s="1">
        <v>44111</v>
      </c>
      <c r="K4905" s="1">
        <v>44111</v>
      </c>
      <c r="L4905" t="s">
        <v>1834</v>
      </c>
      <c r="M4905" t="s">
        <v>5537</v>
      </c>
      <c r="N4905" s="1">
        <v>44135</v>
      </c>
      <c r="O4905" t="str">
        <f t="shared" si="162"/>
        <v>정상</v>
      </c>
      <c r="P4905" t="str">
        <f t="shared" si="161"/>
        <v>엠피성공</v>
      </c>
      <c r="Q4905" t="s">
        <v>1954</v>
      </c>
      <c r="R4905"/>
      <c r="S4905"/>
      <c r="T4905"/>
      <c r="U4905"/>
      <c r="V4905"/>
      <c r="W4905" t="s">
        <v>1958</v>
      </c>
      <c r="X4905" s="1">
        <v>51416</v>
      </c>
    </row>
    <row r="4906" spans="1:24">
      <c r="A4906" t="s">
        <v>4909</v>
      </c>
      <c r="B4906" t="s">
        <v>4929</v>
      </c>
      <c r="C4906" t="s">
        <v>4947</v>
      </c>
      <c r="D4906" t="s">
        <v>5439</v>
      </c>
      <c r="E4906" t="s">
        <v>5463</v>
      </c>
      <c r="F4906" t="s">
        <v>2177</v>
      </c>
      <c r="G4906" t="s">
        <v>2653</v>
      </c>
      <c r="H4906">
        <v>138000</v>
      </c>
      <c r="I4906" t="s">
        <v>5533</v>
      </c>
      <c r="J4906" s="1">
        <v>44111</v>
      </c>
      <c r="K4906" s="1">
        <v>44111</v>
      </c>
      <c r="L4906" t="s">
        <v>1835</v>
      </c>
      <c r="M4906" t="s">
        <v>5538</v>
      </c>
      <c r="N4906" s="1">
        <v>44135</v>
      </c>
      <c r="O4906" t="str">
        <f t="shared" si="162"/>
        <v>정상</v>
      </c>
      <c r="P4906" t="str">
        <f t="shared" si="161"/>
        <v>엠피상동</v>
      </c>
      <c r="Q4906" t="s">
        <v>1954</v>
      </c>
      <c r="R4906"/>
      <c r="S4906"/>
      <c r="T4906"/>
      <c r="U4906"/>
      <c r="V4906"/>
      <c r="W4906" t="s">
        <v>1958</v>
      </c>
      <c r="X4906" s="1">
        <v>71504</v>
      </c>
    </row>
    <row r="4907" spans="1:24">
      <c r="A4907" t="s">
        <v>1870</v>
      </c>
      <c r="B4907" t="s">
        <v>4929</v>
      </c>
      <c r="C4907" t="s">
        <v>4947</v>
      </c>
      <c r="D4907" t="s">
        <v>5178</v>
      </c>
      <c r="E4907" t="s">
        <v>2577</v>
      </c>
      <c r="F4907" t="s">
        <v>2177</v>
      </c>
      <c r="G4907" t="s">
        <v>2655</v>
      </c>
      <c r="H4907">
        <v>6090</v>
      </c>
      <c r="I4907" t="s">
        <v>5533</v>
      </c>
      <c r="J4907" s="1">
        <v>44111</v>
      </c>
      <c r="K4907" s="1">
        <v>44111</v>
      </c>
      <c r="L4907" t="s">
        <v>1836</v>
      </c>
      <c r="M4907" t="s">
        <v>5535</v>
      </c>
      <c r="N4907" s="1">
        <v>44135</v>
      </c>
      <c r="O4907" t="str">
        <f t="shared" si="162"/>
        <v>정상</v>
      </c>
      <c r="P4907" t="str">
        <f t="shared" si="161"/>
        <v>엠피상동</v>
      </c>
      <c r="Q4907" t="s">
        <v>1954</v>
      </c>
      <c r="R4907"/>
      <c r="S4907"/>
      <c r="T4907"/>
      <c r="U4907"/>
      <c r="V4907"/>
      <c r="W4907" t="s">
        <v>1960</v>
      </c>
      <c r="X4907" s="1">
        <v>49589</v>
      </c>
    </row>
    <row r="4908" spans="1:24">
      <c r="A4908" t="s">
        <v>992</v>
      </c>
      <c r="B4908" t="s">
        <v>4924</v>
      </c>
      <c r="C4908" t="s">
        <v>4939</v>
      </c>
      <c r="D4908" t="s">
        <v>5090</v>
      </c>
      <c r="E4908" t="s">
        <v>5477</v>
      </c>
      <c r="F4908" t="s">
        <v>5530</v>
      </c>
      <c r="G4908" t="s">
        <v>2653</v>
      </c>
      <c r="H4908">
        <v>35693</v>
      </c>
      <c r="I4908" t="s">
        <v>5533</v>
      </c>
      <c r="J4908" s="1">
        <v>44111</v>
      </c>
      <c r="K4908" s="1">
        <v>44111</v>
      </c>
      <c r="L4908" t="s">
        <v>1837</v>
      </c>
      <c r="M4908" t="s">
        <v>5535</v>
      </c>
      <c r="N4908" s="1">
        <v>44135</v>
      </c>
      <c r="O4908" t="str">
        <f t="shared" si="162"/>
        <v>정상</v>
      </c>
      <c r="P4908" t="str">
        <f t="shared" si="161"/>
        <v>엠피의정부</v>
      </c>
      <c r="Q4908" t="s">
        <v>1954</v>
      </c>
      <c r="R4908"/>
      <c r="S4908"/>
      <c r="T4908"/>
      <c r="U4908"/>
      <c r="V4908"/>
      <c r="W4908" t="s">
        <v>5540</v>
      </c>
      <c r="X4908" s="1">
        <v>60182</v>
      </c>
    </row>
    <row r="4909" spans="1:24">
      <c r="A4909" t="s">
        <v>4903</v>
      </c>
      <c r="B4909" t="s">
        <v>4924</v>
      </c>
      <c r="C4909" t="s">
        <v>4939</v>
      </c>
      <c r="D4909" t="s">
        <v>2095</v>
      </c>
      <c r="E4909" t="s">
        <v>5469</v>
      </c>
      <c r="F4909" t="s">
        <v>2177</v>
      </c>
      <c r="G4909" t="s">
        <v>2653</v>
      </c>
      <c r="H4909">
        <v>194850</v>
      </c>
      <c r="I4909" t="s">
        <v>5533</v>
      </c>
      <c r="J4909" s="1">
        <v>44111</v>
      </c>
      <c r="K4909" s="1">
        <v>44111</v>
      </c>
      <c r="L4909" t="s">
        <v>1838</v>
      </c>
      <c r="M4909" t="s">
        <v>5538</v>
      </c>
      <c r="N4909" s="1">
        <v>44135</v>
      </c>
      <c r="O4909" t="str">
        <f t="shared" si="162"/>
        <v>정상</v>
      </c>
      <c r="P4909" t="str">
        <f t="shared" si="161"/>
        <v>엠피의정부</v>
      </c>
      <c r="Q4909" t="s">
        <v>1954</v>
      </c>
      <c r="R4909"/>
      <c r="S4909"/>
      <c r="T4909"/>
      <c r="U4909"/>
      <c r="V4909"/>
      <c r="W4909" t="s">
        <v>1958</v>
      </c>
      <c r="X4909" s="1">
        <v>60182</v>
      </c>
    </row>
    <row r="4910" spans="1:24">
      <c r="A4910" t="s">
        <v>4906</v>
      </c>
      <c r="B4910" t="s">
        <v>4926</v>
      </c>
      <c r="C4910" t="s">
        <v>4949</v>
      </c>
      <c r="D4910" t="s">
        <v>5311</v>
      </c>
      <c r="E4910" t="s">
        <v>2514</v>
      </c>
      <c r="F4910" t="s">
        <v>2177</v>
      </c>
      <c r="G4910" t="s">
        <v>2653</v>
      </c>
      <c r="H4910">
        <v>34000</v>
      </c>
      <c r="I4910" t="s">
        <v>5533</v>
      </c>
      <c r="J4910" s="1">
        <v>44111</v>
      </c>
      <c r="K4910" s="1">
        <v>44111</v>
      </c>
      <c r="L4910" t="s">
        <v>1839</v>
      </c>
      <c r="M4910" t="s">
        <v>5537</v>
      </c>
      <c r="N4910" s="1">
        <v>44135</v>
      </c>
      <c r="O4910" t="str">
        <f t="shared" si="162"/>
        <v>정상</v>
      </c>
      <c r="P4910" t="str">
        <f t="shared" si="161"/>
        <v>엠피피스토스</v>
      </c>
      <c r="Q4910" t="s">
        <v>1954</v>
      </c>
      <c r="R4910"/>
      <c r="S4910"/>
      <c r="T4910"/>
      <c r="U4910"/>
      <c r="V4910"/>
      <c r="W4910" t="s">
        <v>1958</v>
      </c>
      <c r="X4910" s="1">
        <v>51416</v>
      </c>
    </row>
    <row r="4911" spans="1:24">
      <c r="A4911" t="s">
        <v>4902</v>
      </c>
      <c r="B4911" t="s">
        <v>4923</v>
      </c>
      <c r="C4911" t="s">
        <v>4941</v>
      </c>
      <c r="D4911" t="s">
        <v>5152</v>
      </c>
      <c r="E4911" t="s">
        <v>5478</v>
      </c>
      <c r="F4911" t="s">
        <v>2177</v>
      </c>
      <c r="G4911" t="s">
        <v>2653</v>
      </c>
      <c r="H4911">
        <v>77935</v>
      </c>
      <c r="I4911" t="s">
        <v>5533</v>
      </c>
      <c r="J4911" s="1">
        <v>44111</v>
      </c>
      <c r="K4911" s="1">
        <v>44111</v>
      </c>
      <c r="L4911">
        <v>20200435642</v>
      </c>
      <c r="M4911" t="s">
        <v>5538</v>
      </c>
      <c r="N4911" s="1">
        <v>44135</v>
      </c>
      <c r="O4911" t="str">
        <f t="shared" si="162"/>
        <v>정상</v>
      </c>
      <c r="P4911" t="str">
        <f t="shared" si="161"/>
        <v>엠피성공</v>
      </c>
      <c r="Q4911" t="s">
        <v>1954</v>
      </c>
      <c r="R4911"/>
      <c r="S4911"/>
      <c r="T4911"/>
      <c r="U4911"/>
      <c r="V4911"/>
      <c r="W4911" t="s">
        <v>1958</v>
      </c>
      <c r="X4911" s="1">
        <v>56164</v>
      </c>
    </row>
    <row r="4912" spans="1:24">
      <c r="A4912" t="s">
        <v>1870</v>
      </c>
      <c r="B4912" t="s">
        <v>4929</v>
      </c>
      <c r="C4912" t="s">
        <v>4947</v>
      </c>
      <c r="D4912" t="s">
        <v>5407</v>
      </c>
      <c r="E4912" t="s">
        <v>2539</v>
      </c>
      <c r="F4912" t="s">
        <v>2177</v>
      </c>
      <c r="G4912" t="s">
        <v>2653</v>
      </c>
      <c r="H4912">
        <v>30000</v>
      </c>
      <c r="I4912" t="s">
        <v>5533</v>
      </c>
      <c r="J4912" s="1">
        <v>44110</v>
      </c>
      <c r="K4912" s="1">
        <v>44110</v>
      </c>
      <c r="L4912" t="s">
        <v>1840</v>
      </c>
      <c r="M4912" t="s">
        <v>5538</v>
      </c>
      <c r="N4912" s="1">
        <v>44135</v>
      </c>
      <c r="O4912" t="str">
        <f t="shared" si="162"/>
        <v>정상</v>
      </c>
      <c r="P4912" t="str">
        <f t="shared" si="161"/>
        <v>엠피상동</v>
      </c>
      <c r="Q4912" t="s">
        <v>1954</v>
      </c>
      <c r="R4912"/>
      <c r="S4912"/>
      <c r="T4912"/>
      <c r="U4912"/>
      <c r="V4912"/>
      <c r="W4912" t="s">
        <v>1958</v>
      </c>
      <c r="X4912"/>
    </row>
    <row r="4913" spans="1:24">
      <c r="A4913" t="s">
        <v>4903</v>
      </c>
      <c r="B4913" t="s">
        <v>4924</v>
      </c>
      <c r="C4913" t="s">
        <v>4939</v>
      </c>
      <c r="D4913" t="s">
        <v>5107</v>
      </c>
      <c r="E4913" t="s">
        <v>5454</v>
      </c>
      <c r="F4913" t="s">
        <v>2177</v>
      </c>
      <c r="G4913" t="s">
        <v>2653</v>
      </c>
      <c r="H4913">
        <v>55376</v>
      </c>
      <c r="I4913" t="s">
        <v>5533</v>
      </c>
      <c r="J4913" s="1">
        <v>44110</v>
      </c>
      <c r="K4913" s="1">
        <v>44110</v>
      </c>
      <c r="L4913">
        <v>52027452860000</v>
      </c>
      <c r="M4913" t="s">
        <v>5537</v>
      </c>
      <c r="N4913" s="1">
        <v>44135</v>
      </c>
      <c r="O4913" t="str">
        <f t="shared" si="162"/>
        <v>정상</v>
      </c>
      <c r="P4913" t="str">
        <f t="shared" si="161"/>
        <v>엠피의정부</v>
      </c>
      <c r="Q4913" t="s">
        <v>1954</v>
      </c>
      <c r="R4913"/>
      <c r="S4913"/>
      <c r="T4913"/>
      <c r="U4913"/>
      <c r="V4913"/>
      <c r="W4913" t="s">
        <v>1958</v>
      </c>
      <c r="X4913" s="1">
        <v>51415</v>
      </c>
    </row>
    <row r="4914" spans="1:24">
      <c r="A4914" t="s">
        <v>4902</v>
      </c>
      <c r="B4914" t="s">
        <v>4923</v>
      </c>
      <c r="C4914" t="s">
        <v>4941</v>
      </c>
      <c r="D4914" t="s">
        <v>5359</v>
      </c>
      <c r="E4914" t="s">
        <v>5454</v>
      </c>
      <c r="F4914" t="s">
        <v>5530</v>
      </c>
      <c r="G4914" t="s">
        <v>2653</v>
      </c>
      <c r="H4914">
        <v>100340</v>
      </c>
      <c r="I4914" t="s">
        <v>5533</v>
      </c>
      <c r="J4914" s="1">
        <v>44110</v>
      </c>
      <c r="K4914" s="1">
        <v>44110</v>
      </c>
      <c r="L4914">
        <v>52027400450000</v>
      </c>
      <c r="M4914" t="s">
        <v>5535</v>
      </c>
      <c r="N4914" s="1">
        <v>44135</v>
      </c>
      <c r="O4914" t="str">
        <f t="shared" si="162"/>
        <v>정상</v>
      </c>
      <c r="P4914" t="str">
        <f t="shared" si="161"/>
        <v>엠피성공</v>
      </c>
      <c r="Q4914" t="s">
        <v>1954</v>
      </c>
      <c r="R4914"/>
      <c r="S4914"/>
      <c r="T4914"/>
      <c r="U4914"/>
      <c r="V4914"/>
      <c r="W4914" t="s">
        <v>1958</v>
      </c>
      <c r="X4914" s="1">
        <v>59085</v>
      </c>
    </row>
    <row r="4915" spans="1:24">
      <c r="A4915" t="s">
        <v>4903</v>
      </c>
      <c r="B4915" t="s">
        <v>4924</v>
      </c>
      <c r="C4915" t="s">
        <v>4939</v>
      </c>
      <c r="D4915" t="s">
        <v>5440</v>
      </c>
      <c r="E4915" t="s">
        <v>5491</v>
      </c>
      <c r="F4915" t="s">
        <v>2177</v>
      </c>
      <c r="G4915" t="s">
        <v>2653</v>
      </c>
      <c r="H4915">
        <v>15000</v>
      </c>
      <c r="I4915" t="s">
        <v>5533</v>
      </c>
      <c r="J4915" s="1">
        <v>44110</v>
      </c>
      <c r="K4915" s="1">
        <v>44110</v>
      </c>
      <c r="L4915">
        <v>320202447676</v>
      </c>
      <c r="M4915" t="s">
        <v>5537</v>
      </c>
      <c r="N4915" s="1">
        <v>44135</v>
      </c>
      <c r="O4915" t="str">
        <f t="shared" si="162"/>
        <v>정상</v>
      </c>
      <c r="P4915" t="str">
        <f t="shared" si="161"/>
        <v>엠피의정부</v>
      </c>
      <c r="Q4915" t="s">
        <v>1954</v>
      </c>
      <c r="R4915"/>
      <c r="S4915"/>
      <c r="T4915"/>
      <c r="U4915"/>
      <c r="V4915"/>
      <c r="W4915" t="s">
        <v>1958</v>
      </c>
      <c r="X4915" s="1">
        <v>51415</v>
      </c>
    </row>
    <row r="4916" spans="1:24">
      <c r="A4916" t="s">
        <v>4903</v>
      </c>
      <c r="B4916" t="s">
        <v>4924</v>
      </c>
      <c r="C4916" t="s">
        <v>4939</v>
      </c>
      <c r="D4916" t="s">
        <v>5361</v>
      </c>
      <c r="E4916" t="s">
        <v>2139</v>
      </c>
      <c r="F4916" t="s">
        <v>5532</v>
      </c>
      <c r="G4916" t="s">
        <v>2653</v>
      </c>
      <c r="H4916">
        <v>28500</v>
      </c>
      <c r="I4916" t="s">
        <v>5533</v>
      </c>
      <c r="J4916" s="1">
        <v>44110</v>
      </c>
      <c r="K4916" s="1">
        <v>44110</v>
      </c>
      <c r="L4916">
        <v>320202451631</v>
      </c>
      <c r="M4916" t="s">
        <v>5535</v>
      </c>
      <c r="N4916" s="1">
        <v>44135</v>
      </c>
      <c r="O4916" t="str">
        <f t="shared" si="162"/>
        <v>정상</v>
      </c>
      <c r="P4916" t="str">
        <f t="shared" si="161"/>
        <v>엠피의정부</v>
      </c>
      <c r="Q4916" t="s">
        <v>1954</v>
      </c>
      <c r="R4916"/>
      <c r="S4916"/>
      <c r="T4916"/>
      <c r="U4916"/>
      <c r="V4916"/>
      <c r="W4916" t="s">
        <v>5540</v>
      </c>
      <c r="X4916" s="1">
        <v>51415</v>
      </c>
    </row>
    <row r="4917" spans="1:24">
      <c r="A4917" t="s">
        <v>4903</v>
      </c>
      <c r="B4917" t="s">
        <v>4924</v>
      </c>
      <c r="C4917" t="s">
        <v>4939</v>
      </c>
      <c r="D4917" t="s">
        <v>5186</v>
      </c>
      <c r="E4917" t="s">
        <v>5473</v>
      </c>
      <c r="F4917" t="s">
        <v>5531</v>
      </c>
      <c r="G4917" t="s">
        <v>2653</v>
      </c>
      <c r="H4917">
        <v>21000</v>
      </c>
      <c r="I4917" t="s">
        <v>5533</v>
      </c>
      <c r="J4917" s="1">
        <v>44110</v>
      </c>
      <c r="K4917" s="1">
        <v>44110</v>
      </c>
      <c r="L4917">
        <v>320202451687</v>
      </c>
      <c r="M4917" t="s">
        <v>5537</v>
      </c>
      <c r="N4917" s="1">
        <v>44135</v>
      </c>
      <c r="O4917" t="str">
        <f t="shared" si="162"/>
        <v>정상</v>
      </c>
      <c r="P4917" t="str">
        <f t="shared" si="161"/>
        <v>엠피의정부</v>
      </c>
      <c r="Q4917" t="s">
        <v>1954</v>
      </c>
      <c r="R4917"/>
      <c r="S4917"/>
      <c r="T4917"/>
      <c r="U4917"/>
      <c r="V4917"/>
      <c r="W4917" t="s">
        <v>1958</v>
      </c>
      <c r="X4917" s="1">
        <v>51415</v>
      </c>
    </row>
    <row r="4918" spans="1:24">
      <c r="A4918" t="s">
        <v>4903</v>
      </c>
      <c r="B4918" t="s">
        <v>4924</v>
      </c>
      <c r="C4918" t="s">
        <v>4939</v>
      </c>
      <c r="D4918" t="s">
        <v>5154</v>
      </c>
      <c r="E4918" t="s">
        <v>5496</v>
      </c>
      <c r="F4918" t="s">
        <v>5532</v>
      </c>
      <c r="G4918" t="s">
        <v>2653</v>
      </c>
      <c r="H4918">
        <v>23870</v>
      </c>
      <c r="I4918" t="s">
        <v>5533</v>
      </c>
      <c r="J4918" s="1">
        <v>44110</v>
      </c>
      <c r="K4918" s="1">
        <v>44110</v>
      </c>
      <c r="L4918">
        <v>320202445775</v>
      </c>
      <c r="M4918" t="s">
        <v>5537</v>
      </c>
      <c r="N4918" s="1">
        <v>44135</v>
      </c>
      <c r="O4918" t="str">
        <f t="shared" si="162"/>
        <v>정상</v>
      </c>
      <c r="P4918" t="str">
        <f t="shared" si="161"/>
        <v>엠피의정부</v>
      </c>
      <c r="Q4918" t="s">
        <v>1954</v>
      </c>
      <c r="R4918"/>
      <c r="S4918"/>
      <c r="T4918"/>
      <c r="U4918"/>
      <c r="V4918"/>
      <c r="W4918" t="s">
        <v>1958</v>
      </c>
      <c r="X4918" s="1">
        <v>51415</v>
      </c>
    </row>
    <row r="4919" spans="1:24">
      <c r="A4919" t="s">
        <v>4909</v>
      </c>
      <c r="B4919" t="s">
        <v>4929</v>
      </c>
      <c r="C4919" t="s">
        <v>4947</v>
      </c>
      <c r="D4919" t="s">
        <v>5367</v>
      </c>
      <c r="E4919" t="s">
        <v>2560</v>
      </c>
      <c r="F4919" t="s">
        <v>2177</v>
      </c>
      <c r="G4919" t="s">
        <v>2653</v>
      </c>
      <c r="H4919">
        <v>50000</v>
      </c>
      <c r="I4919" t="s">
        <v>5533</v>
      </c>
      <c r="J4919" s="1">
        <v>44110</v>
      </c>
      <c r="K4919" s="1">
        <v>44110</v>
      </c>
      <c r="L4919">
        <v>320202451225</v>
      </c>
      <c r="M4919" t="s">
        <v>5535</v>
      </c>
      <c r="N4919" s="1">
        <v>44135</v>
      </c>
      <c r="O4919" t="str">
        <f t="shared" si="162"/>
        <v>정상</v>
      </c>
      <c r="P4919" t="str">
        <f t="shared" si="161"/>
        <v>엠피상동</v>
      </c>
      <c r="Q4919" t="s">
        <v>1954</v>
      </c>
      <c r="R4919"/>
      <c r="S4919"/>
      <c r="T4919"/>
      <c r="U4919"/>
      <c r="V4919"/>
      <c r="W4919" t="s">
        <v>1960</v>
      </c>
      <c r="X4919" s="1">
        <v>63833</v>
      </c>
    </row>
    <row r="4920" spans="1:24">
      <c r="A4920" t="s">
        <v>4902</v>
      </c>
      <c r="B4920" t="s">
        <v>4923</v>
      </c>
      <c r="C4920" t="s">
        <v>4941</v>
      </c>
      <c r="D4920" t="s">
        <v>5330</v>
      </c>
      <c r="E4920" t="s">
        <v>2146</v>
      </c>
      <c r="F4920" t="s">
        <v>5530</v>
      </c>
      <c r="G4920" t="s">
        <v>2653</v>
      </c>
      <c r="H4920">
        <v>25000</v>
      </c>
      <c r="I4920" t="s">
        <v>5533</v>
      </c>
      <c r="J4920" s="1">
        <v>44110</v>
      </c>
      <c r="K4920" s="1">
        <v>44110</v>
      </c>
      <c r="L4920" t="s">
        <v>1841</v>
      </c>
      <c r="M4920" t="s">
        <v>5538</v>
      </c>
      <c r="N4920" s="1">
        <v>44135</v>
      </c>
      <c r="O4920" t="str">
        <f t="shared" si="162"/>
        <v>정상</v>
      </c>
      <c r="P4920" t="str">
        <f t="shared" si="161"/>
        <v>엠피성공</v>
      </c>
      <c r="Q4920" t="s">
        <v>1954</v>
      </c>
      <c r="R4920"/>
      <c r="S4920"/>
      <c r="T4920"/>
      <c r="U4920"/>
      <c r="V4920"/>
      <c r="W4920" t="s">
        <v>1958</v>
      </c>
      <c r="X4920"/>
    </row>
    <row r="4921" spans="1:24">
      <c r="A4921" t="s">
        <v>4904</v>
      </c>
      <c r="B4921"/>
      <c r="C4921"/>
      <c r="D4921" t="s">
        <v>5059</v>
      </c>
      <c r="E4921" t="s">
        <v>2572</v>
      </c>
      <c r="F4921" t="s">
        <v>2177</v>
      </c>
      <c r="G4921" t="s">
        <v>2653</v>
      </c>
      <c r="H4921">
        <v>15000</v>
      </c>
      <c r="I4921" t="s">
        <v>5533</v>
      </c>
      <c r="J4921" s="1">
        <v>44110</v>
      </c>
      <c r="K4921" s="1">
        <v>44110</v>
      </c>
      <c r="L4921" t="s">
        <v>1842</v>
      </c>
      <c r="M4921" t="s">
        <v>5537</v>
      </c>
      <c r="N4921" s="1">
        <v>44135</v>
      </c>
      <c r="O4921" t="str">
        <f t="shared" si="162"/>
        <v>정상</v>
      </c>
      <c r="P4921" t="str">
        <f t="shared" si="161"/>
        <v>엠피송내</v>
      </c>
      <c r="Q4921" t="s">
        <v>1954</v>
      </c>
      <c r="R4921"/>
      <c r="S4921"/>
      <c r="T4921"/>
      <c r="U4921"/>
      <c r="V4921"/>
      <c r="W4921" t="s">
        <v>1958</v>
      </c>
      <c r="X4921"/>
    </row>
    <row r="4922" spans="1:24">
      <c r="A4922" t="s">
        <v>4903</v>
      </c>
      <c r="B4922" t="s">
        <v>4924</v>
      </c>
      <c r="C4922" t="s">
        <v>4939</v>
      </c>
      <c r="D4922" t="s">
        <v>5000</v>
      </c>
      <c r="E4922" t="s">
        <v>2143</v>
      </c>
      <c r="F4922" t="s">
        <v>5530</v>
      </c>
      <c r="G4922" t="s">
        <v>2653</v>
      </c>
      <c r="H4922">
        <v>133821</v>
      </c>
      <c r="I4922" t="s">
        <v>5533</v>
      </c>
      <c r="J4922" s="1">
        <v>44110</v>
      </c>
      <c r="K4922" s="1">
        <v>44110</v>
      </c>
      <c r="L4922">
        <v>42041376080000</v>
      </c>
      <c r="M4922" t="s">
        <v>5538</v>
      </c>
      <c r="N4922" s="1">
        <v>44135</v>
      </c>
      <c r="O4922" t="str">
        <f t="shared" si="162"/>
        <v>정상</v>
      </c>
      <c r="P4922" t="str">
        <f t="shared" si="161"/>
        <v>엠피의정부</v>
      </c>
      <c r="Q4922" t="s">
        <v>1954</v>
      </c>
      <c r="R4922"/>
      <c r="S4922"/>
      <c r="T4922"/>
      <c r="U4922"/>
      <c r="V4922"/>
      <c r="W4922" t="s">
        <v>1958</v>
      </c>
      <c r="X4922"/>
    </row>
    <row r="4923" spans="1:24">
      <c r="A4923" t="s">
        <v>4903</v>
      </c>
      <c r="B4923" t="s">
        <v>4924</v>
      </c>
      <c r="C4923" t="s">
        <v>4939</v>
      </c>
      <c r="D4923" t="s">
        <v>5139</v>
      </c>
      <c r="E4923" t="s">
        <v>2577</v>
      </c>
      <c r="F4923" t="s">
        <v>5530</v>
      </c>
      <c r="G4923" t="s">
        <v>2653</v>
      </c>
      <c r="H4923">
        <v>72500</v>
      </c>
      <c r="I4923" t="s">
        <v>5533</v>
      </c>
      <c r="J4923" s="1">
        <v>44110</v>
      </c>
      <c r="K4923" s="1">
        <v>44110</v>
      </c>
      <c r="L4923" t="s">
        <v>1843</v>
      </c>
      <c r="M4923" t="s">
        <v>5535</v>
      </c>
      <c r="N4923" s="1">
        <v>44135</v>
      </c>
      <c r="O4923" t="str">
        <f t="shared" si="162"/>
        <v>정상</v>
      </c>
      <c r="P4923" t="str">
        <f t="shared" si="161"/>
        <v>엠피의정부</v>
      </c>
      <c r="Q4923" t="s">
        <v>1954</v>
      </c>
      <c r="R4923"/>
      <c r="S4923"/>
      <c r="T4923"/>
      <c r="U4923"/>
      <c r="V4923"/>
      <c r="W4923" t="s">
        <v>1958</v>
      </c>
      <c r="X4923" s="1">
        <v>51415</v>
      </c>
    </row>
    <row r="4924" spans="1:24">
      <c r="A4924" t="s">
        <v>4903</v>
      </c>
      <c r="B4924" t="s">
        <v>4924</v>
      </c>
      <c r="C4924" t="s">
        <v>4956</v>
      </c>
      <c r="D4924" t="s">
        <v>5139</v>
      </c>
      <c r="E4924" t="s">
        <v>2149</v>
      </c>
      <c r="F4924" t="s">
        <v>2177</v>
      </c>
      <c r="G4924" t="s">
        <v>2653</v>
      </c>
      <c r="H4924">
        <v>31000</v>
      </c>
      <c r="I4924" t="s">
        <v>5533</v>
      </c>
      <c r="J4924" s="1">
        <v>44110</v>
      </c>
      <c r="K4924" s="1">
        <v>44110</v>
      </c>
      <c r="L4924" t="s">
        <v>1844</v>
      </c>
      <c r="M4924" t="s">
        <v>5537</v>
      </c>
      <c r="N4924" s="1">
        <v>44135</v>
      </c>
      <c r="O4924" t="str">
        <f t="shared" si="162"/>
        <v>정상</v>
      </c>
      <c r="P4924" t="str">
        <f t="shared" si="161"/>
        <v>엠피의정부</v>
      </c>
      <c r="Q4924" t="s">
        <v>1954</v>
      </c>
      <c r="R4924"/>
      <c r="S4924"/>
      <c r="T4924"/>
      <c r="U4924"/>
      <c r="V4924"/>
      <c r="W4924" t="s">
        <v>1958</v>
      </c>
      <c r="X4924" s="1">
        <v>51415</v>
      </c>
    </row>
    <row r="4925" spans="1:24">
      <c r="A4925" t="s">
        <v>4909</v>
      </c>
      <c r="B4925" t="s">
        <v>4929</v>
      </c>
      <c r="C4925" t="s">
        <v>4947</v>
      </c>
      <c r="D4925" t="s">
        <v>5138</v>
      </c>
      <c r="E4925" t="s">
        <v>5463</v>
      </c>
      <c r="F4925" t="s">
        <v>2177</v>
      </c>
      <c r="G4925" t="s">
        <v>2653</v>
      </c>
      <c r="H4925">
        <v>177400</v>
      </c>
      <c r="I4925" t="s">
        <v>5533</v>
      </c>
      <c r="J4925" s="1">
        <v>44110</v>
      </c>
      <c r="K4925" s="1">
        <v>44110</v>
      </c>
      <c r="L4925" t="s">
        <v>1845</v>
      </c>
      <c r="M4925" t="s">
        <v>5535</v>
      </c>
      <c r="N4925" s="1">
        <v>44135</v>
      </c>
      <c r="O4925" t="str">
        <f t="shared" si="162"/>
        <v>정상</v>
      </c>
      <c r="P4925" t="str">
        <f t="shared" si="161"/>
        <v>엠피상동</v>
      </c>
      <c r="Q4925" t="s">
        <v>1954</v>
      </c>
      <c r="R4925"/>
      <c r="S4925"/>
      <c r="T4925"/>
      <c r="U4925"/>
      <c r="V4925"/>
      <c r="W4925" t="s">
        <v>1958</v>
      </c>
      <c r="X4925" s="1">
        <v>47762</v>
      </c>
    </row>
    <row r="4926" spans="1:24">
      <c r="A4926" t="s">
        <v>4915</v>
      </c>
      <c r="B4926" t="s">
        <v>4935</v>
      </c>
      <c r="C4926" t="s">
        <v>4958</v>
      </c>
      <c r="D4926" t="s">
        <v>5441</v>
      </c>
      <c r="E4926" t="s">
        <v>5463</v>
      </c>
      <c r="F4926" t="s">
        <v>5530</v>
      </c>
      <c r="G4926" t="s">
        <v>2653</v>
      </c>
      <c r="H4926">
        <v>27000</v>
      </c>
      <c r="I4926" t="s">
        <v>5533</v>
      </c>
      <c r="J4926" s="1">
        <v>44110</v>
      </c>
      <c r="K4926" s="1">
        <v>44110</v>
      </c>
      <c r="L4926" t="s">
        <v>1846</v>
      </c>
      <c r="M4926" t="s">
        <v>5538</v>
      </c>
      <c r="N4926" s="1">
        <v>44135</v>
      </c>
      <c r="O4926" t="str">
        <f t="shared" si="162"/>
        <v>정상</v>
      </c>
      <c r="P4926" t="str">
        <f t="shared" si="161"/>
        <v>엠피아이리치</v>
      </c>
      <c r="Q4926" t="s">
        <v>1954</v>
      </c>
      <c r="R4926"/>
      <c r="S4926"/>
      <c r="T4926"/>
      <c r="U4926"/>
      <c r="V4926"/>
      <c r="W4926" t="s">
        <v>1958</v>
      </c>
      <c r="X4926" s="1">
        <v>68581</v>
      </c>
    </row>
    <row r="4927" spans="1:24">
      <c r="A4927" t="s">
        <v>4915</v>
      </c>
      <c r="B4927" t="s">
        <v>4935</v>
      </c>
      <c r="C4927" t="s">
        <v>4958</v>
      </c>
      <c r="D4927" t="s">
        <v>5169</v>
      </c>
      <c r="E4927" t="s">
        <v>5464</v>
      </c>
      <c r="F4927" t="s">
        <v>5530</v>
      </c>
      <c r="G4927" t="s">
        <v>2653</v>
      </c>
      <c r="H4927">
        <v>31860</v>
      </c>
      <c r="I4927" t="s">
        <v>5533</v>
      </c>
      <c r="J4927" s="1">
        <v>44110</v>
      </c>
      <c r="K4927" s="1">
        <v>44110</v>
      </c>
      <c r="L4927" t="s">
        <v>1847</v>
      </c>
      <c r="M4927" t="s">
        <v>5538</v>
      </c>
      <c r="N4927" s="1">
        <v>44135</v>
      </c>
      <c r="O4927" t="str">
        <f t="shared" si="162"/>
        <v>정상</v>
      </c>
      <c r="P4927" t="str">
        <f t="shared" si="161"/>
        <v>엠피아이리치</v>
      </c>
      <c r="Q4927" t="s">
        <v>1954</v>
      </c>
      <c r="R4927"/>
      <c r="S4927"/>
      <c r="T4927"/>
      <c r="U4927"/>
      <c r="V4927"/>
      <c r="W4927" t="s">
        <v>1958</v>
      </c>
      <c r="X4927" s="1">
        <v>66025</v>
      </c>
    </row>
    <row r="4928" spans="1:24">
      <c r="A4928" t="s">
        <v>4914</v>
      </c>
      <c r="B4928"/>
      <c r="C4928"/>
      <c r="D4928" t="s">
        <v>5410</v>
      </c>
      <c r="E4928" t="s">
        <v>2149</v>
      </c>
      <c r="F4928" t="s">
        <v>5530</v>
      </c>
      <c r="G4928" t="s">
        <v>2653</v>
      </c>
      <c r="H4928">
        <v>108000</v>
      </c>
      <c r="I4928" t="s">
        <v>5533</v>
      </c>
      <c r="J4928" s="1">
        <v>44110</v>
      </c>
      <c r="K4928" s="1">
        <v>44110</v>
      </c>
      <c r="L4928" t="s">
        <v>1848</v>
      </c>
      <c r="M4928" t="s">
        <v>5537</v>
      </c>
      <c r="N4928" s="1">
        <v>44135</v>
      </c>
      <c r="O4928" t="str">
        <f t="shared" si="162"/>
        <v>정상</v>
      </c>
      <c r="P4928" t="str">
        <f t="shared" si="161"/>
        <v>엠피조은</v>
      </c>
      <c r="Q4928" t="s">
        <v>1954</v>
      </c>
      <c r="R4928"/>
      <c r="S4928"/>
      <c r="T4928"/>
      <c r="U4928"/>
      <c r="V4928"/>
      <c r="W4928" t="s">
        <v>1958</v>
      </c>
      <c r="X4928" s="1">
        <v>49588</v>
      </c>
    </row>
    <row r="4929" spans="1:24">
      <c r="A4929" t="s">
        <v>4909</v>
      </c>
      <c r="B4929" t="s">
        <v>4929</v>
      </c>
      <c r="C4929" t="s">
        <v>4947</v>
      </c>
      <c r="D4929" t="s">
        <v>5442</v>
      </c>
      <c r="E4929" t="s">
        <v>5463</v>
      </c>
      <c r="F4929" t="s">
        <v>2177</v>
      </c>
      <c r="G4929" t="s">
        <v>2653</v>
      </c>
      <c r="H4929">
        <v>100000</v>
      </c>
      <c r="I4929" t="s">
        <v>5533</v>
      </c>
      <c r="J4929" s="1">
        <v>44110</v>
      </c>
      <c r="K4929" s="1">
        <v>44110</v>
      </c>
      <c r="L4929" t="s">
        <v>1849</v>
      </c>
      <c r="M4929" t="s">
        <v>5535</v>
      </c>
      <c r="N4929" s="1">
        <v>44135</v>
      </c>
      <c r="O4929" t="str">
        <f t="shared" si="162"/>
        <v>정상</v>
      </c>
      <c r="P4929" t="str">
        <f t="shared" ref="P4929:P4992" si="163">A4929</f>
        <v>엠피상동</v>
      </c>
      <c r="Q4929" t="s">
        <v>1954</v>
      </c>
      <c r="R4929"/>
      <c r="S4929"/>
      <c r="T4929"/>
      <c r="U4929"/>
      <c r="V4929"/>
      <c r="W4929" t="s">
        <v>5540</v>
      </c>
      <c r="X4929" s="1">
        <v>59450</v>
      </c>
    </row>
    <row r="4930" spans="1:24">
      <c r="A4930" t="s">
        <v>4909</v>
      </c>
      <c r="B4930" t="s">
        <v>4929</v>
      </c>
      <c r="C4930" t="s">
        <v>4947</v>
      </c>
      <c r="D4930" t="s">
        <v>5422</v>
      </c>
      <c r="E4930" t="s">
        <v>5488</v>
      </c>
      <c r="F4930" t="s">
        <v>2177</v>
      </c>
      <c r="G4930" t="s">
        <v>2653</v>
      </c>
      <c r="H4930">
        <v>105000</v>
      </c>
      <c r="I4930" t="s">
        <v>5533</v>
      </c>
      <c r="J4930" s="1">
        <v>44110</v>
      </c>
      <c r="K4930" s="1">
        <v>44110</v>
      </c>
      <c r="L4930" t="s">
        <v>1850</v>
      </c>
      <c r="M4930" t="s">
        <v>5535</v>
      </c>
      <c r="N4930" s="1">
        <v>44135</v>
      </c>
      <c r="O4930" t="str">
        <f t="shared" si="162"/>
        <v>정상</v>
      </c>
      <c r="P4930" t="str">
        <f t="shared" si="163"/>
        <v>엠피상동</v>
      </c>
      <c r="Q4930" t="s">
        <v>1954</v>
      </c>
      <c r="R4930"/>
      <c r="S4930"/>
      <c r="T4930"/>
      <c r="U4930"/>
      <c r="V4930"/>
      <c r="W4930" t="s">
        <v>1958</v>
      </c>
      <c r="X4930"/>
    </row>
    <row r="4931" spans="1:24">
      <c r="A4931" t="s">
        <v>4909</v>
      </c>
      <c r="B4931" t="s">
        <v>4929</v>
      </c>
      <c r="C4931" t="s">
        <v>4947</v>
      </c>
      <c r="D4931" t="s">
        <v>5437</v>
      </c>
      <c r="E4931" t="s">
        <v>2637</v>
      </c>
      <c r="F4931" t="s">
        <v>2177</v>
      </c>
      <c r="G4931" t="s">
        <v>2655</v>
      </c>
      <c r="H4931">
        <v>13380</v>
      </c>
      <c r="I4931" t="s">
        <v>5533</v>
      </c>
      <c r="J4931" s="1">
        <v>44110</v>
      </c>
      <c r="K4931" s="1">
        <v>44110</v>
      </c>
      <c r="L4931" t="s">
        <v>1851</v>
      </c>
      <c r="M4931" t="s">
        <v>5535</v>
      </c>
      <c r="N4931" s="1">
        <v>44135</v>
      </c>
      <c r="O4931" t="str">
        <f t="shared" si="162"/>
        <v>정상</v>
      </c>
      <c r="P4931" t="str">
        <f t="shared" si="163"/>
        <v>엠피상동</v>
      </c>
      <c r="Q4931" t="s">
        <v>1954</v>
      </c>
      <c r="R4931"/>
      <c r="S4931"/>
      <c r="T4931"/>
      <c r="U4931"/>
      <c r="V4931"/>
      <c r="W4931" t="s">
        <v>1958</v>
      </c>
      <c r="X4931"/>
    </row>
    <row r="4932" spans="1:24">
      <c r="A4932" t="s">
        <v>4903</v>
      </c>
      <c r="B4932" t="s">
        <v>4924</v>
      </c>
      <c r="C4932" t="s">
        <v>4939</v>
      </c>
      <c r="D4932" t="s">
        <v>5000</v>
      </c>
      <c r="E4932" t="s">
        <v>2168</v>
      </c>
      <c r="F4932" t="s">
        <v>2177</v>
      </c>
      <c r="G4932" t="s">
        <v>2653</v>
      </c>
      <c r="H4932">
        <v>36053</v>
      </c>
      <c r="I4932" t="s">
        <v>5533</v>
      </c>
      <c r="J4932" s="1">
        <v>44110</v>
      </c>
      <c r="K4932" s="1">
        <v>44110</v>
      </c>
      <c r="L4932">
        <v>20200433089</v>
      </c>
      <c r="M4932" t="s">
        <v>5538</v>
      </c>
      <c r="N4932" s="1">
        <v>44135</v>
      </c>
      <c r="O4932" t="str">
        <f t="shared" si="162"/>
        <v>정상</v>
      </c>
      <c r="P4932" t="str">
        <f t="shared" si="163"/>
        <v>엠피의정부</v>
      </c>
      <c r="Q4932" t="s">
        <v>1954</v>
      </c>
      <c r="R4932"/>
      <c r="S4932"/>
      <c r="T4932"/>
      <c r="U4932"/>
      <c r="V4932"/>
      <c r="W4932" t="s">
        <v>1958</v>
      </c>
      <c r="X4932" s="1">
        <v>53971</v>
      </c>
    </row>
    <row r="4933" spans="1:24">
      <c r="A4933" t="s">
        <v>4904</v>
      </c>
      <c r="B4933"/>
      <c r="C4933"/>
      <c r="D4933" t="s">
        <v>5443</v>
      </c>
      <c r="E4933" t="s">
        <v>2607</v>
      </c>
      <c r="F4933" t="s">
        <v>5530</v>
      </c>
      <c r="G4933" t="s">
        <v>2653</v>
      </c>
      <c r="H4933">
        <v>24000</v>
      </c>
      <c r="I4933" t="s">
        <v>5533</v>
      </c>
      <c r="J4933" s="1">
        <v>44110</v>
      </c>
      <c r="K4933" s="1">
        <v>44110</v>
      </c>
      <c r="L4933">
        <v>20205361519</v>
      </c>
      <c r="M4933" t="s">
        <v>5538</v>
      </c>
      <c r="N4933" s="1">
        <v>44135</v>
      </c>
      <c r="O4933" t="str">
        <f t="shared" si="162"/>
        <v>정상</v>
      </c>
      <c r="P4933" t="str">
        <f t="shared" si="163"/>
        <v>엠피송내</v>
      </c>
      <c r="Q4933" t="s">
        <v>1954</v>
      </c>
      <c r="R4933"/>
      <c r="S4933"/>
      <c r="T4933"/>
      <c r="U4933"/>
      <c r="V4933"/>
      <c r="W4933" t="s">
        <v>1958</v>
      </c>
      <c r="X4933"/>
    </row>
    <row r="4934" spans="1:24">
      <c r="A4934" t="s">
        <v>4903</v>
      </c>
      <c r="B4934" t="s">
        <v>4924</v>
      </c>
      <c r="C4934" t="s">
        <v>4939</v>
      </c>
      <c r="D4934" t="s">
        <v>4994</v>
      </c>
      <c r="E4934" t="s">
        <v>2163</v>
      </c>
      <c r="F4934" t="s">
        <v>2177</v>
      </c>
      <c r="G4934" t="s">
        <v>2653</v>
      </c>
      <c r="H4934">
        <v>113000</v>
      </c>
      <c r="I4934" t="s">
        <v>5533</v>
      </c>
      <c r="J4934" s="1">
        <v>44110</v>
      </c>
      <c r="K4934" s="1">
        <v>44110</v>
      </c>
      <c r="L4934">
        <v>20205353310</v>
      </c>
      <c r="M4934" t="s">
        <v>5538</v>
      </c>
      <c r="N4934" s="1">
        <v>44135</v>
      </c>
      <c r="O4934" t="str">
        <f t="shared" si="162"/>
        <v>정상</v>
      </c>
      <c r="P4934" t="str">
        <f t="shared" si="163"/>
        <v>엠피의정부</v>
      </c>
      <c r="Q4934" t="s">
        <v>1954</v>
      </c>
      <c r="R4934"/>
      <c r="S4934"/>
      <c r="T4934"/>
      <c r="U4934"/>
      <c r="V4934"/>
      <c r="W4934" t="s">
        <v>1958</v>
      </c>
      <c r="X4934"/>
    </row>
    <row r="4935" spans="1:24">
      <c r="A4935" t="s">
        <v>4909</v>
      </c>
      <c r="B4935" t="s">
        <v>4929</v>
      </c>
      <c r="C4935" t="s">
        <v>4947</v>
      </c>
      <c r="D4935" t="s">
        <v>5054</v>
      </c>
      <c r="E4935" t="s">
        <v>2499</v>
      </c>
      <c r="F4935" t="s">
        <v>2177</v>
      </c>
      <c r="G4935" t="s">
        <v>2653</v>
      </c>
      <c r="H4935">
        <v>30000</v>
      </c>
      <c r="I4935" t="s">
        <v>5533</v>
      </c>
      <c r="J4935" s="1">
        <v>44110</v>
      </c>
      <c r="K4935" s="1">
        <v>44110</v>
      </c>
      <c r="L4935">
        <v>20205343399</v>
      </c>
      <c r="M4935" t="s">
        <v>5537</v>
      </c>
      <c r="N4935" s="1">
        <v>44135</v>
      </c>
      <c r="O4935" t="str">
        <f t="shared" si="162"/>
        <v>정상</v>
      </c>
      <c r="P4935" t="str">
        <f t="shared" si="163"/>
        <v>엠피상동</v>
      </c>
      <c r="Q4935" t="s">
        <v>1954</v>
      </c>
      <c r="R4935"/>
      <c r="S4935"/>
      <c r="T4935"/>
      <c r="U4935"/>
      <c r="V4935"/>
      <c r="W4935" t="s">
        <v>1958</v>
      </c>
      <c r="X4935"/>
    </row>
    <row r="4936" spans="1:24">
      <c r="A4936" t="s">
        <v>4909</v>
      </c>
      <c r="B4936" t="s">
        <v>4929</v>
      </c>
      <c r="C4936" t="s">
        <v>4947</v>
      </c>
      <c r="D4936" t="s">
        <v>5444</v>
      </c>
      <c r="E4936" t="s">
        <v>2158</v>
      </c>
      <c r="F4936" t="s">
        <v>2177</v>
      </c>
      <c r="G4936" t="s">
        <v>2653</v>
      </c>
      <c r="H4936">
        <v>30000</v>
      </c>
      <c r="I4936" t="s">
        <v>5533</v>
      </c>
      <c r="J4936" s="1">
        <v>44109</v>
      </c>
      <c r="K4936" s="1">
        <v>44109</v>
      </c>
      <c r="L4936" t="s">
        <v>1852</v>
      </c>
      <c r="M4936" t="s">
        <v>5537</v>
      </c>
      <c r="N4936" s="1">
        <v>44135</v>
      </c>
      <c r="O4936" t="str">
        <f t="shared" si="162"/>
        <v>정상</v>
      </c>
      <c r="P4936" t="str">
        <f t="shared" si="163"/>
        <v>엠피상동</v>
      </c>
      <c r="Q4936" t="s">
        <v>1954</v>
      </c>
      <c r="R4936"/>
      <c r="S4936"/>
      <c r="T4936"/>
      <c r="U4936"/>
      <c r="V4936"/>
      <c r="W4936" t="s">
        <v>1958</v>
      </c>
      <c r="X4936"/>
    </row>
    <row r="4937" spans="1:24">
      <c r="A4937" t="s">
        <v>4909</v>
      </c>
      <c r="B4937" t="s">
        <v>4929</v>
      </c>
      <c r="C4937" t="s">
        <v>4947</v>
      </c>
      <c r="D4937" t="s">
        <v>5406</v>
      </c>
      <c r="E4937" t="s">
        <v>5471</v>
      </c>
      <c r="F4937" t="s">
        <v>5532</v>
      </c>
      <c r="G4937" t="s">
        <v>2654</v>
      </c>
      <c r="H4937">
        <v>25197</v>
      </c>
      <c r="I4937" t="s">
        <v>5533</v>
      </c>
      <c r="J4937" s="1">
        <v>44109</v>
      </c>
      <c r="K4937" s="1">
        <v>44109</v>
      </c>
      <c r="L4937" t="s">
        <v>1853</v>
      </c>
      <c r="M4937" t="s">
        <v>5536</v>
      </c>
      <c r="N4937" s="1">
        <v>44135</v>
      </c>
      <c r="O4937" t="str">
        <f t="shared" si="162"/>
        <v>정상</v>
      </c>
      <c r="P4937" t="str">
        <f t="shared" si="163"/>
        <v>엠피상동</v>
      </c>
      <c r="Q4937" t="s">
        <v>1954</v>
      </c>
      <c r="R4937"/>
      <c r="S4937"/>
      <c r="T4937"/>
      <c r="U4937"/>
      <c r="V4937"/>
      <c r="W4937" t="s">
        <v>1958</v>
      </c>
      <c r="X4937"/>
    </row>
    <row r="4938" spans="1:24">
      <c r="A4938" t="s">
        <v>1870</v>
      </c>
      <c r="B4938" t="s">
        <v>4929</v>
      </c>
      <c r="C4938" t="s">
        <v>4947</v>
      </c>
      <c r="D4938" t="s">
        <v>5445</v>
      </c>
      <c r="E4938" t="s">
        <v>2503</v>
      </c>
      <c r="F4938" t="s">
        <v>2177</v>
      </c>
      <c r="G4938" t="s">
        <v>2653</v>
      </c>
      <c r="H4938">
        <v>102000</v>
      </c>
      <c r="I4938" t="s">
        <v>5533</v>
      </c>
      <c r="J4938" s="1">
        <v>44109</v>
      </c>
      <c r="K4938" s="1">
        <v>44109</v>
      </c>
      <c r="L4938">
        <v>20205319837</v>
      </c>
      <c r="M4938" t="s">
        <v>5538</v>
      </c>
      <c r="N4938" s="1">
        <v>44135</v>
      </c>
      <c r="O4938" t="str">
        <f t="shared" si="162"/>
        <v>정상</v>
      </c>
      <c r="P4938" t="str">
        <f t="shared" si="163"/>
        <v>엠피상동</v>
      </c>
      <c r="Q4938" t="s">
        <v>1954</v>
      </c>
      <c r="R4938"/>
      <c r="S4938"/>
      <c r="T4938"/>
      <c r="U4938"/>
      <c r="V4938"/>
      <c r="W4938" t="s">
        <v>1958</v>
      </c>
      <c r="X4938"/>
    </row>
    <row r="4939" spans="1:24">
      <c r="A4939" t="s">
        <v>4914</v>
      </c>
      <c r="B4939"/>
      <c r="C4939"/>
      <c r="D4939" t="s">
        <v>5446</v>
      </c>
      <c r="E4939" t="s">
        <v>2498</v>
      </c>
      <c r="F4939" t="s">
        <v>2177</v>
      </c>
      <c r="G4939" t="s">
        <v>2655</v>
      </c>
      <c r="H4939">
        <v>25688</v>
      </c>
      <c r="I4939" t="s">
        <v>5533</v>
      </c>
      <c r="J4939" s="1">
        <v>44109</v>
      </c>
      <c r="K4939" s="1">
        <v>44109</v>
      </c>
      <c r="L4939">
        <v>20205321622</v>
      </c>
      <c r="M4939" t="s">
        <v>5535</v>
      </c>
      <c r="N4939" s="1">
        <v>44135</v>
      </c>
      <c r="O4939" t="str">
        <f t="shared" si="162"/>
        <v>정상</v>
      </c>
      <c r="P4939" t="str">
        <f t="shared" si="163"/>
        <v>엠피조은</v>
      </c>
      <c r="Q4939" t="s">
        <v>1954</v>
      </c>
      <c r="R4939"/>
      <c r="S4939"/>
      <c r="T4939"/>
      <c r="U4939"/>
      <c r="V4939"/>
      <c r="W4939" t="s">
        <v>1958</v>
      </c>
      <c r="X4939"/>
    </row>
    <row r="4940" spans="1:24">
      <c r="A4940" t="s">
        <v>4907</v>
      </c>
      <c r="B4940" t="s">
        <v>4927</v>
      </c>
      <c r="C4940" t="s">
        <v>4087</v>
      </c>
      <c r="D4940" t="s">
        <v>5008</v>
      </c>
      <c r="E4940" t="s">
        <v>5461</v>
      </c>
      <c r="F4940" t="s">
        <v>5530</v>
      </c>
      <c r="G4940" t="s">
        <v>2653</v>
      </c>
      <c r="H4940">
        <v>26880</v>
      </c>
      <c r="I4940" t="s">
        <v>5533</v>
      </c>
      <c r="J4940" s="1">
        <v>44109</v>
      </c>
      <c r="K4940" s="1">
        <v>44109</v>
      </c>
      <c r="L4940">
        <v>20205327084</v>
      </c>
      <c r="M4940" t="s">
        <v>5537</v>
      </c>
      <c r="N4940" s="1">
        <v>44135</v>
      </c>
      <c r="O4940" t="str">
        <f t="shared" si="162"/>
        <v>정상</v>
      </c>
      <c r="P4940" t="s">
        <v>1863</v>
      </c>
      <c r="Q4940" t="s">
        <v>1954</v>
      </c>
      <c r="R4940"/>
      <c r="S4940"/>
      <c r="T4940"/>
      <c r="U4940"/>
      <c r="V4940"/>
      <c r="W4940" t="s">
        <v>1958</v>
      </c>
      <c r="X4940"/>
    </row>
    <row r="4941" spans="1:24">
      <c r="A4941" t="s">
        <v>990</v>
      </c>
      <c r="B4941"/>
      <c r="C4941"/>
      <c r="D4941" t="s">
        <v>5070</v>
      </c>
      <c r="E4941" t="s">
        <v>2163</v>
      </c>
      <c r="F4941" t="s">
        <v>2177</v>
      </c>
      <c r="G4941" t="s">
        <v>2653</v>
      </c>
      <c r="H4941">
        <v>16636</v>
      </c>
      <c r="I4941" t="s">
        <v>5533</v>
      </c>
      <c r="J4941" s="1">
        <v>44109</v>
      </c>
      <c r="K4941" s="1">
        <v>44109</v>
      </c>
      <c r="L4941">
        <v>20205328118</v>
      </c>
      <c r="M4941" t="s">
        <v>5538</v>
      </c>
      <c r="N4941" s="1">
        <v>44135</v>
      </c>
      <c r="O4941" t="str">
        <f t="shared" si="162"/>
        <v>정상</v>
      </c>
      <c r="P4941" t="str">
        <f t="shared" si="163"/>
        <v>엠피성공</v>
      </c>
      <c r="Q4941" t="s">
        <v>1954</v>
      </c>
      <c r="R4941"/>
      <c r="S4941"/>
      <c r="T4941"/>
      <c r="U4941"/>
      <c r="V4941"/>
      <c r="W4941" t="s">
        <v>1958</v>
      </c>
      <c r="X4941"/>
    </row>
    <row r="4942" spans="1:24">
      <c r="A4942" t="s">
        <v>4914</v>
      </c>
      <c r="B4942"/>
      <c r="C4942"/>
      <c r="D4942" t="s">
        <v>5119</v>
      </c>
      <c r="E4942" t="s">
        <v>5504</v>
      </c>
      <c r="F4942" t="s">
        <v>5530</v>
      </c>
      <c r="G4942" t="s">
        <v>2653</v>
      </c>
      <c r="H4942">
        <v>107600</v>
      </c>
      <c r="I4942" t="s">
        <v>5533</v>
      </c>
      <c r="J4942" s="1">
        <v>44109</v>
      </c>
      <c r="K4942" s="1">
        <v>44109</v>
      </c>
      <c r="L4942">
        <v>20205321562</v>
      </c>
      <c r="M4942" t="s">
        <v>5537</v>
      </c>
      <c r="N4942" s="1">
        <v>44135</v>
      </c>
      <c r="O4942" t="str">
        <f t="shared" si="162"/>
        <v>정상</v>
      </c>
      <c r="P4942" t="str">
        <f t="shared" si="163"/>
        <v>엠피조은</v>
      </c>
      <c r="Q4942" t="s">
        <v>1954</v>
      </c>
      <c r="R4942"/>
      <c r="S4942"/>
      <c r="T4942"/>
      <c r="U4942"/>
      <c r="V4942"/>
      <c r="W4942" t="s">
        <v>1958</v>
      </c>
      <c r="X4942"/>
    </row>
    <row r="4943" spans="1:24">
      <c r="A4943" t="s">
        <v>4914</v>
      </c>
      <c r="B4943"/>
      <c r="C4943"/>
      <c r="D4943" t="s">
        <v>3000</v>
      </c>
      <c r="E4943" t="s">
        <v>5461</v>
      </c>
      <c r="F4943" t="s">
        <v>2177</v>
      </c>
      <c r="G4943" t="s">
        <v>2655</v>
      </c>
      <c r="H4943">
        <v>22411</v>
      </c>
      <c r="I4943" t="s">
        <v>5533</v>
      </c>
      <c r="J4943" s="1">
        <v>44109</v>
      </c>
      <c r="K4943" s="1">
        <v>44109</v>
      </c>
      <c r="L4943">
        <v>20205321495</v>
      </c>
      <c r="M4943" t="s">
        <v>5535</v>
      </c>
      <c r="N4943" s="1">
        <v>44135</v>
      </c>
      <c r="O4943" t="str">
        <f t="shared" si="162"/>
        <v>정상</v>
      </c>
      <c r="P4943" t="str">
        <f t="shared" si="163"/>
        <v>엠피조은</v>
      </c>
      <c r="Q4943" t="s">
        <v>1954</v>
      </c>
      <c r="R4943"/>
      <c r="S4943"/>
      <c r="T4943"/>
      <c r="U4943"/>
      <c r="V4943"/>
      <c r="W4943" t="s">
        <v>1958</v>
      </c>
      <c r="X4943"/>
    </row>
    <row r="4944" spans="1:24">
      <c r="A4944" t="s">
        <v>4909</v>
      </c>
      <c r="B4944" t="s">
        <v>4929</v>
      </c>
      <c r="C4944" t="s">
        <v>4947</v>
      </c>
      <c r="D4944" t="s">
        <v>5407</v>
      </c>
      <c r="E4944" t="s">
        <v>5451</v>
      </c>
      <c r="F4944" t="s">
        <v>2177</v>
      </c>
      <c r="G4944" t="s">
        <v>2655</v>
      </c>
      <c r="H4944">
        <v>16502</v>
      </c>
      <c r="I4944" t="s">
        <v>5533</v>
      </c>
      <c r="J4944" s="1">
        <v>44109</v>
      </c>
      <c r="K4944" s="1">
        <v>44109</v>
      </c>
      <c r="L4944">
        <v>20205333891</v>
      </c>
      <c r="M4944" t="s">
        <v>5538</v>
      </c>
      <c r="N4944" s="1">
        <v>44135</v>
      </c>
      <c r="O4944" t="str">
        <f t="shared" si="162"/>
        <v>정상</v>
      </c>
      <c r="P4944" t="str">
        <f t="shared" si="163"/>
        <v>엠피상동</v>
      </c>
      <c r="Q4944" t="s">
        <v>1954</v>
      </c>
      <c r="R4944"/>
      <c r="S4944"/>
      <c r="T4944"/>
      <c r="U4944"/>
      <c r="V4944"/>
      <c r="W4944" t="s">
        <v>5540</v>
      </c>
      <c r="X4944"/>
    </row>
    <row r="4945" spans="1:24">
      <c r="A4945" t="s">
        <v>4914</v>
      </c>
      <c r="B4945" t="s">
        <v>4933</v>
      </c>
      <c r="C4945" t="s">
        <v>4953</v>
      </c>
      <c r="D4945" t="s">
        <v>5262</v>
      </c>
      <c r="E4945" t="s">
        <v>2498</v>
      </c>
      <c r="F4945" t="s">
        <v>2177</v>
      </c>
      <c r="G4945" t="s">
        <v>2653</v>
      </c>
      <c r="H4945">
        <v>123000</v>
      </c>
      <c r="I4945" t="s">
        <v>5533</v>
      </c>
      <c r="J4945" s="1">
        <v>44109</v>
      </c>
      <c r="K4945" s="1">
        <v>44109</v>
      </c>
      <c r="L4945">
        <v>20205319061</v>
      </c>
      <c r="M4945" t="s">
        <v>5538</v>
      </c>
      <c r="N4945" s="1">
        <v>44135</v>
      </c>
      <c r="O4945" t="str">
        <f t="shared" si="162"/>
        <v>정상</v>
      </c>
      <c r="P4945" t="str">
        <f t="shared" si="163"/>
        <v>엠피조은</v>
      </c>
      <c r="Q4945" t="s">
        <v>1954</v>
      </c>
      <c r="R4945"/>
      <c r="S4945"/>
      <c r="T4945"/>
      <c r="U4945"/>
      <c r="V4945"/>
      <c r="W4945" t="s">
        <v>1958</v>
      </c>
      <c r="X4945"/>
    </row>
    <row r="4946" spans="1:24">
      <c r="A4946" t="s">
        <v>4922</v>
      </c>
      <c r="B4946" t="s">
        <v>4933</v>
      </c>
      <c r="C4946" t="s">
        <v>4953</v>
      </c>
      <c r="D4946" t="s">
        <v>5289</v>
      </c>
      <c r="E4946" t="s">
        <v>2163</v>
      </c>
      <c r="F4946" t="s">
        <v>2177</v>
      </c>
      <c r="G4946" t="s">
        <v>2653</v>
      </c>
      <c r="H4946">
        <v>17000</v>
      </c>
      <c r="I4946" t="s">
        <v>5533</v>
      </c>
      <c r="J4946" s="1">
        <v>44109</v>
      </c>
      <c r="K4946" s="1">
        <v>44109</v>
      </c>
      <c r="L4946">
        <v>20205315063</v>
      </c>
      <c r="M4946" t="s">
        <v>5538</v>
      </c>
      <c r="N4946" s="1">
        <v>44135</v>
      </c>
      <c r="O4946" t="str">
        <f t="shared" si="162"/>
        <v>정상</v>
      </c>
      <c r="P4946" t="str">
        <f t="shared" si="163"/>
        <v>엠피조은</v>
      </c>
      <c r="Q4946" t="s">
        <v>1954</v>
      </c>
      <c r="R4946"/>
      <c r="S4946"/>
      <c r="T4946"/>
      <c r="U4946"/>
      <c r="V4946"/>
      <c r="W4946" t="s">
        <v>1958</v>
      </c>
      <c r="X4946"/>
    </row>
    <row r="4947" spans="1:24">
      <c r="A4947" t="s">
        <v>4914</v>
      </c>
      <c r="B4947"/>
      <c r="C4947"/>
      <c r="D4947" t="s">
        <v>5423</v>
      </c>
      <c r="E4947" t="s">
        <v>2498</v>
      </c>
      <c r="F4947" t="s">
        <v>2177</v>
      </c>
      <c r="G4947" t="s">
        <v>2653</v>
      </c>
      <c r="H4947">
        <v>142180</v>
      </c>
      <c r="I4947" t="s">
        <v>5533</v>
      </c>
      <c r="J4947" s="1">
        <v>44109</v>
      </c>
      <c r="K4947" s="1">
        <v>44109</v>
      </c>
      <c r="L4947">
        <v>20205321442</v>
      </c>
      <c r="M4947" t="s">
        <v>5535</v>
      </c>
      <c r="N4947" s="1">
        <v>44135</v>
      </c>
      <c r="O4947" t="str">
        <f t="shared" si="162"/>
        <v>정상</v>
      </c>
      <c r="P4947" t="str">
        <f t="shared" si="163"/>
        <v>엠피조은</v>
      </c>
      <c r="Q4947" t="s">
        <v>1954</v>
      </c>
      <c r="R4947"/>
      <c r="S4947"/>
      <c r="T4947"/>
      <c r="U4947"/>
      <c r="V4947"/>
      <c r="W4947" t="s">
        <v>1960</v>
      </c>
      <c r="X4947"/>
    </row>
    <row r="4948" spans="1:24">
      <c r="A4948" t="s">
        <v>1870</v>
      </c>
      <c r="B4948" t="s">
        <v>4929</v>
      </c>
      <c r="C4948" t="s">
        <v>4947</v>
      </c>
      <c r="D4948" t="s">
        <v>5346</v>
      </c>
      <c r="E4948" t="s">
        <v>5454</v>
      </c>
      <c r="F4948" t="s">
        <v>5532</v>
      </c>
      <c r="G4948" t="s">
        <v>2655</v>
      </c>
      <c r="H4948">
        <v>9797</v>
      </c>
      <c r="I4948" t="s">
        <v>5533</v>
      </c>
      <c r="J4948" s="1">
        <v>44109</v>
      </c>
      <c r="K4948" s="1">
        <v>44109</v>
      </c>
      <c r="L4948">
        <v>52027335350000</v>
      </c>
      <c r="M4948" t="s">
        <v>5536</v>
      </c>
      <c r="N4948" s="1">
        <v>44135</v>
      </c>
      <c r="O4948" t="str">
        <f t="shared" si="162"/>
        <v>정상</v>
      </c>
      <c r="P4948" t="str">
        <f t="shared" si="163"/>
        <v>엠피상동</v>
      </c>
      <c r="Q4948" t="s">
        <v>1954</v>
      </c>
      <c r="R4948"/>
      <c r="S4948"/>
      <c r="T4948"/>
      <c r="U4948"/>
      <c r="V4948"/>
      <c r="W4948" t="s">
        <v>1958</v>
      </c>
      <c r="X4948" s="1">
        <v>44474</v>
      </c>
    </row>
    <row r="4949" spans="1:24">
      <c r="A4949" t="s">
        <v>4906</v>
      </c>
      <c r="B4949" t="s">
        <v>4926</v>
      </c>
      <c r="C4949" t="s">
        <v>4943</v>
      </c>
      <c r="D4949" t="s">
        <v>5447</v>
      </c>
      <c r="E4949" t="s">
        <v>2588</v>
      </c>
      <c r="F4949" t="s">
        <v>2177</v>
      </c>
      <c r="G4949" t="s">
        <v>2653</v>
      </c>
      <c r="H4949">
        <v>13000</v>
      </c>
      <c r="I4949" t="s">
        <v>5533</v>
      </c>
      <c r="J4949" s="1">
        <v>44109</v>
      </c>
      <c r="K4949" s="1">
        <v>44109</v>
      </c>
      <c r="L4949">
        <v>52027319580000</v>
      </c>
      <c r="M4949" t="s">
        <v>5538</v>
      </c>
      <c r="N4949" s="1">
        <v>44135</v>
      </c>
      <c r="O4949" t="str">
        <f t="shared" si="162"/>
        <v>정상</v>
      </c>
      <c r="P4949" t="str">
        <f t="shared" si="163"/>
        <v>엠피피스토스</v>
      </c>
      <c r="Q4949" t="s">
        <v>1954</v>
      </c>
      <c r="R4949"/>
      <c r="S4949"/>
      <c r="T4949"/>
      <c r="U4949"/>
      <c r="V4949"/>
      <c r="W4949" t="s">
        <v>1958</v>
      </c>
      <c r="X4949" s="1">
        <v>51414</v>
      </c>
    </row>
    <row r="4950" spans="1:24">
      <c r="A4950" t="s">
        <v>4909</v>
      </c>
      <c r="B4950" t="s">
        <v>4929</v>
      </c>
      <c r="C4950" t="s">
        <v>4947</v>
      </c>
      <c r="D4950" t="s">
        <v>5345</v>
      </c>
      <c r="E4950" t="s">
        <v>5454</v>
      </c>
      <c r="F4950" t="s">
        <v>2177</v>
      </c>
      <c r="G4950" t="s">
        <v>2653</v>
      </c>
      <c r="H4950">
        <v>55992</v>
      </c>
      <c r="I4950" t="s">
        <v>5533</v>
      </c>
      <c r="J4950" s="1">
        <v>44109</v>
      </c>
      <c r="K4950" s="1">
        <v>44109</v>
      </c>
      <c r="L4950">
        <v>52027334300000</v>
      </c>
      <c r="M4950" t="s">
        <v>5538</v>
      </c>
      <c r="N4950" s="1">
        <v>44135</v>
      </c>
      <c r="O4950" t="str">
        <f t="shared" ref="O4950:O5013" si="164" xml:space="preserve"> IF(K4950&gt;N4950,W4950,I4950)</f>
        <v>정상</v>
      </c>
      <c r="P4950" t="str">
        <f t="shared" si="163"/>
        <v>엠피상동</v>
      </c>
      <c r="Q4950" t="s">
        <v>1954</v>
      </c>
      <c r="R4950"/>
      <c r="S4950"/>
      <c r="T4950"/>
      <c r="U4950"/>
      <c r="V4950"/>
      <c r="W4950" t="s">
        <v>1958</v>
      </c>
      <c r="X4950" s="1">
        <v>51414</v>
      </c>
    </row>
    <row r="4951" spans="1:24">
      <c r="A4951" t="s">
        <v>992</v>
      </c>
      <c r="B4951" t="s">
        <v>4924</v>
      </c>
      <c r="C4951" t="s">
        <v>4939</v>
      </c>
      <c r="D4951" t="s">
        <v>5154</v>
      </c>
      <c r="E4951" t="s">
        <v>3212</v>
      </c>
      <c r="F4951" t="s">
        <v>2177</v>
      </c>
      <c r="G4951" t="s">
        <v>2653</v>
      </c>
      <c r="H4951">
        <v>118685</v>
      </c>
      <c r="I4951" t="s">
        <v>5533</v>
      </c>
      <c r="J4951" s="1">
        <v>44109</v>
      </c>
      <c r="K4951" s="1">
        <v>44109</v>
      </c>
      <c r="L4951">
        <v>42041368890000</v>
      </c>
      <c r="M4951" t="s">
        <v>5537</v>
      </c>
      <c r="N4951" s="1">
        <v>44135</v>
      </c>
      <c r="O4951" t="str">
        <f t="shared" si="164"/>
        <v>정상</v>
      </c>
      <c r="P4951" t="str">
        <f t="shared" si="163"/>
        <v>엠피의정부</v>
      </c>
      <c r="Q4951" t="s">
        <v>1954</v>
      </c>
      <c r="R4951"/>
      <c r="S4951"/>
      <c r="T4951"/>
      <c r="U4951"/>
      <c r="V4951"/>
      <c r="W4951" t="s">
        <v>5540</v>
      </c>
      <c r="X4951"/>
    </row>
    <row r="4952" spans="1:24">
      <c r="A4952" t="s">
        <v>983</v>
      </c>
      <c r="B4952" t="s">
        <v>4937</v>
      </c>
      <c r="C4952" t="s">
        <v>4972</v>
      </c>
      <c r="D4952" t="s">
        <v>5253</v>
      </c>
      <c r="E4952" t="s">
        <v>2546</v>
      </c>
      <c r="F4952" t="s">
        <v>2177</v>
      </c>
      <c r="G4952" t="s">
        <v>2653</v>
      </c>
      <c r="H4952">
        <v>106555</v>
      </c>
      <c r="I4952" t="s">
        <v>5533</v>
      </c>
      <c r="J4952" s="1">
        <v>44109</v>
      </c>
      <c r="K4952" s="1">
        <v>44109</v>
      </c>
      <c r="L4952">
        <v>42041369170000</v>
      </c>
      <c r="M4952" t="s">
        <v>5535</v>
      </c>
      <c r="N4952" s="1">
        <v>44135</v>
      </c>
      <c r="O4952" t="str">
        <f t="shared" si="164"/>
        <v>정상</v>
      </c>
      <c r="P4952" t="s">
        <v>6831</v>
      </c>
      <c r="Q4952" t="s">
        <v>1954</v>
      </c>
      <c r="R4952"/>
      <c r="S4952"/>
      <c r="T4952"/>
      <c r="U4952"/>
      <c r="V4952"/>
      <c r="W4952" t="s">
        <v>1958</v>
      </c>
      <c r="X4952"/>
    </row>
    <row r="4953" spans="1:24">
      <c r="A4953" t="s">
        <v>4907</v>
      </c>
      <c r="B4953" t="s">
        <v>4937</v>
      </c>
      <c r="C4953" t="s">
        <v>4968</v>
      </c>
      <c r="D4953" t="s">
        <v>5253</v>
      </c>
      <c r="E4953" t="s">
        <v>2143</v>
      </c>
      <c r="F4953" t="s">
        <v>2177</v>
      </c>
      <c r="G4953" t="s">
        <v>2653</v>
      </c>
      <c r="H4953">
        <v>110920</v>
      </c>
      <c r="I4953" t="s">
        <v>5533</v>
      </c>
      <c r="J4953" s="1">
        <v>44109</v>
      </c>
      <c r="K4953" s="1">
        <v>44109</v>
      </c>
      <c r="L4953">
        <v>42041369460000</v>
      </c>
      <c r="M4953" t="s">
        <v>5535</v>
      </c>
      <c r="N4953" s="1">
        <v>44135</v>
      </c>
      <c r="O4953" t="str">
        <f t="shared" si="164"/>
        <v>정상</v>
      </c>
      <c r="P4953" t="s">
        <v>6831</v>
      </c>
      <c r="Q4953" t="s">
        <v>1954</v>
      </c>
      <c r="R4953"/>
      <c r="S4953"/>
      <c r="T4953"/>
      <c r="U4953"/>
      <c r="V4953"/>
      <c r="W4953" t="s">
        <v>1958</v>
      </c>
      <c r="X4953"/>
    </row>
    <row r="4954" spans="1:24">
      <c r="A4954" t="s">
        <v>4903</v>
      </c>
      <c r="B4954" t="s">
        <v>4924</v>
      </c>
      <c r="C4954" t="s">
        <v>4939</v>
      </c>
      <c r="D4954" t="s">
        <v>5122</v>
      </c>
      <c r="E4954" t="s">
        <v>5487</v>
      </c>
      <c r="F4954" t="s">
        <v>2177</v>
      </c>
      <c r="G4954" t="s">
        <v>2653</v>
      </c>
      <c r="H4954">
        <v>50000</v>
      </c>
      <c r="I4954" t="s">
        <v>5533</v>
      </c>
      <c r="J4954" s="1">
        <v>44109</v>
      </c>
      <c r="K4954" s="1">
        <v>44109</v>
      </c>
      <c r="L4954">
        <v>42041365070000</v>
      </c>
      <c r="M4954" t="s">
        <v>5538</v>
      </c>
      <c r="N4954" s="1">
        <v>44135</v>
      </c>
      <c r="O4954" t="str">
        <f t="shared" si="164"/>
        <v>정상</v>
      </c>
      <c r="P4954" t="str">
        <f t="shared" si="163"/>
        <v>엠피의정부</v>
      </c>
      <c r="Q4954" t="s">
        <v>1954</v>
      </c>
      <c r="R4954"/>
      <c r="S4954"/>
      <c r="T4954"/>
      <c r="U4954"/>
      <c r="V4954"/>
      <c r="W4954" t="s">
        <v>1958</v>
      </c>
      <c r="X4954"/>
    </row>
    <row r="4955" spans="1:24">
      <c r="A4955" t="s">
        <v>4917</v>
      </c>
      <c r="B4955" t="s">
        <v>4926</v>
      </c>
      <c r="C4955" t="s">
        <v>4943</v>
      </c>
      <c r="D4955" t="s">
        <v>5173</v>
      </c>
      <c r="E4955" t="s">
        <v>3212</v>
      </c>
      <c r="F4955" t="s">
        <v>2177</v>
      </c>
      <c r="G4955" t="s">
        <v>2653</v>
      </c>
      <c r="H4955">
        <v>30000</v>
      </c>
      <c r="I4955" t="s">
        <v>5533</v>
      </c>
      <c r="J4955" s="1">
        <v>44109</v>
      </c>
      <c r="K4955" s="1">
        <v>44109</v>
      </c>
      <c r="L4955">
        <v>42041371600000</v>
      </c>
      <c r="M4955" t="s">
        <v>5537</v>
      </c>
      <c r="N4955" s="1">
        <v>44135</v>
      </c>
      <c r="O4955" t="str">
        <f t="shared" si="164"/>
        <v>정상</v>
      </c>
      <c r="P4955" t="str">
        <f t="shared" si="163"/>
        <v>엠피피스토스</v>
      </c>
      <c r="Q4955" t="s">
        <v>1954</v>
      </c>
      <c r="R4955"/>
      <c r="S4955"/>
      <c r="T4955"/>
      <c r="U4955"/>
      <c r="V4955"/>
      <c r="W4955" t="s">
        <v>1958</v>
      </c>
      <c r="X4955"/>
    </row>
    <row r="4956" spans="1:24">
      <c r="A4956" t="s">
        <v>4906</v>
      </c>
      <c r="B4956" t="s">
        <v>4926</v>
      </c>
      <c r="C4956" t="s">
        <v>4943</v>
      </c>
      <c r="D4956" t="s">
        <v>5173</v>
      </c>
      <c r="E4956" t="s">
        <v>5458</v>
      </c>
      <c r="F4956" t="s">
        <v>2177</v>
      </c>
      <c r="G4956" t="s">
        <v>2655</v>
      </c>
      <c r="H4956">
        <v>8930</v>
      </c>
      <c r="I4956" t="s">
        <v>5533</v>
      </c>
      <c r="J4956" s="1">
        <v>44109</v>
      </c>
      <c r="K4956" s="1">
        <v>44109</v>
      </c>
      <c r="L4956">
        <v>42041371310000</v>
      </c>
      <c r="M4956" t="s">
        <v>5537</v>
      </c>
      <c r="N4956" s="1">
        <v>44135</v>
      </c>
      <c r="O4956" t="str">
        <f t="shared" si="164"/>
        <v>정상</v>
      </c>
      <c r="P4956" t="str">
        <f t="shared" si="163"/>
        <v>엠피피스토스</v>
      </c>
      <c r="Q4956" t="s">
        <v>1954</v>
      </c>
      <c r="R4956"/>
      <c r="S4956"/>
      <c r="T4956"/>
      <c r="U4956"/>
      <c r="V4956"/>
      <c r="W4956" t="s">
        <v>1958</v>
      </c>
      <c r="X4956"/>
    </row>
    <row r="4957" spans="1:24">
      <c r="A4957" t="s">
        <v>4909</v>
      </c>
      <c r="B4957" t="s">
        <v>4929</v>
      </c>
      <c r="C4957" t="s">
        <v>4947</v>
      </c>
      <c r="D4957" t="s">
        <v>5448</v>
      </c>
      <c r="E4957" t="s">
        <v>2149</v>
      </c>
      <c r="F4957" t="s">
        <v>2177</v>
      </c>
      <c r="G4957" t="s">
        <v>2653</v>
      </c>
      <c r="H4957">
        <v>100000</v>
      </c>
      <c r="I4957" t="s">
        <v>5533</v>
      </c>
      <c r="J4957" s="1">
        <v>44109</v>
      </c>
      <c r="K4957" s="1">
        <v>44109</v>
      </c>
      <c r="L4957" t="s">
        <v>1854</v>
      </c>
      <c r="M4957" t="s">
        <v>5538</v>
      </c>
      <c r="N4957" s="1">
        <v>44135</v>
      </c>
      <c r="O4957" t="str">
        <f t="shared" si="164"/>
        <v>정상</v>
      </c>
      <c r="P4957" t="str">
        <f t="shared" si="163"/>
        <v>엠피상동</v>
      </c>
      <c r="Q4957" t="s">
        <v>1954</v>
      </c>
      <c r="R4957"/>
      <c r="S4957"/>
      <c r="T4957"/>
      <c r="U4957"/>
      <c r="V4957"/>
      <c r="W4957" t="s">
        <v>5540</v>
      </c>
      <c r="X4957" s="1">
        <v>70041</v>
      </c>
    </row>
    <row r="4958" spans="1:24">
      <c r="A4958" t="s">
        <v>4909</v>
      </c>
      <c r="B4958" t="s">
        <v>4929</v>
      </c>
      <c r="C4958" t="s">
        <v>4947</v>
      </c>
      <c r="D4958" t="s">
        <v>5449</v>
      </c>
      <c r="E4958" t="s">
        <v>5490</v>
      </c>
      <c r="F4958" t="s">
        <v>2177</v>
      </c>
      <c r="G4958" t="s">
        <v>2655</v>
      </c>
      <c r="H4958">
        <v>7880</v>
      </c>
      <c r="I4958" t="s">
        <v>5533</v>
      </c>
      <c r="J4958" s="1">
        <v>44109</v>
      </c>
      <c r="K4958" s="1">
        <v>44109</v>
      </c>
      <c r="L4958" t="s">
        <v>1855</v>
      </c>
      <c r="M4958" t="s">
        <v>5538</v>
      </c>
      <c r="N4958" s="1">
        <v>44135</v>
      </c>
      <c r="O4958" t="str">
        <f t="shared" si="164"/>
        <v>정상</v>
      </c>
      <c r="P4958" t="str">
        <f t="shared" si="163"/>
        <v>엠피상동</v>
      </c>
      <c r="Q4958" t="s">
        <v>1954</v>
      </c>
      <c r="R4958"/>
      <c r="S4958"/>
      <c r="T4958"/>
      <c r="U4958"/>
      <c r="V4958"/>
      <c r="W4958" t="s">
        <v>5540</v>
      </c>
      <c r="X4958" s="1">
        <v>49587</v>
      </c>
    </row>
    <row r="4959" spans="1:24">
      <c r="A4959" t="s">
        <v>4903</v>
      </c>
      <c r="B4959" t="s">
        <v>4924</v>
      </c>
      <c r="C4959" t="s">
        <v>4939</v>
      </c>
      <c r="D4959" t="s">
        <v>5432</v>
      </c>
      <c r="E4959" t="s">
        <v>2166</v>
      </c>
      <c r="F4959" t="s">
        <v>2177</v>
      </c>
      <c r="G4959" t="s">
        <v>2653</v>
      </c>
      <c r="H4959">
        <v>84283</v>
      </c>
      <c r="I4959" t="s">
        <v>5533</v>
      </c>
      <c r="J4959" s="1">
        <v>44109</v>
      </c>
      <c r="K4959" s="1">
        <v>44109</v>
      </c>
      <c r="L4959" t="s">
        <v>1856</v>
      </c>
      <c r="M4959" t="s">
        <v>5535</v>
      </c>
      <c r="N4959" s="1">
        <v>44135</v>
      </c>
      <c r="O4959" t="str">
        <f t="shared" si="164"/>
        <v>정상</v>
      </c>
      <c r="P4959" t="str">
        <f t="shared" si="163"/>
        <v>엠피의정부</v>
      </c>
      <c r="Q4959" t="s">
        <v>1954</v>
      </c>
      <c r="R4959"/>
      <c r="S4959"/>
      <c r="T4959"/>
      <c r="U4959"/>
      <c r="V4959"/>
      <c r="W4959" t="s">
        <v>1958</v>
      </c>
      <c r="X4959" s="1">
        <v>74058</v>
      </c>
    </row>
    <row r="4960" spans="1:24">
      <c r="A4960" t="s">
        <v>4903</v>
      </c>
      <c r="B4960" t="s">
        <v>4924</v>
      </c>
      <c r="C4960" t="s">
        <v>4939</v>
      </c>
      <c r="D4960" t="s">
        <v>5450</v>
      </c>
      <c r="E4960" t="s">
        <v>5477</v>
      </c>
      <c r="F4960" t="s">
        <v>2177</v>
      </c>
      <c r="G4960" t="s">
        <v>2653</v>
      </c>
      <c r="H4960">
        <v>87072</v>
      </c>
      <c r="I4960" t="s">
        <v>5533</v>
      </c>
      <c r="J4960" s="1">
        <v>44109</v>
      </c>
      <c r="K4960" s="1">
        <v>44109</v>
      </c>
      <c r="L4960" t="s">
        <v>1857</v>
      </c>
      <c r="M4960" t="s">
        <v>5538</v>
      </c>
      <c r="N4960" s="1">
        <v>44135</v>
      </c>
      <c r="O4960" t="str">
        <f t="shared" si="164"/>
        <v>정상</v>
      </c>
      <c r="P4960" t="str">
        <f t="shared" si="163"/>
        <v>엠피의정부</v>
      </c>
      <c r="Q4960" t="s">
        <v>1954</v>
      </c>
      <c r="R4960"/>
      <c r="S4960"/>
      <c r="T4960"/>
      <c r="U4960"/>
      <c r="V4960"/>
      <c r="W4960" t="s">
        <v>1958</v>
      </c>
      <c r="X4960" s="1">
        <v>73328</v>
      </c>
    </row>
    <row r="4961" spans="1:24">
      <c r="A4961" t="s">
        <v>4903</v>
      </c>
      <c r="B4961" t="s">
        <v>4924</v>
      </c>
      <c r="C4961" t="s">
        <v>4939</v>
      </c>
      <c r="D4961" t="s">
        <v>5154</v>
      </c>
      <c r="E4961" t="s">
        <v>5488</v>
      </c>
      <c r="F4961" t="s">
        <v>2177</v>
      </c>
      <c r="G4961" t="s">
        <v>2653</v>
      </c>
      <c r="H4961">
        <v>50000</v>
      </c>
      <c r="I4961" t="s">
        <v>5533</v>
      </c>
      <c r="J4961" s="1">
        <v>44109</v>
      </c>
      <c r="K4961" s="1">
        <v>44109</v>
      </c>
      <c r="L4961" t="s">
        <v>1858</v>
      </c>
      <c r="M4961" t="s">
        <v>5535</v>
      </c>
      <c r="N4961" s="1">
        <v>44135</v>
      </c>
      <c r="O4961" t="str">
        <f t="shared" si="164"/>
        <v>정상</v>
      </c>
      <c r="P4961" t="str">
        <f t="shared" si="163"/>
        <v>엠피의정부</v>
      </c>
      <c r="Q4961" t="s">
        <v>1954</v>
      </c>
      <c r="R4961"/>
      <c r="S4961"/>
      <c r="T4961"/>
      <c r="U4961"/>
      <c r="V4961"/>
      <c r="W4961" t="s">
        <v>1958</v>
      </c>
      <c r="X4961"/>
    </row>
    <row r="4962" spans="1:24">
      <c r="A4962" t="s">
        <v>1870</v>
      </c>
      <c r="B4962" t="s">
        <v>5553</v>
      </c>
      <c r="C4962" t="s">
        <v>5564</v>
      </c>
      <c r="D4962" t="s">
        <v>2106</v>
      </c>
      <c r="E4962" t="s">
        <v>5608</v>
      </c>
      <c r="F4962" t="s">
        <v>5637</v>
      </c>
      <c r="G4962" t="s">
        <v>4898</v>
      </c>
      <c r="H4962">
        <v>142310</v>
      </c>
      <c r="I4962" t="s">
        <v>5643</v>
      </c>
      <c r="J4962" s="1">
        <v>44134</v>
      </c>
      <c r="K4962" s="1">
        <v>44134</v>
      </c>
      <c r="L4962">
        <v>2006920100023</v>
      </c>
      <c r="M4962" t="s">
        <v>5538</v>
      </c>
      <c r="N4962" s="1">
        <v>44135</v>
      </c>
      <c r="O4962" t="str">
        <f t="shared" ref="O4962:O4993" si="165" xml:space="preserve"> IF(K4962&gt;N4962,W4962,I4962)</f>
        <v>정상</v>
      </c>
      <c r="P4962" t="str">
        <f t="shared" si="163"/>
        <v>엠피상동</v>
      </c>
      <c r="Q4962" t="s">
        <v>1952</v>
      </c>
      <c r="R4962"/>
      <c r="S4962"/>
      <c r="T4962"/>
      <c r="U4962"/>
      <c r="V4962"/>
      <c r="W4962" t="s">
        <v>5662</v>
      </c>
      <c r="X4962" s="1">
        <v>72258</v>
      </c>
    </row>
    <row r="4963" spans="1:24">
      <c r="A4963" t="s">
        <v>1870</v>
      </c>
      <c r="B4963" t="s">
        <v>5553</v>
      </c>
      <c r="C4963" t="s">
        <v>5564</v>
      </c>
      <c r="D4963" t="s">
        <v>2106</v>
      </c>
      <c r="E4963" t="s">
        <v>5609</v>
      </c>
      <c r="F4963" t="s">
        <v>5637</v>
      </c>
      <c r="G4963" t="s">
        <v>4898</v>
      </c>
      <c r="H4963">
        <v>142666</v>
      </c>
      <c r="I4963" t="s">
        <v>3969</v>
      </c>
      <c r="J4963" s="1">
        <v>44134</v>
      </c>
      <c r="K4963" s="1">
        <v>44134</v>
      </c>
      <c r="L4963">
        <v>2006920100024</v>
      </c>
      <c r="M4963" t="s">
        <v>5658</v>
      </c>
      <c r="N4963" s="1">
        <v>44135</v>
      </c>
      <c r="O4963" t="str">
        <f t="shared" si="165"/>
        <v>정상</v>
      </c>
      <c r="P4963" t="str">
        <f t="shared" si="163"/>
        <v>엠피상동</v>
      </c>
      <c r="Q4963" t="s">
        <v>1955</v>
      </c>
      <c r="R4963"/>
      <c r="S4963"/>
      <c r="T4963"/>
      <c r="U4963"/>
      <c r="V4963"/>
      <c r="W4963" t="s">
        <v>1958</v>
      </c>
      <c r="X4963" s="1">
        <v>73353</v>
      </c>
    </row>
    <row r="4964" spans="1:24">
      <c r="A4964" t="s">
        <v>992</v>
      </c>
      <c r="B4964" t="s">
        <v>5554</v>
      </c>
      <c r="C4964" t="s">
        <v>5565</v>
      </c>
      <c r="D4964" t="s">
        <v>3005</v>
      </c>
      <c r="E4964" t="s">
        <v>1925</v>
      </c>
      <c r="F4964" t="s">
        <v>5637</v>
      </c>
      <c r="G4964" t="s">
        <v>4891</v>
      </c>
      <c r="H4964">
        <v>148800</v>
      </c>
      <c r="I4964" t="s">
        <v>5644</v>
      </c>
      <c r="J4964" s="1">
        <v>44134</v>
      </c>
      <c r="K4964" s="1">
        <v>44134</v>
      </c>
      <c r="L4964">
        <v>12487303</v>
      </c>
      <c r="M4964" t="s">
        <v>5658</v>
      </c>
      <c r="N4964" s="1">
        <v>44135</v>
      </c>
      <c r="O4964" t="str">
        <f t="shared" si="165"/>
        <v>정상</v>
      </c>
      <c r="P4964" t="str">
        <f t="shared" si="163"/>
        <v>엠피의정부</v>
      </c>
      <c r="Q4964" t="s">
        <v>1954</v>
      </c>
      <c r="R4964"/>
      <c r="S4964"/>
      <c r="T4964"/>
      <c r="U4964"/>
      <c r="V4964"/>
      <c r="W4964" t="s">
        <v>1958</v>
      </c>
      <c r="X4964"/>
    </row>
    <row r="4965" spans="1:24">
      <c r="A4965" t="s">
        <v>995</v>
      </c>
      <c r="B4965" t="s">
        <v>5555</v>
      </c>
      <c r="C4965" t="s">
        <v>5566</v>
      </c>
      <c r="D4965" t="s">
        <v>5575</v>
      </c>
      <c r="E4965" t="s">
        <v>1928</v>
      </c>
      <c r="F4965" t="s">
        <v>5637</v>
      </c>
      <c r="G4965" t="s">
        <v>4898</v>
      </c>
      <c r="H4965">
        <v>65540</v>
      </c>
      <c r="I4965" t="s">
        <v>3981</v>
      </c>
      <c r="J4965" s="1">
        <v>44134</v>
      </c>
      <c r="K4965" s="1">
        <v>44134</v>
      </c>
      <c r="L4965">
        <v>72311950001</v>
      </c>
      <c r="M4965" t="s">
        <v>5658</v>
      </c>
      <c r="N4965" s="1">
        <v>44135</v>
      </c>
      <c r="O4965" t="str">
        <f t="shared" si="165"/>
        <v>정상</v>
      </c>
      <c r="P4965" t="str">
        <f t="shared" si="163"/>
        <v>엠피피스토스</v>
      </c>
      <c r="Q4965" t="s">
        <v>1952</v>
      </c>
      <c r="R4965"/>
      <c r="S4965"/>
      <c r="T4965"/>
      <c r="U4965"/>
      <c r="V4965"/>
      <c r="W4965" t="s">
        <v>1958</v>
      </c>
      <c r="X4965" s="1">
        <v>47786</v>
      </c>
    </row>
    <row r="4966" spans="1:24">
      <c r="A4966" t="s">
        <v>984</v>
      </c>
      <c r="B4966" t="s">
        <v>5556</v>
      </c>
      <c r="C4966" t="s">
        <v>5567</v>
      </c>
      <c r="D4966" t="s">
        <v>3003</v>
      </c>
      <c r="E4966" t="s">
        <v>5610</v>
      </c>
      <c r="F4966" t="s">
        <v>5637</v>
      </c>
      <c r="G4966" t="s">
        <v>4898</v>
      </c>
      <c r="H4966">
        <v>51424</v>
      </c>
      <c r="I4966" t="s">
        <v>5645</v>
      </c>
      <c r="J4966" s="1">
        <v>44133</v>
      </c>
      <c r="K4966" s="1">
        <v>44133</v>
      </c>
      <c r="L4966">
        <v>2208526200013</v>
      </c>
      <c r="M4966" t="s">
        <v>5538</v>
      </c>
      <c r="N4966" s="1">
        <v>44135</v>
      </c>
      <c r="O4966" t="str">
        <f t="shared" si="165"/>
        <v>정상</v>
      </c>
      <c r="P4966" t="s">
        <v>6835</v>
      </c>
      <c r="Q4966" t="s">
        <v>5661</v>
      </c>
      <c r="R4966"/>
      <c r="S4966"/>
      <c r="T4966"/>
      <c r="U4966"/>
      <c r="V4966"/>
      <c r="W4966" t="s">
        <v>1958</v>
      </c>
      <c r="X4966" s="1">
        <v>65682</v>
      </c>
    </row>
    <row r="4967" spans="1:24">
      <c r="A4967" t="s">
        <v>984</v>
      </c>
      <c r="B4967"/>
      <c r="C4967"/>
      <c r="D4967" t="s">
        <v>5576</v>
      </c>
      <c r="E4967" t="s">
        <v>5609</v>
      </c>
      <c r="F4967" t="s">
        <v>5637</v>
      </c>
      <c r="G4967" t="s">
        <v>4898</v>
      </c>
      <c r="H4967">
        <v>35511</v>
      </c>
      <c r="I4967" t="s">
        <v>5646</v>
      </c>
      <c r="J4967" s="1">
        <v>44133</v>
      </c>
      <c r="K4967" s="1">
        <v>44139</v>
      </c>
      <c r="L4967">
        <v>3575024200008</v>
      </c>
      <c r="M4967" t="s">
        <v>5538</v>
      </c>
      <c r="N4967" s="1">
        <v>44135</v>
      </c>
      <c r="O4967" t="str">
        <f t="shared" si="165"/>
        <v>정상2</v>
      </c>
      <c r="P4967" t="str">
        <f t="shared" si="163"/>
        <v>엠피제이엔제이</v>
      </c>
      <c r="Q4967" t="s">
        <v>1955</v>
      </c>
      <c r="R4967"/>
      <c r="S4967"/>
      <c r="T4967"/>
      <c r="U4967"/>
      <c r="V4967"/>
      <c r="W4967" t="s">
        <v>1958</v>
      </c>
      <c r="X4967" s="1">
        <v>55455</v>
      </c>
    </row>
    <row r="4968" spans="1:24">
      <c r="A4968" t="s">
        <v>5541</v>
      </c>
      <c r="B4968"/>
      <c r="C4968"/>
      <c r="D4968" t="s">
        <v>5577</v>
      </c>
      <c r="E4968" t="s">
        <v>5609</v>
      </c>
      <c r="F4968" t="s">
        <v>5637</v>
      </c>
      <c r="G4968" t="s">
        <v>4898</v>
      </c>
      <c r="H4968">
        <v>41030</v>
      </c>
      <c r="I4968" t="s">
        <v>5645</v>
      </c>
      <c r="J4968" s="1">
        <v>44133</v>
      </c>
      <c r="K4968" s="1">
        <v>44133</v>
      </c>
      <c r="L4968">
        <v>4159526200006</v>
      </c>
      <c r="M4968" t="s">
        <v>5659</v>
      </c>
      <c r="N4968" s="1">
        <v>44135</v>
      </c>
      <c r="O4968" t="str">
        <f t="shared" si="165"/>
        <v>정상</v>
      </c>
      <c r="P4968" t="str">
        <f t="shared" si="163"/>
        <v>엠피제이엔제이</v>
      </c>
      <c r="Q4968" t="s">
        <v>5661</v>
      </c>
      <c r="R4968"/>
      <c r="S4968"/>
      <c r="T4968"/>
      <c r="U4968"/>
      <c r="V4968"/>
      <c r="W4968" t="s">
        <v>1958</v>
      </c>
      <c r="X4968" s="1">
        <v>55090</v>
      </c>
    </row>
    <row r="4969" spans="1:24">
      <c r="A4969" t="s">
        <v>5542</v>
      </c>
      <c r="B4969" t="s">
        <v>5556</v>
      </c>
      <c r="C4969" t="s">
        <v>5567</v>
      </c>
      <c r="D4969" t="s">
        <v>3003</v>
      </c>
      <c r="E4969" t="s">
        <v>5611</v>
      </c>
      <c r="F4969" t="s">
        <v>5637</v>
      </c>
      <c r="G4969" t="s">
        <v>4898</v>
      </c>
      <c r="H4969">
        <v>49409</v>
      </c>
      <c r="I4969" t="s">
        <v>5644</v>
      </c>
      <c r="J4969" s="1">
        <v>44133</v>
      </c>
      <c r="K4969" s="1">
        <v>44133</v>
      </c>
      <c r="L4969">
        <v>2208526200005</v>
      </c>
      <c r="M4969" t="s">
        <v>5538</v>
      </c>
      <c r="N4969" s="1">
        <v>44135</v>
      </c>
      <c r="O4969" t="str">
        <f t="shared" si="165"/>
        <v>정상</v>
      </c>
      <c r="P4969" t="s">
        <v>985</v>
      </c>
      <c r="Q4969" t="s">
        <v>1952</v>
      </c>
      <c r="R4969"/>
      <c r="S4969"/>
      <c r="T4969"/>
      <c r="U4969"/>
      <c r="V4969"/>
      <c r="W4969" t="s">
        <v>1960</v>
      </c>
      <c r="X4969" s="1">
        <v>65317</v>
      </c>
    </row>
    <row r="4970" spans="1:24">
      <c r="A4970" t="s">
        <v>990</v>
      </c>
      <c r="B4970" t="s">
        <v>5557</v>
      </c>
      <c r="C4970" t="s">
        <v>5568</v>
      </c>
      <c r="D4970" t="s">
        <v>1002</v>
      </c>
      <c r="E4970" t="s">
        <v>5610</v>
      </c>
      <c r="F4970" t="s">
        <v>5637</v>
      </c>
      <c r="G4970" t="s">
        <v>4891</v>
      </c>
      <c r="H4970">
        <v>298000</v>
      </c>
      <c r="I4970" t="s">
        <v>5645</v>
      </c>
      <c r="J4970" s="1">
        <v>44133</v>
      </c>
      <c r="K4970" s="1">
        <v>44133</v>
      </c>
      <c r="L4970">
        <v>2458599100006</v>
      </c>
      <c r="M4970" t="s">
        <v>5659</v>
      </c>
      <c r="N4970" s="1">
        <v>44135</v>
      </c>
      <c r="O4970" t="str">
        <f t="shared" si="165"/>
        <v>정상</v>
      </c>
      <c r="P4970" t="str">
        <f t="shared" si="163"/>
        <v>엠피성공</v>
      </c>
      <c r="Q4970" t="s">
        <v>1955</v>
      </c>
      <c r="R4970"/>
      <c r="S4970"/>
      <c r="T4970"/>
      <c r="U4970"/>
      <c r="V4970"/>
      <c r="W4970" t="s">
        <v>1958</v>
      </c>
      <c r="X4970" s="1">
        <v>2958402</v>
      </c>
    </row>
    <row r="4971" spans="1:24">
      <c r="A4971" t="s">
        <v>984</v>
      </c>
      <c r="B4971" t="s">
        <v>5556</v>
      </c>
      <c r="C4971" t="s">
        <v>5567</v>
      </c>
      <c r="D4971" t="s">
        <v>5578</v>
      </c>
      <c r="E4971" t="s">
        <v>5612</v>
      </c>
      <c r="F4971" t="s">
        <v>5637</v>
      </c>
      <c r="G4971" t="s">
        <v>4898</v>
      </c>
      <c r="H4971">
        <v>19445</v>
      </c>
      <c r="I4971" t="s">
        <v>5645</v>
      </c>
      <c r="J4971" s="1">
        <v>44133</v>
      </c>
      <c r="K4971" s="1">
        <v>44133</v>
      </c>
      <c r="L4971">
        <v>115604740</v>
      </c>
      <c r="M4971" t="s">
        <v>5538</v>
      </c>
      <c r="N4971" s="1">
        <v>44135</v>
      </c>
      <c r="O4971" t="str">
        <f t="shared" si="165"/>
        <v>정상</v>
      </c>
      <c r="P4971" t="s">
        <v>985</v>
      </c>
      <c r="Q4971" t="s">
        <v>1955</v>
      </c>
      <c r="R4971"/>
      <c r="S4971"/>
      <c r="T4971"/>
      <c r="U4971"/>
      <c r="V4971"/>
      <c r="W4971" t="s">
        <v>1958</v>
      </c>
      <c r="X4971"/>
    </row>
    <row r="4972" spans="1:24">
      <c r="A4972" t="s">
        <v>984</v>
      </c>
      <c r="B4972"/>
      <c r="C4972"/>
      <c r="D4972" t="s">
        <v>5576</v>
      </c>
      <c r="E4972" t="s">
        <v>5613</v>
      </c>
      <c r="F4972" t="s">
        <v>5637</v>
      </c>
      <c r="G4972" t="s">
        <v>4898</v>
      </c>
      <c r="H4972">
        <v>30390</v>
      </c>
      <c r="I4972" t="s">
        <v>5643</v>
      </c>
      <c r="J4972" s="1">
        <v>44133</v>
      </c>
      <c r="K4972" s="1">
        <v>44133</v>
      </c>
      <c r="L4972">
        <v>115600139</v>
      </c>
      <c r="M4972" t="s">
        <v>5658</v>
      </c>
      <c r="N4972" s="1">
        <v>44135</v>
      </c>
      <c r="O4972" t="str">
        <f t="shared" si="165"/>
        <v>정상</v>
      </c>
      <c r="P4972" t="str">
        <f t="shared" si="163"/>
        <v>엠피제이엔제이</v>
      </c>
      <c r="Q4972" t="s">
        <v>1952</v>
      </c>
      <c r="R4972"/>
      <c r="S4972"/>
      <c r="T4972"/>
      <c r="U4972"/>
      <c r="V4972"/>
      <c r="W4972" t="s">
        <v>1958</v>
      </c>
      <c r="X4972"/>
    </row>
    <row r="4973" spans="1:24">
      <c r="A4973" t="s">
        <v>5543</v>
      </c>
      <c r="B4973" t="s">
        <v>5558</v>
      </c>
      <c r="C4973" t="s">
        <v>5569</v>
      </c>
      <c r="D4973" t="s">
        <v>3059</v>
      </c>
      <c r="E4973" t="s">
        <v>5614</v>
      </c>
      <c r="F4973" t="s">
        <v>5637</v>
      </c>
      <c r="G4973" t="s">
        <v>5638</v>
      </c>
      <c r="H4973">
        <v>600000</v>
      </c>
      <c r="I4973" t="s">
        <v>5645</v>
      </c>
      <c r="J4973" s="1">
        <v>44133</v>
      </c>
      <c r="K4973" s="1">
        <v>44133</v>
      </c>
      <c r="L4973">
        <v>20037535</v>
      </c>
      <c r="M4973" t="s">
        <v>5538</v>
      </c>
      <c r="N4973" s="1">
        <v>44135</v>
      </c>
      <c r="O4973" t="str">
        <f t="shared" si="165"/>
        <v>정상</v>
      </c>
      <c r="P4973" t="str">
        <f t="shared" si="163"/>
        <v>엠피경기</v>
      </c>
      <c r="Q4973" t="s">
        <v>1952</v>
      </c>
      <c r="R4973"/>
      <c r="S4973"/>
      <c r="T4973"/>
      <c r="U4973"/>
      <c r="V4973"/>
      <c r="W4973" t="s">
        <v>1958</v>
      </c>
      <c r="X4973" s="1">
        <v>2958402</v>
      </c>
    </row>
    <row r="4974" spans="1:24">
      <c r="A4974" t="s">
        <v>5544</v>
      </c>
      <c r="B4974" t="s">
        <v>5554</v>
      </c>
      <c r="C4974" t="s">
        <v>5565</v>
      </c>
      <c r="D4974" t="s">
        <v>5579</v>
      </c>
      <c r="E4974" t="s">
        <v>5615</v>
      </c>
      <c r="F4974" t="s">
        <v>5637</v>
      </c>
      <c r="G4974" t="s">
        <v>5639</v>
      </c>
      <c r="H4974">
        <v>51520</v>
      </c>
      <c r="I4974" t="s">
        <v>5645</v>
      </c>
      <c r="J4974" s="1">
        <v>44132</v>
      </c>
      <c r="K4974" s="1">
        <v>44132</v>
      </c>
      <c r="L4974">
        <v>41000007387481</v>
      </c>
      <c r="M4974" t="s">
        <v>5538</v>
      </c>
      <c r="N4974" s="1">
        <v>44135</v>
      </c>
      <c r="O4974" t="str">
        <f t="shared" si="165"/>
        <v>정상</v>
      </c>
      <c r="P4974" t="str">
        <f t="shared" si="163"/>
        <v>엠피의정부</v>
      </c>
      <c r="Q4974" t="s">
        <v>1954</v>
      </c>
      <c r="R4974"/>
      <c r="S4974"/>
      <c r="T4974"/>
      <c r="U4974"/>
      <c r="V4974"/>
      <c r="W4974" t="s">
        <v>1960</v>
      </c>
      <c r="X4974"/>
    </row>
    <row r="4975" spans="1:24">
      <c r="A4975" t="s">
        <v>991</v>
      </c>
      <c r="B4975"/>
      <c r="C4975"/>
      <c r="D4975" t="s">
        <v>2381</v>
      </c>
      <c r="E4975" t="s">
        <v>1928</v>
      </c>
      <c r="F4975" t="s">
        <v>5637</v>
      </c>
      <c r="G4975" t="s">
        <v>4898</v>
      </c>
      <c r="H4975">
        <v>21600</v>
      </c>
      <c r="I4975" t="s">
        <v>5643</v>
      </c>
      <c r="J4975" s="1">
        <v>44132</v>
      </c>
      <c r="K4975" s="1">
        <v>44132</v>
      </c>
      <c r="L4975">
        <v>98251380001</v>
      </c>
      <c r="M4975" t="s">
        <v>5659</v>
      </c>
      <c r="N4975" s="1">
        <v>44135</v>
      </c>
      <c r="O4975" t="str">
        <f t="shared" si="165"/>
        <v>정상</v>
      </c>
      <c r="P4975" t="str">
        <f t="shared" si="163"/>
        <v>엠피송내</v>
      </c>
      <c r="Q4975" t="s">
        <v>1954</v>
      </c>
      <c r="R4975"/>
      <c r="S4975"/>
      <c r="T4975"/>
      <c r="U4975"/>
      <c r="V4975"/>
      <c r="W4975" t="s">
        <v>5662</v>
      </c>
      <c r="X4975" s="1">
        <v>45958</v>
      </c>
    </row>
    <row r="4976" spans="1:24">
      <c r="A4976" t="s">
        <v>5545</v>
      </c>
      <c r="B4976"/>
      <c r="C4976"/>
      <c r="D4976" t="s">
        <v>5580</v>
      </c>
      <c r="E4976" t="s">
        <v>5616</v>
      </c>
      <c r="F4976" t="s">
        <v>5637</v>
      </c>
      <c r="G4976" t="s">
        <v>4898</v>
      </c>
      <c r="H4976">
        <v>31900</v>
      </c>
      <c r="I4976" t="s">
        <v>5647</v>
      </c>
      <c r="J4976" s="1">
        <v>44132</v>
      </c>
      <c r="K4976" s="1">
        <v>44132</v>
      </c>
      <c r="L4976">
        <v>3017060440001</v>
      </c>
      <c r="M4976" t="s">
        <v>5659</v>
      </c>
      <c r="N4976" s="1">
        <v>44135</v>
      </c>
      <c r="O4976" t="str">
        <f t="shared" si="165"/>
        <v>정상</v>
      </c>
      <c r="P4976" t="str">
        <f t="shared" si="163"/>
        <v>엠피성공</v>
      </c>
      <c r="Q4976" t="s">
        <v>1952</v>
      </c>
      <c r="R4976"/>
      <c r="S4976"/>
      <c r="T4976"/>
      <c r="U4976"/>
      <c r="V4976"/>
      <c r="W4976" t="s">
        <v>1958</v>
      </c>
      <c r="X4976" s="1">
        <v>45958</v>
      </c>
    </row>
    <row r="4977" spans="1:24">
      <c r="A4977" t="s">
        <v>1870</v>
      </c>
      <c r="B4977" t="s">
        <v>5553</v>
      </c>
      <c r="C4977" t="s">
        <v>5564</v>
      </c>
      <c r="D4977" t="s">
        <v>2492</v>
      </c>
      <c r="E4977" t="s">
        <v>5617</v>
      </c>
      <c r="F4977" t="s">
        <v>5637</v>
      </c>
      <c r="G4977" t="s">
        <v>4898</v>
      </c>
      <c r="H4977">
        <v>116724</v>
      </c>
      <c r="I4977" t="s">
        <v>5646</v>
      </c>
      <c r="J4977" s="1">
        <v>44131</v>
      </c>
      <c r="K4977" s="1">
        <v>44138</v>
      </c>
      <c r="L4977">
        <v>9365326200006</v>
      </c>
      <c r="M4977" t="s">
        <v>5659</v>
      </c>
      <c r="N4977" s="1">
        <v>44135</v>
      </c>
      <c r="O4977" t="str">
        <f t="shared" si="165"/>
        <v>정상2</v>
      </c>
      <c r="P4977" t="str">
        <f t="shared" si="163"/>
        <v>엠피상동</v>
      </c>
      <c r="Q4977" t="s">
        <v>1954</v>
      </c>
      <c r="R4977"/>
      <c r="S4977"/>
      <c r="T4977"/>
      <c r="U4977"/>
      <c r="V4977"/>
      <c r="W4977" t="s">
        <v>1958</v>
      </c>
      <c r="X4977" s="1">
        <v>53262</v>
      </c>
    </row>
    <row r="4978" spans="1:24">
      <c r="A4978" t="s">
        <v>5546</v>
      </c>
      <c r="B4978" t="s">
        <v>5557</v>
      </c>
      <c r="C4978" t="s">
        <v>5568</v>
      </c>
      <c r="D4978" t="s">
        <v>2410</v>
      </c>
      <c r="E4978" t="s">
        <v>5618</v>
      </c>
      <c r="F4978" t="s">
        <v>5637</v>
      </c>
      <c r="G4978" t="s">
        <v>4898</v>
      </c>
      <c r="H4978">
        <v>62619</v>
      </c>
      <c r="I4978" t="s">
        <v>3969</v>
      </c>
      <c r="J4978" s="1">
        <v>44131</v>
      </c>
      <c r="K4978" s="1">
        <v>44131</v>
      </c>
      <c r="L4978">
        <v>112249193</v>
      </c>
      <c r="M4978" t="s">
        <v>5538</v>
      </c>
      <c r="N4978" s="1">
        <v>44135</v>
      </c>
      <c r="O4978" t="str">
        <f t="shared" si="165"/>
        <v>정상</v>
      </c>
      <c r="P4978" t="str">
        <f t="shared" si="163"/>
        <v>엠피성공</v>
      </c>
      <c r="Q4978" t="s">
        <v>1954</v>
      </c>
      <c r="R4978"/>
      <c r="S4978"/>
      <c r="T4978"/>
      <c r="U4978"/>
      <c r="V4978"/>
      <c r="W4978" t="s">
        <v>1958</v>
      </c>
      <c r="X4978" s="1">
        <v>49609</v>
      </c>
    </row>
    <row r="4979" spans="1:24">
      <c r="A4979" t="s">
        <v>5547</v>
      </c>
      <c r="B4979" t="s">
        <v>5555</v>
      </c>
      <c r="C4979" t="s">
        <v>5570</v>
      </c>
      <c r="D4979" t="s">
        <v>2385</v>
      </c>
      <c r="E4979" t="s">
        <v>5619</v>
      </c>
      <c r="F4979" t="s">
        <v>5637</v>
      </c>
      <c r="G4979" t="s">
        <v>4898</v>
      </c>
      <c r="H4979">
        <v>36150</v>
      </c>
      <c r="I4979" t="s">
        <v>5644</v>
      </c>
      <c r="J4979" s="1">
        <v>44131</v>
      </c>
      <c r="K4979" s="1">
        <v>44131</v>
      </c>
      <c r="L4979">
        <v>3017045960001</v>
      </c>
      <c r="M4979" t="s">
        <v>5538</v>
      </c>
      <c r="N4979" s="1">
        <v>44135</v>
      </c>
      <c r="O4979" t="str">
        <f t="shared" si="165"/>
        <v>정상</v>
      </c>
      <c r="P4979" t="str">
        <f t="shared" si="163"/>
        <v>엠피피스토스</v>
      </c>
      <c r="Q4979" t="s">
        <v>5661</v>
      </c>
      <c r="R4979"/>
      <c r="S4979"/>
      <c r="T4979"/>
      <c r="U4979"/>
      <c r="V4979"/>
      <c r="W4979" t="s">
        <v>1960</v>
      </c>
      <c r="X4979" s="1">
        <v>51436</v>
      </c>
    </row>
    <row r="4980" spans="1:24">
      <c r="A4980" t="s">
        <v>992</v>
      </c>
      <c r="B4980" t="s">
        <v>5554</v>
      </c>
      <c r="C4980" t="s">
        <v>5565</v>
      </c>
      <c r="D4980" t="s">
        <v>5581</v>
      </c>
      <c r="E4980" t="s">
        <v>1921</v>
      </c>
      <c r="F4980" t="s">
        <v>5637</v>
      </c>
      <c r="G4980" t="s">
        <v>5640</v>
      </c>
      <c r="H4980">
        <v>111000</v>
      </c>
      <c r="I4980" t="s">
        <v>5645</v>
      </c>
      <c r="J4980" s="1">
        <v>44131</v>
      </c>
      <c r="K4980" s="1">
        <v>44131</v>
      </c>
      <c r="L4980">
        <v>3017055620001</v>
      </c>
      <c r="M4980" t="s">
        <v>5538</v>
      </c>
      <c r="N4980" s="1">
        <v>44135</v>
      </c>
      <c r="O4980" t="str">
        <f t="shared" si="165"/>
        <v>정상</v>
      </c>
      <c r="P4980" t="str">
        <f t="shared" si="163"/>
        <v>엠피의정부</v>
      </c>
      <c r="Q4980" t="s">
        <v>1955</v>
      </c>
      <c r="R4980"/>
      <c r="S4980"/>
      <c r="T4980"/>
      <c r="U4980"/>
      <c r="V4980"/>
      <c r="W4980" t="s">
        <v>1958</v>
      </c>
      <c r="X4980" s="1">
        <v>2958400</v>
      </c>
    </row>
    <row r="4981" spans="1:24">
      <c r="A4981" t="s">
        <v>984</v>
      </c>
      <c r="B4981"/>
      <c r="C4981"/>
      <c r="D4981" t="s">
        <v>5577</v>
      </c>
      <c r="E4981" t="s">
        <v>2273</v>
      </c>
      <c r="F4981" t="s">
        <v>5637</v>
      </c>
      <c r="G4981" t="s">
        <v>4898</v>
      </c>
      <c r="H4981">
        <v>54896</v>
      </c>
      <c r="I4981" t="s">
        <v>5645</v>
      </c>
      <c r="J4981" s="1">
        <v>44130</v>
      </c>
      <c r="K4981" s="1">
        <v>44130</v>
      </c>
      <c r="L4981">
        <v>7402526200012</v>
      </c>
      <c r="M4981" t="s">
        <v>5659</v>
      </c>
      <c r="N4981" s="1">
        <v>44135</v>
      </c>
      <c r="O4981" t="str">
        <f t="shared" si="165"/>
        <v>정상</v>
      </c>
      <c r="P4981" t="str">
        <f t="shared" si="163"/>
        <v>엠피제이엔제이</v>
      </c>
      <c r="Q4981" t="s">
        <v>1954</v>
      </c>
      <c r="R4981"/>
      <c r="S4981"/>
      <c r="T4981"/>
      <c r="U4981"/>
      <c r="V4981"/>
      <c r="W4981" t="s">
        <v>5662</v>
      </c>
      <c r="X4981" s="1">
        <v>53626</v>
      </c>
    </row>
    <row r="4982" spans="1:24">
      <c r="A4982" t="s">
        <v>984</v>
      </c>
      <c r="B4982"/>
      <c r="C4982"/>
      <c r="D4982" t="s">
        <v>3094</v>
      </c>
      <c r="E4982" t="s">
        <v>3953</v>
      </c>
      <c r="F4982" t="s">
        <v>5637</v>
      </c>
      <c r="G4982" t="s">
        <v>4898</v>
      </c>
      <c r="H4982">
        <v>56586</v>
      </c>
      <c r="I4982" t="s">
        <v>5648</v>
      </c>
      <c r="J4982" s="1">
        <v>44130</v>
      </c>
      <c r="K4982" s="1">
        <v>44130</v>
      </c>
      <c r="L4982">
        <v>7402526200005</v>
      </c>
      <c r="M4982" t="s">
        <v>5658</v>
      </c>
      <c r="N4982" s="1">
        <v>44135</v>
      </c>
      <c r="O4982" t="str">
        <f t="shared" si="165"/>
        <v>정상</v>
      </c>
      <c r="P4982" t="str">
        <f t="shared" si="163"/>
        <v>엠피제이엔제이</v>
      </c>
      <c r="Q4982" t="s">
        <v>5661</v>
      </c>
      <c r="R4982"/>
      <c r="S4982"/>
      <c r="T4982"/>
      <c r="U4982"/>
      <c r="V4982"/>
      <c r="W4982" t="s">
        <v>1958</v>
      </c>
      <c r="X4982" s="1">
        <v>57644</v>
      </c>
    </row>
    <row r="4983" spans="1:24">
      <c r="A4983" t="s">
        <v>990</v>
      </c>
      <c r="B4983"/>
      <c r="C4983"/>
      <c r="D4983" t="s">
        <v>2249</v>
      </c>
      <c r="E4983" t="s">
        <v>5620</v>
      </c>
      <c r="F4983" t="s">
        <v>5637</v>
      </c>
      <c r="G4983" t="s">
        <v>4898</v>
      </c>
      <c r="H4983">
        <v>23650</v>
      </c>
      <c r="I4983" t="s">
        <v>5645</v>
      </c>
      <c r="J4983" s="1">
        <v>44130</v>
      </c>
      <c r="K4983" s="1">
        <v>44130</v>
      </c>
      <c r="L4983">
        <v>3017035600001</v>
      </c>
      <c r="M4983" t="s">
        <v>5538</v>
      </c>
      <c r="N4983" s="1">
        <v>44135</v>
      </c>
      <c r="O4983" t="str">
        <f t="shared" si="165"/>
        <v>정상</v>
      </c>
      <c r="P4983" t="str">
        <f t="shared" si="163"/>
        <v>엠피성공</v>
      </c>
      <c r="Q4983" t="s">
        <v>1954</v>
      </c>
      <c r="R4983"/>
      <c r="S4983"/>
      <c r="T4983"/>
      <c r="U4983"/>
      <c r="V4983"/>
      <c r="W4983" t="s">
        <v>5662</v>
      </c>
      <c r="X4983" s="1">
        <v>47782</v>
      </c>
    </row>
    <row r="4984" spans="1:24">
      <c r="A4984" t="s">
        <v>995</v>
      </c>
      <c r="B4984" t="s">
        <v>5555</v>
      </c>
      <c r="C4984" t="s">
        <v>5570</v>
      </c>
      <c r="D4984" t="s">
        <v>5582</v>
      </c>
      <c r="E4984" t="s">
        <v>1928</v>
      </c>
      <c r="F4984" t="s">
        <v>5637</v>
      </c>
      <c r="G4984" t="s">
        <v>4898</v>
      </c>
      <c r="H4984">
        <v>45900</v>
      </c>
      <c r="I4984" t="s">
        <v>5649</v>
      </c>
      <c r="J4984" s="1">
        <v>44130</v>
      </c>
      <c r="K4984" s="1">
        <v>44130</v>
      </c>
      <c r="L4984">
        <v>90682540001</v>
      </c>
      <c r="M4984" t="s">
        <v>5658</v>
      </c>
      <c r="N4984" s="1">
        <v>44135</v>
      </c>
      <c r="O4984" t="str">
        <f t="shared" si="165"/>
        <v>정상</v>
      </c>
      <c r="P4984" t="str">
        <f t="shared" si="163"/>
        <v>엠피피스토스</v>
      </c>
      <c r="Q4984" t="s">
        <v>1956</v>
      </c>
      <c r="R4984"/>
      <c r="S4984"/>
      <c r="T4984"/>
      <c r="U4984"/>
      <c r="V4984"/>
      <c r="W4984" t="s">
        <v>1958</v>
      </c>
      <c r="X4984" s="1">
        <v>51435</v>
      </c>
    </row>
    <row r="4985" spans="1:24">
      <c r="A4985" t="s">
        <v>1870</v>
      </c>
      <c r="B4985" t="s">
        <v>5553</v>
      </c>
      <c r="C4985" t="s">
        <v>5564</v>
      </c>
      <c r="D4985" t="s">
        <v>2031</v>
      </c>
      <c r="E4985" t="s">
        <v>5610</v>
      </c>
      <c r="F4985" t="s">
        <v>5637</v>
      </c>
      <c r="G4985" t="s">
        <v>4898</v>
      </c>
      <c r="H4985">
        <v>86620</v>
      </c>
      <c r="I4985" t="s">
        <v>5645</v>
      </c>
      <c r="J4985" s="1">
        <v>44127</v>
      </c>
      <c r="K4985" s="1">
        <v>44127</v>
      </c>
      <c r="L4985">
        <v>2657395200012</v>
      </c>
      <c r="M4985" t="s">
        <v>5658</v>
      </c>
      <c r="N4985" s="1">
        <v>44135</v>
      </c>
      <c r="O4985" t="str">
        <f t="shared" si="165"/>
        <v>정상</v>
      </c>
      <c r="P4985" t="str">
        <f t="shared" si="163"/>
        <v>엠피상동</v>
      </c>
      <c r="Q4985" t="s">
        <v>1954</v>
      </c>
      <c r="R4985"/>
      <c r="S4985"/>
      <c r="T4985"/>
      <c r="U4985"/>
      <c r="V4985"/>
      <c r="W4985" t="s">
        <v>1958</v>
      </c>
      <c r="X4985" s="1">
        <v>50701</v>
      </c>
    </row>
    <row r="4986" spans="1:24">
      <c r="A4986" t="s">
        <v>5548</v>
      </c>
      <c r="B4986" t="s">
        <v>5553</v>
      </c>
      <c r="C4986" t="s">
        <v>5564</v>
      </c>
      <c r="D4986" t="s">
        <v>3081</v>
      </c>
      <c r="E4986" t="s">
        <v>1917</v>
      </c>
      <c r="F4986" t="s">
        <v>5637</v>
      </c>
      <c r="G4986" t="s">
        <v>4898</v>
      </c>
      <c r="H4986">
        <v>103713</v>
      </c>
      <c r="I4986" t="s">
        <v>5643</v>
      </c>
      <c r="J4986" s="1">
        <v>44127</v>
      </c>
      <c r="K4986" s="1">
        <v>44127</v>
      </c>
      <c r="L4986">
        <v>5193742200018</v>
      </c>
      <c r="M4986" t="s">
        <v>5659</v>
      </c>
      <c r="N4986" s="1">
        <v>44135</v>
      </c>
      <c r="O4986" t="str">
        <f t="shared" si="165"/>
        <v>정상</v>
      </c>
      <c r="P4986" t="str">
        <f t="shared" si="163"/>
        <v>엠피상동</v>
      </c>
      <c r="Q4986" t="s">
        <v>1954</v>
      </c>
      <c r="R4986"/>
      <c r="S4986"/>
      <c r="T4986"/>
      <c r="U4986"/>
      <c r="V4986"/>
      <c r="W4986" t="s">
        <v>1958</v>
      </c>
      <c r="X4986" s="1">
        <v>74441</v>
      </c>
    </row>
    <row r="4987" spans="1:24">
      <c r="A4987" t="s">
        <v>1870</v>
      </c>
      <c r="B4987" t="s">
        <v>5553</v>
      </c>
      <c r="C4987" t="s">
        <v>5564</v>
      </c>
      <c r="D4987" t="s">
        <v>3040</v>
      </c>
      <c r="E4987" t="s">
        <v>5621</v>
      </c>
      <c r="F4987" t="s">
        <v>5637</v>
      </c>
      <c r="G4987" t="s">
        <v>4898</v>
      </c>
      <c r="H4987">
        <v>100830</v>
      </c>
      <c r="I4987" t="s">
        <v>5649</v>
      </c>
      <c r="J4987" s="1">
        <v>44127</v>
      </c>
      <c r="K4987" s="1">
        <v>44127</v>
      </c>
      <c r="L4987">
        <v>1889104200049</v>
      </c>
      <c r="M4987" t="s">
        <v>5659</v>
      </c>
      <c r="N4987" s="1">
        <v>44135</v>
      </c>
      <c r="O4987" t="str">
        <f t="shared" si="165"/>
        <v>정상</v>
      </c>
      <c r="P4987" t="str">
        <f t="shared" si="163"/>
        <v>엠피상동</v>
      </c>
      <c r="Q4987" t="s">
        <v>1954</v>
      </c>
      <c r="R4987"/>
      <c r="S4987"/>
      <c r="T4987"/>
      <c r="U4987"/>
      <c r="V4987"/>
      <c r="W4987" t="s">
        <v>1958</v>
      </c>
      <c r="X4987" s="1">
        <v>58371</v>
      </c>
    </row>
    <row r="4988" spans="1:24">
      <c r="A4988" t="s">
        <v>5548</v>
      </c>
      <c r="B4988" t="s">
        <v>5553</v>
      </c>
      <c r="C4988" t="s">
        <v>5564</v>
      </c>
      <c r="D4988" t="s">
        <v>5583</v>
      </c>
      <c r="E4988" t="s">
        <v>5621</v>
      </c>
      <c r="F4988" t="s">
        <v>5637</v>
      </c>
      <c r="G4988" t="s">
        <v>4898</v>
      </c>
      <c r="H4988">
        <v>108746</v>
      </c>
      <c r="I4988" t="s">
        <v>5644</v>
      </c>
      <c r="J4988" s="1">
        <v>44127</v>
      </c>
      <c r="K4988" s="1">
        <v>44127</v>
      </c>
      <c r="L4988">
        <v>5072325200041</v>
      </c>
      <c r="M4988" t="s">
        <v>5538</v>
      </c>
      <c r="N4988" s="1">
        <v>44135</v>
      </c>
      <c r="O4988" t="str">
        <f t="shared" si="165"/>
        <v>정상</v>
      </c>
      <c r="P4988" t="str">
        <f t="shared" si="163"/>
        <v>엠피상동</v>
      </c>
      <c r="Q4988" t="s">
        <v>1954</v>
      </c>
      <c r="R4988"/>
      <c r="S4988"/>
      <c r="T4988"/>
      <c r="U4988"/>
      <c r="V4988"/>
      <c r="W4988" t="s">
        <v>5662</v>
      </c>
      <c r="X4988" s="1">
        <v>56545</v>
      </c>
    </row>
    <row r="4989" spans="1:24">
      <c r="A4989" t="s">
        <v>1870</v>
      </c>
      <c r="B4989" t="s">
        <v>5553</v>
      </c>
      <c r="C4989" t="s">
        <v>5564</v>
      </c>
      <c r="D4989" t="s">
        <v>5584</v>
      </c>
      <c r="E4989" t="s">
        <v>1917</v>
      </c>
      <c r="F4989" t="s">
        <v>5637</v>
      </c>
      <c r="G4989" t="s">
        <v>4898</v>
      </c>
      <c r="H4989">
        <v>188163</v>
      </c>
      <c r="I4989" t="s">
        <v>5645</v>
      </c>
      <c r="J4989" s="1">
        <v>44127</v>
      </c>
      <c r="K4989" s="1">
        <v>44127</v>
      </c>
      <c r="L4989">
        <v>5662326200007</v>
      </c>
      <c r="M4989" t="s">
        <v>5658</v>
      </c>
      <c r="N4989" s="1">
        <v>44135</v>
      </c>
      <c r="O4989" t="str">
        <f t="shared" si="165"/>
        <v>정상</v>
      </c>
      <c r="P4989" t="str">
        <f t="shared" si="163"/>
        <v>엠피상동</v>
      </c>
      <c r="Q4989" t="s">
        <v>1954</v>
      </c>
      <c r="R4989"/>
      <c r="S4989"/>
      <c r="T4989"/>
      <c r="U4989"/>
      <c r="V4989"/>
      <c r="W4989" t="s">
        <v>1958</v>
      </c>
      <c r="X4989" s="1">
        <v>70059</v>
      </c>
    </row>
    <row r="4990" spans="1:24">
      <c r="A4990" t="s">
        <v>995</v>
      </c>
      <c r="B4990" t="s">
        <v>5555</v>
      </c>
      <c r="C4990" t="s">
        <v>5570</v>
      </c>
      <c r="D4990" t="s">
        <v>2075</v>
      </c>
      <c r="E4990" t="s">
        <v>5616</v>
      </c>
      <c r="F4990" t="s">
        <v>5637</v>
      </c>
      <c r="G4990" t="s">
        <v>5641</v>
      </c>
      <c r="H4990">
        <v>63180</v>
      </c>
      <c r="I4990" t="s">
        <v>5645</v>
      </c>
      <c r="J4990" s="1">
        <v>44127</v>
      </c>
      <c r="K4990" s="1">
        <v>44127</v>
      </c>
      <c r="L4990">
        <v>3017013710001</v>
      </c>
      <c r="M4990" t="s">
        <v>5659</v>
      </c>
      <c r="N4990" s="1">
        <v>44135</v>
      </c>
      <c r="O4990" t="str">
        <f t="shared" si="165"/>
        <v>정상</v>
      </c>
      <c r="P4990" t="str">
        <f t="shared" si="163"/>
        <v>엠피피스토스</v>
      </c>
      <c r="Q4990" t="s">
        <v>1954</v>
      </c>
      <c r="R4990"/>
      <c r="S4990"/>
      <c r="T4990"/>
      <c r="U4990"/>
      <c r="V4990"/>
      <c r="W4990" t="s">
        <v>1958</v>
      </c>
      <c r="X4990" s="1">
        <v>53988</v>
      </c>
    </row>
    <row r="4991" spans="1:24">
      <c r="A4991" t="s">
        <v>995</v>
      </c>
      <c r="B4991"/>
      <c r="C4991"/>
      <c r="D4991" t="s">
        <v>2480</v>
      </c>
      <c r="E4991" t="s">
        <v>5616</v>
      </c>
      <c r="F4991" t="s">
        <v>5637</v>
      </c>
      <c r="G4991" t="s">
        <v>4898</v>
      </c>
      <c r="H4991">
        <v>48450</v>
      </c>
      <c r="I4991" t="s">
        <v>5644</v>
      </c>
      <c r="J4991" s="1">
        <v>44127</v>
      </c>
      <c r="K4991" s="1">
        <v>44127</v>
      </c>
      <c r="L4991">
        <v>3007912480002</v>
      </c>
      <c r="M4991" t="s">
        <v>5538</v>
      </c>
      <c r="N4991" s="1">
        <v>44135</v>
      </c>
      <c r="O4991" t="str">
        <f t="shared" si="165"/>
        <v>정상</v>
      </c>
      <c r="P4991" t="str">
        <f t="shared" si="163"/>
        <v>엠피피스토스</v>
      </c>
      <c r="Q4991" t="s">
        <v>1954</v>
      </c>
      <c r="R4991"/>
      <c r="S4991"/>
      <c r="T4991"/>
      <c r="U4991"/>
      <c r="V4991"/>
      <c r="W4991" t="s">
        <v>1958</v>
      </c>
      <c r="X4991" s="1">
        <v>51432</v>
      </c>
    </row>
    <row r="4992" spans="1:24">
      <c r="A4992" t="s">
        <v>1870</v>
      </c>
      <c r="B4992" t="s">
        <v>5553</v>
      </c>
      <c r="C4992" t="s">
        <v>5564</v>
      </c>
      <c r="D4992" t="s">
        <v>5585</v>
      </c>
      <c r="E4992" t="s">
        <v>1917</v>
      </c>
      <c r="F4992" t="s">
        <v>5637</v>
      </c>
      <c r="G4992" t="s">
        <v>4898</v>
      </c>
      <c r="H4992">
        <v>35495</v>
      </c>
      <c r="I4992" t="s">
        <v>5645</v>
      </c>
      <c r="J4992" s="1">
        <v>44126</v>
      </c>
      <c r="K4992" s="1">
        <v>44126</v>
      </c>
      <c r="L4992">
        <v>7337140100043</v>
      </c>
      <c r="M4992" t="s">
        <v>5659</v>
      </c>
      <c r="N4992" s="1">
        <v>44135</v>
      </c>
      <c r="O4992" t="str">
        <f t="shared" si="165"/>
        <v>정상</v>
      </c>
      <c r="P4992" t="str">
        <f t="shared" si="163"/>
        <v>엠피상동</v>
      </c>
      <c r="Q4992" t="s">
        <v>1956</v>
      </c>
      <c r="R4992"/>
      <c r="S4992"/>
      <c r="T4992"/>
      <c r="U4992"/>
      <c r="V4992"/>
      <c r="W4992" t="s">
        <v>1958</v>
      </c>
      <c r="X4992" s="1">
        <v>49604</v>
      </c>
    </row>
    <row r="4993" spans="1:24">
      <c r="A4993" t="s">
        <v>984</v>
      </c>
      <c r="B4993"/>
      <c r="C4993"/>
      <c r="D4993" t="s">
        <v>5577</v>
      </c>
      <c r="E4993" t="s">
        <v>5621</v>
      </c>
      <c r="F4993" t="s">
        <v>5637</v>
      </c>
      <c r="G4993" t="s">
        <v>4898</v>
      </c>
      <c r="H4993">
        <v>24457</v>
      </c>
      <c r="I4993" t="s">
        <v>5650</v>
      </c>
      <c r="J4993" s="1">
        <v>44126</v>
      </c>
      <c r="K4993" s="1">
        <v>44132</v>
      </c>
      <c r="L4993">
        <v>9339216200005</v>
      </c>
      <c r="M4993" t="s">
        <v>5659</v>
      </c>
      <c r="N4993" s="1">
        <v>44135</v>
      </c>
      <c r="O4993" t="str">
        <f t="shared" si="165"/>
        <v>반송</v>
      </c>
      <c r="P4993" t="str">
        <f t="shared" ref="P4993:P5056" si="166">A4993</f>
        <v>엠피제이엔제이</v>
      </c>
      <c r="Q4993" t="s">
        <v>1954</v>
      </c>
      <c r="R4993"/>
      <c r="S4993"/>
      <c r="T4993"/>
      <c r="U4993"/>
      <c r="V4993"/>
      <c r="W4993" t="s">
        <v>1960</v>
      </c>
      <c r="X4993" s="1">
        <v>70058</v>
      </c>
    </row>
    <row r="4994" spans="1:24">
      <c r="A4994" t="s">
        <v>984</v>
      </c>
      <c r="B4994"/>
      <c r="C4994"/>
      <c r="D4994" t="s">
        <v>3094</v>
      </c>
      <c r="E4994" t="s">
        <v>5609</v>
      </c>
      <c r="F4994" t="s">
        <v>5637</v>
      </c>
      <c r="G4994" t="s">
        <v>4898</v>
      </c>
      <c r="H4994">
        <v>25959</v>
      </c>
      <c r="I4994" t="s">
        <v>5645</v>
      </c>
      <c r="J4994" s="1">
        <v>44126</v>
      </c>
      <c r="K4994" s="1">
        <v>44126</v>
      </c>
      <c r="L4994">
        <v>5629216200001</v>
      </c>
      <c r="M4994" t="s">
        <v>5659</v>
      </c>
      <c r="N4994" s="1">
        <v>44135</v>
      </c>
      <c r="O4994" t="str">
        <f t="shared" ref="O4994:O5025" si="167" xml:space="preserve"> IF(K4994&gt;N4994,W4994,I4994)</f>
        <v>정상</v>
      </c>
      <c r="P4994" t="str">
        <f t="shared" si="166"/>
        <v>엠피제이엔제이</v>
      </c>
      <c r="Q4994" t="s">
        <v>1954</v>
      </c>
      <c r="R4994"/>
      <c r="S4994"/>
      <c r="T4994"/>
      <c r="U4994"/>
      <c r="V4994"/>
      <c r="W4994" t="s">
        <v>5662</v>
      </c>
      <c r="X4994" s="1">
        <v>69328</v>
      </c>
    </row>
    <row r="4995" spans="1:24">
      <c r="A4995" t="s">
        <v>1870</v>
      </c>
      <c r="B4995" t="s">
        <v>5553</v>
      </c>
      <c r="C4995" t="s">
        <v>5564</v>
      </c>
      <c r="D4995" t="s">
        <v>2114</v>
      </c>
      <c r="E4995" t="s">
        <v>3953</v>
      </c>
      <c r="F4995" t="s">
        <v>5637</v>
      </c>
      <c r="G4995" t="s">
        <v>4898</v>
      </c>
      <c r="H4995">
        <v>165166</v>
      </c>
      <c r="I4995" t="s">
        <v>5651</v>
      </c>
      <c r="J4995" s="1">
        <v>44126</v>
      </c>
      <c r="K4995" s="1">
        <v>44131</v>
      </c>
      <c r="L4995">
        <v>5875326200003</v>
      </c>
      <c r="M4995" t="s">
        <v>5659</v>
      </c>
      <c r="N4995" s="1">
        <v>44135</v>
      </c>
      <c r="O4995" t="str">
        <f t="shared" si="167"/>
        <v>철회</v>
      </c>
      <c r="P4995" t="str">
        <f t="shared" si="166"/>
        <v>엠피상동</v>
      </c>
      <c r="Q4995" t="s">
        <v>1954</v>
      </c>
      <c r="R4995"/>
      <c r="S4995"/>
      <c r="T4995"/>
      <c r="U4995"/>
      <c r="V4995"/>
      <c r="W4995" t="s">
        <v>1958</v>
      </c>
      <c r="X4995" s="1">
        <v>70058</v>
      </c>
    </row>
    <row r="4996" spans="1:24">
      <c r="A4996" t="s">
        <v>1870</v>
      </c>
      <c r="B4996" t="s">
        <v>5553</v>
      </c>
      <c r="C4996" t="s">
        <v>5564</v>
      </c>
      <c r="D4996" t="s">
        <v>2114</v>
      </c>
      <c r="E4996" t="s">
        <v>5610</v>
      </c>
      <c r="F4996" t="s">
        <v>5637</v>
      </c>
      <c r="G4996" t="s">
        <v>4898</v>
      </c>
      <c r="H4996">
        <v>162380</v>
      </c>
      <c r="I4996" t="s">
        <v>5645</v>
      </c>
      <c r="J4996" s="1">
        <v>44126</v>
      </c>
      <c r="K4996" s="1">
        <v>44126</v>
      </c>
      <c r="L4996">
        <v>1085326200001</v>
      </c>
      <c r="M4996" t="s">
        <v>5538</v>
      </c>
      <c r="N4996" s="1">
        <v>44135</v>
      </c>
      <c r="O4996" t="str">
        <f t="shared" si="167"/>
        <v>정상</v>
      </c>
      <c r="P4996" t="str">
        <f t="shared" si="166"/>
        <v>엠피상동</v>
      </c>
      <c r="Q4996" t="s">
        <v>1954</v>
      </c>
      <c r="R4996"/>
      <c r="S4996"/>
      <c r="T4996"/>
      <c r="U4996"/>
      <c r="V4996"/>
      <c r="W4996" t="s">
        <v>1958</v>
      </c>
      <c r="X4996" s="1">
        <v>66406</v>
      </c>
    </row>
    <row r="4997" spans="1:24">
      <c r="A4997" t="s">
        <v>5545</v>
      </c>
      <c r="B4997"/>
      <c r="C4997"/>
      <c r="D4997" t="s">
        <v>5586</v>
      </c>
      <c r="E4997" t="s">
        <v>3959</v>
      </c>
      <c r="F4997" t="s">
        <v>5637</v>
      </c>
      <c r="G4997" t="s">
        <v>4898</v>
      </c>
      <c r="H4997">
        <v>55000</v>
      </c>
      <c r="I4997" t="s">
        <v>5652</v>
      </c>
      <c r="J4997" s="1">
        <v>44126</v>
      </c>
      <c r="K4997" s="1">
        <v>44126</v>
      </c>
      <c r="L4997">
        <v>69670330006</v>
      </c>
      <c r="M4997" t="s">
        <v>5658</v>
      </c>
      <c r="N4997" s="1">
        <v>44135</v>
      </c>
      <c r="O4997" t="str">
        <f t="shared" si="167"/>
        <v>정상</v>
      </c>
      <c r="P4997" t="str">
        <f t="shared" si="166"/>
        <v>엠피성공</v>
      </c>
      <c r="Q4997" t="s">
        <v>1954</v>
      </c>
      <c r="R4997"/>
      <c r="S4997"/>
      <c r="T4997"/>
      <c r="U4997"/>
      <c r="V4997"/>
      <c r="W4997" t="s">
        <v>1958</v>
      </c>
      <c r="X4997" s="1">
        <v>45952</v>
      </c>
    </row>
    <row r="4998" spans="1:24">
      <c r="A4998" t="s">
        <v>990</v>
      </c>
      <c r="B4998"/>
      <c r="C4998"/>
      <c r="D4998" t="s">
        <v>2249</v>
      </c>
      <c r="E4998" t="s">
        <v>5616</v>
      </c>
      <c r="F4998" t="s">
        <v>5637</v>
      </c>
      <c r="G4998" t="s">
        <v>4898</v>
      </c>
      <c r="H4998">
        <v>24300</v>
      </c>
      <c r="I4998" t="s">
        <v>5643</v>
      </c>
      <c r="J4998" s="1">
        <v>44126</v>
      </c>
      <c r="K4998" s="1">
        <v>44126</v>
      </c>
      <c r="L4998">
        <v>3017001020001</v>
      </c>
      <c r="M4998" t="s">
        <v>5658</v>
      </c>
      <c r="N4998" s="1">
        <v>44135</v>
      </c>
      <c r="O4998" t="str">
        <f t="shared" si="167"/>
        <v>정상</v>
      </c>
      <c r="P4998" t="str">
        <f t="shared" si="166"/>
        <v>엠피성공</v>
      </c>
      <c r="Q4998" t="s">
        <v>1954</v>
      </c>
      <c r="R4998"/>
      <c r="S4998"/>
      <c r="T4998"/>
      <c r="U4998"/>
      <c r="V4998"/>
      <c r="W4998" t="s">
        <v>1958</v>
      </c>
      <c r="X4998" s="1">
        <v>47778</v>
      </c>
    </row>
    <row r="4999" spans="1:24">
      <c r="A4999" t="s">
        <v>992</v>
      </c>
      <c r="B4999" t="s">
        <v>5554</v>
      </c>
      <c r="C4999"/>
      <c r="D4999" t="s">
        <v>2370</v>
      </c>
      <c r="E4999" t="s">
        <v>5609</v>
      </c>
      <c r="F4999" t="s">
        <v>5637</v>
      </c>
      <c r="G4999" t="s">
        <v>4891</v>
      </c>
      <c r="H4999">
        <v>278550</v>
      </c>
      <c r="I4999" t="s">
        <v>5643</v>
      </c>
      <c r="J4999" s="1">
        <v>44125</v>
      </c>
      <c r="K4999" s="1">
        <v>44125</v>
      </c>
      <c r="L4999">
        <v>5692426200005</v>
      </c>
      <c r="M4999" t="s">
        <v>5538</v>
      </c>
      <c r="N4999" s="1">
        <v>44135</v>
      </c>
      <c r="O4999" t="str">
        <f t="shared" si="167"/>
        <v>정상</v>
      </c>
      <c r="P4999" t="str">
        <f t="shared" si="166"/>
        <v>엠피의정부</v>
      </c>
      <c r="Q4999" t="s">
        <v>1954</v>
      </c>
      <c r="R4999"/>
      <c r="S4999"/>
      <c r="T4999"/>
      <c r="U4999"/>
      <c r="V4999"/>
      <c r="W4999" t="s">
        <v>1958</v>
      </c>
      <c r="X4999" s="1">
        <v>2958394</v>
      </c>
    </row>
    <row r="5000" spans="1:24">
      <c r="A5000" t="s">
        <v>1870</v>
      </c>
      <c r="B5000" t="s">
        <v>5553</v>
      </c>
      <c r="C5000" t="s">
        <v>5564</v>
      </c>
      <c r="D5000" t="s">
        <v>3047</v>
      </c>
      <c r="E5000" t="s">
        <v>1917</v>
      </c>
      <c r="F5000" t="s">
        <v>5637</v>
      </c>
      <c r="G5000" t="s">
        <v>4898</v>
      </c>
      <c r="H5000">
        <v>69370</v>
      </c>
      <c r="I5000" t="s">
        <v>5646</v>
      </c>
      <c r="J5000" s="1">
        <v>44125</v>
      </c>
      <c r="K5000" s="1">
        <v>44137</v>
      </c>
      <c r="L5000">
        <v>9570326200001</v>
      </c>
      <c r="M5000" t="s">
        <v>5538</v>
      </c>
      <c r="N5000" s="1">
        <v>44135</v>
      </c>
      <c r="O5000" t="str">
        <f t="shared" si="167"/>
        <v>정상2</v>
      </c>
      <c r="P5000" t="str">
        <f t="shared" si="166"/>
        <v>엠피상동</v>
      </c>
      <c r="Q5000" t="s">
        <v>1954</v>
      </c>
      <c r="R5000"/>
      <c r="S5000"/>
      <c r="T5000"/>
      <c r="U5000"/>
      <c r="V5000"/>
      <c r="W5000" t="s">
        <v>1960</v>
      </c>
      <c r="X5000" s="1">
        <v>50699</v>
      </c>
    </row>
    <row r="5001" spans="1:24">
      <c r="A5001" t="s">
        <v>1870</v>
      </c>
      <c r="B5001" t="s">
        <v>5553</v>
      </c>
      <c r="C5001" t="s">
        <v>5564</v>
      </c>
      <c r="D5001" t="s">
        <v>5584</v>
      </c>
      <c r="E5001" t="s">
        <v>5610</v>
      </c>
      <c r="F5001" t="s">
        <v>5637</v>
      </c>
      <c r="G5001" t="s">
        <v>4898</v>
      </c>
      <c r="H5001">
        <v>86620</v>
      </c>
      <c r="I5001" t="s">
        <v>5653</v>
      </c>
      <c r="J5001" s="1">
        <v>44125</v>
      </c>
      <c r="K5001" s="1">
        <v>44132</v>
      </c>
      <c r="L5001">
        <v>9570326200005</v>
      </c>
      <c r="M5001" t="s">
        <v>5659</v>
      </c>
      <c r="N5001" s="1">
        <v>44135</v>
      </c>
      <c r="O5001" t="str">
        <f t="shared" si="167"/>
        <v>반송</v>
      </c>
      <c r="P5001" t="str">
        <f t="shared" si="166"/>
        <v>엠피상동</v>
      </c>
      <c r="Q5001" t="s">
        <v>1954</v>
      </c>
      <c r="R5001"/>
      <c r="S5001"/>
      <c r="T5001"/>
      <c r="U5001"/>
      <c r="V5001"/>
      <c r="W5001" t="s">
        <v>1958</v>
      </c>
      <c r="X5001" s="1">
        <v>50699</v>
      </c>
    </row>
    <row r="5002" spans="1:24">
      <c r="A5002" t="s">
        <v>984</v>
      </c>
      <c r="B5002"/>
      <c r="C5002"/>
      <c r="D5002" t="s">
        <v>5576</v>
      </c>
      <c r="E5002" t="s">
        <v>5616</v>
      </c>
      <c r="F5002" t="s">
        <v>5637</v>
      </c>
      <c r="G5002" t="s">
        <v>5640</v>
      </c>
      <c r="H5002">
        <v>222500</v>
      </c>
      <c r="I5002" t="s">
        <v>5643</v>
      </c>
      <c r="J5002" s="1">
        <v>44125</v>
      </c>
      <c r="K5002" s="1">
        <v>44125</v>
      </c>
      <c r="L5002">
        <v>3016986170001</v>
      </c>
      <c r="M5002" t="s">
        <v>5659</v>
      </c>
      <c r="N5002" s="1">
        <v>44135</v>
      </c>
      <c r="O5002" t="str">
        <f t="shared" si="167"/>
        <v>정상</v>
      </c>
      <c r="P5002" t="str">
        <f t="shared" si="166"/>
        <v>엠피제이엔제이</v>
      </c>
      <c r="Q5002" t="s">
        <v>1954</v>
      </c>
      <c r="R5002"/>
      <c r="S5002"/>
      <c r="T5002"/>
      <c r="U5002"/>
      <c r="V5002"/>
      <c r="W5002" t="s">
        <v>1958</v>
      </c>
      <c r="X5002" s="1">
        <v>2958394</v>
      </c>
    </row>
    <row r="5003" spans="1:24">
      <c r="A5003" t="s">
        <v>995</v>
      </c>
      <c r="B5003" t="s">
        <v>5555</v>
      </c>
      <c r="C5003" t="s">
        <v>5566</v>
      </c>
      <c r="D5003" t="s">
        <v>5587</v>
      </c>
      <c r="E5003" t="s">
        <v>1921</v>
      </c>
      <c r="F5003" t="s">
        <v>5637</v>
      </c>
      <c r="G5003" t="s">
        <v>5642</v>
      </c>
      <c r="H5003">
        <v>30000</v>
      </c>
      <c r="I5003" t="s">
        <v>5654</v>
      </c>
      <c r="J5003" s="1">
        <v>44125</v>
      </c>
      <c r="K5003" s="1">
        <v>44138</v>
      </c>
      <c r="L5003">
        <v>31412470002</v>
      </c>
      <c r="M5003" t="s">
        <v>5538</v>
      </c>
      <c r="N5003" s="1">
        <v>44135</v>
      </c>
      <c r="O5003" t="str">
        <f t="shared" si="167"/>
        <v>정상2</v>
      </c>
      <c r="P5003" t="str">
        <f t="shared" si="166"/>
        <v>엠피피스토스</v>
      </c>
      <c r="Q5003" t="s">
        <v>1952</v>
      </c>
      <c r="R5003"/>
      <c r="S5003"/>
      <c r="T5003"/>
      <c r="U5003"/>
      <c r="V5003"/>
      <c r="W5003" t="s">
        <v>1958</v>
      </c>
      <c r="X5003" s="1">
        <v>47777</v>
      </c>
    </row>
    <row r="5004" spans="1:24">
      <c r="A5004" t="s">
        <v>5549</v>
      </c>
      <c r="B5004" t="s">
        <v>5555</v>
      </c>
      <c r="C5004" t="s">
        <v>5570</v>
      </c>
      <c r="D5004" t="s">
        <v>2389</v>
      </c>
      <c r="E5004" t="s">
        <v>5616</v>
      </c>
      <c r="F5004" t="s">
        <v>5637</v>
      </c>
      <c r="G5004" t="s">
        <v>4898</v>
      </c>
      <c r="H5004">
        <v>32250</v>
      </c>
      <c r="I5004" t="s">
        <v>3969</v>
      </c>
      <c r="J5004" s="1">
        <v>44125</v>
      </c>
      <c r="K5004" s="1">
        <v>44125</v>
      </c>
      <c r="L5004">
        <v>3016982670001</v>
      </c>
      <c r="M5004" t="s">
        <v>5538</v>
      </c>
      <c r="N5004" s="1">
        <v>44135</v>
      </c>
      <c r="O5004" t="str">
        <f t="shared" si="167"/>
        <v>정상</v>
      </c>
      <c r="P5004" t="str">
        <f t="shared" si="166"/>
        <v>엠피피스토스</v>
      </c>
      <c r="Q5004" t="s">
        <v>1954</v>
      </c>
      <c r="R5004"/>
      <c r="S5004"/>
      <c r="T5004"/>
      <c r="U5004"/>
      <c r="V5004"/>
      <c r="W5004" t="s">
        <v>1958</v>
      </c>
      <c r="X5004" s="1">
        <v>51430</v>
      </c>
    </row>
    <row r="5005" spans="1:24">
      <c r="A5005" t="s">
        <v>984</v>
      </c>
      <c r="B5005"/>
      <c r="C5005"/>
      <c r="D5005" t="s">
        <v>5576</v>
      </c>
      <c r="E5005" t="s">
        <v>5622</v>
      </c>
      <c r="F5005" t="s">
        <v>5637</v>
      </c>
      <c r="G5005" t="s">
        <v>4898</v>
      </c>
      <c r="H5005">
        <v>24080</v>
      </c>
      <c r="I5005" t="s">
        <v>5645</v>
      </c>
      <c r="J5005" s="1">
        <v>44125</v>
      </c>
      <c r="K5005" s="1">
        <v>44125</v>
      </c>
      <c r="L5005">
        <v>115581696</v>
      </c>
      <c r="M5005" t="s">
        <v>5659</v>
      </c>
      <c r="N5005" s="1">
        <v>44135</v>
      </c>
      <c r="O5005" t="str">
        <f t="shared" si="167"/>
        <v>정상</v>
      </c>
      <c r="P5005" t="str">
        <f t="shared" si="166"/>
        <v>엠피제이엔제이</v>
      </c>
      <c r="Q5005" t="s">
        <v>1954</v>
      </c>
      <c r="R5005"/>
      <c r="S5005"/>
      <c r="T5005"/>
      <c r="U5005"/>
      <c r="V5005"/>
      <c r="W5005" t="s">
        <v>1958</v>
      </c>
      <c r="X5005"/>
    </row>
    <row r="5006" spans="1:24">
      <c r="A5006" t="s">
        <v>5550</v>
      </c>
      <c r="B5006" t="s">
        <v>5559</v>
      </c>
      <c r="C5006"/>
      <c r="D5006" t="s">
        <v>2096</v>
      </c>
      <c r="E5006" t="s">
        <v>5623</v>
      </c>
      <c r="F5006" t="s">
        <v>5637</v>
      </c>
      <c r="G5006" t="s">
        <v>4891</v>
      </c>
      <c r="H5006">
        <v>200640</v>
      </c>
      <c r="I5006" t="s">
        <v>5644</v>
      </c>
      <c r="J5006" s="1">
        <v>44124</v>
      </c>
      <c r="K5006" s="1">
        <v>44124</v>
      </c>
      <c r="L5006">
        <v>115585853</v>
      </c>
      <c r="M5006" t="s">
        <v>5538</v>
      </c>
      <c r="N5006" s="1">
        <v>44135</v>
      </c>
      <c r="O5006" t="str">
        <f t="shared" si="167"/>
        <v>정상</v>
      </c>
      <c r="P5006" t="str">
        <f t="shared" si="166"/>
        <v>엠피여주</v>
      </c>
      <c r="Q5006" t="s">
        <v>1954</v>
      </c>
      <c r="R5006"/>
      <c r="S5006"/>
      <c r="T5006"/>
      <c r="U5006"/>
      <c r="V5006"/>
      <c r="W5006" t="s">
        <v>1958</v>
      </c>
      <c r="X5006"/>
    </row>
    <row r="5007" spans="1:24">
      <c r="A5007" t="s">
        <v>5550</v>
      </c>
      <c r="B5007" t="s">
        <v>5559</v>
      </c>
      <c r="C5007"/>
      <c r="D5007" t="s">
        <v>5588</v>
      </c>
      <c r="E5007" t="s">
        <v>1920</v>
      </c>
      <c r="F5007" t="s">
        <v>5637</v>
      </c>
      <c r="G5007" t="s">
        <v>4891</v>
      </c>
      <c r="H5007">
        <v>200640</v>
      </c>
      <c r="I5007" t="s">
        <v>5645</v>
      </c>
      <c r="J5007" s="1">
        <v>44124</v>
      </c>
      <c r="K5007" s="1">
        <v>44124</v>
      </c>
      <c r="L5007">
        <v>115585822</v>
      </c>
      <c r="M5007" t="s">
        <v>5538</v>
      </c>
      <c r="N5007" s="1">
        <v>44135</v>
      </c>
      <c r="O5007" t="str">
        <f t="shared" si="167"/>
        <v>정상</v>
      </c>
      <c r="P5007" t="str">
        <f t="shared" si="166"/>
        <v>엠피여주</v>
      </c>
      <c r="Q5007" t="s">
        <v>1954</v>
      </c>
      <c r="R5007"/>
      <c r="S5007"/>
      <c r="T5007"/>
      <c r="U5007"/>
      <c r="V5007"/>
      <c r="W5007" t="s">
        <v>1958</v>
      </c>
      <c r="X5007"/>
    </row>
    <row r="5008" spans="1:24">
      <c r="A5008" t="s">
        <v>993</v>
      </c>
      <c r="B5008" t="s">
        <v>5559</v>
      </c>
      <c r="C5008"/>
      <c r="D5008" t="s">
        <v>2096</v>
      </c>
      <c r="E5008" t="s">
        <v>5623</v>
      </c>
      <c r="F5008" t="s">
        <v>5637</v>
      </c>
      <c r="G5008" t="s">
        <v>4891</v>
      </c>
      <c r="H5008">
        <v>102080</v>
      </c>
      <c r="I5008" t="s">
        <v>5648</v>
      </c>
      <c r="J5008" s="1">
        <v>44124</v>
      </c>
      <c r="K5008" s="1">
        <v>44124</v>
      </c>
      <c r="L5008">
        <v>115585907</v>
      </c>
      <c r="M5008" t="s">
        <v>5538</v>
      </c>
      <c r="N5008" s="1">
        <v>44135</v>
      </c>
      <c r="O5008" t="str">
        <f t="shared" si="167"/>
        <v>정상</v>
      </c>
      <c r="P5008" t="str">
        <f t="shared" si="166"/>
        <v>엠피여주</v>
      </c>
      <c r="Q5008" t="s">
        <v>1954</v>
      </c>
      <c r="R5008"/>
      <c r="S5008"/>
      <c r="T5008"/>
      <c r="U5008"/>
      <c r="V5008"/>
      <c r="W5008" t="s">
        <v>1958</v>
      </c>
      <c r="X5008"/>
    </row>
    <row r="5009" spans="1:24">
      <c r="A5009" t="s">
        <v>5541</v>
      </c>
      <c r="B5009" t="s">
        <v>5556</v>
      </c>
      <c r="C5009" t="s">
        <v>5567</v>
      </c>
      <c r="D5009" t="s">
        <v>2481</v>
      </c>
      <c r="E5009" t="s">
        <v>1920</v>
      </c>
      <c r="F5009" t="s">
        <v>5637</v>
      </c>
      <c r="G5009" t="s">
        <v>4898</v>
      </c>
      <c r="H5009">
        <v>37780</v>
      </c>
      <c r="I5009" t="s">
        <v>5645</v>
      </c>
      <c r="J5009" s="1">
        <v>44124</v>
      </c>
      <c r="K5009" s="1">
        <v>44124</v>
      </c>
      <c r="L5009">
        <v>115581241</v>
      </c>
      <c r="M5009" t="s">
        <v>5538</v>
      </c>
      <c r="N5009" s="1">
        <v>44135</v>
      </c>
      <c r="O5009" t="str">
        <f t="shared" si="167"/>
        <v>정상</v>
      </c>
      <c r="P5009" t="s">
        <v>6835</v>
      </c>
      <c r="Q5009" t="s">
        <v>1954</v>
      </c>
      <c r="R5009"/>
      <c r="S5009"/>
      <c r="T5009"/>
      <c r="U5009"/>
      <c r="V5009"/>
      <c r="W5009" t="s">
        <v>1958</v>
      </c>
      <c r="X5009"/>
    </row>
    <row r="5010" spans="1:24">
      <c r="A5010" t="s">
        <v>5548</v>
      </c>
      <c r="B5010" t="s">
        <v>5553</v>
      </c>
      <c r="C5010" t="s">
        <v>5564</v>
      </c>
      <c r="D5010" t="s">
        <v>2044</v>
      </c>
      <c r="E5010" t="s">
        <v>5617</v>
      </c>
      <c r="F5010" t="s">
        <v>5637</v>
      </c>
      <c r="G5010" t="s">
        <v>4898</v>
      </c>
      <c r="H5010">
        <v>46886</v>
      </c>
      <c r="I5010" t="s">
        <v>5643</v>
      </c>
      <c r="J5010" s="1">
        <v>44123</v>
      </c>
      <c r="K5010" s="1">
        <v>44123</v>
      </c>
      <c r="L5010">
        <v>5969124200029</v>
      </c>
      <c r="M5010" t="s">
        <v>5659</v>
      </c>
      <c r="N5010" s="1">
        <v>44135</v>
      </c>
      <c r="O5010" t="str">
        <f t="shared" si="167"/>
        <v>정상</v>
      </c>
      <c r="P5010" t="str">
        <f t="shared" si="166"/>
        <v>엠피상동</v>
      </c>
      <c r="Q5010" t="s">
        <v>1954</v>
      </c>
      <c r="R5010"/>
      <c r="S5010"/>
      <c r="T5010"/>
      <c r="U5010"/>
      <c r="V5010"/>
      <c r="W5010" t="s">
        <v>1958</v>
      </c>
      <c r="X5010" s="1">
        <v>72612</v>
      </c>
    </row>
    <row r="5011" spans="1:24">
      <c r="A5011" t="s">
        <v>984</v>
      </c>
      <c r="B5011" t="s">
        <v>5556</v>
      </c>
      <c r="C5011" t="s">
        <v>5567</v>
      </c>
      <c r="D5011" t="s">
        <v>3091</v>
      </c>
      <c r="E5011" t="s">
        <v>5624</v>
      </c>
      <c r="F5011" t="s">
        <v>5637</v>
      </c>
      <c r="G5011" t="s">
        <v>4891</v>
      </c>
      <c r="H5011">
        <v>166000</v>
      </c>
      <c r="I5011" t="s">
        <v>5646</v>
      </c>
      <c r="J5011" s="1">
        <v>44123</v>
      </c>
      <c r="K5011" s="1">
        <v>44146</v>
      </c>
      <c r="L5011">
        <v>115580135</v>
      </c>
      <c r="M5011" t="s">
        <v>5658</v>
      </c>
      <c r="N5011" s="1">
        <v>44135</v>
      </c>
      <c r="O5011" t="str">
        <f t="shared" si="167"/>
        <v>정상2</v>
      </c>
      <c r="P5011" t="s">
        <v>6835</v>
      </c>
      <c r="Q5011" t="s">
        <v>1954</v>
      </c>
      <c r="R5011"/>
      <c r="S5011"/>
      <c r="T5011"/>
      <c r="U5011"/>
      <c r="V5011"/>
      <c r="W5011" t="s">
        <v>1958</v>
      </c>
      <c r="X5011"/>
    </row>
    <row r="5012" spans="1:24">
      <c r="A5012" t="s">
        <v>5549</v>
      </c>
      <c r="B5012" t="s">
        <v>5555</v>
      </c>
      <c r="C5012" t="s">
        <v>5566</v>
      </c>
      <c r="D5012" t="s">
        <v>2128</v>
      </c>
      <c r="E5012" t="s">
        <v>3945</v>
      </c>
      <c r="F5012" t="s">
        <v>5637</v>
      </c>
      <c r="G5012" t="s">
        <v>5642</v>
      </c>
      <c r="H5012">
        <v>50400</v>
      </c>
      <c r="I5012" t="s">
        <v>5645</v>
      </c>
      <c r="J5012" s="1">
        <v>44122</v>
      </c>
      <c r="K5012" s="1">
        <v>44122</v>
      </c>
      <c r="L5012">
        <v>31018570004</v>
      </c>
      <c r="M5012" t="s">
        <v>5658</v>
      </c>
      <c r="N5012" s="1">
        <v>44135</v>
      </c>
      <c r="O5012" t="str">
        <f t="shared" si="167"/>
        <v>정상</v>
      </c>
      <c r="P5012" t="str">
        <f t="shared" si="166"/>
        <v>엠피피스토스</v>
      </c>
      <c r="Q5012" t="s">
        <v>1956</v>
      </c>
      <c r="R5012"/>
      <c r="S5012"/>
      <c r="T5012"/>
      <c r="U5012"/>
      <c r="V5012"/>
      <c r="W5012" t="s">
        <v>1958</v>
      </c>
      <c r="X5012" s="1">
        <v>47774</v>
      </c>
    </row>
    <row r="5013" spans="1:24">
      <c r="A5013" t="s">
        <v>995</v>
      </c>
      <c r="B5013" t="s">
        <v>5555</v>
      </c>
      <c r="C5013" t="s">
        <v>5566</v>
      </c>
      <c r="D5013" t="s">
        <v>2128</v>
      </c>
      <c r="E5013" t="s">
        <v>5625</v>
      </c>
      <c r="F5013" t="s">
        <v>5637</v>
      </c>
      <c r="G5013" t="s">
        <v>5640</v>
      </c>
      <c r="H5013">
        <v>88500</v>
      </c>
      <c r="I5013" t="s">
        <v>5643</v>
      </c>
      <c r="J5013" s="1">
        <v>44122</v>
      </c>
      <c r="K5013" s="1">
        <v>44122</v>
      </c>
      <c r="L5013">
        <v>31018570003</v>
      </c>
      <c r="M5013" t="s">
        <v>5658</v>
      </c>
      <c r="N5013" s="1">
        <v>44135</v>
      </c>
      <c r="O5013" t="str">
        <f t="shared" si="167"/>
        <v>정상</v>
      </c>
      <c r="P5013" t="str">
        <f t="shared" si="166"/>
        <v>엠피피스토스</v>
      </c>
      <c r="Q5013" t="s">
        <v>1954</v>
      </c>
      <c r="R5013"/>
      <c r="S5013"/>
      <c r="T5013"/>
      <c r="U5013"/>
      <c r="V5013"/>
      <c r="W5013" t="s">
        <v>1958</v>
      </c>
      <c r="X5013" s="1">
        <v>2958391</v>
      </c>
    </row>
    <row r="5014" spans="1:24">
      <c r="A5014" t="s">
        <v>1870</v>
      </c>
      <c r="B5014" t="s">
        <v>5553</v>
      </c>
      <c r="C5014" t="s">
        <v>5564</v>
      </c>
      <c r="D5014" t="s">
        <v>2987</v>
      </c>
      <c r="E5014" t="s">
        <v>1935</v>
      </c>
      <c r="F5014" t="s">
        <v>5637</v>
      </c>
      <c r="G5014" t="s">
        <v>4898</v>
      </c>
      <c r="H5014">
        <v>31451</v>
      </c>
      <c r="I5014" t="s">
        <v>3969</v>
      </c>
      <c r="J5014" s="1">
        <v>44120</v>
      </c>
      <c r="K5014" s="1">
        <v>44120</v>
      </c>
      <c r="L5014">
        <v>220100135739</v>
      </c>
      <c r="M5014" t="s">
        <v>5538</v>
      </c>
      <c r="N5014" s="1">
        <v>44135</v>
      </c>
      <c r="O5014" t="str">
        <f t="shared" si="167"/>
        <v>정상</v>
      </c>
      <c r="P5014" t="str">
        <f t="shared" si="166"/>
        <v>엠피상동</v>
      </c>
      <c r="Q5014" t="s">
        <v>1954</v>
      </c>
      <c r="R5014"/>
      <c r="S5014"/>
      <c r="T5014"/>
      <c r="U5014"/>
      <c r="V5014"/>
      <c r="W5014" t="s">
        <v>1958</v>
      </c>
      <c r="X5014" s="1">
        <v>51425</v>
      </c>
    </row>
    <row r="5015" spans="1:24">
      <c r="A5015" t="s">
        <v>5548</v>
      </c>
      <c r="B5015" t="s">
        <v>5553</v>
      </c>
      <c r="C5015" t="s">
        <v>5564</v>
      </c>
      <c r="D5015" t="s">
        <v>2031</v>
      </c>
      <c r="E5015" t="s">
        <v>5611</v>
      </c>
      <c r="F5015" t="s">
        <v>5637</v>
      </c>
      <c r="G5015" t="s">
        <v>4898</v>
      </c>
      <c r="H5015">
        <v>86620</v>
      </c>
      <c r="I5015" t="s">
        <v>5655</v>
      </c>
      <c r="J5015" s="1">
        <v>44120</v>
      </c>
      <c r="K5015" s="1">
        <v>44127</v>
      </c>
      <c r="L5015">
        <v>2657395200005</v>
      </c>
      <c r="M5015" t="s">
        <v>5538</v>
      </c>
      <c r="N5015" s="1">
        <v>44135</v>
      </c>
      <c r="O5015" t="str">
        <f t="shared" si="167"/>
        <v>반송</v>
      </c>
      <c r="P5015" t="str">
        <f t="shared" si="166"/>
        <v>엠피상동</v>
      </c>
      <c r="Q5015" t="s">
        <v>1952</v>
      </c>
      <c r="R5015"/>
      <c r="S5015"/>
      <c r="T5015"/>
      <c r="U5015"/>
      <c r="V5015"/>
      <c r="W5015" t="s">
        <v>1958</v>
      </c>
      <c r="X5015" s="1">
        <v>50694</v>
      </c>
    </row>
    <row r="5016" spans="1:24">
      <c r="A5016" t="s">
        <v>5551</v>
      </c>
      <c r="B5016" t="s">
        <v>5560</v>
      </c>
      <c r="C5016" t="s">
        <v>5571</v>
      </c>
      <c r="D5016" t="s">
        <v>2004</v>
      </c>
      <c r="E5016" t="s">
        <v>5616</v>
      </c>
      <c r="F5016" t="s">
        <v>5637</v>
      </c>
      <c r="G5016" t="s">
        <v>5641</v>
      </c>
      <c r="H5016">
        <v>58600</v>
      </c>
      <c r="I5016" t="s">
        <v>5644</v>
      </c>
      <c r="J5016" s="1">
        <v>44120</v>
      </c>
      <c r="K5016" s="1">
        <v>44120</v>
      </c>
      <c r="L5016">
        <v>3016914550001</v>
      </c>
      <c r="M5016" t="s">
        <v>5538</v>
      </c>
      <c r="N5016" s="1">
        <v>44135</v>
      </c>
      <c r="O5016" t="str">
        <f t="shared" si="167"/>
        <v>정상</v>
      </c>
      <c r="P5016" t="str">
        <f t="shared" si="166"/>
        <v>엠피송내</v>
      </c>
      <c r="Q5016" t="s">
        <v>1954</v>
      </c>
      <c r="R5016"/>
      <c r="S5016"/>
      <c r="T5016"/>
      <c r="U5016"/>
      <c r="V5016"/>
      <c r="W5016" t="s">
        <v>1960</v>
      </c>
      <c r="X5016" s="1">
        <v>58730</v>
      </c>
    </row>
    <row r="5017" spans="1:24">
      <c r="A5017" t="s">
        <v>5549</v>
      </c>
      <c r="B5017" t="s">
        <v>5555</v>
      </c>
      <c r="C5017" t="s">
        <v>5566</v>
      </c>
      <c r="D5017" t="s">
        <v>5589</v>
      </c>
      <c r="E5017" t="s">
        <v>5625</v>
      </c>
      <c r="F5017" t="s">
        <v>5637</v>
      </c>
      <c r="G5017" t="s">
        <v>4898</v>
      </c>
      <c r="H5017">
        <v>33550</v>
      </c>
      <c r="I5017" t="s">
        <v>5649</v>
      </c>
      <c r="J5017" s="1">
        <v>44120</v>
      </c>
      <c r="K5017" s="1">
        <v>44120</v>
      </c>
      <c r="L5017">
        <v>75044090001</v>
      </c>
      <c r="M5017" t="s">
        <v>5659</v>
      </c>
      <c r="N5017" s="1">
        <v>44135</v>
      </c>
      <c r="O5017" t="str">
        <f t="shared" si="167"/>
        <v>정상</v>
      </c>
      <c r="P5017" t="str">
        <f t="shared" si="166"/>
        <v>엠피피스토스</v>
      </c>
      <c r="Q5017" t="s">
        <v>1954</v>
      </c>
      <c r="R5017"/>
      <c r="S5017"/>
      <c r="T5017"/>
      <c r="U5017"/>
      <c r="V5017"/>
      <c r="W5017" t="s">
        <v>1958</v>
      </c>
      <c r="X5017" s="1">
        <v>47772</v>
      </c>
    </row>
    <row r="5018" spans="1:24">
      <c r="A5018" t="s">
        <v>995</v>
      </c>
      <c r="B5018" t="s">
        <v>5555</v>
      </c>
      <c r="C5018" t="s">
        <v>5570</v>
      </c>
      <c r="D5018" t="s">
        <v>2088</v>
      </c>
      <c r="E5018" t="s">
        <v>5616</v>
      </c>
      <c r="F5018" t="s">
        <v>5637</v>
      </c>
      <c r="G5018" t="s">
        <v>4898</v>
      </c>
      <c r="H5018">
        <v>27250</v>
      </c>
      <c r="I5018" t="s">
        <v>5644</v>
      </c>
      <c r="J5018" s="1">
        <v>44120</v>
      </c>
      <c r="K5018" s="1">
        <v>44120</v>
      </c>
      <c r="L5018">
        <v>3016912820001</v>
      </c>
      <c r="M5018" t="s">
        <v>5538</v>
      </c>
      <c r="N5018" s="1">
        <v>44135</v>
      </c>
      <c r="O5018" t="str">
        <f t="shared" si="167"/>
        <v>정상</v>
      </c>
      <c r="P5018" t="str">
        <f t="shared" si="166"/>
        <v>엠피피스토스</v>
      </c>
      <c r="Q5018" t="s">
        <v>1954</v>
      </c>
      <c r="R5018"/>
      <c r="S5018"/>
      <c r="T5018"/>
      <c r="U5018"/>
      <c r="V5018"/>
      <c r="W5018" t="s">
        <v>1958</v>
      </c>
      <c r="X5018" s="1">
        <v>51425</v>
      </c>
    </row>
    <row r="5019" spans="1:24">
      <c r="A5019" t="s">
        <v>995</v>
      </c>
      <c r="B5019" t="s">
        <v>5555</v>
      </c>
      <c r="C5019" t="s">
        <v>5566</v>
      </c>
      <c r="D5019" t="s">
        <v>2018</v>
      </c>
      <c r="E5019" t="s">
        <v>1928</v>
      </c>
      <c r="F5019" t="s">
        <v>5637</v>
      </c>
      <c r="G5019" t="s">
        <v>5640</v>
      </c>
      <c r="H5019">
        <v>239000</v>
      </c>
      <c r="I5019" t="s">
        <v>5645</v>
      </c>
      <c r="J5019" s="1">
        <v>44120</v>
      </c>
      <c r="K5019" s="1">
        <v>44120</v>
      </c>
      <c r="L5019">
        <v>3016921230001</v>
      </c>
      <c r="M5019" t="s">
        <v>5538</v>
      </c>
      <c r="N5019" s="1">
        <v>44135</v>
      </c>
      <c r="O5019" t="str">
        <f t="shared" si="167"/>
        <v>정상</v>
      </c>
      <c r="P5019" t="str">
        <f t="shared" si="166"/>
        <v>엠피피스토스</v>
      </c>
      <c r="Q5019" t="s">
        <v>1954</v>
      </c>
      <c r="R5019"/>
      <c r="S5019"/>
      <c r="T5019"/>
      <c r="U5019"/>
      <c r="V5019"/>
      <c r="W5019" t="s">
        <v>1958</v>
      </c>
      <c r="X5019" s="1">
        <v>2958389</v>
      </c>
    </row>
    <row r="5020" spans="1:24">
      <c r="A5020" t="s">
        <v>991</v>
      </c>
      <c r="B5020"/>
      <c r="C5020"/>
      <c r="D5020" t="s">
        <v>2000</v>
      </c>
      <c r="E5020" t="s">
        <v>5626</v>
      </c>
      <c r="F5020" t="s">
        <v>5637</v>
      </c>
      <c r="G5020" t="s">
        <v>5640</v>
      </c>
      <c r="H5020">
        <v>147000</v>
      </c>
      <c r="I5020" t="s">
        <v>5649</v>
      </c>
      <c r="J5020" s="1">
        <v>44120</v>
      </c>
      <c r="K5020" s="1">
        <v>44120</v>
      </c>
      <c r="L5020">
        <v>3016920250001</v>
      </c>
      <c r="M5020" t="s">
        <v>5538</v>
      </c>
      <c r="N5020" s="1">
        <v>44135</v>
      </c>
      <c r="O5020" t="str">
        <f t="shared" si="167"/>
        <v>정상</v>
      </c>
      <c r="P5020" t="str">
        <f t="shared" si="166"/>
        <v>엠피송내</v>
      </c>
      <c r="Q5020" t="s">
        <v>1954</v>
      </c>
      <c r="R5020"/>
      <c r="S5020"/>
      <c r="T5020"/>
      <c r="U5020"/>
      <c r="V5020"/>
      <c r="W5020" t="s">
        <v>1959</v>
      </c>
      <c r="X5020" s="1">
        <v>2958389</v>
      </c>
    </row>
    <row r="5021" spans="1:24">
      <c r="A5021" t="s">
        <v>996</v>
      </c>
      <c r="B5021" t="s">
        <v>5558</v>
      </c>
      <c r="C5021" t="s">
        <v>5569</v>
      </c>
      <c r="D5021" t="s">
        <v>2384</v>
      </c>
      <c r="E5021" t="s">
        <v>5627</v>
      </c>
      <c r="F5021" t="s">
        <v>5637</v>
      </c>
      <c r="G5021" t="s">
        <v>4898</v>
      </c>
      <c r="H5021">
        <v>66550</v>
      </c>
      <c r="I5021" t="s">
        <v>5649</v>
      </c>
      <c r="J5021" s="1">
        <v>44120</v>
      </c>
      <c r="K5021" s="1">
        <v>44120</v>
      </c>
      <c r="L5021">
        <v>104726319</v>
      </c>
      <c r="M5021" t="s">
        <v>5538</v>
      </c>
      <c r="N5021" s="1">
        <v>44135</v>
      </c>
      <c r="O5021" t="str">
        <f t="shared" si="167"/>
        <v>정상</v>
      </c>
      <c r="P5021" t="str">
        <f t="shared" si="166"/>
        <v>엠피경기</v>
      </c>
      <c r="Q5021" t="s">
        <v>1954</v>
      </c>
      <c r="R5021"/>
      <c r="S5021"/>
      <c r="T5021"/>
      <c r="U5021"/>
      <c r="V5021"/>
      <c r="W5021" t="s">
        <v>5662</v>
      </c>
      <c r="X5021" s="1">
        <v>56903</v>
      </c>
    </row>
    <row r="5022" spans="1:24">
      <c r="A5022" t="s">
        <v>992</v>
      </c>
      <c r="B5022" t="s">
        <v>5554</v>
      </c>
      <c r="C5022" t="s">
        <v>5565</v>
      </c>
      <c r="D5022" t="s">
        <v>1995</v>
      </c>
      <c r="E5022" t="s">
        <v>1923</v>
      </c>
      <c r="F5022" t="s">
        <v>5637</v>
      </c>
      <c r="G5022" t="s">
        <v>5639</v>
      </c>
      <c r="H5022">
        <v>100230</v>
      </c>
      <c r="I5022" t="s">
        <v>5647</v>
      </c>
      <c r="J5022" s="1">
        <v>44120</v>
      </c>
      <c r="K5022" s="1">
        <v>44120</v>
      </c>
      <c r="L5022">
        <v>41000007302978</v>
      </c>
      <c r="M5022" t="s">
        <v>5659</v>
      </c>
      <c r="N5022" s="1">
        <v>44135</v>
      </c>
      <c r="O5022" t="str">
        <f t="shared" si="167"/>
        <v>정상</v>
      </c>
      <c r="P5022" t="str">
        <f t="shared" si="166"/>
        <v>엠피의정부</v>
      </c>
      <c r="Q5022" t="s">
        <v>1954</v>
      </c>
      <c r="R5022"/>
      <c r="S5022"/>
      <c r="T5022"/>
      <c r="U5022"/>
      <c r="V5022"/>
      <c r="W5022" t="s">
        <v>1958</v>
      </c>
      <c r="X5022"/>
    </row>
    <row r="5023" spans="1:24">
      <c r="A5023" t="s">
        <v>1870</v>
      </c>
      <c r="B5023" t="s">
        <v>5553</v>
      </c>
      <c r="C5023" t="s">
        <v>5564</v>
      </c>
      <c r="D5023" t="s">
        <v>5590</v>
      </c>
      <c r="E5023" t="s">
        <v>5628</v>
      </c>
      <c r="F5023" t="s">
        <v>5637</v>
      </c>
      <c r="G5023" t="s">
        <v>4898</v>
      </c>
      <c r="H5023">
        <v>25506</v>
      </c>
      <c r="I5023" t="s">
        <v>5644</v>
      </c>
      <c r="J5023" s="1">
        <v>44119</v>
      </c>
      <c r="K5023" s="1">
        <v>44119</v>
      </c>
      <c r="L5023">
        <v>220100135391</v>
      </c>
      <c r="M5023" t="s">
        <v>5659</v>
      </c>
      <c r="N5023" s="1">
        <v>44135</v>
      </c>
      <c r="O5023" t="str">
        <f t="shared" si="167"/>
        <v>정상</v>
      </c>
      <c r="P5023" t="str">
        <f t="shared" si="166"/>
        <v>엠피상동</v>
      </c>
      <c r="Q5023" t="s">
        <v>1954</v>
      </c>
      <c r="R5023"/>
      <c r="S5023"/>
      <c r="T5023"/>
      <c r="U5023"/>
      <c r="V5023"/>
      <c r="W5023" t="s">
        <v>1958</v>
      </c>
      <c r="X5023" s="1">
        <v>51424</v>
      </c>
    </row>
    <row r="5024" spans="1:24">
      <c r="A5024" t="s">
        <v>1870</v>
      </c>
      <c r="B5024" t="s">
        <v>5553</v>
      </c>
      <c r="C5024" t="s">
        <v>5564</v>
      </c>
      <c r="D5024" t="s">
        <v>5591</v>
      </c>
      <c r="E5024" t="s">
        <v>1935</v>
      </c>
      <c r="F5024" t="s">
        <v>5637</v>
      </c>
      <c r="G5024" t="s">
        <v>5638</v>
      </c>
      <c r="H5024">
        <v>500000</v>
      </c>
      <c r="I5024" t="s">
        <v>5645</v>
      </c>
      <c r="J5024" s="1">
        <v>44119</v>
      </c>
      <c r="K5024" s="1">
        <v>44119</v>
      </c>
      <c r="L5024">
        <v>220100176907</v>
      </c>
      <c r="M5024" t="s">
        <v>5538</v>
      </c>
      <c r="N5024" s="1">
        <v>44135</v>
      </c>
      <c r="O5024" t="str">
        <f t="shared" si="167"/>
        <v>정상</v>
      </c>
      <c r="P5024" t="str">
        <f t="shared" si="166"/>
        <v>엠피상동</v>
      </c>
      <c r="Q5024" t="s">
        <v>1954</v>
      </c>
      <c r="R5024"/>
      <c r="S5024"/>
      <c r="T5024"/>
      <c r="U5024"/>
      <c r="V5024"/>
      <c r="W5024" t="s">
        <v>1958</v>
      </c>
      <c r="X5024" s="1">
        <v>2958465</v>
      </c>
    </row>
    <row r="5025" spans="1:24">
      <c r="A5025" t="s">
        <v>1870</v>
      </c>
      <c r="B5025" t="s">
        <v>5553</v>
      </c>
      <c r="C5025" t="s">
        <v>5564</v>
      </c>
      <c r="D5025" t="s">
        <v>2124</v>
      </c>
      <c r="E5025" t="s">
        <v>5629</v>
      </c>
      <c r="F5025" t="s">
        <v>5637</v>
      </c>
      <c r="G5025" t="s">
        <v>4898</v>
      </c>
      <c r="H5025">
        <v>34038</v>
      </c>
      <c r="I5025" t="s">
        <v>5644</v>
      </c>
      <c r="J5025" s="1">
        <v>44119</v>
      </c>
      <c r="K5025" s="1">
        <v>44119</v>
      </c>
      <c r="L5025">
        <v>220100135442</v>
      </c>
      <c r="M5025" t="s">
        <v>5538</v>
      </c>
      <c r="N5025" s="1">
        <v>44135</v>
      </c>
      <c r="O5025" t="str">
        <f t="shared" si="167"/>
        <v>정상</v>
      </c>
      <c r="P5025" t="str">
        <f t="shared" si="166"/>
        <v>엠피상동</v>
      </c>
      <c r="Q5025" t="s">
        <v>1954</v>
      </c>
      <c r="R5025"/>
      <c r="S5025"/>
      <c r="T5025"/>
      <c r="U5025"/>
      <c r="V5025"/>
      <c r="W5025" t="s">
        <v>1958</v>
      </c>
      <c r="X5025" s="1">
        <v>51424</v>
      </c>
    </row>
    <row r="5026" spans="1:24">
      <c r="A5026" t="s">
        <v>4921</v>
      </c>
      <c r="B5026" t="s">
        <v>5561</v>
      </c>
      <c r="C5026" t="s">
        <v>5572</v>
      </c>
      <c r="D5026" t="s">
        <v>3014</v>
      </c>
      <c r="E5026" t="s">
        <v>5617</v>
      </c>
      <c r="F5026" t="s">
        <v>5637</v>
      </c>
      <c r="G5026" t="s">
        <v>4898</v>
      </c>
      <c r="H5026">
        <v>70450</v>
      </c>
      <c r="I5026" t="s">
        <v>5643</v>
      </c>
      <c r="J5026" s="1">
        <v>44119</v>
      </c>
      <c r="K5026" s="1">
        <v>44119</v>
      </c>
      <c r="L5026">
        <v>2794263200006</v>
      </c>
      <c r="M5026" t="s">
        <v>5538</v>
      </c>
      <c r="N5026" s="1">
        <v>44135</v>
      </c>
      <c r="O5026" t="str">
        <f t="shared" ref="O5026:O5057" si="168" xml:space="preserve"> IF(K5026&gt;N5026,W5026,I5026)</f>
        <v>정상</v>
      </c>
      <c r="P5026" t="str">
        <f t="shared" si="166"/>
        <v>엠피아이리치</v>
      </c>
      <c r="Q5026" t="s">
        <v>1954</v>
      </c>
      <c r="R5026"/>
      <c r="S5026"/>
      <c r="T5026"/>
      <c r="U5026"/>
      <c r="V5026"/>
      <c r="W5026" t="s">
        <v>1958</v>
      </c>
      <c r="X5026" s="1">
        <v>54346</v>
      </c>
    </row>
    <row r="5027" spans="1:24">
      <c r="A5027" t="s">
        <v>5547</v>
      </c>
      <c r="B5027" t="s">
        <v>5555</v>
      </c>
      <c r="C5027" t="s">
        <v>5570</v>
      </c>
      <c r="D5027" t="s">
        <v>2088</v>
      </c>
      <c r="E5027" t="s">
        <v>1921</v>
      </c>
      <c r="F5027" t="s">
        <v>5637</v>
      </c>
      <c r="G5027" t="s">
        <v>4898</v>
      </c>
      <c r="H5027">
        <v>41850</v>
      </c>
      <c r="I5027" t="s">
        <v>5649</v>
      </c>
      <c r="J5027" s="1">
        <v>44119</v>
      </c>
      <c r="K5027" s="1">
        <v>44119</v>
      </c>
      <c r="L5027">
        <v>3016893020001</v>
      </c>
      <c r="M5027" t="s">
        <v>5538</v>
      </c>
      <c r="N5027" s="1">
        <v>44135</v>
      </c>
      <c r="O5027" t="str">
        <f t="shared" si="168"/>
        <v>정상</v>
      </c>
      <c r="P5027" t="str">
        <f t="shared" si="166"/>
        <v>엠피피스토스</v>
      </c>
      <c r="Q5027" t="s">
        <v>1954</v>
      </c>
      <c r="R5027"/>
      <c r="S5027"/>
      <c r="T5027"/>
      <c r="U5027"/>
      <c r="V5027"/>
      <c r="W5027" t="s">
        <v>1958</v>
      </c>
      <c r="X5027" s="1">
        <v>51424</v>
      </c>
    </row>
    <row r="5028" spans="1:24">
      <c r="A5028" t="s">
        <v>984</v>
      </c>
      <c r="B5028" t="s">
        <v>5556</v>
      </c>
      <c r="C5028" t="s">
        <v>5567</v>
      </c>
      <c r="D5028" t="s">
        <v>3053</v>
      </c>
      <c r="E5028" t="s">
        <v>1921</v>
      </c>
      <c r="F5028" t="s">
        <v>5637</v>
      </c>
      <c r="G5028" t="s">
        <v>4898</v>
      </c>
      <c r="H5028">
        <v>57300</v>
      </c>
      <c r="I5028" t="s">
        <v>5645</v>
      </c>
      <c r="J5028" s="1">
        <v>44119</v>
      </c>
      <c r="K5028" s="1">
        <v>44119</v>
      </c>
      <c r="L5028">
        <v>3016900230001</v>
      </c>
      <c r="M5028" t="s">
        <v>5658</v>
      </c>
      <c r="N5028" s="1">
        <v>44135</v>
      </c>
      <c r="O5028" t="str">
        <f t="shared" si="168"/>
        <v>정상</v>
      </c>
      <c r="P5028" t="s">
        <v>6835</v>
      </c>
      <c r="Q5028" t="s">
        <v>1954</v>
      </c>
      <c r="R5028"/>
      <c r="S5028"/>
      <c r="T5028"/>
      <c r="U5028"/>
      <c r="V5028"/>
      <c r="W5028" t="s">
        <v>1958</v>
      </c>
      <c r="X5028" s="1">
        <v>45945</v>
      </c>
    </row>
    <row r="5029" spans="1:24">
      <c r="A5029" t="s">
        <v>5547</v>
      </c>
      <c r="B5029" t="s">
        <v>5555</v>
      </c>
      <c r="C5029" t="s">
        <v>5570</v>
      </c>
      <c r="D5029" t="s">
        <v>5592</v>
      </c>
      <c r="E5029" t="s">
        <v>5616</v>
      </c>
      <c r="F5029" t="s">
        <v>5637</v>
      </c>
      <c r="G5029" t="s">
        <v>4898</v>
      </c>
      <c r="H5029">
        <v>60800</v>
      </c>
      <c r="I5029" t="s">
        <v>5643</v>
      </c>
      <c r="J5029" s="1">
        <v>44119</v>
      </c>
      <c r="K5029" s="1">
        <v>44119</v>
      </c>
      <c r="L5029">
        <v>3016892010001</v>
      </c>
      <c r="M5029" t="s">
        <v>5538</v>
      </c>
      <c r="N5029" s="1">
        <v>44135</v>
      </c>
      <c r="O5029" t="str">
        <f t="shared" si="168"/>
        <v>정상</v>
      </c>
      <c r="P5029" t="str">
        <f t="shared" si="166"/>
        <v>엠피피스토스</v>
      </c>
      <c r="Q5029" t="s">
        <v>1954</v>
      </c>
      <c r="R5029"/>
      <c r="S5029"/>
      <c r="T5029"/>
      <c r="U5029"/>
      <c r="V5029"/>
      <c r="W5029" t="s">
        <v>5662</v>
      </c>
      <c r="X5029" s="1">
        <v>51424</v>
      </c>
    </row>
    <row r="5030" spans="1:24">
      <c r="A5030" t="s">
        <v>5551</v>
      </c>
      <c r="B5030" t="s">
        <v>5560</v>
      </c>
      <c r="C5030" t="s">
        <v>5571</v>
      </c>
      <c r="D5030" t="s">
        <v>5593</v>
      </c>
      <c r="E5030" t="s">
        <v>5620</v>
      </c>
      <c r="F5030" t="s">
        <v>5637</v>
      </c>
      <c r="G5030" t="s">
        <v>4898</v>
      </c>
      <c r="H5030">
        <v>68100</v>
      </c>
      <c r="I5030" t="s">
        <v>5644</v>
      </c>
      <c r="J5030" s="1">
        <v>44119</v>
      </c>
      <c r="K5030" s="1">
        <v>44119</v>
      </c>
      <c r="L5030">
        <v>3016900410001</v>
      </c>
      <c r="M5030" t="s">
        <v>5659</v>
      </c>
      <c r="N5030" s="1">
        <v>44135</v>
      </c>
      <c r="O5030" t="str">
        <f t="shared" si="168"/>
        <v>정상</v>
      </c>
      <c r="P5030" t="str">
        <f t="shared" si="166"/>
        <v>엠피송내</v>
      </c>
      <c r="Q5030" t="s">
        <v>1954</v>
      </c>
      <c r="R5030"/>
      <c r="S5030"/>
      <c r="T5030"/>
      <c r="U5030"/>
      <c r="V5030"/>
      <c r="W5030" t="s">
        <v>1958</v>
      </c>
      <c r="X5030" s="1">
        <v>45945</v>
      </c>
    </row>
    <row r="5031" spans="1:24">
      <c r="A5031" t="s">
        <v>992</v>
      </c>
      <c r="B5031" t="s">
        <v>5554</v>
      </c>
      <c r="C5031" t="s">
        <v>5565</v>
      </c>
      <c r="D5031" t="s">
        <v>5594</v>
      </c>
      <c r="E5031" t="s">
        <v>5630</v>
      </c>
      <c r="F5031" t="s">
        <v>5637</v>
      </c>
      <c r="G5031" t="s">
        <v>5639</v>
      </c>
      <c r="H5031">
        <v>101925</v>
      </c>
      <c r="I5031" t="s">
        <v>5644</v>
      </c>
      <c r="J5031" s="1">
        <v>44119</v>
      </c>
      <c r="K5031" s="1">
        <v>44119</v>
      </c>
      <c r="L5031">
        <v>41000007298039</v>
      </c>
      <c r="M5031" t="s">
        <v>5538</v>
      </c>
      <c r="N5031" s="1">
        <v>44135</v>
      </c>
      <c r="O5031" t="str">
        <f t="shared" si="168"/>
        <v>정상</v>
      </c>
      <c r="P5031" t="str">
        <f t="shared" si="166"/>
        <v>엠피의정부</v>
      </c>
      <c r="Q5031" t="s">
        <v>1954</v>
      </c>
      <c r="R5031"/>
      <c r="S5031"/>
      <c r="T5031"/>
      <c r="U5031"/>
      <c r="V5031"/>
      <c r="W5031" t="s">
        <v>1958</v>
      </c>
      <c r="X5031"/>
    </row>
    <row r="5032" spans="1:24">
      <c r="A5032" t="s">
        <v>991</v>
      </c>
      <c r="B5032" t="s">
        <v>5560</v>
      </c>
      <c r="C5032" t="s">
        <v>5571</v>
      </c>
      <c r="D5032" t="s">
        <v>2004</v>
      </c>
      <c r="E5032" t="s">
        <v>1928</v>
      </c>
      <c r="F5032" t="s">
        <v>5637</v>
      </c>
      <c r="G5032" t="s">
        <v>5641</v>
      </c>
      <c r="H5032">
        <v>57860</v>
      </c>
      <c r="I5032" t="s">
        <v>5644</v>
      </c>
      <c r="J5032" s="1">
        <v>44118</v>
      </c>
      <c r="K5032" s="1">
        <v>44118</v>
      </c>
      <c r="L5032">
        <v>3016870960001</v>
      </c>
      <c r="M5032" t="s">
        <v>5659</v>
      </c>
      <c r="N5032" s="1">
        <v>44135</v>
      </c>
      <c r="O5032" t="str">
        <f t="shared" si="168"/>
        <v>정상</v>
      </c>
      <c r="P5032" t="str">
        <f t="shared" si="166"/>
        <v>엠피송내</v>
      </c>
      <c r="Q5032" t="s">
        <v>1954</v>
      </c>
      <c r="R5032"/>
      <c r="S5032"/>
      <c r="T5032"/>
      <c r="U5032"/>
      <c r="V5032"/>
      <c r="W5032" t="s">
        <v>1958</v>
      </c>
      <c r="X5032" s="1">
        <v>54710</v>
      </c>
    </row>
    <row r="5033" spans="1:24">
      <c r="A5033" t="s">
        <v>991</v>
      </c>
      <c r="B5033" t="s">
        <v>5560</v>
      </c>
      <c r="C5033" t="s">
        <v>5571</v>
      </c>
      <c r="D5033" t="s">
        <v>5595</v>
      </c>
      <c r="E5033" t="s">
        <v>1928</v>
      </c>
      <c r="F5033" t="s">
        <v>5637</v>
      </c>
      <c r="G5033" t="s">
        <v>5641</v>
      </c>
      <c r="H5033">
        <v>76680</v>
      </c>
      <c r="I5033" t="s">
        <v>3981</v>
      </c>
      <c r="J5033" s="1">
        <v>44118</v>
      </c>
      <c r="K5033" s="1">
        <v>44118</v>
      </c>
      <c r="L5033">
        <v>3016870960002</v>
      </c>
      <c r="M5033" t="s">
        <v>5538</v>
      </c>
      <c r="N5033" s="1">
        <v>44135</v>
      </c>
      <c r="O5033" t="str">
        <f t="shared" si="168"/>
        <v>정상</v>
      </c>
      <c r="P5033" t="str">
        <f t="shared" si="166"/>
        <v>엠피송내</v>
      </c>
      <c r="Q5033" t="s">
        <v>1954</v>
      </c>
      <c r="R5033"/>
      <c r="S5033"/>
      <c r="T5033"/>
      <c r="U5033"/>
      <c r="V5033"/>
      <c r="W5033" t="s">
        <v>1958</v>
      </c>
      <c r="X5033" s="1">
        <v>53249</v>
      </c>
    </row>
    <row r="5034" spans="1:24">
      <c r="A5034" t="s">
        <v>984</v>
      </c>
      <c r="B5034" t="s">
        <v>5556</v>
      </c>
      <c r="C5034" t="s">
        <v>5567</v>
      </c>
      <c r="D5034" t="s">
        <v>2255</v>
      </c>
      <c r="E5034" t="s">
        <v>5613</v>
      </c>
      <c r="F5034" t="s">
        <v>5637</v>
      </c>
      <c r="G5034" t="s">
        <v>4891</v>
      </c>
      <c r="H5034">
        <v>201600</v>
      </c>
      <c r="I5034" t="s">
        <v>5645</v>
      </c>
      <c r="J5034" s="1">
        <v>44118</v>
      </c>
      <c r="K5034" s="1">
        <v>44118</v>
      </c>
      <c r="L5034">
        <v>115571860</v>
      </c>
      <c r="M5034" t="s">
        <v>5658</v>
      </c>
      <c r="N5034" s="1">
        <v>44135</v>
      </c>
      <c r="O5034" t="str">
        <f t="shared" si="168"/>
        <v>정상</v>
      </c>
      <c r="P5034" t="s">
        <v>6835</v>
      </c>
      <c r="Q5034" t="s">
        <v>1954</v>
      </c>
      <c r="R5034"/>
      <c r="S5034"/>
      <c r="T5034"/>
      <c r="U5034"/>
      <c r="V5034"/>
      <c r="W5034" t="s">
        <v>1958</v>
      </c>
      <c r="X5034"/>
    </row>
    <row r="5035" spans="1:24">
      <c r="A5035" t="s">
        <v>1864</v>
      </c>
      <c r="B5035"/>
      <c r="C5035"/>
      <c r="D5035" t="s">
        <v>2022</v>
      </c>
      <c r="E5035" t="s">
        <v>1925</v>
      </c>
      <c r="F5035" t="s">
        <v>5637</v>
      </c>
      <c r="G5035" t="s">
        <v>4891</v>
      </c>
      <c r="H5035">
        <v>224600</v>
      </c>
      <c r="I5035" t="s">
        <v>5649</v>
      </c>
      <c r="J5035" s="1">
        <v>44117</v>
      </c>
      <c r="K5035" s="1">
        <v>44117</v>
      </c>
      <c r="L5035">
        <v>12473584</v>
      </c>
      <c r="M5035" t="s">
        <v>5538</v>
      </c>
      <c r="N5035" s="1">
        <v>44135</v>
      </c>
      <c r="O5035" t="str">
        <f t="shared" si="168"/>
        <v>정상</v>
      </c>
      <c r="P5035" t="str">
        <f t="shared" si="166"/>
        <v>엠피프라임</v>
      </c>
      <c r="Q5035" t="s">
        <v>1954</v>
      </c>
      <c r="R5035"/>
      <c r="S5035"/>
      <c r="T5035"/>
      <c r="U5035"/>
      <c r="V5035"/>
      <c r="W5035" t="s">
        <v>5662</v>
      </c>
      <c r="X5035"/>
    </row>
    <row r="5036" spans="1:24">
      <c r="A5036" t="s">
        <v>996</v>
      </c>
      <c r="B5036"/>
      <c r="C5036"/>
      <c r="D5036" t="s">
        <v>5596</v>
      </c>
      <c r="E5036" t="s">
        <v>4864</v>
      </c>
      <c r="F5036" t="s">
        <v>5637</v>
      </c>
      <c r="G5036" t="s">
        <v>4898</v>
      </c>
      <c r="H5036">
        <v>66550</v>
      </c>
      <c r="I5036" t="s">
        <v>5645</v>
      </c>
      <c r="J5036" s="1">
        <v>44117</v>
      </c>
      <c r="K5036" s="1">
        <v>44117</v>
      </c>
      <c r="L5036">
        <v>104735199</v>
      </c>
      <c r="M5036" t="s">
        <v>5659</v>
      </c>
      <c r="N5036" s="1">
        <v>44135</v>
      </c>
      <c r="O5036" t="str">
        <f t="shared" si="168"/>
        <v>정상</v>
      </c>
      <c r="P5036" t="str">
        <f t="shared" si="166"/>
        <v>엠피경기</v>
      </c>
      <c r="Q5036" t="s">
        <v>1954</v>
      </c>
      <c r="R5036"/>
      <c r="S5036"/>
      <c r="T5036"/>
      <c r="U5036"/>
      <c r="V5036"/>
      <c r="W5036" t="s">
        <v>1958</v>
      </c>
      <c r="X5036" s="1">
        <v>56900</v>
      </c>
    </row>
    <row r="5037" spans="1:24">
      <c r="A5037" t="s">
        <v>5543</v>
      </c>
      <c r="B5037" t="s">
        <v>5558</v>
      </c>
      <c r="C5037" t="s">
        <v>5569</v>
      </c>
      <c r="D5037" t="s">
        <v>3059</v>
      </c>
      <c r="E5037" t="s">
        <v>3954</v>
      </c>
      <c r="F5037" t="s">
        <v>5637</v>
      </c>
      <c r="G5037" t="s">
        <v>5638</v>
      </c>
      <c r="H5037">
        <v>500000</v>
      </c>
      <c r="I5037" t="s">
        <v>5645</v>
      </c>
      <c r="J5037" s="1">
        <v>44117</v>
      </c>
      <c r="K5037" s="1">
        <v>44117</v>
      </c>
      <c r="L5037">
        <v>20036697</v>
      </c>
      <c r="M5037" t="s">
        <v>5538</v>
      </c>
      <c r="N5037" s="1">
        <v>44135</v>
      </c>
      <c r="O5037" t="str">
        <f t="shared" si="168"/>
        <v>정상</v>
      </c>
      <c r="P5037" t="str">
        <f t="shared" si="166"/>
        <v>엠피경기</v>
      </c>
      <c r="Q5037" t="s">
        <v>1954</v>
      </c>
      <c r="R5037"/>
      <c r="S5037"/>
      <c r="T5037"/>
      <c r="U5037"/>
      <c r="V5037"/>
      <c r="W5037" t="s">
        <v>1958</v>
      </c>
      <c r="X5037" s="1">
        <v>2958386</v>
      </c>
    </row>
    <row r="5038" spans="1:24">
      <c r="A5038" t="s">
        <v>996</v>
      </c>
      <c r="B5038" t="s">
        <v>5558</v>
      </c>
      <c r="C5038" t="s">
        <v>5569</v>
      </c>
      <c r="D5038" t="s">
        <v>5597</v>
      </c>
      <c r="E5038" t="s">
        <v>5631</v>
      </c>
      <c r="F5038" t="s">
        <v>5637</v>
      </c>
      <c r="G5038" t="s">
        <v>5638</v>
      </c>
      <c r="H5038">
        <v>1000000</v>
      </c>
      <c r="I5038" t="s">
        <v>5648</v>
      </c>
      <c r="J5038" s="1">
        <v>44117</v>
      </c>
      <c r="K5038" s="1">
        <v>44117</v>
      </c>
      <c r="L5038">
        <v>20036693</v>
      </c>
      <c r="M5038" t="s">
        <v>5538</v>
      </c>
      <c r="N5038" s="1">
        <v>44135</v>
      </c>
      <c r="O5038" t="str">
        <f t="shared" si="168"/>
        <v>정상</v>
      </c>
      <c r="P5038" t="str">
        <f t="shared" si="166"/>
        <v>엠피경기</v>
      </c>
      <c r="Q5038" t="s">
        <v>1954</v>
      </c>
      <c r="R5038"/>
      <c r="S5038"/>
      <c r="T5038"/>
      <c r="U5038"/>
      <c r="V5038"/>
      <c r="W5038" t="s">
        <v>1958</v>
      </c>
      <c r="X5038" s="1">
        <v>2958386</v>
      </c>
    </row>
    <row r="5039" spans="1:24">
      <c r="A5039" t="s">
        <v>1870</v>
      </c>
      <c r="B5039" t="s">
        <v>5553</v>
      </c>
      <c r="C5039" t="s">
        <v>5564</v>
      </c>
      <c r="D5039" t="s">
        <v>2975</v>
      </c>
      <c r="E5039" t="s">
        <v>5628</v>
      </c>
      <c r="F5039" t="s">
        <v>5637</v>
      </c>
      <c r="G5039" t="s">
        <v>5638</v>
      </c>
      <c r="H5039">
        <v>3000000</v>
      </c>
      <c r="I5039" t="s">
        <v>5648</v>
      </c>
      <c r="J5039" s="1">
        <v>44116</v>
      </c>
      <c r="K5039" s="1">
        <v>44116</v>
      </c>
      <c r="L5039">
        <v>220100126713</v>
      </c>
      <c r="M5039" t="s">
        <v>5538</v>
      </c>
      <c r="N5039" s="1">
        <v>44135</v>
      </c>
      <c r="O5039" t="str">
        <f t="shared" si="168"/>
        <v>정상</v>
      </c>
      <c r="P5039" t="str">
        <f t="shared" si="166"/>
        <v>엠피상동</v>
      </c>
      <c r="Q5039" t="s">
        <v>1954</v>
      </c>
      <c r="R5039"/>
      <c r="S5039"/>
      <c r="T5039"/>
      <c r="U5039"/>
      <c r="V5039"/>
      <c r="W5039" t="s">
        <v>1958</v>
      </c>
      <c r="X5039" s="1">
        <v>2958465</v>
      </c>
    </row>
    <row r="5040" spans="1:24">
      <c r="A5040" t="s">
        <v>2316</v>
      </c>
      <c r="B5040" t="s">
        <v>5562</v>
      </c>
      <c r="C5040" t="s">
        <v>5573</v>
      </c>
      <c r="D5040" t="s">
        <v>5598</v>
      </c>
      <c r="E5040" t="s">
        <v>5610</v>
      </c>
      <c r="F5040" t="s">
        <v>5637</v>
      </c>
      <c r="G5040" t="s">
        <v>4898</v>
      </c>
      <c r="H5040">
        <v>140690</v>
      </c>
      <c r="I5040" t="s">
        <v>5644</v>
      </c>
      <c r="J5040" s="1">
        <v>44116</v>
      </c>
      <c r="K5040" s="1">
        <v>44116</v>
      </c>
      <c r="L5040">
        <v>4008587000012</v>
      </c>
      <c r="M5040" t="s">
        <v>5658</v>
      </c>
      <c r="N5040" s="1">
        <v>44135</v>
      </c>
      <c r="O5040" t="str">
        <f t="shared" si="168"/>
        <v>정상</v>
      </c>
      <c r="P5040" t="str">
        <f t="shared" si="166"/>
        <v>엠피조은</v>
      </c>
      <c r="Q5040" t="s">
        <v>1954</v>
      </c>
      <c r="R5040"/>
      <c r="S5040"/>
      <c r="T5040"/>
      <c r="U5040"/>
      <c r="V5040"/>
      <c r="W5040" t="s">
        <v>1958</v>
      </c>
      <c r="X5040" s="1">
        <v>59821</v>
      </c>
    </row>
    <row r="5041" spans="1:24">
      <c r="A5041" t="s">
        <v>984</v>
      </c>
      <c r="B5041" t="s">
        <v>5556</v>
      </c>
      <c r="C5041" t="s">
        <v>5567</v>
      </c>
      <c r="D5041" t="s">
        <v>3932</v>
      </c>
      <c r="E5041" t="s">
        <v>5609</v>
      </c>
      <c r="F5041" t="s">
        <v>5637</v>
      </c>
      <c r="G5041" t="s">
        <v>4898</v>
      </c>
      <c r="H5041">
        <v>56197</v>
      </c>
      <c r="I5041" t="s">
        <v>5653</v>
      </c>
      <c r="J5041" s="1">
        <v>44116</v>
      </c>
      <c r="K5041" s="1">
        <v>44125</v>
      </c>
      <c r="L5041">
        <v>6534385200003</v>
      </c>
      <c r="M5041" t="s">
        <v>5538</v>
      </c>
      <c r="N5041" s="1">
        <v>44135</v>
      </c>
      <c r="O5041" t="str">
        <f t="shared" si="168"/>
        <v>반송</v>
      </c>
      <c r="P5041" t="s">
        <v>6835</v>
      </c>
      <c r="Q5041" t="s">
        <v>1954</v>
      </c>
      <c r="R5041"/>
      <c r="S5041"/>
      <c r="T5041"/>
      <c r="U5041"/>
      <c r="V5041"/>
      <c r="W5041" t="s">
        <v>1958</v>
      </c>
      <c r="X5041" s="1">
        <v>56899</v>
      </c>
    </row>
    <row r="5042" spans="1:24">
      <c r="A5042" t="s">
        <v>5542</v>
      </c>
      <c r="B5042" t="s">
        <v>5556</v>
      </c>
      <c r="C5042" t="s">
        <v>5567</v>
      </c>
      <c r="D5042" t="s">
        <v>2481</v>
      </c>
      <c r="E5042" t="s">
        <v>3953</v>
      </c>
      <c r="F5042" t="s">
        <v>5637</v>
      </c>
      <c r="G5042" t="s">
        <v>4898</v>
      </c>
      <c r="H5042">
        <v>41366</v>
      </c>
      <c r="I5042" t="s">
        <v>5647</v>
      </c>
      <c r="J5042" s="1">
        <v>44116</v>
      </c>
      <c r="K5042" s="1">
        <v>44116</v>
      </c>
      <c r="L5042">
        <v>8100485200001</v>
      </c>
      <c r="M5042" t="s">
        <v>5659</v>
      </c>
      <c r="N5042" s="1">
        <v>44135</v>
      </c>
      <c r="O5042" t="str">
        <f t="shared" si="168"/>
        <v>정상</v>
      </c>
      <c r="P5042" t="s">
        <v>6835</v>
      </c>
      <c r="Q5042" t="s">
        <v>1954</v>
      </c>
      <c r="R5042"/>
      <c r="S5042"/>
      <c r="T5042"/>
      <c r="U5042"/>
      <c r="V5042"/>
      <c r="W5042" t="s">
        <v>1958</v>
      </c>
      <c r="X5042" s="1">
        <v>57995</v>
      </c>
    </row>
    <row r="5043" spans="1:24">
      <c r="A5043" t="s">
        <v>995</v>
      </c>
      <c r="B5043" t="s">
        <v>5555</v>
      </c>
      <c r="C5043" t="s">
        <v>5566</v>
      </c>
      <c r="D5043" t="s">
        <v>5599</v>
      </c>
      <c r="E5043" t="s">
        <v>5619</v>
      </c>
      <c r="F5043" t="s">
        <v>5637</v>
      </c>
      <c r="G5043" t="s">
        <v>4898</v>
      </c>
      <c r="H5043">
        <v>16400</v>
      </c>
      <c r="I5043" t="s">
        <v>3981</v>
      </c>
      <c r="J5043" s="1">
        <v>44116</v>
      </c>
      <c r="K5043" s="1">
        <v>44116</v>
      </c>
      <c r="L5043">
        <v>88350480007</v>
      </c>
      <c r="M5043" t="s">
        <v>5659</v>
      </c>
      <c r="N5043" s="1">
        <v>44135</v>
      </c>
      <c r="O5043" t="str">
        <f t="shared" si="168"/>
        <v>정상</v>
      </c>
      <c r="P5043" t="str">
        <f t="shared" si="166"/>
        <v>엠피피스토스</v>
      </c>
      <c r="Q5043" t="s">
        <v>1954</v>
      </c>
      <c r="R5043"/>
      <c r="S5043"/>
      <c r="T5043"/>
      <c r="U5043"/>
      <c r="V5043"/>
      <c r="W5043" t="s">
        <v>1958</v>
      </c>
      <c r="X5043" s="1">
        <v>45942</v>
      </c>
    </row>
    <row r="5044" spans="1:24">
      <c r="A5044" t="s">
        <v>995</v>
      </c>
      <c r="B5044" t="s">
        <v>5555</v>
      </c>
      <c r="C5044" t="s">
        <v>5566</v>
      </c>
      <c r="D5044" t="s">
        <v>5589</v>
      </c>
      <c r="E5044" t="s">
        <v>5616</v>
      </c>
      <c r="F5044" t="s">
        <v>5637</v>
      </c>
      <c r="G5044" t="s">
        <v>4898</v>
      </c>
      <c r="H5044">
        <v>29650</v>
      </c>
      <c r="I5044" t="s">
        <v>5645</v>
      </c>
      <c r="J5044" s="1">
        <v>44116</v>
      </c>
      <c r="K5044" s="1">
        <v>44116</v>
      </c>
      <c r="L5044">
        <v>143871640007</v>
      </c>
      <c r="M5044" t="s">
        <v>5538</v>
      </c>
      <c r="N5044" s="1">
        <v>44135</v>
      </c>
      <c r="O5044" t="str">
        <f t="shared" si="168"/>
        <v>정상</v>
      </c>
      <c r="P5044" t="str">
        <f t="shared" si="166"/>
        <v>엠피피스토스</v>
      </c>
      <c r="Q5044" t="s">
        <v>1954</v>
      </c>
      <c r="R5044"/>
      <c r="S5044"/>
      <c r="T5044"/>
      <c r="U5044"/>
      <c r="V5044"/>
      <c r="W5044" t="s">
        <v>1958</v>
      </c>
      <c r="X5044" s="1">
        <v>47768</v>
      </c>
    </row>
    <row r="5045" spans="1:24">
      <c r="A5045" t="s">
        <v>2316</v>
      </c>
      <c r="B5045" t="s">
        <v>5562</v>
      </c>
      <c r="C5045" t="s">
        <v>5573</v>
      </c>
      <c r="D5045" t="s">
        <v>2101</v>
      </c>
      <c r="E5045" t="s">
        <v>5632</v>
      </c>
      <c r="F5045" t="s">
        <v>5637</v>
      </c>
      <c r="G5045" t="s">
        <v>5638</v>
      </c>
      <c r="H5045">
        <v>100000</v>
      </c>
      <c r="I5045" t="s">
        <v>5645</v>
      </c>
      <c r="J5045" s="1">
        <v>44112</v>
      </c>
      <c r="K5045" s="1">
        <v>44112</v>
      </c>
      <c r="L5045">
        <v>220100138465</v>
      </c>
      <c r="M5045" t="s">
        <v>5538</v>
      </c>
      <c r="N5045" s="1">
        <v>44135</v>
      </c>
      <c r="O5045" t="str">
        <f t="shared" si="168"/>
        <v>정상</v>
      </c>
      <c r="P5045" t="str">
        <f t="shared" si="166"/>
        <v>엠피조은</v>
      </c>
      <c r="Q5045" t="s">
        <v>1954</v>
      </c>
      <c r="R5045"/>
      <c r="S5045"/>
      <c r="T5045"/>
      <c r="U5045"/>
      <c r="V5045"/>
      <c r="W5045" t="s">
        <v>1958</v>
      </c>
      <c r="X5045" s="1">
        <v>2958465</v>
      </c>
    </row>
    <row r="5046" spans="1:24">
      <c r="A5046" t="s">
        <v>1870</v>
      </c>
      <c r="B5046" t="s">
        <v>5553</v>
      </c>
      <c r="C5046" t="s">
        <v>5564</v>
      </c>
      <c r="D5046" t="s">
        <v>2114</v>
      </c>
      <c r="E5046" t="s">
        <v>1917</v>
      </c>
      <c r="F5046" t="s">
        <v>5637</v>
      </c>
      <c r="G5046" t="s">
        <v>4898</v>
      </c>
      <c r="H5046">
        <v>80020</v>
      </c>
      <c r="I5046" t="s">
        <v>5645</v>
      </c>
      <c r="J5046" s="1">
        <v>44112</v>
      </c>
      <c r="K5046" s="1">
        <v>44112</v>
      </c>
      <c r="L5046">
        <v>6723126200001</v>
      </c>
      <c r="M5046" t="s">
        <v>5659</v>
      </c>
      <c r="N5046" s="1">
        <v>44135</v>
      </c>
      <c r="O5046" t="str">
        <f t="shared" si="168"/>
        <v>정상</v>
      </c>
      <c r="P5046" t="str">
        <f t="shared" si="166"/>
        <v>엠피상동</v>
      </c>
      <c r="Q5046" t="s">
        <v>1954</v>
      </c>
      <c r="R5046"/>
      <c r="S5046"/>
      <c r="T5046"/>
      <c r="U5046"/>
      <c r="V5046"/>
      <c r="W5046" t="s">
        <v>1958</v>
      </c>
      <c r="X5046" s="1">
        <v>74792</v>
      </c>
    </row>
    <row r="5047" spans="1:24">
      <c r="A5047" t="s">
        <v>1864</v>
      </c>
      <c r="B5047"/>
      <c r="C5047"/>
      <c r="D5047" t="s">
        <v>5600</v>
      </c>
      <c r="E5047" t="s">
        <v>1921</v>
      </c>
      <c r="F5047" t="s">
        <v>5637</v>
      </c>
      <c r="G5047" t="s">
        <v>4898</v>
      </c>
      <c r="H5047">
        <v>32250</v>
      </c>
      <c r="I5047" t="s">
        <v>5645</v>
      </c>
      <c r="J5047" s="1">
        <v>44112</v>
      </c>
      <c r="K5047" s="1">
        <v>44112</v>
      </c>
      <c r="L5047">
        <v>135445510001</v>
      </c>
      <c r="M5047" t="s">
        <v>5538</v>
      </c>
      <c r="N5047" s="1">
        <v>44135</v>
      </c>
      <c r="O5047" t="str">
        <f t="shared" si="168"/>
        <v>정상</v>
      </c>
      <c r="P5047" t="str">
        <f t="shared" si="166"/>
        <v>엠피프라임</v>
      </c>
      <c r="Q5047" t="s">
        <v>1954</v>
      </c>
      <c r="R5047"/>
      <c r="S5047"/>
      <c r="T5047"/>
      <c r="U5047"/>
      <c r="V5047"/>
      <c r="W5047" t="s">
        <v>1958</v>
      </c>
      <c r="X5047" s="1">
        <v>45938</v>
      </c>
    </row>
    <row r="5048" spans="1:24">
      <c r="A5048" t="s">
        <v>995</v>
      </c>
      <c r="B5048" t="s">
        <v>5555</v>
      </c>
      <c r="C5048" t="s">
        <v>5566</v>
      </c>
      <c r="D5048" t="s">
        <v>2128</v>
      </c>
      <c r="E5048" t="s">
        <v>5619</v>
      </c>
      <c r="F5048" t="s">
        <v>5637</v>
      </c>
      <c r="G5048" t="s">
        <v>4898</v>
      </c>
      <c r="H5048">
        <v>40800</v>
      </c>
      <c r="I5048" t="s">
        <v>5649</v>
      </c>
      <c r="J5048" s="1">
        <v>44112</v>
      </c>
      <c r="K5048" s="1">
        <v>44112</v>
      </c>
      <c r="L5048">
        <v>72207830002</v>
      </c>
      <c r="M5048" t="s">
        <v>5538</v>
      </c>
      <c r="N5048" s="1">
        <v>44135</v>
      </c>
      <c r="O5048" t="str">
        <f t="shared" si="168"/>
        <v>정상</v>
      </c>
      <c r="P5048" t="str">
        <f t="shared" si="166"/>
        <v>엠피피스토스</v>
      </c>
      <c r="Q5048" t="s">
        <v>1954</v>
      </c>
      <c r="R5048"/>
      <c r="S5048"/>
      <c r="T5048"/>
      <c r="U5048"/>
      <c r="V5048"/>
      <c r="W5048" t="s">
        <v>1958</v>
      </c>
      <c r="X5048" s="1">
        <v>51417</v>
      </c>
    </row>
    <row r="5049" spans="1:24">
      <c r="A5049" t="s">
        <v>995</v>
      </c>
      <c r="B5049" t="s">
        <v>5555</v>
      </c>
      <c r="C5049" t="s">
        <v>5570</v>
      </c>
      <c r="D5049" t="s">
        <v>2088</v>
      </c>
      <c r="E5049" t="s">
        <v>5626</v>
      </c>
      <c r="F5049" t="s">
        <v>5637</v>
      </c>
      <c r="G5049" t="s">
        <v>4898</v>
      </c>
      <c r="H5049">
        <v>52600</v>
      </c>
      <c r="I5049" t="s">
        <v>5647</v>
      </c>
      <c r="J5049" s="1">
        <v>44112</v>
      </c>
      <c r="K5049" s="1">
        <v>44112</v>
      </c>
      <c r="L5049">
        <v>3016810170001</v>
      </c>
      <c r="M5049" t="s">
        <v>5658</v>
      </c>
      <c r="N5049" s="1">
        <v>44135</v>
      </c>
      <c r="O5049" t="str">
        <f t="shared" si="168"/>
        <v>정상</v>
      </c>
      <c r="P5049" t="str">
        <f t="shared" si="166"/>
        <v>엠피피스토스</v>
      </c>
      <c r="Q5049" t="s">
        <v>1954</v>
      </c>
      <c r="R5049"/>
      <c r="S5049"/>
      <c r="T5049"/>
      <c r="U5049"/>
      <c r="V5049"/>
      <c r="W5049" t="s">
        <v>1958</v>
      </c>
      <c r="X5049" s="1">
        <v>51417</v>
      </c>
    </row>
    <row r="5050" spans="1:24">
      <c r="A5050" t="s">
        <v>5547</v>
      </c>
      <c r="B5050" t="s">
        <v>5555</v>
      </c>
      <c r="C5050" t="s">
        <v>5570</v>
      </c>
      <c r="D5050" t="s">
        <v>2121</v>
      </c>
      <c r="E5050" t="s">
        <v>5619</v>
      </c>
      <c r="F5050" t="s">
        <v>5637</v>
      </c>
      <c r="G5050" t="s">
        <v>4898</v>
      </c>
      <c r="H5050">
        <v>50140</v>
      </c>
      <c r="I5050" t="s">
        <v>5648</v>
      </c>
      <c r="J5050" s="1">
        <v>44112</v>
      </c>
      <c r="K5050" s="1">
        <v>44112</v>
      </c>
      <c r="L5050">
        <v>3016811270001</v>
      </c>
      <c r="M5050" t="s">
        <v>5660</v>
      </c>
      <c r="N5050" s="1">
        <v>44135</v>
      </c>
      <c r="O5050" t="str">
        <f t="shared" si="168"/>
        <v>정상</v>
      </c>
      <c r="P5050" t="str">
        <f t="shared" si="166"/>
        <v>엠피피스토스</v>
      </c>
      <c r="Q5050" t="s">
        <v>1954</v>
      </c>
      <c r="R5050"/>
      <c r="S5050"/>
      <c r="T5050"/>
      <c r="U5050"/>
      <c r="V5050"/>
      <c r="W5050" t="s">
        <v>1958</v>
      </c>
      <c r="X5050" s="1">
        <v>47764</v>
      </c>
    </row>
    <row r="5051" spans="1:24">
      <c r="A5051" t="s">
        <v>995</v>
      </c>
      <c r="B5051" t="s">
        <v>5555</v>
      </c>
      <c r="C5051" t="s">
        <v>5570</v>
      </c>
      <c r="D5051" t="s">
        <v>5601</v>
      </c>
      <c r="E5051" t="s">
        <v>5633</v>
      </c>
      <c r="F5051" t="s">
        <v>5637</v>
      </c>
      <c r="G5051" t="s">
        <v>4898</v>
      </c>
      <c r="H5051">
        <v>46450</v>
      </c>
      <c r="I5051" t="s">
        <v>5643</v>
      </c>
      <c r="J5051" s="1">
        <v>44112</v>
      </c>
      <c r="K5051" s="1">
        <v>44112</v>
      </c>
      <c r="L5051">
        <v>3016819090001</v>
      </c>
      <c r="M5051" t="s">
        <v>5659</v>
      </c>
      <c r="N5051" s="1">
        <v>44135</v>
      </c>
      <c r="O5051" t="str">
        <f t="shared" si="168"/>
        <v>정상</v>
      </c>
      <c r="P5051" t="str">
        <f t="shared" si="166"/>
        <v>엠피피스토스</v>
      </c>
      <c r="Q5051" t="s">
        <v>1954</v>
      </c>
      <c r="R5051"/>
      <c r="S5051"/>
      <c r="T5051"/>
      <c r="U5051"/>
      <c r="V5051"/>
      <c r="W5051" t="s">
        <v>1958</v>
      </c>
      <c r="X5051" s="1">
        <v>51417</v>
      </c>
    </row>
    <row r="5052" spans="1:24">
      <c r="A5052" t="s">
        <v>1870</v>
      </c>
      <c r="B5052" t="s">
        <v>5553</v>
      </c>
      <c r="C5052" t="s">
        <v>5564</v>
      </c>
      <c r="D5052" t="s">
        <v>5584</v>
      </c>
      <c r="E5052" t="s">
        <v>5616</v>
      </c>
      <c r="F5052" t="s">
        <v>5637</v>
      </c>
      <c r="G5052" t="s">
        <v>5641</v>
      </c>
      <c r="H5052">
        <v>125580</v>
      </c>
      <c r="I5052" t="s">
        <v>5656</v>
      </c>
      <c r="J5052" s="1">
        <v>44112</v>
      </c>
      <c r="K5052" s="1">
        <v>44124</v>
      </c>
      <c r="L5052">
        <v>3016802970002</v>
      </c>
      <c r="M5052" t="s">
        <v>5659</v>
      </c>
      <c r="N5052" s="1">
        <v>44135</v>
      </c>
      <c r="O5052" t="str">
        <f t="shared" si="168"/>
        <v>철회</v>
      </c>
      <c r="P5052" t="str">
        <f t="shared" si="166"/>
        <v>엠피상동</v>
      </c>
      <c r="Q5052" t="s">
        <v>1954</v>
      </c>
      <c r="R5052"/>
      <c r="S5052"/>
      <c r="T5052"/>
      <c r="U5052"/>
      <c r="V5052"/>
      <c r="W5052" t="s">
        <v>1958</v>
      </c>
      <c r="X5052" s="1">
        <v>50686</v>
      </c>
    </row>
    <row r="5053" spans="1:24">
      <c r="A5053" t="s">
        <v>1870</v>
      </c>
      <c r="B5053" t="s">
        <v>5553</v>
      </c>
      <c r="C5053" t="s">
        <v>5564</v>
      </c>
      <c r="D5053" t="s">
        <v>3047</v>
      </c>
      <c r="E5053" t="s">
        <v>5619</v>
      </c>
      <c r="F5053" t="s">
        <v>5637</v>
      </c>
      <c r="G5053" t="s">
        <v>5641</v>
      </c>
      <c r="H5053">
        <v>122160</v>
      </c>
      <c r="I5053" t="s">
        <v>5655</v>
      </c>
      <c r="J5053" s="1">
        <v>44112</v>
      </c>
      <c r="K5053" s="1">
        <v>44116</v>
      </c>
      <c r="L5053">
        <v>3016802970001</v>
      </c>
      <c r="M5053" t="s">
        <v>5538</v>
      </c>
      <c r="N5053" s="1">
        <v>44135</v>
      </c>
      <c r="O5053" t="str">
        <f t="shared" si="168"/>
        <v>반송</v>
      </c>
      <c r="P5053" t="str">
        <f t="shared" si="166"/>
        <v>엠피상동</v>
      </c>
      <c r="Q5053" t="s">
        <v>1954</v>
      </c>
      <c r="R5053"/>
      <c r="S5053"/>
      <c r="T5053"/>
      <c r="U5053"/>
      <c r="V5053"/>
      <c r="W5053" t="s">
        <v>1958</v>
      </c>
      <c r="X5053" s="1">
        <v>50686</v>
      </c>
    </row>
    <row r="5054" spans="1:24">
      <c r="A5054" t="s">
        <v>1870</v>
      </c>
      <c r="B5054" t="s">
        <v>5553</v>
      </c>
      <c r="C5054" t="s">
        <v>5564</v>
      </c>
      <c r="D5054" t="s">
        <v>5602</v>
      </c>
      <c r="E5054" t="s">
        <v>5619</v>
      </c>
      <c r="F5054" t="s">
        <v>5637</v>
      </c>
      <c r="G5054" t="s">
        <v>5641</v>
      </c>
      <c r="H5054">
        <v>80620</v>
      </c>
      <c r="I5054" t="s">
        <v>5645</v>
      </c>
      <c r="J5054" s="1">
        <v>44112</v>
      </c>
      <c r="K5054" s="1">
        <v>44112</v>
      </c>
      <c r="L5054">
        <v>90894510002</v>
      </c>
      <c r="M5054" t="s">
        <v>5538</v>
      </c>
      <c r="N5054" s="1">
        <v>44135</v>
      </c>
      <c r="O5054" t="str">
        <f t="shared" si="168"/>
        <v>정상</v>
      </c>
      <c r="P5054" t="str">
        <f t="shared" si="166"/>
        <v>엠피상동</v>
      </c>
      <c r="Q5054" t="s">
        <v>1954</v>
      </c>
      <c r="R5054"/>
      <c r="S5054"/>
      <c r="T5054"/>
      <c r="U5054"/>
      <c r="V5054"/>
      <c r="W5054" t="s">
        <v>1958</v>
      </c>
      <c r="X5054" s="1">
        <v>59087</v>
      </c>
    </row>
    <row r="5055" spans="1:24">
      <c r="A5055" t="s">
        <v>993</v>
      </c>
      <c r="B5055" t="s">
        <v>5559</v>
      </c>
      <c r="C5055"/>
      <c r="D5055" t="s">
        <v>5588</v>
      </c>
      <c r="E5055" t="s">
        <v>5634</v>
      </c>
      <c r="F5055" t="s">
        <v>5637</v>
      </c>
      <c r="G5055" t="s">
        <v>4891</v>
      </c>
      <c r="H5055">
        <v>200000</v>
      </c>
      <c r="I5055" t="s">
        <v>5657</v>
      </c>
      <c r="J5055" s="1">
        <v>44112</v>
      </c>
      <c r="K5055" s="1">
        <v>44120</v>
      </c>
      <c r="L5055">
        <v>12472730</v>
      </c>
      <c r="M5055" t="s">
        <v>5538</v>
      </c>
      <c r="N5055" s="1">
        <v>44135</v>
      </c>
      <c r="O5055" t="str">
        <f t="shared" si="168"/>
        <v>반송</v>
      </c>
      <c r="P5055" t="str">
        <f t="shared" si="166"/>
        <v>엠피여주</v>
      </c>
      <c r="Q5055" t="s">
        <v>1954</v>
      </c>
      <c r="R5055"/>
      <c r="S5055"/>
      <c r="T5055"/>
      <c r="U5055"/>
      <c r="V5055"/>
      <c r="W5055" t="s">
        <v>1958</v>
      </c>
      <c r="X5055"/>
    </row>
    <row r="5056" spans="1:24">
      <c r="A5056" t="s">
        <v>1870</v>
      </c>
      <c r="B5056" t="s">
        <v>5553</v>
      </c>
      <c r="C5056" t="s">
        <v>5564</v>
      </c>
      <c r="D5056" t="s">
        <v>5603</v>
      </c>
      <c r="E5056" t="s">
        <v>1935</v>
      </c>
      <c r="F5056" t="s">
        <v>5637</v>
      </c>
      <c r="G5056" t="s">
        <v>5638</v>
      </c>
      <c r="H5056">
        <v>1010000</v>
      </c>
      <c r="I5056" t="s">
        <v>5648</v>
      </c>
      <c r="J5056" s="1">
        <v>44111</v>
      </c>
      <c r="K5056" s="1">
        <v>44111</v>
      </c>
      <c r="L5056">
        <v>220100140208</v>
      </c>
      <c r="M5056" t="s">
        <v>5538</v>
      </c>
      <c r="N5056" s="1">
        <v>44135</v>
      </c>
      <c r="O5056" t="str">
        <f t="shared" si="168"/>
        <v>정상</v>
      </c>
      <c r="P5056" t="str">
        <f t="shared" si="166"/>
        <v>엠피상동</v>
      </c>
      <c r="Q5056" t="s">
        <v>1954</v>
      </c>
      <c r="R5056"/>
      <c r="S5056"/>
      <c r="T5056"/>
      <c r="U5056"/>
      <c r="V5056"/>
      <c r="W5056" t="s">
        <v>1958</v>
      </c>
      <c r="X5056" s="1">
        <v>2958465</v>
      </c>
    </row>
    <row r="5057" spans="1:24">
      <c r="A5057" t="s">
        <v>1870</v>
      </c>
      <c r="B5057" t="s">
        <v>5553</v>
      </c>
      <c r="C5057" t="s">
        <v>5564</v>
      </c>
      <c r="D5057" t="s">
        <v>2027</v>
      </c>
      <c r="E5057" t="s">
        <v>1935</v>
      </c>
      <c r="F5057" t="s">
        <v>5637</v>
      </c>
      <c r="G5057" t="s">
        <v>5638</v>
      </c>
      <c r="H5057">
        <v>300000</v>
      </c>
      <c r="I5057" t="s">
        <v>5649</v>
      </c>
      <c r="J5057" s="1">
        <v>44111</v>
      </c>
      <c r="K5057" s="1">
        <v>44111</v>
      </c>
      <c r="L5057">
        <v>220100124213</v>
      </c>
      <c r="M5057" t="s">
        <v>5538</v>
      </c>
      <c r="N5057" s="1">
        <v>44135</v>
      </c>
      <c r="O5057" t="str">
        <f t="shared" si="168"/>
        <v>정상</v>
      </c>
      <c r="P5057" t="str">
        <f t="shared" ref="P5057:P5120" si="169">A5057</f>
        <v>엠피상동</v>
      </c>
      <c r="Q5057" t="s">
        <v>1954</v>
      </c>
      <c r="R5057"/>
      <c r="S5057"/>
      <c r="T5057"/>
      <c r="U5057"/>
      <c r="V5057"/>
      <c r="W5057" t="s">
        <v>1958</v>
      </c>
      <c r="X5057" s="1">
        <v>2958465</v>
      </c>
    </row>
    <row r="5058" spans="1:24">
      <c r="A5058" t="s">
        <v>1870</v>
      </c>
      <c r="B5058" t="s">
        <v>5553</v>
      </c>
      <c r="C5058" t="s">
        <v>5564</v>
      </c>
      <c r="D5058" t="s">
        <v>2127</v>
      </c>
      <c r="E5058" t="s">
        <v>1935</v>
      </c>
      <c r="F5058" t="s">
        <v>5637</v>
      </c>
      <c r="G5058" t="s">
        <v>5638</v>
      </c>
      <c r="H5058">
        <v>503000</v>
      </c>
      <c r="I5058" t="s">
        <v>3981</v>
      </c>
      <c r="J5058" s="1">
        <v>44111</v>
      </c>
      <c r="K5058" s="1">
        <v>44111</v>
      </c>
      <c r="L5058">
        <v>220100140155</v>
      </c>
      <c r="M5058" t="s">
        <v>5659</v>
      </c>
      <c r="N5058" s="1">
        <v>44135</v>
      </c>
      <c r="O5058" t="str">
        <f t="shared" ref="O5058:O5089" si="170" xml:space="preserve"> IF(K5058&gt;N5058,W5058,I5058)</f>
        <v>정상</v>
      </c>
      <c r="P5058" t="str">
        <f t="shared" si="169"/>
        <v>엠피상동</v>
      </c>
      <c r="Q5058" t="s">
        <v>1954</v>
      </c>
      <c r="R5058"/>
      <c r="S5058"/>
      <c r="T5058"/>
      <c r="U5058"/>
      <c r="V5058"/>
      <c r="W5058" t="s">
        <v>1958</v>
      </c>
      <c r="X5058" s="1">
        <v>2958465</v>
      </c>
    </row>
    <row r="5059" spans="1:24">
      <c r="A5059" t="s">
        <v>1870</v>
      </c>
      <c r="B5059" t="s">
        <v>5553</v>
      </c>
      <c r="C5059" t="s">
        <v>5564</v>
      </c>
      <c r="D5059" t="s">
        <v>2125</v>
      </c>
      <c r="E5059" t="s">
        <v>1935</v>
      </c>
      <c r="F5059" t="s">
        <v>5637</v>
      </c>
      <c r="G5059" t="s">
        <v>5638</v>
      </c>
      <c r="H5059">
        <v>300000</v>
      </c>
      <c r="I5059" t="s">
        <v>5645</v>
      </c>
      <c r="J5059" s="1">
        <v>44111</v>
      </c>
      <c r="K5059" s="1">
        <v>44111</v>
      </c>
      <c r="L5059">
        <v>220100132139</v>
      </c>
      <c r="M5059" t="s">
        <v>5659</v>
      </c>
      <c r="N5059" s="1">
        <v>44135</v>
      </c>
      <c r="O5059" t="str">
        <f t="shared" si="170"/>
        <v>정상</v>
      </c>
      <c r="P5059" t="str">
        <f t="shared" si="169"/>
        <v>엠피상동</v>
      </c>
      <c r="Q5059" t="s">
        <v>1954</v>
      </c>
      <c r="R5059"/>
      <c r="S5059"/>
      <c r="T5059"/>
      <c r="U5059"/>
      <c r="V5059"/>
      <c r="W5059" t="s">
        <v>1958</v>
      </c>
      <c r="X5059" s="1">
        <v>2958465</v>
      </c>
    </row>
    <row r="5060" spans="1:24">
      <c r="A5060" t="s">
        <v>1870</v>
      </c>
      <c r="B5060" t="s">
        <v>5553</v>
      </c>
      <c r="C5060" t="s">
        <v>5564</v>
      </c>
      <c r="D5060" t="s">
        <v>5604</v>
      </c>
      <c r="E5060" t="s">
        <v>1935</v>
      </c>
      <c r="F5060" t="s">
        <v>5637</v>
      </c>
      <c r="G5060" t="s">
        <v>5638</v>
      </c>
      <c r="H5060">
        <v>300000</v>
      </c>
      <c r="I5060" t="s">
        <v>5644</v>
      </c>
      <c r="J5060" s="1">
        <v>44111</v>
      </c>
      <c r="K5060" s="1">
        <v>44111</v>
      </c>
      <c r="L5060">
        <v>220100122353</v>
      </c>
      <c r="M5060" t="s">
        <v>5538</v>
      </c>
      <c r="N5060" s="1">
        <v>44135</v>
      </c>
      <c r="O5060" t="str">
        <f t="shared" si="170"/>
        <v>정상</v>
      </c>
      <c r="P5060" t="str">
        <f t="shared" si="169"/>
        <v>엠피상동</v>
      </c>
      <c r="Q5060" t="s">
        <v>1954</v>
      </c>
      <c r="R5060"/>
      <c r="S5060"/>
      <c r="T5060"/>
      <c r="U5060"/>
      <c r="V5060"/>
      <c r="W5060" t="s">
        <v>1958</v>
      </c>
      <c r="X5060" s="1">
        <v>2958465</v>
      </c>
    </row>
    <row r="5061" spans="1:24">
      <c r="A5061" t="s">
        <v>5552</v>
      </c>
      <c r="B5061" t="s">
        <v>5563</v>
      </c>
      <c r="C5061" t="s">
        <v>5574</v>
      </c>
      <c r="D5061" t="s">
        <v>5605</v>
      </c>
      <c r="E5061" t="s">
        <v>5609</v>
      </c>
      <c r="F5061" t="s">
        <v>5637</v>
      </c>
      <c r="G5061" t="s">
        <v>4898</v>
      </c>
      <c r="H5061">
        <v>75840</v>
      </c>
      <c r="I5061" t="s">
        <v>5653</v>
      </c>
      <c r="J5061" s="1">
        <v>44111</v>
      </c>
      <c r="K5061" s="1">
        <v>44125</v>
      </c>
      <c r="L5061">
        <v>2854815100033</v>
      </c>
      <c r="M5061" t="s">
        <v>5658</v>
      </c>
      <c r="N5061" s="1">
        <v>44135</v>
      </c>
      <c r="O5061" t="str">
        <f t="shared" si="170"/>
        <v>반송</v>
      </c>
      <c r="P5061" t="str">
        <f t="shared" si="169"/>
        <v>엠피레전드</v>
      </c>
      <c r="Q5061" t="s">
        <v>1954</v>
      </c>
      <c r="R5061"/>
      <c r="S5061"/>
      <c r="T5061"/>
      <c r="U5061"/>
      <c r="V5061"/>
      <c r="W5061" t="s">
        <v>1958</v>
      </c>
      <c r="X5061" s="1">
        <v>55433</v>
      </c>
    </row>
    <row r="5062" spans="1:24">
      <c r="A5062" t="s">
        <v>1870</v>
      </c>
      <c r="B5062" t="s">
        <v>5553</v>
      </c>
      <c r="C5062" t="s">
        <v>5564</v>
      </c>
      <c r="D5062" t="s">
        <v>2437</v>
      </c>
      <c r="E5062" t="s">
        <v>1917</v>
      </c>
      <c r="F5062" t="s">
        <v>5637</v>
      </c>
      <c r="G5062" t="s">
        <v>4898</v>
      </c>
      <c r="H5062">
        <v>130940</v>
      </c>
      <c r="I5062" t="s">
        <v>3969</v>
      </c>
      <c r="J5062" s="1">
        <v>44111</v>
      </c>
      <c r="K5062" s="1">
        <v>44111</v>
      </c>
      <c r="L5062">
        <v>8761226200006</v>
      </c>
      <c r="M5062" t="s">
        <v>5658</v>
      </c>
      <c r="N5062" s="1">
        <v>44135</v>
      </c>
      <c r="O5062" t="str">
        <f t="shared" si="170"/>
        <v>정상</v>
      </c>
      <c r="P5062" t="str">
        <f t="shared" si="169"/>
        <v>엠피상동</v>
      </c>
      <c r="Q5062" t="s">
        <v>1954</v>
      </c>
      <c r="R5062"/>
      <c r="S5062"/>
      <c r="T5062"/>
      <c r="U5062"/>
      <c r="V5062"/>
      <c r="W5062" t="s">
        <v>1958</v>
      </c>
      <c r="X5062" s="1">
        <v>59451</v>
      </c>
    </row>
    <row r="5063" spans="1:24">
      <c r="A5063" t="s">
        <v>5548</v>
      </c>
      <c r="B5063" t="s">
        <v>5553</v>
      </c>
      <c r="C5063" t="s">
        <v>5564</v>
      </c>
      <c r="D5063" t="s">
        <v>2995</v>
      </c>
      <c r="E5063" t="s">
        <v>5610</v>
      </c>
      <c r="F5063" t="s">
        <v>5637</v>
      </c>
      <c r="G5063" t="s">
        <v>4898</v>
      </c>
      <c r="H5063">
        <v>111380</v>
      </c>
      <c r="I5063" t="s">
        <v>5644</v>
      </c>
      <c r="J5063" s="1">
        <v>44111</v>
      </c>
      <c r="K5063" s="1">
        <v>44111</v>
      </c>
      <c r="L5063">
        <v>9443026200011</v>
      </c>
      <c r="M5063" t="s">
        <v>5658</v>
      </c>
      <c r="N5063" s="1">
        <v>44135</v>
      </c>
      <c r="O5063" t="str">
        <f t="shared" si="170"/>
        <v>정상</v>
      </c>
      <c r="P5063" t="str">
        <f t="shared" si="169"/>
        <v>엠피상동</v>
      </c>
      <c r="Q5063" t="s">
        <v>1954</v>
      </c>
      <c r="R5063"/>
      <c r="S5063"/>
      <c r="T5063"/>
      <c r="U5063"/>
      <c r="V5063"/>
      <c r="W5063" t="s">
        <v>1958</v>
      </c>
      <c r="X5063" s="1">
        <v>56529</v>
      </c>
    </row>
    <row r="5064" spans="1:24">
      <c r="A5064" t="s">
        <v>1870</v>
      </c>
      <c r="B5064" t="s">
        <v>5553</v>
      </c>
      <c r="C5064" t="s">
        <v>5564</v>
      </c>
      <c r="D5064" t="s">
        <v>5606</v>
      </c>
      <c r="E5064" t="s">
        <v>5635</v>
      </c>
      <c r="F5064" t="s">
        <v>5637</v>
      </c>
      <c r="G5064" t="s">
        <v>4898</v>
      </c>
      <c r="H5064">
        <v>41860</v>
      </c>
      <c r="I5064" t="s">
        <v>5643</v>
      </c>
      <c r="J5064" s="1">
        <v>44111</v>
      </c>
      <c r="K5064" s="1">
        <v>44111</v>
      </c>
      <c r="L5064">
        <v>6049226200006</v>
      </c>
      <c r="M5064" t="s">
        <v>5538</v>
      </c>
      <c r="N5064" s="1">
        <v>44135</v>
      </c>
      <c r="O5064" t="str">
        <f t="shared" si="170"/>
        <v>정상</v>
      </c>
      <c r="P5064" t="str">
        <f t="shared" si="169"/>
        <v>엠피상동</v>
      </c>
      <c r="Q5064" t="s">
        <v>1954</v>
      </c>
      <c r="R5064"/>
      <c r="S5064"/>
      <c r="T5064"/>
      <c r="U5064"/>
      <c r="V5064"/>
      <c r="W5064" t="s">
        <v>1958</v>
      </c>
      <c r="X5064" s="1">
        <v>57990</v>
      </c>
    </row>
    <row r="5065" spans="1:24">
      <c r="A5065" t="s">
        <v>5548</v>
      </c>
      <c r="B5065" t="s">
        <v>5553</v>
      </c>
      <c r="C5065" t="s">
        <v>5564</v>
      </c>
      <c r="D5065" t="s">
        <v>2464</v>
      </c>
      <c r="E5065" t="s">
        <v>2273</v>
      </c>
      <c r="F5065" t="s">
        <v>5637</v>
      </c>
      <c r="G5065" t="s">
        <v>4898</v>
      </c>
      <c r="H5065">
        <v>154517</v>
      </c>
      <c r="I5065" t="s">
        <v>3981</v>
      </c>
      <c r="J5065" s="1">
        <v>44110</v>
      </c>
      <c r="K5065" s="1">
        <v>44110</v>
      </c>
      <c r="L5065">
        <v>7461694200008</v>
      </c>
      <c r="M5065" t="s">
        <v>5538</v>
      </c>
      <c r="N5065" s="1">
        <v>44135</v>
      </c>
      <c r="O5065" t="str">
        <f t="shared" si="170"/>
        <v>정상</v>
      </c>
      <c r="P5065" t="str">
        <f t="shared" si="169"/>
        <v>엠피상동</v>
      </c>
      <c r="Q5065" t="s">
        <v>1954</v>
      </c>
      <c r="R5065"/>
      <c r="S5065"/>
      <c r="T5065"/>
      <c r="U5065"/>
      <c r="V5065"/>
      <c r="W5065" t="s">
        <v>1958</v>
      </c>
      <c r="X5065" s="1">
        <v>71503</v>
      </c>
    </row>
    <row r="5066" spans="1:24">
      <c r="A5066" t="s">
        <v>1870</v>
      </c>
      <c r="B5066" t="s">
        <v>5553</v>
      </c>
      <c r="C5066" t="s">
        <v>5564</v>
      </c>
      <c r="D5066" t="s">
        <v>5607</v>
      </c>
      <c r="E5066" t="s">
        <v>5629</v>
      </c>
      <c r="F5066" t="s">
        <v>5637</v>
      </c>
      <c r="G5066" t="s">
        <v>4898</v>
      </c>
      <c r="H5066">
        <v>48281</v>
      </c>
      <c r="I5066" t="s">
        <v>5644</v>
      </c>
      <c r="J5066" s="1">
        <v>44110</v>
      </c>
      <c r="K5066" s="1">
        <v>44110</v>
      </c>
      <c r="L5066">
        <v>220100128006</v>
      </c>
      <c r="M5066" t="s">
        <v>5659</v>
      </c>
      <c r="N5066" s="1">
        <v>44135</v>
      </c>
      <c r="O5066" t="str">
        <f t="shared" si="170"/>
        <v>정상</v>
      </c>
      <c r="P5066" t="str">
        <f t="shared" si="169"/>
        <v>엠피상동</v>
      </c>
      <c r="Q5066" t="s">
        <v>1954</v>
      </c>
      <c r="R5066"/>
      <c r="S5066"/>
      <c r="T5066"/>
      <c r="U5066"/>
      <c r="V5066"/>
      <c r="W5066" t="s">
        <v>1958</v>
      </c>
      <c r="X5066" s="1">
        <v>51415</v>
      </c>
    </row>
    <row r="5067" spans="1:24">
      <c r="A5067" t="s">
        <v>1870</v>
      </c>
      <c r="B5067" t="s">
        <v>5553</v>
      </c>
      <c r="C5067" t="s">
        <v>5564</v>
      </c>
      <c r="D5067" t="s">
        <v>2464</v>
      </c>
      <c r="E5067" t="s">
        <v>5636</v>
      </c>
      <c r="F5067" t="s">
        <v>5637</v>
      </c>
      <c r="G5067" t="s">
        <v>4898</v>
      </c>
      <c r="H5067">
        <v>41144</v>
      </c>
      <c r="I5067" t="s">
        <v>5643</v>
      </c>
      <c r="J5067" s="1">
        <v>44110</v>
      </c>
      <c r="K5067" s="1">
        <v>44110</v>
      </c>
      <c r="L5067">
        <v>220100131291</v>
      </c>
      <c r="M5067" t="s">
        <v>5538</v>
      </c>
      <c r="N5067" s="1">
        <v>44135</v>
      </c>
      <c r="O5067" t="str">
        <f t="shared" si="170"/>
        <v>정상</v>
      </c>
      <c r="P5067" t="str">
        <f t="shared" si="169"/>
        <v>엠피상동</v>
      </c>
      <c r="Q5067" t="s">
        <v>1954</v>
      </c>
      <c r="R5067"/>
      <c r="S5067"/>
      <c r="T5067"/>
      <c r="U5067"/>
      <c r="V5067"/>
      <c r="W5067" t="s">
        <v>1958</v>
      </c>
      <c r="X5067" s="1">
        <v>51415</v>
      </c>
    </row>
    <row r="5068" spans="1:24">
      <c r="A5068" t="s">
        <v>1870</v>
      </c>
      <c r="B5068" t="s">
        <v>5553</v>
      </c>
      <c r="C5068" t="s">
        <v>5564</v>
      </c>
      <c r="D5068" t="s">
        <v>2458</v>
      </c>
      <c r="E5068" t="s">
        <v>1917</v>
      </c>
      <c r="F5068" t="s">
        <v>5637</v>
      </c>
      <c r="G5068" t="s">
        <v>4891</v>
      </c>
      <c r="H5068">
        <v>199200</v>
      </c>
      <c r="I5068" t="s">
        <v>5644</v>
      </c>
      <c r="J5068" s="1">
        <v>44109</v>
      </c>
      <c r="K5068" s="1">
        <v>44109</v>
      </c>
      <c r="L5068">
        <v>6421584200007</v>
      </c>
      <c r="M5068" t="s">
        <v>5659</v>
      </c>
      <c r="N5068" s="1">
        <v>44135</v>
      </c>
      <c r="O5068" t="str">
        <f t="shared" si="170"/>
        <v>정상</v>
      </c>
      <c r="P5068" t="str">
        <f t="shared" si="169"/>
        <v>엠피상동</v>
      </c>
      <c r="Q5068" t="s">
        <v>1954</v>
      </c>
      <c r="R5068"/>
      <c r="S5068"/>
      <c r="T5068"/>
      <c r="U5068"/>
      <c r="V5068"/>
      <c r="W5068" t="s">
        <v>1958</v>
      </c>
      <c r="X5068" s="1">
        <v>2958378</v>
      </c>
    </row>
    <row r="5069" spans="1:24">
      <c r="A5069" t="s">
        <v>1870</v>
      </c>
      <c r="B5069" t="s">
        <v>5553</v>
      </c>
      <c r="C5069" t="s">
        <v>5564</v>
      </c>
      <c r="D5069" t="s">
        <v>2975</v>
      </c>
      <c r="E5069" t="s">
        <v>5610</v>
      </c>
      <c r="F5069" t="s">
        <v>5637</v>
      </c>
      <c r="G5069" t="s">
        <v>4898</v>
      </c>
      <c r="H5069">
        <v>87239</v>
      </c>
      <c r="I5069" t="s">
        <v>5645</v>
      </c>
      <c r="J5069" s="1">
        <v>44109</v>
      </c>
      <c r="K5069" s="1">
        <v>44109</v>
      </c>
      <c r="L5069">
        <v>7870435200009</v>
      </c>
      <c r="M5069" t="s">
        <v>5538</v>
      </c>
      <c r="N5069" s="1">
        <v>44135</v>
      </c>
      <c r="O5069" t="str">
        <f t="shared" si="170"/>
        <v>정상</v>
      </c>
      <c r="P5069" t="str">
        <f t="shared" si="169"/>
        <v>엠피상동</v>
      </c>
      <c r="Q5069" t="s">
        <v>1954</v>
      </c>
      <c r="R5069"/>
      <c r="S5069"/>
      <c r="T5069"/>
      <c r="U5069"/>
      <c r="V5069"/>
      <c r="W5069" t="s">
        <v>1958</v>
      </c>
      <c r="X5069" s="1">
        <v>66024</v>
      </c>
    </row>
    <row r="5070" spans="1:24">
      <c r="A5070" t="s">
        <v>995</v>
      </c>
      <c r="B5070" t="s">
        <v>5555</v>
      </c>
      <c r="C5070" t="s">
        <v>5570</v>
      </c>
      <c r="D5070" t="s">
        <v>2086</v>
      </c>
      <c r="E5070" t="s">
        <v>5616</v>
      </c>
      <c r="F5070" t="s">
        <v>5637</v>
      </c>
      <c r="G5070" t="s">
        <v>4898</v>
      </c>
      <c r="H5070">
        <v>56750</v>
      </c>
      <c r="I5070" t="s">
        <v>5644</v>
      </c>
      <c r="J5070" s="1">
        <v>44109</v>
      </c>
      <c r="K5070" s="1">
        <v>44109</v>
      </c>
      <c r="L5070">
        <v>3016327100002</v>
      </c>
      <c r="M5070" t="s">
        <v>5658</v>
      </c>
      <c r="N5070" s="1">
        <v>44135</v>
      </c>
      <c r="O5070" t="str">
        <f t="shared" si="170"/>
        <v>정상</v>
      </c>
      <c r="P5070" t="str">
        <f t="shared" si="169"/>
        <v>엠피피스토스</v>
      </c>
      <c r="Q5070" t="s">
        <v>1954</v>
      </c>
      <c r="R5070"/>
      <c r="S5070"/>
      <c r="T5070"/>
      <c r="U5070"/>
      <c r="V5070"/>
      <c r="W5070" t="s">
        <v>1960</v>
      </c>
      <c r="X5070" s="1">
        <v>51414</v>
      </c>
    </row>
    <row r="5071" spans="1:24">
      <c r="A5071" t="s">
        <v>983</v>
      </c>
      <c r="B5071" t="s">
        <v>5666</v>
      </c>
      <c r="C5071" t="s">
        <v>5710</v>
      </c>
      <c r="D5071" t="s">
        <v>5790</v>
      </c>
      <c r="E5071" t="s">
        <v>6112</v>
      </c>
      <c r="F5071" t="s">
        <v>3242</v>
      </c>
      <c r="G5071">
        <v>61465</v>
      </c>
      <c r="H5071">
        <v>59500</v>
      </c>
      <c r="I5071" s="1">
        <v>43830</v>
      </c>
      <c r="J5071">
        <v>1</v>
      </c>
      <c r="K5071" t="s">
        <v>6695</v>
      </c>
      <c r="L5071" t="s">
        <v>6697</v>
      </c>
      <c r="M5071" t="s">
        <v>6699</v>
      </c>
      <c r="N5071" s="1">
        <v>43889</v>
      </c>
      <c r="O5071" t="str">
        <f t="shared" ref="O5071:O5134" si="171" xml:space="preserve"> IF(K5071&gt;N5071,W5071,I5071)</f>
        <v>정상2</v>
      </c>
      <c r="P5071" t="s">
        <v>6835</v>
      </c>
      <c r="Q5071" t="s">
        <v>1952</v>
      </c>
      <c r="R5071"/>
      <c r="S5071"/>
      <c r="T5071"/>
      <c r="U5071"/>
      <c r="V5071"/>
      <c r="W5071" t="s">
        <v>1958</v>
      </c>
      <c r="X5071"/>
    </row>
    <row r="5072" spans="1:24">
      <c r="A5072" t="s">
        <v>2671</v>
      </c>
      <c r="B5072" t="s">
        <v>2684</v>
      </c>
      <c r="C5072" t="s">
        <v>5711</v>
      </c>
      <c r="D5072" t="s">
        <v>5791</v>
      </c>
      <c r="E5072">
        <v>51929333050000</v>
      </c>
      <c r="F5072" t="s">
        <v>4276</v>
      </c>
      <c r="G5072" t="s">
        <v>899</v>
      </c>
      <c r="H5072">
        <v>90000</v>
      </c>
      <c r="I5072" s="1">
        <v>43830</v>
      </c>
      <c r="J5072">
        <v>1</v>
      </c>
      <c r="K5072" t="s">
        <v>6695</v>
      </c>
      <c r="L5072" t="s">
        <v>6698</v>
      </c>
      <c r="M5072" t="s">
        <v>6699</v>
      </c>
      <c r="N5072" s="1">
        <v>43889</v>
      </c>
      <c r="O5072" t="str">
        <f t="shared" si="171"/>
        <v>정상2</v>
      </c>
      <c r="P5072" t="s">
        <v>989</v>
      </c>
      <c r="Q5072" t="s">
        <v>1954</v>
      </c>
      <c r="R5072"/>
      <c r="S5072"/>
      <c r="T5072"/>
      <c r="U5072"/>
      <c r="V5072"/>
      <c r="W5072" t="s">
        <v>1958</v>
      </c>
      <c r="X5072"/>
    </row>
    <row r="5073" spans="1:24">
      <c r="A5073" t="s">
        <v>2666</v>
      </c>
      <c r="B5073" t="s">
        <v>5667</v>
      </c>
      <c r="C5073" t="s">
        <v>5712</v>
      </c>
      <c r="D5073" t="s">
        <v>5792</v>
      </c>
      <c r="E5073">
        <v>51929319840000</v>
      </c>
      <c r="F5073" t="s">
        <v>4276</v>
      </c>
      <c r="G5073" t="s">
        <v>899</v>
      </c>
      <c r="H5073">
        <v>72000</v>
      </c>
      <c r="I5073" s="1">
        <v>43830</v>
      </c>
      <c r="J5073">
        <v>1</v>
      </c>
      <c r="K5073" t="s">
        <v>6695</v>
      </c>
      <c r="L5073" t="s">
        <v>6698</v>
      </c>
      <c r="M5073" t="s">
        <v>6699</v>
      </c>
      <c r="N5073" s="1">
        <v>43889</v>
      </c>
      <c r="O5073" t="str">
        <f t="shared" si="171"/>
        <v>정상2</v>
      </c>
      <c r="P5073" t="str">
        <f t="shared" si="169"/>
        <v>엠피성공</v>
      </c>
      <c r="Q5073" t="s">
        <v>1952</v>
      </c>
      <c r="R5073"/>
      <c r="S5073"/>
      <c r="T5073"/>
      <c r="U5073"/>
      <c r="V5073"/>
      <c r="W5073" t="s">
        <v>1958</v>
      </c>
      <c r="X5073"/>
    </row>
    <row r="5074" spans="1:24">
      <c r="A5074" t="s">
        <v>2672</v>
      </c>
      <c r="B5074"/>
      <c r="C5074"/>
      <c r="D5074" t="s">
        <v>5793</v>
      </c>
      <c r="E5074">
        <v>51929388250000</v>
      </c>
      <c r="F5074" t="s">
        <v>3242</v>
      </c>
      <c r="G5074" t="s">
        <v>886</v>
      </c>
      <c r="H5074">
        <v>25000</v>
      </c>
      <c r="I5074" s="1">
        <v>43830</v>
      </c>
      <c r="J5074">
        <v>1</v>
      </c>
      <c r="K5074" t="s">
        <v>6695</v>
      </c>
      <c r="L5074" t="s">
        <v>6698</v>
      </c>
      <c r="M5074" t="s">
        <v>6699</v>
      </c>
      <c r="N5074" s="1">
        <v>43889</v>
      </c>
      <c r="O5074" t="str">
        <f t="shared" si="171"/>
        <v>정상2</v>
      </c>
      <c r="P5074" t="str">
        <f t="shared" si="169"/>
        <v>엠피레전드</v>
      </c>
      <c r="Q5074" t="s">
        <v>1952</v>
      </c>
      <c r="R5074"/>
      <c r="S5074"/>
      <c r="T5074"/>
      <c r="U5074"/>
      <c r="V5074"/>
      <c r="W5074" t="s">
        <v>1958</v>
      </c>
      <c r="X5074"/>
    </row>
    <row r="5075" spans="1:24">
      <c r="A5075" t="s">
        <v>994</v>
      </c>
      <c r="B5075"/>
      <c r="C5075"/>
      <c r="D5075" t="s">
        <v>5793</v>
      </c>
      <c r="E5075" t="s">
        <v>6113</v>
      </c>
      <c r="F5075" t="s">
        <v>4276</v>
      </c>
      <c r="G5075" t="s">
        <v>901</v>
      </c>
      <c r="H5075">
        <v>135888</v>
      </c>
      <c r="I5075" s="1">
        <v>43830</v>
      </c>
      <c r="J5075">
        <v>1</v>
      </c>
      <c r="K5075" t="s">
        <v>6695</v>
      </c>
      <c r="L5075" t="s">
        <v>6697</v>
      </c>
      <c r="M5075" t="s">
        <v>6700</v>
      </c>
      <c r="N5075" s="1">
        <v>43889</v>
      </c>
      <c r="O5075" t="str">
        <f t="shared" si="171"/>
        <v>정상2</v>
      </c>
      <c r="P5075" t="str">
        <f t="shared" si="169"/>
        <v>엠피레전드</v>
      </c>
      <c r="Q5075" t="s">
        <v>1952</v>
      </c>
      <c r="R5075"/>
      <c r="S5075"/>
      <c r="T5075"/>
      <c r="U5075"/>
      <c r="V5075"/>
      <c r="W5075" t="s">
        <v>1958</v>
      </c>
      <c r="X5075"/>
    </row>
    <row r="5076" spans="1:24">
      <c r="A5076" t="s">
        <v>2673</v>
      </c>
      <c r="B5076" t="s">
        <v>2685</v>
      </c>
      <c r="C5076" t="s">
        <v>5713</v>
      </c>
      <c r="D5076" t="s">
        <v>5794</v>
      </c>
      <c r="E5076">
        <v>51929442580000</v>
      </c>
      <c r="F5076" t="s">
        <v>3242</v>
      </c>
      <c r="G5076" t="s">
        <v>886</v>
      </c>
      <c r="H5076">
        <v>30000</v>
      </c>
      <c r="I5076" s="1">
        <v>43830</v>
      </c>
      <c r="J5076">
        <v>1</v>
      </c>
      <c r="K5076" t="s">
        <v>6696</v>
      </c>
      <c r="L5076" t="s">
        <v>6697</v>
      </c>
      <c r="M5076" t="s">
        <v>6699</v>
      </c>
      <c r="N5076" s="1">
        <v>43889</v>
      </c>
      <c r="O5076" t="str">
        <f t="shared" si="171"/>
        <v>정상2</v>
      </c>
      <c r="P5076" t="str">
        <f t="shared" si="169"/>
        <v>엠피피스토스</v>
      </c>
      <c r="Q5076" t="s">
        <v>1955</v>
      </c>
      <c r="R5076"/>
      <c r="S5076"/>
      <c r="T5076"/>
      <c r="U5076"/>
      <c r="V5076"/>
      <c r="W5076" t="s">
        <v>1958</v>
      </c>
      <c r="X5076"/>
    </row>
    <row r="5077" spans="1:24">
      <c r="A5077" t="s">
        <v>992</v>
      </c>
      <c r="B5077" t="s">
        <v>2680</v>
      </c>
      <c r="C5077" t="s">
        <v>5714</v>
      </c>
      <c r="D5077" t="s">
        <v>5795</v>
      </c>
      <c r="E5077">
        <v>51929380800000</v>
      </c>
      <c r="F5077" t="s">
        <v>4276</v>
      </c>
      <c r="G5077" t="s">
        <v>886</v>
      </c>
      <c r="H5077">
        <v>20000</v>
      </c>
      <c r="I5077" s="1">
        <v>43830</v>
      </c>
      <c r="J5077">
        <v>1</v>
      </c>
      <c r="K5077" t="s">
        <v>6695</v>
      </c>
      <c r="L5077" t="s">
        <v>6698</v>
      </c>
      <c r="M5077" t="s">
        <v>6699</v>
      </c>
      <c r="N5077" s="1">
        <v>43889</v>
      </c>
      <c r="O5077" t="str">
        <f t="shared" si="171"/>
        <v>정상2</v>
      </c>
      <c r="P5077" t="str">
        <f t="shared" si="169"/>
        <v>엠피의정부</v>
      </c>
      <c r="Q5077" t="s">
        <v>1952</v>
      </c>
      <c r="R5077"/>
      <c r="S5077"/>
      <c r="T5077"/>
      <c r="U5077"/>
      <c r="V5077"/>
      <c r="W5077" t="s">
        <v>1958</v>
      </c>
      <c r="X5077"/>
    </row>
    <row r="5078" spans="1:24">
      <c r="A5078" t="s">
        <v>2671</v>
      </c>
      <c r="B5078" t="s">
        <v>5668</v>
      </c>
      <c r="C5078" t="s">
        <v>5710</v>
      </c>
      <c r="D5078" t="s">
        <v>5796</v>
      </c>
      <c r="E5078">
        <v>51929334280000</v>
      </c>
      <c r="F5078" t="s">
        <v>4276</v>
      </c>
      <c r="G5078" t="s">
        <v>899</v>
      </c>
      <c r="H5078">
        <v>54470</v>
      </c>
      <c r="I5078" s="1">
        <v>43830</v>
      </c>
      <c r="J5078">
        <v>1</v>
      </c>
      <c r="K5078" t="s">
        <v>6695</v>
      </c>
      <c r="L5078" t="s">
        <v>6697</v>
      </c>
      <c r="M5078" t="s">
        <v>6699</v>
      </c>
      <c r="N5078" s="1">
        <v>43889</v>
      </c>
      <c r="O5078" t="str">
        <f t="shared" si="171"/>
        <v>정상2</v>
      </c>
      <c r="P5078" t="s">
        <v>6835</v>
      </c>
      <c r="Q5078" t="s">
        <v>1952</v>
      </c>
      <c r="R5078"/>
      <c r="S5078"/>
      <c r="T5078"/>
      <c r="U5078"/>
      <c r="V5078"/>
      <c r="W5078" t="s">
        <v>1958</v>
      </c>
      <c r="X5078"/>
    </row>
    <row r="5079" spans="1:24">
      <c r="A5079" t="s">
        <v>991</v>
      </c>
      <c r="B5079" t="s">
        <v>5669</v>
      </c>
      <c r="C5079" t="s">
        <v>5715</v>
      </c>
      <c r="D5079" t="s">
        <v>5797</v>
      </c>
      <c r="E5079">
        <v>51929401360000</v>
      </c>
      <c r="F5079" t="s">
        <v>4276</v>
      </c>
      <c r="G5079" t="s">
        <v>894</v>
      </c>
      <c r="H5079">
        <v>14923</v>
      </c>
      <c r="I5079" s="1">
        <v>43830</v>
      </c>
      <c r="J5079">
        <v>1</v>
      </c>
      <c r="K5079" t="s">
        <v>6696</v>
      </c>
      <c r="L5079" t="s">
        <v>6697</v>
      </c>
      <c r="M5079" t="s">
        <v>6699</v>
      </c>
      <c r="N5079" s="1">
        <v>43889</v>
      </c>
      <c r="O5079" t="str">
        <f t="shared" si="171"/>
        <v>정상2</v>
      </c>
      <c r="P5079" t="str">
        <f t="shared" si="169"/>
        <v>엠피송내</v>
      </c>
      <c r="Q5079" t="s">
        <v>1952</v>
      </c>
      <c r="R5079"/>
      <c r="S5079"/>
      <c r="T5079"/>
      <c r="U5079"/>
      <c r="V5079"/>
      <c r="W5079" t="s">
        <v>1960</v>
      </c>
      <c r="X5079"/>
    </row>
    <row r="5080" spans="1:24">
      <c r="A5080" t="s">
        <v>1870</v>
      </c>
      <c r="B5080" t="s">
        <v>5670</v>
      </c>
      <c r="C5080" t="s">
        <v>5716</v>
      </c>
      <c r="D5080" t="s">
        <v>5798</v>
      </c>
      <c r="E5080" t="s">
        <v>6114</v>
      </c>
      <c r="F5080" t="s">
        <v>4276</v>
      </c>
      <c r="G5080">
        <v>61456</v>
      </c>
      <c r="H5080">
        <v>30000</v>
      </c>
      <c r="I5080" s="1">
        <v>43830</v>
      </c>
      <c r="J5080">
        <v>1</v>
      </c>
      <c r="K5080" t="s">
        <v>6696</v>
      </c>
      <c r="L5080" t="s">
        <v>6696</v>
      </c>
      <c r="M5080" t="s">
        <v>6699</v>
      </c>
      <c r="N5080" s="1">
        <v>43889</v>
      </c>
      <c r="O5080" t="str">
        <f t="shared" si="171"/>
        <v>정상2</v>
      </c>
      <c r="P5080" t="str">
        <f t="shared" si="169"/>
        <v>엠피상동</v>
      </c>
      <c r="Q5080" t="s">
        <v>1952</v>
      </c>
      <c r="R5080"/>
      <c r="S5080"/>
      <c r="T5080"/>
      <c r="U5080"/>
      <c r="V5080"/>
      <c r="W5080" t="s">
        <v>1958</v>
      </c>
      <c r="X5080"/>
    </row>
    <row r="5081" spans="1:24">
      <c r="A5081" t="s">
        <v>2673</v>
      </c>
      <c r="B5081" t="s">
        <v>2685</v>
      </c>
      <c r="C5081" t="s">
        <v>5717</v>
      </c>
      <c r="D5081" t="s">
        <v>5799</v>
      </c>
      <c r="E5081">
        <v>51929415230000</v>
      </c>
      <c r="F5081" t="s">
        <v>3242</v>
      </c>
      <c r="G5081" t="s">
        <v>900</v>
      </c>
      <c r="H5081">
        <v>20000</v>
      </c>
      <c r="I5081" s="1">
        <v>43830</v>
      </c>
      <c r="J5081">
        <v>1</v>
      </c>
      <c r="K5081" t="s">
        <v>6696</v>
      </c>
      <c r="L5081" t="s">
        <v>6698</v>
      </c>
      <c r="M5081" t="s">
        <v>6699</v>
      </c>
      <c r="N5081" s="1">
        <v>43889</v>
      </c>
      <c r="O5081" t="str">
        <f t="shared" si="171"/>
        <v>정상2</v>
      </c>
      <c r="P5081" t="str">
        <f t="shared" si="169"/>
        <v>엠피피스토스</v>
      </c>
      <c r="Q5081" t="s">
        <v>1952</v>
      </c>
      <c r="R5081"/>
      <c r="S5081"/>
      <c r="T5081"/>
      <c r="U5081"/>
      <c r="V5081"/>
      <c r="W5081" t="s">
        <v>1958</v>
      </c>
      <c r="X5081"/>
    </row>
    <row r="5082" spans="1:24">
      <c r="A5082" t="s">
        <v>995</v>
      </c>
      <c r="B5082" t="s">
        <v>2685</v>
      </c>
      <c r="C5082" t="s">
        <v>5718</v>
      </c>
      <c r="D5082" t="s">
        <v>5799</v>
      </c>
      <c r="E5082">
        <v>51929381510000</v>
      </c>
      <c r="F5082" t="s">
        <v>4276</v>
      </c>
      <c r="G5082" t="s">
        <v>886</v>
      </c>
      <c r="H5082">
        <v>20000</v>
      </c>
      <c r="I5082" s="1">
        <v>43830</v>
      </c>
      <c r="J5082">
        <v>1</v>
      </c>
      <c r="K5082" t="s">
        <v>6696</v>
      </c>
      <c r="L5082" t="s">
        <v>6698</v>
      </c>
      <c r="M5082" t="s">
        <v>6699</v>
      </c>
      <c r="N5082" s="1">
        <v>43889</v>
      </c>
      <c r="O5082" t="str">
        <f t="shared" si="171"/>
        <v>정상2</v>
      </c>
      <c r="P5082" t="str">
        <f t="shared" si="169"/>
        <v>엠피피스토스</v>
      </c>
      <c r="Q5082" t="s">
        <v>1952</v>
      </c>
      <c r="R5082"/>
      <c r="S5082"/>
      <c r="T5082"/>
      <c r="U5082"/>
      <c r="V5082"/>
      <c r="W5082" t="s">
        <v>1958</v>
      </c>
      <c r="X5082"/>
    </row>
    <row r="5083" spans="1:24">
      <c r="A5083" t="s">
        <v>2673</v>
      </c>
      <c r="B5083" t="s">
        <v>5671</v>
      </c>
      <c r="C5083" t="s">
        <v>5713</v>
      </c>
      <c r="D5083" t="s">
        <v>5800</v>
      </c>
      <c r="E5083">
        <v>51929420000000</v>
      </c>
      <c r="F5083" t="s">
        <v>4276</v>
      </c>
      <c r="G5083" t="s">
        <v>900</v>
      </c>
      <c r="H5083">
        <v>20000</v>
      </c>
      <c r="I5083" s="1">
        <v>43830</v>
      </c>
      <c r="J5083">
        <v>1</v>
      </c>
      <c r="K5083" t="s">
        <v>6696</v>
      </c>
      <c r="L5083" t="s">
        <v>6697</v>
      </c>
      <c r="M5083" t="s">
        <v>6699</v>
      </c>
      <c r="N5083" s="1">
        <v>43889</v>
      </c>
      <c r="O5083" t="str">
        <f t="shared" si="171"/>
        <v>정상2</v>
      </c>
      <c r="P5083" t="str">
        <f t="shared" si="169"/>
        <v>엠피피스토스</v>
      </c>
      <c r="Q5083" t="s">
        <v>1951</v>
      </c>
      <c r="R5083"/>
      <c r="S5083"/>
      <c r="T5083"/>
      <c r="U5083"/>
      <c r="V5083"/>
      <c r="W5083" t="s">
        <v>1958</v>
      </c>
      <c r="X5083"/>
    </row>
    <row r="5084" spans="1:24">
      <c r="A5084" t="s">
        <v>2670</v>
      </c>
      <c r="B5084" t="s">
        <v>5669</v>
      </c>
      <c r="C5084" t="s">
        <v>5719</v>
      </c>
      <c r="D5084" t="s">
        <v>5801</v>
      </c>
      <c r="E5084">
        <v>51929391670000</v>
      </c>
      <c r="F5084" t="s">
        <v>4276</v>
      </c>
      <c r="G5084" t="s">
        <v>894</v>
      </c>
      <c r="H5084">
        <v>161222</v>
      </c>
      <c r="I5084" s="1">
        <v>43830</v>
      </c>
      <c r="J5084">
        <v>1</v>
      </c>
      <c r="K5084" t="s">
        <v>6696</v>
      </c>
      <c r="L5084" t="s">
        <v>6698</v>
      </c>
      <c r="M5084" t="s">
        <v>6699</v>
      </c>
      <c r="N5084" s="1">
        <v>43889</v>
      </c>
      <c r="O5084" t="str">
        <f t="shared" si="171"/>
        <v>정상2</v>
      </c>
      <c r="P5084" t="str">
        <f t="shared" si="169"/>
        <v>엠피송내</v>
      </c>
      <c r="Q5084" t="s">
        <v>1952</v>
      </c>
      <c r="R5084"/>
      <c r="S5084"/>
      <c r="T5084"/>
      <c r="U5084"/>
      <c r="V5084"/>
      <c r="W5084" t="s">
        <v>1958</v>
      </c>
      <c r="X5084"/>
    </row>
    <row r="5085" spans="1:24">
      <c r="A5085" t="s">
        <v>2670</v>
      </c>
      <c r="B5085" t="s">
        <v>2683</v>
      </c>
      <c r="C5085" t="s">
        <v>5719</v>
      </c>
      <c r="D5085" t="s">
        <v>5802</v>
      </c>
      <c r="E5085">
        <v>51929427060000</v>
      </c>
      <c r="F5085" t="s">
        <v>3242</v>
      </c>
      <c r="G5085" t="s">
        <v>894</v>
      </c>
      <c r="H5085">
        <v>68000</v>
      </c>
      <c r="I5085" s="1">
        <v>43830</v>
      </c>
      <c r="J5085">
        <v>1</v>
      </c>
      <c r="K5085" t="s">
        <v>6696</v>
      </c>
      <c r="L5085" t="s">
        <v>6698</v>
      </c>
      <c r="M5085" t="s">
        <v>6699</v>
      </c>
      <c r="N5085" s="1">
        <v>43889</v>
      </c>
      <c r="O5085" t="str">
        <f t="shared" si="171"/>
        <v>정상2</v>
      </c>
      <c r="P5085" t="str">
        <f t="shared" si="169"/>
        <v>엠피송내</v>
      </c>
      <c r="Q5085" t="s">
        <v>1952</v>
      </c>
      <c r="R5085"/>
      <c r="S5085"/>
      <c r="T5085"/>
      <c r="U5085"/>
      <c r="V5085"/>
      <c r="W5085" t="s">
        <v>1958</v>
      </c>
      <c r="X5085"/>
    </row>
    <row r="5086" spans="1:24">
      <c r="A5086" t="s">
        <v>991</v>
      </c>
      <c r="B5086" t="s">
        <v>2683</v>
      </c>
      <c r="C5086" t="s">
        <v>5720</v>
      </c>
      <c r="D5086" t="s">
        <v>5802</v>
      </c>
      <c r="E5086">
        <v>51929428840000</v>
      </c>
      <c r="F5086" t="s">
        <v>4286</v>
      </c>
      <c r="G5086" t="s">
        <v>927</v>
      </c>
      <c r="H5086">
        <v>24621</v>
      </c>
      <c r="I5086" s="1">
        <v>43830</v>
      </c>
      <c r="J5086">
        <v>1</v>
      </c>
      <c r="K5086" t="s">
        <v>6696</v>
      </c>
      <c r="L5086" t="s">
        <v>6698</v>
      </c>
      <c r="M5086" t="s">
        <v>6699</v>
      </c>
      <c r="N5086" s="1">
        <v>43889</v>
      </c>
      <c r="O5086" t="str">
        <f t="shared" si="171"/>
        <v>정상2</v>
      </c>
      <c r="P5086" t="str">
        <f t="shared" si="169"/>
        <v>엠피송내</v>
      </c>
      <c r="Q5086" t="s">
        <v>1954</v>
      </c>
      <c r="R5086"/>
      <c r="S5086"/>
      <c r="T5086"/>
      <c r="U5086"/>
      <c r="V5086"/>
      <c r="W5086" t="s">
        <v>1958</v>
      </c>
      <c r="X5086"/>
    </row>
    <row r="5087" spans="1:24">
      <c r="A5087" t="s">
        <v>991</v>
      </c>
      <c r="B5087" t="s">
        <v>2683</v>
      </c>
      <c r="C5087" t="s">
        <v>5721</v>
      </c>
      <c r="D5087" t="s">
        <v>5803</v>
      </c>
      <c r="E5087">
        <v>51929359900000</v>
      </c>
      <c r="F5087" t="s">
        <v>4276</v>
      </c>
      <c r="G5087" t="s">
        <v>907</v>
      </c>
      <c r="H5087">
        <v>56980</v>
      </c>
      <c r="I5087" s="1">
        <v>43830</v>
      </c>
      <c r="J5087">
        <v>1</v>
      </c>
      <c r="K5087" t="s">
        <v>6696</v>
      </c>
      <c r="L5087" t="s">
        <v>6698</v>
      </c>
      <c r="M5087" t="s">
        <v>6699</v>
      </c>
      <c r="N5087" s="1">
        <v>43889</v>
      </c>
      <c r="O5087" t="str">
        <f t="shared" si="171"/>
        <v>정상2</v>
      </c>
      <c r="P5087" t="str">
        <f t="shared" si="169"/>
        <v>엠피송내</v>
      </c>
      <c r="Q5087" t="s">
        <v>1952</v>
      </c>
      <c r="R5087"/>
      <c r="S5087"/>
      <c r="T5087"/>
      <c r="U5087"/>
      <c r="V5087"/>
      <c r="W5087" t="s">
        <v>1958</v>
      </c>
      <c r="X5087"/>
    </row>
    <row r="5088" spans="1:24">
      <c r="A5088" t="s">
        <v>2670</v>
      </c>
      <c r="B5088" t="s">
        <v>2683</v>
      </c>
      <c r="C5088" t="s">
        <v>5719</v>
      </c>
      <c r="D5088" t="s">
        <v>5804</v>
      </c>
      <c r="E5088">
        <v>51929357900000</v>
      </c>
      <c r="F5088" t="s">
        <v>3242</v>
      </c>
      <c r="G5088" t="s">
        <v>907</v>
      </c>
      <c r="H5088">
        <v>42870</v>
      </c>
      <c r="I5088" s="1">
        <v>43830</v>
      </c>
      <c r="J5088">
        <v>1</v>
      </c>
      <c r="K5088" t="s">
        <v>6696</v>
      </c>
      <c r="L5088" t="s">
        <v>6698</v>
      </c>
      <c r="M5088" t="s">
        <v>6699</v>
      </c>
      <c r="N5088" s="1">
        <v>43889</v>
      </c>
      <c r="O5088" t="str">
        <f t="shared" si="171"/>
        <v>정상2</v>
      </c>
      <c r="P5088" t="str">
        <f t="shared" si="169"/>
        <v>엠피송내</v>
      </c>
      <c r="Q5088" t="s">
        <v>1952</v>
      </c>
      <c r="R5088"/>
      <c r="S5088"/>
      <c r="T5088"/>
      <c r="U5088"/>
      <c r="V5088"/>
      <c r="W5088" t="s">
        <v>1958</v>
      </c>
      <c r="X5088"/>
    </row>
    <row r="5089" spans="1:24">
      <c r="A5089" t="s">
        <v>2666</v>
      </c>
      <c r="B5089"/>
      <c r="C5089"/>
      <c r="D5089" t="s">
        <v>5805</v>
      </c>
      <c r="E5089">
        <v>51929389060000</v>
      </c>
      <c r="F5089" t="s">
        <v>4286</v>
      </c>
      <c r="G5089" t="s">
        <v>888</v>
      </c>
      <c r="H5089">
        <v>58343</v>
      </c>
      <c r="I5089" s="1">
        <v>43830</v>
      </c>
      <c r="J5089">
        <v>1</v>
      </c>
      <c r="K5089" t="s">
        <v>6696</v>
      </c>
      <c r="L5089" t="s">
        <v>6697</v>
      </c>
      <c r="M5089" t="s">
        <v>6699</v>
      </c>
      <c r="N5089" s="1">
        <v>43889</v>
      </c>
      <c r="O5089" t="str">
        <f t="shared" si="171"/>
        <v>정상2</v>
      </c>
      <c r="P5089" t="str">
        <f t="shared" si="169"/>
        <v>엠피성공</v>
      </c>
      <c r="Q5089" t="s">
        <v>1954</v>
      </c>
      <c r="R5089"/>
      <c r="S5089"/>
      <c r="T5089"/>
      <c r="U5089"/>
      <c r="V5089"/>
      <c r="W5089" t="s">
        <v>1958</v>
      </c>
      <c r="X5089"/>
    </row>
    <row r="5090" spans="1:24">
      <c r="A5090" t="s">
        <v>2673</v>
      </c>
      <c r="B5090" t="s">
        <v>5671</v>
      </c>
      <c r="C5090" t="s">
        <v>2341</v>
      </c>
      <c r="D5090" t="s">
        <v>5806</v>
      </c>
      <c r="E5090" t="s">
        <v>6115</v>
      </c>
      <c r="F5090" t="s">
        <v>4276</v>
      </c>
      <c r="G5090">
        <v>61467</v>
      </c>
      <c r="H5090">
        <v>80660</v>
      </c>
      <c r="I5090" s="1">
        <v>43830</v>
      </c>
      <c r="J5090">
        <v>1</v>
      </c>
      <c r="K5090" t="s">
        <v>6696</v>
      </c>
      <c r="L5090" t="s">
        <v>6698</v>
      </c>
      <c r="M5090" t="s">
        <v>6699</v>
      </c>
      <c r="N5090" s="1">
        <v>43889</v>
      </c>
      <c r="O5090" t="str">
        <f t="shared" si="171"/>
        <v>정상2</v>
      </c>
      <c r="P5090" t="str">
        <f t="shared" si="169"/>
        <v>엠피피스토스</v>
      </c>
      <c r="Q5090" t="s">
        <v>1952</v>
      </c>
      <c r="R5090"/>
      <c r="S5090"/>
      <c r="T5090"/>
      <c r="U5090"/>
      <c r="V5090"/>
      <c r="W5090" t="s">
        <v>1958</v>
      </c>
      <c r="X5090"/>
    </row>
    <row r="5091" spans="1:24">
      <c r="A5091" t="s">
        <v>2673</v>
      </c>
      <c r="B5091" t="s">
        <v>2685</v>
      </c>
      <c r="C5091" t="s">
        <v>5718</v>
      </c>
      <c r="D5091" t="s">
        <v>5807</v>
      </c>
      <c r="E5091">
        <v>20196670478</v>
      </c>
      <c r="F5091" t="s">
        <v>4286</v>
      </c>
      <c r="G5091">
        <v>22698</v>
      </c>
      <c r="H5091">
        <v>35729</v>
      </c>
      <c r="I5091" s="1">
        <v>43830</v>
      </c>
      <c r="J5091">
        <v>1</v>
      </c>
      <c r="K5091" t="s">
        <v>6696</v>
      </c>
      <c r="L5091" t="s">
        <v>6698</v>
      </c>
      <c r="M5091" t="s">
        <v>6699</v>
      </c>
      <c r="N5091" s="1">
        <v>43889</v>
      </c>
      <c r="O5091" t="str">
        <f t="shared" si="171"/>
        <v>정상2</v>
      </c>
      <c r="P5091" t="str">
        <f t="shared" si="169"/>
        <v>엠피피스토스</v>
      </c>
      <c r="Q5091" t="s">
        <v>1952</v>
      </c>
      <c r="R5091"/>
      <c r="S5091"/>
      <c r="T5091"/>
      <c r="U5091"/>
      <c r="V5091"/>
      <c r="W5091" t="s">
        <v>1958</v>
      </c>
      <c r="X5091"/>
    </row>
    <row r="5092" spans="1:24">
      <c r="A5092" t="s">
        <v>2673</v>
      </c>
      <c r="B5092" t="s">
        <v>2685</v>
      </c>
      <c r="C5092" t="s">
        <v>5713</v>
      </c>
      <c r="D5092" t="s">
        <v>5808</v>
      </c>
      <c r="E5092" t="s">
        <v>6116</v>
      </c>
      <c r="F5092" t="s">
        <v>4276</v>
      </c>
      <c r="G5092" t="s">
        <v>928</v>
      </c>
      <c r="H5092">
        <v>92000</v>
      </c>
      <c r="I5092" s="1">
        <v>43830</v>
      </c>
      <c r="J5092">
        <v>1</v>
      </c>
      <c r="K5092" t="s">
        <v>6695</v>
      </c>
      <c r="L5092" t="s">
        <v>6698</v>
      </c>
      <c r="M5092" t="s">
        <v>6699</v>
      </c>
      <c r="N5092" s="1">
        <v>43889</v>
      </c>
      <c r="O5092" t="str">
        <f t="shared" si="171"/>
        <v>정상2</v>
      </c>
      <c r="P5092" t="str">
        <f t="shared" si="169"/>
        <v>엠피피스토스</v>
      </c>
      <c r="Q5092" t="s">
        <v>1954</v>
      </c>
      <c r="R5092"/>
      <c r="S5092"/>
      <c r="T5092"/>
      <c r="U5092"/>
      <c r="V5092"/>
      <c r="W5092" t="s">
        <v>1958</v>
      </c>
      <c r="X5092"/>
    </row>
    <row r="5093" spans="1:24">
      <c r="A5093" t="s">
        <v>2673</v>
      </c>
      <c r="B5093" t="s">
        <v>5671</v>
      </c>
      <c r="C5093" t="s">
        <v>5718</v>
      </c>
      <c r="D5093" t="s">
        <v>5809</v>
      </c>
      <c r="E5093" t="s">
        <v>6117</v>
      </c>
      <c r="F5093" t="s">
        <v>4276</v>
      </c>
      <c r="G5093">
        <v>61464</v>
      </c>
      <c r="H5093">
        <v>60000</v>
      </c>
      <c r="I5093" s="1">
        <v>43830</v>
      </c>
      <c r="J5093">
        <v>1</v>
      </c>
      <c r="K5093" t="s">
        <v>6696</v>
      </c>
      <c r="L5093" t="s">
        <v>6698</v>
      </c>
      <c r="M5093" t="s">
        <v>6699</v>
      </c>
      <c r="N5093" s="1">
        <v>43889</v>
      </c>
      <c r="O5093" t="str">
        <f t="shared" si="171"/>
        <v>정상2</v>
      </c>
      <c r="P5093" t="str">
        <f t="shared" si="169"/>
        <v>엠피피스토스</v>
      </c>
      <c r="Q5093" t="s">
        <v>1955</v>
      </c>
      <c r="R5093"/>
      <c r="S5093"/>
      <c r="T5093"/>
      <c r="U5093"/>
      <c r="V5093"/>
      <c r="W5093" t="s">
        <v>1958</v>
      </c>
      <c r="X5093"/>
    </row>
    <row r="5094" spans="1:24">
      <c r="A5094" t="s">
        <v>2674</v>
      </c>
      <c r="B5094" t="s">
        <v>5672</v>
      </c>
      <c r="C5094" t="s">
        <v>5722</v>
      </c>
      <c r="D5094" t="s">
        <v>5810</v>
      </c>
      <c r="E5094">
        <v>20196628081</v>
      </c>
      <c r="F5094" t="s">
        <v>3242</v>
      </c>
      <c r="G5094">
        <v>22818</v>
      </c>
      <c r="H5094">
        <v>26000</v>
      </c>
      <c r="I5094" s="1">
        <v>43829</v>
      </c>
      <c r="J5094">
        <v>1</v>
      </c>
      <c r="K5094" t="s">
        <v>6696</v>
      </c>
      <c r="L5094" t="s">
        <v>6698</v>
      </c>
      <c r="M5094" t="s">
        <v>6699</v>
      </c>
      <c r="N5094" s="1">
        <v>43889</v>
      </c>
      <c r="O5094" t="str">
        <f t="shared" si="171"/>
        <v>정상2</v>
      </c>
      <c r="P5094" t="str">
        <f t="shared" si="169"/>
        <v>엠피조은</v>
      </c>
      <c r="Q5094" t="s">
        <v>6701</v>
      </c>
      <c r="R5094"/>
      <c r="S5094"/>
      <c r="T5094"/>
      <c r="U5094"/>
      <c r="V5094"/>
      <c r="W5094" t="s">
        <v>1960</v>
      </c>
      <c r="X5094"/>
    </row>
    <row r="5095" spans="1:24">
      <c r="A5095" t="s">
        <v>2670</v>
      </c>
      <c r="B5095" t="s">
        <v>5669</v>
      </c>
      <c r="C5095" t="s">
        <v>5720</v>
      </c>
      <c r="D5095" t="s">
        <v>5811</v>
      </c>
      <c r="E5095">
        <v>51929149340000</v>
      </c>
      <c r="F5095" t="s">
        <v>4276</v>
      </c>
      <c r="G5095" t="s">
        <v>894</v>
      </c>
      <c r="H5095">
        <v>60000</v>
      </c>
      <c r="I5095" s="1">
        <v>43829</v>
      </c>
      <c r="J5095">
        <v>1</v>
      </c>
      <c r="K5095" t="s">
        <v>6696</v>
      </c>
      <c r="L5095" t="s">
        <v>6698</v>
      </c>
      <c r="M5095" t="s">
        <v>6699</v>
      </c>
      <c r="N5095" s="1">
        <v>43889</v>
      </c>
      <c r="O5095" t="str">
        <f t="shared" si="171"/>
        <v>정상2</v>
      </c>
      <c r="P5095" t="str">
        <f t="shared" si="169"/>
        <v>엠피송내</v>
      </c>
      <c r="Q5095" t="s">
        <v>1952</v>
      </c>
      <c r="R5095"/>
      <c r="S5095"/>
      <c r="T5095"/>
      <c r="U5095"/>
      <c r="V5095"/>
      <c r="W5095" t="s">
        <v>1958</v>
      </c>
      <c r="X5095"/>
    </row>
    <row r="5096" spans="1:24">
      <c r="A5096" t="s">
        <v>2665</v>
      </c>
      <c r="B5096" t="s">
        <v>5673</v>
      </c>
      <c r="C5096" t="s">
        <v>5716</v>
      </c>
      <c r="D5096" t="s">
        <v>5812</v>
      </c>
      <c r="E5096" t="s">
        <v>6118</v>
      </c>
      <c r="F5096" t="s">
        <v>4286</v>
      </c>
      <c r="G5096">
        <v>61264</v>
      </c>
      <c r="H5096">
        <v>14160</v>
      </c>
      <c r="I5096" s="1">
        <v>43829</v>
      </c>
      <c r="J5096">
        <v>1</v>
      </c>
      <c r="K5096" t="s">
        <v>6695</v>
      </c>
      <c r="L5096" t="s">
        <v>6696</v>
      </c>
      <c r="M5096" t="s">
        <v>6699</v>
      </c>
      <c r="N5096" s="1">
        <v>43889</v>
      </c>
      <c r="O5096" t="str">
        <f t="shared" si="171"/>
        <v>정상2</v>
      </c>
      <c r="P5096" t="str">
        <f t="shared" si="169"/>
        <v>엠피상동</v>
      </c>
      <c r="Q5096" t="s">
        <v>1952</v>
      </c>
      <c r="R5096"/>
      <c r="S5096"/>
      <c r="T5096"/>
      <c r="U5096"/>
      <c r="V5096"/>
      <c r="W5096" t="s">
        <v>1958</v>
      </c>
      <c r="X5096"/>
    </row>
    <row r="5097" spans="1:24">
      <c r="A5097" t="s">
        <v>2673</v>
      </c>
      <c r="B5097" t="s">
        <v>2685</v>
      </c>
      <c r="C5097" t="s">
        <v>5723</v>
      </c>
      <c r="D5097" t="s">
        <v>5813</v>
      </c>
      <c r="E5097" t="s">
        <v>6119</v>
      </c>
      <c r="F5097" t="s">
        <v>3249</v>
      </c>
      <c r="G5097">
        <v>61264</v>
      </c>
      <c r="H5097">
        <v>31370</v>
      </c>
      <c r="I5097" s="1">
        <v>43829</v>
      </c>
      <c r="J5097">
        <v>1</v>
      </c>
      <c r="K5097" t="s">
        <v>6696</v>
      </c>
      <c r="L5097" t="s">
        <v>6698</v>
      </c>
      <c r="M5097" t="s">
        <v>6699</v>
      </c>
      <c r="N5097" s="1">
        <v>43889</v>
      </c>
      <c r="O5097" t="str">
        <f t="shared" si="171"/>
        <v>정상2</v>
      </c>
      <c r="P5097" t="str">
        <f t="shared" si="169"/>
        <v>엠피피스토스</v>
      </c>
      <c r="Q5097" t="s">
        <v>1954</v>
      </c>
      <c r="R5097"/>
      <c r="S5097"/>
      <c r="T5097"/>
      <c r="U5097"/>
      <c r="V5097"/>
      <c r="W5097" t="s">
        <v>1958</v>
      </c>
      <c r="X5097"/>
    </row>
    <row r="5098" spans="1:24">
      <c r="A5098" t="s">
        <v>994</v>
      </c>
      <c r="B5098"/>
      <c r="C5098"/>
      <c r="D5098" t="s">
        <v>5814</v>
      </c>
      <c r="E5098" t="s">
        <v>6120</v>
      </c>
      <c r="F5098" t="s">
        <v>4276</v>
      </c>
      <c r="G5098">
        <v>61465</v>
      </c>
      <c r="H5098">
        <v>51000</v>
      </c>
      <c r="I5098" s="1">
        <v>43829</v>
      </c>
      <c r="J5098">
        <v>1</v>
      </c>
      <c r="K5098" t="s">
        <v>6696</v>
      </c>
      <c r="L5098" t="s">
        <v>6698</v>
      </c>
      <c r="M5098" t="s">
        <v>6699</v>
      </c>
      <c r="N5098" s="1">
        <v>43889</v>
      </c>
      <c r="O5098" t="str">
        <f t="shared" si="171"/>
        <v>정상2</v>
      </c>
      <c r="P5098" t="str">
        <f t="shared" si="169"/>
        <v>엠피레전드</v>
      </c>
      <c r="Q5098" t="s">
        <v>1952</v>
      </c>
      <c r="R5098"/>
      <c r="S5098"/>
      <c r="T5098"/>
      <c r="U5098"/>
      <c r="V5098"/>
      <c r="W5098" t="s">
        <v>1958</v>
      </c>
      <c r="X5098"/>
    </row>
    <row r="5099" spans="1:24">
      <c r="A5099" t="s">
        <v>2672</v>
      </c>
      <c r="B5099"/>
      <c r="C5099"/>
      <c r="D5099" t="s">
        <v>5815</v>
      </c>
      <c r="E5099">
        <v>20196638600</v>
      </c>
      <c r="F5099" t="s">
        <v>4286</v>
      </c>
      <c r="G5099">
        <v>22698</v>
      </c>
      <c r="H5099">
        <v>50915</v>
      </c>
      <c r="I5099" s="1">
        <v>43829</v>
      </c>
      <c r="J5099">
        <v>1</v>
      </c>
      <c r="K5099" t="s">
        <v>6696</v>
      </c>
      <c r="L5099" t="s">
        <v>6698</v>
      </c>
      <c r="M5099" t="s">
        <v>6699</v>
      </c>
      <c r="N5099" s="1">
        <v>43889</v>
      </c>
      <c r="O5099" t="str">
        <f t="shared" si="171"/>
        <v>정상2</v>
      </c>
      <c r="P5099" t="str">
        <f t="shared" si="169"/>
        <v>엠피레전드</v>
      </c>
      <c r="Q5099" t="s">
        <v>1952</v>
      </c>
      <c r="R5099"/>
      <c r="S5099"/>
      <c r="T5099"/>
      <c r="U5099"/>
      <c r="V5099"/>
      <c r="W5099" t="s">
        <v>1958</v>
      </c>
      <c r="X5099"/>
    </row>
    <row r="5100" spans="1:24">
      <c r="A5100" t="s">
        <v>2672</v>
      </c>
      <c r="B5100"/>
      <c r="C5100"/>
      <c r="D5100" t="s">
        <v>5793</v>
      </c>
      <c r="E5100">
        <v>51929166610000</v>
      </c>
      <c r="F5100" t="s">
        <v>4276</v>
      </c>
      <c r="G5100" t="s">
        <v>886</v>
      </c>
      <c r="H5100">
        <v>35000</v>
      </c>
      <c r="I5100" s="1">
        <v>43829</v>
      </c>
      <c r="J5100">
        <v>1</v>
      </c>
      <c r="K5100" t="s">
        <v>6696</v>
      </c>
      <c r="L5100" t="s">
        <v>6698</v>
      </c>
      <c r="M5100" t="s">
        <v>6699</v>
      </c>
      <c r="N5100" s="1">
        <v>43889</v>
      </c>
      <c r="O5100" t="str">
        <f t="shared" si="171"/>
        <v>정상2</v>
      </c>
      <c r="P5100" t="str">
        <f t="shared" si="169"/>
        <v>엠피레전드</v>
      </c>
      <c r="Q5100" t="s">
        <v>1955</v>
      </c>
      <c r="R5100"/>
      <c r="S5100"/>
      <c r="T5100"/>
      <c r="U5100"/>
      <c r="V5100"/>
      <c r="W5100" t="s">
        <v>1960</v>
      </c>
      <c r="X5100"/>
    </row>
    <row r="5101" spans="1:24">
      <c r="A5101" t="s">
        <v>994</v>
      </c>
      <c r="B5101"/>
      <c r="C5101"/>
      <c r="D5101" t="s">
        <v>5793</v>
      </c>
      <c r="E5101" t="s">
        <v>6121</v>
      </c>
      <c r="F5101" t="s">
        <v>3242</v>
      </c>
      <c r="G5101" t="s">
        <v>929</v>
      </c>
      <c r="H5101">
        <v>159042</v>
      </c>
      <c r="I5101" s="1">
        <v>43829</v>
      </c>
      <c r="J5101">
        <v>1</v>
      </c>
      <c r="K5101" t="s">
        <v>6696</v>
      </c>
      <c r="L5101" t="s">
        <v>6698</v>
      </c>
      <c r="M5101" t="s">
        <v>6699</v>
      </c>
      <c r="N5101" s="1">
        <v>43889</v>
      </c>
      <c r="O5101" t="str">
        <f t="shared" si="171"/>
        <v>정상2</v>
      </c>
      <c r="P5101" t="str">
        <f t="shared" si="169"/>
        <v>엠피레전드</v>
      </c>
      <c r="Q5101" t="s">
        <v>1954</v>
      </c>
      <c r="R5101"/>
      <c r="S5101"/>
      <c r="T5101"/>
      <c r="U5101"/>
      <c r="V5101"/>
      <c r="W5101" t="s">
        <v>1958</v>
      </c>
      <c r="X5101"/>
    </row>
    <row r="5102" spans="1:24">
      <c r="A5102" t="s">
        <v>994</v>
      </c>
      <c r="B5102"/>
      <c r="C5102"/>
      <c r="D5102" t="s">
        <v>5793</v>
      </c>
      <c r="E5102">
        <v>51929166690000</v>
      </c>
      <c r="F5102" t="s">
        <v>4276</v>
      </c>
      <c r="G5102" t="s">
        <v>886</v>
      </c>
      <c r="H5102">
        <v>25000</v>
      </c>
      <c r="I5102" s="1">
        <v>43829</v>
      </c>
      <c r="J5102">
        <v>1</v>
      </c>
      <c r="K5102" t="s">
        <v>6695</v>
      </c>
      <c r="L5102" t="s">
        <v>6698</v>
      </c>
      <c r="M5102" t="s">
        <v>6699</v>
      </c>
      <c r="N5102" s="1">
        <v>43889</v>
      </c>
      <c r="O5102" t="str">
        <f t="shared" si="171"/>
        <v>정상2</v>
      </c>
      <c r="P5102" t="str">
        <f t="shared" si="169"/>
        <v>엠피레전드</v>
      </c>
      <c r="Q5102" t="s">
        <v>1955</v>
      </c>
      <c r="R5102"/>
      <c r="S5102"/>
      <c r="T5102"/>
      <c r="U5102"/>
      <c r="V5102"/>
      <c r="W5102" t="s">
        <v>1958</v>
      </c>
      <c r="X5102"/>
    </row>
    <row r="5103" spans="1:24">
      <c r="A5103" t="s">
        <v>994</v>
      </c>
      <c r="B5103"/>
      <c r="C5103"/>
      <c r="D5103" t="s">
        <v>5793</v>
      </c>
      <c r="E5103" t="s">
        <v>6122</v>
      </c>
      <c r="F5103" t="s">
        <v>4276</v>
      </c>
      <c r="G5103" t="s">
        <v>929</v>
      </c>
      <c r="H5103">
        <v>125154</v>
      </c>
      <c r="I5103" s="1">
        <v>43829</v>
      </c>
      <c r="J5103">
        <v>1</v>
      </c>
      <c r="K5103" t="s">
        <v>6696</v>
      </c>
      <c r="L5103" t="s">
        <v>6698</v>
      </c>
      <c r="M5103" t="s">
        <v>6699</v>
      </c>
      <c r="N5103" s="1">
        <v>43889</v>
      </c>
      <c r="O5103" t="str">
        <f t="shared" si="171"/>
        <v>정상2</v>
      </c>
      <c r="P5103" t="str">
        <f t="shared" si="169"/>
        <v>엠피레전드</v>
      </c>
      <c r="Q5103" t="s">
        <v>1954</v>
      </c>
      <c r="R5103"/>
      <c r="S5103"/>
      <c r="T5103"/>
      <c r="U5103"/>
      <c r="V5103"/>
      <c r="W5103" t="s">
        <v>1958</v>
      </c>
      <c r="X5103"/>
    </row>
    <row r="5104" spans="1:24">
      <c r="A5104" t="s">
        <v>2672</v>
      </c>
      <c r="B5104"/>
      <c r="C5104"/>
      <c r="D5104" t="s">
        <v>5793</v>
      </c>
      <c r="E5104">
        <v>51929166420000</v>
      </c>
      <c r="F5104" t="s">
        <v>4276</v>
      </c>
      <c r="G5104" t="s">
        <v>886</v>
      </c>
      <c r="H5104">
        <v>30000</v>
      </c>
      <c r="I5104" s="1">
        <v>43829</v>
      </c>
      <c r="J5104">
        <v>1</v>
      </c>
      <c r="K5104" t="s">
        <v>6696</v>
      </c>
      <c r="L5104" t="s">
        <v>6698</v>
      </c>
      <c r="M5104" t="s">
        <v>6699</v>
      </c>
      <c r="N5104" s="1">
        <v>43889</v>
      </c>
      <c r="O5104" t="str">
        <f t="shared" si="171"/>
        <v>정상2</v>
      </c>
      <c r="P5104" t="str">
        <f t="shared" si="169"/>
        <v>엠피레전드</v>
      </c>
      <c r="Q5104" t="s">
        <v>1954</v>
      </c>
      <c r="R5104"/>
      <c r="S5104"/>
      <c r="T5104"/>
      <c r="U5104"/>
      <c r="V5104"/>
      <c r="W5104" t="s">
        <v>1958</v>
      </c>
      <c r="X5104"/>
    </row>
    <row r="5105" spans="1:24">
      <c r="A5105" t="s">
        <v>2672</v>
      </c>
      <c r="B5105"/>
      <c r="C5105"/>
      <c r="D5105" t="s">
        <v>5814</v>
      </c>
      <c r="E5105" t="s">
        <v>6123</v>
      </c>
      <c r="F5105" t="s">
        <v>4276</v>
      </c>
      <c r="G5105" t="s">
        <v>930</v>
      </c>
      <c r="H5105">
        <v>109239</v>
      </c>
      <c r="I5105" s="1">
        <v>43829</v>
      </c>
      <c r="J5105">
        <v>1</v>
      </c>
      <c r="K5105" t="s">
        <v>6696</v>
      </c>
      <c r="L5105" t="s">
        <v>6698</v>
      </c>
      <c r="M5105" t="s">
        <v>6699</v>
      </c>
      <c r="N5105" s="1">
        <v>43889</v>
      </c>
      <c r="O5105" t="str">
        <f t="shared" si="171"/>
        <v>정상2</v>
      </c>
      <c r="P5105" t="str">
        <f t="shared" si="169"/>
        <v>엠피레전드</v>
      </c>
      <c r="Q5105" t="s">
        <v>1952</v>
      </c>
      <c r="R5105"/>
      <c r="S5105"/>
      <c r="T5105"/>
      <c r="U5105"/>
      <c r="V5105"/>
      <c r="W5105" t="s">
        <v>1958</v>
      </c>
      <c r="X5105"/>
    </row>
    <row r="5106" spans="1:24">
      <c r="A5106" t="s">
        <v>2672</v>
      </c>
      <c r="B5106"/>
      <c r="C5106"/>
      <c r="D5106" t="s">
        <v>5815</v>
      </c>
      <c r="E5106" t="s">
        <v>6124</v>
      </c>
      <c r="F5106" t="s">
        <v>3249</v>
      </c>
      <c r="G5106">
        <v>61264</v>
      </c>
      <c r="H5106">
        <v>29280</v>
      </c>
      <c r="I5106" s="1">
        <v>43829</v>
      </c>
      <c r="J5106">
        <v>1</v>
      </c>
      <c r="K5106" t="s">
        <v>6696</v>
      </c>
      <c r="L5106" t="s">
        <v>6698</v>
      </c>
      <c r="M5106" t="s">
        <v>6699</v>
      </c>
      <c r="N5106" s="1">
        <v>43889</v>
      </c>
      <c r="O5106" t="str">
        <f t="shared" si="171"/>
        <v>정상2</v>
      </c>
      <c r="P5106" t="str">
        <f t="shared" si="169"/>
        <v>엠피레전드</v>
      </c>
      <c r="Q5106" t="s">
        <v>1952</v>
      </c>
      <c r="R5106"/>
      <c r="S5106"/>
      <c r="T5106"/>
      <c r="U5106"/>
      <c r="V5106"/>
      <c r="W5106" t="s">
        <v>1958</v>
      </c>
      <c r="X5106"/>
    </row>
    <row r="5107" spans="1:24">
      <c r="A5107" t="s">
        <v>994</v>
      </c>
      <c r="B5107"/>
      <c r="C5107"/>
      <c r="D5107" t="s">
        <v>5793</v>
      </c>
      <c r="E5107" t="s">
        <v>6125</v>
      </c>
      <c r="F5107" t="s">
        <v>3242</v>
      </c>
      <c r="G5107">
        <v>61464</v>
      </c>
      <c r="H5107">
        <v>18700</v>
      </c>
      <c r="I5107" s="1">
        <v>43829</v>
      </c>
      <c r="J5107">
        <v>1</v>
      </c>
      <c r="K5107" t="s">
        <v>6696</v>
      </c>
      <c r="L5107" t="s">
        <v>6698</v>
      </c>
      <c r="M5107" t="s">
        <v>6699</v>
      </c>
      <c r="N5107" s="1">
        <v>43889</v>
      </c>
      <c r="O5107" t="str">
        <f t="shared" si="171"/>
        <v>정상2</v>
      </c>
      <c r="P5107" t="str">
        <f t="shared" si="169"/>
        <v>엠피레전드</v>
      </c>
      <c r="Q5107" t="s">
        <v>6701</v>
      </c>
      <c r="R5107"/>
      <c r="S5107"/>
      <c r="T5107"/>
      <c r="U5107"/>
      <c r="V5107"/>
      <c r="W5107" t="s">
        <v>1958</v>
      </c>
      <c r="X5107"/>
    </row>
    <row r="5108" spans="1:24">
      <c r="A5108" t="s">
        <v>2672</v>
      </c>
      <c r="B5108"/>
      <c r="C5108"/>
      <c r="D5108" t="s">
        <v>5793</v>
      </c>
      <c r="E5108">
        <v>20196640507</v>
      </c>
      <c r="F5108" t="s">
        <v>4286</v>
      </c>
      <c r="G5108">
        <v>22698</v>
      </c>
      <c r="H5108">
        <v>9898</v>
      </c>
      <c r="I5108" s="1">
        <v>43829</v>
      </c>
      <c r="J5108">
        <v>1</v>
      </c>
      <c r="K5108" t="s">
        <v>6695</v>
      </c>
      <c r="L5108" t="s">
        <v>6698</v>
      </c>
      <c r="M5108" t="s">
        <v>6699</v>
      </c>
      <c r="N5108" s="1">
        <v>43889</v>
      </c>
      <c r="O5108" t="str">
        <f t="shared" si="171"/>
        <v>정상2</v>
      </c>
      <c r="P5108" t="str">
        <f t="shared" si="169"/>
        <v>엠피레전드</v>
      </c>
      <c r="Q5108" t="s">
        <v>1954</v>
      </c>
      <c r="R5108"/>
      <c r="S5108"/>
      <c r="T5108"/>
      <c r="U5108"/>
      <c r="V5108"/>
      <c r="W5108" t="s">
        <v>1958</v>
      </c>
      <c r="X5108"/>
    </row>
    <row r="5109" spans="1:24">
      <c r="A5109" t="s">
        <v>2672</v>
      </c>
      <c r="B5109"/>
      <c r="C5109"/>
      <c r="D5109" t="s">
        <v>5793</v>
      </c>
      <c r="E5109">
        <v>20196640580</v>
      </c>
      <c r="F5109" t="s">
        <v>3249</v>
      </c>
      <c r="G5109">
        <v>22698</v>
      </c>
      <c r="H5109">
        <v>8537</v>
      </c>
      <c r="I5109" s="1">
        <v>43829</v>
      </c>
      <c r="J5109">
        <v>1</v>
      </c>
      <c r="K5109" t="s">
        <v>6695</v>
      </c>
      <c r="L5109" t="s">
        <v>6698</v>
      </c>
      <c r="M5109" t="s">
        <v>6699</v>
      </c>
      <c r="N5109" s="1">
        <v>43889</v>
      </c>
      <c r="O5109" t="str">
        <f t="shared" si="171"/>
        <v>정상2</v>
      </c>
      <c r="P5109" t="str">
        <f t="shared" si="169"/>
        <v>엠피레전드</v>
      </c>
      <c r="Q5109" t="s">
        <v>1954</v>
      </c>
      <c r="R5109"/>
      <c r="S5109"/>
      <c r="T5109"/>
      <c r="U5109"/>
      <c r="V5109"/>
      <c r="W5109" t="s">
        <v>1958</v>
      </c>
      <c r="X5109"/>
    </row>
    <row r="5110" spans="1:24">
      <c r="A5110" t="s">
        <v>995</v>
      </c>
      <c r="B5110" t="s">
        <v>5671</v>
      </c>
      <c r="C5110" t="s">
        <v>5723</v>
      </c>
      <c r="D5110" t="s">
        <v>5816</v>
      </c>
      <c r="E5110">
        <v>320192492001</v>
      </c>
      <c r="F5110" t="s">
        <v>3242</v>
      </c>
      <c r="G5110">
        <v>30545</v>
      </c>
      <c r="H5110">
        <v>30000</v>
      </c>
      <c r="I5110" s="1">
        <v>43829</v>
      </c>
      <c r="J5110">
        <v>1</v>
      </c>
      <c r="K5110" t="s">
        <v>6696</v>
      </c>
      <c r="L5110" t="s">
        <v>6697</v>
      </c>
      <c r="M5110" t="s">
        <v>6699</v>
      </c>
      <c r="N5110" s="1">
        <v>43889</v>
      </c>
      <c r="O5110" t="str">
        <f t="shared" si="171"/>
        <v>정상2</v>
      </c>
      <c r="P5110" t="str">
        <f t="shared" si="169"/>
        <v>엠피피스토스</v>
      </c>
      <c r="Q5110" t="s">
        <v>1952</v>
      </c>
      <c r="R5110"/>
      <c r="S5110"/>
      <c r="T5110"/>
      <c r="U5110"/>
      <c r="V5110"/>
      <c r="W5110" t="s">
        <v>1958</v>
      </c>
      <c r="X5110"/>
    </row>
    <row r="5111" spans="1:24">
      <c r="A5111" t="s">
        <v>2670</v>
      </c>
      <c r="B5111" t="s">
        <v>2683</v>
      </c>
      <c r="C5111" t="s">
        <v>5724</v>
      </c>
      <c r="D5111" t="s">
        <v>5817</v>
      </c>
      <c r="E5111" t="s">
        <v>6126</v>
      </c>
      <c r="F5111" t="s">
        <v>4276</v>
      </c>
      <c r="G5111">
        <v>61437</v>
      </c>
      <c r="H5111">
        <v>10000</v>
      </c>
      <c r="I5111" s="1">
        <v>43829</v>
      </c>
      <c r="J5111">
        <v>1</v>
      </c>
      <c r="K5111" t="s">
        <v>6696</v>
      </c>
      <c r="L5111" t="s">
        <v>6698</v>
      </c>
      <c r="M5111" t="s">
        <v>6699</v>
      </c>
      <c r="N5111" s="1">
        <v>43889</v>
      </c>
      <c r="O5111" t="str">
        <f t="shared" si="171"/>
        <v>정상2</v>
      </c>
      <c r="P5111" t="str">
        <f t="shared" si="169"/>
        <v>엠피송내</v>
      </c>
      <c r="Q5111" t="s">
        <v>1952</v>
      </c>
      <c r="R5111"/>
      <c r="S5111"/>
      <c r="T5111"/>
      <c r="U5111"/>
      <c r="V5111"/>
      <c r="W5111" t="s">
        <v>1958</v>
      </c>
      <c r="X5111"/>
    </row>
    <row r="5112" spans="1:24">
      <c r="A5112" t="s">
        <v>991</v>
      </c>
      <c r="B5112" t="s">
        <v>2683</v>
      </c>
      <c r="C5112" t="s">
        <v>5724</v>
      </c>
      <c r="D5112" t="s">
        <v>5818</v>
      </c>
      <c r="E5112">
        <v>20196619708</v>
      </c>
      <c r="F5112" t="s">
        <v>4276</v>
      </c>
      <c r="G5112">
        <v>22818</v>
      </c>
      <c r="H5112">
        <v>10930</v>
      </c>
      <c r="I5112" s="1">
        <v>43829</v>
      </c>
      <c r="J5112">
        <v>1</v>
      </c>
      <c r="K5112" t="s">
        <v>6696</v>
      </c>
      <c r="L5112" t="s">
        <v>6698</v>
      </c>
      <c r="M5112" t="s">
        <v>6699</v>
      </c>
      <c r="N5112" s="1">
        <v>43889</v>
      </c>
      <c r="O5112" t="str">
        <f t="shared" si="171"/>
        <v>정상2</v>
      </c>
      <c r="P5112" t="str">
        <f t="shared" si="169"/>
        <v>엠피송내</v>
      </c>
      <c r="Q5112" t="s">
        <v>1954</v>
      </c>
      <c r="R5112"/>
      <c r="S5112"/>
      <c r="T5112"/>
      <c r="U5112"/>
      <c r="V5112"/>
      <c r="W5112" t="s">
        <v>1958</v>
      </c>
      <c r="X5112"/>
    </row>
    <row r="5113" spans="1:24">
      <c r="A5113" t="s">
        <v>2670</v>
      </c>
      <c r="B5113" t="s">
        <v>2683</v>
      </c>
      <c r="C5113" t="s">
        <v>5724</v>
      </c>
      <c r="D5113" t="s">
        <v>5819</v>
      </c>
      <c r="E5113" t="s">
        <v>6127</v>
      </c>
      <c r="F5113" t="s">
        <v>3242</v>
      </c>
      <c r="G5113">
        <v>61438</v>
      </c>
      <c r="H5113">
        <v>54000</v>
      </c>
      <c r="I5113" s="1">
        <v>43829</v>
      </c>
      <c r="J5113">
        <v>1</v>
      </c>
      <c r="K5113" t="s">
        <v>6695</v>
      </c>
      <c r="L5113" t="s">
        <v>6697</v>
      </c>
      <c r="M5113" t="s">
        <v>6699</v>
      </c>
      <c r="N5113" s="1">
        <v>43889</v>
      </c>
      <c r="O5113" t="str">
        <f t="shared" si="171"/>
        <v>정상2</v>
      </c>
      <c r="P5113" t="str">
        <f t="shared" si="169"/>
        <v>엠피송내</v>
      </c>
      <c r="Q5113" t="s">
        <v>1955</v>
      </c>
      <c r="R5113"/>
      <c r="S5113"/>
      <c r="T5113"/>
      <c r="U5113"/>
      <c r="V5113"/>
      <c r="W5113" t="s">
        <v>1958</v>
      </c>
      <c r="X5113"/>
    </row>
    <row r="5114" spans="1:24">
      <c r="A5114" t="s">
        <v>2665</v>
      </c>
      <c r="B5114" t="s">
        <v>5670</v>
      </c>
      <c r="C5114" t="s">
        <v>5725</v>
      </c>
      <c r="D5114" t="s">
        <v>5820</v>
      </c>
      <c r="E5114" t="s">
        <v>6128</v>
      </c>
      <c r="F5114" t="s">
        <v>4286</v>
      </c>
      <c r="G5114">
        <v>61264</v>
      </c>
      <c r="H5114">
        <v>39960</v>
      </c>
      <c r="I5114" s="1">
        <v>43829</v>
      </c>
      <c r="J5114">
        <v>1</v>
      </c>
      <c r="K5114" t="s">
        <v>6696</v>
      </c>
      <c r="L5114" t="s">
        <v>6696</v>
      </c>
      <c r="M5114" t="s">
        <v>6699</v>
      </c>
      <c r="N5114" s="1">
        <v>43889</v>
      </c>
      <c r="O5114" t="str">
        <f t="shared" si="171"/>
        <v>정상2</v>
      </c>
      <c r="P5114" t="str">
        <f t="shared" si="169"/>
        <v>엠피상동</v>
      </c>
      <c r="Q5114" t="s">
        <v>1954</v>
      </c>
      <c r="R5114"/>
      <c r="S5114"/>
      <c r="T5114"/>
      <c r="U5114"/>
      <c r="V5114"/>
      <c r="W5114" t="s">
        <v>1958</v>
      </c>
      <c r="X5114"/>
    </row>
    <row r="5115" spans="1:24">
      <c r="A5115" t="s">
        <v>2665</v>
      </c>
      <c r="B5115" t="s">
        <v>2678</v>
      </c>
      <c r="C5115" t="s">
        <v>5726</v>
      </c>
      <c r="D5115" t="s">
        <v>5821</v>
      </c>
      <c r="E5115" t="s">
        <v>6129</v>
      </c>
      <c r="F5115" t="s">
        <v>4276</v>
      </c>
      <c r="G5115" t="s">
        <v>931</v>
      </c>
      <c r="H5115">
        <v>36194</v>
      </c>
      <c r="I5115" s="1">
        <v>43829</v>
      </c>
      <c r="J5115">
        <v>1</v>
      </c>
      <c r="K5115" t="s">
        <v>6696</v>
      </c>
      <c r="L5115" t="s">
        <v>6696</v>
      </c>
      <c r="M5115" t="s">
        <v>6699</v>
      </c>
      <c r="N5115" s="1">
        <v>43889</v>
      </c>
      <c r="O5115" t="str">
        <f t="shared" si="171"/>
        <v>정상2</v>
      </c>
      <c r="P5115" t="str">
        <f t="shared" si="169"/>
        <v>엠피상동</v>
      </c>
      <c r="Q5115" t="s">
        <v>1954</v>
      </c>
      <c r="R5115"/>
      <c r="S5115"/>
      <c r="T5115"/>
      <c r="U5115"/>
      <c r="V5115"/>
      <c r="W5115" t="s">
        <v>1958</v>
      </c>
      <c r="X5115"/>
    </row>
    <row r="5116" spans="1:24">
      <c r="A5116" t="s">
        <v>2670</v>
      </c>
      <c r="B5116" t="s">
        <v>5674</v>
      </c>
      <c r="C5116" t="s">
        <v>5719</v>
      </c>
      <c r="D5116" t="s">
        <v>5802</v>
      </c>
      <c r="E5116">
        <v>51929178660000</v>
      </c>
      <c r="F5116" t="s">
        <v>4276</v>
      </c>
      <c r="G5116" t="s">
        <v>899</v>
      </c>
      <c r="H5116">
        <v>53000</v>
      </c>
      <c r="I5116" s="1">
        <v>43829</v>
      </c>
      <c r="J5116">
        <v>1</v>
      </c>
      <c r="K5116" t="s">
        <v>6696</v>
      </c>
      <c r="L5116" t="s">
        <v>6698</v>
      </c>
      <c r="M5116" t="s">
        <v>6700</v>
      </c>
      <c r="N5116" s="1">
        <v>43889</v>
      </c>
      <c r="O5116" t="str">
        <f t="shared" si="171"/>
        <v>정상2</v>
      </c>
      <c r="P5116" t="str">
        <f t="shared" si="169"/>
        <v>엠피송내</v>
      </c>
      <c r="Q5116" t="s">
        <v>1952</v>
      </c>
      <c r="R5116"/>
      <c r="S5116"/>
      <c r="T5116"/>
      <c r="U5116"/>
      <c r="V5116"/>
      <c r="W5116" t="s">
        <v>1958</v>
      </c>
      <c r="X5116"/>
    </row>
    <row r="5117" spans="1:24">
      <c r="A5117" t="s">
        <v>991</v>
      </c>
      <c r="B5117" t="s">
        <v>5669</v>
      </c>
      <c r="C5117" t="s">
        <v>5719</v>
      </c>
      <c r="D5117" t="s">
        <v>5822</v>
      </c>
      <c r="E5117">
        <v>51929178100000</v>
      </c>
      <c r="F5117" t="s">
        <v>4276</v>
      </c>
      <c r="G5117" t="s">
        <v>899</v>
      </c>
      <c r="H5117">
        <v>53680</v>
      </c>
      <c r="I5117" s="1">
        <v>43829</v>
      </c>
      <c r="J5117">
        <v>1</v>
      </c>
      <c r="K5117" t="s">
        <v>6696</v>
      </c>
      <c r="L5117" t="s">
        <v>6698</v>
      </c>
      <c r="M5117" t="s">
        <v>6699</v>
      </c>
      <c r="N5117" s="1">
        <v>43889</v>
      </c>
      <c r="O5117" t="str">
        <f t="shared" si="171"/>
        <v>정상2</v>
      </c>
      <c r="P5117" t="str">
        <f t="shared" si="169"/>
        <v>엠피송내</v>
      </c>
      <c r="Q5117" t="s">
        <v>1952</v>
      </c>
      <c r="R5117"/>
      <c r="S5117"/>
      <c r="T5117"/>
      <c r="U5117"/>
      <c r="V5117"/>
      <c r="W5117" t="s">
        <v>6702</v>
      </c>
      <c r="X5117"/>
    </row>
    <row r="5118" spans="1:24">
      <c r="A5118" t="s">
        <v>2670</v>
      </c>
      <c r="B5118" t="s">
        <v>5669</v>
      </c>
      <c r="C5118" t="s">
        <v>2364</v>
      </c>
      <c r="D5118" t="s">
        <v>5804</v>
      </c>
      <c r="E5118" t="s">
        <v>6130</v>
      </c>
      <c r="F5118" t="s">
        <v>4276</v>
      </c>
      <c r="G5118">
        <v>61465</v>
      </c>
      <c r="H5118">
        <v>62210</v>
      </c>
      <c r="I5118" s="1">
        <v>43829</v>
      </c>
      <c r="J5118">
        <v>1</v>
      </c>
      <c r="K5118" t="s">
        <v>6696</v>
      </c>
      <c r="L5118" t="s">
        <v>6698</v>
      </c>
      <c r="M5118" t="s">
        <v>6699</v>
      </c>
      <c r="N5118" s="1">
        <v>43889</v>
      </c>
      <c r="O5118" t="str">
        <f t="shared" si="171"/>
        <v>정상2</v>
      </c>
      <c r="P5118" t="str">
        <f t="shared" si="169"/>
        <v>엠피송내</v>
      </c>
      <c r="Q5118" t="s">
        <v>1954</v>
      </c>
      <c r="R5118"/>
      <c r="S5118"/>
      <c r="T5118"/>
      <c r="U5118"/>
      <c r="V5118"/>
      <c r="W5118" t="s">
        <v>1958</v>
      </c>
      <c r="X5118"/>
    </row>
    <row r="5119" spans="1:24">
      <c r="A5119" t="s">
        <v>2670</v>
      </c>
      <c r="B5119" t="s">
        <v>5669</v>
      </c>
      <c r="C5119" t="s">
        <v>5721</v>
      </c>
      <c r="D5119" t="s">
        <v>5804</v>
      </c>
      <c r="E5119">
        <v>51929267240000</v>
      </c>
      <c r="F5119" t="s">
        <v>4276</v>
      </c>
      <c r="G5119" t="s">
        <v>899</v>
      </c>
      <c r="H5119">
        <v>68270</v>
      </c>
      <c r="I5119" s="1">
        <v>43829</v>
      </c>
      <c r="J5119">
        <v>1</v>
      </c>
      <c r="K5119" t="s">
        <v>6695</v>
      </c>
      <c r="L5119" t="s">
        <v>6698</v>
      </c>
      <c r="M5119" t="s">
        <v>6699</v>
      </c>
      <c r="N5119" s="1">
        <v>43889</v>
      </c>
      <c r="O5119" t="str">
        <f t="shared" si="171"/>
        <v>정상2</v>
      </c>
      <c r="P5119" t="str">
        <f t="shared" si="169"/>
        <v>엠피송내</v>
      </c>
      <c r="Q5119" t="s">
        <v>1952</v>
      </c>
      <c r="R5119"/>
      <c r="S5119"/>
      <c r="T5119"/>
      <c r="U5119"/>
      <c r="V5119"/>
      <c r="W5119" t="s">
        <v>1958</v>
      </c>
      <c r="X5119"/>
    </row>
    <row r="5120" spans="1:24">
      <c r="A5120" t="s">
        <v>2667</v>
      </c>
      <c r="B5120" t="s">
        <v>5675</v>
      </c>
      <c r="C5120" t="s">
        <v>5714</v>
      </c>
      <c r="D5120" t="s">
        <v>5823</v>
      </c>
      <c r="E5120" t="s">
        <v>6131</v>
      </c>
      <c r="F5120" t="s">
        <v>4276</v>
      </c>
      <c r="G5120" t="s">
        <v>931</v>
      </c>
      <c r="H5120">
        <v>56081</v>
      </c>
      <c r="I5120" s="1">
        <v>43829</v>
      </c>
      <c r="J5120">
        <v>1</v>
      </c>
      <c r="K5120" t="s">
        <v>6696</v>
      </c>
      <c r="L5120" t="s">
        <v>6698</v>
      </c>
      <c r="M5120" t="s">
        <v>6699</v>
      </c>
      <c r="N5120" s="1">
        <v>43889</v>
      </c>
      <c r="O5120" t="str">
        <f t="shared" si="171"/>
        <v>정상2</v>
      </c>
      <c r="P5120" t="str">
        <f t="shared" si="169"/>
        <v>엠피의정부</v>
      </c>
      <c r="Q5120" t="s">
        <v>1954</v>
      </c>
      <c r="R5120"/>
      <c r="S5120"/>
      <c r="T5120"/>
      <c r="U5120"/>
      <c r="V5120"/>
      <c r="W5120" t="s">
        <v>1958</v>
      </c>
      <c r="X5120"/>
    </row>
    <row r="5121" spans="1:24">
      <c r="A5121" t="s">
        <v>2667</v>
      </c>
      <c r="B5121" t="s">
        <v>2680</v>
      </c>
      <c r="C5121" t="s">
        <v>5714</v>
      </c>
      <c r="D5121" t="s">
        <v>5823</v>
      </c>
      <c r="E5121" t="s">
        <v>6132</v>
      </c>
      <c r="F5121" t="s">
        <v>4276</v>
      </c>
      <c r="G5121" t="s">
        <v>931</v>
      </c>
      <c r="H5121">
        <v>35354</v>
      </c>
      <c r="I5121" s="1">
        <v>43829</v>
      </c>
      <c r="J5121">
        <v>1</v>
      </c>
      <c r="K5121" t="s">
        <v>6696</v>
      </c>
      <c r="L5121" t="s">
        <v>6698</v>
      </c>
      <c r="M5121" t="s">
        <v>6699</v>
      </c>
      <c r="N5121" s="1">
        <v>43889</v>
      </c>
      <c r="O5121" t="str">
        <f t="shared" si="171"/>
        <v>정상2</v>
      </c>
      <c r="P5121" t="str">
        <f t="shared" ref="P5121:P5184" si="172">A5121</f>
        <v>엠피의정부</v>
      </c>
      <c r="Q5121" t="s">
        <v>1954</v>
      </c>
      <c r="R5121"/>
      <c r="S5121"/>
      <c r="T5121"/>
      <c r="U5121"/>
      <c r="V5121"/>
      <c r="W5121" t="s">
        <v>1958</v>
      </c>
      <c r="X5121"/>
    </row>
    <row r="5122" spans="1:24">
      <c r="A5122" t="s">
        <v>2673</v>
      </c>
      <c r="B5122" t="s">
        <v>5671</v>
      </c>
      <c r="C5122" t="s">
        <v>5718</v>
      </c>
      <c r="D5122" t="s">
        <v>5806</v>
      </c>
      <c r="E5122" t="s">
        <v>6133</v>
      </c>
      <c r="F5122" t="s">
        <v>4276</v>
      </c>
      <c r="G5122">
        <v>61467</v>
      </c>
      <c r="H5122">
        <v>83340</v>
      </c>
      <c r="I5122" s="1">
        <v>43829</v>
      </c>
      <c r="J5122">
        <v>1</v>
      </c>
      <c r="K5122" t="s">
        <v>6696</v>
      </c>
      <c r="L5122" t="s">
        <v>6698</v>
      </c>
      <c r="M5122" t="s">
        <v>6699</v>
      </c>
      <c r="N5122" s="1">
        <v>43889</v>
      </c>
      <c r="O5122" t="str">
        <f t="shared" si="171"/>
        <v>정상2</v>
      </c>
      <c r="P5122" t="str">
        <f t="shared" si="172"/>
        <v>엠피피스토스</v>
      </c>
      <c r="Q5122" t="s">
        <v>1954</v>
      </c>
      <c r="R5122"/>
      <c r="S5122"/>
      <c r="T5122"/>
      <c r="U5122"/>
      <c r="V5122"/>
      <c r="W5122" t="s">
        <v>1958</v>
      </c>
      <c r="X5122"/>
    </row>
    <row r="5123" spans="1:24">
      <c r="A5123" t="s">
        <v>2673</v>
      </c>
      <c r="B5123"/>
      <c r="C5123"/>
      <c r="D5123" t="s">
        <v>5824</v>
      </c>
      <c r="E5123" t="s">
        <v>6134</v>
      </c>
      <c r="F5123" t="s">
        <v>4276</v>
      </c>
      <c r="G5123" t="s">
        <v>932</v>
      </c>
      <c r="H5123">
        <v>115600</v>
      </c>
      <c r="I5123" s="1">
        <v>43829</v>
      </c>
      <c r="J5123">
        <v>1</v>
      </c>
      <c r="K5123" t="s">
        <v>6696</v>
      </c>
      <c r="L5123" t="s">
        <v>6698</v>
      </c>
      <c r="M5123" t="s">
        <v>6699</v>
      </c>
      <c r="N5123" s="1">
        <v>43889</v>
      </c>
      <c r="O5123" t="str">
        <f t="shared" si="171"/>
        <v>정상2</v>
      </c>
      <c r="P5123" t="str">
        <f t="shared" si="172"/>
        <v>엠피피스토스</v>
      </c>
      <c r="Q5123" t="s">
        <v>1954</v>
      </c>
      <c r="R5123"/>
      <c r="S5123"/>
      <c r="T5123"/>
      <c r="U5123"/>
      <c r="V5123"/>
      <c r="W5123" t="s">
        <v>1958</v>
      </c>
      <c r="X5123"/>
    </row>
    <row r="5124" spans="1:24">
      <c r="A5124" t="s">
        <v>2673</v>
      </c>
      <c r="B5124"/>
      <c r="C5124"/>
      <c r="D5124" t="s">
        <v>5825</v>
      </c>
      <c r="E5124">
        <v>20196634729</v>
      </c>
      <c r="F5124" t="s">
        <v>3242</v>
      </c>
      <c r="G5124">
        <v>22796</v>
      </c>
      <c r="H5124">
        <v>70000</v>
      </c>
      <c r="I5124" s="1">
        <v>43829</v>
      </c>
      <c r="J5124">
        <v>1</v>
      </c>
      <c r="K5124" t="s">
        <v>6696</v>
      </c>
      <c r="L5124" t="s">
        <v>6698</v>
      </c>
      <c r="M5124" t="s">
        <v>6699</v>
      </c>
      <c r="N5124" s="1">
        <v>43889</v>
      </c>
      <c r="O5124" t="str">
        <f t="shared" si="171"/>
        <v>정상2</v>
      </c>
      <c r="P5124" t="str">
        <f t="shared" si="172"/>
        <v>엠피피스토스</v>
      </c>
      <c r="Q5124" t="s">
        <v>1954</v>
      </c>
      <c r="R5124"/>
      <c r="S5124"/>
      <c r="T5124"/>
      <c r="U5124"/>
      <c r="V5124"/>
      <c r="W5124" t="s">
        <v>1958</v>
      </c>
      <c r="X5124"/>
    </row>
    <row r="5125" spans="1:24">
      <c r="A5125" t="s">
        <v>2673</v>
      </c>
      <c r="B5125" t="s">
        <v>2685</v>
      </c>
      <c r="C5125" t="s">
        <v>5713</v>
      </c>
      <c r="D5125" t="s">
        <v>5809</v>
      </c>
      <c r="E5125">
        <v>20196641819</v>
      </c>
      <c r="F5125" t="s">
        <v>4276</v>
      </c>
      <c r="G5125">
        <v>22796</v>
      </c>
      <c r="H5125">
        <v>30000</v>
      </c>
      <c r="I5125" s="1">
        <v>43829</v>
      </c>
      <c r="J5125">
        <v>1</v>
      </c>
      <c r="K5125" t="s">
        <v>6696</v>
      </c>
      <c r="L5125" t="s">
        <v>6698</v>
      </c>
      <c r="M5125" t="s">
        <v>6699</v>
      </c>
      <c r="N5125" s="1">
        <v>43889</v>
      </c>
      <c r="O5125" t="str">
        <f t="shared" si="171"/>
        <v>정상2</v>
      </c>
      <c r="P5125" t="str">
        <f t="shared" si="172"/>
        <v>엠피피스토스</v>
      </c>
      <c r="Q5125" t="s">
        <v>1954</v>
      </c>
      <c r="R5125"/>
      <c r="S5125"/>
      <c r="T5125"/>
      <c r="U5125"/>
      <c r="V5125"/>
      <c r="W5125" t="s">
        <v>1958</v>
      </c>
      <c r="X5125"/>
    </row>
    <row r="5126" spans="1:24">
      <c r="A5126" t="s">
        <v>995</v>
      </c>
      <c r="B5126" t="s">
        <v>2685</v>
      </c>
      <c r="C5126" t="s">
        <v>5713</v>
      </c>
      <c r="D5126" t="s">
        <v>5826</v>
      </c>
      <c r="E5126" t="s">
        <v>6135</v>
      </c>
      <c r="F5126" t="s">
        <v>3242</v>
      </c>
      <c r="G5126" t="s">
        <v>932</v>
      </c>
      <c r="H5126">
        <v>98000</v>
      </c>
      <c r="I5126" s="1">
        <v>43826</v>
      </c>
      <c r="J5126">
        <v>1</v>
      </c>
      <c r="K5126" t="s">
        <v>6696</v>
      </c>
      <c r="L5126" t="s">
        <v>6698</v>
      </c>
      <c r="M5126" t="s">
        <v>6699</v>
      </c>
      <c r="N5126" s="1">
        <v>43889</v>
      </c>
      <c r="O5126" t="str">
        <f t="shared" si="171"/>
        <v>정상2</v>
      </c>
      <c r="P5126" t="str">
        <f t="shared" si="172"/>
        <v>엠피피스토스</v>
      </c>
      <c r="Q5126" t="s">
        <v>1952</v>
      </c>
      <c r="R5126"/>
      <c r="S5126"/>
      <c r="T5126"/>
      <c r="U5126"/>
      <c r="V5126"/>
      <c r="W5126" t="s">
        <v>1958</v>
      </c>
      <c r="X5126"/>
    </row>
    <row r="5127" spans="1:24">
      <c r="A5127" t="s">
        <v>2671</v>
      </c>
      <c r="B5127" t="s">
        <v>5676</v>
      </c>
      <c r="C5127" t="s">
        <v>5727</v>
      </c>
      <c r="D5127" t="s">
        <v>5827</v>
      </c>
      <c r="E5127">
        <v>41938059070000</v>
      </c>
      <c r="F5127" t="s">
        <v>4286</v>
      </c>
      <c r="G5127" t="s">
        <v>933</v>
      </c>
      <c r="H5127">
        <v>21094</v>
      </c>
      <c r="I5127" s="1">
        <v>43826</v>
      </c>
      <c r="J5127">
        <v>1</v>
      </c>
      <c r="K5127" t="s">
        <v>6696</v>
      </c>
      <c r="L5127" t="s">
        <v>6698</v>
      </c>
      <c r="M5127" t="s">
        <v>6699</v>
      </c>
      <c r="N5127" s="1">
        <v>43889</v>
      </c>
      <c r="O5127" t="str">
        <f t="shared" si="171"/>
        <v>정상2</v>
      </c>
      <c r="P5127" t="s">
        <v>6833</v>
      </c>
      <c r="Q5127" t="s">
        <v>1955</v>
      </c>
      <c r="R5127"/>
      <c r="S5127"/>
      <c r="T5127"/>
      <c r="U5127"/>
      <c r="V5127"/>
      <c r="W5127" t="s">
        <v>6702</v>
      </c>
      <c r="X5127"/>
    </row>
    <row r="5128" spans="1:24">
      <c r="A5128" t="s">
        <v>2671</v>
      </c>
      <c r="B5128" t="s">
        <v>5677</v>
      </c>
      <c r="C5128" t="s">
        <v>5727</v>
      </c>
      <c r="D5128" t="s">
        <v>5828</v>
      </c>
      <c r="E5128">
        <v>41938060470000</v>
      </c>
      <c r="F5128" t="s">
        <v>4276</v>
      </c>
      <c r="G5128" t="s">
        <v>934</v>
      </c>
      <c r="H5128">
        <v>25013</v>
      </c>
      <c r="I5128" s="1">
        <v>43826</v>
      </c>
      <c r="J5128">
        <v>1</v>
      </c>
      <c r="K5128" t="s">
        <v>6696</v>
      </c>
      <c r="L5128" t="s">
        <v>6698</v>
      </c>
      <c r="M5128" t="s">
        <v>6699</v>
      </c>
      <c r="N5128" s="1">
        <v>43889</v>
      </c>
      <c r="O5128" t="str">
        <f t="shared" si="171"/>
        <v>정상2</v>
      </c>
      <c r="P5128" t="s">
        <v>6831</v>
      </c>
      <c r="Q5128" t="s">
        <v>1954</v>
      </c>
      <c r="R5128"/>
      <c r="S5128"/>
      <c r="T5128"/>
      <c r="U5128"/>
      <c r="V5128"/>
      <c r="W5128" t="s">
        <v>1958</v>
      </c>
      <c r="X5128"/>
    </row>
    <row r="5129" spans="1:24">
      <c r="A5129" t="s">
        <v>2674</v>
      </c>
      <c r="B5129" t="s">
        <v>2688</v>
      </c>
      <c r="C5129" t="s">
        <v>5722</v>
      </c>
      <c r="D5129" t="s">
        <v>5829</v>
      </c>
      <c r="E5129">
        <v>51928941240000</v>
      </c>
      <c r="F5129" t="s">
        <v>3242</v>
      </c>
      <c r="G5129" t="s">
        <v>894</v>
      </c>
      <c r="H5129">
        <v>33600</v>
      </c>
      <c r="I5129" s="1">
        <v>43826</v>
      </c>
      <c r="J5129">
        <v>1</v>
      </c>
      <c r="K5129" t="s">
        <v>6696</v>
      </c>
      <c r="L5129" t="s">
        <v>6698</v>
      </c>
      <c r="M5129" t="s">
        <v>6699</v>
      </c>
      <c r="N5129" s="1">
        <v>43889</v>
      </c>
      <c r="O5129" t="str">
        <f t="shared" si="171"/>
        <v>정상2</v>
      </c>
      <c r="P5129" t="str">
        <f t="shared" si="172"/>
        <v>엠피조은</v>
      </c>
      <c r="Q5129" t="s">
        <v>1952</v>
      </c>
      <c r="R5129"/>
      <c r="S5129"/>
      <c r="T5129"/>
      <c r="U5129"/>
      <c r="V5129"/>
      <c r="W5129" t="s">
        <v>1958</v>
      </c>
      <c r="X5129"/>
    </row>
    <row r="5130" spans="1:24">
      <c r="A5130" t="s">
        <v>2316</v>
      </c>
      <c r="B5130" t="s">
        <v>5672</v>
      </c>
      <c r="C5130" t="s">
        <v>2229</v>
      </c>
      <c r="D5130" t="s">
        <v>5830</v>
      </c>
      <c r="E5130">
        <v>20196592250</v>
      </c>
      <c r="F5130" t="s">
        <v>3242</v>
      </c>
      <c r="G5130">
        <v>22818</v>
      </c>
      <c r="H5130">
        <v>24900</v>
      </c>
      <c r="I5130" s="1">
        <v>43826</v>
      </c>
      <c r="J5130">
        <v>1</v>
      </c>
      <c r="K5130" t="s">
        <v>6696</v>
      </c>
      <c r="L5130" t="s">
        <v>6698</v>
      </c>
      <c r="M5130" t="s">
        <v>6699</v>
      </c>
      <c r="N5130" s="1">
        <v>43889</v>
      </c>
      <c r="O5130" t="str">
        <f t="shared" si="171"/>
        <v>정상2</v>
      </c>
      <c r="P5130" t="str">
        <f t="shared" si="172"/>
        <v>엠피조은</v>
      </c>
      <c r="Q5130" t="s">
        <v>1952</v>
      </c>
      <c r="R5130"/>
      <c r="S5130"/>
      <c r="T5130"/>
      <c r="U5130"/>
      <c r="V5130"/>
      <c r="W5130" t="s">
        <v>1958</v>
      </c>
      <c r="X5130"/>
    </row>
    <row r="5131" spans="1:24">
      <c r="A5131" t="s">
        <v>2670</v>
      </c>
      <c r="B5131" t="s">
        <v>5674</v>
      </c>
      <c r="C5131" t="s">
        <v>5719</v>
      </c>
      <c r="D5131" t="s">
        <v>5811</v>
      </c>
      <c r="E5131" t="s">
        <v>6136</v>
      </c>
      <c r="F5131" t="s">
        <v>4276</v>
      </c>
      <c r="G5131">
        <v>61465</v>
      </c>
      <c r="H5131">
        <v>85300</v>
      </c>
      <c r="I5131" s="1">
        <v>43826</v>
      </c>
      <c r="J5131">
        <v>1</v>
      </c>
      <c r="K5131" t="s">
        <v>6696</v>
      </c>
      <c r="L5131" t="s">
        <v>6698</v>
      </c>
      <c r="M5131" t="s">
        <v>6699</v>
      </c>
      <c r="N5131" s="1">
        <v>43889</v>
      </c>
      <c r="O5131" t="str">
        <f t="shared" si="171"/>
        <v>정상2</v>
      </c>
      <c r="P5131" t="str">
        <f t="shared" si="172"/>
        <v>엠피송내</v>
      </c>
      <c r="Q5131" t="s">
        <v>1954</v>
      </c>
      <c r="R5131"/>
      <c r="S5131"/>
      <c r="T5131"/>
      <c r="U5131"/>
      <c r="V5131"/>
      <c r="W5131" t="s">
        <v>1958</v>
      </c>
      <c r="X5131"/>
    </row>
    <row r="5132" spans="1:24">
      <c r="A5132" t="s">
        <v>2665</v>
      </c>
      <c r="B5132" t="s">
        <v>5670</v>
      </c>
      <c r="C5132" t="s">
        <v>5728</v>
      </c>
      <c r="D5132" t="s">
        <v>5831</v>
      </c>
      <c r="E5132">
        <v>51928939490000</v>
      </c>
      <c r="F5132" t="s">
        <v>3242</v>
      </c>
      <c r="G5132" t="s">
        <v>889</v>
      </c>
      <c r="H5132">
        <v>53460</v>
      </c>
      <c r="I5132" s="1">
        <v>43826</v>
      </c>
      <c r="J5132">
        <v>1</v>
      </c>
      <c r="K5132" t="s">
        <v>6696</v>
      </c>
      <c r="L5132" t="s">
        <v>6696</v>
      </c>
      <c r="M5132" t="s">
        <v>6699</v>
      </c>
      <c r="N5132" s="1">
        <v>43889</v>
      </c>
      <c r="O5132" t="str">
        <f t="shared" si="171"/>
        <v>정상2</v>
      </c>
      <c r="P5132" t="str">
        <f t="shared" si="172"/>
        <v>엠피상동</v>
      </c>
      <c r="Q5132" t="s">
        <v>1954</v>
      </c>
      <c r="R5132"/>
      <c r="S5132"/>
      <c r="T5132"/>
      <c r="U5132"/>
      <c r="V5132"/>
      <c r="W5132" t="s">
        <v>1958</v>
      </c>
      <c r="X5132"/>
    </row>
    <row r="5133" spans="1:24">
      <c r="A5133" t="s">
        <v>2665</v>
      </c>
      <c r="B5133" t="s">
        <v>5670</v>
      </c>
      <c r="C5133" t="s">
        <v>5716</v>
      </c>
      <c r="D5133" t="s">
        <v>5832</v>
      </c>
      <c r="E5133" t="s">
        <v>6137</v>
      </c>
      <c r="F5133" t="s">
        <v>4276</v>
      </c>
      <c r="G5133">
        <v>61415</v>
      </c>
      <c r="H5133">
        <v>75000</v>
      </c>
      <c r="I5133" s="1">
        <v>43826</v>
      </c>
      <c r="J5133">
        <v>1</v>
      </c>
      <c r="K5133" t="s">
        <v>6696</v>
      </c>
      <c r="L5133" t="s">
        <v>6696</v>
      </c>
      <c r="M5133" t="s">
        <v>6699</v>
      </c>
      <c r="N5133" s="1">
        <v>43889</v>
      </c>
      <c r="O5133" t="str">
        <f t="shared" si="171"/>
        <v>정상2</v>
      </c>
      <c r="P5133" t="str">
        <f t="shared" si="172"/>
        <v>엠피상동</v>
      </c>
      <c r="Q5133" t="s">
        <v>1954</v>
      </c>
      <c r="R5133"/>
      <c r="S5133"/>
      <c r="T5133"/>
      <c r="U5133"/>
      <c r="V5133"/>
      <c r="W5133" t="s">
        <v>1958</v>
      </c>
      <c r="X5133"/>
    </row>
    <row r="5134" spans="1:24">
      <c r="A5134" t="s">
        <v>1870</v>
      </c>
      <c r="B5134" t="s">
        <v>5670</v>
      </c>
      <c r="C5134" t="s">
        <v>5728</v>
      </c>
      <c r="D5134" t="s">
        <v>5832</v>
      </c>
      <c r="E5134">
        <v>51928939960000</v>
      </c>
      <c r="F5134" t="s">
        <v>4270</v>
      </c>
      <c r="G5134" t="s">
        <v>895</v>
      </c>
      <c r="H5134">
        <v>30000</v>
      </c>
      <c r="I5134" s="1">
        <v>43826</v>
      </c>
      <c r="J5134">
        <v>1</v>
      </c>
      <c r="K5134" t="s">
        <v>6696</v>
      </c>
      <c r="L5134" t="s">
        <v>6696</v>
      </c>
      <c r="M5134" t="s">
        <v>6699</v>
      </c>
      <c r="N5134" s="1">
        <v>43889</v>
      </c>
      <c r="O5134" t="str">
        <f t="shared" si="171"/>
        <v>정상2</v>
      </c>
      <c r="P5134" t="str">
        <f t="shared" si="172"/>
        <v>엠피상동</v>
      </c>
      <c r="Q5134" t="s">
        <v>1955</v>
      </c>
      <c r="R5134"/>
      <c r="S5134"/>
      <c r="T5134"/>
      <c r="U5134"/>
      <c r="V5134"/>
      <c r="W5134" t="s">
        <v>1958</v>
      </c>
      <c r="X5134"/>
    </row>
    <row r="5135" spans="1:24">
      <c r="A5135" t="s">
        <v>2674</v>
      </c>
      <c r="B5135" t="s">
        <v>2688</v>
      </c>
      <c r="C5135" t="s">
        <v>5729</v>
      </c>
      <c r="D5135" t="s">
        <v>5833</v>
      </c>
      <c r="E5135">
        <v>20196609185</v>
      </c>
      <c r="F5135" t="s">
        <v>4276</v>
      </c>
      <c r="G5135">
        <v>22789</v>
      </c>
      <c r="H5135">
        <v>125000</v>
      </c>
      <c r="I5135" s="1">
        <v>43826</v>
      </c>
      <c r="J5135">
        <v>1</v>
      </c>
      <c r="K5135" t="s">
        <v>6696</v>
      </c>
      <c r="L5135" t="s">
        <v>6698</v>
      </c>
      <c r="M5135" t="s">
        <v>6699</v>
      </c>
      <c r="N5135" s="1">
        <v>43889</v>
      </c>
      <c r="O5135" t="str">
        <f t="shared" ref="O5135:O5198" si="173" xml:space="preserve"> IF(K5135&gt;N5135,W5135,I5135)</f>
        <v>정상2</v>
      </c>
      <c r="P5135" t="str">
        <f t="shared" si="172"/>
        <v>엠피조은</v>
      </c>
      <c r="Q5135" t="s">
        <v>1954</v>
      </c>
      <c r="R5135"/>
      <c r="S5135"/>
      <c r="T5135"/>
      <c r="U5135"/>
      <c r="V5135"/>
      <c r="W5135" t="s">
        <v>1958</v>
      </c>
      <c r="X5135"/>
    </row>
    <row r="5136" spans="1:24">
      <c r="A5136" t="s">
        <v>2316</v>
      </c>
      <c r="B5136" t="s">
        <v>2688</v>
      </c>
      <c r="C5136" t="s">
        <v>5729</v>
      </c>
      <c r="D5136" t="s">
        <v>5833</v>
      </c>
      <c r="E5136">
        <v>20196598013</v>
      </c>
      <c r="F5136" t="s">
        <v>3249</v>
      </c>
      <c r="G5136">
        <v>22698</v>
      </c>
      <c r="H5136">
        <v>7845</v>
      </c>
      <c r="I5136" s="1">
        <v>43826</v>
      </c>
      <c r="J5136">
        <v>1</v>
      </c>
      <c r="K5136" t="s">
        <v>6696</v>
      </c>
      <c r="L5136" t="s">
        <v>6698</v>
      </c>
      <c r="M5136" t="s">
        <v>6699</v>
      </c>
      <c r="N5136" s="1">
        <v>43889</v>
      </c>
      <c r="O5136" t="str">
        <f t="shared" si="173"/>
        <v>정상2</v>
      </c>
      <c r="P5136" t="str">
        <f t="shared" si="172"/>
        <v>엠피조은</v>
      </c>
      <c r="Q5136" t="s">
        <v>1954</v>
      </c>
      <c r="R5136"/>
      <c r="S5136"/>
      <c r="T5136"/>
      <c r="U5136"/>
      <c r="V5136"/>
      <c r="W5136" t="s">
        <v>1958</v>
      </c>
      <c r="X5136"/>
    </row>
    <row r="5137" spans="1:24">
      <c r="A5137" t="s">
        <v>2673</v>
      </c>
      <c r="B5137" t="s">
        <v>2685</v>
      </c>
      <c r="C5137" t="s">
        <v>5718</v>
      </c>
      <c r="D5137" t="s">
        <v>5834</v>
      </c>
      <c r="E5137">
        <v>51928998110000</v>
      </c>
      <c r="F5137" t="s">
        <v>4276</v>
      </c>
      <c r="G5137" t="s">
        <v>894</v>
      </c>
      <c r="H5137">
        <v>35000</v>
      </c>
      <c r="I5137" s="1">
        <v>43826</v>
      </c>
      <c r="J5137">
        <v>1</v>
      </c>
      <c r="K5137" t="s">
        <v>6696</v>
      </c>
      <c r="L5137" t="s">
        <v>6698</v>
      </c>
      <c r="M5137" t="s">
        <v>6699</v>
      </c>
      <c r="N5137" s="1">
        <v>43889</v>
      </c>
      <c r="O5137" t="str">
        <f t="shared" si="173"/>
        <v>정상2</v>
      </c>
      <c r="P5137" t="str">
        <f t="shared" si="172"/>
        <v>엠피피스토스</v>
      </c>
      <c r="Q5137" t="s">
        <v>1954</v>
      </c>
      <c r="R5137"/>
      <c r="S5137"/>
      <c r="T5137"/>
      <c r="U5137"/>
      <c r="V5137"/>
      <c r="W5137" t="s">
        <v>1958</v>
      </c>
      <c r="X5137"/>
    </row>
    <row r="5138" spans="1:24">
      <c r="A5138" t="s">
        <v>2665</v>
      </c>
      <c r="B5138" t="s">
        <v>2678</v>
      </c>
      <c r="C5138" t="s">
        <v>5725</v>
      </c>
      <c r="D5138" t="s">
        <v>5812</v>
      </c>
      <c r="E5138" t="s">
        <v>6138</v>
      </c>
      <c r="F5138" t="s">
        <v>4286</v>
      </c>
      <c r="G5138">
        <v>61264</v>
      </c>
      <c r="H5138">
        <v>11920</v>
      </c>
      <c r="I5138" s="1">
        <v>43826</v>
      </c>
      <c r="J5138">
        <v>1</v>
      </c>
      <c r="K5138" t="s">
        <v>6696</v>
      </c>
      <c r="L5138" t="s">
        <v>6696</v>
      </c>
      <c r="M5138" t="s">
        <v>6699</v>
      </c>
      <c r="N5138" s="1">
        <v>43889</v>
      </c>
      <c r="O5138" t="str">
        <f t="shared" si="173"/>
        <v>정상2</v>
      </c>
      <c r="P5138" t="str">
        <f t="shared" si="172"/>
        <v>엠피상동</v>
      </c>
      <c r="Q5138" t="s">
        <v>1954</v>
      </c>
      <c r="R5138"/>
      <c r="S5138"/>
      <c r="T5138"/>
      <c r="U5138"/>
      <c r="V5138"/>
      <c r="W5138" t="s">
        <v>1958</v>
      </c>
      <c r="X5138"/>
    </row>
    <row r="5139" spans="1:24">
      <c r="A5139" t="s">
        <v>1870</v>
      </c>
      <c r="B5139" t="s">
        <v>2678</v>
      </c>
      <c r="C5139" t="s">
        <v>5716</v>
      </c>
      <c r="D5139" t="s">
        <v>5812</v>
      </c>
      <c r="E5139" t="s">
        <v>6139</v>
      </c>
      <c r="F5139" t="s">
        <v>3242</v>
      </c>
      <c r="G5139">
        <v>61464</v>
      </c>
      <c r="H5139">
        <v>130000</v>
      </c>
      <c r="I5139" s="1">
        <v>43826</v>
      </c>
      <c r="J5139">
        <v>1</v>
      </c>
      <c r="K5139" t="s">
        <v>6696</v>
      </c>
      <c r="L5139" t="s">
        <v>6696</v>
      </c>
      <c r="M5139" t="s">
        <v>6699</v>
      </c>
      <c r="N5139" s="1">
        <v>43889</v>
      </c>
      <c r="O5139" t="str">
        <f t="shared" si="173"/>
        <v>정상2</v>
      </c>
      <c r="P5139" t="str">
        <f t="shared" si="172"/>
        <v>엠피상동</v>
      </c>
      <c r="Q5139" t="s">
        <v>1954</v>
      </c>
      <c r="R5139"/>
      <c r="S5139"/>
      <c r="T5139"/>
      <c r="U5139"/>
      <c r="V5139"/>
      <c r="W5139" t="s">
        <v>1958</v>
      </c>
      <c r="X5139"/>
    </row>
    <row r="5140" spans="1:24">
      <c r="A5140" t="s">
        <v>1870</v>
      </c>
      <c r="B5140" t="s">
        <v>2678</v>
      </c>
      <c r="C5140" t="s">
        <v>2353</v>
      </c>
      <c r="D5140" t="s">
        <v>5812</v>
      </c>
      <c r="E5140" t="s">
        <v>6140</v>
      </c>
      <c r="F5140" t="s">
        <v>4286</v>
      </c>
      <c r="G5140">
        <v>61264</v>
      </c>
      <c r="H5140">
        <v>33410</v>
      </c>
      <c r="I5140" s="1">
        <v>43826</v>
      </c>
      <c r="J5140">
        <v>1</v>
      </c>
      <c r="K5140" t="s">
        <v>6696</v>
      </c>
      <c r="L5140" t="s">
        <v>6695</v>
      </c>
      <c r="M5140" t="s">
        <v>6699</v>
      </c>
      <c r="N5140" s="1">
        <v>43889</v>
      </c>
      <c r="O5140" t="str">
        <f t="shared" si="173"/>
        <v>정상2</v>
      </c>
      <c r="P5140" t="str">
        <f t="shared" si="172"/>
        <v>엠피상동</v>
      </c>
      <c r="Q5140" t="s">
        <v>1954</v>
      </c>
      <c r="R5140"/>
      <c r="S5140"/>
      <c r="T5140"/>
      <c r="U5140"/>
      <c r="V5140"/>
      <c r="W5140" t="s">
        <v>1958</v>
      </c>
      <c r="X5140"/>
    </row>
    <row r="5141" spans="1:24">
      <c r="A5141" t="s">
        <v>991</v>
      </c>
      <c r="B5141" t="s">
        <v>2683</v>
      </c>
      <c r="C5141" t="s">
        <v>5730</v>
      </c>
      <c r="D5141" t="s">
        <v>5835</v>
      </c>
      <c r="E5141" t="s">
        <v>6141</v>
      </c>
      <c r="F5141" t="s">
        <v>4276</v>
      </c>
      <c r="G5141">
        <v>61437</v>
      </c>
      <c r="H5141">
        <v>30000</v>
      </c>
      <c r="I5141" s="1">
        <v>43826</v>
      </c>
      <c r="J5141">
        <v>1</v>
      </c>
      <c r="K5141" t="s">
        <v>6696</v>
      </c>
      <c r="L5141" t="s">
        <v>6698</v>
      </c>
      <c r="M5141" t="s">
        <v>6699</v>
      </c>
      <c r="N5141" s="1">
        <v>43889</v>
      </c>
      <c r="O5141" t="str">
        <f t="shared" si="173"/>
        <v>정상2</v>
      </c>
      <c r="P5141" t="str">
        <f t="shared" si="172"/>
        <v>엠피송내</v>
      </c>
      <c r="Q5141" t="s">
        <v>1954</v>
      </c>
      <c r="R5141"/>
      <c r="S5141"/>
      <c r="T5141"/>
      <c r="U5141"/>
      <c r="V5141"/>
      <c r="W5141" t="s">
        <v>1958</v>
      </c>
      <c r="X5141"/>
    </row>
    <row r="5142" spans="1:24">
      <c r="A5142" t="s">
        <v>2670</v>
      </c>
      <c r="B5142" t="s">
        <v>2683</v>
      </c>
      <c r="C5142" t="s">
        <v>5721</v>
      </c>
      <c r="D5142" t="s">
        <v>5836</v>
      </c>
      <c r="E5142">
        <v>41938045240000</v>
      </c>
      <c r="F5142" t="s">
        <v>4276</v>
      </c>
      <c r="G5142" t="s">
        <v>935</v>
      </c>
      <c r="H5142">
        <v>43147</v>
      </c>
      <c r="I5142" s="1">
        <v>43826</v>
      </c>
      <c r="J5142">
        <v>1</v>
      </c>
      <c r="K5142" t="s">
        <v>6696</v>
      </c>
      <c r="L5142" t="s">
        <v>6698</v>
      </c>
      <c r="M5142" t="s">
        <v>6699</v>
      </c>
      <c r="N5142" s="1">
        <v>43889</v>
      </c>
      <c r="O5142" t="str">
        <f t="shared" si="173"/>
        <v>정상2</v>
      </c>
      <c r="P5142" t="str">
        <f t="shared" si="172"/>
        <v>엠피송내</v>
      </c>
      <c r="Q5142" t="s">
        <v>1954</v>
      </c>
      <c r="R5142"/>
      <c r="S5142"/>
      <c r="T5142"/>
      <c r="U5142"/>
      <c r="V5142"/>
      <c r="W5142" t="s">
        <v>1958</v>
      </c>
      <c r="X5142"/>
    </row>
    <row r="5143" spans="1:24">
      <c r="A5143" t="s">
        <v>995</v>
      </c>
      <c r="B5143" t="s">
        <v>2685</v>
      </c>
      <c r="C5143" t="s">
        <v>5723</v>
      </c>
      <c r="D5143" t="s">
        <v>5837</v>
      </c>
      <c r="E5143" t="s">
        <v>6142</v>
      </c>
      <c r="F5143" t="s">
        <v>4286</v>
      </c>
      <c r="G5143">
        <v>61264</v>
      </c>
      <c r="H5143">
        <v>27050</v>
      </c>
      <c r="I5143" s="1">
        <v>43826</v>
      </c>
      <c r="J5143">
        <v>1</v>
      </c>
      <c r="K5143" t="s">
        <v>6696</v>
      </c>
      <c r="L5143" t="s">
        <v>6697</v>
      </c>
      <c r="M5143" t="s">
        <v>6699</v>
      </c>
      <c r="N5143" s="1">
        <v>43889</v>
      </c>
      <c r="O5143" t="str">
        <f t="shared" si="173"/>
        <v>정상2</v>
      </c>
      <c r="P5143" t="str">
        <f t="shared" si="172"/>
        <v>엠피피스토스</v>
      </c>
      <c r="Q5143" t="s">
        <v>1954</v>
      </c>
      <c r="R5143"/>
      <c r="S5143"/>
      <c r="T5143"/>
      <c r="U5143"/>
      <c r="V5143"/>
      <c r="W5143" t="s">
        <v>1958</v>
      </c>
      <c r="X5143"/>
    </row>
    <row r="5144" spans="1:24">
      <c r="A5144" t="s">
        <v>995</v>
      </c>
      <c r="B5144" t="s">
        <v>5671</v>
      </c>
      <c r="C5144" t="s">
        <v>5713</v>
      </c>
      <c r="D5144" t="s">
        <v>5838</v>
      </c>
      <c r="E5144" t="s">
        <v>6143</v>
      </c>
      <c r="F5144" t="s">
        <v>3242</v>
      </c>
      <c r="G5144">
        <v>61478</v>
      </c>
      <c r="H5144">
        <v>265000</v>
      </c>
      <c r="I5144" s="1">
        <v>43826</v>
      </c>
      <c r="J5144">
        <v>1</v>
      </c>
      <c r="K5144" t="s">
        <v>6696</v>
      </c>
      <c r="L5144" t="s">
        <v>6698</v>
      </c>
      <c r="M5144" t="s">
        <v>6699</v>
      </c>
      <c r="N5144" s="1">
        <v>43889</v>
      </c>
      <c r="O5144" t="str">
        <f t="shared" si="173"/>
        <v>정상2</v>
      </c>
      <c r="P5144" t="str">
        <f t="shared" si="172"/>
        <v>엠피피스토스</v>
      </c>
      <c r="Q5144" t="s">
        <v>1952</v>
      </c>
      <c r="R5144"/>
      <c r="S5144"/>
      <c r="T5144"/>
      <c r="U5144"/>
      <c r="V5144"/>
      <c r="W5144" t="s">
        <v>1958</v>
      </c>
      <c r="X5144"/>
    </row>
    <row r="5145" spans="1:24">
      <c r="A5145" t="s">
        <v>2673</v>
      </c>
      <c r="B5145" t="s">
        <v>2685</v>
      </c>
      <c r="C5145" t="s">
        <v>2341</v>
      </c>
      <c r="D5145" t="s">
        <v>5838</v>
      </c>
      <c r="E5145" t="s">
        <v>6144</v>
      </c>
      <c r="F5145" t="s">
        <v>3242</v>
      </c>
      <c r="G5145">
        <v>61478</v>
      </c>
      <c r="H5145">
        <v>201000</v>
      </c>
      <c r="I5145" s="1">
        <v>43826</v>
      </c>
      <c r="J5145">
        <v>1</v>
      </c>
      <c r="K5145" t="s">
        <v>6695</v>
      </c>
      <c r="L5145" t="s">
        <v>6698</v>
      </c>
      <c r="M5145" t="s">
        <v>6699</v>
      </c>
      <c r="N5145" s="1">
        <v>43889</v>
      </c>
      <c r="O5145" t="str">
        <f t="shared" si="173"/>
        <v>정상2</v>
      </c>
      <c r="P5145" t="str">
        <f t="shared" si="172"/>
        <v>엠피피스토스</v>
      </c>
      <c r="Q5145" t="s">
        <v>1954</v>
      </c>
      <c r="R5145"/>
      <c r="S5145"/>
      <c r="T5145"/>
      <c r="U5145"/>
      <c r="V5145"/>
      <c r="W5145" t="s">
        <v>1960</v>
      </c>
      <c r="X5145"/>
    </row>
    <row r="5146" spans="1:24">
      <c r="A5146" t="s">
        <v>995</v>
      </c>
      <c r="B5146" t="s">
        <v>2685</v>
      </c>
      <c r="C5146" t="s">
        <v>5713</v>
      </c>
      <c r="D5146" t="s">
        <v>5838</v>
      </c>
      <c r="E5146" t="s">
        <v>6145</v>
      </c>
      <c r="F5146" t="s">
        <v>4276</v>
      </c>
      <c r="G5146">
        <v>61262</v>
      </c>
      <c r="H5146">
        <v>41230</v>
      </c>
      <c r="I5146" s="1">
        <v>43826</v>
      </c>
      <c r="J5146">
        <v>1</v>
      </c>
      <c r="K5146" t="s">
        <v>6696</v>
      </c>
      <c r="L5146" t="s">
        <v>6698</v>
      </c>
      <c r="M5146" t="s">
        <v>6699</v>
      </c>
      <c r="N5146" s="1">
        <v>43889</v>
      </c>
      <c r="O5146" t="str">
        <f t="shared" si="173"/>
        <v>정상2</v>
      </c>
      <c r="P5146" t="str">
        <f t="shared" si="172"/>
        <v>엠피피스토스</v>
      </c>
      <c r="Q5146" t="s">
        <v>1952</v>
      </c>
      <c r="R5146"/>
      <c r="S5146"/>
      <c r="T5146"/>
      <c r="U5146"/>
      <c r="V5146"/>
      <c r="W5146" t="s">
        <v>1958</v>
      </c>
      <c r="X5146"/>
    </row>
    <row r="5147" spans="1:24">
      <c r="A5147" t="s">
        <v>995</v>
      </c>
      <c r="B5147" t="s">
        <v>2685</v>
      </c>
      <c r="C5147" t="s">
        <v>5713</v>
      </c>
      <c r="D5147" t="s">
        <v>5838</v>
      </c>
      <c r="E5147" t="s">
        <v>6146</v>
      </c>
      <c r="F5147" t="s">
        <v>4276</v>
      </c>
      <c r="G5147">
        <v>61263</v>
      </c>
      <c r="H5147">
        <v>39580</v>
      </c>
      <c r="I5147" s="1">
        <v>43826</v>
      </c>
      <c r="J5147">
        <v>1</v>
      </c>
      <c r="K5147" t="s">
        <v>6696</v>
      </c>
      <c r="L5147" t="s">
        <v>6698</v>
      </c>
      <c r="M5147" t="s">
        <v>6699</v>
      </c>
      <c r="N5147" s="1">
        <v>43889</v>
      </c>
      <c r="O5147" t="str">
        <f t="shared" si="173"/>
        <v>정상2</v>
      </c>
      <c r="P5147" t="str">
        <f t="shared" si="172"/>
        <v>엠피피스토스</v>
      </c>
      <c r="Q5147" t="s">
        <v>1954</v>
      </c>
      <c r="R5147"/>
      <c r="S5147"/>
      <c r="T5147"/>
      <c r="U5147"/>
      <c r="V5147"/>
      <c r="W5147" t="s">
        <v>1960</v>
      </c>
      <c r="X5147"/>
    </row>
    <row r="5148" spans="1:24">
      <c r="A5148" t="s">
        <v>990</v>
      </c>
      <c r="B5148" t="s">
        <v>5667</v>
      </c>
      <c r="C5148" t="s">
        <v>5731</v>
      </c>
      <c r="D5148" t="s">
        <v>5839</v>
      </c>
      <c r="E5148">
        <v>51928984460000</v>
      </c>
      <c r="F5148" t="s">
        <v>4276</v>
      </c>
      <c r="G5148" t="s">
        <v>886</v>
      </c>
      <c r="H5148">
        <v>51000</v>
      </c>
      <c r="I5148" s="1">
        <v>43826</v>
      </c>
      <c r="J5148">
        <v>1</v>
      </c>
      <c r="K5148" t="s">
        <v>6696</v>
      </c>
      <c r="L5148" t="s">
        <v>6698</v>
      </c>
      <c r="M5148" t="s">
        <v>6699</v>
      </c>
      <c r="N5148" s="1">
        <v>43889</v>
      </c>
      <c r="O5148" t="str">
        <f t="shared" si="173"/>
        <v>정상2</v>
      </c>
      <c r="P5148" t="str">
        <f t="shared" si="172"/>
        <v>엠피성공</v>
      </c>
      <c r="Q5148" t="s">
        <v>1954</v>
      </c>
      <c r="R5148"/>
      <c r="S5148"/>
      <c r="T5148"/>
      <c r="U5148"/>
      <c r="V5148"/>
      <c r="W5148" t="s">
        <v>1958</v>
      </c>
      <c r="X5148"/>
    </row>
    <row r="5149" spans="1:24">
      <c r="A5149" t="s">
        <v>990</v>
      </c>
      <c r="B5149" t="s">
        <v>5667</v>
      </c>
      <c r="C5149" t="s">
        <v>5731</v>
      </c>
      <c r="D5149" t="s">
        <v>5839</v>
      </c>
      <c r="E5149">
        <v>51928984230000</v>
      </c>
      <c r="F5149" t="s">
        <v>4276</v>
      </c>
      <c r="G5149" t="s">
        <v>894</v>
      </c>
      <c r="H5149">
        <v>95000</v>
      </c>
      <c r="I5149" s="1">
        <v>43826</v>
      </c>
      <c r="J5149">
        <v>1</v>
      </c>
      <c r="K5149" t="s">
        <v>6696</v>
      </c>
      <c r="L5149" t="s">
        <v>6698</v>
      </c>
      <c r="M5149" t="s">
        <v>6699</v>
      </c>
      <c r="N5149" s="1">
        <v>43889</v>
      </c>
      <c r="O5149" t="str">
        <f t="shared" si="173"/>
        <v>정상2</v>
      </c>
      <c r="P5149" t="str">
        <f t="shared" si="172"/>
        <v>엠피성공</v>
      </c>
      <c r="Q5149" t="s">
        <v>1954</v>
      </c>
      <c r="R5149"/>
      <c r="S5149"/>
      <c r="T5149"/>
      <c r="U5149"/>
      <c r="V5149"/>
      <c r="W5149" t="s">
        <v>1958</v>
      </c>
      <c r="X5149"/>
    </row>
    <row r="5150" spans="1:24">
      <c r="A5150" t="s">
        <v>990</v>
      </c>
      <c r="B5150" t="s">
        <v>2679</v>
      </c>
      <c r="C5150" t="s">
        <v>5712</v>
      </c>
      <c r="D5150" t="s">
        <v>5839</v>
      </c>
      <c r="E5150">
        <v>41938035410000</v>
      </c>
      <c r="F5150" t="s">
        <v>4276</v>
      </c>
      <c r="G5150" t="s">
        <v>936</v>
      </c>
      <c r="H5150">
        <v>105360</v>
      </c>
      <c r="I5150" s="1">
        <v>43826</v>
      </c>
      <c r="J5150">
        <v>1</v>
      </c>
      <c r="K5150" t="s">
        <v>6696</v>
      </c>
      <c r="L5150" t="s">
        <v>6697</v>
      </c>
      <c r="M5150" t="s">
        <v>6699</v>
      </c>
      <c r="N5150" s="1">
        <v>43889</v>
      </c>
      <c r="O5150" t="str">
        <f t="shared" si="173"/>
        <v>정상2</v>
      </c>
      <c r="P5150" t="str">
        <f t="shared" si="172"/>
        <v>엠피성공</v>
      </c>
      <c r="Q5150" t="s">
        <v>1954</v>
      </c>
      <c r="R5150"/>
      <c r="S5150"/>
      <c r="T5150"/>
      <c r="U5150"/>
      <c r="V5150"/>
      <c r="W5150" t="s">
        <v>1958</v>
      </c>
      <c r="X5150"/>
    </row>
    <row r="5151" spans="1:24">
      <c r="A5151" t="s">
        <v>5663</v>
      </c>
      <c r="B5151" t="s">
        <v>5678</v>
      </c>
      <c r="C5151" t="s">
        <v>5732</v>
      </c>
      <c r="D5151" t="s">
        <v>5840</v>
      </c>
      <c r="E5151">
        <v>51928993090000</v>
      </c>
      <c r="F5151" t="s">
        <v>4276</v>
      </c>
      <c r="G5151" t="s">
        <v>899</v>
      </c>
      <c r="H5151">
        <v>100000</v>
      </c>
      <c r="I5151" s="1">
        <v>43826</v>
      </c>
      <c r="J5151">
        <v>1</v>
      </c>
      <c r="K5151" t="s">
        <v>6696</v>
      </c>
      <c r="L5151" t="s">
        <v>6698</v>
      </c>
      <c r="M5151" t="s">
        <v>6699</v>
      </c>
      <c r="N5151" s="1">
        <v>43889</v>
      </c>
      <c r="O5151" t="str">
        <f t="shared" si="173"/>
        <v>정상2</v>
      </c>
      <c r="P5151" t="str">
        <f t="shared" si="172"/>
        <v>엠피아이리치</v>
      </c>
      <c r="Q5151" t="s">
        <v>1955</v>
      </c>
      <c r="R5151"/>
      <c r="S5151"/>
      <c r="T5151"/>
      <c r="U5151"/>
      <c r="V5151"/>
      <c r="W5151" t="s">
        <v>6702</v>
      </c>
      <c r="X5151"/>
    </row>
    <row r="5152" spans="1:24">
      <c r="A5152" t="s">
        <v>2673</v>
      </c>
      <c r="B5152" t="s">
        <v>5671</v>
      </c>
      <c r="C5152" t="s">
        <v>5713</v>
      </c>
      <c r="D5152" t="s">
        <v>5841</v>
      </c>
      <c r="E5152">
        <v>51928943020000</v>
      </c>
      <c r="F5152" t="s">
        <v>3242</v>
      </c>
      <c r="G5152" t="s">
        <v>894</v>
      </c>
      <c r="H5152">
        <v>44000</v>
      </c>
      <c r="I5152" s="1">
        <v>43826</v>
      </c>
      <c r="J5152">
        <v>1</v>
      </c>
      <c r="K5152" t="s">
        <v>6696</v>
      </c>
      <c r="L5152" t="s">
        <v>6698</v>
      </c>
      <c r="M5152" t="s">
        <v>6699</v>
      </c>
      <c r="N5152" s="1">
        <v>43889</v>
      </c>
      <c r="O5152" t="str">
        <f t="shared" si="173"/>
        <v>정상2</v>
      </c>
      <c r="P5152" t="str">
        <f t="shared" si="172"/>
        <v>엠피피스토스</v>
      </c>
      <c r="Q5152" t="s">
        <v>1954</v>
      </c>
      <c r="R5152"/>
      <c r="S5152"/>
      <c r="T5152"/>
      <c r="U5152"/>
      <c r="V5152"/>
      <c r="W5152" t="s">
        <v>1958</v>
      </c>
      <c r="X5152"/>
    </row>
    <row r="5153" spans="1:24">
      <c r="A5153" t="s">
        <v>995</v>
      </c>
      <c r="B5153" t="s">
        <v>2685</v>
      </c>
      <c r="C5153" t="s">
        <v>2341</v>
      </c>
      <c r="D5153" t="s">
        <v>5842</v>
      </c>
      <c r="E5153">
        <v>51928943440000</v>
      </c>
      <c r="F5153" t="s">
        <v>4276</v>
      </c>
      <c r="G5153" t="s">
        <v>894</v>
      </c>
      <c r="H5153">
        <v>22000</v>
      </c>
      <c r="I5153" s="1">
        <v>43826</v>
      </c>
      <c r="J5153">
        <v>1</v>
      </c>
      <c r="K5153" t="s">
        <v>6695</v>
      </c>
      <c r="L5153" t="s">
        <v>6698</v>
      </c>
      <c r="M5153" t="s">
        <v>6699</v>
      </c>
      <c r="N5153" s="1">
        <v>43889</v>
      </c>
      <c r="O5153" t="str">
        <f t="shared" si="173"/>
        <v>정상2</v>
      </c>
      <c r="P5153" t="str">
        <f t="shared" si="172"/>
        <v>엠피피스토스</v>
      </c>
      <c r="Q5153" t="s">
        <v>1954</v>
      </c>
      <c r="R5153"/>
      <c r="S5153"/>
      <c r="T5153"/>
      <c r="U5153"/>
      <c r="V5153"/>
      <c r="W5153" t="s">
        <v>1960</v>
      </c>
      <c r="X5153"/>
    </row>
    <row r="5154" spans="1:24">
      <c r="A5154" t="s">
        <v>2673</v>
      </c>
      <c r="B5154" t="s">
        <v>2685</v>
      </c>
      <c r="C5154" t="s">
        <v>5723</v>
      </c>
      <c r="D5154" t="s">
        <v>5842</v>
      </c>
      <c r="E5154">
        <v>51928988910000</v>
      </c>
      <c r="F5154" t="s">
        <v>3242</v>
      </c>
      <c r="G5154" t="s">
        <v>894</v>
      </c>
      <c r="H5154">
        <v>36000</v>
      </c>
      <c r="I5154" s="1">
        <v>43826</v>
      </c>
      <c r="J5154">
        <v>1</v>
      </c>
      <c r="K5154" t="s">
        <v>6696</v>
      </c>
      <c r="L5154" t="s">
        <v>6698</v>
      </c>
      <c r="M5154" t="s">
        <v>6699</v>
      </c>
      <c r="N5154" s="1">
        <v>43889</v>
      </c>
      <c r="O5154" t="str">
        <f t="shared" si="173"/>
        <v>정상2</v>
      </c>
      <c r="P5154" t="str">
        <f t="shared" si="172"/>
        <v>엠피피스토스</v>
      </c>
      <c r="Q5154" t="s">
        <v>1954</v>
      </c>
      <c r="R5154"/>
      <c r="S5154"/>
      <c r="T5154"/>
      <c r="U5154"/>
      <c r="V5154"/>
      <c r="W5154" t="s">
        <v>1958</v>
      </c>
      <c r="X5154"/>
    </row>
    <row r="5155" spans="1:24">
      <c r="A5155" t="s">
        <v>2669</v>
      </c>
      <c r="B5155" t="s">
        <v>2682</v>
      </c>
      <c r="C5155" t="s">
        <v>5733</v>
      </c>
      <c r="D5155" t="s">
        <v>5843</v>
      </c>
      <c r="E5155">
        <v>51929022090000</v>
      </c>
      <c r="F5155" t="s">
        <v>4276</v>
      </c>
      <c r="G5155" t="s">
        <v>899</v>
      </c>
      <c r="H5155">
        <v>60000</v>
      </c>
      <c r="I5155" s="1">
        <v>43826</v>
      </c>
      <c r="J5155">
        <v>1</v>
      </c>
      <c r="K5155" t="s">
        <v>6696</v>
      </c>
      <c r="L5155" t="s">
        <v>6698</v>
      </c>
      <c r="M5155" t="s">
        <v>6699</v>
      </c>
      <c r="N5155" s="1">
        <v>43889</v>
      </c>
      <c r="O5155" t="str">
        <f t="shared" si="173"/>
        <v>정상2</v>
      </c>
      <c r="P5155" t="str">
        <f t="shared" si="172"/>
        <v>엠피경기</v>
      </c>
      <c r="Q5155" t="s">
        <v>1954</v>
      </c>
      <c r="R5155"/>
      <c r="S5155"/>
      <c r="T5155"/>
      <c r="U5155"/>
      <c r="V5155"/>
      <c r="W5155" t="s">
        <v>1958</v>
      </c>
      <c r="X5155"/>
    </row>
    <row r="5156" spans="1:24">
      <c r="A5156" t="s">
        <v>2669</v>
      </c>
      <c r="B5156" t="s">
        <v>2682</v>
      </c>
      <c r="C5156" t="s">
        <v>5734</v>
      </c>
      <c r="D5156" t="s">
        <v>5844</v>
      </c>
      <c r="E5156">
        <v>51928977080000</v>
      </c>
      <c r="F5156" t="s">
        <v>4276</v>
      </c>
      <c r="G5156" t="s">
        <v>894</v>
      </c>
      <c r="H5156">
        <v>40000</v>
      </c>
      <c r="I5156" s="1">
        <v>43826</v>
      </c>
      <c r="J5156">
        <v>1</v>
      </c>
      <c r="K5156" t="s">
        <v>6696</v>
      </c>
      <c r="L5156" t="s">
        <v>6697</v>
      </c>
      <c r="M5156" t="s">
        <v>6699</v>
      </c>
      <c r="N5156" s="1">
        <v>43889</v>
      </c>
      <c r="O5156" t="str">
        <f t="shared" si="173"/>
        <v>정상2</v>
      </c>
      <c r="P5156" t="str">
        <f t="shared" si="172"/>
        <v>엠피경기</v>
      </c>
      <c r="Q5156" t="s">
        <v>1954</v>
      </c>
      <c r="R5156"/>
      <c r="S5156"/>
      <c r="T5156"/>
      <c r="U5156"/>
      <c r="V5156"/>
      <c r="W5156" t="s">
        <v>1958</v>
      </c>
      <c r="X5156"/>
    </row>
    <row r="5157" spans="1:24">
      <c r="A5157" t="s">
        <v>2669</v>
      </c>
      <c r="B5157" t="s">
        <v>2682</v>
      </c>
      <c r="C5157" t="s">
        <v>5733</v>
      </c>
      <c r="D5157" t="s">
        <v>5844</v>
      </c>
      <c r="E5157">
        <v>51928972920000</v>
      </c>
      <c r="F5157" t="s">
        <v>4276</v>
      </c>
      <c r="G5157" t="s">
        <v>900</v>
      </c>
      <c r="H5157">
        <v>13000</v>
      </c>
      <c r="I5157" s="1">
        <v>43826</v>
      </c>
      <c r="J5157">
        <v>1</v>
      </c>
      <c r="K5157" t="s">
        <v>6696</v>
      </c>
      <c r="L5157" t="s">
        <v>6698</v>
      </c>
      <c r="M5157" t="s">
        <v>6699</v>
      </c>
      <c r="N5157" s="1">
        <v>43889</v>
      </c>
      <c r="O5157" t="str">
        <f t="shared" si="173"/>
        <v>정상2</v>
      </c>
      <c r="P5157" t="str">
        <f t="shared" si="172"/>
        <v>엠피경기</v>
      </c>
      <c r="Q5157" t="s">
        <v>1954</v>
      </c>
      <c r="R5157"/>
      <c r="S5157"/>
      <c r="T5157"/>
      <c r="U5157"/>
      <c r="V5157"/>
      <c r="W5157" t="s">
        <v>1958</v>
      </c>
      <c r="X5157"/>
    </row>
    <row r="5158" spans="1:24">
      <c r="A5158" t="s">
        <v>2669</v>
      </c>
      <c r="B5158" t="s">
        <v>2682</v>
      </c>
      <c r="C5158" t="s">
        <v>5734</v>
      </c>
      <c r="D5158" t="s">
        <v>5845</v>
      </c>
      <c r="E5158">
        <v>51928970260000</v>
      </c>
      <c r="F5158" t="s">
        <v>4276</v>
      </c>
      <c r="G5158" t="s">
        <v>894</v>
      </c>
      <c r="H5158">
        <v>32000</v>
      </c>
      <c r="I5158" s="1">
        <v>43826</v>
      </c>
      <c r="J5158">
        <v>1</v>
      </c>
      <c r="K5158" t="s">
        <v>6696</v>
      </c>
      <c r="L5158" t="s">
        <v>6698</v>
      </c>
      <c r="M5158" t="s">
        <v>6699</v>
      </c>
      <c r="N5158" s="1">
        <v>43889</v>
      </c>
      <c r="O5158" t="str">
        <f t="shared" si="173"/>
        <v>정상2</v>
      </c>
      <c r="P5158" t="str">
        <f t="shared" si="172"/>
        <v>엠피경기</v>
      </c>
      <c r="Q5158" t="s">
        <v>1954</v>
      </c>
      <c r="R5158"/>
      <c r="S5158"/>
      <c r="T5158"/>
      <c r="U5158"/>
      <c r="V5158"/>
      <c r="W5158" t="s">
        <v>1958</v>
      </c>
      <c r="X5158"/>
    </row>
    <row r="5159" spans="1:24">
      <c r="A5159" t="s">
        <v>2671</v>
      </c>
      <c r="B5159"/>
      <c r="C5159"/>
      <c r="D5159" t="s">
        <v>5846</v>
      </c>
      <c r="E5159">
        <v>41938090070000</v>
      </c>
      <c r="F5159" t="s">
        <v>4276</v>
      </c>
      <c r="G5159" t="s">
        <v>934</v>
      </c>
      <c r="H5159">
        <v>63476</v>
      </c>
      <c r="I5159" s="1">
        <v>43826</v>
      </c>
      <c r="J5159">
        <v>1</v>
      </c>
      <c r="K5159" t="s">
        <v>6696</v>
      </c>
      <c r="L5159" t="s">
        <v>6698</v>
      </c>
      <c r="M5159" t="s">
        <v>6699</v>
      </c>
      <c r="N5159" s="1">
        <v>43889</v>
      </c>
      <c r="O5159" t="str">
        <f t="shared" si="173"/>
        <v>정상2</v>
      </c>
      <c r="P5159" t="str">
        <f t="shared" si="172"/>
        <v>엠피메트로</v>
      </c>
      <c r="Q5159" t="s">
        <v>1954</v>
      </c>
      <c r="R5159"/>
      <c r="S5159"/>
      <c r="T5159"/>
      <c r="U5159"/>
      <c r="V5159"/>
      <c r="W5159" t="s">
        <v>1958</v>
      </c>
      <c r="X5159"/>
    </row>
    <row r="5160" spans="1:24">
      <c r="A5160" t="s">
        <v>2676</v>
      </c>
      <c r="B5160"/>
      <c r="C5160"/>
      <c r="D5160" t="s">
        <v>5847</v>
      </c>
      <c r="E5160">
        <v>41938081940000</v>
      </c>
      <c r="F5160" t="s">
        <v>4276</v>
      </c>
      <c r="G5160" t="s">
        <v>936</v>
      </c>
      <c r="H5160">
        <v>100902</v>
      </c>
      <c r="I5160" s="1">
        <v>43826</v>
      </c>
      <c r="J5160">
        <v>1</v>
      </c>
      <c r="K5160" t="s">
        <v>6696</v>
      </c>
      <c r="L5160" t="s">
        <v>6698</v>
      </c>
      <c r="M5160" t="s">
        <v>6699</v>
      </c>
      <c r="N5160" s="1">
        <v>43889</v>
      </c>
      <c r="O5160" t="str">
        <f t="shared" si="173"/>
        <v>정상2</v>
      </c>
      <c r="P5160" t="str">
        <f t="shared" si="172"/>
        <v>엠피여주</v>
      </c>
      <c r="Q5160" t="s">
        <v>1954</v>
      </c>
      <c r="R5160"/>
      <c r="S5160"/>
      <c r="T5160"/>
      <c r="U5160"/>
      <c r="V5160"/>
      <c r="W5160" t="s">
        <v>1958</v>
      </c>
      <c r="X5160"/>
    </row>
    <row r="5161" spans="1:24">
      <c r="A5161" t="s">
        <v>2666</v>
      </c>
      <c r="B5161" t="s">
        <v>2679</v>
      </c>
      <c r="C5161" t="s">
        <v>5731</v>
      </c>
      <c r="D5161" t="s">
        <v>5848</v>
      </c>
      <c r="E5161">
        <v>51929059550000</v>
      </c>
      <c r="F5161" t="s">
        <v>4276</v>
      </c>
      <c r="G5161" t="s">
        <v>894</v>
      </c>
      <c r="H5161">
        <v>21000</v>
      </c>
      <c r="I5161" s="1">
        <v>43826</v>
      </c>
      <c r="J5161">
        <v>1</v>
      </c>
      <c r="K5161" t="s">
        <v>6696</v>
      </c>
      <c r="L5161" t="s">
        <v>6698</v>
      </c>
      <c r="M5161" t="s">
        <v>6699</v>
      </c>
      <c r="N5161" s="1">
        <v>43889</v>
      </c>
      <c r="O5161" t="str">
        <f t="shared" si="173"/>
        <v>정상2</v>
      </c>
      <c r="P5161" t="str">
        <f t="shared" si="172"/>
        <v>엠피성공</v>
      </c>
      <c r="Q5161" t="s">
        <v>1954</v>
      </c>
      <c r="R5161"/>
      <c r="S5161"/>
      <c r="T5161"/>
      <c r="U5161"/>
      <c r="V5161"/>
      <c r="W5161" t="s">
        <v>1958</v>
      </c>
      <c r="X5161"/>
    </row>
    <row r="5162" spans="1:24">
      <c r="A5162" t="s">
        <v>2673</v>
      </c>
      <c r="B5162" t="s">
        <v>2685</v>
      </c>
      <c r="C5162" t="s">
        <v>5713</v>
      </c>
      <c r="D5162" t="s">
        <v>5813</v>
      </c>
      <c r="E5162" t="s">
        <v>6147</v>
      </c>
      <c r="F5162" t="s">
        <v>4276</v>
      </c>
      <c r="G5162" t="s">
        <v>931</v>
      </c>
      <c r="H5162">
        <v>100111</v>
      </c>
      <c r="I5162" s="1">
        <v>43826</v>
      </c>
      <c r="J5162">
        <v>1</v>
      </c>
      <c r="K5162" t="s">
        <v>6696</v>
      </c>
      <c r="L5162" t="s">
        <v>6698</v>
      </c>
      <c r="M5162" t="s">
        <v>6699</v>
      </c>
      <c r="N5162" s="1">
        <v>43889</v>
      </c>
      <c r="O5162" t="str">
        <f t="shared" si="173"/>
        <v>정상2</v>
      </c>
      <c r="P5162" t="str">
        <f t="shared" si="172"/>
        <v>엠피피스토스</v>
      </c>
      <c r="Q5162" t="s">
        <v>1954</v>
      </c>
      <c r="R5162"/>
      <c r="S5162"/>
      <c r="T5162"/>
      <c r="U5162"/>
      <c r="V5162"/>
      <c r="W5162" t="s">
        <v>1958</v>
      </c>
      <c r="X5162"/>
    </row>
    <row r="5163" spans="1:24">
      <c r="A5163" t="s">
        <v>2672</v>
      </c>
      <c r="B5163"/>
      <c r="C5163"/>
      <c r="D5163" t="s">
        <v>5815</v>
      </c>
      <c r="E5163">
        <v>51929052220000</v>
      </c>
      <c r="F5163" t="s">
        <v>3242</v>
      </c>
      <c r="G5163" t="s">
        <v>886</v>
      </c>
      <c r="H5163">
        <v>25000</v>
      </c>
      <c r="I5163" s="1">
        <v>43826</v>
      </c>
      <c r="J5163">
        <v>1</v>
      </c>
      <c r="K5163" t="s">
        <v>6696</v>
      </c>
      <c r="L5163" t="s">
        <v>6698</v>
      </c>
      <c r="M5163" t="s">
        <v>6699</v>
      </c>
      <c r="N5163" s="1">
        <v>43889</v>
      </c>
      <c r="O5163" t="str">
        <f t="shared" si="173"/>
        <v>정상2</v>
      </c>
      <c r="P5163" t="str">
        <f t="shared" si="172"/>
        <v>엠피레전드</v>
      </c>
      <c r="Q5163" t="s">
        <v>1952</v>
      </c>
      <c r="R5163"/>
      <c r="S5163"/>
      <c r="T5163"/>
      <c r="U5163"/>
      <c r="V5163"/>
      <c r="W5163" t="s">
        <v>1958</v>
      </c>
      <c r="X5163"/>
    </row>
    <row r="5164" spans="1:24">
      <c r="A5164" t="s">
        <v>994</v>
      </c>
      <c r="B5164"/>
      <c r="C5164"/>
      <c r="D5164" t="s">
        <v>5793</v>
      </c>
      <c r="E5164" t="s">
        <v>6148</v>
      </c>
      <c r="F5164" t="s">
        <v>3242</v>
      </c>
      <c r="G5164" t="s">
        <v>929</v>
      </c>
      <c r="H5164">
        <v>145106</v>
      </c>
      <c r="I5164" s="1">
        <v>43826</v>
      </c>
      <c r="J5164">
        <v>1</v>
      </c>
      <c r="K5164" t="s">
        <v>6696</v>
      </c>
      <c r="L5164" t="s">
        <v>6698</v>
      </c>
      <c r="M5164" t="s">
        <v>6699</v>
      </c>
      <c r="N5164" s="1">
        <v>43889</v>
      </c>
      <c r="O5164" t="str">
        <f t="shared" si="173"/>
        <v>정상2</v>
      </c>
      <c r="P5164" t="str">
        <f t="shared" si="172"/>
        <v>엠피레전드</v>
      </c>
      <c r="Q5164" t="s">
        <v>1954</v>
      </c>
      <c r="R5164"/>
      <c r="S5164"/>
      <c r="T5164"/>
      <c r="U5164"/>
      <c r="V5164"/>
      <c r="W5164" t="s">
        <v>1958</v>
      </c>
      <c r="X5164"/>
    </row>
    <row r="5165" spans="1:24">
      <c r="A5165" t="s">
        <v>2672</v>
      </c>
      <c r="B5165"/>
      <c r="C5165"/>
      <c r="D5165" t="s">
        <v>5849</v>
      </c>
      <c r="E5165" t="s">
        <v>6149</v>
      </c>
      <c r="F5165" t="s">
        <v>4276</v>
      </c>
      <c r="G5165">
        <v>61480</v>
      </c>
      <c r="H5165">
        <v>69000</v>
      </c>
      <c r="I5165" s="1">
        <v>43826</v>
      </c>
      <c r="J5165">
        <v>1</v>
      </c>
      <c r="K5165" t="s">
        <v>6695</v>
      </c>
      <c r="L5165" t="s">
        <v>6698</v>
      </c>
      <c r="M5165" t="s">
        <v>6699</v>
      </c>
      <c r="N5165" s="1">
        <v>43889</v>
      </c>
      <c r="O5165" t="str">
        <f t="shared" si="173"/>
        <v>정상2</v>
      </c>
      <c r="P5165" t="str">
        <f t="shared" si="172"/>
        <v>엠피레전드</v>
      </c>
      <c r="Q5165" t="s">
        <v>1952</v>
      </c>
      <c r="R5165"/>
      <c r="S5165"/>
      <c r="T5165"/>
      <c r="U5165"/>
      <c r="V5165"/>
      <c r="W5165" t="s">
        <v>1958</v>
      </c>
      <c r="X5165"/>
    </row>
    <row r="5166" spans="1:24">
      <c r="A5166" t="s">
        <v>2672</v>
      </c>
      <c r="B5166"/>
      <c r="C5166"/>
      <c r="D5166" t="s">
        <v>5793</v>
      </c>
      <c r="E5166" t="s">
        <v>6150</v>
      </c>
      <c r="F5166" t="s">
        <v>4286</v>
      </c>
      <c r="G5166">
        <v>61264</v>
      </c>
      <c r="H5166">
        <v>11480</v>
      </c>
      <c r="I5166" s="1">
        <v>43826</v>
      </c>
      <c r="J5166">
        <v>1</v>
      </c>
      <c r="K5166" t="s">
        <v>6696</v>
      </c>
      <c r="L5166" t="s">
        <v>6698</v>
      </c>
      <c r="M5166" t="s">
        <v>6699</v>
      </c>
      <c r="N5166" s="1">
        <v>43889</v>
      </c>
      <c r="O5166" t="str">
        <f t="shared" si="173"/>
        <v>정상2</v>
      </c>
      <c r="P5166" t="str">
        <f t="shared" si="172"/>
        <v>엠피레전드</v>
      </c>
      <c r="Q5166" t="s">
        <v>1954</v>
      </c>
      <c r="R5166"/>
      <c r="S5166"/>
      <c r="T5166"/>
      <c r="U5166"/>
      <c r="V5166"/>
      <c r="W5166" t="s">
        <v>1958</v>
      </c>
      <c r="X5166"/>
    </row>
    <row r="5167" spans="1:24">
      <c r="A5167" t="s">
        <v>2674</v>
      </c>
      <c r="B5167" t="s">
        <v>2688</v>
      </c>
      <c r="C5167" t="s">
        <v>5722</v>
      </c>
      <c r="D5167" t="s">
        <v>5850</v>
      </c>
      <c r="E5167">
        <v>41938067740000</v>
      </c>
      <c r="F5167" t="s">
        <v>3242</v>
      </c>
      <c r="G5167" t="s">
        <v>936</v>
      </c>
      <c r="H5167">
        <v>67536</v>
      </c>
      <c r="I5167" s="1">
        <v>43826</v>
      </c>
      <c r="J5167">
        <v>1</v>
      </c>
      <c r="K5167" t="s">
        <v>6696</v>
      </c>
      <c r="L5167" t="s">
        <v>6698</v>
      </c>
      <c r="M5167" t="s">
        <v>6699</v>
      </c>
      <c r="N5167" s="1">
        <v>43889</v>
      </c>
      <c r="O5167" t="str">
        <f t="shared" si="173"/>
        <v>정상2</v>
      </c>
      <c r="P5167" t="str">
        <f t="shared" si="172"/>
        <v>엠피조은</v>
      </c>
      <c r="Q5167" t="s">
        <v>1954</v>
      </c>
      <c r="R5167"/>
      <c r="S5167"/>
      <c r="T5167"/>
      <c r="U5167"/>
      <c r="V5167"/>
      <c r="W5167" t="s">
        <v>1958</v>
      </c>
      <c r="X5167"/>
    </row>
    <row r="5168" spans="1:24">
      <c r="A5168" t="s">
        <v>2673</v>
      </c>
      <c r="B5168" t="s">
        <v>5671</v>
      </c>
      <c r="C5168" t="s">
        <v>5723</v>
      </c>
      <c r="D5168" t="s">
        <v>5794</v>
      </c>
      <c r="E5168">
        <v>41938071800000</v>
      </c>
      <c r="F5168" t="s">
        <v>4276</v>
      </c>
      <c r="G5168" t="s">
        <v>934</v>
      </c>
      <c r="H5168">
        <v>57967</v>
      </c>
      <c r="I5168" s="1">
        <v>43826</v>
      </c>
      <c r="J5168">
        <v>1</v>
      </c>
      <c r="K5168" t="s">
        <v>6696</v>
      </c>
      <c r="L5168" t="s">
        <v>6698</v>
      </c>
      <c r="M5168" t="s">
        <v>6699</v>
      </c>
      <c r="N5168" s="1">
        <v>43889</v>
      </c>
      <c r="O5168" t="str">
        <f t="shared" si="173"/>
        <v>정상2</v>
      </c>
      <c r="P5168" t="str">
        <f t="shared" si="172"/>
        <v>엠피피스토스</v>
      </c>
      <c r="Q5168" t="s">
        <v>1954</v>
      </c>
      <c r="R5168"/>
      <c r="S5168"/>
      <c r="T5168"/>
      <c r="U5168"/>
      <c r="V5168"/>
      <c r="W5168" t="s">
        <v>1958</v>
      </c>
      <c r="X5168"/>
    </row>
    <row r="5169" spans="1:24">
      <c r="A5169" t="s">
        <v>2673</v>
      </c>
      <c r="B5169" t="s">
        <v>2685</v>
      </c>
      <c r="C5169" t="s">
        <v>5718</v>
      </c>
      <c r="D5169" t="s">
        <v>5851</v>
      </c>
      <c r="E5169">
        <v>41938071470000</v>
      </c>
      <c r="F5169" t="s">
        <v>4276</v>
      </c>
      <c r="G5169" t="s">
        <v>934</v>
      </c>
      <c r="H5169">
        <v>57967</v>
      </c>
      <c r="I5169" s="1">
        <v>43826</v>
      </c>
      <c r="J5169">
        <v>1</v>
      </c>
      <c r="K5169" t="s">
        <v>6696</v>
      </c>
      <c r="L5169" t="s">
        <v>6698</v>
      </c>
      <c r="M5169" t="s">
        <v>6699</v>
      </c>
      <c r="N5169" s="1">
        <v>43889</v>
      </c>
      <c r="O5169" t="str">
        <f t="shared" si="173"/>
        <v>정상2</v>
      </c>
      <c r="P5169" t="str">
        <f t="shared" si="172"/>
        <v>엠피피스토스</v>
      </c>
      <c r="Q5169" t="s">
        <v>1954</v>
      </c>
      <c r="R5169"/>
      <c r="S5169"/>
      <c r="T5169"/>
      <c r="U5169"/>
      <c r="V5169"/>
      <c r="W5169" t="s">
        <v>1958</v>
      </c>
      <c r="X5169"/>
    </row>
    <row r="5170" spans="1:24">
      <c r="A5170" t="s">
        <v>2673</v>
      </c>
      <c r="B5170" t="s">
        <v>2685</v>
      </c>
      <c r="C5170" t="s">
        <v>5723</v>
      </c>
      <c r="D5170" t="s">
        <v>5851</v>
      </c>
      <c r="E5170">
        <v>41938064520000</v>
      </c>
      <c r="F5170" t="s">
        <v>4276</v>
      </c>
      <c r="G5170" t="s">
        <v>934</v>
      </c>
      <c r="H5170">
        <v>102034</v>
      </c>
      <c r="I5170" s="1">
        <v>43826</v>
      </c>
      <c r="J5170">
        <v>1</v>
      </c>
      <c r="K5170" t="s">
        <v>6696</v>
      </c>
      <c r="L5170" t="s">
        <v>6698</v>
      </c>
      <c r="M5170" t="s">
        <v>6699</v>
      </c>
      <c r="N5170" s="1">
        <v>43889</v>
      </c>
      <c r="O5170" t="str">
        <f t="shared" si="173"/>
        <v>정상2</v>
      </c>
      <c r="P5170" t="str">
        <f t="shared" si="172"/>
        <v>엠피피스토스</v>
      </c>
      <c r="Q5170" t="s">
        <v>1954</v>
      </c>
      <c r="R5170"/>
      <c r="S5170"/>
      <c r="T5170"/>
      <c r="U5170"/>
      <c r="V5170"/>
      <c r="W5170" t="s">
        <v>1958</v>
      </c>
      <c r="X5170"/>
    </row>
    <row r="5171" spans="1:24">
      <c r="A5171" t="s">
        <v>2666</v>
      </c>
      <c r="B5171" t="s">
        <v>2679</v>
      </c>
      <c r="C5171" t="s">
        <v>5735</v>
      </c>
      <c r="D5171" t="s">
        <v>5852</v>
      </c>
      <c r="E5171" t="s">
        <v>6151</v>
      </c>
      <c r="F5171" t="s">
        <v>4276</v>
      </c>
      <c r="G5171" t="s">
        <v>937</v>
      </c>
      <c r="H5171">
        <v>20000</v>
      </c>
      <c r="I5171" s="1">
        <v>43826</v>
      </c>
      <c r="J5171">
        <v>1</v>
      </c>
      <c r="K5171" t="s">
        <v>6696</v>
      </c>
      <c r="L5171" t="s">
        <v>6698</v>
      </c>
      <c r="M5171" t="s">
        <v>6699</v>
      </c>
      <c r="N5171" s="1">
        <v>43889</v>
      </c>
      <c r="O5171" t="str">
        <f t="shared" si="173"/>
        <v>정상2</v>
      </c>
      <c r="P5171" t="str">
        <f t="shared" si="172"/>
        <v>엠피성공</v>
      </c>
      <c r="Q5171" t="s">
        <v>1955</v>
      </c>
      <c r="R5171"/>
      <c r="S5171"/>
      <c r="T5171"/>
      <c r="U5171"/>
      <c r="V5171"/>
      <c r="W5171" t="s">
        <v>1958</v>
      </c>
      <c r="X5171"/>
    </row>
    <row r="5172" spans="1:24">
      <c r="A5172" t="s">
        <v>2666</v>
      </c>
      <c r="B5172" t="s">
        <v>5667</v>
      </c>
      <c r="C5172" t="s">
        <v>5712</v>
      </c>
      <c r="D5172" t="s">
        <v>5853</v>
      </c>
      <c r="E5172" t="s">
        <v>6152</v>
      </c>
      <c r="F5172" t="s">
        <v>4276</v>
      </c>
      <c r="G5172" t="s">
        <v>937</v>
      </c>
      <c r="H5172">
        <v>20000</v>
      </c>
      <c r="I5172" s="1">
        <v>43826</v>
      </c>
      <c r="J5172">
        <v>1</v>
      </c>
      <c r="K5172" t="s">
        <v>6696</v>
      </c>
      <c r="L5172" t="s">
        <v>6698</v>
      </c>
      <c r="M5172" t="s">
        <v>6699</v>
      </c>
      <c r="N5172" s="1">
        <v>43889</v>
      </c>
      <c r="O5172" t="str">
        <f t="shared" si="173"/>
        <v>정상2</v>
      </c>
      <c r="P5172" t="str">
        <f t="shared" si="172"/>
        <v>엠피성공</v>
      </c>
      <c r="Q5172" t="s">
        <v>1954</v>
      </c>
      <c r="R5172"/>
      <c r="S5172"/>
      <c r="T5172"/>
      <c r="U5172"/>
      <c r="V5172"/>
      <c r="W5172" t="s">
        <v>1958</v>
      </c>
      <c r="X5172"/>
    </row>
    <row r="5173" spans="1:24">
      <c r="A5173" t="s">
        <v>2667</v>
      </c>
      <c r="B5173" t="s">
        <v>5675</v>
      </c>
      <c r="C5173" t="s">
        <v>5714</v>
      </c>
      <c r="D5173" t="s">
        <v>5854</v>
      </c>
      <c r="E5173" t="s">
        <v>6153</v>
      </c>
      <c r="F5173" t="s">
        <v>4276</v>
      </c>
      <c r="G5173" t="s">
        <v>931</v>
      </c>
      <c r="H5173">
        <v>83864</v>
      </c>
      <c r="I5173" s="1">
        <v>43826</v>
      </c>
      <c r="J5173">
        <v>1</v>
      </c>
      <c r="K5173" t="s">
        <v>6696</v>
      </c>
      <c r="L5173" t="s">
        <v>6698</v>
      </c>
      <c r="M5173" t="s">
        <v>6699</v>
      </c>
      <c r="N5173" s="1">
        <v>43889</v>
      </c>
      <c r="O5173" t="str">
        <f t="shared" si="173"/>
        <v>정상2</v>
      </c>
      <c r="P5173" t="str">
        <f t="shared" si="172"/>
        <v>엠피의정부</v>
      </c>
      <c r="Q5173" t="s">
        <v>1954</v>
      </c>
      <c r="R5173"/>
      <c r="S5173"/>
      <c r="T5173"/>
      <c r="U5173"/>
      <c r="V5173"/>
      <c r="W5173" t="s">
        <v>1958</v>
      </c>
      <c r="X5173"/>
    </row>
    <row r="5174" spans="1:24">
      <c r="A5174" t="s">
        <v>992</v>
      </c>
      <c r="B5174" t="s">
        <v>2680</v>
      </c>
      <c r="C5174" t="s">
        <v>5714</v>
      </c>
      <c r="D5174" t="s">
        <v>5855</v>
      </c>
      <c r="E5174">
        <v>51929045590000</v>
      </c>
      <c r="F5174" t="s">
        <v>3242</v>
      </c>
      <c r="G5174" t="s">
        <v>889</v>
      </c>
      <c r="H5174">
        <v>30000</v>
      </c>
      <c r="I5174" s="1">
        <v>43826</v>
      </c>
      <c r="J5174">
        <v>1</v>
      </c>
      <c r="K5174" t="s">
        <v>6696</v>
      </c>
      <c r="L5174" t="s">
        <v>6698</v>
      </c>
      <c r="M5174" t="s">
        <v>6699</v>
      </c>
      <c r="N5174" s="1">
        <v>43889</v>
      </c>
      <c r="O5174" t="str">
        <f t="shared" si="173"/>
        <v>정상2</v>
      </c>
      <c r="P5174" t="str">
        <f t="shared" si="172"/>
        <v>엠피의정부</v>
      </c>
      <c r="Q5174" t="s">
        <v>1954</v>
      </c>
      <c r="R5174"/>
      <c r="S5174"/>
      <c r="T5174"/>
      <c r="U5174"/>
      <c r="V5174"/>
      <c r="W5174" t="s">
        <v>1958</v>
      </c>
      <c r="X5174"/>
    </row>
    <row r="5175" spans="1:24">
      <c r="A5175" t="s">
        <v>2667</v>
      </c>
      <c r="B5175" t="s">
        <v>2680</v>
      </c>
      <c r="C5175" t="s">
        <v>5714</v>
      </c>
      <c r="D5175" t="s">
        <v>5856</v>
      </c>
      <c r="E5175">
        <v>41938083280000</v>
      </c>
      <c r="F5175" t="s">
        <v>4276</v>
      </c>
      <c r="G5175" t="s">
        <v>936</v>
      </c>
      <c r="H5175">
        <v>104477</v>
      </c>
      <c r="I5175" s="1">
        <v>43826</v>
      </c>
      <c r="J5175">
        <v>1</v>
      </c>
      <c r="K5175" t="s">
        <v>6696</v>
      </c>
      <c r="L5175" t="s">
        <v>6698</v>
      </c>
      <c r="M5175" t="s">
        <v>6699</v>
      </c>
      <c r="N5175" s="1">
        <v>43889</v>
      </c>
      <c r="O5175" t="str">
        <f t="shared" si="173"/>
        <v>정상2</v>
      </c>
      <c r="P5175" t="str">
        <f t="shared" si="172"/>
        <v>엠피의정부</v>
      </c>
      <c r="Q5175" t="s">
        <v>6701</v>
      </c>
      <c r="R5175"/>
      <c r="S5175"/>
      <c r="T5175"/>
      <c r="U5175"/>
      <c r="V5175"/>
      <c r="W5175" t="s">
        <v>1958</v>
      </c>
      <c r="X5175"/>
    </row>
    <row r="5176" spans="1:24">
      <c r="A5176" t="s">
        <v>2667</v>
      </c>
      <c r="B5176" t="s">
        <v>5675</v>
      </c>
      <c r="C5176" t="s">
        <v>5714</v>
      </c>
      <c r="D5176" t="s">
        <v>5795</v>
      </c>
      <c r="E5176">
        <v>20196597487</v>
      </c>
      <c r="F5176" t="s">
        <v>3242</v>
      </c>
      <c r="G5176">
        <v>22757</v>
      </c>
      <c r="H5176">
        <v>77657</v>
      </c>
      <c r="I5176" s="1">
        <v>43826</v>
      </c>
      <c r="J5176">
        <v>1</v>
      </c>
      <c r="K5176" t="s">
        <v>6696</v>
      </c>
      <c r="L5176" t="s">
        <v>6698</v>
      </c>
      <c r="M5176" t="s">
        <v>6699</v>
      </c>
      <c r="N5176" s="1">
        <v>43889</v>
      </c>
      <c r="O5176" t="str">
        <f t="shared" si="173"/>
        <v>정상2</v>
      </c>
      <c r="P5176" t="str">
        <f t="shared" si="172"/>
        <v>엠피의정부</v>
      </c>
      <c r="Q5176" t="s">
        <v>1954</v>
      </c>
      <c r="R5176"/>
      <c r="S5176"/>
      <c r="T5176"/>
      <c r="U5176"/>
      <c r="V5176"/>
      <c r="W5176" t="s">
        <v>1958</v>
      </c>
      <c r="X5176"/>
    </row>
    <row r="5177" spans="1:24">
      <c r="A5177" t="s">
        <v>991</v>
      </c>
      <c r="B5177" t="s">
        <v>2683</v>
      </c>
      <c r="C5177" t="s">
        <v>5724</v>
      </c>
      <c r="D5177" t="s">
        <v>5857</v>
      </c>
      <c r="E5177" t="s">
        <v>6154</v>
      </c>
      <c r="F5177" t="s">
        <v>4276</v>
      </c>
      <c r="G5177">
        <v>61438</v>
      </c>
      <c r="H5177">
        <v>11170</v>
      </c>
      <c r="I5177" s="1">
        <v>43826</v>
      </c>
      <c r="J5177">
        <v>1</v>
      </c>
      <c r="K5177" t="s">
        <v>6696</v>
      </c>
      <c r="L5177" t="s">
        <v>6698</v>
      </c>
      <c r="M5177" t="s">
        <v>6699</v>
      </c>
      <c r="N5177" s="1">
        <v>43889</v>
      </c>
      <c r="O5177" t="str">
        <f t="shared" si="173"/>
        <v>정상2</v>
      </c>
      <c r="P5177" t="str">
        <f t="shared" si="172"/>
        <v>엠피송내</v>
      </c>
      <c r="Q5177" t="s">
        <v>1954</v>
      </c>
      <c r="R5177"/>
      <c r="S5177"/>
      <c r="T5177"/>
      <c r="U5177"/>
      <c r="V5177"/>
      <c r="W5177" t="s">
        <v>1958</v>
      </c>
      <c r="X5177"/>
    </row>
    <row r="5178" spans="1:24">
      <c r="A5178" t="s">
        <v>2670</v>
      </c>
      <c r="B5178" t="s">
        <v>5669</v>
      </c>
      <c r="C5178" t="s">
        <v>5715</v>
      </c>
      <c r="D5178" t="s">
        <v>5819</v>
      </c>
      <c r="E5178">
        <v>20190624426</v>
      </c>
      <c r="F5178" t="s">
        <v>4276</v>
      </c>
      <c r="G5178" t="s">
        <v>890</v>
      </c>
      <c r="H5178">
        <v>35250</v>
      </c>
      <c r="I5178" s="1">
        <v>43826</v>
      </c>
      <c r="J5178">
        <v>1</v>
      </c>
      <c r="K5178" t="s">
        <v>6696</v>
      </c>
      <c r="L5178" t="s">
        <v>6698</v>
      </c>
      <c r="M5178" t="s">
        <v>6699</v>
      </c>
      <c r="N5178" s="1">
        <v>43889</v>
      </c>
      <c r="O5178" t="str">
        <f t="shared" si="173"/>
        <v>정상2</v>
      </c>
      <c r="P5178" t="str">
        <f t="shared" si="172"/>
        <v>엠피송내</v>
      </c>
      <c r="Q5178" t="s">
        <v>1954</v>
      </c>
      <c r="R5178"/>
      <c r="S5178"/>
      <c r="T5178"/>
      <c r="U5178"/>
      <c r="V5178"/>
      <c r="W5178" t="s">
        <v>1958</v>
      </c>
      <c r="X5178"/>
    </row>
    <row r="5179" spans="1:24">
      <c r="A5179" t="s">
        <v>991</v>
      </c>
      <c r="B5179" t="s">
        <v>2683</v>
      </c>
      <c r="C5179" t="s">
        <v>5715</v>
      </c>
      <c r="D5179" t="s">
        <v>5819</v>
      </c>
      <c r="E5179" t="s">
        <v>6155</v>
      </c>
      <c r="F5179" t="s">
        <v>4276</v>
      </c>
      <c r="G5179">
        <v>61464</v>
      </c>
      <c r="H5179">
        <v>16620</v>
      </c>
      <c r="I5179" s="1">
        <v>43826</v>
      </c>
      <c r="J5179">
        <v>1</v>
      </c>
      <c r="K5179" t="s">
        <v>6696</v>
      </c>
      <c r="L5179" t="s">
        <v>6698</v>
      </c>
      <c r="M5179" t="s">
        <v>6699</v>
      </c>
      <c r="N5179" s="1">
        <v>43889</v>
      </c>
      <c r="O5179" t="str">
        <f t="shared" si="173"/>
        <v>정상2</v>
      </c>
      <c r="P5179" t="str">
        <f t="shared" si="172"/>
        <v>엠피송내</v>
      </c>
      <c r="Q5179" t="s">
        <v>1954</v>
      </c>
      <c r="R5179"/>
      <c r="S5179"/>
      <c r="T5179"/>
      <c r="U5179"/>
      <c r="V5179"/>
      <c r="W5179" t="s">
        <v>1958</v>
      </c>
      <c r="X5179"/>
    </row>
    <row r="5180" spans="1:24">
      <c r="A5180" t="s">
        <v>2670</v>
      </c>
      <c r="B5180" t="s">
        <v>2683</v>
      </c>
      <c r="C5180" t="s">
        <v>5715</v>
      </c>
      <c r="D5180" t="s">
        <v>5818</v>
      </c>
      <c r="E5180" t="s">
        <v>6156</v>
      </c>
      <c r="F5180" t="s">
        <v>4276</v>
      </c>
      <c r="G5180">
        <v>61464</v>
      </c>
      <c r="H5180">
        <v>15780</v>
      </c>
      <c r="I5180" s="1">
        <v>43826</v>
      </c>
      <c r="J5180">
        <v>1</v>
      </c>
      <c r="K5180" t="s">
        <v>6696</v>
      </c>
      <c r="L5180" t="s">
        <v>6698</v>
      </c>
      <c r="M5180" t="s">
        <v>6699</v>
      </c>
      <c r="N5180" s="1">
        <v>43889</v>
      </c>
      <c r="O5180" t="str">
        <f t="shared" si="173"/>
        <v>정상2</v>
      </c>
      <c r="P5180" t="str">
        <f t="shared" si="172"/>
        <v>엠피송내</v>
      </c>
      <c r="Q5180" t="s">
        <v>1954</v>
      </c>
      <c r="R5180"/>
      <c r="S5180"/>
      <c r="T5180"/>
      <c r="U5180"/>
      <c r="V5180"/>
      <c r="W5180" t="s">
        <v>1958</v>
      </c>
      <c r="X5180"/>
    </row>
    <row r="5181" spans="1:24">
      <c r="A5181" t="s">
        <v>2670</v>
      </c>
      <c r="B5181" t="s">
        <v>2683</v>
      </c>
      <c r="C5181" t="s">
        <v>5736</v>
      </c>
      <c r="D5181" t="s">
        <v>5818</v>
      </c>
      <c r="E5181" t="s">
        <v>6157</v>
      </c>
      <c r="F5181" t="s">
        <v>4276</v>
      </c>
      <c r="G5181">
        <v>61464</v>
      </c>
      <c r="H5181">
        <v>17490</v>
      </c>
      <c r="I5181" s="1">
        <v>43826</v>
      </c>
      <c r="J5181">
        <v>1</v>
      </c>
      <c r="K5181" t="s">
        <v>6696</v>
      </c>
      <c r="L5181" t="s">
        <v>6698</v>
      </c>
      <c r="M5181" t="s">
        <v>6699</v>
      </c>
      <c r="N5181" s="1">
        <v>43889</v>
      </c>
      <c r="O5181" t="str">
        <f t="shared" si="173"/>
        <v>정상2</v>
      </c>
      <c r="P5181" t="str">
        <f t="shared" si="172"/>
        <v>엠피송내</v>
      </c>
      <c r="Q5181" t="s">
        <v>1954</v>
      </c>
      <c r="R5181"/>
      <c r="S5181"/>
      <c r="T5181"/>
      <c r="U5181"/>
      <c r="V5181"/>
      <c r="W5181" t="s">
        <v>1958</v>
      </c>
      <c r="X5181"/>
    </row>
    <row r="5182" spans="1:24">
      <c r="A5182" t="s">
        <v>5664</v>
      </c>
      <c r="B5182" t="s">
        <v>5679</v>
      </c>
      <c r="C5182" t="s">
        <v>5737</v>
      </c>
      <c r="D5182" t="s">
        <v>5858</v>
      </c>
      <c r="E5182">
        <v>41938037960000</v>
      </c>
      <c r="F5182" t="s">
        <v>4276</v>
      </c>
      <c r="G5182" t="s">
        <v>934</v>
      </c>
      <c r="H5182">
        <v>104262</v>
      </c>
      <c r="I5182" s="1">
        <v>43826</v>
      </c>
      <c r="J5182">
        <v>1</v>
      </c>
      <c r="K5182" t="s">
        <v>6696</v>
      </c>
      <c r="L5182" t="s">
        <v>6698</v>
      </c>
      <c r="M5182" t="s">
        <v>6699</v>
      </c>
      <c r="N5182" s="1">
        <v>43889</v>
      </c>
      <c r="O5182" t="str">
        <f t="shared" si="173"/>
        <v>정상2</v>
      </c>
      <c r="P5182" t="s">
        <v>987</v>
      </c>
      <c r="Q5182" t="s">
        <v>1954</v>
      </c>
      <c r="R5182"/>
      <c r="S5182"/>
      <c r="T5182"/>
      <c r="U5182"/>
      <c r="V5182"/>
      <c r="W5182" t="s">
        <v>1958</v>
      </c>
      <c r="X5182"/>
    </row>
    <row r="5183" spans="1:24">
      <c r="A5183" t="s">
        <v>4921</v>
      </c>
      <c r="B5183" t="s">
        <v>5678</v>
      </c>
      <c r="C5183" t="s">
        <v>5732</v>
      </c>
      <c r="D5183" t="s">
        <v>5859</v>
      </c>
      <c r="E5183">
        <v>41938106900000</v>
      </c>
      <c r="F5183" t="s">
        <v>3242</v>
      </c>
      <c r="G5183" t="s">
        <v>938</v>
      </c>
      <c r="H5183">
        <v>81210</v>
      </c>
      <c r="I5183" s="1">
        <v>43826</v>
      </c>
      <c r="J5183">
        <v>1</v>
      </c>
      <c r="K5183" t="s">
        <v>6696</v>
      </c>
      <c r="L5183" t="s">
        <v>6698</v>
      </c>
      <c r="M5183" t="s">
        <v>6699</v>
      </c>
      <c r="N5183" s="1">
        <v>43889</v>
      </c>
      <c r="O5183" t="str">
        <f t="shared" si="173"/>
        <v>정상2</v>
      </c>
      <c r="P5183" t="str">
        <f t="shared" si="172"/>
        <v>엠피아이리치</v>
      </c>
      <c r="Q5183" t="s">
        <v>1954</v>
      </c>
      <c r="R5183"/>
      <c r="S5183"/>
      <c r="T5183"/>
      <c r="U5183"/>
      <c r="V5183"/>
      <c r="W5183" t="s">
        <v>1958</v>
      </c>
      <c r="X5183"/>
    </row>
    <row r="5184" spans="1:24">
      <c r="A5184" t="s">
        <v>4921</v>
      </c>
      <c r="B5184" t="s">
        <v>5678</v>
      </c>
      <c r="C5184" t="s">
        <v>2918</v>
      </c>
      <c r="D5184" t="s">
        <v>5860</v>
      </c>
      <c r="E5184">
        <v>41938101540000</v>
      </c>
      <c r="F5184" t="s">
        <v>4286</v>
      </c>
      <c r="G5184" t="s">
        <v>933</v>
      </c>
      <c r="H5184">
        <v>7852</v>
      </c>
      <c r="I5184" s="1">
        <v>43826</v>
      </c>
      <c r="J5184">
        <v>1</v>
      </c>
      <c r="K5184" t="s">
        <v>6696</v>
      </c>
      <c r="L5184" t="s">
        <v>6698</v>
      </c>
      <c r="M5184" t="s">
        <v>6699</v>
      </c>
      <c r="N5184" s="1">
        <v>43889</v>
      </c>
      <c r="O5184" t="str">
        <f t="shared" si="173"/>
        <v>정상2</v>
      </c>
      <c r="P5184" t="str">
        <f t="shared" si="172"/>
        <v>엠피아이리치</v>
      </c>
      <c r="Q5184" t="s">
        <v>1954</v>
      </c>
      <c r="R5184"/>
      <c r="S5184"/>
      <c r="T5184"/>
      <c r="U5184"/>
      <c r="V5184"/>
      <c r="W5184" t="s">
        <v>1958</v>
      </c>
      <c r="X5184"/>
    </row>
    <row r="5185" spans="1:24">
      <c r="A5185" t="s">
        <v>5663</v>
      </c>
      <c r="B5185" t="s">
        <v>5680</v>
      </c>
      <c r="C5185" t="s">
        <v>5738</v>
      </c>
      <c r="D5185" t="s">
        <v>5860</v>
      </c>
      <c r="E5185" t="s">
        <v>6158</v>
      </c>
      <c r="F5185" t="s">
        <v>3242</v>
      </c>
      <c r="G5185">
        <v>61480</v>
      </c>
      <c r="H5185">
        <v>41800</v>
      </c>
      <c r="I5185" s="1">
        <v>43826</v>
      </c>
      <c r="J5185">
        <v>1</v>
      </c>
      <c r="K5185" t="s">
        <v>6696</v>
      </c>
      <c r="L5185" t="s">
        <v>6698</v>
      </c>
      <c r="M5185" t="s">
        <v>6699</v>
      </c>
      <c r="N5185" s="1">
        <v>43889</v>
      </c>
      <c r="O5185" t="str">
        <f t="shared" si="173"/>
        <v>정상2</v>
      </c>
      <c r="P5185" t="str">
        <f t="shared" ref="P5185:P5248" si="174">A5185</f>
        <v>엠피아이리치</v>
      </c>
      <c r="Q5185" t="s">
        <v>1954</v>
      </c>
      <c r="R5185"/>
      <c r="S5185"/>
      <c r="T5185"/>
      <c r="U5185"/>
      <c r="V5185"/>
      <c r="W5185" t="s">
        <v>1958</v>
      </c>
      <c r="X5185"/>
    </row>
    <row r="5186" spans="1:24">
      <c r="A5186" t="s">
        <v>2665</v>
      </c>
      <c r="B5186" t="s">
        <v>2678</v>
      </c>
      <c r="C5186" t="s">
        <v>5716</v>
      </c>
      <c r="D5186" t="s">
        <v>5861</v>
      </c>
      <c r="E5186" t="s">
        <v>6159</v>
      </c>
      <c r="F5186" t="s">
        <v>4276</v>
      </c>
      <c r="G5186" t="s">
        <v>881</v>
      </c>
      <c r="H5186">
        <v>37679</v>
      </c>
      <c r="I5186" s="1">
        <v>43826</v>
      </c>
      <c r="J5186">
        <v>1</v>
      </c>
      <c r="K5186" t="s">
        <v>6696</v>
      </c>
      <c r="L5186" t="s">
        <v>6696</v>
      </c>
      <c r="M5186" t="s">
        <v>6699</v>
      </c>
      <c r="N5186" s="1">
        <v>43889</v>
      </c>
      <c r="O5186" t="str">
        <f t="shared" si="173"/>
        <v>정상2</v>
      </c>
      <c r="P5186" t="str">
        <f t="shared" si="174"/>
        <v>엠피상동</v>
      </c>
      <c r="Q5186" t="s">
        <v>1954</v>
      </c>
      <c r="R5186"/>
      <c r="S5186"/>
      <c r="T5186"/>
      <c r="U5186"/>
      <c r="V5186"/>
      <c r="W5186" t="s">
        <v>6702</v>
      </c>
      <c r="X5186"/>
    </row>
    <row r="5187" spans="1:24">
      <c r="A5187" t="s">
        <v>2673</v>
      </c>
      <c r="B5187" t="s">
        <v>5671</v>
      </c>
      <c r="C5187" t="s">
        <v>5723</v>
      </c>
      <c r="D5187" t="s">
        <v>5862</v>
      </c>
      <c r="E5187">
        <v>41938085660000</v>
      </c>
      <c r="F5187" t="s">
        <v>4276</v>
      </c>
      <c r="G5187" t="s">
        <v>934</v>
      </c>
      <c r="H5187">
        <v>76237</v>
      </c>
      <c r="I5187" s="1">
        <v>43826</v>
      </c>
      <c r="J5187">
        <v>1</v>
      </c>
      <c r="K5187" t="s">
        <v>6696</v>
      </c>
      <c r="L5187" t="s">
        <v>6698</v>
      </c>
      <c r="M5187" t="s">
        <v>6699</v>
      </c>
      <c r="N5187" s="1">
        <v>43889</v>
      </c>
      <c r="O5187" t="str">
        <f t="shared" si="173"/>
        <v>정상2</v>
      </c>
      <c r="P5187" t="str">
        <f t="shared" si="174"/>
        <v>엠피피스토스</v>
      </c>
      <c r="Q5187" t="s">
        <v>1952</v>
      </c>
      <c r="R5187"/>
      <c r="S5187"/>
      <c r="T5187"/>
      <c r="U5187"/>
      <c r="V5187"/>
      <c r="W5187" t="s">
        <v>6702</v>
      </c>
      <c r="X5187"/>
    </row>
    <row r="5188" spans="1:24">
      <c r="A5188" t="s">
        <v>2673</v>
      </c>
      <c r="B5188" t="s">
        <v>5681</v>
      </c>
      <c r="C5188" t="s">
        <v>5723</v>
      </c>
      <c r="D5188" t="s">
        <v>5863</v>
      </c>
      <c r="E5188">
        <v>41938079730000</v>
      </c>
      <c r="F5188" t="s">
        <v>4276</v>
      </c>
      <c r="G5188" t="s">
        <v>934</v>
      </c>
      <c r="H5188">
        <v>38107</v>
      </c>
      <c r="I5188" s="1">
        <v>43826</v>
      </c>
      <c r="J5188">
        <v>1</v>
      </c>
      <c r="K5188" t="s">
        <v>6696</v>
      </c>
      <c r="L5188" t="s">
        <v>6698</v>
      </c>
      <c r="M5188" t="s">
        <v>6699</v>
      </c>
      <c r="N5188" s="1">
        <v>43889</v>
      </c>
      <c r="O5188" t="str">
        <f t="shared" si="173"/>
        <v>정상2</v>
      </c>
      <c r="P5188" t="str">
        <f t="shared" si="174"/>
        <v>엠피피스토스</v>
      </c>
      <c r="Q5188" t="s">
        <v>1954</v>
      </c>
      <c r="R5188"/>
      <c r="S5188"/>
      <c r="T5188"/>
      <c r="U5188"/>
      <c r="V5188"/>
      <c r="W5188" t="s">
        <v>1958</v>
      </c>
      <c r="X5188"/>
    </row>
    <row r="5189" spans="1:24">
      <c r="A5189" t="s">
        <v>2665</v>
      </c>
      <c r="B5189" t="s">
        <v>5670</v>
      </c>
      <c r="C5189" t="s">
        <v>5716</v>
      </c>
      <c r="D5189" t="s">
        <v>5864</v>
      </c>
      <c r="E5189">
        <v>20196606293</v>
      </c>
      <c r="F5189" t="s">
        <v>3242</v>
      </c>
      <c r="G5189">
        <v>22818</v>
      </c>
      <c r="H5189">
        <v>30000</v>
      </c>
      <c r="I5189" s="1">
        <v>43826</v>
      </c>
      <c r="J5189">
        <v>1</v>
      </c>
      <c r="K5189" t="s">
        <v>6696</v>
      </c>
      <c r="L5189" t="s">
        <v>6696</v>
      </c>
      <c r="M5189" t="s">
        <v>6699</v>
      </c>
      <c r="N5189" s="1">
        <v>43889</v>
      </c>
      <c r="O5189" t="str">
        <f t="shared" si="173"/>
        <v>정상2</v>
      </c>
      <c r="P5189" t="str">
        <f t="shared" si="174"/>
        <v>엠피상동</v>
      </c>
      <c r="Q5189" t="s">
        <v>1954</v>
      </c>
      <c r="R5189"/>
      <c r="S5189"/>
      <c r="T5189"/>
      <c r="U5189"/>
      <c r="V5189"/>
      <c r="W5189" t="s">
        <v>1958</v>
      </c>
      <c r="X5189"/>
    </row>
    <row r="5190" spans="1:24">
      <c r="A5190" t="s">
        <v>1870</v>
      </c>
      <c r="B5190" t="s">
        <v>5673</v>
      </c>
      <c r="C5190" t="s">
        <v>5728</v>
      </c>
      <c r="D5190" t="s">
        <v>5864</v>
      </c>
      <c r="E5190">
        <v>20196605948</v>
      </c>
      <c r="F5190" t="s">
        <v>4276</v>
      </c>
      <c r="G5190">
        <v>22818</v>
      </c>
      <c r="H5190">
        <v>17000</v>
      </c>
      <c r="I5190" s="1">
        <v>43826</v>
      </c>
      <c r="J5190">
        <v>1</v>
      </c>
      <c r="K5190" t="s">
        <v>6696</v>
      </c>
      <c r="L5190" t="s">
        <v>6696</v>
      </c>
      <c r="M5190" t="s">
        <v>6699</v>
      </c>
      <c r="N5190" s="1">
        <v>43889</v>
      </c>
      <c r="O5190" t="str">
        <f t="shared" si="173"/>
        <v>정상2</v>
      </c>
      <c r="P5190" t="str">
        <f t="shared" si="174"/>
        <v>엠피상동</v>
      </c>
      <c r="Q5190" t="s">
        <v>1954</v>
      </c>
      <c r="R5190"/>
      <c r="S5190"/>
      <c r="T5190"/>
      <c r="U5190"/>
      <c r="V5190"/>
      <c r="W5190" t="s">
        <v>1958</v>
      </c>
      <c r="X5190"/>
    </row>
    <row r="5191" spans="1:24">
      <c r="A5191" t="s">
        <v>1870</v>
      </c>
      <c r="B5191" t="s">
        <v>2678</v>
      </c>
      <c r="C5191" t="s">
        <v>5716</v>
      </c>
      <c r="D5191" t="s">
        <v>5865</v>
      </c>
      <c r="E5191">
        <v>20196606153</v>
      </c>
      <c r="F5191" t="s">
        <v>4276</v>
      </c>
      <c r="G5191">
        <v>22818</v>
      </c>
      <c r="H5191">
        <v>20000</v>
      </c>
      <c r="I5191" s="1">
        <v>43826</v>
      </c>
      <c r="J5191">
        <v>1</v>
      </c>
      <c r="K5191" t="s">
        <v>6696</v>
      </c>
      <c r="L5191" t="s">
        <v>6696</v>
      </c>
      <c r="M5191" t="s">
        <v>6699</v>
      </c>
      <c r="N5191" s="1">
        <v>43889</v>
      </c>
      <c r="O5191" t="str">
        <f t="shared" si="173"/>
        <v>정상2</v>
      </c>
      <c r="P5191" t="str">
        <f t="shared" si="174"/>
        <v>엠피상동</v>
      </c>
      <c r="Q5191" t="s">
        <v>1954</v>
      </c>
      <c r="R5191"/>
      <c r="S5191"/>
      <c r="T5191"/>
      <c r="U5191"/>
      <c r="V5191"/>
      <c r="W5191" t="s">
        <v>1958</v>
      </c>
      <c r="X5191"/>
    </row>
    <row r="5192" spans="1:24">
      <c r="A5192" t="s">
        <v>2670</v>
      </c>
      <c r="B5192"/>
      <c r="C5192"/>
      <c r="D5192" t="s">
        <v>5866</v>
      </c>
      <c r="E5192">
        <v>51928987390000</v>
      </c>
      <c r="F5192" t="s">
        <v>4276</v>
      </c>
      <c r="G5192" t="s">
        <v>886</v>
      </c>
      <c r="H5192">
        <v>15500</v>
      </c>
      <c r="I5192" s="1">
        <v>43826</v>
      </c>
      <c r="J5192">
        <v>1</v>
      </c>
      <c r="K5192" t="s">
        <v>6696</v>
      </c>
      <c r="L5192" t="s">
        <v>6698</v>
      </c>
      <c r="M5192" t="s">
        <v>6699</v>
      </c>
      <c r="N5192" s="1">
        <v>43889</v>
      </c>
      <c r="O5192" t="str">
        <f t="shared" si="173"/>
        <v>정상2</v>
      </c>
      <c r="P5192" t="str">
        <f t="shared" si="174"/>
        <v>엠피송내</v>
      </c>
      <c r="Q5192" t="s">
        <v>1954</v>
      </c>
      <c r="R5192"/>
      <c r="S5192"/>
      <c r="T5192"/>
      <c r="U5192"/>
      <c r="V5192"/>
      <c r="W5192" t="s">
        <v>1958</v>
      </c>
      <c r="X5192"/>
    </row>
    <row r="5193" spans="1:24">
      <c r="A5193" t="s">
        <v>2670</v>
      </c>
      <c r="B5193"/>
      <c r="C5193"/>
      <c r="D5193" t="s">
        <v>5866</v>
      </c>
      <c r="E5193">
        <v>41938048690000</v>
      </c>
      <c r="F5193" t="s">
        <v>4276</v>
      </c>
      <c r="G5193" t="s">
        <v>934</v>
      </c>
      <c r="H5193">
        <v>59223</v>
      </c>
      <c r="I5193" s="1">
        <v>43826</v>
      </c>
      <c r="J5193">
        <v>1</v>
      </c>
      <c r="K5193" t="s">
        <v>6696</v>
      </c>
      <c r="L5193" t="s">
        <v>6698</v>
      </c>
      <c r="M5193" t="s">
        <v>6699</v>
      </c>
      <c r="N5193" s="1">
        <v>43889</v>
      </c>
      <c r="O5193" t="str">
        <f t="shared" si="173"/>
        <v>정상2</v>
      </c>
      <c r="P5193" t="str">
        <f t="shared" si="174"/>
        <v>엠피송내</v>
      </c>
      <c r="Q5193" t="s">
        <v>1954</v>
      </c>
      <c r="R5193"/>
      <c r="S5193"/>
      <c r="T5193"/>
      <c r="U5193"/>
      <c r="V5193"/>
      <c r="W5193" t="s">
        <v>1958</v>
      </c>
      <c r="X5193"/>
    </row>
    <row r="5194" spans="1:24">
      <c r="A5194" t="s">
        <v>2670</v>
      </c>
      <c r="B5194"/>
      <c r="C5194"/>
      <c r="D5194" t="s">
        <v>5866</v>
      </c>
      <c r="E5194">
        <v>51929003160000</v>
      </c>
      <c r="F5194" t="s">
        <v>4276</v>
      </c>
      <c r="G5194" t="s">
        <v>886</v>
      </c>
      <c r="H5194">
        <v>15000</v>
      </c>
      <c r="I5194" s="1">
        <v>43826</v>
      </c>
      <c r="J5194">
        <v>1</v>
      </c>
      <c r="K5194" t="s">
        <v>6696</v>
      </c>
      <c r="L5194" t="s">
        <v>6698</v>
      </c>
      <c r="M5194" t="s">
        <v>6699</v>
      </c>
      <c r="N5194" s="1">
        <v>43889</v>
      </c>
      <c r="O5194" t="str">
        <f t="shared" si="173"/>
        <v>정상2</v>
      </c>
      <c r="P5194" t="str">
        <f t="shared" si="174"/>
        <v>엠피송내</v>
      </c>
      <c r="Q5194" t="s">
        <v>1954</v>
      </c>
      <c r="R5194"/>
      <c r="S5194"/>
      <c r="T5194"/>
      <c r="U5194"/>
      <c r="V5194"/>
      <c r="W5194" t="s">
        <v>1960</v>
      </c>
      <c r="X5194"/>
    </row>
    <row r="5195" spans="1:24">
      <c r="A5195" t="s">
        <v>2676</v>
      </c>
      <c r="B5195" t="s">
        <v>5682</v>
      </c>
      <c r="C5195" t="s">
        <v>5739</v>
      </c>
      <c r="D5195" t="s">
        <v>5867</v>
      </c>
      <c r="E5195">
        <v>320192485298</v>
      </c>
      <c r="F5195" t="s">
        <v>4286</v>
      </c>
      <c r="G5195">
        <v>30982</v>
      </c>
      <c r="H5195">
        <v>16490</v>
      </c>
      <c r="I5195" s="1">
        <v>43826</v>
      </c>
      <c r="J5195">
        <v>1</v>
      </c>
      <c r="K5195" t="s">
        <v>6696</v>
      </c>
      <c r="L5195" t="s">
        <v>6698</v>
      </c>
      <c r="M5195" t="s">
        <v>6699</v>
      </c>
      <c r="N5195" s="1">
        <v>43889</v>
      </c>
      <c r="O5195" t="str">
        <f t="shared" si="173"/>
        <v>정상2</v>
      </c>
      <c r="P5195" t="str">
        <f t="shared" si="174"/>
        <v>엠피여주</v>
      </c>
      <c r="Q5195" t="s">
        <v>1952</v>
      </c>
      <c r="R5195"/>
      <c r="S5195"/>
      <c r="T5195"/>
      <c r="U5195"/>
      <c r="V5195"/>
      <c r="W5195" t="s">
        <v>1958</v>
      </c>
      <c r="X5195"/>
    </row>
    <row r="5196" spans="1:24">
      <c r="A5196" t="s">
        <v>993</v>
      </c>
      <c r="B5196" t="s">
        <v>5683</v>
      </c>
      <c r="C5196" t="s">
        <v>2350</v>
      </c>
      <c r="D5196" t="s">
        <v>5868</v>
      </c>
      <c r="E5196">
        <v>20196596051</v>
      </c>
      <c r="F5196" t="s">
        <v>3249</v>
      </c>
      <c r="G5196">
        <v>22698</v>
      </c>
      <c r="H5196">
        <v>32743</v>
      </c>
      <c r="I5196" s="1">
        <v>43826</v>
      </c>
      <c r="J5196">
        <v>1</v>
      </c>
      <c r="K5196" t="s">
        <v>6696</v>
      </c>
      <c r="L5196" t="s">
        <v>6698</v>
      </c>
      <c r="M5196" t="s">
        <v>6699</v>
      </c>
      <c r="N5196" s="1">
        <v>43889</v>
      </c>
      <c r="O5196" t="str">
        <f t="shared" si="173"/>
        <v>정상2</v>
      </c>
      <c r="P5196" t="str">
        <f t="shared" si="174"/>
        <v>엠피여주</v>
      </c>
      <c r="Q5196" t="s">
        <v>1954</v>
      </c>
      <c r="R5196"/>
      <c r="S5196"/>
      <c r="T5196"/>
      <c r="U5196"/>
      <c r="V5196"/>
      <c r="W5196" t="s">
        <v>1958</v>
      </c>
      <c r="X5196"/>
    </row>
    <row r="5197" spans="1:24">
      <c r="A5197" t="s">
        <v>2209</v>
      </c>
      <c r="B5197" t="s">
        <v>5684</v>
      </c>
      <c r="C5197" t="s">
        <v>5740</v>
      </c>
      <c r="D5197" t="s">
        <v>5869</v>
      </c>
      <c r="E5197">
        <v>41938039990000</v>
      </c>
      <c r="F5197" t="s">
        <v>4286</v>
      </c>
      <c r="G5197" t="s">
        <v>933</v>
      </c>
      <c r="H5197">
        <v>9306</v>
      </c>
      <c r="I5197" s="1">
        <v>43826</v>
      </c>
      <c r="J5197">
        <v>1</v>
      </c>
      <c r="K5197" t="s">
        <v>6696</v>
      </c>
      <c r="L5197" t="s">
        <v>6698</v>
      </c>
      <c r="M5197" t="s">
        <v>6699</v>
      </c>
      <c r="N5197" s="1">
        <v>43889</v>
      </c>
      <c r="O5197" t="str">
        <f t="shared" si="173"/>
        <v>정상2</v>
      </c>
      <c r="P5197" t="str">
        <f t="shared" si="174"/>
        <v>엠피가온</v>
      </c>
      <c r="Q5197" t="s">
        <v>1954</v>
      </c>
      <c r="R5197"/>
      <c r="S5197"/>
      <c r="T5197"/>
      <c r="U5197"/>
      <c r="V5197"/>
      <c r="W5197" t="s">
        <v>1960</v>
      </c>
      <c r="X5197"/>
    </row>
    <row r="5198" spans="1:24">
      <c r="A5198" t="s">
        <v>2675</v>
      </c>
      <c r="B5198" t="s">
        <v>5685</v>
      </c>
      <c r="C5198" t="s">
        <v>5741</v>
      </c>
      <c r="D5198" t="s">
        <v>5870</v>
      </c>
      <c r="E5198">
        <v>41938040310000</v>
      </c>
      <c r="F5198" t="s">
        <v>4276</v>
      </c>
      <c r="G5198" t="s">
        <v>934</v>
      </c>
      <c r="H5198">
        <v>58173</v>
      </c>
      <c r="I5198" s="1">
        <v>43826</v>
      </c>
      <c r="J5198">
        <v>1</v>
      </c>
      <c r="K5198" t="s">
        <v>6696</v>
      </c>
      <c r="L5198" t="s">
        <v>6698</v>
      </c>
      <c r="M5198" t="s">
        <v>6699</v>
      </c>
      <c r="N5198" s="1">
        <v>43889</v>
      </c>
      <c r="O5198" t="str">
        <f t="shared" si="173"/>
        <v>정상2</v>
      </c>
      <c r="P5198" t="str">
        <f t="shared" si="174"/>
        <v>엠피가온</v>
      </c>
      <c r="Q5198" t="s">
        <v>1954</v>
      </c>
      <c r="R5198"/>
      <c r="S5198"/>
      <c r="T5198"/>
      <c r="U5198"/>
      <c r="V5198"/>
      <c r="W5198" t="s">
        <v>1958</v>
      </c>
      <c r="X5198"/>
    </row>
    <row r="5199" spans="1:24">
      <c r="A5199" t="s">
        <v>2675</v>
      </c>
      <c r="B5199" t="s">
        <v>5685</v>
      </c>
      <c r="C5199" t="s">
        <v>5742</v>
      </c>
      <c r="D5199" t="s">
        <v>5870</v>
      </c>
      <c r="E5199">
        <v>51928964460000</v>
      </c>
      <c r="F5199" t="s">
        <v>3242</v>
      </c>
      <c r="G5199" t="s">
        <v>889</v>
      </c>
      <c r="H5199">
        <v>24859</v>
      </c>
      <c r="I5199" s="1">
        <v>43826</v>
      </c>
      <c r="J5199">
        <v>1</v>
      </c>
      <c r="K5199" t="s">
        <v>6696</v>
      </c>
      <c r="L5199" t="s">
        <v>6698</v>
      </c>
      <c r="M5199" t="s">
        <v>6699</v>
      </c>
      <c r="N5199" s="1">
        <v>43889</v>
      </c>
      <c r="O5199" t="str">
        <f t="shared" ref="O5199:O5262" si="175" xml:space="preserve"> IF(K5199&gt;N5199,W5199,I5199)</f>
        <v>정상2</v>
      </c>
      <c r="P5199" t="str">
        <f t="shared" si="174"/>
        <v>엠피가온</v>
      </c>
      <c r="Q5199" t="s">
        <v>1954</v>
      </c>
      <c r="R5199"/>
      <c r="S5199"/>
      <c r="T5199"/>
      <c r="U5199"/>
      <c r="V5199"/>
      <c r="W5199" t="s">
        <v>1958</v>
      </c>
      <c r="X5199"/>
    </row>
    <row r="5200" spans="1:24">
      <c r="A5200" t="s">
        <v>2209</v>
      </c>
      <c r="B5200" t="s">
        <v>5684</v>
      </c>
      <c r="C5200" t="s">
        <v>2239</v>
      </c>
      <c r="D5200" t="s">
        <v>5870</v>
      </c>
      <c r="E5200">
        <v>41938083800000</v>
      </c>
      <c r="F5200" t="s">
        <v>4286</v>
      </c>
      <c r="G5200" t="s">
        <v>933</v>
      </c>
      <c r="H5200">
        <v>7875</v>
      </c>
      <c r="I5200" s="1">
        <v>43826</v>
      </c>
      <c r="J5200">
        <v>1</v>
      </c>
      <c r="K5200" t="s">
        <v>6696</v>
      </c>
      <c r="L5200" t="s">
        <v>6698</v>
      </c>
      <c r="M5200" t="s">
        <v>6699</v>
      </c>
      <c r="N5200" s="1">
        <v>43889</v>
      </c>
      <c r="O5200" t="str">
        <f t="shared" si="175"/>
        <v>정상2</v>
      </c>
      <c r="P5200" t="str">
        <f t="shared" si="174"/>
        <v>엠피가온</v>
      </c>
      <c r="Q5200" t="s">
        <v>1954</v>
      </c>
      <c r="R5200"/>
      <c r="S5200"/>
      <c r="T5200"/>
      <c r="U5200"/>
      <c r="V5200"/>
      <c r="W5200" t="s">
        <v>1958</v>
      </c>
      <c r="X5200"/>
    </row>
    <row r="5201" spans="1:24">
      <c r="A5201" t="s">
        <v>2209</v>
      </c>
      <c r="B5201" t="s">
        <v>5684</v>
      </c>
      <c r="C5201" t="s">
        <v>5741</v>
      </c>
      <c r="D5201" t="s">
        <v>5871</v>
      </c>
      <c r="E5201">
        <v>41938083900000</v>
      </c>
      <c r="F5201" t="s">
        <v>4276</v>
      </c>
      <c r="G5201" t="s">
        <v>934</v>
      </c>
      <c r="H5201">
        <v>37543</v>
      </c>
      <c r="I5201" s="1">
        <v>43826</v>
      </c>
      <c r="J5201">
        <v>1</v>
      </c>
      <c r="K5201" t="s">
        <v>6696</v>
      </c>
      <c r="L5201" t="s">
        <v>6698</v>
      </c>
      <c r="M5201" t="s">
        <v>6699</v>
      </c>
      <c r="N5201" s="1">
        <v>43889</v>
      </c>
      <c r="O5201" t="str">
        <f t="shared" si="175"/>
        <v>정상2</v>
      </c>
      <c r="P5201" t="str">
        <f t="shared" si="174"/>
        <v>엠피가온</v>
      </c>
      <c r="Q5201" t="s">
        <v>1954</v>
      </c>
      <c r="R5201"/>
      <c r="S5201"/>
      <c r="T5201"/>
      <c r="U5201"/>
      <c r="V5201"/>
      <c r="W5201" t="s">
        <v>1960</v>
      </c>
      <c r="X5201"/>
    </row>
    <row r="5202" spans="1:24">
      <c r="A5202" t="s">
        <v>2209</v>
      </c>
      <c r="B5202" t="s">
        <v>5685</v>
      </c>
      <c r="C5202" t="s">
        <v>5742</v>
      </c>
      <c r="D5202" t="s">
        <v>5871</v>
      </c>
      <c r="E5202">
        <v>41938084970000</v>
      </c>
      <c r="F5202" t="s">
        <v>4286</v>
      </c>
      <c r="G5202" t="s">
        <v>933</v>
      </c>
      <c r="H5202">
        <v>11870</v>
      </c>
      <c r="I5202" s="1">
        <v>43826</v>
      </c>
      <c r="J5202">
        <v>1</v>
      </c>
      <c r="K5202" t="s">
        <v>6695</v>
      </c>
      <c r="L5202" t="s">
        <v>6698</v>
      </c>
      <c r="M5202" t="s">
        <v>6699</v>
      </c>
      <c r="N5202" s="1">
        <v>43889</v>
      </c>
      <c r="O5202" t="str">
        <f t="shared" si="175"/>
        <v>정상2</v>
      </c>
      <c r="P5202" t="str">
        <f t="shared" si="174"/>
        <v>엠피가온</v>
      </c>
      <c r="Q5202" t="s">
        <v>1954</v>
      </c>
      <c r="R5202"/>
      <c r="S5202"/>
      <c r="T5202"/>
      <c r="U5202"/>
      <c r="V5202"/>
      <c r="W5202" t="s">
        <v>1958</v>
      </c>
      <c r="X5202"/>
    </row>
    <row r="5203" spans="1:24">
      <c r="A5203" t="s">
        <v>2675</v>
      </c>
      <c r="B5203" t="s">
        <v>5685</v>
      </c>
      <c r="C5203" t="s">
        <v>5741</v>
      </c>
      <c r="D5203" t="s">
        <v>5870</v>
      </c>
      <c r="E5203">
        <v>41938085060000</v>
      </c>
      <c r="F5203" t="s">
        <v>4276</v>
      </c>
      <c r="G5203" t="s">
        <v>934</v>
      </c>
      <c r="H5203">
        <v>37498</v>
      </c>
      <c r="I5203" s="1">
        <v>43826</v>
      </c>
      <c r="J5203">
        <v>1</v>
      </c>
      <c r="K5203" t="s">
        <v>6696</v>
      </c>
      <c r="L5203" t="s">
        <v>6698</v>
      </c>
      <c r="M5203" t="s">
        <v>6699</v>
      </c>
      <c r="N5203" s="1">
        <v>43889</v>
      </c>
      <c r="O5203" t="str">
        <f t="shared" si="175"/>
        <v>정상2</v>
      </c>
      <c r="P5203" t="str">
        <f t="shared" si="174"/>
        <v>엠피가온</v>
      </c>
      <c r="Q5203" t="s">
        <v>1954</v>
      </c>
      <c r="R5203"/>
      <c r="S5203"/>
      <c r="T5203"/>
      <c r="U5203"/>
      <c r="V5203"/>
      <c r="W5203" t="s">
        <v>1958</v>
      </c>
      <c r="X5203"/>
    </row>
    <row r="5204" spans="1:24">
      <c r="A5204" t="s">
        <v>2670</v>
      </c>
      <c r="B5204" t="s">
        <v>5669</v>
      </c>
      <c r="C5204" t="s">
        <v>5743</v>
      </c>
      <c r="D5204" t="s">
        <v>5872</v>
      </c>
      <c r="E5204">
        <v>41938077300000</v>
      </c>
      <c r="F5204" t="s">
        <v>4276</v>
      </c>
      <c r="G5204" t="s">
        <v>934</v>
      </c>
      <c r="H5204">
        <v>50073</v>
      </c>
      <c r="I5204" s="1">
        <v>43826</v>
      </c>
      <c r="J5204">
        <v>1</v>
      </c>
      <c r="K5204" t="s">
        <v>6696</v>
      </c>
      <c r="L5204" t="s">
        <v>6698</v>
      </c>
      <c r="M5204" t="s">
        <v>6699</v>
      </c>
      <c r="N5204" s="1">
        <v>43889</v>
      </c>
      <c r="O5204" t="str">
        <f t="shared" si="175"/>
        <v>정상2</v>
      </c>
      <c r="P5204" t="str">
        <f t="shared" si="174"/>
        <v>엠피송내</v>
      </c>
      <c r="Q5204" t="s">
        <v>1952</v>
      </c>
      <c r="R5204"/>
      <c r="S5204"/>
      <c r="T5204"/>
      <c r="U5204"/>
      <c r="V5204"/>
      <c r="W5204" t="s">
        <v>1958</v>
      </c>
      <c r="X5204"/>
    </row>
    <row r="5205" spans="1:24">
      <c r="A5205" t="s">
        <v>2670</v>
      </c>
      <c r="B5205" t="s">
        <v>5669</v>
      </c>
      <c r="C5205" t="s">
        <v>5721</v>
      </c>
      <c r="D5205" t="s">
        <v>5803</v>
      </c>
      <c r="E5205">
        <v>51929000340000</v>
      </c>
      <c r="F5205" t="s">
        <v>4276</v>
      </c>
      <c r="G5205" t="s">
        <v>894</v>
      </c>
      <c r="H5205">
        <v>32600</v>
      </c>
      <c r="I5205" s="1">
        <v>43826</v>
      </c>
      <c r="J5205">
        <v>1</v>
      </c>
      <c r="K5205" t="s">
        <v>6696</v>
      </c>
      <c r="L5205" t="s">
        <v>6698</v>
      </c>
      <c r="M5205" t="s">
        <v>6699</v>
      </c>
      <c r="N5205" s="1">
        <v>43889</v>
      </c>
      <c r="O5205" t="str">
        <f t="shared" si="175"/>
        <v>정상2</v>
      </c>
      <c r="P5205" t="str">
        <f t="shared" si="174"/>
        <v>엠피송내</v>
      </c>
      <c r="Q5205" t="s">
        <v>1954</v>
      </c>
      <c r="R5205"/>
      <c r="S5205"/>
      <c r="T5205"/>
      <c r="U5205"/>
      <c r="V5205"/>
      <c r="W5205" t="s">
        <v>1958</v>
      </c>
      <c r="X5205"/>
    </row>
    <row r="5206" spans="1:24">
      <c r="A5206" t="s">
        <v>2670</v>
      </c>
      <c r="B5206" t="s">
        <v>2683</v>
      </c>
      <c r="C5206" t="s">
        <v>5721</v>
      </c>
      <c r="D5206" t="s">
        <v>5803</v>
      </c>
      <c r="E5206" t="s">
        <v>6160</v>
      </c>
      <c r="F5206" t="s">
        <v>4276</v>
      </c>
      <c r="G5206">
        <v>61464</v>
      </c>
      <c r="H5206">
        <v>21280</v>
      </c>
      <c r="I5206" s="1">
        <v>43826</v>
      </c>
      <c r="J5206">
        <v>1</v>
      </c>
      <c r="K5206" t="s">
        <v>6696</v>
      </c>
      <c r="L5206" t="s">
        <v>6698</v>
      </c>
      <c r="M5206" t="s">
        <v>6699</v>
      </c>
      <c r="N5206" s="1">
        <v>43889</v>
      </c>
      <c r="O5206" t="str">
        <f t="shared" si="175"/>
        <v>정상2</v>
      </c>
      <c r="P5206" t="str">
        <f t="shared" si="174"/>
        <v>엠피송내</v>
      </c>
      <c r="Q5206" t="s">
        <v>1954</v>
      </c>
      <c r="R5206"/>
      <c r="S5206"/>
      <c r="T5206"/>
      <c r="U5206"/>
      <c r="V5206"/>
      <c r="W5206" t="s">
        <v>6702</v>
      </c>
      <c r="X5206"/>
    </row>
    <row r="5207" spans="1:24">
      <c r="A5207" t="s">
        <v>2670</v>
      </c>
      <c r="B5207" t="s">
        <v>5669</v>
      </c>
      <c r="C5207" t="s">
        <v>5721</v>
      </c>
      <c r="D5207" t="s">
        <v>5803</v>
      </c>
      <c r="E5207">
        <v>51929076490000</v>
      </c>
      <c r="F5207" t="s">
        <v>4276</v>
      </c>
      <c r="G5207" t="s">
        <v>894</v>
      </c>
      <c r="H5207">
        <v>29914</v>
      </c>
      <c r="I5207" s="1">
        <v>43826</v>
      </c>
      <c r="J5207">
        <v>1</v>
      </c>
      <c r="K5207" t="s">
        <v>6696</v>
      </c>
      <c r="L5207" t="s">
        <v>6698</v>
      </c>
      <c r="M5207" t="s">
        <v>6699</v>
      </c>
      <c r="N5207" s="1">
        <v>43889</v>
      </c>
      <c r="O5207" t="str">
        <f t="shared" si="175"/>
        <v>정상2</v>
      </c>
      <c r="P5207" t="str">
        <f t="shared" si="174"/>
        <v>엠피송내</v>
      </c>
      <c r="Q5207" t="s">
        <v>1954</v>
      </c>
      <c r="R5207"/>
      <c r="S5207"/>
      <c r="T5207"/>
      <c r="U5207"/>
      <c r="V5207"/>
      <c r="W5207" t="s">
        <v>1958</v>
      </c>
      <c r="X5207"/>
    </row>
    <row r="5208" spans="1:24">
      <c r="A5208" t="s">
        <v>2670</v>
      </c>
      <c r="B5208" t="s">
        <v>5669</v>
      </c>
      <c r="C5208" t="s">
        <v>5730</v>
      </c>
      <c r="D5208" t="s">
        <v>5804</v>
      </c>
      <c r="E5208">
        <v>51928936200000</v>
      </c>
      <c r="F5208" t="s">
        <v>4276</v>
      </c>
      <c r="G5208" t="s">
        <v>894</v>
      </c>
      <c r="H5208">
        <v>22700</v>
      </c>
      <c r="I5208" s="1">
        <v>43826</v>
      </c>
      <c r="J5208">
        <v>1</v>
      </c>
      <c r="K5208" t="s">
        <v>6696</v>
      </c>
      <c r="L5208" t="s">
        <v>6698</v>
      </c>
      <c r="M5208" t="s">
        <v>6699</v>
      </c>
      <c r="N5208" s="1">
        <v>43889</v>
      </c>
      <c r="O5208" t="str">
        <f t="shared" si="175"/>
        <v>정상2</v>
      </c>
      <c r="P5208" t="str">
        <f t="shared" si="174"/>
        <v>엠피송내</v>
      </c>
      <c r="Q5208" t="s">
        <v>1954</v>
      </c>
      <c r="R5208"/>
      <c r="S5208"/>
      <c r="T5208"/>
      <c r="U5208"/>
      <c r="V5208"/>
      <c r="W5208" t="s">
        <v>1958</v>
      </c>
      <c r="X5208"/>
    </row>
    <row r="5209" spans="1:24">
      <c r="A5209" t="s">
        <v>2675</v>
      </c>
      <c r="B5209"/>
      <c r="C5209"/>
      <c r="D5209" t="s">
        <v>5873</v>
      </c>
      <c r="E5209">
        <v>41938081300000</v>
      </c>
      <c r="F5209" t="s">
        <v>4276</v>
      </c>
      <c r="G5209" t="s">
        <v>936</v>
      </c>
      <c r="H5209">
        <v>41498</v>
      </c>
      <c r="I5209" s="1">
        <v>43826</v>
      </c>
      <c r="J5209">
        <v>1</v>
      </c>
      <c r="K5209" t="s">
        <v>6696</v>
      </c>
      <c r="L5209" t="s">
        <v>6698</v>
      </c>
      <c r="M5209" t="s">
        <v>6699</v>
      </c>
      <c r="N5209" s="1">
        <v>43889</v>
      </c>
      <c r="O5209" t="str">
        <f t="shared" si="175"/>
        <v>정상2</v>
      </c>
      <c r="P5209" t="str">
        <f t="shared" si="174"/>
        <v>엠피가온</v>
      </c>
      <c r="Q5209" t="s">
        <v>1954</v>
      </c>
      <c r="R5209"/>
      <c r="S5209"/>
      <c r="T5209"/>
      <c r="U5209"/>
      <c r="V5209"/>
      <c r="W5209" t="s">
        <v>1958</v>
      </c>
      <c r="X5209"/>
    </row>
    <row r="5210" spans="1:24">
      <c r="A5210" t="s">
        <v>990</v>
      </c>
      <c r="B5210"/>
      <c r="C5210"/>
      <c r="D5210" t="s">
        <v>5805</v>
      </c>
      <c r="E5210" t="s">
        <v>6161</v>
      </c>
      <c r="F5210" t="s">
        <v>3242</v>
      </c>
      <c r="G5210" t="s">
        <v>920</v>
      </c>
      <c r="H5210">
        <v>43356</v>
      </c>
      <c r="I5210" s="1">
        <v>43826</v>
      </c>
      <c r="J5210">
        <v>1</v>
      </c>
      <c r="K5210" t="s">
        <v>6696</v>
      </c>
      <c r="L5210" t="s">
        <v>6698</v>
      </c>
      <c r="M5210" t="s">
        <v>6699</v>
      </c>
      <c r="N5210" s="1">
        <v>43889</v>
      </c>
      <c r="O5210" t="str">
        <f t="shared" si="175"/>
        <v>정상2</v>
      </c>
      <c r="P5210" t="str">
        <f t="shared" si="174"/>
        <v>엠피성공</v>
      </c>
      <c r="Q5210" t="s">
        <v>1955</v>
      </c>
      <c r="R5210"/>
      <c r="S5210"/>
      <c r="T5210"/>
      <c r="U5210"/>
      <c r="V5210"/>
      <c r="W5210" t="s">
        <v>1958</v>
      </c>
      <c r="X5210"/>
    </row>
    <row r="5211" spans="1:24">
      <c r="A5211" t="s">
        <v>2666</v>
      </c>
      <c r="B5211"/>
      <c r="C5211"/>
      <c r="D5211" t="s">
        <v>5805</v>
      </c>
      <c r="E5211" t="s">
        <v>6162</v>
      </c>
      <c r="F5211" t="s">
        <v>4276</v>
      </c>
      <c r="G5211" t="s">
        <v>901</v>
      </c>
      <c r="H5211">
        <v>53094</v>
      </c>
      <c r="I5211" s="1">
        <v>43826</v>
      </c>
      <c r="J5211">
        <v>1</v>
      </c>
      <c r="K5211" t="s">
        <v>6696</v>
      </c>
      <c r="L5211" t="s">
        <v>6698</v>
      </c>
      <c r="M5211" t="s">
        <v>6699</v>
      </c>
      <c r="N5211" s="1">
        <v>43889</v>
      </c>
      <c r="O5211" t="str">
        <f t="shared" si="175"/>
        <v>정상2</v>
      </c>
      <c r="P5211" t="str">
        <f t="shared" si="174"/>
        <v>엠피성공</v>
      </c>
      <c r="Q5211" t="s">
        <v>1954</v>
      </c>
      <c r="R5211"/>
      <c r="S5211"/>
      <c r="T5211"/>
      <c r="U5211"/>
      <c r="V5211"/>
      <c r="W5211" t="s">
        <v>1958</v>
      </c>
      <c r="X5211"/>
    </row>
    <row r="5212" spans="1:24">
      <c r="A5212" t="s">
        <v>990</v>
      </c>
      <c r="B5212"/>
      <c r="C5212"/>
      <c r="D5212" t="s">
        <v>5805</v>
      </c>
      <c r="E5212" t="s">
        <v>6163</v>
      </c>
      <c r="F5212" t="s">
        <v>4276</v>
      </c>
      <c r="G5212" t="s">
        <v>920</v>
      </c>
      <c r="H5212">
        <v>49905</v>
      </c>
      <c r="I5212" s="1">
        <v>43826</v>
      </c>
      <c r="J5212">
        <v>1</v>
      </c>
      <c r="K5212" t="s">
        <v>6696</v>
      </c>
      <c r="L5212" t="s">
        <v>6698</v>
      </c>
      <c r="M5212" t="s">
        <v>6699</v>
      </c>
      <c r="N5212" s="1">
        <v>43889</v>
      </c>
      <c r="O5212" t="str">
        <f t="shared" si="175"/>
        <v>정상2</v>
      </c>
      <c r="P5212" t="str">
        <f t="shared" si="174"/>
        <v>엠피성공</v>
      </c>
      <c r="Q5212" t="s">
        <v>1954</v>
      </c>
      <c r="R5212"/>
      <c r="S5212"/>
      <c r="T5212"/>
      <c r="U5212"/>
      <c r="V5212"/>
      <c r="W5212" t="s">
        <v>1958</v>
      </c>
      <c r="X5212"/>
    </row>
    <row r="5213" spans="1:24">
      <c r="A5213" t="s">
        <v>2666</v>
      </c>
      <c r="B5213"/>
      <c r="C5213"/>
      <c r="D5213" t="s">
        <v>5874</v>
      </c>
      <c r="E5213">
        <v>51928995980000</v>
      </c>
      <c r="F5213" t="s">
        <v>4276</v>
      </c>
      <c r="G5213" t="s">
        <v>894</v>
      </c>
      <c r="H5213">
        <v>37000</v>
      </c>
      <c r="I5213" s="1">
        <v>43826</v>
      </c>
      <c r="J5213">
        <v>1</v>
      </c>
      <c r="K5213" t="s">
        <v>6696</v>
      </c>
      <c r="L5213" t="s">
        <v>6698</v>
      </c>
      <c r="M5213" t="s">
        <v>6699</v>
      </c>
      <c r="N5213" s="1">
        <v>43889</v>
      </c>
      <c r="O5213" t="str">
        <f t="shared" si="175"/>
        <v>정상2</v>
      </c>
      <c r="P5213" t="str">
        <f t="shared" si="174"/>
        <v>엠피성공</v>
      </c>
      <c r="Q5213" t="s">
        <v>1954</v>
      </c>
      <c r="R5213"/>
      <c r="S5213"/>
      <c r="T5213"/>
      <c r="U5213"/>
      <c r="V5213"/>
      <c r="W5213" t="s">
        <v>1958</v>
      </c>
      <c r="X5213"/>
    </row>
    <row r="5214" spans="1:24">
      <c r="A5214" t="s">
        <v>2666</v>
      </c>
      <c r="B5214"/>
      <c r="C5214"/>
      <c r="D5214" t="s">
        <v>5805</v>
      </c>
      <c r="E5214">
        <v>51929025410000</v>
      </c>
      <c r="F5214" t="s">
        <v>4286</v>
      </c>
      <c r="G5214" t="s">
        <v>927</v>
      </c>
      <c r="H5214">
        <v>45511</v>
      </c>
      <c r="I5214" s="1">
        <v>43826</v>
      </c>
      <c r="J5214">
        <v>1</v>
      </c>
      <c r="K5214" t="s">
        <v>6696</v>
      </c>
      <c r="L5214" t="s">
        <v>6698</v>
      </c>
      <c r="M5214" t="s">
        <v>6699</v>
      </c>
      <c r="N5214" s="1">
        <v>43889</v>
      </c>
      <c r="O5214" t="str">
        <f t="shared" si="175"/>
        <v>정상2</v>
      </c>
      <c r="P5214" t="str">
        <f t="shared" si="174"/>
        <v>엠피성공</v>
      </c>
      <c r="Q5214" t="s">
        <v>1954</v>
      </c>
      <c r="R5214"/>
      <c r="S5214"/>
      <c r="T5214"/>
      <c r="U5214"/>
      <c r="V5214"/>
      <c r="W5214" t="s">
        <v>1958</v>
      </c>
      <c r="X5214"/>
    </row>
    <row r="5215" spans="1:24">
      <c r="A5215" t="s">
        <v>2670</v>
      </c>
      <c r="B5215" t="s">
        <v>2683</v>
      </c>
      <c r="C5215" t="s">
        <v>5715</v>
      </c>
      <c r="D5215" t="s">
        <v>5875</v>
      </c>
      <c r="E5215">
        <v>20196588993</v>
      </c>
      <c r="F5215" t="s">
        <v>4276</v>
      </c>
      <c r="G5215">
        <v>22785</v>
      </c>
      <c r="H5215">
        <v>53500</v>
      </c>
      <c r="I5215" s="1">
        <v>43826</v>
      </c>
      <c r="J5215">
        <v>1</v>
      </c>
      <c r="K5215" t="s">
        <v>6696</v>
      </c>
      <c r="L5215" t="s">
        <v>6698</v>
      </c>
      <c r="M5215" t="s">
        <v>6699</v>
      </c>
      <c r="N5215" s="1">
        <v>43889</v>
      </c>
      <c r="O5215" t="str">
        <f t="shared" si="175"/>
        <v>정상2</v>
      </c>
      <c r="P5215" t="str">
        <f t="shared" si="174"/>
        <v>엠피송내</v>
      </c>
      <c r="Q5215" t="s">
        <v>1954</v>
      </c>
      <c r="R5215"/>
      <c r="S5215"/>
      <c r="T5215"/>
      <c r="U5215"/>
      <c r="V5215"/>
      <c r="W5215" t="s">
        <v>1958</v>
      </c>
      <c r="X5215"/>
    </row>
    <row r="5216" spans="1:24">
      <c r="A5216" t="s">
        <v>2670</v>
      </c>
      <c r="B5216" t="s">
        <v>5669</v>
      </c>
      <c r="C5216" t="s">
        <v>5724</v>
      </c>
      <c r="D5216" t="s">
        <v>5876</v>
      </c>
      <c r="E5216">
        <v>20196583515</v>
      </c>
      <c r="F5216" t="s">
        <v>4276</v>
      </c>
      <c r="G5216">
        <v>22765</v>
      </c>
      <c r="H5216">
        <v>66200</v>
      </c>
      <c r="I5216" s="1">
        <v>43826</v>
      </c>
      <c r="J5216">
        <v>1</v>
      </c>
      <c r="K5216" t="s">
        <v>6696</v>
      </c>
      <c r="L5216" t="s">
        <v>6698</v>
      </c>
      <c r="M5216" t="s">
        <v>6699</v>
      </c>
      <c r="N5216" s="1">
        <v>43889</v>
      </c>
      <c r="O5216" t="str">
        <f t="shared" si="175"/>
        <v>정상2</v>
      </c>
      <c r="P5216" t="str">
        <f t="shared" si="174"/>
        <v>엠피송내</v>
      </c>
      <c r="Q5216" t="s">
        <v>1954</v>
      </c>
      <c r="R5216"/>
      <c r="S5216"/>
      <c r="T5216"/>
      <c r="U5216"/>
      <c r="V5216"/>
      <c r="W5216" t="s">
        <v>1958</v>
      </c>
      <c r="X5216"/>
    </row>
    <row r="5217" spans="1:24">
      <c r="A5217" t="s">
        <v>991</v>
      </c>
      <c r="B5217" t="s">
        <v>2683</v>
      </c>
      <c r="C5217" t="s">
        <v>5715</v>
      </c>
      <c r="D5217" t="s">
        <v>5875</v>
      </c>
      <c r="E5217">
        <v>41938089500000</v>
      </c>
      <c r="F5217" t="s">
        <v>4276</v>
      </c>
      <c r="G5217" t="s">
        <v>939</v>
      </c>
      <c r="H5217">
        <v>44339</v>
      </c>
      <c r="I5217" s="1">
        <v>43826</v>
      </c>
      <c r="J5217">
        <v>1</v>
      </c>
      <c r="K5217" t="s">
        <v>6696</v>
      </c>
      <c r="L5217" t="s">
        <v>6698</v>
      </c>
      <c r="M5217" t="s">
        <v>6699</v>
      </c>
      <c r="N5217" s="1">
        <v>43889</v>
      </c>
      <c r="O5217" t="str">
        <f t="shared" si="175"/>
        <v>정상2</v>
      </c>
      <c r="P5217" t="str">
        <f t="shared" si="174"/>
        <v>엠피송내</v>
      </c>
      <c r="Q5217" t="s">
        <v>1954</v>
      </c>
      <c r="R5217"/>
      <c r="S5217"/>
      <c r="T5217"/>
      <c r="U5217"/>
      <c r="V5217"/>
      <c r="W5217" t="s">
        <v>1958</v>
      </c>
      <c r="X5217"/>
    </row>
    <row r="5218" spans="1:24">
      <c r="A5218" t="s">
        <v>991</v>
      </c>
      <c r="B5218" t="s">
        <v>2683</v>
      </c>
      <c r="C5218" t="s">
        <v>5724</v>
      </c>
      <c r="D5218" t="s">
        <v>5875</v>
      </c>
      <c r="E5218">
        <v>20196608259</v>
      </c>
      <c r="F5218" t="s">
        <v>4276</v>
      </c>
      <c r="G5218">
        <v>22818</v>
      </c>
      <c r="H5218">
        <v>19000</v>
      </c>
      <c r="I5218" s="1">
        <v>43826</v>
      </c>
      <c r="J5218">
        <v>1</v>
      </c>
      <c r="K5218" t="s">
        <v>6696</v>
      </c>
      <c r="L5218" t="s">
        <v>6698</v>
      </c>
      <c r="M5218" t="s">
        <v>6699</v>
      </c>
      <c r="N5218" s="1">
        <v>43889</v>
      </c>
      <c r="O5218" t="str">
        <f t="shared" si="175"/>
        <v>정상2</v>
      </c>
      <c r="P5218" t="str">
        <f t="shared" si="174"/>
        <v>엠피송내</v>
      </c>
      <c r="Q5218" t="s">
        <v>1954</v>
      </c>
      <c r="R5218"/>
      <c r="S5218"/>
      <c r="T5218"/>
      <c r="U5218"/>
      <c r="V5218"/>
      <c r="W5218" t="s">
        <v>1958</v>
      </c>
      <c r="X5218"/>
    </row>
    <row r="5219" spans="1:24">
      <c r="A5219" t="s">
        <v>2667</v>
      </c>
      <c r="B5219" t="s">
        <v>2680</v>
      </c>
      <c r="C5219" t="s">
        <v>5714</v>
      </c>
      <c r="D5219" t="s">
        <v>5877</v>
      </c>
      <c r="E5219" t="s">
        <v>6164</v>
      </c>
      <c r="F5219" t="s">
        <v>4276</v>
      </c>
      <c r="G5219" t="s">
        <v>931</v>
      </c>
      <c r="H5219">
        <v>38472</v>
      </c>
      <c r="I5219" s="1">
        <v>43826</v>
      </c>
      <c r="J5219">
        <v>1</v>
      </c>
      <c r="K5219" t="s">
        <v>6696</v>
      </c>
      <c r="L5219" t="s">
        <v>6698</v>
      </c>
      <c r="M5219" t="s">
        <v>6699</v>
      </c>
      <c r="N5219" s="1">
        <v>43889</v>
      </c>
      <c r="O5219" t="str">
        <f t="shared" si="175"/>
        <v>정상2</v>
      </c>
      <c r="P5219" t="str">
        <f t="shared" si="174"/>
        <v>엠피의정부</v>
      </c>
      <c r="Q5219" t="s">
        <v>1954</v>
      </c>
      <c r="R5219"/>
      <c r="S5219"/>
      <c r="T5219"/>
      <c r="U5219"/>
      <c r="V5219"/>
      <c r="W5219" t="s">
        <v>1958</v>
      </c>
      <c r="X5219"/>
    </row>
    <row r="5220" spans="1:24">
      <c r="A5220" t="s">
        <v>2667</v>
      </c>
      <c r="B5220" t="s">
        <v>5675</v>
      </c>
      <c r="C5220" t="s">
        <v>5714</v>
      </c>
      <c r="D5220" t="s">
        <v>5878</v>
      </c>
      <c r="E5220" t="s">
        <v>6165</v>
      </c>
      <c r="F5220" t="s">
        <v>4276</v>
      </c>
      <c r="G5220" t="s">
        <v>931</v>
      </c>
      <c r="H5220">
        <v>34700</v>
      </c>
      <c r="I5220" s="1">
        <v>43826</v>
      </c>
      <c r="J5220">
        <v>1</v>
      </c>
      <c r="K5220" t="s">
        <v>6696</v>
      </c>
      <c r="L5220" t="s">
        <v>6698</v>
      </c>
      <c r="M5220" t="s">
        <v>6699</v>
      </c>
      <c r="N5220" s="1">
        <v>43889</v>
      </c>
      <c r="O5220" t="str">
        <f t="shared" si="175"/>
        <v>정상2</v>
      </c>
      <c r="P5220" t="str">
        <f t="shared" si="174"/>
        <v>엠피의정부</v>
      </c>
      <c r="Q5220" t="s">
        <v>1954</v>
      </c>
      <c r="R5220"/>
      <c r="S5220"/>
      <c r="T5220"/>
      <c r="U5220"/>
      <c r="V5220"/>
      <c r="W5220" t="s">
        <v>1958</v>
      </c>
      <c r="X5220"/>
    </row>
    <row r="5221" spans="1:24">
      <c r="A5221" t="s">
        <v>2667</v>
      </c>
      <c r="B5221" t="s">
        <v>2680</v>
      </c>
      <c r="C5221" t="s">
        <v>5714</v>
      </c>
      <c r="D5221" t="s">
        <v>5878</v>
      </c>
      <c r="E5221" t="s">
        <v>6166</v>
      </c>
      <c r="F5221" t="s">
        <v>4276</v>
      </c>
      <c r="G5221" t="s">
        <v>931</v>
      </c>
      <c r="H5221">
        <v>38155</v>
      </c>
      <c r="I5221" s="1">
        <v>43826</v>
      </c>
      <c r="J5221">
        <v>1</v>
      </c>
      <c r="K5221" t="s">
        <v>6696</v>
      </c>
      <c r="L5221" t="s">
        <v>6698</v>
      </c>
      <c r="M5221" t="s">
        <v>6699</v>
      </c>
      <c r="N5221" s="1">
        <v>43889</v>
      </c>
      <c r="O5221" t="str">
        <f t="shared" si="175"/>
        <v>정상2</v>
      </c>
      <c r="P5221" t="str">
        <f t="shared" si="174"/>
        <v>엠피의정부</v>
      </c>
      <c r="Q5221" t="s">
        <v>1955</v>
      </c>
      <c r="R5221"/>
      <c r="S5221"/>
      <c r="T5221"/>
      <c r="U5221"/>
      <c r="V5221"/>
      <c r="W5221" t="s">
        <v>1958</v>
      </c>
      <c r="X5221"/>
    </row>
    <row r="5222" spans="1:24">
      <c r="A5222" t="s">
        <v>992</v>
      </c>
      <c r="B5222" t="s">
        <v>2680</v>
      </c>
      <c r="C5222" t="s">
        <v>5744</v>
      </c>
      <c r="D5222" t="s">
        <v>5878</v>
      </c>
      <c r="E5222" t="s">
        <v>6167</v>
      </c>
      <c r="F5222" t="s">
        <v>4276</v>
      </c>
      <c r="G5222" t="s">
        <v>931</v>
      </c>
      <c r="H5222">
        <v>38826</v>
      </c>
      <c r="I5222" s="1">
        <v>43826</v>
      </c>
      <c r="J5222">
        <v>1</v>
      </c>
      <c r="K5222" t="s">
        <v>6696</v>
      </c>
      <c r="L5222" t="s">
        <v>6698</v>
      </c>
      <c r="M5222" t="s">
        <v>6699</v>
      </c>
      <c r="N5222" s="1">
        <v>43889</v>
      </c>
      <c r="O5222" t="str">
        <f t="shared" si="175"/>
        <v>정상2</v>
      </c>
      <c r="P5222" t="str">
        <f t="shared" si="174"/>
        <v>엠피의정부</v>
      </c>
      <c r="Q5222" t="s">
        <v>1954</v>
      </c>
      <c r="R5222"/>
      <c r="S5222"/>
      <c r="T5222"/>
      <c r="U5222"/>
      <c r="V5222"/>
      <c r="W5222" t="s">
        <v>1958</v>
      </c>
      <c r="X5222"/>
    </row>
    <row r="5223" spans="1:24">
      <c r="A5223" t="s">
        <v>992</v>
      </c>
      <c r="B5223" t="s">
        <v>2680</v>
      </c>
      <c r="C5223" t="s">
        <v>5744</v>
      </c>
      <c r="D5223" t="s">
        <v>5878</v>
      </c>
      <c r="E5223">
        <v>20190624235</v>
      </c>
      <c r="F5223" t="s">
        <v>4276</v>
      </c>
      <c r="G5223" t="s">
        <v>892</v>
      </c>
      <c r="H5223">
        <v>91538</v>
      </c>
      <c r="I5223" s="1">
        <v>43826</v>
      </c>
      <c r="J5223">
        <v>1</v>
      </c>
      <c r="K5223" t="s">
        <v>6696</v>
      </c>
      <c r="L5223" t="s">
        <v>6698</v>
      </c>
      <c r="M5223" t="s">
        <v>6699</v>
      </c>
      <c r="N5223" s="1">
        <v>43889</v>
      </c>
      <c r="O5223" t="str">
        <f t="shared" si="175"/>
        <v>정상2</v>
      </c>
      <c r="P5223" t="str">
        <f t="shared" si="174"/>
        <v>엠피의정부</v>
      </c>
      <c r="Q5223" t="s">
        <v>1954</v>
      </c>
      <c r="R5223"/>
      <c r="S5223"/>
      <c r="T5223"/>
      <c r="U5223"/>
      <c r="V5223"/>
      <c r="W5223" t="s">
        <v>1958</v>
      </c>
      <c r="X5223"/>
    </row>
    <row r="5224" spans="1:24">
      <c r="A5224" t="s">
        <v>990</v>
      </c>
      <c r="B5224" t="s">
        <v>5667</v>
      </c>
      <c r="C5224" t="s">
        <v>5731</v>
      </c>
      <c r="D5224" t="s">
        <v>5879</v>
      </c>
      <c r="E5224">
        <v>41938053450000</v>
      </c>
      <c r="F5224" t="s">
        <v>3242</v>
      </c>
      <c r="G5224" t="s">
        <v>940</v>
      </c>
      <c r="H5224">
        <v>11000</v>
      </c>
      <c r="I5224" s="1">
        <v>43826</v>
      </c>
      <c r="J5224">
        <v>1</v>
      </c>
      <c r="K5224" t="s">
        <v>6696</v>
      </c>
      <c r="L5224" t="s">
        <v>6698</v>
      </c>
      <c r="M5224" t="s">
        <v>6699</v>
      </c>
      <c r="N5224" s="1">
        <v>43889</v>
      </c>
      <c r="O5224" t="str">
        <f t="shared" si="175"/>
        <v>정상2</v>
      </c>
      <c r="P5224" t="str">
        <f t="shared" si="174"/>
        <v>엠피성공</v>
      </c>
      <c r="Q5224" t="s">
        <v>1952</v>
      </c>
      <c r="R5224"/>
      <c r="S5224"/>
      <c r="T5224"/>
      <c r="U5224"/>
      <c r="V5224"/>
      <c r="W5224" t="s">
        <v>1958</v>
      </c>
      <c r="X5224"/>
    </row>
    <row r="5225" spans="1:24">
      <c r="A5225" t="s">
        <v>2666</v>
      </c>
      <c r="B5225" t="s">
        <v>5667</v>
      </c>
      <c r="C5225" t="s">
        <v>5712</v>
      </c>
      <c r="D5225" t="s">
        <v>5879</v>
      </c>
      <c r="E5225">
        <v>51928972610000</v>
      </c>
      <c r="F5225" t="s">
        <v>4276</v>
      </c>
      <c r="G5225" t="s">
        <v>899</v>
      </c>
      <c r="H5225">
        <v>56000</v>
      </c>
      <c r="I5225" s="1">
        <v>43826</v>
      </c>
      <c r="J5225">
        <v>1</v>
      </c>
      <c r="K5225" t="s">
        <v>6696</v>
      </c>
      <c r="L5225" t="s">
        <v>6698</v>
      </c>
      <c r="M5225" t="s">
        <v>6700</v>
      </c>
      <c r="N5225" s="1">
        <v>43889</v>
      </c>
      <c r="O5225" t="str">
        <f t="shared" si="175"/>
        <v>정상2</v>
      </c>
      <c r="P5225" t="str">
        <f t="shared" si="174"/>
        <v>엠피성공</v>
      </c>
      <c r="Q5225" t="s">
        <v>1952</v>
      </c>
      <c r="R5225"/>
      <c r="S5225"/>
      <c r="T5225"/>
      <c r="U5225"/>
      <c r="V5225"/>
      <c r="W5225" t="s">
        <v>1958</v>
      </c>
      <c r="X5225"/>
    </row>
    <row r="5226" spans="1:24">
      <c r="A5226" t="s">
        <v>2666</v>
      </c>
      <c r="B5226" t="s">
        <v>2679</v>
      </c>
      <c r="C5226" t="s">
        <v>5731</v>
      </c>
      <c r="D5226" t="s">
        <v>5880</v>
      </c>
      <c r="E5226" t="s">
        <v>6168</v>
      </c>
      <c r="F5226" t="s">
        <v>4276</v>
      </c>
      <c r="G5226" t="s">
        <v>877</v>
      </c>
      <c r="H5226">
        <v>18000</v>
      </c>
      <c r="I5226" s="1">
        <v>43826</v>
      </c>
      <c r="J5226">
        <v>1</v>
      </c>
      <c r="K5226" t="s">
        <v>6696</v>
      </c>
      <c r="L5226" t="s">
        <v>6698</v>
      </c>
      <c r="M5226" t="s">
        <v>6699</v>
      </c>
      <c r="N5226" s="1">
        <v>43889</v>
      </c>
      <c r="O5226" t="str">
        <f t="shared" si="175"/>
        <v>정상2</v>
      </c>
      <c r="P5226" t="str">
        <f t="shared" si="174"/>
        <v>엠피성공</v>
      </c>
      <c r="Q5226" t="s">
        <v>1954</v>
      </c>
      <c r="R5226"/>
      <c r="S5226"/>
      <c r="T5226"/>
      <c r="U5226"/>
      <c r="V5226"/>
      <c r="W5226" t="s">
        <v>1958</v>
      </c>
      <c r="X5226"/>
    </row>
    <row r="5227" spans="1:24">
      <c r="A5227" t="s">
        <v>992</v>
      </c>
      <c r="B5227" t="s">
        <v>5675</v>
      </c>
      <c r="C5227"/>
      <c r="D5227" t="s">
        <v>5881</v>
      </c>
      <c r="E5227">
        <v>41938109100000</v>
      </c>
      <c r="F5227" t="s">
        <v>3249</v>
      </c>
      <c r="G5227" t="s">
        <v>933</v>
      </c>
      <c r="H5227">
        <v>7932</v>
      </c>
      <c r="I5227" s="1">
        <v>43826</v>
      </c>
      <c r="J5227">
        <v>1</v>
      </c>
      <c r="K5227" t="s">
        <v>6696</v>
      </c>
      <c r="L5227" t="s">
        <v>6698</v>
      </c>
      <c r="M5227" t="s">
        <v>6699</v>
      </c>
      <c r="N5227" s="1">
        <v>43889</v>
      </c>
      <c r="O5227" t="str">
        <f t="shared" si="175"/>
        <v>정상2</v>
      </c>
      <c r="P5227" t="str">
        <f t="shared" si="174"/>
        <v>엠피의정부</v>
      </c>
      <c r="Q5227" t="s">
        <v>1952</v>
      </c>
      <c r="R5227"/>
      <c r="S5227"/>
      <c r="T5227"/>
      <c r="U5227"/>
      <c r="V5227"/>
      <c r="W5227" t="s">
        <v>1958</v>
      </c>
      <c r="X5227"/>
    </row>
    <row r="5228" spans="1:24">
      <c r="A5228" t="s">
        <v>992</v>
      </c>
      <c r="B5228" t="s">
        <v>2680</v>
      </c>
      <c r="C5228"/>
      <c r="D5228" t="s">
        <v>5881</v>
      </c>
      <c r="E5228">
        <v>41938109110000</v>
      </c>
      <c r="F5228" t="s">
        <v>4286</v>
      </c>
      <c r="G5228" t="s">
        <v>933</v>
      </c>
      <c r="H5228">
        <v>5500</v>
      </c>
      <c r="I5228" s="1">
        <v>43826</v>
      </c>
      <c r="J5228">
        <v>1</v>
      </c>
      <c r="K5228" t="s">
        <v>6696</v>
      </c>
      <c r="L5228" t="s">
        <v>6698</v>
      </c>
      <c r="M5228" t="s">
        <v>6699</v>
      </c>
      <c r="N5228" s="1">
        <v>43889</v>
      </c>
      <c r="O5228" t="str">
        <f t="shared" si="175"/>
        <v>정상2</v>
      </c>
      <c r="P5228" t="str">
        <f t="shared" si="174"/>
        <v>엠피의정부</v>
      </c>
      <c r="Q5228" t="s">
        <v>1954</v>
      </c>
      <c r="R5228"/>
      <c r="S5228"/>
      <c r="T5228"/>
      <c r="U5228"/>
      <c r="V5228"/>
      <c r="W5228" t="s">
        <v>1958</v>
      </c>
      <c r="X5228"/>
    </row>
    <row r="5229" spans="1:24">
      <c r="A5229" t="s">
        <v>992</v>
      </c>
      <c r="B5229" t="s">
        <v>5686</v>
      </c>
      <c r="C5229"/>
      <c r="D5229" t="s">
        <v>5882</v>
      </c>
      <c r="E5229" t="s">
        <v>6169</v>
      </c>
      <c r="F5229" t="s">
        <v>4276</v>
      </c>
      <c r="G5229" t="s">
        <v>931</v>
      </c>
      <c r="H5229">
        <v>49875</v>
      </c>
      <c r="I5229" s="1">
        <v>43826</v>
      </c>
      <c r="J5229">
        <v>1</v>
      </c>
      <c r="K5229" t="s">
        <v>6696</v>
      </c>
      <c r="L5229" t="s">
        <v>6698</v>
      </c>
      <c r="M5229" t="s">
        <v>6699</v>
      </c>
      <c r="N5229" s="1">
        <v>43889</v>
      </c>
      <c r="O5229" t="str">
        <f t="shared" si="175"/>
        <v>정상2</v>
      </c>
      <c r="P5229" t="str">
        <f t="shared" si="174"/>
        <v>엠피의정부</v>
      </c>
      <c r="Q5229" t="s">
        <v>1954</v>
      </c>
      <c r="R5229"/>
      <c r="S5229"/>
      <c r="T5229"/>
      <c r="U5229"/>
      <c r="V5229"/>
      <c r="W5229" t="s">
        <v>1958</v>
      </c>
      <c r="X5229"/>
    </row>
    <row r="5230" spans="1:24">
      <c r="A5230" t="s">
        <v>2667</v>
      </c>
      <c r="B5230" t="s">
        <v>5687</v>
      </c>
      <c r="C5230"/>
      <c r="D5230" t="s">
        <v>5883</v>
      </c>
      <c r="E5230" t="s">
        <v>6170</v>
      </c>
      <c r="F5230" t="s">
        <v>4276</v>
      </c>
      <c r="G5230" t="s">
        <v>931</v>
      </c>
      <c r="H5230">
        <v>26052</v>
      </c>
      <c r="I5230" s="1">
        <v>43826</v>
      </c>
      <c r="J5230">
        <v>1</v>
      </c>
      <c r="K5230" t="s">
        <v>6696</v>
      </c>
      <c r="L5230" t="s">
        <v>6698</v>
      </c>
      <c r="M5230" t="s">
        <v>6699</v>
      </c>
      <c r="N5230" s="1">
        <v>43889</v>
      </c>
      <c r="O5230" t="str">
        <f t="shared" si="175"/>
        <v>정상2</v>
      </c>
      <c r="P5230" t="str">
        <f t="shared" si="174"/>
        <v>엠피의정부</v>
      </c>
      <c r="Q5230" t="s">
        <v>1954</v>
      </c>
      <c r="R5230"/>
      <c r="S5230"/>
      <c r="T5230"/>
      <c r="U5230"/>
      <c r="V5230"/>
      <c r="W5230" t="s">
        <v>1958</v>
      </c>
      <c r="X5230"/>
    </row>
    <row r="5231" spans="1:24">
      <c r="A5231" t="s">
        <v>995</v>
      </c>
      <c r="B5231" t="s">
        <v>5688</v>
      </c>
      <c r="C5231" t="s">
        <v>5723</v>
      </c>
      <c r="D5231" t="s">
        <v>5807</v>
      </c>
      <c r="E5231">
        <v>20196619030</v>
      </c>
      <c r="F5231" t="s">
        <v>4286</v>
      </c>
      <c r="G5231">
        <v>22698</v>
      </c>
      <c r="H5231">
        <v>52247</v>
      </c>
      <c r="I5231" s="1">
        <v>43826</v>
      </c>
      <c r="J5231">
        <v>1</v>
      </c>
      <c r="K5231" t="s">
        <v>6696</v>
      </c>
      <c r="L5231" t="s">
        <v>6698</v>
      </c>
      <c r="M5231" t="s">
        <v>6699</v>
      </c>
      <c r="N5231" s="1">
        <v>43889</v>
      </c>
      <c r="O5231" t="str">
        <f t="shared" si="175"/>
        <v>정상2</v>
      </c>
      <c r="P5231" t="str">
        <f t="shared" si="174"/>
        <v>엠피피스토스</v>
      </c>
      <c r="Q5231" t="s">
        <v>1954</v>
      </c>
      <c r="R5231"/>
      <c r="S5231"/>
      <c r="T5231"/>
      <c r="U5231"/>
      <c r="V5231"/>
      <c r="W5231" t="s">
        <v>1958</v>
      </c>
      <c r="X5231"/>
    </row>
    <row r="5232" spans="1:24">
      <c r="A5232" t="s">
        <v>2673</v>
      </c>
      <c r="B5232" t="s">
        <v>5688</v>
      </c>
      <c r="C5232" t="s">
        <v>5723</v>
      </c>
      <c r="D5232" t="s">
        <v>5807</v>
      </c>
      <c r="E5232" t="s">
        <v>6171</v>
      </c>
      <c r="F5232" t="s">
        <v>4286</v>
      </c>
      <c r="G5232">
        <v>61264</v>
      </c>
      <c r="H5232">
        <v>41500</v>
      </c>
      <c r="I5232" s="1">
        <v>43826</v>
      </c>
      <c r="J5232">
        <v>1</v>
      </c>
      <c r="K5232" t="s">
        <v>6695</v>
      </c>
      <c r="L5232" t="s">
        <v>6698</v>
      </c>
      <c r="M5232" t="s">
        <v>6699</v>
      </c>
      <c r="N5232" s="1">
        <v>43889</v>
      </c>
      <c r="O5232" t="str">
        <f t="shared" si="175"/>
        <v>정상2</v>
      </c>
      <c r="P5232" t="str">
        <f t="shared" si="174"/>
        <v>엠피피스토스</v>
      </c>
      <c r="Q5232" t="s">
        <v>1954</v>
      </c>
      <c r="R5232"/>
      <c r="S5232"/>
      <c r="T5232"/>
      <c r="U5232"/>
      <c r="V5232"/>
      <c r="W5232" t="s">
        <v>1958</v>
      </c>
      <c r="X5232"/>
    </row>
    <row r="5233" spans="1:24">
      <c r="A5233" t="s">
        <v>2673</v>
      </c>
      <c r="B5233" t="s">
        <v>5671</v>
      </c>
      <c r="C5233" t="s">
        <v>2341</v>
      </c>
      <c r="D5233" t="s">
        <v>5884</v>
      </c>
      <c r="E5233" t="s">
        <v>6172</v>
      </c>
      <c r="F5233" t="s">
        <v>4286</v>
      </c>
      <c r="G5233">
        <v>61264</v>
      </c>
      <c r="H5233">
        <v>7060</v>
      </c>
      <c r="I5233" s="1">
        <v>43826</v>
      </c>
      <c r="J5233">
        <v>1</v>
      </c>
      <c r="K5233" t="s">
        <v>6696</v>
      </c>
      <c r="L5233" t="s">
        <v>6698</v>
      </c>
      <c r="M5233" t="s">
        <v>6699</v>
      </c>
      <c r="N5233" s="1">
        <v>43889</v>
      </c>
      <c r="O5233" t="str">
        <f t="shared" si="175"/>
        <v>정상2</v>
      </c>
      <c r="P5233" t="str">
        <f t="shared" si="174"/>
        <v>엠피피스토스</v>
      </c>
      <c r="Q5233" t="s">
        <v>1954</v>
      </c>
      <c r="R5233"/>
      <c r="S5233"/>
      <c r="T5233"/>
      <c r="U5233"/>
      <c r="V5233"/>
      <c r="W5233" t="s">
        <v>1958</v>
      </c>
      <c r="X5233"/>
    </row>
    <row r="5234" spans="1:24">
      <c r="A5234" t="s">
        <v>2673</v>
      </c>
      <c r="B5234" t="s">
        <v>2685</v>
      </c>
      <c r="C5234" t="s">
        <v>5713</v>
      </c>
      <c r="D5234" t="s">
        <v>5885</v>
      </c>
      <c r="E5234" t="s">
        <v>6173</v>
      </c>
      <c r="F5234" t="s">
        <v>4276</v>
      </c>
      <c r="G5234" t="s">
        <v>941</v>
      </c>
      <c r="H5234">
        <v>157000</v>
      </c>
      <c r="I5234" s="1">
        <v>43826</v>
      </c>
      <c r="J5234">
        <v>1</v>
      </c>
      <c r="K5234" t="s">
        <v>6696</v>
      </c>
      <c r="L5234" t="s">
        <v>6698</v>
      </c>
      <c r="M5234" t="s">
        <v>6699</v>
      </c>
      <c r="N5234" s="1">
        <v>43889</v>
      </c>
      <c r="O5234" t="str">
        <f t="shared" si="175"/>
        <v>정상2</v>
      </c>
      <c r="P5234" t="str">
        <f t="shared" si="174"/>
        <v>엠피피스토스</v>
      </c>
      <c r="Q5234" t="s">
        <v>1952</v>
      </c>
      <c r="R5234"/>
      <c r="S5234"/>
      <c r="T5234"/>
      <c r="U5234"/>
      <c r="V5234"/>
      <c r="W5234" t="s">
        <v>1958</v>
      </c>
      <c r="X5234"/>
    </row>
    <row r="5235" spans="1:24">
      <c r="A5235" t="s">
        <v>2673</v>
      </c>
      <c r="B5235" t="s">
        <v>5688</v>
      </c>
      <c r="C5235" t="s">
        <v>5718</v>
      </c>
      <c r="D5235" t="s">
        <v>5885</v>
      </c>
      <c r="E5235">
        <v>51929024100000</v>
      </c>
      <c r="F5235" t="s">
        <v>4276</v>
      </c>
      <c r="G5235" t="s">
        <v>905</v>
      </c>
      <c r="H5235">
        <v>100000</v>
      </c>
      <c r="I5235" s="1">
        <v>43826</v>
      </c>
      <c r="J5235">
        <v>1</v>
      </c>
      <c r="K5235" t="s">
        <v>6696</v>
      </c>
      <c r="L5235" t="s">
        <v>6698</v>
      </c>
      <c r="M5235" t="s">
        <v>6699</v>
      </c>
      <c r="N5235" s="1">
        <v>43889</v>
      </c>
      <c r="O5235" t="str">
        <f t="shared" si="175"/>
        <v>정상2</v>
      </c>
      <c r="P5235" t="str">
        <f t="shared" si="174"/>
        <v>엠피피스토스</v>
      </c>
      <c r="Q5235" t="s">
        <v>1955</v>
      </c>
      <c r="R5235"/>
      <c r="S5235"/>
      <c r="T5235"/>
      <c r="U5235"/>
      <c r="V5235"/>
      <c r="W5235" t="s">
        <v>1958</v>
      </c>
      <c r="X5235"/>
    </row>
    <row r="5236" spans="1:24">
      <c r="A5236" t="s">
        <v>995</v>
      </c>
      <c r="B5236" t="s">
        <v>2685</v>
      </c>
      <c r="C5236" t="s">
        <v>2341</v>
      </c>
      <c r="D5236" t="s">
        <v>5885</v>
      </c>
      <c r="E5236">
        <v>20190624455</v>
      </c>
      <c r="F5236" t="s">
        <v>4276</v>
      </c>
      <c r="G5236" t="s">
        <v>890</v>
      </c>
      <c r="H5236">
        <v>24860</v>
      </c>
      <c r="I5236" s="1">
        <v>43826</v>
      </c>
      <c r="J5236">
        <v>1</v>
      </c>
      <c r="K5236" t="s">
        <v>6696</v>
      </c>
      <c r="L5236" t="s">
        <v>6698</v>
      </c>
      <c r="M5236" t="s">
        <v>6699</v>
      </c>
      <c r="N5236" s="1">
        <v>43889</v>
      </c>
      <c r="O5236" t="str">
        <f t="shared" si="175"/>
        <v>정상2</v>
      </c>
      <c r="P5236" t="str">
        <f t="shared" si="174"/>
        <v>엠피피스토스</v>
      </c>
      <c r="Q5236" t="s">
        <v>1954</v>
      </c>
      <c r="R5236"/>
      <c r="S5236"/>
      <c r="T5236"/>
      <c r="U5236"/>
      <c r="V5236"/>
      <c r="W5236" t="s">
        <v>1958</v>
      </c>
      <c r="X5236"/>
    </row>
    <row r="5237" spans="1:24">
      <c r="A5237" t="s">
        <v>2673</v>
      </c>
      <c r="B5237" t="s">
        <v>5671</v>
      </c>
      <c r="C5237" t="s">
        <v>5713</v>
      </c>
      <c r="D5237" t="s">
        <v>5808</v>
      </c>
      <c r="E5237">
        <v>20190624404</v>
      </c>
      <c r="F5237" t="s">
        <v>4276</v>
      </c>
      <c r="G5237" t="s">
        <v>942</v>
      </c>
      <c r="H5237">
        <v>36157</v>
      </c>
      <c r="I5237" s="1">
        <v>43826</v>
      </c>
      <c r="J5237">
        <v>1</v>
      </c>
      <c r="K5237" t="s">
        <v>6696</v>
      </c>
      <c r="L5237" t="s">
        <v>6698</v>
      </c>
      <c r="M5237" t="s">
        <v>6699</v>
      </c>
      <c r="N5237" s="1">
        <v>43889</v>
      </c>
      <c r="O5237" t="str">
        <f t="shared" si="175"/>
        <v>정상2</v>
      </c>
      <c r="P5237" t="str">
        <f t="shared" si="174"/>
        <v>엠피피스토스</v>
      </c>
      <c r="Q5237" t="s">
        <v>1952</v>
      </c>
      <c r="R5237"/>
      <c r="S5237"/>
      <c r="T5237"/>
      <c r="U5237"/>
      <c r="V5237"/>
      <c r="W5237" t="s">
        <v>1958</v>
      </c>
      <c r="X5237"/>
    </row>
    <row r="5238" spans="1:24">
      <c r="A5238" t="s">
        <v>2665</v>
      </c>
      <c r="B5238" t="s">
        <v>5670</v>
      </c>
      <c r="C5238" t="s">
        <v>5745</v>
      </c>
      <c r="D5238" t="s">
        <v>5886</v>
      </c>
      <c r="E5238" t="s">
        <v>6174</v>
      </c>
      <c r="F5238" t="s">
        <v>3242</v>
      </c>
      <c r="G5238">
        <v>61437</v>
      </c>
      <c r="H5238">
        <v>25800</v>
      </c>
      <c r="I5238" s="1">
        <v>43825</v>
      </c>
      <c r="J5238">
        <v>1</v>
      </c>
      <c r="K5238" t="s">
        <v>6696</v>
      </c>
      <c r="L5238" t="s">
        <v>6696</v>
      </c>
      <c r="M5238" t="s">
        <v>6699</v>
      </c>
      <c r="N5238" s="1">
        <v>43889</v>
      </c>
      <c r="O5238" t="str">
        <f t="shared" si="175"/>
        <v>정상2</v>
      </c>
      <c r="P5238" t="str">
        <f t="shared" si="174"/>
        <v>엠피상동</v>
      </c>
      <c r="Q5238" t="s">
        <v>1952</v>
      </c>
      <c r="R5238"/>
      <c r="S5238"/>
      <c r="T5238"/>
      <c r="U5238"/>
      <c r="V5238"/>
      <c r="W5238" t="s">
        <v>1958</v>
      </c>
      <c r="X5238"/>
    </row>
    <row r="5239" spans="1:24">
      <c r="A5239" t="s">
        <v>2671</v>
      </c>
      <c r="B5239" t="s">
        <v>5676</v>
      </c>
      <c r="C5239" t="s">
        <v>5727</v>
      </c>
      <c r="D5239" t="s">
        <v>5828</v>
      </c>
      <c r="E5239">
        <v>20190620862</v>
      </c>
      <c r="F5239" t="s">
        <v>4276</v>
      </c>
      <c r="G5239" t="s">
        <v>911</v>
      </c>
      <c r="H5239">
        <v>23000</v>
      </c>
      <c r="I5239" s="1">
        <v>43825</v>
      </c>
      <c r="J5239">
        <v>1</v>
      </c>
      <c r="K5239" t="s">
        <v>6696</v>
      </c>
      <c r="L5239" t="s">
        <v>6698</v>
      </c>
      <c r="M5239" t="s">
        <v>6699</v>
      </c>
      <c r="N5239" s="1">
        <v>43889</v>
      </c>
      <c r="O5239" t="str">
        <f t="shared" si="175"/>
        <v>정상2</v>
      </c>
      <c r="P5239" t="s">
        <v>6831</v>
      </c>
      <c r="Q5239" t="s">
        <v>1954</v>
      </c>
      <c r="R5239"/>
      <c r="S5239"/>
      <c r="T5239"/>
      <c r="U5239"/>
      <c r="V5239"/>
      <c r="W5239" t="s">
        <v>1958</v>
      </c>
      <c r="X5239"/>
    </row>
    <row r="5240" spans="1:24">
      <c r="A5240" t="s">
        <v>983</v>
      </c>
      <c r="B5240" t="s">
        <v>5676</v>
      </c>
      <c r="C5240" t="s">
        <v>2346</v>
      </c>
      <c r="D5240" t="s">
        <v>5828</v>
      </c>
      <c r="E5240">
        <v>20190621316</v>
      </c>
      <c r="F5240" t="s">
        <v>4276</v>
      </c>
      <c r="G5240" t="s">
        <v>911</v>
      </c>
      <c r="H5240">
        <v>26000</v>
      </c>
      <c r="I5240" s="1">
        <v>43825</v>
      </c>
      <c r="J5240">
        <v>1</v>
      </c>
      <c r="K5240" t="s">
        <v>6696</v>
      </c>
      <c r="L5240" t="s">
        <v>6698</v>
      </c>
      <c r="M5240" t="s">
        <v>6699</v>
      </c>
      <c r="N5240" s="1">
        <v>43889</v>
      </c>
      <c r="O5240" t="str">
        <f t="shared" si="175"/>
        <v>정상2</v>
      </c>
      <c r="P5240" t="s">
        <v>6833</v>
      </c>
      <c r="Q5240" t="s">
        <v>1954</v>
      </c>
      <c r="R5240"/>
      <c r="S5240"/>
      <c r="T5240"/>
      <c r="U5240"/>
      <c r="V5240"/>
      <c r="W5240" t="s">
        <v>1958</v>
      </c>
      <c r="X5240"/>
    </row>
    <row r="5241" spans="1:24">
      <c r="A5241" t="s">
        <v>2316</v>
      </c>
      <c r="B5241" t="s">
        <v>5672</v>
      </c>
      <c r="C5241" t="s">
        <v>5722</v>
      </c>
      <c r="D5241" t="s">
        <v>5830</v>
      </c>
      <c r="E5241">
        <v>51928771860000</v>
      </c>
      <c r="F5241" t="s">
        <v>4276</v>
      </c>
      <c r="G5241" t="s">
        <v>894</v>
      </c>
      <c r="H5241">
        <v>21000</v>
      </c>
      <c r="I5241" s="1">
        <v>43825</v>
      </c>
      <c r="J5241">
        <v>1</v>
      </c>
      <c r="K5241" t="s">
        <v>6696</v>
      </c>
      <c r="L5241" t="s">
        <v>6698</v>
      </c>
      <c r="M5241" t="s">
        <v>6699</v>
      </c>
      <c r="N5241" s="1">
        <v>43889</v>
      </c>
      <c r="O5241" t="str">
        <f t="shared" si="175"/>
        <v>정상2</v>
      </c>
      <c r="P5241" t="str">
        <f t="shared" si="174"/>
        <v>엠피조은</v>
      </c>
      <c r="Q5241" t="s">
        <v>1954</v>
      </c>
      <c r="R5241"/>
      <c r="S5241"/>
      <c r="T5241"/>
      <c r="U5241"/>
      <c r="V5241"/>
      <c r="W5241" t="s">
        <v>1958</v>
      </c>
      <c r="X5241"/>
    </row>
    <row r="5242" spans="1:24">
      <c r="A5242" t="s">
        <v>2674</v>
      </c>
      <c r="B5242" t="s">
        <v>2688</v>
      </c>
      <c r="C5242" t="s">
        <v>5722</v>
      </c>
      <c r="D5242" t="s">
        <v>5830</v>
      </c>
      <c r="E5242">
        <v>51928772100000</v>
      </c>
      <c r="F5242" t="s">
        <v>4276</v>
      </c>
      <c r="G5242" t="s">
        <v>899</v>
      </c>
      <c r="H5242">
        <v>29400</v>
      </c>
      <c r="I5242" s="1">
        <v>43825</v>
      </c>
      <c r="J5242">
        <v>1</v>
      </c>
      <c r="K5242" t="s">
        <v>6696</v>
      </c>
      <c r="L5242" t="s">
        <v>6698</v>
      </c>
      <c r="M5242" t="s">
        <v>6699</v>
      </c>
      <c r="N5242" s="1">
        <v>43889</v>
      </c>
      <c r="O5242" t="str">
        <f t="shared" si="175"/>
        <v>정상2</v>
      </c>
      <c r="P5242" t="str">
        <f t="shared" si="174"/>
        <v>엠피조은</v>
      </c>
      <c r="Q5242" t="s">
        <v>1955</v>
      </c>
      <c r="R5242"/>
      <c r="S5242"/>
      <c r="T5242"/>
      <c r="U5242"/>
      <c r="V5242"/>
      <c r="W5242" t="s">
        <v>1958</v>
      </c>
      <c r="X5242"/>
    </row>
    <row r="5243" spans="1:24">
      <c r="A5243" t="s">
        <v>2674</v>
      </c>
      <c r="B5243" t="s">
        <v>5672</v>
      </c>
      <c r="C5243" t="s">
        <v>5722</v>
      </c>
      <c r="D5243" t="s">
        <v>5830</v>
      </c>
      <c r="E5243">
        <v>20196562855</v>
      </c>
      <c r="F5243" t="s">
        <v>4276</v>
      </c>
      <c r="G5243">
        <v>22818</v>
      </c>
      <c r="H5243">
        <v>21000</v>
      </c>
      <c r="I5243" s="1">
        <v>43825</v>
      </c>
      <c r="J5243">
        <v>1</v>
      </c>
      <c r="K5243" t="s">
        <v>6696</v>
      </c>
      <c r="L5243" t="s">
        <v>6698</v>
      </c>
      <c r="M5243" t="s">
        <v>6699</v>
      </c>
      <c r="N5243" s="1">
        <v>43889</v>
      </c>
      <c r="O5243" t="str">
        <f t="shared" si="175"/>
        <v>정상2</v>
      </c>
      <c r="P5243" t="str">
        <f t="shared" si="174"/>
        <v>엠피조은</v>
      </c>
      <c r="Q5243" t="s">
        <v>1954</v>
      </c>
      <c r="R5243"/>
      <c r="S5243"/>
      <c r="T5243"/>
      <c r="U5243"/>
      <c r="V5243"/>
      <c r="W5243" t="s">
        <v>1958</v>
      </c>
      <c r="X5243"/>
    </row>
    <row r="5244" spans="1:24">
      <c r="A5244" t="s">
        <v>2674</v>
      </c>
      <c r="B5244" t="s">
        <v>2688</v>
      </c>
      <c r="C5244" t="s">
        <v>5729</v>
      </c>
      <c r="D5244" t="s">
        <v>5830</v>
      </c>
      <c r="E5244">
        <v>51928876610000</v>
      </c>
      <c r="F5244" t="s">
        <v>4276</v>
      </c>
      <c r="G5244" t="s">
        <v>894</v>
      </c>
      <c r="H5244">
        <v>20620</v>
      </c>
      <c r="I5244" s="1">
        <v>43825</v>
      </c>
      <c r="J5244">
        <v>1</v>
      </c>
      <c r="K5244" t="s">
        <v>6696</v>
      </c>
      <c r="L5244" t="s">
        <v>6698</v>
      </c>
      <c r="M5244" t="s">
        <v>6699</v>
      </c>
      <c r="N5244" s="1">
        <v>43889</v>
      </c>
      <c r="O5244" t="str">
        <f t="shared" si="175"/>
        <v>정상2</v>
      </c>
      <c r="P5244" t="str">
        <f t="shared" si="174"/>
        <v>엠피조은</v>
      </c>
      <c r="Q5244" t="s">
        <v>1954</v>
      </c>
      <c r="R5244"/>
      <c r="S5244"/>
      <c r="T5244"/>
      <c r="U5244"/>
      <c r="V5244"/>
      <c r="W5244" t="s">
        <v>1958</v>
      </c>
      <c r="X5244"/>
    </row>
    <row r="5245" spans="1:24">
      <c r="A5245" t="s">
        <v>2670</v>
      </c>
      <c r="B5245" t="s">
        <v>5669</v>
      </c>
      <c r="C5245" t="s">
        <v>5719</v>
      </c>
      <c r="D5245" t="s">
        <v>5887</v>
      </c>
      <c r="E5245">
        <v>41938028070000</v>
      </c>
      <c r="F5245" t="s">
        <v>4276</v>
      </c>
      <c r="G5245" t="s">
        <v>934</v>
      </c>
      <c r="H5245">
        <v>44920</v>
      </c>
      <c r="I5245" s="1">
        <v>43825</v>
      </c>
      <c r="J5245">
        <v>1</v>
      </c>
      <c r="K5245" t="s">
        <v>6696</v>
      </c>
      <c r="L5245" t="s">
        <v>6698</v>
      </c>
      <c r="M5245" t="s">
        <v>6699</v>
      </c>
      <c r="N5245" s="1">
        <v>43889</v>
      </c>
      <c r="O5245" t="str">
        <f t="shared" si="175"/>
        <v>정상2</v>
      </c>
      <c r="P5245" t="str">
        <f t="shared" si="174"/>
        <v>엠피송내</v>
      </c>
      <c r="Q5245" t="s">
        <v>1954</v>
      </c>
      <c r="R5245"/>
      <c r="S5245"/>
      <c r="T5245"/>
      <c r="U5245"/>
      <c r="V5245"/>
      <c r="W5245" t="s">
        <v>1958</v>
      </c>
      <c r="X5245"/>
    </row>
    <row r="5246" spans="1:24">
      <c r="A5246" t="s">
        <v>2673</v>
      </c>
      <c r="B5246" t="s">
        <v>2685</v>
      </c>
      <c r="C5246" t="s">
        <v>5713</v>
      </c>
      <c r="D5246" t="s">
        <v>5888</v>
      </c>
      <c r="E5246">
        <v>51928789300000</v>
      </c>
      <c r="F5246" t="s">
        <v>4276</v>
      </c>
      <c r="G5246" t="s">
        <v>899</v>
      </c>
      <c r="H5246">
        <v>68000</v>
      </c>
      <c r="I5246" s="1">
        <v>43825</v>
      </c>
      <c r="J5246">
        <v>1</v>
      </c>
      <c r="K5246" t="s">
        <v>6696</v>
      </c>
      <c r="L5246" t="s">
        <v>6698</v>
      </c>
      <c r="M5246" t="s">
        <v>6699</v>
      </c>
      <c r="N5246" s="1">
        <v>43889</v>
      </c>
      <c r="O5246" t="str">
        <f t="shared" si="175"/>
        <v>정상2</v>
      </c>
      <c r="P5246" t="str">
        <f t="shared" si="174"/>
        <v>엠피피스토스</v>
      </c>
      <c r="Q5246" t="s">
        <v>1954</v>
      </c>
      <c r="R5246"/>
      <c r="S5246"/>
      <c r="T5246"/>
      <c r="U5246"/>
      <c r="V5246"/>
      <c r="W5246" t="s">
        <v>6702</v>
      </c>
      <c r="X5246"/>
    </row>
    <row r="5247" spans="1:24">
      <c r="A5247" t="s">
        <v>2673</v>
      </c>
      <c r="B5247" t="s">
        <v>2685</v>
      </c>
      <c r="C5247" t="s">
        <v>5713</v>
      </c>
      <c r="D5247" t="s">
        <v>5889</v>
      </c>
      <c r="E5247">
        <v>51928848240000</v>
      </c>
      <c r="F5247" t="s">
        <v>4276</v>
      </c>
      <c r="G5247" t="s">
        <v>894</v>
      </c>
      <c r="H5247">
        <v>38000</v>
      </c>
      <c r="I5247" s="1">
        <v>43825</v>
      </c>
      <c r="J5247">
        <v>1</v>
      </c>
      <c r="K5247" t="s">
        <v>6696</v>
      </c>
      <c r="L5247" t="s">
        <v>6698</v>
      </c>
      <c r="M5247" t="s">
        <v>6699</v>
      </c>
      <c r="N5247" s="1">
        <v>43889</v>
      </c>
      <c r="O5247" t="str">
        <f t="shared" si="175"/>
        <v>정상2</v>
      </c>
      <c r="P5247" t="str">
        <f t="shared" si="174"/>
        <v>엠피피스토스</v>
      </c>
      <c r="Q5247" t="s">
        <v>1954</v>
      </c>
      <c r="R5247"/>
      <c r="S5247"/>
      <c r="T5247"/>
      <c r="U5247"/>
      <c r="V5247"/>
      <c r="W5247" t="s">
        <v>1960</v>
      </c>
      <c r="X5247"/>
    </row>
    <row r="5248" spans="1:24">
      <c r="A5248" t="s">
        <v>2673</v>
      </c>
      <c r="B5248" t="s">
        <v>5671</v>
      </c>
      <c r="C5248" t="s">
        <v>5723</v>
      </c>
      <c r="D5248" t="s">
        <v>5890</v>
      </c>
      <c r="E5248">
        <v>51928848700000</v>
      </c>
      <c r="F5248" t="s">
        <v>4276</v>
      </c>
      <c r="G5248" t="s">
        <v>894</v>
      </c>
      <c r="H5248">
        <v>41000</v>
      </c>
      <c r="I5248" s="1">
        <v>43825</v>
      </c>
      <c r="J5248">
        <v>1</v>
      </c>
      <c r="K5248" t="s">
        <v>6696</v>
      </c>
      <c r="L5248" t="s">
        <v>6698</v>
      </c>
      <c r="M5248" t="s">
        <v>6699</v>
      </c>
      <c r="N5248" s="1">
        <v>43889</v>
      </c>
      <c r="O5248" t="str">
        <f t="shared" si="175"/>
        <v>정상2</v>
      </c>
      <c r="P5248" t="str">
        <f t="shared" si="174"/>
        <v>엠피피스토스</v>
      </c>
      <c r="Q5248" t="s">
        <v>1954</v>
      </c>
      <c r="R5248"/>
      <c r="S5248"/>
      <c r="T5248"/>
      <c r="U5248"/>
      <c r="V5248"/>
      <c r="W5248" t="s">
        <v>1958</v>
      </c>
      <c r="X5248"/>
    </row>
    <row r="5249" spans="1:24">
      <c r="A5249" t="s">
        <v>991</v>
      </c>
      <c r="B5249" t="s">
        <v>2683</v>
      </c>
      <c r="C5249" t="s">
        <v>5719</v>
      </c>
      <c r="D5249" t="s">
        <v>5836</v>
      </c>
      <c r="E5249" t="s">
        <v>6175</v>
      </c>
      <c r="F5249" t="s">
        <v>4276</v>
      </c>
      <c r="G5249">
        <v>61437</v>
      </c>
      <c r="H5249">
        <v>25000</v>
      </c>
      <c r="I5249" s="1">
        <v>43825</v>
      </c>
      <c r="J5249">
        <v>1</v>
      </c>
      <c r="K5249" t="s">
        <v>6696</v>
      </c>
      <c r="L5249" t="s">
        <v>6698</v>
      </c>
      <c r="M5249" t="s">
        <v>6699</v>
      </c>
      <c r="N5249" s="1">
        <v>43889</v>
      </c>
      <c r="O5249" t="str">
        <f t="shared" si="175"/>
        <v>정상2</v>
      </c>
      <c r="P5249" t="str">
        <f t="shared" ref="P5249:P5312" si="176">A5249</f>
        <v>엠피송내</v>
      </c>
      <c r="Q5249" t="s">
        <v>1954</v>
      </c>
      <c r="R5249"/>
      <c r="S5249"/>
      <c r="T5249"/>
      <c r="U5249"/>
      <c r="V5249"/>
      <c r="W5249" t="s">
        <v>1958</v>
      </c>
      <c r="X5249"/>
    </row>
    <row r="5250" spans="1:24">
      <c r="A5250" t="s">
        <v>2670</v>
      </c>
      <c r="B5250" t="s">
        <v>5669</v>
      </c>
      <c r="C5250" t="s">
        <v>5720</v>
      </c>
      <c r="D5250" t="s">
        <v>5891</v>
      </c>
      <c r="E5250" t="s">
        <v>6176</v>
      </c>
      <c r="F5250" t="s">
        <v>3242</v>
      </c>
      <c r="G5250">
        <v>61465</v>
      </c>
      <c r="H5250">
        <v>156000</v>
      </c>
      <c r="I5250" s="1">
        <v>43825</v>
      </c>
      <c r="J5250">
        <v>1</v>
      </c>
      <c r="K5250" t="s">
        <v>6696</v>
      </c>
      <c r="L5250" t="s">
        <v>6698</v>
      </c>
      <c r="M5250" t="s">
        <v>6699</v>
      </c>
      <c r="N5250" s="1">
        <v>43889</v>
      </c>
      <c r="O5250" t="str">
        <f t="shared" si="175"/>
        <v>정상2</v>
      </c>
      <c r="P5250" t="str">
        <f t="shared" si="176"/>
        <v>엠피송내</v>
      </c>
      <c r="Q5250" t="s">
        <v>1954</v>
      </c>
      <c r="R5250"/>
      <c r="S5250"/>
      <c r="T5250"/>
      <c r="U5250"/>
      <c r="V5250"/>
      <c r="W5250" t="s">
        <v>1958</v>
      </c>
      <c r="X5250"/>
    </row>
    <row r="5251" spans="1:24">
      <c r="A5251" t="s">
        <v>2665</v>
      </c>
      <c r="B5251" t="s">
        <v>5670</v>
      </c>
      <c r="C5251" t="s">
        <v>5716</v>
      </c>
      <c r="D5251" t="s">
        <v>5892</v>
      </c>
      <c r="E5251" t="s">
        <v>6177</v>
      </c>
      <c r="F5251" t="s">
        <v>4286</v>
      </c>
      <c r="G5251">
        <v>61264</v>
      </c>
      <c r="H5251">
        <v>8560</v>
      </c>
      <c r="I5251" s="1">
        <v>43825</v>
      </c>
      <c r="J5251">
        <v>1</v>
      </c>
      <c r="K5251" t="s">
        <v>6696</v>
      </c>
      <c r="L5251" t="s">
        <v>6696</v>
      </c>
      <c r="M5251" t="s">
        <v>6699</v>
      </c>
      <c r="N5251" s="1">
        <v>43889</v>
      </c>
      <c r="O5251" t="str">
        <f t="shared" si="175"/>
        <v>정상2</v>
      </c>
      <c r="P5251" t="str">
        <f t="shared" si="176"/>
        <v>엠피상동</v>
      </c>
      <c r="Q5251" t="s">
        <v>1954</v>
      </c>
      <c r="R5251"/>
      <c r="S5251"/>
      <c r="T5251"/>
      <c r="U5251"/>
      <c r="V5251"/>
      <c r="W5251" t="s">
        <v>1958</v>
      </c>
      <c r="X5251"/>
    </row>
    <row r="5252" spans="1:24">
      <c r="A5252" t="s">
        <v>2669</v>
      </c>
      <c r="B5252" t="s">
        <v>2682</v>
      </c>
      <c r="C5252" t="s">
        <v>5733</v>
      </c>
      <c r="D5252" t="s">
        <v>5845</v>
      </c>
      <c r="E5252">
        <v>51928818300000</v>
      </c>
      <c r="F5252" t="s">
        <v>4276</v>
      </c>
      <c r="G5252" t="s">
        <v>894</v>
      </c>
      <c r="H5252">
        <v>23100</v>
      </c>
      <c r="I5252" s="1">
        <v>43825</v>
      </c>
      <c r="J5252">
        <v>1</v>
      </c>
      <c r="K5252" t="s">
        <v>6696</v>
      </c>
      <c r="L5252" t="s">
        <v>6698</v>
      </c>
      <c r="M5252" t="s">
        <v>6699</v>
      </c>
      <c r="N5252" s="1">
        <v>43889</v>
      </c>
      <c r="O5252" t="str">
        <f t="shared" si="175"/>
        <v>정상2</v>
      </c>
      <c r="P5252" t="str">
        <f t="shared" si="176"/>
        <v>엠피경기</v>
      </c>
      <c r="Q5252" t="s">
        <v>1954</v>
      </c>
      <c r="R5252"/>
      <c r="S5252"/>
      <c r="T5252"/>
      <c r="U5252"/>
      <c r="V5252"/>
      <c r="W5252" t="s">
        <v>1958</v>
      </c>
      <c r="X5252"/>
    </row>
    <row r="5253" spans="1:24">
      <c r="A5253" t="s">
        <v>996</v>
      </c>
      <c r="B5253" t="s">
        <v>2682</v>
      </c>
      <c r="C5253" t="s">
        <v>5734</v>
      </c>
      <c r="D5253" t="s">
        <v>5845</v>
      </c>
      <c r="E5253">
        <v>51928817170000</v>
      </c>
      <c r="F5253" t="s">
        <v>3249</v>
      </c>
      <c r="G5253" t="s">
        <v>927</v>
      </c>
      <c r="H5253">
        <v>44234</v>
      </c>
      <c r="I5253" s="1">
        <v>43825</v>
      </c>
      <c r="J5253">
        <v>1</v>
      </c>
      <c r="K5253" t="s">
        <v>6696</v>
      </c>
      <c r="L5253" t="s">
        <v>6698</v>
      </c>
      <c r="M5253" t="s">
        <v>6699</v>
      </c>
      <c r="N5253" s="1">
        <v>43889</v>
      </c>
      <c r="O5253" t="str">
        <f t="shared" si="175"/>
        <v>정상2</v>
      </c>
      <c r="P5253" t="str">
        <f t="shared" si="176"/>
        <v>엠피경기</v>
      </c>
      <c r="Q5253" t="s">
        <v>1954</v>
      </c>
      <c r="R5253"/>
      <c r="S5253"/>
      <c r="T5253"/>
      <c r="U5253"/>
      <c r="V5253"/>
      <c r="W5253" t="s">
        <v>1958</v>
      </c>
      <c r="X5253"/>
    </row>
    <row r="5254" spans="1:24">
      <c r="A5254" t="s">
        <v>2675</v>
      </c>
      <c r="B5254" t="s">
        <v>5684</v>
      </c>
      <c r="C5254" t="s">
        <v>5742</v>
      </c>
      <c r="D5254" t="s">
        <v>5893</v>
      </c>
      <c r="E5254" t="s">
        <v>6178</v>
      </c>
      <c r="F5254" t="s">
        <v>4276</v>
      </c>
      <c r="G5254" t="s">
        <v>893</v>
      </c>
      <c r="H5254">
        <v>74279</v>
      </c>
      <c r="I5254" s="1">
        <v>43825</v>
      </c>
      <c r="J5254">
        <v>1</v>
      </c>
      <c r="K5254" t="s">
        <v>6696</v>
      </c>
      <c r="L5254" t="s">
        <v>6698</v>
      </c>
      <c r="M5254" t="s">
        <v>6699</v>
      </c>
      <c r="N5254" s="1">
        <v>43889</v>
      </c>
      <c r="O5254" t="str">
        <f t="shared" si="175"/>
        <v>정상2</v>
      </c>
      <c r="P5254" t="str">
        <f t="shared" si="176"/>
        <v>엠피가온</v>
      </c>
      <c r="Q5254" t="s">
        <v>1954</v>
      </c>
      <c r="R5254"/>
      <c r="S5254"/>
      <c r="T5254"/>
      <c r="U5254"/>
      <c r="V5254"/>
      <c r="W5254" t="s">
        <v>1958</v>
      </c>
      <c r="X5254"/>
    </row>
    <row r="5255" spans="1:24">
      <c r="A5255" t="s">
        <v>2209</v>
      </c>
      <c r="B5255" t="s">
        <v>5684</v>
      </c>
      <c r="C5255" t="s">
        <v>5741</v>
      </c>
      <c r="D5255" t="s">
        <v>5893</v>
      </c>
      <c r="E5255" t="s">
        <v>6179</v>
      </c>
      <c r="F5255" t="s">
        <v>4276</v>
      </c>
      <c r="G5255" t="s">
        <v>885</v>
      </c>
      <c r="H5255">
        <v>29400</v>
      </c>
      <c r="I5255" s="1">
        <v>43825</v>
      </c>
      <c r="J5255">
        <v>1</v>
      </c>
      <c r="K5255" t="s">
        <v>6696</v>
      </c>
      <c r="L5255" t="s">
        <v>6698</v>
      </c>
      <c r="M5255" t="s">
        <v>6699</v>
      </c>
      <c r="N5255" s="1">
        <v>43889</v>
      </c>
      <c r="O5255" t="str">
        <f t="shared" si="175"/>
        <v>정상2</v>
      </c>
      <c r="P5255" t="str">
        <f t="shared" si="176"/>
        <v>엠피가온</v>
      </c>
      <c r="Q5255" t="s">
        <v>1954</v>
      </c>
      <c r="R5255"/>
      <c r="S5255"/>
      <c r="T5255"/>
      <c r="U5255"/>
      <c r="V5255"/>
      <c r="W5255" t="s">
        <v>1958</v>
      </c>
      <c r="X5255"/>
    </row>
    <row r="5256" spans="1:24">
      <c r="A5256" t="s">
        <v>2671</v>
      </c>
      <c r="B5256" t="s">
        <v>5676</v>
      </c>
      <c r="C5256"/>
      <c r="D5256" t="s">
        <v>5894</v>
      </c>
      <c r="E5256" t="s">
        <v>6180</v>
      </c>
      <c r="F5256" t="s">
        <v>4276</v>
      </c>
      <c r="G5256">
        <v>61437</v>
      </c>
      <c r="H5256">
        <v>20500</v>
      </c>
      <c r="I5256" s="1">
        <v>43825</v>
      </c>
      <c r="J5256">
        <v>1</v>
      </c>
      <c r="K5256" t="s">
        <v>6696</v>
      </c>
      <c r="L5256" t="s">
        <v>6698</v>
      </c>
      <c r="M5256" t="s">
        <v>6699</v>
      </c>
      <c r="N5256" s="1">
        <v>43889</v>
      </c>
      <c r="O5256" t="str">
        <f t="shared" si="175"/>
        <v>정상2</v>
      </c>
      <c r="P5256" t="s">
        <v>1862</v>
      </c>
      <c r="Q5256" t="s">
        <v>1954</v>
      </c>
      <c r="R5256"/>
      <c r="S5256"/>
      <c r="T5256"/>
      <c r="U5256"/>
      <c r="V5256"/>
      <c r="W5256" t="s">
        <v>1958</v>
      </c>
      <c r="X5256"/>
    </row>
    <row r="5257" spans="1:24">
      <c r="A5257" t="s">
        <v>983</v>
      </c>
      <c r="B5257" t="s">
        <v>5676</v>
      </c>
      <c r="C5257"/>
      <c r="D5257" t="s">
        <v>5895</v>
      </c>
      <c r="E5257">
        <v>41938004560000</v>
      </c>
      <c r="F5257" t="s">
        <v>3242</v>
      </c>
      <c r="G5257" t="s">
        <v>943</v>
      </c>
      <c r="H5257">
        <v>53698</v>
      </c>
      <c r="I5257" s="1">
        <v>43825</v>
      </c>
      <c r="J5257">
        <v>1</v>
      </c>
      <c r="K5257" t="s">
        <v>6696</v>
      </c>
      <c r="L5257" t="s">
        <v>6698</v>
      </c>
      <c r="M5257" t="s">
        <v>6699</v>
      </c>
      <c r="N5257" s="1">
        <v>43889</v>
      </c>
      <c r="O5257" t="str">
        <f t="shared" si="175"/>
        <v>정상2</v>
      </c>
      <c r="P5257" t="s">
        <v>1862</v>
      </c>
      <c r="Q5257" t="s">
        <v>1954</v>
      </c>
      <c r="R5257"/>
      <c r="S5257"/>
      <c r="T5257"/>
      <c r="U5257"/>
      <c r="V5257"/>
      <c r="W5257" t="s">
        <v>1958</v>
      </c>
      <c r="X5257"/>
    </row>
    <row r="5258" spans="1:24">
      <c r="A5258" t="s">
        <v>996</v>
      </c>
      <c r="B5258" t="s">
        <v>5689</v>
      </c>
      <c r="C5258" t="s">
        <v>5746</v>
      </c>
      <c r="D5258" t="s">
        <v>5896</v>
      </c>
      <c r="E5258" t="s">
        <v>6181</v>
      </c>
      <c r="F5258" t="s">
        <v>4276</v>
      </c>
      <c r="G5258">
        <v>61480</v>
      </c>
      <c r="H5258">
        <v>30160</v>
      </c>
      <c r="I5258" s="1">
        <v>43825</v>
      </c>
      <c r="J5258">
        <v>1</v>
      </c>
      <c r="K5258" t="s">
        <v>6696</v>
      </c>
      <c r="L5258" t="s">
        <v>6698</v>
      </c>
      <c r="M5258" t="s">
        <v>6699</v>
      </c>
      <c r="N5258" s="1">
        <v>43889</v>
      </c>
      <c r="O5258" t="str">
        <f t="shared" si="175"/>
        <v>정상2</v>
      </c>
      <c r="P5258" t="str">
        <f t="shared" si="176"/>
        <v>엠피경기</v>
      </c>
      <c r="Q5258" t="s">
        <v>1954</v>
      </c>
      <c r="R5258"/>
      <c r="S5258"/>
      <c r="T5258"/>
      <c r="U5258"/>
      <c r="V5258"/>
      <c r="W5258" t="s">
        <v>1958</v>
      </c>
      <c r="X5258"/>
    </row>
    <row r="5259" spans="1:24">
      <c r="A5259" t="s">
        <v>992</v>
      </c>
      <c r="B5259" t="s">
        <v>5675</v>
      </c>
      <c r="C5259" t="s">
        <v>5747</v>
      </c>
      <c r="D5259" t="s">
        <v>5855</v>
      </c>
      <c r="E5259">
        <v>51928857340000</v>
      </c>
      <c r="F5259" t="s">
        <v>4276</v>
      </c>
      <c r="G5259" t="s">
        <v>899</v>
      </c>
      <c r="H5259">
        <v>67110</v>
      </c>
      <c r="I5259" s="1">
        <v>43825</v>
      </c>
      <c r="J5259">
        <v>1</v>
      </c>
      <c r="K5259" t="s">
        <v>6696</v>
      </c>
      <c r="L5259" t="s">
        <v>6698</v>
      </c>
      <c r="M5259" t="s">
        <v>6699</v>
      </c>
      <c r="N5259" s="1">
        <v>43889</v>
      </c>
      <c r="O5259" t="str">
        <f t="shared" si="175"/>
        <v>정상2</v>
      </c>
      <c r="P5259" t="str">
        <f t="shared" si="176"/>
        <v>엠피의정부</v>
      </c>
      <c r="Q5259" t="s">
        <v>1954</v>
      </c>
      <c r="R5259"/>
      <c r="S5259"/>
      <c r="T5259"/>
      <c r="U5259"/>
      <c r="V5259"/>
      <c r="W5259" t="s">
        <v>1958</v>
      </c>
      <c r="X5259"/>
    </row>
    <row r="5260" spans="1:24">
      <c r="A5260" t="s">
        <v>2667</v>
      </c>
      <c r="B5260" t="s">
        <v>2680</v>
      </c>
      <c r="C5260" t="s">
        <v>5748</v>
      </c>
      <c r="D5260" t="s">
        <v>5854</v>
      </c>
      <c r="E5260">
        <v>51928872190000</v>
      </c>
      <c r="F5260" t="s">
        <v>4276</v>
      </c>
      <c r="G5260" t="s">
        <v>899</v>
      </c>
      <c r="H5260">
        <v>73025</v>
      </c>
      <c r="I5260" s="1">
        <v>43825</v>
      </c>
      <c r="J5260">
        <v>1</v>
      </c>
      <c r="K5260" t="s">
        <v>6696</v>
      </c>
      <c r="L5260" t="s">
        <v>6698</v>
      </c>
      <c r="M5260" t="s">
        <v>6699</v>
      </c>
      <c r="N5260" s="1">
        <v>43889</v>
      </c>
      <c r="O5260" t="str">
        <f t="shared" si="175"/>
        <v>정상2</v>
      </c>
      <c r="P5260" t="str">
        <f t="shared" si="176"/>
        <v>엠피의정부</v>
      </c>
      <c r="Q5260" t="s">
        <v>1954</v>
      </c>
      <c r="R5260"/>
      <c r="S5260"/>
      <c r="T5260"/>
      <c r="U5260"/>
      <c r="V5260"/>
      <c r="W5260" t="s">
        <v>1958</v>
      </c>
      <c r="X5260"/>
    </row>
    <row r="5261" spans="1:24">
      <c r="A5261" t="s">
        <v>992</v>
      </c>
      <c r="B5261" t="s">
        <v>2680</v>
      </c>
      <c r="C5261" t="s">
        <v>5744</v>
      </c>
      <c r="D5261" t="s">
        <v>5855</v>
      </c>
      <c r="E5261">
        <v>51928807680000</v>
      </c>
      <c r="F5261" t="s">
        <v>4276</v>
      </c>
      <c r="G5261" t="s">
        <v>899</v>
      </c>
      <c r="H5261">
        <v>55970</v>
      </c>
      <c r="I5261" s="1">
        <v>43825</v>
      </c>
      <c r="J5261">
        <v>1</v>
      </c>
      <c r="K5261" t="s">
        <v>6696</v>
      </c>
      <c r="L5261" t="s">
        <v>6698</v>
      </c>
      <c r="M5261" t="s">
        <v>6699</v>
      </c>
      <c r="N5261" s="1">
        <v>43889</v>
      </c>
      <c r="O5261" t="str">
        <f t="shared" si="175"/>
        <v>정상2</v>
      </c>
      <c r="P5261" t="str">
        <f t="shared" si="176"/>
        <v>엠피의정부</v>
      </c>
      <c r="Q5261" t="s">
        <v>1954</v>
      </c>
      <c r="R5261"/>
      <c r="S5261"/>
      <c r="T5261"/>
      <c r="U5261"/>
      <c r="V5261"/>
      <c r="W5261" t="s">
        <v>1958</v>
      </c>
      <c r="X5261"/>
    </row>
    <row r="5262" spans="1:24">
      <c r="A5262" t="s">
        <v>2667</v>
      </c>
      <c r="B5262" t="s">
        <v>2680</v>
      </c>
      <c r="C5262" t="s">
        <v>5714</v>
      </c>
      <c r="D5262" t="s">
        <v>5855</v>
      </c>
      <c r="E5262">
        <v>3190622720751</v>
      </c>
      <c r="F5262" t="s">
        <v>3242</v>
      </c>
      <c r="G5262" t="s">
        <v>944</v>
      </c>
      <c r="H5262">
        <v>57690</v>
      </c>
      <c r="I5262" s="1">
        <v>43825</v>
      </c>
      <c r="J5262">
        <v>1</v>
      </c>
      <c r="K5262" t="s">
        <v>6696</v>
      </c>
      <c r="L5262" t="s">
        <v>6698</v>
      </c>
      <c r="M5262" t="s">
        <v>6699</v>
      </c>
      <c r="N5262" s="1">
        <v>43889</v>
      </c>
      <c r="O5262" t="str">
        <f t="shared" si="175"/>
        <v>정상2</v>
      </c>
      <c r="P5262" t="str">
        <f t="shared" si="176"/>
        <v>엠피의정부</v>
      </c>
      <c r="Q5262" t="s">
        <v>1954</v>
      </c>
      <c r="R5262"/>
      <c r="S5262"/>
      <c r="T5262"/>
      <c r="U5262"/>
      <c r="V5262"/>
      <c r="W5262" t="s">
        <v>1958</v>
      </c>
      <c r="X5262"/>
    </row>
    <row r="5263" spans="1:24">
      <c r="A5263" t="s">
        <v>2667</v>
      </c>
      <c r="B5263" t="s">
        <v>2680</v>
      </c>
      <c r="C5263" t="s">
        <v>5714</v>
      </c>
      <c r="D5263" t="s">
        <v>5795</v>
      </c>
      <c r="E5263" t="s">
        <v>6182</v>
      </c>
      <c r="F5263" t="s">
        <v>3242</v>
      </c>
      <c r="G5263" t="s">
        <v>879</v>
      </c>
      <c r="H5263">
        <v>54000</v>
      </c>
      <c r="I5263" s="1">
        <v>43825</v>
      </c>
      <c r="J5263">
        <v>1</v>
      </c>
      <c r="K5263" t="s">
        <v>6696</v>
      </c>
      <c r="L5263" t="s">
        <v>6698</v>
      </c>
      <c r="M5263" t="s">
        <v>6699</v>
      </c>
      <c r="N5263" s="1">
        <v>43889</v>
      </c>
      <c r="O5263" t="str">
        <f t="shared" ref="O5263:O5326" si="177" xml:space="preserve"> IF(K5263&gt;N5263,W5263,I5263)</f>
        <v>정상2</v>
      </c>
      <c r="P5263" t="str">
        <f t="shared" si="176"/>
        <v>엠피의정부</v>
      </c>
      <c r="Q5263" t="s">
        <v>1954</v>
      </c>
      <c r="R5263"/>
      <c r="S5263"/>
      <c r="T5263"/>
      <c r="U5263"/>
      <c r="V5263"/>
      <c r="W5263" t="s">
        <v>1958</v>
      </c>
      <c r="X5263"/>
    </row>
    <row r="5264" spans="1:24">
      <c r="A5264" t="s">
        <v>2667</v>
      </c>
      <c r="B5264" t="s">
        <v>5675</v>
      </c>
      <c r="C5264" t="s">
        <v>5714</v>
      </c>
      <c r="D5264" t="s">
        <v>5795</v>
      </c>
      <c r="E5264" t="s">
        <v>6183</v>
      </c>
      <c r="F5264" t="s">
        <v>4276</v>
      </c>
      <c r="G5264" t="s">
        <v>877</v>
      </c>
      <c r="H5264">
        <v>30000</v>
      </c>
      <c r="I5264" s="1">
        <v>43825</v>
      </c>
      <c r="J5264">
        <v>1</v>
      </c>
      <c r="K5264" t="s">
        <v>6696</v>
      </c>
      <c r="L5264" t="s">
        <v>6698</v>
      </c>
      <c r="M5264" t="s">
        <v>6699</v>
      </c>
      <c r="N5264" s="1">
        <v>43889</v>
      </c>
      <c r="O5264" t="str">
        <f t="shared" si="177"/>
        <v>정상2</v>
      </c>
      <c r="P5264" t="str">
        <f t="shared" si="176"/>
        <v>엠피의정부</v>
      </c>
      <c r="Q5264" t="s">
        <v>1954</v>
      </c>
      <c r="R5264"/>
      <c r="S5264"/>
      <c r="T5264"/>
      <c r="U5264"/>
      <c r="V5264"/>
      <c r="W5264" t="s">
        <v>1958</v>
      </c>
      <c r="X5264"/>
    </row>
    <row r="5265" spans="1:24">
      <c r="A5265" t="s">
        <v>992</v>
      </c>
      <c r="B5265" t="s">
        <v>2680</v>
      </c>
      <c r="C5265" t="s">
        <v>5744</v>
      </c>
      <c r="D5265" t="s">
        <v>5897</v>
      </c>
      <c r="E5265" t="s">
        <v>6184</v>
      </c>
      <c r="F5265" t="s">
        <v>3242</v>
      </c>
      <c r="G5265" t="s">
        <v>937</v>
      </c>
      <c r="H5265">
        <v>20000</v>
      </c>
      <c r="I5265" s="1">
        <v>43825</v>
      </c>
      <c r="J5265">
        <v>1</v>
      </c>
      <c r="K5265" t="s">
        <v>6696</v>
      </c>
      <c r="L5265" t="s">
        <v>6698</v>
      </c>
      <c r="M5265" t="s">
        <v>6699</v>
      </c>
      <c r="N5265" s="1">
        <v>43889</v>
      </c>
      <c r="O5265" t="str">
        <f t="shared" si="177"/>
        <v>정상2</v>
      </c>
      <c r="P5265" t="str">
        <f t="shared" si="176"/>
        <v>엠피의정부</v>
      </c>
      <c r="Q5265" t="s">
        <v>1954</v>
      </c>
      <c r="R5265"/>
      <c r="S5265"/>
      <c r="T5265"/>
      <c r="U5265"/>
      <c r="V5265"/>
      <c r="W5265" t="s">
        <v>1958</v>
      </c>
      <c r="X5265"/>
    </row>
    <row r="5266" spans="1:24">
      <c r="A5266" t="s">
        <v>2673</v>
      </c>
      <c r="B5266" t="s">
        <v>2685</v>
      </c>
      <c r="C5266" t="s">
        <v>5713</v>
      </c>
      <c r="D5266" t="s">
        <v>5816</v>
      </c>
      <c r="E5266">
        <v>320192477328</v>
      </c>
      <c r="F5266" t="s">
        <v>3242</v>
      </c>
      <c r="G5266">
        <v>30593</v>
      </c>
      <c r="H5266">
        <v>58570</v>
      </c>
      <c r="I5266" s="1">
        <v>43825</v>
      </c>
      <c r="J5266">
        <v>1</v>
      </c>
      <c r="K5266" t="s">
        <v>6696</v>
      </c>
      <c r="L5266" t="s">
        <v>6698</v>
      </c>
      <c r="M5266" t="s">
        <v>6700</v>
      </c>
      <c r="N5266" s="1">
        <v>43889</v>
      </c>
      <c r="O5266" t="str">
        <f t="shared" si="177"/>
        <v>정상2</v>
      </c>
      <c r="P5266" t="str">
        <f t="shared" si="176"/>
        <v>엠피피스토스</v>
      </c>
      <c r="Q5266" t="s">
        <v>1954</v>
      </c>
      <c r="R5266"/>
      <c r="S5266"/>
      <c r="T5266"/>
      <c r="U5266"/>
      <c r="V5266"/>
      <c r="W5266" t="s">
        <v>1958</v>
      </c>
      <c r="X5266"/>
    </row>
    <row r="5267" spans="1:24">
      <c r="A5267" t="s">
        <v>2673</v>
      </c>
      <c r="B5267" t="s">
        <v>5671</v>
      </c>
      <c r="C5267" t="s">
        <v>5717</v>
      </c>
      <c r="D5267" t="s">
        <v>5816</v>
      </c>
      <c r="E5267">
        <v>51928832670000</v>
      </c>
      <c r="F5267" t="s">
        <v>4276</v>
      </c>
      <c r="G5267" t="s">
        <v>899</v>
      </c>
      <c r="H5267">
        <v>36000</v>
      </c>
      <c r="I5267" s="1">
        <v>43825</v>
      </c>
      <c r="J5267">
        <v>1</v>
      </c>
      <c r="K5267" t="s">
        <v>6696</v>
      </c>
      <c r="L5267" t="s">
        <v>6698</v>
      </c>
      <c r="M5267" t="s">
        <v>6699</v>
      </c>
      <c r="N5267" s="1">
        <v>43889</v>
      </c>
      <c r="O5267" t="str">
        <f t="shared" si="177"/>
        <v>정상2</v>
      </c>
      <c r="P5267" t="str">
        <f t="shared" si="176"/>
        <v>엠피피스토스</v>
      </c>
      <c r="Q5267" t="s">
        <v>1954</v>
      </c>
      <c r="R5267"/>
      <c r="S5267"/>
      <c r="T5267"/>
      <c r="U5267"/>
      <c r="V5267"/>
      <c r="W5267" t="s">
        <v>1960</v>
      </c>
      <c r="X5267"/>
    </row>
    <row r="5268" spans="1:24">
      <c r="A5268" t="s">
        <v>2673</v>
      </c>
      <c r="B5268" t="s">
        <v>5671</v>
      </c>
      <c r="C5268" t="s">
        <v>5718</v>
      </c>
      <c r="D5268" t="s">
        <v>5898</v>
      </c>
      <c r="E5268">
        <v>51928813140000</v>
      </c>
      <c r="F5268" t="s">
        <v>4286</v>
      </c>
      <c r="G5268" t="s">
        <v>927</v>
      </c>
      <c r="H5268">
        <v>8683</v>
      </c>
      <c r="I5268" s="1">
        <v>43825</v>
      </c>
      <c r="J5268">
        <v>1</v>
      </c>
      <c r="K5268" t="s">
        <v>6696</v>
      </c>
      <c r="L5268" t="s">
        <v>6698</v>
      </c>
      <c r="M5268" t="s">
        <v>6699</v>
      </c>
      <c r="N5268" s="1">
        <v>43889</v>
      </c>
      <c r="O5268" t="str">
        <f t="shared" si="177"/>
        <v>정상2</v>
      </c>
      <c r="P5268" t="str">
        <f t="shared" si="176"/>
        <v>엠피피스토스</v>
      </c>
      <c r="Q5268" t="s">
        <v>1954</v>
      </c>
      <c r="R5268"/>
      <c r="S5268"/>
      <c r="T5268"/>
      <c r="U5268"/>
      <c r="V5268"/>
      <c r="W5268" t="s">
        <v>1958</v>
      </c>
      <c r="X5268"/>
    </row>
    <row r="5269" spans="1:24">
      <c r="A5269" t="s">
        <v>2673</v>
      </c>
      <c r="B5269" t="s">
        <v>5671</v>
      </c>
      <c r="C5269" t="s">
        <v>5713</v>
      </c>
      <c r="D5269" t="s">
        <v>5800</v>
      </c>
      <c r="E5269">
        <v>51928805950000</v>
      </c>
      <c r="F5269" t="s">
        <v>3249</v>
      </c>
      <c r="G5269" t="s">
        <v>927</v>
      </c>
      <c r="H5269">
        <v>26360</v>
      </c>
      <c r="I5269" s="1">
        <v>43825</v>
      </c>
      <c r="J5269">
        <v>1</v>
      </c>
      <c r="K5269" t="s">
        <v>6696</v>
      </c>
      <c r="L5269" t="s">
        <v>6698</v>
      </c>
      <c r="M5269" t="s">
        <v>6699</v>
      </c>
      <c r="N5269" s="1">
        <v>43889</v>
      </c>
      <c r="O5269" t="str">
        <f t="shared" si="177"/>
        <v>정상2</v>
      </c>
      <c r="P5269" t="str">
        <f t="shared" si="176"/>
        <v>엠피피스토스</v>
      </c>
      <c r="Q5269" t="s">
        <v>1955</v>
      </c>
      <c r="R5269"/>
      <c r="S5269"/>
      <c r="T5269"/>
      <c r="U5269"/>
      <c r="V5269"/>
      <c r="W5269" t="s">
        <v>1958</v>
      </c>
      <c r="X5269"/>
    </row>
    <row r="5270" spans="1:24">
      <c r="A5270" t="s">
        <v>2674</v>
      </c>
      <c r="B5270" t="s">
        <v>5690</v>
      </c>
      <c r="C5270" t="s">
        <v>5729</v>
      </c>
      <c r="D5270" t="s">
        <v>5899</v>
      </c>
      <c r="E5270">
        <v>51928815120000</v>
      </c>
      <c r="F5270" t="s">
        <v>4276</v>
      </c>
      <c r="G5270" t="s">
        <v>899</v>
      </c>
      <c r="H5270">
        <v>53000</v>
      </c>
      <c r="I5270" s="1">
        <v>43825</v>
      </c>
      <c r="J5270">
        <v>1</v>
      </c>
      <c r="K5270" t="s">
        <v>6696</v>
      </c>
      <c r="L5270" t="s">
        <v>6698</v>
      </c>
      <c r="M5270" t="s">
        <v>6699</v>
      </c>
      <c r="N5270" s="1">
        <v>43889</v>
      </c>
      <c r="O5270" t="str">
        <f t="shared" si="177"/>
        <v>정상2</v>
      </c>
      <c r="P5270" t="str">
        <f t="shared" si="176"/>
        <v>엠피조은</v>
      </c>
      <c r="Q5270" t="s">
        <v>1954</v>
      </c>
      <c r="R5270"/>
      <c r="S5270"/>
      <c r="T5270"/>
      <c r="U5270"/>
      <c r="V5270"/>
      <c r="W5270" t="s">
        <v>1958</v>
      </c>
      <c r="X5270"/>
    </row>
    <row r="5271" spans="1:24">
      <c r="A5271" t="s">
        <v>2316</v>
      </c>
      <c r="B5271" t="s">
        <v>2688</v>
      </c>
      <c r="C5271" t="s">
        <v>5729</v>
      </c>
      <c r="D5271" t="s">
        <v>5899</v>
      </c>
      <c r="E5271">
        <v>20196570029</v>
      </c>
      <c r="F5271" t="s">
        <v>4276</v>
      </c>
      <c r="G5271">
        <v>22818</v>
      </c>
      <c r="H5271">
        <v>17730</v>
      </c>
      <c r="I5271" s="1">
        <v>43825</v>
      </c>
      <c r="J5271">
        <v>1</v>
      </c>
      <c r="K5271" t="s">
        <v>6696</v>
      </c>
      <c r="L5271" t="s">
        <v>6698</v>
      </c>
      <c r="M5271" t="s">
        <v>6699</v>
      </c>
      <c r="N5271" s="1">
        <v>43889</v>
      </c>
      <c r="O5271" t="str">
        <f t="shared" si="177"/>
        <v>정상2</v>
      </c>
      <c r="P5271" t="str">
        <f t="shared" si="176"/>
        <v>엠피조은</v>
      </c>
      <c r="Q5271" t="s">
        <v>1954</v>
      </c>
      <c r="R5271"/>
      <c r="S5271"/>
      <c r="T5271"/>
      <c r="U5271"/>
      <c r="V5271"/>
      <c r="W5271" t="s">
        <v>1958</v>
      </c>
      <c r="X5271"/>
    </row>
    <row r="5272" spans="1:24">
      <c r="A5272" t="s">
        <v>993</v>
      </c>
      <c r="B5272" t="s">
        <v>5682</v>
      </c>
      <c r="C5272" t="s">
        <v>5749</v>
      </c>
      <c r="D5272" t="s">
        <v>5900</v>
      </c>
      <c r="E5272">
        <v>51928848600000</v>
      </c>
      <c r="F5272" t="s">
        <v>4276</v>
      </c>
      <c r="G5272" t="s">
        <v>886</v>
      </c>
      <c r="H5272">
        <v>50000</v>
      </c>
      <c r="I5272" s="1">
        <v>43825</v>
      </c>
      <c r="J5272">
        <v>1</v>
      </c>
      <c r="K5272" t="s">
        <v>6696</v>
      </c>
      <c r="L5272" t="s">
        <v>6698</v>
      </c>
      <c r="M5272" t="s">
        <v>6699</v>
      </c>
      <c r="N5272" s="1">
        <v>43889</v>
      </c>
      <c r="O5272" t="str">
        <f t="shared" si="177"/>
        <v>정상2</v>
      </c>
      <c r="P5272" t="str">
        <f t="shared" si="176"/>
        <v>엠피여주</v>
      </c>
      <c r="Q5272" t="s">
        <v>1954</v>
      </c>
      <c r="R5272"/>
      <c r="S5272"/>
      <c r="T5272"/>
      <c r="U5272"/>
      <c r="V5272"/>
      <c r="W5272" t="s">
        <v>1958</v>
      </c>
      <c r="X5272"/>
    </row>
    <row r="5273" spans="1:24">
      <c r="A5273" t="s">
        <v>1870</v>
      </c>
      <c r="B5273" t="s">
        <v>5673</v>
      </c>
      <c r="C5273" t="s">
        <v>5745</v>
      </c>
      <c r="D5273" t="s">
        <v>5901</v>
      </c>
      <c r="E5273" t="s">
        <v>6185</v>
      </c>
      <c r="F5273" t="s">
        <v>4276</v>
      </c>
      <c r="G5273" t="s">
        <v>937</v>
      </c>
      <c r="H5273">
        <v>30000</v>
      </c>
      <c r="I5273" s="1">
        <v>43825</v>
      </c>
      <c r="J5273">
        <v>1</v>
      </c>
      <c r="K5273" t="s">
        <v>6696</v>
      </c>
      <c r="L5273" t="s">
        <v>6696</v>
      </c>
      <c r="M5273" t="s">
        <v>6699</v>
      </c>
      <c r="N5273" s="1">
        <v>43889</v>
      </c>
      <c r="O5273" t="str">
        <f t="shared" si="177"/>
        <v>정상2</v>
      </c>
      <c r="P5273" t="str">
        <f t="shared" si="176"/>
        <v>엠피상동</v>
      </c>
      <c r="Q5273" t="s">
        <v>1954</v>
      </c>
      <c r="R5273"/>
      <c r="S5273"/>
      <c r="T5273"/>
      <c r="U5273"/>
      <c r="V5273"/>
      <c r="W5273" t="s">
        <v>1958</v>
      </c>
      <c r="X5273"/>
    </row>
    <row r="5274" spans="1:24">
      <c r="A5274" t="s">
        <v>2665</v>
      </c>
      <c r="B5274" t="s">
        <v>5670</v>
      </c>
      <c r="C5274" t="s">
        <v>5716</v>
      </c>
      <c r="D5274" t="s">
        <v>5901</v>
      </c>
      <c r="E5274" t="s">
        <v>6186</v>
      </c>
      <c r="F5274" t="s">
        <v>4276</v>
      </c>
      <c r="G5274" t="s">
        <v>937</v>
      </c>
      <c r="H5274">
        <v>30000</v>
      </c>
      <c r="I5274" s="1">
        <v>43825</v>
      </c>
      <c r="J5274">
        <v>1</v>
      </c>
      <c r="K5274" t="s">
        <v>6696</v>
      </c>
      <c r="L5274" t="s">
        <v>6696</v>
      </c>
      <c r="M5274" t="s">
        <v>6699</v>
      </c>
      <c r="N5274" s="1">
        <v>43889</v>
      </c>
      <c r="O5274" t="str">
        <f t="shared" si="177"/>
        <v>정상2</v>
      </c>
      <c r="P5274" t="str">
        <f t="shared" si="176"/>
        <v>엠피상동</v>
      </c>
      <c r="Q5274" t="s">
        <v>1954</v>
      </c>
      <c r="R5274"/>
      <c r="S5274"/>
      <c r="T5274"/>
      <c r="U5274"/>
      <c r="V5274"/>
      <c r="W5274" t="s">
        <v>1958</v>
      </c>
      <c r="X5274"/>
    </row>
    <row r="5275" spans="1:24">
      <c r="A5275" t="s">
        <v>2670</v>
      </c>
      <c r="B5275" t="s">
        <v>5669</v>
      </c>
      <c r="C5275" t="s">
        <v>5720</v>
      </c>
      <c r="D5275" t="s">
        <v>5802</v>
      </c>
      <c r="E5275">
        <v>51928885970000</v>
      </c>
      <c r="F5275" t="s">
        <v>4286</v>
      </c>
      <c r="G5275" t="s">
        <v>927</v>
      </c>
      <c r="H5275">
        <v>39163</v>
      </c>
      <c r="I5275" s="1">
        <v>43825</v>
      </c>
      <c r="J5275">
        <v>1</v>
      </c>
      <c r="K5275" t="s">
        <v>6696</v>
      </c>
      <c r="L5275" t="s">
        <v>6698</v>
      </c>
      <c r="M5275" t="s">
        <v>6699</v>
      </c>
      <c r="N5275" s="1">
        <v>43889</v>
      </c>
      <c r="O5275" t="str">
        <f t="shared" si="177"/>
        <v>정상2</v>
      </c>
      <c r="P5275" t="str">
        <f t="shared" si="176"/>
        <v>엠피송내</v>
      </c>
      <c r="Q5275" t="s">
        <v>1954</v>
      </c>
      <c r="R5275"/>
      <c r="S5275"/>
      <c r="T5275"/>
      <c r="U5275"/>
      <c r="V5275"/>
      <c r="W5275" t="s">
        <v>1958</v>
      </c>
      <c r="X5275"/>
    </row>
    <row r="5276" spans="1:24">
      <c r="A5276" t="s">
        <v>2670</v>
      </c>
      <c r="B5276" t="s">
        <v>2683</v>
      </c>
      <c r="C5276" t="s">
        <v>5750</v>
      </c>
      <c r="D5276" t="s">
        <v>5902</v>
      </c>
      <c r="E5276">
        <v>51928866280000</v>
      </c>
      <c r="F5276" t="s">
        <v>4276</v>
      </c>
      <c r="G5276" t="s">
        <v>899</v>
      </c>
      <c r="H5276">
        <v>37510</v>
      </c>
      <c r="I5276" s="1">
        <v>43825</v>
      </c>
      <c r="J5276">
        <v>1</v>
      </c>
      <c r="K5276" t="s">
        <v>6696</v>
      </c>
      <c r="L5276" t="s">
        <v>6698</v>
      </c>
      <c r="M5276" t="s">
        <v>6699</v>
      </c>
      <c r="N5276" s="1">
        <v>43889</v>
      </c>
      <c r="O5276" t="str">
        <f t="shared" si="177"/>
        <v>정상2</v>
      </c>
      <c r="P5276" t="str">
        <f t="shared" si="176"/>
        <v>엠피송내</v>
      </c>
      <c r="Q5276" t="s">
        <v>1954</v>
      </c>
      <c r="R5276"/>
      <c r="S5276"/>
      <c r="T5276"/>
      <c r="U5276"/>
      <c r="V5276"/>
      <c r="W5276" t="s">
        <v>1958</v>
      </c>
      <c r="X5276"/>
    </row>
    <row r="5277" spans="1:24">
      <c r="A5277" t="s">
        <v>2675</v>
      </c>
      <c r="B5277"/>
      <c r="C5277"/>
      <c r="D5277" t="s">
        <v>5903</v>
      </c>
      <c r="E5277">
        <v>3190626635451</v>
      </c>
      <c r="F5277" t="s">
        <v>4276</v>
      </c>
      <c r="G5277" t="s">
        <v>945</v>
      </c>
      <c r="H5277">
        <v>33295</v>
      </c>
      <c r="I5277" s="1">
        <v>43825</v>
      </c>
      <c r="J5277">
        <v>1</v>
      </c>
      <c r="K5277" t="s">
        <v>6696</v>
      </c>
      <c r="L5277" t="s">
        <v>6698</v>
      </c>
      <c r="M5277" t="s">
        <v>6699</v>
      </c>
      <c r="N5277" s="1">
        <v>43889</v>
      </c>
      <c r="O5277" t="str">
        <f t="shared" si="177"/>
        <v>정상2</v>
      </c>
      <c r="P5277" t="str">
        <f t="shared" si="176"/>
        <v>엠피가온</v>
      </c>
      <c r="Q5277" t="s">
        <v>1954</v>
      </c>
      <c r="R5277"/>
      <c r="S5277"/>
      <c r="T5277"/>
      <c r="U5277"/>
      <c r="V5277"/>
      <c r="W5277" t="s">
        <v>1960</v>
      </c>
      <c r="X5277"/>
    </row>
    <row r="5278" spans="1:24">
      <c r="A5278" t="s">
        <v>2209</v>
      </c>
      <c r="B5278"/>
      <c r="C5278"/>
      <c r="D5278" t="s">
        <v>5904</v>
      </c>
      <c r="E5278">
        <v>51928862570000</v>
      </c>
      <c r="F5278" t="s">
        <v>4276</v>
      </c>
      <c r="G5278" t="s">
        <v>889</v>
      </c>
      <c r="H5278">
        <v>32000</v>
      </c>
      <c r="I5278" s="1">
        <v>43825</v>
      </c>
      <c r="J5278">
        <v>1</v>
      </c>
      <c r="K5278" t="s">
        <v>6696</v>
      </c>
      <c r="L5278" t="s">
        <v>6698</v>
      </c>
      <c r="M5278" t="s">
        <v>6699</v>
      </c>
      <c r="N5278" s="1">
        <v>43889</v>
      </c>
      <c r="O5278" t="str">
        <f t="shared" si="177"/>
        <v>정상2</v>
      </c>
      <c r="P5278" t="str">
        <f t="shared" si="176"/>
        <v>엠피가온</v>
      </c>
      <c r="Q5278" t="s">
        <v>1954</v>
      </c>
      <c r="R5278"/>
      <c r="S5278"/>
      <c r="T5278"/>
      <c r="U5278"/>
      <c r="V5278"/>
      <c r="W5278" t="s">
        <v>1958</v>
      </c>
      <c r="X5278"/>
    </row>
    <row r="5279" spans="1:24">
      <c r="A5279" t="s">
        <v>2675</v>
      </c>
      <c r="B5279"/>
      <c r="C5279"/>
      <c r="D5279" t="s">
        <v>5903</v>
      </c>
      <c r="E5279">
        <v>41938024280000</v>
      </c>
      <c r="F5279" t="s">
        <v>4276</v>
      </c>
      <c r="G5279" t="s">
        <v>936</v>
      </c>
      <c r="H5279">
        <v>195863</v>
      </c>
      <c r="I5279" s="1">
        <v>43825</v>
      </c>
      <c r="J5279">
        <v>1</v>
      </c>
      <c r="K5279" t="s">
        <v>6696</v>
      </c>
      <c r="L5279" t="s">
        <v>6698</v>
      </c>
      <c r="M5279" t="s">
        <v>6699</v>
      </c>
      <c r="N5279" s="1">
        <v>43889</v>
      </c>
      <c r="O5279" t="str">
        <f t="shared" si="177"/>
        <v>정상2</v>
      </c>
      <c r="P5279" t="str">
        <f t="shared" si="176"/>
        <v>엠피가온</v>
      </c>
      <c r="Q5279" t="s">
        <v>1954</v>
      </c>
      <c r="R5279"/>
      <c r="S5279"/>
      <c r="T5279"/>
      <c r="U5279"/>
      <c r="V5279"/>
      <c r="W5279" t="s">
        <v>1958</v>
      </c>
      <c r="X5279"/>
    </row>
    <row r="5280" spans="1:24">
      <c r="A5280" t="s">
        <v>2675</v>
      </c>
      <c r="B5280"/>
      <c r="C5280"/>
      <c r="D5280" t="s">
        <v>5873</v>
      </c>
      <c r="E5280">
        <v>41938023920000</v>
      </c>
      <c r="F5280" t="s">
        <v>3249</v>
      </c>
      <c r="G5280" t="s">
        <v>933</v>
      </c>
      <c r="H5280">
        <v>14903</v>
      </c>
      <c r="I5280" s="1">
        <v>43825</v>
      </c>
      <c r="J5280">
        <v>1</v>
      </c>
      <c r="K5280" t="s">
        <v>6696</v>
      </c>
      <c r="L5280" t="s">
        <v>6698</v>
      </c>
      <c r="M5280" t="s">
        <v>6699</v>
      </c>
      <c r="N5280" s="1">
        <v>43889</v>
      </c>
      <c r="O5280" t="str">
        <f t="shared" si="177"/>
        <v>정상2</v>
      </c>
      <c r="P5280" t="str">
        <f t="shared" si="176"/>
        <v>엠피가온</v>
      </c>
      <c r="Q5280" t="s">
        <v>1954</v>
      </c>
      <c r="R5280"/>
      <c r="S5280"/>
      <c r="T5280"/>
      <c r="U5280"/>
      <c r="V5280"/>
      <c r="W5280" t="s">
        <v>1958</v>
      </c>
      <c r="X5280"/>
    </row>
    <row r="5281" spans="1:24">
      <c r="A5281" t="s">
        <v>2675</v>
      </c>
      <c r="B5281"/>
      <c r="C5281"/>
      <c r="D5281" t="s">
        <v>5873</v>
      </c>
      <c r="E5281">
        <v>20196578671</v>
      </c>
      <c r="F5281" t="s">
        <v>4276</v>
      </c>
      <c r="G5281">
        <v>22818</v>
      </c>
      <c r="H5281">
        <v>14000</v>
      </c>
      <c r="I5281" s="1">
        <v>43825</v>
      </c>
      <c r="J5281">
        <v>1</v>
      </c>
      <c r="K5281" t="s">
        <v>6696</v>
      </c>
      <c r="L5281" t="s">
        <v>6698</v>
      </c>
      <c r="M5281" t="s">
        <v>6699</v>
      </c>
      <c r="N5281" s="1">
        <v>43889</v>
      </c>
      <c r="O5281" t="str">
        <f t="shared" si="177"/>
        <v>정상2</v>
      </c>
      <c r="P5281" t="str">
        <f t="shared" si="176"/>
        <v>엠피가온</v>
      </c>
      <c r="Q5281" t="s">
        <v>1954</v>
      </c>
      <c r="R5281"/>
      <c r="S5281"/>
      <c r="T5281"/>
      <c r="U5281"/>
      <c r="V5281"/>
      <c r="W5281" t="s">
        <v>1958</v>
      </c>
      <c r="X5281"/>
    </row>
    <row r="5282" spans="1:24">
      <c r="A5282" t="s">
        <v>2666</v>
      </c>
      <c r="B5282"/>
      <c r="C5282"/>
      <c r="D5282" t="s">
        <v>5905</v>
      </c>
      <c r="E5282" t="s">
        <v>6187</v>
      </c>
      <c r="F5282" t="s">
        <v>3242</v>
      </c>
      <c r="G5282" t="s">
        <v>937</v>
      </c>
      <c r="H5282">
        <v>30000</v>
      </c>
      <c r="I5282" s="1">
        <v>43825</v>
      </c>
      <c r="J5282">
        <v>1</v>
      </c>
      <c r="K5282" t="s">
        <v>6696</v>
      </c>
      <c r="L5282" t="s">
        <v>6698</v>
      </c>
      <c r="M5282" t="s">
        <v>6699</v>
      </c>
      <c r="N5282" s="1">
        <v>43889</v>
      </c>
      <c r="O5282" t="str">
        <f t="shared" si="177"/>
        <v>정상2</v>
      </c>
      <c r="P5282" t="str">
        <f t="shared" si="176"/>
        <v>엠피성공</v>
      </c>
      <c r="Q5282" t="s">
        <v>1954</v>
      </c>
      <c r="R5282"/>
      <c r="S5282"/>
      <c r="T5282"/>
      <c r="U5282"/>
      <c r="V5282"/>
      <c r="W5282" t="s">
        <v>1958</v>
      </c>
      <c r="X5282"/>
    </row>
    <row r="5283" spans="1:24">
      <c r="A5283" t="s">
        <v>2669</v>
      </c>
      <c r="B5283" t="s">
        <v>5689</v>
      </c>
      <c r="C5283" t="s">
        <v>5733</v>
      </c>
      <c r="D5283" t="s">
        <v>5906</v>
      </c>
      <c r="E5283" t="s">
        <v>6188</v>
      </c>
      <c r="F5283" t="s">
        <v>4276</v>
      </c>
      <c r="G5283">
        <v>61415</v>
      </c>
      <c r="H5283">
        <v>57220</v>
      </c>
      <c r="I5283" s="1">
        <v>43825</v>
      </c>
      <c r="J5283">
        <v>1</v>
      </c>
      <c r="K5283" t="s">
        <v>6696</v>
      </c>
      <c r="L5283" t="s">
        <v>6698</v>
      </c>
      <c r="M5283" t="s">
        <v>6699</v>
      </c>
      <c r="N5283" s="1">
        <v>43889</v>
      </c>
      <c r="O5283" t="str">
        <f t="shared" si="177"/>
        <v>정상2</v>
      </c>
      <c r="P5283" t="str">
        <f t="shared" si="176"/>
        <v>엠피경기</v>
      </c>
      <c r="Q5283" t="s">
        <v>1954</v>
      </c>
      <c r="R5283"/>
      <c r="S5283"/>
      <c r="T5283"/>
      <c r="U5283"/>
      <c r="V5283"/>
      <c r="W5283" t="s">
        <v>1958</v>
      </c>
      <c r="X5283"/>
    </row>
    <row r="5284" spans="1:24">
      <c r="A5284" t="s">
        <v>2670</v>
      </c>
      <c r="B5284" t="s">
        <v>5674</v>
      </c>
      <c r="C5284" t="s">
        <v>5724</v>
      </c>
      <c r="D5284" t="s">
        <v>5875</v>
      </c>
      <c r="E5284">
        <v>41937999300000</v>
      </c>
      <c r="F5284" t="s">
        <v>4276</v>
      </c>
      <c r="G5284" t="s">
        <v>936</v>
      </c>
      <c r="H5284">
        <v>49684</v>
      </c>
      <c r="I5284" s="1">
        <v>43825</v>
      </c>
      <c r="J5284">
        <v>1</v>
      </c>
      <c r="K5284" t="s">
        <v>6696</v>
      </c>
      <c r="L5284" t="s">
        <v>6698</v>
      </c>
      <c r="M5284" t="s">
        <v>6699</v>
      </c>
      <c r="N5284" s="1">
        <v>43889</v>
      </c>
      <c r="O5284" t="str">
        <f t="shared" si="177"/>
        <v>정상2</v>
      </c>
      <c r="P5284" t="str">
        <f t="shared" si="176"/>
        <v>엠피송내</v>
      </c>
      <c r="Q5284" t="s">
        <v>1954</v>
      </c>
      <c r="R5284"/>
      <c r="S5284"/>
      <c r="T5284"/>
      <c r="U5284"/>
      <c r="V5284"/>
      <c r="W5284" t="s">
        <v>1960</v>
      </c>
      <c r="X5284"/>
    </row>
    <row r="5285" spans="1:24">
      <c r="A5285" t="s">
        <v>2670</v>
      </c>
      <c r="B5285" t="s">
        <v>2683</v>
      </c>
      <c r="C5285" t="s">
        <v>5724</v>
      </c>
      <c r="D5285" t="s">
        <v>5875</v>
      </c>
      <c r="E5285">
        <v>41938010610000</v>
      </c>
      <c r="F5285" t="s">
        <v>3242</v>
      </c>
      <c r="G5285" t="s">
        <v>936</v>
      </c>
      <c r="H5285">
        <v>56377</v>
      </c>
      <c r="I5285" s="1">
        <v>43825</v>
      </c>
      <c r="J5285">
        <v>1</v>
      </c>
      <c r="K5285" t="s">
        <v>6696</v>
      </c>
      <c r="L5285" t="s">
        <v>6698</v>
      </c>
      <c r="M5285" t="s">
        <v>6699</v>
      </c>
      <c r="N5285" s="1">
        <v>43889</v>
      </c>
      <c r="O5285" t="str">
        <f t="shared" si="177"/>
        <v>정상2</v>
      </c>
      <c r="P5285" t="str">
        <f t="shared" si="176"/>
        <v>엠피송내</v>
      </c>
      <c r="Q5285" t="s">
        <v>1954</v>
      </c>
      <c r="R5285"/>
      <c r="S5285"/>
      <c r="T5285"/>
      <c r="U5285"/>
      <c r="V5285"/>
      <c r="W5285" t="s">
        <v>6702</v>
      </c>
      <c r="X5285"/>
    </row>
    <row r="5286" spans="1:24">
      <c r="A5286" t="s">
        <v>991</v>
      </c>
      <c r="B5286" t="s">
        <v>2683</v>
      </c>
      <c r="C5286" t="s">
        <v>5715</v>
      </c>
      <c r="D5286" t="s">
        <v>5907</v>
      </c>
      <c r="E5286">
        <v>41937999330000</v>
      </c>
      <c r="F5286" t="s">
        <v>3249</v>
      </c>
      <c r="G5286" t="s">
        <v>933</v>
      </c>
      <c r="H5286">
        <v>25706</v>
      </c>
      <c r="I5286" s="1">
        <v>43825</v>
      </c>
      <c r="J5286">
        <v>1</v>
      </c>
      <c r="K5286" t="s">
        <v>6696</v>
      </c>
      <c r="L5286" t="s">
        <v>6698</v>
      </c>
      <c r="M5286" t="s">
        <v>6699</v>
      </c>
      <c r="N5286" s="1">
        <v>43889</v>
      </c>
      <c r="O5286" t="str">
        <f t="shared" si="177"/>
        <v>정상2</v>
      </c>
      <c r="P5286" t="str">
        <f t="shared" si="176"/>
        <v>엠피송내</v>
      </c>
      <c r="Q5286" t="s">
        <v>1954</v>
      </c>
      <c r="R5286"/>
      <c r="S5286"/>
      <c r="T5286"/>
      <c r="U5286"/>
      <c r="V5286"/>
      <c r="W5286" t="s">
        <v>6702</v>
      </c>
      <c r="X5286"/>
    </row>
    <row r="5287" spans="1:24">
      <c r="A5287" t="s">
        <v>2670</v>
      </c>
      <c r="B5287" t="s">
        <v>5669</v>
      </c>
      <c r="C5287" t="s">
        <v>5724</v>
      </c>
      <c r="D5287" t="s">
        <v>5907</v>
      </c>
      <c r="E5287" t="s">
        <v>6189</v>
      </c>
      <c r="F5287" t="s">
        <v>4276</v>
      </c>
      <c r="G5287">
        <v>61464</v>
      </c>
      <c r="H5287">
        <v>110300</v>
      </c>
      <c r="I5287" s="1">
        <v>43825</v>
      </c>
      <c r="J5287">
        <v>1</v>
      </c>
      <c r="K5287" t="s">
        <v>6696</v>
      </c>
      <c r="L5287" t="s">
        <v>6698</v>
      </c>
      <c r="M5287" t="s">
        <v>6699</v>
      </c>
      <c r="N5287" s="1">
        <v>43889</v>
      </c>
      <c r="O5287" t="str">
        <f t="shared" si="177"/>
        <v>정상2</v>
      </c>
      <c r="P5287" t="str">
        <f t="shared" si="176"/>
        <v>엠피송내</v>
      </c>
      <c r="Q5287" t="s">
        <v>1954</v>
      </c>
      <c r="R5287"/>
      <c r="S5287"/>
      <c r="T5287"/>
      <c r="U5287"/>
      <c r="V5287"/>
      <c r="W5287" t="s">
        <v>1958</v>
      </c>
      <c r="X5287"/>
    </row>
    <row r="5288" spans="1:24">
      <c r="A5288" t="s">
        <v>996</v>
      </c>
      <c r="B5288" t="s">
        <v>5689</v>
      </c>
      <c r="C5288" t="s">
        <v>5751</v>
      </c>
      <c r="D5288" t="s">
        <v>5908</v>
      </c>
      <c r="E5288">
        <v>51928818790000</v>
      </c>
      <c r="F5288" t="s">
        <v>3242</v>
      </c>
      <c r="G5288" t="s">
        <v>894</v>
      </c>
      <c r="H5288">
        <v>90000</v>
      </c>
      <c r="I5288" s="1">
        <v>43825</v>
      </c>
      <c r="J5288">
        <v>1</v>
      </c>
      <c r="K5288" t="s">
        <v>6696</v>
      </c>
      <c r="L5288" t="s">
        <v>6698</v>
      </c>
      <c r="M5288" t="s">
        <v>6699</v>
      </c>
      <c r="N5288" s="1">
        <v>43889</v>
      </c>
      <c r="O5288" t="str">
        <f t="shared" si="177"/>
        <v>정상2</v>
      </c>
      <c r="P5288" t="str">
        <f t="shared" si="176"/>
        <v>엠피경기</v>
      </c>
      <c r="Q5288" t="s">
        <v>1954</v>
      </c>
      <c r="R5288"/>
      <c r="S5288"/>
      <c r="T5288"/>
      <c r="U5288"/>
      <c r="V5288"/>
      <c r="W5288" t="s">
        <v>1958</v>
      </c>
      <c r="X5288"/>
    </row>
    <row r="5289" spans="1:24">
      <c r="A5289" t="s">
        <v>992</v>
      </c>
      <c r="B5289" t="s">
        <v>5675</v>
      </c>
      <c r="C5289" t="s">
        <v>5714</v>
      </c>
      <c r="D5289" t="s">
        <v>5823</v>
      </c>
      <c r="E5289">
        <v>51928793930000</v>
      </c>
      <c r="F5289" t="s">
        <v>4286</v>
      </c>
      <c r="G5289" t="s">
        <v>927</v>
      </c>
      <c r="H5289">
        <v>7666</v>
      </c>
      <c r="I5289" s="1">
        <v>43825</v>
      </c>
      <c r="J5289">
        <v>1</v>
      </c>
      <c r="K5289" t="s">
        <v>6696</v>
      </c>
      <c r="L5289" t="s">
        <v>6698</v>
      </c>
      <c r="M5289" t="s">
        <v>6699</v>
      </c>
      <c r="N5289" s="1">
        <v>43889</v>
      </c>
      <c r="O5289" t="str">
        <f t="shared" si="177"/>
        <v>정상2</v>
      </c>
      <c r="P5289" t="str">
        <f t="shared" si="176"/>
        <v>엠피의정부</v>
      </c>
      <c r="Q5289" t="s">
        <v>1954</v>
      </c>
      <c r="R5289"/>
      <c r="S5289"/>
      <c r="T5289"/>
      <c r="U5289"/>
      <c r="V5289"/>
      <c r="W5289" t="s">
        <v>1958</v>
      </c>
      <c r="X5289"/>
    </row>
    <row r="5290" spans="1:24">
      <c r="A5290" t="s">
        <v>2667</v>
      </c>
      <c r="B5290" t="s">
        <v>5675</v>
      </c>
      <c r="C5290" t="s">
        <v>2237</v>
      </c>
      <c r="D5290" t="s">
        <v>5878</v>
      </c>
      <c r="E5290" t="s">
        <v>6190</v>
      </c>
      <c r="F5290" t="s">
        <v>4276</v>
      </c>
      <c r="G5290" t="s">
        <v>931</v>
      </c>
      <c r="H5290">
        <v>39391</v>
      </c>
      <c r="I5290" s="1">
        <v>43825</v>
      </c>
      <c r="J5290">
        <v>1</v>
      </c>
      <c r="K5290" t="s">
        <v>6696</v>
      </c>
      <c r="L5290" t="s">
        <v>6698</v>
      </c>
      <c r="M5290" t="s">
        <v>6699</v>
      </c>
      <c r="N5290" s="1">
        <v>43889</v>
      </c>
      <c r="O5290" t="str">
        <f t="shared" si="177"/>
        <v>정상2</v>
      </c>
      <c r="P5290" t="str">
        <f t="shared" si="176"/>
        <v>엠피의정부</v>
      </c>
      <c r="Q5290" t="s">
        <v>1954</v>
      </c>
      <c r="R5290"/>
      <c r="S5290"/>
      <c r="T5290"/>
      <c r="U5290"/>
      <c r="V5290"/>
      <c r="W5290" t="s">
        <v>1958</v>
      </c>
      <c r="X5290"/>
    </row>
    <row r="5291" spans="1:24">
      <c r="A5291" t="s">
        <v>2667</v>
      </c>
      <c r="B5291" t="s">
        <v>2680</v>
      </c>
      <c r="C5291" t="s">
        <v>2237</v>
      </c>
      <c r="D5291" t="s">
        <v>5877</v>
      </c>
      <c r="E5291" t="s">
        <v>6191</v>
      </c>
      <c r="F5291" t="s">
        <v>4276</v>
      </c>
      <c r="G5291" t="s">
        <v>931</v>
      </c>
      <c r="H5291">
        <v>37198</v>
      </c>
      <c r="I5291" s="1">
        <v>43825</v>
      </c>
      <c r="J5291">
        <v>1</v>
      </c>
      <c r="K5291" t="s">
        <v>6696</v>
      </c>
      <c r="L5291" t="s">
        <v>6698</v>
      </c>
      <c r="M5291" t="s">
        <v>6699</v>
      </c>
      <c r="N5291" s="1">
        <v>43889</v>
      </c>
      <c r="O5291" t="str">
        <f t="shared" si="177"/>
        <v>정상2</v>
      </c>
      <c r="P5291" t="str">
        <f t="shared" si="176"/>
        <v>엠피의정부</v>
      </c>
      <c r="Q5291" t="s">
        <v>1954</v>
      </c>
      <c r="R5291"/>
      <c r="S5291"/>
      <c r="T5291"/>
      <c r="U5291"/>
      <c r="V5291"/>
      <c r="W5291" t="s">
        <v>1958</v>
      </c>
      <c r="X5291"/>
    </row>
    <row r="5292" spans="1:24">
      <c r="A5292" t="s">
        <v>2666</v>
      </c>
      <c r="B5292" t="s">
        <v>2679</v>
      </c>
      <c r="C5292" t="s">
        <v>5731</v>
      </c>
      <c r="D5292" t="s">
        <v>5909</v>
      </c>
      <c r="E5292" t="s">
        <v>6192</v>
      </c>
      <c r="F5292" t="s">
        <v>3242</v>
      </c>
      <c r="G5292">
        <v>61467</v>
      </c>
      <c r="H5292">
        <v>119560</v>
      </c>
      <c r="I5292" s="1">
        <v>43825</v>
      </c>
      <c r="J5292">
        <v>1</v>
      </c>
      <c r="K5292" t="s">
        <v>6696</v>
      </c>
      <c r="L5292" t="s">
        <v>6698</v>
      </c>
      <c r="M5292" t="s">
        <v>6699</v>
      </c>
      <c r="N5292" s="1">
        <v>43889</v>
      </c>
      <c r="O5292" t="str">
        <f t="shared" si="177"/>
        <v>정상2</v>
      </c>
      <c r="P5292" t="str">
        <f t="shared" si="176"/>
        <v>엠피성공</v>
      </c>
      <c r="Q5292" t="s">
        <v>1954</v>
      </c>
      <c r="R5292"/>
      <c r="S5292"/>
      <c r="T5292"/>
      <c r="U5292"/>
      <c r="V5292"/>
      <c r="W5292" t="s">
        <v>1958</v>
      </c>
      <c r="X5292"/>
    </row>
    <row r="5293" spans="1:24">
      <c r="A5293" t="s">
        <v>992</v>
      </c>
      <c r="B5293" t="s">
        <v>2680</v>
      </c>
      <c r="C5293"/>
      <c r="D5293" t="s">
        <v>5881</v>
      </c>
      <c r="E5293">
        <v>41937996710000</v>
      </c>
      <c r="F5293" t="s">
        <v>4276</v>
      </c>
      <c r="G5293" t="s">
        <v>936</v>
      </c>
      <c r="H5293">
        <v>55914</v>
      </c>
      <c r="I5293" s="1">
        <v>43825</v>
      </c>
      <c r="J5293">
        <v>1</v>
      </c>
      <c r="K5293" t="s">
        <v>6696</v>
      </c>
      <c r="L5293" t="s">
        <v>6698</v>
      </c>
      <c r="M5293" t="s">
        <v>6699</v>
      </c>
      <c r="N5293" s="1">
        <v>43889</v>
      </c>
      <c r="O5293" t="str">
        <f t="shared" si="177"/>
        <v>정상2</v>
      </c>
      <c r="P5293" t="str">
        <f t="shared" si="176"/>
        <v>엠피의정부</v>
      </c>
      <c r="Q5293" t="s">
        <v>1954</v>
      </c>
      <c r="R5293"/>
      <c r="S5293"/>
      <c r="T5293"/>
      <c r="U5293"/>
      <c r="V5293"/>
      <c r="W5293" t="s">
        <v>1958</v>
      </c>
      <c r="X5293"/>
    </row>
    <row r="5294" spans="1:24">
      <c r="A5294" t="s">
        <v>2667</v>
      </c>
      <c r="B5294" t="s">
        <v>2680</v>
      </c>
      <c r="C5294"/>
      <c r="D5294" t="s">
        <v>5881</v>
      </c>
      <c r="E5294">
        <v>41937998090000</v>
      </c>
      <c r="F5294" t="s">
        <v>4276</v>
      </c>
      <c r="G5294" t="s">
        <v>936</v>
      </c>
      <c r="H5294">
        <v>50315</v>
      </c>
      <c r="I5294" s="1">
        <v>43825</v>
      </c>
      <c r="J5294">
        <v>1</v>
      </c>
      <c r="K5294" t="s">
        <v>6695</v>
      </c>
      <c r="L5294" t="s">
        <v>6698</v>
      </c>
      <c r="M5294" t="s">
        <v>6699</v>
      </c>
      <c r="N5294" s="1">
        <v>43889</v>
      </c>
      <c r="O5294" t="str">
        <f t="shared" si="177"/>
        <v>정상2</v>
      </c>
      <c r="P5294" t="str">
        <f t="shared" si="176"/>
        <v>엠피의정부</v>
      </c>
      <c r="Q5294" t="s">
        <v>1954</v>
      </c>
      <c r="R5294"/>
      <c r="S5294"/>
      <c r="T5294"/>
      <c r="U5294"/>
      <c r="V5294"/>
      <c r="W5294" t="s">
        <v>1960</v>
      </c>
      <c r="X5294"/>
    </row>
    <row r="5295" spans="1:24">
      <c r="A5295" t="s">
        <v>2673</v>
      </c>
      <c r="B5295" t="s">
        <v>5671</v>
      </c>
      <c r="C5295" t="s">
        <v>5723</v>
      </c>
      <c r="D5295" t="s">
        <v>5807</v>
      </c>
      <c r="E5295" t="s">
        <v>6193</v>
      </c>
      <c r="F5295" t="s">
        <v>3242</v>
      </c>
      <c r="G5295">
        <v>61437</v>
      </c>
      <c r="H5295">
        <v>12000</v>
      </c>
      <c r="I5295" s="1">
        <v>43825</v>
      </c>
      <c r="J5295">
        <v>1</v>
      </c>
      <c r="K5295" t="s">
        <v>6696</v>
      </c>
      <c r="L5295" t="s">
        <v>6698</v>
      </c>
      <c r="M5295" t="s">
        <v>6699</v>
      </c>
      <c r="N5295" s="1">
        <v>43889</v>
      </c>
      <c r="O5295" t="str">
        <f t="shared" si="177"/>
        <v>정상2</v>
      </c>
      <c r="P5295" t="str">
        <f t="shared" si="176"/>
        <v>엠피피스토스</v>
      </c>
      <c r="Q5295" t="s">
        <v>1954</v>
      </c>
      <c r="R5295"/>
      <c r="S5295"/>
      <c r="T5295"/>
      <c r="U5295"/>
      <c r="V5295"/>
      <c r="W5295" t="s">
        <v>1958</v>
      </c>
      <c r="X5295"/>
    </row>
    <row r="5296" spans="1:24">
      <c r="A5296" t="s">
        <v>2666</v>
      </c>
      <c r="B5296" t="s">
        <v>2679</v>
      </c>
      <c r="C5296" t="s">
        <v>5731</v>
      </c>
      <c r="D5296" t="s">
        <v>5910</v>
      </c>
      <c r="E5296">
        <v>51928849000000</v>
      </c>
      <c r="F5296" t="s">
        <v>4276</v>
      </c>
      <c r="G5296" t="s">
        <v>899</v>
      </c>
      <c r="H5296">
        <v>50000</v>
      </c>
      <c r="I5296" s="1">
        <v>43825</v>
      </c>
      <c r="J5296">
        <v>1</v>
      </c>
      <c r="K5296" t="s">
        <v>6696</v>
      </c>
      <c r="L5296" t="s">
        <v>6698</v>
      </c>
      <c r="M5296" t="s">
        <v>6699</v>
      </c>
      <c r="N5296" s="1">
        <v>43889</v>
      </c>
      <c r="O5296" t="str">
        <f t="shared" si="177"/>
        <v>정상2</v>
      </c>
      <c r="P5296" t="str">
        <f t="shared" si="176"/>
        <v>엠피성공</v>
      </c>
      <c r="Q5296" t="s">
        <v>1954</v>
      </c>
      <c r="R5296"/>
      <c r="S5296"/>
      <c r="T5296"/>
      <c r="U5296"/>
      <c r="V5296"/>
      <c r="W5296" t="s">
        <v>1958</v>
      </c>
      <c r="X5296"/>
    </row>
    <row r="5297" spans="1:24">
      <c r="A5297" t="s">
        <v>990</v>
      </c>
      <c r="B5297" t="s">
        <v>2679</v>
      </c>
      <c r="C5297" t="s">
        <v>5752</v>
      </c>
      <c r="D5297" t="s">
        <v>5911</v>
      </c>
      <c r="E5297">
        <v>320192477371</v>
      </c>
      <c r="F5297" t="s">
        <v>4276</v>
      </c>
      <c r="G5297">
        <v>30545</v>
      </c>
      <c r="H5297">
        <v>30000</v>
      </c>
      <c r="I5297" s="1">
        <v>43825</v>
      </c>
      <c r="J5297">
        <v>1</v>
      </c>
      <c r="K5297" t="s">
        <v>6696</v>
      </c>
      <c r="L5297" t="s">
        <v>6698</v>
      </c>
      <c r="M5297" t="s">
        <v>6699</v>
      </c>
      <c r="N5297" s="1">
        <v>43889</v>
      </c>
      <c r="O5297" t="str">
        <f t="shared" si="177"/>
        <v>정상2</v>
      </c>
      <c r="P5297" t="str">
        <f t="shared" si="176"/>
        <v>엠피성공</v>
      </c>
      <c r="Q5297" t="s">
        <v>1954</v>
      </c>
      <c r="R5297"/>
      <c r="S5297"/>
      <c r="T5297"/>
      <c r="U5297"/>
      <c r="V5297"/>
      <c r="W5297" t="s">
        <v>1958</v>
      </c>
      <c r="X5297"/>
    </row>
    <row r="5298" spans="1:24">
      <c r="A5298" t="s">
        <v>2666</v>
      </c>
      <c r="B5298" t="s">
        <v>5667</v>
      </c>
      <c r="C5298" t="s">
        <v>5712</v>
      </c>
      <c r="D5298" t="s">
        <v>5910</v>
      </c>
      <c r="E5298" t="s">
        <v>6194</v>
      </c>
      <c r="F5298" t="s">
        <v>4276</v>
      </c>
      <c r="G5298">
        <v>61437</v>
      </c>
      <c r="H5298">
        <v>42200</v>
      </c>
      <c r="I5298" s="1">
        <v>43825</v>
      </c>
      <c r="J5298">
        <v>1</v>
      </c>
      <c r="K5298" t="s">
        <v>6696</v>
      </c>
      <c r="L5298" t="s">
        <v>6698</v>
      </c>
      <c r="M5298" t="s">
        <v>6699</v>
      </c>
      <c r="N5298" s="1">
        <v>43889</v>
      </c>
      <c r="O5298" t="str">
        <f t="shared" si="177"/>
        <v>정상2</v>
      </c>
      <c r="P5298" t="str">
        <f t="shared" si="176"/>
        <v>엠피성공</v>
      </c>
      <c r="Q5298" t="s">
        <v>1954</v>
      </c>
      <c r="R5298"/>
      <c r="S5298"/>
      <c r="T5298"/>
      <c r="U5298"/>
      <c r="V5298"/>
      <c r="W5298" t="s">
        <v>1958</v>
      </c>
      <c r="X5298"/>
    </row>
    <row r="5299" spans="1:24">
      <c r="A5299" t="s">
        <v>990</v>
      </c>
      <c r="B5299" t="s">
        <v>5667</v>
      </c>
      <c r="C5299" t="s">
        <v>5712</v>
      </c>
      <c r="D5299" t="s">
        <v>5910</v>
      </c>
      <c r="E5299" t="s">
        <v>6195</v>
      </c>
      <c r="F5299" t="s">
        <v>4276</v>
      </c>
      <c r="G5299">
        <v>61464</v>
      </c>
      <c r="H5299">
        <v>73030</v>
      </c>
      <c r="I5299" s="1">
        <v>43825</v>
      </c>
      <c r="J5299">
        <v>1</v>
      </c>
      <c r="K5299" t="s">
        <v>6696</v>
      </c>
      <c r="L5299" t="s">
        <v>6698</v>
      </c>
      <c r="M5299" t="s">
        <v>6699</v>
      </c>
      <c r="N5299" s="1">
        <v>43889</v>
      </c>
      <c r="O5299" t="str">
        <f t="shared" si="177"/>
        <v>정상2</v>
      </c>
      <c r="P5299" t="str">
        <f t="shared" si="176"/>
        <v>엠피성공</v>
      </c>
      <c r="Q5299" t="s">
        <v>1954</v>
      </c>
      <c r="R5299"/>
      <c r="S5299"/>
      <c r="T5299"/>
      <c r="U5299"/>
      <c r="V5299"/>
      <c r="W5299" t="s">
        <v>1958</v>
      </c>
      <c r="X5299"/>
    </row>
    <row r="5300" spans="1:24">
      <c r="A5300" t="s">
        <v>2666</v>
      </c>
      <c r="B5300" t="s">
        <v>2679</v>
      </c>
      <c r="C5300" t="s">
        <v>2242</v>
      </c>
      <c r="D5300" t="s">
        <v>5910</v>
      </c>
      <c r="E5300" t="s">
        <v>6196</v>
      </c>
      <c r="F5300" t="s">
        <v>3249</v>
      </c>
      <c r="G5300">
        <v>61264</v>
      </c>
      <c r="H5300">
        <v>32650</v>
      </c>
      <c r="I5300" s="1">
        <v>43825</v>
      </c>
      <c r="J5300">
        <v>1</v>
      </c>
      <c r="K5300" t="s">
        <v>6696</v>
      </c>
      <c r="L5300" t="s">
        <v>6698</v>
      </c>
      <c r="M5300" t="s">
        <v>6699</v>
      </c>
      <c r="N5300" s="1">
        <v>43889</v>
      </c>
      <c r="O5300" t="str">
        <f t="shared" si="177"/>
        <v>정상2</v>
      </c>
      <c r="P5300" t="str">
        <f t="shared" si="176"/>
        <v>엠피성공</v>
      </c>
      <c r="Q5300" t="s">
        <v>1954</v>
      </c>
      <c r="R5300"/>
      <c r="S5300"/>
      <c r="T5300"/>
      <c r="U5300"/>
      <c r="V5300"/>
      <c r="W5300" t="s">
        <v>1958</v>
      </c>
      <c r="X5300"/>
    </row>
    <row r="5301" spans="1:24">
      <c r="A5301" t="s">
        <v>2666</v>
      </c>
      <c r="B5301" t="s">
        <v>5667</v>
      </c>
      <c r="C5301" t="s">
        <v>5731</v>
      </c>
      <c r="D5301" t="s">
        <v>5910</v>
      </c>
      <c r="E5301" t="s">
        <v>6197</v>
      </c>
      <c r="F5301" t="s">
        <v>3242</v>
      </c>
      <c r="G5301" t="s">
        <v>946</v>
      </c>
      <c r="H5301">
        <v>33000</v>
      </c>
      <c r="I5301" s="1">
        <v>43825</v>
      </c>
      <c r="J5301">
        <v>1</v>
      </c>
      <c r="K5301" t="s">
        <v>6696</v>
      </c>
      <c r="L5301" t="s">
        <v>6698</v>
      </c>
      <c r="M5301" t="s">
        <v>6699</v>
      </c>
      <c r="N5301" s="1">
        <v>43889</v>
      </c>
      <c r="O5301" t="str">
        <f t="shared" si="177"/>
        <v>정상2</v>
      </c>
      <c r="P5301" t="str">
        <f t="shared" si="176"/>
        <v>엠피성공</v>
      </c>
      <c r="Q5301" t="s">
        <v>1952</v>
      </c>
      <c r="R5301"/>
      <c r="S5301"/>
      <c r="T5301"/>
      <c r="U5301"/>
      <c r="V5301"/>
      <c r="W5301" t="s">
        <v>1958</v>
      </c>
      <c r="X5301"/>
    </row>
    <row r="5302" spans="1:24">
      <c r="A5302" t="s">
        <v>2666</v>
      </c>
      <c r="B5302" t="s">
        <v>2679</v>
      </c>
      <c r="C5302" t="s">
        <v>5731</v>
      </c>
      <c r="D5302" t="s">
        <v>5910</v>
      </c>
      <c r="E5302">
        <v>51928797150000</v>
      </c>
      <c r="F5302" t="s">
        <v>4276</v>
      </c>
      <c r="G5302" t="s">
        <v>899</v>
      </c>
      <c r="H5302">
        <v>110000</v>
      </c>
      <c r="I5302" s="1">
        <v>43825</v>
      </c>
      <c r="J5302">
        <v>1</v>
      </c>
      <c r="K5302" t="s">
        <v>6696</v>
      </c>
      <c r="L5302" t="s">
        <v>6698</v>
      </c>
      <c r="M5302" t="s">
        <v>6699</v>
      </c>
      <c r="N5302" s="1">
        <v>43889</v>
      </c>
      <c r="O5302" t="str">
        <f t="shared" si="177"/>
        <v>정상2</v>
      </c>
      <c r="P5302" t="str">
        <f t="shared" si="176"/>
        <v>엠피성공</v>
      </c>
      <c r="Q5302" t="s">
        <v>1954</v>
      </c>
      <c r="R5302"/>
      <c r="S5302"/>
      <c r="T5302"/>
      <c r="U5302"/>
      <c r="V5302"/>
      <c r="W5302" t="s">
        <v>1958</v>
      </c>
      <c r="X5302"/>
    </row>
    <row r="5303" spans="1:24">
      <c r="A5303" t="s">
        <v>2673</v>
      </c>
      <c r="B5303" t="s">
        <v>2685</v>
      </c>
      <c r="C5303" t="s">
        <v>5713</v>
      </c>
      <c r="D5303" t="s">
        <v>5808</v>
      </c>
      <c r="E5303" t="s">
        <v>6198</v>
      </c>
      <c r="F5303" t="s">
        <v>4276</v>
      </c>
      <c r="G5303" t="s">
        <v>901</v>
      </c>
      <c r="H5303">
        <v>109620</v>
      </c>
      <c r="I5303" s="1">
        <v>43825</v>
      </c>
      <c r="J5303">
        <v>1</v>
      </c>
      <c r="K5303" t="s">
        <v>6696</v>
      </c>
      <c r="L5303" t="s">
        <v>6698</v>
      </c>
      <c r="M5303" t="s">
        <v>6699</v>
      </c>
      <c r="N5303" s="1">
        <v>43889</v>
      </c>
      <c r="O5303" t="str">
        <f t="shared" si="177"/>
        <v>정상2</v>
      </c>
      <c r="P5303" t="str">
        <f t="shared" si="176"/>
        <v>엠피피스토스</v>
      </c>
      <c r="Q5303" t="s">
        <v>1954</v>
      </c>
      <c r="R5303"/>
      <c r="S5303"/>
      <c r="T5303"/>
      <c r="U5303"/>
      <c r="V5303"/>
      <c r="W5303" t="s">
        <v>1958</v>
      </c>
      <c r="X5303"/>
    </row>
    <row r="5304" spans="1:24">
      <c r="A5304" t="s">
        <v>2666</v>
      </c>
      <c r="B5304"/>
      <c r="C5304"/>
      <c r="D5304" t="s">
        <v>5905</v>
      </c>
      <c r="E5304" t="s">
        <v>6199</v>
      </c>
      <c r="F5304" t="s">
        <v>4276</v>
      </c>
      <c r="G5304" t="s">
        <v>937</v>
      </c>
      <c r="H5304">
        <v>30000</v>
      </c>
      <c r="I5304" s="1">
        <v>43824</v>
      </c>
      <c r="J5304">
        <v>1</v>
      </c>
      <c r="K5304" t="s">
        <v>6696</v>
      </c>
      <c r="L5304" t="s">
        <v>6698</v>
      </c>
      <c r="M5304" t="s">
        <v>6699</v>
      </c>
      <c r="N5304" s="1">
        <v>43889</v>
      </c>
      <c r="O5304" t="str">
        <f t="shared" si="177"/>
        <v>정상2</v>
      </c>
      <c r="P5304" t="str">
        <f t="shared" si="176"/>
        <v>엠피성공</v>
      </c>
      <c r="Q5304" t="s">
        <v>1954</v>
      </c>
      <c r="R5304"/>
      <c r="S5304"/>
      <c r="T5304"/>
      <c r="U5304"/>
      <c r="V5304"/>
      <c r="W5304" t="s">
        <v>1958</v>
      </c>
      <c r="X5304"/>
    </row>
    <row r="5305" spans="1:24">
      <c r="A5305" t="s">
        <v>2665</v>
      </c>
      <c r="B5305" t="s">
        <v>2678</v>
      </c>
      <c r="C5305" t="s">
        <v>5728</v>
      </c>
      <c r="D5305" t="s">
        <v>5912</v>
      </c>
      <c r="E5305" t="s">
        <v>6200</v>
      </c>
      <c r="F5305" t="s">
        <v>4276</v>
      </c>
      <c r="G5305">
        <v>61465</v>
      </c>
      <c r="H5305">
        <v>58620</v>
      </c>
      <c r="I5305" s="1">
        <v>43823</v>
      </c>
      <c r="J5305">
        <v>1</v>
      </c>
      <c r="K5305" t="s">
        <v>6696</v>
      </c>
      <c r="L5305" t="s">
        <v>6696</v>
      </c>
      <c r="M5305" t="s">
        <v>6699</v>
      </c>
      <c r="N5305" s="1">
        <v>43889</v>
      </c>
      <c r="O5305" t="str">
        <f t="shared" si="177"/>
        <v>정상2</v>
      </c>
      <c r="P5305" t="str">
        <f t="shared" si="176"/>
        <v>엠피상동</v>
      </c>
      <c r="Q5305" t="s">
        <v>1954</v>
      </c>
      <c r="R5305"/>
      <c r="S5305"/>
      <c r="T5305"/>
      <c r="U5305"/>
      <c r="V5305"/>
      <c r="W5305" t="s">
        <v>1958</v>
      </c>
      <c r="X5305"/>
    </row>
    <row r="5306" spans="1:24">
      <c r="A5306" t="s">
        <v>2665</v>
      </c>
      <c r="B5306" t="s">
        <v>5670</v>
      </c>
      <c r="C5306" t="s">
        <v>5716</v>
      </c>
      <c r="D5306" t="s">
        <v>5913</v>
      </c>
      <c r="E5306" t="s">
        <v>6201</v>
      </c>
      <c r="F5306" t="s">
        <v>4276</v>
      </c>
      <c r="G5306">
        <v>61465</v>
      </c>
      <c r="H5306">
        <v>50000</v>
      </c>
      <c r="I5306" s="1">
        <v>43823</v>
      </c>
      <c r="J5306">
        <v>1</v>
      </c>
      <c r="K5306" t="s">
        <v>6696</v>
      </c>
      <c r="L5306" t="s">
        <v>6696</v>
      </c>
      <c r="M5306" t="s">
        <v>6699</v>
      </c>
      <c r="N5306" s="1">
        <v>43889</v>
      </c>
      <c r="O5306" t="str">
        <f t="shared" si="177"/>
        <v>정상2</v>
      </c>
      <c r="P5306" t="str">
        <f t="shared" si="176"/>
        <v>엠피상동</v>
      </c>
      <c r="Q5306" t="s">
        <v>1955</v>
      </c>
      <c r="R5306"/>
      <c r="S5306"/>
      <c r="T5306"/>
      <c r="U5306"/>
      <c r="V5306"/>
      <c r="W5306" t="s">
        <v>6702</v>
      </c>
      <c r="X5306"/>
    </row>
    <row r="5307" spans="1:24">
      <c r="A5307" t="s">
        <v>2673</v>
      </c>
      <c r="B5307" t="s">
        <v>2685</v>
      </c>
      <c r="C5307" t="s">
        <v>5713</v>
      </c>
      <c r="D5307" t="s">
        <v>5826</v>
      </c>
      <c r="E5307" t="s">
        <v>6202</v>
      </c>
      <c r="F5307" t="s">
        <v>4276</v>
      </c>
      <c r="G5307" t="s">
        <v>929</v>
      </c>
      <c r="H5307">
        <v>40954</v>
      </c>
      <c r="I5307" s="1">
        <v>43823</v>
      </c>
      <c r="J5307">
        <v>1</v>
      </c>
      <c r="K5307" t="s">
        <v>6696</v>
      </c>
      <c r="L5307" t="s">
        <v>6698</v>
      </c>
      <c r="M5307" t="s">
        <v>6699</v>
      </c>
      <c r="N5307" s="1">
        <v>43889</v>
      </c>
      <c r="O5307" t="str">
        <f t="shared" si="177"/>
        <v>정상2</v>
      </c>
      <c r="P5307" t="str">
        <f t="shared" si="176"/>
        <v>엠피피스토스</v>
      </c>
      <c r="Q5307" t="s">
        <v>1954</v>
      </c>
      <c r="R5307"/>
      <c r="S5307"/>
      <c r="T5307"/>
      <c r="U5307"/>
      <c r="V5307"/>
      <c r="W5307" t="s">
        <v>1960</v>
      </c>
      <c r="X5307"/>
    </row>
    <row r="5308" spans="1:24">
      <c r="A5308" t="s">
        <v>2671</v>
      </c>
      <c r="B5308" t="s">
        <v>5677</v>
      </c>
      <c r="C5308" t="s">
        <v>5727</v>
      </c>
      <c r="D5308" t="s">
        <v>5828</v>
      </c>
      <c r="E5308">
        <v>20190612599</v>
      </c>
      <c r="F5308" t="s">
        <v>3242</v>
      </c>
      <c r="G5308" t="s">
        <v>911</v>
      </c>
      <c r="H5308">
        <v>20000</v>
      </c>
      <c r="I5308" s="1">
        <v>43823</v>
      </c>
      <c r="J5308">
        <v>1</v>
      </c>
      <c r="K5308" t="s">
        <v>6696</v>
      </c>
      <c r="L5308" t="s">
        <v>6698</v>
      </c>
      <c r="M5308" t="s">
        <v>6699</v>
      </c>
      <c r="N5308" s="1">
        <v>43889</v>
      </c>
      <c r="O5308" t="str">
        <f t="shared" si="177"/>
        <v>정상2</v>
      </c>
      <c r="P5308" t="s">
        <v>6831</v>
      </c>
      <c r="Q5308" t="s">
        <v>1954</v>
      </c>
      <c r="R5308"/>
      <c r="S5308"/>
      <c r="T5308"/>
      <c r="U5308"/>
      <c r="V5308"/>
      <c r="W5308" t="s">
        <v>1958</v>
      </c>
      <c r="X5308"/>
    </row>
    <row r="5309" spans="1:24">
      <c r="A5309" t="s">
        <v>2671</v>
      </c>
      <c r="B5309" t="s">
        <v>5691</v>
      </c>
      <c r="C5309" t="s">
        <v>5727</v>
      </c>
      <c r="D5309" t="s">
        <v>5914</v>
      </c>
      <c r="E5309" t="s">
        <v>6203</v>
      </c>
      <c r="F5309" t="s">
        <v>4276</v>
      </c>
      <c r="G5309" t="s">
        <v>879</v>
      </c>
      <c r="H5309">
        <v>41200</v>
      </c>
      <c r="I5309" s="1">
        <v>43823</v>
      </c>
      <c r="J5309">
        <v>1</v>
      </c>
      <c r="K5309" t="s">
        <v>6696</v>
      </c>
      <c r="L5309" t="s">
        <v>6698</v>
      </c>
      <c r="M5309" t="s">
        <v>6699</v>
      </c>
      <c r="N5309" s="1">
        <v>43889</v>
      </c>
      <c r="O5309" t="str">
        <f t="shared" si="177"/>
        <v>정상2</v>
      </c>
      <c r="P5309" t="s">
        <v>988</v>
      </c>
      <c r="Q5309" t="s">
        <v>1954</v>
      </c>
      <c r="R5309"/>
      <c r="S5309"/>
      <c r="T5309"/>
      <c r="U5309"/>
      <c r="V5309"/>
      <c r="W5309" t="s">
        <v>6702</v>
      </c>
      <c r="X5309"/>
    </row>
    <row r="5310" spans="1:24">
      <c r="A5310" t="s">
        <v>991</v>
      </c>
      <c r="B5310" t="s">
        <v>5669</v>
      </c>
      <c r="C5310" t="s">
        <v>5721</v>
      </c>
      <c r="D5310" t="s">
        <v>5887</v>
      </c>
      <c r="E5310" t="s">
        <v>6204</v>
      </c>
      <c r="F5310" t="s">
        <v>3242</v>
      </c>
      <c r="G5310" t="s">
        <v>930</v>
      </c>
      <c r="H5310">
        <v>31038</v>
      </c>
      <c r="I5310" s="1">
        <v>43823</v>
      </c>
      <c r="J5310">
        <v>1</v>
      </c>
      <c r="K5310" t="s">
        <v>6696</v>
      </c>
      <c r="L5310" t="s">
        <v>6698</v>
      </c>
      <c r="M5310" t="s">
        <v>6699</v>
      </c>
      <c r="N5310" s="1">
        <v>43889</v>
      </c>
      <c r="O5310" t="str">
        <f t="shared" si="177"/>
        <v>정상2</v>
      </c>
      <c r="P5310" t="str">
        <f t="shared" si="176"/>
        <v>엠피송내</v>
      </c>
      <c r="Q5310" t="s">
        <v>1954</v>
      </c>
      <c r="R5310"/>
      <c r="S5310"/>
      <c r="T5310"/>
      <c r="U5310"/>
      <c r="V5310"/>
      <c r="W5310" t="s">
        <v>6702</v>
      </c>
      <c r="X5310"/>
    </row>
    <row r="5311" spans="1:24">
      <c r="A5311" t="s">
        <v>2670</v>
      </c>
      <c r="B5311" t="s">
        <v>5669</v>
      </c>
      <c r="C5311" t="s">
        <v>2364</v>
      </c>
      <c r="D5311" t="s">
        <v>5915</v>
      </c>
      <c r="E5311" t="s">
        <v>6205</v>
      </c>
      <c r="F5311" t="s">
        <v>4276</v>
      </c>
      <c r="G5311" t="s">
        <v>930</v>
      </c>
      <c r="H5311">
        <v>106569</v>
      </c>
      <c r="I5311" s="1">
        <v>43823</v>
      </c>
      <c r="J5311">
        <v>1</v>
      </c>
      <c r="K5311" t="s">
        <v>6696</v>
      </c>
      <c r="L5311" t="s">
        <v>6698</v>
      </c>
      <c r="M5311" t="s">
        <v>6699</v>
      </c>
      <c r="N5311" s="1">
        <v>43889</v>
      </c>
      <c r="O5311" t="str">
        <f t="shared" si="177"/>
        <v>정상2</v>
      </c>
      <c r="P5311" t="str">
        <f t="shared" si="176"/>
        <v>엠피송내</v>
      </c>
      <c r="Q5311" t="s">
        <v>1954</v>
      </c>
      <c r="R5311"/>
      <c r="S5311"/>
      <c r="T5311"/>
      <c r="U5311"/>
      <c r="V5311"/>
      <c r="W5311" t="s">
        <v>1958</v>
      </c>
      <c r="X5311"/>
    </row>
    <row r="5312" spans="1:24">
      <c r="A5312" t="s">
        <v>2670</v>
      </c>
      <c r="B5312" t="s">
        <v>5669</v>
      </c>
      <c r="C5312" t="s">
        <v>5719</v>
      </c>
      <c r="D5312" t="s">
        <v>5916</v>
      </c>
      <c r="E5312">
        <v>20196543766</v>
      </c>
      <c r="F5312" t="s">
        <v>4276</v>
      </c>
      <c r="G5312">
        <v>22785</v>
      </c>
      <c r="H5312">
        <v>26440</v>
      </c>
      <c r="I5312" s="1">
        <v>43823</v>
      </c>
      <c r="J5312">
        <v>1</v>
      </c>
      <c r="K5312" t="s">
        <v>6696</v>
      </c>
      <c r="L5312" t="s">
        <v>6698</v>
      </c>
      <c r="M5312" t="s">
        <v>6699</v>
      </c>
      <c r="N5312" s="1">
        <v>43889</v>
      </c>
      <c r="O5312" t="str">
        <f t="shared" si="177"/>
        <v>정상2</v>
      </c>
      <c r="P5312" t="str">
        <f t="shared" si="176"/>
        <v>엠피송내</v>
      </c>
      <c r="Q5312" t="s">
        <v>1954</v>
      </c>
      <c r="R5312"/>
      <c r="S5312"/>
      <c r="T5312"/>
      <c r="U5312"/>
      <c r="V5312"/>
      <c r="W5312" t="s">
        <v>1958</v>
      </c>
      <c r="X5312"/>
    </row>
    <row r="5313" spans="1:24">
      <c r="A5313" t="s">
        <v>2670</v>
      </c>
      <c r="B5313" t="s">
        <v>2683</v>
      </c>
      <c r="C5313" t="s">
        <v>5720</v>
      </c>
      <c r="D5313" t="s">
        <v>5811</v>
      </c>
      <c r="E5313" t="s">
        <v>6206</v>
      </c>
      <c r="F5313" t="s">
        <v>4276</v>
      </c>
      <c r="G5313">
        <v>61465</v>
      </c>
      <c r="H5313">
        <v>45150</v>
      </c>
      <c r="I5313" s="1">
        <v>43823</v>
      </c>
      <c r="J5313">
        <v>1</v>
      </c>
      <c r="K5313" t="s">
        <v>6696</v>
      </c>
      <c r="L5313" t="s">
        <v>6698</v>
      </c>
      <c r="M5313" t="s">
        <v>6699</v>
      </c>
      <c r="N5313" s="1">
        <v>43889</v>
      </c>
      <c r="O5313" t="str">
        <f t="shared" si="177"/>
        <v>정상2</v>
      </c>
      <c r="P5313" t="str">
        <f t="shared" ref="P5313:P5376" si="178">A5313</f>
        <v>엠피송내</v>
      </c>
      <c r="Q5313" t="s">
        <v>1954</v>
      </c>
      <c r="R5313"/>
      <c r="S5313"/>
      <c r="T5313"/>
      <c r="U5313"/>
      <c r="V5313"/>
      <c r="W5313" t="s">
        <v>1958</v>
      </c>
      <c r="X5313"/>
    </row>
    <row r="5314" spans="1:24">
      <c r="A5314" t="s">
        <v>2670</v>
      </c>
      <c r="B5314" t="s">
        <v>2683</v>
      </c>
      <c r="C5314" t="s">
        <v>5721</v>
      </c>
      <c r="D5314" t="s">
        <v>5811</v>
      </c>
      <c r="E5314" t="s">
        <v>6207</v>
      </c>
      <c r="F5314" t="s">
        <v>4276</v>
      </c>
      <c r="G5314">
        <v>61392</v>
      </c>
      <c r="H5314">
        <v>20000</v>
      </c>
      <c r="I5314" s="1">
        <v>43823</v>
      </c>
      <c r="J5314">
        <v>1</v>
      </c>
      <c r="K5314" t="s">
        <v>6696</v>
      </c>
      <c r="L5314" t="s">
        <v>6698</v>
      </c>
      <c r="M5314" t="s">
        <v>6699</v>
      </c>
      <c r="N5314" s="1">
        <v>43889</v>
      </c>
      <c r="O5314" t="str">
        <f t="shared" si="177"/>
        <v>정상2</v>
      </c>
      <c r="P5314" t="str">
        <f t="shared" si="178"/>
        <v>엠피송내</v>
      </c>
      <c r="Q5314" t="s">
        <v>1954</v>
      </c>
      <c r="R5314"/>
      <c r="S5314"/>
      <c r="T5314"/>
      <c r="U5314"/>
      <c r="V5314"/>
      <c r="W5314" t="s">
        <v>1958</v>
      </c>
      <c r="X5314"/>
    </row>
    <row r="5315" spans="1:24">
      <c r="A5315" t="s">
        <v>2670</v>
      </c>
      <c r="B5315" t="s">
        <v>2683</v>
      </c>
      <c r="C5315" t="s">
        <v>5720</v>
      </c>
      <c r="D5315" t="s">
        <v>5887</v>
      </c>
      <c r="E5315" t="s">
        <v>6208</v>
      </c>
      <c r="F5315" t="s">
        <v>4276</v>
      </c>
      <c r="G5315">
        <v>61392</v>
      </c>
      <c r="H5315">
        <v>20000</v>
      </c>
      <c r="I5315" s="1">
        <v>43823</v>
      </c>
      <c r="J5315">
        <v>1</v>
      </c>
      <c r="K5315" t="s">
        <v>6696</v>
      </c>
      <c r="L5315" t="s">
        <v>6698</v>
      </c>
      <c r="M5315" t="s">
        <v>6699</v>
      </c>
      <c r="N5315" s="1">
        <v>43889</v>
      </c>
      <c r="O5315" t="str">
        <f t="shared" si="177"/>
        <v>정상2</v>
      </c>
      <c r="P5315" t="str">
        <f t="shared" si="178"/>
        <v>엠피송내</v>
      </c>
      <c r="Q5315" t="s">
        <v>1954</v>
      </c>
      <c r="R5315"/>
      <c r="S5315"/>
      <c r="T5315"/>
      <c r="U5315"/>
      <c r="V5315"/>
      <c r="W5315" t="s">
        <v>1958</v>
      </c>
      <c r="X5315"/>
    </row>
    <row r="5316" spans="1:24">
      <c r="A5316" t="s">
        <v>2673</v>
      </c>
      <c r="B5316" t="s">
        <v>2685</v>
      </c>
      <c r="C5316" t="s">
        <v>5723</v>
      </c>
      <c r="D5316" t="s">
        <v>5917</v>
      </c>
      <c r="E5316" t="s">
        <v>6209</v>
      </c>
      <c r="F5316" t="s">
        <v>4276</v>
      </c>
      <c r="G5316" t="s">
        <v>947</v>
      </c>
      <c r="H5316">
        <v>32000</v>
      </c>
      <c r="I5316" s="1">
        <v>43823</v>
      </c>
      <c r="J5316">
        <v>1</v>
      </c>
      <c r="K5316" t="s">
        <v>6696</v>
      </c>
      <c r="L5316" t="s">
        <v>6698</v>
      </c>
      <c r="M5316" t="s">
        <v>6699</v>
      </c>
      <c r="N5316" s="1">
        <v>43889</v>
      </c>
      <c r="O5316" t="str">
        <f t="shared" si="177"/>
        <v>정상2</v>
      </c>
      <c r="P5316" t="str">
        <f t="shared" si="178"/>
        <v>엠피피스토스</v>
      </c>
      <c r="Q5316" t="s">
        <v>1954</v>
      </c>
      <c r="R5316"/>
      <c r="S5316"/>
      <c r="T5316"/>
      <c r="U5316"/>
      <c r="V5316"/>
      <c r="W5316" t="s">
        <v>1958</v>
      </c>
      <c r="X5316"/>
    </row>
    <row r="5317" spans="1:24">
      <c r="A5317" t="s">
        <v>2673</v>
      </c>
      <c r="B5317" t="s">
        <v>2685</v>
      </c>
      <c r="C5317" t="s">
        <v>5723</v>
      </c>
      <c r="D5317" t="s">
        <v>5917</v>
      </c>
      <c r="E5317" t="s">
        <v>6210</v>
      </c>
      <c r="F5317" t="s">
        <v>4276</v>
      </c>
      <c r="G5317" t="s">
        <v>877</v>
      </c>
      <c r="H5317">
        <v>30000</v>
      </c>
      <c r="I5317" s="1">
        <v>43823</v>
      </c>
      <c r="J5317">
        <v>1</v>
      </c>
      <c r="K5317" t="s">
        <v>6696</v>
      </c>
      <c r="L5317" t="s">
        <v>6698</v>
      </c>
      <c r="M5317" t="s">
        <v>6699</v>
      </c>
      <c r="N5317" s="1">
        <v>43889</v>
      </c>
      <c r="O5317" t="str">
        <f t="shared" si="177"/>
        <v>정상2</v>
      </c>
      <c r="P5317" t="str">
        <f t="shared" si="178"/>
        <v>엠피피스토스</v>
      </c>
      <c r="Q5317" t="s">
        <v>1954</v>
      </c>
      <c r="R5317"/>
      <c r="S5317"/>
      <c r="T5317"/>
      <c r="U5317"/>
      <c r="V5317"/>
      <c r="W5317" t="s">
        <v>1958</v>
      </c>
      <c r="X5317"/>
    </row>
    <row r="5318" spans="1:24">
      <c r="A5318" t="s">
        <v>2670</v>
      </c>
      <c r="B5318" t="s">
        <v>2683</v>
      </c>
      <c r="C5318" t="s">
        <v>5720</v>
      </c>
      <c r="D5318" t="s">
        <v>5891</v>
      </c>
      <c r="E5318" t="s">
        <v>6211</v>
      </c>
      <c r="F5318" t="s">
        <v>4276</v>
      </c>
      <c r="G5318" t="s">
        <v>897</v>
      </c>
      <c r="H5318">
        <v>46000</v>
      </c>
      <c r="I5318" s="1">
        <v>43823</v>
      </c>
      <c r="J5318">
        <v>1</v>
      </c>
      <c r="K5318" t="s">
        <v>6696</v>
      </c>
      <c r="L5318" t="s">
        <v>6698</v>
      </c>
      <c r="M5318" t="s">
        <v>6699</v>
      </c>
      <c r="N5318" s="1">
        <v>43889</v>
      </c>
      <c r="O5318" t="str">
        <f t="shared" si="177"/>
        <v>정상2</v>
      </c>
      <c r="P5318" t="str">
        <f t="shared" si="178"/>
        <v>엠피송내</v>
      </c>
      <c r="Q5318" t="s">
        <v>1952</v>
      </c>
      <c r="R5318"/>
      <c r="S5318"/>
      <c r="T5318"/>
      <c r="U5318"/>
      <c r="V5318"/>
      <c r="W5318" t="s">
        <v>1958</v>
      </c>
      <c r="X5318"/>
    </row>
    <row r="5319" spans="1:24">
      <c r="A5319" t="s">
        <v>990</v>
      </c>
      <c r="B5319" t="s">
        <v>2679</v>
      </c>
      <c r="C5319" t="s">
        <v>5712</v>
      </c>
      <c r="D5319" t="s">
        <v>5918</v>
      </c>
      <c r="E5319">
        <v>51928644680000</v>
      </c>
      <c r="F5319" t="s">
        <v>3242</v>
      </c>
      <c r="G5319" t="s">
        <v>899</v>
      </c>
      <c r="H5319">
        <v>71000</v>
      </c>
      <c r="I5319" s="1">
        <v>43823</v>
      </c>
      <c r="J5319">
        <v>1</v>
      </c>
      <c r="K5319" t="s">
        <v>6696</v>
      </c>
      <c r="L5319" t="s">
        <v>6698</v>
      </c>
      <c r="M5319" t="s">
        <v>6699</v>
      </c>
      <c r="N5319" s="1">
        <v>43889</v>
      </c>
      <c r="O5319" t="str">
        <f t="shared" si="177"/>
        <v>정상2</v>
      </c>
      <c r="P5319" t="str">
        <f t="shared" si="178"/>
        <v>엠피성공</v>
      </c>
      <c r="Q5319" t="s">
        <v>1954</v>
      </c>
      <c r="R5319"/>
      <c r="S5319"/>
      <c r="T5319"/>
      <c r="U5319"/>
      <c r="V5319"/>
      <c r="W5319" t="s">
        <v>1958</v>
      </c>
      <c r="X5319"/>
    </row>
    <row r="5320" spans="1:24">
      <c r="A5320" t="s">
        <v>2666</v>
      </c>
      <c r="B5320" t="s">
        <v>2679</v>
      </c>
      <c r="C5320" t="s">
        <v>5731</v>
      </c>
      <c r="D5320" t="s">
        <v>5839</v>
      </c>
      <c r="E5320">
        <v>51928644610000</v>
      </c>
      <c r="F5320" t="s">
        <v>3242</v>
      </c>
      <c r="G5320" t="s">
        <v>905</v>
      </c>
      <c r="H5320">
        <v>41000</v>
      </c>
      <c r="I5320" s="1">
        <v>43823</v>
      </c>
      <c r="J5320">
        <v>1</v>
      </c>
      <c r="K5320" t="s">
        <v>6696</v>
      </c>
      <c r="L5320" t="s">
        <v>6698</v>
      </c>
      <c r="M5320" t="s">
        <v>6699</v>
      </c>
      <c r="N5320" s="1">
        <v>43889</v>
      </c>
      <c r="O5320" t="str">
        <f t="shared" si="177"/>
        <v>정상2</v>
      </c>
      <c r="P5320" t="str">
        <f t="shared" si="178"/>
        <v>엠피성공</v>
      </c>
      <c r="Q5320" t="s">
        <v>1952</v>
      </c>
      <c r="R5320"/>
      <c r="S5320"/>
      <c r="T5320"/>
      <c r="U5320"/>
      <c r="V5320"/>
      <c r="W5320" t="s">
        <v>1958</v>
      </c>
      <c r="X5320"/>
    </row>
    <row r="5321" spans="1:24">
      <c r="A5321" t="s">
        <v>2671</v>
      </c>
      <c r="B5321" t="s">
        <v>2684</v>
      </c>
      <c r="C5321" t="s">
        <v>2938</v>
      </c>
      <c r="D5321" t="s">
        <v>5919</v>
      </c>
      <c r="E5321">
        <v>320192468405</v>
      </c>
      <c r="F5321" t="s">
        <v>4276</v>
      </c>
      <c r="G5321">
        <v>30593</v>
      </c>
      <c r="H5321">
        <v>200000</v>
      </c>
      <c r="I5321" s="1">
        <v>43823</v>
      </c>
      <c r="J5321">
        <v>1</v>
      </c>
      <c r="K5321" t="s">
        <v>6696</v>
      </c>
      <c r="L5321" t="s">
        <v>6698</v>
      </c>
      <c r="M5321" t="s">
        <v>6699</v>
      </c>
      <c r="N5321" s="1">
        <v>43889</v>
      </c>
      <c r="O5321" t="str">
        <f t="shared" si="177"/>
        <v>정상2</v>
      </c>
      <c r="P5321" t="s">
        <v>6832</v>
      </c>
      <c r="Q5321" t="s">
        <v>1954</v>
      </c>
      <c r="R5321"/>
      <c r="S5321"/>
      <c r="T5321"/>
      <c r="U5321"/>
      <c r="V5321"/>
      <c r="W5321" t="s">
        <v>1960</v>
      </c>
      <c r="X5321"/>
    </row>
    <row r="5322" spans="1:24">
      <c r="A5322" t="s">
        <v>2675</v>
      </c>
      <c r="B5322" t="s">
        <v>5684</v>
      </c>
      <c r="C5322" t="s">
        <v>5753</v>
      </c>
      <c r="D5322" t="s">
        <v>5920</v>
      </c>
      <c r="E5322" t="s">
        <v>6212</v>
      </c>
      <c r="F5322" t="s">
        <v>4276</v>
      </c>
      <c r="G5322" t="s">
        <v>896</v>
      </c>
      <c r="H5322">
        <v>38000</v>
      </c>
      <c r="I5322" s="1">
        <v>43823</v>
      </c>
      <c r="J5322">
        <v>1</v>
      </c>
      <c r="K5322" t="s">
        <v>6696</v>
      </c>
      <c r="L5322" t="s">
        <v>6698</v>
      </c>
      <c r="M5322" t="s">
        <v>6699</v>
      </c>
      <c r="N5322" s="1">
        <v>43889</v>
      </c>
      <c r="O5322" t="str">
        <f t="shared" si="177"/>
        <v>정상2</v>
      </c>
      <c r="P5322" t="str">
        <f t="shared" si="178"/>
        <v>엠피가온</v>
      </c>
      <c r="Q5322" t="s">
        <v>1954</v>
      </c>
      <c r="R5322"/>
      <c r="S5322"/>
      <c r="T5322"/>
      <c r="U5322"/>
      <c r="V5322"/>
      <c r="W5322" t="s">
        <v>1958</v>
      </c>
      <c r="X5322"/>
    </row>
    <row r="5323" spans="1:24">
      <c r="A5323" t="s">
        <v>2676</v>
      </c>
      <c r="B5323"/>
      <c r="C5323"/>
      <c r="D5323" t="s">
        <v>5921</v>
      </c>
      <c r="E5323" t="s">
        <v>6213</v>
      </c>
      <c r="F5323" t="s">
        <v>3249</v>
      </c>
      <c r="G5323">
        <v>61264</v>
      </c>
      <c r="H5323">
        <v>20760</v>
      </c>
      <c r="I5323" s="1">
        <v>43823</v>
      </c>
      <c r="J5323">
        <v>1</v>
      </c>
      <c r="K5323" t="s">
        <v>6696</v>
      </c>
      <c r="L5323" t="s">
        <v>6698</v>
      </c>
      <c r="M5323" t="s">
        <v>6699</v>
      </c>
      <c r="N5323" s="1">
        <v>43889</v>
      </c>
      <c r="O5323" t="str">
        <f t="shared" si="177"/>
        <v>정상2</v>
      </c>
      <c r="P5323" t="str">
        <f t="shared" si="178"/>
        <v>엠피여주</v>
      </c>
      <c r="Q5323" t="s">
        <v>1954</v>
      </c>
      <c r="R5323"/>
      <c r="S5323"/>
      <c r="T5323"/>
      <c r="U5323"/>
      <c r="V5323"/>
      <c r="W5323" t="s">
        <v>1958</v>
      </c>
      <c r="X5323"/>
    </row>
    <row r="5324" spans="1:24">
      <c r="A5324" t="s">
        <v>2665</v>
      </c>
      <c r="B5324" t="s">
        <v>2678</v>
      </c>
      <c r="C5324" t="s">
        <v>5725</v>
      </c>
      <c r="D5324" t="s">
        <v>5922</v>
      </c>
      <c r="E5324">
        <v>51928664770000</v>
      </c>
      <c r="F5324" t="s">
        <v>4276</v>
      </c>
      <c r="G5324" t="s">
        <v>905</v>
      </c>
      <c r="H5324">
        <v>57000</v>
      </c>
      <c r="I5324" s="1">
        <v>43823</v>
      </c>
      <c r="J5324">
        <v>1</v>
      </c>
      <c r="K5324" t="s">
        <v>6696</v>
      </c>
      <c r="L5324" t="s">
        <v>6696</v>
      </c>
      <c r="M5324" t="s">
        <v>6699</v>
      </c>
      <c r="N5324" s="1">
        <v>43889</v>
      </c>
      <c r="O5324" t="str">
        <f t="shared" si="177"/>
        <v>정상2</v>
      </c>
      <c r="P5324" t="str">
        <f t="shared" si="178"/>
        <v>엠피상동</v>
      </c>
      <c r="Q5324" t="s">
        <v>1954</v>
      </c>
      <c r="R5324"/>
      <c r="S5324"/>
      <c r="T5324"/>
      <c r="U5324"/>
      <c r="V5324"/>
      <c r="W5324" t="s">
        <v>1958</v>
      </c>
      <c r="X5324"/>
    </row>
    <row r="5325" spans="1:24">
      <c r="A5325" t="s">
        <v>2672</v>
      </c>
      <c r="B5325"/>
      <c r="C5325"/>
      <c r="D5325" t="s">
        <v>5814</v>
      </c>
      <c r="E5325" t="s">
        <v>6214</v>
      </c>
      <c r="F5325" t="s">
        <v>4276</v>
      </c>
      <c r="G5325">
        <v>61481</v>
      </c>
      <c r="H5325">
        <v>20190</v>
      </c>
      <c r="I5325" s="1">
        <v>43823</v>
      </c>
      <c r="J5325">
        <v>1</v>
      </c>
      <c r="K5325" t="s">
        <v>6696</v>
      </c>
      <c r="L5325" t="s">
        <v>6698</v>
      </c>
      <c r="M5325" t="s">
        <v>6699</v>
      </c>
      <c r="N5325" s="1">
        <v>43889</v>
      </c>
      <c r="O5325" t="str">
        <f t="shared" si="177"/>
        <v>정상2</v>
      </c>
      <c r="P5325" t="str">
        <f t="shared" si="178"/>
        <v>엠피레전드</v>
      </c>
      <c r="Q5325" t="s">
        <v>1954</v>
      </c>
      <c r="R5325"/>
      <c r="S5325"/>
      <c r="T5325"/>
      <c r="U5325"/>
      <c r="V5325"/>
      <c r="W5325" t="s">
        <v>1958</v>
      </c>
      <c r="X5325"/>
    </row>
    <row r="5326" spans="1:24">
      <c r="A5326" t="s">
        <v>2672</v>
      </c>
      <c r="B5326"/>
      <c r="C5326"/>
      <c r="D5326" t="s">
        <v>5793</v>
      </c>
      <c r="E5326">
        <v>20196535872</v>
      </c>
      <c r="F5326" t="s">
        <v>4276</v>
      </c>
      <c r="G5326">
        <v>22746</v>
      </c>
      <c r="H5326">
        <v>20000</v>
      </c>
      <c r="I5326" s="1">
        <v>43823</v>
      </c>
      <c r="J5326">
        <v>1</v>
      </c>
      <c r="K5326" t="s">
        <v>6696</v>
      </c>
      <c r="L5326" t="s">
        <v>6698</v>
      </c>
      <c r="M5326" t="s">
        <v>6699</v>
      </c>
      <c r="N5326" s="1">
        <v>43889</v>
      </c>
      <c r="O5326" t="str">
        <f t="shared" si="177"/>
        <v>정상2</v>
      </c>
      <c r="P5326" t="str">
        <f t="shared" si="178"/>
        <v>엠피레전드</v>
      </c>
      <c r="Q5326" t="s">
        <v>1955</v>
      </c>
      <c r="R5326"/>
      <c r="S5326"/>
      <c r="T5326"/>
      <c r="U5326"/>
      <c r="V5326"/>
      <c r="W5326" t="s">
        <v>1958</v>
      </c>
      <c r="X5326"/>
    </row>
    <row r="5327" spans="1:24">
      <c r="A5327" t="s">
        <v>2672</v>
      </c>
      <c r="B5327"/>
      <c r="C5327"/>
      <c r="D5327" t="s">
        <v>5815</v>
      </c>
      <c r="E5327">
        <v>20196535768</v>
      </c>
      <c r="F5327" t="s">
        <v>4276</v>
      </c>
      <c r="G5327">
        <v>22746</v>
      </c>
      <c r="H5327">
        <v>20000</v>
      </c>
      <c r="I5327" s="1">
        <v>43823</v>
      </c>
      <c r="J5327">
        <v>1</v>
      </c>
      <c r="K5327" t="s">
        <v>6696</v>
      </c>
      <c r="L5327" t="s">
        <v>6698</v>
      </c>
      <c r="M5327" t="s">
        <v>6699</v>
      </c>
      <c r="N5327" s="1">
        <v>43889</v>
      </c>
      <c r="O5327" t="str">
        <f t="shared" ref="O5327:O5390" si="179" xml:space="preserve"> IF(K5327&gt;N5327,W5327,I5327)</f>
        <v>정상2</v>
      </c>
      <c r="P5327" t="str">
        <f t="shared" si="178"/>
        <v>엠피레전드</v>
      </c>
      <c r="Q5327" t="s">
        <v>1954</v>
      </c>
      <c r="R5327"/>
      <c r="S5327"/>
      <c r="T5327"/>
      <c r="U5327"/>
      <c r="V5327"/>
      <c r="W5327" t="s">
        <v>1958</v>
      </c>
      <c r="X5327"/>
    </row>
    <row r="5328" spans="1:24">
      <c r="A5328" t="s">
        <v>2673</v>
      </c>
      <c r="B5328" t="s">
        <v>2685</v>
      </c>
      <c r="C5328" t="s">
        <v>5723</v>
      </c>
      <c r="D5328" t="s">
        <v>5794</v>
      </c>
      <c r="E5328">
        <v>320192465873</v>
      </c>
      <c r="F5328" t="s">
        <v>4276</v>
      </c>
      <c r="G5328">
        <v>30555</v>
      </c>
      <c r="H5328">
        <v>32750</v>
      </c>
      <c r="I5328" s="1">
        <v>43823</v>
      </c>
      <c r="J5328">
        <v>1</v>
      </c>
      <c r="K5328" t="s">
        <v>6696</v>
      </c>
      <c r="L5328" t="s">
        <v>6698</v>
      </c>
      <c r="M5328" t="s">
        <v>6699</v>
      </c>
      <c r="N5328" s="1">
        <v>43889</v>
      </c>
      <c r="O5328" t="str">
        <f t="shared" si="179"/>
        <v>정상2</v>
      </c>
      <c r="P5328" t="str">
        <f t="shared" si="178"/>
        <v>엠피피스토스</v>
      </c>
      <c r="Q5328" t="s">
        <v>1954</v>
      </c>
      <c r="R5328"/>
      <c r="S5328"/>
      <c r="T5328"/>
      <c r="U5328"/>
      <c r="V5328"/>
      <c r="W5328" t="s">
        <v>1958</v>
      </c>
      <c r="X5328"/>
    </row>
    <row r="5329" spans="1:24">
      <c r="A5329" t="s">
        <v>995</v>
      </c>
      <c r="B5329" t="s">
        <v>2685</v>
      </c>
      <c r="C5329" t="s">
        <v>5723</v>
      </c>
      <c r="D5329" t="s">
        <v>5794</v>
      </c>
      <c r="E5329" t="s">
        <v>6215</v>
      </c>
      <c r="F5329" t="s">
        <v>4276</v>
      </c>
      <c r="G5329" t="s">
        <v>929</v>
      </c>
      <c r="H5329">
        <v>51612</v>
      </c>
      <c r="I5329" s="1">
        <v>43823</v>
      </c>
      <c r="J5329">
        <v>1</v>
      </c>
      <c r="K5329" t="s">
        <v>6696</v>
      </c>
      <c r="L5329" t="s">
        <v>6698</v>
      </c>
      <c r="M5329" t="s">
        <v>6699</v>
      </c>
      <c r="N5329" s="1">
        <v>43889</v>
      </c>
      <c r="O5329" t="str">
        <f t="shared" si="179"/>
        <v>정상2</v>
      </c>
      <c r="P5329" t="str">
        <f t="shared" si="178"/>
        <v>엠피피스토스</v>
      </c>
      <c r="Q5329" t="s">
        <v>1954</v>
      </c>
      <c r="R5329"/>
      <c r="S5329"/>
      <c r="T5329"/>
      <c r="U5329"/>
      <c r="V5329"/>
      <c r="W5329" t="s">
        <v>1958</v>
      </c>
      <c r="X5329"/>
    </row>
    <row r="5330" spans="1:24">
      <c r="A5330" t="s">
        <v>990</v>
      </c>
      <c r="B5330" t="s">
        <v>5667</v>
      </c>
      <c r="C5330" t="s">
        <v>5712</v>
      </c>
      <c r="D5330" t="s">
        <v>5852</v>
      </c>
      <c r="E5330" t="s">
        <v>6216</v>
      </c>
      <c r="F5330" t="s">
        <v>3242</v>
      </c>
      <c r="G5330">
        <v>61415</v>
      </c>
      <c r="H5330">
        <v>39710</v>
      </c>
      <c r="I5330" s="1">
        <v>43823</v>
      </c>
      <c r="J5330">
        <v>1</v>
      </c>
      <c r="K5330" t="s">
        <v>6696</v>
      </c>
      <c r="L5330" t="s">
        <v>6698</v>
      </c>
      <c r="M5330" t="s">
        <v>6699</v>
      </c>
      <c r="N5330" s="1">
        <v>43889</v>
      </c>
      <c r="O5330" t="str">
        <f t="shared" si="179"/>
        <v>정상2</v>
      </c>
      <c r="P5330" t="str">
        <f t="shared" si="178"/>
        <v>엠피성공</v>
      </c>
      <c r="Q5330" t="s">
        <v>1954</v>
      </c>
      <c r="R5330"/>
      <c r="S5330"/>
      <c r="T5330"/>
      <c r="U5330"/>
      <c r="V5330"/>
      <c r="W5330" t="s">
        <v>1958</v>
      </c>
      <c r="X5330"/>
    </row>
    <row r="5331" spans="1:24">
      <c r="A5331" t="s">
        <v>2666</v>
      </c>
      <c r="B5331" t="s">
        <v>5667</v>
      </c>
      <c r="C5331" t="s">
        <v>5731</v>
      </c>
      <c r="D5331" t="s">
        <v>5852</v>
      </c>
      <c r="E5331">
        <v>51928664790000</v>
      </c>
      <c r="F5331" t="s">
        <v>4276</v>
      </c>
      <c r="G5331" t="s">
        <v>899</v>
      </c>
      <c r="H5331">
        <v>38000</v>
      </c>
      <c r="I5331" s="1">
        <v>43823</v>
      </c>
      <c r="J5331">
        <v>1</v>
      </c>
      <c r="K5331" t="s">
        <v>6695</v>
      </c>
      <c r="L5331" t="s">
        <v>6698</v>
      </c>
      <c r="M5331" t="s">
        <v>6699</v>
      </c>
      <c r="N5331" s="1">
        <v>43889</v>
      </c>
      <c r="O5331" t="str">
        <f t="shared" si="179"/>
        <v>정상2</v>
      </c>
      <c r="P5331" t="str">
        <f t="shared" si="178"/>
        <v>엠피성공</v>
      </c>
      <c r="Q5331" t="s">
        <v>1954</v>
      </c>
      <c r="R5331"/>
      <c r="S5331"/>
      <c r="T5331"/>
      <c r="U5331"/>
      <c r="V5331"/>
      <c r="W5331" t="s">
        <v>1958</v>
      </c>
      <c r="X5331"/>
    </row>
    <row r="5332" spans="1:24">
      <c r="A5332" t="s">
        <v>2667</v>
      </c>
      <c r="B5332" t="s">
        <v>2680</v>
      </c>
      <c r="C5332" t="s">
        <v>5744</v>
      </c>
      <c r="D5332" t="s">
        <v>5854</v>
      </c>
      <c r="E5332" t="s">
        <v>6217</v>
      </c>
      <c r="F5332" t="s">
        <v>3242</v>
      </c>
      <c r="G5332" t="s">
        <v>931</v>
      </c>
      <c r="H5332">
        <v>104484</v>
      </c>
      <c r="I5332" s="1">
        <v>43823</v>
      </c>
      <c r="J5332">
        <v>1</v>
      </c>
      <c r="K5332" t="s">
        <v>6696</v>
      </c>
      <c r="L5332" t="s">
        <v>6698</v>
      </c>
      <c r="M5332" t="s">
        <v>6699</v>
      </c>
      <c r="N5332" s="1">
        <v>43889</v>
      </c>
      <c r="O5332" t="str">
        <f t="shared" si="179"/>
        <v>정상2</v>
      </c>
      <c r="P5332" t="str">
        <f t="shared" si="178"/>
        <v>엠피의정부</v>
      </c>
      <c r="Q5332" t="s">
        <v>1954</v>
      </c>
      <c r="R5332"/>
      <c r="S5332"/>
      <c r="T5332"/>
      <c r="U5332"/>
      <c r="V5332"/>
      <c r="W5332" t="s">
        <v>1958</v>
      </c>
      <c r="X5332"/>
    </row>
    <row r="5333" spans="1:24">
      <c r="A5333" t="s">
        <v>2667</v>
      </c>
      <c r="B5333" t="s">
        <v>2680</v>
      </c>
      <c r="C5333" t="s">
        <v>5714</v>
      </c>
      <c r="D5333" t="s">
        <v>5855</v>
      </c>
      <c r="E5333">
        <v>3190622718931</v>
      </c>
      <c r="F5333" t="s">
        <v>4276</v>
      </c>
      <c r="G5333" t="s">
        <v>944</v>
      </c>
      <c r="H5333">
        <v>99270</v>
      </c>
      <c r="I5333" s="1">
        <v>43823</v>
      </c>
      <c r="J5333">
        <v>1</v>
      </c>
      <c r="K5333" t="s">
        <v>6696</v>
      </c>
      <c r="L5333" t="s">
        <v>6698</v>
      </c>
      <c r="M5333" t="s">
        <v>6699</v>
      </c>
      <c r="N5333" s="1">
        <v>43889</v>
      </c>
      <c r="O5333" t="str">
        <f t="shared" si="179"/>
        <v>정상2</v>
      </c>
      <c r="P5333" t="str">
        <f t="shared" si="178"/>
        <v>엠피의정부</v>
      </c>
      <c r="Q5333" t="s">
        <v>1954</v>
      </c>
      <c r="R5333"/>
      <c r="S5333"/>
      <c r="T5333"/>
      <c r="U5333"/>
      <c r="V5333"/>
      <c r="W5333" t="s">
        <v>1958</v>
      </c>
      <c r="X5333"/>
    </row>
    <row r="5334" spans="1:24">
      <c r="A5334" t="s">
        <v>2673</v>
      </c>
      <c r="B5334" t="s">
        <v>5671</v>
      </c>
      <c r="C5334" t="s">
        <v>5713</v>
      </c>
      <c r="D5334" t="s">
        <v>5923</v>
      </c>
      <c r="E5334">
        <v>51928724510000</v>
      </c>
      <c r="F5334" t="s">
        <v>4276</v>
      </c>
      <c r="G5334" t="s">
        <v>905</v>
      </c>
      <c r="H5334">
        <v>30000</v>
      </c>
      <c r="I5334" s="1">
        <v>43823</v>
      </c>
      <c r="J5334">
        <v>1</v>
      </c>
      <c r="K5334" t="s">
        <v>6696</v>
      </c>
      <c r="L5334" t="s">
        <v>6698</v>
      </c>
      <c r="M5334" t="s">
        <v>6699</v>
      </c>
      <c r="N5334" s="1">
        <v>43889</v>
      </c>
      <c r="O5334" t="str">
        <f t="shared" si="179"/>
        <v>정상2</v>
      </c>
      <c r="P5334" t="str">
        <f t="shared" si="178"/>
        <v>엠피피스토스</v>
      </c>
      <c r="Q5334" t="s">
        <v>1954</v>
      </c>
      <c r="R5334"/>
      <c r="S5334"/>
      <c r="T5334"/>
      <c r="U5334"/>
      <c r="V5334"/>
      <c r="W5334" t="s">
        <v>1958</v>
      </c>
      <c r="X5334"/>
    </row>
    <row r="5335" spans="1:24">
      <c r="A5335" t="s">
        <v>2673</v>
      </c>
      <c r="B5335" t="s">
        <v>2685</v>
      </c>
      <c r="C5335" t="s">
        <v>5723</v>
      </c>
      <c r="D5335" t="s">
        <v>5924</v>
      </c>
      <c r="E5335">
        <v>51928727150000</v>
      </c>
      <c r="F5335" t="s">
        <v>4276</v>
      </c>
      <c r="G5335" t="s">
        <v>905</v>
      </c>
      <c r="H5335">
        <v>30000</v>
      </c>
      <c r="I5335" s="1">
        <v>43823</v>
      </c>
      <c r="J5335">
        <v>1</v>
      </c>
      <c r="K5335" t="s">
        <v>6696</v>
      </c>
      <c r="L5335" t="s">
        <v>6698</v>
      </c>
      <c r="M5335" t="s">
        <v>6699</v>
      </c>
      <c r="N5335" s="1">
        <v>43889</v>
      </c>
      <c r="O5335" t="str">
        <f t="shared" si="179"/>
        <v>정상2</v>
      </c>
      <c r="P5335" t="str">
        <f t="shared" si="178"/>
        <v>엠피피스토스</v>
      </c>
      <c r="Q5335" t="s">
        <v>1954</v>
      </c>
      <c r="R5335"/>
      <c r="S5335"/>
      <c r="T5335"/>
      <c r="U5335"/>
      <c r="V5335"/>
      <c r="W5335" t="s">
        <v>1958</v>
      </c>
      <c r="X5335"/>
    </row>
    <row r="5336" spans="1:24">
      <c r="A5336" t="s">
        <v>2673</v>
      </c>
      <c r="B5336" t="s">
        <v>5671</v>
      </c>
      <c r="C5336" t="s">
        <v>5713</v>
      </c>
      <c r="D5336" t="s">
        <v>5925</v>
      </c>
      <c r="E5336">
        <v>51928655610000</v>
      </c>
      <c r="F5336" t="s">
        <v>4276</v>
      </c>
      <c r="G5336" t="s">
        <v>886</v>
      </c>
      <c r="H5336">
        <v>20000</v>
      </c>
      <c r="I5336" s="1">
        <v>43823</v>
      </c>
      <c r="J5336">
        <v>1</v>
      </c>
      <c r="K5336" t="s">
        <v>6696</v>
      </c>
      <c r="L5336" t="s">
        <v>6698</v>
      </c>
      <c r="M5336" t="s">
        <v>6699</v>
      </c>
      <c r="N5336" s="1">
        <v>43889</v>
      </c>
      <c r="O5336" t="str">
        <f t="shared" si="179"/>
        <v>정상2</v>
      </c>
      <c r="P5336" t="str">
        <f t="shared" si="178"/>
        <v>엠피피스토스</v>
      </c>
      <c r="Q5336" t="s">
        <v>1954</v>
      </c>
      <c r="R5336"/>
      <c r="S5336"/>
      <c r="T5336"/>
      <c r="U5336"/>
      <c r="V5336"/>
      <c r="W5336" t="s">
        <v>1960</v>
      </c>
      <c r="X5336"/>
    </row>
    <row r="5337" spans="1:24">
      <c r="A5337" t="s">
        <v>2671</v>
      </c>
      <c r="B5337" t="s">
        <v>5666</v>
      </c>
      <c r="C5337" t="s">
        <v>5710</v>
      </c>
      <c r="D5337" t="s">
        <v>5926</v>
      </c>
      <c r="E5337" t="s">
        <v>6218</v>
      </c>
      <c r="F5337" t="s">
        <v>4276</v>
      </c>
      <c r="G5337" t="s">
        <v>929</v>
      </c>
      <c r="H5337">
        <v>38703</v>
      </c>
      <c r="I5337" s="1">
        <v>43823</v>
      </c>
      <c r="J5337">
        <v>1</v>
      </c>
      <c r="K5337" t="s">
        <v>6696</v>
      </c>
      <c r="L5337" t="s">
        <v>6698</v>
      </c>
      <c r="M5337" t="s">
        <v>6699</v>
      </c>
      <c r="N5337" s="1">
        <v>43889</v>
      </c>
      <c r="O5337" t="str">
        <f t="shared" si="179"/>
        <v>정상2</v>
      </c>
      <c r="P5337" t="s">
        <v>6835</v>
      </c>
      <c r="Q5337" t="s">
        <v>1954</v>
      </c>
      <c r="R5337"/>
      <c r="S5337"/>
      <c r="T5337"/>
      <c r="U5337"/>
      <c r="V5337"/>
      <c r="W5337" t="s">
        <v>1958</v>
      </c>
      <c r="X5337"/>
    </row>
    <row r="5338" spans="1:24">
      <c r="A5338" t="s">
        <v>2671</v>
      </c>
      <c r="B5338" t="s">
        <v>5666</v>
      </c>
      <c r="C5338" t="s">
        <v>5754</v>
      </c>
      <c r="D5338" t="s">
        <v>5926</v>
      </c>
      <c r="E5338">
        <v>320192468895</v>
      </c>
      <c r="F5338" t="s">
        <v>4276</v>
      </c>
      <c r="G5338">
        <v>30577</v>
      </c>
      <c r="H5338">
        <v>57340</v>
      </c>
      <c r="I5338" s="1">
        <v>43823</v>
      </c>
      <c r="J5338">
        <v>1</v>
      </c>
      <c r="K5338" t="s">
        <v>6696</v>
      </c>
      <c r="L5338" t="s">
        <v>6698</v>
      </c>
      <c r="M5338" t="s">
        <v>6699</v>
      </c>
      <c r="N5338" s="1">
        <v>43889</v>
      </c>
      <c r="O5338" t="str">
        <f t="shared" si="179"/>
        <v>정상2</v>
      </c>
      <c r="P5338" t="s">
        <v>6835</v>
      </c>
      <c r="Q5338" t="s">
        <v>1954</v>
      </c>
      <c r="R5338"/>
      <c r="S5338"/>
      <c r="T5338"/>
      <c r="U5338"/>
      <c r="V5338"/>
      <c r="W5338" t="s">
        <v>1958</v>
      </c>
      <c r="X5338"/>
    </row>
    <row r="5339" spans="1:24">
      <c r="A5339" t="s">
        <v>2671</v>
      </c>
      <c r="B5339" t="s">
        <v>5666</v>
      </c>
      <c r="C5339" t="s">
        <v>5710</v>
      </c>
      <c r="D5339" t="s">
        <v>5796</v>
      </c>
      <c r="E5339" t="s">
        <v>6219</v>
      </c>
      <c r="F5339" t="s">
        <v>3242</v>
      </c>
      <c r="G5339">
        <v>61465</v>
      </c>
      <c r="H5339">
        <v>50330</v>
      </c>
      <c r="I5339" s="1">
        <v>43823</v>
      </c>
      <c r="J5339">
        <v>1</v>
      </c>
      <c r="K5339" t="s">
        <v>6696</v>
      </c>
      <c r="L5339" t="s">
        <v>6698</v>
      </c>
      <c r="M5339" t="s">
        <v>6699</v>
      </c>
      <c r="N5339" s="1">
        <v>43889</v>
      </c>
      <c r="O5339" t="str">
        <f t="shared" si="179"/>
        <v>정상2</v>
      </c>
      <c r="P5339" t="s">
        <v>6835</v>
      </c>
      <c r="Q5339" t="s">
        <v>1954</v>
      </c>
      <c r="R5339"/>
      <c r="S5339"/>
      <c r="T5339"/>
      <c r="U5339"/>
      <c r="V5339"/>
      <c r="W5339" t="s">
        <v>1958</v>
      </c>
      <c r="X5339"/>
    </row>
    <row r="5340" spans="1:24">
      <c r="A5340" t="s">
        <v>983</v>
      </c>
      <c r="B5340" t="s">
        <v>5666</v>
      </c>
      <c r="C5340" t="s">
        <v>5710</v>
      </c>
      <c r="D5340" t="s">
        <v>5796</v>
      </c>
      <c r="E5340">
        <v>51928626030000</v>
      </c>
      <c r="F5340" t="s">
        <v>4286</v>
      </c>
      <c r="G5340" t="s">
        <v>927</v>
      </c>
      <c r="H5340">
        <v>15620</v>
      </c>
      <c r="I5340" s="1">
        <v>43823</v>
      </c>
      <c r="J5340">
        <v>1</v>
      </c>
      <c r="K5340" t="s">
        <v>6696</v>
      </c>
      <c r="L5340" t="s">
        <v>6698</v>
      </c>
      <c r="M5340" t="s">
        <v>6699</v>
      </c>
      <c r="N5340" s="1">
        <v>43889</v>
      </c>
      <c r="O5340" t="str">
        <f t="shared" si="179"/>
        <v>정상2</v>
      </c>
      <c r="P5340" t="s">
        <v>6835</v>
      </c>
      <c r="Q5340" t="s">
        <v>1954</v>
      </c>
      <c r="R5340"/>
      <c r="S5340"/>
      <c r="T5340"/>
      <c r="U5340"/>
      <c r="V5340"/>
      <c r="W5340" t="s">
        <v>1958</v>
      </c>
      <c r="X5340"/>
    </row>
    <row r="5341" spans="1:24">
      <c r="A5341" t="s">
        <v>1870</v>
      </c>
      <c r="B5341" t="s">
        <v>2678</v>
      </c>
      <c r="C5341" t="s">
        <v>5725</v>
      </c>
      <c r="D5341" t="s">
        <v>5927</v>
      </c>
      <c r="E5341" t="s">
        <v>6220</v>
      </c>
      <c r="F5341" t="s">
        <v>3242</v>
      </c>
      <c r="G5341">
        <v>61465</v>
      </c>
      <c r="H5341">
        <v>137000</v>
      </c>
      <c r="I5341" s="1">
        <v>43823</v>
      </c>
      <c r="J5341">
        <v>1</v>
      </c>
      <c r="K5341" t="s">
        <v>6696</v>
      </c>
      <c r="L5341" t="s">
        <v>6696</v>
      </c>
      <c r="M5341" t="s">
        <v>6699</v>
      </c>
      <c r="N5341" s="1">
        <v>43889</v>
      </c>
      <c r="O5341" t="str">
        <f t="shared" si="179"/>
        <v>정상2</v>
      </c>
      <c r="P5341" t="str">
        <f t="shared" si="178"/>
        <v>엠피상동</v>
      </c>
      <c r="Q5341" t="s">
        <v>1954</v>
      </c>
      <c r="R5341"/>
      <c r="S5341"/>
      <c r="T5341"/>
      <c r="U5341"/>
      <c r="V5341"/>
      <c r="W5341" t="s">
        <v>1958</v>
      </c>
      <c r="X5341"/>
    </row>
    <row r="5342" spans="1:24">
      <c r="A5342" t="s">
        <v>1870</v>
      </c>
      <c r="B5342" t="s">
        <v>2678</v>
      </c>
      <c r="C5342" t="s">
        <v>5728</v>
      </c>
      <c r="D5342" t="s">
        <v>5928</v>
      </c>
      <c r="E5342">
        <v>51928710010000</v>
      </c>
      <c r="F5342" t="s">
        <v>4276</v>
      </c>
      <c r="G5342" t="s">
        <v>899</v>
      </c>
      <c r="H5342">
        <v>100000</v>
      </c>
      <c r="I5342" s="1">
        <v>43823</v>
      </c>
      <c r="J5342">
        <v>1</v>
      </c>
      <c r="K5342" t="s">
        <v>6696</v>
      </c>
      <c r="L5342" t="s">
        <v>6696</v>
      </c>
      <c r="M5342" t="s">
        <v>6699</v>
      </c>
      <c r="N5342" s="1">
        <v>43889</v>
      </c>
      <c r="O5342" t="str">
        <f t="shared" si="179"/>
        <v>정상2</v>
      </c>
      <c r="P5342" t="str">
        <f t="shared" si="178"/>
        <v>엠피상동</v>
      </c>
      <c r="Q5342" t="s">
        <v>1952</v>
      </c>
      <c r="R5342"/>
      <c r="S5342"/>
      <c r="T5342"/>
      <c r="U5342"/>
      <c r="V5342"/>
      <c r="W5342" t="s">
        <v>1960</v>
      </c>
      <c r="X5342"/>
    </row>
    <row r="5343" spans="1:24">
      <c r="A5343" t="s">
        <v>2670</v>
      </c>
      <c r="B5343" t="s">
        <v>5669</v>
      </c>
      <c r="C5343" t="s">
        <v>5724</v>
      </c>
      <c r="D5343" t="s">
        <v>5818</v>
      </c>
      <c r="E5343" t="s">
        <v>6221</v>
      </c>
      <c r="F5343" t="s">
        <v>4276</v>
      </c>
      <c r="G5343" t="s">
        <v>929</v>
      </c>
      <c r="H5343">
        <v>44754</v>
      </c>
      <c r="I5343" s="1">
        <v>43823</v>
      </c>
      <c r="J5343">
        <v>1</v>
      </c>
      <c r="K5343" t="s">
        <v>6696</v>
      </c>
      <c r="L5343" t="s">
        <v>6698</v>
      </c>
      <c r="M5343" t="s">
        <v>6699</v>
      </c>
      <c r="N5343" s="1">
        <v>43889</v>
      </c>
      <c r="O5343" t="str">
        <f t="shared" si="179"/>
        <v>정상2</v>
      </c>
      <c r="P5343" t="str">
        <f t="shared" si="178"/>
        <v>엠피송내</v>
      </c>
      <c r="Q5343" t="s">
        <v>1954</v>
      </c>
      <c r="R5343"/>
      <c r="S5343"/>
      <c r="T5343"/>
      <c r="U5343"/>
      <c r="V5343"/>
      <c r="W5343" t="s">
        <v>1958</v>
      </c>
      <c r="X5343"/>
    </row>
    <row r="5344" spans="1:24">
      <c r="A5344" t="s">
        <v>2670</v>
      </c>
      <c r="B5344" t="s">
        <v>2683</v>
      </c>
      <c r="C5344" t="s">
        <v>5724</v>
      </c>
      <c r="D5344" t="s">
        <v>5857</v>
      </c>
      <c r="E5344" t="s">
        <v>6222</v>
      </c>
      <c r="F5344" t="s">
        <v>4276</v>
      </c>
      <c r="G5344" t="s">
        <v>929</v>
      </c>
      <c r="H5344">
        <v>50197</v>
      </c>
      <c r="I5344" s="1">
        <v>43823</v>
      </c>
      <c r="J5344">
        <v>1</v>
      </c>
      <c r="K5344" t="s">
        <v>6696</v>
      </c>
      <c r="L5344" t="s">
        <v>6698</v>
      </c>
      <c r="M5344" t="s">
        <v>6699</v>
      </c>
      <c r="N5344" s="1">
        <v>43889</v>
      </c>
      <c r="O5344" t="str">
        <f t="shared" si="179"/>
        <v>정상2</v>
      </c>
      <c r="P5344" t="str">
        <f t="shared" si="178"/>
        <v>엠피송내</v>
      </c>
      <c r="Q5344" t="s">
        <v>1954</v>
      </c>
      <c r="R5344"/>
      <c r="S5344"/>
      <c r="T5344"/>
      <c r="U5344"/>
      <c r="V5344"/>
      <c r="W5344" t="s">
        <v>1958</v>
      </c>
      <c r="X5344"/>
    </row>
    <row r="5345" spans="1:24">
      <c r="A5345" t="s">
        <v>991</v>
      </c>
      <c r="B5345" t="s">
        <v>5669</v>
      </c>
      <c r="C5345" t="s">
        <v>2236</v>
      </c>
      <c r="D5345" t="s">
        <v>5819</v>
      </c>
      <c r="E5345" t="s">
        <v>6223</v>
      </c>
      <c r="F5345" t="s">
        <v>3242</v>
      </c>
      <c r="G5345">
        <v>61464</v>
      </c>
      <c r="H5345">
        <v>18550</v>
      </c>
      <c r="I5345" s="1">
        <v>43823</v>
      </c>
      <c r="J5345">
        <v>1</v>
      </c>
      <c r="K5345" t="s">
        <v>6696</v>
      </c>
      <c r="L5345" t="s">
        <v>6698</v>
      </c>
      <c r="M5345" t="s">
        <v>6699</v>
      </c>
      <c r="N5345" s="1">
        <v>43889</v>
      </c>
      <c r="O5345" t="str">
        <f t="shared" si="179"/>
        <v>정상2</v>
      </c>
      <c r="P5345" t="str">
        <f t="shared" si="178"/>
        <v>엠피송내</v>
      </c>
      <c r="Q5345" t="s">
        <v>1954</v>
      </c>
      <c r="R5345"/>
      <c r="S5345"/>
      <c r="T5345"/>
      <c r="U5345"/>
      <c r="V5345"/>
      <c r="W5345" t="s">
        <v>1958</v>
      </c>
      <c r="X5345"/>
    </row>
    <row r="5346" spans="1:24">
      <c r="A5346" t="s">
        <v>2673</v>
      </c>
      <c r="B5346" t="s">
        <v>5681</v>
      </c>
      <c r="C5346" t="s">
        <v>5713</v>
      </c>
      <c r="D5346" t="s">
        <v>5799</v>
      </c>
      <c r="E5346" t="s">
        <v>6224</v>
      </c>
      <c r="F5346" t="s">
        <v>4276</v>
      </c>
      <c r="G5346" t="s">
        <v>948</v>
      </c>
      <c r="H5346">
        <v>34188</v>
      </c>
      <c r="I5346" s="1">
        <v>43823</v>
      </c>
      <c r="J5346">
        <v>1</v>
      </c>
      <c r="K5346" t="s">
        <v>6696</v>
      </c>
      <c r="L5346" t="s">
        <v>6698</v>
      </c>
      <c r="M5346" t="s">
        <v>6699</v>
      </c>
      <c r="N5346" s="1">
        <v>43889</v>
      </c>
      <c r="O5346" t="str">
        <f t="shared" si="179"/>
        <v>정상2</v>
      </c>
      <c r="P5346" t="str">
        <f t="shared" si="178"/>
        <v>엠피피스토스</v>
      </c>
      <c r="Q5346" t="s">
        <v>1954</v>
      </c>
      <c r="R5346"/>
      <c r="S5346"/>
      <c r="T5346"/>
      <c r="U5346"/>
      <c r="V5346"/>
      <c r="W5346" t="s">
        <v>1958</v>
      </c>
      <c r="X5346"/>
    </row>
    <row r="5347" spans="1:24">
      <c r="A5347" t="s">
        <v>2673</v>
      </c>
      <c r="B5347" t="s">
        <v>2685</v>
      </c>
      <c r="C5347" t="s">
        <v>5718</v>
      </c>
      <c r="D5347" t="s">
        <v>5898</v>
      </c>
      <c r="E5347" t="s">
        <v>6225</v>
      </c>
      <c r="F5347" t="s">
        <v>4276</v>
      </c>
      <c r="G5347" t="s">
        <v>948</v>
      </c>
      <c r="H5347">
        <v>40951</v>
      </c>
      <c r="I5347" s="1">
        <v>43823</v>
      </c>
      <c r="J5347">
        <v>1</v>
      </c>
      <c r="K5347" t="s">
        <v>6696</v>
      </c>
      <c r="L5347" t="s">
        <v>6698</v>
      </c>
      <c r="M5347" t="s">
        <v>6699</v>
      </c>
      <c r="N5347" s="1">
        <v>43889</v>
      </c>
      <c r="O5347" t="str">
        <f t="shared" si="179"/>
        <v>정상2</v>
      </c>
      <c r="P5347" t="str">
        <f t="shared" si="178"/>
        <v>엠피피스토스</v>
      </c>
      <c r="Q5347" t="s">
        <v>1954</v>
      </c>
      <c r="R5347"/>
      <c r="S5347"/>
      <c r="T5347"/>
      <c r="U5347"/>
      <c r="V5347"/>
      <c r="W5347" t="s">
        <v>1958</v>
      </c>
      <c r="X5347"/>
    </row>
    <row r="5348" spans="1:24">
      <c r="A5348" t="s">
        <v>2673</v>
      </c>
      <c r="B5348" t="s">
        <v>2685</v>
      </c>
      <c r="C5348" t="s">
        <v>5713</v>
      </c>
      <c r="D5348" t="s">
        <v>5799</v>
      </c>
      <c r="E5348" t="s">
        <v>6226</v>
      </c>
      <c r="F5348" t="s">
        <v>4276</v>
      </c>
      <c r="G5348" t="s">
        <v>948</v>
      </c>
      <c r="H5348">
        <v>34889</v>
      </c>
      <c r="I5348" s="1">
        <v>43823</v>
      </c>
      <c r="J5348">
        <v>1</v>
      </c>
      <c r="K5348" t="s">
        <v>6696</v>
      </c>
      <c r="L5348" t="s">
        <v>6698</v>
      </c>
      <c r="M5348" t="s">
        <v>6699</v>
      </c>
      <c r="N5348" s="1">
        <v>43889</v>
      </c>
      <c r="O5348" t="str">
        <f t="shared" si="179"/>
        <v>정상2</v>
      </c>
      <c r="P5348" t="str">
        <f t="shared" si="178"/>
        <v>엠피피스토스</v>
      </c>
      <c r="Q5348" t="s">
        <v>1954</v>
      </c>
      <c r="R5348"/>
      <c r="S5348"/>
      <c r="T5348"/>
      <c r="U5348"/>
      <c r="V5348"/>
      <c r="W5348" t="s">
        <v>1958</v>
      </c>
      <c r="X5348"/>
    </row>
    <row r="5349" spans="1:24">
      <c r="A5349" t="s">
        <v>1870</v>
      </c>
      <c r="B5349" t="s">
        <v>5670</v>
      </c>
      <c r="C5349" t="s">
        <v>5728</v>
      </c>
      <c r="D5349" t="s">
        <v>5861</v>
      </c>
      <c r="E5349" t="s">
        <v>6227</v>
      </c>
      <c r="F5349" t="s">
        <v>4276</v>
      </c>
      <c r="G5349">
        <v>61437</v>
      </c>
      <c r="H5349">
        <v>29000</v>
      </c>
      <c r="I5349" s="1">
        <v>43823</v>
      </c>
      <c r="J5349">
        <v>1</v>
      </c>
      <c r="K5349" t="s">
        <v>6696</v>
      </c>
      <c r="L5349" t="s">
        <v>6696</v>
      </c>
      <c r="M5349" t="s">
        <v>6699</v>
      </c>
      <c r="N5349" s="1">
        <v>43889</v>
      </c>
      <c r="O5349" t="str">
        <f t="shared" si="179"/>
        <v>정상2</v>
      </c>
      <c r="P5349" t="str">
        <f t="shared" si="178"/>
        <v>엠피상동</v>
      </c>
      <c r="Q5349" t="s">
        <v>1954</v>
      </c>
      <c r="R5349"/>
      <c r="S5349"/>
      <c r="T5349"/>
      <c r="U5349"/>
      <c r="V5349"/>
      <c r="W5349" t="s">
        <v>1958</v>
      </c>
      <c r="X5349"/>
    </row>
    <row r="5350" spans="1:24">
      <c r="A5350" t="s">
        <v>2665</v>
      </c>
      <c r="B5350" t="s">
        <v>2678</v>
      </c>
      <c r="C5350" t="s">
        <v>5728</v>
      </c>
      <c r="D5350" t="s">
        <v>5929</v>
      </c>
      <c r="E5350" t="s">
        <v>6228</v>
      </c>
      <c r="F5350" t="s">
        <v>4276</v>
      </c>
      <c r="G5350">
        <v>61464</v>
      </c>
      <c r="H5350">
        <v>39100</v>
      </c>
      <c r="I5350" s="1">
        <v>43823</v>
      </c>
      <c r="J5350">
        <v>1</v>
      </c>
      <c r="K5350" t="s">
        <v>6696</v>
      </c>
      <c r="L5350" t="s">
        <v>6696</v>
      </c>
      <c r="M5350" t="s">
        <v>6699</v>
      </c>
      <c r="N5350" s="1">
        <v>43889</v>
      </c>
      <c r="O5350" t="str">
        <f t="shared" si="179"/>
        <v>정상2</v>
      </c>
      <c r="P5350" t="str">
        <f t="shared" si="178"/>
        <v>엠피상동</v>
      </c>
      <c r="Q5350" t="s">
        <v>1954</v>
      </c>
      <c r="R5350"/>
      <c r="S5350"/>
      <c r="T5350"/>
      <c r="U5350"/>
      <c r="V5350"/>
      <c r="W5350" t="s">
        <v>1958</v>
      </c>
      <c r="X5350"/>
    </row>
    <row r="5351" spans="1:24">
      <c r="A5351" t="s">
        <v>1870</v>
      </c>
      <c r="B5351" t="s">
        <v>2678</v>
      </c>
      <c r="C5351" t="s">
        <v>2353</v>
      </c>
      <c r="D5351" t="s">
        <v>5820</v>
      </c>
      <c r="E5351" t="s">
        <v>6229</v>
      </c>
      <c r="F5351" t="s">
        <v>4276</v>
      </c>
      <c r="G5351">
        <v>61437</v>
      </c>
      <c r="H5351">
        <v>43000</v>
      </c>
      <c r="I5351" s="1">
        <v>43823</v>
      </c>
      <c r="J5351">
        <v>1</v>
      </c>
      <c r="K5351" t="s">
        <v>6696</v>
      </c>
      <c r="L5351" t="s">
        <v>6696</v>
      </c>
      <c r="M5351" t="s">
        <v>6699</v>
      </c>
      <c r="N5351" s="1">
        <v>43889</v>
      </c>
      <c r="O5351" t="str">
        <f t="shared" si="179"/>
        <v>정상2</v>
      </c>
      <c r="P5351" t="str">
        <f t="shared" si="178"/>
        <v>엠피상동</v>
      </c>
      <c r="Q5351" t="s">
        <v>1954</v>
      </c>
      <c r="R5351"/>
      <c r="S5351"/>
      <c r="T5351"/>
      <c r="U5351"/>
      <c r="V5351"/>
      <c r="W5351" t="s">
        <v>1958</v>
      </c>
      <c r="X5351"/>
    </row>
    <row r="5352" spans="1:24">
      <c r="A5352" t="s">
        <v>2670</v>
      </c>
      <c r="B5352"/>
      <c r="C5352"/>
      <c r="D5352" t="s">
        <v>5866</v>
      </c>
      <c r="E5352">
        <v>41937989030000</v>
      </c>
      <c r="F5352" t="s">
        <v>3242</v>
      </c>
      <c r="G5352" t="s">
        <v>936</v>
      </c>
      <c r="H5352">
        <v>65817</v>
      </c>
      <c r="I5352" s="1">
        <v>43823</v>
      </c>
      <c r="J5352">
        <v>1</v>
      </c>
      <c r="K5352" t="s">
        <v>6696</v>
      </c>
      <c r="L5352" t="s">
        <v>6698</v>
      </c>
      <c r="M5352" t="s">
        <v>6699</v>
      </c>
      <c r="N5352" s="1">
        <v>43889</v>
      </c>
      <c r="O5352" t="str">
        <f t="shared" si="179"/>
        <v>정상2</v>
      </c>
      <c r="P5352" t="str">
        <f t="shared" si="178"/>
        <v>엠피송내</v>
      </c>
      <c r="Q5352" t="s">
        <v>1954</v>
      </c>
      <c r="R5352"/>
      <c r="S5352"/>
      <c r="T5352"/>
      <c r="U5352"/>
      <c r="V5352"/>
      <c r="W5352" t="s">
        <v>1958</v>
      </c>
      <c r="X5352"/>
    </row>
    <row r="5353" spans="1:24">
      <c r="A5353" t="s">
        <v>991</v>
      </c>
      <c r="B5353"/>
      <c r="C5353"/>
      <c r="D5353" t="s">
        <v>5866</v>
      </c>
      <c r="E5353" t="s">
        <v>6230</v>
      </c>
      <c r="F5353" t="s">
        <v>4286</v>
      </c>
      <c r="G5353" t="s">
        <v>878</v>
      </c>
      <c r="H5353">
        <v>14574</v>
      </c>
      <c r="I5353" s="1">
        <v>43823</v>
      </c>
      <c r="J5353">
        <v>1</v>
      </c>
      <c r="K5353" t="s">
        <v>6696</v>
      </c>
      <c r="L5353" t="s">
        <v>6698</v>
      </c>
      <c r="M5353" t="s">
        <v>6699</v>
      </c>
      <c r="N5353" s="1">
        <v>43889</v>
      </c>
      <c r="O5353" t="str">
        <f t="shared" si="179"/>
        <v>정상2</v>
      </c>
      <c r="P5353" t="str">
        <f t="shared" si="178"/>
        <v>엠피송내</v>
      </c>
      <c r="Q5353" t="s">
        <v>1954</v>
      </c>
      <c r="R5353"/>
      <c r="S5353"/>
      <c r="T5353"/>
      <c r="U5353"/>
      <c r="V5353"/>
      <c r="W5353" t="s">
        <v>1958</v>
      </c>
      <c r="X5353"/>
    </row>
    <row r="5354" spans="1:24">
      <c r="A5354" t="s">
        <v>991</v>
      </c>
      <c r="B5354"/>
      <c r="C5354"/>
      <c r="D5354" t="s">
        <v>5866</v>
      </c>
      <c r="E5354" t="s">
        <v>6231</v>
      </c>
      <c r="F5354" t="s">
        <v>4276</v>
      </c>
      <c r="G5354" t="s">
        <v>941</v>
      </c>
      <c r="H5354">
        <v>48950</v>
      </c>
      <c r="I5354" s="1">
        <v>43823</v>
      </c>
      <c r="J5354">
        <v>1</v>
      </c>
      <c r="K5354" t="s">
        <v>6696</v>
      </c>
      <c r="L5354" t="s">
        <v>6698</v>
      </c>
      <c r="M5354" t="s">
        <v>6699</v>
      </c>
      <c r="N5354" s="1">
        <v>43889</v>
      </c>
      <c r="O5354" t="str">
        <f t="shared" si="179"/>
        <v>정상2</v>
      </c>
      <c r="P5354" t="str">
        <f t="shared" si="178"/>
        <v>엠피송내</v>
      </c>
      <c r="Q5354" t="s">
        <v>1954</v>
      </c>
      <c r="R5354"/>
      <c r="S5354"/>
      <c r="T5354"/>
      <c r="U5354"/>
      <c r="V5354"/>
      <c r="W5354" t="s">
        <v>1958</v>
      </c>
      <c r="X5354"/>
    </row>
    <row r="5355" spans="1:24">
      <c r="A5355" t="s">
        <v>2673</v>
      </c>
      <c r="B5355" t="s">
        <v>2685</v>
      </c>
      <c r="C5355" t="s">
        <v>5713</v>
      </c>
      <c r="D5355" t="s">
        <v>5930</v>
      </c>
      <c r="E5355">
        <v>41937977800000</v>
      </c>
      <c r="F5355" t="s">
        <v>3242</v>
      </c>
      <c r="G5355" t="s">
        <v>949</v>
      </c>
      <c r="H5355">
        <v>68000</v>
      </c>
      <c r="I5355" s="1">
        <v>43823</v>
      </c>
      <c r="J5355">
        <v>1</v>
      </c>
      <c r="K5355" t="s">
        <v>6696</v>
      </c>
      <c r="L5355" t="s">
        <v>6698</v>
      </c>
      <c r="M5355" t="s">
        <v>6699</v>
      </c>
      <c r="N5355" s="1">
        <v>43889</v>
      </c>
      <c r="O5355" t="str">
        <f t="shared" si="179"/>
        <v>정상2</v>
      </c>
      <c r="P5355" t="str">
        <f t="shared" si="178"/>
        <v>엠피피스토스</v>
      </c>
      <c r="Q5355" t="s">
        <v>1954</v>
      </c>
      <c r="R5355"/>
      <c r="S5355"/>
      <c r="T5355"/>
      <c r="U5355"/>
      <c r="V5355"/>
      <c r="W5355" t="s">
        <v>1958</v>
      </c>
      <c r="X5355"/>
    </row>
    <row r="5356" spans="1:24">
      <c r="A5356" t="s">
        <v>995</v>
      </c>
      <c r="B5356" t="s">
        <v>5671</v>
      </c>
      <c r="C5356" t="s">
        <v>5723</v>
      </c>
      <c r="D5356" t="s">
        <v>5931</v>
      </c>
      <c r="E5356">
        <v>320192466710</v>
      </c>
      <c r="F5356" t="s">
        <v>4276</v>
      </c>
      <c r="G5356">
        <v>30555</v>
      </c>
      <c r="H5356">
        <v>170000</v>
      </c>
      <c r="I5356" s="1">
        <v>43823</v>
      </c>
      <c r="J5356">
        <v>1</v>
      </c>
      <c r="K5356" t="s">
        <v>6696</v>
      </c>
      <c r="L5356" t="s">
        <v>6698</v>
      </c>
      <c r="M5356" t="s">
        <v>6699</v>
      </c>
      <c r="N5356" s="1">
        <v>43889</v>
      </c>
      <c r="O5356" t="str">
        <f t="shared" si="179"/>
        <v>정상2</v>
      </c>
      <c r="P5356" t="str">
        <f t="shared" si="178"/>
        <v>엠피피스토스</v>
      </c>
      <c r="Q5356" t="s">
        <v>1954</v>
      </c>
      <c r="R5356"/>
      <c r="S5356"/>
      <c r="T5356"/>
      <c r="U5356"/>
      <c r="V5356"/>
      <c r="W5356" t="s">
        <v>1958</v>
      </c>
      <c r="X5356"/>
    </row>
    <row r="5357" spans="1:24">
      <c r="A5357" t="s">
        <v>2673</v>
      </c>
      <c r="B5357" t="s">
        <v>5671</v>
      </c>
      <c r="C5357" t="s">
        <v>5718</v>
      </c>
      <c r="D5357" t="s">
        <v>5930</v>
      </c>
      <c r="E5357">
        <v>320192466717</v>
      </c>
      <c r="F5357" t="s">
        <v>4276</v>
      </c>
      <c r="G5357">
        <v>30593</v>
      </c>
      <c r="H5357">
        <v>142000</v>
      </c>
      <c r="I5357" s="1">
        <v>43823</v>
      </c>
      <c r="J5357">
        <v>1</v>
      </c>
      <c r="K5357" t="s">
        <v>6696</v>
      </c>
      <c r="L5357" t="s">
        <v>6698</v>
      </c>
      <c r="M5357" t="s">
        <v>6699</v>
      </c>
      <c r="N5357" s="1">
        <v>43889</v>
      </c>
      <c r="O5357" t="str">
        <f t="shared" si="179"/>
        <v>정상2</v>
      </c>
      <c r="P5357" t="str">
        <f t="shared" si="178"/>
        <v>엠피피스토스</v>
      </c>
      <c r="Q5357" t="s">
        <v>1954</v>
      </c>
      <c r="R5357"/>
      <c r="S5357"/>
      <c r="T5357"/>
      <c r="U5357"/>
      <c r="V5357"/>
      <c r="W5357" t="s">
        <v>1958</v>
      </c>
      <c r="X5357"/>
    </row>
    <row r="5358" spans="1:24">
      <c r="A5358" t="s">
        <v>2673</v>
      </c>
      <c r="B5358" t="s">
        <v>2685</v>
      </c>
      <c r="C5358" t="s">
        <v>5713</v>
      </c>
      <c r="D5358" t="s">
        <v>5931</v>
      </c>
      <c r="E5358">
        <v>41937977820000</v>
      </c>
      <c r="F5358" t="s">
        <v>4276</v>
      </c>
      <c r="G5358" t="s">
        <v>938</v>
      </c>
      <c r="H5358">
        <v>53817</v>
      </c>
      <c r="I5358" s="1">
        <v>43823</v>
      </c>
      <c r="J5358">
        <v>1</v>
      </c>
      <c r="K5358" t="s">
        <v>6696</v>
      </c>
      <c r="L5358" t="s">
        <v>6698</v>
      </c>
      <c r="M5358" t="s">
        <v>6699</v>
      </c>
      <c r="N5358" s="1">
        <v>43889</v>
      </c>
      <c r="O5358" t="str">
        <f t="shared" si="179"/>
        <v>정상2</v>
      </c>
      <c r="P5358" t="str">
        <f t="shared" si="178"/>
        <v>엠피피스토스</v>
      </c>
      <c r="Q5358" t="s">
        <v>1954</v>
      </c>
      <c r="R5358"/>
      <c r="S5358"/>
      <c r="T5358"/>
      <c r="U5358"/>
      <c r="V5358"/>
      <c r="W5358" t="s">
        <v>1958</v>
      </c>
      <c r="X5358"/>
    </row>
    <row r="5359" spans="1:24">
      <c r="A5359" t="s">
        <v>2673</v>
      </c>
      <c r="B5359" t="s">
        <v>2685</v>
      </c>
      <c r="C5359" t="s">
        <v>5723</v>
      </c>
      <c r="D5359" t="s">
        <v>5932</v>
      </c>
      <c r="E5359">
        <v>41937977840000</v>
      </c>
      <c r="F5359" t="s">
        <v>4276</v>
      </c>
      <c r="G5359" t="s">
        <v>938</v>
      </c>
      <c r="H5359">
        <v>42632</v>
      </c>
      <c r="I5359" s="1">
        <v>43823</v>
      </c>
      <c r="J5359">
        <v>1</v>
      </c>
      <c r="K5359" t="s">
        <v>6696</v>
      </c>
      <c r="L5359" t="s">
        <v>6698</v>
      </c>
      <c r="M5359" t="s">
        <v>6699</v>
      </c>
      <c r="N5359" s="1">
        <v>43889</v>
      </c>
      <c r="O5359" t="str">
        <f t="shared" si="179"/>
        <v>정상2</v>
      </c>
      <c r="P5359" t="str">
        <f t="shared" si="178"/>
        <v>엠피피스토스</v>
      </c>
      <c r="Q5359" t="s">
        <v>1952</v>
      </c>
      <c r="R5359"/>
      <c r="S5359"/>
      <c r="T5359"/>
      <c r="U5359"/>
      <c r="V5359"/>
      <c r="W5359" t="s">
        <v>1958</v>
      </c>
      <c r="X5359"/>
    </row>
    <row r="5360" spans="1:24">
      <c r="A5360" t="s">
        <v>995</v>
      </c>
      <c r="B5360" t="s">
        <v>2685</v>
      </c>
      <c r="C5360" t="s">
        <v>5713</v>
      </c>
      <c r="D5360" t="s">
        <v>5930</v>
      </c>
      <c r="E5360">
        <v>320192466714</v>
      </c>
      <c r="F5360" t="s">
        <v>3242</v>
      </c>
      <c r="G5360">
        <v>30593</v>
      </c>
      <c r="H5360">
        <v>132000</v>
      </c>
      <c r="I5360" s="1">
        <v>43823</v>
      </c>
      <c r="J5360">
        <v>1</v>
      </c>
      <c r="K5360" t="s">
        <v>6696</v>
      </c>
      <c r="L5360" t="s">
        <v>6698</v>
      </c>
      <c r="M5360" t="s">
        <v>6699</v>
      </c>
      <c r="N5360" s="1">
        <v>43889</v>
      </c>
      <c r="O5360" t="str">
        <f t="shared" si="179"/>
        <v>정상2</v>
      </c>
      <c r="P5360" t="str">
        <f t="shared" si="178"/>
        <v>엠피피스토스</v>
      </c>
      <c r="Q5360" t="s">
        <v>1954</v>
      </c>
      <c r="R5360"/>
      <c r="S5360"/>
      <c r="T5360"/>
      <c r="U5360"/>
      <c r="V5360"/>
      <c r="W5360" t="s">
        <v>1958</v>
      </c>
      <c r="X5360"/>
    </row>
    <row r="5361" spans="1:24">
      <c r="A5361" t="s">
        <v>995</v>
      </c>
      <c r="B5361" t="s">
        <v>2685</v>
      </c>
      <c r="C5361" t="s">
        <v>5713</v>
      </c>
      <c r="D5361" t="s">
        <v>5931</v>
      </c>
      <c r="E5361">
        <v>41937977830000</v>
      </c>
      <c r="F5361" t="s">
        <v>3242</v>
      </c>
      <c r="G5361" t="s">
        <v>949</v>
      </c>
      <c r="H5361">
        <v>54000</v>
      </c>
      <c r="I5361" s="1">
        <v>43823</v>
      </c>
      <c r="J5361">
        <v>1</v>
      </c>
      <c r="K5361" t="s">
        <v>6695</v>
      </c>
      <c r="L5361" t="s">
        <v>6698</v>
      </c>
      <c r="M5361" t="s">
        <v>6699</v>
      </c>
      <c r="N5361" s="1">
        <v>43889</v>
      </c>
      <c r="O5361" t="str">
        <f t="shared" si="179"/>
        <v>정상2</v>
      </c>
      <c r="P5361" t="str">
        <f t="shared" si="178"/>
        <v>엠피피스토스</v>
      </c>
      <c r="Q5361" t="s">
        <v>1954</v>
      </c>
      <c r="R5361"/>
      <c r="S5361"/>
      <c r="T5361"/>
      <c r="U5361"/>
      <c r="V5361"/>
      <c r="W5361" t="s">
        <v>1958</v>
      </c>
      <c r="X5361"/>
    </row>
    <row r="5362" spans="1:24">
      <c r="A5362" t="s">
        <v>2673</v>
      </c>
      <c r="B5362" t="s">
        <v>5671</v>
      </c>
      <c r="C5362" t="s">
        <v>5717</v>
      </c>
      <c r="D5362" t="s">
        <v>5931</v>
      </c>
      <c r="E5362">
        <v>320192466713</v>
      </c>
      <c r="F5362" t="s">
        <v>4276</v>
      </c>
      <c r="G5362">
        <v>30555</v>
      </c>
      <c r="H5362">
        <v>157000</v>
      </c>
      <c r="I5362" s="1">
        <v>43823</v>
      </c>
      <c r="J5362">
        <v>1</v>
      </c>
      <c r="K5362" t="s">
        <v>6696</v>
      </c>
      <c r="L5362" t="s">
        <v>6698</v>
      </c>
      <c r="M5362" t="s">
        <v>6699</v>
      </c>
      <c r="N5362" s="1">
        <v>43889</v>
      </c>
      <c r="O5362" t="str">
        <f t="shared" si="179"/>
        <v>정상2</v>
      </c>
      <c r="P5362" t="str">
        <f t="shared" si="178"/>
        <v>엠피피스토스</v>
      </c>
      <c r="Q5362" t="s">
        <v>1954</v>
      </c>
      <c r="R5362"/>
      <c r="S5362"/>
      <c r="T5362"/>
      <c r="U5362"/>
      <c r="V5362"/>
      <c r="W5362" t="s">
        <v>1958</v>
      </c>
      <c r="X5362"/>
    </row>
    <row r="5363" spans="1:24">
      <c r="A5363" t="s">
        <v>2672</v>
      </c>
      <c r="B5363" t="s">
        <v>5692</v>
      </c>
      <c r="C5363" t="s">
        <v>5755</v>
      </c>
      <c r="D5363" t="s">
        <v>5933</v>
      </c>
      <c r="E5363">
        <v>41937982280000</v>
      </c>
      <c r="F5363" t="s">
        <v>4276</v>
      </c>
      <c r="G5363" t="s">
        <v>936</v>
      </c>
      <c r="H5363">
        <v>114913</v>
      </c>
      <c r="I5363" s="1">
        <v>43823</v>
      </c>
      <c r="J5363">
        <v>1</v>
      </c>
      <c r="K5363" t="s">
        <v>6696</v>
      </c>
      <c r="L5363" t="s">
        <v>6698</v>
      </c>
      <c r="M5363" t="s">
        <v>6699</v>
      </c>
      <c r="N5363" s="1">
        <v>43889</v>
      </c>
      <c r="O5363" t="str">
        <f t="shared" si="179"/>
        <v>정상2</v>
      </c>
      <c r="P5363" t="str">
        <f t="shared" si="178"/>
        <v>엠피레전드</v>
      </c>
      <c r="Q5363" t="s">
        <v>1954</v>
      </c>
      <c r="R5363"/>
      <c r="S5363"/>
      <c r="T5363"/>
      <c r="U5363"/>
      <c r="V5363"/>
      <c r="W5363" t="s">
        <v>1958</v>
      </c>
      <c r="X5363"/>
    </row>
    <row r="5364" spans="1:24">
      <c r="A5364" t="s">
        <v>2670</v>
      </c>
      <c r="B5364" t="s">
        <v>5669</v>
      </c>
      <c r="C5364" t="s">
        <v>5721</v>
      </c>
      <c r="D5364" t="s">
        <v>5802</v>
      </c>
      <c r="E5364">
        <v>51928723290000</v>
      </c>
      <c r="F5364" t="s">
        <v>4276</v>
      </c>
      <c r="G5364" t="s">
        <v>899</v>
      </c>
      <c r="H5364">
        <v>56000</v>
      </c>
      <c r="I5364" s="1">
        <v>43823</v>
      </c>
      <c r="J5364">
        <v>1</v>
      </c>
      <c r="K5364" t="s">
        <v>6696</v>
      </c>
      <c r="L5364" t="s">
        <v>6698</v>
      </c>
      <c r="M5364" t="s">
        <v>6699</v>
      </c>
      <c r="N5364" s="1">
        <v>43889</v>
      </c>
      <c r="O5364" t="str">
        <f t="shared" si="179"/>
        <v>정상2</v>
      </c>
      <c r="P5364" t="str">
        <f t="shared" si="178"/>
        <v>엠피송내</v>
      </c>
      <c r="Q5364" t="s">
        <v>1954</v>
      </c>
      <c r="R5364"/>
      <c r="S5364"/>
      <c r="T5364"/>
      <c r="U5364"/>
      <c r="V5364"/>
      <c r="W5364" t="s">
        <v>1958</v>
      </c>
      <c r="X5364"/>
    </row>
    <row r="5365" spans="1:24">
      <c r="A5365" t="s">
        <v>2670</v>
      </c>
      <c r="B5365" t="s">
        <v>2683</v>
      </c>
      <c r="C5365" t="s">
        <v>5730</v>
      </c>
      <c r="D5365" t="s">
        <v>5803</v>
      </c>
      <c r="E5365" t="s">
        <v>6232</v>
      </c>
      <c r="F5365" t="s">
        <v>4276</v>
      </c>
      <c r="G5365">
        <v>61437</v>
      </c>
      <c r="H5365">
        <v>27740</v>
      </c>
      <c r="I5365" s="1">
        <v>43823</v>
      </c>
      <c r="J5365">
        <v>1</v>
      </c>
      <c r="K5365" t="s">
        <v>6696</v>
      </c>
      <c r="L5365" t="s">
        <v>6698</v>
      </c>
      <c r="M5365" t="s">
        <v>6699</v>
      </c>
      <c r="N5365" s="1">
        <v>43889</v>
      </c>
      <c r="O5365" t="str">
        <f t="shared" si="179"/>
        <v>정상2</v>
      </c>
      <c r="P5365" t="str">
        <f t="shared" si="178"/>
        <v>엠피송내</v>
      </c>
      <c r="Q5365" t="s">
        <v>1955</v>
      </c>
      <c r="R5365"/>
      <c r="S5365"/>
      <c r="T5365"/>
      <c r="U5365"/>
      <c r="V5365"/>
      <c r="W5365" t="s">
        <v>1958</v>
      </c>
      <c r="X5365"/>
    </row>
    <row r="5366" spans="1:24">
      <c r="A5366" t="s">
        <v>2675</v>
      </c>
      <c r="B5366"/>
      <c r="C5366"/>
      <c r="D5366" t="s">
        <v>5873</v>
      </c>
      <c r="E5366">
        <v>3190624049631</v>
      </c>
      <c r="F5366" t="s">
        <v>4276</v>
      </c>
      <c r="G5366" t="s">
        <v>950</v>
      </c>
      <c r="H5366">
        <v>30320</v>
      </c>
      <c r="I5366" s="1">
        <v>43823</v>
      </c>
      <c r="J5366">
        <v>1</v>
      </c>
      <c r="K5366" t="s">
        <v>6696</v>
      </c>
      <c r="L5366" t="s">
        <v>6698</v>
      </c>
      <c r="M5366" t="s">
        <v>6699</v>
      </c>
      <c r="N5366" s="1">
        <v>43889</v>
      </c>
      <c r="O5366" t="str">
        <f t="shared" si="179"/>
        <v>정상2</v>
      </c>
      <c r="P5366" t="str">
        <f t="shared" si="178"/>
        <v>엠피가온</v>
      </c>
      <c r="Q5366" t="s">
        <v>1954</v>
      </c>
      <c r="R5366"/>
      <c r="S5366"/>
      <c r="T5366"/>
      <c r="U5366"/>
      <c r="V5366"/>
      <c r="W5366" t="s">
        <v>1958</v>
      </c>
      <c r="X5366"/>
    </row>
    <row r="5367" spans="1:24">
      <c r="A5367" t="s">
        <v>2675</v>
      </c>
      <c r="B5367"/>
      <c r="C5367"/>
      <c r="D5367" t="s">
        <v>5904</v>
      </c>
      <c r="E5367">
        <v>3190623511961</v>
      </c>
      <c r="F5367" t="s">
        <v>4276</v>
      </c>
      <c r="G5367" t="s">
        <v>950</v>
      </c>
      <c r="H5367">
        <v>24983</v>
      </c>
      <c r="I5367" s="1">
        <v>43823</v>
      </c>
      <c r="J5367">
        <v>1</v>
      </c>
      <c r="K5367" t="s">
        <v>6696</v>
      </c>
      <c r="L5367" t="s">
        <v>6698</v>
      </c>
      <c r="M5367" t="s">
        <v>6699</v>
      </c>
      <c r="N5367" s="1">
        <v>43889</v>
      </c>
      <c r="O5367" t="str">
        <f t="shared" si="179"/>
        <v>정상2</v>
      </c>
      <c r="P5367" t="str">
        <f t="shared" si="178"/>
        <v>엠피가온</v>
      </c>
      <c r="Q5367" t="s">
        <v>1954</v>
      </c>
      <c r="R5367"/>
      <c r="S5367"/>
      <c r="T5367"/>
      <c r="U5367"/>
      <c r="V5367"/>
      <c r="W5367" t="s">
        <v>1958</v>
      </c>
      <c r="X5367"/>
    </row>
    <row r="5368" spans="1:24">
      <c r="A5368" t="s">
        <v>2675</v>
      </c>
      <c r="B5368"/>
      <c r="C5368"/>
      <c r="D5368" t="s">
        <v>5904</v>
      </c>
      <c r="E5368">
        <v>3190623516061</v>
      </c>
      <c r="F5368" t="s">
        <v>3242</v>
      </c>
      <c r="G5368" t="s">
        <v>950</v>
      </c>
      <c r="H5368">
        <v>30370</v>
      </c>
      <c r="I5368" s="1">
        <v>43823</v>
      </c>
      <c r="J5368">
        <v>1</v>
      </c>
      <c r="K5368" t="s">
        <v>6696</v>
      </c>
      <c r="L5368" t="s">
        <v>6698</v>
      </c>
      <c r="M5368" t="s">
        <v>6699</v>
      </c>
      <c r="N5368" s="1">
        <v>43889</v>
      </c>
      <c r="O5368" t="str">
        <f t="shared" si="179"/>
        <v>정상2</v>
      </c>
      <c r="P5368" t="str">
        <f t="shared" si="178"/>
        <v>엠피가온</v>
      </c>
      <c r="Q5368" t="s">
        <v>1954</v>
      </c>
      <c r="R5368"/>
      <c r="S5368"/>
      <c r="T5368"/>
      <c r="U5368"/>
      <c r="V5368"/>
      <c r="W5368" t="s">
        <v>1958</v>
      </c>
      <c r="X5368"/>
    </row>
    <row r="5369" spans="1:24">
      <c r="A5369" t="s">
        <v>2666</v>
      </c>
      <c r="B5369"/>
      <c r="C5369"/>
      <c r="D5369" t="s">
        <v>5805</v>
      </c>
      <c r="E5369">
        <v>51928737750000</v>
      </c>
      <c r="F5369" t="s">
        <v>4286</v>
      </c>
      <c r="G5369" t="s">
        <v>927</v>
      </c>
      <c r="H5369">
        <v>41827</v>
      </c>
      <c r="I5369" s="1">
        <v>43823</v>
      </c>
      <c r="J5369">
        <v>1</v>
      </c>
      <c r="K5369" t="s">
        <v>6696</v>
      </c>
      <c r="L5369" t="s">
        <v>6698</v>
      </c>
      <c r="M5369" t="s">
        <v>6699</v>
      </c>
      <c r="N5369" s="1">
        <v>43889</v>
      </c>
      <c r="O5369" t="str">
        <f t="shared" si="179"/>
        <v>정상2</v>
      </c>
      <c r="P5369" t="str">
        <f t="shared" si="178"/>
        <v>엠피성공</v>
      </c>
      <c r="Q5369" t="s">
        <v>1954</v>
      </c>
      <c r="R5369"/>
      <c r="S5369"/>
      <c r="T5369"/>
      <c r="U5369"/>
      <c r="V5369"/>
      <c r="W5369" t="s">
        <v>1958</v>
      </c>
      <c r="X5369"/>
    </row>
    <row r="5370" spans="1:24">
      <c r="A5370" t="s">
        <v>2666</v>
      </c>
      <c r="B5370"/>
      <c r="C5370"/>
      <c r="D5370" t="s">
        <v>5874</v>
      </c>
      <c r="E5370">
        <v>51928741200000</v>
      </c>
      <c r="F5370" t="s">
        <v>3242</v>
      </c>
      <c r="G5370" t="s">
        <v>886</v>
      </c>
      <c r="H5370">
        <v>18000</v>
      </c>
      <c r="I5370" s="1">
        <v>43823</v>
      </c>
      <c r="J5370">
        <v>1</v>
      </c>
      <c r="K5370" t="s">
        <v>6696</v>
      </c>
      <c r="L5370" t="s">
        <v>6698</v>
      </c>
      <c r="M5370" t="s">
        <v>6699</v>
      </c>
      <c r="N5370" s="1">
        <v>43889</v>
      </c>
      <c r="O5370" t="str">
        <f t="shared" si="179"/>
        <v>정상2</v>
      </c>
      <c r="P5370" t="str">
        <f t="shared" si="178"/>
        <v>엠피성공</v>
      </c>
      <c r="Q5370" t="s">
        <v>1954</v>
      </c>
      <c r="R5370"/>
      <c r="S5370"/>
      <c r="T5370"/>
      <c r="U5370"/>
      <c r="V5370"/>
      <c r="W5370" t="s">
        <v>1958</v>
      </c>
      <c r="X5370"/>
    </row>
    <row r="5371" spans="1:24">
      <c r="A5371" t="s">
        <v>2666</v>
      </c>
      <c r="B5371"/>
      <c r="C5371"/>
      <c r="D5371" t="s">
        <v>5805</v>
      </c>
      <c r="E5371">
        <v>51928736690000</v>
      </c>
      <c r="F5371" t="s">
        <v>4286</v>
      </c>
      <c r="G5371" t="s">
        <v>927</v>
      </c>
      <c r="H5371">
        <v>35619</v>
      </c>
      <c r="I5371" s="1">
        <v>43823</v>
      </c>
      <c r="J5371">
        <v>1</v>
      </c>
      <c r="K5371" t="s">
        <v>6696</v>
      </c>
      <c r="L5371" t="s">
        <v>6698</v>
      </c>
      <c r="M5371" t="s">
        <v>6699</v>
      </c>
      <c r="N5371" s="1">
        <v>43889</v>
      </c>
      <c r="O5371" t="str">
        <f t="shared" si="179"/>
        <v>정상2</v>
      </c>
      <c r="P5371" t="str">
        <f t="shared" si="178"/>
        <v>엠피성공</v>
      </c>
      <c r="Q5371" t="s">
        <v>1954</v>
      </c>
      <c r="R5371"/>
      <c r="S5371"/>
      <c r="T5371"/>
      <c r="U5371"/>
      <c r="V5371"/>
      <c r="W5371" t="s">
        <v>1958</v>
      </c>
      <c r="X5371"/>
    </row>
    <row r="5372" spans="1:24">
      <c r="A5372" t="s">
        <v>991</v>
      </c>
      <c r="B5372" t="s">
        <v>5669</v>
      </c>
      <c r="C5372" t="s">
        <v>5736</v>
      </c>
      <c r="D5372" t="s">
        <v>5875</v>
      </c>
      <c r="E5372" t="s">
        <v>6233</v>
      </c>
      <c r="F5372" t="s">
        <v>4276</v>
      </c>
      <c r="G5372">
        <v>61437</v>
      </c>
      <c r="H5372">
        <v>31490</v>
      </c>
      <c r="I5372" s="1">
        <v>43823</v>
      </c>
      <c r="J5372">
        <v>1</v>
      </c>
      <c r="K5372" t="s">
        <v>6696</v>
      </c>
      <c r="L5372" t="s">
        <v>6698</v>
      </c>
      <c r="M5372" t="s">
        <v>6700</v>
      </c>
      <c r="N5372" s="1">
        <v>43889</v>
      </c>
      <c r="O5372" t="str">
        <f t="shared" si="179"/>
        <v>정상2</v>
      </c>
      <c r="P5372" t="str">
        <f t="shared" si="178"/>
        <v>엠피송내</v>
      </c>
      <c r="Q5372" t="s">
        <v>1954</v>
      </c>
      <c r="R5372"/>
      <c r="S5372"/>
      <c r="T5372"/>
      <c r="U5372"/>
      <c r="V5372"/>
      <c r="W5372" t="s">
        <v>1958</v>
      </c>
      <c r="X5372"/>
    </row>
    <row r="5373" spans="1:24">
      <c r="A5373" t="s">
        <v>2667</v>
      </c>
      <c r="B5373" t="s">
        <v>5675</v>
      </c>
      <c r="C5373" t="s">
        <v>5748</v>
      </c>
      <c r="D5373" t="s">
        <v>5878</v>
      </c>
      <c r="E5373" t="s">
        <v>6234</v>
      </c>
      <c r="F5373" t="s">
        <v>4276</v>
      </c>
      <c r="G5373" t="s">
        <v>931</v>
      </c>
      <c r="H5373">
        <v>58424</v>
      </c>
      <c r="I5373" s="1">
        <v>43823</v>
      </c>
      <c r="J5373">
        <v>1</v>
      </c>
      <c r="K5373" t="s">
        <v>6696</v>
      </c>
      <c r="L5373" t="s">
        <v>6698</v>
      </c>
      <c r="M5373" t="s">
        <v>6699</v>
      </c>
      <c r="N5373" s="1">
        <v>43889</v>
      </c>
      <c r="O5373" t="str">
        <f t="shared" si="179"/>
        <v>정상2</v>
      </c>
      <c r="P5373" t="str">
        <f t="shared" si="178"/>
        <v>엠피의정부</v>
      </c>
      <c r="Q5373" t="s">
        <v>1954</v>
      </c>
      <c r="R5373"/>
      <c r="S5373"/>
      <c r="T5373"/>
      <c r="U5373"/>
      <c r="V5373"/>
      <c r="W5373" t="s">
        <v>1958</v>
      </c>
      <c r="X5373"/>
    </row>
    <row r="5374" spans="1:24">
      <c r="A5374" t="s">
        <v>2666</v>
      </c>
      <c r="B5374" t="s">
        <v>5667</v>
      </c>
      <c r="C5374" t="s">
        <v>5731</v>
      </c>
      <c r="D5374" t="s">
        <v>5880</v>
      </c>
      <c r="E5374" t="s">
        <v>6235</v>
      </c>
      <c r="F5374" t="s">
        <v>4276</v>
      </c>
      <c r="G5374" t="s">
        <v>877</v>
      </c>
      <c r="H5374">
        <v>50000</v>
      </c>
      <c r="I5374" s="1">
        <v>43823</v>
      </c>
      <c r="J5374">
        <v>1</v>
      </c>
      <c r="K5374" t="s">
        <v>6696</v>
      </c>
      <c r="L5374" t="s">
        <v>6698</v>
      </c>
      <c r="M5374" t="s">
        <v>6699</v>
      </c>
      <c r="N5374" s="1">
        <v>43889</v>
      </c>
      <c r="O5374" t="str">
        <f t="shared" si="179"/>
        <v>정상2</v>
      </c>
      <c r="P5374" t="str">
        <f t="shared" si="178"/>
        <v>엠피성공</v>
      </c>
      <c r="Q5374" t="s">
        <v>1954</v>
      </c>
      <c r="R5374"/>
      <c r="S5374"/>
      <c r="T5374"/>
      <c r="U5374"/>
      <c r="V5374"/>
      <c r="W5374" t="s">
        <v>1958</v>
      </c>
      <c r="X5374"/>
    </row>
    <row r="5375" spans="1:24">
      <c r="A5375" t="s">
        <v>990</v>
      </c>
      <c r="B5375" t="s">
        <v>5667</v>
      </c>
      <c r="C5375" t="s">
        <v>5752</v>
      </c>
      <c r="D5375" t="s">
        <v>5879</v>
      </c>
      <c r="E5375" t="s">
        <v>6236</v>
      </c>
      <c r="F5375" t="s">
        <v>4276</v>
      </c>
      <c r="G5375" t="s">
        <v>930</v>
      </c>
      <c r="H5375">
        <v>188124</v>
      </c>
      <c r="I5375" s="1">
        <v>43823</v>
      </c>
      <c r="J5375">
        <v>1</v>
      </c>
      <c r="K5375" t="s">
        <v>6696</v>
      </c>
      <c r="L5375" t="s">
        <v>6698</v>
      </c>
      <c r="M5375" t="s">
        <v>6699</v>
      </c>
      <c r="N5375" s="1">
        <v>43889</v>
      </c>
      <c r="O5375" t="str">
        <f t="shared" si="179"/>
        <v>정상2</v>
      </c>
      <c r="P5375" t="str">
        <f t="shared" si="178"/>
        <v>엠피성공</v>
      </c>
      <c r="Q5375" t="s">
        <v>1954</v>
      </c>
      <c r="R5375"/>
      <c r="S5375"/>
      <c r="T5375"/>
      <c r="U5375"/>
      <c r="V5375"/>
      <c r="W5375" t="s">
        <v>1958</v>
      </c>
      <c r="X5375"/>
    </row>
    <row r="5376" spans="1:24">
      <c r="A5376" t="s">
        <v>992</v>
      </c>
      <c r="B5376" t="s">
        <v>5675</v>
      </c>
      <c r="C5376"/>
      <c r="D5376" t="s">
        <v>5883</v>
      </c>
      <c r="E5376">
        <v>41937978690000</v>
      </c>
      <c r="F5376" t="s">
        <v>4276</v>
      </c>
      <c r="G5376" t="s">
        <v>934</v>
      </c>
      <c r="H5376">
        <v>75331</v>
      </c>
      <c r="I5376" s="1">
        <v>43823</v>
      </c>
      <c r="J5376">
        <v>1</v>
      </c>
      <c r="K5376" t="s">
        <v>6696</v>
      </c>
      <c r="L5376" t="s">
        <v>6698</v>
      </c>
      <c r="M5376" t="s">
        <v>6699</v>
      </c>
      <c r="N5376" s="1">
        <v>43889</v>
      </c>
      <c r="O5376" t="str">
        <f t="shared" si="179"/>
        <v>정상2</v>
      </c>
      <c r="P5376" t="str">
        <f t="shared" si="178"/>
        <v>엠피의정부</v>
      </c>
      <c r="Q5376" t="s">
        <v>1955</v>
      </c>
      <c r="R5376"/>
      <c r="S5376"/>
      <c r="T5376"/>
      <c r="U5376"/>
      <c r="V5376"/>
      <c r="W5376" t="s">
        <v>1958</v>
      </c>
      <c r="X5376"/>
    </row>
    <row r="5377" spans="1:24">
      <c r="A5377" t="s">
        <v>992</v>
      </c>
      <c r="B5377" t="s">
        <v>5675</v>
      </c>
      <c r="C5377"/>
      <c r="D5377" t="s">
        <v>5881</v>
      </c>
      <c r="E5377">
        <v>41937979680000</v>
      </c>
      <c r="F5377" t="s">
        <v>4276</v>
      </c>
      <c r="G5377" t="s">
        <v>934</v>
      </c>
      <c r="H5377">
        <v>66112</v>
      </c>
      <c r="I5377" s="1">
        <v>43823</v>
      </c>
      <c r="J5377">
        <v>1</v>
      </c>
      <c r="K5377" t="s">
        <v>6696</v>
      </c>
      <c r="L5377" t="s">
        <v>6698</v>
      </c>
      <c r="M5377" t="s">
        <v>6699</v>
      </c>
      <c r="N5377" s="1">
        <v>43889</v>
      </c>
      <c r="O5377" t="str">
        <f t="shared" si="179"/>
        <v>정상2</v>
      </c>
      <c r="P5377" t="str">
        <f t="shared" ref="P5377:P5440" si="180">A5377</f>
        <v>엠피의정부</v>
      </c>
      <c r="Q5377" t="s">
        <v>1954</v>
      </c>
      <c r="R5377"/>
      <c r="S5377"/>
      <c r="T5377"/>
      <c r="U5377"/>
      <c r="V5377"/>
      <c r="W5377" t="s">
        <v>1958</v>
      </c>
      <c r="X5377"/>
    </row>
    <row r="5378" spans="1:24">
      <c r="A5378" t="s">
        <v>2667</v>
      </c>
      <c r="B5378" t="s">
        <v>2680</v>
      </c>
      <c r="C5378"/>
      <c r="D5378" t="s">
        <v>5883</v>
      </c>
      <c r="E5378">
        <v>320192461754</v>
      </c>
      <c r="F5378" t="s">
        <v>4276</v>
      </c>
      <c r="G5378">
        <v>30593</v>
      </c>
      <c r="H5378">
        <v>154380</v>
      </c>
      <c r="I5378" s="1">
        <v>43823</v>
      </c>
      <c r="J5378">
        <v>1</v>
      </c>
      <c r="K5378" t="s">
        <v>6696</v>
      </c>
      <c r="L5378" t="s">
        <v>6698</v>
      </c>
      <c r="M5378" t="s">
        <v>6699</v>
      </c>
      <c r="N5378" s="1">
        <v>43889</v>
      </c>
      <c r="O5378" t="str">
        <f t="shared" si="179"/>
        <v>정상2</v>
      </c>
      <c r="P5378" t="str">
        <f t="shared" si="180"/>
        <v>엠피의정부</v>
      </c>
      <c r="Q5378" t="s">
        <v>1954</v>
      </c>
      <c r="R5378"/>
      <c r="S5378"/>
      <c r="T5378"/>
      <c r="U5378"/>
      <c r="V5378"/>
      <c r="W5378" t="s">
        <v>1958</v>
      </c>
      <c r="X5378"/>
    </row>
    <row r="5379" spans="1:24">
      <c r="A5379" t="s">
        <v>2667</v>
      </c>
      <c r="B5379" t="s">
        <v>5675</v>
      </c>
      <c r="C5379"/>
      <c r="D5379" t="s">
        <v>5934</v>
      </c>
      <c r="E5379">
        <v>320192461907</v>
      </c>
      <c r="F5379" t="s">
        <v>3249</v>
      </c>
      <c r="G5379">
        <v>30982</v>
      </c>
      <c r="H5379">
        <v>9250</v>
      </c>
      <c r="I5379" s="1">
        <v>43823</v>
      </c>
      <c r="J5379">
        <v>1</v>
      </c>
      <c r="K5379" t="s">
        <v>6696</v>
      </c>
      <c r="L5379" t="s">
        <v>6698</v>
      </c>
      <c r="M5379" t="s">
        <v>6699</v>
      </c>
      <c r="N5379" s="1">
        <v>43889</v>
      </c>
      <c r="O5379" t="str">
        <f t="shared" si="179"/>
        <v>정상2</v>
      </c>
      <c r="P5379" t="str">
        <f t="shared" si="180"/>
        <v>엠피의정부</v>
      </c>
      <c r="Q5379" t="s">
        <v>1952</v>
      </c>
      <c r="R5379"/>
      <c r="S5379"/>
      <c r="T5379"/>
      <c r="U5379"/>
      <c r="V5379"/>
      <c r="W5379" t="s">
        <v>1958</v>
      </c>
      <c r="X5379"/>
    </row>
    <row r="5380" spans="1:24">
      <c r="A5380" t="s">
        <v>2667</v>
      </c>
      <c r="B5380" t="s">
        <v>2680</v>
      </c>
      <c r="C5380"/>
      <c r="D5380" t="s">
        <v>5881</v>
      </c>
      <c r="E5380" t="s">
        <v>6237</v>
      </c>
      <c r="F5380" t="s">
        <v>3242</v>
      </c>
      <c r="G5380" t="s">
        <v>877</v>
      </c>
      <c r="H5380">
        <v>10000</v>
      </c>
      <c r="I5380" s="1">
        <v>43823</v>
      </c>
      <c r="J5380">
        <v>1</v>
      </c>
      <c r="K5380" t="s">
        <v>6696</v>
      </c>
      <c r="L5380" t="s">
        <v>6698</v>
      </c>
      <c r="M5380" t="s">
        <v>6699</v>
      </c>
      <c r="N5380" s="1">
        <v>43889</v>
      </c>
      <c r="O5380" t="str">
        <f t="shared" si="179"/>
        <v>정상2</v>
      </c>
      <c r="P5380" t="str">
        <f t="shared" si="180"/>
        <v>엠피의정부</v>
      </c>
      <c r="Q5380" t="s">
        <v>1954</v>
      </c>
      <c r="R5380"/>
      <c r="S5380"/>
      <c r="T5380"/>
      <c r="U5380"/>
      <c r="V5380"/>
      <c r="W5380" t="s">
        <v>1958</v>
      </c>
      <c r="X5380"/>
    </row>
    <row r="5381" spans="1:24">
      <c r="A5381" t="s">
        <v>992</v>
      </c>
      <c r="B5381" t="s">
        <v>2680</v>
      </c>
      <c r="C5381"/>
      <c r="D5381" t="s">
        <v>5881</v>
      </c>
      <c r="E5381" t="s">
        <v>6238</v>
      </c>
      <c r="F5381" t="s">
        <v>4276</v>
      </c>
      <c r="G5381" t="s">
        <v>877</v>
      </c>
      <c r="H5381">
        <v>12000</v>
      </c>
      <c r="I5381" s="1">
        <v>43823</v>
      </c>
      <c r="J5381">
        <v>1</v>
      </c>
      <c r="K5381" t="s">
        <v>6696</v>
      </c>
      <c r="L5381" t="s">
        <v>6698</v>
      </c>
      <c r="M5381" t="s">
        <v>6699</v>
      </c>
      <c r="N5381" s="1">
        <v>43889</v>
      </c>
      <c r="O5381" t="str">
        <f t="shared" si="179"/>
        <v>정상2</v>
      </c>
      <c r="P5381" t="str">
        <f t="shared" si="180"/>
        <v>엠피의정부</v>
      </c>
      <c r="Q5381" t="s">
        <v>1954</v>
      </c>
      <c r="R5381"/>
      <c r="S5381"/>
      <c r="T5381"/>
      <c r="U5381"/>
      <c r="V5381"/>
      <c r="W5381" t="s">
        <v>1958</v>
      </c>
      <c r="X5381"/>
    </row>
    <row r="5382" spans="1:24">
      <c r="A5382" t="s">
        <v>2667</v>
      </c>
      <c r="B5382" t="s">
        <v>2680</v>
      </c>
      <c r="C5382"/>
      <c r="D5382" t="s">
        <v>5881</v>
      </c>
      <c r="E5382" t="s">
        <v>6239</v>
      </c>
      <c r="F5382" t="s">
        <v>4276</v>
      </c>
      <c r="G5382">
        <v>61464</v>
      </c>
      <c r="H5382">
        <v>48000</v>
      </c>
      <c r="I5382" s="1">
        <v>43823</v>
      </c>
      <c r="J5382">
        <v>1</v>
      </c>
      <c r="K5382" t="s">
        <v>6696</v>
      </c>
      <c r="L5382" t="s">
        <v>6698</v>
      </c>
      <c r="M5382" t="s">
        <v>6699</v>
      </c>
      <c r="N5382" s="1">
        <v>43889</v>
      </c>
      <c r="O5382" t="str">
        <f t="shared" si="179"/>
        <v>정상2</v>
      </c>
      <c r="P5382" t="str">
        <f t="shared" si="180"/>
        <v>엠피의정부</v>
      </c>
      <c r="Q5382" t="s">
        <v>1952</v>
      </c>
      <c r="R5382"/>
      <c r="S5382"/>
      <c r="T5382"/>
      <c r="U5382"/>
      <c r="V5382"/>
      <c r="W5382" t="s">
        <v>1958</v>
      </c>
      <c r="X5382"/>
    </row>
    <row r="5383" spans="1:24">
      <c r="A5383" t="s">
        <v>2667</v>
      </c>
      <c r="B5383" t="s">
        <v>5686</v>
      </c>
      <c r="C5383"/>
      <c r="D5383" t="s">
        <v>5934</v>
      </c>
      <c r="E5383" t="s">
        <v>6240</v>
      </c>
      <c r="F5383" t="s">
        <v>3242</v>
      </c>
      <c r="G5383" t="s">
        <v>932</v>
      </c>
      <c r="H5383">
        <v>106000</v>
      </c>
      <c r="I5383" s="1">
        <v>43823</v>
      </c>
      <c r="J5383">
        <v>1</v>
      </c>
      <c r="K5383" t="s">
        <v>6696</v>
      </c>
      <c r="L5383" t="s">
        <v>6698</v>
      </c>
      <c r="M5383" t="s">
        <v>6699</v>
      </c>
      <c r="N5383" s="1">
        <v>43889</v>
      </c>
      <c r="O5383" t="str">
        <f t="shared" si="179"/>
        <v>정상2</v>
      </c>
      <c r="P5383" t="str">
        <f t="shared" si="180"/>
        <v>엠피의정부</v>
      </c>
      <c r="Q5383" t="s">
        <v>1954</v>
      </c>
      <c r="R5383"/>
      <c r="S5383"/>
      <c r="T5383"/>
      <c r="U5383"/>
      <c r="V5383"/>
      <c r="W5383" t="s">
        <v>1960</v>
      </c>
      <c r="X5383"/>
    </row>
    <row r="5384" spans="1:24">
      <c r="A5384" t="s">
        <v>992</v>
      </c>
      <c r="B5384" t="s">
        <v>2680</v>
      </c>
      <c r="C5384"/>
      <c r="D5384" t="s">
        <v>5881</v>
      </c>
      <c r="E5384" t="s">
        <v>6241</v>
      </c>
      <c r="F5384" t="s">
        <v>4286</v>
      </c>
      <c r="G5384" t="s">
        <v>878</v>
      </c>
      <c r="H5384">
        <v>18546</v>
      </c>
      <c r="I5384" s="1">
        <v>43823</v>
      </c>
      <c r="J5384">
        <v>1</v>
      </c>
      <c r="K5384" t="s">
        <v>6696</v>
      </c>
      <c r="L5384" t="s">
        <v>6698</v>
      </c>
      <c r="M5384" t="s">
        <v>6699</v>
      </c>
      <c r="N5384" s="1">
        <v>43889</v>
      </c>
      <c r="O5384" t="str">
        <f t="shared" si="179"/>
        <v>정상2</v>
      </c>
      <c r="P5384" t="str">
        <f t="shared" si="180"/>
        <v>엠피의정부</v>
      </c>
      <c r="Q5384" t="s">
        <v>1954</v>
      </c>
      <c r="R5384"/>
      <c r="S5384"/>
      <c r="T5384"/>
      <c r="U5384"/>
      <c r="V5384"/>
      <c r="W5384" t="s">
        <v>1958</v>
      </c>
      <c r="X5384"/>
    </row>
    <row r="5385" spans="1:24">
      <c r="A5385" t="s">
        <v>2673</v>
      </c>
      <c r="B5385"/>
      <c r="C5385"/>
      <c r="D5385" t="s">
        <v>5824</v>
      </c>
      <c r="E5385" t="s">
        <v>6242</v>
      </c>
      <c r="F5385" t="s">
        <v>4276</v>
      </c>
      <c r="G5385" t="s">
        <v>929</v>
      </c>
      <c r="H5385">
        <v>105730</v>
      </c>
      <c r="I5385" s="1">
        <v>43823</v>
      </c>
      <c r="J5385">
        <v>1</v>
      </c>
      <c r="K5385" t="s">
        <v>6696</v>
      </c>
      <c r="L5385" t="s">
        <v>6698</v>
      </c>
      <c r="M5385" t="s">
        <v>6699</v>
      </c>
      <c r="N5385" s="1">
        <v>43889</v>
      </c>
      <c r="O5385" t="str">
        <f t="shared" si="179"/>
        <v>정상2</v>
      </c>
      <c r="P5385" t="str">
        <f t="shared" si="180"/>
        <v>엠피피스토스</v>
      </c>
      <c r="Q5385" t="s">
        <v>1954</v>
      </c>
      <c r="R5385"/>
      <c r="S5385"/>
      <c r="T5385"/>
      <c r="U5385"/>
      <c r="V5385"/>
      <c r="W5385" t="s">
        <v>1958</v>
      </c>
      <c r="X5385"/>
    </row>
    <row r="5386" spans="1:24">
      <c r="A5386" t="s">
        <v>995</v>
      </c>
      <c r="B5386" t="s">
        <v>2685</v>
      </c>
      <c r="C5386" t="s">
        <v>5713</v>
      </c>
      <c r="D5386" t="s">
        <v>5807</v>
      </c>
      <c r="E5386">
        <v>20196535698</v>
      </c>
      <c r="F5386" t="s">
        <v>4286</v>
      </c>
      <c r="G5386">
        <v>22698</v>
      </c>
      <c r="H5386">
        <v>40377</v>
      </c>
      <c r="I5386" s="1">
        <v>43823</v>
      </c>
      <c r="J5386">
        <v>1</v>
      </c>
      <c r="K5386" t="s">
        <v>6696</v>
      </c>
      <c r="L5386" t="s">
        <v>6698</v>
      </c>
      <c r="M5386" t="s">
        <v>6699</v>
      </c>
      <c r="N5386" s="1">
        <v>43889</v>
      </c>
      <c r="O5386" t="str">
        <f t="shared" si="179"/>
        <v>정상2</v>
      </c>
      <c r="P5386" t="str">
        <f t="shared" si="180"/>
        <v>엠피피스토스</v>
      </c>
      <c r="Q5386" t="s">
        <v>1954</v>
      </c>
      <c r="R5386"/>
      <c r="S5386"/>
      <c r="T5386"/>
      <c r="U5386"/>
      <c r="V5386"/>
      <c r="W5386" t="s">
        <v>1958</v>
      </c>
      <c r="X5386"/>
    </row>
    <row r="5387" spans="1:24">
      <c r="A5387" t="s">
        <v>2673</v>
      </c>
      <c r="B5387" t="s">
        <v>2685</v>
      </c>
      <c r="C5387" t="s">
        <v>5723</v>
      </c>
      <c r="D5387" t="s">
        <v>5807</v>
      </c>
      <c r="E5387" t="s">
        <v>6243</v>
      </c>
      <c r="F5387" t="s">
        <v>4286</v>
      </c>
      <c r="G5387">
        <v>61264</v>
      </c>
      <c r="H5387">
        <v>14860</v>
      </c>
      <c r="I5387" s="1">
        <v>43823</v>
      </c>
      <c r="J5387">
        <v>1</v>
      </c>
      <c r="K5387" t="s">
        <v>6696</v>
      </c>
      <c r="L5387" t="s">
        <v>6698</v>
      </c>
      <c r="M5387" t="s">
        <v>6699</v>
      </c>
      <c r="N5387" s="1">
        <v>43889</v>
      </c>
      <c r="O5387" t="str">
        <f t="shared" si="179"/>
        <v>정상2</v>
      </c>
      <c r="P5387" t="str">
        <f t="shared" si="180"/>
        <v>엠피피스토스</v>
      </c>
      <c r="Q5387" t="s">
        <v>1954</v>
      </c>
      <c r="R5387"/>
      <c r="S5387"/>
      <c r="T5387"/>
      <c r="U5387"/>
      <c r="V5387"/>
      <c r="W5387" t="s">
        <v>1958</v>
      </c>
      <c r="X5387"/>
    </row>
    <row r="5388" spans="1:24">
      <c r="A5388" t="s">
        <v>2666</v>
      </c>
      <c r="B5388" t="s">
        <v>2679</v>
      </c>
      <c r="C5388" t="s">
        <v>5731</v>
      </c>
      <c r="D5388" t="s">
        <v>5910</v>
      </c>
      <c r="E5388" t="s">
        <v>6244</v>
      </c>
      <c r="F5388" t="s">
        <v>4276</v>
      </c>
      <c r="G5388">
        <v>61415</v>
      </c>
      <c r="H5388">
        <v>51610</v>
      </c>
      <c r="I5388" s="1">
        <v>43823</v>
      </c>
      <c r="J5388">
        <v>1</v>
      </c>
      <c r="K5388" t="s">
        <v>6696</v>
      </c>
      <c r="L5388" t="s">
        <v>6698</v>
      </c>
      <c r="M5388" t="s">
        <v>6699</v>
      </c>
      <c r="N5388" s="1">
        <v>43889</v>
      </c>
      <c r="O5388" t="str">
        <f t="shared" si="179"/>
        <v>정상2</v>
      </c>
      <c r="P5388" t="str">
        <f t="shared" si="180"/>
        <v>엠피성공</v>
      </c>
      <c r="Q5388" t="s">
        <v>1954</v>
      </c>
      <c r="R5388"/>
      <c r="S5388"/>
      <c r="T5388"/>
      <c r="U5388"/>
      <c r="V5388"/>
      <c r="W5388" t="s">
        <v>1958</v>
      </c>
      <c r="X5388"/>
    </row>
    <row r="5389" spans="1:24">
      <c r="A5389" t="s">
        <v>2673</v>
      </c>
      <c r="B5389" t="s">
        <v>2685</v>
      </c>
      <c r="C5389" t="s">
        <v>5723</v>
      </c>
      <c r="D5389" t="s">
        <v>5935</v>
      </c>
      <c r="E5389">
        <v>51928741940000</v>
      </c>
      <c r="F5389" t="s">
        <v>4276</v>
      </c>
      <c r="G5389" t="s">
        <v>900</v>
      </c>
      <c r="H5389">
        <v>40000</v>
      </c>
      <c r="I5389" s="1">
        <v>43823</v>
      </c>
      <c r="J5389">
        <v>1</v>
      </c>
      <c r="K5389" t="s">
        <v>6696</v>
      </c>
      <c r="L5389" t="s">
        <v>6698</v>
      </c>
      <c r="M5389" t="s">
        <v>6699</v>
      </c>
      <c r="N5389" s="1">
        <v>43889</v>
      </c>
      <c r="O5389" t="str">
        <f t="shared" si="179"/>
        <v>정상2</v>
      </c>
      <c r="P5389" t="str">
        <f t="shared" si="180"/>
        <v>엠피피스토스</v>
      </c>
      <c r="Q5389" t="s">
        <v>1952</v>
      </c>
      <c r="R5389"/>
      <c r="S5389"/>
      <c r="T5389"/>
      <c r="U5389"/>
      <c r="V5389"/>
      <c r="W5389" t="s">
        <v>1958</v>
      </c>
      <c r="X5389"/>
    </row>
    <row r="5390" spans="1:24">
      <c r="A5390" t="s">
        <v>2673</v>
      </c>
      <c r="B5390" t="s">
        <v>2685</v>
      </c>
      <c r="C5390" t="s">
        <v>5713</v>
      </c>
      <c r="D5390" t="s">
        <v>5885</v>
      </c>
      <c r="E5390">
        <v>51928742950000</v>
      </c>
      <c r="F5390" t="s">
        <v>3242</v>
      </c>
      <c r="G5390" t="s">
        <v>894</v>
      </c>
      <c r="H5390">
        <v>61000</v>
      </c>
      <c r="I5390" s="1">
        <v>43823</v>
      </c>
      <c r="J5390">
        <v>1</v>
      </c>
      <c r="K5390" t="s">
        <v>6696</v>
      </c>
      <c r="L5390" t="s">
        <v>6698</v>
      </c>
      <c r="M5390" t="s">
        <v>6699</v>
      </c>
      <c r="N5390" s="1">
        <v>43889</v>
      </c>
      <c r="O5390" t="str">
        <f t="shared" si="179"/>
        <v>정상2</v>
      </c>
      <c r="P5390" t="str">
        <f t="shared" si="180"/>
        <v>엠피피스토스</v>
      </c>
      <c r="Q5390" t="s">
        <v>1955</v>
      </c>
      <c r="R5390"/>
      <c r="S5390"/>
      <c r="T5390"/>
      <c r="U5390"/>
      <c r="V5390"/>
      <c r="W5390" t="s">
        <v>1958</v>
      </c>
      <c r="X5390"/>
    </row>
    <row r="5391" spans="1:24">
      <c r="A5391" t="s">
        <v>1870</v>
      </c>
      <c r="B5391" t="s">
        <v>5673</v>
      </c>
      <c r="C5391" t="s">
        <v>2353</v>
      </c>
      <c r="D5391" t="s">
        <v>5936</v>
      </c>
      <c r="E5391" t="s">
        <v>6245</v>
      </c>
      <c r="F5391" t="s">
        <v>4286</v>
      </c>
      <c r="G5391" t="s">
        <v>951</v>
      </c>
      <c r="H5391">
        <v>14650</v>
      </c>
      <c r="I5391" s="1">
        <v>43822</v>
      </c>
      <c r="J5391">
        <v>1</v>
      </c>
      <c r="K5391" t="s">
        <v>6696</v>
      </c>
      <c r="L5391" t="s">
        <v>6696</v>
      </c>
      <c r="M5391" t="s">
        <v>6699</v>
      </c>
      <c r="N5391" s="1">
        <v>43889</v>
      </c>
      <c r="O5391" t="str">
        <f t="shared" ref="O5391:O5454" si="181" xml:space="preserve"> IF(K5391&gt;N5391,W5391,I5391)</f>
        <v>정상2</v>
      </c>
      <c r="P5391" t="str">
        <f t="shared" si="180"/>
        <v>엠피상동</v>
      </c>
      <c r="Q5391" t="s">
        <v>1954</v>
      </c>
      <c r="R5391"/>
      <c r="S5391"/>
      <c r="T5391"/>
      <c r="U5391"/>
      <c r="V5391"/>
      <c r="W5391" t="s">
        <v>1958</v>
      </c>
      <c r="X5391"/>
    </row>
    <row r="5392" spans="1:24">
      <c r="A5392" t="s">
        <v>2665</v>
      </c>
      <c r="B5392" t="s">
        <v>5673</v>
      </c>
      <c r="C5392" t="s">
        <v>5725</v>
      </c>
      <c r="D5392" t="s">
        <v>5936</v>
      </c>
      <c r="E5392" t="s">
        <v>6246</v>
      </c>
      <c r="F5392" t="s">
        <v>3242</v>
      </c>
      <c r="G5392" t="s">
        <v>902</v>
      </c>
      <c r="H5392">
        <v>53000</v>
      </c>
      <c r="I5392" s="1">
        <v>43822</v>
      </c>
      <c r="J5392">
        <v>1</v>
      </c>
      <c r="K5392" t="s">
        <v>6696</v>
      </c>
      <c r="L5392" t="s">
        <v>6696</v>
      </c>
      <c r="M5392" t="s">
        <v>6699</v>
      </c>
      <c r="N5392" s="1">
        <v>43889</v>
      </c>
      <c r="O5392" t="str">
        <f t="shared" si="181"/>
        <v>정상2</v>
      </c>
      <c r="P5392" t="str">
        <f t="shared" si="180"/>
        <v>엠피상동</v>
      </c>
      <c r="Q5392" t="s">
        <v>1952</v>
      </c>
      <c r="R5392"/>
      <c r="S5392"/>
      <c r="T5392"/>
      <c r="U5392"/>
      <c r="V5392"/>
      <c r="W5392" t="s">
        <v>1958</v>
      </c>
      <c r="X5392"/>
    </row>
    <row r="5393" spans="1:24">
      <c r="A5393" t="s">
        <v>2674</v>
      </c>
      <c r="B5393" t="s">
        <v>5672</v>
      </c>
      <c r="C5393" t="s">
        <v>5729</v>
      </c>
      <c r="D5393" t="s">
        <v>5810</v>
      </c>
      <c r="E5393">
        <v>20196508986</v>
      </c>
      <c r="F5393" t="s">
        <v>4276</v>
      </c>
      <c r="G5393">
        <v>22818</v>
      </c>
      <c r="H5393">
        <v>16500</v>
      </c>
      <c r="I5393" s="1">
        <v>43822</v>
      </c>
      <c r="J5393">
        <v>1</v>
      </c>
      <c r="K5393" t="s">
        <v>6696</v>
      </c>
      <c r="L5393" t="s">
        <v>6698</v>
      </c>
      <c r="M5393" t="s">
        <v>6699</v>
      </c>
      <c r="N5393" s="1">
        <v>43889</v>
      </c>
      <c r="O5393" t="str">
        <f t="shared" si="181"/>
        <v>정상2</v>
      </c>
      <c r="P5393" t="str">
        <f t="shared" si="180"/>
        <v>엠피조은</v>
      </c>
      <c r="Q5393" t="s">
        <v>1952</v>
      </c>
      <c r="R5393"/>
      <c r="S5393"/>
      <c r="T5393"/>
      <c r="U5393"/>
      <c r="V5393"/>
      <c r="W5393" t="s">
        <v>1960</v>
      </c>
      <c r="X5393"/>
    </row>
    <row r="5394" spans="1:24">
      <c r="A5394" t="s">
        <v>2673</v>
      </c>
      <c r="B5394" t="s">
        <v>2685</v>
      </c>
      <c r="C5394" t="s">
        <v>5713</v>
      </c>
      <c r="D5394" t="s">
        <v>5890</v>
      </c>
      <c r="E5394">
        <v>51928534460000</v>
      </c>
      <c r="F5394" t="s">
        <v>4276</v>
      </c>
      <c r="G5394" t="s">
        <v>899</v>
      </c>
      <c r="H5394">
        <v>65000</v>
      </c>
      <c r="I5394" s="1">
        <v>43822</v>
      </c>
      <c r="J5394">
        <v>1</v>
      </c>
      <c r="K5394" t="s">
        <v>6696</v>
      </c>
      <c r="L5394" t="s">
        <v>6698</v>
      </c>
      <c r="M5394" t="s">
        <v>6699</v>
      </c>
      <c r="N5394" s="1">
        <v>43889</v>
      </c>
      <c r="O5394" t="str">
        <f t="shared" si="181"/>
        <v>정상2</v>
      </c>
      <c r="P5394" t="str">
        <f t="shared" si="180"/>
        <v>엠피피스토스</v>
      </c>
      <c r="Q5394" t="s">
        <v>1954</v>
      </c>
      <c r="R5394"/>
      <c r="S5394"/>
      <c r="T5394"/>
      <c r="U5394"/>
      <c r="V5394"/>
      <c r="W5394" t="s">
        <v>1958</v>
      </c>
      <c r="X5394"/>
    </row>
    <row r="5395" spans="1:24">
      <c r="A5395" t="s">
        <v>2673</v>
      </c>
      <c r="B5395" t="s">
        <v>5688</v>
      </c>
      <c r="C5395" t="s">
        <v>5723</v>
      </c>
      <c r="D5395" t="s">
        <v>5834</v>
      </c>
      <c r="E5395">
        <v>51928535870000</v>
      </c>
      <c r="F5395" t="s">
        <v>4276</v>
      </c>
      <c r="G5395" t="s">
        <v>899</v>
      </c>
      <c r="H5395">
        <v>158000</v>
      </c>
      <c r="I5395" s="1">
        <v>43822</v>
      </c>
      <c r="J5395">
        <v>1</v>
      </c>
      <c r="K5395" t="s">
        <v>6696</v>
      </c>
      <c r="L5395" t="s">
        <v>6698</v>
      </c>
      <c r="M5395" t="s">
        <v>6699</v>
      </c>
      <c r="N5395" s="1">
        <v>43889</v>
      </c>
      <c r="O5395" t="str">
        <f t="shared" si="181"/>
        <v>정상2</v>
      </c>
      <c r="P5395" t="str">
        <f t="shared" si="180"/>
        <v>엠피피스토스</v>
      </c>
      <c r="Q5395" t="s">
        <v>1955</v>
      </c>
      <c r="R5395"/>
      <c r="S5395"/>
      <c r="T5395"/>
      <c r="U5395"/>
      <c r="V5395"/>
      <c r="W5395" t="s">
        <v>1958</v>
      </c>
      <c r="X5395"/>
    </row>
    <row r="5396" spans="1:24">
      <c r="A5396" t="s">
        <v>2670</v>
      </c>
      <c r="B5396" t="s">
        <v>2683</v>
      </c>
      <c r="C5396" t="s">
        <v>5720</v>
      </c>
      <c r="D5396" t="s">
        <v>5937</v>
      </c>
      <c r="E5396">
        <v>41937959490000</v>
      </c>
      <c r="F5396" t="s">
        <v>4276</v>
      </c>
      <c r="G5396" t="s">
        <v>934</v>
      </c>
      <c r="H5396">
        <v>77260</v>
      </c>
      <c r="I5396" s="1">
        <v>43822</v>
      </c>
      <c r="J5396">
        <v>1</v>
      </c>
      <c r="K5396" t="s">
        <v>6696</v>
      </c>
      <c r="L5396" t="s">
        <v>6698</v>
      </c>
      <c r="M5396" t="s">
        <v>6699</v>
      </c>
      <c r="N5396" s="1">
        <v>43889</v>
      </c>
      <c r="O5396" t="str">
        <f t="shared" si="181"/>
        <v>정상2</v>
      </c>
      <c r="P5396" t="str">
        <f t="shared" si="180"/>
        <v>엠피송내</v>
      </c>
      <c r="Q5396" t="s">
        <v>1954</v>
      </c>
      <c r="R5396"/>
      <c r="S5396"/>
      <c r="T5396"/>
      <c r="U5396"/>
      <c r="V5396"/>
      <c r="W5396" t="s">
        <v>1958</v>
      </c>
      <c r="X5396"/>
    </row>
    <row r="5397" spans="1:24">
      <c r="A5397" t="s">
        <v>2666</v>
      </c>
      <c r="B5397" t="s">
        <v>5667</v>
      </c>
      <c r="C5397" t="s">
        <v>5731</v>
      </c>
      <c r="D5397" t="s">
        <v>5839</v>
      </c>
      <c r="E5397" t="s">
        <v>6247</v>
      </c>
      <c r="F5397" t="s">
        <v>4276</v>
      </c>
      <c r="G5397">
        <v>61437</v>
      </c>
      <c r="H5397">
        <v>30000</v>
      </c>
      <c r="I5397" s="1">
        <v>43822</v>
      </c>
      <c r="J5397">
        <v>1</v>
      </c>
      <c r="K5397" t="s">
        <v>6696</v>
      </c>
      <c r="L5397" t="s">
        <v>6698</v>
      </c>
      <c r="M5397" t="s">
        <v>6699</v>
      </c>
      <c r="N5397" s="1">
        <v>43889</v>
      </c>
      <c r="O5397" t="str">
        <f t="shared" si="181"/>
        <v>정상2</v>
      </c>
      <c r="P5397" t="str">
        <f t="shared" si="180"/>
        <v>엠피성공</v>
      </c>
      <c r="Q5397" t="s">
        <v>1954</v>
      </c>
      <c r="R5397"/>
      <c r="S5397"/>
      <c r="T5397"/>
      <c r="U5397"/>
      <c r="V5397"/>
      <c r="W5397" t="s">
        <v>1958</v>
      </c>
      <c r="X5397"/>
    </row>
    <row r="5398" spans="1:24">
      <c r="A5398" t="s">
        <v>2666</v>
      </c>
      <c r="B5398" t="s">
        <v>5667</v>
      </c>
      <c r="C5398" t="s">
        <v>5712</v>
      </c>
      <c r="D5398" t="s">
        <v>5839</v>
      </c>
      <c r="E5398" t="s">
        <v>6248</v>
      </c>
      <c r="F5398" t="s">
        <v>4276</v>
      </c>
      <c r="G5398">
        <v>61458</v>
      </c>
      <c r="H5398">
        <v>78000</v>
      </c>
      <c r="I5398" s="1">
        <v>43822</v>
      </c>
      <c r="J5398">
        <v>1</v>
      </c>
      <c r="K5398" t="s">
        <v>6696</v>
      </c>
      <c r="L5398" t="s">
        <v>6698</v>
      </c>
      <c r="M5398" t="s">
        <v>6699</v>
      </c>
      <c r="N5398" s="1">
        <v>43889</v>
      </c>
      <c r="O5398" t="str">
        <f t="shared" si="181"/>
        <v>정상2</v>
      </c>
      <c r="P5398" t="str">
        <f t="shared" si="180"/>
        <v>엠피성공</v>
      </c>
      <c r="Q5398" t="s">
        <v>1954</v>
      </c>
      <c r="R5398"/>
      <c r="S5398"/>
      <c r="T5398"/>
      <c r="U5398"/>
      <c r="V5398"/>
      <c r="W5398" t="s">
        <v>1958</v>
      </c>
      <c r="X5398"/>
    </row>
    <row r="5399" spans="1:24">
      <c r="A5399" t="s">
        <v>2666</v>
      </c>
      <c r="B5399" t="s">
        <v>2679</v>
      </c>
      <c r="C5399" t="s">
        <v>2242</v>
      </c>
      <c r="D5399" t="s">
        <v>5848</v>
      </c>
      <c r="E5399">
        <v>51928520360000</v>
      </c>
      <c r="F5399" t="s">
        <v>3242</v>
      </c>
      <c r="G5399" t="s">
        <v>886</v>
      </c>
      <c r="H5399">
        <v>30500</v>
      </c>
      <c r="I5399" s="1">
        <v>43822</v>
      </c>
      <c r="J5399">
        <v>1</v>
      </c>
      <c r="K5399" t="s">
        <v>6696</v>
      </c>
      <c r="L5399" t="s">
        <v>6698</v>
      </c>
      <c r="M5399" t="s">
        <v>6699</v>
      </c>
      <c r="N5399" s="1">
        <v>43889</v>
      </c>
      <c r="O5399" t="str">
        <f t="shared" si="181"/>
        <v>정상2</v>
      </c>
      <c r="P5399" t="str">
        <f t="shared" si="180"/>
        <v>엠피성공</v>
      </c>
      <c r="Q5399" t="s">
        <v>1954</v>
      </c>
      <c r="R5399"/>
      <c r="S5399"/>
      <c r="T5399"/>
      <c r="U5399"/>
      <c r="V5399"/>
      <c r="W5399" t="s">
        <v>1958</v>
      </c>
      <c r="X5399"/>
    </row>
    <row r="5400" spans="1:24">
      <c r="A5400" t="s">
        <v>1870</v>
      </c>
      <c r="B5400" t="s">
        <v>2678</v>
      </c>
      <c r="C5400" t="s">
        <v>5728</v>
      </c>
      <c r="D5400" t="s">
        <v>5922</v>
      </c>
      <c r="E5400">
        <v>51928536100000</v>
      </c>
      <c r="F5400" t="s">
        <v>4276</v>
      </c>
      <c r="G5400" t="s">
        <v>905</v>
      </c>
      <c r="H5400">
        <v>43000</v>
      </c>
      <c r="I5400" s="1">
        <v>43822</v>
      </c>
      <c r="J5400">
        <v>1</v>
      </c>
      <c r="K5400" t="s">
        <v>6696</v>
      </c>
      <c r="L5400" t="s">
        <v>6696</v>
      </c>
      <c r="M5400" t="s">
        <v>6699</v>
      </c>
      <c r="N5400" s="1">
        <v>43889</v>
      </c>
      <c r="O5400" t="str">
        <f t="shared" si="181"/>
        <v>정상2</v>
      </c>
      <c r="P5400" t="str">
        <f t="shared" si="180"/>
        <v>엠피상동</v>
      </c>
      <c r="Q5400" t="s">
        <v>1954</v>
      </c>
      <c r="R5400"/>
      <c r="S5400"/>
      <c r="T5400"/>
      <c r="U5400"/>
      <c r="V5400"/>
      <c r="W5400" t="s">
        <v>1960</v>
      </c>
      <c r="X5400"/>
    </row>
    <row r="5401" spans="1:24">
      <c r="A5401" t="s">
        <v>2674</v>
      </c>
      <c r="B5401" t="s">
        <v>5672</v>
      </c>
      <c r="C5401" t="s">
        <v>5722</v>
      </c>
      <c r="D5401" t="s">
        <v>5938</v>
      </c>
      <c r="E5401">
        <v>41937958330000</v>
      </c>
      <c r="F5401" t="s">
        <v>3242</v>
      </c>
      <c r="G5401" t="s">
        <v>934</v>
      </c>
      <c r="H5401">
        <v>64963</v>
      </c>
      <c r="I5401" s="1">
        <v>43822</v>
      </c>
      <c r="J5401">
        <v>1</v>
      </c>
      <c r="K5401" t="s">
        <v>6696</v>
      </c>
      <c r="L5401" t="s">
        <v>6698</v>
      </c>
      <c r="M5401" t="s">
        <v>6699</v>
      </c>
      <c r="N5401" s="1">
        <v>43889</v>
      </c>
      <c r="O5401" t="str">
        <f t="shared" si="181"/>
        <v>정상2</v>
      </c>
      <c r="P5401" t="str">
        <f t="shared" si="180"/>
        <v>엠피조은</v>
      </c>
      <c r="Q5401" t="s">
        <v>1954</v>
      </c>
      <c r="R5401"/>
      <c r="S5401"/>
      <c r="T5401"/>
      <c r="U5401"/>
      <c r="V5401"/>
      <c r="W5401" t="s">
        <v>6702</v>
      </c>
      <c r="X5401"/>
    </row>
    <row r="5402" spans="1:24">
      <c r="A5402" t="s">
        <v>2674</v>
      </c>
      <c r="B5402" t="s">
        <v>2688</v>
      </c>
      <c r="C5402" t="s">
        <v>5756</v>
      </c>
      <c r="D5402" t="s">
        <v>5938</v>
      </c>
      <c r="E5402">
        <v>41937950950000</v>
      </c>
      <c r="F5402" t="s">
        <v>4276</v>
      </c>
      <c r="G5402" t="s">
        <v>934</v>
      </c>
      <c r="H5402">
        <v>66642</v>
      </c>
      <c r="I5402" s="1">
        <v>43822</v>
      </c>
      <c r="J5402">
        <v>1</v>
      </c>
      <c r="K5402" t="s">
        <v>6696</v>
      </c>
      <c r="L5402" t="s">
        <v>6698</v>
      </c>
      <c r="M5402" t="s">
        <v>6699</v>
      </c>
      <c r="N5402" s="1">
        <v>43889</v>
      </c>
      <c r="O5402" t="str">
        <f t="shared" si="181"/>
        <v>정상2</v>
      </c>
      <c r="P5402" t="str">
        <f t="shared" si="180"/>
        <v>엠피조은</v>
      </c>
      <c r="Q5402" t="s">
        <v>1954</v>
      </c>
      <c r="R5402"/>
      <c r="S5402"/>
      <c r="T5402"/>
      <c r="U5402"/>
      <c r="V5402"/>
      <c r="W5402" t="s">
        <v>6702</v>
      </c>
      <c r="X5402"/>
    </row>
    <row r="5403" spans="1:24">
      <c r="A5403" t="s">
        <v>2666</v>
      </c>
      <c r="B5403" t="s">
        <v>5667</v>
      </c>
      <c r="C5403" t="s">
        <v>5731</v>
      </c>
      <c r="D5403" t="s">
        <v>5852</v>
      </c>
      <c r="E5403" t="s">
        <v>6249</v>
      </c>
      <c r="F5403" t="s">
        <v>4276</v>
      </c>
      <c r="G5403" t="s">
        <v>885</v>
      </c>
      <c r="H5403">
        <v>36000</v>
      </c>
      <c r="I5403" s="1">
        <v>43822</v>
      </c>
      <c r="J5403">
        <v>1</v>
      </c>
      <c r="K5403" t="s">
        <v>6695</v>
      </c>
      <c r="L5403" t="s">
        <v>6698</v>
      </c>
      <c r="M5403" t="s">
        <v>6699</v>
      </c>
      <c r="N5403" s="1">
        <v>43889</v>
      </c>
      <c r="O5403" t="str">
        <f t="shared" si="181"/>
        <v>정상2</v>
      </c>
      <c r="P5403" t="str">
        <f t="shared" si="180"/>
        <v>엠피성공</v>
      </c>
      <c r="Q5403" t="s">
        <v>1954</v>
      </c>
      <c r="R5403"/>
      <c r="S5403"/>
      <c r="T5403"/>
      <c r="U5403"/>
      <c r="V5403"/>
      <c r="W5403" t="s">
        <v>1958</v>
      </c>
      <c r="X5403"/>
    </row>
    <row r="5404" spans="1:24">
      <c r="A5404" t="s">
        <v>992</v>
      </c>
      <c r="B5404" t="s">
        <v>2680</v>
      </c>
      <c r="C5404" t="s">
        <v>5747</v>
      </c>
      <c r="D5404" t="s">
        <v>5855</v>
      </c>
      <c r="E5404" t="s">
        <v>6250</v>
      </c>
      <c r="F5404" t="s">
        <v>4276</v>
      </c>
      <c r="G5404" t="s">
        <v>931</v>
      </c>
      <c r="H5404">
        <v>103932</v>
      </c>
      <c r="I5404" s="1">
        <v>43822</v>
      </c>
      <c r="J5404">
        <v>1</v>
      </c>
      <c r="K5404" t="s">
        <v>6696</v>
      </c>
      <c r="L5404" t="s">
        <v>6698</v>
      </c>
      <c r="M5404" t="s">
        <v>6699</v>
      </c>
      <c r="N5404" s="1">
        <v>43889</v>
      </c>
      <c r="O5404" t="str">
        <f t="shared" si="181"/>
        <v>정상2</v>
      </c>
      <c r="P5404" t="str">
        <f t="shared" si="180"/>
        <v>엠피의정부</v>
      </c>
      <c r="Q5404" t="s">
        <v>1954</v>
      </c>
      <c r="R5404"/>
      <c r="S5404"/>
      <c r="T5404"/>
      <c r="U5404"/>
      <c r="V5404"/>
      <c r="W5404" t="s">
        <v>1958</v>
      </c>
      <c r="X5404"/>
    </row>
    <row r="5405" spans="1:24">
      <c r="A5405" t="s">
        <v>2667</v>
      </c>
      <c r="B5405" t="s">
        <v>5675</v>
      </c>
      <c r="C5405" t="s">
        <v>5714</v>
      </c>
      <c r="D5405" t="s">
        <v>5855</v>
      </c>
      <c r="E5405" t="s">
        <v>6251</v>
      </c>
      <c r="F5405" t="s">
        <v>3242</v>
      </c>
      <c r="G5405">
        <v>61437</v>
      </c>
      <c r="H5405">
        <v>13000</v>
      </c>
      <c r="I5405" s="1">
        <v>43822</v>
      </c>
      <c r="J5405">
        <v>1</v>
      </c>
      <c r="K5405" t="s">
        <v>6696</v>
      </c>
      <c r="L5405" t="s">
        <v>6698</v>
      </c>
      <c r="M5405" t="s">
        <v>6699</v>
      </c>
      <c r="N5405" s="1">
        <v>43889</v>
      </c>
      <c r="O5405" t="str">
        <f t="shared" si="181"/>
        <v>정상2</v>
      </c>
      <c r="P5405" t="str">
        <f t="shared" si="180"/>
        <v>엠피의정부</v>
      </c>
      <c r="Q5405" t="s">
        <v>1954</v>
      </c>
      <c r="R5405"/>
      <c r="S5405"/>
      <c r="T5405"/>
      <c r="U5405"/>
      <c r="V5405"/>
      <c r="W5405" t="s">
        <v>1958</v>
      </c>
      <c r="X5405"/>
    </row>
    <row r="5406" spans="1:24">
      <c r="A5406" t="s">
        <v>2673</v>
      </c>
      <c r="B5406" t="s">
        <v>2685</v>
      </c>
      <c r="C5406" t="s">
        <v>5723</v>
      </c>
      <c r="D5406" t="s">
        <v>5816</v>
      </c>
      <c r="E5406">
        <v>51928556080000</v>
      </c>
      <c r="F5406" t="s">
        <v>4276</v>
      </c>
      <c r="G5406" t="s">
        <v>899</v>
      </c>
      <c r="H5406">
        <v>30000</v>
      </c>
      <c r="I5406" s="1">
        <v>43822</v>
      </c>
      <c r="J5406">
        <v>1</v>
      </c>
      <c r="K5406" t="s">
        <v>6696</v>
      </c>
      <c r="L5406" t="s">
        <v>6698</v>
      </c>
      <c r="M5406" t="s">
        <v>6699</v>
      </c>
      <c r="N5406" s="1">
        <v>43889</v>
      </c>
      <c r="O5406" t="str">
        <f t="shared" si="181"/>
        <v>정상2</v>
      </c>
      <c r="P5406" t="str">
        <f t="shared" si="180"/>
        <v>엠피피스토스</v>
      </c>
      <c r="Q5406" t="s">
        <v>1954</v>
      </c>
      <c r="R5406"/>
      <c r="S5406"/>
      <c r="T5406"/>
      <c r="U5406"/>
      <c r="V5406"/>
      <c r="W5406" t="s">
        <v>1958</v>
      </c>
      <c r="X5406"/>
    </row>
    <row r="5407" spans="1:24">
      <c r="A5407" t="s">
        <v>2673</v>
      </c>
      <c r="B5407" t="s">
        <v>2685</v>
      </c>
      <c r="C5407" t="s">
        <v>5723</v>
      </c>
      <c r="D5407" t="s">
        <v>5816</v>
      </c>
      <c r="E5407">
        <v>51928556580000</v>
      </c>
      <c r="F5407" t="s">
        <v>4276</v>
      </c>
      <c r="G5407" t="s">
        <v>899</v>
      </c>
      <c r="H5407">
        <v>28000</v>
      </c>
      <c r="I5407" s="1">
        <v>43822</v>
      </c>
      <c r="J5407">
        <v>1</v>
      </c>
      <c r="K5407" t="s">
        <v>6696</v>
      </c>
      <c r="L5407" t="s">
        <v>6698</v>
      </c>
      <c r="M5407" t="s">
        <v>6699</v>
      </c>
      <c r="N5407" s="1">
        <v>43889</v>
      </c>
      <c r="O5407" t="str">
        <f t="shared" si="181"/>
        <v>정상2</v>
      </c>
      <c r="P5407" t="str">
        <f t="shared" si="180"/>
        <v>엠피피스토스</v>
      </c>
      <c r="Q5407" t="s">
        <v>1954</v>
      </c>
      <c r="R5407"/>
      <c r="S5407"/>
      <c r="T5407"/>
      <c r="U5407"/>
      <c r="V5407"/>
      <c r="W5407" t="s">
        <v>1958</v>
      </c>
      <c r="X5407"/>
    </row>
    <row r="5408" spans="1:24">
      <c r="A5408" t="s">
        <v>995</v>
      </c>
      <c r="B5408" t="s">
        <v>5671</v>
      </c>
      <c r="C5408" t="s">
        <v>5713</v>
      </c>
      <c r="D5408" t="s">
        <v>5939</v>
      </c>
      <c r="E5408" t="s">
        <v>6252</v>
      </c>
      <c r="F5408" t="s">
        <v>4276</v>
      </c>
      <c r="G5408" t="s">
        <v>941</v>
      </c>
      <c r="H5408">
        <v>113300</v>
      </c>
      <c r="I5408" s="1">
        <v>43822</v>
      </c>
      <c r="J5408">
        <v>1</v>
      </c>
      <c r="K5408" t="s">
        <v>6696</v>
      </c>
      <c r="L5408" t="s">
        <v>6698</v>
      </c>
      <c r="M5408" t="s">
        <v>6699</v>
      </c>
      <c r="N5408" s="1">
        <v>43889</v>
      </c>
      <c r="O5408" t="str">
        <f t="shared" si="181"/>
        <v>정상2</v>
      </c>
      <c r="P5408" t="str">
        <f t="shared" si="180"/>
        <v>엠피피스토스</v>
      </c>
      <c r="Q5408" t="s">
        <v>1954</v>
      </c>
      <c r="R5408"/>
      <c r="S5408"/>
      <c r="T5408"/>
      <c r="U5408"/>
      <c r="V5408"/>
      <c r="W5408" t="s">
        <v>1958</v>
      </c>
      <c r="X5408"/>
    </row>
    <row r="5409" spans="1:24">
      <c r="A5409" t="s">
        <v>2673</v>
      </c>
      <c r="B5409" t="s">
        <v>2685</v>
      </c>
      <c r="C5409" t="s">
        <v>5713</v>
      </c>
      <c r="D5409" t="s">
        <v>5816</v>
      </c>
      <c r="E5409">
        <v>320192458648</v>
      </c>
      <c r="F5409" t="s">
        <v>4276</v>
      </c>
      <c r="G5409">
        <v>30593</v>
      </c>
      <c r="H5409">
        <v>58390</v>
      </c>
      <c r="I5409" s="1">
        <v>43822</v>
      </c>
      <c r="J5409">
        <v>1</v>
      </c>
      <c r="K5409" t="s">
        <v>6696</v>
      </c>
      <c r="L5409" t="s">
        <v>6698</v>
      </c>
      <c r="M5409" t="s">
        <v>6699</v>
      </c>
      <c r="N5409" s="1">
        <v>43889</v>
      </c>
      <c r="O5409" t="str">
        <f t="shared" si="181"/>
        <v>정상2</v>
      </c>
      <c r="P5409" t="str">
        <f t="shared" si="180"/>
        <v>엠피피스토스</v>
      </c>
      <c r="Q5409" t="s">
        <v>1954</v>
      </c>
      <c r="R5409"/>
      <c r="S5409"/>
      <c r="T5409"/>
      <c r="U5409"/>
      <c r="V5409"/>
      <c r="W5409" t="s">
        <v>1958</v>
      </c>
      <c r="X5409"/>
    </row>
    <row r="5410" spans="1:24">
      <c r="A5410" t="s">
        <v>995</v>
      </c>
      <c r="B5410" t="s">
        <v>5671</v>
      </c>
      <c r="C5410" t="s">
        <v>5713</v>
      </c>
      <c r="D5410" t="s">
        <v>5816</v>
      </c>
      <c r="E5410">
        <v>51928558870000</v>
      </c>
      <c r="F5410" t="s">
        <v>4276</v>
      </c>
      <c r="G5410" t="s">
        <v>899</v>
      </c>
      <c r="H5410">
        <v>96000</v>
      </c>
      <c r="I5410" s="1">
        <v>43822</v>
      </c>
      <c r="J5410">
        <v>1</v>
      </c>
      <c r="K5410" t="s">
        <v>6696</v>
      </c>
      <c r="L5410" t="s">
        <v>6698</v>
      </c>
      <c r="M5410" t="s">
        <v>6699</v>
      </c>
      <c r="N5410" s="1">
        <v>43889</v>
      </c>
      <c r="O5410" t="str">
        <f t="shared" si="181"/>
        <v>정상2</v>
      </c>
      <c r="P5410" t="str">
        <f t="shared" si="180"/>
        <v>엠피피스토스</v>
      </c>
      <c r="Q5410" t="s">
        <v>1954</v>
      </c>
      <c r="R5410"/>
      <c r="S5410"/>
      <c r="T5410"/>
      <c r="U5410"/>
      <c r="V5410"/>
      <c r="W5410" t="s">
        <v>1960</v>
      </c>
      <c r="X5410"/>
    </row>
    <row r="5411" spans="1:24">
      <c r="A5411" t="s">
        <v>2673</v>
      </c>
      <c r="B5411" t="s">
        <v>5671</v>
      </c>
      <c r="C5411" t="s">
        <v>5723</v>
      </c>
      <c r="D5411" t="s">
        <v>5816</v>
      </c>
      <c r="E5411">
        <v>51928518270000</v>
      </c>
      <c r="F5411" t="s">
        <v>4270</v>
      </c>
      <c r="G5411" t="s">
        <v>895</v>
      </c>
      <c r="H5411">
        <v>50000</v>
      </c>
      <c r="I5411" s="1">
        <v>43822</v>
      </c>
      <c r="J5411">
        <v>1</v>
      </c>
      <c r="K5411" t="s">
        <v>6696</v>
      </c>
      <c r="L5411" t="s">
        <v>6698</v>
      </c>
      <c r="M5411" t="s">
        <v>6699</v>
      </c>
      <c r="N5411" s="1">
        <v>43889</v>
      </c>
      <c r="O5411" t="str">
        <f t="shared" si="181"/>
        <v>정상2</v>
      </c>
      <c r="P5411" t="str">
        <f t="shared" si="180"/>
        <v>엠피피스토스</v>
      </c>
      <c r="Q5411" t="s">
        <v>1952</v>
      </c>
      <c r="R5411"/>
      <c r="S5411"/>
      <c r="T5411"/>
      <c r="U5411"/>
      <c r="V5411"/>
      <c r="W5411" t="s">
        <v>1958</v>
      </c>
      <c r="X5411"/>
    </row>
    <row r="5412" spans="1:24">
      <c r="A5412" t="s">
        <v>2671</v>
      </c>
      <c r="B5412" t="s">
        <v>5666</v>
      </c>
      <c r="C5412" t="s">
        <v>5757</v>
      </c>
      <c r="D5412" t="s">
        <v>5796</v>
      </c>
      <c r="E5412" t="s">
        <v>6253</v>
      </c>
      <c r="F5412" t="s">
        <v>3242</v>
      </c>
      <c r="G5412">
        <v>61464</v>
      </c>
      <c r="H5412">
        <v>30180</v>
      </c>
      <c r="I5412" s="1">
        <v>43822</v>
      </c>
      <c r="J5412">
        <v>1</v>
      </c>
      <c r="K5412" t="s">
        <v>6696</v>
      </c>
      <c r="L5412" t="s">
        <v>6698</v>
      </c>
      <c r="M5412" t="s">
        <v>6699</v>
      </c>
      <c r="N5412" s="1">
        <v>43889</v>
      </c>
      <c r="O5412" t="str">
        <f t="shared" si="181"/>
        <v>정상2</v>
      </c>
      <c r="P5412" t="s">
        <v>6835</v>
      </c>
      <c r="Q5412" t="s">
        <v>1954</v>
      </c>
      <c r="R5412"/>
      <c r="S5412"/>
      <c r="T5412"/>
      <c r="U5412"/>
      <c r="V5412"/>
      <c r="W5412" t="s">
        <v>1958</v>
      </c>
      <c r="X5412"/>
    </row>
    <row r="5413" spans="1:24">
      <c r="A5413" t="s">
        <v>983</v>
      </c>
      <c r="B5413" t="s">
        <v>5666</v>
      </c>
      <c r="C5413" t="s">
        <v>5754</v>
      </c>
      <c r="D5413" t="s">
        <v>5796</v>
      </c>
      <c r="E5413">
        <v>20196509470</v>
      </c>
      <c r="F5413" t="s">
        <v>4270</v>
      </c>
      <c r="G5413">
        <v>22773</v>
      </c>
      <c r="H5413">
        <v>20000</v>
      </c>
      <c r="I5413" s="1">
        <v>43822</v>
      </c>
      <c r="J5413">
        <v>1</v>
      </c>
      <c r="K5413" t="s">
        <v>6696</v>
      </c>
      <c r="L5413" t="s">
        <v>6698</v>
      </c>
      <c r="M5413" t="s">
        <v>6700</v>
      </c>
      <c r="N5413" s="1">
        <v>43889</v>
      </c>
      <c r="O5413" t="str">
        <f t="shared" si="181"/>
        <v>정상2</v>
      </c>
      <c r="P5413" t="s">
        <v>6835</v>
      </c>
      <c r="Q5413" t="s">
        <v>1954</v>
      </c>
      <c r="R5413"/>
      <c r="S5413"/>
      <c r="T5413"/>
      <c r="U5413"/>
      <c r="V5413"/>
      <c r="W5413" t="s">
        <v>1958</v>
      </c>
      <c r="X5413"/>
    </row>
    <row r="5414" spans="1:24">
      <c r="A5414" t="s">
        <v>983</v>
      </c>
      <c r="B5414" t="s">
        <v>5668</v>
      </c>
      <c r="C5414" t="s">
        <v>5754</v>
      </c>
      <c r="D5414" t="s">
        <v>5796</v>
      </c>
      <c r="E5414" t="s">
        <v>6254</v>
      </c>
      <c r="F5414" t="s">
        <v>4276</v>
      </c>
      <c r="G5414" t="s">
        <v>930</v>
      </c>
      <c r="H5414">
        <v>54533</v>
      </c>
      <c r="I5414" s="1">
        <v>43822</v>
      </c>
      <c r="J5414">
        <v>1</v>
      </c>
      <c r="K5414" t="s">
        <v>6696</v>
      </c>
      <c r="L5414" t="s">
        <v>6698</v>
      </c>
      <c r="M5414" t="s">
        <v>6699</v>
      </c>
      <c r="N5414" s="1">
        <v>43889</v>
      </c>
      <c r="O5414" t="str">
        <f t="shared" si="181"/>
        <v>정상2</v>
      </c>
      <c r="P5414" t="s">
        <v>6835</v>
      </c>
      <c r="Q5414" t="s">
        <v>1954</v>
      </c>
      <c r="R5414"/>
      <c r="S5414"/>
      <c r="T5414"/>
      <c r="U5414"/>
      <c r="V5414"/>
      <c r="W5414" t="s">
        <v>1958</v>
      </c>
      <c r="X5414"/>
    </row>
    <row r="5415" spans="1:24">
      <c r="A5415" t="s">
        <v>987</v>
      </c>
      <c r="B5415" t="s">
        <v>5693</v>
      </c>
      <c r="C5415" t="s">
        <v>5737</v>
      </c>
      <c r="D5415" t="s">
        <v>5940</v>
      </c>
      <c r="E5415">
        <v>20196507903</v>
      </c>
      <c r="F5415" t="s">
        <v>3242</v>
      </c>
      <c r="G5415">
        <v>22818</v>
      </c>
      <c r="H5415">
        <v>35000</v>
      </c>
      <c r="I5415" s="1">
        <v>43822</v>
      </c>
      <c r="J5415">
        <v>1</v>
      </c>
      <c r="K5415" t="s">
        <v>6696</v>
      </c>
      <c r="L5415" t="s">
        <v>6698</v>
      </c>
      <c r="M5415" t="s">
        <v>6699</v>
      </c>
      <c r="N5415" s="1">
        <v>43889</v>
      </c>
      <c r="O5415" t="str">
        <f t="shared" si="181"/>
        <v>정상2</v>
      </c>
      <c r="P5415" t="s">
        <v>6829</v>
      </c>
      <c r="Q5415" t="s">
        <v>1954</v>
      </c>
      <c r="R5415"/>
      <c r="S5415"/>
      <c r="T5415"/>
      <c r="U5415"/>
      <c r="V5415"/>
      <c r="W5415" t="s">
        <v>1958</v>
      </c>
      <c r="X5415"/>
    </row>
    <row r="5416" spans="1:24">
      <c r="A5416" t="s">
        <v>5664</v>
      </c>
      <c r="B5416" t="s">
        <v>5679</v>
      </c>
      <c r="C5416" t="s">
        <v>5758</v>
      </c>
      <c r="D5416" t="s">
        <v>5941</v>
      </c>
      <c r="E5416" t="s">
        <v>6255</v>
      </c>
      <c r="F5416" t="s">
        <v>4276</v>
      </c>
      <c r="G5416">
        <v>61445</v>
      </c>
      <c r="H5416">
        <v>39760</v>
      </c>
      <c r="I5416" s="1">
        <v>43822</v>
      </c>
      <c r="J5416">
        <v>1</v>
      </c>
      <c r="K5416" t="s">
        <v>6696</v>
      </c>
      <c r="L5416" t="s">
        <v>6698</v>
      </c>
      <c r="M5416" t="s">
        <v>6699</v>
      </c>
      <c r="N5416" s="1">
        <v>43889</v>
      </c>
      <c r="O5416" t="str">
        <f t="shared" si="181"/>
        <v>정상2</v>
      </c>
      <c r="P5416" t="s">
        <v>6829</v>
      </c>
      <c r="Q5416" t="s">
        <v>1954</v>
      </c>
      <c r="R5416"/>
      <c r="S5416"/>
      <c r="T5416"/>
      <c r="U5416"/>
      <c r="V5416"/>
      <c r="W5416" t="s">
        <v>1958</v>
      </c>
      <c r="X5416"/>
    </row>
    <row r="5417" spans="1:24">
      <c r="A5417" t="s">
        <v>987</v>
      </c>
      <c r="B5417" t="s">
        <v>5679</v>
      </c>
      <c r="C5417" t="s">
        <v>5758</v>
      </c>
      <c r="D5417" t="s">
        <v>5941</v>
      </c>
      <c r="E5417">
        <v>20196507102</v>
      </c>
      <c r="F5417" t="s">
        <v>4276</v>
      </c>
      <c r="G5417">
        <v>22818</v>
      </c>
      <c r="H5417">
        <v>35000</v>
      </c>
      <c r="I5417" s="1">
        <v>43822</v>
      </c>
      <c r="J5417">
        <v>1</v>
      </c>
      <c r="K5417" t="s">
        <v>6696</v>
      </c>
      <c r="L5417" t="s">
        <v>6698</v>
      </c>
      <c r="M5417" t="s">
        <v>6699</v>
      </c>
      <c r="N5417" s="1">
        <v>43889</v>
      </c>
      <c r="O5417" t="str">
        <f t="shared" si="181"/>
        <v>정상2</v>
      </c>
      <c r="P5417" t="s">
        <v>6829</v>
      </c>
      <c r="Q5417" t="s">
        <v>1954</v>
      </c>
      <c r="R5417"/>
      <c r="S5417"/>
      <c r="T5417"/>
      <c r="U5417"/>
      <c r="V5417"/>
      <c r="W5417" t="s">
        <v>1958</v>
      </c>
      <c r="X5417"/>
    </row>
    <row r="5418" spans="1:24">
      <c r="A5418" t="s">
        <v>987</v>
      </c>
      <c r="B5418" t="s">
        <v>5693</v>
      </c>
      <c r="C5418" t="s">
        <v>5758</v>
      </c>
      <c r="D5418" t="s">
        <v>5940</v>
      </c>
      <c r="E5418">
        <v>320192452519</v>
      </c>
      <c r="F5418" t="s">
        <v>4276</v>
      </c>
      <c r="G5418">
        <v>30555</v>
      </c>
      <c r="H5418">
        <v>63940</v>
      </c>
      <c r="I5418" s="1">
        <v>43822</v>
      </c>
      <c r="J5418">
        <v>1</v>
      </c>
      <c r="K5418" t="s">
        <v>6696</v>
      </c>
      <c r="L5418" t="s">
        <v>6698</v>
      </c>
      <c r="M5418" t="s">
        <v>6699</v>
      </c>
      <c r="N5418" s="1">
        <v>43889</v>
      </c>
      <c r="O5418" t="str">
        <f t="shared" si="181"/>
        <v>정상2</v>
      </c>
      <c r="P5418" t="s">
        <v>6829</v>
      </c>
      <c r="Q5418" t="s">
        <v>1954</v>
      </c>
      <c r="R5418"/>
      <c r="S5418"/>
      <c r="T5418"/>
      <c r="U5418"/>
      <c r="V5418"/>
      <c r="W5418" t="s">
        <v>1958</v>
      </c>
      <c r="X5418"/>
    </row>
    <row r="5419" spans="1:24">
      <c r="A5419" t="s">
        <v>2670</v>
      </c>
      <c r="B5419" t="s">
        <v>5669</v>
      </c>
      <c r="C5419" t="s">
        <v>5736</v>
      </c>
      <c r="D5419" t="s">
        <v>5819</v>
      </c>
      <c r="E5419">
        <v>20196499172</v>
      </c>
      <c r="F5419" t="s">
        <v>4276</v>
      </c>
      <c r="G5419">
        <v>22818</v>
      </c>
      <c r="H5419">
        <v>16030</v>
      </c>
      <c r="I5419" s="1">
        <v>43822</v>
      </c>
      <c r="J5419">
        <v>1</v>
      </c>
      <c r="K5419" t="s">
        <v>6696</v>
      </c>
      <c r="L5419" t="s">
        <v>6698</v>
      </c>
      <c r="M5419" t="s">
        <v>6699</v>
      </c>
      <c r="N5419" s="1">
        <v>43889</v>
      </c>
      <c r="O5419" t="str">
        <f t="shared" si="181"/>
        <v>정상2</v>
      </c>
      <c r="P5419" t="str">
        <f t="shared" si="180"/>
        <v>엠피송내</v>
      </c>
      <c r="Q5419" t="s">
        <v>1954</v>
      </c>
      <c r="R5419"/>
      <c r="S5419"/>
      <c r="T5419"/>
      <c r="U5419"/>
      <c r="V5419"/>
      <c r="W5419" t="s">
        <v>1958</v>
      </c>
      <c r="X5419"/>
    </row>
    <row r="5420" spans="1:24">
      <c r="A5420" t="s">
        <v>1870</v>
      </c>
      <c r="B5420" t="s">
        <v>2678</v>
      </c>
      <c r="C5420" t="s">
        <v>5716</v>
      </c>
      <c r="D5420" t="s">
        <v>5864</v>
      </c>
      <c r="E5420" t="s">
        <v>6256</v>
      </c>
      <c r="F5420" t="s">
        <v>4276</v>
      </c>
      <c r="G5420" t="s">
        <v>893</v>
      </c>
      <c r="H5420">
        <v>110000</v>
      </c>
      <c r="I5420" s="1">
        <v>43822</v>
      </c>
      <c r="J5420">
        <v>1</v>
      </c>
      <c r="K5420" t="s">
        <v>6696</v>
      </c>
      <c r="L5420" t="s">
        <v>6696</v>
      </c>
      <c r="M5420" t="s">
        <v>6699</v>
      </c>
      <c r="N5420" s="1">
        <v>43889</v>
      </c>
      <c r="O5420" t="str">
        <f t="shared" si="181"/>
        <v>정상2</v>
      </c>
      <c r="P5420" t="str">
        <f t="shared" si="180"/>
        <v>엠피상동</v>
      </c>
      <c r="Q5420" t="s">
        <v>1954</v>
      </c>
      <c r="R5420"/>
      <c r="S5420"/>
      <c r="T5420"/>
      <c r="U5420"/>
      <c r="V5420"/>
      <c r="W5420" t="s">
        <v>1958</v>
      </c>
      <c r="X5420"/>
    </row>
    <row r="5421" spans="1:24">
      <c r="A5421" t="s">
        <v>991</v>
      </c>
      <c r="B5421"/>
      <c r="C5421"/>
      <c r="D5421" t="s">
        <v>5942</v>
      </c>
      <c r="E5421">
        <v>51928503620000</v>
      </c>
      <c r="F5421" t="s">
        <v>4276</v>
      </c>
      <c r="G5421" t="s">
        <v>900</v>
      </c>
      <c r="H5421">
        <v>10050</v>
      </c>
      <c r="I5421" s="1">
        <v>43822</v>
      </c>
      <c r="J5421">
        <v>1</v>
      </c>
      <c r="K5421" t="s">
        <v>6696</v>
      </c>
      <c r="L5421" t="s">
        <v>6698</v>
      </c>
      <c r="M5421" t="s">
        <v>6699</v>
      </c>
      <c r="N5421" s="1">
        <v>43889</v>
      </c>
      <c r="O5421" t="str">
        <f t="shared" si="181"/>
        <v>정상2</v>
      </c>
      <c r="P5421" t="str">
        <f t="shared" si="180"/>
        <v>엠피송내</v>
      </c>
      <c r="Q5421" t="s">
        <v>1954</v>
      </c>
      <c r="R5421"/>
      <c r="S5421"/>
      <c r="T5421"/>
      <c r="U5421"/>
      <c r="V5421"/>
      <c r="W5421" t="s">
        <v>1958</v>
      </c>
      <c r="X5421"/>
    </row>
    <row r="5422" spans="1:24">
      <c r="A5422" t="s">
        <v>2209</v>
      </c>
      <c r="B5422" t="s">
        <v>5685</v>
      </c>
      <c r="C5422" t="s">
        <v>5741</v>
      </c>
      <c r="D5422" t="s">
        <v>5871</v>
      </c>
      <c r="E5422">
        <v>41937957270000</v>
      </c>
      <c r="F5422" t="s">
        <v>4276</v>
      </c>
      <c r="G5422" t="s">
        <v>952</v>
      </c>
      <c r="H5422">
        <v>76713</v>
      </c>
      <c r="I5422" s="1">
        <v>43822</v>
      </c>
      <c r="J5422">
        <v>1</v>
      </c>
      <c r="K5422" t="s">
        <v>6696</v>
      </c>
      <c r="L5422" t="s">
        <v>6698</v>
      </c>
      <c r="M5422" t="s">
        <v>6699</v>
      </c>
      <c r="N5422" s="1">
        <v>43889</v>
      </c>
      <c r="O5422" t="str">
        <f t="shared" si="181"/>
        <v>정상2</v>
      </c>
      <c r="P5422" t="str">
        <f t="shared" si="180"/>
        <v>엠피가온</v>
      </c>
      <c r="Q5422" t="s">
        <v>1954</v>
      </c>
      <c r="R5422"/>
      <c r="S5422"/>
      <c r="T5422"/>
      <c r="U5422"/>
      <c r="V5422"/>
      <c r="W5422" t="s">
        <v>6702</v>
      </c>
      <c r="X5422"/>
    </row>
    <row r="5423" spans="1:24">
      <c r="A5423" t="s">
        <v>2209</v>
      </c>
      <c r="B5423" t="s">
        <v>5685</v>
      </c>
      <c r="C5423" t="s">
        <v>5741</v>
      </c>
      <c r="D5423" t="s">
        <v>5870</v>
      </c>
      <c r="E5423">
        <v>41937957100000</v>
      </c>
      <c r="F5423" t="s">
        <v>4276</v>
      </c>
      <c r="G5423" t="s">
        <v>952</v>
      </c>
      <c r="H5423">
        <v>88718</v>
      </c>
      <c r="I5423" s="1">
        <v>43822</v>
      </c>
      <c r="J5423">
        <v>1</v>
      </c>
      <c r="K5423" t="s">
        <v>6696</v>
      </c>
      <c r="L5423" t="s">
        <v>6698</v>
      </c>
      <c r="M5423" t="s">
        <v>6699</v>
      </c>
      <c r="N5423" s="1">
        <v>43889</v>
      </c>
      <c r="O5423" t="str">
        <f t="shared" si="181"/>
        <v>정상2</v>
      </c>
      <c r="P5423" t="str">
        <f t="shared" si="180"/>
        <v>엠피가온</v>
      </c>
      <c r="Q5423" t="s">
        <v>1954</v>
      </c>
      <c r="R5423"/>
      <c r="S5423"/>
      <c r="T5423"/>
      <c r="U5423"/>
      <c r="V5423"/>
      <c r="W5423" t="s">
        <v>1960</v>
      </c>
      <c r="X5423"/>
    </row>
    <row r="5424" spans="1:24">
      <c r="A5424" t="s">
        <v>991</v>
      </c>
      <c r="B5424" t="s">
        <v>2683</v>
      </c>
      <c r="C5424" t="s">
        <v>5724</v>
      </c>
      <c r="D5424" t="s">
        <v>5943</v>
      </c>
      <c r="E5424">
        <v>51928576430000</v>
      </c>
      <c r="F5424" t="s">
        <v>4276</v>
      </c>
      <c r="G5424" t="s">
        <v>894</v>
      </c>
      <c r="H5424">
        <v>26600</v>
      </c>
      <c r="I5424" s="1">
        <v>43822</v>
      </c>
      <c r="J5424">
        <v>1</v>
      </c>
      <c r="K5424" t="s">
        <v>6696</v>
      </c>
      <c r="L5424" t="s">
        <v>6698</v>
      </c>
      <c r="M5424" t="s">
        <v>6699</v>
      </c>
      <c r="N5424" s="1">
        <v>43889</v>
      </c>
      <c r="O5424" t="str">
        <f t="shared" si="181"/>
        <v>정상2</v>
      </c>
      <c r="P5424" t="str">
        <f t="shared" si="180"/>
        <v>엠피송내</v>
      </c>
      <c r="Q5424" t="s">
        <v>1954</v>
      </c>
      <c r="R5424"/>
      <c r="S5424"/>
      <c r="T5424"/>
      <c r="U5424"/>
      <c r="V5424"/>
      <c r="W5424" t="s">
        <v>1958</v>
      </c>
      <c r="X5424"/>
    </row>
    <row r="5425" spans="1:24">
      <c r="A5425" t="s">
        <v>2670</v>
      </c>
      <c r="B5425" t="s">
        <v>5669</v>
      </c>
      <c r="C5425" t="s">
        <v>5721</v>
      </c>
      <c r="D5425" t="s">
        <v>5803</v>
      </c>
      <c r="E5425">
        <v>51928561240000</v>
      </c>
      <c r="F5425" t="s">
        <v>4276</v>
      </c>
      <c r="G5425" t="s">
        <v>894</v>
      </c>
      <c r="H5425">
        <v>20000</v>
      </c>
      <c r="I5425" s="1">
        <v>43822</v>
      </c>
      <c r="J5425">
        <v>1</v>
      </c>
      <c r="K5425" t="s">
        <v>6696</v>
      </c>
      <c r="L5425" t="s">
        <v>6698</v>
      </c>
      <c r="M5425" t="s">
        <v>6699</v>
      </c>
      <c r="N5425" s="1">
        <v>43889</v>
      </c>
      <c r="O5425" t="str">
        <f t="shared" si="181"/>
        <v>정상2</v>
      </c>
      <c r="P5425" t="str">
        <f t="shared" si="180"/>
        <v>엠피송내</v>
      </c>
      <c r="Q5425" t="s">
        <v>1954</v>
      </c>
      <c r="R5425"/>
      <c r="S5425"/>
      <c r="T5425"/>
      <c r="U5425"/>
      <c r="V5425"/>
      <c r="W5425" t="s">
        <v>6702</v>
      </c>
      <c r="X5425"/>
    </row>
    <row r="5426" spans="1:24">
      <c r="A5426" t="s">
        <v>2675</v>
      </c>
      <c r="B5426"/>
      <c r="C5426"/>
      <c r="D5426" t="s">
        <v>5903</v>
      </c>
      <c r="E5426">
        <v>3190625767051</v>
      </c>
      <c r="F5426" t="s">
        <v>3242</v>
      </c>
      <c r="G5426" t="s">
        <v>950</v>
      </c>
      <c r="H5426">
        <v>25367</v>
      </c>
      <c r="I5426" s="1">
        <v>43822</v>
      </c>
      <c r="J5426">
        <v>1</v>
      </c>
      <c r="K5426" t="s">
        <v>6696</v>
      </c>
      <c r="L5426" t="s">
        <v>6698</v>
      </c>
      <c r="M5426" t="s">
        <v>6699</v>
      </c>
      <c r="N5426" s="1">
        <v>43889</v>
      </c>
      <c r="O5426" t="str">
        <f t="shared" si="181"/>
        <v>정상2</v>
      </c>
      <c r="P5426" t="str">
        <f t="shared" si="180"/>
        <v>엠피가온</v>
      </c>
      <c r="Q5426" t="s">
        <v>1954</v>
      </c>
      <c r="R5426"/>
      <c r="S5426"/>
      <c r="T5426"/>
      <c r="U5426"/>
      <c r="V5426"/>
      <c r="W5426" t="s">
        <v>6702</v>
      </c>
      <c r="X5426"/>
    </row>
    <row r="5427" spans="1:24">
      <c r="A5427" t="s">
        <v>2209</v>
      </c>
      <c r="B5427"/>
      <c r="C5427"/>
      <c r="D5427" t="s">
        <v>5873</v>
      </c>
      <c r="E5427">
        <v>41937954190000</v>
      </c>
      <c r="F5427" t="s">
        <v>4276</v>
      </c>
      <c r="G5427" t="s">
        <v>934</v>
      </c>
      <c r="H5427">
        <v>138789</v>
      </c>
      <c r="I5427" s="1">
        <v>43822</v>
      </c>
      <c r="J5427">
        <v>1</v>
      </c>
      <c r="K5427" t="s">
        <v>6696</v>
      </c>
      <c r="L5427" t="s">
        <v>6698</v>
      </c>
      <c r="M5427" t="s">
        <v>6699</v>
      </c>
      <c r="N5427" s="1">
        <v>43889</v>
      </c>
      <c r="O5427" t="str">
        <f t="shared" si="181"/>
        <v>정상2</v>
      </c>
      <c r="P5427" t="str">
        <f t="shared" si="180"/>
        <v>엠피가온</v>
      </c>
      <c r="Q5427" t="s">
        <v>1954</v>
      </c>
      <c r="R5427"/>
      <c r="S5427"/>
      <c r="T5427"/>
      <c r="U5427"/>
      <c r="V5427"/>
      <c r="W5427" t="s">
        <v>1958</v>
      </c>
      <c r="X5427"/>
    </row>
    <row r="5428" spans="1:24">
      <c r="A5428" t="s">
        <v>2675</v>
      </c>
      <c r="B5428"/>
      <c r="C5428"/>
      <c r="D5428" t="s">
        <v>5873</v>
      </c>
      <c r="E5428">
        <v>3190625979471</v>
      </c>
      <c r="F5428" t="s">
        <v>4276</v>
      </c>
      <c r="G5428" t="s">
        <v>950</v>
      </c>
      <c r="H5428">
        <v>24090</v>
      </c>
      <c r="I5428" s="1">
        <v>43822</v>
      </c>
      <c r="J5428">
        <v>1</v>
      </c>
      <c r="K5428" t="s">
        <v>6696</v>
      </c>
      <c r="L5428" t="s">
        <v>6698</v>
      </c>
      <c r="M5428" t="s">
        <v>6699</v>
      </c>
      <c r="N5428" s="1">
        <v>43889</v>
      </c>
      <c r="O5428" t="str">
        <f t="shared" si="181"/>
        <v>정상2</v>
      </c>
      <c r="P5428" t="str">
        <f t="shared" si="180"/>
        <v>엠피가온</v>
      </c>
      <c r="Q5428" t="s">
        <v>1952</v>
      </c>
      <c r="R5428"/>
      <c r="S5428"/>
      <c r="T5428"/>
      <c r="U5428"/>
      <c r="V5428"/>
      <c r="W5428" t="s">
        <v>1958</v>
      </c>
      <c r="X5428"/>
    </row>
    <row r="5429" spans="1:24">
      <c r="A5429" t="s">
        <v>2670</v>
      </c>
      <c r="B5429" t="s">
        <v>2683</v>
      </c>
      <c r="C5429" t="s">
        <v>2236</v>
      </c>
      <c r="D5429" t="s">
        <v>5875</v>
      </c>
      <c r="E5429">
        <v>20196512731</v>
      </c>
      <c r="F5429" t="s">
        <v>4276</v>
      </c>
      <c r="G5429">
        <v>22800</v>
      </c>
      <c r="H5429">
        <v>65600</v>
      </c>
      <c r="I5429" s="1">
        <v>43822</v>
      </c>
      <c r="J5429">
        <v>1</v>
      </c>
      <c r="K5429" t="s">
        <v>6696</v>
      </c>
      <c r="L5429" t="s">
        <v>6698</v>
      </c>
      <c r="M5429" t="s">
        <v>6699</v>
      </c>
      <c r="N5429" s="1">
        <v>43889</v>
      </c>
      <c r="O5429" t="str">
        <f t="shared" si="181"/>
        <v>정상2</v>
      </c>
      <c r="P5429" t="str">
        <f t="shared" si="180"/>
        <v>엠피송내</v>
      </c>
      <c r="Q5429" t="s">
        <v>1954</v>
      </c>
      <c r="R5429"/>
      <c r="S5429"/>
      <c r="T5429"/>
      <c r="U5429"/>
      <c r="V5429"/>
      <c r="W5429" t="s">
        <v>1958</v>
      </c>
      <c r="X5429"/>
    </row>
    <row r="5430" spans="1:24">
      <c r="A5430" t="s">
        <v>1870</v>
      </c>
      <c r="B5430" t="s">
        <v>2678</v>
      </c>
      <c r="C5430" t="s">
        <v>5725</v>
      </c>
      <c r="D5430" t="s">
        <v>5944</v>
      </c>
      <c r="E5430" t="s">
        <v>6257</v>
      </c>
      <c r="F5430" t="s">
        <v>4276</v>
      </c>
      <c r="G5430">
        <v>61437</v>
      </c>
      <c r="H5430">
        <v>21000</v>
      </c>
      <c r="I5430" s="1">
        <v>43822</v>
      </c>
      <c r="J5430">
        <v>1</v>
      </c>
      <c r="K5430" t="s">
        <v>6696</v>
      </c>
      <c r="L5430" t="s">
        <v>6696</v>
      </c>
      <c r="M5430" t="s">
        <v>6699</v>
      </c>
      <c r="N5430" s="1">
        <v>43889</v>
      </c>
      <c r="O5430" t="str">
        <f t="shared" si="181"/>
        <v>정상2</v>
      </c>
      <c r="P5430" t="str">
        <f t="shared" si="180"/>
        <v>엠피상동</v>
      </c>
      <c r="Q5430" t="s">
        <v>1954</v>
      </c>
      <c r="R5430"/>
      <c r="S5430"/>
      <c r="T5430"/>
      <c r="U5430"/>
      <c r="V5430"/>
      <c r="W5430" t="s">
        <v>1958</v>
      </c>
      <c r="X5430"/>
    </row>
    <row r="5431" spans="1:24">
      <c r="A5431" t="s">
        <v>2665</v>
      </c>
      <c r="B5431" t="s">
        <v>5670</v>
      </c>
      <c r="C5431" t="s">
        <v>5728</v>
      </c>
      <c r="D5431" t="s">
        <v>5945</v>
      </c>
      <c r="E5431" t="s">
        <v>6258</v>
      </c>
      <c r="F5431" t="s">
        <v>4276</v>
      </c>
      <c r="G5431">
        <v>61465</v>
      </c>
      <c r="H5431">
        <v>38890</v>
      </c>
      <c r="I5431" s="1">
        <v>43822</v>
      </c>
      <c r="J5431">
        <v>1</v>
      </c>
      <c r="K5431" t="s">
        <v>6696</v>
      </c>
      <c r="L5431" t="s">
        <v>6696</v>
      </c>
      <c r="M5431" t="s">
        <v>6699</v>
      </c>
      <c r="N5431" s="1">
        <v>43889</v>
      </c>
      <c r="O5431" t="str">
        <f t="shared" si="181"/>
        <v>정상2</v>
      </c>
      <c r="P5431" t="str">
        <f t="shared" si="180"/>
        <v>엠피상동</v>
      </c>
      <c r="Q5431" t="s">
        <v>1954</v>
      </c>
      <c r="R5431"/>
      <c r="S5431"/>
      <c r="T5431"/>
      <c r="U5431"/>
      <c r="V5431"/>
      <c r="W5431" t="s">
        <v>1958</v>
      </c>
      <c r="X5431"/>
    </row>
    <row r="5432" spans="1:24">
      <c r="A5432" t="s">
        <v>2667</v>
      </c>
      <c r="B5432" t="s">
        <v>5675</v>
      </c>
      <c r="C5432"/>
      <c r="D5432" t="s">
        <v>5881</v>
      </c>
      <c r="E5432">
        <v>51928537430000</v>
      </c>
      <c r="F5432" t="s">
        <v>4276</v>
      </c>
      <c r="G5432" t="s">
        <v>894</v>
      </c>
      <c r="H5432">
        <v>54015</v>
      </c>
      <c r="I5432" s="1">
        <v>43822</v>
      </c>
      <c r="J5432">
        <v>1</v>
      </c>
      <c r="K5432" t="s">
        <v>6696</v>
      </c>
      <c r="L5432" t="s">
        <v>6698</v>
      </c>
      <c r="M5432" t="s">
        <v>6699</v>
      </c>
      <c r="N5432" s="1">
        <v>43889</v>
      </c>
      <c r="O5432" t="str">
        <f t="shared" si="181"/>
        <v>정상2</v>
      </c>
      <c r="P5432" t="str">
        <f t="shared" si="180"/>
        <v>엠피의정부</v>
      </c>
      <c r="Q5432" t="s">
        <v>1954</v>
      </c>
      <c r="R5432"/>
      <c r="S5432"/>
      <c r="T5432"/>
      <c r="U5432"/>
      <c r="V5432"/>
      <c r="W5432" t="s">
        <v>1958</v>
      </c>
      <c r="X5432"/>
    </row>
    <row r="5433" spans="1:24">
      <c r="A5433" t="s">
        <v>2667</v>
      </c>
      <c r="B5433" t="s">
        <v>5675</v>
      </c>
      <c r="C5433"/>
      <c r="D5433" t="s">
        <v>5946</v>
      </c>
      <c r="E5433">
        <v>320192454886</v>
      </c>
      <c r="F5433" t="s">
        <v>4276</v>
      </c>
      <c r="G5433">
        <v>30545</v>
      </c>
      <c r="H5433">
        <v>30000</v>
      </c>
      <c r="I5433" s="1">
        <v>43822</v>
      </c>
      <c r="J5433">
        <v>1</v>
      </c>
      <c r="K5433" t="s">
        <v>6696</v>
      </c>
      <c r="L5433" t="s">
        <v>6698</v>
      </c>
      <c r="M5433" t="s">
        <v>6699</v>
      </c>
      <c r="N5433" s="1">
        <v>43889</v>
      </c>
      <c r="O5433" t="str">
        <f t="shared" si="181"/>
        <v>정상2</v>
      </c>
      <c r="P5433" t="str">
        <f t="shared" si="180"/>
        <v>엠피의정부</v>
      </c>
      <c r="Q5433" t="s">
        <v>1954</v>
      </c>
      <c r="R5433"/>
      <c r="S5433"/>
      <c r="T5433"/>
      <c r="U5433"/>
      <c r="V5433"/>
      <c r="W5433" t="s">
        <v>1958</v>
      </c>
      <c r="X5433"/>
    </row>
    <row r="5434" spans="1:24">
      <c r="A5434" t="s">
        <v>992</v>
      </c>
      <c r="B5434" t="s">
        <v>5686</v>
      </c>
      <c r="C5434"/>
      <c r="D5434" t="s">
        <v>5881</v>
      </c>
      <c r="E5434">
        <v>51928492620000</v>
      </c>
      <c r="F5434" t="s">
        <v>4276</v>
      </c>
      <c r="G5434" t="s">
        <v>894</v>
      </c>
      <c r="H5434">
        <v>50000</v>
      </c>
      <c r="I5434" s="1">
        <v>43822</v>
      </c>
      <c r="J5434">
        <v>1</v>
      </c>
      <c r="K5434" t="s">
        <v>6696</v>
      </c>
      <c r="L5434" t="s">
        <v>6698</v>
      </c>
      <c r="M5434" t="s">
        <v>6699</v>
      </c>
      <c r="N5434" s="1">
        <v>43889</v>
      </c>
      <c r="O5434" t="str">
        <f t="shared" si="181"/>
        <v>정상2</v>
      </c>
      <c r="P5434" t="str">
        <f t="shared" si="180"/>
        <v>엠피의정부</v>
      </c>
      <c r="Q5434" t="s">
        <v>1955</v>
      </c>
      <c r="R5434"/>
      <c r="S5434"/>
      <c r="T5434"/>
      <c r="U5434"/>
      <c r="V5434"/>
      <c r="W5434" t="s">
        <v>1958</v>
      </c>
      <c r="X5434"/>
    </row>
    <row r="5435" spans="1:24">
      <c r="A5435" t="s">
        <v>995</v>
      </c>
      <c r="B5435"/>
      <c r="C5435"/>
      <c r="D5435" t="s">
        <v>5947</v>
      </c>
      <c r="E5435" t="s">
        <v>6259</v>
      </c>
      <c r="F5435" t="s">
        <v>4276</v>
      </c>
      <c r="G5435" t="s">
        <v>932</v>
      </c>
      <c r="H5435">
        <v>75400</v>
      </c>
      <c r="I5435" s="1">
        <v>43822</v>
      </c>
      <c r="J5435">
        <v>1</v>
      </c>
      <c r="K5435" t="s">
        <v>6696</v>
      </c>
      <c r="L5435" t="s">
        <v>6698</v>
      </c>
      <c r="M5435" t="s">
        <v>6699</v>
      </c>
      <c r="N5435" s="1">
        <v>43889</v>
      </c>
      <c r="O5435" t="str">
        <f t="shared" si="181"/>
        <v>정상2</v>
      </c>
      <c r="P5435" t="str">
        <f t="shared" si="180"/>
        <v>엠피피스토스</v>
      </c>
      <c r="Q5435" t="s">
        <v>1954</v>
      </c>
      <c r="R5435"/>
      <c r="S5435"/>
      <c r="T5435"/>
      <c r="U5435"/>
      <c r="V5435"/>
      <c r="W5435" t="s">
        <v>1958</v>
      </c>
      <c r="X5435"/>
    </row>
    <row r="5436" spans="1:24">
      <c r="A5436" t="s">
        <v>2666</v>
      </c>
      <c r="B5436" t="s">
        <v>2679</v>
      </c>
      <c r="C5436" t="s">
        <v>5731</v>
      </c>
      <c r="D5436" t="s">
        <v>5910</v>
      </c>
      <c r="E5436" t="s">
        <v>6260</v>
      </c>
      <c r="F5436" t="s">
        <v>4276</v>
      </c>
      <c r="G5436">
        <v>61426</v>
      </c>
      <c r="H5436">
        <v>60930</v>
      </c>
      <c r="I5436" s="1">
        <v>43822</v>
      </c>
      <c r="J5436">
        <v>1</v>
      </c>
      <c r="K5436" t="s">
        <v>6696</v>
      </c>
      <c r="L5436" t="s">
        <v>6698</v>
      </c>
      <c r="M5436" t="s">
        <v>6699</v>
      </c>
      <c r="N5436" s="1">
        <v>43889</v>
      </c>
      <c r="O5436" t="str">
        <f t="shared" si="181"/>
        <v>정상2</v>
      </c>
      <c r="P5436" t="str">
        <f t="shared" si="180"/>
        <v>엠피성공</v>
      </c>
      <c r="Q5436" t="s">
        <v>1954</v>
      </c>
      <c r="R5436"/>
      <c r="S5436"/>
      <c r="T5436"/>
      <c r="U5436"/>
      <c r="V5436"/>
      <c r="W5436" t="s">
        <v>1958</v>
      </c>
      <c r="X5436"/>
    </row>
    <row r="5437" spans="1:24">
      <c r="A5437" t="s">
        <v>2673</v>
      </c>
      <c r="B5437" t="s">
        <v>5671</v>
      </c>
      <c r="C5437" t="s">
        <v>5718</v>
      </c>
      <c r="D5437" t="s">
        <v>5948</v>
      </c>
      <c r="E5437">
        <v>41937922200000</v>
      </c>
      <c r="F5437" t="s">
        <v>4276</v>
      </c>
      <c r="G5437" t="s">
        <v>934</v>
      </c>
      <c r="H5437">
        <v>32301</v>
      </c>
      <c r="I5437" s="1">
        <v>43819</v>
      </c>
      <c r="J5437">
        <v>1</v>
      </c>
      <c r="K5437" t="s">
        <v>6696</v>
      </c>
      <c r="L5437" t="s">
        <v>6698</v>
      </c>
      <c r="M5437" t="s">
        <v>6699</v>
      </c>
      <c r="N5437" s="1">
        <v>43889</v>
      </c>
      <c r="O5437" t="str">
        <f t="shared" si="181"/>
        <v>정상2</v>
      </c>
      <c r="P5437" t="str">
        <f t="shared" si="180"/>
        <v>엠피피스토스</v>
      </c>
      <c r="Q5437" t="s">
        <v>1954</v>
      </c>
      <c r="R5437"/>
      <c r="S5437"/>
      <c r="T5437"/>
      <c r="U5437"/>
      <c r="V5437"/>
      <c r="W5437" t="s">
        <v>1960</v>
      </c>
      <c r="X5437"/>
    </row>
    <row r="5438" spans="1:24">
      <c r="A5438" t="s">
        <v>2673</v>
      </c>
      <c r="B5438" t="s">
        <v>2685</v>
      </c>
      <c r="C5438" t="s">
        <v>5723</v>
      </c>
      <c r="D5438" t="s">
        <v>5948</v>
      </c>
      <c r="E5438">
        <v>51928385760000</v>
      </c>
      <c r="F5438" t="s">
        <v>3242</v>
      </c>
      <c r="G5438" t="s">
        <v>894</v>
      </c>
      <c r="H5438">
        <v>112000</v>
      </c>
      <c r="I5438" s="1">
        <v>43819</v>
      </c>
      <c r="J5438">
        <v>1</v>
      </c>
      <c r="K5438" t="s">
        <v>6696</v>
      </c>
      <c r="L5438" t="s">
        <v>6698</v>
      </c>
      <c r="M5438" t="s">
        <v>6699</v>
      </c>
      <c r="N5438" s="1">
        <v>43889</v>
      </c>
      <c r="O5438" t="str">
        <f t="shared" si="181"/>
        <v>정상2</v>
      </c>
      <c r="P5438" t="str">
        <f t="shared" si="180"/>
        <v>엠피피스토스</v>
      </c>
      <c r="Q5438" t="s">
        <v>1954</v>
      </c>
      <c r="R5438"/>
      <c r="S5438"/>
      <c r="T5438"/>
      <c r="U5438"/>
      <c r="V5438"/>
      <c r="W5438" t="s">
        <v>1958</v>
      </c>
      <c r="X5438"/>
    </row>
    <row r="5439" spans="1:24">
      <c r="A5439" t="s">
        <v>2673</v>
      </c>
      <c r="B5439" t="s">
        <v>2685</v>
      </c>
      <c r="C5439" t="s">
        <v>5723</v>
      </c>
      <c r="D5439" t="s">
        <v>5949</v>
      </c>
      <c r="E5439">
        <v>51928431580000</v>
      </c>
      <c r="F5439" t="s">
        <v>4276</v>
      </c>
      <c r="G5439" t="s">
        <v>894</v>
      </c>
      <c r="H5439">
        <v>96000</v>
      </c>
      <c r="I5439" s="1">
        <v>43819</v>
      </c>
      <c r="J5439">
        <v>1</v>
      </c>
      <c r="K5439" t="s">
        <v>6696</v>
      </c>
      <c r="L5439" t="s">
        <v>6698</v>
      </c>
      <c r="M5439" t="s">
        <v>6699</v>
      </c>
      <c r="N5439" s="1">
        <v>43889</v>
      </c>
      <c r="O5439" t="str">
        <f t="shared" si="181"/>
        <v>정상2</v>
      </c>
      <c r="P5439" t="str">
        <f t="shared" si="180"/>
        <v>엠피피스토스</v>
      </c>
      <c r="Q5439" t="s">
        <v>1954</v>
      </c>
      <c r="R5439"/>
      <c r="S5439"/>
      <c r="T5439"/>
      <c r="U5439"/>
      <c r="V5439"/>
      <c r="W5439" t="s">
        <v>1958</v>
      </c>
      <c r="X5439"/>
    </row>
    <row r="5440" spans="1:24">
      <c r="A5440" t="s">
        <v>2670</v>
      </c>
      <c r="B5440" t="s">
        <v>2683</v>
      </c>
      <c r="C5440" t="s">
        <v>5720</v>
      </c>
      <c r="D5440" t="s">
        <v>5887</v>
      </c>
      <c r="E5440">
        <v>20196476354</v>
      </c>
      <c r="F5440" t="s">
        <v>4276</v>
      </c>
      <c r="G5440">
        <v>22785</v>
      </c>
      <c r="H5440">
        <v>20663</v>
      </c>
      <c r="I5440" s="1">
        <v>43819</v>
      </c>
      <c r="J5440">
        <v>1</v>
      </c>
      <c r="K5440" t="s">
        <v>6695</v>
      </c>
      <c r="L5440" t="s">
        <v>6698</v>
      </c>
      <c r="M5440" t="s">
        <v>6699</v>
      </c>
      <c r="N5440" s="1">
        <v>43889</v>
      </c>
      <c r="O5440" t="str">
        <f t="shared" si="181"/>
        <v>정상2</v>
      </c>
      <c r="P5440" t="str">
        <f t="shared" si="180"/>
        <v>엠피송내</v>
      </c>
      <c r="Q5440" t="s">
        <v>1954</v>
      </c>
      <c r="R5440"/>
      <c r="S5440"/>
      <c r="T5440"/>
      <c r="U5440"/>
      <c r="V5440"/>
      <c r="W5440" t="s">
        <v>1958</v>
      </c>
      <c r="X5440"/>
    </row>
    <row r="5441" spans="1:24">
      <c r="A5441" t="s">
        <v>2670</v>
      </c>
      <c r="B5441" t="s">
        <v>5669</v>
      </c>
      <c r="C5441" t="s">
        <v>5719</v>
      </c>
      <c r="D5441" t="s">
        <v>5887</v>
      </c>
      <c r="E5441">
        <v>41937916650000</v>
      </c>
      <c r="F5441" t="s">
        <v>3242</v>
      </c>
      <c r="G5441" t="s">
        <v>936</v>
      </c>
      <c r="H5441">
        <v>92743</v>
      </c>
      <c r="I5441" s="1">
        <v>43819</v>
      </c>
      <c r="J5441">
        <v>1</v>
      </c>
      <c r="K5441" t="s">
        <v>6696</v>
      </c>
      <c r="L5441" t="s">
        <v>6698</v>
      </c>
      <c r="M5441" t="s">
        <v>6699</v>
      </c>
      <c r="N5441" s="1">
        <v>43889</v>
      </c>
      <c r="O5441" t="str">
        <f t="shared" si="181"/>
        <v>정상2</v>
      </c>
      <c r="P5441" t="str">
        <f t="shared" ref="P5441:P5504" si="182">A5441</f>
        <v>엠피송내</v>
      </c>
      <c r="Q5441" t="s">
        <v>1954</v>
      </c>
      <c r="R5441"/>
      <c r="S5441"/>
      <c r="T5441"/>
      <c r="U5441"/>
      <c r="V5441"/>
      <c r="W5441" t="s">
        <v>1958</v>
      </c>
      <c r="X5441"/>
    </row>
    <row r="5442" spans="1:24">
      <c r="A5442" t="s">
        <v>2670</v>
      </c>
      <c r="B5442" t="s">
        <v>2683</v>
      </c>
      <c r="C5442" t="s">
        <v>5721</v>
      </c>
      <c r="D5442" t="s">
        <v>5887</v>
      </c>
      <c r="E5442">
        <v>51928423150000</v>
      </c>
      <c r="F5442" t="s">
        <v>4276</v>
      </c>
      <c r="G5442" t="s">
        <v>899</v>
      </c>
      <c r="H5442">
        <v>33610</v>
      </c>
      <c r="I5442" s="1">
        <v>43819</v>
      </c>
      <c r="J5442">
        <v>1</v>
      </c>
      <c r="K5442" t="s">
        <v>6696</v>
      </c>
      <c r="L5442" t="s">
        <v>6698</v>
      </c>
      <c r="M5442" t="s">
        <v>6699</v>
      </c>
      <c r="N5442" s="1">
        <v>43889</v>
      </c>
      <c r="O5442" t="str">
        <f t="shared" si="181"/>
        <v>정상2</v>
      </c>
      <c r="P5442" t="str">
        <f t="shared" si="182"/>
        <v>엠피송내</v>
      </c>
      <c r="Q5442" t="s">
        <v>1954</v>
      </c>
      <c r="R5442"/>
      <c r="S5442"/>
      <c r="T5442"/>
      <c r="U5442"/>
      <c r="V5442"/>
      <c r="W5442" t="s">
        <v>1958</v>
      </c>
      <c r="X5442"/>
    </row>
    <row r="5443" spans="1:24">
      <c r="A5443" t="s">
        <v>2316</v>
      </c>
      <c r="B5443" t="s">
        <v>5690</v>
      </c>
      <c r="C5443" t="s">
        <v>2229</v>
      </c>
      <c r="D5443" t="s">
        <v>5833</v>
      </c>
      <c r="E5443">
        <v>320192450282</v>
      </c>
      <c r="F5443" t="s">
        <v>4276</v>
      </c>
      <c r="G5443">
        <v>30545</v>
      </c>
      <c r="H5443">
        <v>41740</v>
      </c>
      <c r="I5443" s="1">
        <v>43819</v>
      </c>
      <c r="J5443">
        <v>1</v>
      </c>
      <c r="K5443" t="s">
        <v>6696</v>
      </c>
      <c r="L5443" t="s">
        <v>6698</v>
      </c>
      <c r="M5443" t="s">
        <v>6699</v>
      </c>
      <c r="N5443" s="1">
        <v>43889</v>
      </c>
      <c r="O5443" t="str">
        <f t="shared" si="181"/>
        <v>정상2</v>
      </c>
      <c r="P5443" t="str">
        <f t="shared" si="182"/>
        <v>엠피조은</v>
      </c>
      <c r="Q5443" t="s">
        <v>1954</v>
      </c>
      <c r="R5443"/>
      <c r="S5443"/>
      <c r="T5443"/>
      <c r="U5443"/>
      <c r="V5443"/>
      <c r="W5443" t="s">
        <v>1958</v>
      </c>
      <c r="X5443"/>
    </row>
    <row r="5444" spans="1:24">
      <c r="A5444" t="s">
        <v>2674</v>
      </c>
      <c r="B5444" t="s">
        <v>5672</v>
      </c>
      <c r="C5444" t="s">
        <v>5759</v>
      </c>
      <c r="D5444" t="s">
        <v>5950</v>
      </c>
      <c r="E5444">
        <v>320192442364</v>
      </c>
      <c r="F5444" t="s">
        <v>4276</v>
      </c>
      <c r="G5444">
        <v>30545</v>
      </c>
      <c r="H5444">
        <v>27200</v>
      </c>
      <c r="I5444" s="1">
        <v>43819</v>
      </c>
      <c r="J5444">
        <v>1</v>
      </c>
      <c r="K5444" t="s">
        <v>6696</v>
      </c>
      <c r="L5444" t="s">
        <v>6698</v>
      </c>
      <c r="M5444" t="s">
        <v>6699</v>
      </c>
      <c r="N5444" s="1">
        <v>43889</v>
      </c>
      <c r="O5444" t="str">
        <f t="shared" si="181"/>
        <v>정상2</v>
      </c>
      <c r="P5444" t="str">
        <f t="shared" si="182"/>
        <v>엠피조은</v>
      </c>
      <c r="Q5444" t="s">
        <v>1954</v>
      </c>
      <c r="R5444"/>
      <c r="S5444"/>
      <c r="T5444"/>
      <c r="U5444"/>
      <c r="V5444"/>
      <c r="W5444" t="s">
        <v>1958</v>
      </c>
      <c r="X5444"/>
    </row>
    <row r="5445" spans="1:24">
      <c r="A5445" t="s">
        <v>2674</v>
      </c>
      <c r="B5445" t="s">
        <v>5672</v>
      </c>
      <c r="C5445" t="s">
        <v>5722</v>
      </c>
      <c r="D5445" t="s">
        <v>5833</v>
      </c>
      <c r="E5445">
        <v>41937905560000</v>
      </c>
      <c r="F5445" t="s">
        <v>3242</v>
      </c>
      <c r="G5445" t="s">
        <v>936</v>
      </c>
      <c r="H5445">
        <v>89400</v>
      </c>
      <c r="I5445" s="1">
        <v>43819</v>
      </c>
      <c r="J5445">
        <v>1</v>
      </c>
      <c r="K5445" t="s">
        <v>6696</v>
      </c>
      <c r="L5445" t="s">
        <v>6698</v>
      </c>
      <c r="M5445" t="s">
        <v>6699</v>
      </c>
      <c r="N5445" s="1">
        <v>43889</v>
      </c>
      <c r="O5445" t="str">
        <f t="shared" si="181"/>
        <v>정상2</v>
      </c>
      <c r="P5445" t="str">
        <f t="shared" si="182"/>
        <v>엠피조은</v>
      </c>
      <c r="Q5445" t="s">
        <v>1955</v>
      </c>
      <c r="R5445"/>
      <c r="S5445"/>
      <c r="T5445"/>
      <c r="U5445"/>
      <c r="V5445"/>
      <c r="W5445" t="s">
        <v>1958</v>
      </c>
      <c r="X5445"/>
    </row>
    <row r="5446" spans="1:24">
      <c r="A5446" t="s">
        <v>2674</v>
      </c>
      <c r="B5446" t="s">
        <v>5672</v>
      </c>
      <c r="C5446" t="s">
        <v>5729</v>
      </c>
      <c r="D5446" t="s">
        <v>5950</v>
      </c>
      <c r="E5446">
        <v>320192442465</v>
      </c>
      <c r="F5446" t="s">
        <v>4276</v>
      </c>
      <c r="G5446">
        <v>30577</v>
      </c>
      <c r="H5446">
        <v>58890</v>
      </c>
      <c r="I5446" s="1">
        <v>43819</v>
      </c>
      <c r="J5446">
        <v>1</v>
      </c>
      <c r="K5446" t="s">
        <v>6696</v>
      </c>
      <c r="L5446" t="s">
        <v>6698</v>
      </c>
      <c r="M5446" t="s">
        <v>6699</v>
      </c>
      <c r="N5446" s="1">
        <v>43889</v>
      </c>
      <c r="O5446" t="str">
        <f t="shared" si="181"/>
        <v>정상2</v>
      </c>
      <c r="P5446" t="str">
        <f t="shared" si="182"/>
        <v>엠피조은</v>
      </c>
      <c r="Q5446" t="s">
        <v>1954</v>
      </c>
      <c r="R5446"/>
      <c r="S5446"/>
      <c r="T5446"/>
      <c r="U5446"/>
      <c r="V5446"/>
      <c r="W5446" t="s">
        <v>1958</v>
      </c>
      <c r="X5446"/>
    </row>
    <row r="5447" spans="1:24">
      <c r="A5447" t="s">
        <v>2316</v>
      </c>
      <c r="B5447" t="s">
        <v>2688</v>
      </c>
      <c r="C5447" t="s">
        <v>5722</v>
      </c>
      <c r="D5447" t="s">
        <v>5833</v>
      </c>
      <c r="E5447">
        <v>320192442386</v>
      </c>
      <c r="F5447" t="s">
        <v>4276</v>
      </c>
      <c r="G5447">
        <v>30628</v>
      </c>
      <c r="H5447">
        <v>33630</v>
      </c>
      <c r="I5447" s="1">
        <v>43819</v>
      </c>
      <c r="J5447">
        <v>1</v>
      </c>
      <c r="K5447" t="s">
        <v>6696</v>
      </c>
      <c r="L5447" t="s">
        <v>6698</v>
      </c>
      <c r="M5447" t="s">
        <v>6699</v>
      </c>
      <c r="N5447" s="1">
        <v>43889</v>
      </c>
      <c r="O5447" t="str">
        <f t="shared" si="181"/>
        <v>정상2</v>
      </c>
      <c r="P5447" t="str">
        <f t="shared" si="182"/>
        <v>엠피조은</v>
      </c>
      <c r="Q5447" t="s">
        <v>1954</v>
      </c>
      <c r="R5447"/>
      <c r="S5447"/>
      <c r="T5447"/>
      <c r="U5447"/>
      <c r="V5447"/>
      <c r="W5447" t="s">
        <v>1958</v>
      </c>
      <c r="X5447"/>
    </row>
    <row r="5448" spans="1:24">
      <c r="A5448" t="s">
        <v>2674</v>
      </c>
      <c r="B5448" t="s">
        <v>5672</v>
      </c>
      <c r="C5448" t="s">
        <v>2229</v>
      </c>
      <c r="D5448" t="s">
        <v>5833</v>
      </c>
      <c r="E5448">
        <v>20196462425</v>
      </c>
      <c r="F5448" t="s">
        <v>4276</v>
      </c>
      <c r="G5448">
        <v>22780</v>
      </c>
      <c r="H5448">
        <v>10000</v>
      </c>
      <c r="I5448" s="1">
        <v>43819</v>
      </c>
      <c r="J5448">
        <v>1</v>
      </c>
      <c r="K5448" t="s">
        <v>6696</v>
      </c>
      <c r="L5448" t="s">
        <v>6698</v>
      </c>
      <c r="M5448" t="s">
        <v>6699</v>
      </c>
      <c r="N5448" s="1">
        <v>43889</v>
      </c>
      <c r="O5448" t="str">
        <f t="shared" si="181"/>
        <v>정상2</v>
      </c>
      <c r="P5448" t="str">
        <f t="shared" si="182"/>
        <v>엠피조은</v>
      </c>
      <c r="Q5448" t="s">
        <v>1952</v>
      </c>
      <c r="R5448"/>
      <c r="S5448"/>
      <c r="T5448"/>
      <c r="U5448"/>
      <c r="V5448"/>
      <c r="W5448" t="s">
        <v>1958</v>
      </c>
      <c r="X5448"/>
    </row>
    <row r="5449" spans="1:24">
      <c r="A5449" t="s">
        <v>995</v>
      </c>
      <c r="B5449" t="s">
        <v>5671</v>
      </c>
      <c r="C5449" t="s">
        <v>5713</v>
      </c>
      <c r="D5449" t="s">
        <v>5888</v>
      </c>
      <c r="E5449" t="s">
        <v>6261</v>
      </c>
      <c r="F5449" t="s">
        <v>4276</v>
      </c>
      <c r="G5449">
        <v>61465</v>
      </c>
      <c r="H5449">
        <v>47210</v>
      </c>
      <c r="I5449" s="1">
        <v>43819</v>
      </c>
      <c r="J5449">
        <v>1</v>
      </c>
      <c r="K5449" t="s">
        <v>6696</v>
      </c>
      <c r="L5449" t="s">
        <v>6698</v>
      </c>
      <c r="M5449" t="s">
        <v>6699</v>
      </c>
      <c r="N5449" s="1">
        <v>43889</v>
      </c>
      <c r="O5449" t="str">
        <f t="shared" si="181"/>
        <v>정상2</v>
      </c>
      <c r="P5449" t="str">
        <f t="shared" si="182"/>
        <v>엠피피스토스</v>
      </c>
      <c r="Q5449" t="s">
        <v>1954</v>
      </c>
      <c r="R5449"/>
      <c r="S5449"/>
      <c r="T5449"/>
      <c r="U5449"/>
      <c r="V5449"/>
      <c r="W5449" t="s">
        <v>1958</v>
      </c>
      <c r="X5449"/>
    </row>
    <row r="5450" spans="1:24">
      <c r="A5450" t="s">
        <v>2673</v>
      </c>
      <c r="B5450" t="s">
        <v>2685</v>
      </c>
      <c r="C5450" t="s">
        <v>5713</v>
      </c>
      <c r="D5450" t="s">
        <v>5888</v>
      </c>
      <c r="E5450">
        <v>51928316590000</v>
      </c>
      <c r="F5450" t="s">
        <v>3242</v>
      </c>
      <c r="G5450" t="s">
        <v>899</v>
      </c>
      <c r="H5450">
        <v>17000</v>
      </c>
      <c r="I5450" s="1">
        <v>43819</v>
      </c>
      <c r="J5450">
        <v>1</v>
      </c>
      <c r="K5450" t="s">
        <v>6696</v>
      </c>
      <c r="L5450" t="s">
        <v>6698</v>
      </c>
      <c r="M5450" t="s">
        <v>6699</v>
      </c>
      <c r="N5450" s="1">
        <v>43889</v>
      </c>
      <c r="O5450" t="str">
        <f t="shared" si="181"/>
        <v>정상2</v>
      </c>
      <c r="P5450" t="str">
        <f t="shared" si="182"/>
        <v>엠피피스토스</v>
      </c>
      <c r="Q5450" t="s">
        <v>1954</v>
      </c>
      <c r="R5450"/>
      <c r="S5450"/>
      <c r="T5450"/>
      <c r="U5450"/>
      <c r="V5450"/>
      <c r="W5450" t="s">
        <v>1958</v>
      </c>
      <c r="X5450"/>
    </row>
    <row r="5451" spans="1:24">
      <c r="A5451" t="s">
        <v>987</v>
      </c>
      <c r="B5451" t="s">
        <v>5679</v>
      </c>
      <c r="C5451" t="s">
        <v>5758</v>
      </c>
      <c r="D5451" t="s">
        <v>5951</v>
      </c>
      <c r="E5451">
        <v>20196455238</v>
      </c>
      <c r="F5451" t="s">
        <v>3242</v>
      </c>
      <c r="G5451">
        <v>22818</v>
      </c>
      <c r="H5451">
        <v>20000</v>
      </c>
      <c r="I5451" s="1">
        <v>43819</v>
      </c>
      <c r="J5451">
        <v>1</v>
      </c>
      <c r="K5451" t="s">
        <v>6696</v>
      </c>
      <c r="L5451" t="s">
        <v>6698</v>
      </c>
      <c r="M5451" t="s">
        <v>6699</v>
      </c>
      <c r="N5451" s="1">
        <v>43889</v>
      </c>
      <c r="O5451" t="str">
        <f t="shared" si="181"/>
        <v>정상2</v>
      </c>
      <c r="P5451" t="s">
        <v>987</v>
      </c>
      <c r="Q5451" t="s">
        <v>1952</v>
      </c>
      <c r="R5451"/>
      <c r="S5451"/>
      <c r="T5451"/>
      <c r="U5451"/>
      <c r="V5451"/>
      <c r="W5451" t="s">
        <v>1958</v>
      </c>
      <c r="X5451"/>
    </row>
    <row r="5452" spans="1:24">
      <c r="A5452" t="s">
        <v>987</v>
      </c>
      <c r="B5452" t="s">
        <v>5693</v>
      </c>
      <c r="C5452" t="s">
        <v>5758</v>
      </c>
      <c r="D5452" t="s">
        <v>5952</v>
      </c>
      <c r="E5452" t="s">
        <v>6262</v>
      </c>
      <c r="F5452" t="s">
        <v>4276</v>
      </c>
      <c r="G5452" t="s">
        <v>879</v>
      </c>
      <c r="H5452">
        <v>77000</v>
      </c>
      <c r="I5452" s="1">
        <v>43819</v>
      </c>
      <c r="J5452">
        <v>1</v>
      </c>
      <c r="K5452" t="s">
        <v>6696</v>
      </c>
      <c r="L5452" t="s">
        <v>6698</v>
      </c>
      <c r="M5452" t="s">
        <v>6699</v>
      </c>
      <c r="N5452" s="1">
        <v>43889</v>
      </c>
      <c r="O5452" t="str">
        <f t="shared" si="181"/>
        <v>정상2</v>
      </c>
      <c r="P5452" t="s">
        <v>987</v>
      </c>
      <c r="Q5452" t="s">
        <v>1954</v>
      </c>
      <c r="R5452"/>
      <c r="S5452"/>
      <c r="T5452"/>
      <c r="U5452"/>
      <c r="V5452"/>
      <c r="W5452" t="s">
        <v>1960</v>
      </c>
      <c r="X5452"/>
    </row>
    <row r="5453" spans="1:24">
      <c r="A5453" t="s">
        <v>987</v>
      </c>
      <c r="B5453" t="s">
        <v>5693</v>
      </c>
      <c r="C5453" t="s">
        <v>5760</v>
      </c>
      <c r="D5453" t="s">
        <v>5952</v>
      </c>
      <c r="E5453" t="s">
        <v>6263</v>
      </c>
      <c r="F5453" t="s">
        <v>3242</v>
      </c>
      <c r="G5453" t="s">
        <v>885</v>
      </c>
      <c r="H5453">
        <v>20000</v>
      </c>
      <c r="I5453" s="1">
        <v>43819</v>
      </c>
      <c r="J5453">
        <v>1</v>
      </c>
      <c r="K5453" t="s">
        <v>6696</v>
      </c>
      <c r="L5453" t="s">
        <v>6698</v>
      </c>
      <c r="M5453" t="s">
        <v>6699</v>
      </c>
      <c r="N5453" s="1">
        <v>43889</v>
      </c>
      <c r="O5453" t="str">
        <f t="shared" si="181"/>
        <v>정상2</v>
      </c>
      <c r="P5453" t="s">
        <v>987</v>
      </c>
      <c r="Q5453" t="s">
        <v>1954</v>
      </c>
      <c r="R5453"/>
      <c r="S5453"/>
      <c r="T5453"/>
      <c r="U5453"/>
      <c r="V5453"/>
      <c r="W5453" t="s">
        <v>1958</v>
      </c>
      <c r="X5453"/>
    </row>
    <row r="5454" spans="1:24">
      <c r="A5454" t="s">
        <v>5664</v>
      </c>
      <c r="B5454" t="s">
        <v>5679</v>
      </c>
      <c r="C5454" t="s">
        <v>5737</v>
      </c>
      <c r="D5454" t="s">
        <v>5952</v>
      </c>
      <c r="E5454">
        <v>20196454102</v>
      </c>
      <c r="F5454" t="s">
        <v>3242</v>
      </c>
      <c r="G5454">
        <v>22818</v>
      </c>
      <c r="H5454">
        <v>20000</v>
      </c>
      <c r="I5454" s="1">
        <v>43819</v>
      </c>
      <c r="J5454">
        <v>1</v>
      </c>
      <c r="K5454" t="s">
        <v>6696</v>
      </c>
      <c r="L5454" t="s">
        <v>6698</v>
      </c>
      <c r="M5454" t="s">
        <v>6699</v>
      </c>
      <c r="N5454" s="1">
        <v>43889</v>
      </c>
      <c r="O5454" t="str">
        <f t="shared" si="181"/>
        <v>정상2</v>
      </c>
      <c r="P5454" t="s">
        <v>6829</v>
      </c>
      <c r="Q5454" t="s">
        <v>1954</v>
      </c>
      <c r="R5454"/>
      <c r="S5454"/>
      <c r="T5454"/>
      <c r="U5454"/>
      <c r="V5454"/>
      <c r="W5454" t="s">
        <v>1958</v>
      </c>
      <c r="X5454"/>
    </row>
    <row r="5455" spans="1:24">
      <c r="A5455" t="s">
        <v>983</v>
      </c>
      <c r="B5455" t="s">
        <v>5666</v>
      </c>
      <c r="C5455" t="s">
        <v>5710</v>
      </c>
      <c r="D5455" t="s">
        <v>5953</v>
      </c>
      <c r="E5455">
        <v>51928351190000</v>
      </c>
      <c r="F5455" t="s">
        <v>4276</v>
      </c>
      <c r="G5455" t="s">
        <v>907</v>
      </c>
      <c r="H5455">
        <v>43900</v>
      </c>
      <c r="I5455" s="1">
        <v>43819</v>
      </c>
      <c r="J5455">
        <v>1</v>
      </c>
      <c r="K5455" t="s">
        <v>6696</v>
      </c>
      <c r="L5455" t="s">
        <v>6698</v>
      </c>
      <c r="M5455" t="s">
        <v>6699</v>
      </c>
      <c r="N5455" s="1">
        <v>43889</v>
      </c>
      <c r="O5455" t="str">
        <f t="shared" ref="O5455:O5518" si="183" xml:space="preserve"> IF(K5455&gt;N5455,W5455,I5455)</f>
        <v>정상2</v>
      </c>
      <c r="P5455" t="s">
        <v>6835</v>
      </c>
      <c r="Q5455" t="s">
        <v>1954</v>
      </c>
      <c r="R5455"/>
      <c r="S5455"/>
      <c r="T5455"/>
      <c r="U5455"/>
      <c r="V5455"/>
      <c r="W5455" t="s">
        <v>1958</v>
      </c>
      <c r="X5455"/>
    </row>
    <row r="5456" spans="1:24">
      <c r="A5456" t="s">
        <v>2670</v>
      </c>
      <c r="B5456" t="s">
        <v>5669</v>
      </c>
      <c r="C5456" t="s">
        <v>2364</v>
      </c>
      <c r="D5456" t="s">
        <v>5891</v>
      </c>
      <c r="E5456">
        <v>51928300990000</v>
      </c>
      <c r="F5456" t="s">
        <v>4276</v>
      </c>
      <c r="G5456" t="s">
        <v>899</v>
      </c>
      <c r="H5456">
        <v>58500</v>
      </c>
      <c r="I5456" s="1">
        <v>43819</v>
      </c>
      <c r="J5456">
        <v>1</v>
      </c>
      <c r="K5456" t="s">
        <v>6696</v>
      </c>
      <c r="L5456" t="s">
        <v>6698</v>
      </c>
      <c r="M5456" t="s">
        <v>6699</v>
      </c>
      <c r="N5456" s="1">
        <v>43889</v>
      </c>
      <c r="O5456" t="str">
        <f t="shared" si="183"/>
        <v>정상2</v>
      </c>
      <c r="P5456" t="str">
        <f t="shared" si="182"/>
        <v>엠피송내</v>
      </c>
      <c r="Q5456" t="s">
        <v>1954</v>
      </c>
      <c r="R5456"/>
      <c r="S5456"/>
      <c r="T5456"/>
      <c r="U5456"/>
      <c r="V5456"/>
      <c r="W5456" t="s">
        <v>1958</v>
      </c>
      <c r="X5456"/>
    </row>
    <row r="5457" spans="1:24">
      <c r="A5457" t="s">
        <v>2670</v>
      </c>
      <c r="B5457" t="s">
        <v>5669</v>
      </c>
      <c r="C5457" t="s">
        <v>5719</v>
      </c>
      <c r="D5457" t="s">
        <v>5891</v>
      </c>
      <c r="E5457">
        <v>51928454530000</v>
      </c>
      <c r="F5457" t="s">
        <v>3242</v>
      </c>
      <c r="G5457" t="s">
        <v>899</v>
      </c>
      <c r="H5457">
        <v>57000</v>
      </c>
      <c r="I5457" s="1">
        <v>43819</v>
      </c>
      <c r="J5457">
        <v>1</v>
      </c>
      <c r="K5457" t="s">
        <v>6696</v>
      </c>
      <c r="L5457" t="s">
        <v>6698</v>
      </c>
      <c r="M5457" t="s">
        <v>6699</v>
      </c>
      <c r="N5457" s="1">
        <v>43889</v>
      </c>
      <c r="O5457" t="str">
        <f t="shared" si="183"/>
        <v>정상2</v>
      </c>
      <c r="P5457" t="str">
        <f t="shared" si="182"/>
        <v>엠피송내</v>
      </c>
      <c r="Q5457" t="s">
        <v>1954</v>
      </c>
      <c r="R5457"/>
      <c r="S5457"/>
      <c r="T5457"/>
      <c r="U5457"/>
      <c r="V5457"/>
      <c r="W5457" t="s">
        <v>1958</v>
      </c>
      <c r="X5457"/>
    </row>
    <row r="5458" spans="1:24">
      <c r="A5458" t="s">
        <v>2666</v>
      </c>
      <c r="B5458" t="s">
        <v>2679</v>
      </c>
      <c r="C5458" t="s">
        <v>5731</v>
      </c>
      <c r="D5458" t="s">
        <v>5954</v>
      </c>
      <c r="E5458" t="s">
        <v>6264</v>
      </c>
      <c r="F5458" t="s">
        <v>4276</v>
      </c>
      <c r="G5458">
        <v>61438</v>
      </c>
      <c r="H5458">
        <v>48000</v>
      </c>
      <c r="I5458" s="1">
        <v>43819</v>
      </c>
      <c r="J5458">
        <v>1</v>
      </c>
      <c r="K5458" t="s">
        <v>6696</v>
      </c>
      <c r="L5458" t="s">
        <v>6698</v>
      </c>
      <c r="M5458" t="s">
        <v>6699</v>
      </c>
      <c r="N5458" s="1">
        <v>43889</v>
      </c>
      <c r="O5458" t="str">
        <f t="shared" si="183"/>
        <v>정상2</v>
      </c>
      <c r="P5458" t="str">
        <f t="shared" si="182"/>
        <v>엠피성공</v>
      </c>
      <c r="Q5458" t="s">
        <v>1952</v>
      </c>
      <c r="R5458"/>
      <c r="S5458"/>
      <c r="T5458"/>
      <c r="U5458"/>
      <c r="V5458"/>
      <c r="W5458" t="s">
        <v>1960</v>
      </c>
      <c r="X5458"/>
    </row>
    <row r="5459" spans="1:24">
      <c r="A5459" t="s">
        <v>4921</v>
      </c>
      <c r="B5459" t="s">
        <v>5678</v>
      </c>
      <c r="C5459" t="s">
        <v>5738</v>
      </c>
      <c r="D5459" t="s">
        <v>5840</v>
      </c>
      <c r="E5459" t="s">
        <v>6265</v>
      </c>
      <c r="F5459" t="s">
        <v>4276</v>
      </c>
      <c r="G5459">
        <v>61438</v>
      </c>
      <c r="H5459">
        <v>48620</v>
      </c>
      <c r="I5459" s="1">
        <v>43819</v>
      </c>
      <c r="J5459">
        <v>1</v>
      </c>
      <c r="K5459" t="s">
        <v>6696</v>
      </c>
      <c r="L5459" t="s">
        <v>6698</v>
      </c>
      <c r="M5459" t="s">
        <v>6700</v>
      </c>
      <c r="N5459" s="1">
        <v>43889</v>
      </c>
      <c r="O5459" t="str">
        <f t="shared" si="183"/>
        <v>정상2</v>
      </c>
      <c r="P5459" t="str">
        <f t="shared" si="182"/>
        <v>엠피아이리치</v>
      </c>
      <c r="Q5459" t="s">
        <v>1955</v>
      </c>
      <c r="R5459"/>
      <c r="S5459"/>
      <c r="T5459"/>
      <c r="U5459"/>
      <c r="V5459"/>
      <c r="W5459" t="s">
        <v>1958</v>
      </c>
      <c r="X5459"/>
    </row>
    <row r="5460" spans="1:24">
      <c r="A5460" t="s">
        <v>2669</v>
      </c>
      <c r="B5460" t="s">
        <v>2682</v>
      </c>
      <c r="C5460" t="s">
        <v>5734</v>
      </c>
      <c r="D5460" t="s">
        <v>5955</v>
      </c>
      <c r="E5460" t="s">
        <v>6266</v>
      </c>
      <c r="F5460" t="s">
        <v>4276</v>
      </c>
      <c r="G5460">
        <v>61481</v>
      </c>
      <c r="H5460">
        <v>120770</v>
      </c>
      <c r="I5460" s="1">
        <v>43819</v>
      </c>
      <c r="J5460">
        <v>1</v>
      </c>
      <c r="K5460" t="s">
        <v>6696</v>
      </c>
      <c r="L5460" t="s">
        <v>6698</v>
      </c>
      <c r="M5460" t="s">
        <v>6699</v>
      </c>
      <c r="N5460" s="1">
        <v>43889</v>
      </c>
      <c r="O5460" t="str">
        <f t="shared" si="183"/>
        <v>정상2</v>
      </c>
      <c r="P5460" t="str">
        <f t="shared" si="182"/>
        <v>엠피경기</v>
      </c>
      <c r="Q5460" t="s">
        <v>1954</v>
      </c>
      <c r="R5460"/>
      <c r="S5460"/>
      <c r="T5460"/>
      <c r="U5460"/>
      <c r="V5460"/>
      <c r="W5460" t="s">
        <v>1958</v>
      </c>
      <c r="X5460"/>
    </row>
    <row r="5461" spans="1:24">
      <c r="A5461" t="s">
        <v>2671</v>
      </c>
      <c r="B5461"/>
      <c r="C5461"/>
      <c r="D5461" t="s">
        <v>5846</v>
      </c>
      <c r="E5461">
        <v>3190625192621</v>
      </c>
      <c r="F5461" t="s">
        <v>4276</v>
      </c>
      <c r="G5461" t="s">
        <v>950</v>
      </c>
      <c r="H5461">
        <v>71955</v>
      </c>
      <c r="I5461" s="1">
        <v>43819</v>
      </c>
      <c r="J5461">
        <v>1</v>
      </c>
      <c r="K5461" t="s">
        <v>6696</v>
      </c>
      <c r="L5461" t="s">
        <v>6698</v>
      </c>
      <c r="M5461" t="s">
        <v>6699</v>
      </c>
      <c r="N5461" s="1">
        <v>43889</v>
      </c>
      <c r="O5461" t="str">
        <f t="shared" si="183"/>
        <v>정상2</v>
      </c>
      <c r="P5461" t="str">
        <f t="shared" si="182"/>
        <v>엠피메트로</v>
      </c>
      <c r="Q5461" t="s">
        <v>1952</v>
      </c>
      <c r="R5461"/>
      <c r="S5461"/>
      <c r="T5461"/>
      <c r="U5461"/>
      <c r="V5461"/>
      <c r="W5461" t="s">
        <v>1958</v>
      </c>
      <c r="X5461"/>
    </row>
    <row r="5462" spans="1:24">
      <c r="A5462" t="s">
        <v>2676</v>
      </c>
      <c r="B5462"/>
      <c r="C5462"/>
      <c r="D5462" t="s">
        <v>5847</v>
      </c>
      <c r="E5462">
        <v>51928425640000</v>
      </c>
      <c r="F5462" t="s">
        <v>4276</v>
      </c>
      <c r="G5462" t="s">
        <v>886</v>
      </c>
      <c r="H5462">
        <v>25000</v>
      </c>
      <c r="I5462" s="1">
        <v>43819</v>
      </c>
      <c r="J5462">
        <v>1</v>
      </c>
      <c r="K5462" t="s">
        <v>6696</v>
      </c>
      <c r="L5462" t="s">
        <v>6698</v>
      </c>
      <c r="M5462" t="s">
        <v>6699</v>
      </c>
      <c r="N5462" s="1">
        <v>43889</v>
      </c>
      <c r="O5462" t="str">
        <f t="shared" si="183"/>
        <v>정상2</v>
      </c>
      <c r="P5462" t="str">
        <f t="shared" si="182"/>
        <v>엠피여주</v>
      </c>
      <c r="Q5462" t="s">
        <v>1952</v>
      </c>
      <c r="R5462"/>
      <c r="S5462"/>
      <c r="T5462"/>
      <c r="U5462"/>
      <c r="V5462"/>
      <c r="W5462" t="s">
        <v>1958</v>
      </c>
      <c r="X5462"/>
    </row>
    <row r="5463" spans="1:24">
      <c r="A5463" t="s">
        <v>2666</v>
      </c>
      <c r="B5463" t="s">
        <v>2679</v>
      </c>
      <c r="C5463" t="s">
        <v>5731</v>
      </c>
      <c r="D5463" t="s">
        <v>5956</v>
      </c>
      <c r="E5463" t="s">
        <v>6267</v>
      </c>
      <c r="F5463" t="s">
        <v>4276</v>
      </c>
      <c r="G5463" t="s">
        <v>946</v>
      </c>
      <c r="H5463">
        <v>21462</v>
      </c>
      <c r="I5463" s="1">
        <v>43819</v>
      </c>
      <c r="J5463">
        <v>1</v>
      </c>
      <c r="K5463" t="s">
        <v>6696</v>
      </c>
      <c r="L5463" t="s">
        <v>6698</v>
      </c>
      <c r="M5463" t="s">
        <v>6699</v>
      </c>
      <c r="N5463" s="1">
        <v>43889</v>
      </c>
      <c r="O5463" t="str">
        <f t="shared" si="183"/>
        <v>정상2</v>
      </c>
      <c r="P5463" t="str">
        <f t="shared" si="182"/>
        <v>엠피성공</v>
      </c>
      <c r="Q5463" t="s">
        <v>1954</v>
      </c>
      <c r="R5463"/>
      <c r="S5463"/>
      <c r="T5463"/>
      <c r="U5463"/>
      <c r="V5463"/>
      <c r="W5463" t="s">
        <v>1958</v>
      </c>
      <c r="X5463"/>
    </row>
    <row r="5464" spans="1:24">
      <c r="A5464" t="s">
        <v>2665</v>
      </c>
      <c r="B5464" t="s">
        <v>5670</v>
      </c>
      <c r="C5464" t="s">
        <v>5728</v>
      </c>
      <c r="D5464" t="s">
        <v>5957</v>
      </c>
      <c r="E5464">
        <v>51928352960000</v>
      </c>
      <c r="F5464" t="s">
        <v>4276</v>
      </c>
      <c r="G5464" t="s">
        <v>899</v>
      </c>
      <c r="H5464">
        <v>78000</v>
      </c>
      <c r="I5464" s="1">
        <v>43819</v>
      </c>
      <c r="J5464">
        <v>1</v>
      </c>
      <c r="K5464" t="s">
        <v>6696</v>
      </c>
      <c r="L5464" t="s">
        <v>6696</v>
      </c>
      <c r="M5464" t="s">
        <v>6699</v>
      </c>
      <c r="N5464" s="1">
        <v>43889</v>
      </c>
      <c r="O5464" t="str">
        <f t="shared" si="183"/>
        <v>정상2</v>
      </c>
      <c r="P5464" t="str">
        <f t="shared" si="182"/>
        <v>엠피상동</v>
      </c>
      <c r="Q5464" t="s">
        <v>1954</v>
      </c>
      <c r="R5464"/>
      <c r="S5464"/>
      <c r="T5464"/>
      <c r="U5464"/>
      <c r="V5464"/>
      <c r="W5464" t="s">
        <v>1958</v>
      </c>
      <c r="X5464"/>
    </row>
    <row r="5465" spans="1:24">
      <c r="A5465" t="s">
        <v>2316</v>
      </c>
      <c r="B5465" t="s">
        <v>2688</v>
      </c>
      <c r="C5465" t="s">
        <v>5722</v>
      </c>
      <c r="D5465" t="s">
        <v>5958</v>
      </c>
      <c r="E5465">
        <v>20196470176</v>
      </c>
      <c r="F5465" t="s">
        <v>4276</v>
      </c>
      <c r="G5465">
        <v>22796</v>
      </c>
      <c r="H5465">
        <v>158000</v>
      </c>
      <c r="I5465" s="1">
        <v>43819</v>
      </c>
      <c r="J5465">
        <v>1</v>
      </c>
      <c r="K5465" t="s">
        <v>6696</v>
      </c>
      <c r="L5465" t="s">
        <v>6698</v>
      </c>
      <c r="M5465" t="s">
        <v>6699</v>
      </c>
      <c r="N5465" s="1">
        <v>43889</v>
      </c>
      <c r="O5465" t="str">
        <f t="shared" si="183"/>
        <v>정상2</v>
      </c>
      <c r="P5465" t="str">
        <f t="shared" si="182"/>
        <v>엠피조은</v>
      </c>
      <c r="Q5465" t="s">
        <v>1954</v>
      </c>
      <c r="R5465"/>
      <c r="S5465"/>
      <c r="T5465"/>
      <c r="U5465"/>
      <c r="V5465"/>
      <c r="W5465" t="s">
        <v>1958</v>
      </c>
      <c r="X5465"/>
    </row>
    <row r="5466" spans="1:24">
      <c r="A5466" t="s">
        <v>2316</v>
      </c>
      <c r="B5466" t="s">
        <v>2688</v>
      </c>
      <c r="C5466" t="s">
        <v>5756</v>
      </c>
      <c r="D5466" t="s">
        <v>5938</v>
      </c>
      <c r="E5466" t="s">
        <v>6268</v>
      </c>
      <c r="F5466" t="s">
        <v>4276</v>
      </c>
      <c r="G5466" t="s">
        <v>904</v>
      </c>
      <c r="H5466">
        <v>38000</v>
      </c>
      <c r="I5466" s="1">
        <v>43819</v>
      </c>
      <c r="J5466">
        <v>1</v>
      </c>
      <c r="K5466" t="s">
        <v>6696</v>
      </c>
      <c r="L5466" t="s">
        <v>6698</v>
      </c>
      <c r="M5466" t="s">
        <v>6699</v>
      </c>
      <c r="N5466" s="1">
        <v>43889</v>
      </c>
      <c r="O5466" t="str">
        <f t="shared" si="183"/>
        <v>정상2</v>
      </c>
      <c r="P5466" t="str">
        <f t="shared" si="182"/>
        <v>엠피조은</v>
      </c>
      <c r="Q5466" t="s">
        <v>1955</v>
      </c>
      <c r="R5466"/>
      <c r="S5466"/>
      <c r="T5466"/>
      <c r="U5466"/>
      <c r="V5466"/>
      <c r="W5466" t="s">
        <v>1958</v>
      </c>
      <c r="X5466"/>
    </row>
    <row r="5467" spans="1:24">
      <c r="A5467" t="s">
        <v>992</v>
      </c>
      <c r="B5467" t="s">
        <v>5675</v>
      </c>
      <c r="C5467" t="s">
        <v>2237</v>
      </c>
      <c r="D5467" t="s">
        <v>5855</v>
      </c>
      <c r="E5467" t="s">
        <v>6269</v>
      </c>
      <c r="F5467" t="s">
        <v>4276</v>
      </c>
      <c r="G5467" t="s">
        <v>947</v>
      </c>
      <c r="H5467">
        <v>40088</v>
      </c>
      <c r="I5467" s="1">
        <v>43819</v>
      </c>
      <c r="J5467">
        <v>1</v>
      </c>
      <c r="K5467" t="s">
        <v>6696</v>
      </c>
      <c r="L5467" t="s">
        <v>6698</v>
      </c>
      <c r="M5467" t="s">
        <v>6700</v>
      </c>
      <c r="N5467" s="1">
        <v>43889</v>
      </c>
      <c r="O5467" t="str">
        <f t="shared" si="183"/>
        <v>정상2</v>
      </c>
      <c r="P5467" t="str">
        <f t="shared" si="182"/>
        <v>엠피의정부</v>
      </c>
      <c r="Q5467" t="s">
        <v>1954</v>
      </c>
      <c r="R5467"/>
      <c r="S5467"/>
      <c r="T5467"/>
      <c r="U5467"/>
      <c r="V5467"/>
      <c r="W5467" t="s">
        <v>1958</v>
      </c>
      <c r="X5467"/>
    </row>
    <row r="5468" spans="1:24">
      <c r="A5468" t="s">
        <v>2667</v>
      </c>
      <c r="B5468" t="s">
        <v>5675</v>
      </c>
      <c r="C5468" t="s">
        <v>5747</v>
      </c>
      <c r="D5468" t="s">
        <v>5959</v>
      </c>
      <c r="E5468" t="s">
        <v>6270</v>
      </c>
      <c r="F5468" t="s">
        <v>3242</v>
      </c>
      <c r="G5468" t="s">
        <v>879</v>
      </c>
      <c r="H5468">
        <v>41000</v>
      </c>
      <c r="I5468" s="1">
        <v>43819</v>
      </c>
      <c r="J5468">
        <v>1</v>
      </c>
      <c r="K5468" t="s">
        <v>6696</v>
      </c>
      <c r="L5468" t="s">
        <v>6698</v>
      </c>
      <c r="M5468" t="s">
        <v>6699</v>
      </c>
      <c r="N5468" s="1">
        <v>43889</v>
      </c>
      <c r="O5468" t="str">
        <f t="shared" si="183"/>
        <v>정상2</v>
      </c>
      <c r="P5468" t="str">
        <f t="shared" si="182"/>
        <v>엠피의정부</v>
      </c>
      <c r="Q5468" t="s">
        <v>1954</v>
      </c>
      <c r="R5468"/>
      <c r="S5468"/>
      <c r="T5468"/>
      <c r="U5468"/>
      <c r="V5468"/>
      <c r="W5468" t="s">
        <v>1958</v>
      </c>
      <c r="X5468"/>
    </row>
    <row r="5469" spans="1:24">
      <c r="A5469" t="s">
        <v>2667</v>
      </c>
      <c r="B5469" t="s">
        <v>5675</v>
      </c>
      <c r="C5469" t="s">
        <v>5714</v>
      </c>
      <c r="D5469" t="s">
        <v>5959</v>
      </c>
      <c r="E5469" t="s">
        <v>6271</v>
      </c>
      <c r="F5469" t="s">
        <v>4276</v>
      </c>
      <c r="G5469" t="s">
        <v>947</v>
      </c>
      <c r="H5469">
        <v>30180</v>
      </c>
      <c r="I5469" s="1">
        <v>43819</v>
      </c>
      <c r="J5469">
        <v>1</v>
      </c>
      <c r="K5469" t="s">
        <v>6696</v>
      </c>
      <c r="L5469" t="s">
        <v>6698</v>
      </c>
      <c r="M5469" t="s">
        <v>6699</v>
      </c>
      <c r="N5469" s="1">
        <v>43889</v>
      </c>
      <c r="O5469" t="str">
        <f t="shared" si="183"/>
        <v>정상2</v>
      </c>
      <c r="P5469" t="str">
        <f t="shared" si="182"/>
        <v>엠피의정부</v>
      </c>
      <c r="Q5469" t="s">
        <v>1954</v>
      </c>
      <c r="R5469"/>
      <c r="S5469"/>
      <c r="T5469"/>
      <c r="U5469"/>
      <c r="V5469"/>
      <c r="W5469" t="s">
        <v>1958</v>
      </c>
      <c r="X5469"/>
    </row>
    <row r="5470" spans="1:24">
      <c r="A5470" t="s">
        <v>2667</v>
      </c>
      <c r="B5470" t="s">
        <v>5686</v>
      </c>
      <c r="C5470" t="s">
        <v>5761</v>
      </c>
      <c r="D5470" t="s">
        <v>5855</v>
      </c>
      <c r="E5470" t="s">
        <v>6272</v>
      </c>
      <c r="F5470" t="s">
        <v>3242</v>
      </c>
      <c r="G5470" t="s">
        <v>937</v>
      </c>
      <c r="H5470">
        <v>20000</v>
      </c>
      <c r="I5470" s="1">
        <v>43819</v>
      </c>
      <c r="J5470">
        <v>1</v>
      </c>
      <c r="K5470" t="s">
        <v>6695</v>
      </c>
      <c r="L5470" t="s">
        <v>6698</v>
      </c>
      <c r="M5470" t="s">
        <v>6699</v>
      </c>
      <c r="N5470" s="1">
        <v>43889</v>
      </c>
      <c r="O5470" t="str">
        <f t="shared" si="183"/>
        <v>정상2</v>
      </c>
      <c r="P5470" t="str">
        <f t="shared" si="182"/>
        <v>엠피의정부</v>
      </c>
      <c r="Q5470" t="s">
        <v>1954</v>
      </c>
      <c r="R5470"/>
      <c r="S5470"/>
      <c r="T5470"/>
      <c r="U5470"/>
      <c r="V5470"/>
      <c r="W5470" t="s">
        <v>1958</v>
      </c>
      <c r="X5470"/>
    </row>
    <row r="5471" spans="1:24">
      <c r="A5471" t="s">
        <v>2671</v>
      </c>
      <c r="B5471" t="s">
        <v>5666</v>
      </c>
      <c r="C5471" t="s">
        <v>5754</v>
      </c>
      <c r="D5471" t="s">
        <v>5926</v>
      </c>
      <c r="E5471">
        <v>51928313760000</v>
      </c>
      <c r="F5471" t="s">
        <v>4276</v>
      </c>
      <c r="G5471" t="s">
        <v>894</v>
      </c>
      <c r="H5471">
        <v>52760</v>
      </c>
      <c r="I5471" s="1">
        <v>43819</v>
      </c>
      <c r="J5471">
        <v>1</v>
      </c>
      <c r="K5471" t="s">
        <v>6696</v>
      </c>
      <c r="L5471" t="s">
        <v>6698</v>
      </c>
      <c r="M5471" t="s">
        <v>6699</v>
      </c>
      <c r="N5471" s="1">
        <v>43889</v>
      </c>
      <c r="O5471" t="str">
        <f t="shared" si="183"/>
        <v>정상2</v>
      </c>
      <c r="P5471" t="s">
        <v>6835</v>
      </c>
      <c r="Q5471" t="s">
        <v>1954</v>
      </c>
      <c r="R5471"/>
      <c r="S5471"/>
      <c r="T5471"/>
      <c r="U5471"/>
      <c r="V5471"/>
      <c r="W5471" t="s">
        <v>1958</v>
      </c>
      <c r="X5471"/>
    </row>
    <row r="5472" spans="1:24">
      <c r="A5472" t="s">
        <v>983</v>
      </c>
      <c r="B5472" t="s">
        <v>5668</v>
      </c>
      <c r="C5472" t="s">
        <v>5757</v>
      </c>
      <c r="D5472" t="s">
        <v>5960</v>
      </c>
      <c r="E5472">
        <v>320192438834</v>
      </c>
      <c r="F5472" t="s">
        <v>4286</v>
      </c>
      <c r="G5472">
        <v>30590</v>
      </c>
      <c r="H5472">
        <v>37880</v>
      </c>
      <c r="I5472" s="1">
        <v>43819</v>
      </c>
      <c r="J5472">
        <v>1</v>
      </c>
      <c r="K5472" t="s">
        <v>6696</v>
      </c>
      <c r="L5472" t="s">
        <v>6698</v>
      </c>
      <c r="M5472" t="s">
        <v>6699</v>
      </c>
      <c r="N5472" s="1">
        <v>43889</v>
      </c>
      <c r="O5472" t="str">
        <f t="shared" si="183"/>
        <v>정상2</v>
      </c>
      <c r="P5472" t="s">
        <v>6835</v>
      </c>
      <c r="Q5472" t="s">
        <v>1954</v>
      </c>
      <c r="R5472"/>
      <c r="S5472"/>
      <c r="T5472"/>
      <c r="U5472"/>
      <c r="V5472"/>
      <c r="W5472" t="s">
        <v>1958</v>
      </c>
      <c r="X5472"/>
    </row>
    <row r="5473" spans="1:24">
      <c r="A5473" t="s">
        <v>2671</v>
      </c>
      <c r="B5473" t="s">
        <v>5666</v>
      </c>
      <c r="C5473" t="s">
        <v>5754</v>
      </c>
      <c r="D5473" t="s">
        <v>5796</v>
      </c>
      <c r="E5473">
        <v>320192438881</v>
      </c>
      <c r="F5473" t="s">
        <v>3242</v>
      </c>
      <c r="G5473">
        <v>30577</v>
      </c>
      <c r="H5473">
        <v>106520</v>
      </c>
      <c r="I5473" s="1">
        <v>43819</v>
      </c>
      <c r="J5473">
        <v>1</v>
      </c>
      <c r="K5473" t="s">
        <v>6696</v>
      </c>
      <c r="L5473" t="s">
        <v>6698</v>
      </c>
      <c r="M5473" t="s">
        <v>6699</v>
      </c>
      <c r="N5473" s="1">
        <v>43889</v>
      </c>
      <c r="O5473" t="str">
        <f t="shared" si="183"/>
        <v>정상2</v>
      </c>
      <c r="P5473" t="s">
        <v>6835</v>
      </c>
      <c r="Q5473" t="s">
        <v>1954</v>
      </c>
      <c r="R5473"/>
      <c r="S5473"/>
      <c r="T5473"/>
      <c r="U5473"/>
      <c r="V5473"/>
      <c r="W5473" t="s">
        <v>1958</v>
      </c>
      <c r="X5473"/>
    </row>
    <row r="5474" spans="1:24">
      <c r="A5474" t="s">
        <v>2665</v>
      </c>
      <c r="B5474" t="s">
        <v>2678</v>
      </c>
      <c r="C5474" t="s">
        <v>5716</v>
      </c>
      <c r="D5474" t="s">
        <v>5927</v>
      </c>
      <c r="E5474" t="s">
        <v>6273</v>
      </c>
      <c r="F5474" t="s">
        <v>3242</v>
      </c>
      <c r="G5474">
        <v>61465</v>
      </c>
      <c r="H5474">
        <v>142000</v>
      </c>
      <c r="I5474" s="1">
        <v>43819</v>
      </c>
      <c r="J5474">
        <v>1</v>
      </c>
      <c r="K5474" t="s">
        <v>6696</v>
      </c>
      <c r="L5474" t="s">
        <v>6696</v>
      </c>
      <c r="M5474" t="s">
        <v>6699</v>
      </c>
      <c r="N5474" s="1">
        <v>43889</v>
      </c>
      <c r="O5474" t="str">
        <f t="shared" si="183"/>
        <v>정상2</v>
      </c>
      <c r="P5474" t="str">
        <f t="shared" si="182"/>
        <v>엠피상동</v>
      </c>
      <c r="Q5474" t="s">
        <v>1954</v>
      </c>
      <c r="R5474"/>
      <c r="S5474"/>
      <c r="T5474"/>
      <c r="U5474"/>
      <c r="V5474"/>
      <c r="W5474" t="s">
        <v>1958</v>
      </c>
      <c r="X5474"/>
    </row>
    <row r="5475" spans="1:24">
      <c r="A5475" t="s">
        <v>2665</v>
      </c>
      <c r="B5475" t="s">
        <v>2678</v>
      </c>
      <c r="C5475" t="s">
        <v>5716</v>
      </c>
      <c r="D5475" t="s">
        <v>5961</v>
      </c>
      <c r="E5475" t="s">
        <v>6274</v>
      </c>
      <c r="F5475" t="s">
        <v>6693</v>
      </c>
      <c r="G5475">
        <v>61276</v>
      </c>
      <c r="H5475">
        <v>100000</v>
      </c>
      <c r="I5475" s="1">
        <v>43819</v>
      </c>
      <c r="J5475">
        <v>1</v>
      </c>
      <c r="K5475" t="s">
        <v>6696</v>
      </c>
      <c r="L5475" t="s">
        <v>6696</v>
      </c>
      <c r="M5475" t="s">
        <v>6699</v>
      </c>
      <c r="N5475" s="1">
        <v>43889</v>
      </c>
      <c r="O5475" t="str">
        <f t="shared" si="183"/>
        <v>정상2</v>
      </c>
      <c r="P5475" t="str">
        <f t="shared" si="182"/>
        <v>엠피상동</v>
      </c>
      <c r="Q5475" t="s">
        <v>1954</v>
      </c>
      <c r="R5475"/>
      <c r="S5475"/>
      <c r="T5475"/>
      <c r="U5475"/>
      <c r="V5475"/>
      <c r="W5475" t="s">
        <v>1958</v>
      </c>
      <c r="X5475"/>
    </row>
    <row r="5476" spans="1:24">
      <c r="A5476" t="s">
        <v>2665</v>
      </c>
      <c r="B5476" t="s">
        <v>5670</v>
      </c>
      <c r="C5476" t="s">
        <v>5716</v>
      </c>
      <c r="D5476" t="s">
        <v>5962</v>
      </c>
      <c r="E5476" t="s">
        <v>6275</v>
      </c>
      <c r="F5476" t="s">
        <v>3242</v>
      </c>
      <c r="G5476">
        <v>61415</v>
      </c>
      <c r="H5476">
        <v>55000</v>
      </c>
      <c r="I5476" s="1">
        <v>43819</v>
      </c>
      <c r="J5476">
        <v>1</v>
      </c>
      <c r="K5476" t="s">
        <v>6696</v>
      </c>
      <c r="L5476" t="s">
        <v>6696</v>
      </c>
      <c r="M5476" t="s">
        <v>6699</v>
      </c>
      <c r="N5476" s="1">
        <v>43889</v>
      </c>
      <c r="O5476" t="str">
        <f t="shared" si="183"/>
        <v>정상2</v>
      </c>
      <c r="P5476" t="str">
        <f t="shared" si="182"/>
        <v>엠피상동</v>
      </c>
      <c r="Q5476" t="s">
        <v>1954</v>
      </c>
      <c r="R5476"/>
      <c r="S5476"/>
      <c r="T5476"/>
      <c r="U5476"/>
      <c r="V5476"/>
      <c r="W5476" t="s">
        <v>1958</v>
      </c>
      <c r="X5476"/>
    </row>
    <row r="5477" spans="1:24">
      <c r="A5477" t="s">
        <v>2665</v>
      </c>
      <c r="B5477" t="s">
        <v>2678</v>
      </c>
      <c r="C5477" t="s">
        <v>5716</v>
      </c>
      <c r="D5477" t="s">
        <v>5963</v>
      </c>
      <c r="E5477" t="s">
        <v>6276</v>
      </c>
      <c r="F5477" t="s">
        <v>4276</v>
      </c>
      <c r="G5477" t="s">
        <v>903</v>
      </c>
      <c r="H5477">
        <v>63050</v>
      </c>
      <c r="I5477" s="1">
        <v>43819</v>
      </c>
      <c r="J5477">
        <v>1</v>
      </c>
      <c r="K5477" t="s">
        <v>6696</v>
      </c>
      <c r="L5477" t="s">
        <v>6696</v>
      </c>
      <c r="M5477" t="s">
        <v>6699</v>
      </c>
      <c r="N5477" s="1">
        <v>43889</v>
      </c>
      <c r="O5477" t="str">
        <f t="shared" si="183"/>
        <v>정상2</v>
      </c>
      <c r="P5477" t="str">
        <f t="shared" si="182"/>
        <v>엠피상동</v>
      </c>
      <c r="Q5477" t="s">
        <v>1954</v>
      </c>
      <c r="R5477"/>
      <c r="S5477"/>
      <c r="T5477"/>
      <c r="U5477"/>
      <c r="V5477"/>
      <c r="W5477" t="s">
        <v>1958</v>
      </c>
      <c r="X5477"/>
    </row>
    <row r="5478" spans="1:24">
      <c r="A5478" t="s">
        <v>2665</v>
      </c>
      <c r="B5478" t="s">
        <v>5673</v>
      </c>
      <c r="C5478" t="s">
        <v>5716</v>
      </c>
      <c r="D5478" t="s">
        <v>5928</v>
      </c>
      <c r="E5478">
        <v>51928338800000</v>
      </c>
      <c r="F5478" t="s">
        <v>4276</v>
      </c>
      <c r="G5478" t="s">
        <v>889</v>
      </c>
      <c r="H5478">
        <v>109587</v>
      </c>
      <c r="I5478" s="1">
        <v>43819</v>
      </c>
      <c r="J5478">
        <v>1</v>
      </c>
      <c r="K5478" t="s">
        <v>6696</v>
      </c>
      <c r="L5478" t="s">
        <v>6696</v>
      </c>
      <c r="M5478" t="s">
        <v>6699</v>
      </c>
      <c r="N5478" s="1">
        <v>43889</v>
      </c>
      <c r="O5478" t="str">
        <f t="shared" si="183"/>
        <v>정상2</v>
      </c>
      <c r="P5478" t="str">
        <f t="shared" si="182"/>
        <v>엠피상동</v>
      </c>
      <c r="Q5478" t="s">
        <v>1954</v>
      </c>
      <c r="R5478"/>
      <c r="S5478"/>
      <c r="T5478"/>
      <c r="U5478"/>
      <c r="V5478"/>
      <c r="W5478" t="s">
        <v>1958</v>
      </c>
      <c r="X5478"/>
    </row>
    <row r="5479" spans="1:24">
      <c r="A5479" t="s">
        <v>2665</v>
      </c>
      <c r="B5479" t="s">
        <v>5670</v>
      </c>
      <c r="C5479" t="s">
        <v>5716</v>
      </c>
      <c r="D5479" t="s">
        <v>5964</v>
      </c>
      <c r="E5479" t="s">
        <v>6277</v>
      </c>
      <c r="F5479" t="s">
        <v>4276</v>
      </c>
      <c r="G5479">
        <v>61438</v>
      </c>
      <c r="H5479">
        <v>50000</v>
      </c>
      <c r="I5479" s="1">
        <v>43819</v>
      </c>
      <c r="J5479">
        <v>1</v>
      </c>
      <c r="K5479" t="s">
        <v>6696</v>
      </c>
      <c r="L5479" t="s">
        <v>6696</v>
      </c>
      <c r="M5479" t="s">
        <v>6699</v>
      </c>
      <c r="N5479" s="1">
        <v>43889</v>
      </c>
      <c r="O5479" t="str">
        <f t="shared" si="183"/>
        <v>정상2</v>
      </c>
      <c r="P5479" t="str">
        <f t="shared" si="182"/>
        <v>엠피상동</v>
      </c>
      <c r="Q5479" t="s">
        <v>1954</v>
      </c>
      <c r="R5479"/>
      <c r="S5479"/>
      <c r="T5479"/>
      <c r="U5479"/>
      <c r="V5479"/>
      <c r="W5479" t="s">
        <v>1958</v>
      </c>
      <c r="X5479"/>
    </row>
    <row r="5480" spans="1:24">
      <c r="A5480" t="s">
        <v>1870</v>
      </c>
      <c r="B5480" t="s">
        <v>5670</v>
      </c>
      <c r="C5480" t="s">
        <v>5725</v>
      </c>
      <c r="D5480" t="s">
        <v>5964</v>
      </c>
      <c r="E5480" t="s">
        <v>6278</v>
      </c>
      <c r="F5480" t="s">
        <v>4276</v>
      </c>
      <c r="G5480">
        <v>61480</v>
      </c>
      <c r="H5480">
        <v>150000</v>
      </c>
      <c r="I5480" s="1">
        <v>43819</v>
      </c>
      <c r="J5480">
        <v>1</v>
      </c>
      <c r="K5480" t="s">
        <v>6696</v>
      </c>
      <c r="L5480" t="s">
        <v>6696</v>
      </c>
      <c r="M5480" t="s">
        <v>6699</v>
      </c>
      <c r="N5480" s="1">
        <v>43889</v>
      </c>
      <c r="O5480" t="str">
        <f t="shared" si="183"/>
        <v>정상2</v>
      </c>
      <c r="P5480" t="str">
        <f t="shared" si="182"/>
        <v>엠피상동</v>
      </c>
      <c r="Q5480" t="s">
        <v>1954</v>
      </c>
      <c r="R5480"/>
      <c r="S5480"/>
      <c r="T5480"/>
      <c r="U5480"/>
      <c r="V5480"/>
      <c r="W5480" t="s">
        <v>1958</v>
      </c>
      <c r="X5480"/>
    </row>
    <row r="5481" spans="1:24">
      <c r="A5481" t="s">
        <v>2665</v>
      </c>
      <c r="B5481" t="s">
        <v>5670</v>
      </c>
      <c r="C5481" t="s">
        <v>2353</v>
      </c>
      <c r="D5481" t="s">
        <v>5964</v>
      </c>
      <c r="E5481" t="s">
        <v>6279</v>
      </c>
      <c r="F5481" t="s">
        <v>4276</v>
      </c>
      <c r="G5481">
        <v>61478</v>
      </c>
      <c r="H5481">
        <v>200000</v>
      </c>
      <c r="I5481" s="1">
        <v>43819</v>
      </c>
      <c r="J5481">
        <v>1</v>
      </c>
      <c r="K5481" t="s">
        <v>6696</v>
      </c>
      <c r="L5481" t="s">
        <v>6696</v>
      </c>
      <c r="M5481" t="s">
        <v>6699</v>
      </c>
      <c r="N5481" s="1">
        <v>43889</v>
      </c>
      <c r="O5481" t="str">
        <f t="shared" si="183"/>
        <v>정상2</v>
      </c>
      <c r="P5481" t="str">
        <f t="shared" si="182"/>
        <v>엠피상동</v>
      </c>
      <c r="Q5481" t="s">
        <v>1954</v>
      </c>
      <c r="R5481"/>
      <c r="S5481"/>
      <c r="T5481"/>
      <c r="U5481"/>
      <c r="V5481"/>
      <c r="W5481" t="s">
        <v>1958</v>
      </c>
      <c r="X5481"/>
    </row>
    <row r="5482" spans="1:24">
      <c r="A5482" t="s">
        <v>991</v>
      </c>
      <c r="B5482" t="s">
        <v>5669</v>
      </c>
      <c r="C5482" t="s">
        <v>5762</v>
      </c>
      <c r="D5482" t="s">
        <v>5819</v>
      </c>
      <c r="E5482">
        <v>20196465306</v>
      </c>
      <c r="F5482" t="s">
        <v>3242</v>
      </c>
      <c r="G5482">
        <v>22818</v>
      </c>
      <c r="H5482">
        <v>16180</v>
      </c>
      <c r="I5482" s="1">
        <v>43819</v>
      </c>
      <c r="J5482">
        <v>1</v>
      </c>
      <c r="K5482" t="s">
        <v>6696</v>
      </c>
      <c r="L5482" t="s">
        <v>6698</v>
      </c>
      <c r="M5482" t="s">
        <v>6699</v>
      </c>
      <c r="N5482" s="1">
        <v>43889</v>
      </c>
      <c r="O5482" t="str">
        <f t="shared" si="183"/>
        <v>정상2</v>
      </c>
      <c r="P5482" t="str">
        <f t="shared" si="182"/>
        <v>엠피송내</v>
      </c>
      <c r="Q5482" t="s">
        <v>1954</v>
      </c>
      <c r="R5482"/>
      <c r="S5482"/>
      <c r="T5482"/>
      <c r="U5482"/>
      <c r="V5482"/>
      <c r="W5482" t="s">
        <v>1958</v>
      </c>
      <c r="X5482"/>
    </row>
    <row r="5483" spans="1:24">
      <c r="A5483" t="s">
        <v>991</v>
      </c>
      <c r="B5483" t="s">
        <v>2683</v>
      </c>
      <c r="C5483" t="s">
        <v>5715</v>
      </c>
      <c r="D5483" t="s">
        <v>5819</v>
      </c>
      <c r="E5483">
        <v>51928449250000</v>
      </c>
      <c r="F5483" t="s">
        <v>4276</v>
      </c>
      <c r="G5483" t="s">
        <v>925</v>
      </c>
      <c r="H5483">
        <v>28260</v>
      </c>
      <c r="I5483" s="1">
        <v>43819</v>
      </c>
      <c r="J5483">
        <v>1</v>
      </c>
      <c r="K5483" t="s">
        <v>6696</v>
      </c>
      <c r="L5483" t="s">
        <v>6698</v>
      </c>
      <c r="M5483" t="s">
        <v>6699</v>
      </c>
      <c r="N5483" s="1">
        <v>43889</v>
      </c>
      <c r="O5483" t="str">
        <f t="shared" si="183"/>
        <v>정상2</v>
      </c>
      <c r="P5483" t="str">
        <f t="shared" si="182"/>
        <v>엠피송내</v>
      </c>
      <c r="Q5483" t="s">
        <v>1954</v>
      </c>
      <c r="R5483"/>
      <c r="S5483"/>
      <c r="T5483"/>
      <c r="U5483"/>
      <c r="V5483"/>
      <c r="W5483" t="s">
        <v>1958</v>
      </c>
      <c r="X5483"/>
    </row>
    <row r="5484" spans="1:24">
      <c r="A5484" t="s">
        <v>2670</v>
      </c>
      <c r="B5484" t="s">
        <v>5669</v>
      </c>
      <c r="C5484" t="s">
        <v>5715</v>
      </c>
      <c r="D5484" t="s">
        <v>5819</v>
      </c>
      <c r="E5484" t="s">
        <v>6280</v>
      </c>
      <c r="F5484" t="s">
        <v>4276</v>
      </c>
      <c r="G5484">
        <v>61464</v>
      </c>
      <c r="H5484">
        <v>13800</v>
      </c>
      <c r="I5484" s="1">
        <v>43819</v>
      </c>
      <c r="J5484">
        <v>1</v>
      </c>
      <c r="K5484" t="s">
        <v>6696</v>
      </c>
      <c r="L5484" t="s">
        <v>6698</v>
      </c>
      <c r="M5484" t="s">
        <v>6699</v>
      </c>
      <c r="N5484" s="1">
        <v>43889</v>
      </c>
      <c r="O5484" t="str">
        <f t="shared" si="183"/>
        <v>정상2</v>
      </c>
      <c r="P5484" t="str">
        <f t="shared" si="182"/>
        <v>엠피송내</v>
      </c>
      <c r="Q5484" t="s">
        <v>1954</v>
      </c>
      <c r="R5484"/>
      <c r="S5484"/>
      <c r="T5484"/>
      <c r="U5484"/>
      <c r="V5484"/>
      <c r="W5484" t="s">
        <v>1958</v>
      </c>
      <c r="X5484"/>
    </row>
    <row r="5485" spans="1:24">
      <c r="A5485" t="s">
        <v>2672</v>
      </c>
      <c r="B5485" t="s">
        <v>5694</v>
      </c>
      <c r="C5485" t="s">
        <v>5763</v>
      </c>
      <c r="D5485" t="s">
        <v>5965</v>
      </c>
      <c r="E5485" t="s">
        <v>6281</v>
      </c>
      <c r="F5485" t="s">
        <v>3242</v>
      </c>
      <c r="G5485">
        <v>61461</v>
      </c>
      <c r="H5485">
        <v>36300</v>
      </c>
      <c r="I5485" s="1">
        <v>43819</v>
      </c>
      <c r="J5485">
        <v>1</v>
      </c>
      <c r="K5485" t="s">
        <v>6696</v>
      </c>
      <c r="L5485" t="s">
        <v>6698</v>
      </c>
      <c r="M5485" t="s">
        <v>6699</v>
      </c>
      <c r="N5485" s="1">
        <v>43889</v>
      </c>
      <c r="O5485" t="str">
        <f t="shared" si="183"/>
        <v>정상2</v>
      </c>
      <c r="P5485" t="str">
        <f t="shared" si="182"/>
        <v>엠피레전드</v>
      </c>
      <c r="Q5485" t="s">
        <v>1954</v>
      </c>
      <c r="R5485"/>
      <c r="S5485"/>
      <c r="T5485"/>
      <c r="U5485"/>
      <c r="V5485"/>
      <c r="W5485" t="s">
        <v>1958</v>
      </c>
      <c r="X5485"/>
    </row>
    <row r="5486" spans="1:24">
      <c r="A5486" t="s">
        <v>2672</v>
      </c>
      <c r="B5486" t="s">
        <v>5694</v>
      </c>
      <c r="C5486" t="s">
        <v>5763</v>
      </c>
      <c r="D5486" t="s">
        <v>5966</v>
      </c>
      <c r="E5486" t="s">
        <v>6282</v>
      </c>
      <c r="F5486" t="s">
        <v>4276</v>
      </c>
      <c r="G5486">
        <v>61465</v>
      </c>
      <c r="H5486">
        <v>77580</v>
      </c>
      <c r="I5486" s="1">
        <v>43819</v>
      </c>
      <c r="J5486">
        <v>1</v>
      </c>
      <c r="K5486" t="s">
        <v>6696</v>
      </c>
      <c r="L5486" t="s">
        <v>6698</v>
      </c>
      <c r="M5486" t="s">
        <v>6699</v>
      </c>
      <c r="N5486" s="1">
        <v>43889</v>
      </c>
      <c r="O5486" t="str">
        <f t="shared" si="183"/>
        <v>정상2</v>
      </c>
      <c r="P5486" t="str">
        <f t="shared" si="182"/>
        <v>엠피레전드</v>
      </c>
      <c r="Q5486" t="s">
        <v>1954</v>
      </c>
      <c r="R5486"/>
      <c r="S5486"/>
      <c r="T5486"/>
      <c r="U5486"/>
      <c r="V5486"/>
      <c r="W5486" t="s">
        <v>1958</v>
      </c>
      <c r="X5486"/>
    </row>
    <row r="5487" spans="1:24">
      <c r="A5487" t="s">
        <v>994</v>
      </c>
      <c r="B5487" t="s">
        <v>5694</v>
      </c>
      <c r="C5487" t="s">
        <v>5755</v>
      </c>
      <c r="D5487" t="s">
        <v>5967</v>
      </c>
      <c r="E5487" t="s">
        <v>6283</v>
      </c>
      <c r="F5487" t="s">
        <v>3247</v>
      </c>
      <c r="G5487">
        <v>61476</v>
      </c>
      <c r="H5487">
        <v>30630</v>
      </c>
      <c r="I5487" s="1">
        <v>43819</v>
      </c>
      <c r="J5487">
        <v>1</v>
      </c>
      <c r="K5487" t="s">
        <v>6696</v>
      </c>
      <c r="L5487" t="s">
        <v>6698</v>
      </c>
      <c r="M5487" t="s">
        <v>6699</v>
      </c>
      <c r="N5487" s="1">
        <v>43889</v>
      </c>
      <c r="O5487" t="str">
        <f t="shared" si="183"/>
        <v>정상2</v>
      </c>
      <c r="P5487" t="str">
        <f t="shared" si="182"/>
        <v>엠피레전드</v>
      </c>
      <c r="Q5487" t="s">
        <v>1954</v>
      </c>
      <c r="R5487"/>
      <c r="S5487"/>
      <c r="T5487"/>
      <c r="U5487"/>
      <c r="V5487"/>
      <c r="W5487" t="s">
        <v>1958</v>
      </c>
      <c r="X5487"/>
    </row>
    <row r="5488" spans="1:24">
      <c r="A5488" t="s">
        <v>2665</v>
      </c>
      <c r="B5488" t="s">
        <v>5670</v>
      </c>
      <c r="C5488" t="s">
        <v>5725</v>
      </c>
      <c r="D5488" t="s">
        <v>5798</v>
      </c>
      <c r="E5488">
        <v>320192442574</v>
      </c>
      <c r="F5488" t="s">
        <v>4276</v>
      </c>
      <c r="G5488">
        <v>30555</v>
      </c>
      <c r="H5488">
        <v>68150</v>
      </c>
      <c r="I5488" s="1">
        <v>43819</v>
      </c>
      <c r="J5488">
        <v>1</v>
      </c>
      <c r="K5488" t="s">
        <v>6696</v>
      </c>
      <c r="L5488" t="s">
        <v>6696</v>
      </c>
      <c r="M5488" t="s">
        <v>6699</v>
      </c>
      <c r="N5488" s="1">
        <v>43889</v>
      </c>
      <c r="O5488" t="str">
        <f t="shared" si="183"/>
        <v>정상2</v>
      </c>
      <c r="P5488" t="str">
        <f t="shared" si="182"/>
        <v>엠피상동</v>
      </c>
      <c r="Q5488" t="s">
        <v>1954</v>
      </c>
      <c r="R5488"/>
      <c r="S5488"/>
      <c r="T5488"/>
      <c r="U5488"/>
      <c r="V5488"/>
      <c r="W5488" t="s">
        <v>1958</v>
      </c>
      <c r="X5488"/>
    </row>
    <row r="5489" spans="1:24">
      <c r="A5489" t="s">
        <v>2673</v>
      </c>
      <c r="B5489" t="s">
        <v>2685</v>
      </c>
      <c r="C5489" t="s">
        <v>5713</v>
      </c>
      <c r="D5489" t="s">
        <v>5800</v>
      </c>
      <c r="E5489">
        <v>20196464225</v>
      </c>
      <c r="F5489" t="s">
        <v>4276</v>
      </c>
      <c r="G5489">
        <v>22761</v>
      </c>
      <c r="H5489">
        <v>50000</v>
      </c>
      <c r="I5489" s="1">
        <v>43819</v>
      </c>
      <c r="J5489">
        <v>1</v>
      </c>
      <c r="K5489" t="s">
        <v>6696</v>
      </c>
      <c r="L5489" t="s">
        <v>6698</v>
      </c>
      <c r="M5489" t="s">
        <v>6699</v>
      </c>
      <c r="N5489" s="1">
        <v>43889</v>
      </c>
      <c r="O5489" t="str">
        <f t="shared" si="183"/>
        <v>정상2</v>
      </c>
      <c r="P5489" t="str">
        <f t="shared" si="182"/>
        <v>엠피피스토스</v>
      </c>
      <c r="Q5489" t="s">
        <v>1954</v>
      </c>
      <c r="R5489"/>
      <c r="S5489"/>
      <c r="T5489"/>
      <c r="U5489"/>
      <c r="V5489"/>
      <c r="W5489" t="s">
        <v>1958</v>
      </c>
      <c r="X5489"/>
    </row>
    <row r="5490" spans="1:24">
      <c r="A5490" t="s">
        <v>2673</v>
      </c>
      <c r="B5490" t="s">
        <v>5671</v>
      </c>
      <c r="C5490" t="s">
        <v>5713</v>
      </c>
      <c r="D5490" t="s">
        <v>5799</v>
      </c>
      <c r="E5490">
        <v>320192444765</v>
      </c>
      <c r="F5490" t="s">
        <v>4276</v>
      </c>
      <c r="G5490">
        <v>30555</v>
      </c>
      <c r="H5490">
        <v>135000</v>
      </c>
      <c r="I5490" s="1">
        <v>43819</v>
      </c>
      <c r="J5490">
        <v>1</v>
      </c>
      <c r="K5490" t="s">
        <v>6696</v>
      </c>
      <c r="L5490" t="s">
        <v>6698</v>
      </c>
      <c r="M5490" t="s">
        <v>6699</v>
      </c>
      <c r="N5490" s="1">
        <v>43889</v>
      </c>
      <c r="O5490" t="str">
        <f t="shared" si="183"/>
        <v>정상2</v>
      </c>
      <c r="P5490" t="str">
        <f t="shared" si="182"/>
        <v>엠피피스토스</v>
      </c>
      <c r="Q5490" t="s">
        <v>1954</v>
      </c>
      <c r="R5490"/>
      <c r="S5490"/>
      <c r="T5490"/>
      <c r="U5490"/>
      <c r="V5490"/>
      <c r="W5490" t="s">
        <v>6702</v>
      </c>
      <c r="X5490"/>
    </row>
    <row r="5491" spans="1:24">
      <c r="A5491" t="s">
        <v>995</v>
      </c>
      <c r="B5491" t="s">
        <v>5688</v>
      </c>
      <c r="C5491" t="s">
        <v>5723</v>
      </c>
      <c r="D5491" t="s">
        <v>5862</v>
      </c>
      <c r="E5491">
        <v>41937932060000</v>
      </c>
      <c r="F5491" t="s">
        <v>3242</v>
      </c>
      <c r="G5491" t="s">
        <v>934</v>
      </c>
      <c r="H5491">
        <v>87792</v>
      </c>
      <c r="I5491" s="1">
        <v>43819</v>
      </c>
      <c r="J5491">
        <v>1</v>
      </c>
      <c r="K5491" t="s">
        <v>6696</v>
      </c>
      <c r="L5491" t="s">
        <v>6698</v>
      </c>
      <c r="M5491" t="s">
        <v>6699</v>
      </c>
      <c r="N5491" s="1">
        <v>43889</v>
      </c>
      <c r="O5491" t="str">
        <f t="shared" si="183"/>
        <v>정상2</v>
      </c>
      <c r="P5491" t="str">
        <f t="shared" si="182"/>
        <v>엠피피스토스</v>
      </c>
      <c r="Q5491" t="s">
        <v>1954</v>
      </c>
      <c r="R5491"/>
      <c r="S5491"/>
      <c r="T5491"/>
      <c r="U5491"/>
      <c r="V5491"/>
      <c r="W5491" t="s">
        <v>1960</v>
      </c>
      <c r="X5491"/>
    </row>
    <row r="5492" spans="1:24">
      <c r="A5492" t="s">
        <v>2673</v>
      </c>
      <c r="B5492" t="s">
        <v>5671</v>
      </c>
      <c r="C5492" t="s">
        <v>5713</v>
      </c>
      <c r="D5492" t="s">
        <v>5863</v>
      </c>
      <c r="E5492">
        <v>41937932050000</v>
      </c>
      <c r="F5492" t="s">
        <v>4276</v>
      </c>
      <c r="G5492" t="s">
        <v>934</v>
      </c>
      <c r="H5492">
        <v>32975</v>
      </c>
      <c r="I5492" s="1">
        <v>43819</v>
      </c>
      <c r="J5492">
        <v>1</v>
      </c>
      <c r="K5492" t="s">
        <v>6696</v>
      </c>
      <c r="L5492" t="s">
        <v>6698</v>
      </c>
      <c r="M5492" t="s">
        <v>6699</v>
      </c>
      <c r="N5492" s="1">
        <v>43889</v>
      </c>
      <c r="O5492" t="str">
        <f t="shared" si="183"/>
        <v>정상2</v>
      </c>
      <c r="P5492" t="str">
        <f t="shared" si="182"/>
        <v>엠피피스토스</v>
      </c>
      <c r="Q5492" t="s">
        <v>1954</v>
      </c>
      <c r="R5492"/>
      <c r="S5492"/>
      <c r="T5492"/>
      <c r="U5492"/>
      <c r="V5492"/>
      <c r="W5492" t="s">
        <v>1958</v>
      </c>
      <c r="X5492"/>
    </row>
    <row r="5493" spans="1:24">
      <c r="A5493" t="s">
        <v>995</v>
      </c>
      <c r="B5493" t="s">
        <v>5671</v>
      </c>
      <c r="C5493" t="s">
        <v>5713</v>
      </c>
      <c r="D5493" t="s">
        <v>5862</v>
      </c>
      <c r="E5493">
        <v>41937932030000</v>
      </c>
      <c r="F5493" t="s">
        <v>4276</v>
      </c>
      <c r="G5493" t="s">
        <v>934</v>
      </c>
      <c r="H5493">
        <v>81960</v>
      </c>
      <c r="I5493" s="1">
        <v>43819</v>
      </c>
      <c r="J5493">
        <v>1</v>
      </c>
      <c r="K5493" t="s">
        <v>6696</v>
      </c>
      <c r="L5493" t="s">
        <v>6698</v>
      </c>
      <c r="M5493" t="s">
        <v>6699</v>
      </c>
      <c r="N5493" s="1">
        <v>43889</v>
      </c>
      <c r="O5493" t="str">
        <f t="shared" si="183"/>
        <v>정상2</v>
      </c>
      <c r="P5493" t="str">
        <f t="shared" si="182"/>
        <v>엠피피스토스</v>
      </c>
      <c r="Q5493" t="s">
        <v>1954</v>
      </c>
      <c r="R5493"/>
      <c r="S5493"/>
      <c r="T5493"/>
      <c r="U5493"/>
      <c r="V5493"/>
      <c r="W5493" t="s">
        <v>1958</v>
      </c>
      <c r="X5493"/>
    </row>
    <row r="5494" spans="1:24">
      <c r="A5494" t="s">
        <v>5665</v>
      </c>
      <c r="B5494"/>
      <c r="C5494"/>
      <c r="D5494" t="s">
        <v>5968</v>
      </c>
      <c r="E5494">
        <v>51928394600000</v>
      </c>
      <c r="F5494" t="s">
        <v>3242</v>
      </c>
      <c r="G5494" t="s">
        <v>894</v>
      </c>
      <c r="H5494">
        <v>32400</v>
      </c>
      <c r="I5494" s="1">
        <v>43819</v>
      </c>
      <c r="J5494">
        <v>1</v>
      </c>
      <c r="K5494" t="s">
        <v>6696</v>
      </c>
      <c r="L5494" t="s">
        <v>6698</v>
      </c>
      <c r="M5494" t="s">
        <v>6699</v>
      </c>
      <c r="N5494" s="1">
        <v>43889</v>
      </c>
      <c r="O5494" t="str">
        <f t="shared" si="183"/>
        <v>정상2</v>
      </c>
      <c r="P5494" t="str">
        <f t="shared" si="182"/>
        <v>엠피프라임</v>
      </c>
      <c r="Q5494" t="s">
        <v>1954</v>
      </c>
      <c r="R5494"/>
      <c r="S5494"/>
      <c r="T5494"/>
      <c r="U5494"/>
      <c r="V5494"/>
      <c r="W5494" t="s">
        <v>1958</v>
      </c>
      <c r="X5494"/>
    </row>
    <row r="5495" spans="1:24">
      <c r="A5495" t="s">
        <v>5665</v>
      </c>
      <c r="B5495"/>
      <c r="C5495"/>
      <c r="D5495" t="s">
        <v>5968</v>
      </c>
      <c r="E5495" t="s">
        <v>6284</v>
      </c>
      <c r="F5495" t="s">
        <v>4276</v>
      </c>
      <c r="G5495">
        <v>61437</v>
      </c>
      <c r="H5495">
        <v>31000</v>
      </c>
      <c r="I5495" s="1">
        <v>43819</v>
      </c>
      <c r="J5495">
        <v>1</v>
      </c>
      <c r="K5495" t="s">
        <v>6696</v>
      </c>
      <c r="L5495" t="s">
        <v>6698</v>
      </c>
      <c r="M5495" t="s">
        <v>6699</v>
      </c>
      <c r="N5495" s="1">
        <v>43889</v>
      </c>
      <c r="O5495" t="str">
        <f t="shared" si="183"/>
        <v>정상2</v>
      </c>
      <c r="P5495" t="str">
        <f t="shared" si="182"/>
        <v>엠피프라임</v>
      </c>
      <c r="Q5495" t="s">
        <v>1954</v>
      </c>
      <c r="R5495"/>
      <c r="S5495"/>
      <c r="T5495"/>
      <c r="U5495"/>
      <c r="V5495"/>
      <c r="W5495" t="s">
        <v>1958</v>
      </c>
      <c r="X5495"/>
    </row>
    <row r="5496" spans="1:24">
      <c r="A5496" t="s">
        <v>5665</v>
      </c>
      <c r="B5496"/>
      <c r="C5496"/>
      <c r="D5496" t="s">
        <v>5969</v>
      </c>
      <c r="E5496" t="s">
        <v>6285</v>
      </c>
      <c r="F5496" t="s">
        <v>3242</v>
      </c>
      <c r="G5496">
        <v>61437</v>
      </c>
      <c r="H5496">
        <v>37000</v>
      </c>
      <c r="I5496" s="1">
        <v>43819</v>
      </c>
      <c r="J5496">
        <v>1</v>
      </c>
      <c r="K5496" t="s">
        <v>6696</v>
      </c>
      <c r="L5496" t="s">
        <v>6698</v>
      </c>
      <c r="M5496" t="s">
        <v>6699</v>
      </c>
      <c r="N5496" s="1">
        <v>43889</v>
      </c>
      <c r="O5496" t="str">
        <f t="shared" si="183"/>
        <v>정상2</v>
      </c>
      <c r="P5496" t="str">
        <f t="shared" si="182"/>
        <v>엠피프라임</v>
      </c>
      <c r="Q5496" t="s">
        <v>1954</v>
      </c>
      <c r="R5496"/>
      <c r="S5496"/>
      <c r="T5496"/>
      <c r="U5496"/>
      <c r="V5496"/>
      <c r="W5496" t="s">
        <v>6702</v>
      </c>
      <c r="X5496"/>
    </row>
    <row r="5497" spans="1:24">
      <c r="A5497" t="s">
        <v>1864</v>
      </c>
      <c r="B5497"/>
      <c r="C5497"/>
      <c r="D5497" t="s">
        <v>5968</v>
      </c>
      <c r="E5497" t="s">
        <v>6286</v>
      </c>
      <c r="F5497" t="s">
        <v>3242</v>
      </c>
      <c r="G5497" t="s">
        <v>953</v>
      </c>
      <c r="H5497">
        <v>47300</v>
      </c>
      <c r="I5497" s="1">
        <v>43819</v>
      </c>
      <c r="J5497">
        <v>1</v>
      </c>
      <c r="K5497" t="s">
        <v>6696</v>
      </c>
      <c r="L5497" t="s">
        <v>6698</v>
      </c>
      <c r="M5497" t="s">
        <v>6699</v>
      </c>
      <c r="N5497" s="1">
        <v>43889</v>
      </c>
      <c r="O5497" t="str">
        <f t="shared" si="183"/>
        <v>정상2</v>
      </c>
      <c r="P5497" t="str">
        <f t="shared" si="182"/>
        <v>엠피프라임</v>
      </c>
      <c r="Q5497" t="s">
        <v>1954</v>
      </c>
      <c r="R5497"/>
      <c r="S5497"/>
      <c r="T5497"/>
      <c r="U5497"/>
      <c r="V5497"/>
      <c r="W5497" t="s">
        <v>1960</v>
      </c>
      <c r="X5497"/>
    </row>
    <row r="5498" spans="1:24">
      <c r="A5498" t="s">
        <v>2670</v>
      </c>
      <c r="B5498"/>
      <c r="C5498"/>
      <c r="D5498" t="s">
        <v>5866</v>
      </c>
      <c r="E5498">
        <v>41937926650000</v>
      </c>
      <c r="F5498" t="s">
        <v>3242</v>
      </c>
      <c r="G5498" t="s">
        <v>954</v>
      </c>
      <c r="H5498">
        <v>62980</v>
      </c>
      <c r="I5498" s="1">
        <v>43819</v>
      </c>
      <c r="J5498">
        <v>1</v>
      </c>
      <c r="K5498" t="s">
        <v>6696</v>
      </c>
      <c r="L5498" t="s">
        <v>6698</v>
      </c>
      <c r="M5498" t="s">
        <v>6699</v>
      </c>
      <c r="N5498" s="1">
        <v>43889</v>
      </c>
      <c r="O5498" t="str">
        <f t="shared" si="183"/>
        <v>정상2</v>
      </c>
      <c r="P5498" t="str">
        <f t="shared" si="182"/>
        <v>엠피송내</v>
      </c>
      <c r="Q5498" t="s">
        <v>1952</v>
      </c>
      <c r="R5498"/>
      <c r="S5498"/>
      <c r="T5498"/>
      <c r="U5498"/>
      <c r="V5498"/>
      <c r="W5498" t="s">
        <v>1958</v>
      </c>
      <c r="X5498"/>
    </row>
    <row r="5499" spans="1:24">
      <c r="A5499" t="s">
        <v>2670</v>
      </c>
      <c r="B5499"/>
      <c r="C5499"/>
      <c r="D5499" t="s">
        <v>5970</v>
      </c>
      <c r="E5499">
        <v>51928348150000</v>
      </c>
      <c r="F5499" t="s">
        <v>4276</v>
      </c>
      <c r="G5499" t="s">
        <v>899</v>
      </c>
      <c r="H5499">
        <v>30400</v>
      </c>
      <c r="I5499" s="1">
        <v>43819</v>
      </c>
      <c r="J5499">
        <v>1</v>
      </c>
      <c r="K5499" t="s">
        <v>6696</v>
      </c>
      <c r="L5499" t="s">
        <v>6698</v>
      </c>
      <c r="M5499" t="s">
        <v>6699</v>
      </c>
      <c r="N5499" s="1">
        <v>43889</v>
      </c>
      <c r="O5499" t="str">
        <f t="shared" si="183"/>
        <v>정상2</v>
      </c>
      <c r="P5499" t="str">
        <f t="shared" si="182"/>
        <v>엠피송내</v>
      </c>
      <c r="Q5499" t="s">
        <v>1954</v>
      </c>
      <c r="R5499"/>
      <c r="S5499"/>
      <c r="T5499"/>
      <c r="U5499"/>
      <c r="V5499"/>
      <c r="W5499" t="s">
        <v>6702</v>
      </c>
      <c r="X5499"/>
    </row>
    <row r="5500" spans="1:24">
      <c r="A5500" t="s">
        <v>2665</v>
      </c>
      <c r="B5500" t="s">
        <v>5670</v>
      </c>
      <c r="C5500" t="s">
        <v>5725</v>
      </c>
      <c r="D5500" t="s">
        <v>5971</v>
      </c>
      <c r="E5500" t="s">
        <v>6287</v>
      </c>
      <c r="F5500" t="s">
        <v>3242</v>
      </c>
      <c r="G5500" t="s">
        <v>879</v>
      </c>
      <c r="H5500">
        <v>65118</v>
      </c>
      <c r="I5500" s="1">
        <v>43819</v>
      </c>
      <c r="J5500">
        <v>1</v>
      </c>
      <c r="K5500" t="s">
        <v>6696</v>
      </c>
      <c r="L5500" t="s">
        <v>6696</v>
      </c>
      <c r="M5500" t="s">
        <v>6699</v>
      </c>
      <c r="N5500" s="1">
        <v>43889</v>
      </c>
      <c r="O5500" t="str">
        <f t="shared" si="183"/>
        <v>정상2</v>
      </c>
      <c r="P5500" t="str">
        <f t="shared" si="182"/>
        <v>엠피상동</v>
      </c>
      <c r="Q5500" t="s">
        <v>1954</v>
      </c>
      <c r="R5500"/>
      <c r="S5500"/>
      <c r="T5500"/>
      <c r="U5500"/>
      <c r="V5500"/>
      <c r="W5500" t="s">
        <v>6702</v>
      </c>
      <c r="X5500"/>
    </row>
    <row r="5501" spans="1:24">
      <c r="A5501" t="s">
        <v>2665</v>
      </c>
      <c r="B5501" t="s">
        <v>2678</v>
      </c>
      <c r="C5501" t="s">
        <v>5716</v>
      </c>
      <c r="D5501" t="s">
        <v>5901</v>
      </c>
      <c r="E5501">
        <v>51928331650000</v>
      </c>
      <c r="F5501" t="s">
        <v>4276</v>
      </c>
      <c r="G5501" t="s">
        <v>909</v>
      </c>
      <c r="H5501">
        <v>61000</v>
      </c>
      <c r="I5501" s="1">
        <v>43819</v>
      </c>
      <c r="J5501">
        <v>1</v>
      </c>
      <c r="K5501" t="s">
        <v>6696</v>
      </c>
      <c r="L5501" t="s">
        <v>6696</v>
      </c>
      <c r="M5501" t="s">
        <v>6699</v>
      </c>
      <c r="N5501" s="1">
        <v>43889</v>
      </c>
      <c r="O5501" t="str">
        <f t="shared" si="183"/>
        <v>정상2</v>
      </c>
      <c r="P5501" t="str">
        <f t="shared" si="182"/>
        <v>엠피상동</v>
      </c>
      <c r="Q5501" t="s">
        <v>1954</v>
      </c>
      <c r="R5501"/>
      <c r="S5501"/>
      <c r="T5501"/>
      <c r="U5501"/>
      <c r="V5501"/>
      <c r="W5501" t="s">
        <v>1958</v>
      </c>
      <c r="X5501"/>
    </row>
    <row r="5502" spans="1:24">
      <c r="A5502" t="s">
        <v>2665</v>
      </c>
      <c r="B5502" t="s">
        <v>2678</v>
      </c>
      <c r="C5502" t="s">
        <v>5716</v>
      </c>
      <c r="D5502" t="s">
        <v>5972</v>
      </c>
      <c r="E5502" t="s">
        <v>6288</v>
      </c>
      <c r="F5502" t="s">
        <v>3242</v>
      </c>
      <c r="G5502">
        <v>61438</v>
      </c>
      <c r="H5502">
        <v>35000</v>
      </c>
      <c r="I5502" s="1">
        <v>43819</v>
      </c>
      <c r="J5502">
        <v>1</v>
      </c>
      <c r="K5502" t="s">
        <v>6696</v>
      </c>
      <c r="L5502" t="s">
        <v>6696</v>
      </c>
      <c r="M5502" t="s">
        <v>6699</v>
      </c>
      <c r="N5502" s="1">
        <v>43889</v>
      </c>
      <c r="O5502" t="str">
        <f t="shared" si="183"/>
        <v>정상2</v>
      </c>
      <c r="P5502" t="str">
        <f t="shared" si="182"/>
        <v>엠피상동</v>
      </c>
      <c r="Q5502" t="s">
        <v>1954</v>
      </c>
      <c r="R5502"/>
      <c r="S5502"/>
      <c r="T5502"/>
      <c r="U5502"/>
      <c r="V5502"/>
      <c r="W5502" t="s">
        <v>1958</v>
      </c>
      <c r="X5502"/>
    </row>
    <row r="5503" spans="1:24">
      <c r="A5503" t="s">
        <v>991</v>
      </c>
      <c r="B5503" t="s">
        <v>2683</v>
      </c>
      <c r="C5503" t="s">
        <v>5719</v>
      </c>
      <c r="D5503" t="s">
        <v>5822</v>
      </c>
      <c r="E5503" t="s">
        <v>6289</v>
      </c>
      <c r="F5503" t="s">
        <v>3242</v>
      </c>
      <c r="G5503">
        <v>61465</v>
      </c>
      <c r="H5503">
        <v>47000</v>
      </c>
      <c r="I5503" s="1">
        <v>43819</v>
      </c>
      <c r="J5503">
        <v>1</v>
      </c>
      <c r="K5503" t="s">
        <v>6696</v>
      </c>
      <c r="L5503" t="s">
        <v>6698</v>
      </c>
      <c r="M5503" t="s">
        <v>6699</v>
      </c>
      <c r="N5503" s="1">
        <v>43889</v>
      </c>
      <c r="O5503" t="str">
        <f t="shared" si="183"/>
        <v>정상2</v>
      </c>
      <c r="P5503" t="str">
        <f t="shared" si="182"/>
        <v>엠피송내</v>
      </c>
      <c r="Q5503" t="s">
        <v>1955</v>
      </c>
      <c r="R5503"/>
      <c r="S5503"/>
      <c r="T5503"/>
      <c r="U5503"/>
      <c r="V5503"/>
      <c r="W5503" t="s">
        <v>1958</v>
      </c>
      <c r="X5503"/>
    </row>
    <row r="5504" spans="1:24">
      <c r="A5504" t="s">
        <v>991</v>
      </c>
      <c r="B5504" t="s">
        <v>2683</v>
      </c>
      <c r="C5504" t="s">
        <v>5720</v>
      </c>
      <c r="D5504" t="s">
        <v>5802</v>
      </c>
      <c r="E5504">
        <v>51928320560000</v>
      </c>
      <c r="F5504" t="s">
        <v>4276</v>
      </c>
      <c r="G5504" t="s">
        <v>886</v>
      </c>
      <c r="H5504">
        <v>33000</v>
      </c>
      <c r="I5504" s="1">
        <v>43819</v>
      </c>
      <c r="J5504">
        <v>1</v>
      </c>
      <c r="K5504" t="s">
        <v>6696</v>
      </c>
      <c r="L5504" t="s">
        <v>6698</v>
      </c>
      <c r="M5504" t="s">
        <v>6699</v>
      </c>
      <c r="N5504" s="1">
        <v>43889</v>
      </c>
      <c r="O5504" t="str">
        <f t="shared" si="183"/>
        <v>정상2</v>
      </c>
      <c r="P5504" t="str">
        <f t="shared" si="182"/>
        <v>엠피송내</v>
      </c>
      <c r="Q5504" t="s">
        <v>1954</v>
      </c>
      <c r="R5504"/>
      <c r="S5504"/>
      <c r="T5504"/>
      <c r="U5504"/>
      <c r="V5504"/>
      <c r="W5504" t="s">
        <v>1958</v>
      </c>
      <c r="X5504"/>
    </row>
    <row r="5505" spans="1:24">
      <c r="A5505" t="s">
        <v>991</v>
      </c>
      <c r="B5505" t="s">
        <v>2683</v>
      </c>
      <c r="C5505" t="s">
        <v>5721</v>
      </c>
      <c r="D5505" t="s">
        <v>5802</v>
      </c>
      <c r="E5505" t="s">
        <v>6290</v>
      </c>
      <c r="F5505" t="s">
        <v>4276</v>
      </c>
      <c r="G5505">
        <v>61465</v>
      </c>
      <c r="H5505">
        <v>75700</v>
      </c>
      <c r="I5505" s="1">
        <v>43819</v>
      </c>
      <c r="J5505">
        <v>1</v>
      </c>
      <c r="K5505" t="s">
        <v>6696</v>
      </c>
      <c r="L5505" t="s">
        <v>6698</v>
      </c>
      <c r="M5505" t="s">
        <v>6699</v>
      </c>
      <c r="N5505" s="1">
        <v>43889</v>
      </c>
      <c r="O5505" t="str">
        <f t="shared" si="183"/>
        <v>정상2</v>
      </c>
      <c r="P5505" t="str">
        <f t="shared" ref="P5505:P5568" si="184">A5505</f>
        <v>엠피송내</v>
      </c>
      <c r="Q5505" t="s">
        <v>1954</v>
      </c>
      <c r="R5505"/>
      <c r="S5505"/>
      <c r="T5505"/>
      <c r="U5505"/>
      <c r="V5505"/>
      <c r="W5505" t="s">
        <v>1958</v>
      </c>
      <c r="X5505"/>
    </row>
    <row r="5506" spans="1:24">
      <c r="A5506" t="s">
        <v>991</v>
      </c>
      <c r="B5506" t="s">
        <v>2683</v>
      </c>
      <c r="C5506" t="s">
        <v>5721</v>
      </c>
      <c r="D5506" t="s">
        <v>5802</v>
      </c>
      <c r="E5506" t="s">
        <v>6291</v>
      </c>
      <c r="F5506" t="s">
        <v>3242</v>
      </c>
      <c r="G5506">
        <v>61437</v>
      </c>
      <c r="H5506">
        <v>31500</v>
      </c>
      <c r="I5506" s="1">
        <v>43819</v>
      </c>
      <c r="J5506">
        <v>1</v>
      </c>
      <c r="K5506" t="s">
        <v>6696</v>
      </c>
      <c r="L5506" t="s">
        <v>6698</v>
      </c>
      <c r="M5506" t="s">
        <v>6699</v>
      </c>
      <c r="N5506" s="1">
        <v>43889</v>
      </c>
      <c r="O5506" t="str">
        <f t="shared" si="183"/>
        <v>정상2</v>
      </c>
      <c r="P5506" t="str">
        <f t="shared" si="184"/>
        <v>엠피송내</v>
      </c>
      <c r="Q5506" t="s">
        <v>1954</v>
      </c>
      <c r="R5506"/>
      <c r="S5506"/>
      <c r="T5506"/>
      <c r="U5506"/>
      <c r="V5506"/>
      <c r="W5506" t="s">
        <v>1958</v>
      </c>
      <c r="X5506"/>
    </row>
    <row r="5507" spans="1:24">
      <c r="A5507" t="s">
        <v>2665</v>
      </c>
      <c r="B5507" t="s">
        <v>2678</v>
      </c>
      <c r="C5507" t="s">
        <v>2353</v>
      </c>
      <c r="D5507" t="s">
        <v>5973</v>
      </c>
      <c r="E5507">
        <v>51928327070000</v>
      </c>
      <c r="F5507" t="s">
        <v>4270</v>
      </c>
      <c r="G5507" t="s">
        <v>895</v>
      </c>
      <c r="H5507">
        <v>10000</v>
      </c>
      <c r="I5507" s="1">
        <v>43819</v>
      </c>
      <c r="J5507">
        <v>1</v>
      </c>
      <c r="K5507" t="s">
        <v>6696</v>
      </c>
      <c r="L5507" t="s">
        <v>6696</v>
      </c>
      <c r="M5507" t="s">
        <v>6699</v>
      </c>
      <c r="N5507" s="1">
        <v>43889</v>
      </c>
      <c r="O5507" t="str">
        <f t="shared" si="183"/>
        <v>정상2</v>
      </c>
      <c r="P5507" t="str">
        <f t="shared" si="184"/>
        <v>엠피상동</v>
      </c>
      <c r="Q5507" t="s">
        <v>1954</v>
      </c>
      <c r="R5507"/>
      <c r="S5507"/>
      <c r="T5507"/>
      <c r="U5507"/>
      <c r="V5507"/>
      <c r="W5507" t="s">
        <v>1958</v>
      </c>
      <c r="X5507"/>
    </row>
    <row r="5508" spans="1:24">
      <c r="A5508" t="s">
        <v>2665</v>
      </c>
      <c r="B5508" t="s">
        <v>2678</v>
      </c>
      <c r="C5508" t="s">
        <v>5716</v>
      </c>
      <c r="D5508" t="s">
        <v>5973</v>
      </c>
      <c r="E5508" t="s">
        <v>6292</v>
      </c>
      <c r="F5508" t="s">
        <v>3242</v>
      </c>
      <c r="G5508">
        <v>61481</v>
      </c>
      <c r="H5508">
        <v>54460</v>
      </c>
      <c r="I5508" s="1">
        <v>43819</v>
      </c>
      <c r="J5508">
        <v>1</v>
      </c>
      <c r="K5508" t="s">
        <v>6696</v>
      </c>
      <c r="L5508" t="s">
        <v>6696</v>
      </c>
      <c r="M5508" t="s">
        <v>6699</v>
      </c>
      <c r="N5508" s="1">
        <v>43889</v>
      </c>
      <c r="O5508" t="str">
        <f t="shared" si="183"/>
        <v>정상2</v>
      </c>
      <c r="P5508" t="str">
        <f t="shared" si="184"/>
        <v>엠피상동</v>
      </c>
      <c r="Q5508" t="s">
        <v>1954</v>
      </c>
      <c r="R5508"/>
      <c r="S5508"/>
      <c r="T5508"/>
      <c r="U5508"/>
      <c r="V5508"/>
      <c r="W5508" t="s">
        <v>1958</v>
      </c>
      <c r="X5508"/>
    </row>
    <row r="5509" spans="1:24">
      <c r="A5509" t="s">
        <v>2670</v>
      </c>
      <c r="B5509" t="s">
        <v>2683</v>
      </c>
      <c r="C5509" t="s">
        <v>5736</v>
      </c>
      <c r="D5509" t="s">
        <v>5974</v>
      </c>
      <c r="E5509">
        <v>51928444530000</v>
      </c>
      <c r="F5509" t="s">
        <v>4276</v>
      </c>
      <c r="G5509" t="s">
        <v>899</v>
      </c>
      <c r="H5509">
        <v>31300</v>
      </c>
      <c r="I5509" s="1">
        <v>43819</v>
      </c>
      <c r="J5509">
        <v>1</v>
      </c>
      <c r="K5509" t="s">
        <v>6696</v>
      </c>
      <c r="L5509" t="s">
        <v>6698</v>
      </c>
      <c r="M5509" t="s">
        <v>6699</v>
      </c>
      <c r="N5509" s="1">
        <v>43889</v>
      </c>
      <c r="O5509" t="str">
        <f t="shared" si="183"/>
        <v>정상2</v>
      </c>
      <c r="P5509" t="str">
        <f t="shared" si="184"/>
        <v>엠피송내</v>
      </c>
      <c r="Q5509" t="s">
        <v>1954</v>
      </c>
      <c r="R5509"/>
      <c r="S5509"/>
      <c r="T5509"/>
      <c r="U5509"/>
      <c r="V5509"/>
      <c r="W5509" t="s">
        <v>1958</v>
      </c>
      <c r="X5509"/>
    </row>
    <row r="5510" spans="1:24">
      <c r="A5510" t="s">
        <v>2670</v>
      </c>
      <c r="B5510" t="s">
        <v>5669</v>
      </c>
      <c r="C5510" t="s">
        <v>5724</v>
      </c>
      <c r="D5510" t="s">
        <v>5974</v>
      </c>
      <c r="E5510">
        <v>51928450510000</v>
      </c>
      <c r="F5510" t="s">
        <v>4276</v>
      </c>
      <c r="G5510" t="s">
        <v>899</v>
      </c>
      <c r="H5510">
        <v>60100</v>
      </c>
      <c r="I5510" s="1">
        <v>43819</v>
      </c>
      <c r="J5510">
        <v>1</v>
      </c>
      <c r="K5510" t="s">
        <v>6696</v>
      </c>
      <c r="L5510" t="s">
        <v>6698</v>
      </c>
      <c r="M5510" t="s">
        <v>6699</v>
      </c>
      <c r="N5510" s="1">
        <v>43889</v>
      </c>
      <c r="O5510" t="str">
        <f t="shared" si="183"/>
        <v>정상2</v>
      </c>
      <c r="P5510" t="str">
        <f t="shared" si="184"/>
        <v>엠피송내</v>
      </c>
      <c r="Q5510" t="s">
        <v>1954</v>
      </c>
      <c r="R5510"/>
      <c r="S5510"/>
      <c r="T5510"/>
      <c r="U5510"/>
      <c r="V5510"/>
      <c r="W5510" t="s">
        <v>1958</v>
      </c>
      <c r="X5510"/>
    </row>
    <row r="5511" spans="1:24">
      <c r="A5511" t="s">
        <v>2670</v>
      </c>
      <c r="B5511" t="s">
        <v>2683</v>
      </c>
      <c r="C5511" t="s">
        <v>5736</v>
      </c>
      <c r="D5511" t="s">
        <v>5974</v>
      </c>
      <c r="E5511">
        <v>51928411260000</v>
      </c>
      <c r="F5511" t="s">
        <v>4276</v>
      </c>
      <c r="G5511" t="s">
        <v>899</v>
      </c>
      <c r="H5511">
        <v>38910</v>
      </c>
      <c r="I5511" s="1">
        <v>43819</v>
      </c>
      <c r="J5511">
        <v>1</v>
      </c>
      <c r="K5511" t="s">
        <v>6696</v>
      </c>
      <c r="L5511" t="s">
        <v>6698</v>
      </c>
      <c r="M5511" t="s">
        <v>6699</v>
      </c>
      <c r="N5511" s="1">
        <v>43889</v>
      </c>
      <c r="O5511" t="str">
        <f t="shared" si="183"/>
        <v>정상2</v>
      </c>
      <c r="P5511" t="str">
        <f t="shared" si="184"/>
        <v>엠피송내</v>
      </c>
      <c r="Q5511" t="s">
        <v>1954</v>
      </c>
      <c r="R5511"/>
      <c r="S5511"/>
      <c r="T5511"/>
      <c r="U5511"/>
      <c r="V5511"/>
      <c r="W5511" t="s">
        <v>1960</v>
      </c>
      <c r="X5511"/>
    </row>
    <row r="5512" spans="1:24">
      <c r="A5512" t="s">
        <v>991</v>
      </c>
      <c r="B5512" t="s">
        <v>2683</v>
      </c>
      <c r="C5512" t="s">
        <v>5736</v>
      </c>
      <c r="D5512" t="s">
        <v>5875</v>
      </c>
      <c r="E5512">
        <v>51928310810000</v>
      </c>
      <c r="F5512" t="s">
        <v>4276</v>
      </c>
      <c r="G5512" t="s">
        <v>894</v>
      </c>
      <c r="H5512">
        <v>23970</v>
      </c>
      <c r="I5512" s="1">
        <v>43819</v>
      </c>
      <c r="J5512">
        <v>1</v>
      </c>
      <c r="K5512" t="s">
        <v>6696</v>
      </c>
      <c r="L5512" t="s">
        <v>6698</v>
      </c>
      <c r="M5512" t="s">
        <v>6699</v>
      </c>
      <c r="N5512" s="1">
        <v>43889</v>
      </c>
      <c r="O5512" t="str">
        <f t="shared" si="183"/>
        <v>정상2</v>
      </c>
      <c r="P5512" t="str">
        <f t="shared" si="184"/>
        <v>엠피송내</v>
      </c>
      <c r="Q5512" t="s">
        <v>1954</v>
      </c>
      <c r="R5512"/>
      <c r="S5512"/>
      <c r="T5512"/>
      <c r="U5512"/>
      <c r="V5512"/>
      <c r="W5512" t="s">
        <v>1958</v>
      </c>
      <c r="X5512"/>
    </row>
    <row r="5513" spans="1:24">
      <c r="A5513" t="s">
        <v>991</v>
      </c>
      <c r="B5513" t="s">
        <v>2683</v>
      </c>
      <c r="C5513" t="s">
        <v>2236</v>
      </c>
      <c r="D5513" t="s">
        <v>5875</v>
      </c>
      <c r="E5513">
        <v>41937944940000</v>
      </c>
      <c r="F5513" t="s">
        <v>4276</v>
      </c>
      <c r="G5513" t="s">
        <v>935</v>
      </c>
      <c r="H5513">
        <v>37600</v>
      </c>
      <c r="I5513" s="1">
        <v>43819</v>
      </c>
      <c r="J5513">
        <v>1</v>
      </c>
      <c r="K5513" t="s">
        <v>6696</v>
      </c>
      <c r="L5513" t="s">
        <v>6698</v>
      </c>
      <c r="M5513" t="s">
        <v>6699</v>
      </c>
      <c r="N5513" s="1">
        <v>43889</v>
      </c>
      <c r="O5513" t="str">
        <f t="shared" si="183"/>
        <v>정상2</v>
      </c>
      <c r="P5513" t="str">
        <f t="shared" si="184"/>
        <v>엠피송내</v>
      </c>
      <c r="Q5513" t="s">
        <v>1954</v>
      </c>
      <c r="R5513"/>
      <c r="S5513"/>
      <c r="T5513"/>
      <c r="U5513"/>
      <c r="V5513"/>
      <c r="W5513" t="s">
        <v>1958</v>
      </c>
      <c r="X5513"/>
    </row>
    <row r="5514" spans="1:24">
      <c r="A5514" t="s">
        <v>2670</v>
      </c>
      <c r="B5514" t="s">
        <v>5669</v>
      </c>
      <c r="C5514" t="s">
        <v>5724</v>
      </c>
      <c r="D5514" t="s">
        <v>5975</v>
      </c>
      <c r="E5514">
        <v>51928364870000</v>
      </c>
      <c r="F5514" t="s">
        <v>3242</v>
      </c>
      <c r="G5514" t="s">
        <v>894</v>
      </c>
      <c r="H5514">
        <v>21600</v>
      </c>
      <c r="I5514" s="1">
        <v>43819</v>
      </c>
      <c r="J5514">
        <v>1</v>
      </c>
      <c r="K5514" t="s">
        <v>6696</v>
      </c>
      <c r="L5514" t="s">
        <v>6698</v>
      </c>
      <c r="M5514" t="s">
        <v>6699</v>
      </c>
      <c r="N5514" s="1">
        <v>43889</v>
      </c>
      <c r="O5514" t="str">
        <f t="shared" si="183"/>
        <v>정상2</v>
      </c>
      <c r="P5514" t="str">
        <f t="shared" si="184"/>
        <v>엠피송내</v>
      </c>
      <c r="Q5514" t="s">
        <v>1954</v>
      </c>
      <c r="R5514"/>
      <c r="S5514"/>
      <c r="T5514"/>
      <c r="U5514"/>
      <c r="V5514"/>
      <c r="W5514" t="s">
        <v>1958</v>
      </c>
      <c r="X5514"/>
    </row>
    <row r="5515" spans="1:24">
      <c r="A5515" t="s">
        <v>2667</v>
      </c>
      <c r="B5515" t="s">
        <v>5675</v>
      </c>
      <c r="C5515" t="s">
        <v>5744</v>
      </c>
      <c r="D5515" t="s">
        <v>5878</v>
      </c>
      <c r="E5515" t="s">
        <v>6293</v>
      </c>
      <c r="F5515" t="s">
        <v>4276</v>
      </c>
      <c r="G5515" t="s">
        <v>879</v>
      </c>
      <c r="H5515">
        <v>113000</v>
      </c>
      <c r="I5515" s="1">
        <v>43819</v>
      </c>
      <c r="J5515">
        <v>1</v>
      </c>
      <c r="K5515" t="s">
        <v>6696</v>
      </c>
      <c r="L5515" t="s">
        <v>6698</v>
      </c>
      <c r="M5515" t="s">
        <v>6699</v>
      </c>
      <c r="N5515" s="1">
        <v>43889</v>
      </c>
      <c r="O5515" t="str">
        <f t="shared" si="183"/>
        <v>정상2</v>
      </c>
      <c r="P5515" t="str">
        <f t="shared" si="184"/>
        <v>엠피의정부</v>
      </c>
      <c r="Q5515" t="s">
        <v>1952</v>
      </c>
      <c r="R5515"/>
      <c r="S5515"/>
      <c r="T5515"/>
      <c r="U5515"/>
      <c r="V5515"/>
      <c r="W5515" t="s">
        <v>1958</v>
      </c>
      <c r="X5515"/>
    </row>
    <row r="5516" spans="1:24">
      <c r="A5516" t="s">
        <v>2666</v>
      </c>
      <c r="B5516" t="s">
        <v>2679</v>
      </c>
      <c r="C5516" t="s">
        <v>5735</v>
      </c>
      <c r="D5516" t="s">
        <v>5880</v>
      </c>
      <c r="E5516" t="s">
        <v>6294</v>
      </c>
      <c r="F5516" t="s">
        <v>3242</v>
      </c>
      <c r="G5516" t="s">
        <v>930</v>
      </c>
      <c r="H5516">
        <v>232053</v>
      </c>
      <c r="I5516" s="1">
        <v>43819</v>
      </c>
      <c r="J5516">
        <v>1</v>
      </c>
      <c r="K5516" t="s">
        <v>6696</v>
      </c>
      <c r="L5516" t="s">
        <v>6698</v>
      </c>
      <c r="M5516" t="s">
        <v>6699</v>
      </c>
      <c r="N5516" s="1">
        <v>43889</v>
      </c>
      <c r="O5516" t="str">
        <f t="shared" si="183"/>
        <v>정상2</v>
      </c>
      <c r="P5516" t="str">
        <f t="shared" si="184"/>
        <v>엠피성공</v>
      </c>
      <c r="Q5516" t="s">
        <v>1954</v>
      </c>
      <c r="R5516"/>
      <c r="S5516"/>
      <c r="T5516"/>
      <c r="U5516"/>
      <c r="V5516"/>
      <c r="W5516" t="s">
        <v>1958</v>
      </c>
      <c r="X5516"/>
    </row>
    <row r="5517" spans="1:24">
      <c r="A5517" t="s">
        <v>2666</v>
      </c>
      <c r="B5517" t="s">
        <v>2679</v>
      </c>
      <c r="C5517" t="s">
        <v>5731</v>
      </c>
      <c r="D5517" t="s">
        <v>5879</v>
      </c>
      <c r="E5517" t="s">
        <v>6295</v>
      </c>
      <c r="F5517" t="s">
        <v>3242</v>
      </c>
      <c r="G5517" t="s">
        <v>930</v>
      </c>
      <c r="H5517">
        <v>81220</v>
      </c>
      <c r="I5517" s="1">
        <v>43819</v>
      </c>
      <c r="J5517">
        <v>1</v>
      </c>
      <c r="K5517" t="s">
        <v>6696</v>
      </c>
      <c r="L5517" t="s">
        <v>6698</v>
      </c>
      <c r="M5517" t="s">
        <v>6699</v>
      </c>
      <c r="N5517" s="1">
        <v>43889</v>
      </c>
      <c r="O5517" t="str">
        <f t="shared" si="183"/>
        <v>정상2</v>
      </c>
      <c r="P5517" t="str">
        <f t="shared" si="184"/>
        <v>엠피성공</v>
      </c>
      <c r="Q5517" t="s">
        <v>1952</v>
      </c>
      <c r="R5517"/>
      <c r="S5517"/>
      <c r="T5517"/>
      <c r="U5517"/>
      <c r="V5517"/>
      <c r="W5517" t="s">
        <v>1958</v>
      </c>
      <c r="X5517"/>
    </row>
    <row r="5518" spans="1:24">
      <c r="A5518" t="s">
        <v>990</v>
      </c>
      <c r="B5518" t="s">
        <v>5667</v>
      </c>
      <c r="C5518" t="s">
        <v>5712</v>
      </c>
      <c r="D5518" t="s">
        <v>5909</v>
      </c>
      <c r="E5518" t="s">
        <v>6296</v>
      </c>
      <c r="F5518" t="s">
        <v>4276</v>
      </c>
      <c r="G5518" t="s">
        <v>930</v>
      </c>
      <c r="H5518">
        <v>85569</v>
      </c>
      <c r="I5518" s="1">
        <v>43819</v>
      </c>
      <c r="J5518">
        <v>1</v>
      </c>
      <c r="K5518" t="s">
        <v>6696</v>
      </c>
      <c r="L5518" t="s">
        <v>6698</v>
      </c>
      <c r="M5518" t="s">
        <v>6699</v>
      </c>
      <c r="N5518" s="1">
        <v>43889</v>
      </c>
      <c r="O5518" t="str">
        <f t="shared" si="183"/>
        <v>정상2</v>
      </c>
      <c r="P5518" t="str">
        <f t="shared" si="184"/>
        <v>엠피성공</v>
      </c>
      <c r="Q5518" t="s">
        <v>1954</v>
      </c>
      <c r="R5518"/>
      <c r="S5518"/>
      <c r="T5518"/>
      <c r="U5518"/>
      <c r="V5518"/>
      <c r="W5518" t="s">
        <v>1958</v>
      </c>
      <c r="X5518"/>
    </row>
    <row r="5519" spans="1:24">
      <c r="A5519" t="s">
        <v>990</v>
      </c>
      <c r="B5519" t="s">
        <v>2679</v>
      </c>
      <c r="C5519" t="s">
        <v>5731</v>
      </c>
      <c r="D5519" t="s">
        <v>5880</v>
      </c>
      <c r="E5519">
        <v>51928372610000</v>
      </c>
      <c r="F5519" t="s">
        <v>3242</v>
      </c>
      <c r="G5519" t="s">
        <v>886</v>
      </c>
      <c r="H5519">
        <v>15000</v>
      </c>
      <c r="I5519" s="1">
        <v>43819</v>
      </c>
      <c r="J5519">
        <v>1</v>
      </c>
      <c r="K5519" t="s">
        <v>6696</v>
      </c>
      <c r="L5519" t="s">
        <v>6698</v>
      </c>
      <c r="M5519" t="s">
        <v>6699</v>
      </c>
      <c r="N5519" s="1">
        <v>43889</v>
      </c>
      <c r="O5519" t="str">
        <f t="shared" ref="O5519:O5582" si="185" xml:space="preserve"> IF(K5519&gt;N5519,W5519,I5519)</f>
        <v>정상2</v>
      </c>
      <c r="P5519" t="str">
        <f t="shared" si="184"/>
        <v>엠피성공</v>
      </c>
      <c r="Q5519" t="s">
        <v>1954</v>
      </c>
      <c r="R5519"/>
      <c r="S5519"/>
      <c r="T5519"/>
      <c r="U5519"/>
      <c r="V5519"/>
      <c r="W5519" t="s">
        <v>1958</v>
      </c>
      <c r="X5519"/>
    </row>
    <row r="5520" spans="1:24">
      <c r="A5520" t="s">
        <v>2666</v>
      </c>
      <c r="B5520" t="s">
        <v>5667</v>
      </c>
      <c r="C5520" t="s">
        <v>5731</v>
      </c>
      <c r="D5520" t="s">
        <v>5909</v>
      </c>
      <c r="E5520">
        <v>41937923220000</v>
      </c>
      <c r="F5520" t="s">
        <v>4276</v>
      </c>
      <c r="G5520" t="s">
        <v>940</v>
      </c>
      <c r="H5520">
        <v>20100</v>
      </c>
      <c r="I5520" s="1">
        <v>43819</v>
      </c>
      <c r="J5520">
        <v>1</v>
      </c>
      <c r="K5520" t="s">
        <v>6696</v>
      </c>
      <c r="L5520" t="s">
        <v>6698</v>
      </c>
      <c r="M5520" t="s">
        <v>6699</v>
      </c>
      <c r="N5520" s="1">
        <v>43889</v>
      </c>
      <c r="O5520" t="str">
        <f t="shared" si="185"/>
        <v>정상2</v>
      </c>
      <c r="P5520" t="str">
        <f t="shared" si="184"/>
        <v>엠피성공</v>
      </c>
      <c r="Q5520" t="s">
        <v>1954</v>
      </c>
      <c r="R5520"/>
      <c r="S5520"/>
      <c r="T5520"/>
      <c r="U5520"/>
      <c r="V5520"/>
      <c r="W5520" t="s">
        <v>1958</v>
      </c>
      <c r="X5520"/>
    </row>
    <row r="5521" spans="1:24">
      <c r="A5521" t="s">
        <v>2666</v>
      </c>
      <c r="B5521" t="s">
        <v>2679</v>
      </c>
      <c r="C5521" t="s">
        <v>5752</v>
      </c>
      <c r="D5521" t="s">
        <v>5879</v>
      </c>
      <c r="E5521">
        <v>51928360290000</v>
      </c>
      <c r="F5521" t="s">
        <v>4276</v>
      </c>
      <c r="G5521" t="s">
        <v>899</v>
      </c>
      <c r="H5521">
        <v>69000</v>
      </c>
      <c r="I5521" s="1">
        <v>43819</v>
      </c>
      <c r="J5521">
        <v>1</v>
      </c>
      <c r="K5521" t="s">
        <v>6696</v>
      </c>
      <c r="L5521" t="s">
        <v>6698</v>
      </c>
      <c r="M5521" t="s">
        <v>6699</v>
      </c>
      <c r="N5521" s="1">
        <v>43889</v>
      </c>
      <c r="O5521" t="str">
        <f t="shared" si="185"/>
        <v>정상2</v>
      </c>
      <c r="P5521" t="str">
        <f t="shared" si="184"/>
        <v>엠피성공</v>
      </c>
      <c r="Q5521" t="s">
        <v>1954</v>
      </c>
      <c r="R5521"/>
      <c r="S5521"/>
      <c r="T5521"/>
      <c r="U5521"/>
      <c r="V5521"/>
      <c r="W5521" t="s">
        <v>1958</v>
      </c>
      <c r="X5521"/>
    </row>
    <row r="5522" spans="1:24">
      <c r="A5522" t="s">
        <v>990</v>
      </c>
      <c r="B5522" t="s">
        <v>2679</v>
      </c>
      <c r="C5522" t="s">
        <v>5731</v>
      </c>
      <c r="D5522" t="s">
        <v>5880</v>
      </c>
      <c r="E5522" t="s">
        <v>6297</v>
      </c>
      <c r="F5522" t="s">
        <v>4276</v>
      </c>
      <c r="G5522" t="s">
        <v>877</v>
      </c>
      <c r="H5522">
        <v>18000</v>
      </c>
      <c r="I5522" s="1">
        <v>43819</v>
      </c>
      <c r="J5522">
        <v>1</v>
      </c>
      <c r="K5522" t="s">
        <v>6696</v>
      </c>
      <c r="L5522" t="s">
        <v>6698</v>
      </c>
      <c r="M5522" t="s">
        <v>6699</v>
      </c>
      <c r="N5522" s="1">
        <v>43889</v>
      </c>
      <c r="O5522" t="str">
        <f t="shared" si="185"/>
        <v>정상2</v>
      </c>
      <c r="P5522" t="str">
        <f t="shared" si="184"/>
        <v>엠피성공</v>
      </c>
      <c r="Q5522" t="s">
        <v>1954</v>
      </c>
      <c r="R5522"/>
      <c r="S5522"/>
      <c r="T5522"/>
      <c r="U5522"/>
      <c r="V5522"/>
      <c r="W5522" t="s">
        <v>1958</v>
      </c>
      <c r="X5522"/>
    </row>
    <row r="5523" spans="1:24">
      <c r="A5523" t="s">
        <v>990</v>
      </c>
      <c r="B5523" t="s">
        <v>2679</v>
      </c>
      <c r="C5523" t="s">
        <v>5731</v>
      </c>
      <c r="D5523" t="s">
        <v>5880</v>
      </c>
      <c r="E5523">
        <v>51928365200000</v>
      </c>
      <c r="F5523" t="s">
        <v>4276</v>
      </c>
      <c r="G5523" t="s">
        <v>886</v>
      </c>
      <c r="H5523">
        <v>15000</v>
      </c>
      <c r="I5523" s="1">
        <v>43819</v>
      </c>
      <c r="J5523">
        <v>1</v>
      </c>
      <c r="K5523" t="s">
        <v>6696</v>
      </c>
      <c r="L5523" t="s">
        <v>6698</v>
      </c>
      <c r="M5523" t="s">
        <v>6699</v>
      </c>
      <c r="N5523" s="1">
        <v>43889</v>
      </c>
      <c r="O5523" t="str">
        <f t="shared" si="185"/>
        <v>정상2</v>
      </c>
      <c r="P5523" t="str">
        <f t="shared" si="184"/>
        <v>엠피성공</v>
      </c>
      <c r="Q5523" t="s">
        <v>1954</v>
      </c>
      <c r="R5523"/>
      <c r="S5523"/>
      <c r="T5523"/>
      <c r="U5523"/>
      <c r="V5523"/>
      <c r="W5523" t="s">
        <v>1958</v>
      </c>
      <c r="X5523"/>
    </row>
    <row r="5524" spans="1:24">
      <c r="A5524" t="s">
        <v>995</v>
      </c>
      <c r="B5524"/>
      <c r="C5524"/>
      <c r="D5524" t="s">
        <v>5825</v>
      </c>
      <c r="E5524" t="s">
        <v>6298</v>
      </c>
      <c r="F5524" t="s">
        <v>3242</v>
      </c>
      <c r="G5524" t="s">
        <v>932</v>
      </c>
      <c r="H5524">
        <v>97000</v>
      </c>
      <c r="I5524" s="1">
        <v>43819</v>
      </c>
      <c r="J5524">
        <v>1</v>
      </c>
      <c r="K5524" t="s">
        <v>6696</v>
      </c>
      <c r="L5524" t="s">
        <v>6698</v>
      </c>
      <c r="M5524" t="s">
        <v>6699</v>
      </c>
      <c r="N5524" s="1">
        <v>43889</v>
      </c>
      <c r="O5524" t="str">
        <f t="shared" si="185"/>
        <v>정상2</v>
      </c>
      <c r="P5524" t="str">
        <f t="shared" si="184"/>
        <v>엠피피스토스</v>
      </c>
      <c r="Q5524" t="s">
        <v>1954</v>
      </c>
      <c r="R5524"/>
      <c r="S5524"/>
      <c r="T5524"/>
      <c r="U5524"/>
      <c r="V5524"/>
      <c r="W5524" t="s">
        <v>1958</v>
      </c>
      <c r="X5524"/>
    </row>
    <row r="5525" spans="1:24">
      <c r="A5525" t="s">
        <v>5665</v>
      </c>
      <c r="B5525"/>
      <c r="C5525"/>
      <c r="D5525" t="s">
        <v>5976</v>
      </c>
      <c r="E5525" t="s">
        <v>6299</v>
      </c>
      <c r="F5525" t="s">
        <v>4276</v>
      </c>
      <c r="G5525">
        <v>61437</v>
      </c>
      <c r="H5525">
        <v>60200</v>
      </c>
      <c r="I5525" s="1">
        <v>43819</v>
      </c>
      <c r="J5525">
        <v>1</v>
      </c>
      <c r="K5525" t="s">
        <v>6696</v>
      </c>
      <c r="L5525" t="s">
        <v>6698</v>
      </c>
      <c r="M5525" t="s">
        <v>6699</v>
      </c>
      <c r="N5525" s="1">
        <v>43889</v>
      </c>
      <c r="O5525" t="str">
        <f t="shared" si="185"/>
        <v>정상2</v>
      </c>
      <c r="P5525" t="str">
        <f t="shared" si="184"/>
        <v>엠피프라임</v>
      </c>
      <c r="Q5525" t="s">
        <v>1954</v>
      </c>
      <c r="R5525"/>
      <c r="S5525"/>
      <c r="T5525"/>
      <c r="U5525"/>
      <c r="V5525"/>
      <c r="W5525" t="s">
        <v>1958</v>
      </c>
      <c r="X5525"/>
    </row>
    <row r="5526" spans="1:24">
      <c r="A5526" t="s">
        <v>2673</v>
      </c>
      <c r="B5526" t="s">
        <v>2685</v>
      </c>
      <c r="C5526" t="s">
        <v>5713</v>
      </c>
      <c r="D5526" t="s">
        <v>5807</v>
      </c>
      <c r="E5526">
        <v>51928446260000</v>
      </c>
      <c r="F5526" t="s">
        <v>4276</v>
      </c>
      <c r="G5526" t="s">
        <v>899</v>
      </c>
      <c r="H5526">
        <v>41450</v>
      </c>
      <c r="I5526" s="1">
        <v>43819</v>
      </c>
      <c r="J5526">
        <v>1</v>
      </c>
      <c r="K5526" t="s">
        <v>6696</v>
      </c>
      <c r="L5526" t="s">
        <v>6698</v>
      </c>
      <c r="M5526" t="s">
        <v>6699</v>
      </c>
      <c r="N5526" s="1">
        <v>43889</v>
      </c>
      <c r="O5526" t="str">
        <f t="shared" si="185"/>
        <v>정상2</v>
      </c>
      <c r="P5526" t="str">
        <f t="shared" si="184"/>
        <v>엠피피스토스</v>
      </c>
      <c r="Q5526" t="s">
        <v>1954</v>
      </c>
      <c r="R5526"/>
      <c r="S5526"/>
      <c r="T5526"/>
      <c r="U5526"/>
      <c r="V5526"/>
      <c r="W5526" t="s">
        <v>1960</v>
      </c>
      <c r="X5526"/>
    </row>
    <row r="5527" spans="1:24">
      <c r="A5527" t="s">
        <v>2673</v>
      </c>
      <c r="B5527" t="s">
        <v>2685</v>
      </c>
      <c r="C5527" t="s">
        <v>5713</v>
      </c>
      <c r="D5527" t="s">
        <v>5977</v>
      </c>
      <c r="E5527">
        <v>20190608156</v>
      </c>
      <c r="F5527" t="s">
        <v>4276</v>
      </c>
      <c r="G5527" t="s">
        <v>890</v>
      </c>
      <c r="H5527">
        <v>67980</v>
      </c>
      <c r="I5527" s="1">
        <v>43819</v>
      </c>
      <c r="J5527">
        <v>1</v>
      </c>
      <c r="K5527" t="s">
        <v>6696</v>
      </c>
      <c r="L5527" t="s">
        <v>6698</v>
      </c>
      <c r="M5527" t="s">
        <v>6699</v>
      </c>
      <c r="N5527" s="1">
        <v>43889</v>
      </c>
      <c r="O5527" t="str">
        <f t="shared" si="185"/>
        <v>정상2</v>
      </c>
      <c r="P5527" t="str">
        <f t="shared" si="184"/>
        <v>엠피피스토스</v>
      </c>
      <c r="Q5527" t="s">
        <v>1954</v>
      </c>
      <c r="R5527"/>
      <c r="S5527"/>
      <c r="T5527"/>
      <c r="U5527"/>
      <c r="V5527"/>
      <c r="W5527" t="s">
        <v>1958</v>
      </c>
      <c r="X5527"/>
    </row>
    <row r="5528" spans="1:24">
      <c r="A5528" t="s">
        <v>2673</v>
      </c>
      <c r="B5528" t="s">
        <v>2685</v>
      </c>
      <c r="C5528" t="s">
        <v>5713</v>
      </c>
      <c r="D5528" t="s">
        <v>5807</v>
      </c>
      <c r="E5528">
        <v>20190607711</v>
      </c>
      <c r="F5528" t="s">
        <v>4276</v>
      </c>
      <c r="G5528" t="s">
        <v>890</v>
      </c>
      <c r="H5528">
        <v>129205</v>
      </c>
      <c r="I5528" s="1">
        <v>43819</v>
      </c>
      <c r="J5528">
        <v>1</v>
      </c>
      <c r="K5528" t="s">
        <v>6696</v>
      </c>
      <c r="L5528" t="s">
        <v>6698</v>
      </c>
      <c r="M5528" t="s">
        <v>6700</v>
      </c>
      <c r="N5528" s="1">
        <v>43889</v>
      </c>
      <c r="O5528" t="str">
        <f t="shared" si="185"/>
        <v>정상2</v>
      </c>
      <c r="P5528" t="str">
        <f t="shared" si="184"/>
        <v>엠피피스토스</v>
      </c>
      <c r="Q5528" t="s">
        <v>1954</v>
      </c>
      <c r="R5528"/>
      <c r="S5528"/>
      <c r="T5528"/>
      <c r="U5528"/>
      <c r="V5528"/>
      <c r="W5528" t="s">
        <v>1958</v>
      </c>
      <c r="X5528"/>
    </row>
    <row r="5529" spans="1:24">
      <c r="A5529" t="s">
        <v>2673</v>
      </c>
      <c r="B5529" t="s">
        <v>5671</v>
      </c>
      <c r="C5529" t="s">
        <v>5723</v>
      </c>
      <c r="D5529" t="s">
        <v>5807</v>
      </c>
      <c r="E5529">
        <v>20190607867</v>
      </c>
      <c r="F5529" t="s">
        <v>4276</v>
      </c>
      <c r="G5529" t="s">
        <v>890</v>
      </c>
      <c r="H5529">
        <v>34414</v>
      </c>
      <c r="I5529" s="1">
        <v>43819</v>
      </c>
      <c r="J5529">
        <v>1</v>
      </c>
      <c r="K5529" t="s">
        <v>6696</v>
      </c>
      <c r="L5529" t="s">
        <v>6698</v>
      </c>
      <c r="M5529" t="s">
        <v>6699</v>
      </c>
      <c r="N5529" s="1">
        <v>43889</v>
      </c>
      <c r="O5529" t="str">
        <f t="shared" si="185"/>
        <v>정상2</v>
      </c>
      <c r="P5529" t="str">
        <f t="shared" si="184"/>
        <v>엠피피스토스</v>
      </c>
      <c r="Q5529" t="s">
        <v>1954</v>
      </c>
      <c r="R5529"/>
      <c r="S5529"/>
      <c r="T5529"/>
      <c r="U5529"/>
      <c r="V5529"/>
      <c r="W5529" t="s">
        <v>1958</v>
      </c>
      <c r="X5529"/>
    </row>
    <row r="5530" spans="1:24">
      <c r="A5530" t="s">
        <v>2673</v>
      </c>
      <c r="B5530" t="s">
        <v>2685</v>
      </c>
      <c r="C5530" t="s">
        <v>5723</v>
      </c>
      <c r="D5530" t="s">
        <v>5807</v>
      </c>
      <c r="E5530">
        <v>51928394680000</v>
      </c>
      <c r="F5530" t="s">
        <v>4276</v>
      </c>
      <c r="G5530" t="s">
        <v>894</v>
      </c>
      <c r="H5530">
        <v>45420</v>
      </c>
      <c r="I5530" s="1">
        <v>43819</v>
      </c>
      <c r="J5530">
        <v>1</v>
      </c>
      <c r="K5530" t="s">
        <v>6696</v>
      </c>
      <c r="L5530" t="s">
        <v>6698</v>
      </c>
      <c r="M5530" t="s">
        <v>6699</v>
      </c>
      <c r="N5530" s="1">
        <v>43889</v>
      </c>
      <c r="O5530" t="str">
        <f t="shared" si="185"/>
        <v>정상2</v>
      </c>
      <c r="P5530" t="str">
        <f t="shared" si="184"/>
        <v>엠피피스토스</v>
      </c>
      <c r="Q5530" t="s">
        <v>1954</v>
      </c>
      <c r="R5530"/>
      <c r="S5530"/>
      <c r="T5530"/>
      <c r="U5530"/>
      <c r="V5530"/>
      <c r="W5530" t="s">
        <v>1958</v>
      </c>
      <c r="X5530"/>
    </row>
    <row r="5531" spans="1:24">
      <c r="A5531" t="s">
        <v>2673</v>
      </c>
      <c r="B5531" t="s">
        <v>5671</v>
      </c>
      <c r="C5531" t="s">
        <v>5713</v>
      </c>
      <c r="D5531" t="s">
        <v>5884</v>
      </c>
      <c r="E5531">
        <v>51928418110000</v>
      </c>
      <c r="F5531" t="s">
        <v>4276</v>
      </c>
      <c r="G5531" t="s">
        <v>894</v>
      </c>
      <c r="H5531">
        <v>37000</v>
      </c>
      <c r="I5531" s="1">
        <v>43819</v>
      </c>
      <c r="J5531">
        <v>1</v>
      </c>
      <c r="K5531" t="s">
        <v>6696</v>
      </c>
      <c r="L5531" t="s">
        <v>6698</v>
      </c>
      <c r="M5531" t="s">
        <v>6699</v>
      </c>
      <c r="N5531" s="1">
        <v>43889</v>
      </c>
      <c r="O5531" t="str">
        <f t="shared" si="185"/>
        <v>정상2</v>
      </c>
      <c r="P5531" t="str">
        <f t="shared" si="184"/>
        <v>엠피피스토스</v>
      </c>
      <c r="Q5531" t="s">
        <v>1954</v>
      </c>
      <c r="R5531"/>
      <c r="S5531"/>
      <c r="T5531"/>
      <c r="U5531"/>
      <c r="V5531"/>
      <c r="W5531" t="s">
        <v>1958</v>
      </c>
      <c r="X5531"/>
    </row>
    <row r="5532" spans="1:24">
      <c r="A5532" t="s">
        <v>990</v>
      </c>
      <c r="B5532" t="s">
        <v>5695</v>
      </c>
      <c r="C5532" t="s">
        <v>5731</v>
      </c>
      <c r="D5532" t="s">
        <v>5910</v>
      </c>
      <c r="E5532">
        <v>51928285840000</v>
      </c>
      <c r="F5532" t="s">
        <v>4276</v>
      </c>
      <c r="G5532" t="s">
        <v>899</v>
      </c>
      <c r="H5532">
        <v>58000</v>
      </c>
      <c r="I5532" s="1">
        <v>43819</v>
      </c>
      <c r="J5532">
        <v>1</v>
      </c>
      <c r="K5532" t="s">
        <v>6696</v>
      </c>
      <c r="L5532" t="s">
        <v>6698</v>
      </c>
      <c r="M5532" t="s">
        <v>6699</v>
      </c>
      <c r="N5532" s="1">
        <v>43889</v>
      </c>
      <c r="O5532" t="str">
        <f t="shared" si="185"/>
        <v>정상2</v>
      </c>
      <c r="P5532" t="str">
        <f t="shared" si="184"/>
        <v>엠피성공</v>
      </c>
      <c r="Q5532" t="s">
        <v>1954</v>
      </c>
      <c r="R5532"/>
      <c r="S5532"/>
      <c r="T5532"/>
      <c r="U5532"/>
      <c r="V5532"/>
      <c r="W5532" t="s">
        <v>1960</v>
      </c>
      <c r="X5532"/>
    </row>
    <row r="5533" spans="1:24">
      <c r="A5533" t="s">
        <v>2665</v>
      </c>
      <c r="B5533" t="s">
        <v>2678</v>
      </c>
      <c r="C5533" t="s">
        <v>5716</v>
      </c>
      <c r="D5533" t="s">
        <v>5978</v>
      </c>
      <c r="E5533">
        <v>51928153110000</v>
      </c>
      <c r="F5533" t="s">
        <v>4270</v>
      </c>
      <c r="G5533" t="s">
        <v>895</v>
      </c>
      <c r="H5533">
        <v>100000</v>
      </c>
      <c r="I5533" s="1">
        <v>43818</v>
      </c>
      <c r="J5533">
        <v>1</v>
      </c>
      <c r="K5533" t="s">
        <v>6696</v>
      </c>
      <c r="L5533" t="s">
        <v>6696</v>
      </c>
      <c r="M5533" t="s">
        <v>6699</v>
      </c>
      <c r="N5533" s="1">
        <v>43889</v>
      </c>
      <c r="O5533" t="str">
        <f t="shared" si="185"/>
        <v>정상2</v>
      </c>
      <c r="P5533" t="str">
        <f t="shared" si="184"/>
        <v>엠피상동</v>
      </c>
      <c r="Q5533" t="s">
        <v>1954</v>
      </c>
      <c r="R5533"/>
      <c r="S5533"/>
      <c r="T5533"/>
      <c r="U5533"/>
      <c r="V5533"/>
      <c r="W5533" t="s">
        <v>1958</v>
      </c>
      <c r="X5533"/>
    </row>
    <row r="5534" spans="1:24">
      <c r="A5534" t="s">
        <v>995</v>
      </c>
      <c r="B5534" t="s">
        <v>2685</v>
      </c>
      <c r="C5534" t="s">
        <v>5723</v>
      </c>
      <c r="D5534" t="s">
        <v>5948</v>
      </c>
      <c r="E5534" t="s">
        <v>6300</v>
      </c>
      <c r="F5534" t="s">
        <v>4276</v>
      </c>
      <c r="G5534" t="s">
        <v>881</v>
      </c>
      <c r="H5534">
        <v>51525</v>
      </c>
      <c r="I5534" s="1">
        <v>43818</v>
      </c>
      <c r="J5534">
        <v>1</v>
      </c>
      <c r="K5534" t="s">
        <v>6696</v>
      </c>
      <c r="L5534" t="s">
        <v>6698</v>
      </c>
      <c r="M5534" t="s">
        <v>6699</v>
      </c>
      <c r="N5534" s="1">
        <v>43889</v>
      </c>
      <c r="O5534" t="str">
        <f t="shared" si="185"/>
        <v>정상2</v>
      </c>
      <c r="P5534" t="str">
        <f t="shared" si="184"/>
        <v>엠피피스토스</v>
      </c>
      <c r="Q5534" t="s">
        <v>1954</v>
      </c>
      <c r="R5534"/>
      <c r="S5534"/>
      <c r="T5534"/>
      <c r="U5534"/>
      <c r="V5534"/>
      <c r="W5534" t="s">
        <v>1958</v>
      </c>
      <c r="X5534"/>
    </row>
    <row r="5535" spans="1:24">
      <c r="A5535" t="s">
        <v>2673</v>
      </c>
      <c r="B5535" t="s">
        <v>5671</v>
      </c>
      <c r="C5535" t="s">
        <v>5713</v>
      </c>
      <c r="D5535" t="s">
        <v>5826</v>
      </c>
      <c r="E5535">
        <v>41937900820000</v>
      </c>
      <c r="F5535" t="s">
        <v>4276</v>
      </c>
      <c r="G5535" t="s">
        <v>935</v>
      </c>
      <c r="H5535">
        <v>88000</v>
      </c>
      <c r="I5535" s="1">
        <v>43818</v>
      </c>
      <c r="J5535">
        <v>1</v>
      </c>
      <c r="K5535" t="s">
        <v>6696</v>
      </c>
      <c r="L5535" t="s">
        <v>6698</v>
      </c>
      <c r="M5535" t="s">
        <v>6699</v>
      </c>
      <c r="N5535" s="1">
        <v>43889</v>
      </c>
      <c r="O5535" t="str">
        <f t="shared" si="185"/>
        <v>정상2</v>
      </c>
      <c r="P5535" t="str">
        <f t="shared" si="184"/>
        <v>엠피피스토스</v>
      </c>
      <c r="Q5535" t="s">
        <v>1954</v>
      </c>
      <c r="R5535"/>
      <c r="S5535"/>
      <c r="T5535"/>
      <c r="U5535"/>
      <c r="V5535"/>
      <c r="W5535" t="s">
        <v>1958</v>
      </c>
      <c r="X5535"/>
    </row>
    <row r="5536" spans="1:24">
      <c r="A5536" t="s">
        <v>2673</v>
      </c>
      <c r="B5536" t="s">
        <v>2685</v>
      </c>
      <c r="C5536" t="s">
        <v>5717</v>
      </c>
      <c r="D5536" t="s">
        <v>5826</v>
      </c>
      <c r="E5536">
        <v>41937900680000</v>
      </c>
      <c r="F5536" t="s">
        <v>4286</v>
      </c>
      <c r="G5536" t="s">
        <v>933</v>
      </c>
      <c r="H5536">
        <v>41014</v>
      </c>
      <c r="I5536" s="1">
        <v>43818</v>
      </c>
      <c r="J5536">
        <v>1</v>
      </c>
      <c r="K5536" t="s">
        <v>6696</v>
      </c>
      <c r="L5536" t="s">
        <v>6698</v>
      </c>
      <c r="M5536" t="s">
        <v>6699</v>
      </c>
      <c r="N5536" s="1">
        <v>43889</v>
      </c>
      <c r="O5536" t="str">
        <f t="shared" si="185"/>
        <v>정상2</v>
      </c>
      <c r="P5536" t="str">
        <f t="shared" si="184"/>
        <v>엠피피스토스</v>
      </c>
      <c r="Q5536" t="s">
        <v>1954</v>
      </c>
      <c r="R5536"/>
      <c r="S5536"/>
      <c r="T5536"/>
      <c r="U5536"/>
      <c r="V5536"/>
      <c r="W5536" t="s">
        <v>1958</v>
      </c>
      <c r="X5536"/>
    </row>
    <row r="5537" spans="1:24">
      <c r="A5537" t="s">
        <v>2674</v>
      </c>
      <c r="B5537" t="s">
        <v>2688</v>
      </c>
      <c r="C5537" t="s">
        <v>5756</v>
      </c>
      <c r="D5537" t="s">
        <v>5829</v>
      </c>
      <c r="E5537">
        <v>20196445357</v>
      </c>
      <c r="F5537" t="s">
        <v>4276</v>
      </c>
      <c r="G5537">
        <v>22818</v>
      </c>
      <c r="H5537">
        <v>19300</v>
      </c>
      <c r="I5537" s="1">
        <v>43818</v>
      </c>
      <c r="J5537">
        <v>1</v>
      </c>
      <c r="K5537" t="s">
        <v>6696</v>
      </c>
      <c r="L5537" t="s">
        <v>6698</v>
      </c>
      <c r="M5537" t="s">
        <v>6699</v>
      </c>
      <c r="N5537" s="1">
        <v>43889</v>
      </c>
      <c r="O5537" t="str">
        <f t="shared" si="185"/>
        <v>정상2</v>
      </c>
      <c r="P5537" t="str">
        <f t="shared" si="184"/>
        <v>엠피조은</v>
      </c>
      <c r="Q5537" t="s">
        <v>1954</v>
      </c>
      <c r="R5537"/>
      <c r="S5537"/>
      <c r="T5537"/>
      <c r="U5537"/>
      <c r="V5537"/>
      <c r="W5537" t="s">
        <v>1958</v>
      </c>
      <c r="X5537"/>
    </row>
    <row r="5538" spans="1:24">
      <c r="A5538" t="s">
        <v>2674</v>
      </c>
      <c r="B5538" t="s">
        <v>2688</v>
      </c>
      <c r="C5538" t="s">
        <v>5722</v>
      </c>
      <c r="D5538" t="s">
        <v>5830</v>
      </c>
      <c r="E5538">
        <v>20196445432</v>
      </c>
      <c r="F5538" t="s">
        <v>3249</v>
      </c>
      <c r="G5538">
        <v>22698</v>
      </c>
      <c r="H5538">
        <v>16587</v>
      </c>
      <c r="I5538" s="1">
        <v>43818</v>
      </c>
      <c r="J5538">
        <v>1</v>
      </c>
      <c r="K5538" t="s">
        <v>6696</v>
      </c>
      <c r="L5538" t="s">
        <v>6698</v>
      </c>
      <c r="M5538" t="s">
        <v>6699</v>
      </c>
      <c r="N5538" s="1">
        <v>43889</v>
      </c>
      <c r="O5538" t="str">
        <f t="shared" si="185"/>
        <v>정상2</v>
      </c>
      <c r="P5538" t="str">
        <f t="shared" si="184"/>
        <v>엠피조은</v>
      </c>
      <c r="Q5538" t="s">
        <v>1954</v>
      </c>
      <c r="R5538"/>
      <c r="S5538"/>
      <c r="T5538"/>
      <c r="U5538"/>
      <c r="V5538"/>
      <c r="W5538" t="s">
        <v>1958</v>
      </c>
      <c r="X5538"/>
    </row>
    <row r="5539" spans="1:24">
      <c r="A5539" t="s">
        <v>991</v>
      </c>
      <c r="B5539" t="s">
        <v>5669</v>
      </c>
      <c r="C5539" t="s">
        <v>5719</v>
      </c>
      <c r="D5539" t="s">
        <v>5916</v>
      </c>
      <c r="E5539" t="s">
        <v>6301</v>
      </c>
      <c r="F5539" t="s">
        <v>3242</v>
      </c>
      <c r="G5539" t="s">
        <v>948</v>
      </c>
      <c r="H5539">
        <v>62715</v>
      </c>
      <c r="I5539" s="1">
        <v>43818</v>
      </c>
      <c r="J5539">
        <v>1</v>
      </c>
      <c r="K5539" t="s">
        <v>6696</v>
      </c>
      <c r="L5539" t="s">
        <v>6698</v>
      </c>
      <c r="M5539" t="s">
        <v>6699</v>
      </c>
      <c r="N5539" s="1">
        <v>43889</v>
      </c>
      <c r="O5539" t="str">
        <f t="shared" si="185"/>
        <v>정상2</v>
      </c>
      <c r="P5539" t="str">
        <f t="shared" si="184"/>
        <v>엠피송내</v>
      </c>
      <c r="Q5539" t="s">
        <v>1954</v>
      </c>
      <c r="R5539"/>
      <c r="S5539"/>
      <c r="T5539"/>
      <c r="U5539"/>
      <c r="V5539"/>
      <c r="W5539" t="s">
        <v>1958</v>
      </c>
      <c r="X5539"/>
    </row>
    <row r="5540" spans="1:24">
      <c r="A5540" t="s">
        <v>991</v>
      </c>
      <c r="B5540" t="s">
        <v>5669</v>
      </c>
      <c r="C5540" t="s">
        <v>5719</v>
      </c>
      <c r="D5540" t="s">
        <v>5811</v>
      </c>
      <c r="E5540" t="s">
        <v>6302</v>
      </c>
      <c r="F5540" t="s">
        <v>4276</v>
      </c>
      <c r="G5540" t="s">
        <v>948</v>
      </c>
      <c r="H5540">
        <v>60275</v>
      </c>
      <c r="I5540" s="1">
        <v>43818</v>
      </c>
      <c r="J5540">
        <v>1</v>
      </c>
      <c r="K5540" t="s">
        <v>6696</v>
      </c>
      <c r="L5540" t="s">
        <v>6698</v>
      </c>
      <c r="M5540" t="s">
        <v>6699</v>
      </c>
      <c r="N5540" s="1">
        <v>43889</v>
      </c>
      <c r="O5540" t="str">
        <f t="shared" si="185"/>
        <v>정상2</v>
      </c>
      <c r="P5540" t="str">
        <f t="shared" si="184"/>
        <v>엠피송내</v>
      </c>
      <c r="Q5540" t="s">
        <v>1954</v>
      </c>
      <c r="R5540"/>
      <c r="S5540"/>
      <c r="T5540"/>
      <c r="U5540"/>
      <c r="V5540"/>
      <c r="W5540" t="s">
        <v>1958</v>
      </c>
      <c r="X5540"/>
    </row>
    <row r="5541" spans="1:24">
      <c r="A5541" t="s">
        <v>2670</v>
      </c>
      <c r="B5541" t="s">
        <v>2683</v>
      </c>
      <c r="C5541" t="s">
        <v>5764</v>
      </c>
      <c r="D5541" t="s">
        <v>5811</v>
      </c>
      <c r="E5541" t="s">
        <v>6303</v>
      </c>
      <c r="F5541" t="s">
        <v>4276</v>
      </c>
      <c r="G5541">
        <v>61465</v>
      </c>
      <c r="H5541">
        <v>34870</v>
      </c>
      <c r="I5541" s="1">
        <v>43818</v>
      </c>
      <c r="J5541">
        <v>1</v>
      </c>
      <c r="K5541" t="s">
        <v>6696</v>
      </c>
      <c r="L5541" t="s">
        <v>6698</v>
      </c>
      <c r="M5541" t="s">
        <v>6699</v>
      </c>
      <c r="N5541" s="1">
        <v>43889</v>
      </c>
      <c r="O5541" t="str">
        <f t="shared" si="185"/>
        <v>정상2</v>
      </c>
      <c r="P5541" t="str">
        <f t="shared" si="184"/>
        <v>엠피송내</v>
      </c>
      <c r="Q5541" t="s">
        <v>1954</v>
      </c>
      <c r="R5541"/>
      <c r="S5541"/>
      <c r="T5541"/>
      <c r="U5541"/>
      <c r="V5541"/>
      <c r="W5541" t="s">
        <v>1958</v>
      </c>
      <c r="X5541"/>
    </row>
    <row r="5542" spans="1:24">
      <c r="A5542" t="s">
        <v>5664</v>
      </c>
      <c r="B5542" t="s">
        <v>5679</v>
      </c>
      <c r="C5542" t="s">
        <v>5758</v>
      </c>
      <c r="D5542" t="s">
        <v>5979</v>
      </c>
      <c r="E5542" t="s">
        <v>6304</v>
      </c>
      <c r="F5542" t="s">
        <v>4276</v>
      </c>
      <c r="G5542" t="s">
        <v>885</v>
      </c>
      <c r="H5542">
        <v>35000</v>
      </c>
      <c r="I5542" s="1">
        <v>43818</v>
      </c>
      <c r="J5542">
        <v>1</v>
      </c>
      <c r="K5542" t="s">
        <v>6696</v>
      </c>
      <c r="L5542" t="s">
        <v>6698</v>
      </c>
      <c r="M5542" t="s">
        <v>6700</v>
      </c>
      <c r="N5542" s="1">
        <v>43889</v>
      </c>
      <c r="O5542" t="str">
        <f t="shared" si="185"/>
        <v>정상2</v>
      </c>
      <c r="P5542" t="s">
        <v>6829</v>
      </c>
      <c r="Q5542" t="s">
        <v>1954</v>
      </c>
      <c r="R5542"/>
      <c r="S5542"/>
      <c r="T5542"/>
      <c r="U5542"/>
      <c r="V5542"/>
      <c r="W5542" t="s">
        <v>1958</v>
      </c>
      <c r="X5542"/>
    </row>
    <row r="5543" spans="1:24">
      <c r="A5543" t="s">
        <v>2666</v>
      </c>
      <c r="B5543" t="s">
        <v>2679</v>
      </c>
      <c r="C5543" t="s">
        <v>5712</v>
      </c>
      <c r="D5543" t="s">
        <v>5839</v>
      </c>
      <c r="E5543">
        <v>41937887970000</v>
      </c>
      <c r="F5543" t="s">
        <v>4276</v>
      </c>
      <c r="G5543" t="s">
        <v>955</v>
      </c>
      <c r="H5543">
        <v>50000</v>
      </c>
      <c r="I5543" s="1">
        <v>43818</v>
      </c>
      <c r="J5543">
        <v>1</v>
      </c>
      <c r="K5543" t="s">
        <v>6696</v>
      </c>
      <c r="L5543" t="s">
        <v>6698</v>
      </c>
      <c r="M5543" t="s">
        <v>6699</v>
      </c>
      <c r="N5543" s="1">
        <v>43889</v>
      </c>
      <c r="O5543" t="str">
        <f t="shared" si="185"/>
        <v>정상2</v>
      </c>
      <c r="P5543" t="str">
        <f t="shared" si="184"/>
        <v>엠피성공</v>
      </c>
      <c r="Q5543" t="s">
        <v>1954</v>
      </c>
      <c r="R5543"/>
      <c r="S5543"/>
      <c r="T5543"/>
      <c r="U5543"/>
      <c r="V5543"/>
      <c r="W5543" t="s">
        <v>1958</v>
      </c>
      <c r="X5543"/>
    </row>
    <row r="5544" spans="1:24">
      <c r="A5544" t="s">
        <v>990</v>
      </c>
      <c r="B5544" t="s">
        <v>2679</v>
      </c>
      <c r="C5544" t="s">
        <v>2242</v>
      </c>
      <c r="D5544" t="s">
        <v>5839</v>
      </c>
      <c r="E5544">
        <v>41937887960000</v>
      </c>
      <c r="F5544" t="s">
        <v>4276</v>
      </c>
      <c r="G5544" t="s">
        <v>906</v>
      </c>
      <c r="H5544">
        <v>51573</v>
      </c>
      <c r="I5544" s="1">
        <v>43818</v>
      </c>
      <c r="J5544">
        <v>1</v>
      </c>
      <c r="K5544" t="s">
        <v>6696</v>
      </c>
      <c r="L5544" t="s">
        <v>6698</v>
      </c>
      <c r="M5544" t="s">
        <v>6699</v>
      </c>
      <c r="N5544" s="1">
        <v>43889</v>
      </c>
      <c r="O5544" t="str">
        <f t="shared" si="185"/>
        <v>정상2</v>
      </c>
      <c r="P5544" t="str">
        <f t="shared" si="184"/>
        <v>엠피성공</v>
      </c>
      <c r="Q5544" t="s">
        <v>1954</v>
      </c>
      <c r="R5544"/>
      <c r="S5544"/>
      <c r="T5544"/>
      <c r="U5544"/>
      <c r="V5544"/>
      <c r="W5544" t="s">
        <v>1958</v>
      </c>
      <c r="X5544"/>
    </row>
    <row r="5545" spans="1:24">
      <c r="A5545" t="s">
        <v>990</v>
      </c>
      <c r="B5545" t="s">
        <v>5667</v>
      </c>
      <c r="C5545" t="s">
        <v>5735</v>
      </c>
      <c r="D5545" t="s">
        <v>5839</v>
      </c>
      <c r="E5545" t="s">
        <v>6305</v>
      </c>
      <c r="F5545" t="s">
        <v>4276</v>
      </c>
      <c r="G5545">
        <v>61438</v>
      </c>
      <c r="H5545">
        <v>60000</v>
      </c>
      <c r="I5545" s="1">
        <v>43818</v>
      </c>
      <c r="J5545">
        <v>1</v>
      </c>
      <c r="K5545" t="s">
        <v>6696</v>
      </c>
      <c r="L5545" t="s">
        <v>6698</v>
      </c>
      <c r="M5545" t="s">
        <v>6699</v>
      </c>
      <c r="N5545" s="1">
        <v>43889</v>
      </c>
      <c r="O5545" t="str">
        <f t="shared" si="185"/>
        <v>정상2</v>
      </c>
      <c r="P5545" t="str">
        <f t="shared" si="184"/>
        <v>엠피성공</v>
      </c>
      <c r="Q5545" t="s">
        <v>1954</v>
      </c>
      <c r="R5545"/>
      <c r="S5545"/>
      <c r="T5545"/>
      <c r="U5545"/>
      <c r="V5545"/>
      <c r="W5545" t="s">
        <v>1958</v>
      </c>
      <c r="X5545"/>
    </row>
    <row r="5546" spans="1:24">
      <c r="A5546" t="s">
        <v>995</v>
      </c>
      <c r="B5546" t="s">
        <v>5671</v>
      </c>
      <c r="C5546" t="s">
        <v>5713</v>
      </c>
      <c r="D5546" t="s">
        <v>5841</v>
      </c>
      <c r="E5546" t="s">
        <v>6306</v>
      </c>
      <c r="F5546" t="s">
        <v>4276</v>
      </c>
      <c r="G5546" t="s">
        <v>929</v>
      </c>
      <c r="H5546">
        <v>55962</v>
      </c>
      <c r="I5546" s="1">
        <v>43818</v>
      </c>
      <c r="J5546">
        <v>1</v>
      </c>
      <c r="K5546" t="s">
        <v>6696</v>
      </c>
      <c r="L5546" t="s">
        <v>6698</v>
      </c>
      <c r="M5546" t="s">
        <v>6699</v>
      </c>
      <c r="N5546" s="1">
        <v>43889</v>
      </c>
      <c r="O5546" t="str">
        <f t="shared" si="185"/>
        <v>정상2</v>
      </c>
      <c r="P5546" t="str">
        <f t="shared" si="184"/>
        <v>엠피피스토스</v>
      </c>
      <c r="Q5546" t="s">
        <v>1954</v>
      </c>
      <c r="R5546"/>
      <c r="S5546"/>
      <c r="T5546"/>
      <c r="U5546"/>
      <c r="V5546"/>
      <c r="W5546" t="s">
        <v>1958</v>
      </c>
      <c r="X5546"/>
    </row>
    <row r="5547" spans="1:24">
      <c r="A5547" t="s">
        <v>2673</v>
      </c>
      <c r="B5547" t="s">
        <v>5671</v>
      </c>
      <c r="C5547" t="s">
        <v>5718</v>
      </c>
      <c r="D5547" t="s">
        <v>5841</v>
      </c>
      <c r="E5547" t="s">
        <v>6307</v>
      </c>
      <c r="F5547" t="s">
        <v>4276</v>
      </c>
      <c r="G5547">
        <v>61478</v>
      </c>
      <c r="H5547">
        <v>90250</v>
      </c>
      <c r="I5547" s="1">
        <v>43818</v>
      </c>
      <c r="J5547">
        <v>1</v>
      </c>
      <c r="K5547" t="s">
        <v>6696</v>
      </c>
      <c r="L5547" t="s">
        <v>6698</v>
      </c>
      <c r="M5547" t="s">
        <v>6699</v>
      </c>
      <c r="N5547" s="1">
        <v>43889</v>
      </c>
      <c r="O5547" t="str">
        <f t="shared" si="185"/>
        <v>정상2</v>
      </c>
      <c r="P5547" t="str">
        <f t="shared" si="184"/>
        <v>엠피피스토스</v>
      </c>
      <c r="Q5547" t="s">
        <v>1954</v>
      </c>
      <c r="R5547"/>
      <c r="S5547"/>
      <c r="T5547"/>
      <c r="U5547"/>
      <c r="V5547"/>
      <c r="W5547" t="s">
        <v>1958</v>
      </c>
      <c r="X5547"/>
    </row>
    <row r="5548" spans="1:24">
      <c r="A5548" t="s">
        <v>2673</v>
      </c>
      <c r="B5548" t="s">
        <v>2685</v>
      </c>
      <c r="C5548" t="s">
        <v>5713</v>
      </c>
      <c r="D5548" t="s">
        <v>5841</v>
      </c>
      <c r="E5548" t="s">
        <v>6308</v>
      </c>
      <c r="F5548" t="s">
        <v>4276</v>
      </c>
      <c r="G5548">
        <v>61464</v>
      </c>
      <c r="H5548">
        <v>35200</v>
      </c>
      <c r="I5548" s="1">
        <v>43818</v>
      </c>
      <c r="J5548">
        <v>1</v>
      </c>
      <c r="K5548" t="s">
        <v>6696</v>
      </c>
      <c r="L5548" t="s">
        <v>6698</v>
      </c>
      <c r="M5548" t="s">
        <v>6699</v>
      </c>
      <c r="N5548" s="1">
        <v>43889</v>
      </c>
      <c r="O5548" t="str">
        <f t="shared" si="185"/>
        <v>정상2</v>
      </c>
      <c r="P5548" t="str">
        <f t="shared" si="184"/>
        <v>엠피피스토스</v>
      </c>
      <c r="Q5548" t="s">
        <v>1954</v>
      </c>
      <c r="R5548"/>
      <c r="S5548"/>
      <c r="T5548"/>
      <c r="U5548"/>
      <c r="V5548"/>
      <c r="W5548" t="s">
        <v>1958</v>
      </c>
      <c r="X5548"/>
    </row>
    <row r="5549" spans="1:24">
      <c r="A5549" t="s">
        <v>2209</v>
      </c>
      <c r="B5549" t="s">
        <v>5684</v>
      </c>
      <c r="C5549" t="s">
        <v>5740</v>
      </c>
      <c r="D5549" t="s">
        <v>5920</v>
      </c>
      <c r="E5549" t="s">
        <v>6309</v>
      </c>
      <c r="F5549" t="s">
        <v>4276</v>
      </c>
      <c r="G5549" t="s">
        <v>885</v>
      </c>
      <c r="H5549">
        <v>32340</v>
      </c>
      <c r="I5549" s="1">
        <v>43818</v>
      </c>
      <c r="J5549">
        <v>1</v>
      </c>
      <c r="K5549" t="s">
        <v>6696</v>
      </c>
      <c r="L5549" t="s">
        <v>6698</v>
      </c>
      <c r="M5549" t="s">
        <v>6699</v>
      </c>
      <c r="N5549" s="1">
        <v>43889</v>
      </c>
      <c r="O5549" t="str">
        <f t="shared" si="185"/>
        <v>정상2</v>
      </c>
      <c r="P5549" t="str">
        <f t="shared" si="184"/>
        <v>엠피가온</v>
      </c>
      <c r="Q5549" t="s">
        <v>1954</v>
      </c>
      <c r="R5549"/>
      <c r="S5549"/>
      <c r="T5549"/>
      <c r="U5549"/>
      <c r="V5549"/>
      <c r="W5549" t="s">
        <v>1958</v>
      </c>
      <c r="X5549"/>
    </row>
    <row r="5550" spans="1:24">
      <c r="A5550" t="s">
        <v>2209</v>
      </c>
      <c r="B5550" t="s">
        <v>5684</v>
      </c>
      <c r="C5550" t="s">
        <v>5741</v>
      </c>
      <c r="D5550" t="s">
        <v>5920</v>
      </c>
      <c r="E5550">
        <v>20196437046</v>
      </c>
      <c r="F5550" t="s">
        <v>4276</v>
      </c>
      <c r="G5550">
        <v>22818</v>
      </c>
      <c r="H5550">
        <v>13000</v>
      </c>
      <c r="I5550" s="1">
        <v>43818</v>
      </c>
      <c r="J5550">
        <v>1</v>
      </c>
      <c r="K5550" t="s">
        <v>6696</v>
      </c>
      <c r="L5550" t="s">
        <v>6698</v>
      </c>
      <c r="M5550" t="s">
        <v>6699</v>
      </c>
      <c r="N5550" s="1">
        <v>43889</v>
      </c>
      <c r="O5550" t="str">
        <f t="shared" si="185"/>
        <v>정상2</v>
      </c>
      <c r="P5550" t="str">
        <f t="shared" si="184"/>
        <v>엠피가온</v>
      </c>
      <c r="Q5550" t="s">
        <v>1954</v>
      </c>
      <c r="R5550"/>
      <c r="S5550"/>
      <c r="T5550"/>
      <c r="U5550"/>
      <c r="V5550"/>
      <c r="W5550" t="s">
        <v>1958</v>
      </c>
      <c r="X5550"/>
    </row>
    <row r="5551" spans="1:24">
      <c r="A5551" t="s">
        <v>1870</v>
      </c>
      <c r="B5551"/>
      <c r="C5551"/>
      <c r="D5551" t="s">
        <v>5980</v>
      </c>
      <c r="E5551" t="s">
        <v>6310</v>
      </c>
      <c r="F5551" t="s">
        <v>4276</v>
      </c>
      <c r="G5551">
        <v>61464</v>
      </c>
      <c r="H5551">
        <v>45000</v>
      </c>
      <c r="I5551" s="1">
        <v>43818</v>
      </c>
      <c r="J5551">
        <v>1</v>
      </c>
      <c r="K5551" t="s">
        <v>6696</v>
      </c>
      <c r="L5551" t="s">
        <v>6696</v>
      </c>
      <c r="M5551" t="s">
        <v>6699</v>
      </c>
      <c r="N5551" s="1">
        <v>43889</v>
      </c>
      <c r="O5551" t="str">
        <f t="shared" si="185"/>
        <v>정상2</v>
      </c>
      <c r="P5551" t="str">
        <f t="shared" si="184"/>
        <v>엠피상동</v>
      </c>
      <c r="Q5551" t="s">
        <v>1954</v>
      </c>
      <c r="R5551"/>
      <c r="S5551"/>
      <c r="T5551"/>
      <c r="U5551"/>
      <c r="V5551"/>
      <c r="W5551" t="s">
        <v>1958</v>
      </c>
      <c r="X5551"/>
    </row>
    <row r="5552" spans="1:24">
      <c r="A5552" t="s">
        <v>5664</v>
      </c>
      <c r="B5552" t="s">
        <v>5693</v>
      </c>
      <c r="C5552"/>
      <c r="D5552" t="s">
        <v>5981</v>
      </c>
      <c r="E5552">
        <v>51928123710000</v>
      </c>
      <c r="F5552" t="s">
        <v>4276</v>
      </c>
      <c r="G5552" t="s">
        <v>900</v>
      </c>
      <c r="H5552">
        <v>10000</v>
      </c>
      <c r="I5552" s="1">
        <v>43818</v>
      </c>
      <c r="J5552">
        <v>1</v>
      </c>
      <c r="K5552" t="s">
        <v>6695</v>
      </c>
      <c r="L5552" t="s">
        <v>6698</v>
      </c>
      <c r="M5552" t="s">
        <v>6699</v>
      </c>
      <c r="N5552" s="1">
        <v>43889</v>
      </c>
      <c r="O5552" t="str">
        <f t="shared" si="185"/>
        <v>정상2</v>
      </c>
      <c r="P5552" t="s">
        <v>1861</v>
      </c>
      <c r="Q5552" t="s">
        <v>1954</v>
      </c>
      <c r="R5552"/>
      <c r="S5552"/>
      <c r="T5552"/>
      <c r="U5552"/>
      <c r="V5552"/>
      <c r="W5552" t="s">
        <v>1958</v>
      </c>
      <c r="X5552"/>
    </row>
    <row r="5553" spans="1:24">
      <c r="A5553" t="s">
        <v>990</v>
      </c>
      <c r="B5553" t="s">
        <v>5667</v>
      </c>
      <c r="C5553" t="s">
        <v>5712</v>
      </c>
      <c r="D5553" t="s">
        <v>5982</v>
      </c>
      <c r="E5553" t="s">
        <v>6311</v>
      </c>
      <c r="F5553" t="s">
        <v>3242</v>
      </c>
      <c r="G5553" t="s">
        <v>897</v>
      </c>
      <c r="H5553">
        <v>38000</v>
      </c>
      <c r="I5553" s="1">
        <v>43818</v>
      </c>
      <c r="J5553">
        <v>1</v>
      </c>
      <c r="K5553" t="s">
        <v>6696</v>
      </c>
      <c r="L5553" t="s">
        <v>6698</v>
      </c>
      <c r="M5553" t="s">
        <v>6699</v>
      </c>
      <c r="N5553" s="1">
        <v>43889</v>
      </c>
      <c r="O5553" t="str">
        <f t="shared" si="185"/>
        <v>정상2</v>
      </c>
      <c r="P5553" t="str">
        <f t="shared" si="184"/>
        <v>엠피성공</v>
      </c>
      <c r="Q5553" t="s">
        <v>1954</v>
      </c>
      <c r="R5553"/>
      <c r="S5553"/>
      <c r="T5553"/>
      <c r="U5553"/>
      <c r="V5553"/>
      <c r="W5553" t="s">
        <v>1958</v>
      </c>
      <c r="X5553"/>
    </row>
    <row r="5554" spans="1:24">
      <c r="A5554" t="s">
        <v>2666</v>
      </c>
      <c r="B5554" t="s">
        <v>5667</v>
      </c>
      <c r="C5554" t="s">
        <v>5712</v>
      </c>
      <c r="D5554" t="s">
        <v>5848</v>
      </c>
      <c r="E5554">
        <v>51928228120000</v>
      </c>
      <c r="F5554" t="s">
        <v>4276</v>
      </c>
      <c r="G5554" t="s">
        <v>899</v>
      </c>
      <c r="H5554">
        <v>82000</v>
      </c>
      <c r="I5554" s="1">
        <v>43818</v>
      </c>
      <c r="J5554">
        <v>1</v>
      </c>
      <c r="K5554" t="s">
        <v>6696</v>
      </c>
      <c r="L5554" t="s">
        <v>6698</v>
      </c>
      <c r="M5554" t="s">
        <v>6699</v>
      </c>
      <c r="N5554" s="1">
        <v>43889</v>
      </c>
      <c r="O5554" t="str">
        <f t="shared" si="185"/>
        <v>정상2</v>
      </c>
      <c r="P5554" t="str">
        <f t="shared" si="184"/>
        <v>엠피성공</v>
      </c>
      <c r="Q5554" t="s">
        <v>1954</v>
      </c>
      <c r="R5554"/>
      <c r="S5554"/>
      <c r="T5554"/>
      <c r="U5554"/>
      <c r="V5554"/>
      <c r="W5554" t="s">
        <v>1958</v>
      </c>
      <c r="X5554"/>
    </row>
    <row r="5555" spans="1:24">
      <c r="A5555" t="s">
        <v>2672</v>
      </c>
      <c r="B5555"/>
      <c r="C5555"/>
      <c r="D5555" t="s">
        <v>5793</v>
      </c>
      <c r="E5555" t="s">
        <v>6312</v>
      </c>
      <c r="F5555" t="s">
        <v>4286</v>
      </c>
      <c r="G5555" t="s">
        <v>878</v>
      </c>
      <c r="H5555">
        <v>5264</v>
      </c>
      <c r="I5555" s="1">
        <v>43818</v>
      </c>
      <c r="J5555">
        <v>1</v>
      </c>
      <c r="K5555" t="s">
        <v>6696</v>
      </c>
      <c r="L5555" t="s">
        <v>6698</v>
      </c>
      <c r="M5555" t="s">
        <v>6699</v>
      </c>
      <c r="N5555" s="1">
        <v>43889</v>
      </c>
      <c r="O5555" t="str">
        <f t="shared" si="185"/>
        <v>정상2</v>
      </c>
      <c r="P5555" t="str">
        <f t="shared" si="184"/>
        <v>엠피레전드</v>
      </c>
      <c r="Q5555" t="s">
        <v>1954</v>
      </c>
      <c r="R5555"/>
      <c r="S5555"/>
      <c r="T5555"/>
      <c r="U5555"/>
      <c r="V5555"/>
      <c r="W5555" t="s">
        <v>1958</v>
      </c>
      <c r="X5555"/>
    </row>
    <row r="5556" spans="1:24">
      <c r="A5556" t="s">
        <v>994</v>
      </c>
      <c r="B5556"/>
      <c r="C5556"/>
      <c r="D5556" t="s">
        <v>5793</v>
      </c>
      <c r="E5556" t="s">
        <v>6313</v>
      </c>
      <c r="F5556" t="s">
        <v>4286</v>
      </c>
      <c r="G5556" t="s">
        <v>878</v>
      </c>
      <c r="H5556">
        <v>4142</v>
      </c>
      <c r="I5556" s="1">
        <v>43818</v>
      </c>
      <c r="J5556">
        <v>1</v>
      </c>
      <c r="K5556" t="s">
        <v>6696</v>
      </c>
      <c r="L5556" t="s">
        <v>6698</v>
      </c>
      <c r="M5556" t="s">
        <v>6699</v>
      </c>
      <c r="N5556" s="1">
        <v>43889</v>
      </c>
      <c r="O5556" t="str">
        <f t="shared" si="185"/>
        <v>정상2</v>
      </c>
      <c r="P5556" t="str">
        <f t="shared" si="184"/>
        <v>엠피레전드</v>
      </c>
      <c r="Q5556" t="s">
        <v>1954</v>
      </c>
      <c r="R5556"/>
      <c r="S5556"/>
      <c r="T5556"/>
      <c r="U5556"/>
      <c r="V5556"/>
      <c r="W5556" t="s">
        <v>1958</v>
      </c>
      <c r="X5556"/>
    </row>
    <row r="5557" spans="1:24">
      <c r="A5557" t="s">
        <v>2673</v>
      </c>
      <c r="B5557" t="s">
        <v>5671</v>
      </c>
      <c r="C5557" t="s">
        <v>5713</v>
      </c>
      <c r="D5557" t="s">
        <v>5794</v>
      </c>
      <c r="E5557">
        <v>51928194180000</v>
      </c>
      <c r="F5557" t="s">
        <v>4276</v>
      </c>
      <c r="G5557" t="s">
        <v>894</v>
      </c>
      <c r="H5557">
        <v>30000</v>
      </c>
      <c r="I5557" s="1">
        <v>43818</v>
      </c>
      <c r="J5557">
        <v>1</v>
      </c>
      <c r="K5557" t="s">
        <v>6696</v>
      </c>
      <c r="L5557" t="s">
        <v>6698</v>
      </c>
      <c r="M5557" t="s">
        <v>6699</v>
      </c>
      <c r="N5557" s="1">
        <v>43889</v>
      </c>
      <c r="O5557" t="str">
        <f t="shared" si="185"/>
        <v>정상2</v>
      </c>
      <c r="P5557" t="str">
        <f t="shared" si="184"/>
        <v>엠피피스토스</v>
      </c>
      <c r="Q5557" t="s">
        <v>1954</v>
      </c>
      <c r="R5557"/>
      <c r="S5557"/>
      <c r="T5557"/>
      <c r="U5557"/>
      <c r="V5557"/>
      <c r="W5557" t="s">
        <v>1958</v>
      </c>
      <c r="X5557"/>
    </row>
    <row r="5558" spans="1:24">
      <c r="A5558" t="s">
        <v>2666</v>
      </c>
      <c r="B5558" t="s">
        <v>2679</v>
      </c>
      <c r="C5558" t="s">
        <v>5731</v>
      </c>
      <c r="D5558" t="s">
        <v>5852</v>
      </c>
      <c r="E5558" t="s">
        <v>6314</v>
      </c>
      <c r="F5558" t="s">
        <v>3242</v>
      </c>
      <c r="G5558">
        <v>61437</v>
      </c>
      <c r="H5558">
        <v>38000</v>
      </c>
      <c r="I5558" s="1">
        <v>43818</v>
      </c>
      <c r="J5558">
        <v>1</v>
      </c>
      <c r="K5558" t="s">
        <v>6696</v>
      </c>
      <c r="L5558" t="s">
        <v>6698</v>
      </c>
      <c r="M5558" t="s">
        <v>6699</v>
      </c>
      <c r="N5558" s="1">
        <v>43889</v>
      </c>
      <c r="O5558" t="str">
        <f t="shared" si="185"/>
        <v>정상2</v>
      </c>
      <c r="P5558" t="str">
        <f t="shared" si="184"/>
        <v>엠피성공</v>
      </c>
      <c r="Q5558" t="s">
        <v>1954</v>
      </c>
      <c r="R5558"/>
      <c r="S5558"/>
      <c r="T5558"/>
      <c r="U5558"/>
      <c r="V5558"/>
      <c r="W5558" t="s">
        <v>1958</v>
      </c>
      <c r="X5558"/>
    </row>
    <row r="5559" spans="1:24">
      <c r="A5559" t="s">
        <v>2666</v>
      </c>
      <c r="B5559" t="s">
        <v>5667</v>
      </c>
      <c r="C5559" t="s">
        <v>5731</v>
      </c>
      <c r="D5559" t="s">
        <v>5852</v>
      </c>
      <c r="E5559" t="s">
        <v>6315</v>
      </c>
      <c r="F5559" t="s">
        <v>3242</v>
      </c>
      <c r="G5559">
        <v>61437</v>
      </c>
      <c r="H5559">
        <v>13000</v>
      </c>
      <c r="I5559" s="1">
        <v>43818</v>
      </c>
      <c r="J5559">
        <v>1</v>
      </c>
      <c r="K5559" t="s">
        <v>6696</v>
      </c>
      <c r="L5559" t="s">
        <v>6698</v>
      </c>
      <c r="M5559" t="s">
        <v>6699</v>
      </c>
      <c r="N5559" s="1">
        <v>43889</v>
      </c>
      <c r="O5559" t="str">
        <f t="shared" si="185"/>
        <v>정상2</v>
      </c>
      <c r="P5559" t="str">
        <f t="shared" si="184"/>
        <v>엠피성공</v>
      </c>
      <c r="Q5559" t="s">
        <v>1954</v>
      </c>
      <c r="R5559"/>
      <c r="S5559"/>
      <c r="T5559"/>
      <c r="U5559"/>
      <c r="V5559"/>
      <c r="W5559" t="s">
        <v>1958</v>
      </c>
      <c r="X5559"/>
    </row>
    <row r="5560" spans="1:24">
      <c r="A5560" t="s">
        <v>2671</v>
      </c>
      <c r="B5560" t="s">
        <v>5666</v>
      </c>
      <c r="C5560" t="s">
        <v>5754</v>
      </c>
      <c r="D5560" t="s">
        <v>5796</v>
      </c>
      <c r="E5560">
        <v>51928181930000</v>
      </c>
      <c r="F5560" t="s">
        <v>4276</v>
      </c>
      <c r="G5560" t="s">
        <v>894</v>
      </c>
      <c r="H5560">
        <v>97440</v>
      </c>
      <c r="I5560" s="1">
        <v>43818</v>
      </c>
      <c r="J5560">
        <v>1</v>
      </c>
      <c r="K5560" t="s">
        <v>6696</v>
      </c>
      <c r="L5560" t="s">
        <v>6698</v>
      </c>
      <c r="M5560" t="s">
        <v>6699</v>
      </c>
      <c r="N5560" s="1">
        <v>43889</v>
      </c>
      <c r="O5560" t="str">
        <f t="shared" si="185"/>
        <v>정상2</v>
      </c>
      <c r="P5560" t="s">
        <v>6835</v>
      </c>
      <c r="Q5560" t="s">
        <v>1954</v>
      </c>
      <c r="R5560"/>
      <c r="S5560"/>
      <c r="T5560"/>
      <c r="U5560"/>
      <c r="V5560"/>
      <c r="W5560" t="s">
        <v>1958</v>
      </c>
      <c r="X5560"/>
    </row>
    <row r="5561" spans="1:24">
      <c r="A5561" t="s">
        <v>983</v>
      </c>
      <c r="B5561" t="s">
        <v>5666</v>
      </c>
      <c r="C5561" t="s">
        <v>5757</v>
      </c>
      <c r="D5561" t="s">
        <v>5796</v>
      </c>
      <c r="E5561" t="s">
        <v>6316</v>
      </c>
      <c r="F5561" t="s">
        <v>4276</v>
      </c>
      <c r="G5561">
        <v>61442</v>
      </c>
      <c r="H5561">
        <v>60380</v>
      </c>
      <c r="I5561" s="1">
        <v>43818</v>
      </c>
      <c r="J5561">
        <v>1</v>
      </c>
      <c r="K5561" t="s">
        <v>6696</v>
      </c>
      <c r="L5561" t="s">
        <v>6698</v>
      </c>
      <c r="M5561" t="s">
        <v>6699</v>
      </c>
      <c r="N5561" s="1">
        <v>43889</v>
      </c>
      <c r="O5561" t="str">
        <f t="shared" si="185"/>
        <v>정상2</v>
      </c>
      <c r="P5561" t="s">
        <v>6835</v>
      </c>
      <c r="Q5561" t="s">
        <v>1954</v>
      </c>
      <c r="R5561"/>
      <c r="S5561"/>
      <c r="T5561"/>
      <c r="U5561"/>
      <c r="V5561"/>
      <c r="W5561" t="s">
        <v>1958</v>
      </c>
      <c r="X5561"/>
    </row>
    <row r="5562" spans="1:24">
      <c r="A5562" t="s">
        <v>2671</v>
      </c>
      <c r="B5562" t="s">
        <v>5666</v>
      </c>
      <c r="C5562" t="s">
        <v>5710</v>
      </c>
      <c r="D5562" t="s">
        <v>5796</v>
      </c>
      <c r="E5562">
        <v>320192435446</v>
      </c>
      <c r="F5562" t="s">
        <v>3249</v>
      </c>
      <c r="G5562">
        <v>30982</v>
      </c>
      <c r="H5562">
        <v>8240</v>
      </c>
      <c r="I5562" s="1">
        <v>43818</v>
      </c>
      <c r="J5562">
        <v>1</v>
      </c>
      <c r="K5562" t="s">
        <v>6696</v>
      </c>
      <c r="L5562" t="s">
        <v>6698</v>
      </c>
      <c r="M5562" t="s">
        <v>6699</v>
      </c>
      <c r="N5562" s="1">
        <v>43889</v>
      </c>
      <c r="O5562" t="str">
        <f t="shared" si="185"/>
        <v>정상2</v>
      </c>
      <c r="P5562" t="s">
        <v>6835</v>
      </c>
      <c r="Q5562" t="s">
        <v>1954</v>
      </c>
      <c r="R5562"/>
      <c r="S5562"/>
      <c r="T5562"/>
      <c r="U5562"/>
      <c r="V5562"/>
      <c r="W5562" t="s">
        <v>1958</v>
      </c>
      <c r="X5562"/>
    </row>
    <row r="5563" spans="1:24">
      <c r="A5563" t="s">
        <v>2671</v>
      </c>
      <c r="B5563" t="s">
        <v>5696</v>
      </c>
      <c r="C5563" t="s">
        <v>5710</v>
      </c>
      <c r="D5563" t="s">
        <v>5960</v>
      </c>
      <c r="E5563">
        <v>320192435362</v>
      </c>
      <c r="F5563" t="s">
        <v>4276</v>
      </c>
      <c r="G5563">
        <v>30593</v>
      </c>
      <c r="H5563">
        <v>51740</v>
      </c>
      <c r="I5563" s="1">
        <v>43818</v>
      </c>
      <c r="J5563">
        <v>1</v>
      </c>
      <c r="K5563" t="s">
        <v>6696</v>
      </c>
      <c r="L5563" t="s">
        <v>6698</v>
      </c>
      <c r="M5563" t="s">
        <v>6699</v>
      </c>
      <c r="N5563" s="1">
        <v>43889</v>
      </c>
      <c r="O5563" t="str">
        <f t="shared" si="185"/>
        <v>정상2</v>
      </c>
      <c r="P5563" t="s">
        <v>6835</v>
      </c>
      <c r="Q5563" t="s">
        <v>1954</v>
      </c>
      <c r="R5563"/>
      <c r="S5563"/>
      <c r="T5563"/>
      <c r="U5563"/>
      <c r="V5563"/>
      <c r="W5563" t="s">
        <v>1958</v>
      </c>
      <c r="X5563"/>
    </row>
    <row r="5564" spans="1:24">
      <c r="A5564" t="s">
        <v>2671</v>
      </c>
      <c r="B5564" t="s">
        <v>5666</v>
      </c>
      <c r="C5564" t="s">
        <v>5710</v>
      </c>
      <c r="D5564" t="s">
        <v>5796</v>
      </c>
      <c r="E5564" t="s">
        <v>6317</v>
      </c>
      <c r="F5564" t="s">
        <v>4276</v>
      </c>
      <c r="G5564" t="s">
        <v>929</v>
      </c>
      <c r="H5564">
        <v>61353</v>
      </c>
      <c r="I5564" s="1">
        <v>43818</v>
      </c>
      <c r="J5564">
        <v>1</v>
      </c>
      <c r="K5564" t="s">
        <v>6696</v>
      </c>
      <c r="L5564" t="s">
        <v>6698</v>
      </c>
      <c r="M5564" t="s">
        <v>6699</v>
      </c>
      <c r="N5564" s="1">
        <v>43889</v>
      </c>
      <c r="O5564" t="str">
        <f t="shared" si="185"/>
        <v>정상2</v>
      </c>
      <c r="P5564" t="s">
        <v>6835</v>
      </c>
      <c r="Q5564" t="s">
        <v>1954</v>
      </c>
      <c r="R5564"/>
      <c r="S5564"/>
      <c r="T5564"/>
      <c r="U5564"/>
      <c r="V5564"/>
      <c r="W5564" t="s">
        <v>6702</v>
      </c>
      <c r="X5564"/>
    </row>
    <row r="5565" spans="1:24">
      <c r="A5565" t="s">
        <v>2670</v>
      </c>
      <c r="B5565" t="s">
        <v>2683</v>
      </c>
      <c r="C5565" t="s">
        <v>5715</v>
      </c>
      <c r="D5565" t="s">
        <v>5817</v>
      </c>
      <c r="E5565" t="s">
        <v>6318</v>
      </c>
      <c r="F5565" t="s">
        <v>4276</v>
      </c>
      <c r="G5565" t="s">
        <v>877</v>
      </c>
      <c r="H5565">
        <v>22100</v>
      </c>
      <c r="I5565" s="1">
        <v>43818</v>
      </c>
      <c r="J5565">
        <v>1</v>
      </c>
      <c r="K5565" t="s">
        <v>6696</v>
      </c>
      <c r="L5565" t="s">
        <v>6698</v>
      </c>
      <c r="M5565" t="s">
        <v>6699</v>
      </c>
      <c r="N5565" s="1">
        <v>43889</v>
      </c>
      <c r="O5565" t="str">
        <f t="shared" si="185"/>
        <v>정상2</v>
      </c>
      <c r="P5565" t="str">
        <f t="shared" si="184"/>
        <v>엠피송내</v>
      </c>
      <c r="Q5565" t="s">
        <v>1954</v>
      </c>
      <c r="R5565"/>
      <c r="S5565"/>
      <c r="T5565"/>
      <c r="U5565"/>
      <c r="V5565"/>
      <c r="W5565" t="s">
        <v>1960</v>
      </c>
      <c r="X5565"/>
    </row>
    <row r="5566" spans="1:24">
      <c r="A5566" t="s">
        <v>5664</v>
      </c>
      <c r="B5566" t="s">
        <v>5679</v>
      </c>
      <c r="C5566" t="s">
        <v>5765</v>
      </c>
      <c r="D5566" t="s">
        <v>5940</v>
      </c>
      <c r="E5566">
        <v>20196440396</v>
      </c>
      <c r="F5566" t="s">
        <v>4276</v>
      </c>
      <c r="G5566">
        <v>22818</v>
      </c>
      <c r="H5566">
        <v>35000</v>
      </c>
      <c r="I5566" s="1">
        <v>43818</v>
      </c>
      <c r="J5566">
        <v>1</v>
      </c>
      <c r="K5566" t="s">
        <v>6696</v>
      </c>
      <c r="L5566" t="s">
        <v>6698</v>
      </c>
      <c r="M5566" t="s">
        <v>6699</v>
      </c>
      <c r="N5566" s="1">
        <v>43889</v>
      </c>
      <c r="O5566" t="str">
        <f t="shared" si="185"/>
        <v>정상2</v>
      </c>
      <c r="P5566" t="s">
        <v>6829</v>
      </c>
      <c r="Q5566" t="s">
        <v>1954</v>
      </c>
      <c r="R5566"/>
      <c r="S5566"/>
      <c r="T5566"/>
      <c r="U5566"/>
      <c r="V5566"/>
      <c r="W5566" t="s">
        <v>1958</v>
      </c>
      <c r="X5566"/>
    </row>
    <row r="5567" spans="1:24">
      <c r="A5567" t="s">
        <v>5664</v>
      </c>
      <c r="B5567" t="s">
        <v>5679</v>
      </c>
      <c r="C5567" t="s">
        <v>5758</v>
      </c>
      <c r="D5567" t="s">
        <v>5983</v>
      </c>
      <c r="E5567">
        <v>320192431538</v>
      </c>
      <c r="F5567" t="s">
        <v>4276</v>
      </c>
      <c r="G5567">
        <v>30577</v>
      </c>
      <c r="H5567">
        <v>50880</v>
      </c>
      <c r="I5567" s="1">
        <v>43818</v>
      </c>
      <c r="J5567">
        <v>1</v>
      </c>
      <c r="K5567" t="s">
        <v>6696</v>
      </c>
      <c r="L5567" t="s">
        <v>6698</v>
      </c>
      <c r="M5567" t="s">
        <v>6699</v>
      </c>
      <c r="N5567" s="1">
        <v>43889</v>
      </c>
      <c r="O5567" t="str">
        <f t="shared" si="185"/>
        <v>정상2</v>
      </c>
      <c r="P5567" t="s">
        <v>6829</v>
      </c>
      <c r="Q5567" t="s">
        <v>1954</v>
      </c>
      <c r="R5567"/>
      <c r="S5567"/>
      <c r="T5567"/>
      <c r="U5567"/>
      <c r="V5567"/>
      <c r="W5567" t="s">
        <v>1958</v>
      </c>
      <c r="X5567"/>
    </row>
    <row r="5568" spans="1:24">
      <c r="A5568" t="s">
        <v>5664</v>
      </c>
      <c r="B5568" t="s">
        <v>5679</v>
      </c>
      <c r="C5568" t="s">
        <v>5758</v>
      </c>
      <c r="D5568" t="s">
        <v>5940</v>
      </c>
      <c r="E5568">
        <v>20196440162</v>
      </c>
      <c r="F5568" t="s">
        <v>4276</v>
      </c>
      <c r="G5568">
        <v>22818</v>
      </c>
      <c r="H5568">
        <v>35000</v>
      </c>
      <c r="I5568" s="1">
        <v>43818</v>
      </c>
      <c r="J5568">
        <v>1</v>
      </c>
      <c r="K5568" t="s">
        <v>6696</v>
      </c>
      <c r="L5568" t="s">
        <v>6698</v>
      </c>
      <c r="M5568" t="s">
        <v>6699</v>
      </c>
      <c r="N5568" s="1">
        <v>43889</v>
      </c>
      <c r="O5568" t="str">
        <f t="shared" si="185"/>
        <v>정상2</v>
      </c>
      <c r="P5568" t="s">
        <v>1860</v>
      </c>
      <c r="Q5568" t="s">
        <v>1954</v>
      </c>
      <c r="R5568"/>
      <c r="S5568"/>
      <c r="T5568"/>
      <c r="U5568"/>
      <c r="V5568"/>
      <c r="W5568" t="s">
        <v>1958</v>
      </c>
      <c r="X5568"/>
    </row>
    <row r="5569" spans="1:24">
      <c r="A5569" t="s">
        <v>2673</v>
      </c>
      <c r="B5569" t="s">
        <v>2685</v>
      </c>
      <c r="C5569" t="s">
        <v>5723</v>
      </c>
      <c r="D5569" t="s">
        <v>5799</v>
      </c>
      <c r="E5569">
        <v>320192433953</v>
      </c>
      <c r="F5569" t="s">
        <v>4276</v>
      </c>
      <c r="G5569">
        <v>30555</v>
      </c>
      <c r="H5569">
        <v>70000</v>
      </c>
      <c r="I5569" s="1">
        <v>43818</v>
      </c>
      <c r="J5569">
        <v>1</v>
      </c>
      <c r="K5569" t="s">
        <v>6696</v>
      </c>
      <c r="L5569" t="s">
        <v>6698</v>
      </c>
      <c r="M5569" t="s">
        <v>6699</v>
      </c>
      <c r="N5569" s="1">
        <v>43889</v>
      </c>
      <c r="O5569" t="str">
        <f t="shared" si="185"/>
        <v>정상2</v>
      </c>
      <c r="P5569" t="str">
        <f t="shared" ref="P5569:P5632" si="186">A5569</f>
        <v>엠피피스토스</v>
      </c>
      <c r="Q5569" t="s">
        <v>1954</v>
      </c>
      <c r="R5569"/>
      <c r="S5569"/>
      <c r="T5569"/>
      <c r="U5569"/>
      <c r="V5569"/>
      <c r="W5569" t="s">
        <v>1958</v>
      </c>
      <c r="X5569"/>
    </row>
    <row r="5570" spans="1:24">
      <c r="A5570" t="s">
        <v>2316</v>
      </c>
      <c r="B5570" t="s">
        <v>5690</v>
      </c>
      <c r="C5570" t="s">
        <v>5722</v>
      </c>
      <c r="D5570" t="s">
        <v>5984</v>
      </c>
      <c r="E5570">
        <v>20196438848</v>
      </c>
      <c r="F5570" t="s">
        <v>4276</v>
      </c>
      <c r="G5570">
        <v>22818</v>
      </c>
      <c r="H5570">
        <v>20300</v>
      </c>
      <c r="I5570" s="1">
        <v>43818</v>
      </c>
      <c r="J5570">
        <v>1</v>
      </c>
      <c r="K5570" t="s">
        <v>6696</v>
      </c>
      <c r="L5570" t="s">
        <v>6698</v>
      </c>
      <c r="M5570" t="s">
        <v>6699</v>
      </c>
      <c r="N5570" s="1">
        <v>43889</v>
      </c>
      <c r="O5570" t="str">
        <f t="shared" si="185"/>
        <v>정상2</v>
      </c>
      <c r="P5570" t="str">
        <f t="shared" si="186"/>
        <v>엠피조은</v>
      </c>
      <c r="Q5570" t="s">
        <v>1954</v>
      </c>
      <c r="R5570"/>
      <c r="S5570"/>
      <c r="T5570"/>
      <c r="U5570"/>
      <c r="V5570"/>
      <c r="W5570" t="s">
        <v>1958</v>
      </c>
      <c r="X5570"/>
    </row>
    <row r="5571" spans="1:24">
      <c r="A5571" t="s">
        <v>2665</v>
      </c>
      <c r="B5571" t="s">
        <v>5673</v>
      </c>
      <c r="C5571" t="s">
        <v>5728</v>
      </c>
      <c r="D5571" t="s">
        <v>5929</v>
      </c>
      <c r="E5571">
        <v>20196442738</v>
      </c>
      <c r="F5571" t="s">
        <v>4276</v>
      </c>
      <c r="G5571">
        <v>22785</v>
      </c>
      <c r="H5571">
        <v>64000</v>
      </c>
      <c r="I5571" s="1">
        <v>43818</v>
      </c>
      <c r="J5571">
        <v>1</v>
      </c>
      <c r="K5571" t="s">
        <v>6696</v>
      </c>
      <c r="L5571" t="s">
        <v>6696</v>
      </c>
      <c r="M5571" t="s">
        <v>6699</v>
      </c>
      <c r="N5571" s="1">
        <v>43889</v>
      </c>
      <c r="O5571" t="str">
        <f t="shared" si="185"/>
        <v>정상2</v>
      </c>
      <c r="P5571" t="str">
        <f t="shared" si="186"/>
        <v>엠피상동</v>
      </c>
      <c r="Q5571" t="s">
        <v>1954</v>
      </c>
      <c r="R5571"/>
      <c r="S5571"/>
      <c r="T5571"/>
      <c r="U5571"/>
      <c r="V5571"/>
      <c r="W5571" t="s">
        <v>1958</v>
      </c>
      <c r="X5571"/>
    </row>
    <row r="5572" spans="1:24">
      <c r="A5572" t="s">
        <v>2665</v>
      </c>
      <c r="B5572" t="s">
        <v>5670</v>
      </c>
      <c r="C5572" t="s">
        <v>5725</v>
      </c>
      <c r="D5572" t="s">
        <v>5864</v>
      </c>
      <c r="E5572" t="s">
        <v>6319</v>
      </c>
      <c r="F5572" t="s">
        <v>4276</v>
      </c>
      <c r="G5572" t="s">
        <v>893</v>
      </c>
      <c r="H5572">
        <v>68000</v>
      </c>
      <c r="I5572" s="1">
        <v>43818</v>
      </c>
      <c r="J5572">
        <v>1</v>
      </c>
      <c r="K5572" t="s">
        <v>6696</v>
      </c>
      <c r="L5572" t="s">
        <v>6696</v>
      </c>
      <c r="M5572" t="s">
        <v>6700</v>
      </c>
      <c r="N5572" s="1">
        <v>43889</v>
      </c>
      <c r="O5572" t="str">
        <f t="shared" si="185"/>
        <v>정상2</v>
      </c>
      <c r="P5572" t="str">
        <f t="shared" si="186"/>
        <v>엠피상동</v>
      </c>
      <c r="Q5572" t="s">
        <v>1954</v>
      </c>
      <c r="R5572"/>
      <c r="S5572"/>
      <c r="T5572"/>
      <c r="U5572"/>
      <c r="V5572"/>
      <c r="W5572" t="s">
        <v>1958</v>
      </c>
      <c r="X5572"/>
    </row>
    <row r="5573" spans="1:24">
      <c r="A5573" t="s">
        <v>2676</v>
      </c>
      <c r="B5573" t="s">
        <v>5683</v>
      </c>
      <c r="C5573" t="s">
        <v>5766</v>
      </c>
      <c r="D5573" t="s">
        <v>5985</v>
      </c>
      <c r="E5573" t="s">
        <v>6320</v>
      </c>
      <c r="F5573" t="s">
        <v>4276</v>
      </c>
      <c r="G5573">
        <v>61437</v>
      </c>
      <c r="H5573">
        <v>50000</v>
      </c>
      <c r="I5573" s="1">
        <v>43818</v>
      </c>
      <c r="J5573">
        <v>1</v>
      </c>
      <c r="K5573" t="s">
        <v>6696</v>
      </c>
      <c r="L5573" t="s">
        <v>6698</v>
      </c>
      <c r="M5573" t="s">
        <v>6699</v>
      </c>
      <c r="N5573" s="1">
        <v>43889</v>
      </c>
      <c r="O5573" t="str">
        <f t="shared" si="185"/>
        <v>정상2</v>
      </c>
      <c r="P5573" t="str">
        <f t="shared" si="186"/>
        <v>엠피여주</v>
      </c>
      <c r="Q5573" t="s">
        <v>1954</v>
      </c>
      <c r="R5573"/>
      <c r="S5573"/>
      <c r="T5573"/>
      <c r="U5573"/>
      <c r="V5573"/>
      <c r="W5573" t="s">
        <v>1958</v>
      </c>
      <c r="X5573"/>
    </row>
    <row r="5574" spans="1:24">
      <c r="A5574" t="s">
        <v>1870</v>
      </c>
      <c r="B5574" t="s">
        <v>5673</v>
      </c>
      <c r="C5574" t="s">
        <v>2353</v>
      </c>
      <c r="D5574" t="s">
        <v>5986</v>
      </c>
      <c r="E5574">
        <v>51928147670000</v>
      </c>
      <c r="F5574" t="s">
        <v>4276</v>
      </c>
      <c r="G5574" t="s">
        <v>909</v>
      </c>
      <c r="H5574">
        <v>50200</v>
      </c>
      <c r="I5574" s="1">
        <v>43818</v>
      </c>
      <c r="J5574">
        <v>1</v>
      </c>
      <c r="K5574" t="s">
        <v>6696</v>
      </c>
      <c r="L5574" t="s">
        <v>6696</v>
      </c>
      <c r="M5574" t="s">
        <v>6699</v>
      </c>
      <c r="N5574" s="1">
        <v>43889</v>
      </c>
      <c r="O5574" t="str">
        <f t="shared" si="185"/>
        <v>정상2</v>
      </c>
      <c r="P5574" t="str">
        <f t="shared" si="186"/>
        <v>엠피상동</v>
      </c>
      <c r="Q5574" t="s">
        <v>1954</v>
      </c>
      <c r="R5574"/>
      <c r="S5574"/>
      <c r="T5574"/>
      <c r="U5574"/>
      <c r="V5574"/>
      <c r="W5574" t="s">
        <v>1958</v>
      </c>
      <c r="X5574"/>
    </row>
    <row r="5575" spans="1:24">
      <c r="A5575" t="s">
        <v>2670</v>
      </c>
      <c r="B5575" t="s">
        <v>2683</v>
      </c>
      <c r="C5575" t="s">
        <v>5715</v>
      </c>
      <c r="D5575" t="s">
        <v>5943</v>
      </c>
      <c r="E5575">
        <v>320192438543</v>
      </c>
      <c r="F5575" t="s">
        <v>4276</v>
      </c>
      <c r="G5575">
        <v>30571</v>
      </c>
      <c r="H5575">
        <v>48900</v>
      </c>
      <c r="I5575" s="1">
        <v>43818</v>
      </c>
      <c r="J5575">
        <v>1</v>
      </c>
      <c r="K5575" t="s">
        <v>6696</v>
      </c>
      <c r="L5575" t="s">
        <v>6698</v>
      </c>
      <c r="M5575" t="s">
        <v>6699</v>
      </c>
      <c r="N5575" s="1">
        <v>43889</v>
      </c>
      <c r="O5575" t="str">
        <f t="shared" si="185"/>
        <v>정상2</v>
      </c>
      <c r="P5575" t="str">
        <f t="shared" si="186"/>
        <v>엠피송내</v>
      </c>
      <c r="Q5575" t="s">
        <v>1954</v>
      </c>
      <c r="R5575"/>
      <c r="S5575"/>
      <c r="T5575"/>
      <c r="U5575"/>
      <c r="V5575"/>
      <c r="W5575" t="s">
        <v>1958</v>
      </c>
      <c r="X5575"/>
    </row>
    <row r="5576" spans="1:24">
      <c r="A5576" t="s">
        <v>2670</v>
      </c>
      <c r="B5576" t="s">
        <v>5669</v>
      </c>
      <c r="C5576" t="s">
        <v>5736</v>
      </c>
      <c r="D5576" t="s">
        <v>5974</v>
      </c>
      <c r="E5576">
        <v>320192438563</v>
      </c>
      <c r="F5576" t="s">
        <v>4286</v>
      </c>
      <c r="G5576">
        <v>30982</v>
      </c>
      <c r="H5576">
        <v>36280</v>
      </c>
      <c r="I5576" s="1">
        <v>43818</v>
      </c>
      <c r="J5576">
        <v>1</v>
      </c>
      <c r="K5576" t="s">
        <v>6696</v>
      </c>
      <c r="L5576" t="s">
        <v>6698</v>
      </c>
      <c r="M5576" t="s">
        <v>6699</v>
      </c>
      <c r="N5576" s="1">
        <v>43889</v>
      </c>
      <c r="O5576" t="str">
        <f t="shared" si="185"/>
        <v>정상2</v>
      </c>
      <c r="P5576" t="str">
        <f t="shared" si="186"/>
        <v>엠피송내</v>
      </c>
      <c r="Q5576" t="s">
        <v>1954</v>
      </c>
      <c r="R5576"/>
      <c r="S5576"/>
      <c r="T5576"/>
      <c r="U5576"/>
      <c r="V5576"/>
      <c r="W5576" t="s">
        <v>1958</v>
      </c>
      <c r="X5576"/>
    </row>
    <row r="5577" spans="1:24">
      <c r="A5577" t="s">
        <v>2670</v>
      </c>
      <c r="B5577" t="s">
        <v>5669</v>
      </c>
      <c r="C5577" t="s">
        <v>5724</v>
      </c>
      <c r="D5577" t="s">
        <v>5974</v>
      </c>
      <c r="E5577">
        <v>51928205950000</v>
      </c>
      <c r="F5577" t="s">
        <v>3242</v>
      </c>
      <c r="G5577" t="s">
        <v>899</v>
      </c>
      <c r="H5577">
        <v>62000</v>
      </c>
      <c r="I5577" s="1">
        <v>43818</v>
      </c>
      <c r="J5577">
        <v>1</v>
      </c>
      <c r="K5577" t="s">
        <v>6696</v>
      </c>
      <c r="L5577" t="s">
        <v>6698</v>
      </c>
      <c r="M5577" t="s">
        <v>6699</v>
      </c>
      <c r="N5577" s="1">
        <v>43889</v>
      </c>
      <c r="O5577" t="str">
        <f t="shared" si="185"/>
        <v>정상2</v>
      </c>
      <c r="P5577" t="str">
        <f t="shared" si="186"/>
        <v>엠피송내</v>
      </c>
      <c r="Q5577" t="s">
        <v>1954</v>
      </c>
      <c r="R5577"/>
      <c r="S5577"/>
      <c r="T5577"/>
      <c r="U5577"/>
      <c r="V5577"/>
      <c r="W5577" t="s">
        <v>1958</v>
      </c>
      <c r="X5577"/>
    </row>
    <row r="5578" spans="1:24">
      <c r="A5578" t="s">
        <v>2209</v>
      </c>
      <c r="B5578"/>
      <c r="C5578"/>
      <c r="D5578" t="s">
        <v>5987</v>
      </c>
      <c r="E5578">
        <v>41937899210000</v>
      </c>
      <c r="F5578" t="s">
        <v>4276</v>
      </c>
      <c r="G5578" t="s">
        <v>936</v>
      </c>
      <c r="H5578">
        <v>103289</v>
      </c>
      <c r="I5578" s="1">
        <v>43818</v>
      </c>
      <c r="J5578">
        <v>1</v>
      </c>
      <c r="K5578" t="s">
        <v>6696</v>
      </c>
      <c r="L5578" t="s">
        <v>6698</v>
      </c>
      <c r="M5578" t="s">
        <v>6699</v>
      </c>
      <c r="N5578" s="1">
        <v>43889</v>
      </c>
      <c r="O5578" t="str">
        <f t="shared" si="185"/>
        <v>정상2</v>
      </c>
      <c r="P5578" t="str">
        <f t="shared" si="186"/>
        <v>엠피가온</v>
      </c>
      <c r="Q5578" t="s">
        <v>1954</v>
      </c>
      <c r="R5578"/>
      <c r="S5578"/>
      <c r="T5578"/>
      <c r="U5578"/>
      <c r="V5578"/>
      <c r="W5578" t="s">
        <v>1958</v>
      </c>
      <c r="X5578"/>
    </row>
    <row r="5579" spans="1:24">
      <c r="A5579" t="s">
        <v>2675</v>
      </c>
      <c r="B5579"/>
      <c r="C5579"/>
      <c r="D5579" t="s">
        <v>5873</v>
      </c>
      <c r="E5579">
        <v>41937902290000</v>
      </c>
      <c r="F5579" t="s">
        <v>4276</v>
      </c>
      <c r="G5579" t="s">
        <v>936</v>
      </c>
      <c r="H5579">
        <v>56317</v>
      </c>
      <c r="I5579" s="1">
        <v>43818</v>
      </c>
      <c r="J5579">
        <v>1</v>
      </c>
      <c r="K5579" t="s">
        <v>6696</v>
      </c>
      <c r="L5579" t="s">
        <v>6698</v>
      </c>
      <c r="M5579" t="s">
        <v>6699</v>
      </c>
      <c r="N5579" s="1">
        <v>43889</v>
      </c>
      <c r="O5579" t="str">
        <f t="shared" si="185"/>
        <v>정상2</v>
      </c>
      <c r="P5579" t="str">
        <f t="shared" si="186"/>
        <v>엠피가온</v>
      </c>
      <c r="Q5579" t="s">
        <v>1954</v>
      </c>
      <c r="R5579"/>
      <c r="S5579"/>
      <c r="T5579"/>
      <c r="U5579"/>
      <c r="V5579"/>
      <c r="W5579" t="s">
        <v>1958</v>
      </c>
      <c r="X5579"/>
    </row>
    <row r="5580" spans="1:24">
      <c r="A5580" t="s">
        <v>2209</v>
      </c>
      <c r="B5580"/>
      <c r="C5580"/>
      <c r="D5580" t="s">
        <v>5903</v>
      </c>
      <c r="E5580">
        <v>3190624078821</v>
      </c>
      <c r="F5580" t="s">
        <v>4276</v>
      </c>
      <c r="G5580" t="s">
        <v>945</v>
      </c>
      <c r="H5580">
        <v>26739</v>
      </c>
      <c r="I5580" s="1">
        <v>43818</v>
      </c>
      <c r="J5580">
        <v>1</v>
      </c>
      <c r="K5580" t="s">
        <v>6696</v>
      </c>
      <c r="L5580" t="s">
        <v>6698</v>
      </c>
      <c r="M5580" t="s">
        <v>6700</v>
      </c>
      <c r="N5580" s="1">
        <v>43889</v>
      </c>
      <c r="O5580" t="str">
        <f t="shared" si="185"/>
        <v>정상2</v>
      </c>
      <c r="P5580" t="str">
        <f t="shared" si="186"/>
        <v>엠피가온</v>
      </c>
      <c r="Q5580" t="s">
        <v>1954</v>
      </c>
      <c r="R5580"/>
      <c r="S5580"/>
      <c r="T5580"/>
      <c r="U5580"/>
      <c r="V5580"/>
      <c r="W5580" t="s">
        <v>1958</v>
      </c>
      <c r="X5580"/>
    </row>
    <row r="5581" spans="1:24">
      <c r="A5581" t="s">
        <v>2675</v>
      </c>
      <c r="B5581"/>
      <c r="C5581"/>
      <c r="D5581" t="s">
        <v>5873</v>
      </c>
      <c r="E5581">
        <v>51928135710000</v>
      </c>
      <c r="F5581" t="s">
        <v>4276</v>
      </c>
      <c r="G5581" t="s">
        <v>886</v>
      </c>
      <c r="H5581">
        <v>30000</v>
      </c>
      <c r="I5581" s="1">
        <v>43818</v>
      </c>
      <c r="J5581">
        <v>1</v>
      </c>
      <c r="K5581" t="s">
        <v>6696</v>
      </c>
      <c r="L5581" t="s">
        <v>6698</v>
      </c>
      <c r="M5581" t="s">
        <v>6699</v>
      </c>
      <c r="N5581" s="1">
        <v>43889</v>
      </c>
      <c r="O5581" t="str">
        <f t="shared" si="185"/>
        <v>정상2</v>
      </c>
      <c r="P5581" t="str">
        <f t="shared" si="186"/>
        <v>엠피가온</v>
      </c>
      <c r="Q5581" t="s">
        <v>1954</v>
      </c>
      <c r="R5581"/>
      <c r="S5581"/>
      <c r="T5581"/>
      <c r="U5581"/>
      <c r="V5581"/>
      <c r="W5581" t="s">
        <v>1958</v>
      </c>
      <c r="X5581"/>
    </row>
    <row r="5582" spans="1:24">
      <c r="A5582" t="s">
        <v>2675</v>
      </c>
      <c r="B5582"/>
      <c r="C5582"/>
      <c r="D5582" t="s">
        <v>5873</v>
      </c>
      <c r="E5582">
        <v>41937885950000</v>
      </c>
      <c r="F5582" t="s">
        <v>3242</v>
      </c>
      <c r="G5582" t="s">
        <v>936</v>
      </c>
      <c r="H5582">
        <v>118373</v>
      </c>
      <c r="I5582" s="1">
        <v>43818</v>
      </c>
      <c r="J5582">
        <v>1</v>
      </c>
      <c r="K5582" t="s">
        <v>6695</v>
      </c>
      <c r="L5582" t="s">
        <v>6698</v>
      </c>
      <c r="M5582" t="s">
        <v>6699</v>
      </c>
      <c r="N5582" s="1">
        <v>43889</v>
      </c>
      <c r="O5582" t="str">
        <f t="shared" si="185"/>
        <v>정상2</v>
      </c>
      <c r="P5582" t="str">
        <f t="shared" si="186"/>
        <v>엠피가온</v>
      </c>
      <c r="Q5582" t="s">
        <v>1954</v>
      </c>
      <c r="R5582"/>
      <c r="S5582"/>
      <c r="T5582"/>
      <c r="U5582"/>
      <c r="V5582"/>
      <c r="W5582" t="s">
        <v>1958</v>
      </c>
      <c r="X5582"/>
    </row>
    <row r="5583" spans="1:24">
      <c r="A5583" t="s">
        <v>983</v>
      </c>
      <c r="B5583" t="s">
        <v>5666</v>
      </c>
      <c r="C5583" t="s">
        <v>5757</v>
      </c>
      <c r="D5583" t="s">
        <v>5988</v>
      </c>
      <c r="E5583">
        <v>320192429007</v>
      </c>
      <c r="F5583" t="s">
        <v>4276</v>
      </c>
      <c r="G5583">
        <v>30555</v>
      </c>
      <c r="H5583">
        <v>58780</v>
      </c>
      <c r="I5583" s="1">
        <v>43818</v>
      </c>
      <c r="J5583">
        <v>1</v>
      </c>
      <c r="K5583" t="s">
        <v>6696</v>
      </c>
      <c r="L5583" t="s">
        <v>6698</v>
      </c>
      <c r="M5583" t="s">
        <v>6699</v>
      </c>
      <c r="N5583" s="1">
        <v>43889</v>
      </c>
      <c r="O5583" t="str">
        <f t="shared" ref="O5583:O5646" si="187" xml:space="preserve"> IF(K5583&gt;N5583,W5583,I5583)</f>
        <v>정상2</v>
      </c>
      <c r="P5583" t="s">
        <v>6835</v>
      </c>
      <c r="Q5583" t="s">
        <v>1954</v>
      </c>
      <c r="R5583"/>
      <c r="S5583"/>
      <c r="T5583"/>
      <c r="U5583"/>
      <c r="V5583"/>
      <c r="W5583" t="s">
        <v>1958</v>
      </c>
      <c r="X5583"/>
    </row>
    <row r="5584" spans="1:24">
      <c r="A5584" t="s">
        <v>991</v>
      </c>
      <c r="B5584" t="s">
        <v>2683</v>
      </c>
      <c r="C5584" t="s">
        <v>5715</v>
      </c>
      <c r="D5584" t="s">
        <v>5975</v>
      </c>
      <c r="E5584">
        <v>41937887190000</v>
      </c>
      <c r="F5584" t="s">
        <v>4276</v>
      </c>
      <c r="G5584" t="s">
        <v>940</v>
      </c>
      <c r="H5584">
        <v>25000</v>
      </c>
      <c r="I5584" s="1">
        <v>43818</v>
      </c>
      <c r="J5584">
        <v>1</v>
      </c>
      <c r="K5584" t="s">
        <v>6696</v>
      </c>
      <c r="L5584" t="s">
        <v>6698</v>
      </c>
      <c r="M5584" t="s">
        <v>6699</v>
      </c>
      <c r="N5584" s="1">
        <v>43889</v>
      </c>
      <c r="O5584" t="str">
        <f t="shared" si="187"/>
        <v>정상2</v>
      </c>
      <c r="P5584" t="str">
        <f t="shared" si="186"/>
        <v>엠피송내</v>
      </c>
      <c r="Q5584" t="s">
        <v>1954</v>
      </c>
      <c r="R5584"/>
      <c r="S5584"/>
      <c r="T5584"/>
      <c r="U5584"/>
      <c r="V5584"/>
      <c r="W5584" t="s">
        <v>1958</v>
      </c>
      <c r="X5584"/>
    </row>
    <row r="5585" spans="1:24">
      <c r="A5585" t="s">
        <v>991</v>
      </c>
      <c r="B5585" t="s">
        <v>5669</v>
      </c>
      <c r="C5585" t="s">
        <v>5715</v>
      </c>
      <c r="D5585" t="s">
        <v>5875</v>
      </c>
      <c r="E5585" t="s">
        <v>6321</v>
      </c>
      <c r="F5585" t="s">
        <v>3242</v>
      </c>
      <c r="G5585">
        <v>61437</v>
      </c>
      <c r="H5585">
        <v>11600</v>
      </c>
      <c r="I5585" s="1">
        <v>43818</v>
      </c>
      <c r="J5585">
        <v>1</v>
      </c>
      <c r="K5585" t="s">
        <v>6696</v>
      </c>
      <c r="L5585" t="s">
        <v>6698</v>
      </c>
      <c r="M5585" t="s">
        <v>6699</v>
      </c>
      <c r="N5585" s="1">
        <v>43889</v>
      </c>
      <c r="O5585" t="str">
        <f t="shared" si="187"/>
        <v>정상2</v>
      </c>
      <c r="P5585" t="str">
        <f t="shared" si="186"/>
        <v>엠피송내</v>
      </c>
      <c r="Q5585" t="s">
        <v>1954</v>
      </c>
      <c r="R5585"/>
      <c r="S5585"/>
      <c r="T5585"/>
      <c r="U5585"/>
      <c r="V5585"/>
      <c r="W5585" t="s">
        <v>1960</v>
      </c>
      <c r="X5585"/>
    </row>
    <row r="5586" spans="1:24">
      <c r="A5586" t="s">
        <v>2667</v>
      </c>
      <c r="B5586" t="s">
        <v>2680</v>
      </c>
      <c r="C5586" t="s">
        <v>5747</v>
      </c>
      <c r="D5586" t="s">
        <v>5823</v>
      </c>
      <c r="E5586">
        <v>20190605735</v>
      </c>
      <c r="F5586" t="s">
        <v>4276</v>
      </c>
      <c r="G5586" t="s">
        <v>891</v>
      </c>
      <c r="H5586">
        <v>71822</v>
      </c>
      <c r="I5586" s="1">
        <v>43818</v>
      </c>
      <c r="J5586">
        <v>1</v>
      </c>
      <c r="K5586" t="s">
        <v>6696</v>
      </c>
      <c r="L5586" t="s">
        <v>6698</v>
      </c>
      <c r="M5586" t="s">
        <v>6699</v>
      </c>
      <c r="N5586" s="1">
        <v>43889</v>
      </c>
      <c r="O5586" t="str">
        <f t="shared" si="187"/>
        <v>정상2</v>
      </c>
      <c r="P5586" t="str">
        <f t="shared" si="186"/>
        <v>엠피의정부</v>
      </c>
      <c r="Q5586" t="s">
        <v>1954</v>
      </c>
      <c r="R5586"/>
      <c r="S5586"/>
      <c r="T5586"/>
      <c r="U5586"/>
      <c r="V5586"/>
      <c r="W5586" t="s">
        <v>1958</v>
      </c>
      <c r="X5586"/>
    </row>
    <row r="5587" spans="1:24">
      <c r="A5587" t="s">
        <v>992</v>
      </c>
      <c r="B5587" t="s">
        <v>5675</v>
      </c>
      <c r="C5587" t="s">
        <v>5744</v>
      </c>
      <c r="D5587" t="s">
        <v>5878</v>
      </c>
      <c r="E5587" t="s">
        <v>6322</v>
      </c>
      <c r="F5587" t="s">
        <v>3249</v>
      </c>
      <c r="G5587">
        <v>61265</v>
      </c>
      <c r="H5587">
        <v>41060</v>
      </c>
      <c r="I5587" s="1">
        <v>43818</v>
      </c>
      <c r="J5587">
        <v>1</v>
      </c>
      <c r="K5587" t="s">
        <v>6696</v>
      </c>
      <c r="L5587" t="s">
        <v>6698</v>
      </c>
      <c r="M5587" t="s">
        <v>6699</v>
      </c>
      <c r="N5587" s="1">
        <v>43889</v>
      </c>
      <c r="O5587" t="str">
        <f t="shared" si="187"/>
        <v>정상2</v>
      </c>
      <c r="P5587" t="str">
        <f t="shared" si="186"/>
        <v>엠피의정부</v>
      </c>
      <c r="Q5587" t="s">
        <v>1954</v>
      </c>
      <c r="R5587"/>
      <c r="S5587"/>
      <c r="T5587"/>
      <c r="U5587"/>
      <c r="V5587"/>
      <c r="W5587" t="s">
        <v>1958</v>
      </c>
      <c r="X5587"/>
    </row>
    <row r="5588" spans="1:24">
      <c r="A5588" t="s">
        <v>995</v>
      </c>
      <c r="B5588" t="s">
        <v>2685</v>
      </c>
      <c r="C5588" t="s">
        <v>5713</v>
      </c>
      <c r="D5588" t="s">
        <v>5989</v>
      </c>
      <c r="E5588">
        <v>320192435369</v>
      </c>
      <c r="F5588" t="s">
        <v>4276</v>
      </c>
      <c r="G5588">
        <v>30593</v>
      </c>
      <c r="H5588">
        <v>39300</v>
      </c>
      <c r="I5588" s="1">
        <v>43818</v>
      </c>
      <c r="J5588">
        <v>1</v>
      </c>
      <c r="K5588" t="s">
        <v>6696</v>
      </c>
      <c r="L5588" t="s">
        <v>6698</v>
      </c>
      <c r="M5588" t="s">
        <v>6699</v>
      </c>
      <c r="N5588" s="1">
        <v>43889</v>
      </c>
      <c r="O5588" t="str">
        <f t="shared" si="187"/>
        <v>정상2</v>
      </c>
      <c r="P5588" t="str">
        <f t="shared" si="186"/>
        <v>엠피피스토스</v>
      </c>
      <c r="Q5588" t="s">
        <v>1954</v>
      </c>
      <c r="R5588"/>
      <c r="S5588"/>
      <c r="T5588"/>
      <c r="U5588"/>
      <c r="V5588"/>
      <c r="W5588" t="s">
        <v>1958</v>
      </c>
      <c r="X5588"/>
    </row>
    <row r="5589" spans="1:24">
      <c r="A5589" t="s">
        <v>2666</v>
      </c>
      <c r="B5589" t="s">
        <v>5667</v>
      </c>
      <c r="C5589" t="s">
        <v>2242</v>
      </c>
      <c r="D5589" t="s">
        <v>5880</v>
      </c>
      <c r="E5589">
        <v>51928154280000</v>
      </c>
      <c r="F5589" t="s">
        <v>4276</v>
      </c>
      <c r="G5589" t="s">
        <v>905</v>
      </c>
      <c r="H5589">
        <v>26000</v>
      </c>
      <c r="I5589" s="1">
        <v>43818</v>
      </c>
      <c r="J5589">
        <v>1</v>
      </c>
      <c r="K5589" t="s">
        <v>6696</v>
      </c>
      <c r="L5589" t="s">
        <v>6698</v>
      </c>
      <c r="M5589" t="s">
        <v>6699</v>
      </c>
      <c r="N5589" s="1">
        <v>43889</v>
      </c>
      <c r="O5589" t="str">
        <f t="shared" si="187"/>
        <v>정상2</v>
      </c>
      <c r="P5589" t="str">
        <f t="shared" si="186"/>
        <v>엠피성공</v>
      </c>
      <c r="Q5589" t="s">
        <v>1954</v>
      </c>
      <c r="R5589"/>
      <c r="S5589"/>
      <c r="T5589"/>
      <c r="U5589"/>
      <c r="V5589"/>
      <c r="W5589" t="s">
        <v>1958</v>
      </c>
      <c r="X5589"/>
    </row>
    <row r="5590" spans="1:24">
      <c r="A5590" t="s">
        <v>990</v>
      </c>
      <c r="B5590" t="s">
        <v>2679</v>
      </c>
      <c r="C5590" t="s">
        <v>5752</v>
      </c>
      <c r="D5590" t="s">
        <v>5880</v>
      </c>
      <c r="E5590">
        <v>51928154310000</v>
      </c>
      <c r="F5590" t="s">
        <v>4276</v>
      </c>
      <c r="G5590" t="s">
        <v>905</v>
      </c>
      <c r="H5590">
        <v>24000</v>
      </c>
      <c r="I5590" s="1">
        <v>43818</v>
      </c>
      <c r="J5590">
        <v>1</v>
      </c>
      <c r="K5590" t="s">
        <v>6696</v>
      </c>
      <c r="L5590" t="s">
        <v>6698</v>
      </c>
      <c r="M5590" t="s">
        <v>6699</v>
      </c>
      <c r="N5590" s="1">
        <v>43889</v>
      </c>
      <c r="O5590" t="str">
        <f t="shared" si="187"/>
        <v>정상2</v>
      </c>
      <c r="P5590" t="str">
        <f t="shared" si="186"/>
        <v>엠피성공</v>
      </c>
      <c r="Q5590" t="s">
        <v>1954</v>
      </c>
      <c r="R5590"/>
      <c r="S5590"/>
      <c r="T5590"/>
      <c r="U5590"/>
      <c r="V5590"/>
      <c r="W5590" t="s">
        <v>1958</v>
      </c>
      <c r="X5590"/>
    </row>
    <row r="5591" spans="1:24">
      <c r="A5591" t="s">
        <v>990</v>
      </c>
      <c r="B5591" t="s">
        <v>2679</v>
      </c>
      <c r="C5591" t="s">
        <v>5731</v>
      </c>
      <c r="D5591" t="s">
        <v>5909</v>
      </c>
      <c r="E5591" t="s">
        <v>6323</v>
      </c>
      <c r="F5591" t="s">
        <v>4276</v>
      </c>
      <c r="G5591" t="s">
        <v>877</v>
      </c>
      <c r="H5591">
        <v>37000</v>
      </c>
      <c r="I5591" s="1">
        <v>43818</v>
      </c>
      <c r="J5591">
        <v>1</v>
      </c>
      <c r="K5591" t="s">
        <v>6696</v>
      </c>
      <c r="L5591" t="s">
        <v>6698</v>
      </c>
      <c r="M5591" t="s">
        <v>6699</v>
      </c>
      <c r="N5591" s="1">
        <v>43889</v>
      </c>
      <c r="O5591" t="str">
        <f t="shared" si="187"/>
        <v>정상2</v>
      </c>
      <c r="P5591" t="str">
        <f t="shared" si="186"/>
        <v>엠피성공</v>
      </c>
      <c r="Q5591" t="s">
        <v>1954</v>
      </c>
      <c r="R5591"/>
      <c r="S5591"/>
      <c r="T5591"/>
      <c r="U5591"/>
      <c r="V5591"/>
      <c r="W5591" t="s">
        <v>1958</v>
      </c>
      <c r="X5591"/>
    </row>
    <row r="5592" spans="1:24">
      <c r="A5592" t="s">
        <v>1870</v>
      </c>
      <c r="B5592" t="s">
        <v>5670</v>
      </c>
      <c r="C5592" t="s">
        <v>5725</v>
      </c>
      <c r="D5592" t="s">
        <v>5990</v>
      </c>
      <c r="E5592">
        <v>51928219710000</v>
      </c>
      <c r="F5592" t="s">
        <v>3242</v>
      </c>
      <c r="G5592" t="s">
        <v>899</v>
      </c>
      <c r="H5592">
        <v>30000</v>
      </c>
      <c r="I5592" s="1">
        <v>43818</v>
      </c>
      <c r="J5592">
        <v>1</v>
      </c>
      <c r="K5592" t="s">
        <v>6696</v>
      </c>
      <c r="L5592" t="s">
        <v>6696</v>
      </c>
      <c r="M5592" t="s">
        <v>6699</v>
      </c>
      <c r="N5592" s="1">
        <v>43889</v>
      </c>
      <c r="O5592" t="str">
        <f t="shared" si="187"/>
        <v>정상2</v>
      </c>
      <c r="P5592" t="str">
        <f t="shared" si="186"/>
        <v>엠피상동</v>
      </c>
      <c r="Q5592" t="s">
        <v>1954</v>
      </c>
      <c r="R5592"/>
      <c r="S5592"/>
      <c r="T5592"/>
      <c r="U5592"/>
      <c r="V5592"/>
      <c r="W5592" t="s">
        <v>1958</v>
      </c>
      <c r="X5592"/>
    </row>
    <row r="5593" spans="1:24">
      <c r="A5593" t="s">
        <v>995</v>
      </c>
      <c r="B5593" t="s">
        <v>5671</v>
      </c>
      <c r="C5593" t="s">
        <v>5713</v>
      </c>
      <c r="D5593" t="s">
        <v>5807</v>
      </c>
      <c r="E5593" t="s">
        <v>6324</v>
      </c>
      <c r="F5593" t="s">
        <v>4276</v>
      </c>
      <c r="G5593">
        <v>61438</v>
      </c>
      <c r="H5593">
        <v>39500</v>
      </c>
      <c r="I5593" s="1">
        <v>43818</v>
      </c>
      <c r="J5593">
        <v>1</v>
      </c>
      <c r="K5593" t="s">
        <v>6696</v>
      </c>
      <c r="L5593" t="s">
        <v>6698</v>
      </c>
      <c r="M5593" t="s">
        <v>6699</v>
      </c>
      <c r="N5593" s="1">
        <v>43889</v>
      </c>
      <c r="O5593" t="str">
        <f t="shared" si="187"/>
        <v>정상2</v>
      </c>
      <c r="P5593" t="str">
        <f t="shared" si="186"/>
        <v>엠피피스토스</v>
      </c>
      <c r="Q5593" t="s">
        <v>1954</v>
      </c>
      <c r="R5593"/>
      <c r="S5593"/>
      <c r="T5593"/>
      <c r="U5593"/>
      <c r="V5593"/>
      <c r="W5593" t="s">
        <v>1958</v>
      </c>
      <c r="X5593"/>
    </row>
    <row r="5594" spans="1:24">
      <c r="A5594" t="s">
        <v>995</v>
      </c>
      <c r="B5594" t="s">
        <v>2685</v>
      </c>
      <c r="C5594" t="s">
        <v>2341</v>
      </c>
      <c r="D5594" t="s">
        <v>5977</v>
      </c>
      <c r="E5594">
        <v>51928230320000</v>
      </c>
      <c r="F5594" t="s">
        <v>4276</v>
      </c>
      <c r="G5594" t="s">
        <v>894</v>
      </c>
      <c r="H5594">
        <v>43460</v>
      </c>
      <c r="I5594" s="1">
        <v>43818</v>
      </c>
      <c r="J5594">
        <v>1</v>
      </c>
      <c r="K5594" t="s">
        <v>6696</v>
      </c>
      <c r="L5594" t="s">
        <v>6698</v>
      </c>
      <c r="M5594" t="s">
        <v>6699</v>
      </c>
      <c r="N5594" s="1">
        <v>43889</v>
      </c>
      <c r="O5594" t="str">
        <f t="shared" si="187"/>
        <v>정상2</v>
      </c>
      <c r="P5594" t="str">
        <f t="shared" si="186"/>
        <v>엠피피스토스</v>
      </c>
      <c r="Q5594" t="s">
        <v>1954</v>
      </c>
      <c r="R5594"/>
      <c r="S5594"/>
      <c r="T5594"/>
      <c r="U5594"/>
      <c r="V5594"/>
      <c r="W5594" t="s">
        <v>1958</v>
      </c>
      <c r="X5594"/>
    </row>
    <row r="5595" spans="1:24">
      <c r="A5595" t="s">
        <v>2673</v>
      </c>
      <c r="B5595" t="s">
        <v>2685</v>
      </c>
      <c r="C5595" t="s">
        <v>5713</v>
      </c>
      <c r="D5595" t="s">
        <v>5826</v>
      </c>
      <c r="E5595">
        <v>51928111610000</v>
      </c>
      <c r="F5595" t="s">
        <v>4276</v>
      </c>
      <c r="G5595" t="s">
        <v>907</v>
      </c>
      <c r="H5595">
        <v>46390</v>
      </c>
      <c r="I5595" s="1">
        <v>43817</v>
      </c>
      <c r="J5595">
        <v>1</v>
      </c>
      <c r="K5595" t="s">
        <v>6696</v>
      </c>
      <c r="L5595" t="s">
        <v>6698</v>
      </c>
      <c r="M5595" t="s">
        <v>6699</v>
      </c>
      <c r="N5595" s="1">
        <v>43889</v>
      </c>
      <c r="O5595" t="str">
        <f t="shared" si="187"/>
        <v>정상2</v>
      </c>
      <c r="P5595" t="str">
        <f t="shared" si="186"/>
        <v>엠피피스토스</v>
      </c>
      <c r="Q5595" t="s">
        <v>1954</v>
      </c>
      <c r="R5595"/>
      <c r="S5595"/>
      <c r="T5595"/>
      <c r="U5595"/>
      <c r="V5595"/>
      <c r="W5595" t="s">
        <v>1960</v>
      </c>
      <c r="X5595"/>
    </row>
    <row r="5596" spans="1:24">
      <c r="A5596" t="s">
        <v>2671</v>
      </c>
      <c r="B5596" t="s">
        <v>5676</v>
      </c>
      <c r="C5596" t="s">
        <v>5727</v>
      </c>
      <c r="D5596" t="s">
        <v>5914</v>
      </c>
      <c r="E5596">
        <v>20190603799</v>
      </c>
      <c r="F5596" t="s">
        <v>3242</v>
      </c>
      <c r="G5596" t="s">
        <v>956</v>
      </c>
      <c r="H5596">
        <v>36900</v>
      </c>
      <c r="I5596" s="1">
        <v>43817</v>
      </c>
      <c r="J5596">
        <v>1</v>
      </c>
      <c r="K5596" t="s">
        <v>6696</v>
      </c>
      <c r="L5596" t="s">
        <v>6698</v>
      </c>
      <c r="M5596" t="s">
        <v>6699</v>
      </c>
      <c r="N5596" s="1">
        <v>43889</v>
      </c>
      <c r="O5596" t="str">
        <f t="shared" si="187"/>
        <v>정상2</v>
      </c>
      <c r="P5596" t="s">
        <v>988</v>
      </c>
      <c r="Q5596" t="s">
        <v>1954</v>
      </c>
      <c r="R5596"/>
      <c r="S5596"/>
      <c r="T5596"/>
      <c r="U5596"/>
      <c r="V5596"/>
      <c r="W5596" t="s">
        <v>1958</v>
      </c>
      <c r="X5596"/>
    </row>
    <row r="5597" spans="1:24">
      <c r="A5597" t="s">
        <v>991</v>
      </c>
      <c r="B5597" t="s">
        <v>5669</v>
      </c>
      <c r="C5597" t="s">
        <v>5721</v>
      </c>
      <c r="D5597" t="s">
        <v>5887</v>
      </c>
      <c r="E5597">
        <v>51928079910000</v>
      </c>
      <c r="F5597" t="s">
        <v>4276</v>
      </c>
      <c r="G5597" t="s">
        <v>894</v>
      </c>
      <c r="H5597">
        <v>19000</v>
      </c>
      <c r="I5597" s="1">
        <v>43817</v>
      </c>
      <c r="J5597">
        <v>1</v>
      </c>
      <c r="K5597" t="s">
        <v>6696</v>
      </c>
      <c r="L5597" t="s">
        <v>6698</v>
      </c>
      <c r="M5597" t="s">
        <v>6699</v>
      </c>
      <c r="N5597" s="1">
        <v>43889</v>
      </c>
      <c r="O5597" t="str">
        <f t="shared" si="187"/>
        <v>정상2</v>
      </c>
      <c r="P5597" t="str">
        <f t="shared" si="186"/>
        <v>엠피송내</v>
      </c>
      <c r="Q5597" t="s">
        <v>1954</v>
      </c>
      <c r="R5597"/>
      <c r="S5597"/>
      <c r="T5597"/>
      <c r="U5597"/>
      <c r="V5597"/>
      <c r="W5597" t="s">
        <v>1958</v>
      </c>
      <c r="X5597"/>
    </row>
    <row r="5598" spans="1:24">
      <c r="A5598" t="s">
        <v>2670</v>
      </c>
      <c r="B5598" t="s">
        <v>2683</v>
      </c>
      <c r="C5598" t="s">
        <v>5721</v>
      </c>
      <c r="D5598" t="s">
        <v>5811</v>
      </c>
      <c r="E5598" t="s">
        <v>6325</v>
      </c>
      <c r="F5598" t="s">
        <v>4276</v>
      </c>
      <c r="G5598">
        <v>61464</v>
      </c>
      <c r="H5598">
        <v>33940</v>
      </c>
      <c r="I5598" s="1">
        <v>43817</v>
      </c>
      <c r="J5598">
        <v>1</v>
      </c>
      <c r="K5598" t="s">
        <v>6696</v>
      </c>
      <c r="L5598" t="s">
        <v>6698</v>
      </c>
      <c r="M5598" t="s">
        <v>6699</v>
      </c>
      <c r="N5598" s="1">
        <v>43889</v>
      </c>
      <c r="O5598" t="str">
        <f t="shared" si="187"/>
        <v>정상2</v>
      </c>
      <c r="P5598" t="str">
        <f t="shared" si="186"/>
        <v>엠피송내</v>
      </c>
      <c r="Q5598" t="s">
        <v>1954</v>
      </c>
      <c r="R5598"/>
      <c r="S5598"/>
      <c r="T5598"/>
      <c r="U5598"/>
      <c r="V5598"/>
      <c r="W5598" t="s">
        <v>1958</v>
      </c>
      <c r="X5598"/>
    </row>
    <row r="5599" spans="1:24">
      <c r="A5599" t="s">
        <v>2673</v>
      </c>
      <c r="B5599" t="s">
        <v>2685</v>
      </c>
      <c r="C5599" t="s">
        <v>5723</v>
      </c>
      <c r="D5599" t="s">
        <v>5991</v>
      </c>
      <c r="E5599" t="s">
        <v>6326</v>
      </c>
      <c r="F5599" t="s">
        <v>3242</v>
      </c>
      <c r="G5599">
        <v>61437</v>
      </c>
      <c r="H5599">
        <v>30000</v>
      </c>
      <c r="I5599" s="1">
        <v>43817</v>
      </c>
      <c r="J5599">
        <v>1</v>
      </c>
      <c r="K5599" t="s">
        <v>6696</v>
      </c>
      <c r="L5599" t="s">
        <v>6698</v>
      </c>
      <c r="M5599" t="s">
        <v>6699</v>
      </c>
      <c r="N5599" s="1">
        <v>43889</v>
      </c>
      <c r="O5599" t="str">
        <f t="shared" si="187"/>
        <v>정상2</v>
      </c>
      <c r="P5599" t="str">
        <f t="shared" si="186"/>
        <v>엠피피스토스</v>
      </c>
      <c r="Q5599" t="s">
        <v>1954</v>
      </c>
      <c r="R5599"/>
      <c r="S5599"/>
      <c r="T5599"/>
      <c r="U5599"/>
      <c r="V5599"/>
      <c r="W5599" t="s">
        <v>1958</v>
      </c>
      <c r="X5599"/>
    </row>
    <row r="5600" spans="1:24">
      <c r="A5600" t="s">
        <v>5664</v>
      </c>
      <c r="B5600" t="s">
        <v>5693</v>
      </c>
      <c r="C5600" t="s">
        <v>5758</v>
      </c>
      <c r="D5600" t="s">
        <v>5952</v>
      </c>
      <c r="E5600">
        <v>20196422312</v>
      </c>
      <c r="F5600" t="s">
        <v>4276</v>
      </c>
      <c r="G5600">
        <v>22818</v>
      </c>
      <c r="H5600">
        <v>35000</v>
      </c>
      <c r="I5600" s="1">
        <v>43817</v>
      </c>
      <c r="J5600">
        <v>1</v>
      </c>
      <c r="K5600" t="s">
        <v>6696</v>
      </c>
      <c r="L5600" t="s">
        <v>6698</v>
      </c>
      <c r="M5600" t="s">
        <v>6699</v>
      </c>
      <c r="N5600" s="1">
        <v>43889</v>
      </c>
      <c r="O5600" t="str">
        <f t="shared" si="187"/>
        <v>정상2</v>
      </c>
      <c r="P5600" t="s">
        <v>6829</v>
      </c>
      <c r="Q5600" t="s">
        <v>1954</v>
      </c>
      <c r="R5600"/>
      <c r="S5600"/>
      <c r="T5600"/>
      <c r="U5600"/>
      <c r="V5600"/>
      <c r="W5600" t="s">
        <v>1958</v>
      </c>
      <c r="X5600"/>
    </row>
    <row r="5601" spans="1:24">
      <c r="A5601" t="s">
        <v>5664</v>
      </c>
      <c r="B5601" t="s">
        <v>5693</v>
      </c>
      <c r="C5601" t="s">
        <v>5767</v>
      </c>
      <c r="D5601" t="s">
        <v>5952</v>
      </c>
      <c r="E5601">
        <v>20196422837</v>
      </c>
      <c r="F5601" t="s">
        <v>4276</v>
      </c>
      <c r="G5601">
        <v>22818</v>
      </c>
      <c r="H5601">
        <v>35000</v>
      </c>
      <c r="I5601" s="1">
        <v>43817</v>
      </c>
      <c r="J5601">
        <v>1</v>
      </c>
      <c r="K5601" t="s">
        <v>6696</v>
      </c>
      <c r="L5601" t="s">
        <v>6698</v>
      </c>
      <c r="M5601" t="s">
        <v>6699</v>
      </c>
      <c r="N5601" s="1">
        <v>43889</v>
      </c>
      <c r="O5601" t="str">
        <f t="shared" si="187"/>
        <v>정상2</v>
      </c>
      <c r="P5601" t="s">
        <v>987</v>
      </c>
      <c r="Q5601" t="s">
        <v>1954</v>
      </c>
      <c r="R5601"/>
      <c r="S5601"/>
      <c r="T5601"/>
      <c r="U5601"/>
      <c r="V5601"/>
      <c r="W5601" t="s">
        <v>1958</v>
      </c>
      <c r="X5601"/>
    </row>
    <row r="5602" spans="1:24">
      <c r="A5602" t="s">
        <v>2673</v>
      </c>
      <c r="B5602" t="s">
        <v>5671</v>
      </c>
      <c r="C5602" t="s">
        <v>5713</v>
      </c>
      <c r="D5602" t="s">
        <v>5889</v>
      </c>
      <c r="E5602">
        <v>51928077160000</v>
      </c>
      <c r="F5602" t="s">
        <v>4276</v>
      </c>
      <c r="G5602" t="s">
        <v>899</v>
      </c>
      <c r="H5602">
        <v>100000</v>
      </c>
      <c r="I5602" s="1">
        <v>43817</v>
      </c>
      <c r="J5602">
        <v>1</v>
      </c>
      <c r="K5602" t="s">
        <v>6696</v>
      </c>
      <c r="L5602" t="s">
        <v>6698</v>
      </c>
      <c r="M5602" t="s">
        <v>6699</v>
      </c>
      <c r="N5602" s="1">
        <v>43889</v>
      </c>
      <c r="O5602" t="str">
        <f t="shared" si="187"/>
        <v>정상2</v>
      </c>
      <c r="P5602" t="str">
        <f t="shared" si="186"/>
        <v>엠피피스토스</v>
      </c>
      <c r="Q5602" t="s">
        <v>1954</v>
      </c>
      <c r="R5602"/>
      <c r="S5602"/>
      <c r="T5602"/>
      <c r="U5602"/>
      <c r="V5602"/>
      <c r="W5602" t="s">
        <v>1960</v>
      </c>
      <c r="X5602"/>
    </row>
    <row r="5603" spans="1:24">
      <c r="A5603" t="s">
        <v>2673</v>
      </c>
      <c r="B5603" t="s">
        <v>2685</v>
      </c>
      <c r="C5603" t="s">
        <v>5713</v>
      </c>
      <c r="D5603" t="s">
        <v>5890</v>
      </c>
      <c r="E5603" t="s">
        <v>6327</v>
      </c>
      <c r="F5603" t="s">
        <v>4276</v>
      </c>
      <c r="G5603" t="s">
        <v>885</v>
      </c>
      <c r="H5603">
        <v>30000</v>
      </c>
      <c r="I5603" s="1">
        <v>43817</v>
      </c>
      <c r="J5603">
        <v>1</v>
      </c>
      <c r="K5603" t="s">
        <v>6696</v>
      </c>
      <c r="L5603" t="s">
        <v>6698</v>
      </c>
      <c r="M5603" t="s">
        <v>6699</v>
      </c>
      <c r="N5603" s="1">
        <v>43889</v>
      </c>
      <c r="O5603" t="str">
        <f t="shared" si="187"/>
        <v>정상2</v>
      </c>
      <c r="P5603" t="str">
        <f t="shared" si="186"/>
        <v>엠피피스토스</v>
      </c>
      <c r="Q5603" t="s">
        <v>1954</v>
      </c>
      <c r="R5603"/>
      <c r="S5603"/>
      <c r="T5603"/>
      <c r="U5603"/>
      <c r="V5603"/>
      <c r="W5603" t="s">
        <v>6702</v>
      </c>
      <c r="X5603"/>
    </row>
    <row r="5604" spans="1:24">
      <c r="A5604" t="s">
        <v>2673</v>
      </c>
      <c r="B5604" t="s">
        <v>2685</v>
      </c>
      <c r="C5604" t="s">
        <v>5713</v>
      </c>
      <c r="D5604" t="s">
        <v>5834</v>
      </c>
      <c r="E5604">
        <v>51928078020000</v>
      </c>
      <c r="F5604" t="s">
        <v>4276</v>
      </c>
      <c r="G5604" t="s">
        <v>886</v>
      </c>
      <c r="H5604">
        <v>15000</v>
      </c>
      <c r="I5604" s="1">
        <v>43817</v>
      </c>
      <c r="J5604">
        <v>1</v>
      </c>
      <c r="K5604" t="s">
        <v>6696</v>
      </c>
      <c r="L5604" t="s">
        <v>6698</v>
      </c>
      <c r="M5604" t="s">
        <v>6699</v>
      </c>
      <c r="N5604" s="1">
        <v>43889</v>
      </c>
      <c r="O5604" t="str">
        <f t="shared" si="187"/>
        <v>정상2</v>
      </c>
      <c r="P5604" t="str">
        <f t="shared" si="186"/>
        <v>엠피피스토스</v>
      </c>
      <c r="Q5604" t="s">
        <v>1954</v>
      </c>
      <c r="R5604"/>
      <c r="S5604"/>
      <c r="T5604"/>
      <c r="U5604"/>
      <c r="V5604"/>
      <c r="W5604" t="s">
        <v>6702</v>
      </c>
      <c r="X5604"/>
    </row>
    <row r="5605" spans="1:24">
      <c r="A5605" t="s">
        <v>2673</v>
      </c>
      <c r="B5605" t="s">
        <v>2685</v>
      </c>
      <c r="C5605" t="s">
        <v>5713</v>
      </c>
      <c r="D5605" t="s">
        <v>5834</v>
      </c>
      <c r="E5605">
        <v>51928079120000</v>
      </c>
      <c r="F5605" t="s">
        <v>4276</v>
      </c>
      <c r="G5605" t="s">
        <v>886</v>
      </c>
      <c r="H5605">
        <v>15000</v>
      </c>
      <c r="I5605" s="1">
        <v>43817</v>
      </c>
      <c r="J5605">
        <v>1</v>
      </c>
      <c r="K5605" t="s">
        <v>6696</v>
      </c>
      <c r="L5605" t="s">
        <v>6698</v>
      </c>
      <c r="M5605" t="s">
        <v>6699</v>
      </c>
      <c r="N5605" s="1">
        <v>43889</v>
      </c>
      <c r="O5605" t="str">
        <f t="shared" si="187"/>
        <v>정상2</v>
      </c>
      <c r="P5605" t="str">
        <f t="shared" si="186"/>
        <v>엠피피스토스</v>
      </c>
      <c r="Q5605" t="s">
        <v>1954</v>
      </c>
      <c r="R5605"/>
      <c r="S5605"/>
      <c r="T5605"/>
      <c r="U5605"/>
      <c r="V5605"/>
      <c r="W5605" t="s">
        <v>1958</v>
      </c>
      <c r="X5605"/>
    </row>
    <row r="5606" spans="1:24">
      <c r="A5606" t="s">
        <v>2670</v>
      </c>
      <c r="B5606" t="s">
        <v>5669</v>
      </c>
      <c r="C5606" t="s">
        <v>5721</v>
      </c>
      <c r="D5606" t="s">
        <v>5992</v>
      </c>
      <c r="E5606" t="s">
        <v>6328</v>
      </c>
      <c r="F5606" t="s">
        <v>4276</v>
      </c>
      <c r="G5606" t="s">
        <v>897</v>
      </c>
      <c r="H5606">
        <v>45000</v>
      </c>
      <c r="I5606" s="1">
        <v>43817</v>
      </c>
      <c r="J5606">
        <v>1</v>
      </c>
      <c r="K5606" t="s">
        <v>6696</v>
      </c>
      <c r="L5606" t="s">
        <v>6698</v>
      </c>
      <c r="M5606" t="s">
        <v>6699</v>
      </c>
      <c r="N5606" s="1">
        <v>43889</v>
      </c>
      <c r="O5606" t="str">
        <f t="shared" si="187"/>
        <v>정상2</v>
      </c>
      <c r="P5606" t="str">
        <f t="shared" si="186"/>
        <v>엠피송내</v>
      </c>
      <c r="Q5606" t="s">
        <v>1954</v>
      </c>
      <c r="R5606"/>
      <c r="S5606"/>
      <c r="T5606"/>
      <c r="U5606"/>
      <c r="V5606"/>
      <c r="W5606" t="s">
        <v>1958</v>
      </c>
      <c r="X5606"/>
    </row>
    <row r="5607" spans="1:24">
      <c r="A5607" t="s">
        <v>2666</v>
      </c>
      <c r="B5607" t="s">
        <v>2679</v>
      </c>
      <c r="C5607" t="s">
        <v>5731</v>
      </c>
      <c r="D5607" t="s">
        <v>5839</v>
      </c>
      <c r="E5607">
        <v>41937872420000</v>
      </c>
      <c r="F5607" t="s">
        <v>4276</v>
      </c>
      <c r="G5607" t="s">
        <v>936</v>
      </c>
      <c r="H5607">
        <v>100321</v>
      </c>
      <c r="I5607" s="1">
        <v>43817</v>
      </c>
      <c r="J5607">
        <v>1</v>
      </c>
      <c r="K5607" t="s">
        <v>6696</v>
      </c>
      <c r="L5607" t="s">
        <v>6698</v>
      </c>
      <c r="M5607" t="s">
        <v>6699</v>
      </c>
      <c r="N5607" s="1">
        <v>43889</v>
      </c>
      <c r="O5607" t="str">
        <f t="shared" si="187"/>
        <v>정상2</v>
      </c>
      <c r="P5607" t="str">
        <f t="shared" si="186"/>
        <v>엠피성공</v>
      </c>
      <c r="Q5607" t="s">
        <v>1954</v>
      </c>
      <c r="R5607"/>
      <c r="S5607"/>
      <c r="T5607"/>
      <c r="U5607"/>
      <c r="V5607"/>
      <c r="W5607" t="s">
        <v>1958</v>
      </c>
      <c r="X5607"/>
    </row>
    <row r="5608" spans="1:24">
      <c r="A5608" t="s">
        <v>995</v>
      </c>
      <c r="B5608" t="s">
        <v>2685</v>
      </c>
      <c r="C5608" t="s">
        <v>5723</v>
      </c>
      <c r="D5608" t="s">
        <v>5841</v>
      </c>
      <c r="E5608" t="s">
        <v>6329</v>
      </c>
      <c r="F5608" t="s">
        <v>4276</v>
      </c>
      <c r="G5608">
        <v>61464</v>
      </c>
      <c r="H5608">
        <v>25260</v>
      </c>
      <c r="I5608" s="1">
        <v>43817</v>
      </c>
      <c r="J5608">
        <v>1</v>
      </c>
      <c r="K5608" t="s">
        <v>6696</v>
      </c>
      <c r="L5608" t="s">
        <v>6698</v>
      </c>
      <c r="M5608" t="s">
        <v>6699</v>
      </c>
      <c r="N5608" s="1">
        <v>43889</v>
      </c>
      <c r="O5608" t="str">
        <f t="shared" si="187"/>
        <v>정상2</v>
      </c>
      <c r="P5608" t="str">
        <f t="shared" si="186"/>
        <v>엠피피스토스</v>
      </c>
      <c r="Q5608" t="s">
        <v>1954</v>
      </c>
      <c r="R5608"/>
      <c r="S5608"/>
      <c r="T5608"/>
      <c r="U5608"/>
      <c r="V5608"/>
      <c r="W5608" t="s">
        <v>1958</v>
      </c>
      <c r="X5608"/>
    </row>
    <row r="5609" spans="1:24">
      <c r="A5609" t="s">
        <v>5664</v>
      </c>
      <c r="B5609" t="s">
        <v>5679</v>
      </c>
      <c r="C5609"/>
      <c r="D5609" t="s">
        <v>5993</v>
      </c>
      <c r="E5609" t="s">
        <v>6330</v>
      </c>
      <c r="F5609" t="s">
        <v>4276</v>
      </c>
      <c r="G5609" t="s">
        <v>885</v>
      </c>
      <c r="H5609">
        <v>25000</v>
      </c>
      <c r="I5609" s="1">
        <v>43817</v>
      </c>
      <c r="J5609">
        <v>1</v>
      </c>
      <c r="K5609" t="s">
        <v>6696</v>
      </c>
      <c r="L5609" t="s">
        <v>6698</v>
      </c>
      <c r="M5609" t="s">
        <v>6699</v>
      </c>
      <c r="N5609" s="1">
        <v>43889</v>
      </c>
      <c r="O5609" t="str">
        <f t="shared" si="187"/>
        <v>정상2</v>
      </c>
      <c r="P5609" t="s">
        <v>987</v>
      </c>
      <c r="Q5609" t="s">
        <v>1954</v>
      </c>
      <c r="R5609"/>
      <c r="S5609"/>
      <c r="T5609"/>
      <c r="U5609"/>
      <c r="V5609"/>
      <c r="W5609" t="s">
        <v>1958</v>
      </c>
      <c r="X5609"/>
    </row>
    <row r="5610" spans="1:24">
      <c r="A5610" t="s">
        <v>2676</v>
      </c>
      <c r="B5610"/>
      <c r="C5610"/>
      <c r="D5610" t="s">
        <v>5921</v>
      </c>
      <c r="E5610">
        <v>51928038210000</v>
      </c>
      <c r="F5610" t="s">
        <v>4276</v>
      </c>
      <c r="G5610" t="s">
        <v>899</v>
      </c>
      <c r="H5610">
        <v>85500</v>
      </c>
      <c r="I5610" s="1">
        <v>43817</v>
      </c>
      <c r="J5610">
        <v>1</v>
      </c>
      <c r="K5610" t="s">
        <v>6696</v>
      </c>
      <c r="L5610" t="s">
        <v>6698</v>
      </c>
      <c r="M5610" t="s">
        <v>6699</v>
      </c>
      <c r="N5610" s="1">
        <v>43889</v>
      </c>
      <c r="O5610" t="str">
        <f t="shared" si="187"/>
        <v>정상2</v>
      </c>
      <c r="P5610" t="str">
        <f t="shared" si="186"/>
        <v>엠피여주</v>
      </c>
      <c r="Q5610" t="s">
        <v>1954</v>
      </c>
      <c r="R5610"/>
      <c r="S5610"/>
      <c r="T5610"/>
      <c r="U5610"/>
      <c r="V5610"/>
      <c r="W5610" t="s">
        <v>1958</v>
      </c>
      <c r="X5610"/>
    </row>
    <row r="5611" spans="1:24">
      <c r="A5611" t="s">
        <v>2676</v>
      </c>
      <c r="B5611"/>
      <c r="C5611"/>
      <c r="D5611" t="s">
        <v>5847</v>
      </c>
      <c r="E5611">
        <v>320192425288</v>
      </c>
      <c r="F5611" t="s">
        <v>4276</v>
      </c>
      <c r="G5611">
        <v>30545</v>
      </c>
      <c r="H5611">
        <v>22500</v>
      </c>
      <c r="I5611" s="1">
        <v>43817</v>
      </c>
      <c r="J5611">
        <v>1</v>
      </c>
      <c r="K5611" t="s">
        <v>6696</v>
      </c>
      <c r="L5611" t="s">
        <v>6698</v>
      </c>
      <c r="M5611" t="s">
        <v>6699</v>
      </c>
      <c r="N5611" s="1">
        <v>43889</v>
      </c>
      <c r="O5611" t="str">
        <f t="shared" si="187"/>
        <v>정상2</v>
      </c>
      <c r="P5611" t="str">
        <f t="shared" si="186"/>
        <v>엠피여주</v>
      </c>
      <c r="Q5611" t="s">
        <v>1954</v>
      </c>
      <c r="R5611"/>
      <c r="S5611"/>
      <c r="T5611"/>
      <c r="U5611"/>
      <c r="V5611"/>
      <c r="W5611" t="s">
        <v>1958</v>
      </c>
      <c r="X5611"/>
    </row>
    <row r="5612" spans="1:24">
      <c r="A5612" t="s">
        <v>2665</v>
      </c>
      <c r="B5612"/>
      <c r="C5612"/>
      <c r="D5612" t="s">
        <v>5994</v>
      </c>
      <c r="E5612" t="s">
        <v>6331</v>
      </c>
      <c r="F5612" t="s">
        <v>4276</v>
      </c>
      <c r="G5612">
        <v>61464</v>
      </c>
      <c r="H5612">
        <v>43000</v>
      </c>
      <c r="I5612" s="1">
        <v>43817</v>
      </c>
      <c r="J5612">
        <v>1</v>
      </c>
      <c r="K5612" t="s">
        <v>6696</v>
      </c>
      <c r="L5612" t="s">
        <v>6696</v>
      </c>
      <c r="M5612" t="s">
        <v>6699</v>
      </c>
      <c r="N5612" s="1">
        <v>43889</v>
      </c>
      <c r="O5612" t="str">
        <f t="shared" si="187"/>
        <v>정상2</v>
      </c>
      <c r="P5612" t="str">
        <f t="shared" si="186"/>
        <v>엠피상동</v>
      </c>
      <c r="Q5612" t="s">
        <v>1954</v>
      </c>
      <c r="R5612"/>
      <c r="S5612"/>
      <c r="T5612"/>
      <c r="U5612"/>
      <c r="V5612"/>
      <c r="W5612" t="s">
        <v>1960</v>
      </c>
      <c r="X5612"/>
    </row>
    <row r="5613" spans="1:24">
      <c r="A5613" t="s">
        <v>2672</v>
      </c>
      <c r="B5613"/>
      <c r="C5613"/>
      <c r="D5613" t="s">
        <v>5793</v>
      </c>
      <c r="E5613" t="s">
        <v>6332</v>
      </c>
      <c r="F5613" t="s">
        <v>4276</v>
      </c>
      <c r="G5613" t="s">
        <v>929</v>
      </c>
      <c r="H5613">
        <v>109136</v>
      </c>
      <c r="I5613" s="1">
        <v>43817</v>
      </c>
      <c r="J5613">
        <v>1</v>
      </c>
      <c r="K5613" t="s">
        <v>6696</v>
      </c>
      <c r="L5613" t="s">
        <v>6698</v>
      </c>
      <c r="M5613" t="s">
        <v>6699</v>
      </c>
      <c r="N5613" s="1">
        <v>43889</v>
      </c>
      <c r="O5613" t="str">
        <f t="shared" si="187"/>
        <v>정상2</v>
      </c>
      <c r="P5613" t="str">
        <f t="shared" si="186"/>
        <v>엠피레전드</v>
      </c>
      <c r="Q5613" t="s">
        <v>1954</v>
      </c>
      <c r="R5613"/>
      <c r="S5613"/>
      <c r="T5613"/>
      <c r="U5613"/>
      <c r="V5613"/>
      <c r="W5613" t="s">
        <v>1958</v>
      </c>
      <c r="X5613"/>
    </row>
    <row r="5614" spans="1:24">
      <c r="A5614" t="s">
        <v>2672</v>
      </c>
      <c r="B5614"/>
      <c r="C5614"/>
      <c r="D5614" t="s">
        <v>5815</v>
      </c>
      <c r="E5614" t="s">
        <v>6333</v>
      </c>
      <c r="F5614" t="s">
        <v>3249</v>
      </c>
      <c r="G5614" t="s">
        <v>878</v>
      </c>
      <c r="H5614">
        <v>11652</v>
      </c>
      <c r="I5614" s="1">
        <v>43817</v>
      </c>
      <c r="J5614">
        <v>1</v>
      </c>
      <c r="K5614" t="s">
        <v>6696</v>
      </c>
      <c r="L5614" t="s">
        <v>6698</v>
      </c>
      <c r="M5614" t="s">
        <v>6699</v>
      </c>
      <c r="N5614" s="1">
        <v>43889</v>
      </c>
      <c r="O5614" t="str">
        <f t="shared" si="187"/>
        <v>정상2</v>
      </c>
      <c r="P5614" t="str">
        <f t="shared" si="186"/>
        <v>엠피레전드</v>
      </c>
      <c r="Q5614" t="s">
        <v>1954</v>
      </c>
      <c r="R5614"/>
      <c r="S5614"/>
      <c r="T5614"/>
      <c r="U5614"/>
      <c r="V5614"/>
      <c r="W5614" t="s">
        <v>1958</v>
      </c>
      <c r="X5614"/>
    </row>
    <row r="5615" spans="1:24">
      <c r="A5615" t="s">
        <v>2672</v>
      </c>
      <c r="B5615"/>
      <c r="C5615"/>
      <c r="D5615" t="s">
        <v>5793</v>
      </c>
      <c r="E5615">
        <v>51928081950000</v>
      </c>
      <c r="F5615" t="s">
        <v>4276</v>
      </c>
      <c r="G5615" t="s">
        <v>886</v>
      </c>
      <c r="H5615">
        <v>53000</v>
      </c>
      <c r="I5615" s="1">
        <v>43817</v>
      </c>
      <c r="J5615">
        <v>1</v>
      </c>
      <c r="K5615" t="s">
        <v>6696</v>
      </c>
      <c r="L5615" t="s">
        <v>6698</v>
      </c>
      <c r="M5615" t="s">
        <v>6699</v>
      </c>
      <c r="N5615" s="1">
        <v>43889</v>
      </c>
      <c r="O5615" t="str">
        <f t="shared" si="187"/>
        <v>정상2</v>
      </c>
      <c r="P5615" t="str">
        <f t="shared" si="186"/>
        <v>엠피레전드</v>
      </c>
      <c r="Q5615" t="s">
        <v>1954</v>
      </c>
      <c r="R5615"/>
      <c r="S5615"/>
      <c r="T5615"/>
      <c r="U5615"/>
      <c r="V5615"/>
      <c r="W5615" t="s">
        <v>1958</v>
      </c>
      <c r="X5615"/>
    </row>
    <row r="5616" spans="1:24">
      <c r="A5616" t="s">
        <v>2672</v>
      </c>
      <c r="B5616"/>
      <c r="C5616"/>
      <c r="D5616" t="s">
        <v>5815</v>
      </c>
      <c r="E5616" t="s">
        <v>6334</v>
      </c>
      <c r="F5616" t="s">
        <v>4276</v>
      </c>
      <c r="G5616" t="s">
        <v>901</v>
      </c>
      <c r="H5616">
        <v>162669</v>
      </c>
      <c r="I5616" s="1">
        <v>43817</v>
      </c>
      <c r="J5616">
        <v>1</v>
      </c>
      <c r="K5616" t="s">
        <v>6696</v>
      </c>
      <c r="L5616" t="s">
        <v>6698</v>
      </c>
      <c r="M5616" t="s">
        <v>6699</v>
      </c>
      <c r="N5616" s="1">
        <v>43889</v>
      </c>
      <c r="O5616" t="str">
        <f t="shared" si="187"/>
        <v>정상2</v>
      </c>
      <c r="P5616" t="str">
        <f t="shared" si="186"/>
        <v>엠피레전드</v>
      </c>
      <c r="Q5616" t="s">
        <v>1954</v>
      </c>
      <c r="R5616"/>
      <c r="S5616"/>
      <c r="T5616"/>
      <c r="U5616"/>
      <c r="V5616"/>
      <c r="W5616" t="s">
        <v>1958</v>
      </c>
      <c r="X5616"/>
    </row>
    <row r="5617" spans="1:24">
      <c r="A5617" t="s">
        <v>994</v>
      </c>
      <c r="B5617"/>
      <c r="C5617"/>
      <c r="D5617" t="s">
        <v>5793</v>
      </c>
      <c r="E5617">
        <v>51928082400000</v>
      </c>
      <c r="F5617" t="s">
        <v>4276</v>
      </c>
      <c r="G5617" t="s">
        <v>886</v>
      </c>
      <c r="H5617">
        <v>25000</v>
      </c>
      <c r="I5617" s="1">
        <v>43817</v>
      </c>
      <c r="J5617">
        <v>1</v>
      </c>
      <c r="K5617" t="s">
        <v>6696</v>
      </c>
      <c r="L5617" t="s">
        <v>6698</v>
      </c>
      <c r="M5617" t="s">
        <v>6699</v>
      </c>
      <c r="N5617" s="1">
        <v>43889</v>
      </c>
      <c r="O5617" t="str">
        <f t="shared" si="187"/>
        <v>정상2</v>
      </c>
      <c r="P5617" t="str">
        <f t="shared" si="186"/>
        <v>엠피레전드</v>
      </c>
      <c r="Q5617" t="s">
        <v>1954</v>
      </c>
      <c r="R5617"/>
      <c r="S5617"/>
      <c r="T5617"/>
      <c r="U5617"/>
      <c r="V5617"/>
      <c r="W5617" t="s">
        <v>1958</v>
      </c>
      <c r="X5617"/>
    </row>
    <row r="5618" spans="1:24">
      <c r="A5618" t="s">
        <v>2672</v>
      </c>
      <c r="B5618"/>
      <c r="C5618"/>
      <c r="D5618" t="s">
        <v>5814</v>
      </c>
      <c r="E5618" t="s">
        <v>6335</v>
      </c>
      <c r="F5618" t="s">
        <v>4276</v>
      </c>
      <c r="G5618" t="s">
        <v>930</v>
      </c>
      <c r="H5618">
        <v>121003</v>
      </c>
      <c r="I5618" s="1">
        <v>43817</v>
      </c>
      <c r="J5618">
        <v>1</v>
      </c>
      <c r="K5618" t="s">
        <v>6696</v>
      </c>
      <c r="L5618" t="s">
        <v>6698</v>
      </c>
      <c r="M5618" t="s">
        <v>6699</v>
      </c>
      <c r="N5618" s="1">
        <v>43889</v>
      </c>
      <c r="O5618" t="str">
        <f t="shared" si="187"/>
        <v>정상2</v>
      </c>
      <c r="P5618" t="str">
        <f t="shared" si="186"/>
        <v>엠피레전드</v>
      </c>
      <c r="Q5618" t="s">
        <v>1954</v>
      </c>
      <c r="R5618"/>
      <c r="S5618"/>
      <c r="T5618"/>
      <c r="U5618"/>
      <c r="V5618"/>
      <c r="W5618" t="s">
        <v>1958</v>
      </c>
      <c r="X5618"/>
    </row>
    <row r="5619" spans="1:24">
      <c r="A5619" t="s">
        <v>2672</v>
      </c>
      <c r="B5619"/>
      <c r="C5619"/>
      <c r="D5619" t="s">
        <v>5815</v>
      </c>
      <c r="E5619" t="s">
        <v>6336</v>
      </c>
      <c r="F5619" t="s">
        <v>3242</v>
      </c>
      <c r="G5619" t="s">
        <v>929</v>
      </c>
      <c r="H5619">
        <v>134254</v>
      </c>
      <c r="I5619" s="1">
        <v>43817</v>
      </c>
      <c r="J5619">
        <v>1</v>
      </c>
      <c r="K5619" t="s">
        <v>6696</v>
      </c>
      <c r="L5619" t="s">
        <v>6698</v>
      </c>
      <c r="M5619" t="s">
        <v>6699</v>
      </c>
      <c r="N5619" s="1">
        <v>43889</v>
      </c>
      <c r="O5619" t="str">
        <f t="shared" si="187"/>
        <v>정상2</v>
      </c>
      <c r="P5619" t="str">
        <f t="shared" si="186"/>
        <v>엠피레전드</v>
      </c>
      <c r="Q5619" t="s">
        <v>1954</v>
      </c>
      <c r="R5619"/>
      <c r="S5619"/>
      <c r="T5619"/>
      <c r="U5619"/>
      <c r="V5619"/>
      <c r="W5619" t="s">
        <v>1958</v>
      </c>
      <c r="X5619"/>
    </row>
    <row r="5620" spans="1:24">
      <c r="A5620" t="s">
        <v>2672</v>
      </c>
      <c r="B5620"/>
      <c r="C5620"/>
      <c r="D5620" t="s">
        <v>5815</v>
      </c>
      <c r="E5620" t="s">
        <v>6337</v>
      </c>
      <c r="F5620" t="s">
        <v>4276</v>
      </c>
      <c r="G5620" t="s">
        <v>929</v>
      </c>
      <c r="H5620">
        <v>108675</v>
      </c>
      <c r="I5620" s="1">
        <v>43817</v>
      </c>
      <c r="J5620">
        <v>1</v>
      </c>
      <c r="K5620" t="s">
        <v>6696</v>
      </c>
      <c r="L5620" t="s">
        <v>6698</v>
      </c>
      <c r="M5620" t="s">
        <v>6699</v>
      </c>
      <c r="N5620" s="1">
        <v>43889</v>
      </c>
      <c r="O5620" t="str">
        <f t="shared" si="187"/>
        <v>정상2</v>
      </c>
      <c r="P5620" t="str">
        <f t="shared" si="186"/>
        <v>엠피레전드</v>
      </c>
      <c r="Q5620" t="s">
        <v>1954</v>
      </c>
      <c r="R5620"/>
      <c r="S5620"/>
      <c r="T5620"/>
      <c r="U5620"/>
      <c r="V5620"/>
      <c r="W5620" t="s">
        <v>1958</v>
      </c>
      <c r="X5620"/>
    </row>
    <row r="5621" spans="1:24">
      <c r="A5621" t="s">
        <v>2673</v>
      </c>
      <c r="B5621" t="s">
        <v>2685</v>
      </c>
      <c r="C5621" t="s">
        <v>5713</v>
      </c>
      <c r="D5621" t="s">
        <v>5794</v>
      </c>
      <c r="E5621">
        <v>51928012600000</v>
      </c>
      <c r="F5621" t="s">
        <v>4276</v>
      </c>
      <c r="G5621" t="s">
        <v>894</v>
      </c>
      <c r="H5621">
        <v>31000</v>
      </c>
      <c r="I5621" s="1">
        <v>43817</v>
      </c>
      <c r="J5621">
        <v>1</v>
      </c>
      <c r="K5621" t="s">
        <v>6696</v>
      </c>
      <c r="L5621" t="s">
        <v>6698</v>
      </c>
      <c r="M5621" t="s">
        <v>6699</v>
      </c>
      <c r="N5621" s="1">
        <v>43889</v>
      </c>
      <c r="O5621" t="str">
        <f t="shared" si="187"/>
        <v>정상2</v>
      </c>
      <c r="P5621" t="str">
        <f t="shared" si="186"/>
        <v>엠피피스토스</v>
      </c>
      <c r="Q5621" t="s">
        <v>1954</v>
      </c>
      <c r="R5621"/>
      <c r="S5621"/>
      <c r="T5621"/>
      <c r="U5621"/>
      <c r="V5621"/>
      <c r="W5621" t="s">
        <v>1958</v>
      </c>
      <c r="X5621"/>
    </row>
    <row r="5622" spans="1:24">
      <c r="A5622" t="s">
        <v>2673</v>
      </c>
      <c r="B5622" t="s">
        <v>2685</v>
      </c>
      <c r="C5622" t="s">
        <v>5713</v>
      </c>
      <c r="D5622" t="s">
        <v>5794</v>
      </c>
      <c r="E5622">
        <v>20196423086</v>
      </c>
      <c r="F5622" t="s">
        <v>3247</v>
      </c>
      <c r="G5622">
        <v>22773</v>
      </c>
      <c r="H5622">
        <v>50000</v>
      </c>
      <c r="I5622" s="1">
        <v>43817</v>
      </c>
      <c r="J5622">
        <v>1</v>
      </c>
      <c r="K5622" t="s">
        <v>6696</v>
      </c>
      <c r="L5622" t="s">
        <v>6698</v>
      </c>
      <c r="M5622" t="s">
        <v>6699</v>
      </c>
      <c r="N5622" s="1">
        <v>43889</v>
      </c>
      <c r="O5622" t="str">
        <f t="shared" si="187"/>
        <v>정상2</v>
      </c>
      <c r="P5622" t="str">
        <f t="shared" si="186"/>
        <v>엠피피스토스</v>
      </c>
      <c r="Q5622" t="s">
        <v>1954</v>
      </c>
      <c r="R5622"/>
      <c r="S5622"/>
      <c r="T5622"/>
      <c r="U5622"/>
      <c r="V5622"/>
      <c r="W5622" t="s">
        <v>1958</v>
      </c>
      <c r="X5622"/>
    </row>
    <row r="5623" spans="1:24">
      <c r="A5623" t="s">
        <v>2673</v>
      </c>
      <c r="B5623" t="s">
        <v>2685</v>
      </c>
      <c r="C5623" t="s">
        <v>5713</v>
      </c>
      <c r="D5623" t="s">
        <v>5794</v>
      </c>
      <c r="E5623">
        <v>20196428484</v>
      </c>
      <c r="F5623" t="s">
        <v>4270</v>
      </c>
      <c r="G5623">
        <v>22773</v>
      </c>
      <c r="H5623">
        <v>50000</v>
      </c>
      <c r="I5623" s="1">
        <v>43817</v>
      </c>
      <c r="J5623">
        <v>1</v>
      </c>
      <c r="K5623" t="s">
        <v>6696</v>
      </c>
      <c r="L5623" t="s">
        <v>6698</v>
      </c>
      <c r="M5623" t="s">
        <v>6699</v>
      </c>
      <c r="N5623" s="1">
        <v>43889</v>
      </c>
      <c r="O5623" t="str">
        <f t="shared" si="187"/>
        <v>정상2</v>
      </c>
      <c r="P5623" t="str">
        <f t="shared" si="186"/>
        <v>엠피피스토스</v>
      </c>
      <c r="Q5623" t="s">
        <v>1954</v>
      </c>
      <c r="R5623"/>
      <c r="S5623"/>
      <c r="T5623"/>
      <c r="U5623"/>
      <c r="V5623"/>
      <c r="W5623" t="s">
        <v>1958</v>
      </c>
      <c r="X5623"/>
    </row>
    <row r="5624" spans="1:24">
      <c r="A5624" t="s">
        <v>2673</v>
      </c>
      <c r="B5624" t="s">
        <v>5688</v>
      </c>
      <c r="C5624" t="s">
        <v>5723</v>
      </c>
      <c r="D5624" t="s">
        <v>5995</v>
      </c>
      <c r="E5624">
        <v>51928017530000</v>
      </c>
      <c r="F5624" t="s">
        <v>3242</v>
      </c>
      <c r="G5624" t="s">
        <v>899</v>
      </c>
      <c r="H5624">
        <v>68000</v>
      </c>
      <c r="I5624" s="1">
        <v>43817</v>
      </c>
      <c r="J5624">
        <v>1</v>
      </c>
      <c r="K5624" t="s">
        <v>6696</v>
      </c>
      <c r="L5624" t="s">
        <v>6698</v>
      </c>
      <c r="M5624" t="s">
        <v>6699</v>
      </c>
      <c r="N5624" s="1">
        <v>43889</v>
      </c>
      <c r="O5624" t="str">
        <f t="shared" si="187"/>
        <v>정상2</v>
      </c>
      <c r="P5624" t="str">
        <f t="shared" si="186"/>
        <v>엠피피스토스</v>
      </c>
      <c r="Q5624" t="s">
        <v>1954</v>
      </c>
      <c r="R5624"/>
      <c r="S5624"/>
      <c r="T5624"/>
      <c r="U5624"/>
      <c r="V5624"/>
      <c r="W5624" t="s">
        <v>1958</v>
      </c>
      <c r="X5624"/>
    </row>
    <row r="5625" spans="1:24">
      <c r="A5625" t="s">
        <v>2667</v>
      </c>
      <c r="B5625" t="s">
        <v>5675</v>
      </c>
      <c r="C5625" t="s">
        <v>5747</v>
      </c>
      <c r="D5625" t="s">
        <v>5795</v>
      </c>
      <c r="E5625" t="s">
        <v>6338</v>
      </c>
      <c r="F5625" t="s">
        <v>4276</v>
      </c>
      <c r="G5625" t="s">
        <v>879</v>
      </c>
      <c r="H5625">
        <v>42000</v>
      </c>
      <c r="I5625" s="1">
        <v>43817</v>
      </c>
      <c r="J5625">
        <v>1</v>
      </c>
      <c r="K5625" t="s">
        <v>6696</v>
      </c>
      <c r="L5625" t="s">
        <v>6698</v>
      </c>
      <c r="M5625" t="s">
        <v>6699</v>
      </c>
      <c r="N5625" s="1">
        <v>43889</v>
      </c>
      <c r="O5625" t="str">
        <f t="shared" si="187"/>
        <v>정상2</v>
      </c>
      <c r="P5625" t="str">
        <f t="shared" si="186"/>
        <v>엠피의정부</v>
      </c>
      <c r="Q5625" t="s">
        <v>1954</v>
      </c>
      <c r="R5625"/>
      <c r="S5625"/>
      <c r="T5625"/>
      <c r="U5625"/>
      <c r="V5625"/>
      <c r="W5625" t="s">
        <v>1958</v>
      </c>
      <c r="X5625"/>
    </row>
    <row r="5626" spans="1:24">
      <c r="A5626" t="s">
        <v>2667</v>
      </c>
      <c r="B5626" t="s">
        <v>2680</v>
      </c>
      <c r="C5626" t="s">
        <v>5714</v>
      </c>
      <c r="D5626" t="s">
        <v>5996</v>
      </c>
      <c r="E5626" t="s">
        <v>6339</v>
      </c>
      <c r="F5626" t="s">
        <v>4276</v>
      </c>
      <c r="G5626" t="s">
        <v>937</v>
      </c>
      <c r="H5626">
        <v>20000</v>
      </c>
      <c r="I5626" s="1">
        <v>43817</v>
      </c>
      <c r="J5626">
        <v>1</v>
      </c>
      <c r="K5626" t="s">
        <v>6696</v>
      </c>
      <c r="L5626" t="s">
        <v>6698</v>
      </c>
      <c r="M5626" t="s">
        <v>6699</v>
      </c>
      <c r="N5626" s="1">
        <v>43889</v>
      </c>
      <c r="O5626" t="str">
        <f t="shared" si="187"/>
        <v>정상2</v>
      </c>
      <c r="P5626" t="str">
        <f t="shared" si="186"/>
        <v>엠피의정부</v>
      </c>
      <c r="Q5626" t="s">
        <v>1954</v>
      </c>
      <c r="R5626"/>
      <c r="S5626"/>
      <c r="T5626"/>
      <c r="U5626"/>
      <c r="V5626"/>
      <c r="W5626" t="s">
        <v>1958</v>
      </c>
      <c r="X5626"/>
    </row>
    <row r="5627" spans="1:24">
      <c r="A5627" t="s">
        <v>983</v>
      </c>
      <c r="B5627" t="s">
        <v>5666</v>
      </c>
      <c r="C5627" t="s">
        <v>5754</v>
      </c>
      <c r="D5627" t="s">
        <v>5796</v>
      </c>
      <c r="E5627">
        <v>20196425554</v>
      </c>
      <c r="F5627" t="s">
        <v>4270</v>
      </c>
      <c r="G5627">
        <v>22773</v>
      </c>
      <c r="H5627">
        <v>30000</v>
      </c>
      <c r="I5627" s="1">
        <v>43817</v>
      </c>
      <c r="J5627">
        <v>1</v>
      </c>
      <c r="K5627" t="s">
        <v>6696</v>
      </c>
      <c r="L5627" t="s">
        <v>6698</v>
      </c>
      <c r="M5627" t="s">
        <v>6699</v>
      </c>
      <c r="N5627" s="1">
        <v>43889</v>
      </c>
      <c r="O5627" t="str">
        <f t="shared" si="187"/>
        <v>정상2</v>
      </c>
      <c r="P5627" t="s">
        <v>6835</v>
      </c>
      <c r="Q5627" t="s">
        <v>1954</v>
      </c>
      <c r="R5627"/>
      <c r="S5627"/>
      <c r="T5627"/>
      <c r="U5627"/>
      <c r="V5627"/>
      <c r="W5627" t="s">
        <v>1960</v>
      </c>
      <c r="X5627"/>
    </row>
    <row r="5628" spans="1:24">
      <c r="A5628" t="s">
        <v>983</v>
      </c>
      <c r="B5628" t="s">
        <v>5668</v>
      </c>
      <c r="C5628" t="s">
        <v>2355</v>
      </c>
      <c r="D5628" t="s">
        <v>5796</v>
      </c>
      <c r="E5628">
        <v>320192418907</v>
      </c>
      <c r="F5628" t="s">
        <v>4276</v>
      </c>
      <c r="G5628">
        <v>30606</v>
      </c>
      <c r="H5628">
        <v>70930</v>
      </c>
      <c r="I5628" s="1">
        <v>43817</v>
      </c>
      <c r="J5628">
        <v>1</v>
      </c>
      <c r="K5628" t="s">
        <v>6696</v>
      </c>
      <c r="L5628" t="s">
        <v>6698</v>
      </c>
      <c r="M5628" t="s">
        <v>6699</v>
      </c>
      <c r="N5628" s="1">
        <v>43889</v>
      </c>
      <c r="O5628" t="str">
        <f t="shared" si="187"/>
        <v>정상2</v>
      </c>
      <c r="P5628" t="s">
        <v>6835</v>
      </c>
      <c r="Q5628" t="s">
        <v>1954</v>
      </c>
      <c r="R5628"/>
      <c r="S5628"/>
      <c r="T5628"/>
      <c r="U5628"/>
      <c r="V5628"/>
      <c r="W5628" t="s">
        <v>1958</v>
      </c>
      <c r="X5628"/>
    </row>
    <row r="5629" spans="1:24">
      <c r="A5629" t="s">
        <v>2671</v>
      </c>
      <c r="B5629" t="s">
        <v>5666</v>
      </c>
      <c r="C5629" t="s">
        <v>5710</v>
      </c>
      <c r="D5629" t="s">
        <v>5796</v>
      </c>
      <c r="E5629">
        <v>51928032400000</v>
      </c>
      <c r="F5629" t="s">
        <v>3242</v>
      </c>
      <c r="G5629" t="s">
        <v>894</v>
      </c>
      <c r="H5629">
        <v>69170</v>
      </c>
      <c r="I5629" s="1">
        <v>43817</v>
      </c>
      <c r="J5629">
        <v>1</v>
      </c>
      <c r="K5629" t="s">
        <v>6696</v>
      </c>
      <c r="L5629" t="s">
        <v>6698</v>
      </c>
      <c r="M5629" t="s">
        <v>6699</v>
      </c>
      <c r="N5629" s="1">
        <v>43889</v>
      </c>
      <c r="O5629" t="str">
        <f t="shared" si="187"/>
        <v>정상2</v>
      </c>
      <c r="P5629" t="s">
        <v>6835</v>
      </c>
      <c r="Q5629" t="s">
        <v>1954</v>
      </c>
      <c r="R5629"/>
      <c r="S5629"/>
      <c r="T5629"/>
      <c r="U5629"/>
      <c r="V5629"/>
      <c r="W5629" t="s">
        <v>1958</v>
      </c>
      <c r="X5629"/>
    </row>
    <row r="5630" spans="1:24">
      <c r="A5630" t="s">
        <v>2671</v>
      </c>
      <c r="B5630" t="s">
        <v>5666</v>
      </c>
      <c r="C5630" t="s">
        <v>5754</v>
      </c>
      <c r="D5630" t="s">
        <v>5960</v>
      </c>
      <c r="E5630" t="s">
        <v>6340</v>
      </c>
      <c r="F5630" t="s">
        <v>4276</v>
      </c>
      <c r="G5630">
        <v>61464</v>
      </c>
      <c r="H5630">
        <v>38150</v>
      </c>
      <c r="I5630" s="1">
        <v>43817</v>
      </c>
      <c r="J5630">
        <v>1</v>
      </c>
      <c r="K5630" t="s">
        <v>6696</v>
      </c>
      <c r="L5630" t="s">
        <v>6698</v>
      </c>
      <c r="M5630" t="s">
        <v>6699</v>
      </c>
      <c r="N5630" s="1">
        <v>43889</v>
      </c>
      <c r="O5630" t="str">
        <f t="shared" si="187"/>
        <v>정상2</v>
      </c>
      <c r="P5630" t="s">
        <v>6835</v>
      </c>
      <c r="Q5630" t="s">
        <v>1954</v>
      </c>
      <c r="R5630"/>
      <c r="S5630"/>
      <c r="T5630"/>
      <c r="U5630"/>
      <c r="V5630"/>
      <c r="W5630" t="s">
        <v>1958</v>
      </c>
      <c r="X5630"/>
    </row>
    <row r="5631" spans="1:24">
      <c r="A5631" t="s">
        <v>2670</v>
      </c>
      <c r="B5631" t="s">
        <v>5669</v>
      </c>
      <c r="C5631" t="s">
        <v>5724</v>
      </c>
      <c r="D5631" t="s">
        <v>5817</v>
      </c>
      <c r="E5631">
        <v>51928100560000</v>
      </c>
      <c r="F5631" t="s">
        <v>4276</v>
      </c>
      <c r="G5631" t="s">
        <v>894</v>
      </c>
      <c r="H5631">
        <v>50800</v>
      </c>
      <c r="I5631" s="1">
        <v>43817</v>
      </c>
      <c r="J5631">
        <v>1</v>
      </c>
      <c r="K5631" t="s">
        <v>6696</v>
      </c>
      <c r="L5631" t="s">
        <v>6698</v>
      </c>
      <c r="M5631" t="s">
        <v>6699</v>
      </c>
      <c r="N5631" s="1">
        <v>43889</v>
      </c>
      <c r="O5631" t="str">
        <f t="shared" si="187"/>
        <v>정상2</v>
      </c>
      <c r="P5631" t="str">
        <f t="shared" si="186"/>
        <v>엠피송내</v>
      </c>
      <c r="Q5631" t="s">
        <v>1954</v>
      </c>
      <c r="R5631"/>
      <c r="S5631"/>
      <c r="T5631"/>
      <c r="U5631"/>
      <c r="V5631"/>
      <c r="W5631" t="s">
        <v>1958</v>
      </c>
      <c r="X5631"/>
    </row>
    <row r="5632" spans="1:24">
      <c r="A5632" t="s">
        <v>5664</v>
      </c>
      <c r="B5632" t="s">
        <v>5697</v>
      </c>
      <c r="C5632" t="s">
        <v>5765</v>
      </c>
      <c r="D5632" t="s">
        <v>5997</v>
      </c>
      <c r="E5632" t="s">
        <v>6341</v>
      </c>
      <c r="F5632" t="s">
        <v>4276</v>
      </c>
      <c r="G5632" t="s">
        <v>879</v>
      </c>
      <c r="H5632">
        <v>140000</v>
      </c>
      <c r="I5632" s="1">
        <v>43817</v>
      </c>
      <c r="J5632">
        <v>1</v>
      </c>
      <c r="K5632" t="s">
        <v>6696</v>
      </c>
      <c r="L5632" t="s">
        <v>6698</v>
      </c>
      <c r="M5632" t="s">
        <v>6699</v>
      </c>
      <c r="N5632" s="1">
        <v>43889</v>
      </c>
      <c r="O5632" t="str">
        <f t="shared" si="187"/>
        <v>정상2</v>
      </c>
      <c r="P5632" t="s">
        <v>6829</v>
      </c>
      <c r="Q5632" t="s">
        <v>1954</v>
      </c>
      <c r="R5632"/>
      <c r="S5632"/>
      <c r="T5632"/>
      <c r="U5632"/>
      <c r="V5632"/>
      <c r="W5632" t="s">
        <v>1958</v>
      </c>
      <c r="X5632"/>
    </row>
    <row r="5633" spans="1:24">
      <c r="A5633" t="s">
        <v>5664</v>
      </c>
      <c r="B5633" t="s">
        <v>5679</v>
      </c>
      <c r="C5633" t="s">
        <v>5767</v>
      </c>
      <c r="D5633" t="s">
        <v>5997</v>
      </c>
      <c r="E5633" t="s">
        <v>6342</v>
      </c>
      <c r="F5633" t="s">
        <v>3242</v>
      </c>
      <c r="G5633">
        <v>61467</v>
      </c>
      <c r="H5633">
        <v>74270</v>
      </c>
      <c r="I5633" s="1">
        <v>43817</v>
      </c>
      <c r="J5633">
        <v>1</v>
      </c>
      <c r="K5633" t="s">
        <v>6696</v>
      </c>
      <c r="L5633" t="s">
        <v>6698</v>
      </c>
      <c r="M5633" t="s">
        <v>6699</v>
      </c>
      <c r="N5633" s="1">
        <v>43889</v>
      </c>
      <c r="O5633" t="str">
        <f t="shared" si="187"/>
        <v>정상2</v>
      </c>
      <c r="P5633" t="s">
        <v>6829</v>
      </c>
      <c r="Q5633" t="s">
        <v>1954</v>
      </c>
      <c r="R5633"/>
      <c r="S5633"/>
      <c r="T5633"/>
      <c r="U5633"/>
      <c r="V5633"/>
      <c r="W5633" t="s">
        <v>1958</v>
      </c>
      <c r="X5633"/>
    </row>
    <row r="5634" spans="1:24">
      <c r="A5634" t="s">
        <v>5664</v>
      </c>
      <c r="B5634" t="s">
        <v>5693</v>
      </c>
      <c r="C5634" t="s">
        <v>5760</v>
      </c>
      <c r="D5634" t="s">
        <v>5997</v>
      </c>
      <c r="E5634">
        <v>20196420207</v>
      </c>
      <c r="F5634" t="s">
        <v>4276</v>
      </c>
      <c r="G5634">
        <v>22818</v>
      </c>
      <c r="H5634">
        <v>20000</v>
      </c>
      <c r="I5634" s="1">
        <v>43817</v>
      </c>
      <c r="J5634">
        <v>1</v>
      </c>
      <c r="K5634" t="s">
        <v>6696</v>
      </c>
      <c r="L5634" t="s">
        <v>6698</v>
      </c>
      <c r="M5634" t="s">
        <v>6699</v>
      </c>
      <c r="N5634" s="1">
        <v>43889</v>
      </c>
      <c r="O5634" t="str">
        <f t="shared" si="187"/>
        <v>정상2</v>
      </c>
      <c r="P5634" t="s">
        <v>6829</v>
      </c>
      <c r="Q5634" t="s">
        <v>1954</v>
      </c>
      <c r="R5634"/>
      <c r="S5634"/>
      <c r="T5634"/>
      <c r="U5634"/>
      <c r="V5634"/>
      <c r="W5634" t="s">
        <v>1960</v>
      </c>
      <c r="X5634"/>
    </row>
    <row r="5635" spans="1:24">
      <c r="A5635" t="s">
        <v>5664</v>
      </c>
      <c r="B5635" t="s">
        <v>5679</v>
      </c>
      <c r="C5635" t="s">
        <v>5760</v>
      </c>
      <c r="D5635" t="s">
        <v>5997</v>
      </c>
      <c r="E5635" t="s">
        <v>6343</v>
      </c>
      <c r="F5635" t="s">
        <v>4276</v>
      </c>
      <c r="G5635" t="s">
        <v>879</v>
      </c>
      <c r="H5635">
        <v>72000</v>
      </c>
      <c r="I5635" s="1">
        <v>43817</v>
      </c>
      <c r="J5635">
        <v>1</v>
      </c>
      <c r="K5635" t="s">
        <v>6696</v>
      </c>
      <c r="L5635" t="s">
        <v>6698</v>
      </c>
      <c r="M5635" t="s">
        <v>6699</v>
      </c>
      <c r="N5635" s="1">
        <v>43889</v>
      </c>
      <c r="O5635" t="str">
        <f t="shared" si="187"/>
        <v>정상2</v>
      </c>
      <c r="P5635" t="s">
        <v>6829</v>
      </c>
      <c r="Q5635" t="s">
        <v>1954</v>
      </c>
      <c r="R5635"/>
      <c r="S5635"/>
      <c r="T5635"/>
      <c r="U5635"/>
      <c r="V5635"/>
      <c r="W5635" t="s">
        <v>6702</v>
      </c>
      <c r="X5635"/>
    </row>
    <row r="5636" spans="1:24">
      <c r="A5636" t="s">
        <v>5664</v>
      </c>
      <c r="B5636" t="s">
        <v>5697</v>
      </c>
      <c r="C5636" t="s">
        <v>5737</v>
      </c>
      <c r="D5636" t="s">
        <v>5998</v>
      </c>
      <c r="E5636" t="s">
        <v>6344</v>
      </c>
      <c r="F5636" t="s">
        <v>3242</v>
      </c>
      <c r="G5636" t="s">
        <v>885</v>
      </c>
      <c r="H5636">
        <v>35000</v>
      </c>
      <c r="I5636" s="1">
        <v>43817</v>
      </c>
      <c r="J5636">
        <v>1</v>
      </c>
      <c r="K5636" t="s">
        <v>6696</v>
      </c>
      <c r="L5636" t="s">
        <v>6698</v>
      </c>
      <c r="M5636" t="s">
        <v>6699</v>
      </c>
      <c r="N5636" s="1">
        <v>43889</v>
      </c>
      <c r="O5636" t="str">
        <f t="shared" si="187"/>
        <v>정상2</v>
      </c>
      <c r="P5636" t="s">
        <v>1860</v>
      </c>
      <c r="Q5636" t="s">
        <v>1954</v>
      </c>
      <c r="R5636"/>
      <c r="S5636"/>
      <c r="T5636"/>
      <c r="U5636"/>
      <c r="V5636"/>
      <c r="W5636" t="s">
        <v>6702</v>
      </c>
      <c r="X5636"/>
    </row>
    <row r="5637" spans="1:24">
      <c r="A5637" t="s">
        <v>2665</v>
      </c>
      <c r="B5637" t="s">
        <v>5670</v>
      </c>
      <c r="C5637" t="s">
        <v>5716</v>
      </c>
      <c r="D5637" t="s">
        <v>5999</v>
      </c>
      <c r="E5637" t="s">
        <v>6345</v>
      </c>
      <c r="F5637" t="s">
        <v>4276</v>
      </c>
      <c r="G5637" t="s">
        <v>903</v>
      </c>
      <c r="H5637">
        <v>30070</v>
      </c>
      <c r="I5637" s="1">
        <v>43817</v>
      </c>
      <c r="J5637">
        <v>1</v>
      </c>
      <c r="K5637" t="s">
        <v>6696</v>
      </c>
      <c r="L5637" t="s">
        <v>6696</v>
      </c>
      <c r="M5637" t="s">
        <v>6699</v>
      </c>
      <c r="N5637" s="1">
        <v>43889</v>
      </c>
      <c r="O5637" t="str">
        <f t="shared" si="187"/>
        <v>정상2</v>
      </c>
      <c r="P5637" t="str">
        <f t="shared" ref="P5633:P5696" si="188">A5637</f>
        <v>엠피상동</v>
      </c>
      <c r="Q5637" t="s">
        <v>1954</v>
      </c>
      <c r="R5637"/>
      <c r="S5637"/>
      <c r="T5637"/>
      <c r="U5637"/>
      <c r="V5637"/>
      <c r="W5637" t="s">
        <v>1958</v>
      </c>
      <c r="X5637"/>
    </row>
    <row r="5638" spans="1:24">
      <c r="A5638" t="s">
        <v>991</v>
      </c>
      <c r="B5638" t="s">
        <v>5669</v>
      </c>
      <c r="C5638" t="s">
        <v>5736</v>
      </c>
      <c r="D5638" t="s">
        <v>5857</v>
      </c>
      <c r="E5638">
        <v>51928056410000</v>
      </c>
      <c r="F5638" t="s">
        <v>4276</v>
      </c>
      <c r="G5638" t="s">
        <v>899</v>
      </c>
      <c r="H5638">
        <v>46500</v>
      </c>
      <c r="I5638" s="1">
        <v>43817</v>
      </c>
      <c r="J5638">
        <v>1</v>
      </c>
      <c r="K5638" t="s">
        <v>6696</v>
      </c>
      <c r="L5638" t="s">
        <v>6698</v>
      </c>
      <c r="M5638" t="s">
        <v>6699</v>
      </c>
      <c r="N5638" s="1">
        <v>43889</v>
      </c>
      <c r="O5638" t="str">
        <f t="shared" si="187"/>
        <v>정상2</v>
      </c>
      <c r="P5638" t="str">
        <f t="shared" si="188"/>
        <v>엠피송내</v>
      </c>
      <c r="Q5638" t="s">
        <v>1954</v>
      </c>
      <c r="R5638"/>
      <c r="S5638"/>
      <c r="T5638"/>
      <c r="U5638"/>
      <c r="V5638"/>
      <c r="W5638" t="s">
        <v>1958</v>
      </c>
      <c r="X5638"/>
    </row>
    <row r="5639" spans="1:24">
      <c r="A5639" t="s">
        <v>4921</v>
      </c>
      <c r="B5639" t="s">
        <v>5680</v>
      </c>
      <c r="C5639" t="s">
        <v>5732</v>
      </c>
      <c r="D5639" t="s">
        <v>6000</v>
      </c>
      <c r="E5639" t="s">
        <v>6346</v>
      </c>
      <c r="F5639" t="s">
        <v>4276</v>
      </c>
      <c r="G5639">
        <v>61438</v>
      </c>
      <c r="H5639">
        <v>21550</v>
      </c>
      <c r="I5639" s="1">
        <v>43817</v>
      </c>
      <c r="J5639">
        <v>1</v>
      </c>
      <c r="K5639" t="s">
        <v>6696</v>
      </c>
      <c r="L5639" t="s">
        <v>6698</v>
      </c>
      <c r="M5639" t="s">
        <v>6699</v>
      </c>
      <c r="N5639" s="1">
        <v>43889</v>
      </c>
      <c r="O5639" t="str">
        <f t="shared" si="187"/>
        <v>정상2</v>
      </c>
      <c r="P5639" t="str">
        <f t="shared" si="188"/>
        <v>엠피아이리치</v>
      </c>
      <c r="Q5639" t="s">
        <v>1954</v>
      </c>
      <c r="R5639"/>
      <c r="S5639"/>
      <c r="T5639"/>
      <c r="U5639"/>
      <c r="V5639"/>
      <c r="W5639" t="s">
        <v>1958</v>
      </c>
      <c r="X5639"/>
    </row>
    <row r="5640" spans="1:24">
      <c r="A5640" t="s">
        <v>1870</v>
      </c>
      <c r="B5640" t="s">
        <v>5670</v>
      </c>
      <c r="C5640" t="s">
        <v>5728</v>
      </c>
      <c r="D5640" t="s">
        <v>6001</v>
      </c>
      <c r="E5640" t="s">
        <v>6347</v>
      </c>
      <c r="F5640" t="s">
        <v>4276</v>
      </c>
      <c r="G5640" t="s">
        <v>879</v>
      </c>
      <c r="H5640">
        <v>62000</v>
      </c>
      <c r="I5640" s="1">
        <v>43817</v>
      </c>
      <c r="J5640">
        <v>1</v>
      </c>
      <c r="K5640" t="s">
        <v>6696</v>
      </c>
      <c r="L5640" t="s">
        <v>6696</v>
      </c>
      <c r="M5640" t="s">
        <v>6699</v>
      </c>
      <c r="N5640" s="1">
        <v>43889</v>
      </c>
      <c r="O5640" t="str">
        <f t="shared" si="187"/>
        <v>정상2</v>
      </c>
      <c r="P5640" t="str">
        <f t="shared" si="188"/>
        <v>엠피상동</v>
      </c>
      <c r="Q5640" t="s">
        <v>1954</v>
      </c>
      <c r="R5640"/>
      <c r="S5640"/>
      <c r="T5640"/>
      <c r="U5640"/>
      <c r="V5640"/>
      <c r="W5640" t="s">
        <v>1958</v>
      </c>
      <c r="X5640"/>
    </row>
    <row r="5641" spans="1:24">
      <c r="A5641" t="s">
        <v>5665</v>
      </c>
      <c r="B5641"/>
      <c r="C5641"/>
      <c r="D5641" t="s">
        <v>5968</v>
      </c>
      <c r="E5641" t="s">
        <v>6348</v>
      </c>
      <c r="F5641" t="s">
        <v>4276</v>
      </c>
      <c r="G5641" t="s">
        <v>941</v>
      </c>
      <c r="H5641">
        <v>180700</v>
      </c>
      <c r="I5641" s="1">
        <v>43817</v>
      </c>
      <c r="J5641">
        <v>1</v>
      </c>
      <c r="K5641" t="s">
        <v>6696</v>
      </c>
      <c r="L5641" t="s">
        <v>6698</v>
      </c>
      <c r="M5641" t="s">
        <v>6700</v>
      </c>
      <c r="N5641" s="1">
        <v>43889</v>
      </c>
      <c r="O5641" t="str">
        <f t="shared" si="187"/>
        <v>정상2</v>
      </c>
      <c r="P5641" t="str">
        <f t="shared" si="188"/>
        <v>엠피프라임</v>
      </c>
      <c r="Q5641" t="s">
        <v>1954</v>
      </c>
      <c r="R5641"/>
      <c r="S5641"/>
      <c r="T5641"/>
      <c r="U5641"/>
      <c r="V5641"/>
      <c r="W5641" t="s">
        <v>1958</v>
      </c>
      <c r="X5641"/>
    </row>
    <row r="5642" spans="1:24">
      <c r="A5642" t="s">
        <v>5665</v>
      </c>
      <c r="B5642"/>
      <c r="C5642"/>
      <c r="D5642" t="s">
        <v>5968</v>
      </c>
      <c r="E5642" t="s">
        <v>6349</v>
      </c>
      <c r="F5642" t="s">
        <v>4276</v>
      </c>
      <c r="G5642" t="s">
        <v>957</v>
      </c>
      <c r="H5642">
        <v>33400</v>
      </c>
      <c r="I5642" s="1">
        <v>43817</v>
      </c>
      <c r="J5642">
        <v>1</v>
      </c>
      <c r="K5642" t="s">
        <v>6696</v>
      </c>
      <c r="L5642" t="s">
        <v>6698</v>
      </c>
      <c r="M5642" t="s">
        <v>6699</v>
      </c>
      <c r="N5642" s="1">
        <v>43889</v>
      </c>
      <c r="O5642" t="str">
        <f t="shared" si="187"/>
        <v>정상2</v>
      </c>
      <c r="P5642" t="str">
        <f t="shared" si="188"/>
        <v>엠피프라임</v>
      </c>
      <c r="Q5642" t="s">
        <v>1954</v>
      </c>
      <c r="R5642"/>
      <c r="S5642"/>
      <c r="T5642"/>
      <c r="U5642"/>
      <c r="V5642"/>
      <c r="W5642" t="s">
        <v>1958</v>
      </c>
      <c r="X5642"/>
    </row>
    <row r="5643" spans="1:24">
      <c r="A5643" t="s">
        <v>1864</v>
      </c>
      <c r="B5643"/>
      <c r="C5643"/>
      <c r="D5643" t="s">
        <v>5969</v>
      </c>
      <c r="E5643" t="s">
        <v>6350</v>
      </c>
      <c r="F5643" t="s">
        <v>4286</v>
      </c>
      <c r="G5643" t="s">
        <v>878</v>
      </c>
      <c r="H5643">
        <v>31660</v>
      </c>
      <c r="I5643" s="1">
        <v>43817</v>
      </c>
      <c r="J5643">
        <v>1</v>
      </c>
      <c r="K5643" t="s">
        <v>6695</v>
      </c>
      <c r="L5643" t="s">
        <v>6698</v>
      </c>
      <c r="M5643" t="s">
        <v>6699</v>
      </c>
      <c r="N5643" s="1">
        <v>43889</v>
      </c>
      <c r="O5643" t="str">
        <f t="shared" si="187"/>
        <v>정상2</v>
      </c>
      <c r="P5643" t="str">
        <f t="shared" si="188"/>
        <v>엠피프라임</v>
      </c>
      <c r="Q5643" t="s">
        <v>1954</v>
      </c>
      <c r="R5643"/>
      <c r="S5643"/>
      <c r="T5643"/>
      <c r="U5643"/>
      <c r="V5643"/>
      <c r="W5643" t="s">
        <v>1958</v>
      </c>
      <c r="X5643"/>
    </row>
    <row r="5644" spans="1:24">
      <c r="A5644" t="s">
        <v>5665</v>
      </c>
      <c r="B5644"/>
      <c r="C5644"/>
      <c r="D5644" t="s">
        <v>5969</v>
      </c>
      <c r="E5644" t="s">
        <v>6351</v>
      </c>
      <c r="F5644" t="s">
        <v>4276</v>
      </c>
      <c r="G5644">
        <v>61478</v>
      </c>
      <c r="H5644">
        <v>200270</v>
      </c>
      <c r="I5644" s="1">
        <v>43817</v>
      </c>
      <c r="J5644">
        <v>1</v>
      </c>
      <c r="K5644" t="s">
        <v>6696</v>
      </c>
      <c r="L5644" t="s">
        <v>6698</v>
      </c>
      <c r="M5644" t="s">
        <v>6699</v>
      </c>
      <c r="N5644" s="1">
        <v>43889</v>
      </c>
      <c r="O5644" t="str">
        <f t="shared" si="187"/>
        <v>정상2</v>
      </c>
      <c r="P5644" t="str">
        <f t="shared" si="188"/>
        <v>엠피프라임</v>
      </c>
      <c r="Q5644" t="s">
        <v>1954</v>
      </c>
      <c r="R5644"/>
      <c r="S5644"/>
      <c r="T5644"/>
      <c r="U5644"/>
      <c r="V5644"/>
      <c r="W5644" t="s">
        <v>1960</v>
      </c>
      <c r="X5644"/>
    </row>
    <row r="5645" spans="1:24">
      <c r="A5645" t="s">
        <v>2670</v>
      </c>
      <c r="B5645"/>
      <c r="C5645"/>
      <c r="D5645" t="s">
        <v>6002</v>
      </c>
      <c r="E5645" t="s">
        <v>6352</v>
      </c>
      <c r="F5645" t="s">
        <v>4276</v>
      </c>
      <c r="G5645">
        <v>61441</v>
      </c>
      <c r="H5645">
        <v>37520</v>
      </c>
      <c r="I5645" s="1">
        <v>43817</v>
      </c>
      <c r="J5645">
        <v>1</v>
      </c>
      <c r="K5645" t="s">
        <v>6696</v>
      </c>
      <c r="L5645" t="s">
        <v>6698</v>
      </c>
      <c r="M5645" t="s">
        <v>6699</v>
      </c>
      <c r="N5645" s="1">
        <v>43889</v>
      </c>
      <c r="O5645" t="str">
        <f t="shared" si="187"/>
        <v>정상2</v>
      </c>
      <c r="P5645" t="str">
        <f t="shared" si="188"/>
        <v>엠피송내</v>
      </c>
      <c r="Q5645" t="s">
        <v>1954</v>
      </c>
      <c r="R5645"/>
      <c r="S5645"/>
      <c r="T5645"/>
      <c r="U5645"/>
      <c r="V5645"/>
      <c r="W5645" t="s">
        <v>1958</v>
      </c>
      <c r="X5645"/>
    </row>
    <row r="5646" spans="1:24">
      <c r="A5646" t="s">
        <v>2665</v>
      </c>
      <c r="B5646" t="s">
        <v>2678</v>
      </c>
      <c r="C5646" t="s">
        <v>5728</v>
      </c>
      <c r="D5646" t="s">
        <v>5986</v>
      </c>
      <c r="E5646">
        <v>20196427670</v>
      </c>
      <c r="F5646" t="s">
        <v>4276</v>
      </c>
      <c r="G5646">
        <v>22800</v>
      </c>
      <c r="H5646">
        <v>50000</v>
      </c>
      <c r="I5646" s="1">
        <v>43817</v>
      </c>
      <c r="J5646">
        <v>1</v>
      </c>
      <c r="K5646" t="s">
        <v>6695</v>
      </c>
      <c r="L5646" t="s">
        <v>6696</v>
      </c>
      <c r="M5646" t="s">
        <v>6699</v>
      </c>
      <c r="N5646" s="1">
        <v>43889</v>
      </c>
      <c r="O5646" t="str">
        <f t="shared" si="187"/>
        <v>정상2</v>
      </c>
      <c r="P5646" t="str">
        <f t="shared" si="188"/>
        <v>엠피상동</v>
      </c>
      <c r="Q5646" t="s">
        <v>1954</v>
      </c>
      <c r="R5646"/>
      <c r="S5646"/>
      <c r="T5646"/>
      <c r="U5646"/>
      <c r="V5646"/>
      <c r="W5646" t="s">
        <v>1958</v>
      </c>
      <c r="X5646"/>
    </row>
    <row r="5647" spans="1:24">
      <c r="A5647" t="s">
        <v>2209</v>
      </c>
      <c r="B5647" t="s">
        <v>5684</v>
      </c>
      <c r="C5647" t="s">
        <v>2239</v>
      </c>
      <c r="D5647" t="s">
        <v>5871</v>
      </c>
      <c r="E5647" t="s">
        <v>6353</v>
      </c>
      <c r="F5647" t="s">
        <v>3242</v>
      </c>
      <c r="G5647" t="s">
        <v>879</v>
      </c>
      <c r="H5647">
        <v>33000</v>
      </c>
      <c r="I5647" s="1">
        <v>43817</v>
      </c>
      <c r="J5647">
        <v>1</v>
      </c>
      <c r="K5647" t="s">
        <v>6696</v>
      </c>
      <c r="L5647" t="s">
        <v>6698</v>
      </c>
      <c r="M5647" t="s">
        <v>6699</v>
      </c>
      <c r="N5647" s="1">
        <v>43889</v>
      </c>
      <c r="O5647" t="str">
        <f t="shared" ref="O5647:O5710" si="189" xml:space="preserve"> IF(K5647&gt;N5647,W5647,I5647)</f>
        <v>정상2</v>
      </c>
      <c r="P5647" t="str">
        <f t="shared" si="188"/>
        <v>엠피가온</v>
      </c>
      <c r="Q5647" t="s">
        <v>1954</v>
      </c>
      <c r="R5647"/>
      <c r="S5647"/>
      <c r="T5647"/>
      <c r="U5647"/>
      <c r="V5647"/>
      <c r="W5647" t="s">
        <v>1958</v>
      </c>
      <c r="X5647"/>
    </row>
    <row r="5648" spans="1:24">
      <c r="A5648" t="s">
        <v>2675</v>
      </c>
      <c r="B5648" t="s">
        <v>5685</v>
      </c>
      <c r="C5648" t="s">
        <v>5741</v>
      </c>
      <c r="D5648" t="s">
        <v>5871</v>
      </c>
      <c r="E5648" t="s">
        <v>6354</v>
      </c>
      <c r="F5648" t="s">
        <v>4286</v>
      </c>
      <c r="G5648">
        <v>61264</v>
      </c>
      <c r="H5648">
        <v>46540</v>
      </c>
      <c r="I5648" s="1">
        <v>43817</v>
      </c>
      <c r="J5648">
        <v>1</v>
      </c>
      <c r="K5648" t="s">
        <v>6696</v>
      </c>
      <c r="L5648" t="s">
        <v>6698</v>
      </c>
      <c r="M5648" t="s">
        <v>6699</v>
      </c>
      <c r="N5648" s="1">
        <v>43889</v>
      </c>
      <c r="O5648" t="str">
        <f t="shared" si="189"/>
        <v>정상2</v>
      </c>
      <c r="P5648" t="str">
        <f t="shared" si="188"/>
        <v>엠피가온</v>
      </c>
      <c r="Q5648" t="s">
        <v>1954</v>
      </c>
      <c r="R5648"/>
      <c r="S5648"/>
      <c r="T5648"/>
      <c r="U5648"/>
      <c r="V5648"/>
      <c r="W5648" t="s">
        <v>1958</v>
      </c>
      <c r="X5648"/>
    </row>
    <row r="5649" spans="1:24">
      <c r="A5649" t="s">
        <v>991</v>
      </c>
      <c r="B5649" t="s">
        <v>2683</v>
      </c>
      <c r="C5649" t="s">
        <v>5715</v>
      </c>
      <c r="D5649" t="s">
        <v>6003</v>
      </c>
      <c r="E5649">
        <v>51928064160000</v>
      </c>
      <c r="F5649" t="s">
        <v>4276</v>
      </c>
      <c r="G5649" t="s">
        <v>899</v>
      </c>
      <c r="H5649">
        <v>30000</v>
      </c>
      <c r="I5649" s="1">
        <v>43817</v>
      </c>
      <c r="J5649">
        <v>1</v>
      </c>
      <c r="K5649" t="s">
        <v>6696</v>
      </c>
      <c r="L5649" t="s">
        <v>6698</v>
      </c>
      <c r="M5649" t="s">
        <v>6699</v>
      </c>
      <c r="N5649" s="1">
        <v>43889</v>
      </c>
      <c r="O5649" t="str">
        <f t="shared" si="189"/>
        <v>정상2</v>
      </c>
      <c r="P5649" t="str">
        <f t="shared" si="188"/>
        <v>엠피송내</v>
      </c>
      <c r="Q5649" t="s">
        <v>1954</v>
      </c>
      <c r="R5649"/>
      <c r="S5649"/>
      <c r="T5649"/>
      <c r="U5649"/>
      <c r="V5649"/>
      <c r="W5649" t="s">
        <v>1958</v>
      </c>
      <c r="X5649"/>
    </row>
    <row r="5650" spans="1:24">
      <c r="A5650" t="s">
        <v>2670</v>
      </c>
      <c r="B5650" t="s">
        <v>2683</v>
      </c>
      <c r="C5650" t="s">
        <v>5736</v>
      </c>
      <c r="D5650" t="s">
        <v>5974</v>
      </c>
      <c r="E5650">
        <v>51928090410000</v>
      </c>
      <c r="F5650" t="s">
        <v>3242</v>
      </c>
      <c r="G5650" t="s">
        <v>899</v>
      </c>
      <c r="H5650">
        <v>32600</v>
      </c>
      <c r="I5650" s="1">
        <v>43817</v>
      </c>
      <c r="J5650">
        <v>1</v>
      </c>
      <c r="K5650" t="s">
        <v>6696</v>
      </c>
      <c r="L5650" t="s">
        <v>6698</v>
      </c>
      <c r="M5650" t="s">
        <v>6699</v>
      </c>
      <c r="N5650" s="1">
        <v>43889</v>
      </c>
      <c r="O5650" t="str">
        <f t="shared" si="189"/>
        <v>정상2</v>
      </c>
      <c r="P5650" t="str">
        <f t="shared" si="188"/>
        <v>엠피송내</v>
      </c>
      <c r="Q5650" t="s">
        <v>1954</v>
      </c>
      <c r="R5650"/>
      <c r="S5650"/>
      <c r="T5650"/>
      <c r="U5650"/>
      <c r="V5650"/>
      <c r="W5650" t="s">
        <v>1958</v>
      </c>
      <c r="X5650"/>
    </row>
    <row r="5651" spans="1:24">
      <c r="A5651" t="s">
        <v>991</v>
      </c>
      <c r="B5651" t="s">
        <v>5669</v>
      </c>
      <c r="C5651" t="s">
        <v>5721</v>
      </c>
      <c r="D5651" t="s">
        <v>5803</v>
      </c>
      <c r="E5651">
        <v>41937881410000</v>
      </c>
      <c r="F5651" t="s">
        <v>4276</v>
      </c>
      <c r="G5651" t="s">
        <v>906</v>
      </c>
      <c r="H5651">
        <v>50680</v>
      </c>
      <c r="I5651" s="1">
        <v>43817</v>
      </c>
      <c r="J5651">
        <v>1</v>
      </c>
      <c r="K5651" t="s">
        <v>6696</v>
      </c>
      <c r="L5651" t="s">
        <v>6698</v>
      </c>
      <c r="M5651" t="s">
        <v>6699</v>
      </c>
      <c r="N5651" s="1">
        <v>43889</v>
      </c>
      <c r="O5651" t="str">
        <f t="shared" si="189"/>
        <v>정상2</v>
      </c>
      <c r="P5651" t="str">
        <f t="shared" si="188"/>
        <v>엠피송내</v>
      </c>
      <c r="Q5651" t="s">
        <v>1954</v>
      </c>
      <c r="R5651"/>
      <c r="S5651"/>
      <c r="T5651"/>
      <c r="U5651"/>
      <c r="V5651"/>
      <c r="W5651" t="s">
        <v>1958</v>
      </c>
      <c r="X5651"/>
    </row>
    <row r="5652" spans="1:24">
      <c r="A5652" t="s">
        <v>1870</v>
      </c>
      <c r="B5652" t="s">
        <v>2678</v>
      </c>
      <c r="C5652" t="s">
        <v>5725</v>
      </c>
      <c r="D5652" t="s">
        <v>6004</v>
      </c>
      <c r="E5652">
        <v>51928042580000</v>
      </c>
      <c r="F5652" t="s">
        <v>3242</v>
      </c>
      <c r="G5652" t="s">
        <v>899</v>
      </c>
      <c r="H5652">
        <v>70000</v>
      </c>
      <c r="I5652" s="1">
        <v>43817</v>
      </c>
      <c r="J5652">
        <v>1</v>
      </c>
      <c r="K5652" t="s">
        <v>6696</v>
      </c>
      <c r="L5652" t="s">
        <v>6696</v>
      </c>
      <c r="M5652" t="s">
        <v>6699</v>
      </c>
      <c r="N5652" s="1">
        <v>43889</v>
      </c>
      <c r="O5652" t="str">
        <f t="shared" si="189"/>
        <v>정상2</v>
      </c>
      <c r="P5652" t="str">
        <f t="shared" si="188"/>
        <v>엠피상동</v>
      </c>
      <c r="Q5652" t="s">
        <v>1954</v>
      </c>
      <c r="R5652"/>
      <c r="S5652"/>
      <c r="T5652"/>
      <c r="U5652"/>
      <c r="V5652"/>
      <c r="W5652" t="s">
        <v>1958</v>
      </c>
      <c r="X5652"/>
    </row>
    <row r="5653" spans="1:24">
      <c r="A5653" t="s">
        <v>2665</v>
      </c>
      <c r="B5653" t="s">
        <v>5670</v>
      </c>
      <c r="C5653" t="s">
        <v>5716</v>
      </c>
      <c r="D5653" t="s">
        <v>6004</v>
      </c>
      <c r="E5653">
        <v>51928095880000</v>
      </c>
      <c r="F5653" t="s">
        <v>4276</v>
      </c>
      <c r="G5653" t="s">
        <v>909</v>
      </c>
      <c r="H5653">
        <v>30000</v>
      </c>
      <c r="I5653" s="1">
        <v>43817</v>
      </c>
      <c r="J5653">
        <v>1</v>
      </c>
      <c r="K5653" t="s">
        <v>6695</v>
      </c>
      <c r="L5653" t="s">
        <v>6696</v>
      </c>
      <c r="M5653" t="s">
        <v>6699</v>
      </c>
      <c r="N5653" s="1">
        <v>43889</v>
      </c>
      <c r="O5653" t="str">
        <f t="shared" si="189"/>
        <v>정상2</v>
      </c>
      <c r="P5653" t="str">
        <f t="shared" si="188"/>
        <v>엠피상동</v>
      </c>
      <c r="Q5653" t="s">
        <v>1954</v>
      </c>
      <c r="R5653"/>
      <c r="S5653"/>
      <c r="T5653"/>
      <c r="U5653"/>
      <c r="V5653"/>
      <c r="W5653" t="s">
        <v>1958</v>
      </c>
      <c r="X5653"/>
    </row>
    <row r="5654" spans="1:24">
      <c r="A5654" t="s">
        <v>2316</v>
      </c>
      <c r="B5654" t="s">
        <v>5690</v>
      </c>
      <c r="C5654" t="s">
        <v>5722</v>
      </c>
      <c r="D5654" t="s">
        <v>6005</v>
      </c>
      <c r="E5654">
        <v>20196427334</v>
      </c>
      <c r="F5654" t="s">
        <v>4286</v>
      </c>
      <c r="G5654">
        <v>22698</v>
      </c>
      <c r="H5654">
        <v>32743</v>
      </c>
      <c r="I5654" s="1">
        <v>43817</v>
      </c>
      <c r="J5654">
        <v>1</v>
      </c>
      <c r="K5654" t="s">
        <v>6696</v>
      </c>
      <c r="L5654" t="s">
        <v>6698</v>
      </c>
      <c r="M5654" t="s">
        <v>6699</v>
      </c>
      <c r="N5654" s="1">
        <v>43889</v>
      </c>
      <c r="O5654" t="str">
        <f t="shared" si="189"/>
        <v>정상2</v>
      </c>
      <c r="P5654" t="str">
        <f t="shared" si="188"/>
        <v>엠피조은</v>
      </c>
      <c r="Q5654" t="s">
        <v>1954</v>
      </c>
      <c r="R5654"/>
      <c r="S5654"/>
      <c r="T5654"/>
      <c r="U5654"/>
      <c r="V5654"/>
      <c r="W5654" t="s">
        <v>1958</v>
      </c>
      <c r="X5654"/>
    </row>
    <row r="5655" spans="1:24">
      <c r="A5655" t="s">
        <v>2670</v>
      </c>
      <c r="B5655" t="s">
        <v>5669</v>
      </c>
      <c r="C5655" t="s">
        <v>5743</v>
      </c>
      <c r="D5655" t="s">
        <v>6006</v>
      </c>
      <c r="E5655">
        <v>51928104180000</v>
      </c>
      <c r="F5655" t="s">
        <v>4276</v>
      </c>
      <c r="G5655" t="s">
        <v>894</v>
      </c>
      <c r="H5655">
        <v>56590</v>
      </c>
      <c r="I5655" s="1">
        <v>43817</v>
      </c>
      <c r="J5655">
        <v>1</v>
      </c>
      <c r="K5655" t="s">
        <v>6696</v>
      </c>
      <c r="L5655" t="s">
        <v>6698</v>
      </c>
      <c r="M5655" t="s">
        <v>6700</v>
      </c>
      <c r="N5655" s="1">
        <v>43889</v>
      </c>
      <c r="O5655" t="str">
        <f t="shared" si="189"/>
        <v>정상2</v>
      </c>
      <c r="P5655" t="str">
        <f t="shared" si="188"/>
        <v>엠피송내</v>
      </c>
      <c r="Q5655" t="s">
        <v>1954</v>
      </c>
      <c r="R5655"/>
      <c r="S5655"/>
      <c r="T5655"/>
      <c r="U5655"/>
      <c r="V5655"/>
      <c r="W5655" t="s">
        <v>1958</v>
      </c>
      <c r="X5655"/>
    </row>
    <row r="5656" spans="1:24">
      <c r="A5656" t="s">
        <v>2670</v>
      </c>
      <c r="B5656" t="s">
        <v>5669</v>
      </c>
      <c r="C5656" t="s">
        <v>5724</v>
      </c>
      <c r="D5656" t="s">
        <v>5875</v>
      </c>
      <c r="E5656" t="s">
        <v>6355</v>
      </c>
      <c r="F5656" t="s">
        <v>3242</v>
      </c>
      <c r="G5656">
        <v>61437</v>
      </c>
      <c r="H5656">
        <v>38550</v>
      </c>
      <c r="I5656" s="1">
        <v>43817</v>
      </c>
      <c r="J5656">
        <v>1</v>
      </c>
      <c r="K5656" t="s">
        <v>6696</v>
      </c>
      <c r="L5656" t="s">
        <v>6698</v>
      </c>
      <c r="M5656" t="s">
        <v>6699</v>
      </c>
      <c r="N5656" s="1">
        <v>43889</v>
      </c>
      <c r="O5656" t="str">
        <f t="shared" si="189"/>
        <v>정상2</v>
      </c>
      <c r="P5656" t="str">
        <f t="shared" si="188"/>
        <v>엠피송내</v>
      </c>
      <c r="Q5656" t="s">
        <v>1954</v>
      </c>
      <c r="R5656"/>
      <c r="S5656"/>
      <c r="T5656"/>
      <c r="U5656"/>
      <c r="V5656"/>
      <c r="W5656" t="s">
        <v>6702</v>
      </c>
      <c r="X5656"/>
    </row>
    <row r="5657" spans="1:24">
      <c r="A5657" t="s">
        <v>2665</v>
      </c>
      <c r="B5657" t="s">
        <v>5670</v>
      </c>
      <c r="C5657" t="s">
        <v>5716</v>
      </c>
      <c r="D5657" t="s">
        <v>6007</v>
      </c>
      <c r="E5657">
        <v>51928020750000</v>
      </c>
      <c r="F5657" t="s">
        <v>4276</v>
      </c>
      <c r="G5657" t="s">
        <v>925</v>
      </c>
      <c r="H5657">
        <v>34000</v>
      </c>
      <c r="I5657" s="1">
        <v>43817</v>
      </c>
      <c r="J5657">
        <v>1</v>
      </c>
      <c r="K5657" t="s">
        <v>6696</v>
      </c>
      <c r="L5657" t="s">
        <v>6696</v>
      </c>
      <c r="M5657" t="s">
        <v>6699</v>
      </c>
      <c r="N5657" s="1">
        <v>43889</v>
      </c>
      <c r="O5657" t="str">
        <f t="shared" si="189"/>
        <v>정상2</v>
      </c>
      <c r="P5657" t="str">
        <f t="shared" si="188"/>
        <v>엠피상동</v>
      </c>
      <c r="Q5657" t="s">
        <v>1954</v>
      </c>
      <c r="R5657"/>
      <c r="S5657"/>
      <c r="T5657"/>
      <c r="U5657"/>
      <c r="V5657"/>
      <c r="W5657" t="s">
        <v>1960</v>
      </c>
      <c r="X5657"/>
    </row>
    <row r="5658" spans="1:24">
      <c r="A5658" t="s">
        <v>990</v>
      </c>
      <c r="B5658" t="s">
        <v>2679</v>
      </c>
      <c r="C5658" t="s">
        <v>5731</v>
      </c>
      <c r="D5658" t="s">
        <v>5879</v>
      </c>
      <c r="E5658" t="s">
        <v>6356</v>
      </c>
      <c r="F5658" t="s">
        <v>4276</v>
      </c>
      <c r="G5658" t="s">
        <v>877</v>
      </c>
      <c r="H5658">
        <v>20000</v>
      </c>
      <c r="I5658" s="1">
        <v>43817</v>
      </c>
      <c r="J5658">
        <v>1</v>
      </c>
      <c r="K5658" t="s">
        <v>6696</v>
      </c>
      <c r="L5658" t="s">
        <v>6698</v>
      </c>
      <c r="M5658" t="s">
        <v>6699</v>
      </c>
      <c r="N5658" s="1">
        <v>43889</v>
      </c>
      <c r="O5658" t="str">
        <f t="shared" si="189"/>
        <v>정상2</v>
      </c>
      <c r="P5658" t="str">
        <f t="shared" si="188"/>
        <v>엠피성공</v>
      </c>
      <c r="Q5658" t="s">
        <v>1954</v>
      </c>
      <c r="R5658"/>
      <c r="S5658"/>
      <c r="T5658"/>
      <c r="U5658"/>
      <c r="V5658"/>
      <c r="W5658" t="s">
        <v>1958</v>
      </c>
      <c r="X5658"/>
    </row>
    <row r="5659" spans="1:24">
      <c r="A5659" t="s">
        <v>990</v>
      </c>
      <c r="B5659" t="s">
        <v>2679</v>
      </c>
      <c r="C5659" t="s">
        <v>5731</v>
      </c>
      <c r="D5659" t="s">
        <v>5880</v>
      </c>
      <c r="E5659">
        <v>51928057110000</v>
      </c>
      <c r="F5659" t="s">
        <v>3242</v>
      </c>
      <c r="G5659" t="s">
        <v>905</v>
      </c>
      <c r="H5659">
        <v>16000</v>
      </c>
      <c r="I5659" s="1">
        <v>43817</v>
      </c>
      <c r="J5659">
        <v>1</v>
      </c>
      <c r="K5659" t="s">
        <v>6696</v>
      </c>
      <c r="L5659" t="s">
        <v>6698</v>
      </c>
      <c r="M5659" t="s">
        <v>6699</v>
      </c>
      <c r="N5659" s="1">
        <v>43889</v>
      </c>
      <c r="O5659" t="str">
        <f t="shared" si="189"/>
        <v>정상2</v>
      </c>
      <c r="P5659" t="str">
        <f t="shared" si="188"/>
        <v>엠피성공</v>
      </c>
      <c r="Q5659" t="s">
        <v>1954</v>
      </c>
      <c r="R5659"/>
      <c r="S5659"/>
      <c r="T5659"/>
      <c r="U5659"/>
      <c r="V5659"/>
      <c r="W5659" t="s">
        <v>6702</v>
      </c>
      <c r="X5659"/>
    </row>
    <row r="5660" spans="1:24">
      <c r="A5660" t="s">
        <v>2666</v>
      </c>
      <c r="B5660" t="s">
        <v>2679</v>
      </c>
      <c r="C5660" t="s">
        <v>5731</v>
      </c>
      <c r="D5660" t="s">
        <v>5880</v>
      </c>
      <c r="E5660">
        <v>51928054190000</v>
      </c>
      <c r="F5660" t="s">
        <v>4276</v>
      </c>
      <c r="G5660" t="s">
        <v>905</v>
      </c>
      <c r="H5660">
        <v>59000</v>
      </c>
      <c r="I5660" s="1">
        <v>43817</v>
      </c>
      <c r="J5660">
        <v>1</v>
      </c>
      <c r="K5660" t="s">
        <v>6696</v>
      </c>
      <c r="L5660" t="s">
        <v>6698</v>
      </c>
      <c r="M5660" t="s">
        <v>6699</v>
      </c>
      <c r="N5660" s="1">
        <v>43889</v>
      </c>
      <c r="O5660" t="str">
        <f t="shared" si="189"/>
        <v>정상2</v>
      </c>
      <c r="P5660" t="str">
        <f t="shared" si="188"/>
        <v>엠피성공</v>
      </c>
      <c r="Q5660" t="s">
        <v>1954</v>
      </c>
      <c r="R5660"/>
      <c r="S5660"/>
      <c r="T5660"/>
      <c r="U5660"/>
      <c r="V5660"/>
      <c r="W5660" t="s">
        <v>6702</v>
      </c>
      <c r="X5660"/>
    </row>
    <row r="5661" spans="1:24">
      <c r="A5661" t="s">
        <v>2666</v>
      </c>
      <c r="B5661" t="s">
        <v>2679</v>
      </c>
      <c r="C5661" t="s">
        <v>5712</v>
      </c>
      <c r="D5661" t="s">
        <v>5880</v>
      </c>
      <c r="E5661" t="s">
        <v>6357</v>
      </c>
      <c r="F5661" t="s">
        <v>3242</v>
      </c>
      <c r="G5661" t="s">
        <v>930</v>
      </c>
      <c r="H5661">
        <v>185509</v>
      </c>
      <c r="I5661" s="1">
        <v>43817</v>
      </c>
      <c r="J5661">
        <v>1</v>
      </c>
      <c r="K5661" t="s">
        <v>6696</v>
      </c>
      <c r="L5661" t="s">
        <v>6698</v>
      </c>
      <c r="M5661" t="s">
        <v>6699</v>
      </c>
      <c r="N5661" s="1">
        <v>43889</v>
      </c>
      <c r="O5661" t="str">
        <f t="shared" si="189"/>
        <v>정상2</v>
      </c>
      <c r="P5661" t="str">
        <f t="shared" si="188"/>
        <v>엠피성공</v>
      </c>
      <c r="Q5661" t="s">
        <v>1954</v>
      </c>
      <c r="R5661"/>
      <c r="S5661"/>
      <c r="T5661"/>
      <c r="U5661"/>
      <c r="V5661"/>
      <c r="W5661" t="s">
        <v>1958</v>
      </c>
      <c r="X5661"/>
    </row>
    <row r="5662" spans="1:24">
      <c r="A5662" t="s">
        <v>2666</v>
      </c>
      <c r="B5662" t="s">
        <v>2679</v>
      </c>
      <c r="C5662" t="s">
        <v>5712</v>
      </c>
      <c r="D5662" t="s">
        <v>5880</v>
      </c>
      <c r="E5662">
        <v>51928098150000</v>
      </c>
      <c r="F5662" t="s">
        <v>3242</v>
      </c>
      <c r="G5662" t="s">
        <v>905</v>
      </c>
      <c r="H5662">
        <v>52000</v>
      </c>
      <c r="I5662" s="1">
        <v>43817</v>
      </c>
      <c r="J5662">
        <v>1</v>
      </c>
      <c r="K5662" t="s">
        <v>6696</v>
      </c>
      <c r="L5662" t="s">
        <v>6698</v>
      </c>
      <c r="M5662" t="s">
        <v>6699</v>
      </c>
      <c r="N5662" s="1">
        <v>43889</v>
      </c>
      <c r="O5662" t="str">
        <f t="shared" si="189"/>
        <v>정상2</v>
      </c>
      <c r="P5662" t="str">
        <f t="shared" si="188"/>
        <v>엠피성공</v>
      </c>
      <c r="Q5662" t="s">
        <v>1954</v>
      </c>
      <c r="R5662"/>
      <c r="S5662"/>
      <c r="T5662"/>
      <c r="U5662"/>
      <c r="V5662"/>
      <c r="W5662" t="s">
        <v>1958</v>
      </c>
      <c r="X5662"/>
    </row>
    <row r="5663" spans="1:24">
      <c r="A5663" t="s">
        <v>2666</v>
      </c>
      <c r="B5663" t="s">
        <v>2679</v>
      </c>
      <c r="C5663" t="s">
        <v>5731</v>
      </c>
      <c r="D5663" t="s">
        <v>5910</v>
      </c>
      <c r="E5663">
        <v>51928079150000</v>
      </c>
      <c r="F5663" t="s">
        <v>3242</v>
      </c>
      <c r="G5663" t="s">
        <v>899</v>
      </c>
      <c r="H5663">
        <v>35000</v>
      </c>
      <c r="I5663" s="1">
        <v>43817</v>
      </c>
      <c r="J5663">
        <v>1</v>
      </c>
      <c r="K5663" t="s">
        <v>6696</v>
      </c>
      <c r="L5663" t="s">
        <v>6698</v>
      </c>
      <c r="M5663" t="s">
        <v>6699</v>
      </c>
      <c r="N5663" s="1">
        <v>43889</v>
      </c>
      <c r="O5663" t="str">
        <f t="shared" si="189"/>
        <v>정상2</v>
      </c>
      <c r="P5663" t="str">
        <f t="shared" si="188"/>
        <v>엠피성공</v>
      </c>
      <c r="Q5663" t="s">
        <v>1954</v>
      </c>
      <c r="R5663"/>
      <c r="S5663"/>
      <c r="T5663"/>
      <c r="U5663"/>
      <c r="V5663"/>
      <c r="W5663" t="s">
        <v>1958</v>
      </c>
      <c r="X5663"/>
    </row>
    <row r="5664" spans="1:24">
      <c r="A5664" t="s">
        <v>2666</v>
      </c>
      <c r="B5664" t="s">
        <v>2679</v>
      </c>
      <c r="C5664" t="s">
        <v>5731</v>
      </c>
      <c r="D5664" t="s">
        <v>5910</v>
      </c>
      <c r="E5664" t="s">
        <v>6358</v>
      </c>
      <c r="F5664" t="s">
        <v>4276</v>
      </c>
      <c r="G5664" t="s">
        <v>946</v>
      </c>
      <c r="H5664">
        <v>26700</v>
      </c>
      <c r="I5664" s="1">
        <v>43817</v>
      </c>
      <c r="J5664">
        <v>1</v>
      </c>
      <c r="K5664" t="s">
        <v>6696</v>
      </c>
      <c r="L5664" t="s">
        <v>6698</v>
      </c>
      <c r="M5664" t="s">
        <v>6699</v>
      </c>
      <c r="N5664" s="1">
        <v>43889</v>
      </c>
      <c r="O5664" t="str">
        <f t="shared" si="189"/>
        <v>정상2</v>
      </c>
      <c r="P5664" t="str">
        <f t="shared" si="188"/>
        <v>엠피성공</v>
      </c>
      <c r="Q5664" t="s">
        <v>1954</v>
      </c>
      <c r="R5664"/>
      <c r="S5664"/>
      <c r="T5664"/>
      <c r="U5664"/>
      <c r="V5664"/>
      <c r="W5664" t="s">
        <v>1958</v>
      </c>
      <c r="X5664"/>
    </row>
    <row r="5665" spans="1:24">
      <c r="A5665" t="s">
        <v>2666</v>
      </c>
      <c r="B5665" t="s">
        <v>2679</v>
      </c>
      <c r="C5665" t="s">
        <v>5731</v>
      </c>
      <c r="D5665" t="s">
        <v>5910</v>
      </c>
      <c r="E5665">
        <v>51928084830000</v>
      </c>
      <c r="F5665" t="s">
        <v>3242</v>
      </c>
      <c r="G5665" t="s">
        <v>899</v>
      </c>
      <c r="H5665">
        <v>68000</v>
      </c>
      <c r="I5665" s="1">
        <v>43817</v>
      </c>
      <c r="J5665">
        <v>1</v>
      </c>
      <c r="K5665" t="s">
        <v>6696</v>
      </c>
      <c r="L5665" t="s">
        <v>6698</v>
      </c>
      <c r="M5665" t="s">
        <v>6699</v>
      </c>
      <c r="N5665" s="1">
        <v>43889</v>
      </c>
      <c r="O5665" t="str">
        <f t="shared" si="189"/>
        <v>정상2</v>
      </c>
      <c r="P5665" t="str">
        <f t="shared" si="188"/>
        <v>엠피성공</v>
      </c>
      <c r="Q5665" t="s">
        <v>1954</v>
      </c>
      <c r="R5665"/>
      <c r="S5665"/>
      <c r="T5665"/>
      <c r="U5665"/>
      <c r="V5665"/>
      <c r="W5665" t="s">
        <v>1958</v>
      </c>
      <c r="X5665"/>
    </row>
    <row r="5666" spans="1:24">
      <c r="A5666" t="s">
        <v>2666</v>
      </c>
      <c r="B5666" t="s">
        <v>2679</v>
      </c>
      <c r="C5666" t="s">
        <v>5712</v>
      </c>
      <c r="D5666" t="s">
        <v>5910</v>
      </c>
      <c r="E5666">
        <v>51928046480000</v>
      </c>
      <c r="F5666" t="s">
        <v>4276</v>
      </c>
      <c r="G5666" t="s">
        <v>899</v>
      </c>
      <c r="H5666">
        <v>107000</v>
      </c>
      <c r="I5666" s="1">
        <v>43817</v>
      </c>
      <c r="J5666">
        <v>1</v>
      </c>
      <c r="K5666" t="s">
        <v>6696</v>
      </c>
      <c r="L5666" t="s">
        <v>6698</v>
      </c>
      <c r="M5666" t="s">
        <v>6699</v>
      </c>
      <c r="N5666" s="1">
        <v>43889</v>
      </c>
      <c r="O5666" t="str">
        <f t="shared" si="189"/>
        <v>정상2</v>
      </c>
      <c r="P5666" t="str">
        <f t="shared" si="188"/>
        <v>엠피성공</v>
      </c>
      <c r="Q5666" t="s">
        <v>1954</v>
      </c>
      <c r="R5666"/>
      <c r="S5666"/>
      <c r="T5666"/>
      <c r="U5666"/>
      <c r="V5666"/>
      <c r="W5666" t="s">
        <v>1958</v>
      </c>
      <c r="X5666"/>
    </row>
    <row r="5667" spans="1:24">
      <c r="A5667" t="s">
        <v>2666</v>
      </c>
      <c r="B5667" t="s">
        <v>5667</v>
      </c>
      <c r="C5667" t="s">
        <v>5731</v>
      </c>
      <c r="D5667" t="s">
        <v>6008</v>
      </c>
      <c r="E5667" t="s">
        <v>6359</v>
      </c>
      <c r="F5667" t="s">
        <v>3242</v>
      </c>
      <c r="G5667" t="s">
        <v>946</v>
      </c>
      <c r="H5667">
        <v>17000</v>
      </c>
      <c r="I5667" s="1">
        <v>43817</v>
      </c>
      <c r="J5667">
        <v>1</v>
      </c>
      <c r="K5667" t="s">
        <v>6696</v>
      </c>
      <c r="L5667" t="s">
        <v>6698</v>
      </c>
      <c r="M5667" t="s">
        <v>6699</v>
      </c>
      <c r="N5667" s="1">
        <v>43889</v>
      </c>
      <c r="O5667" t="str">
        <f t="shared" si="189"/>
        <v>정상2</v>
      </c>
      <c r="P5667" t="str">
        <f t="shared" si="188"/>
        <v>엠피성공</v>
      </c>
      <c r="Q5667" t="s">
        <v>1954</v>
      </c>
      <c r="R5667"/>
      <c r="S5667"/>
      <c r="T5667"/>
      <c r="U5667"/>
      <c r="V5667"/>
      <c r="W5667" t="s">
        <v>1958</v>
      </c>
      <c r="X5667"/>
    </row>
    <row r="5668" spans="1:24">
      <c r="A5668" t="s">
        <v>2666</v>
      </c>
      <c r="B5668" t="s">
        <v>2679</v>
      </c>
      <c r="C5668" t="s">
        <v>5752</v>
      </c>
      <c r="D5668" t="s">
        <v>5910</v>
      </c>
      <c r="E5668">
        <v>320192422665</v>
      </c>
      <c r="F5668" t="s">
        <v>3242</v>
      </c>
      <c r="G5668">
        <v>30619</v>
      </c>
      <c r="H5668">
        <v>36000</v>
      </c>
      <c r="I5668" s="1">
        <v>43817</v>
      </c>
      <c r="J5668">
        <v>1</v>
      </c>
      <c r="K5668" t="s">
        <v>6696</v>
      </c>
      <c r="L5668" t="s">
        <v>6698</v>
      </c>
      <c r="M5668" t="s">
        <v>6699</v>
      </c>
      <c r="N5668" s="1">
        <v>43889</v>
      </c>
      <c r="O5668" t="str">
        <f t="shared" si="189"/>
        <v>정상2</v>
      </c>
      <c r="P5668" t="str">
        <f t="shared" si="188"/>
        <v>엠피성공</v>
      </c>
      <c r="Q5668" t="s">
        <v>1954</v>
      </c>
      <c r="R5668"/>
      <c r="S5668"/>
      <c r="T5668"/>
      <c r="U5668"/>
      <c r="V5668"/>
      <c r="W5668" t="s">
        <v>1958</v>
      </c>
      <c r="X5668"/>
    </row>
    <row r="5669" spans="1:24">
      <c r="A5669" t="s">
        <v>2666</v>
      </c>
      <c r="B5669" t="s">
        <v>2679</v>
      </c>
      <c r="C5669" t="s">
        <v>5735</v>
      </c>
      <c r="D5669" t="s">
        <v>5910</v>
      </c>
      <c r="E5669" t="s">
        <v>6360</v>
      </c>
      <c r="F5669" t="s">
        <v>4276</v>
      </c>
      <c r="G5669" t="s">
        <v>946</v>
      </c>
      <c r="H5669">
        <v>27500</v>
      </c>
      <c r="I5669" s="1">
        <v>43817</v>
      </c>
      <c r="J5669">
        <v>1</v>
      </c>
      <c r="K5669" t="s">
        <v>6696</v>
      </c>
      <c r="L5669" t="s">
        <v>6698</v>
      </c>
      <c r="M5669" t="s">
        <v>6699</v>
      </c>
      <c r="N5669" s="1">
        <v>43889</v>
      </c>
      <c r="O5669" t="str">
        <f t="shared" si="189"/>
        <v>정상2</v>
      </c>
      <c r="P5669" t="str">
        <f t="shared" si="188"/>
        <v>엠피성공</v>
      </c>
      <c r="Q5669" t="s">
        <v>1954</v>
      </c>
      <c r="R5669"/>
      <c r="S5669"/>
      <c r="T5669"/>
      <c r="U5669"/>
      <c r="V5669"/>
      <c r="W5669" t="s">
        <v>1958</v>
      </c>
      <c r="X5669"/>
    </row>
    <row r="5670" spans="1:24">
      <c r="A5670" t="s">
        <v>990</v>
      </c>
      <c r="B5670" t="s">
        <v>2679</v>
      </c>
      <c r="C5670" t="s">
        <v>5731</v>
      </c>
      <c r="D5670" t="s">
        <v>6009</v>
      </c>
      <c r="E5670" t="s">
        <v>6361</v>
      </c>
      <c r="F5670" t="s">
        <v>4276</v>
      </c>
      <c r="G5670">
        <v>61461</v>
      </c>
      <c r="H5670">
        <v>60030</v>
      </c>
      <c r="I5670" s="1">
        <v>43817</v>
      </c>
      <c r="J5670">
        <v>1</v>
      </c>
      <c r="K5670" t="s">
        <v>6696</v>
      </c>
      <c r="L5670" t="s">
        <v>6698</v>
      </c>
      <c r="M5670" t="s">
        <v>6699</v>
      </c>
      <c r="N5670" s="1">
        <v>43889</v>
      </c>
      <c r="O5670" t="str">
        <f t="shared" si="189"/>
        <v>정상2</v>
      </c>
      <c r="P5670" t="str">
        <f t="shared" si="188"/>
        <v>엠피성공</v>
      </c>
      <c r="Q5670" t="s">
        <v>1954</v>
      </c>
      <c r="R5670"/>
      <c r="S5670"/>
      <c r="T5670"/>
      <c r="U5670"/>
      <c r="V5670"/>
      <c r="W5670" t="s">
        <v>1958</v>
      </c>
      <c r="X5670"/>
    </row>
    <row r="5671" spans="1:24">
      <c r="A5671" t="s">
        <v>2673</v>
      </c>
      <c r="B5671" t="s">
        <v>5671</v>
      </c>
      <c r="C5671" t="s">
        <v>5723</v>
      </c>
      <c r="D5671" t="s">
        <v>5948</v>
      </c>
      <c r="E5671">
        <v>51927958020000</v>
      </c>
      <c r="F5671" t="s">
        <v>3242</v>
      </c>
      <c r="G5671" t="s">
        <v>907</v>
      </c>
      <c r="H5671">
        <v>47790</v>
      </c>
      <c r="I5671" s="1">
        <v>43816</v>
      </c>
      <c r="J5671">
        <v>1</v>
      </c>
      <c r="K5671" t="s">
        <v>6696</v>
      </c>
      <c r="L5671" t="s">
        <v>6698</v>
      </c>
      <c r="M5671" t="s">
        <v>6699</v>
      </c>
      <c r="N5671" s="1">
        <v>43889</v>
      </c>
      <c r="O5671" t="str">
        <f t="shared" si="189"/>
        <v>정상2</v>
      </c>
      <c r="P5671" t="str">
        <f t="shared" si="188"/>
        <v>엠피피스토스</v>
      </c>
      <c r="Q5671" t="s">
        <v>1954</v>
      </c>
      <c r="R5671"/>
      <c r="S5671"/>
      <c r="T5671"/>
      <c r="U5671"/>
      <c r="V5671"/>
      <c r="W5671" t="s">
        <v>1960</v>
      </c>
      <c r="X5671"/>
    </row>
    <row r="5672" spans="1:24">
      <c r="A5672" t="s">
        <v>2671</v>
      </c>
      <c r="B5672" t="s">
        <v>5677</v>
      </c>
      <c r="C5672" t="s">
        <v>5768</v>
      </c>
      <c r="D5672" t="s">
        <v>5828</v>
      </c>
      <c r="E5672">
        <v>41937861490000</v>
      </c>
      <c r="F5672" t="s">
        <v>4276</v>
      </c>
      <c r="G5672" t="s">
        <v>898</v>
      </c>
      <c r="H5672">
        <v>53730</v>
      </c>
      <c r="I5672" s="1">
        <v>43816</v>
      </c>
      <c r="J5672">
        <v>1</v>
      </c>
      <c r="K5672" t="s">
        <v>6696</v>
      </c>
      <c r="L5672" t="s">
        <v>6698</v>
      </c>
      <c r="M5672" t="s">
        <v>6699</v>
      </c>
      <c r="N5672" s="1">
        <v>43889</v>
      </c>
      <c r="O5672" t="str">
        <f t="shared" si="189"/>
        <v>정상2</v>
      </c>
      <c r="P5672" t="s">
        <v>6831</v>
      </c>
      <c r="Q5672" t="s">
        <v>1954</v>
      </c>
      <c r="R5672"/>
      <c r="S5672"/>
      <c r="T5672"/>
      <c r="U5672"/>
      <c r="V5672"/>
      <c r="W5672" t="s">
        <v>1958</v>
      </c>
      <c r="X5672"/>
    </row>
    <row r="5673" spans="1:24">
      <c r="A5673" t="s">
        <v>2316</v>
      </c>
      <c r="B5673" t="s">
        <v>2688</v>
      </c>
      <c r="C5673" t="s">
        <v>5769</v>
      </c>
      <c r="D5673" t="s">
        <v>5833</v>
      </c>
      <c r="E5673">
        <v>41937853010000</v>
      </c>
      <c r="F5673" t="s">
        <v>3242</v>
      </c>
      <c r="G5673" t="s">
        <v>934</v>
      </c>
      <c r="H5673">
        <v>121492</v>
      </c>
      <c r="I5673" s="1">
        <v>43816</v>
      </c>
      <c r="J5673">
        <v>1</v>
      </c>
      <c r="K5673" t="s">
        <v>6696</v>
      </c>
      <c r="L5673" t="s">
        <v>6698</v>
      </c>
      <c r="M5673" t="s">
        <v>6699</v>
      </c>
      <c r="N5673" s="1">
        <v>43889</v>
      </c>
      <c r="O5673" t="str">
        <f t="shared" si="189"/>
        <v>정상2</v>
      </c>
      <c r="P5673" t="str">
        <f t="shared" si="188"/>
        <v>엠피조은</v>
      </c>
      <c r="Q5673" t="s">
        <v>1954</v>
      </c>
      <c r="R5673"/>
      <c r="S5673"/>
      <c r="T5673"/>
      <c r="U5673"/>
      <c r="V5673"/>
      <c r="W5673" t="s">
        <v>1958</v>
      </c>
      <c r="X5673"/>
    </row>
    <row r="5674" spans="1:24">
      <c r="A5674" t="s">
        <v>2316</v>
      </c>
      <c r="B5674" t="s">
        <v>2688</v>
      </c>
      <c r="C5674" t="s">
        <v>5722</v>
      </c>
      <c r="D5674" t="s">
        <v>5833</v>
      </c>
      <c r="E5674">
        <v>41937856380000</v>
      </c>
      <c r="F5674" t="s">
        <v>4276</v>
      </c>
      <c r="G5674" t="s">
        <v>898</v>
      </c>
      <c r="H5674">
        <v>39610</v>
      </c>
      <c r="I5674" s="1">
        <v>43816</v>
      </c>
      <c r="J5674">
        <v>1</v>
      </c>
      <c r="K5674" t="s">
        <v>6696</v>
      </c>
      <c r="L5674" t="s">
        <v>6698</v>
      </c>
      <c r="M5674" t="s">
        <v>6699</v>
      </c>
      <c r="N5674" s="1">
        <v>43889</v>
      </c>
      <c r="O5674" t="str">
        <f t="shared" si="189"/>
        <v>정상2</v>
      </c>
      <c r="P5674" t="str">
        <f t="shared" si="188"/>
        <v>엠피조은</v>
      </c>
      <c r="Q5674" t="s">
        <v>1954</v>
      </c>
      <c r="R5674"/>
      <c r="S5674"/>
      <c r="T5674"/>
      <c r="U5674"/>
      <c r="V5674"/>
      <c r="W5674" t="s">
        <v>1958</v>
      </c>
      <c r="X5674"/>
    </row>
    <row r="5675" spans="1:24">
      <c r="A5675" t="s">
        <v>2316</v>
      </c>
      <c r="B5675" t="s">
        <v>5672</v>
      </c>
      <c r="C5675" t="s">
        <v>5729</v>
      </c>
      <c r="D5675" t="s">
        <v>5833</v>
      </c>
      <c r="E5675">
        <v>51927910810000</v>
      </c>
      <c r="F5675" t="s">
        <v>4276</v>
      </c>
      <c r="G5675" t="s">
        <v>899</v>
      </c>
      <c r="H5675">
        <v>53000</v>
      </c>
      <c r="I5675" s="1">
        <v>43816</v>
      </c>
      <c r="J5675">
        <v>1</v>
      </c>
      <c r="K5675" t="s">
        <v>6696</v>
      </c>
      <c r="L5675" t="s">
        <v>6698</v>
      </c>
      <c r="M5675" t="s">
        <v>6699</v>
      </c>
      <c r="N5675" s="1">
        <v>43889</v>
      </c>
      <c r="O5675" t="str">
        <f t="shared" si="189"/>
        <v>정상2</v>
      </c>
      <c r="P5675" t="str">
        <f t="shared" si="188"/>
        <v>엠피조은</v>
      </c>
      <c r="Q5675" t="s">
        <v>1954</v>
      </c>
      <c r="R5675"/>
      <c r="S5675"/>
      <c r="T5675"/>
      <c r="U5675"/>
      <c r="V5675"/>
      <c r="W5675" t="s">
        <v>1958</v>
      </c>
      <c r="X5675"/>
    </row>
    <row r="5676" spans="1:24">
      <c r="A5676" t="s">
        <v>2673</v>
      </c>
      <c r="B5676" t="s">
        <v>2685</v>
      </c>
      <c r="C5676" t="s">
        <v>2341</v>
      </c>
      <c r="D5676" t="s">
        <v>5991</v>
      </c>
      <c r="E5676">
        <v>51927980300000</v>
      </c>
      <c r="F5676" t="s">
        <v>4276</v>
      </c>
      <c r="G5676" t="s">
        <v>894</v>
      </c>
      <c r="H5676">
        <v>50000</v>
      </c>
      <c r="I5676" s="1">
        <v>43816</v>
      </c>
      <c r="J5676">
        <v>1</v>
      </c>
      <c r="K5676" t="s">
        <v>6696</v>
      </c>
      <c r="L5676" t="s">
        <v>6698</v>
      </c>
      <c r="M5676" t="s">
        <v>6699</v>
      </c>
      <c r="N5676" s="1">
        <v>43889</v>
      </c>
      <c r="O5676" t="str">
        <f t="shared" si="189"/>
        <v>정상2</v>
      </c>
      <c r="P5676" t="str">
        <f t="shared" si="188"/>
        <v>엠피피스토스</v>
      </c>
      <c r="Q5676" t="s">
        <v>1954</v>
      </c>
      <c r="R5676"/>
      <c r="S5676"/>
      <c r="T5676"/>
      <c r="U5676"/>
      <c r="V5676"/>
      <c r="W5676" t="s">
        <v>1958</v>
      </c>
      <c r="X5676"/>
    </row>
    <row r="5677" spans="1:24">
      <c r="A5677" t="s">
        <v>2673</v>
      </c>
      <c r="B5677" t="s">
        <v>5671</v>
      </c>
      <c r="C5677" t="s">
        <v>5718</v>
      </c>
      <c r="D5677" t="s">
        <v>5991</v>
      </c>
      <c r="E5677">
        <v>51927986240000</v>
      </c>
      <c r="F5677" t="s">
        <v>4276</v>
      </c>
      <c r="G5677" t="s">
        <v>894</v>
      </c>
      <c r="H5677">
        <v>34000</v>
      </c>
      <c r="I5677" s="1">
        <v>43816</v>
      </c>
      <c r="J5677">
        <v>1</v>
      </c>
      <c r="K5677" t="s">
        <v>6696</v>
      </c>
      <c r="L5677" t="s">
        <v>6698</v>
      </c>
      <c r="M5677" t="s">
        <v>6699</v>
      </c>
      <c r="N5677" s="1">
        <v>43889</v>
      </c>
      <c r="O5677" t="str">
        <f t="shared" si="189"/>
        <v>정상2</v>
      </c>
      <c r="P5677" t="str">
        <f t="shared" si="188"/>
        <v>엠피피스토스</v>
      </c>
      <c r="Q5677" t="s">
        <v>1954</v>
      </c>
      <c r="R5677"/>
      <c r="S5677"/>
      <c r="T5677"/>
      <c r="U5677"/>
      <c r="V5677"/>
      <c r="W5677" t="s">
        <v>1958</v>
      </c>
      <c r="X5677"/>
    </row>
    <row r="5678" spans="1:24">
      <c r="A5678" t="s">
        <v>2673</v>
      </c>
      <c r="B5678" t="s">
        <v>2685</v>
      </c>
      <c r="C5678" t="s">
        <v>5713</v>
      </c>
      <c r="D5678" t="s">
        <v>5991</v>
      </c>
      <c r="E5678">
        <v>51927985490000</v>
      </c>
      <c r="F5678" t="s">
        <v>4276</v>
      </c>
      <c r="G5678" t="s">
        <v>894</v>
      </c>
      <c r="H5678">
        <v>33000</v>
      </c>
      <c r="I5678" s="1">
        <v>43816</v>
      </c>
      <c r="J5678">
        <v>1</v>
      </c>
      <c r="K5678" t="s">
        <v>6696</v>
      </c>
      <c r="L5678" t="s">
        <v>6698</v>
      </c>
      <c r="M5678" t="s">
        <v>6699</v>
      </c>
      <c r="N5678" s="1">
        <v>43889</v>
      </c>
      <c r="O5678" t="str">
        <f t="shared" si="189"/>
        <v>정상2</v>
      </c>
      <c r="P5678" t="str">
        <f t="shared" si="188"/>
        <v>엠피피스토스</v>
      </c>
      <c r="Q5678" t="s">
        <v>1954</v>
      </c>
      <c r="R5678"/>
      <c r="S5678"/>
      <c r="T5678"/>
      <c r="U5678"/>
      <c r="V5678"/>
      <c r="W5678" t="s">
        <v>1958</v>
      </c>
      <c r="X5678"/>
    </row>
    <row r="5679" spans="1:24">
      <c r="A5679" t="s">
        <v>995</v>
      </c>
      <c r="B5679" t="s">
        <v>2685</v>
      </c>
      <c r="C5679" t="s">
        <v>5718</v>
      </c>
      <c r="D5679" t="s">
        <v>5991</v>
      </c>
      <c r="E5679">
        <v>51927913190000</v>
      </c>
      <c r="F5679" t="s">
        <v>3242</v>
      </c>
      <c r="G5679" t="s">
        <v>894</v>
      </c>
      <c r="H5679">
        <v>39479</v>
      </c>
      <c r="I5679" s="1">
        <v>43816</v>
      </c>
      <c r="J5679">
        <v>1</v>
      </c>
      <c r="K5679" t="s">
        <v>6696</v>
      </c>
      <c r="L5679" t="s">
        <v>6698</v>
      </c>
      <c r="M5679" t="s">
        <v>6699</v>
      </c>
      <c r="N5679" s="1">
        <v>43889</v>
      </c>
      <c r="O5679" t="str">
        <f t="shared" si="189"/>
        <v>정상2</v>
      </c>
      <c r="P5679" t="str">
        <f t="shared" si="188"/>
        <v>엠피피스토스</v>
      </c>
      <c r="Q5679" t="s">
        <v>1954</v>
      </c>
      <c r="R5679"/>
      <c r="S5679"/>
      <c r="T5679"/>
      <c r="U5679"/>
      <c r="V5679"/>
      <c r="W5679" t="s">
        <v>1958</v>
      </c>
      <c r="X5679"/>
    </row>
    <row r="5680" spans="1:24">
      <c r="A5680" t="s">
        <v>2673</v>
      </c>
      <c r="B5680" t="s">
        <v>2685</v>
      </c>
      <c r="C5680" t="s">
        <v>5713</v>
      </c>
      <c r="D5680" t="s">
        <v>6010</v>
      </c>
      <c r="E5680" t="s">
        <v>6362</v>
      </c>
      <c r="F5680" t="s">
        <v>4276</v>
      </c>
      <c r="G5680" t="s">
        <v>877</v>
      </c>
      <c r="H5680">
        <v>29400</v>
      </c>
      <c r="I5680" s="1">
        <v>43816</v>
      </c>
      <c r="J5680">
        <v>1</v>
      </c>
      <c r="K5680" t="s">
        <v>6696</v>
      </c>
      <c r="L5680" t="s">
        <v>6698</v>
      </c>
      <c r="M5680" t="s">
        <v>6699</v>
      </c>
      <c r="N5680" s="1">
        <v>43889</v>
      </c>
      <c r="O5680" t="str">
        <f t="shared" si="189"/>
        <v>정상2</v>
      </c>
      <c r="P5680" t="str">
        <f t="shared" si="188"/>
        <v>엠피피스토스</v>
      </c>
      <c r="Q5680" t="s">
        <v>1954</v>
      </c>
      <c r="R5680"/>
      <c r="S5680"/>
      <c r="T5680"/>
      <c r="U5680"/>
      <c r="V5680"/>
      <c r="W5680" t="s">
        <v>1958</v>
      </c>
      <c r="X5680"/>
    </row>
    <row r="5681" spans="1:24">
      <c r="A5681" t="s">
        <v>2671</v>
      </c>
      <c r="B5681" t="s">
        <v>5666</v>
      </c>
      <c r="C5681" t="s">
        <v>5757</v>
      </c>
      <c r="D5681" t="s">
        <v>5790</v>
      </c>
      <c r="E5681">
        <v>51927907820000</v>
      </c>
      <c r="F5681" t="s">
        <v>3242</v>
      </c>
      <c r="G5681" t="s">
        <v>907</v>
      </c>
      <c r="H5681">
        <v>56550</v>
      </c>
      <c r="I5681" s="1">
        <v>43816</v>
      </c>
      <c r="J5681">
        <v>1</v>
      </c>
      <c r="K5681" t="s">
        <v>6696</v>
      </c>
      <c r="L5681" t="s">
        <v>6698</v>
      </c>
      <c r="M5681" t="s">
        <v>6699</v>
      </c>
      <c r="N5681" s="1">
        <v>43889</v>
      </c>
      <c r="O5681" t="str">
        <f t="shared" si="189"/>
        <v>정상2</v>
      </c>
      <c r="P5681" t="s">
        <v>6835</v>
      </c>
      <c r="Q5681" t="s">
        <v>1954</v>
      </c>
      <c r="R5681"/>
      <c r="S5681"/>
      <c r="T5681"/>
      <c r="U5681"/>
      <c r="V5681"/>
      <c r="W5681" t="s">
        <v>1958</v>
      </c>
      <c r="X5681"/>
    </row>
    <row r="5682" spans="1:24">
      <c r="A5682" t="s">
        <v>991</v>
      </c>
      <c r="B5682" t="s">
        <v>2683</v>
      </c>
      <c r="C5682" t="s">
        <v>5721</v>
      </c>
      <c r="D5682" t="s">
        <v>5992</v>
      </c>
      <c r="E5682" t="s">
        <v>6363</v>
      </c>
      <c r="F5682" t="s">
        <v>3242</v>
      </c>
      <c r="G5682" t="s">
        <v>946</v>
      </c>
      <c r="H5682">
        <v>22000</v>
      </c>
      <c r="I5682" s="1">
        <v>43816</v>
      </c>
      <c r="J5682">
        <v>1</v>
      </c>
      <c r="K5682" t="s">
        <v>6696</v>
      </c>
      <c r="L5682" t="s">
        <v>6698</v>
      </c>
      <c r="M5682" t="s">
        <v>6699</v>
      </c>
      <c r="N5682" s="1">
        <v>43889</v>
      </c>
      <c r="O5682" t="str">
        <f t="shared" si="189"/>
        <v>정상2</v>
      </c>
      <c r="P5682" t="str">
        <f t="shared" si="188"/>
        <v>엠피송내</v>
      </c>
      <c r="Q5682" t="s">
        <v>1954</v>
      </c>
      <c r="R5682"/>
      <c r="S5682"/>
      <c r="T5682"/>
      <c r="U5682"/>
      <c r="V5682"/>
      <c r="W5682" t="s">
        <v>1958</v>
      </c>
      <c r="X5682"/>
    </row>
    <row r="5683" spans="1:24">
      <c r="A5683" t="s">
        <v>2669</v>
      </c>
      <c r="B5683" t="s">
        <v>2682</v>
      </c>
      <c r="C5683" t="s">
        <v>5734</v>
      </c>
      <c r="D5683" t="s">
        <v>6011</v>
      </c>
      <c r="E5683" t="s">
        <v>6364</v>
      </c>
      <c r="F5683" t="s">
        <v>4276</v>
      </c>
      <c r="G5683">
        <v>61434</v>
      </c>
      <c r="H5683">
        <v>147020</v>
      </c>
      <c r="I5683" s="1">
        <v>43816</v>
      </c>
      <c r="J5683">
        <v>1</v>
      </c>
      <c r="K5683" t="s">
        <v>6696</v>
      </c>
      <c r="L5683" t="s">
        <v>6698</v>
      </c>
      <c r="M5683" t="s">
        <v>6699</v>
      </c>
      <c r="N5683" s="1">
        <v>43889</v>
      </c>
      <c r="O5683" t="str">
        <f t="shared" si="189"/>
        <v>정상2</v>
      </c>
      <c r="P5683" t="str">
        <f t="shared" si="188"/>
        <v>엠피경기</v>
      </c>
      <c r="Q5683" t="s">
        <v>1954</v>
      </c>
      <c r="R5683"/>
      <c r="S5683"/>
      <c r="T5683"/>
      <c r="U5683"/>
      <c r="V5683"/>
      <c r="W5683" t="s">
        <v>1958</v>
      </c>
      <c r="X5683"/>
    </row>
    <row r="5684" spans="1:24">
      <c r="A5684" t="s">
        <v>995</v>
      </c>
      <c r="B5684" t="s">
        <v>5671</v>
      </c>
      <c r="C5684" t="s">
        <v>5723</v>
      </c>
      <c r="D5684" t="s">
        <v>5841</v>
      </c>
      <c r="E5684" t="s">
        <v>6365</v>
      </c>
      <c r="F5684" t="s">
        <v>3242</v>
      </c>
      <c r="G5684">
        <v>61434</v>
      </c>
      <c r="H5684">
        <v>47000</v>
      </c>
      <c r="I5684" s="1">
        <v>43816</v>
      </c>
      <c r="J5684">
        <v>1</v>
      </c>
      <c r="K5684" t="s">
        <v>6696</v>
      </c>
      <c r="L5684" t="s">
        <v>6698</v>
      </c>
      <c r="M5684" t="s">
        <v>6699</v>
      </c>
      <c r="N5684" s="1">
        <v>43889</v>
      </c>
      <c r="O5684" t="str">
        <f t="shared" si="189"/>
        <v>정상2</v>
      </c>
      <c r="P5684" t="str">
        <f t="shared" si="188"/>
        <v>엠피피스토스</v>
      </c>
      <c r="Q5684" t="s">
        <v>1954</v>
      </c>
      <c r="R5684"/>
      <c r="S5684"/>
      <c r="T5684"/>
      <c r="U5684"/>
      <c r="V5684"/>
      <c r="W5684" t="s">
        <v>1958</v>
      </c>
      <c r="X5684"/>
    </row>
    <row r="5685" spans="1:24">
      <c r="A5685" t="s">
        <v>995</v>
      </c>
      <c r="B5685" t="s">
        <v>2685</v>
      </c>
      <c r="C5685" t="s">
        <v>5713</v>
      </c>
      <c r="D5685" t="s">
        <v>6012</v>
      </c>
      <c r="E5685" t="s">
        <v>6366</v>
      </c>
      <c r="F5685" t="s">
        <v>4276</v>
      </c>
      <c r="G5685">
        <v>61464</v>
      </c>
      <c r="H5685">
        <v>15380</v>
      </c>
      <c r="I5685" s="1">
        <v>43816</v>
      </c>
      <c r="J5685">
        <v>1</v>
      </c>
      <c r="K5685" t="s">
        <v>6696</v>
      </c>
      <c r="L5685" t="s">
        <v>6698</v>
      </c>
      <c r="M5685" t="s">
        <v>6699</v>
      </c>
      <c r="N5685" s="1">
        <v>43889</v>
      </c>
      <c r="O5685" t="str">
        <f t="shared" si="189"/>
        <v>정상2</v>
      </c>
      <c r="P5685" t="str">
        <f t="shared" si="188"/>
        <v>엠피피스토스</v>
      </c>
      <c r="Q5685" t="s">
        <v>1954</v>
      </c>
      <c r="R5685"/>
      <c r="S5685"/>
      <c r="T5685"/>
      <c r="U5685"/>
      <c r="V5685"/>
      <c r="W5685" t="s">
        <v>1958</v>
      </c>
      <c r="X5685"/>
    </row>
    <row r="5686" spans="1:24">
      <c r="A5686" t="s">
        <v>2673</v>
      </c>
      <c r="B5686" t="s">
        <v>5671</v>
      </c>
      <c r="C5686" t="s">
        <v>5713</v>
      </c>
      <c r="D5686" t="s">
        <v>5841</v>
      </c>
      <c r="E5686" t="s">
        <v>6367</v>
      </c>
      <c r="F5686" t="s">
        <v>4276</v>
      </c>
      <c r="G5686">
        <v>61262</v>
      </c>
      <c r="H5686">
        <v>76600</v>
      </c>
      <c r="I5686" s="1">
        <v>43816</v>
      </c>
      <c r="J5686">
        <v>1</v>
      </c>
      <c r="K5686" t="s">
        <v>6696</v>
      </c>
      <c r="L5686" t="s">
        <v>6698</v>
      </c>
      <c r="M5686" t="s">
        <v>6699</v>
      </c>
      <c r="N5686" s="1">
        <v>43889</v>
      </c>
      <c r="O5686" t="str">
        <f t="shared" si="189"/>
        <v>정상2</v>
      </c>
      <c r="P5686" t="str">
        <f t="shared" si="188"/>
        <v>엠피피스토스</v>
      </c>
      <c r="Q5686" t="s">
        <v>1954</v>
      </c>
      <c r="R5686"/>
      <c r="S5686"/>
      <c r="T5686"/>
      <c r="U5686"/>
      <c r="V5686"/>
      <c r="W5686" t="s">
        <v>1960</v>
      </c>
      <c r="X5686"/>
    </row>
    <row r="5687" spans="1:24">
      <c r="A5687" t="s">
        <v>2209</v>
      </c>
      <c r="B5687" t="s">
        <v>5698</v>
      </c>
      <c r="C5687" t="s">
        <v>5741</v>
      </c>
      <c r="D5687" t="s">
        <v>5920</v>
      </c>
      <c r="E5687" t="s">
        <v>6368</v>
      </c>
      <c r="F5687" t="s">
        <v>4276</v>
      </c>
      <c r="G5687" t="s">
        <v>885</v>
      </c>
      <c r="H5687">
        <v>29400</v>
      </c>
      <c r="I5687" s="1">
        <v>43816</v>
      </c>
      <c r="J5687">
        <v>1</v>
      </c>
      <c r="K5687" t="s">
        <v>6696</v>
      </c>
      <c r="L5687" t="s">
        <v>6698</v>
      </c>
      <c r="M5687" t="s">
        <v>6699</v>
      </c>
      <c r="N5687" s="1">
        <v>43889</v>
      </c>
      <c r="O5687" t="str">
        <f t="shared" si="189"/>
        <v>정상2</v>
      </c>
      <c r="P5687" t="str">
        <f t="shared" si="188"/>
        <v>엠피가온</v>
      </c>
      <c r="Q5687" t="s">
        <v>1954</v>
      </c>
      <c r="R5687"/>
      <c r="S5687"/>
      <c r="T5687"/>
      <c r="U5687"/>
      <c r="V5687"/>
      <c r="W5687" t="s">
        <v>1958</v>
      </c>
      <c r="X5687"/>
    </row>
    <row r="5688" spans="1:24">
      <c r="A5688" t="s">
        <v>2676</v>
      </c>
      <c r="B5688"/>
      <c r="C5688"/>
      <c r="D5688" t="s">
        <v>5847</v>
      </c>
      <c r="E5688" t="s">
        <v>6369</v>
      </c>
      <c r="F5688" t="s">
        <v>4276</v>
      </c>
      <c r="G5688" t="s">
        <v>904</v>
      </c>
      <c r="H5688">
        <v>50000</v>
      </c>
      <c r="I5688" s="1">
        <v>43816</v>
      </c>
      <c r="J5688">
        <v>1</v>
      </c>
      <c r="K5688" t="s">
        <v>6696</v>
      </c>
      <c r="L5688" t="s">
        <v>6698</v>
      </c>
      <c r="M5688" t="s">
        <v>6699</v>
      </c>
      <c r="N5688" s="1">
        <v>43889</v>
      </c>
      <c r="O5688" t="str">
        <f t="shared" si="189"/>
        <v>정상2</v>
      </c>
      <c r="P5688" t="str">
        <f t="shared" si="188"/>
        <v>엠피여주</v>
      </c>
      <c r="Q5688" t="s">
        <v>1954</v>
      </c>
      <c r="R5688"/>
      <c r="S5688"/>
      <c r="T5688"/>
      <c r="U5688"/>
      <c r="V5688"/>
      <c r="W5688" t="s">
        <v>1958</v>
      </c>
      <c r="X5688"/>
    </row>
    <row r="5689" spans="1:24">
      <c r="A5689" t="s">
        <v>2666</v>
      </c>
      <c r="B5689" t="s">
        <v>2679</v>
      </c>
      <c r="C5689" t="s">
        <v>5712</v>
      </c>
      <c r="D5689" t="s">
        <v>5848</v>
      </c>
      <c r="E5689">
        <v>51927900880000</v>
      </c>
      <c r="F5689" t="s">
        <v>3242</v>
      </c>
      <c r="G5689" t="s">
        <v>907</v>
      </c>
      <c r="H5689">
        <v>44712</v>
      </c>
      <c r="I5689" s="1">
        <v>43816</v>
      </c>
      <c r="J5689">
        <v>1</v>
      </c>
      <c r="K5689" t="s">
        <v>6696</v>
      </c>
      <c r="L5689" t="s">
        <v>6698</v>
      </c>
      <c r="M5689" t="s">
        <v>6699</v>
      </c>
      <c r="N5689" s="1">
        <v>43889</v>
      </c>
      <c r="O5689" t="str">
        <f t="shared" si="189"/>
        <v>정상2</v>
      </c>
      <c r="P5689" t="str">
        <f t="shared" si="188"/>
        <v>엠피성공</v>
      </c>
      <c r="Q5689" t="s">
        <v>1954</v>
      </c>
      <c r="R5689"/>
      <c r="S5689"/>
      <c r="T5689"/>
      <c r="U5689"/>
      <c r="V5689"/>
      <c r="W5689" t="s">
        <v>1958</v>
      </c>
      <c r="X5689"/>
    </row>
    <row r="5690" spans="1:24">
      <c r="A5690" t="s">
        <v>2666</v>
      </c>
      <c r="B5690" t="s">
        <v>2679</v>
      </c>
      <c r="C5690" t="s">
        <v>5735</v>
      </c>
      <c r="D5690" t="s">
        <v>5848</v>
      </c>
      <c r="E5690" t="s">
        <v>6370</v>
      </c>
      <c r="F5690" t="s">
        <v>4270</v>
      </c>
      <c r="G5690" t="s">
        <v>958</v>
      </c>
      <c r="H5690">
        <v>50000</v>
      </c>
      <c r="I5690" s="1">
        <v>43816</v>
      </c>
      <c r="J5690">
        <v>1</v>
      </c>
      <c r="K5690" t="s">
        <v>6695</v>
      </c>
      <c r="L5690" t="s">
        <v>6698</v>
      </c>
      <c r="M5690" t="s">
        <v>6699</v>
      </c>
      <c r="N5690" s="1">
        <v>43889</v>
      </c>
      <c r="O5690" t="str">
        <f t="shared" si="189"/>
        <v>정상2</v>
      </c>
      <c r="P5690" t="str">
        <f t="shared" si="188"/>
        <v>엠피성공</v>
      </c>
      <c r="Q5690" t="s">
        <v>1954</v>
      </c>
      <c r="R5690"/>
      <c r="S5690"/>
      <c r="T5690"/>
      <c r="U5690"/>
      <c r="V5690"/>
      <c r="W5690" t="s">
        <v>1958</v>
      </c>
      <c r="X5690"/>
    </row>
    <row r="5691" spans="1:24">
      <c r="A5691" t="s">
        <v>2667</v>
      </c>
      <c r="B5691" t="s">
        <v>5675</v>
      </c>
      <c r="C5691" t="s">
        <v>5714</v>
      </c>
      <c r="D5691" t="s">
        <v>5795</v>
      </c>
      <c r="E5691">
        <v>20196386942</v>
      </c>
      <c r="F5691" t="s">
        <v>4276</v>
      </c>
      <c r="G5691">
        <v>22796</v>
      </c>
      <c r="H5691">
        <v>115000</v>
      </c>
      <c r="I5691" s="1">
        <v>43816</v>
      </c>
      <c r="J5691">
        <v>1</v>
      </c>
      <c r="K5691" t="s">
        <v>6696</v>
      </c>
      <c r="L5691" t="s">
        <v>6698</v>
      </c>
      <c r="M5691" t="s">
        <v>6699</v>
      </c>
      <c r="N5691" s="1">
        <v>43889</v>
      </c>
      <c r="O5691" t="str">
        <f t="shared" si="189"/>
        <v>정상2</v>
      </c>
      <c r="P5691" t="str">
        <f t="shared" si="188"/>
        <v>엠피의정부</v>
      </c>
      <c r="Q5691" t="s">
        <v>1954</v>
      </c>
      <c r="R5691"/>
      <c r="S5691"/>
      <c r="T5691"/>
      <c r="U5691"/>
      <c r="V5691"/>
      <c r="W5691" t="s">
        <v>1958</v>
      </c>
      <c r="X5691"/>
    </row>
    <row r="5692" spans="1:24">
      <c r="A5692" t="s">
        <v>995</v>
      </c>
      <c r="B5692" t="s">
        <v>2685</v>
      </c>
      <c r="C5692" t="s">
        <v>5713</v>
      </c>
      <c r="D5692" t="s">
        <v>5816</v>
      </c>
      <c r="E5692">
        <v>51927960830000</v>
      </c>
      <c r="F5692" t="s">
        <v>4276</v>
      </c>
      <c r="G5692" t="s">
        <v>899</v>
      </c>
      <c r="H5692">
        <v>13000</v>
      </c>
      <c r="I5692" s="1">
        <v>43816</v>
      </c>
      <c r="J5692">
        <v>1</v>
      </c>
      <c r="K5692" t="s">
        <v>6696</v>
      </c>
      <c r="L5692" t="s">
        <v>6698</v>
      </c>
      <c r="M5692" t="s">
        <v>6699</v>
      </c>
      <c r="N5692" s="1">
        <v>43889</v>
      </c>
      <c r="O5692" t="str">
        <f t="shared" si="189"/>
        <v>정상2</v>
      </c>
      <c r="P5692" t="str">
        <f t="shared" si="188"/>
        <v>엠피피스토스</v>
      </c>
      <c r="Q5692" t="s">
        <v>1954</v>
      </c>
      <c r="R5692"/>
      <c r="S5692"/>
      <c r="T5692"/>
      <c r="U5692"/>
      <c r="V5692"/>
      <c r="W5692" t="s">
        <v>1960</v>
      </c>
      <c r="X5692"/>
    </row>
    <row r="5693" spans="1:24">
      <c r="A5693" t="s">
        <v>2673</v>
      </c>
      <c r="B5693" t="s">
        <v>2685</v>
      </c>
      <c r="C5693" t="s">
        <v>5713</v>
      </c>
      <c r="D5693" t="s">
        <v>6013</v>
      </c>
      <c r="E5693">
        <v>51927963760000</v>
      </c>
      <c r="F5693" t="s">
        <v>4276</v>
      </c>
      <c r="G5693" t="s">
        <v>899</v>
      </c>
      <c r="H5693">
        <v>38000</v>
      </c>
      <c r="I5693" s="1">
        <v>43816</v>
      </c>
      <c r="J5693">
        <v>1</v>
      </c>
      <c r="K5693" t="s">
        <v>6696</v>
      </c>
      <c r="L5693" t="s">
        <v>6698</v>
      </c>
      <c r="M5693" t="s">
        <v>6699</v>
      </c>
      <c r="N5693" s="1">
        <v>43889</v>
      </c>
      <c r="O5693" t="str">
        <f t="shared" si="189"/>
        <v>정상2</v>
      </c>
      <c r="P5693" t="str">
        <f t="shared" si="188"/>
        <v>엠피피스토스</v>
      </c>
      <c r="Q5693" t="s">
        <v>1954</v>
      </c>
      <c r="R5693"/>
      <c r="S5693"/>
      <c r="T5693"/>
      <c r="U5693"/>
      <c r="V5693"/>
      <c r="W5693" t="s">
        <v>1958</v>
      </c>
      <c r="X5693"/>
    </row>
    <row r="5694" spans="1:24">
      <c r="A5694" t="s">
        <v>2673</v>
      </c>
      <c r="B5694" t="s">
        <v>2685</v>
      </c>
      <c r="C5694" t="s">
        <v>5723</v>
      </c>
      <c r="D5694" t="s">
        <v>6013</v>
      </c>
      <c r="E5694" t="s">
        <v>6371</v>
      </c>
      <c r="F5694" t="s">
        <v>4276</v>
      </c>
      <c r="G5694" t="s">
        <v>946</v>
      </c>
      <c r="H5694">
        <v>25000</v>
      </c>
      <c r="I5694" s="1">
        <v>43816</v>
      </c>
      <c r="J5694">
        <v>1</v>
      </c>
      <c r="K5694" t="s">
        <v>6696</v>
      </c>
      <c r="L5694" t="s">
        <v>6698</v>
      </c>
      <c r="M5694" t="s">
        <v>6699</v>
      </c>
      <c r="N5694" s="1">
        <v>43889</v>
      </c>
      <c r="O5694" t="str">
        <f t="shared" si="189"/>
        <v>정상2</v>
      </c>
      <c r="P5694" t="str">
        <f t="shared" si="188"/>
        <v>엠피피스토스</v>
      </c>
      <c r="Q5694" t="s">
        <v>1954</v>
      </c>
      <c r="R5694"/>
      <c r="S5694"/>
      <c r="T5694"/>
      <c r="U5694"/>
      <c r="V5694"/>
      <c r="W5694" t="s">
        <v>1958</v>
      </c>
      <c r="X5694"/>
    </row>
    <row r="5695" spans="1:24">
      <c r="A5695" t="s">
        <v>5664</v>
      </c>
      <c r="B5695" t="s">
        <v>5693</v>
      </c>
      <c r="C5695" t="s">
        <v>5765</v>
      </c>
      <c r="D5695" t="s">
        <v>5997</v>
      </c>
      <c r="E5695">
        <v>20196395652</v>
      </c>
      <c r="F5695" t="s">
        <v>4276</v>
      </c>
      <c r="G5695">
        <v>22818</v>
      </c>
      <c r="H5695">
        <v>35000</v>
      </c>
      <c r="I5695" s="1">
        <v>43816</v>
      </c>
      <c r="J5695">
        <v>1</v>
      </c>
      <c r="K5695" t="s">
        <v>6696</v>
      </c>
      <c r="L5695" t="s">
        <v>6698</v>
      </c>
      <c r="M5695" t="s">
        <v>6699</v>
      </c>
      <c r="N5695" s="1">
        <v>43889</v>
      </c>
      <c r="O5695" t="str">
        <f t="shared" si="189"/>
        <v>정상2</v>
      </c>
      <c r="P5695" t="s">
        <v>987</v>
      </c>
      <c r="Q5695" t="s">
        <v>1954</v>
      </c>
      <c r="R5695"/>
      <c r="S5695"/>
      <c r="T5695"/>
      <c r="U5695"/>
      <c r="V5695"/>
      <c r="W5695" t="s">
        <v>1958</v>
      </c>
      <c r="X5695"/>
    </row>
    <row r="5696" spans="1:24">
      <c r="A5696" t="s">
        <v>987</v>
      </c>
      <c r="B5696" t="s">
        <v>5693</v>
      </c>
      <c r="C5696" t="s">
        <v>5758</v>
      </c>
      <c r="D5696" t="s">
        <v>5997</v>
      </c>
      <c r="E5696">
        <v>20196399510</v>
      </c>
      <c r="F5696" t="s">
        <v>4276</v>
      </c>
      <c r="G5696">
        <v>22818</v>
      </c>
      <c r="H5696">
        <v>35000</v>
      </c>
      <c r="I5696" s="1">
        <v>43816</v>
      </c>
      <c r="J5696">
        <v>1</v>
      </c>
      <c r="K5696" t="s">
        <v>6696</v>
      </c>
      <c r="L5696" t="s">
        <v>6698</v>
      </c>
      <c r="M5696" t="s">
        <v>6699</v>
      </c>
      <c r="N5696" s="1">
        <v>43889</v>
      </c>
      <c r="O5696" t="str">
        <f t="shared" si="189"/>
        <v>정상2</v>
      </c>
      <c r="P5696" t="s">
        <v>6829</v>
      </c>
      <c r="Q5696" t="s">
        <v>1954</v>
      </c>
      <c r="R5696"/>
      <c r="S5696"/>
      <c r="T5696"/>
      <c r="U5696"/>
      <c r="V5696"/>
      <c r="W5696" t="s">
        <v>1958</v>
      </c>
      <c r="X5696"/>
    </row>
    <row r="5697" spans="1:24">
      <c r="A5697" t="s">
        <v>987</v>
      </c>
      <c r="B5697" t="s">
        <v>5679</v>
      </c>
      <c r="C5697" t="s">
        <v>5758</v>
      </c>
      <c r="D5697" t="s">
        <v>5997</v>
      </c>
      <c r="E5697">
        <v>20196401791</v>
      </c>
      <c r="F5697" t="s">
        <v>4276</v>
      </c>
      <c r="G5697">
        <v>22818</v>
      </c>
      <c r="H5697">
        <v>35000</v>
      </c>
      <c r="I5697" s="1">
        <v>43816</v>
      </c>
      <c r="J5697">
        <v>1</v>
      </c>
      <c r="K5697" t="s">
        <v>6696</v>
      </c>
      <c r="L5697" t="s">
        <v>6698</v>
      </c>
      <c r="M5697" t="s">
        <v>6699</v>
      </c>
      <c r="N5697" s="1">
        <v>43889</v>
      </c>
      <c r="O5697" t="str">
        <f t="shared" si="189"/>
        <v>정상2</v>
      </c>
      <c r="P5697" t="s">
        <v>987</v>
      </c>
      <c r="Q5697" t="s">
        <v>1954</v>
      </c>
      <c r="R5697"/>
      <c r="S5697"/>
      <c r="T5697"/>
      <c r="U5697"/>
      <c r="V5697"/>
      <c r="W5697" t="s">
        <v>1958</v>
      </c>
      <c r="X5697"/>
    </row>
    <row r="5698" spans="1:24">
      <c r="A5698" t="s">
        <v>2665</v>
      </c>
      <c r="B5698" t="s">
        <v>2678</v>
      </c>
      <c r="C5698" t="s">
        <v>5725</v>
      </c>
      <c r="D5698" t="s">
        <v>6014</v>
      </c>
      <c r="E5698">
        <v>51927940630000</v>
      </c>
      <c r="F5698" t="s">
        <v>4276</v>
      </c>
      <c r="G5698" t="s">
        <v>899</v>
      </c>
      <c r="H5698">
        <v>50000</v>
      </c>
      <c r="I5698" s="1">
        <v>43816</v>
      </c>
      <c r="J5698">
        <v>1</v>
      </c>
      <c r="K5698" t="s">
        <v>6696</v>
      </c>
      <c r="L5698" t="s">
        <v>6696</v>
      </c>
      <c r="M5698" t="s">
        <v>6699</v>
      </c>
      <c r="N5698" s="1">
        <v>43889</v>
      </c>
      <c r="O5698" t="str">
        <f t="shared" si="189"/>
        <v>정상2</v>
      </c>
      <c r="P5698" t="str">
        <f t="shared" ref="P5697:P5760" si="190">A5698</f>
        <v>엠피상동</v>
      </c>
      <c r="Q5698" t="s">
        <v>1954</v>
      </c>
      <c r="R5698"/>
      <c r="S5698"/>
      <c r="T5698"/>
      <c r="U5698"/>
      <c r="V5698"/>
      <c r="W5698" t="s">
        <v>1958</v>
      </c>
      <c r="X5698"/>
    </row>
    <row r="5699" spans="1:24">
      <c r="A5699" t="s">
        <v>2665</v>
      </c>
      <c r="B5699" t="s">
        <v>2678</v>
      </c>
      <c r="C5699" t="s">
        <v>5716</v>
      </c>
      <c r="D5699" t="s">
        <v>6015</v>
      </c>
      <c r="E5699" t="s">
        <v>6372</v>
      </c>
      <c r="F5699" t="s">
        <v>4276</v>
      </c>
      <c r="G5699">
        <v>61415</v>
      </c>
      <c r="H5699">
        <v>76000</v>
      </c>
      <c r="I5699" s="1">
        <v>43816</v>
      </c>
      <c r="J5699">
        <v>1</v>
      </c>
      <c r="K5699" t="s">
        <v>6696</v>
      </c>
      <c r="L5699" t="s">
        <v>6696</v>
      </c>
      <c r="M5699" t="s">
        <v>6699</v>
      </c>
      <c r="N5699" s="1">
        <v>43889</v>
      </c>
      <c r="O5699" t="str">
        <f t="shared" si="189"/>
        <v>정상2</v>
      </c>
      <c r="P5699" t="str">
        <f t="shared" si="190"/>
        <v>엠피상동</v>
      </c>
      <c r="Q5699" t="s">
        <v>1954</v>
      </c>
      <c r="R5699"/>
      <c r="S5699"/>
      <c r="T5699"/>
      <c r="U5699"/>
      <c r="V5699"/>
      <c r="W5699" t="s">
        <v>1958</v>
      </c>
      <c r="X5699"/>
    </row>
    <row r="5700" spans="1:24">
      <c r="A5700" t="s">
        <v>2665</v>
      </c>
      <c r="B5700" t="s">
        <v>2678</v>
      </c>
      <c r="C5700" t="s">
        <v>5728</v>
      </c>
      <c r="D5700" t="s">
        <v>5999</v>
      </c>
      <c r="E5700" t="s">
        <v>6373</v>
      </c>
      <c r="F5700" t="s">
        <v>4276</v>
      </c>
      <c r="G5700" t="s">
        <v>893</v>
      </c>
      <c r="H5700">
        <v>185000</v>
      </c>
      <c r="I5700" s="1">
        <v>43816</v>
      </c>
      <c r="J5700">
        <v>1</v>
      </c>
      <c r="K5700" t="s">
        <v>6696</v>
      </c>
      <c r="L5700" t="s">
        <v>6696</v>
      </c>
      <c r="M5700" t="s">
        <v>6699</v>
      </c>
      <c r="N5700" s="1">
        <v>43889</v>
      </c>
      <c r="O5700" t="str">
        <f t="shared" si="189"/>
        <v>정상2</v>
      </c>
      <c r="P5700" t="str">
        <f t="shared" si="190"/>
        <v>엠피상동</v>
      </c>
      <c r="Q5700" t="s">
        <v>1954</v>
      </c>
      <c r="R5700"/>
      <c r="S5700"/>
      <c r="T5700"/>
      <c r="U5700"/>
      <c r="V5700"/>
      <c r="W5700" t="s">
        <v>1958</v>
      </c>
      <c r="X5700"/>
    </row>
    <row r="5701" spans="1:24">
      <c r="A5701" t="s">
        <v>2665</v>
      </c>
      <c r="B5701" t="s">
        <v>5670</v>
      </c>
      <c r="C5701" t="s">
        <v>5725</v>
      </c>
      <c r="D5701" t="s">
        <v>6015</v>
      </c>
      <c r="E5701" t="s">
        <v>6374</v>
      </c>
      <c r="F5701" t="s">
        <v>4286</v>
      </c>
      <c r="G5701" t="s">
        <v>959</v>
      </c>
      <c r="H5701">
        <v>8400</v>
      </c>
      <c r="I5701" s="1">
        <v>43816</v>
      </c>
      <c r="J5701">
        <v>1</v>
      </c>
      <c r="K5701" t="s">
        <v>6696</v>
      </c>
      <c r="L5701" t="s">
        <v>6696</v>
      </c>
      <c r="M5701" t="s">
        <v>6699</v>
      </c>
      <c r="N5701" s="1">
        <v>43889</v>
      </c>
      <c r="O5701" t="str">
        <f t="shared" si="189"/>
        <v>정상2</v>
      </c>
      <c r="P5701" t="str">
        <f t="shared" si="190"/>
        <v>엠피상동</v>
      </c>
      <c r="Q5701" t="s">
        <v>1954</v>
      </c>
      <c r="R5701"/>
      <c r="S5701"/>
      <c r="T5701"/>
      <c r="U5701"/>
      <c r="V5701"/>
      <c r="W5701" t="s">
        <v>1958</v>
      </c>
      <c r="X5701"/>
    </row>
    <row r="5702" spans="1:24">
      <c r="A5702" t="s">
        <v>2670</v>
      </c>
      <c r="B5702" t="s">
        <v>5669</v>
      </c>
      <c r="C5702" t="s">
        <v>5715</v>
      </c>
      <c r="D5702" t="s">
        <v>5819</v>
      </c>
      <c r="E5702">
        <v>41937865700000</v>
      </c>
      <c r="F5702" t="s">
        <v>4276</v>
      </c>
      <c r="G5702" t="s">
        <v>936</v>
      </c>
      <c r="H5702">
        <v>47054</v>
      </c>
      <c r="I5702" s="1">
        <v>43816</v>
      </c>
      <c r="J5702">
        <v>1</v>
      </c>
      <c r="K5702" t="s">
        <v>6696</v>
      </c>
      <c r="L5702" t="s">
        <v>6698</v>
      </c>
      <c r="M5702" t="s">
        <v>6699</v>
      </c>
      <c r="N5702" s="1">
        <v>43889</v>
      </c>
      <c r="O5702" t="str">
        <f t="shared" si="189"/>
        <v>정상2</v>
      </c>
      <c r="P5702" t="str">
        <f t="shared" si="190"/>
        <v>엠피송내</v>
      </c>
      <c r="Q5702" t="s">
        <v>1954</v>
      </c>
      <c r="R5702"/>
      <c r="S5702"/>
      <c r="T5702"/>
      <c r="U5702"/>
      <c r="V5702"/>
      <c r="W5702" t="s">
        <v>1958</v>
      </c>
      <c r="X5702"/>
    </row>
    <row r="5703" spans="1:24">
      <c r="A5703" t="s">
        <v>2670</v>
      </c>
      <c r="B5703" t="s">
        <v>5669</v>
      </c>
      <c r="C5703" t="s">
        <v>5724</v>
      </c>
      <c r="D5703" t="s">
        <v>5857</v>
      </c>
      <c r="E5703">
        <v>41937859540000</v>
      </c>
      <c r="F5703" t="s">
        <v>3249</v>
      </c>
      <c r="G5703" t="s">
        <v>933</v>
      </c>
      <c r="H5703">
        <v>14208</v>
      </c>
      <c r="I5703" s="1">
        <v>43816</v>
      </c>
      <c r="J5703">
        <v>1</v>
      </c>
      <c r="K5703" t="s">
        <v>6696</v>
      </c>
      <c r="L5703" t="s">
        <v>6698</v>
      </c>
      <c r="M5703" t="s">
        <v>6699</v>
      </c>
      <c r="N5703" s="1">
        <v>43889</v>
      </c>
      <c r="O5703" t="str">
        <f t="shared" si="189"/>
        <v>정상2</v>
      </c>
      <c r="P5703" t="str">
        <f t="shared" si="190"/>
        <v>엠피송내</v>
      </c>
      <c r="Q5703" t="s">
        <v>1954</v>
      </c>
      <c r="R5703"/>
      <c r="S5703"/>
      <c r="T5703"/>
      <c r="U5703"/>
      <c r="V5703"/>
      <c r="W5703" t="s">
        <v>1958</v>
      </c>
      <c r="X5703"/>
    </row>
    <row r="5704" spans="1:24">
      <c r="A5704" t="s">
        <v>2672</v>
      </c>
      <c r="B5704" t="s">
        <v>5694</v>
      </c>
      <c r="C5704" t="s">
        <v>5763</v>
      </c>
      <c r="D5704" t="s">
        <v>5965</v>
      </c>
      <c r="E5704" t="s">
        <v>6375</v>
      </c>
      <c r="F5704" t="s">
        <v>3242</v>
      </c>
      <c r="G5704">
        <v>61461</v>
      </c>
      <c r="H5704">
        <v>40000</v>
      </c>
      <c r="I5704" s="1">
        <v>43816</v>
      </c>
      <c r="J5704">
        <v>1</v>
      </c>
      <c r="K5704" t="s">
        <v>6696</v>
      </c>
      <c r="L5704" t="s">
        <v>6698</v>
      </c>
      <c r="M5704" t="s">
        <v>6699</v>
      </c>
      <c r="N5704" s="1">
        <v>43889</v>
      </c>
      <c r="O5704" t="str">
        <f t="shared" si="189"/>
        <v>정상2</v>
      </c>
      <c r="P5704" t="str">
        <f t="shared" si="190"/>
        <v>엠피레전드</v>
      </c>
      <c r="Q5704" t="s">
        <v>1954</v>
      </c>
      <c r="R5704"/>
      <c r="S5704"/>
      <c r="T5704"/>
      <c r="U5704"/>
      <c r="V5704"/>
      <c r="W5704" t="s">
        <v>1958</v>
      </c>
      <c r="X5704"/>
    </row>
    <row r="5705" spans="1:24">
      <c r="A5705" t="s">
        <v>987</v>
      </c>
      <c r="B5705" t="s">
        <v>5693</v>
      </c>
      <c r="C5705" t="s">
        <v>5760</v>
      </c>
      <c r="D5705" t="s">
        <v>5858</v>
      </c>
      <c r="E5705">
        <v>41937856570000</v>
      </c>
      <c r="F5705" t="s">
        <v>4276</v>
      </c>
      <c r="G5705" t="s">
        <v>936</v>
      </c>
      <c r="H5705">
        <v>113097</v>
      </c>
      <c r="I5705" s="1">
        <v>43816</v>
      </c>
      <c r="J5705">
        <v>1</v>
      </c>
      <c r="K5705" t="s">
        <v>6696</v>
      </c>
      <c r="L5705" t="s">
        <v>6698</v>
      </c>
      <c r="M5705" t="s">
        <v>6699</v>
      </c>
      <c r="N5705" s="1">
        <v>43889</v>
      </c>
      <c r="O5705" t="str">
        <f t="shared" si="189"/>
        <v>정상2</v>
      </c>
      <c r="P5705" t="s">
        <v>6829</v>
      </c>
      <c r="Q5705" t="s">
        <v>1954</v>
      </c>
      <c r="R5705"/>
      <c r="S5705"/>
      <c r="T5705"/>
      <c r="U5705"/>
      <c r="V5705"/>
      <c r="W5705" t="s">
        <v>1958</v>
      </c>
      <c r="X5705"/>
    </row>
    <row r="5706" spans="1:24">
      <c r="A5706" t="s">
        <v>5664</v>
      </c>
      <c r="B5706" t="s">
        <v>5693</v>
      </c>
      <c r="C5706" t="s">
        <v>5758</v>
      </c>
      <c r="D5706" t="s">
        <v>5858</v>
      </c>
      <c r="E5706">
        <v>41937856240000</v>
      </c>
      <c r="F5706" t="s">
        <v>4286</v>
      </c>
      <c r="G5706" t="s">
        <v>933</v>
      </c>
      <c r="H5706">
        <v>15434</v>
      </c>
      <c r="I5706" s="1">
        <v>43816</v>
      </c>
      <c r="J5706">
        <v>1</v>
      </c>
      <c r="K5706" t="s">
        <v>6696</v>
      </c>
      <c r="L5706" t="s">
        <v>6698</v>
      </c>
      <c r="M5706" t="s">
        <v>6699</v>
      </c>
      <c r="N5706" s="1">
        <v>43889</v>
      </c>
      <c r="O5706" t="str">
        <f t="shared" si="189"/>
        <v>정상2</v>
      </c>
      <c r="P5706" t="s">
        <v>987</v>
      </c>
      <c r="Q5706" t="s">
        <v>1954</v>
      </c>
      <c r="R5706"/>
      <c r="S5706"/>
      <c r="T5706"/>
      <c r="U5706"/>
      <c r="V5706"/>
      <c r="W5706" t="s">
        <v>1958</v>
      </c>
      <c r="X5706"/>
    </row>
    <row r="5707" spans="1:24">
      <c r="A5707" t="s">
        <v>2673</v>
      </c>
      <c r="B5707" t="s">
        <v>5671</v>
      </c>
      <c r="C5707" t="s">
        <v>5713</v>
      </c>
      <c r="D5707" t="s">
        <v>5799</v>
      </c>
      <c r="E5707">
        <v>20196391219</v>
      </c>
      <c r="F5707" t="s">
        <v>4276</v>
      </c>
      <c r="G5707">
        <v>22761</v>
      </c>
      <c r="H5707">
        <v>50000</v>
      </c>
      <c r="I5707" s="1">
        <v>43816</v>
      </c>
      <c r="J5707">
        <v>1</v>
      </c>
      <c r="K5707" t="s">
        <v>6696</v>
      </c>
      <c r="L5707" t="s">
        <v>6698</v>
      </c>
      <c r="M5707" t="s">
        <v>6699</v>
      </c>
      <c r="N5707" s="1">
        <v>43889</v>
      </c>
      <c r="O5707" t="str">
        <f t="shared" si="189"/>
        <v>정상2</v>
      </c>
      <c r="P5707" t="str">
        <f t="shared" si="190"/>
        <v>엠피피스토스</v>
      </c>
      <c r="Q5707" t="s">
        <v>1954</v>
      </c>
      <c r="R5707"/>
      <c r="S5707"/>
      <c r="T5707"/>
      <c r="U5707"/>
      <c r="V5707"/>
      <c r="W5707" t="s">
        <v>1958</v>
      </c>
      <c r="X5707"/>
    </row>
    <row r="5708" spans="1:24">
      <c r="A5708" t="s">
        <v>2673</v>
      </c>
      <c r="B5708" t="s">
        <v>5671</v>
      </c>
      <c r="C5708" t="s">
        <v>5713</v>
      </c>
      <c r="D5708" t="s">
        <v>5863</v>
      </c>
      <c r="E5708">
        <v>20190601485</v>
      </c>
      <c r="F5708" t="s">
        <v>4276</v>
      </c>
      <c r="G5708" t="s">
        <v>891</v>
      </c>
      <c r="H5708">
        <v>103429</v>
      </c>
      <c r="I5708" s="1">
        <v>43816</v>
      </c>
      <c r="J5708">
        <v>1</v>
      </c>
      <c r="K5708" t="s">
        <v>6696</v>
      </c>
      <c r="L5708" t="s">
        <v>6698</v>
      </c>
      <c r="M5708" t="s">
        <v>6699</v>
      </c>
      <c r="N5708" s="1">
        <v>43889</v>
      </c>
      <c r="O5708" t="str">
        <f t="shared" si="189"/>
        <v>정상2</v>
      </c>
      <c r="P5708" t="str">
        <f t="shared" si="190"/>
        <v>엠피피스토스</v>
      </c>
      <c r="Q5708" t="s">
        <v>1954</v>
      </c>
      <c r="R5708"/>
      <c r="S5708"/>
      <c r="T5708"/>
      <c r="U5708"/>
      <c r="V5708"/>
      <c r="W5708" t="s">
        <v>1958</v>
      </c>
      <c r="X5708"/>
    </row>
    <row r="5709" spans="1:24">
      <c r="A5709" t="s">
        <v>1870</v>
      </c>
      <c r="B5709" t="s">
        <v>5670</v>
      </c>
      <c r="C5709" t="s">
        <v>5716</v>
      </c>
      <c r="D5709" t="s">
        <v>5864</v>
      </c>
      <c r="E5709">
        <v>51927959560000</v>
      </c>
      <c r="F5709" t="s">
        <v>4276</v>
      </c>
      <c r="G5709" t="s">
        <v>900</v>
      </c>
      <c r="H5709">
        <v>30000</v>
      </c>
      <c r="I5709" s="1">
        <v>43816</v>
      </c>
      <c r="J5709">
        <v>1</v>
      </c>
      <c r="K5709" t="s">
        <v>6696</v>
      </c>
      <c r="L5709" t="s">
        <v>6696</v>
      </c>
      <c r="M5709" t="s">
        <v>6699</v>
      </c>
      <c r="N5709" s="1">
        <v>43889</v>
      </c>
      <c r="O5709" t="str">
        <f t="shared" si="189"/>
        <v>정상2</v>
      </c>
      <c r="P5709" t="str">
        <f t="shared" si="190"/>
        <v>엠피상동</v>
      </c>
      <c r="Q5709" t="s">
        <v>1954</v>
      </c>
      <c r="R5709"/>
      <c r="S5709"/>
      <c r="T5709"/>
      <c r="U5709"/>
      <c r="V5709"/>
      <c r="W5709" t="s">
        <v>1958</v>
      </c>
      <c r="X5709"/>
    </row>
    <row r="5710" spans="1:24">
      <c r="A5710" t="s">
        <v>2670</v>
      </c>
      <c r="B5710" t="s">
        <v>5669</v>
      </c>
      <c r="C5710" t="s">
        <v>5721</v>
      </c>
      <c r="D5710" t="s">
        <v>6016</v>
      </c>
      <c r="E5710">
        <v>51927981110000</v>
      </c>
      <c r="F5710" t="s">
        <v>4276</v>
      </c>
      <c r="G5710" t="s">
        <v>899</v>
      </c>
      <c r="H5710">
        <v>80000</v>
      </c>
      <c r="I5710" s="1">
        <v>43816</v>
      </c>
      <c r="J5710">
        <v>1</v>
      </c>
      <c r="K5710" t="s">
        <v>6696</v>
      </c>
      <c r="L5710" t="s">
        <v>6698</v>
      </c>
      <c r="M5710" t="s">
        <v>6699</v>
      </c>
      <c r="N5710" s="1">
        <v>43889</v>
      </c>
      <c r="O5710" t="str">
        <f t="shared" si="189"/>
        <v>정상2</v>
      </c>
      <c r="P5710" t="str">
        <f t="shared" si="190"/>
        <v>엠피송내</v>
      </c>
      <c r="Q5710" t="s">
        <v>1954</v>
      </c>
      <c r="R5710"/>
      <c r="S5710"/>
      <c r="T5710"/>
      <c r="U5710"/>
      <c r="V5710"/>
      <c r="W5710" t="s">
        <v>1958</v>
      </c>
      <c r="X5710"/>
    </row>
    <row r="5711" spans="1:24">
      <c r="A5711" t="s">
        <v>2209</v>
      </c>
      <c r="B5711" t="s">
        <v>5685</v>
      </c>
      <c r="C5711" t="s">
        <v>5742</v>
      </c>
      <c r="D5711" t="s">
        <v>5870</v>
      </c>
      <c r="E5711" t="s">
        <v>6376</v>
      </c>
      <c r="F5711" t="s">
        <v>4276</v>
      </c>
      <c r="G5711" t="s">
        <v>879</v>
      </c>
      <c r="H5711">
        <v>41000</v>
      </c>
      <c r="I5711" s="1">
        <v>43816</v>
      </c>
      <c r="J5711">
        <v>1</v>
      </c>
      <c r="K5711" t="s">
        <v>6696</v>
      </c>
      <c r="L5711" t="s">
        <v>6698</v>
      </c>
      <c r="M5711" t="s">
        <v>6699</v>
      </c>
      <c r="N5711" s="1">
        <v>43889</v>
      </c>
      <c r="O5711" t="str">
        <f t="shared" ref="O5711:O5774" si="191" xml:space="preserve"> IF(K5711&gt;N5711,W5711,I5711)</f>
        <v>정상2</v>
      </c>
      <c r="P5711" t="str">
        <f t="shared" si="190"/>
        <v>엠피가온</v>
      </c>
      <c r="Q5711" t="s">
        <v>1954</v>
      </c>
      <c r="R5711"/>
      <c r="S5711"/>
      <c r="T5711"/>
      <c r="U5711"/>
      <c r="V5711"/>
      <c r="W5711" t="s">
        <v>1958</v>
      </c>
      <c r="X5711"/>
    </row>
    <row r="5712" spans="1:24">
      <c r="A5712" t="s">
        <v>2675</v>
      </c>
      <c r="B5712"/>
      <c r="C5712"/>
      <c r="D5712" t="s">
        <v>5903</v>
      </c>
      <c r="E5712">
        <v>3190623186091</v>
      </c>
      <c r="F5712" t="s">
        <v>4276</v>
      </c>
      <c r="G5712" t="s">
        <v>945</v>
      </c>
      <c r="H5712">
        <v>25879</v>
      </c>
      <c r="I5712" s="1">
        <v>43816</v>
      </c>
      <c r="J5712">
        <v>1</v>
      </c>
      <c r="K5712" t="s">
        <v>6696</v>
      </c>
      <c r="L5712" t="s">
        <v>6698</v>
      </c>
      <c r="M5712" t="s">
        <v>6699</v>
      </c>
      <c r="N5712" s="1">
        <v>43889</v>
      </c>
      <c r="O5712" t="str">
        <f t="shared" si="191"/>
        <v>정상2</v>
      </c>
      <c r="P5712" t="str">
        <f t="shared" si="190"/>
        <v>엠피가온</v>
      </c>
      <c r="Q5712" t="s">
        <v>1954</v>
      </c>
      <c r="R5712"/>
      <c r="S5712"/>
      <c r="T5712"/>
      <c r="U5712"/>
      <c r="V5712"/>
      <c r="W5712" t="s">
        <v>1958</v>
      </c>
      <c r="X5712"/>
    </row>
    <row r="5713" spans="1:24">
      <c r="A5713" t="s">
        <v>2209</v>
      </c>
      <c r="B5713"/>
      <c r="C5713"/>
      <c r="D5713" t="s">
        <v>5873</v>
      </c>
      <c r="E5713">
        <v>41937860000000</v>
      </c>
      <c r="F5713" t="s">
        <v>4276</v>
      </c>
      <c r="G5713" t="s">
        <v>936</v>
      </c>
      <c r="H5713">
        <v>61644</v>
      </c>
      <c r="I5713" s="1">
        <v>43816</v>
      </c>
      <c r="J5713">
        <v>1</v>
      </c>
      <c r="K5713" t="s">
        <v>6696</v>
      </c>
      <c r="L5713" t="s">
        <v>6698</v>
      </c>
      <c r="M5713" t="s">
        <v>6699</v>
      </c>
      <c r="N5713" s="1">
        <v>43889</v>
      </c>
      <c r="O5713" t="str">
        <f t="shared" si="191"/>
        <v>정상2</v>
      </c>
      <c r="P5713" t="str">
        <f t="shared" si="190"/>
        <v>엠피가온</v>
      </c>
      <c r="Q5713" t="s">
        <v>1954</v>
      </c>
      <c r="R5713"/>
      <c r="S5713"/>
      <c r="T5713"/>
      <c r="U5713"/>
      <c r="V5713"/>
      <c r="W5713" t="s">
        <v>1958</v>
      </c>
      <c r="X5713"/>
    </row>
    <row r="5714" spans="1:24">
      <c r="A5714" t="s">
        <v>2209</v>
      </c>
      <c r="B5714"/>
      <c r="C5714"/>
      <c r="D5714" t="s">
        <v>5873</v>
      </c>
      <c r="E5714">
        <v>51927940230000</v>
      </c>
      <c r="F5714" t="s">
        <v>4276</v>
      </c>
      <c r="G5714" t="s">
        <v>886</v>
      </c>
      <c r="H5714">
        <v>21000</v>
      </c>
      <c r="I5714" s="1">
        <v>43816</v>
      </c>
      <c r="J5714">
        <v>1</v>
      </c>
      <c r="K5714" t="s">
        <v>6696</v>
      </c>
      <c r="L5714" t="s">
        <v>6698</v>
      </c>
      <c r="M5714" t="s">
        <v>6699</v>
      </c>
      <c r="N5714" s="1">
        <v>43889</v>
      </c>
      <c r="O5714" t="str">
        <f t="shared" si="191"/>
        <v>정상2</v>
      </c>
      <c r="P5714" t="str">
        <f t="shared" si="190"/>
        <v>엠피가온</v>
      </c>
      <c r="Q5714" t="s">
        <v>1954</v>
      </c>
      <c r="R5714"/>
      <c r="S5714"/>
      <c r="T5714"/>
      <c r="U5714"/>
      <c r="V5714"/>
      <c r="W5714" t="s">
        <v>1958</v>
      </c>
      <c r="X5714"/>
    </row>
    <row r="5715" spans="1:24">
      <c r="A5715" t="s">
        <v>995</v>
      </c>
      <c r="B5715" t="s">
        <v>5671</v>
      </c>
      <c r="C5715" t="s">
        <v>5713</v>
      </c>
      <c r="D5715" t="s">
        <v>5989</v>
      </c>
      <c r="E5715">
        <v>320192411171</v>
      </c>
      <c r="F5715" t="s">
        <v>4286</v>
      </c>
      <c r="G5715">
        <v>30982</v>
      </c>
      <c r="H5715">
        <v>20630</v>
      </c>
      <c r="I5715" s="1">
        <v>43816</v>
      </c>
      <c r="J5715">
        <v>1</v>
      </c>
      <c r="K5715" t="s">
        <v>6696</v>
      </c>
      <c r="L5715" t="s">
        <v>6698</v>
      </c>
      <c r="M5715" t="s">
        <v>6699</v>
      </c>
      <c r="N5715" s="1">
        <v>43889</v>
      </c>
      <c r="O5715" t="str">
        <f t="shared" si="191"/>
        <v>정상2</v>
      </c>
      <c r="P5715" t="str">
        <f t="shared" si="190"/>
        <v>엠피피스토스</v>
      </c>
      <c r="Q5715" t="s">
        <v>1954</v>
      </c>
      <c r="R5715"/>
      <c r="S5715"/>
      <c r="T5715"/>
      <c r="U5715"/>
      <c r="V5715"/>
      <c r="W5715" t="s">
        <v>1958</v>
      </c>
      <c r="X5715"/>
    </row>
    <row r="5716" spans="1:24">
      <c r="A5716" t="s">
        <v>2673</v>
      </c>
      <c r="B5716" t="s">
        <v>2685</v>
      </c>
      <c r="C5716" t="s">
        <v>5723</v>
      </c>
      <c r="D5716" t="s">
        <v>5806</v>
      </c>
      <c r="E5716">
        <v>320192409393</v>
      </c>
      <c r="F5716" t="s">
        <v>4276</v>
      </c>
      <c r="G5716">
        <v>30555</v>
      </c>
      <c r="H5716">
        <v>122010</v>
      </c>
      <c r="I5716" s="1">
        <v>43816</v>
      </c>
      <c r="J5716">
        <v>1</v>
      </c>
      <c r="K5716" t="s">
        <v>6696</v>
      </c>
      <c r="L5716" t="s">
        <v>6698</v>
      </c>
      <c r="M5716" t="s">
        <v>6699</v>
      </c>
      <c r="N5716" s="1">
        <v>43889</v>
      </c>
      <c r="O5716" t="str">
        <f t="shared" si="191"/>
        <v>정상2</v>
      </c>
      <c r="P5716" t="str">
        <f t="shared" si="190"/>
        <v>엠피피스토스</v>
      </c>
      <c r="Q5716" t="s">
        <v>1954</v>
      </c>
      <c r="R5716"/>
      <c r="S5716"/>
      <c r="T5716"/>
      <c r="U5716"/>
      <c r="V5716"/>
      <c r="W5716" t="s">
        <v>1958</v>
      </c>
      <c r="X5716"/>
    </row>
    <row r="5717" spans="1:24">
      <c r="A5717" t="s">
        <v>990</v>
      </c>
      <c r="B5717" t="s">
        <v>2679</v>
      </c>
      <c r="C5717" t="s">
        <v>5735</v>
      </c>
      <c r="D5717" t="s">
        <v>5880</v>
      </c>
      <c r="E5717" t="s">
        <v>6377</v>
      </c>
      <c r="F5717" t="s">
        <v>4276</v>
      </c>
      <c r="G5717" t="s">
        <v>877</v>
      </c>
      <c r="H5717">
        <v>25210</v>
      </c>
      <c r="I5717" s="1">
        <v>43816</v>
      </c>
      <c r="J5717">
        <v>1</v>
      </c>
      <c r="K5717" t="s">
        <v>6696</v>
      </c>
      <c r="L5717" t="s">
        <v>6698</v>
      </c>
      <c r="M5717" t="s">
        <v>6699</v>
      </c>
      <c r="N5717" s="1">
        <v>43889</v>
      </c>
      <c r="O5717" t="str">
        <f t="shared" si="191"/>
        <v>정상2</v>
      </c>
      <c r="P5717" t="str">
        <f t="shared" si="190"/>
        <v>엠피성공</v>
      </c>
      <c r="Q5717" t="s">
        <v>1954</v>
      </c>
      <c r="R5717"/>
      <c r="S5717"/>
      <c r="T5717"/>
      <c r="U5717"/>
      <c r="V5717"/>
      <c r="W5717" t="s">
        <v>1958</v>
      </c>
      <c r="X5717"/>
    </row>
    <row r="5718" spans="1:24">
      <c r="A5718" t="s">
        <v>2666</v>
      </c>
      <c r="B5718" t="s">
        <v>2679</v>
      </c>
      <c r="C5718" t="s">
        <v>5712</v>
      </c>
      <c r="D5718" t="s">
        <v>5879</v>
      </c>
      <c r="E5718">
        <v>41937855650000</v>
      </c>
      <c r="F5718" t="s">
        <v>3242</v>
      </c>
      <c r="G5718" t="s">
        <v>940</v>
      </c>
      <c r="H5718">
        <v>21000</v>
      </c>
      <c r="I5718" s="1">
        <v>43816</v>
      </c>
      <c r="J5718">
        <v>1</v>
      </c>
      <c r="K5718" t="s">
        <v>6696</v>
      </c>
      <c r="L5718" t="s">
        <v>6698</v>
      </c>
      <c r="M5718" t="s">
        <v>6699</v>
      </c>
      <c r="N5718" s="1">
        <v>43889</v>
      </c>
      <c r="O5718" t="str">
        <f t="shared" si="191"/>
        <v>정상2</v>
      </c>
      <c r="P5718" t="str">
        <f t="shared" si="190"/>
        <v>엠피성공</v>
      </c>
      <c r="Q5718" t="s">
        <v>1954</v>
      </c>
      <c r="R5718"/>
      <c r="S5718"/>
      <c r="T5718"/>
      <c r="U5718"/>
      <c r="V5718"/>
      <c r="W5718" t="s">
        <v>1958</v>
      </c>
      <c r="X5718"/>
    </row>
    <row r="5719" spans="1:24">
      <c r="A5719" t="s">
        <v>2673</v>
      </c>
      <c r="B5719" t="s">
        <v>5688</v>
      </c>
      <c r="C5719" t="s">
        <v>5713</v>
      </c>
      <c r="D5719" t="s">
        <v>6017</v>
      </c>
      <c r="E5719" t="s">
        <v>6378</v>
      </c>
      <c r="F5719" t="s">
        <v>4276</v>
      </c>
      <c r="G5719">
        <v>61467</v>
      </c>
      <c r="H5719">
        <v>37350</v>
      </c>
      <c r="I5719" s="1">
        <v>43816</v>
      </c>
      <c r="J5719">
        <v>1</v>
      </c>
      <c r="K5719" t="s">
        <v>6696</v>
      </c>
      <c r="L5719" t="s">
        <v>6698</v>
      </c>
      <c r="M5719" t="s">
        <v>6699</v>
      </c>
      <c r="N5719" s="1">
        <v>43889</v>
      </c>
      <c r="O5719" t="str">
        <f t="shared" si="191"/>
        <v>정상2</v>
      </c>
      <c r="P5719" t="str">
        <f t="shared" si="190"/>
        <v>엠피피스토스</v>
      </c>
      <c r="Q5719" t="s">
        <v>1954</v>
      </c>
      <c r="R5719"/>
      <c r="S5719"/>
      <c r="T5719"/>
      <c r="U5719"/>
      <c r="V5719"/>
      <c r="W5719" t="s">
        <v>1958</v>
      </c>
      <c r="X5719"/>
    </row>
    <row r="5720" spans="1:24">
      <c r="A5720" t="s">
        <v>2673</v>
      </c>
      <c r="B5720" t="s">
        <v>2685</v>
      </c>
      <c r="C5720" t="s">
        <v>5713</v>
      </c>
      <c r="D5720" t="s">
        <v>5807</v>
      </c>
      <c r="E5720">
        <v>51927902580000</v>
      </c>
      <c r="F5720" t="s">
        <v>4276</v>
      </c>
      <c r="G5720" t="s">
        <v>899</v>
      </c>
      <c r="H5720">
        <v>89870</v>
      </c>
      <c r="I5720" s="1">
        <v>43816</v>
      </c>
      <c r="J5720">
        <v>1</v>
      </c>
      <c r="K5720" t="s">
        <v>6695</v>
      </c>
      <c r="L5720" t="s">
        <v>6698</v>
      </c>
      <c r="M5720" t="s">
        <v>6699</v>
      </c>
      <c r="N5720" s="1">
        <v>43889</v>
      </c>
      <c r="O5720" t="str">
        <f t="shared" si="191"/>
        <v>정상2</v>
      </c>
      <c r="P5720" t="str">
        <f t="shared" si="190"/>
        <v>엠피피스토스</v>
      </c>
      <c r="Q5720" t="s">
        <v>1954</v>
      </c>
      <c r="R5720"/>
      <c r="S5720"/>
      <c r="T5720"/>
      <c r="U5720"/>
      <c r="V5720"/>
      <c r="W5720" t="s">
        <v>1958</v>
      </c>
      <c r="X5720"/>
    </row>
    <row r="5721" spans="1:24">
      <c r="A5721" t="s">
        <v>995</v>
      </c>
      <c r="B5721" t="s">
        <v>2685</v>
      </c>
      <c r="C5721" t="s">
        <v>5713</v>
      </c>
      <c r="D5721" t="s">
        <v>6018</v>
      </c>
      <c r="E5721">
        <v>51927937110000</v>
      </c>
      <c r="F5721" t="s">
        <v>4276</v>
      </c>
      <c r="G5721" t="s">
        <v>899</v>
      </c>
      <c r="H5721">
        <v>27860</v>
      </c>
      <c r="I5721" s="1">
        <v>43816</v>
      </c>
      <c r="J5721">
        <v>1</v>
      </c>
      <c r="K5721" t="s">
        <v>6696</v>
      </c>
      <c r="L5721" t="s">
        <v>6698</v>
      </c>
      <c r="M5721" t="s">
        <v>6699</v>
      </c>
      <c r="N5721" s="1">
        <v>43889</v>
      </c>
      <c r="O5721" t="str">
        <f t="shared" si="191"/>
        <v>정상2</v>
      </c>
      <c r="P5721" t="str">
        <f t="shared" si="190"/>
        <v>엠피피스토스</v>
      </c>
      <c r="Q5721" t="s">
        <v>1954</v>
      </c>
      <c r="R5721"/>
      <c r="S5721"/>
      <c r="T5721"/>
      <c r="U5721"/>
      <c r="V5721"/>
      <c r="W5721" t="s">
        <v>1958</v>
      </c>
      <c r="X5721"/>
    </row>
    <row r="5722" spans="1:24">
      <c r="A5722" t="s">
        <v>2666</v>
      </c>
      <c r="B5722" t="s">
        <v>2679</v>
      </c>
      <c r="C5722" t="s">
        <v>5731</v>
      </c>
      <c r="D5722" t="s">
        <v>5910</v>
      </c>
      <c r="E5722">
        <v>41937859880000</v>
      </c>
      <c r="F5722" t="s">
        <v>4276</v>
      </c>
      <c r="G5722" t="s">
        <v>934</v>
      </c>
      <c r="H5722">
        <v>55929</v>
      </c>
      <c r="I5722" s="1">
        <v>43816</v>
      </c>
      <c r="J5722">
        <v>1</v>
      </c>
      <c r="K5722" t="s">
        <v>6696</v>
      </c>
      <c r="L5722" t="s">
        <v>6698</v>
      </c>
      <c r="M5722" t="s">
        <v>6700</v>
      </c>
      <c r="N5722" s="1">
        <v>43889</v>
      </c>
      <c r="O5722" t="str">
        <f t="shared" si="191"/>
        <v>정상2</v>
      </c>
      <c r="P5722" t="str">
        <f t="shared" si="190"/>
        <v>엠피성공</v>
      </c>
      <c r="Q5722" t="s">
        <v>1954</v>
      </c>
      <c r="R5722"/>
      <c r="S5722"/>
      <c r="T5722"/>
      <c r="U5722"/>
      <c r="V5722"/>
      <c r="W5722" t="s">
        <v>1958</v>
      </c>
      <c r="X5722"/>
    </row>
    <row r="5723" spans="1:24">
      <c r="A5723" t="s">
        <v>2666</v>
      </c>
      <c r="B5723" t="s">
        <v>2679</v>
      </c>
      <c r="C5723" t="s">
        <v>5731</v>
      </c>
      <c r="D5723" t="s">
        <v>5911</v>
      </c>
      <c r="E5723">
        <v>41937860270000</v>
      </c>
      <c r="F5723" t="s">
        <v>3249</v>
      </c>
      <c r="G5723" t="s">
        <v>933</v>
      </c>
      <c r="H5723">
        <v>11112</v>
      </c>
      <c r="I5723" s="1">
        <v>43816</v>
      </c>
      <c r="J5723">
        <v>1</v>
      </c>
      <c r="K5723" t="s">
        <v>6696</v>
      </c>
      <c r="L5723" t="s">
        <v>6698</v>
      </c>
      <c r="M5723" t="s">
        <v>6699</v>
      </c>
      <c r="N5723" s="1">
        <v>43889</v>
      </c>
      <c r="O5723" t="str">
        <f t="shared" si="191"/>
        <v>정상2</v>
      </c>
      <c r="P5723" t="str">
        <f t="shared" si="190"/>
        <v>엠피성공</v>
      </c>
      <c r="Q5723" t="s">
        <v>1954</v>
      </c>
      <c r="R5723"/>
      <c r="S5723"/>
      <c r="T5723"/>
      <c r="U5723"/>
      <c r="V5723"/>
      <c r="W5723" t="s">
        <v>1958</v>
      </c>
      <c r="X5723"/>
    </row>
    <row r="5724" spans="1:24">
      <c r="A5724" t="s">
        <v>2665</v>
      </c>
      <c r="B5724" t="s">
        <v>2678</v>
      </c>
      <c r="C5724" t="s">
        <v>5725</v>
      </c>
      <c r="D5724" t="s">
        <v>5978</v>
      </c>
      <c r="E5724" t="s">
        <v>6379</v>
      </c>
      <c r="F5724" t="s">
        <v>3242</v>
      </c>
      <c r="G5724">
        <v>61430</v>
      </c>
      <c r="H5724">
        <v>200000</v>
      </c>
      <c r="I5724" s="1">
        <v>43815</v>
      </c>
      <c r="J5724">
        <v>1</v>
      </c>
      <c r="K5724" t="s">
        <v>6696</v>
      </c>
      <c r="L5724" t="s">
        <v>6696</v>
      </c>
      <c r="M5724" t="s">
        <v>6699</v>
      </c>
      <c r="N5724" s="1">
        <v>43889</v>
      </c>
      <c r="O5724" t="str">
        <f t="shared" si="191"/>
        <v>정상2</v>
      </c>
      <c r="P5724" t="str">
        <f t="shared" si="190"/>
        <v>엠피상동</v>
      </c>
      <c r="Q5724" t="s">
        <v>1954</v>
      </c>
      <c r="R5724"/>
      <c r="S5724"/>
      <c r="T5724"/>
      <c r="U5724"/>
      <c r="V5724"/>
      <c r="W5724" t="s">
        <v>6702</v>
      </c>
      <c r="X5724"/>
    </row>
    <row r="5725" spans="1:24">
      <c r="A5725" t="s">
        <v>2665</v>
      </c>
      <c r="B5725" t="s">
        <v>2678</v>
      </c>
      <c r="C5725" t="s">
        <v>5725</v>
      </c>
      <c r="D5725" t="s">
        <v>5978</v>
      </c>
      <c r="E5725" t="s">
        <v>6380</v>
      </c>
      <c r="F5725" t="s">
        <v>4286</v>
      </c>
      <c r="G5725">
        <v>61264</v>
      </c>
      <c r="H5725">
        <v>17050</v>
      </c>
      <c r="I5725" s="1">
        <v>43815</v>
      </c>
      <c r="J5725">
        <v>1</v>
      </c>
      <c r="K5725" t="s">
        <v>6696</v>
      </c>
      <c r="L5725" t="s">
        <v>6696</v>
      </c>
      <c r="M5725" t="s">
        <v>6699</v>
      </c>
      <c r="N5725" s="1">
        <v>43889</v>
      </c>
      <c r="O5725" t="str">
        <f t="shared" si="191"/>
        <v>정상2</v>
      </c>
      <c r="P5725" t="str">
        <f t="shared" si="190"/>
        <v>엠피상동</v>
      </c>
      <c r="Q5725" t="s">
        <v>1954</v>
      </c>
      <c r="R5725"/>
      <c r="S5725"/>
      <c r="T5725"/>
      <c r="U5725"/>
      <c r="V5725"/>
      <c r="W5725" t="s">
        <v>1960</v>
      </c>
      <c r="X5725"/>
    </row>
    <row r="5726" spans="1:24">
      <c r="A5726" t="s">
        <v>2673</v>
      </c>
      <c r="B5726" t="s">
        <v>5688</v>
      </c>
      <c r="C5726" t="s">
        <v>5723</v>
      </c>
      <c r="D5726" t="s">
        <v>5949</v>
      </c>
      <c r="E5726">
        <v>320192402839</v>
      </c>
      <c r="F5726" t="s">
        <v>4276</v>
      </c>
      <c r="G5726">
        <v>30555</v>
      </c>
      <c r="H5726">
        <v>87000</v>
      </c>
      <c r="I5726" s="1">
        <v>43815</v>
      </c>
      <c r="J5726">
        <v>1</v>
      </c>
      <c r="K5726" t="s">
        <v>6696</v>
      </c>
      <c r="L5726" t="s">
        <v>6698</v>
      </c>
      <c r="M5726" t="s">
        <v>6699</v>
      </c>
      <c r="N5726" s="1">
        <v>43889</v>
      </c>
      <c r="O5726" t="str">
        <f t="shared" si="191"/>
        <v>정상2</v>
      </c>
      <c r="P5726" t="str">
        <f t="shared" si="190"/>
        <v>엠피피스토스</v>
      </c>
      <c r="Q5726" t="s">
        <v>1954</v>
      </c>
      <c r="R5726"/>
      <c r="S5726"/>
      <c r="T5726"/>
      <c r="U5726"/>
      <c r="V5726"/>
      <c r="W5726" t="s">
        <v>1958</v>
      </c>
      <c r="X5726"/>
    </row>
    <row r="5727" spans="1:24">
      <c r="A5727" t="s">
        <v>995</v>
      </c>
      <c r="B5727" t="s">
        <v>5688</v>
      </c>
      <c r="C5727" t="s">
        <v>5718</v>
      </c>
      <c r="D5727" t="s">
        <v>5949</v>
      </c>
      <c r="E5727">
        <v>320192403211</v>
      </c>
      <c r="F5727" t="s">
        <v>3242</v>
      </c>
      <c r="G5727">
        <v>30614</v>
      </c>
      <c r="H5727">
        <v>48000</v>
      </c>
      <c r="I5727" s="1">
        <v>43815</v>
      </c>
      <c r="J5727">
        <v>1</v>
      </c>
      <c r="K5727" t="s">
        <v>6696</v>
      </c>
      <c r="L5727" t="s">
        <v>6698</v>
      </c>
      <c r="M5727" t="s">
        <v>6699</v>
      </c>
      <c r="N5727" s="1">
        <v>43889</v>
      </c>
      <c r="O5727" t="str">
        <f t="shared" si="191"/>
        <v>정상2</v>
      </c>
      <c r="P5727" t="str">
        <f t="shared" si="190"/>
        <v>엠피피스토스</v>
      </c>
      <c r="Q5727" t="s">
        <v>1954</v>
      </c>
      <c r="R5727"/>
      <c r="S5727"/>
      <c r="T5727"/>
      <c r="U5727"/>
      <c r="V5727"/>
      <c r="W5727" t="s">
        <v>1958</v>
      </c>
      <c r="X5727"/>
    </row>
    <row r="5728" spans="1:24">
      <c r="A5728" t="s">
        <v>995</v>
      </c>
      <c r="B5728" t="s">
        <v>5671</v>
      </c>
      <c r="C5728" t="s">
        <v>2341</v>
      </c>
      <c r="D5728" t="s">
        <v>5948</v>
      </c>
      <c r="E5728">
        <v>320192403580</v>
      </c>
      <c r="F5728" t="s">
        <v>4276</v>
      </c>
      <c r="G5728">
        <v>30614</v>
      </c>
      <c r="H5728">
        <v>45900</v>
      </c>
      <c r="I5728" s="1">
        <v>43815</v>
      </c>
      <c r="J5728">
        <v>1</v>
      </c>
      <c r="K5728" t="s">
        <v>6696</v>
      </c>
      <c r="L5728" t="s">
        <v>6698</v>
      </c>
      <c r="M5728" t="s">
        <v>6699</v>
      </c>
      <c r="N5728" s="1">
        <v>43889</v>
      </c>
      <c r="O5728" t="str">
        <f t="shared" si="191"/>
        <v>정상2</v>
      </c>
      <c r="P5728" t="str">
        <f t="shared" si="190"/>
        <v>엠피피스토스</v>
      </c>
      <c r="Q5728" t="s">
        <v>1954</v>
      </c>
      <c r="R5728"/>
      <c r="S5728"/>
      <c r="T5728"/>
      <c r="U5728"/>
      <c r="V5728"/>
      <c r="W5728" t="s">
        <v>1958</v>
      </c>
      <c r="X5728"/>
    </row>
    <row r="5729" spans="1:24">
      <c r="A5729" t="s">
        <v>2316</v>
      </c>
      <c r="B5729" t="s">
        <v>2688</v>
      </c>
      <c r="C5729" t="s">
        <v>5722</v>
      </c>
      <c r="D5729" t="s">
        <v>5950</v>
      </c>
      <c r="E5729">
        <v>320192401834</v>
      </c>
      <c r="F5729" t="s">
        <v>4276</v>
      </c>
      <c r="G5729">
        <v>30545</v>
      </c>
      <c r="H5729">
        <v>47000</v>
      </c>
      <c r="I5729" s="1">
        <v>43815</v>
      </c>
      <c r="J5729">
        <v>1</v>
      </c>
      <c r="K5729" t="s">
        <v>6696</v>
      </c>
      <c r="L5729" t="s">
        <v>6698</v>
      </c>
      <c r="M5729" t="s">
        <v>6699</v>
      </c>
      <c r="N5729" s="1">
        <v>43889</v>
      </c>
      <c r="O5729" t="str">
        <f t="shared" si="191"/>
        <v>정상2</v>
      </c>
      <c r="P5729" t="str">
        <f t="shared" si="190"/>
        <v>엠피조은</v>
      </c>
      <c r="Q5729" t="s">
        <v>1954</v>
      </c>
      <c r="R5729"/>
      <c r="S5729"/>
      <c r="T5729"/>
      <c r="U5729"/>
      <c r="V5729"/>
      <c r="W5729" t="s">
        <v>1958</v>
      </c>
      <c r="X5729"/>
    </row>
    <row r="5730" spans="1:24">
      <c r="A5730" t="s">
        <v>2673</v>
      </c>
      <c r="B5730" t="s">
        <v>5688</v>
      </c>
      <c r="C5730" t="s">
        <v>2341</v>
      </c>
      <c r="D5730" t="s">
        <v>5842</v>
      </c>
      <c r="E5730" t="s">
        <v>6381</v>
      </c>
      <c r="F5730" t="s">
        <v>4276</v>
      </c>
      <c r="G5730" t="s">
        <v>946</v>
      </c>
      <c r="H5730">
        <v>26730</v>
      </c>
      <c r="I5730" s="1">
        <v>43815</v>
      </c>
      <c r="J5730">
        <v>1</v>
      </c>
      <c r="K5730" t="s">
        <v>6696</v>
      </c>
      <c r="L5730" t="s">
        <v>6698</v>
      </c>
      <c r="M5730" t="s">
        <v>6699</v>
      </c>
      <c r="N5730" s="1">
        <v>43889</v>
      </c>
      <c r="O5730" t="str">
        <f t="shared" si="191"/>
        <v>정상2</v>
      </c>
      <c r="P5730" t="str">
        <f t="shared" si="190"/>
        <v>엠피피스토스</v>
      </c>
      <c r="Q5730" t="s">
        <v>1954</v>
      </c>
      <c r="R5730"/>
      <c r="S5730"/>
      <c r="T5730"/>
      <c r="U5730"/>
      <c r="V5730"/>
      <c r="W5730" t="s">
        <v>1958</v>
      </c>
      <c r="X5730"/>
    </row>
    <row r="5731" spans="1:24">
      <c r="A5731" t="s">
        <v>2673</v>
      </c>
      <c r="B5731" t="s">
        <v>2685</v>
      </c>
      <c r="C5731" t="s">
        <v>5723</v>
      </c>
      <c r="D5731" t="s">
        <v>5841</v>
      </c>
      <c r="E5731" t="s">
        <v>6382</v>
      </c>
      <c r="F5731" t="s">
        <v>4276</v>
      </c>
      <c r="G5731">
        <v>61434</v>
      </c>
      <c r="H5731">
        <v>46000</v>
      </c>
      <c r="I5731" s="1">
        <v>43815</v>
      </c>
      <c r="J5731">
        <v>1</v>
      </c>
      <c r="K5731" t="s">
        <v>6696</v>
      </c>
      <c r="L5731" t="s">
        <v>6698</v>
      </c>
      <c r="M5731" t="s">
        <v>6699</v>
      </c>
      <c r="N5731" s="1">
        <v>43889</v>
      </c>
      <c r="O5731" t="str">
        <f t="shared" si="191"/>
        <v>정상2</v>
      </c>
      <c r="P5731" t="str">
        <f t="shared" si="190"/>
        <v>엠피피스토스</v>
      </c>
      <c r="Q5731" t="s">
        <v>1954</v>
      </c>
      <c r="R5731"/>
      <c r="S5731"/>
      <c r="T5731"/>
      <c r="U5731"/>
      <c r="V5731"/>
      <c r="W5731" t="s">
        <v>1958</v>
      </c>
      <c r="X5731"/>
    </row>
    <row r="5732" spans="1:24">
      <c r="A5732" t="s">
        <v>2675</v>
      </c>
      <c r="B5732" t="s">
        <v>5684</v>
      </c>
      <c r="C5732" t="s">
        <v>5741</v>
      </c>
      <c r="D5732" t="s">
        <v>5893</v>
      </c>
      <c r="E5732" t="s">
        <v>6383</v>
      </c>
      <c r="F5732" t="s">
        <v>4276</v>
      </c>
      <c r="G5732" t="s">
        <v>885</v>
      </c>
      <c r="H5732">
        <v>29400</v>
      </c>
      <c r="I5732" s="1">
        <v>43815</v>
      </c>
      <c r="J5732">
        <v>1</v>
      </c>
      <c r="K5732" t="s">
        <v>6696</v>
      </c>
      <c r="L5732" t="s">
        <v>6698</v>
      </c>
      <c r="M5732" t="s">
        <v>6699</v>
      </c>
      <c r="N5732" s="1">
        <v>43889</v>
      </c>
      <c r="O5732" t="str">
        <f t="shared" si="191"/>
        <v>정상2</v>
      </c>
      <c r="P5732" t="str">
        <f t="shared" si="190"/>
        <v>엠피가온</v>
      </c>
      <c r="Q5732" t="s">
        <v>1954</v>
      </c>
      <c r="R5732"/>
      <c r="S5732"/>
      <c r="T5732"/>
      <c r="U5732"/>
      <c r="V5732"/>
      <c r="W5732" t="s">
        <v>1958</v>
      </c>
      <c r="X5732"/>
    </row>
    <row r="5733" spans="1:24">
      <c r="A5733" t="s">
        <v>2675</v>
      </c>
      <c r="B5733" t="s">
        <v>5684</v>
      </c>
      <c r="C5733" t="s">
        <v>5742</v>
      </c>
      <c r="D5733" t="s">
        <v>6019</v>
      </c>
      <c r="E5733">
        <v>20196383151</v>
      </c>
      <c r="F5733" t="s">
        <v>4276</v>
      </c>
      <c r="G5733">
        <v>22818</v>
      </c>
      <c r="H5733">
        <v>10000</v>
      </c>
      <c r="I5733" s="1">
        <v>43815</v>
      </c>
      <c r="J5733">
        <v>1</v>
      </c>
      <c r="K5733" t="s">
        <v>6696</v>
      </c>
      <c r="L5733" t="s">
        <v>6698</v>
      </c>
      <c r="M5733" t="s">
        <v>6699</v>
      </c>
      <c r="N5733" s="1">
        <v>43889</v>
      </c>
      <c r="O5733" t="str">
        <f t="shared" si="191"/>
        <v>정상2</v>
      </c>
      <c r="P5733" t="str">
        <f t="shared" si="190"/>
        <v>엠피가온</v>
      </c>
      <c r="Q5733" t="s">
        <v>1954</v>
      </c>
      <c r="R5733"/>
      <c r="S5733"/>
      <c r="T5733"/>
      <c r="U5733"/>
      <c r="V5733"/>
      <c r="W5733" t="s">
        <v>1958</v>
      </c>
      <c r="X5733"/>
    </row>
    <row r="5734" spans="1:24">
      <c r="A5734" t="s">
        <v>2209</v>
      </c>
      <c r="B5734" t="s">
        <v>5685</v>
      </c>
      <c r="C5734" t="s">
        <v>5742</v>
      </c>
      <c r="D5734" t="s">
        <v>6019</v>
      </c>
      <c r="E5734" t="s">
        <v>6384</v>
      </c>
      <c r="F5734" t="s">
        <v>4276</v>
      </c>
      <c r="G5734" t="s">
        <v>885</v>
      </c>
      <c r="H5734">
        <v>32340</v>
      </c>
      <c r="I5734" s="1">
        <v>43815</v>
      </c>
      <c r="J5734">
        <v>1</v>
      </c>
      <c r="K5734" t="s">
        <v>6696</v>
      </c>
      <c r="L5734" t="s">
        <v>6698</v>
      </c>
      <c r="M5734" t="s">
        <v>6699</v>
      </c>
      <c r="N5734" s="1">
        <v>43889</v>
      </c>
      <c r="O5734" t="str">
        <f t="shared" si="191"/>
        <v>정상2</v>
      </c>
      <c r="P5734" t="str">
        <f t="shared" si="190"/>
        <v>엠피가온</v>
      </c>
      <c r="Q5734" t="s">
        <v>1954</v>
      </c>
      <c r="R5734"/>
      <c r="S5734"/>
      <c r="T5734"/>
      <c r="U5734"/>
      <c r="V5734"/>
      <c r="W5734" t="s">
        <v>1958</v>
      </c>
      <c r="X5734"/>
    </row>
    <row r="5735" spans="1:24">
      <c r="A5735" t="s">
        <v>2675</v>
      </c>
      <c r="B5735" t="s">
        <v>5685</v>
      </c>
      <c r="C5735" t="s">
        <v>5741</v>
      </c>
      <c r="D5735" t="s">
        <v>5920</v>
      </c>
      <c r="E5735">
        <v>20196383192</v>
      </c>
      <c r="F5735" t="s">
        <v>4276</v>
      </c>
      <c r="G5735">
        <v>22818</v>
      </c>
      <c r="H5735">
        <v>10000</v>
      </c>
      <c r="I5735" s="1">
        <v>43815</v>
      </c>
      <c r="J5735">
        <v>1</v>
      </c>
      <c r="K5735" t="s">
        <v>6696</v>
      </c>
      <c r="L5735" t="s">
        <v>6698</v>
      </c>
      <c r="M5735" t="s">
        <v>6699</v>
      </c>
      <c r="N5735" s="1">
        <v>43889</v>
      </c>
      <c r="O5735" t="str">
        <f t="shared" si="191"/>
        <v>정상2</v>
      </c>
      <c r="P5735" t="str">
        <f t="shared" si="190"/>
        <v>엠피가온</v>
      </c>
      <c r="Q5735" t="s">
        <v>1954</v>
      </c>
      <c r="R5735"/>
      <c r="S5735"/>
      <c r="T5735"/>
      <c r="U5735"/>
      <c r="V5735"/>
      <c r="W5735" t="s">
        <v>1958</v>
      </c>
      <c r="X5735"/>
    </row>
    <row r="5736" spans="1:24">
      <c r="A5736" t="s">
        <v>5664</v>
      </c>
      <c r="B5736" t="s">
        <v>5693</v>
      </c>
      <c r="C5736"/>
      <c r="D5736" t="s">
        <v>5981</v>
      </c>
      <c r="E5736">
        <v>20196374298</v>
      </c>
      <c r="F5736" t="s">
        <v>3242</v>
      </c>
      <c r="G5736">
        <v>22818</v>
      </c>
      <c r="H5736">
        <v>35000</v>
      </c>
      <c r="I5736" s="1">
        <v>43815</v>
      </c>
      <c r="J5736">
        <v>1</v>
      </c>
      <c r="K5736" t="s">
        <v>6696</v>
      </c>
      <c r="L5736" t="s">
        <v>6698</v>
      </c>
      <c r="M5736" t="s">
        <v>6699</v>
      </c>
      <c r="N5736" s="1">
        <v>43889</v>
      </c>
      <c r="O5736" t="str">
        <f t="shared" si="191"/>
        <v>정상2</v>
      </c>
      <c r="P5736" t="s">
        <v>1861</v>
      </c>
      <c r="Q5736" t="s">
        <v>1954</v>
      </c>
      <c r="R5736"/>
      <c r="S5736"/>
      <c r="T5736"/>
      <c r="U5736"/>
      <c r="V5736"/>
      <c r="W5736" t="s">
        <v>1958</v>
      </c>
      <c r="X5736"/>
    </row>
    <row r="5737" spans="1:24">
      <c r="A5737" t="s">
        <v>5664</v>
      </c>
      <c r="B5737" t="s">
        <v>5679</v>
      </c>
      <c r="C5737"/>
      <c r="D5737" t="s">
        <v>6020</v>
      </c>
      <c r="E5737">
        <v>20196374774</v>
      </c>
      <c r="F5737" t="s">
        <v>4276</v>
      </c>
      <c r="G5737">
        <v>22818</v>
      </c>
      <c r="H5737">
        <v>35000</v>
      </c>
      <c r="I5737" s="1">
        <v>43815</v>
      </c>
      <c r="J5737">
        <v>1</v>
      </c>
      <c r="K5737" t="s">
        <v>6696</v>
      </c>
      <c r="L5737" t="s">
        <v>6698</v>
      </c>
      <c r="M5737" t="s">
        <v>6699</v>
      </c>
      <c r="N5737" s="1">
        <v>43889</v>
      </c>
      <c r="O5737" t="str">
        <f t="shared" si="191"/>
        <v>정상2</v>
      </c>
      <c r="P5737" t="s">
        <v>987</v>
      </c>
      <c r="Q5737" t="s">
        <v>1954</v>
      </c>
      <c r="R5737"/>
      <c r="S5737"/>
      <c r="T5737"/>
      <c r="U5737"/>
      <c r="V5737"/>
      <c r="W5737" t="s">
        <v>1958</v>
      </c>
      <c r="X5737"/>
    </row>
    <row r="5738" spans="1:24">
      <c r="A5738" t="s">
        <v>5664</v>
      </c>
      <c r="B5738" t="s">
        <v>5693</v>
      </c>
      <c r="C5738"/>
      <c r="D5738" t="s">
        <v>5993</v>
      </c>
      <c r="E5738" t="s">
        <v>6385</v>
      </c>
      <c r="F5738" t="s">
        <v>3242</v>
      </c>
      <c r="G5738" t="s">
        <v>885</v>
      </c>
      <c r="H5738">
        <v>20000</v>
      </c>
      <c r="I5738" s="1">
        <v>43815</v>
      </c>
      <c r="J5738">
        <v>1</v>
      </c>
      <c r="K5738" t="s">
        <v>6696</v>
      </c>
      <c r="L5738" t="s">
        <v>6698</v>
      </c>
      <c r="M5738" t="s">
        <v>6699</v>
      </c>
      <c r="N5738" s="1">
        <v>43889</v>
      </c>
      <c r="O5738" t="str">
        <f t="shared" si="191"/>
        <v>정상2</v>
      </c>
      <c r="P5738" t="s">
        <v>6830</v>
      </c>
      <c r="Q5738" t="s">
        <v>1954</v>
      </c>
      <c r="R5738"/>
      <c r="S5738"/>
      <c r="T5738"/>
      <c r="U5738"/>
      <c r="V5738"/>
      <c r="W5738" t="s">
        <v>1958</v>
      </c>
      <c r="X5738"/>
    </row>
    <row r="5739" spans="1:24">
      <c r="A5739" t="s">
        <v>2673</v>
      </c>
      <c r="B5739" t="s">
        <v>2685</v>
      </c>
      <c r="C5739" t="s">
        <v>5718</v>
      </c>
      <c r="D5739" t="s">
        <v>5851</v>
      </c>
      <c r="E5739">
        <v>41937843900000</v>
      </c>
      <c r="F5739" t="s">
        <v>3249</v>
      </c>
      <c r="G5739" t="s">
        <v>933</v>
      </c>
      <c r="H5739">
        <v>9727</v>
      </c>
      <c r="I5739" s="1">
        <v>43815</v>
      </c>
      <c r="J5739">
        <v>1</v>
      </c>
      <c r="K5739" t="s">
        <v>6696</v>
      </c>
      <c r="L5739" t="s">
        <v>6698</v>
      </c>
      <c r="M5739" t="s">
        <v>6699</v>
      </c>
      <c r="N5739" s="1">
        <v>43889</v>
      </c>
      <c r="O5739" t="str">
        <f t="shared" si="191"/>
        <v>정상2</v>
      </c>
      <c r="P5739" t="str">
        <f t="shared" si="190"/>
        <v>엠피피스토스</v>
      </c>
      <c r="Q5739" t="s">
        <v>1954</v>
      </c>
      <c r="R5739"/>
      <c r="S5739"/>
      <c r="T5739"/>
      <c r="U5739"/>
      <c r="V5739"/>
      <c r="W5739" t="s">
        <v>1958</v>
      </c>
      <c r="X5739"/>
    </row>
    <row r="5740" spans="1:24">
      <c r="A5740" t="s">
        <v>2673</v>
      </c>
      <c r="B5740" t="s">
        <v>5671</v>
      </c>
      <c r="C5740" t="s">
        <v>5713</v>
      </c>
      <c r="D5740" t="s">
        <v>5851</v>
      </c>
      <c r="E5740">
        <v>41937846640000</v>
      </c>
      <c r="F5740" t="s">
        <v>4286</v>
      </c>
      <c r="G5740" t="s">
        <v>933</v>
      </c>
      <c r="H5740">
        <v>8450</v>
      </c>
      <c r="I5740" s="1">
        <v>43815</v>
      </c>
      <c r="J5740">
        <v>1</v>
      </c>
      <c r="K5740" t="s">
        <v>6696</v>
      </c>
      <c r="L5740" t="s">
        <v>6698</v>
      </c>
      <c r="M5740" t="s">
        <v>6699</v>
      </c>
      <c r="N5740" s="1">
        <v>43889</v>
      </c>
      <c r="O5740" t="str">
        <f t="shared" si="191"/>
        <v>정상2</v>
      </c>
      <c r="P5740" t="str">
        <f t="shared" si="190"/>
        <v>엠피피스토스</v>
      </c>
      <c r="Q5740" t="s">
        <v>1954</v>
      </c>
      <c r="R5740"/>
      <c r="S5740"/>
      <c r="T5740"/>
      <c r="U5740"/>
      <c r="V5740"/>
      <c r="W5740" t="s">
        <v>1958</v>
      </c>
      <c r="X5740"/>
    </row>
    <row r="5741" spans="1:24">
      <c r="A5741" t="s">
        <v>2673</v>
      </c>
      <c r="B5741" t="s">
        <v>2685</v>
      </c>
      <c r="C5741" t="s">
        <v>5718</v>
      </c>
      <c r="D5741" t="s">
        <v>5794</v>
      </c>
      <c r="E5741" t="s">
        <v>6386</v>
      </c>
      <c r="F5741" t="s">
        <v>3242</v>
      </c>
      <c r="G5741" t="s">
        <v>879</v>
      </c>
      <c r="H5741">
        <v>135000</v>
      </c>
      <c r="I5741" s="1">
        <v>43815</v>
      </c>
      <c r="J5741">
        <v>1</v>
      </c>
      <c r="K5741" t="s">
        <v>6696</v>
      </c>
      <c r="L5741" t="s">
        <v>6698</v>
      </c>
      <c r="M5741" t="s">
        <v>6699</v>
      </c>
      <c r="N5741" s="1">
        <v>43889</v>
      </c>
      <c r="O5741" t="str">
        <f t="shared" si="191"/>
        <v>정상2</v>
      </c>
      <c r="P5741" t="str">
        <f t="shared" si="190"/>
        <v>엠피피스토스</v>
      </c>
      <c r="Q5741" t="s">
        <v>1954</v>
      </c>
      <c r="R5741"/>
      <c r="S5741"/>
      <c r="T5741"/>
      <c r="U5741"/>
      <c r="V5741"/>
      <c r="W5741" t="s">
        <v>1958</v>
      </c>
      <c r="X5741"/>
    </row>
    <row r="5742" spans="1:24">
      <c r="A5742" t="s">
        <v>992</v>
      </c>
      <c r="B5742" t="s">
        <v>5675</v>
      </c>
      <c r="C5742" t="s">
        <v>2237</v>
      </c>
      <c r="D5742" t="s">
        <v>5855</v>
      </c>
      <c r="E5742" t="s">
        <v>6387</v>
      </c>
      <c r="F5742" t="s">
        <v>4276</v>
      </c>
      <c r="G5742" t="s">
        <v>931</v>
      </c>
      <c r="H5742">
        <v>60120</v>
      </c>
      <c r="I5742" s="1">
        <v>43815</v>
      </c>
      <c r="J5742">
        <v>1</v>
      </c>
      <c r="K5742" t="s">
        <v>6696</v>
      </c>
      <c r="L5742" t="s">
        <v>6698</v>
      </c>
      <c r="M5742" t="s">
        <v>6699</v>
      </c>
      <c r="N5742" s="1">
        <v>43889</v>
      </c>
      <c r="O5742" t="str">
        <f t="shared" si="191"/>
        <v>정상2</v>
      </c>
      <c r="P5742" t="str">
        <f t="shared" si="190"/>
        <v>엠피의정부</v>
      </c>
      <c r="Q5742" t="s">
        <v>1954</v>
      </c>
      <c r="R5742"/>
      <c r="S5742"/>
      <c r="T5742"/>
      <c r="U5742"/>
      <c r="V5742"/>
      <c r="W5742" t="s">
        <v>1958</v>
      </c>
      <c r="X5742"/>
    </row>
    <row r="5743" spans="1:24">
      <c r="A5743" t="s">
        <v>2671</v>
      </c>
      <c r="B5743" t="s">
        <v>5668</v>
      </c>
      <c r="C5743" t="s">
        <v>5757</v>
      </c>
      <c r="D5743" t="s">
        <v>5796</v>
      </c>
      <c r="E5743">
        <v>320192401756</v>
      </c>
      <c r="F5743" t="s">
        <v>4276</v>
      </c>
      <c r="G5743">
        <v>30555</v>
      </c>
      <c r="H5743">
        <v>59430</v>
      </c>
      <c r="I5743" s="1">
        <v>43815</v>
      </c>
      <c r="J5743">
        <v>1</v>
      </c>
      <c r="K5743" t="s">
        <v>6696</v>
      </c>
      <c r="L5743" t="s">
        <v>6698</v>
      </c>
      <c r="M5743" t="s">
        <v>6699</v>
      </c>
      <c r="N5743" s="1">
        <v>43889</v>
      </c>
      <c r="O5743" t="str">
        <f t="shared" si="191"/>
        <v>정상2</v>
      </c>
      <c r="P5743" t="s">
        <v>6835</v>
      </c>
      <c r="Q5743" t="s">
        <v>1954</v>
      </c>
      <c r="R5743"/>
      <c r="S5743"/>
      <c r="T5743"/>
      <c r="U5743"/>
      <c r="V5743"/>
      <c r="W5743" t="s">
        <v>1958</v>
      </c>
      <c r="X5743"/>
    </row>
    <row r="5744" spans="1:24">
      <c r="A5744" t="s">
        <v>1870</v>
      </c>
      <c r="B5744" t="s">
        <v>2678</v>
      </c>
      <c r="C5744" t="s">
        <v>5716</v>
      </c>
      <c r="D5744" t="s">
        <v>5928</v>
      </c>
      <c r="E5744">
        <v>51927859280000</v>
      </c>
      <c r="F5744" t="s">
        <v>4276</v>
      </c>
      <c r="G5744" t="s">
        <v>894</v>
      </c>
      <c r="H5744">
        <v>33000</v>
      </c>
      <c r="I5744" s="1">
        <v>43815</v>
      </c>
      <c r="J5744">
        <v>1</v>
      </c>
      <c r="K5744" t="s">
        <v>6696</v>
      </c>
      <c r="L5744" t="s">
        <v>6696</v>
      </c>
      <c r="M5744" t="s">
        <v>6699</v>
      </c>
      <c r="N5744" s="1">
        <v>43889</v>
      </c>
      <c r="O5744" t="str">
        <f t="shared" si="191"/>
        <v>정상2</v>
      </c>
      <c r="P5744" t="str">
        <f t="shared" si="190"/>
        <v>엠피상동</v>
      </c>
      <c r="Q5744" t="s">
        <v>1954</v>
      </c>
      <c r="R5744"/>
      <c r="S5744"/>
      <c r="T5744"/>
      <c r="U5744"/>
      <c r="V5744"/>
      <c r="W5744" t="s">
        <v>1958</v>
      </c>
      <c r="X5744"/>
    </row>
    <row r="5745" spans="1:24">
      <c r="A5745" t="s">
        <v>991</v>
      </c>
      <c r="B5745" t="s">
        <v>5669</v>
      </c>
      <c r="C5745" t="s">
        <v>5743</v>
      </c>
      <c r="D5745" t="s">
        <v>5818</v>
      </c>
      <c r="E5745" t="s">
        <v>6388</v>
      </c>
      <c r="F5745" t="s">
        <v>4276</v>
      </c>
      <c r="G5745" t="s">
        <v>879</v>
      </c>
      <c r="H5745">
        <v>43710</v>
      </c>
      <c r="I5745" s="1">
        <v>43815</v>
      </c>
      <c r="J5745">
        <v>1</v>
      </c>
      <c r="K5745" t="s">
        <v>6696</v>
      </c>
      <c r="L5745" t="s">
        <v>6698</v>
      </c>
      <c r="M5745" t="s">
        <v>6699</v>
      </c>
      <c r="N5745" s="1">
        <v>43889</v>
      </c>
      <c r="O5745" t="str">
        <f t="shared" si="191"/>
        <v>정상2</v>
      </c>
      <c r="P5745" t="str">
        <f t="shared" si="190"/>
        <v>엠피송내</v>
      </c>
      <c r="Q5745" t="s">
        <v>1954</v>
      </c>
      <c r="R5745"/>
      <c r="S5745"/>
      <c r="T5745"/>
      <c r="U5745"/>
      <c r="V5745"/>
      <c r="W5745" t="s">
        <v>1960</v>
      </c>
      <c r="X5745"/>
    </row>
    <row r="5746" spans="1:24">
      <c r="A5746" t="s">
        <v>2673</v>
      </c>
      <c r="B5746" t="s">
        <v>2685</v>
      </c>
      <c r="C5746" t="s">
        <v>5723</v>
      </c>
      <c r="D5746" t="s">
        <v>5800</v>
      </c>
      <c r="E5746" t="s">
        <v>6389</v>
      </c>
      <c r="F5746" t="s">
        <v>3242</v>
      </c>
      <c r="G5746" t="s">
        <v>882</v>
      </c>
      <c r="H5746">
        <v>107200</v>
      </c>
      <c r="I5746" s="1">
        <v>43815</v>
      </c>
      <c r="J5746">
        <v>1</v>
      </c>
      <c r="K5746" t="s">
        <v>6696</v>
      </c>
      <c r="L5746" t="s">
        <v>6698</v>
      </c>
      <c r="M5746" t="s">
        <v>6699</v>
      </c>
      <c r="N5746" s="1">
        <v>43889</v>
      </c>
      <c r="O5746" t="str">
        <f t="shared" si="191"/>
        <v>정상2</v>
      </c>
      <c r="P5746" t="str">
        <f t="shared" si="190"/>
        <v>엠피피스토스</v>
      </c>
      <c r="Q5746" t="s">
        <v>1954</v>
      </c>
      <c r="R5746"/>
      <c r="S5746"/>
      <c r="T5746"/>
      <c r="U5746"/>
      <c r="V5746"/>
      <c r="W5746" t="s">
        <v>1958</v>
      </c>
      <c r="X5746"/>
    </row>
    <row r="5747" spans="1:24">
      <c r="A5747" t="s">
        <v>2673</v>
      </c>
      <c r="B5747" t="s">
        <v>5688</v>
      </c>
      <c r="C5747" t="s">
        <v>5718</v>
      </c>
      <c r="D5747" t="s">
        <v>5799</v>
      </c>
      <c r="E5747" t="s">
        <v>6390</v>
      </c>
      <c r="F5747" t="s">
        <v>4286</v>
      </c>
      <c r="G5747" t="s">
        <v>951</v>
      </c>
      <c r="H5747">
        <v>17500</v>
      </c>
      <c r="I5747" s="1">
        <v>43815</v>
      </c>
      <c r="J5747">
        <v>1</v>
      </c>
      <c r="K5747" t="s">
        <v>6696</v>
      </c>
      <c r="L5747" t="s">
        <v>6698</v>
      </c>
      <c r="M5747" t="s">
        <v>6699</v>
      </c>
      <c r="N5747" s="1">
        <v>43889</v>
      </c>
      <c r="O5747" t="str">
        <f t="shared" si="191"/>
        <v>정상2</v>
      </c>
      <c r="P5747" t="str">
        <f t="shared" si="190"/>
        <v>엠피피스토스</v>
      </c>
      <c r="Q5747" t="s">
        <v>1954</v>
      </c>
      <c r="R5747"/>
      <c r="S5747"/>
      <c r="T5747"/>
      <c r="U5747"/>
      <c r="V5747"/>
      <c r="W5747" t="s">
        <v>1958</v>
      </c>
      <c r="X5747"/>
    </row>
    <row r="5748" spans="1:24">
      <c r="A5748" t="s">
        <v>2673</v>
      </c>
      <c r="B5748" t="s">
        <v>5681</v>
      </c>
      <c r="C5748" t="s">
        <v>5723</v>
      </c>
      <c r="D5748" t="s">
        <v>5799</v>
      </c>
      <c r="E5748">
        <v>20196382506</v>
      </c>
      <c r="F5748" t="s">
        <v>4276</v>
      </c>
      <c r="G5748">
        <v>22761</v>
      </c>
      <c r="H5748">
        <v>37000</v>
      </c>
      <c r="I5748" s="1">
        <v>43815</v>
      </c>
      <c r="J5748">
        <v>1</v>
      </c>
      <c r="K5748" t="s">
        <v>6696</v>
      </c>
      <c r="L5748" t="s">
        <v>6698</v>
      </c>
      <c r="M5748" t="s">
        <v>6699</v>
      </c>
      <c r="N5748" s="1">
        <v>43889</v>
      </c>
      <c r="O5748" t="str">
        <f t="shared" si="191"/>
        <v>정상2</v>
      </c>
      <c r="P5748" t="str">
        <f t="shared" si="190"/>
        <v>엠피피스토스</v>
      </c>
      <c r="Q5748" t="s">
        <v>1954</v>
      </c>
      <c r="R5748"/>
      <c r="S5748"/>
      <c r="T5748"/>
      <c r="U5748"/>
      <c r="V5748"/>
      <c r="W5748" t="s">
        <v>1958</v>
      </c>
      <c r="X5748"/>
    </row>
    <row r="5749" spans="1:24">
      <c r="A5749" t="s">
        <v>995</v>
      </c>
      <c r="B5749" t="s">
        <v>5671</v>
      </c>
      <c r="C5749" t="s">
        <v>5713</v>
      </c>
      <c r="D5749" t="s">
        <v>5898</v>
      </c>
      <c r="E5749">
        <v>20196382157</v>
      </c>
      <c r="F5749" t="s">
        <v>4276</v>
      </c>
      <c r="G5749">
        <v>22800</v>
      </c>
      <c r="H5749">
        <v>50000</v>
      </c>
      <c r="I5749" s="1">
        <v>43815</v>
      </c>
      <c r="J5749">
        <v>1</v>
      </c>
      <c r="K5749" t="s">
        <v>6696</v>
      </c>
      <c r="L5749" t="s">
        <v>6698</v>
      </c>
      <c r="M5749" t="s">
        <v>6699</v>
      </c>
      <c r="N5749" s="1">
        <v>43889</v>
      </c>
      <c r="O5749" t="str">
        <f t="shared" si="191"/>
        <v>정상2</v>
      </c>
      <c r="P5749" t="str">
        <f t="shared" si="190"/>
        <v>엠피피스토스</v>
      </c>
      <c r="Q5749" t="s">
        <v>1954</v>
      </c>
      <c r="R5749"/>
      <c r="S5749"/>
      <c r="T5749"/>
      <c r="U5749"/>
      <c r="V5749"/>
      <c r="W5749" t="s">
        <v>1960</v>
      </c>
      <c r="X5749"/>
    </row>
    <row r="5750" spans="1:24">
      <c r="A5750" t="s">
        <v>2673</v>
      </c>
      <c r="B5750" t="s">
        <v>5688</v>
      </c>
      <c r="C5750" t="s">
        <v>5713</v>
      </c>
      <c r="D5750" t="s">
        <v>5799</v>
      </c>
      <c r="E5750">
        <v>20196382243</v>
      </c>
      <c r="F5750" t="s">
        <v>4276</v>
      </c>
      <c r="G5750">
        <v>22800</v>
      </c>
      <c r="H5750">
        <v>50000</v>
      </c>
      <c r="I5750" s="1">
        <v>43815</v>
      </c>
      <c r="J5750">
        <v>1</v>
      </c>
      <c r="K5750" t="s">
        <v>6696</v>
      </c>
      <c r="L5750" t="s">
        <v>6698</v>
      </c>
      <c r="M5750" t="s">
        <v>6699</v>
      </c>
      <c r="N5750" s="1">
        <v>43889</v>
      </c>
      <c r="O5750" t="str">
        <f t="shared" si="191"/>
        <v>정상2</v>
      </c>
      <c r="P5750" t="str">
        <f t="shared" si="190"/>
        <v>엠피피스토스</v>
      </c>
      <c r="Q5750" t="s">
        <v>1954</v>
      </c>
      <c r="R5750"/>
      <c r="S5750"/>
      <c r="T5750"/>
      <c r="U5750"/>
      <c r="V5750"/>
      <c r="W5750" t="s">
        <v>1958</v>
      </c>
      <c r="X5750"/>
    </row>
    <row r="5751" spans="1:24">
      <c r="A5751" t="s">
        <v>2665</v>
      </c>
      <c r="B5751" t="s">
        <v>5699</v>
      </c>
      <c r="C5751" t="s">
        <v>5716</v>
      </c>
      <c r="D5751" t="s">
        <v>6021</v>
      </c>
      <c r="E5751" t="s">
        <v>6391</v>
      </c>
      <c r="F5751" t="s">
        <v>4276</v>
      </c>
      <c r="G5751">
        <v>61461</v>
      </c>
      <c r="H5751">
        <v>24050</v>
      </c>
      <c r="I5751" s="1">
        <v>43815</v>
      </c>
      <c r="J5751">
        <v>1</v>
      </c>
      <c r="K5751" t="s">
        <v>6696</v>
      </c>
      <c r="L5751" t="s">
        <v>6696</v>
      </c>
      <c r="M5751" t="s">
        <v>6699</v>
      </c>
      <c r="N5751" s="1">
        <v>43889</v>
      </c>
      <c r="O5751" t="str">
        <f t="shared" si="191"/>
        <v>정상2</v>
      </c>
      <c r="P5751" t="str">
        <f t="shared" si="190"/>
        <v>엠피상동</v>
      </c>
      <c r="Q5751" t="s">
        <v>1954</v>
      </c>
      <c r="R5751"/>
      <c r="S5751"/>
      <c r="T5751"/>
      <c r="U5751"/>
      <c r="V5751"/>
      <c r="W5751" t="s">
        <v>1958</v>
      </c>
      <c r="X5751"/>
    </row>
    <row r="5752" spans="1:24">
      <c r="A5752" t="s">
        <v>2665</v>
      </c>
      <c r="B5752" t="s">
        <v>5670</v>
      </c>
      <c r="C5752" t="s">
        <v>5716</v>
      </c>
      <c r="D5752" t="s">
        <v>6022</v>
      </c>
      <c r="E5752" t="s">
        <v>6392</v>
      </c>
      <c r="F5752" t="s">
        <v>4276</v>
      </c>
      <c r="G5752" t="s">
        <v>960</v>
      </c>
      <c r="H5752">
        <v>30310</v>
      </c>
      <c r="I5752" s="1">
        <v>43815</v>
      </c>
      <c r="J5752">
        <v>1</v>
      </c>
      <c r="K5752" t="s">
        <v>6696</v>
      </c>
      <c r="L5752" t="s">
        <v>6696</v>
      </c>
      <c r="M5752" t="s">
        <v>6699</v>
      </c>
      <c r="N5752" s="1">
        <v>43889</v>
      </c>
      <c r="O5752" t="str">
        <f t="shared" si="191"/>
        <v>정상2</v>
      </c>
      <c r="P5752" t="str">
        <f t="shared" si="190"/>
        <v>엠피상동</v>
      </c>
      <c r="Q5752" t="s">
        <v>1954</v>
      </c>
      <c r="R5752"/>
      <c r="S5752"/>
      <c r="T5752"/>
      <c r="U5752"/>
      <c r="V5752"/>
      <c r="W5752" t="s">
        <v>1958</v>
      </c>
      <c r="X5752"/>
    </row>
    <row r="5753" spans="1:24">
      <c r="A5753" t="s">
        <v>1870</v>
      </c>
      <c r="B5753" t="s">
        <v>5670</v>
      </c>
      <c r="C5753" t="s">
        <v>5716</v>
      </c>
      <c r="D5753" t="s">
        <v>6023</v>
      </c>
      <c r="E5753" t="s">
        <v>6393</v>
      </c>
      <c r="F5753" t="s">
        <v>4276</v>
      </c>
      <c r="G5753">
        <v>61437</v>
      </c>
      <c r="H5753">
        <v>14000</v>
      </c>
      <c r="I5753" s="1">
        <v>43815</v>
      </c>
      <c r="J5753">
        <v>1</v>
      </c>
      <c r="K5753" t="s">
        <v>6696</v>
      </c>
      <c r="L5753" t="s">
        <v>6696</v>
      </c>
      <c r="M5753" t="s">
        <v>6699</v>
      </c>
      <c r="N5753" s="1">
        <v>43889</v>
      </c>
      <c r="O5753" t="str">
        <f t="shared" si="191"/>
        <v>정상2</v>
      </c>
      <c r="P5753" t="str">
        <f t="shared" si="190"/>
        <v>엠피상동</v>
      </c>
      <c r="Q5753" t="s">
        <v>1954</v>
      </c>
      <c r="R5753"/>
      <c r="S5753"/>
      <c r="T5753"/>
      <c r="U5753"/>
      <c r="V5753"/>
      <c r="W5753" t="s">
        <v>6702</v>
      </c>
      <c r="X5753"/>
    </row>
    <row r="5754" spans="1:24">
      <c r="A5754" t="s">
        <v>2675</v>
      </c>
      <c r="B5754"/>
      <c r="C5754"/>
      <c r="D5754" t="s">
        <v>5873</v>
      </c>
      <c r="E5754">
        <v>51927862250000</v>
      </c>
      <c r="F5754" t="s">
        <v>4276</v>
      </c>
      <c r="G5754" t="s">
        <v>886</v>
      </c>
      <c r="H5754">
        <v>19000</v>
      </c>
      <c r="I5754" s="1">
        <v>43815</v>
      </c>
      <c r="J5754">
        <v>1</v>
      </c>
      <c r="K5754" t="s">
        <v>6696</v>
      </c>
      <c r="L5754" t="s">
        <v>6698</v>
      </c>
      <c r="M5754" t="s">
        <v>6699</v>
      </c>
      <c r="N5754" s="1">
        <v>43889</v>
      </c>
      <c r="O5754" t="str">
        <f t="shared" si="191"/>
        <v>정상2</v>
      </c>
      <c r="P5754" t="str">
        <f t="shared" si="190"/>
        <v>엠피가온</v>
      </c>
      <c r="Q5754" t="s">
        <v>1954</v>
      </c>
      <c r="R5754"/>
      <c r="S5754"/>
      <c r="T5754"/>
      <c r="U5754"/>
      <c r="V5754"/>
      <c r="W5754" t="s">
        <v>1958</v>
      </c>
      <c r="X5754"/>
    </row>
    <row r="5755" spans="1:24">
      <c r="A5755" t="s">
        <v>2209</v>
      </c>
      <c r="B5755"/>
      <c r="C5755"/>
      <c r="D5755" t="s">
        <v>5903</v>
      </c>
      <c r="E5755">
        <v>3190622893871</v>
      </c>
      <c r="F5755" t="s">
        <v>4276</v>
      </c>
      <c r="G5755" t="s">
        <v>945</v>
      </c>
      <c r="H5755">
        <v>26912</v>
      </c>
      <c r="I5755" s="1">
        <v>43815</v>
      </c>
      <c r="J5755">
        <v>1</v>
      </c>
      <c r="K5755" t="s">
        <v>6696</v>
      </c>
      <c r="L5755" t="s">
        <v>6698</v>
      </c>
      <c r="M5755" t="s">
        <v>6699</v>
      </c>
      <c r="N5755" s="1">
        <v>43889</v>
      </c>
      <c r="O5755" t="str">
        <f t="shared" si="191"/>
        <v>정상2</v>
      </c>
      <c r="P5755" t="str">
        <f t="shared" si="190"/>
        <v>엠피가온</v>
      </c>
      <c r="Q5755" t="s">
        <v>1954</v>
      </c>
      <c r="R5755"/>
      <c r="S5755"/>
      <c r="T5755"/>
      <c r="U5755"/>
      <c r="V5755"/>
      <c r="W5755" t="s">
        <v>1960</v>
      </c>
      <c r="X5755"/>
    </row>
    <row r="5756" spans="1:24">
      <c r="A5756" t="s">
        <v>2675</v>
      </c>
      <c r="B5756"/>
      <c r="C5756"/>
      <c r="D5756" t="s">
        <v>5873</v>
      </c>
      <c r="E5756">
        <v>51927862840000</v>
      </c>
      <c r="F5756" t="s">
        <v>4276</v>
      </c>
      <c r="G5756" t="s">
        <v>889</v>
      </c>
      <c r="H5756">
        <v>37000</v>
      </c>
      <c r="I5756" s="1">
        <v>43815</v>
      </c>
      <c r="J5756">
        <v>1</v>
      </c>
      <c r="K5756" t="s">
        <v>6696</v>
      </c>
      <c r="L5756" t="s">
        <v>6698</v>
      </c>
      <c r="M5756" t="s">
        <v>6699</v>
      </c>
      <c r="N5756" s="1">
        <v>43889</v>
      </c>
      <c r="O5756" t="str">
        <f t="shared" si="191"/>
        <v>정상2</v>
      </c>
      <c r="P5756" t="str">
        <f t="shared" si="190"/>
        <v>엠피가온</v>
      </c>
      <c r="Q5756" t="s">
        <v>1954</v>
      </c>
      <c r="R5756"/>
      <c r="S5756"/>
      <c r="T5756"/>
      <c r="U5756"/>
      <c r="V5756"/>
      <c r="W5756" t="s">
        <v>1958</v>
      </c>
      <c r="X5756"/>
    </row>
    <row r="5757" spans="1:24">
      <c r="A5757" t="s">
        <v>2675</v>
      </c>
      <c r="B5757"/>
      <c r="C5757"/>
      <c r="D5757" t="s">
        <v>5873</v>
      </c>
      <c r="E5757">
        <v>41937849140000</v>
      </c>
      <c r="F5757" t="s">
        <v>4286</v>
      </c>
      <c r="G5757" t="s">
        <v>933</v>
      </c>
      <c r="H5757">
        <v>13204</v>
      </c>
      <c r="I5757" s="1">
        <v>43815</v>
      </c>
      <c r="J5757">
        <v>1</v>
      </c>
      <c r="K5757" t="s">
        <v>6696</v>
      </c>
      <c r="L5757" t="s">
        <v>6698</v>
      </c>
      <c r="M5757" t="s">
        <v>6699</v>
      </c>
      <c r="N5757" s="1">
        <v>43889</v>
      </c>
      <c r="O5757" t="str">
        <f t="shared" si="191"/>
        <v>정상2</v>
      </c>
      <c r="P5757" t="str">
        <f t="shared" si="190"/>
        <v>엠피가온</v>
      </c>
      <c r="Q5757" t="s">
        <v>1954</v>
      </c>
      <c r="R5757"/>
      <c r="S5757"/>
      <c r="T5757"/>
      <c r="U5757"/>
      <c r="V5757"/>
      <c r="W5757" t="s">
        <v>1958</v>
      </c>
      <c r="X5757"/>
    </row>
    <row r="5758" spans="1:24">
      <c r="A5758" t="s">
        <v>2675</v>
      </c>
      <c r="B5758"/>
      <c r="C5758"/>
      <c r="D5758" t="s">
        <v>5904</v>
      </c>
      <c r="E5758">
        <v>41937849660000</v>
      </c>
      <c r="F5758" t="s">
        <v>4276</v>
      </c>
      <c r="G5758" t="s">
        <v>936</v>
      </c>
      <c r="H5758">
        <v>156355</v>
      </c>
      <c r="I5758" s="1">
        <v>43815</v>
      </c>
      <c r="J5758">
        <v>1</v>
      </c>
      <c r="K5758" t="s">
        <v>6696</v>
      </c>
      <c r="L5758" t="s">
        <v>6698</v>
      </c>
      <c r="M5758" t="s">
        <v>6699</v>
      </c>
      <c r="N5758" s="1">
        <v>43889</v>
      </c>
      <c r="O5758" t="str">
        <f t="shared" si="191"/>
        <v>정상2</v>
      </c>
      <c r="P5758" t="str">
        <f t="shared" si="190"/>
        <v>엠피가온</v>
      </c>
      <c r="Q5758" t="s">
        <v>1954</v>
      </c>
      <c r="R5758"/>
      <c r="S5758"/>
      <c r="T5758"/>
      <c r="U5758"/>
      <c r="V5758"/>
      <c r="W5758" t="s">
        <v>1958</v>
      </c>
      <c r="X5758"/>
    </row>
    <row r="5759" spans="1:24">
      <c r="A5759" t="s">
        <v>983</v>
      </c>
      <c r="B5759" t="s">
        <v>5666</v>
      </c>
      <c r="C5759" t="s">
        <v>5710</v>
      </c>
      <c r="D5759" t="s">
        <v>6024</v>
      </c>
      <c r="E5759">
        <v>51927796710000</v>
      </c>
      <c r="F5759" t="s">
        <v>4276</v>
      </c>
      <c r="G5759" t="s">
        <v>907</v>
      </c>
      <c r="H5759">
        <v>58050</v>
      </c>
      <c r="I5759" s="1">
        <v>43815</v>
      </c>
      <c r="J5759">
        <v>1</v>
      </c>
      <c r="K5759" t="s">
        <v>6696</v>
      </c>
      <c r="L5759" t="s">
        <v>6698</v>
      </c>
      <c r="M5759" t="s">
        <v>6699</v>
      </c>
      <c r="N5759" s="1">
        <v>43889</v>
      </c>
      <c r="O5759" t="str">
        <f t="shared" si="191"/>
        <v>정상2</v>
      </c>
      <c r="P5759" t="s">
        <v>6835</v>
      </c>
      <c r="Q5759" t="s">
        <v>1954</v>
      </c>
      <c r="R5759"/>
      <c r="S5759"/>
      <c r="T5759"/>
      <c r="U5759"/>
      <c r="V5759"/>
      <c r="W5759" t="s">
        <v>1958</v>
      </c>
      <c r="X5759"/>
    </row>
    <row r="5760" spans="1:24">
      <c r="A5760" t="s">
        <v>2673</v>
      </c>
      <c r="B5760" t="s">
        <v>2685</v>
      </c>
      <c r="C5760" t="s">
        <v>5717</v>
      </c>
      <c r="D5760" t="s">
        <v>5989</v>
      </c>
      <c r="E5760">
        <v>320192405200</v>
      </c>
      <c r="F5760" t="s">
        <v>3242</v>
      </c>
      <c r="G5760">
        <v>30619</v>
      </c>
      <c r="H5760">
        <v>67000</v>
      </c>
      <c r="I5760" s="1">
        <v>43815</v>
      </c>
      <c r="J5760">
        <v>1</v>
      </c>
      <c r="K5760" t="s">
        <v>6696</v>
      </c>
      <c r="L5760" t="s">
        <v>6698</v>
      </c>
      <c r="M5760" t="s">
        <v>6699</v>
      </c>
      <c r="N5760" s="1">
        <v>43889</v>
      </c>
      <c r="O5760" t="str">
        <f t="shared" si="191"/>
        <v>정상2</v>
      </c>
      <c r="P5760" t="str">
        <f t="shared" si="190"/>
        <v>엠피피스토스</v>
      </c>
      <c r="Q5760" t="s">
        <v>1954</v>
      </c>
      <c r="R5760"/>
      <c r="S5760"/>
      <c r="T5760"/>
      <c r="U5760"/>
      <c r="V5760"/>
      <c r="W5760" t="s">
        <v>1958</v>
      </c>
      <c r="X5760"/>
    </row>
    <row r="5761" spans="1:24">
      <c r="A5761" t="s">
        <v>2666</v>
      </c>
      <c r="B5761" t="s">
        <v>2679</v>
      </c>
      <c r="C5761" t="s">
        <v>5712</v>
      </c>
      <c r="D5761" t="s">
        <v>5879</v>
      </c>
      <c r="E5761">
        <v>51927935590000</v>
      </c>
      <c r="F5761" t="s">
        <v>3247</v>
      </c>
      <c r="G5761" t="s">
        <v>912</v>
      </c>
      <c r="H5761">
        <v>100000</v>
      </c>
      <c r="I5761" s="1">
        <v>43815</v>
      </c>
      <c r="J5761">
        <v>1</v>
      </c>
      <c r="K5761" t="s">
        <v>6696</v>
      </c>
      <c r="L5761" t="s">
        <v>6698</v>
      </c>
      <c r="M5761" t="s">
        <v>6699</v>
      </c>
      <c r="N5761" s="1">
        <v>43889</v>
      </c>
      <c r="O5761" t="str">
        <f t="shared" si="191"/>
        <v>정상2</v>
      </c>
      <c r="P5761" t="str">
        <f t="shared" ref="P5761:P5824" si="192">A5761</f>
        <v>엠피성공</v>
      </c>
      <c r="Q5761" t="s">
        <v>1954</v>
      </c>
      <c r="R5761"/>
      <c r="S5761"/>
      <c r="T5761"/>
      <c r="U5761"/>
      <c r="V5761"/>
      <c r="W5761" t="s">
        <v>1958</v>
      </c>
      <c r="X5761"/>
    </row>
    <row r="5762" spans="1:24">
      <c r="A5762" t="s">
        <v>5664</v>
      </c>
      <c r="B5762" t="s">
        <v>5700</v>
      </c>
      <c r="C5762" t="s">
        <v>5770</v>
      </c>
      <c r="D5762" t="s">
        <v>6025</v>
      </c>
      <c r="E5762" t="s">
        <v>6394</v>
      </c>
      <c r="F5762" t="s">
        <v>4276</v>
      </c>
      <c r="G5762" t="s">
        <v>885</v>
      </c>
      <c r="H5762">
        <v>35000</v>
      </c>
      <c r="I5762" s="1">
        <v>43815</v>
      </c>
      <c r="J5762">
        <v>1</v>
      </c>
      <c r="K5762" t="s">
        <v>6696</v>
      </c>
      <c r="L5762" t="s">
        <v>6698</v>
      </c>
      <c r="M5762" t="s">
        <v>6699</v>
      </c>
      <c r="N5762" s="1">
        <v>43889</v>
      </c>
      <c r="O5762" t="str">
        <f t="shared" si="191"/>
        <v>정상2</v>
      </c>
      <c r="P5762" t="s">
        <v>6828</v>
      </c>
      <c r="Q5762" t="s">
        <v>1954</v>
      </c>
      <c r="R5762"/>
      <c r="S5762"/>
      <c r="T5762"/>
      <c r="U5762"/>
      <c r="V5762"/>
      <c r="W5762" t="s">
        <v>1958</v>
      </c>
      <c r="X5762"/>
    </row>
    <row r="5763" spans="1:24">
      <c r="A5763" t="s">
        <v>5665</v>
      </c>
      <c r="B5763"/>
      <c r="C5763"/>
      <c r="D5763" t="s">
        <v>6026</v>
      </c>
      <c r="E5763">
        <v>320192406033</v>
      </c>
      <c r="F5763" t="s">
        <v>4276</v>
      </c>
      <c r="G5763">
        <v>30555</v>
      </c>
      <c r="H5763">
        <v>41730</v>
      </c>
      <c r="I5763" s="1">
        <v>43815</v>
      </c>
      <c r="J5763">
        <v>1</v>
      </c>
      <c r="K5763" t="s">
        <v>6696</v>
      </c>
      <c r="L5763" t="s">
        <v>6698</v>
      </c>
      <c r="M5763" t="s">
        <v>6700</v>
      </c>
      <c r="N5763" s="1">
        <v>43889</v>
      </c>
      <c r="O5763" t="str">
        <f t="shared" si="191"/>
        <v>정상2</v>
      </c>
      <c r="P5763" t="str">
        <f t="shared" si="192"/>
        <v>엠피프라임</v>
      </c>
      <c r="Q5763" t="s">
        <v>1954</v>
      </c>
      <c r="R5763"/>
      <c r="S5763"/>
      <c r="T5763"/>
      <c r="U5763"/>
      <c r="V5763"/>
      <c r="W5763" t="s">
        <v>1958</v>
      </c>
      <c r="X5763"/>
    </row>
    <row r="5764" spans="1:24">
      <c r="A5764" t="s">
        <v>5665</v>
      </c>
      <c r="B5764"/>
      <c r="C5764"/>
      <c r="D5764" t="s">
        <v>6026</v>
      </c>
      <c r="E5764">
        <v>320192406972</v>
      </c>
      <c r="F5764" t="s">
        <v>4286</v>
      </c>
      <c r="G5764">
        <v>30982</v>
      </c>
      <c r="H5764">
        <v>11350</v>
      </c>
      <c r="I5764" s="1">
        <v>43815</v>
      </c>
      <c r="J5764">
        <v>1</v>
      </c>
      <c r="K5764" t="s">
        <v>6696</v>
      </c>
      <c r="L5764" t="s">
        <v>6698</v>
      </c>
      <c r="M5764" t="s">
        <v>6699</v>
      </c>
      <c r="N5764" s="1">
        <v>43889</v>
      </c>
      <c r="O5764" t="str">
        <f t="shared" si="191"/>
        <v>정상2</v>
      </c>
      <c r="P5764" t="str">
        <f t="shared" si="192"/>
        <v>엠피프라임</v>
      </c>
      <c r="Q5764" t="s">
        <v>1954</v>
      </c>
      <c r="R5764"/>
      <c r="S5764"/>
      <c r="T5764"/>
      <c r="U5764"/>
      <c r="V5764"/>
      <c r="W5764" t="s">
        <v>1958</v>
      </c>
      <c r="X5764"/>
    </row>
    <row r="5765" spans="1:24">
      <c r="A5765" t="s">
        <v>990</v>
      </c>
      <c r="B5765" t="s">
        <v>2679</v>
      </c>
      <c r="C5765" t="s">
        <v>5712</v>
      </c>
      <c r="D5765" t="s">
        <v>5910</v>
      </c>
      <c r="E5765">
        <v>51927821520000</v>
      </c>
      <c r="F5765" t="s">
        <v>4276</v>
      </c>
      <c r="G5765" t="s">
        <v>899</v>
      </c>
      <c r="H5765">
        <v>35000</v>
      </c>
      <c r="I5765" s="1">
        <v>43815</v>
      </c>
      <c r="J5765">
        <v>1</v>
      </c>
      <c r="K5765" t="s">
        <v>6696</v>
      </c>
      <c r="L5765" t="s">
        <v>6698</v>
      </c>
      <c r="M5765" t="s">
        <v>6699</v>
      </c>
      <c r="N5765" s="1">
        <v>43889</v>
      </c>
      <c r="O5765" t="str">
        <f t="shared" si="191"/>
        <v>정상2</v>
      </c>
      <c r="P5765" t="str">
        <f t="shared" si="192"/>
        <v>엠피성공</v>
      </c>
      <c r="Q5765" t="s">
        <v>1954</v>
      </c>
      <c r="R5765"/>
      <c r="S5765"/>
      <c r="T5765"/>
      <c r="U5765"/>
      <c r="V5765"/>
      <c r="W5765" t="s">
        <v>1958</v>
      </c>
      <c r="X5765"/>
    </row>
    <row r="5766" spans="1:24">
      <c r="A5766" t="s">
        <v>983</v>
      </c>
      <c r="B5766"/>
      <c r="C5766"/>
      <c r="D5766" t="s">
        <v>6027</v>
      </c>
      <c r="E5766">
        <v>20190598183</v>
      </c>
      <c r="F5766" t="s">
        <v>4276</v>
      </c>
      <c r="G5766" t="s">
        <v>890</v>
      </c>
      <c r="H5766">
        <v>30094</v>
      </c>
      <c r="I5766" s="1">
        <v>43813</v>
      </c>
      <c r="J5766">
        <v>1</v>
      </c>
      <c r="K5766" t="s">
        <v>6696</v>
      </c>
      <c r="L5766" t="s">
        <v>6698</v>
      </c>
      <c r="M5766" t="s">
        <v>6699</v>
      </c>
      <c r="N5766" s="1">
        <v>43889</v>
      </c>
      <c r="O5766" t="str">
        <f t="shared" si="191"/>
        <v>정상2</v>
      </c>
      <c r="P5766" t="str">
        <f t="shared" si="192"/>
        <v>엠피메트로</v>
      </c>
      <c r="Q5766" t="s">
        <v>1954</v>
      </c>
      <c r="R5766"/>
      <c r="S5766"/>
      <c r="T5766"/>
      <c r="U5766"/>
      <c r="V5766"/>
      <c r="W5766" t="s">
        <v>1958</v>
      </c>
      <c r="X5766"/>
    </row>
    <row r="5767" spans="1:24">
      <c r="A5767" t="s">
        <v>995</v>
      </c>
      <c r="B5767" t="s">
        <v>5688</v>
      </c>
      <c r="C5767" t="s">
        <v>5713</v>
      </c>
      <c r="D5767" t="s">
        <v>5826</v>
      </c>
      <c r="E5767">
        <v>41937806330000</v>
      </c>
      <c r="F5767" t="s">
        <v>4286</v>
      </c>
      <c r="G5767" t="s">
        <v>933</v>
      </c>
      <c r="H5767">
        <v>29585</v>
      </c>
      <c r="I5767" s="1">
        <v>43812</v>
      </c>
      <c r="J5767">
        <v>1</v>
      </c>
      <c r="K5767" t="s">
        <v>6696</v>
      </c>
      <c r="L5767" t="s">
        <v>6698</v>
      </c>
      <c r="M5767" t="s">
        <v>6699</v>
      </c>
      <c r="N5767" s="1">
        <v>43889</v>
      </c>
      <c r="O5767" t="str">
        <f t="shared" si="191"/>
        <v>정상2</v>
      </c>
      <c r="P5767" t="str">
        <f t="shared" si="192"/>
        <v>엠피피스토스</v>
      </c>
      <c r="Q5767" t="s">
        <v>1954</v>
      </c>
      <c r="R5767"/>
      <c r="S5767"/>
      <c r="T5767"/>
      <c r="U5767"/>
      <c r="V5767"/>
      <c r="W5767" t="s">
        <v>1958</v>
      </c>
      <c r="X5767"/>
    </row>
    <row r="5768" spans="1:24">
      <c r="A5768" t="s">
        <v>995</v>
      </c>
      <c r="B5768" t="s">
        <v>5688</v>
      </c>
      <c r="C5768" t="s">
        <v>5713</v>
      </c>
      <c r="D5768" t="s">
        <v>5948</v>
      </c>
      <c r="E5768">
        <v>41937807060000</v>
      </c>
      <c r="F5768" t="s">
        <v>4276</v>
      </c>
      <c r="G5768" t="s">
        <v>935</v>
      </c>
      <c r="H5768">
        <v>31373</v>
      </c>
      <c r="I5768" s="1">
        <v>43812</v>
      </c>
      <c r="J5768">
        <v>1</v>
      </c>
      <c r="K5768" t="s">
        <v>6696</v>
      </c>
      <c r="L5768" t="s">
        <v>6698</v>
      </c>
      <c r="M5768" t="s">
        <v>6699</v>
      </c>
      <c r="N5768" s="1">
        <v>43889</v>
      </c>
      <c r="O5768" t="str">
        <f t="shared" si="191"/>
        <v>정상2</v>
      </c>
      <c r="P5768" t="str">
        <f t="shared" si="192"/>
        <v>엠피피스토스</v>
      </c>
      <c r="Q5768" t="s">
        <v>1954</v>
      </c>
      <c r="R5768"/>
      <c r="S5768"/>
      <c r="T5768"/>
      <c r="U5768"/>
      <c r="V5768"/>
      <c r="W5768" t="s">
        <v>1958</v>
      </c>
      <c r="X5768"/>
    </row>
    <row r="5769" spans="1:24">
      <c r="A5769" t="s">
        <v>2673</v>
      </c>
      <c r="B5769" t="s">
        <v>5671</v>
      </c>
      <c r="C5769" t="s">
        <v>5713</v>
      </c>
      <c r="D5769" t="s">
        <v>5948</v>
      </c>
      <c r="E5769" t="s">
        <v>6395</v>
      </c>
      <c r="F5769" t="s">
        <v>4286</v>
      </c>
      <c r="G5769">
        <v>61265</v>
      </c>
      <c r="H5769">
        <v>11090</v>
      </c>
      <c r="I5769" s="1">
        <v>43812</v>
      </c>
      <c r="J5769">
        <v>1</v>
      </c>
      <c r="K5769" t="s">
        <v>6696</v>
      </c>
      <c r="L5769" t="s">
        <v>6698</v>
      </c>
      <c r="M5769" t="s">
        <v>6699</v>
      </c>
      <c r="N5769" s="1">
        <v>43889</v>
      </c>
      <c r="O5769" t="str">
        <f t="shared" si="191"/>
        <v>정상2</v>
      </c>
      <c r="P5769" t="str">
        <f t="shared" si="192"/>
        <v>엠피피스토스</v>
      </c>
      <c r="Q5769" t="s">
        <v>1954</v>
      </c>
      <c r="R5769"/>
      <c r="S5769"/>
      <c r="T5769"/>
      <c r="U5769"/>
      <c r="V5769"/>
      <c r="W5769" t="s">
        <v>1958</v>
      </c>
      <c r="X5769"/>
    </row>
    <row r="5770" spans="1:24">
      <c r="A5770" t="s">
        <v>2673</v>
      </c>
      <c r="B5770" t="s">
        <v>5671</v>
      </c>
      <c r="C5770" t="s">
        <v>5713</v>
      </c>
      <c r="D5770" t="s">
        <v>5948</v>
      </c>
      <c r="E5770">
        <v>51927715120000</v>
      </c>
      <c r="F5770" t="s">
        <v>4276</v>
      </c>
      <c r="G5770" t="s">
        <v>907</v>
      </c>
      <c r="H5770">
        <v>31760</v>
      </c>
      <c r="I5770" s="1">
        <v>43812</v>
      </c>
      <c r="J5770">
        <v>1</v>
      </c>
      <c r="K5770" t="s">
        <v>6696</v>
      </c>
      <c r="L5770" t="s">
        <v>6698</v>
      </c>
      <c r="M5770" t="s">
        <v>6699</v>
      </c>
      <c r="N5770" s="1">
        <v>43889</v>
      </c>
      <c r="O5770" t="str">
        <f t="shared" si="191"/>
        <v>정상2</v>
      </c>
      <c r="P5770" t="str">
        <f t="shared" si="192"/>
        <v>엠피피스토스</v>
      </c>
      <c r="Q5770" t="s">
        <v>1954</v>
      </c>
      <c r="R5770"/>
      <c r="S5770"/>
      <c r="T5770"/>
      <c r="U5770"/>
      <c r="V5770"/>
      <c r="W5770" t="s">
        <v>1958</v>
      </c>
      <c r="X5770"/>
    </row>
    <row r="5771" spans="1:24">
      <c r="A5771" t="s">
        <v>2673</v>
      </c>
      <c r="B5771" t="s">
        <v>5671</v>
      </c>
      <c r="C5771" t="s">
        <v>5723</v>
      </c>
      <c r="D5771" t="s">
        <v>5948</v>
      </c>
      <c r="E5771" t="s">
        <v>6396</v>
      </c>
      <c r="F5771" t="s">
        <v>4276</v>
      </c>
      <c r="G5771" t="s">
        <v>931</v>
      </c>
      <c r="H5771">
        <v>52432</v>
      </c>
      <c r="I5771" s="1">
        <v>43812</v>
      </c>
      <c r="J5771">
        <v>1</v>
      </c>
      <c r="K5771" t="s">
        <v>6696</v>
      </c>
      <c r="L5771" t="s">
        <v>6698</v>
      </c>
      <c r="M5771" t="s">
        <v>6699</v>
      </c>
      <c r="N5771" s="1">
        <v>43889</v>
      </c>
      <c r="O5771" t="str">
        <f t="shared" si="191"/>
        <v>정상2</v>
      </c>
      <c r="P5771" t="str">
        <f t="shared" si="192"/>
        <v>엠피피스토스</v>
      </c>
      <c r="Q5771" t="s">
        <v>1954</v>
      </c>
      <c r="R5771"/>
      <c r="S5771"/>
      <c r="T5771"/>
      <c r="U5771"/>
      <c r="V5771"/>
      <c r="W5771" t="s">
        <v>1958</v>
      </c>
      <c r="X5771"/>
    </row>
    <row r="5772" spans="1:24">
      <c r="A5772" t="s">
        <v>2673</v>
      </c>
      <c r="B5772" t="s">
        <v>5671</v>
      </c>
      <c r="C5772" t="s">
        <v>5723</v>
      </c>
      <c r="D5772" t="s">
        <v>5948</v>
      </c>
      <c r="E5772" t="s">
        <v>6397</v>
      </c>
      <c r="F5772" t="s">
        <v>4276</v>
      </c>
      <c r="G5772" t="s">
        <v>931</v>
      </c>
      <c r="H5772">
        <v>48352</v>
      </c>
      <c r="I5772" s="1">
        <v>43812</v>
      </c>
      <c r="J5772">
        <v>1</v>
      </c>
      <c r="K5772" t="s">
        <v>6696</v>
      </c>
      <c r="L5772" t="s">
        <v>6698</v>
      </c>
      <c r="M5772" t="s">
        <v>6699</v>
      </c>
      <c r="N5772" s="1">
        <v>43889</v>
      </c>
      <c r="O5772" t="str">
        <f t="shared" si="191"/>
        <v>정상2</v>
      </c>
      <c r="P5772" t="str">
        <f t="shared" si="192"/>
        <v>엠피피스토스</v>
      </c>
      <c r="Q5772" t="s">
        <v>1954</v>
      </c>
      <c r="R5772"/>
      <c r="S5772"/>
      <c r="T5772"/>
      <c r="U5772"/>
      <c r="V5772"/>
      <c r="W5772" t="s">
        <v>1958</v>
      </c>
      <c r="X5772"/>
    </row>
    <row r="5773" spans="1:24">
      <c r="A5773" t="s">
        <v>2671</v>
      </c>
      <c r="B5773" t="s">
        <v>5676</v>
      </c>
      <c r="C5773" t="s">
        <v>5727</v>
      </c>
      <c r="D5773" t="s">
        <v>5827</v>
      </c>
      <c r="E5773" t="s">
        <v>6398</v>
      </c>
      <c r="F5773" t="s">
        <v>4276</v>
      </c>
      <c r="G5773">
        <v>61437</v>
      </c>
      <c r="H5773">
        <v>14860</v>
      </c>
      <c r="I5773" s="1">
        <v>43812</v>
      </c>
      <c r="J5773">
        <v>1</v>
      </c>
      <c r="K5773" t="s">
        <v>6696</v>
      </c>
      <c r="L5773" t="s">
        <v>6698</v>
      </c>
      <c r="M5773" t="s">
        <v>6699</v>
      </c>
      <c r="N5773" s="1">
        <v>43889</v>
      </c>
      <c r="O5773" t="str">
        <f t="shared" si="191"/>
        <v>정상2</v>
      </c>
      <c r="P5773" t="s">
        <v>6831</v>
      </c>
      <c r="Q5773" t="s">
        <v>1954</v>
      </c>
      <c r="R5773"/>
      <c r="S5773"/>
      <c r="T5773"/>
      <c r="U5773"/>
      <c r="V5773"/>
      <c r="W5773" t="s">
        <v>1958</v>
      </c>
      <c r="X5773"/>
    </row>
    <row r="5774" spans="1:24">
      <c r="A5774" t="s">
        <v>991</v>
      </c>
      <c r="B5774" t="s">
        <v>2683</v>
      </c>
      <c r="C5774" t="s">
        <v>5719</v>
      </c>
      <c r="D5774" t="s">
        <v>5887</v>
      </c>
      <c r="E5774">
        <v>41937819290000</v>
      </c>
      <c r="F5774" t="s">
        <v>4276</v>
      </c>
      <c r="G5774" t="s">
        <v>954</v>
      </c>
      <c r="H5774">
        <v>30000</v>
      </c>
      <c r="I5774" s="1">
        <v>43812</v>
      </c>
      <c r="J5774">
        <v>1</v>
      </c>
      <c r="K5774" t="s">
        <v>6696</v>
      </c>
      <c r="L5774" t="s">
        <v>6698</v>
      </c>
      <c r="M5774" t="s">
        <v>6699</v>
      </c>
      <c r="N5774" s="1">
        <v>43889</v>
      </c>
      <c r="O5774" t="str">
        <f t="shared" si="191"/>
        <v>정상2</v>
      </c>
      <c r="P5774" t="str">
        <f t="shared" si="192"/>
        <v>엠피송내</v>
      </c>
      <c r="Q5774" t="s">
        <v>1954</v>
      </c>
      <c r="R5774"/>
      <c r="S5774"/>
      <c r="T5774"/>
      <c r="U5774"/>
      <c r="V5774"/>
      <c r="W5774" t="s">
        <v>1958</v>
      </c>
      <c r="X5774"/>
    </row>
    <row r="5775" spans="1:24">
      <c r="A5775" t="s">
        <v>991</v>
      </c>
      <c r="B5775" t="s">
        <v>2683</v>
      </c>
      <c r="C5775" t="s">
        <v>5721</v>
      </c>
      <c r="D5775" t="s">
        <v>5811</v>
      </c>
      <c r="E5775">
        <v>51927703410000</v>
      </c>
      <c r="F5775" t="s">
        <v>3242</v>
      </c>
      <c r="G5775" t="s">
        <v>894</v>
      </c>
      <c r="H5775">
        <v>35000</v>
      </c>
      <c r="I5775" s="1">
        <v>43812</v>
      </c>
      <c r="J5775">
        <v>1</v>
      </c>
      <c r="K5775" t="s">
        <v>6696</v>
      </c>
      <c r="L5775" t="s">
        <v>6698</v>
      </c>
      <c r="M5775" t="s">
        <v>6699</v>
      </c>
      <c r="N5775" s="1">
        <v>43889</v>
      </c>
      <c r="O5775" t="str">
        <f t="shared" ref="O5775:O5838" si="193" xml:space="preserve"> IF(K5775&gt;N5775,W5775,I5775)</f>
        <v>정상2</v>
      </c>
      <c r="P5775" t="str">
        <f t="shared" si="192"/>
        <v>엠피송내</v>
      </c>
      <c r="Q5775" t="s">
        <v>1954</v>
      </c>
      <c r="R5775"/>
      <c r="S5775"/>
      <c r="T5775"/>
      <c r="U5775"/>
      <c r="V5775"/>
      <c r="W5775" t="s">
        <v>1958</v>
      </c>
      <c r="X5775"/>
    </row>
    <row r="5776" spans="1:24">
      <c r="A5776" t="s">
        <v>2665</v>
      </c>
      <c r="B5776" t="s">
        <v>5670</v>
      </c>
      <c r="C5776" t="s">
        <v>5725</v>
      </c>
      <c r="D5776" t="s">
        <v>6028</v>
      </c>
      <c r="E5776" t="s">
        <v>6399</v>
      </c>
      <c r="F5776" t="s">
        <v>4276</v>
      </c>
      <c r="G5776" t="s">
        <v>879</v>
      </c>
      <c r="H5776">
        <v>80000</v>
      </c>
      <c r="I5776" s="1">
        <v>43812</v>
      </c>
      <c r="J5776">
        <v>1</v>
      </c>
      <c r="K5776" t="s">
        <v>6696</v>
      </c>
      <c r="L5776" t="s">
        <v>6696</v>
      </c>
      <c r="M5776" t="s">
        <v>6699</v>
      </c>
      <c r="N5776" s="1">
        <v>43889</v>
      </c>
      <c r="O5776" t="str">
        <f t="shared" si="193"/>
        <v>정상2</v>
      </c>
      <c r="P5776" t="str">
        <f t="shared" si="192"/>
        <v>엠피상동</v>
      </c>
      <c r="Q5776" t="s">
        <v>1954</v>
      </c>
      <c r="R5776"/>
      <c r="S5776"/>
      <c r="T5776"/>
      <c r="U5776"/>
      <c r="V5776"/>
      <c r="W5776" t="s">
        <v>1958</v>
      </c>
      <c r="X5776"/>
    </row>
    <row r="5777" spans="1:24">
      <c r="A5777" t="s">
        <v>2674</v>
      </c>
      <c r="B5777" t="s">
        <v>2688</v>
      </c>
      <c r="C5777" t="s">
        <v>5729</v>
      </c>
      <c r="D5777" t="s">
        <v>5833</v>
      </c>
      <c r="E5777">
        <v>20196344219</v>
      </c>
      <c r="F5777" t="s">
        <v>4276</v>
      </c>
      <c r="G5777">
        <v>22796</v>
      </c>
      <c r="H5777">
        <v>81000</v>
      </c>
      <c r="I5777" s="1">
        <v>43812</v>
      </c>
      <c r="J5777">
        <v>1</v>
      </c>
      <c r="K5777" t="s">
        <v>6696</v>
      </c>
      <c r="L5777" t="s">
        <v>6698</v>
      </c>
      <c r="M5777" t="s">
        <v>6699</v>
      </c>
      <c r="N5777" s="1">
        <v>43889</v>
      </c>
      <c r="O5777" t="str">
        <f t="shared" si="193"/>
        <v>정상2</v>
      </c>
      <c r="P5777" t="str">
        <f t="shared" si="192"/>
        <v>엠피조은</v>
      </c>
      <c r="Q5777" t="s">
        <v>1954</v>
      </c>
      <c r="R5777"/>
      <c r="S5777"/>
      <c r="T5777"/>
      <c r="U5777"/>
      <c r="V5777"/>
      <c r="W5777" t="s">
        <v>1958</v>
      </c>
      <c r="X5777"/>
    </row>
    <row r="5778" spans="1:24">
      <c r="A5778" t="s">
        <v>2674</v>
      </c>
      <c r="B5778" t="s">
        <v>2688</v>
      </c>
      <c r="C5778" t="s">
        <v>2229</v>
      </c>
      <c r="D5778" t="s">
        <v>5833</v>
      </c>
      <c r="E5778">
        <v>20196337563</v>
      </c>
      <c r="F5778" t="s">
        <v>4276</v>
      </c>
      <c r="G5778">
        <v>22796</v>
      </c>
      <c r="H5778">
        <v>79700</v>
      </c>
      <c r="I5778" s="1">
        <v>43812</v>
      </c>
      <c r="J5778">
        <v>1</v>
      </c>
      <c r="K5778" t="s">
        <v>6696</v>
      </c>
      <c r="L5778" t="s">
        <v>6698</v>
      </c>
      <c r="M5778" t="s">
        <v>6699</v>
      </c>
      <c r="N5778" s="1">
        <v>43889</v>
      </c>
      <c r="O5778" t="str">
        <f t="shared" si="193"/>
        <v>정상2</v>
      </c>
      <c r="P5778" t="str">
        <f t="shared" si="192"/>
        <v>엠피조은</v>
      </c>
      <c r="Q5778" t="s">
        <v>1954</v>
      </c>
      <c r="R5778"/>
      <c r="S5778"/>
      <c r="T5778"/>
      <c r="U5778"/>
      <c r="V5778"/>
      <c r="W5778" t="s">
        <v>1958</v>
      </c>
      <c r="X5778"/>
    </row>
    <row r="5779" spans="1:24">
      <c r="A5779" t="s">
        <v>2673</v>
      </c>
      <c r="B5779" t="s">
        <v>5671</v>
      </c>
      <c r="C5779" t="s">
        <v>5713</v>
      </c>
      <c r="D5779" t="s">
        <v>5917</v>
      </c>
      <c r="E5779" t="s">
        <v>6400</v>
      </c>
      <c r="F5779" t="s">
        <v>4276</v>
      </c>
      <c r="G5779">
        <v>61461</v>
      </c>
      <c r="H5779">
        <v>67810</v>
      </c>
      <c r="I5779" s="1">
        <v>43812</v>
      </c>
      <c r="J5779">
        <v>1</v>
      </c>
      <c r="K5779" t="s">
        <v>6696</v>
      </c>
      <c r="L5779" t="s">
        <v>6698</v>
      </c>
      <c r="M5779" t="s">
        <v>6699</v>
      </c>
      <c r="N5779" s="1">
        <v>43889</v>
      </c>
      <c r="O5779" t="str">
        <f t="shared" si="193"/>
        <v>정상2</v>
      </c>
      <c r="P5779" t="str">
        <f t="shared" si="192"/>
        <v>엠피피스토스</v>
      </c>
      <c r="Q5779" t="s">
        <v>1954</v>
      </c>
      <c r="R5779"/>
      <c r="S5779"/>
      <c r="T5779"/>
      <c r="U5779"/>
      <c r="V5779"/>
      <c r="W5779" t="s">
        <v>1958</v>
      </c>
      <c r="X5779"/>
    </row>
    <row r="5780" spans="1:24">
      <c r="A5780" t="s">
        <v>995</v>
      </c>
      <c r="B5780" t="s">
        <v>5671</v>
      </c>
      <c r="C5780" t="s">
        <v>5718</v>
      </c>
      <c r="D5780" t="s">
        <v>5991</v>
      </c>
      <c r="E5780">
        <v>51927685840000</v>
      </c>
      <c r="F5780" t="s">
        <v>3242</v>
      </c>
      <c r="G5780" t="s">
        <v>894</v>
      </c>
      <c r="H5780">
        <v>69000</v>
      </c>
      <c r="I5780" s="1">
        <v>43812</v>
      </c>
      <c r="J5780">
        <v>1</v>
      </c>
      <c r="K5780" t="s">
        <v>6696</v>
      </c>
      <c r="L5780" t="s">
        <v>6698</v>
      </c>
      <c r="M5780" t="s">
        <v>6699</v>
      </c>
      <c r="N5780" s="1">
        <v>43889</v>
      </c>
      <c r="O5780" t="str">
        <f t="shared" si="193"/>
        <v>정상2</v>
      </c>
      <c r="P5780" t="str">
        <f t="shared" si="192"/>
        <v>엠피피스토스</v>
      </c>
      <c r="Q5780" t="s">
        <v>1954</v>
      </c>
      <c r="R5780"/>
      <c r="S5780"/>
      <c r="T5780"/>
      <c r="U5780"/>
      <c r="V5780"/>
      <c r="W5780" t="s">
        <v>1958</v>
      </c>
      <c r="X5780"/>
    </row>
    <row r="5781" spans="1:24">
      <c r="A5781" t="s">
        <v>995</v>
      </c>
      <c r="B5781" t="s">
        <v>5671</v>
      </c>
      <c r="C5781" t="s">
        <v>2341</v>
      </c>
      <c r="D5781" t="s">
        <v>5917</v>
      </c>
      <c r="E5781">
        <v>51927651100000</v>
      </c>
      <c r="F5781" t="s">
        <v>3242</v>
      </c>
      <c r="G5781" t="s">
        <v>894</v>
      </c>
      <c r="H5781">
        <v>52000</v>
      </c>
      <c r="I5781" s="1">
        <v>43812</v>
      </c>
      <c r="J5781">
        <v>1</v>
      </c>
      <c r="K5781" t="s">
        <v>6696</v>
      </c>
      <c r="L5781" t="s">
        <v>6698</v>
      </c>
      <c r="M5781" t="s">
        <v>6699</v>
      </c>
      <c r="N5781" s="1">
        <v>43889</v>
      </c>
      <c r="O5781" t="str">
        <f t="shared" si="193"/>
        <v>정상2</v>
      </c>
      <c r="P5781" t="str">
        <f t="shared" si="192"/>
        <v>엠피피스토스</v>
      </c>
      <c r="Q5781" t="s">
        <v>1954</v>
      </c>
      <c r="R5781"/>
      <c r="S5781"/>
      <c r="T5781"/>
      <c r="U5781"/>
      <c r="V5781"/>
      <c r="W5781" t="s">
        <v>1958</v>
      </c>
      <c r="X5781"/>
    </row>
    <row r="5782" spans="1:24">
      <c r="A5782" t="s">
        <v>2673</v>
      </c>
      <c r="B5782" t="s">
        <v>2685</v>
      </c>
      <c r="C5782" t="s">
        <v>5713</v>
      </c>
      <c r="D5782" t="s">
        <v>6029</v>
      </c>
      <c r="E5782" t="s">
        <v>6401</v>
      </c>
      <c r="F5782" t="s">
        <v>4276</v>
      </c>
      <c r="G5782" t="s">
        <v>924</v>
      </c>
      <c r="H5782">
        <v>66560</v>
      </c>
      <c r="I5782" s="1">
        <v>43812</v>
      </c>
      <c r="J5782">
        <v>1</v>
      </c>
      <c r="K5782" t="s">
        <v>6696</v>
      </c>
      <c r="L5782" t="s">
        <v>6698</v>
      </c>
      <c r="M5782" t="s">
        <v>6699</v>
      </c>
      <c r="N5782" s="1">
        <v>43889</v>
      </c>
      <c r="O5782" t="str">
        <f t="shared" si="193"/>
        <v>정상2</v>
      </c>
      <c r="P5782" t="str">
        <f t="shared" si="192"/>
        <v>엠피피스토스</v>
      </c>
      <c r="Q5782" t="s">
        <v>1954</v>
      </c>
      <c r="R5782"/>
      <c r="S5782"/>
      <c r="T5782"/>
      <c r="U5782"/>
      <c r="V5782"/>
      <c r="W5782" t="s">
        <v>1958</v>
      </c>
      <c r="X5782"/>
    </row>
    <row r="5783" spans="1:24">
      <c r="A5783" t="s">
        <v>2671</v>
      </c>
      <c r="B5783" t="s">
        <v>5666</v>
      </c>
      <c r="C5783" t="s">
        <v>5771</v>
      </c>
      <c r="D5783" t="s">
        <v>5953</v>
      </c>
      <c r="E5783">
        <v>320192395049</v>
      </c>
      <c r="F5783" t="s">
        <v>4276</v>
      </c>
      <c r="G5783">
        <v>30593</v>
      </c>
      <c r="H5783">
        <v>86780</v>
      </c>
      <c r="I5783" s="1">
        <v>43812</v>
      </c>
      <c r="J5783">
        <v>1</v>
      </c>
      <c r="K5783" t="s">
        <v>6696</v>
      </c>
      <c r="L5783" t="s">
        <v>6698</v>
      </c>
      <c r="M5783" t="s">
        <v>6699</v>
      </c>
      <c r="N5783" s="1">
        <v>43889</v>
      </c>
      <c r="O5783" t="str">
        <f t="shared" si="193"/>
        <v>정상2</v>
      </c>
      <c r="P5783" t="s">
        <v>6835</v>
      </c>
      <c r="Q5783" t="s">
        <v>1954</v>
      </c>
      <c r="R5783"/>
      <c r="S5783"/>
      <c r="T5783"/>
      <c r="U5783"/>
      <c r="V5783"/>
      <c r="W5783" t="s">
        <v>1958</v>
      </c>
      <c r="X5783"/>
    </row>
    <row r="5784" spans="1:24">
      <c r="A5784" t="s">
        <v>991</v>
      </c>
      <c r="B5784" t="s">
        <v>2683</v>
      </c>
      <c r="C5784" t="s">
        <v>5772</v>
      </c>
      <c r="D5784" t="s">
        <v>5992</v>
      </c>
      <c r="E5784">
        <v>20196334163</v>
      </c>
      <c r="F5784" t="s">
        <v>3242</v>
      </c>
      <c r="G5784">
        <v>22800</v>
      </c>
      <c r="H5784">
        <v>31000</v>
      </c>
      <c r="I5784" s="1">
        <v>43812</v>
      </c>
      <c r="J5784">
        <v>1</v>
      </c>
      <c r="K5784" t="s">
        <v>6696</v>
      </c>
      <c r="L5784" t="s">
        <v>6698</v>
      </c>
      <c r="M5784" t="s">
        <v>6699</v>
      </c>
      <c r="N5784" s="1">
        <v>43889</v>
      </c>
      <c r="O5784" t="str">
        <f t="shared" si="193"/>
        <v>정상2</v>
      </c>
      <c r="P5784" t="str">
        <f t="shared" si="192"/>
        <v>엠피송내</v>
      </c>
      <c r="Q5784" t="s">
        <v>1954</v>
      </c>
      <c r="R5784"/>
      <c r="S5784"/>
      <c r="T5784"/>
      <c r="U5784"/>
      <c r="V5784"/>
      <c r="W5784" t="s">
        <v>1958</v>
      </c>
      <c r="X5784"/>
    </row>
    <row r="5785" spans="1:24">
      <c r="A5785" t="s">
        <v>991</v>
      </c>
      <c r="B5785" t="s">
        <v>5669</v>
      </c>
      <c r="C5785" t="s">
        <v>5719</v>
      </c>
      <c r="D5785" t="s">
        <v>5891</v>
      </c>
      <c r="E5785">
        <v>41937830050000</v>
      </c>
      <c r="F5785" t="s">
        <v>4276</v>
      </c>
      <c r="G5785" t="s">
        <v>934</v>
      </c>
      <c r="H5785">
        <v>42493</v>
      </c>
      <c r="I5785" s="1">
        <v>43812</v>
      </c>
      <c r="J5785">
        <v>1</v>
      </c>
      <c r="K5785" t="s">
        <v>6696</v>
      </c>
      <c r="L5785" t="s">
        <v>6698</v>
      </c>
      <c r="M5785" t="s">
        <v>6699</v>
      </c>
      <c r="N5785" s="1">
        <v>43889</v>
      </c>
      <c r="O5785" t="str">
        <f t="shared" si="193"/>
        <v>정상2</v>
      </c>
      <c r="P5785" t="str">
        <f t="shared" si="192"/>
        <v>엠피송내</v>
      </c>
      <c r="Q5785" t="s">
        <v>1954</v>
      </c>
      <c r="R5785"/>
      <c r="S5785"/>
      <c r="T5785"/>
      <c r="U5785"/>
      <c r="V5785"/>
      <c r="W5785" t="s">
        <v>1958</v>
      </c>
      <c r="X5785"/>
    </row>
    <row r="5786" spans="1:24">
      <c r="A5786" t="s">
        <v>991</v>
      </c>
      <c r="B5786" t="s">
        <v>2683</v>
      </c>
      <c r="C5786" t="s">
        <v>5719</v>
      </c>
      <c r="D5786" t="s">
        <v>5992</v>
      </c>
      <c r="E5786">
        <v>20196347977</v>
      </c>
      <c r="F5786" t="s">
        <v>4276</v>
      </c>
      <c r="G5786">
        <v>22800</v>
      </c>
      <c r="H5786">
        <v>37000</v>
      </c>
      <c r="I5786" s="1">
        <v>43812</v>
      </c>
      <c r="J5786">
        <v>1</v>
      </c>
      <c r="K5786" t="s">
        <v>6696</v>
      </c>
      <c r="L5786" t="s">
        <v>6698</v>
      </c>
      <c r="M5786" t="s">
        <v>6699</v>
      </c>
      <c r="N5786" s="1">
        <v>43889</v>
      </c>
      <c r="O5786" t="str">
        <f t="shared" si="193"/>
        <v>정상2</v>
      </c>
      <c r="P5786" t="str">
        <f t="shared" si="192"/>
        <v>엠피송내</v>
      </c>
      <c r="Q5786" t="s">
        <v>1954</v>
      </c>
      <c r="R5786"/>
      <c r="S5786"/>
      <c r="T5786"/>
      <c r="U5786"/>
      <c r="V5786"/>
      <c r="W5786" t="s">
        <v>1958</v>
      </c>
      <c r="X5786"/>
    </row>
    <row r="5787" spans="1:24">
      <c r="A5787" t="s">
        <v>2670</v>
      </c>
      <c r="B5787" t="s">
        <v>2683</v>
      </c>
      <c r="C5787" t="s">
        <v>5719</v>
      </c>
      <c r="D5787" t="s">
        <v>5891</v>
      </c>
      <c r="E5787">
        <v>20196357751</v>
      </c>
      <c r="F5787" t="s">
        <v>4276</v>
      </c>
      <c r="G5787">
        <v>22822</v>
      </c>
      <c r="H5787">
        <v>57000</v>
      </c>
      <c r="I5787" s="1">
        <v>43812</v>
      </c>
      <c r="J5787">
        <v>1</v>
      </c>
      <c r="K5787" t="s">
        <v>6696</v>
      </c>
      <c r="L5787" t="s">
        <v>6698</v>
      </c>
      <c r="M5787" t="s">
        <v>6699</v>
      </c>
      <c r="N5787" s="1">
        <v>43889</v>
      </c>
      <c r="O5787" t="str">
        <f t="shared" si="193"/>
        <v>정상2</v>
      </c>
      <c r="P5787" t="str">
        <f t="shared" si="192"/>
        <v>엠피송내</v>
      </c>
      <c r="Q5787" t="s">
        <v>1954</v>
      </c>
      <c r="R5787"/>
      <c r="S5787"/>
      <c r="T5787"/>
      <c r="U5787"/>
      <c r="V5787"/>
      <c r="W5787" t="s">
        <v>1958</v>
      </c>
      <c r="X5787"/>
    </row>
    <row r="5788" spans="1:24">
      <c r="A5788" t="s">
        <v>2673</v>
      </c>
      <c r="B5788" t="s">
        <v>2685</v>
      </c>
      <c r="C5788" t="s">
        <v>5723</v>
      </c>
      <c r="D5788" t="s">
        <v>5841</v>
      </c>
      <c r="E5788" t="s">
        <v>6402</v>
      </c>
      <c r="F5788" t="s">
        <v>4276</v>
      </c>
      <c r="G5788" t="s">
        <v>902</v>
      </c>
      <c r="H5788">
        <v>57310</v>
      </c>
      <c r="I5788" s="1">
        <v>43812</v>
      </c>
      <c r="J5788">
        <v>1</v>
      </c>
      <c r="K5788" t="s">
        <v>6696</v>
      </c>
      <c r="L5788" t="s">
        <v>6698</v>
      </c>
      <c r="M5788" t="s">
        <v>6699</v>
      </c>
      <c r="N5788" s="1">
        <v>43889</v>
      </c>
      <c r="O5788" t="str">
        <f t="shared" si="193"/>
        <v>정상2</v>
      </c>
      <c r="P5788" t="str">
        <f t="shared" si="192"/>
        <v>엠피피스토스</v>
      </c>
      <c r="Q5788" t="s">
        <v>1954</v>
      </c>
      <c r="R5788"/>
      <c r="S5788"/>
      <c r="T5788"/>
      <c r="U5788"/>
      <c r="V5788"/>
      <c r="W5788" t="s">
        <v>6702</v>
      </c>
      <c r="X5788"/>
    </row>
    <row r="5789" spans="1:24">
      <c r="A5789" t="s">
        <v>2673</v>
      </c>
      <c r="B5789" t="s">
        <v>2685</v>
      </c>
      <c r="C5789" t="s">
        <v>5713</v>
      </c>
      <c r="D5789" t="s">
        <v>5841</v>
      </c>
      <c r="E5789" t="s">
        <v>6403</v>
      </c>
      <c r="F5789" t="s">
        <v>4270</v>
      </c>
      <c r="G5789" t="s">
        <v>961</v>
      </c>
      <c r="H5789">
        <v>100000</v>
      </c>
      <c r="I5789" s="1">
        <v>43812</v>
      </c>
      <c r="J5789">
        <v>1</v>
      </c>
      <c r="K5789" t="s">
        <v>6696</v>
      </c>
      <c r="L5789" t="s">
        <v>6698</v>
      </c>
      <c r="M5789" t="s">
        <v>6699</v>
      </c>
      <c r="N5789" s="1">
        <v>43889</v>
      </c>
      <c r="O5789" t="str">
        <f t="shared" si="193"/>
        <v>정상2</v>
      </c>
      <c r="P5789" t="str">
        <f t="shared" si="192"/>
        <v>엠피피스토스</v>
      </c>
      <c r="Q5789" t="s">
        <v>1954</v>
      </c>
      <c r="R5789"/>
      <c r="S5789"/>
      <c r="T5789"/>
      <c r="U5789"/>
      <c r="V5789"/>
      <c r="W5789" t="s">
        <v>6702</v>
      </c>
      <c r="X5789"/>
    </row>
    <row r="5790" spans="1:24">
      <c r="A5790" t="s">
        <v>2675</v>
      </c>
      <c r="B5790" t="s">
        <v>5685</v>
      </c>
      <c r="C5790" t="s">
        <v>5742</v>
      </c>
      <c r="D5790" t="s">
        <v>6030</v>
      </c>
      <c r="E5790" t="s">
        <v>6404</v>
      </c>
      <c r="F5790" t="s">
        <v>4276</v>
      </c>
      <c r="G5790" t="s">
        <v>893</v>
      </c>
      <c r="H5790">
        <v>32000</v>
      </c>
      <c r="I5790" s="1">
        <v>43812</v>
      </c>
      <c r="J5790">
        <v>1</v>
      </c>
      <c r="K5790" t="s">
        <v>6696</v>
      </c>
      <c r="L5790" t="s">
        <v>6698</v>
      </c>
      <c r="M5790" t="s">
        <v>6699</v>
      </c>
      <c r="N5790" s="1">
        <v>43889</v>
      </c>
      <c r="O5790" t="str">
        <f t="shared" si="193"/>
        <v>정상2</v>
      </c>
      <c r="P5790" t="str">
        <f t="shared" si="192"/>
        <v>엠피가온</v>
      </c>
      <c r="Q5790" t="s">
        <v>1954</v>
      </c>
      <c r="R5790"/>
      <c r="S5790"/>
      <c r="T5790"/>
      <c r="U5790"/>
      <c r="V5790"/>
      <c r="W5790" t="s">
        <v>1958</v>
      </c>
      <c r="X5790"/>
    </row>
    <row r="5791" spans="1:24">
      <c r="A5791" t="s">
        <v>2673</v>
      </c>
      <c r="B5791" t="s">
        <v>2685</v>
      </c>
      <c r="C5791" t="s">
        <v>5713</v>
      </c>
      <c r="D5791" t="s">
        <v>5813</v>
      </c>
      <c r="E5791" t="s">
        <v>6405</v>
      </c>
      <c r="F5791" t="s">
        <v>4276</v>
      </c>
      <c r="G5791">
        <v>61430</v>
      </c>
      <c r="H5791">
        <v>64460</v>
      </c>
      <c r="I5791" s="1">
        <v>43812</v>
      </c>
      <c r="J5791">
        <v>1</v>
      </c>
      <c r="K5791" t="s">
        <v>6696</v>
      </c>
      <c r="L5791" t="s">
        <v>6698</v>
      </c>
      <c r="M5791" t="s">
        <v>6699</v>
      </c>
      <c r="N5791" s="1">
        <v>43889</v>
      </c>
      <c r="O5791" t="str">
        <f t="shared" si="193"/>
        <v>정상2</v>
      </c>
      <c r="P5791" t="str">
        <f t="shared" si="192"/>
        <v>엠피피스토스</v>
      </c>
      <c r="Q5791" t="s">
        <v>1954</v>
      </c>
      <c r="R5791"/>
      <c r="S5791"/>
      <c r="T5791"/>
      <c r="U5791"/>
      <c r="V5791"/>
      <c r="W5791" t="s">
        <v>1958</v>
      </c>
      <c r="X5791"/>
    </row>
    <row r="5792" spans="1:24">
      <c r="A5792" t="s">
        <v>2673</v>
      </c>
      <c r="B5792" t="s">
        <v>5688</v>
      </c>
      <c r="C5792" t="s">
        <v>5713</v>
      </c>
      <c r="D5792" t="s">
        <v>5813</v>
      </c>
      <c r="E5792">
        <v>20196355023</v>
      </c>
      <c r="F5792" t="s">
        <v>4276</v>
      </c>
      <c r="G5792">
        <v>22785</v>
      </c>
      <c r="H5792">
        <v>42000</v>
      </c>
      <c r="I5792" s="1">
        <v>43812</v>
      </c>
      <c r="J5792">
        <v>1</v>
      </c>
      <c r="K5792" t="s">
        <v>6696</v>
      </c>
      <c r="L5792" t="s">
        <v>6698</v>
      </c>
      <c r="M5792" t="s">
        <v>6699</v>
      </c>
      <c r="N5792" s="1">
        <v>43889</v>
      </c>
      <c r="O5792" t="str">
        <f t="shared" si="193"/>
        <v>정상2</v>
      </c>
      <c r="P5792" t="str">
        <f t="shared" si="192"/>
        <v>엠피피스토스</v>
      </c>
      <c r="Q5792" t="s">
        <v>1954</v>
      </c>
      <c r="R5792"/>
      <c r="S5792"/>
      <c r="T5792"/>
      <c r="U5792"/>
      <c r="V5792"/>
      <c r="W5792" t="s">
        <v>1958</v>
      </c>
      <c r="X5792"/>
    </row>
    <row r="5793" spans="1:24">
      <c r="A5793" t="s">
        <v>2674</v>
      </c>
      <c r="B5793" t="s">
        <v>5672</v>
      </c>
      <c r="C5793" t="s">
        <v>5729</v>
      </c>
      <c r="D5793" t="s">
        <v>5938</v>
      </c>
      <c r="E5793">
        <v>20196355272</v>
      </c>
      <c r="F5793" t="s">
        <v>4276</v>
      </c>
      <c r="G5793">
        <v>22785</v>
      </c>
      <c r="H5793">
        <v>21000</v>
      </c>
      <c r="I5793" s="1">
        <v>43812</v>
      </c>
      <c r="J5793">
        <v>1</v>
      </c>
      <c r="K5793" t="s">
        <v>6696</v>
      </c>
      <c r="L5793" t="s">
        <v>6698</v>
      </c>
      <c r="M5793" t="s">
        <v>6699</v>
      </c>
      <c r="N5793" s="1">
        <v>43889</v>
      </c>
      <c r="O5793" t="str">
        <f t="shared" si="193"/>
        <v>정상2</v>
      </c>
      <c r="P5793" t="str">
        <f t="shared" si="192"/>
        <v>엠피조은</v>
      </c>
      <c r="Q5793" t="s">
        <v>1954</v>
      </c>
      <c r="R5793"/>
      <c r="S5793"/>
      <c r="T5793"/>
      <c r="U5793"/>
      <c r="V5793"/>
      <c r="W5793" t="s">
        <v>1958</v>
      </c>
      <c r="X5793"/>
    </row>
    <row r="5794" spans="1:24">
      <c r="A5794" t="s">
        <v>995</v>
      </c>
      <c r="B5794" t="s">
        <v>2685</v>
      </c>
      <c r="C5794" t="s">
        <v>5713</v>
      </c>
      <c r="D5794" t="s">
        <v>5851</v>
      </c>
      <c r="E5794" t="s">
        <v>6406</v>
      </c>
      <c r="F5794" t="s">
        <v>4276</v>
      </c>
      <c r="G5794" t="s">
        <v>960</v>
      </c>
      <c r="H5794">
        <v>100000</v>
      </c>
      <c r="I5794" s="1">
        <v>43812</v>
      </c>
      <c r="J5794">
        <v>1</v>
      </c>
      <c r="K5794" t="s">
        <v>6696</v>
      </c>
      <c r="L5794" t="s">
        <v>6698</v>
      </c>
      <c r="M5794" t="s">
        <v>6699</v>
      </c>
      <c r="N5794" s="1">
        <v>43889</v>
      </c>
      <c r="O5794" t="str">
        <f t="shared" si="193"/>
        <v>정상2</v>
      </c>
      <c r="P5794" t="str">
        <f t="shared" si="192"/>
        <v>엠피피스토스</v>
      </c>
      <c r="Q5794" t="s">
        <v>1954</v>
      </c>
      <c r="R5794"/>
      <c r="S5794"/>
      <c r="T5794"/>
      <c r="U5794"/>
      <c r="V5794"/>
      <c r="W5794" t="s">
        <v>1958</v>
      </c>
      <c r="X5794"/>
    </row>
    <row r="5795" spans="1:24">
      <c r="A5795" t="s">
        <v>2673</v>
      </c>
      <c r="B5795" t="s">
        <v>2685</v>
      </c>
      <c r="C5795" t="s">
        <v>5713</v>
      </c>
      <c r="D5795" t="s">
        <v>5851</v>
      </c>
      <c r="E5795">
        <v>51927580030000</v>
      </c>
      <c r="F5795" t="s">
        <v>4276</v>
      </c>
      <c r="G5795" t="s">
        <v>894</v>
      </c>
      <c r="H5795">
        <v>24436</v>
      </c>
      <c r="I5795" s="1">
        <v>43812</v>
      </c>
      <c r="J5795">
        <v>1</v>
      </c>
      <c r="K5795" t="s">
        <v>6696</v>
      </c>
      <c r="L5795" t="s">
        <v>6698</v>
      </c>
      <c r="M5795" t="s">
        <v>6699</v>
      </c>
      <c r="N5795" s="1">
        <v>43889</v>
      </c>
      <c r="O5795" t="str">
        <f t="shared" si="193"/>
        <v>정상2</v>
      </c>
      <c r="P5795" t="str">
        <f t="shared" si="192"/>
        <v>엠피피스토스</v>
      </c>
      <c r="Q5795" t="s">
        <v>1954</v>
      </c>
      <c r="R5795"/>
      <c r="S5795"/>
      <c r="T5795"/>
      <c r="U5795"/>
      <c r="V5795"/>
      <c r="W5795" t="s">
        <v>1958</v>
      </c>
      <c r="X5795"/>
    </row>
    <row r="5796" spans="1:24">
      <c r="A5796" t="s">
        <v>995</v>
      </c>
      <c r="B5796" t="s">
        <v>5671</v>
      </c>
      <c r="C5796" t="s">
        <v>5723</v>
      </c>
      <c r="D5796" t="s">
        <v>6031</v>
      </c>
      <c r="E5796">
        <v>51927570640000</v>
      </c>
      <c r="F5796" t="s">
        <v>4276</v>
      </c>
      <c r="G5796" t="s">
        <v>899</v>
      </c>
      <c r="H5796">
        <v>44000</v>
      </c>
      <c r="I5796" s="1">
        <v>43812</v>
      </c>
      <c r="J5796">
        <v>1</v>
      </c>
      <c r="K5796" t="s">
        <v>6696</v>
      </c>
      <c r="L5796" t="s">
        <v>6698</v>
      </c>
      <c r="M5796" t="s">
        <v>6699</v>
      </c>
      <c r="N5796" s="1">
        <v>43889</v>
      </c>
      <c r="O5796" t="str">
        <f t="shared" si="193"/>
        <v>정상2</v>
      </c>
      <c r="P5796" t="str">
        <f t="shared" si="192"/>
        <v>엠피피스토스</v>
      </c>
      <c r="Q5796" t="s">
        <v>1954</v>
      </c>
      <c r="R5796"/>
      <c r="S5796"/>
      <c r="T5796"/>
      <c r="U5796"/>
      <c r="V5796"/>
      <c r="W5796" t="s">
        <v>1960</v>
      </c>
      <c r="X5796"/>
    </row>
    <row r="5797" spans="1:24">
      <c r="A5797" t="s">
        <v>2673</v>
      </c>
      <c r="B5797" t="s">
        <v>2685</v>
      </c>
      <c r="C5797" t="s">
        <v>5713</v>
      </c>
      <c r="D5797" t="s">
        <v>5794</v>
      </c>
      <c r="E5797">
        <v>51927567320000</v>
      </c>
      <c r="F5797" t="s">
        <v>4276</v>
      </c>
      <c r="G5797" t="s">
        <v>899</v>
      </c>
      <c r="H5797">
        <v>33000</v>
      </c>
      <c r="I5797" s="1">
        <v>43812</v>
      </c>
      <c r="J5797">
        <v>1</v>
      </c>
      <c r="K5797" t="s">
        <v>6696</v>
      </c>
      <c r="L5797" t="s">
        <v>6698</v>
      </c>
      <c r="M5797" t="s">
        <v>6699</v>
      </c>
      <c r="N5797" s="1">
        <v>43889</v>
      </c>
      <c r="O5797" t="str">
        <f t="shared" si="193"/>
        <v>정상2</v>
      </c>
      <c r="P5797" t="str">
        <f t="shared" si="192"/>
        <v>엠피피스토스</v>
      </c>
      <c r="Q5797" t="s">
        <v>1954</v>
      </c>
      <c r="R5797"/>
      <c r="S5797"/>
      <c r="T5797"/>
      <c r="U5797"/>
      <c r="V5797"/>
      <c r="W5797" t="s">
        <v>1958</v>
      </c>
      <c r="X5797"/>
    </row>
    <row r="5798" spans="1:24">
      <c r="A5798" t="s">
        <v>2673</v>
      </c>
      <c r="B5798" t="s">
        <v>2685</v>
      </c>
      <c r="C5798" t="s">
        <v>5713</v>
      </c>
      <c r="D5798" t="s">
        <v>5924</v>
      </c>
      <c r="E5798">
        <v>20196343320</v>
      </c>
      <c r="F5798" t="s">
        <v>4276</v>
      </c>
      <c r="G5798">
        <v>22817</v>
      </c>
      <c r="H5798">
        <v>21000</v>
      </c>
      <c r="I5798" s="1">
        <v>43812</v>
      </c>
      <c r="J5798">
        <v>1</v>
      </c>
      <c r="K5798" t="s">
        <v>6696</v>
      </c>
      <c r="L5798" t="s">
        <v>6698</v>
      </c>
      <c r="M5798" t="s">
        <v>6699</v>
      </c>
      <c r="N5798" s="1">
        <v>43889</v>
      </c>
      <c r="O5798" t="str">
        <f t="shared" si="193"/>
        <v>정상2</v>
      </c>
      <c r="P5798" t="str">
        <f t="shared" si="192"/>
        <v>엠피피스토스</v>
      </c>
      <c r="Q5798" t="s">
        <v>1954</v>
      </c>
      <c r="R5798"/>
      <c r="S5798"/>
      <c r="T5798"/>
      <c r="U5798"/>
      <c r="V5798"/>
      <c r="W5798" t="s">
        <v>1958</v>
      </c>
      <c r="X5798"/>
    </row>
    <row r="5799" spans="1:24">
      <c r="A5799" t="s">
        <v>2673</v>
      </c>
      <c r="B5799" t="s">
        <v>5671</v>
      </c>
      <c r="C5799" t="s">
        <v>5723</v>
      </c>
      <c r="D5799" t="s">
        <v>5816</v>
      </c>
      <c r="E5799">
        <v>51927740780000</v>
      </c>
      <c r="F5799" t="s">
        <v>3242</v>
      </c>
      <c r="G5799" t="s">
        <v>899</v>
      </c>
      <c r="H5799">
        <v>15000</v>
      </c>
      <c r="I5799" s="1">
        <v>43812</v>
      </c>
      <c r="J5799">
        <v>1</v>
      </c>
      <c r="K5799" t="s">
        <v>6696</v>
      </c>
      <c r="L5799" t="s">
        <v>6698</v>
      </c>
      <c r="M5799" t="s">
        <v>6699</v>
      </c>
      <c r="N5799" s="1">
        <v>43889</v>
      </c>
      <c r="O5799" t="str">
        <f t="shared" si="193"/>
        <v>정상2</v>
      </c>
      <c r="P5799" t="str">
        <f t="shared" si="192"/>
        <v>엠피피스토스</v>
      </c>
      <c r="Q5799" t="s">
        <v>1954</v>
      </c>
      <c r="R5799"/>
      <c r="S5799"/>
      <c r="T5799"/>
      <c r="U5799"/>
      <c r="V5799"/>
      <c r="W5799" t="s">
        <v>1960</v>
      </c>
      <c r="X5799"/>
    </row>
    <row r="5800" spans="1:24">
      <c r="A5800" t="s">
        <v>2671</v>
      </c>
      <c r="B5800" t="s">
        <v>5696</v>
      </c>
      <c r="C5800" t="s">
        <v>5757</v>
      </c>
      <c r="D5800" t="s">
        <v>5796</v>
      </c>
      <c r="E5800" t="s">
        <v>6407</v>
      </c>
      <c r="F5800" t="s">
        <v>4276</v>
      </c>
      <c r="G5800" t="s">
        <v>929</v>
      </c>
      <c r="H5800">
        <v>48949</v>
      </c>
      <c r="I5800" s="1">
        <v>43812</v>
      </c>
      <c r="J5800">
        <v>1</v>
      </c>
      <c r="K5800" t="s">
        <v>6696</v>
      </c>
      <c r="L5800" t="s">
        <v>6698</v>
      </c>
      <c r="M5800" t="s">
        <v>6699</v>
      </c>
      <c r="N5800" s="1">
        <v>43889</v>
      </c>
      <c r="O5800" t="str">
        <f t="shared" si="193"/>
        <v>정상2</v>
      </c>
      <c r="P5800" t="s">
        <v>6835</v>
      </c>
      <c r="Q5800" t="s">
        <v>1954</v>
      </c>
      <c r="R5800"/>
      <c r="S5800"/>
      <c r="T5800"/>
      <c r="U5800"/>
      <c r="V5800"/>
      <c r="W5800" t="s">
        <v>1958</v>
      </c>
      <c r="X5800"/>
    </row>
    <row r="5801" spans="1:24">
      <c r="A5801" t="s">
        <v>983</v>
      </c>
      <c r="B5801" t="s">
        <v>5668</v>
      </c>
      <c r="C5801" t="s">
        <v>5710</v>
      </c>
      <c r="D5801" t="s">
        <v>5960</v>
      </c>
      <c r="E5801" t="s">
        <v>6408</v>
      </c>
      <c r="F5801" t="s">
        <v>4276</v>
      </c>
      <c r="G5801" t="s">
        <v>929</v>
      </c>
      <c r="H5801">
        <v>46511</v>
      </c>
      <c r="I5801" s="1">
        <v>43812</v>
      </c>
      <c r="J5801">
        <v>1</v>
      </c>
      <c r="K5801" t="s">
        <v>6696</v>
      </c>
      <c r="L5801" t="s">
        <v>6698</v>
      </c>
      <c r="M5801" t="s">
        <v>6699</v>
      </c>
      <c r="N5801" s="1">
        <v>43889</v>
      </c>
      <c r="O5801" t="str">
        <f t="shared" si="193"/>
        <v>정상2</v>
      </c>
      <c r="P5801" t="s">
        <v>6835</v>
      </c>
      <c r="Q5801" t="s">
        <v>1954</v>
      </c>
      <c r="R5801"/>
      <c r="S5801"/>
      <c r="T5801"/>
      <c r="U5801"/>
      <c r="V5801"/>
      <c r="W5801" t="s">
        <v>1958</v>
      </c>
      <c r="X5801"/>
    </row>
    <row r="5802" spans="1:24">
      <c r="A5802" t="s">
        <v>983</v>
      </c>
      <c r="B5802" t="s">
        <v>5668</v>
      </c>
      <c r="C5802" t="s">
        <v>5710</v>
      </c>
      <c r="D5802" t="s">
        <v>5796</v>
      </c>
      <c r="E5802" t="s">
        <v>6409</v>
      </c>
      <c r="F5802" t="s">
        <v>4286</v>
      </c>
      <c r="G5802" t="s">
        <v>878</v>
      </c>
      <c r="H5802">
        <v>20931</v>
      </c>
      <c r="I5802" s="1">
        <v>43812</v>
      </c>
      <c r="J5802">
        <v>1</v>
      </c>
      <c r="K5802" t="s">
        <v>6696</v>
      </c>
      <c r="L5802" t="s">
        <v>6698</v>
      </c>
      <c r="M5802" t="s">
        <v>6699</v>
      </c>
      <c r="N5802" s="1">
        <v>43889</v>
      </c>
      <c r="O5802" t="str">
        <f t="shared" si="193"/>
        <v>정상2</v>
      </c>
      <c r="P5802" t="s">
        <v>6835</v>
      </c>
      <c r="Q5802" t="s">
        <v>1954</v>
      </c>
      <c r="R5802"/>
      <c r="S5802"/>
      <c r="T5802"/>
      <c r="U5802"/>
      <c r="V5802"/>
      <c r="W5802" t="s">
        <v>1958</v>
      </c>
      <c r="X5802"/>
    </row>
    <row r="5803" spans="1:24">
      <c r="A5803" t="s">
        <v>2671</v>
      </c>
      <c r="B5803" t="s">
        <v>5666</v>
      </c>
      <c r="C5803" t="s">
        <v>2355</v>
      </c>
      <c r="D5803" t="s">
        <v>5796</v>
      </c>
      <c r="E5803" t="s">
        <v>6410</v>
      </c>
      <c r="F5803" t="s">
        <v>4276</v>
      </c>
      <c r="G5803" t="s">
        <v>929</v>
      </c>
      <c r="H5803">
        <v>54628</v>
      </c>
      <c r="I5803" s="1">
        <v>43812</v>
      </c>
      <c r="J5803">
        <v>1</v>
      </c>
      <c r="K5803" t="s">
        <v>6696</v>
      </c>
      <c r="L5803" t="s">
        <v>6698</v>
      </c>
      <c r="M5803" t="s">
        <v>6699</v>
      </c>
      <c r="N5803" s="1">
        <v>43889</v>
      </c>
      <c r="O5803" t="str">
        <f t="shared" si="193"/>
        <v>정상2</v>
      </c>
      <c r="P5803" t="s">
        <v>6835</v>
      </c>
      <c r="Q5803" t="s">
        <v>1954</v>
      </c>
      <c r="R5803"/>
      <c r="S5803"/>
      <c r="T5803"/>
      <c r="U5803"/>
      <c r="V5803"/>
      <c r="W5803" t="s">
        <v>1960</v>
      </c>
      <c r="X5803"/>
    </row>
    <row r="5804" spans="1:24">
      <c r="A5804" t="s">
        <v>2669</v>
      </c>
      <c r="B5804"/>
      <c r="C5804"/>
      <c r="D5804" t="s">
        <v>6032</v>
      </c>
      <c r="E5804">
        <v>51927628700000</v>
      </c>
      <c r="F5804" t="s">
        <v>3242</v>
      </c>
      <c r="G5804" t="s">
        <v>883</v>
      </c>
      <c r="H5804">
        <v>34300</v>
      </c>
      <c r="I5804" s="1">
        <v>43812</v>
      </c>
      <c r="J5804">
        <v>1</v>
      </c>
      <c r="K5804" t="s">
        <v>6696</v>
      </c>
      <c r="L5804" t="s">
        <v>6698</v>
      </c>
      <c r="M5804" t="s">
        <v>6699</v>
      </c>
      <c r="N5804" s="1">
        <v>43889</v>
      </c>
      <c r="O5804" t="str">
        <f t="shared" si="193"/>
        <v>정상2</v>
      </c>
      <c r="P5804" t="str">
        <f t="shared" si="192"/>
        <v>엠피경기</v>
      </c>
      <c r="Q5804" t="s">
        <v>1954</v>
      </c>
      <c r="R5804"/>
      <c r="S5804"/>
      <c r="T5804"/>
      <c r="U5804"/>
      <c r="V5804"/>
      <c r="W5804" t="s">
        <v>1958</v>
      </c>
      <c r="X5804"/>
    </row>
    <row r="5805" spans="1:24">
      <c r="A5805" t="s">
        <v>2665</v>
      </c>
      <c r="B5805" t="s">
        <v>5670</v>
      </c>
      <c r="C5805" t="s">
        <v>5716</v>
      </c>
      <c r="D5805" t="s">
        <v>5927</v>
      </c>
      <c r="E5805" t="s">
        <v>6411</v>
      </c>
      <c r="F5805" t="s">
        <v>4276</v>
      </c>
      <c r="G5805">
        <v>61418</v>
      </c>
      <c r="H5805">
        <v>53460</v>
      </c>
      <c r="I5805" s="1">
        <v>43812</v>
      </c>
      <c r="J5805">
        <v>1</v>
      </c>
      <c r="K5805" t="s">
        <v>6695</v>
      </c>
      <c r="L5805" t="s">
        <v>6696</v>
      </c>
      <c r="M5805" t="s">
        <v>6699</v>
      </c>
      <c r="N5805" s="1">
        <v>43889</v>
      </c>
      <c r="O5805" t="str">
        <f t="shared" si="193"/>
        <v>정상2</v>
      </c>
      <c r="P5805" t="str">
        <f t="shared" si="192"/>
        <v>엠피상동</v>
      </c>
      <c r="Q5805" t="s">
        <v>1954</v>
      </c>
      <c r="R5805"/>
      <c r="S5805"/>
      <c r="T5805"/>
      <c r="U5805"/>
      <c r="V5805"/>
      <c r="W5805" t="s">
        <v>1958</v>
      </c>
      <c r="X5805"/>
    </row>
    <row r="5806" spans="1:24">
      <c r="A5806" t="s">
        <v>1870</v>
      </c>
      <c r="B5806" t="s">
        <v>5673</v>
      </c>
      <c r="C5806" t="s">
        <v>5728</v>
      </c>
      <c r="D5806" t="s">
        <v>5927</v>
      </c>
      <c r="E5806" t="s">
        <v>6412</v>
      </c>
      <c r="F5806" t="s">
        <v>4276</v>
      </c>
      <c r="G5806">
        <v>61437</v>
      </c>
      <c r="H5806">
        <v>24000</v>
      </c>
      <c r="I5806" s="1">
        <v>43812</v>
      </c>
      <c r="J5806">
        <v>1</v>
      </c>
      <c r="K5806" t="s">
        <v>6696</v>
      </c>
      <c r="L5806" t="s">
        <v>6696</v>
      </c>
      <c r="M5806" t="s">
        <v>6699</v>
      </c>
      <c r="N5806" s="1">
        <v>43889</v>
      </c>
      <c r="O5806" t="str">
        <f t="shared" si="193"/>
        <v>정상2</v>
      </c>
      <c r="P5806" t="str">
        <f t="shared" si="192"/>
        <v>엠피상동</v>
      </c>
      <c r="Q5806" t="s">
        <v>1954</v>
      </c>
      <c r="R5806"/>
      <c r="S5806"/>
      <c r="T5806"/>
      <c r="U5806"/>
      <c r="V5806"/>
      <c r="W5806" t="s">
        <v>1958</v>
      </c>
      <c r="X5806"/>
    </row>
    <row r="5807" spans="1:24">
      <c r="A5807" t="s">
        <v>991</v>
      </c>
      <c r="B5807" t="s">
        <v>2683</v>
      </c>
      <c r="C5807" t="s">
        <v>5724</v>
      </c>
      <c r="D5807" t="s">
        <v>5797</v>
      </c>
      <c r="E5807">
        <v>51927600520000</v>
      </c>
      <c r="F5807" t="s">
        <v>3242</v>
      </c>
      <c r="G5807" t="s">
        <v>894</v>
      </c>
      <c r="H5807">
        <v>25650</v>
      </c>
      <c r="I5807" s="1">
        <v>43812</v>
      </c>
      <c r="J5807">
        <v>1</v>
      </c>
      <c r="K5807" t="s">
        <v>6696</v>
      </c>
      <c r="L5807" t="s">
        <v>6698</v>
      </c>
      <c r="M5807" t="s">
        <v>6699</v>
      </c>
      <c r="N5807" s="1">
        <v>43889</v>
      </c>
      <c r="O5807" t="str">
        <f t="shared" si="193"/>
        <v>정상2</v>
      </c>
      <c r="P5807" t="str">
        <f t="shared" si="192"/>
        <v>엠피송내</v>
      </c>
      <c r="Q5807" t="s">
        <v>1954</v>
      </c>
      <c r="R5807"/>
      <c r="S5807"/>
      <c r="T5807"/>
      <c r="U5807"/>
      <c r="V5807"/>
      <c r="W5807" t="s">
        <v>1958</v>
      </c>
      <c r="X5807"/>
    </row>
    <row r="5808" spans="1:24">
      <c r="A5808" t="s">
        <v>987</v>
      </c>
      <c r="B5808" t="s">
        <v>5679</v>
      </c>
      <c r="C5808" t="s">
        <v>5767</v>
      </c>
      <c r="D5808" t="s">
        <v>5997</v>
      </c>
      <c r="E5808">
        <v>20196355808</v>
      </c>
      <c r="F5808" t="s">
        <v>4276</v>
      </c>
      <c r="G5808">
        <v>22818</v>
      </c>
      <c r="H5808">
        <v>35000</v>
      </c>
      <c r="I5808" s="1">
        <v>43812</v>
      </c>
      <c r="J5808">
        <v>1</v>
      </c>
      <c r="K5808" t="s">
        <v>6696</v>
      </c>
      <c r="L5808" t="s">
        <v>6698</v>
      </c>
      <c r="M5808" t="s">
        <v>6699</v>
      </c>
      <c r="N5808" s="1">
        <v>43889</v>
      </c>
      <c r="O5808" t="str">
        <f t="shared" si="193"/>
        <v>정상2</v>
      </c>
      <c r="P5808" t="s">
        <v>987</v>
      </c>
      <c r="Q5808" t="s">
        <v>1954</v>
      </c>
      <c r="R5808"/>
      <c r="S5808"/>
      <c r="T5808"/>
      <c r="U5808"/>
      <c r="V5808"/>
      <c r="W5808" t="s">
        <v>6702</v>
      </c>
      <c r="X5808"/>
    </row>
    <row r="5809" spans="1:24">
      <c r="A5809" t="s">
        <v>5664</v>
      </c>
      <c r="B5809" t="s">
        <v>5693</v>
      </c>
      <c r="C5809" t="s">
        <v>5767</v>
      </c>
      <c r="D5809" t="s">
        <v>5997</v>
      </c>
      <c r="E5809">
        <v>20196355679</v>
      </c>
      <c r="F5809" t="s">
        <v>3242</v>
      </c>
      <c r="G5809">
        <v>22818</v>
      </c>
      <c r="H5809">
        <v>35000</v>
      </c>
      <c r="I5809" s="1">
        <v>43812</v>
      </c>
      <c r="J5809">
        <v>1</v>
      </c>
      <c r="K5809" t="s">
        <v>6696</v>
      </c>
      <c r="L5809" t="s">
        <v>6698</v>
      </c>
      <c r="M5809" t="s">
        <v>6699</v>
      </c>
      <c r="N5809" s="1">
        <v>43889</v>
      </c>
      <c r="O5809" t="str">
        <f t="shared" si="193"/>
        <v>정상2</v>
      </c>
      <c r="P5809" t="s">
        <v>6829</v>
      </c>
      <c r="Q5809" t="s">
        <v>1954</v>
      </c>
      <c r="R5809"/>
      <c r="S5809"/>
      <c r="T5809"/>
      <c r="U5809"/>
      <c r="V5809"/>
      <c r="W5809" t="s">
        <v>1958</v>
      </c>
      <c r="X5809"/>
    </row>
    <row r="5810" spans="1:24">
      <c r="A5810" t="s">
        <v>5664</v>
      </c>
      <c r="B5810" t="s">
        <v>5693</v>
      </c>
      <c r="C5810" t="s">
        <v>5737</v>
      </c>
      <c r="D5810" t="s">
        <v>5983</v>
      </c>
      <c r="E5810" t="s">
        <v>6413</v>
      </c>
      <c r="F5810" t="s">
        <v>4276</v>
      </c>
      <c r="G5810">
        <v>61445</v>
      </c>
      <c r="H5810">
        <v>57240</v>
      </c>
      <c r="I5810" s="1">
        <v>43812</v>
      </c>
      <c r="J5810">
        <v>1</v>
      </c>
      <c r="K5810" t="s">
        <v>6696</v>
      </c>
      <c r="L5810" t="s">
        <v>6698</v>
      </c>
      <c r="M5810" t="s">
        <v>6699</v>
      </c>
      <c r="N5810" s="1">
        <v>43889</v>
      </c>
      <c r="O5810" t="str">
        <f t="shared" si="193"/>
        <v>정상2</v>
      </c>
      <c r="P5810" t="s">
        <v>987</v>
      </c>
      <c r="Q5810" t="s">
        <v>1954</v>
      </c>
      <c r="R5810"/>
      <c r="S5810"/>
      <c r="T5810"/>
      <c r="U5810"/>
      <c r="V5810"/>
      <c r="W5810" t="s">
        <v>1958</v>
      </c>
      <c r="X5810"/>
    </row>
    <row r="5811" spans="1:24">
      <c r="A5811" t="s">
        <v>991</v>
      </c>
      <c r="B5811"/>
      <c r="C5811"/>
      <c r="D5811" t="s">
        <v>5866</v>
      </c>
      <c r="E5811">
        <v>41937810510000</v>
      </c>
      <c r="F5811" t="s">
        <v>4276</v>
      </c>
      <c r="G5811" t="s">
        <v>940</v>
      </c>
      <c r="H5811">
        <v>15000</v>
      </c>
      <c r="I5811" s="1">
        <v>43812</v>
      </c>
      <c r="J5811">
        <v>1</v>
      </c>
      <c r="K5811" t="s">
        <v>6696</v>
      </c>
      <c r="L5811" t="s">
        <v>6698</v>
      </c>
      <c r="M5811" t="s">
        <v>6699</v>
      </c>
      <c r="N5811" s="1">
        <v>43889</v>
      </c>
      <c r="O5811" t="str">
        <f t="shared" si="193"/>
        <v>정상2</v>
      </c>
      <c r="P5811" t="str">
        <f t="shared" si="192"/>
        <v>엠피송내</v>
      </c>
      <c r="Q5811" t="s">
        <v>1954</v>
      </c>
      <c r="R5811"/>
      <c r="S5811"/>
      <c r="T5811"/>
      <c r="U5811"/>
      <c r="V5811"/>
      <c r="W5811" t="s">
        <v>1958</v>
      </c>
      <c r="X5811"/>
    </row>
    <row r="5812" spans="1:24">
      <c r="A5812" t="s">
        <v>2670</v>
      </c>
      <c r="B5812"/>
      <c r="C5812"/>
      <c r="D5812" t="s">
        <v>5866</v>
      </c>
      <c r="E5812">
        <v>41937817900000</v>
      </c>
      <c r="F5812" t="s">
        <v>4276</v>
      </c>
      <c r="G5812" t="s">
        <v>935</v>
      </c>
      <c r="H5812">
        <v>53126</v>
      </c>
      <c r="I5812" s="1">
        <v>43812</v>
      </c>
      <c r="J5812">
        <v>1</v>
      </c>
      <c r="K5812" t="s">
        <v>6696</v>
      </c>
      <c r="L5812" t="s">
        <v>6698</v>
      </c>
      <c r="M5812" t="s">
        <v>6699</v>
      </c>
      <c r="N5812" s="1">
        <v>43889</v>
      </c>
      <c r="O5812" t="str">
        <f t="shared" si="193"/>
        <v>정상2</v>
      </c>
      <c r="P5812" t="str">
        <f t="shared" si="192"/>
        <v>엠피송내</v>
      </c>
      <c r="Q5812" t="s">
        <v>1954</v>
      </c>
      <c r="R5812"/>
      <c r="S5812"/>
      <c r="T5812"/>
      <c r="U5812"/>
      <c r="V5812"/>
      <c r="W5812" t="s">
        <v>1958</v>
      </c>
      <c r="X5812"/>
    </row>
    <row r="5813" spans="1:24">
      <c r="A5813" t="s">
        <v>2670</v>
      </c>
      <c r="B5813"/>
      <c r="C5813"/>
      <c r="D5813" t="s">
        <v>5970</v>
      </c>
      <c r="E5813">
        <v>41937821170000</v>
      </c>
      <c r="F5813" t="s">
        <v>4276</v>
      </c>
      <c r="G5813" t="s">
        <v>935</v>
      </c>
      <c r="H5813">
        <v>54939</v>
      </c>
      <c r="I5813" s="1">
        <v>43812</v>
      </c>
      <c r="J5813">
        <v>1</v>
      </c>
      <c r="K5813" t="s">
        <v>6696</v>
      </c>
      <c r="L5813" t="s">
        <v>6698</v>
      </c>
      <c r="M5813" t="s">
        <v>6699</v>
      </c>
      <c r="N5813" s="1">
        <v>43889</v>
      </c>
      <c r="O5813" t="str">
        <f t="shared" si="193"/>
        <v>정상2</v>
      </c>
      <c r="P5813" t="str">
        <f t="shared" si="192"/>
        <v>엠피송내</v>
      </c>
      <c r="Q5813" t="s">
        <v>1954</v>
      </c>
      <c r="R5813"/>
      <c r="S5813"/>
      <c r="T5813"/>
      <c r="U5813"/>
      <c r="V5813"/>
      <c r="W5813" t="s">
        <v>1958</v>
      </c>
      <c r="X5813"/>
    </row>
    <row r="5814" spans="1:24">
      <c r="A5814" t="s">
        <v>991</v>
      </c>
      <c r="B5814"/>
      <c r="C5814"/>
      <c r="D5814" t="s">
        <v>5866</v>
      </c>
      <c r="E5814">
        <v>51927590930000</v>
      </c>
      <c r="F5814" t="s">
        <v>3242</v>
      </c>
      <c r="G5814" t="s">
        <v>899</v>
      </c>
      <c r="H5814">
        <v>32100</v>
      </c>
      <c r="I5814" s="1">
        <v>43812</v>
      </c>
      <c r="J5814">
        <v>1</v>
      </c>
      <c r="K5814" t="s">
        <v>6696</v>
      </c>
      <c r="L5814" t="s">
        <v>6698</v>
      </c>
      <c r="M5814" t="s">
        <v>6699</v>
      </c>
      <c r="N5814" s="1">
        <v>43889</v>
      </c>
      <c r="O5814" t="str">
        <f t="shared" si="193"/>
        <v>정상2</v>
      </c>
      <c r="P5814" t="str">
        <f t="shared" si="192"/>
        <v>엠피송내</v>
      </c>
      <c r="Q5814" t="s">
        <v>1954</v>
      </c>
      <c r="R5814"/>
      <c r="S5814"/>
      <c r="T5814"/>
      <c r="U5814"/>
      <c r="V5814"/>
      <c r="W5814" t="s">
        <v>1958</v>
      </c>
      <c r="X5814"/>
    </row>
    <row r="5815" spans="1:24">
      <c r="A5815" t="s">
        <v>2670</v>
      </c>
      <c r="B5815"/>
      <c r="C5815"/>
      <c r="D5815" t="s">
        <v>5866</v>
      </c>
      <c r="E5815">
        <v>41937804610000</v>
      </c>
      <c r="F5815" t="s">
        <v>4286</v>
      </c>
      <c r="G5815" t="s">
        <v>962</v>
      </c>
      <c r="H5815">
        <v>76793</v>
      </c>
      <c r="I5815" s="1">
        <v>43812</v>
      </c>
      <c r="J5815">
        <v>1</v>
      </c>
      <c r="K5815" t="s">
        <v>6696</v>
      </c>
      <c r="L5815" t="s">
        <v>6698</v>
      </c>
      <c r="M5815" t="s">
        <v>6699</v>
      </c>
      <c r="N5815" s="1">
        <v>43889</v>
      </c>
      <c r="O5815" t="str">
        <f t="shared" si="193"/>
        <v>정상2</v>
      </c>
      <c r="P5815" t="str">
        <f t="shared" si="192"/>
        <v>엠피송내</v>
      </c>
      <c r="Q5815" t="s">
        <v>1954</v>
      </c>
      <c r="R5815"/>
      <c r="S5815"/>
      <c r="T5815"/>
      <c r="U5815"/>
      <c r="V5815"/>
      <c r="W5815" t="s">
        <v>1958</v>
      </c>
      <c r="X5815"/>
    </row>
    <row r="5816" spans="1:24">
      <c r="A5816" t="s">
        <v>991</v>
      </c>
      <c r="B5816"/>
      <c r="C5816"/>
      <c r="D5816" t="s">
        <v>5866</v>
      </c>
      <c r="E5816">
        <v>41937804220000</v>
      </c>
      <c r="F5816" t="s">
        <v>4276</v>
      </c>
      <c r="G5816" t="s">
        <v>880</v>
      </c>
      <c r="H5816">
        <v>33667</v>
      </c>
      <c r="I5816" s="1">
        <v>43812</v>
      </c>
      <c r="J5816">
        <v>1</v>
      </c>
      <c r="K5816" t="s">
        <v>6696</v>
      </c>
      <c r="L5816" t="s">
        <v>6698</v>
      </c>
      <c r="M5816" t="s">
        <v>6699</v>
      </c>
      <c r="N5816" s="1">
        <v>43889</v>
      </c>
      <c r="O5816" t="str">
        <f t="shared" si="193"/>
        <v>정상2</v>
      </c>
      <c r="P5816" t="str">
        <f t="shared" si="192"/>
        <v>엠피송내</v>
      </c>
      <c r="Q5816" t="s">
        <v>1954</v>
      </c>
      <c r="R5816"/>
      <c r="S5816"/>
      <c r="T5816"/>
      <c r="U5816"/>
      <c r="V5816"/>
      <c r="W5816" t="s">
        <v>1958</v>
      </c>
      <c r="X5816"/>
    </row>
    <row r="5817" spans="1:24">
      <c r="A5817" t="s">
        <v>2670</v>
      </c>
      <c r="B5817" t="s">
        <v>5669</v>
      </c>
      <c r="C5817" t="s">
        <v>5721</v>
      </c>
      <c r="D5817" t="s">
        <v>5802</v>
      </c>
      <c r="E5817">
        <v>51927654170000</v>
      </c>
      <c r="F5817" t="s">
        <v>4276</v>
      </c>
      <c r="G5817" t="s">
        <v>899</v>
      </c>
      <c r="H5817">
        <v>47000</v>
      </c>
      <c r="I5817" s="1">
        <v>43812</v>
      </c>
      <c r="J5817">
        <v>1</v>
      </c>
      <c r="K5817" t="s">
        <v>6696</v>
      </c>
      <c r="L5817" t="s">
        <v>6698</v>
      </c>
      <c r="M5817" t="s">
        <v>6699</v>
      </c>
      <c r="N5817" s="1">
        <v>43889</v>
      </c>
      <c r="O5817" t="str">
        <f t="shared" si="193"/>
        <v>정상2</v>
      </c>
      <c r="P5817" t="str">
        <f t="shared" si="192"/>
        <v>엠피송내</v>
      </c>
      <c r="Q5817" t="s">
        <v>1954</v>
      </c>
      <c r="R5817"/>
      <c r="S5817"/>
      <c r="T5817"/>
      <c r="U5817"/>
      <c r="V5817"/>
      <c r="W5817" t="s">
        <v>1958</v>
      </c>
      <c r="X5817"/>
    </row>
    <row r="5818" spans="1:24">
      <c r="A5818" t="s">
        <v>991</v>
      </c>
      <c r="B5818" t="s">
        <v>5669</v>
      </c>
      <c r="C5818" t="s">
        <v>5719</v>
      </c>
      <c r="D5818" t="s">
        <v>5802</v>
      </c>
      <c r="E5818">
        <v>51927651090000</v>
      </c>
      <c r="F5818" t="s">
        <v>3242</v>
      </c>
      <c r="G5818" t="s">
        <v>886</v>
      </c>
      <c r="H5818">
        <v>21000</v>
      </c>
      <c r="I5818" s="1">
        <v>43812</v>
      </c>
      <c r="J5818">
        <v>1</v>
      </c>
      <c r="K5818" t="s">
        <v>6696</v>
      </c>
      <c r="L5818" t="s">
        <v>6698</v>
      </c>
      <c r="M5818" t="s">
        <v>6699</v>
      </c>
      <c r="N5818" s="1">
        <v>43889</v>
      </c>
      <c r="O5818" t="str">
        <f t="shared" si="193"/>
        <v>정상2</v>
      </c>
      <c r="P5818" t="str">
        <f t="shared" si="192"/>
        <v>엠피송내</v>
      </c>
      <c r="Q5818" t="s">
        <v>1954</v>
      </c>
      <c r="R5818"/>
      <c r="S5818"/>
      <c r="T5818"/>
      <c r="U5818"/>
      <c r="V5818"/>
      <c r="W5818" t="s">
        <v>1958</v>
      </c>
      <c r="X5818"/>
    </row>
    <row r="5819" spans="1:24">
      <c r="A5819" t="s">
        <v>991</v>
      </c>
      <c r="B5819" t="s">
        <v>2683</v>
      </c>
      <c r="C5819" t="s">
        <v>5720</v>
      </c>
      <c r="D5819" t="s">
        <v>5802</v>
      </c>
      <c r="E5819">
        <v>51927653010000</v>
      </c>
      <c r="F5819" t="s">
        <v>4286</v>
      </c>
      <c r="G5819" t="s">
        <v>888</v>
      </c>
      <c r="H5819">
        <v>64971</v>
      </c>
      <c r="I5819" s="1">
        <v>43812</v>
      </c>
      <c r="J5819">
        <v>1</v>
      </c>
      <c r="K5819" t="s">
        <v>6696</v>
      </c>
      <c r="L5819" t="s">
        <v>6698</v>
      </c>
      <c r="M5819" t="s">
        <v>6699</v>
      </c>
      <c r="N5819" s="1">
        <v>43889</v>
      </c>
      <c r="O5819" t="str">
        <f t="shared" si="193"/>
        <v>정상2</v>
      </c>
      <c r="P5819" t="str">
        <f t="shared" si="192"/>
        <v>엠피송내</v>
      </c>
      <c r="Q5819" t="s">
        <v>1954</v>
      </c>
      <c r="R5819"/>
      <c r="S5819"/>
      <c r="T5819"/>
      <c r="U5819"/>
      <c r="V5819"/>
      <c r="W5819" t="s">
        <v>1958</v>
      </c>
      <c r="X5819"/>
    </row>
    <row r="5820" spans="1:24">
      <c r="A5820" t="s">
        <v>2670</v>
      </c>
      <c r="B5820" t="s">
        <v>2683</v>
      </c>
      <c r="C5820" t="s">
        <v>5721</v>
      </c>
      <c r="D5820" t="s">
        <v>5802</v>
      </c>
      <c r="E5820">
        <v>51927653780000</v>
      </c>
      <c r="F5820" t="s">
        <v>4276</v>
      </c>
      <c r="G5820" t="s">
        <v>894</v>
      </c>
      <c r="H5820">
        <v>58000</v>
      </c>
      <c r="I5820" s="1">
        <v>43812</v>
      </c>
      <c r="J5820">
        <v>1</v>
      </c>
      <c r="K5820" t="s">
        <v>6696</v>
      </c>
      <c r="L5820" t="s">
        <v>6698</v>
      </c>
      <c r="M5820" t="s">
        <v>6699</v>
      </c>
      <c r="N5820" s="1">
        <v>43889</v>
      </c>
      <c r="O5820" t="str">
        <f t="shared" si="193"/>
        <v>정상2</v>
      </c>
      <c r="P5820" t="str">
        <f t="shared" si="192"/>
        <v>엠피송내</v>
      </c>
      <c r="Q5820" t="s">
        <v>1954</v>
      </c>
      <c r="R5820"/>
      <c r="S5820"/>
      <c r="T5820"/>
      <c r="U5820"/>
      <c r="V5820"/>
      <c r="W5820" t="s">
        <v>1958</v>
      </c>
      <c r="X5820"/>
    </row>
    <row r="5821" spans="1:24">
      <c r="A5821" t="s">
        <v>991</v>
      </c>
      <c r="B5821" t="s">
        <v>2683</v>
      </c>
      <c r="C5821" t="s">
        <v>5719</v>
      </c>
      <c r="D5821" t="s">
        <v>5802</v>
      </c>
      <c r="E5821">
        <v>51927653260000</v>
      </c>
      <c r="F5821" t="s">
        <v>3249</v>
      </c>
      <c r="G5821" t="s">
        <v>927</v>
      </c>
      <c r="H5821">
        <v>37742</v>
      </c>
      <c r="I5821" s="1">
        <v>43812</v>
      </c>
      <c r="J5821">
        <v>1</v>
      </c>
      <c r="K5821" t="s">
        <v>6696</v>
      </c>
      <c r="L5821" t="s">
        <v>6698</v>
      </c>
      <c r="M5821" t="s">
        <v>6699</v>
      </c>
      <c r="N5821" s="1">
        <v>43889</v>
      </c>
      <c r="O5821" t="str">
        <f t="shared" si="193"/>
        <v>정상2</v>
      </c>
      <c r="P5821" t="str">
        <f t="shared" si="192"/>
        <v>엠피송내</v>
      </c>
      <c r="Q5821" t="s">
        <v>1954</v>
      </c>
      <c r="R5821"/>
      <c r="S5821"/>
      <c r="T5821"/>
      <c r="U5821"/>
      <c r="V5821"/>
      <c r="W5821" t="s">
        <v>1958</v>
      </c>
      <c r="X5821"/>
    </row>
    <row r="5822" spans="1:24">
      <c r="A5822" t="s">
        <v>2670</v>
      </c>
      <c r="B5822" t="s">
        <v>2683</v>
      </c>
      <c r="C5822" t="s">
        <v>5721</v>
      </c>
      <c r="D5822" t="s">
        <v>6016</v>
      </c>
      <c r="E5822">
        <v>51927652180000</v>
      </c>
      <c r="F5822" t="s">
        <v>4276</v>
      </c>
      <c r="G5822" t="s">
        <v>886</v>
      </c>
      <c r="H5822">
        <v>31000</v>
      </c>
      <c r="I5822" s="1">
        <v>43812</v>
      </c>
      <c r="J5822">
        <v>1</v>
      </c>
      <c r="K5822" t="s">
        <v>6696</v>
      </c>
      <c r="L5822" t="s">
        <v>6698</v>
      </c>
      <c r="M5822" t="s">
        <v>6699</v>
      </c>
      <c r="N5822" s="1">
        <v>43889</v>
      </c>
      <c r="O5822" t="str">
        <f t="shared" si="193"/>
        <v>정상2</v>
      </c>
      <c r="P5822" t="str">
        <f t="shared" si="192"/>
        <v>엠피송내</v>
      </c>
      <c r="Q5822" t="s">
        <v>1954</v>
      </c>
      <c r="R5822"/>
      <c r="S5822"/>
      <c r="T5822"/>
      <c r="U5822"/>
      <c r="V5822"/>
      <c r="W5822" t="s">
        <v>1958</v>
      </c>
      <c r="X5822"/>
    </row>
    <row r="5823" spans="1:24">
      <c r="A5823" t="s">
        <v>2675</v>
      </c>
      <c r="B5823" t="s">
        <v>5684</v>
      </c>
      <c r="C5823" t="s">
        <v>5741</v>
      </c>
      <c r="D5823" t="s">
        <v>5870</v>
      </c>
      <c r="E5823">
        <v>41937810740000</v>
      </c>
      <c r="F5823" t="s">
        <v>4276</v>
      </c>
      <c r="G5823" t="s">
        <v>921</v>
      </c>
      <c r="H5823">
        <v>34139</v>
      </c>
      <c r="I5823" s="1">
        <v>43812</v>
      </c>
      <c r="J5823">
        <v>1</v>
      </c>
      <c r="K5823" t="s">
        <v>6696</v>
      </c>
      <c r="L5823" t="s">
        <v>6698</v>
      </c>
      <c r="M5823" t="s">
        <v>6699</v>
      </c>
      <c r="N5823" s="1">
        <v>43889</v>
      </c>
      <c r="O5823" t="str">
        <f t="shared" si="193"/>
        <v>정상2</v>
      </c>
      <c r="P5823" t="str">
        <f t="shared" si="192"/>
        <v>엠피가온</v>
      </c>
      <c r="Q5823" t="s">
        <v>1954</v>
      </c>
      <c r="R5823"/>
      <c r="S5823"/>
      <c r="T5823"/>
      <c r="U5823"/>
      <c r="V5823"/>
      <c r="W5823" t="s">
        <v>1958</v>
      </c>
      <c r="X5823"/>
    </row>
    <row r="5824" spans="1:24">
      <c r="A5824" t="s">
        <v>2675</v>
      </c>
      <c r="B5824" t="s">
        <v>5685</v>
      </c>
      <c r="C5824" t="s">
        <v>5773</v>
      </c>
      <c r="D5824" t="s">
        <v>5870</v>
      </c>
      <c r="E5824">
        <v>51927610880000</v>
      </c>
      <c r="F5824" t="s">
        <v>4276</v>
      </c>
      <c r="G5824" t="s">
        <v>894</v>
      </c>
      <c r="H5824">
        <v>171000</v>
      </c>
      <c r="I5824" s="1">
        <v>43812</v>
      </c>
      <c r="J5824">
        <v>1</v>
      </c>
      <c r="K5824" t="s">
        <v>6696</v>
      </c>
      <c r="L5824" t="s">
        <v>6698</v>
      </c>
      <c r="M5824" t="s">
        <v>6699</v>
      </c>
      <c r="N5824" s="1">
        <v>43889</v>
      </c>
      <c r="O5824" t="str">
        <f t="shared" si="193"/>
        <v>정상2</v>
      </c>
      <c r="P5824" t="str">
        <f t="shared" si="192"/>
        <v>엠피가온</v>
      </c>
      <c r="Q5824" t="s">
        <v>1954</v>
      </c>
      <c r="R5824"/>
      <c r="S5824"/>
      <c r="T5824"/>
      <c r="U5824"/>
      <c r="V5824"/>
      <c r="W5824" t="s">
        <v>1958</v>
      </c>
      <c r="X5824"/>
    </row>
    <row r="5825" spans="1:24">
      <c r="A5825" t="s">
        <v>2209</v>
      </c>
      <c r="B5825" t="s">
        <v>5685</v>
      </c>
      <c r="C5825" t="s">
        <v>5741</v>
      </c>
      <c r="D5825" t="s">
        <v>6033</v>
      </c>
      <c r="E5825" t="s">
        <v>6414</v>
      </c>
      <c r="F5825" t="s">
        <v>4276</v>
      </c>
      <c r="G5825" t="s">
        <v>937</v>
      </c>
      <c r="H5825">
        <v>20000</v>
      </c>
      <c r="I5825" s="1">
        <v>43812</v>
      </c>
      <c r="J5825">
        <v>1</v>
      </c>
      <c r="K5825" t="s">
        <v>6696</v>
      </c>
      <c r="L5825" t="s">
        <v>6698</v>
      </c>
      <c r="M5825" t="s">
        <v>6699</v>
      </c>
      <c r="N5825" s="1">
        <v>43889</v>
      </c>
      <c r="O5825" t="str">
        <f t="shared" si="193"/>
        <v>정상2</v>
      </c>
      <c r="P5825" t="str">
        <f t="shared" ref="P5825:P5888" si="194">A5825</f>
        <v>엠피가온</v>
      </c>
      <c r="Q5825" t="s">
        <v>1954</v>
      </c>
      <c r="R5825"/>
      <c r="S5825"/>
      <c r="T5825"/>
      <c r="U5825"/>
      <c r="V5825"/>
      <c r="W5825" t="s">
        <v>1958</v>
      </c>
      <c r="X5825"/>
    </row>
    <row r="5826" spans="1:24">
      <c r="A5826" t="s">
        <v>991</v>
      </c>
      <c r="B5826" t="s">
        <v>5669</v>
      </c>
      <c r="C5826" t="s">
        <v>5721</v>
      </c>
      <c r="D5826" t="s">
        <v>5803</v>
      </c>
      <c r="E5826" t="s">
        <v>6415</v>
      </c>
      <c r="F5826" t="s">
        <v>4276</v>
      </c>
      <c r="G5826" t="s">
        <v>963</v>
      </c>
      <c r="H5826">
        <v>38030</v>
      </c>
      <c r="I5826" s="1">
        <v>43812</v>
      </c>
      <c r="J5826">
        <v>1</v>
      </c>
      <c r="K5826" t="s">
        <v>6696</v>
      </c>
      <c r="L5826" t="s">
        <v>6698</v>
      </c>
      <c r="M5826" t="s">
        <v>6699</v>
      </c>
      <c r="N5826" s="1">
        <v>43889</v>
      </c>
      <c r="O5826" t="str">
        <f t="shared" si="193"/>
        <v>정상2</v>
      </c>
      <c r="P5826" t="str">
        <f t="shared" si="194"/>
        <v>엠피송내</v>
      </c>
      <c r="Q5826" t="s">
        <v>1954</v>
      </c>
      <c r="R5826"/>
      <c r="S5826"/>
      <c r="T5826"/>
      <c r="U5826"/>
      <c r="V5826"/>
      <c r="W5826" t="s">
        <v>1958</v>
      </c>
      <c r="X5826"/>
    </row>
    <row r="5827" spans="1:24">
      <c r="A5827" t="s">
        <v>2670</v>
      </c>
      <c r="B5827" t="s">
        <v>2683</v>
      </c>
      <c r="C5827" t="s">
        <v>5721</v>
      </c>
      <c r="D5827" t="s">
        <v>5803</v>
      </c>
      <c r="E5827" t="s">
        <v>6416</v>
      </c>
      <c r="F5827" t="s">
        <v>4286</v>
      </c>
      <c r="G5827" t="s">
        <v>951</v>
      </c>
      <c r="H5827">
        <v>5720</v>
      </c>
      <c r="I5827" s="1">
        <v>43812</v>
      </c>
      <c r="J5827">
        <v>1</v>
      </c>
      <c r="K5827" t="s">
        <v>6696</v>
      </c>
      <c r="L5827" t="s">
        <v>6698</v>
      </c>
      <c r="M5827" t="s">
        <v>6699</v>
      </c>
      <c r="N5827" s="1">
        <v>43889</v>
      </c>
      <c r="O5827" t="str">
        <f t="shared" si="193"/>
        <v>정상2</v>
      </c>
      <c r="P5827" t="str">
        <f t="shared" si="194"/>
        <v>엠피송내</v>
      </c>
      <c r="Q5827" t="s">
        <v>1954</v>
      </c>
      <c r="R5827"/>
      <c r="S5827"/>
      <c r="T5827"/>
      <c r="U5827"/>
      <c r="V5827"/>
      <c r="W5827" t="s">
        <v>1958</v>
      </c>
      <c r="X5827"/>
    </row>
    <row r="5828" spans="1:24">
      <c r="A5828" t="s">
        <v>2675</v>
      </c>
      <c r="B5828"/>
      <c r="C5828"/>
      <c r="D5828" t="s">
        <v>5873</v>
      </c>
      <c r="E5828">
        <v>3190622002341</v>
      </c>
      <c r="F5828" t="s">
        <v>4276</v>
      </c>
      <c r="G5828" t="s">
        <v>945</v>
      </c>
      <c r="H5828">
        <v>44535</v>
      </c>
      <c r="I5828" s="1">
        <v>43812</v>
      </c>
      <c r="J5828">
        <v>1</v>
      </c>
      <c r="K5828" t="s">
        <v>6696</v>
      </c>
      <c r="L5828" t="s">
        <v>6698</v>
      </c>
      <c r="M5828" t="s">
        <v>6700</v>
      </c>
      <c r="N5828" s="1">
        <v>43889</v>
      </c>
      <c r="O5828" t="str">
        <f t="shared" si="193"/>
        <v>정상2</v>
      </c>
      <c r="P5828" t="str">
        <f t="shared" si="194"/>
        <v>엠피가온</v>
      </c>
      <c r="Q5828" t="s">
        <v>1954</v>
      </c>
      <c r="R5828"/>
      <c r="S5828"/>
      <c r="T5828"/>
      <c r="U5828"/>
      <c r="V5828"/>
      <c r="W5828" t="s">
        <v>1958</v>
      </c>
      <c r="X5828"/>
    </row>
    <row r="5829" spans="1:24">
      <c r="A5829" t="s">
        <v>2671</v>
      </c>
      <c r="B5829" t="s">
        <v>5666</v>
      </c>
      <c r="C5829" t="s">
        <v>5710</v>
      </c>
      <c r="D5829" t="s">
        <v>6034</v>
      </c>
      <c r="E5829">
        <v>51927754960000</v>
      </c>
      <c r="F5829" t="s">
        <v>4276</v>
      </c>
      <c r="G5829" t="s">
        <v>899</v>
      </c>
      <c r="H5829">
        <v>63960</v>
      </c>
      <c r="I5829" s="1">
        <v>43812</v>
      </c>
      <c r="J5829">
        <v>1</v>
      </c>
      <c r="K5829" t="s">
        <v>6696</v>
      </c>
      <c r="L5829" t="s">
        <v>6698</v>
      </c>
      <c r="M5829" t="s">
        <v>6699</v>
      </c>
      <c r="N5829" s="1">
        <v>43889</v>
      </c>
      <c r="O5829" t="str">
        <f t="shared" si="193"/>
        <v>정상2</v>
      </c>
      <c r="P5829" t="s">
        <v>6835</v>
      </c>
      <c r="Q5829" t="s">
        <v>1954</v>
      </c>
      <c r="R5829"/>
      <c r="S5829"/>
      <c r="T5829"/>
      <c r="U5829"/>
      <c r="V5829"/>
      <c r="W5829" t="s">
        <v>1958</v>
      </c>
      <c r="X5829"/>
    </row>
    <row r="5830" spans="1:24">
      <c r="A5830" t="s">
        <v>2671</v>
      </c>
      <c r="B5830" t="s">
        <v>5666</v>
      </c>
      <c r="C5830" t="s">
        <v>5710</v>
      </c>
      <c r="D5830" t="s">
        <v>6034</v>
      </c>
      <c r="E5830">
        <v>320192388653</v>
      </c>
      <c r="F5830" t="s">
        <v>4276</v>
      </c>
      <c r="G5830">
        <v>30619</v>
      </c>
      <c r="H5830">
        <v>53050</v>
      </c>
      <c r="I5830" s="1">
        <v>43812</v>
      </c>
      <c r="J5830">
        <v>1</v>
      </c>
      <c r="K5830" t="s">
        <v>6696</v>
      </c>
      <c r="L5830" t="s">
        <v>6698</v>
      </c>
      <c r="M5830" t="s">
        <v>6699</v>
      </c>
      <c r="N5830" s="1">
        <v>43889</v>
      </c>
      <c r="O5830" t="str">
        <f t="shared" si="193"/>
        <v>정상2</v>
      </c>
      <c r="P5830" t="s">
        <v>6835</v>
      </c>
      <c r="Q5830" t="s">
        <v>1954</v>
      </c>
      <c r="R5830"/>
      <c r="S5830"/>
      <c r="T5830"/>
      <c r="U5830"/>
      <c r="V5830"/>
      <c r="W5830" t="s">
        <v>1958</v>
      </c>
      <c r="X5830"/>
    </row>
    <row r="5831" spans="1:24">
      <c r="A5831" t="s">
        <v>2674</v>
      </c>
      <c r="B5831" t="s">
        <v>2688</v>
      </c>
      <c r="C5831" t="s">
        <v>5729</v>
      </c>
      <c r="D5831" t="s">
        <v>6035</v>
      </c>
      <c r="E5831">
        <v>41937810400000</v>
      </c>
      <c r="F5831" t="s">
        <v>4286</v>
      </c>
      <c r="G5831" t="s">
        <v>962</v>
      </c>
      <c r="H5831">
        <v>59137</v>
      </c>
      <c r="I5831" s="1">
        <v>43812</v>
      </c>
      <c r="J5831">
        <v>1</v>
      </c>
      <c r="K5831" t="s">
        <v>6696</v>
      </c>
      <c r="L5831" t="s">
        <v>6698</v>
      </c>
      <c r="M5831" t="s">
        <v>6699</v>
      </c>
      <c r="N5831" s="1">
        <v>43889</v>
      </c>
      <c r="O5831" t="str">
        <f t="shared" si="193"/>
        <v>정상2</v>
      </c>
      <c r="P5831" t="str">
        <f t="shared" si="194"/>
        <v>엠피조은</v>
      </c>
      <c r="Q5831" t="s">
        <v>1954</v>
      </c>
      <c r="R5831"/>
      <c r="S5831"/>
      <c r="T5831"/>
      <c r="U5831"/>
      <c r="V5831"/>
      <c r="W5831" t="s">
        <v>1958</v>
      </c>
      <c r="X5831"/>
    </row>
    <row r="5832" spans="1:24">
      <c r="A5832" t="s">
        <v>2666</v>
      </c>
      <c r="B5832"/>
      <c r="C5832"/>
      <c r="D5832" t="s">
        <v>5805</v>
      </c>
      <c r="E5832">
        <v>51927710000000</v>
      </c>
      <c r="F5832" t="s">
        <v>3242</v>
      </c>
      <c r="G5832" t="s">
        <v>894</v>
      </c>
      <c r="H5832">
        <v>60000</v>
      </c>
      <c r="I5832" s="1">
        <v>43812</v>
      </c>
      <c r="J5832">
        <v>1</v>
      </c>
      <c r="K5832" t="s">
        <v>6696</v>
      </c>
      <c r="L5832" t="s">
        <v>6698</v>
      </c>
      <c r="M5832" t="s">
        <v>6699</v>
      </c>
      <c r="N5832" s="1">
        <v>43889</v>
      </c>
      <c r="O5832" t="str">
        <f t="shared" si="193"/>
        <v>정상2</v>
      </c>
      <c r="P5832" t="str">
        <f t="shared" si="194"/>
        <v>엠피성공</v>
      </c>
      <c r="Q5832" t="s">
        <v>1954</v>
      </c>
      <c r="R5832"/>
      <c r="S5832"/>
      <c r="T5832"/>
      <c r="U5832"/>
      <c r="V5832"/>
      <c r="W5832" t="s">
        <v>1958</v>
      </c>
      <c r="X5832"/>
    </row>
    <row r="5833" spans="1:24">
      <c r="A5833" t="s">
        <v>2666</v>
      </c>
      <c r="B5833"/>
      <c r="C5833"/>
      <c r="D5833" t="s">
        <v>5805</v>
      </c>
      <c r="E5833">
        <v>320192389130</v>
      </c>
      <c r="F5833" t="s">
        <v>4276</v>
      </c>
      <c r="G5833">
        <v>30555</v>
      </c>
      <c r="H5833">
        <v>50330</v>
      </c>
      <c r="I5833" s="1">
        <v>43812</v>
      </c>
      <c r="J5833">
        <v>1</v>
      </c>
      <c r="K5833" t="s">
        <v>6696</v>
      </c>
      <c r="L5833" t="s">
        <v>6698</v>
      </c>
      <c r="M5833" t="s">
        <v>6699</v>
      </c>
      <c r="N5833" s="1">
        <v>43889</v>
      </c>
      <c r="O5833" t="str">
        <f t="shared" si="193"/>
        <v>정상2</v>
      </c>
      <c r="P5833" t="str">
        <f t="shared" si="194"/>
        <v>엠피성공</v>
      </c>
      <c r="Q5833" t="s">
        <v>1954</v>
      </c>
      <c r="R5833"/>
      <c r="S5833"/>
      <c r="T5833"/>
      <c r="U5833"/>
      <c r="V5833"/>
      <c r="W5833" t="s">
        <v>1958</v>
      </c>
      <c r="X5833"/>
    </row>
    <row r="5834" spans="1:24">
      <c r="A5834" t="s">
        <v>2666</v>
      </c>
      <c r="B5834"/>
      <c r="C5834"/>
      <c r="D5834" t="s">
        <v>5805</v>
      </c>
      <c r="E5834">
        <v>51927740760000</v>
      </c>
      <c r="F5834" t="s">
        <v>4276</v>
      </c>
      <c r="G5834" t="s">
        <v>899</v>
      </c>
      <c r="H5834">
        <v>43000</v>
      </c>
      <c r="I5834" s="1">
        <v>43812</v>
      </c>
      <c r="J5834">
        <v>1</v>
      </c>
      <c r="K5834" t="s">
        <v>6696</v>
      </c>
      <c r="L5834" t="s">
        <v>6698</v>
      </c>
      <c r="M5834" t="s">
        <v>6699</v>
      </c>
      <c r="N5834" s="1">
        <v>43889</v>
      </c>
      <c r="O5834" t="str">
        <f t="shared" si="193"/>
        <v>정상2</v>
      </c>
      <c r="P5834" t="str">
        <f t="shared" si="194"/>
        <v>엠피성공</v>
      </c>
      <c r="Q5834" t="s">
        <v>1954</v>
      </c>
      <c r="R5834"/>
      <c r="S5834"/>
      <c r="T5834"/>
      <c r="U5834"/>
      <c r="V5834"/>
      <c r="W5834" t="s">
        <v>1958</v>
      </c>
      <c r="X5834"/>
    </row>
    <row r="5835" spans="1:24">
      <c r="A5835" t="s">
        <v>2670</v>
      </c>
      <c r="B5835" t="s">
        <v>5669</v>
      </c>
      <c r="C5835" t="s">
        <v>5715</v>
      </c>
      <c r="D5835" t="s">
        <v>6006</v>
      </c>
      <c r="E5835" t="s">
        <v>6417</v>
      </c>
      <c r="F5835" t="s">
        <v>3242</v>
      </c>
      <c r="G5835" t="s">
        <v>946</v>
      </c>
      <c r="H5835">
        <v>28200</v>
      </c>
      <c r="I5835" s="1">
        <v>43812</v>
      </c>
      <c r="J5835">
        <v>1</v>
      </c>
      <c r="K5835" t="s">
        <v>6696</v>
      </c>
      <c r="L5835" t="s">
        <v>6698</v>
      </c>
      <c r="M5835" t="s">
        <v>6699</v>
      </c>
      <c r="N5835" s="1">
        <v>43889</v>
      </c>
      <c r="O5835" t="str">
        <f t="shared" si="193"/>
        <v>정상2</v>
      </c>
      <c r="P5835" t="str">
        <f t="shared" si="194"/>
        <v>엠피송내</v>
      </c>
      <c r="Q5835" t="s">
        <v>1954</v>
      </c>
      <c r="R5835"/>
      <c r="S5835"/>
      <c r="T5835"/>
      <c r="U5835"/>
      <c r="V5835"/>
      <c r="W5835" t="s">
        <v>1958</v>
      </c>
      <c r="X5835"/>
    </row>
    <row r="5836" spans="1:24">
      <c r="A5836" t="s">
        <v>2670</v>
      </c>
      <c r="B5836" t="s">
        <v>2683</v>
      </c>
      <c r="C5836" t="s">
        <v>5724</v>
      </c>
      <c r="D5836" t="s">
        <v>5907</v>
      </c>
      <c r="E5836" t="s">
        <v>6418</v>
      </c>
      <c r="F5836" t="s">
        <v>4276</v>
      </c>
      <c r="G5836" t="s">
        <v>946</v>
      </c>
      <c r="H5836">
        <v>31000</v>
      </c>
      <c r="I5836" s="1">
        <v>43812</v>
      </c>
      <c r="J5836">
        <v>1</v>
      </c>
      <c r="K5836" t="s">
        <v>6696</v>
      </c>
      <c r="L5836" t="s">
        <v>6698</v>
      </c>
      <c r="M5836" t="s">
        <v>6700</v>
      </c>
      <c r="N5836" s="1">
        <v>43889</v>
      </c>
      <c r="O5836" t="str">
        <f t="shared" si="193"/>
        <v>정상2</v>
      </c>
      <c r="P5836" t="str">
        <f t="shared" si="194"/>
        <v>엠피송내</v>
      </c>
      <c r="Q5836" t="s">
        <v>1954</v>
      </c>
      <c r="R5836"/>
      <c r="S5836"/>
      <c r="T5836"/>
      <c r="U5836"/>
      <c r="V5836"/>
      <c r="W5836" t="s">
        <v>1958</v>
      </c>
      <c r="X5836"/>
    </row>
    <row r="5837" spans="1:24">
      <c r="A5837" t="s">
        <v>991</v>
      </c>
      <c r="B5837" t="s">
        <v>5669</v>
      </c>
      <c r="C5837" t="s">
        <v>5724</v>
      </c>
      <c r="D5837" t="s">
        <v>5875</v>
      </c>
      <c r="E5837">
        <v>20196350599</v>
      </c>
      <c r="F5837" t="s">
        <v>3242</v>
      </c>
      <c r="G5837">
        <v>22800</v>
      </c>
      <c r="H5837">
        <v>39500</v>
      </c>
      <c r="I5837" s="1">
        <v>43812</v>
      </c>
      <c r="J5837">
        <v>1</v>
      </c>
      <c r="K5837" t="s">
        <v>6696</v>
      </c>
      <c r="L5837" t="s">
        <v>6698</v>
      </c>
      <c r="M5837" t="s">
        <v>6699</v>
      </c>
      <c r="N5837" s="1">
        <v>43889</v>
      </c>
      <c r="O5837" t="str">
        <f t="shared" si="193"/>
        <v>정상2</v>
      </c>
      <c r="P5837" t="str">
        <f t="shared" si="194"/>
        <v>엠피송내</v>
      </c>
      <c r="Q5837" t="s">
        <v>1954</v>
      </c>
      <c r="R5837"/>
      <c r="S5837"/>
      <c r="T5837"/>
      <c r="U5837"/>
      <c r="V5837"/>
      <c r="W5837" t="s">
        <v>1958</v>
      </c>
      <c r="X5837"/>
    </row>
    <row r="5838" spans="1:24">
      <c r="A5838" t="s">
        <v>2670</v>
      </c>
      <c r="B5838" t="s">
        <v>2683</v>
      </c>
      <c r="C5838" t="s">
        <v>5724</v>
      </c>
      <c r="D5838" t="s">
        <v>5907</v>
      </c>
      <c r="E5838">
        <v>20196350804</v>
      </c>
      <c r="F5838" t="s">
        <v>4276</v>
      </c>
      <c r="G5838">
        <v>22818</v>
      </c>
      <c r="H5838">
        <v>11500</v>
      </c>
      <c r="I5838" s="1">
        <v>43812</v>
      </c>
      <c r="J5838">
        <v>1</v>
      </c>
      <c r="K5838" t="s">
        <v>6696</v>
      </c>
      <c r="L5838" t="s">
        <v>6698</v>
      </c>
      <c r="M5838" t="s">
        <v>6699</v>
      </c>
      <c r="N5838" s="1">
        <v>43889</v>
      </c>
      <c r="O5838" t="str">
        <f t="shared" si="193"/>
        <v>정상2</v>
      </c>
      <c r="P5838" t="str">
        <f t="shared" si="194"/>
        <v>엠피송내</v>
      </c>
      <c r="Q5838" t="s">
        <v>1954</v>
      </c>
      <c r="R5838"/>
      <c r="S5838"/>
      <c r="T5838"/>
      <c r="U5838"/>
      <c r="V5838"/>
      <c r="W5838" t="s">
        <v>1958</v>
      </c>
      <c r="X5838"/>
    </row>
    <row r="5839" spans="1:24">
      <c r="A5839" t="s">
        <v>2665</v>
      </c>
      <c r="B5839" t="s">
        <v>2678</v>
      </c>
      <c r="C5839" t="s">
        <v>5725</v>
      </c>
      <c r="D5839" t="s">
        <v>6007</v>
      </c>
      <c r="E5839">
        <v>51927559700000</v>
      </c>
      <c r="F5839" t="s">
        <v>4276</v>
      </c>
      <c r="G5839" t="s">
        <v>886</v>
      </c>
      <c r="H5839">
        <v>30000</v>
      </c>
      <c r="I5839" s="1">
        <v>43812</v>
      </c>
      <c r="J5839">
        <v>1</v>
      </c>
      <c r="K5839" t="s">
        <v>6696</v>
      </c>
      <c r="L5839" t="s">
        <v>6696</v>
      </c>
      <c r="M5839" t="s">
        <v>6699</v>
      </c>
      <c r="N5839" s="1">
        <v>43889</v>
      </c>
      <c r="O5839" t="str">
        <f t="shared" ref="O5839:O5902" si="195" xml:space="preserve"> IF(K5839&gt;N5839,W5839,I5839)</f>
        <v>정상2</v>
      </c>
      <c r="P5839" t="str">
        <f t="shared" si="194"/>
        <v>엠피상동</v>
      </c>
      <c r="Q5839" t="s">
        <v>1954</v>
      </c>
      <c r="R5839"/>
      <c r="S5839"/>
      <c r="T5839"/>
      <c r="U5839"/>
      <c r="V5839"/>
      <c r="W5839" t="s">
        <v>1958</v>
      </c>
      <c r="X5839"/>
    </row>
    <row r="5840" spans="1:24">
      <c r="A5840" t="s">
        <v>2316</v>
      </c>
      <c r="B5840"/>
      <c r="C5840"/>
      <c r="D5840" t="s">
        <v>6036</v>
      </c>
      <c r="E5840">
        <v>41937822430000</v>
      </c>
      <c r="F5840" t="s">
        <v>4276</v>
      </c>
      <c r="G5840" t="s">
        <v>934</v>
      </c>
      <c r="H5840">
        <v>100903</v>
      </c>
      <c r="I5840" s="1">
        <v>43812</v>
      </c>
      <c r="J5840">
        <v>1</v>
      </c>
      <c r="K5840" t="s">
        <v>6696</v>
      </c>
      <c r="L5840" t="s">
        <v>6698</v>
      </c>
      <c r="M5840" t="s">
        <v>6699</v>
      </c>
      <c r="N5840" s="1">
        <v>43889</v>
      </c>
      <c r="O5840" t="str">
        <f t="shared" si="195"/>
        <v>정상2</v>
      </c>
      <c r="P5840" t="str">
        <f t="shared" si="194"/>
        <v>엠피조은</v>
      </c>
      <c r="Q5840" t="s">
        <v>1954</v>
      </c>
      <c r="R5840"/>
      <c r="S5840"/>
      <c r="T5840"/>
      <c r="U5840"/>
      <c r="V5840"/>
      <c r="W5840" t="s">
        <v>1958</v>
      </c>
      <c r="X5840"/>
    </row>
    <row r="5841" spans="1:24">
      <c r="A5841" t="s">
        <v>995</v>
      </c>
      <c r="B5841" t="s">
        <v>2685</v>
      </c>
      <c r="C5841" t="s">
        <v>5713</v>
      </c>
      <c r="D5841" t="s">
        <v>5989</v>
      </c>
      <c r="E5841">
        <v>320192382208</v>
      </c>
      <c r="F5841" t="s">
        <v>3242</v>
      </c>
      <c r="G5841">
        <v>30593</v>
      </c>
      <c r="H5841">
        <v>41300</v>
      </c>
      <c r="I5841" s="1">
        <v>43812</v>
      </c>
      <c r="J5841">
        <v>1</v>
      </c>
      <c r="K5841" t="s">
        <v>6696</v>
      </c>
      <c r="L5841" t="s">
        <v>6698</v>
      </c>
      <c r="M5841" t="s">
        <v>6699</v>
      </c>
      <c r="N5841" s="1">
        <v>43889</v>
      </c>
      <c r="O5841" t="str">
        <f t="shared" si="195"/>
        <v>정상2</v>
      </c>
      <c r="P5841" t="str">
        <f t="shared" si="194"/>
        <v>엠피피스토스</v>
      </c>
      <c r="Q5841" t="s">
        <v>1954</v>
      </c>
      <c r="R5841"/>
      <c r="S5841"/>
      <c r="T5841"/>
      <c r="U5841"/>
      <c r="V5841"/>
      <c r="W5841" t="s">
        <v>1958</v>
      </c>
      <c r="X5841"/>
    </row>
    <row r="5842" spans="1:24">
      <c r="A5842" t="s">
        <v>995</v>
      </c>
      <c r="B5842" t="s">
        <v>2685</v>
      </c>
      <c r="C5842" t="s">
        <v>5717</v>
      </c>
      <c r="D5842" t="s">
        <v>5989</v>
      </c>
      <c r="E5842">
        <v>320192381073</v>
      </c>
      <c r="F5842" t="s">
        <v>4276</v>
      </c>
      <c r="G5842">
        <v>30555</v>
      </c>
      <c r="H5842">
        <v>45000</v>
      </c>
      <c r="I5842" s="1">
        <v>43812</v>
      </c>
      <c r="J5842">
        <v>1</v>
      </c>
      <c r="K5842" t="s">
        <v>6696</v>
      </c>
      <c r="L5842" t="s">
        <v>6698</v>
      </c>
      <c r="M5842" t="s">
        <v>6699</v>
      </c>
      <c r="N5842" s="1">
        <v>43889</v>
      </c>
      <c r="O5842" t="str">
        <f t="shared" si="195"/>
        <v>정상2</v>
      </c>
      <c r="P5842" t="str">
        <f t="shared" si="194"/>
        <v>엠피피스토스</v>
      </c>
      <c r="Q5842" t="s">
        <v>1954</v>
      </c>
      <c r="R5842"/>
      <c r="S5842"/>
      <c r="T5842"/>
      <c r="U5842"/>
      <c r="V5842"/>
      <c r="W5842" t="s">
        <v>1958</v>
      </c>
      <c r="X5842"/>
    </row>
    <row r="5843" spans="1:24">
      <c r="A5843" t="s">
        <v>2673</v>
      </c>
      <c r="B5843" t="s">
        <v>5688</v>
      </c>
      <c r="C5843" t="s">
        <v>5718</v>
      </c>
      <c r="D5843" t="s">
        <v>5989</v>
      </c>
      <c r="E5843">
        <v>320192381390</v>
      </c>
      <c r="F5843" t="s">
        <v>4276</v>
      </c>
      <c r="G5843">
        <v>30555</v>
      </c>
      <c r="H5843">
        <v>125180</v>
      </c>
      <c r="I5843" s="1">
        <v>43812</v>
      </c>
      <c r="J5843">
        <v>1</v>
      </c>
      <c r="K5843" t="s">
        <v>6696</v>
      </c>
      <c r="L5843" t="s">
        <v>6698</v>
      </c>
      <c r="M5843" t="s">
        <v>6699</v>
      </c>
      <c r="N5843" s="1">
        <v>43889</v>
      </c>
      <c r="O5843" t="str">
        <f t="shared" si="195"/>
        <v>정상2</v>
      </c>
      <c r="P5843" t="str">
        <f t="shared" si="194"/>
        <v>엠피피스토스</v>
      </c>
      <c r="Q5843" t="s">
        <v>1954</v>
      </c>
      <c r="R5843"/>
      <c r="S5843"/>
      <c r="T5843"/>
      <c r="U5843"/>
      <c r="V5843"/>
      <c r="W5843" t="s">
        <v>1958</v>
      </c>
      <c r="X5843"/>
    </row>
    <row r="5844" spans="1:24">
      <c r="A5844" t="s">
        <v>2666</v>
      </c>
      <c r="B5844" t="s">
        <v>5667</v>
      </c>
      <c r="C5844" t="s">
        <v>5731</v>
      </c>
      <c r="D5844" t="s">
        <v>5880</v>
      </c>
      <c r="E5844">
        <v>51927621470000</v>
      </c>
      <c r="F5844" t="s">
        <v>3242</v>
      </c>
      <c r="G5844" t="s">
        <v>905</v>
      </c>
      <c r="H5844">
        <v>55000</v>
      </c>
      <c r="I5844" s="1">
        <v>43812</v>
      </c>
      <c r="J5844">
        <v>1</v>
      </c>
      <c r="K5844" t="s">
        <v>6696</v>
      </c>
      <c r="L5844" t="s">
        <v>6698</v>
      </c>
      <c r="M5844" t="s">
        <v>6699</v>
      </c>
      <c r="N5844" s="1">
        <v>43889</v>
      </c>
      <c r="O5844" t="str">
        <f t="shared" si="195"/>
        <v>정상2</v>
      </c>
      <c r="P5844" t="str">
        <f t="shared" si="194"/>
        <v>엠피성공</v>
      </c>
      <c r="Q5844" t="s">
        <v>1954</v>
      </c>
      <c r="R5844"/>
      <c r="S5844"/>
      <c r="T5844"/>
      <c r="U5844"/>
      <c r="V5844"/>
      <c r="W5844" t="s">
        <v>1958</v>
      </c>
      <c r="X5844"/>
    </row>
    <row r="5845" spans="1:24">
      <c r="A5845" t="s">
        <v>2666</v>
      </c>
      <c r="B5845" t="s">
        <v>5701</v>
      </c>
      <c r="C5845" t="s">
        <v>5712</v>
      </c>
      <c r="D5845" t="s">
        <v>5909</v>
      </c>
      <c r="E5845" t="s">
        <v>6419</v>
      </c>
      <c r="F5845" t="s">
        <v>4276</v>
      </c>
      <c r="G5845" t="s">
        <v>929</v>
      </c>
      <c r="H5845">
        <v>102154</v>
      </c>
      <c r="I5845" s="1">
        <v>43812</v>
      </c>
      <c r="J5845">
        <v>1</v>
      </c>
      <c r="K5845" t="s">
        <v>6696</v>
      </c>
      <c r="L5845" t="s">
        <v>6698</v>
      </c>
      <c r="M5845" t="s">
        <v>6699</v>
      </c>
      <c r="N5845" s="1">
        <v>43889</v>
      </c>
      <c r="O5845" t="str">
        <f t="shared" si="195"/>
        <v>정상2</v>
      </c>
      <c r="P5845" t="str">
        <f t="shared" si="194"/>
        <v>엠피성공</v>
      </c>
      <c r="Q5845" t="s">
        <v>1954</v>
      </c>
      <c r="R5845"/>
      <c r="S5845"/>
      <c r="T5845"/>
      <c r="U5845"/>
      <c r="V5845"/>
      <c r="W5845" t="s">
        <v>1958</v>
      </c>
      <c r="X5845"/>
    </row>
    <row r="5846" spans="1:24">
      <c r="A5846" t="s">
        <v>990</v>
      </c>
      <c r="B5846" t="s">
        <v>2679</v>
      </c>
      <c r="C5846" t="s">
        <v>5712</v>
      </c>
      <c r="D5846" t="s">
        <v>5880</v>
      </c>
      <c r="E5846">
        <v>51927660970000</v>
      </c>
      <c r="F5846" t="s">
        <v>3242</v>
      </c>
      <c r="G5846" t="s">
        <v>899</v>
      </c>
      <c r="H5846">
        <v>52000</v>
      </c>
      <c r="I5846" s="1">
        <v>43812</v>
      </c>
      <c r="J5846">
        <v>1</v>
      </c>
      <c r="K5846" t="s">
        <v>6696</v>
      </c>
      <c r="L5846" t="s">
        <v>6698</v>
      </c>
      <c r="M5846" t="s">
        <v>6699</v>
      </c>
      <c r="N5846" s="1">
        <v>43889</v>
      </c>
      <c r="O5846" t="str">
        <f t="shared" si="195"/>
        <v>정상2</v>
      </c>
      <c r="P5846" t="str">
        <f t="shared" si="194"/>
        <v>엠피성공</v>
      </c>
      <c r="Q5846" t="s">
        <v>1954</v>
      </c>
      <c r="R5846"/>
      <c r="S5846"/>
      <c r="T5846"/>
      <c r="U5846"/>
      <c r="V5846"/>
      <c r="W5846" t="s">
        <v>1958</v>
      </c>
      <c r="X5846"/>
    </row>
    <row r="5847" spans="1:24">
      <c r="A5847" t="s">
        <v>2666</v>
      </c>
      <c r="B5847" t="s">
        <v>5701</v>
      </c>
      <c r="C5847" t="s">
        <v>5774</v>
      </c>
      <c r="D5847" t="s">
        <v>6037</v>
      </c>
      <c r="E5847">
        <v>41937814710000</v>
      </c>
      <c r="F5847" t="s">
        <v>3242</v>
      </c>
      <c r="G5847" t="s">
        <v>955</v>
      </c>
      <c r="H5847">
        <v>50000</v>
      </c>
      <c r="I5847" s="1">
        <v>43812</v>
      </c>
      <c r="J5847">
        <v>1</v>
      </c>
      <c r="K5847" t="s">
        <v>6696</v>
      </c>
      <c r="L5847" t="s">
        <v>6698</v>
      </c>
      <c r="M5847" t="s">
        <v>6699</v>
      </c>
      <c r="N5847" s="1">
        <v>43889</v>
      </c>
      <c r="O5847" t="str">
        <f t="shared" si="195"/>
        <v>정상2</v>
      </c>
      <c r="P5847" t="str">
        <f t="shared" si="194"/>
        <v>엠피성공</v>
      </c>
      <c r="Q5847" t="s">
        <v>1954</v>
      </c>
      <c r="R5847"/>
      <c r="S5847"/>
      <c r="T5847"/>
      <c r="U5847"/>
      <c r="V5847"/>
      <c r="W5847" t="s">
        <v>6702</v>
      </c>
      <c r="X5847"/>
    </row>
    <row r="5848" spans="1:24">
      <c r="A5848" t="s">
        <v>2673</v>
      </c>
      <c r="B5848" t="s">
        <v>2685</v>
      </c>
      <c r="C5848" t="s">
        <v>5713</v>
      </c>
      <c r="D5848" t="s">
        <v>5807</v>
      </c>
      <c r="E5848" t="s">
        <v>6420</v>
      </c>
      <c r="F5848" t="s">
        <v>3242</v>
      </c>
      <c r="G5848" t="s">
        <v>946</v>
      </c>
      <c r="H5848">
        <v>29500</v>
      </c>
      <c r="I5848" s="1">
        <v>43812</v>
      </c>
      <c r="J5848">
        <v>1</v>
      </c>
      <c r="K5848" t="s">
        <v>6696</v>
      </c>
      <c r="L5848" t="s">
        <v>6698</v>
      </c>
      <c r="M5848" t="s">
        <v>6699</v>
      </c>
      <c r="N5848" s="1">
        <v>43889</v>
      </c>
      <c r="O5848" t="str">
        <f t="shared" si="195"/>
        <v>정상2</v>
      </c>
      <c r="P5848" t="str">
        <f t="shared" si="194"/>
        <v>엠피피스토스</v>
      </c>
      <c r="Q5848" t="s">
        <v>1954</v>
      </c>
      <c r="R5848"/>
      <c r="S5848"/>
      <c r="T5848"/>
      <c r="U5848"/>
      <c r="V5848"/>
      <c r="W5848" t="s">
        <v>1958</v>
      </c>
      <c r="X5848"/>
    </row>
    <row r="5849" spans="1:24">
      <c r="A5849" t="s">
        <v>995</v>
      </c>
      <c r="B5849" t="s">
        <v>2685</v>
      </c>
      <c r="C5849" t="s">
        <v>5723</v>
      </c>
      <c r="D5849" t="s">
        <v>5807</v>
      </c>
      <c r="E5849" t="s">
        <v>6421</v>
      </c>
      <c r="F5849" t="s">
        <v>4276</v>
      </c>
      <c r="G5849" t="s">
        <v>920</v>
      </c>
      <c r="H5849">
        <v>24369</v>
      </c>
      <c r="I5849" s="1">
        <v>43812</v>
      </c>
      <c r="J5849">
        <v>1</v>
      </c>
      <c r="K5849" t="s">
        <v>6696</v>
      </c>
      <c r="L5849" t="s">
        <v>6698</v>
      </c>
      <c r="M5849" t="s">
        <v>6699</v>
      </c>
      <c r="N5849" s="1">
        <v>43889</v>
      </c>
      <c r="O5849" t="str">
        <f t="shared" si="195"/>
        <v>정상2</v>
      </c>
      <c r="P5849" t="str">
        <f t="shared" si="194"/>
        <v>엠피피스토스</v>
      </c>
      <c r="Q5849" t="s">
        <v>1954</v>
      </c>
      <c r="R5849"/>
      <c r="S5849"/>
      <c r="T5849"/>
      <c r="U5849"/>
      <c r="V5849"/>
      <c r="W5849" t="s">
        <v>1958</v>
      </c>
      <c r="X5849"/>
    </row>
    <row r="5850" spans="1:24">
      <c r="A5850" t="s">
        <v>2673</v>
      </c>
      <c r="B5850" t="s">
        <v>5671</v>
      </c>
      <c r="C5850" t="s">
        <v>2341</v>
      </c>
      <c r="D5850" t="s">
        <v>5807</v>
      </c>
      <c r="E5850">
        <v>51927730810000</v>
      </c>
      <c r="F5850" t="s">
        <v>3242</v>
      </c>
      <c r="G5850" t="s">
        <v>899</v>
      </c>
      <c r="H5850">
        <v>18700</v>
      </c>
      <c r="I5850" s="1">
        <v>43812</v>
      </c>
      <c r="J5850">
        <v>1</v>
      </c>
      <c r="K5850" t="s">
        <v>6696</v>
      </c>
      <c r="L5850" t="s">
        <v>6698</v>
      </c>
      <c r="M5850" t="s">
        <v>6699</v>
      </c>
      <c r="N5850" s="1">
        <v>43889</v>
      </c>
      <c r="O5850" t="str">
        <f t="shared" si="195"/>
        <v>정상2</v>
      </c>
      <c r="P5850" t="str">
        <f t="shared" si="194"/>
        <v>엠피피스토스</v>
      </c>
      <c r="Q5850" t="s">
        <v>1954</v>
      </c>
      <c r="R5850"/>
      <c r="S5850"/>
      <c r="T5850"/>
      <c r="U5850"/>
      <c r="V5850"/>
      <c r="W5850" t="s">
        <v>1958</v>
      </c>
      <c r="X5850"/>
    </row>
    <row r="5851" spans="1:24">
      <c r="A5851" t="s">
        <v>995</v>
      </c>
      <c r="B5851" t="s">
        <v>2685</v>
      </c>
      <c r="C5851" t="s">
        <v>5718</v>
      </c>
      <c r="D5851" t="s">
        <v>6017</v>
      </c>
      <c r="E5851">
        <v>20190596037</v>
      </c>
      <c r="F5851" t="s">
        <v>4276</v>
      </c>
      <c r="G5851" t="s">
        <v>890</v>
      </c>
      <c r="H5851">
        <v>67446</v>
      </c>
      <c r="I5851" s="1">
        <v>43812</v>
      </c>
      <c r="J5851">
        <v>1</v>
      </c>
      <c r="K5851" t="s">
        <v>6696</v>
      </c>
      <c r="L5851" t="s">
        <v>6698</v>
      </c>
      <c r="M5851" t="s">
        <v>6699</v>
      </c>
      <c r="N5851" s="1">
        <v>43889</v>
      </c>
      <c r="O5851" t="str">
        <f t="shared" si="195"/>
        <v>정상2</v>
      </c>
      <c r="P5851" t="str">
        <f t="shared" si="194"/>
        <v>엠피피스토스</v>
      </c>
      <c r="Q5851" t="s">
        <v>1954</v>
      </c>
      <c r="R5851"/>
      <c r="S5851"/>
      <c r="T5851"/>
      <c r="U5851"/>
      <c r="V5851"/>
      <c r="W5851" t="s">
        <v>1958</v>
      </c>
      <c r="X5851"/>
    </row>
    <row r="5852" spans="1:24">
      <c r="A5852" t="s">
        <v>2666</v>
      </c>
      <c r="B5852" t="s">
        <v>2679</v>
      </c>
      <c r="C5852" t="s">
        <v>5731</v>
      </c>
      <c r="D5852" t="s">
        <v>5910</v>
      </c>
      <c r="E5852" t="s">
        <v>6422</v>
      </c>
      <c r="F5852" t="s">
        <v>3242</v>
      </c>
      <c r="G5852" t="s">
        <v>946</v>
      </c>
      <c r="H5852">
        <v>30000</v>
      </c>
      <c r="I5852" s="1">
        <v>43812</v>
      </c>
      <c r="J5852">
        <v>1</v>
      </c>
      <c r="K5852" t="s">
        <v>6696</v>
      </c>
      <c r="L5852" t="s">
        <v>6698</v>
      </c>
      <c r="M5852" t="s">
        <v>6699</v>
      </c>
      <c r="N5852" s="1">
        <v>43889</v>
      </c>
      <c r="O5852" t="str">
        <f t="shared" si="195"/>
        <v>정상2</v>
      </c>
      <c r="P5852" t="str">
        <f t="shared" si="194"/>
        <v>엠피성공</v>
      </c>
      <c r="Q5852" t="s">
        <v>1954</v>
      </c>
      <c r="R5852"/>
      <c r="S5852"/>
      <c r="T5852"/>
      <c r="U5852"/>
      <c r="V5852"/>
      <c r="W5852" t="s">
        <v>1958</v>
      </c>
      <c r="X5852"/>
    </row>
    <row r="5853" spans="1:24">
      <c r="A5853" t="s">
        <v>2671</v>
      </c>
      <c r="B5853" t="s">
        <v>5677</v>
      </c>
      <c r="C5853" t="s">
        <v>5775</v>
      </c>
      <c r="D5853" t="s">
        <v>5827</v>
      </c>
      <c r="E5853">
        <v>41937776310000</v>
      </c>
      <c r="F5853" t="s">
        <v>3249</v>
      </c>
      <c r="G5853" t="s">
        <v>964</v>
      </c>
      <c r="H5853">
        <v>31283</v>
      </c>
      <c r="I5853" s="1">
        <v>43811</v>
      </c>
      <c r="J5853">
        <v>1</v>
      </c>
      <c r="K5853" t="s">
        <v>6696</v>
      </c>
      <c r="L5853" t="s">
        <v>6698</v>
      </c>
      <c r="M5853" t="s">
        <v>6699</v>
      </c>
      <c r="N5853" s="1">
        <v>43889</v>
      </c>
      <c r="O5853" t="str">
        <f t="shared" si="195"/>
        <v>정상2</v>
      </c>
      <c r="P5853" t="s">
        <v>988</v>
      </c>
      <c r="Q5853" t="s">
        <v>1954</v>
      </c>
      <c r="R5853"/>
      <c r="S5853"/>
      <c r="T5853"/>
      <c r="U5853"/>
      <c r="V5853"/>
      <c r="W5853" t="s">
        <v>1958</v>
      </c>
      <c r="X5853"/>
    </row>
    <row r="5854" spans="1:24">
      <c r="A5854" t="s">
        <v>2671</v>
      </c>
      <c r="B5854" t="s">
        <v>5677</v>
      </c>
      <c r="C5854" t="s">
        <v>5768</v>
      </c>
      <c r="D5854" t="s">
        <v>5914</v>
      </c>
      <c r="E5854">
        <v>41937775920000</v>
      </c>
      <c r="F5854" t="s">
        <v>4286</v>
      </c>
      <c r="G5854" t="s">
        <v>964</v>
      </c>
      <c r="H5854">
        <v>22888</v>
      </c>
      <c r="I5854" s="1">
        <v>43811</v>
      </c>
      <c r="J5854">
        <v>1</v>
      </c>
      <c r="K5854" t="s">
        <v>6696</v>
      </c>
      <c r="L5854" t="s">
        <v>6698</v>
      </c>
      <c r="M5854" t="s">
        <v>6699</v>
      </c>
      <c r="N5854" s="1">
        <v>43889</v>
      </c>
      <c r="O5854" t="str">
        <f t="shared" si="195"/>
        <v>정상2</v>
      </c>
      <c r="P5854" t="s">
        <v>6831</v>
      </c>
      <c r="Q5854" t="s">
        <v>1954</v>
      </c>
      <c r="R5854"/>
      <c r="S5854"/>
      <c r="T5854"/>
      <c r="U5854"/>
      <c r="V5854"/>
      <c r="W5854" t="s">
        <v>1958</v>
      </c>
      <c r="X5854"/>
    </row>
    <row r="5855" spans="1:24">
      <c r="A5855" t="s">
        <v>2670</v>
      </c>
      <c r="B5855" t="s">
        <v>5669</v>
      </c>
      <c r="C5855" t="s">
        <v>5721</v>
      </c>
      <c r="D5855" t="s">
        <v>5887</v>
      </c>
      <c r="E5855">
        <v>51927441610000</v>
      </c>
      <c r="F5855" t="s">
        <v>4276</v>
      </c>
      <c r="G5855" t="s">
        <v>899</v>
      </c>
      <c r="H5855">
        <v>50400</v>
      </c>
      <c r="I5855" s="1">
        <v>43811</v>
      </c>
      <c r="J5855">
        <v>1</v>
      </c>
      <c r="K5855" t="s">
        <v>6696</v>
      </c>
      <c r="L5855" t="s">
        <v>6698</v>
      </c>
      <c r="M5855" t="s">
        <v>6699</v>
      </c>
      <c r="N5855" s="1">
        <v>43889</v>
      </c>
      <c r="O5855" t="str">
        <f t="shared" si="195"/>
        <v>정상2</v>
      </c>
      <c r="P5855" t="str">
        <f t="shared" si="194"/>
        <v>엠피송내</v>
      </c>
      <c r="Q5855" t="s">
        <v>1954</v>
      </c>
      <c r="R5855"/>
      <c r="S5855"/>
      <c r="T5855"/>
      <c r="U5855"/>
      <c r="V5855"/>
      <c r="W5855" t="s">
        <v>1958</v>
      </c>
      <c r="X5855"/>
    </row>
    <row r="5856" spans="1:24">
      <c r="A5856" t="s">
        <v>991</v>
      </c>
      <c r="B5856" t="s">
        <v>2683</v>
      </c>
      <c r="C5856" t="s">
        <v>5764</v>
      </c>
      <c r="D5856" t="s">
        <v>5811</v>
      </c>
      <c r="E5856" t="s">
        <v>6423</v>
      </c>
      <c r="F5856" t="s">
        <v>3242</v>
      </c>
      <c r="G5856">
        <v>61461</v>
      </c>
      <c r="H5856">
        <v>47830</v>
      </c>
      <c r="I5856" s="1">
        <v>43811</v>
      </c>
      <c r="J5856">
        <v>1</v>
      </c>
      <c r="K5856" t="s">
        <v>6696</v>
      </c>
      <c r="L5856" t="s">
        <v>6698</v>
      </c>
      <c r="M5856" t="s">
        <v>6699</v>
      </c>
      <c r="N5856" s="1">
        <v>43889</v>
      </c>
      <c r="O5856" t="str">
        <f t="shared" si="195"/>
        <v>정상2</v>
      </c>
      <c r="P5856" t="str">
        <f t="shared" si="194"/>
        <v>엠피송내</v>
      </c>
      <c r="Q5856" t="s">
        <v>1954</v>
      </c>
      <c r="R5856"/>
      <c r="S5856"/>
      <c r="T5856"/>
      <c r="U5856"/>
      <c r="V5856"/>
      <c r="W5856" t="s">
        <v>1958</v>
      </c>
      <c r="X5856"/>
    </row>
    <row r="5857" spans="1:24">
      <c r="A5857" t="s">
        <v>2665</v>
      </c>
      <c r="B5857" t="s">
        <v>2678</v>
      </c>
      <c r="C5857" t="s">
        <v>5716</v>
      </c>
      <c r="D5857" t="s">
        <v>6028</v>
      </c>
      <c r="E5857" t="s">
        <v>6424</v>
      </c>
      <c r="F5857" t="s">
        <v>4276</v>
      </c>
      <c r="G5857" t="s">
        <v>893</v>
      </c>
      <c r="H5857">
        <v>107000</v>
      </c>
      <c r="I5857" s="1">
        <v>43811</v>
      </c>
      <c r="J5857">
        <v>1</v>
      </c>
      <c r="K5857" t="s">
        <v>6696</v>
      </c>
      <c r="L5857" t="s">
        <v>6696</v>
      </c>
      <c r="M5857" t="s">
        <v>6699</v>
      </c>
      <c r="N5857" s="1">
        <v>43889</v>
      </c>
      <c r="O5857" t="str">
        <f t="shared" si="195"/>
        <v>정상2</v>
      </c>
      <c r="P5857" t="str">
        <f t="shared" si="194"/>
        <v>엠피상동</v>
      </c>
      <c r="Q5857" t="s">
        <v>1954</v>
      </c>
      <c r="R5857"/>
      <c r="S5857"/>
      <c r="T5857"/>
      <c r="U5857"/>
      <c r="V5857"/>
      <c r="W5857" t="s">
        <v>6702</v>
      </c>
      <c r="X5857"/>
    </row>
    <row r="5858" spans="1:24">
      <c r="A5858" t="s">
        <v>2673</v>
      </c>
      <c r="B5858" t="s">
        <v>5671</v>
      </c>
      <c r="C5858" t="s">
        <v>2341</v>
      </c>
      <c r="D5858" t="s">
        <v>6038</v>
      </c>
      <c r="E5858">
        <v>51927501600000</v>
      </c>
      <c r="F5858" t="s">
        <v>3242</v>
      </c>
      <c r="G5858" t="s">
        <v>889</v>
      </c>
      <c r="H5858">
        <v>42000</v>
      </c>
      <c r="I5858" s="1">
        <v>43811</v>
      </c>
      <c r="J5858">
        <v>1</v>
      </c>
      <c r="K5858" t="s">
        <v>6696</v>
      </c>
      <c r="L5858" t="s">
        <v>6698</v>
      </c>
      <c r="M5858" t="s">
        <v>6699</v>
      </c>
      <c r="N5858" s="1">
        <v>43889</v>
      </c>
      <c r="O5858" t="str">
        <f t="shared" si="195"/>
        <v>정상2</v>
      </c>
      <c r="P5858" t="str">
        <f t="shared" si="194"/>
        <v>엠피피스토스</v>
      </c>
      <c r="Q5858" t="s">
        <v>1954</v>
      </c>
      <c r="R5858"/>
      <c r="S5858"/>
      <c r="T5858"/>
      <c r="U5858"/>
      <c r="V5858"/>
      <c r="W5858" t="s">
        <v>1958</v>
      </c>
      <c r="X5858"/>
    </row>
    <row r="5859" spans="1:24">
      <c r="A5859" t="s">
        <v>5664</v>
      </c>
      <c r="B5859" t="s">
        <v>5679</v>
      </c>
      <c r="C5859" t="s">
        <v>5737</v>
      </c>
      <c r="D5859" t="s">
        <v>5952</v>
      </c>
      <c r="E5859" t="s">
        <v>6425</v>
      </c>
      <c r="F5859" t="s">
        <v>4276</v>
      </c>
      <c r="G5859">
        <v>61437</v>
      </c>
      <c r="H5859">
        <v>35000</v>
      </c>
      <c r="I5859" s="1">
        <v>43811</v>
      </c>
      <c r="J5859">
        <v>1</v>
      </c>
      <c r="K5859" t="s">
        <v>6696</v>
      </c>
      <c r="L5859" t="s">
        <v>6698</v>
      </c>
      <c r="M5859" t="s">
        <v>6699</v>
      </c>
      <c r="N5859" s="1">
        <v>43889</v>
      </c>
      <c r="O5859" t="str">
        <f t="shared" si="195"/>
        <v>정상2</v>
      </c>
      <c r="P5859" t="s">
        <v>6829</v>
      </c>
      <c r="Q5859" t="s">
        <v>1954</v>
      </c>
      <c r="R5859"/>
      <c r="S5859"/>
      <c r="T5859"/>
      <c r="U5859"/>
      <c r="V5859"/>
      <c r="W5859" t="s">
        <v>1958</v>
      </c>
      <c r="X5859"/>
    </row>
    <row r="5860" spans="1:24">
      <c r="A5860" t="s">
        <v>2665</v>
      </c>
      <c r="B5860" t="s">
        <v>5670</v>
      </c>
      <c r="C5860" t="s">
        <v>5716</v>
      </c>
      <c r="D5860" t="s">
        <v>6039</v>
      </c>
      <c r="E5860">
        <v>51927475350000</v>
      </c>
      <c r="F5860" t="s">
        <v>4286</v>
      </c>
      <c r="G5860" t="s">
        <v>927</v>
      </c>
      <c r="H5860">
        <v>36122</v>
      </c>
      <c r="I5860" s="1">
        <v>43811</v>
      </c>
      <c r="J5860">
        <v>1</v>
      </c>
      <c r="K5860" t="s">
        <v>6696</v>
      </c>
      <c r="L5860" t="s">
        <v>6696</v>
      </c>
      <c r="M5860" t="s">
        <v>6699</v>
      </c>
      <c r="N5860" s="1">
        <v>43889</v>
      </c>
      <c r="O5860" t="str">
        <f t="shared" si="195"/>
        <v>정상2</v>
      </c>
      <c r="P5860" t="str">
        <f t="shared" si="194"/>
        <v>엠피상동</v>
      </c>
      <c r="Q5860" t="s">
        <v>1954</v>
      </c>
      <c r="R5860"/>
      <c r="S5860"/>
      <c r="T5860"/>
      <c r="U5860"/>
      <c r="V5860"/>
      <c r="W5860" t="s">
        <v>1958</v>
      </c>
      <c r="X5860"/>
    </row>
    <row r="5861" spans="1:24">
      <c r="A5861" t="s">
        <v>2665</v>
      </c>
      <c r="B5861" t="s">
        <v>5670</v>
      </c>
      <c r="C5861" t="s">
        <v>5725</v>
      </c>
      <c r="D5861" t="s">
        <v>6040</v>
      </c>
      <c r="E5861" t="s">
        <v>6426</v>
      </c>
      <c r="F5861" t="s">
        <v>4276</v>
      </c>
      <c r="G5861" t="s">
        <v>947</v>
      </c>
      <c r="H5861">
        <v>72000</v>
      </c>
      <c r="I5861" s="1">
        <v>43811</v>
      </c>
      <c r="J5861">
        <v>1</v>
      </c>
      <c r="K5861" t="s">
        <v>6696</v>
      </c>
      <c r="L5861" t="s">
        <v>6696</v>
      </c>
      <c r="M5861" t="s">
        <v>6699</v>
      </c>
      <c r="N5861" s="1">
        <v>43889</v>
      </c>
      <c r="O5861" t="str">
        <f t="shared" si="195"/>
        <v>정상2</v>
      </c>
      <c r="P5861" t="str">
        <f t="shared" si="194"/>
        <v>엠피상동</v>
      </c>
      <c r="Q5861" t="s">
        <v>1954</v>
      </c>
      <c r="R5861"/>
      <c r="S5861"/>
      <c r="T5861"/>
      <c r="U5861"/>
      <c r="V5861"/>
      <c r="W5861" t="s">
        <v>1958</v>
      </c>
      <c r="X5861"/>
    </row>
    <row r="5862" spans="1:24">
      <c r="A5862" t="s">
        <v>2675</v>
      </c>
      <c r="B5862" t="s">
        <v>5685</v>
      </c>
      <c r="C5862" t="s">
        <v>5741</v>
      </c>
      <c r="D5862" t="s">
        <v>6041</v>
      </c>
      <c r="E5862">
        <v>51927440650000</v>
      </c>
      <c r="F5862" t="s">
        <v>4276</v>
      </c>
      <c r="G5862" t="s">
        <v>899</v>
      </c>
      <c r="H5862">
        <v>57000</v>
      </c>
      <c r="I5862" s="1">
        <v>43811</v>
      </c>
      <c r="J5862">
        <v>1</v>
      </c>
      <c r="K5862" t="s">
        <v>6696</v>
      </c>
      <c r="L5862" t="s">
        <v>6698</v>
      </c>
      <c r="M5862" t="s">
        <v>6699</v>
      </c>
      <c r="N5862" s="1">
        <v>43889</v>
      </c>
      <c r="O5862" t="str">
        <f t="shared" si="195"/>
        <v>정상2</v>
      </c>
      <c r="P5862" t="str">
        <f t="shared" si="194"/>
        <v>엠피가온</v>
      </c>
      <c r="Q5862" t="s">
        <v>1954</v>
      </c>
      <c r="R5862"/>
      <c r="S5862"/>
      <c r="T5862"/>
      <c r="U5862"/>
      <c r="V5862"/>
      <c r="W5862" t="s">
        <v>1958</v>
      </c>
      <c r="X5862"/>
    </row>
    <row r="5863" spans="1:24">
      <c r="A5863" t="s">
        <v>2675</v>
      </c>
      <c r="B5863" t="s">
        <v>5684</v>
      </c>
      <c r="C5863" t="s">
        <v>5773</v>
      </c>
      <c r="D5863" t="s">
        <v>6042</v>
      </c>
      <c r="E5863" t="s">
        <v>6427</v>
      </c>
      <c r="F5863" t="s">
        <v>4276</v>
      </c>
      <c r="G5863" t="s">
        <v>879</v>
      </c>
      <c r="H5863">
        <v>50000</v>
      </c>
      <c r="I5863" s="1">
        <v>43811</v>
      </c>
      <c r="J5863">
        <v>1</v>
      </c>
      <c r="K5863" t="s">
        <v>6696</v>
      </c>
      <c r="L5863" t="s">
        <v>6698</v>
      </c>
      <c r="M5863" t="s">
        <v>6699</v>
      </c>
      <c r="N5863" s="1">
        <v>43889</v>
      </c>
      <c r="O5863" t="str">
        <f t="shared" si="195"/>
        <v>정상2</v>
      </c>
      <c r="P5863" t="str">
        <f t="shared" si="194"/>
        <v>엠피가온</v>
      </c>
      <c r="Q5863" t="s">
        <v>1954</v>
      </c>
      <c r="R5863"/>
      <c r="S5863"/>
      <c r="T5863"/>
      <c r="U5863"/>
      <c r="V5863"/>
      <c r="W5863" t="s">
        <v>1958</v>
      </c>
      <c r="X5863"/>
    </row>
    <row r="5864" spans="1:24">
      <c r="A5864" t="s">
        <v>2667</v>
      </c>
      <c r="B5864" t="s">
        <v>5675</v>
      </c>
      <c r="C5864" t="s">
        <v>5744</v>
      </c>
      <c r="D5864" t="s">
        <v>5959</v>
      </c>
      <c r="E5864">
        <v>41937795420000</v>
      </c>
      <c r="F5864" t="s">
        <v>4276</v>
      </c>
      <c r="G5864" t="s">
        <v>898</v>
      </c>
      <c r="H5864">
        <v>75506</v>
      </c>
      <c r="I5864" s="1">
        <v>43811</v>
      </c>
      <c r="J5864">
        <v>1</v>
      </c>
      <c r="K5864" t="s">
        <v>6696</v>
      </c>
      <c r="L5864" t="s">
        <v>6698</v>
      </c>
      <c r="M5864" t="s">
        <v>6699</v>
      </c>
      <c r="N5864" s="1">
        <v>43889</v>
      </c>
      <c r="O5864" t="str">
        <f t="shared" si="195"/>
        <v>정상2</v>
      </c>
      <c r="P5864" t="str">
        <f t="shared" si="194"/>
        <v>엠피의정부</v>
      </c>
      <c r="Q5864" t="s">
        <v>1954</v>
      </c>
      <c r="R5864"/>
      <c r="S5864"/>
      <c r="T5864"/>
      <c r="U5864"/>
      <c r="V5864"/>
      <c r="W5864" t="s">
        <v>1958</v>
      </c>
      <c r="X5864"/>
    </row>
    <row r="5865" spans="1:24">
      <c r="A5865" t="s">
        <v>992</v>
      </c>
      <c r="B5865" t="s">
        <v>5686</v>
      </c>
      <c r="C5865" t="s">
        <v>5744</v>
      </c>
      <c r="D5865" t="s">
        <v>5855</v>
      </c>
      <c r="E5865" t="s">
        <v>6428</v>
      </c>
      <c r="F5865" t="s">
        <v>4276</v>
      </c>
      <c r="G5865" t="s">
        <v>901</v>
      </c>
      <c r="H5865">
        <v>111491</v>
      </c>
      <c r="I5865" s="1">
        <v>43811</v>
      </c>
      <c r="J5865">
        <v>1</v>
      </c>
      <c r="K5865" t="s">
        <v>6696</v>
      </c>
      <c r="L5865" t="s">
        <v>6698</v>
      </c>
      <c r="M5865" t="s">
        <v>6699</v>
      </c>
      <c r="N5865" s="1">
        <v>43889</v>
      </c>
      <c r="O5865" t="str">
        <f t="shared" si="195"/>
        <v>정상2</v>
      </c>
      <c r="P5865" t="str">
        <f t="shared" si="194"/>
        <v>엠피의정부</v>
      </c>
      <c r="Q5865" t="s">
        <v>1954</v>
      </c>
      <c r="R5865"/>
      <c r="S5865"/>
      <c r="T5865"/>
      <c r="U5865"/>
      <c r="V5865"/>
      <c r="W5865" t="s">
        <v>1958</v>
      </c>
      <c r="X5865"/>
    </row>
    <row r="5866" spans="1:24">
      <c r="A5866" t="s">
        <v>2673</v>
      </c>
      <c r="B5866" t="s">
        <v>2685</v>
      </c>
      <c r="C5866" t="s">
        <v>2341</v>
      </c>
      <c r="D5866" t="s">
        <v>6043</v>
      </c>
      <c r="E5866">
        <v>320192359730</v>
      </c>
      <c r="F5866" t="s">
        <v>4276</v>
      </c>
      <c r="G5866">
        <v>30555</v>
      </c>
      <c r="H5866">
        <v>57120</v>
      </c>
      <c r="I5866" s="1">
        <v>43811</v>
      </c>
      <c r="J5866">
        <v>1</v>
      </c>
      <c r="K5866" t="s">
        <v>6696</v>
      </c>
      <c r="L5866" t="s">
        <v>6698</v>
      </c>
      <c r="M5866" t="s">
        <v>6699</v>
      </c>
      <c r="N5866" s="1">
        <v>43889</v>
      </c>
      <c r="O5866" t="str">
        <f t="shared" si="195"/>
        <v>정상2</v>
      </c>
      <c r="P5866" t="str">
        <f t="shared" si="194"/>
        <v>엠피피스토스</v>
      </c>
      <c r="Q5866" t="s">
        <v>1954</v>
      </c>
      <c r="R5866"/>
      <c r="S5866"/>
      <c r="T5866"/>
      <c r="U5866"/>
      <c r="V5866"/>
      <c r="W5866" t="s">
        <v>1958</v>
      </c>
      <c r="X5866"/>
    </row>
    <row r="5867" spans="1:24">
      <c r="A5867" t="s">
        <v>2671</v>
      </c>
      <c r="B5867" t="s">
        <v>5668</v>
      </c>
      <c r="C5867" t="s">
        <v>5710</v>
      </c>
      <c r="D5867" t="s">
        <v>5960</v>
      </c>
      <c r="E5867">
        <v>320192366438</v>
      </c>
      <c r="F5867" t="s">
        <v>4276</v>
      </c>
      <c r="G5867">
        <v>30577</v>
      </c>
      <c r="H5867">
        <v>90180</v>
      </c>
      <c r="I5867" s="1">
        <v>43811</v>
      </c>
      <c r="J5867">
        <v>1</v>
      </c>
      <c r="K5867" t="s">
        <v>6696</v>
      </c>
      <c r="L5867" t="s">
        <v>6698</v>
      </c>
      <c r="M5867" t="s">
        <v>6699</v>
      </c>
      <c r="N5867" s="1">
        <v>43889</v>
      </c>
      <c r="O5867" t="str">
        <f t="shared" si="195"/>
        <v>정상2</v>
      </c>
      <c r="P5867" t="s">
        <v>6835</v>
      </c>
      <c r="Q5867" t="s">
        <v>1954</v>
      </c>
      <c r="R5867"/>
      <c r="S5867"/>
      <c r="T5867"/>
      <c r="U5867"/>
      <c r="V5867"/>
      <c r="W5867" t="s">
        <v>1958</v>
      </c>
      <c r="X5867"/>
    </row>
    <row r="5868" spans="1:24">
      <c r="A5868" t="s">
        <v>2671</v>
      </c>
      <c r="B5868" t="s">
        <v>5666</v>
      </c>
      <c r="C5868" t="s">
        <v>5710</v>
      </c>
      <c r="D5868" t="s">
        <v>5796</v>
      </c>
      <c r="E5868">
        <v>20196326233</v>
      </c>
      <c r="F5868" t="s">
        <v>3242</v>
      </c>
      <c r="G5868">
        <v>22818</v>
      </c>
      <c r="H5868">
        <v>28261</v>
      </c>
      <c r="I5868" s="1">
        <v>43811</v>
      </c>
      <c r="J5868">
        <v>1</v>
      </c>
      <c r="K5868" t="s">
        <v>6696</v>
      </c>
      <c r="L5868" t="s">
        <v>6698</v>
      </c>
      <c r="M5868" t="s">
        <v>6699</v>
      </c>
      <c r="N5868" s="1">
        <v>43889</v>
      </c>
      <c r="O5868" t="str">
        <f t="shared" si="195"/>
        <v>정상2</v>
      </c>
      <c r="P5868" t="s">
        <v>6835</v>
      </c>
      <c r="Q5868" t="s">
        <v>1954</v>
      </c>
      <c r="R5868"/>
      <c r="S5868"/>
      <c r="T5868"/>
      <c r="U5868"/>
      <c r="V5868"/>
      <c r="W5868" t="s">
        <v>1958</v>
      </c>
      <c r="X5868"/>
    </row>
    <row r="5869" spans="1:24">
      <c r="A5869" t="s">
        <v>991</v>
      </c>
      <c r="B5869" t="s">
        <v>5669</v>
      </c>
      <c r="C5869" t="s">
        <v>5724</v>
      </c>
      <c r="D5869" t="s">
        <v>6044</v>
      </c>
      <c r="E5869">
        <v>41937788080000</v>
      </c>
      <c r="F5869" t="s">
        <v>4276</v>
      </c>
      <c r="G5869" t="s">
        <v>936</v>
      </c>
      <c r="H5869">
        <v>48679</v>
      </c>
      <c r="I5869" s="1">
        <v>43811</v>
      </c>
      <c r="J5869">
        <v>1</v>
      </c>
      <c r="K5869" t="s">
        <v>6696</v>
      </c>
      <c r="L5869" t="s">
        <v>6698</v>
      </c>
      <c r="M5869" t="s">
        <v>6699</v>
      </c>
      <c r="N5869" s="1">
        <v>43889</v>
      </c>
      <c r="O5869" t="str">
        <f t="shared" si="195"/>
        <v>정상2</v>
      </c>
      <c r="P5869" t="str">
        <f t="shared" si="194"/>
        <v>엠피송내</v>
      </c>
      <c r="Q5869" t="s">
        <v>1954</v>
      </c>
      <c r="R5869"/>
      <c r="S5869"/>
      <c r="T5869"/>
      <c r="U5869"/>
      <c r="V5869"/>
      <c r="W5869" t="s">
        <v>1958</v>
      </c>
      <c r="X5869"/>
    </row>
    <row r="5870" spans="1:24">
      <c r="A5870" t="s">
        <v>2670</v>
      </c>
      <c r="B5870" t="s">
        <v>2683</v>
      </c>
      <c r="C5870" t="s">
        <v>5736</v>
      </c>
      <c r="D5870" t="s">
        <v>5817</v>
      </c>
      <c r="E5870">
        <v>41937795340000</v>
      </c>
      <c r="F5870" t="s">
        <v>4276</v>
      </c>
      <c r="G5870" t="s">
        <v>934</v>
      </c>
      <c r="H5870">
        <v>38992</v>
      </c>
      <c r="I5870" s="1">
        <v>43811</v>
      </c>
      <c r="J5870">
        <v>1</v>
      </c>
      <c r="K5870" t="s">
        <v>6696</v>
      </c>
      <c r="L5870" t="s">
        <v>6698</v>
      </c>
      <c r="M5870" t="s">
        <v>6699</v>
      </c>
      <c r="N5870" s="1">
        <v>43889</v>
      </c>
      <c r="O5870" t="str">
        <f t="shared" si="195"/>
        <v>정상2</v>
      </c>
      <c r="P5870" t="str">
        <f t="shared" si="194"/>
        <v>엠피송내</v>
      </c>
      <c r="Q5870" t="s">
        <v>1954</v>
      </c>
      <c r="R5870"/>
      <c r="S5870"/>
      <c r="T5870"/>
      <c r="U5870"/>
      <c r="V5870"/>
      <c r="W5870" t="s">
        <v>1958</v>
      </c>
      <c r="X5870"/>
    </row>
    <row r="5871" spans="1:24">
      <c r="A5871" t="s">
        <v>2670</v>
      </c>
      <c r="B5871" t="s">
        <v>2683</v>
      </c>
      <c r="C5871" t="s">
        <v>5724</v>
      </c>
      <c r="D5871" t="s">
        <v>5797</v>
      </c>
      <c r="E5871">
        <v>51927511900000</v>
      </c>
      <c r="F5871" t="s">
        <v>4276</v>
      </c>
      <c r="G5871" t="s">
        <v>894</v>
      </c>
      <c r="H5871">
        <v>74720</v>
      </c>
      <c r="I5871" s="1">
        <v>43811</v>
      </c>
      <c r="J5871">
        <v>1</v>
      </c>
      <c r="K5871" t="s">
        <v>6696</v>
      </c>
      <c r="L5871" t="s">
        <v>6698</v>
      </c>
      <c r="M5871" t="s">
        <v>6699</v>
      </c>
      <c r="N5871" s="1">
        <v>43889</v>
      </c>
      <c r="O5871" t="str">
        <f t="shared" si="195"/>
        <v>정상2</v>
      </c>
      <c r="P5871" t="str">
        <f t="shared" si="194"/>
        <v>엠피송내</v>
      </c>
      <c r="Q5871" t="s">
        <v>1954</v>
      </c>
      <c r="R5871"/>
      <c r="S5871"/>
      <c r="T5871"/>
      <c r="U5871"/>
      <c r="V5871"/>
      <c r="W5871" t="s">
        <v>1958</v>
      </c>
      <c r="X5871"/>
    </row>
    <row r="5872" spans="1:24">
      <c r="A5872" t="s">
        <v>2670</v>
      </c>
      <c r="B5872" t="s">
        <v>5669</v>
      </c>
      <c r="C5872" t="s">
        <v>5724</v>
      </c>
      <c r="D5872" t="s">
        <v>5797</v>
      </c>
      <c r="E5872">
        <v>41937794930000</v>
      </c>
      <c r="F5872" t="s">
        <v>4276</v>
      </c>
      <c r="G5872" t="s">
        <v>940</v>
      </c>
      <c r="H5872">
        <v>13000</v>
      </c>
      <c r="I5872" s="1">
        <v>43811</v>
      </c>
      <c r="J5872">
        <v>1</v>
      </c>
      <c r="K5872" t="s">
        <v>6696</v>
      </c>
      <c r="L5872" t="s">
        <v>6698</v>
      </c>
      <c r="M5872" t="s">
        <v>6699</v>
      </c>
      <c r="N5872" s="1">
        <v>43889</v>
      </c>
      <c r="O5872" t="str">
        <f t="shared" si="195"/>
        <v>정상2</v>
      </c>
      <c r="P5872" t="str">
        <f t="shared" si="194"/>
        <v>엠피송내</v>
      </c>
      <c r="Q5872" t="s">
        <v>1954</v>
      </c>
      <c r="R5872"/>
      <c r="S5872"/>
      <c r="T5872"/>
      <c r="U5872"/>
      <c r="V5872"/>
      <c r="W5872" t="s">
        <v>1958</v>
      </c>
      <c r="X5872"/>
    </row>
    <row r="5873" spans="1:24">
      <c r="A5873" t="s">
        <v>987</v>
      </c>
      <c r="B5873" t="s">
        <v>5693</v>
      </c>
      <c r="C5873" t="s">
        <v>5758</v>
      </c>
      <c r="D5873" t="s">
        <v>6045</v>
      </c>
      <c r="E5873">
        <v>20196319510</v>
      </c>
      <c r="F5873" t="s">
        <v>3242</v>
      </c>
      <c r="G5873">
        <v>22818</v>
      </c>
      <c r="H5873">
        <v>35000</v>
      </c>
      <c r="I5873" s="1">
        <v>43811</v>
      </c>
      <c r="J5873">
        <v>1</v>
      </c>
      <c r="K5873" t="s">
        <v>6696</v>
      </c>
      <c r="L5873" t="s">
        <v>6698</v>
      </c>
      <c r="M5873" t="s">
        <v>6699</v>
      </c>
      <c r="N5873" s="1">
        <v>43889</v>
      </c>
      <c r="O5873" t="str">
        <f t="shared" si="195"/>
        <v>정상2</v>
      </c>
      <c r="P5873" t="s">
        <v>6829</v>
      </c>
      <c r="Q5873" t="s">
        <v>1954</v>
      </c>
      <c r="R5873"/>
      <c r="S5873"/>
      <c r="T5873"/>
      <c r="U5873"/>
      <c r="V5873"/>
      <c r="W5873" t="s">
        <v>1958</v>
      </c>
      <c r="X5873"/>
    </row>
    <row r="5874" spans="1:24">
      <c r="A5874" t="s">
        <v>5664</v>
      </c>
      <c r="B5874" t="s">
        <v>5679</v>
      </c>
      <c r="C5874" t="s">
        <v>5758</v>
      </c>
      <c r="D5874" t="s">
        <v>5940</v>
      </c>
      <c r="E5874">
        <v>20196321150</v>
      </c>
      <c r="F5874" t="s">
        <v>3242</v>
      </c>
      <c r="G5874">
        <v>22818</v>
      </c>
      <c r="H5874">
        <v>35000</v>
      </c>
      <c r="I5874" s="1">
        <v>43811</v>
      </c>
      <c r="J5874">
        <v>1</v>
      </c>
      <c r="K5874" t="s">
        <v>6696</v>
      </c>
      <c r="L5874" t="s">
        <v>6698</v>
      </c>
      <c r="M5874" t="s">
        <v>6699</v>
      </c>
      <c r="N5874" s="1">
        <v>43889</v>
      </c>
      <c r="O5874" t="str">
        <f t="shared" si="195"/>
        <v>정상2</v>
      </c>
      <c r="P5874" t="s">
        <v>6829</v>
      </c>
      <c r="Q5874" t="s">
        <v>1954</v>
      </c>
      <c r="R5874"/>
      <c r="S5874"/>
      <c r="T5874"/>
      <c r="U5874"/>
      <c r="V5874"/>
      <c r="W5874" t="s">
        <v>1958</v>
      </c>
      <c r="X5874"/>
    </row>
    <row r="5875" spans="1:24">
      <c r="A5875" t="s">
        <v>1870</v>
      </c>
      <c r="B5875" t="s">
        <v>2678</v>
      </c>
      <c r="C5875" t="s">
        <v>5716</v>
      </c>
      <c r="D5875" t="s">
        <v>6046</v>
      </c>
      <c r="E5875" t="s">
        <v>6429</v>
      </c>
      <c r="F5875" t="s">
        <v>4276</v>
      </c>
      <c r="G5875" t="s">
        <v>903</v>
      </c>
      <c r="H5875">
        <v>103790</v>
      </c>
      <c r="I5875" s="1">
        <v>43811</v>
      </c>
      <c r="J5875">
        <v>1</v>
      </c>
      <c r="K5875" t="s">
        <v>6696</v>
      </c>
      <c r="L5875" t="s">
        <v>6696</v>
      </c>
      <c r="M5875" t="s">
        <v>6699</v>
      </c>
      <c r="N5875" s="1">
        <v>43889</v>
      </c>
      <c r="O5875" t="str">
        <f t="shared" si="195"/>
        <v>정상2</v>
      </c>
      <c r="P5875" t="str">
        <f t="shared" si="194"/>
        <v>엠피상동</v>
      </c>
      <c r="Q5875" t="s">
        <v>1954</v>
      </c>
      <c r="R5875"/>
      <c r="S5875"/>
      <c r="T5875"/>
      <c r="U5875"/>
      <c r="V5875"/>
      <c r="W5875" t="s">
        <v>1960</v>
      </c>
      <c r="X5875"/>
    </row>
    <row r="5876" spans="1:24">
      <c r="A5876" t="s">
        <v>2665</v>
      </c>
      <c r="B5876" t="s">
        <v>5670</v>
      </c>
      <c r="C5876" t="s">
        <v>2353</v>
      </c>
      <c r="D5876" t="s">
        <v>5964</v>
      </c>
      <c r="E5876" t="s">
        <v>6430</v>
      </c>
      <c r="F5876" t="s">
        <v>4276</v>
      </c>
      <c r="G5876">
        <v>61438</v>
      </c>
      <c r="H5876">
        <v>60000</v>
      </c>
      <c r="I5876" s="1">
        <v>43811</v>
      </c>
      <c r="J5876">
        <v>1</v>
      </c>
      <c r="K5876" t="s">
        <v>6696</v>
      </c>
      <c r="L5876" t="s">
        <v>6696</v>
      </c>
      <c r="M5876" t="s">
        <v>6699</v>
      </c>
      <c r="N5876" s="1">
        <v>43889</v>
      </c>
      <c r="O5876" t="str">
        <f t="shared" si="195"/>
        <v>정상2</v>
      </c>
      <c r="P5876" t="str">
        <f t="shared" si="194"/>
        <v>엠피상동</v>
      </c>
      <c r="Q5876" t="s">
        <v>1954</v>
      </c>
      <c r="R5876"/>
      <c r="S5876"/>
      <c r="T5876"/>
      <c r="U5876"/>
      <c r="V5876"/>
      <c r="W5876" t="s">
        <v>6702</v>
      </c>
      <c r="X5876"/>
    </row>
    <row r="5877" spans="1:24">
      <c r="A5877" t="s">
        <v>2665</v>
      </c>
      <c r="B5877" t="s">
        <v>5670</v>
      </c>
      <c r="C5877" t="s">
        <v>5725</v>
      </c>
      <c r="D5877" t="s">
        <v>6015</v>
      </c>
      <c r="E5877" t="s">
        <v>6431</v>
      </c>
      <c r="F5877" t="s">
        <v>3242</v>
      </c>
      <c r="G5877" t="s">
        <v>879</v>
      </c>
      <c r="H5877">
        <v>130000</v>
      </c>
      <c r="I5877" s="1">
        <v>43811</v>
      </c>
      <c r="J5877">
        <v>1</v>
      </c>
      <c r="K5877" t="s">
        <v>6696</v>
      </c>
      <c r="L5877" t="s">
        <v>6696</v>
      </c>
      <c r="M5877" t="s">
        <v>6699</v>
      </c>
      <c r="N5877" s="1">
        <v>43889</v>
      </c>
      <c r="O5877" t="str">
        <f t="shared" si="195"/>
        <v>정상2</v>
      </c>
      <c r="P5877" t="str">
        <f t="shared" si="194"/>
        <v>엠피상동</v>
      </c>
      <c r="Q5877" t="s">
        <v>1954</v>
      </c>
      <c r="R5877"/>
      <c r="S5877"/>
      <c r="T5877"/>
      <c r="U5877"/>
      <c r="V5877"/>
      <c r="W5877" t="s">
        <v>6702</v>
      </c>
      <c r="X5877"/>
    </row>
    <row r="5878" spans="1:24">
      <c r="A5878" t="s">
        <v>994</v>
      </c>
      <c r="B5878" t="s">
        <v>5694</v>
      </c>
      <c r="C5878" t="s">
        <v>5776</v>
      </c>
      <c r="D5878" t="s">
        <v>5965</v>
      </c>
      <c r="E5878">
        <v>20196333138</v>
      </c>
      <c r="F5878" t="s">
        <v>4286</v>
      </c>
      <c r="G5878">
        <v>22698</v>
      </c>
      <c r="H5878">
        <v>5387</v>
      </c>
      <c r="I5878" s="1">
        <v>43811</v>
      </c>
      <c r="J5878">
        <v>1</v>
      </c>
      <c r="K5878" t="s">
        <v>6696</v>
      </c>
      <c r="L5878" t="s">
        <v>6698</v>
      </c>
      <c r="M5878" t="s">
        <v>6699</v>
      </c>
      <c r="N5878" s="1">
        <v>43889</v>
      </c>
      <c r="O5878" t="str">
        <f t="shared" si="195"/>
        <v>정상2</v>
      </c>
      <c r="P5878" t="str">
        <f t="shared" si="194"/>
        <v>엠피레전드</v>
      </c>
      <c r="Q5878" t="s">
        <v>1954</v>
      </c>
      <c r="R5878"/>
      <c r="S5878"/>
      <c r="T5878"/>
      <c r="U5878"/>
      <c r="V5878"/>
      <c r="W5878" t="s">
        <v>1958</v>
      </c>
      <c r="X5878"/>
    </row>
    <row r="5879" spans="1:24">
      <c r="A5879" t="s">
        <v>994</v>
      </c>
      <c r="B5879" t="s">
        <v>5692</v>
      </c>
      <c r="C5879" t="s">
        <v>5755</v>
      </c>
      <c r="D5879" t="s">
        <v>5965</v>
      </c>
      <c r="E5879">
        <v>20196329227</v>
      </c>
      <c r="F5879" t="s">
        <v>4276</v>
      </c>
      <c r="G5879">
        <v>22761</v>
      </c>
      <c r="H5879">
        <v>44000</v>
      </c>
      <c r="I5879" s="1">
        <v>43811</v>
      </c>
      <c r="J5879">
        <v>1</v>
      </c>
      <c r="K5879" t="s">
        <v>6696</v>
      </c>
      <c r="L5879" t="s">
        <v>6698</v>
      </c>
      <c r="M5879" t="s">
        <v>6699</v>
      </c>
      <c r="N5879" s="1">
        <v>43889</v>
      </c>
      <c r="O5879" t="str">
        <f t="shared" si="195"/>
        <v>정상2</v>
      </c>
      <c r="P5879" t="str">
        <f t="shared" si="194"/>
        <v>엠피레전드</v>
      </c>
      <c r="Q5879" t="s">
        <v>1954</v>
      </c>
      <c r="R5879"/>
      <c r="S5879"/>
      <c r="T5879"/>
      <c r="U5879"/>
      <c r="V5879"/>
      <c r="W5879" t="s">
        <v>1958</v>
      </c>
      <c r="X5879"/>
    </row>
    <row r="5880" spans="1:24">
      <c r="A5880" t="s">
        <v>994</v>
      </c>
      <c r="B5880" t="s">
        <v>5692</v>
      </c>
      <c r="C5880" t="s">
        <v>5776</v>
      </c>
      <c r="D5880" t="s">
        <v>5965</v>
      </c>
      <c r="E5880">
        <v>20196333112</v>
      </c>
      <c r="F5880" t="s">
        <v>4286</v>
      </c>
      <c r="G5880">
        <v>22698</v>
      </c>
      <c r="H5880">
        <v>7368</v>
      </c>
      <c r="I5880" s="1">
        <v>43811</v>
      </c>
      <c r="J5880">
        <v>1</v>
      </c>
      <c r="K5880" t="s">
        <v>6696</v>
      </c>
      <c r="L5880" t="s">
        <v>6698</v>
      </c>
      <c r="M5880" t="s">
        <v>6699</v>
      </c>
      <c r="N5880" s="1">
        <v>43889</v>
      </c>
      <c r="O5880" t="str">
        <f t="shared" si="195"/>
        <v>정상2</v>
      </c>
      <c r="P5880" t="str">
        <f t="shared" si="194"/>
        <v>엠피레전드</v>
      </c>
      <c r="Q5880" t="s">
        <v>1954</v>
      </c>
      <c r="R5880"/>
      <c r="S5880"/>
      <c r="T5880"/>
      <c r="U5880"/>
      <c r="V5880"/>
      <c r="W5880" t="s">
        <v>1958</v>
      </c>
      <c r="X5880"/>
    </row>
    <row r="5881" spans="1:24">
      <c r="A5881" t="s">
        <v>2672</v>
      </c>
      <c r="B5881" t="s">
        <v>5694</v>
      </c>
      <c r="C5881" t="s">
        <v>5763</v>
      </c>
      <c r="D5881" t="s">
        <v>5965</v>
      </c>
      <c r="E5881">
        <v>20196329100</v>
      </c>
      <c r="F5881" t="s">
        <v>4276</v>
      </c>
      <c r="G5881">
        <v>22761</v>
      </c>
      <c r="H5881">
        <v>56300</v>
      </c>
      <c r="I5881" s="1">
        <v>43811</v>
      </c>
      <c r="J5881">
        <v>1</v>
      </c>
      <c r="K5881" t="s">
        <v>6696</v>
      </c>
      <c r="L5881" t="s">
        <v>6698</v>
      </c>
      <c r="M5881" t="s">
        <v>6699</v>
      </c>
      <c r="N5881" s="1">
        <v>43889</v>
      </c>
      <c r="O5881" t="str">
        <f t="shared" si="195"/>
        <v>정상2</v>
      </c>
      <c r="P5881" t="str">
        <f t="shared" si="194"/>
        <v>엠피레전드</v>
      </c>
      <c r="Q5881" t="s">
        <v>1954</v>
      </c>
      <c r="R5881"/>
      <c r="S5881"/>
      <c r="T5881"/>
      <c r="U5881"/>
      <c r="V5881"/>
      <c r="W5881" t="s">
        <v>1958</v>
      </c>
      <c r="X5881"/>
    </row>
    <row r="5882" spans="1:24">
      <c r="A5882" t="s">
        <v>990</v>
      </c>
      <c r="B5882" t="s">
        <v>5667</v>
      </c>
      <c r="C5882" t="s">
        <v>5712</v>
      </c>
      <c r="D5882" t="s">
        <v>6047</v>
      </c>
      <c r="E5882">
        <v>20196325573</v>
      </c>
      <c r="F5882" t="s">
        <v>4276</v>
      </c>
      <c r="G5882">
        <v>22796</v>
      </c>
      <c r="H5882">
        <v>78200</v>
      </c>
      <c r="I5882" s="1">
        <v>43811</v>
      </c>
      <c r="J5882">
        <v>1</v>
      </c>
      <c r="K5882" t="s">
        <v>6696</v>
      </c>
      <c r="L5882" t="s">
        <v>6698</v>
      </c>
      <c r="M5882" t="s">
        <v>6699</v>
      </c>
      <c r="N5882" s="1">
        <v>43889</v>
      </c>
      <c r="O5882" t="str">
        <f t="shared" si="195"/>
        <v>정상2</v>
      </c>
      <c r="P5882" t="str">
        <f t="shared" si="194"/>
        <v>엠피성공</v>
      </c>
      <c r="Q5882" t="s">
        <v>1954</v>
      </c>
      <c r="R5882"/>
      <c r="S5882"/>
      <c r="T5882"/>
      <c r="U5882"/>
      <c r="V5882"/>
      <c r="W5882" t="s">
        <v>1958</v>
      </c>
      <c r="X5882"/>
    </row>
    <row r="5883" spans="1:24">
      <c r="A5883" t="s">
        <v>1870</v>
      </c>
      <c r="B5883" t="s">
        <v>2678</v>
      </c>
      <c r="C5883" t="s">
        <v>5728</v>
      </c>
      <c r="D5883" t="s">
        <v>6048</v>
      </c>
      <c r="E5883">
        <v>51927417380000</v>
      </c>
      <c r="F5883" t="s">
        <v>4276</v>
      </c>
      <c r="G5883" t="s">
        <v>907</v>
      </c>
      <c r="H5883">
        <v>151157</v>
      </c>
      <c r="I5883" s="1">
        <v>43811</v>
      </c>
      <c r="J5883">
        <v>1</v>
      </c>
      <c r="K5883" t="s">
        <v>6696</v>
      </c>
      <c r="L5883" t="s">
        <v>6696</v>
      </c>
      <c r="M5883" t="s">
        <v>6699</v>
      </c>
      <c r="N5883" s="1">
        <v>43889</v>
      </c>
      <c r="O5883" t="str">
        <f t="shared" si="195"/>
        <v>정상2</v>
      </c>
      <c r="P5883" t="str">
        <f t="shared" si="194"/>
        <v>엠피상동</v>
      </c>
      <c r="Q5883" t="s">
        <v>1954</v>
      </c>
      <c r="R5883"/>
      <c r="S5883"/>
      <c r="T5883"/>
      <c r="U5883"/>
      <c r="V5883"/>
      <c r="W5883" t="s">
        <v>1958</v>
      </c>
      <c r="X5883"/>
    </row>
    <row r="5884" spans="1:24">
      <c r="A5884" t="s">
        <v>5663</v>
      </c>
      <c r="B5884" t="s">
        <v>5678</v>
      </c>
      <c r="C5884" t="s">
        <v>5738</v>
      </c>
      <c r="D5884" t="s">
        <v>6049</v>
      </c>
      <c r="E5884" t="s">
        <v>6432</v>
      </c>
      <c r="F5884" t="s">
        <v>4286</v>
      </c>
      <c r="G5884">
        <v>61264</v>
      </c>
      <c r="H5884">
        <v>27570</v>
      </c>
      <c r="I5884" s="1">
        <v>43811</v>
      </c>
      <c r="J5884">
        <v>1</v>
      </c>
      <c r="K5884" t="s">
        <v>6696</v>
      </c>
      <c r="L5884" t="s">
        <v>6698</v>
      </c>
      <c r="M5884" t="s">
        <v>6699</v>
      </c>
      <c r="N5884" s="1">
        <v>43889</v>
      </c>
      <c r="O5884" t="str">
        <f t="shared" si="195"/>
        <v>정상2</v>
      </c>
      <c r="P5884" t="str">
        <f t="shared" si="194"/>
        <v>엠피아이리치</v>
      </c>
      <c r="Q5884" t="s">
        <v>1954</v>
      </c>
      <c r="R5884"/>
      <c r="S5884"/>
      <c r="T5884"/>
      <c r="U5884"/>
      <c r="V5884"/>
      <c r="W5884" t="s">
        <v>1958</v>
      </c>
      <c r="X5884"/>
    </row>
    <row r="5885" spans="1:24">
      <c r="A5885" t="s">
        <v>4921</v>
      </c>
      <c r="B5885" t="s">
        <v>5678</v>
      </c>
      <c r="C5885" t="s">
        <v>5732</v>
      </c>
      <c r="D5885" t="s">
        <v>6050</v>
      </c>
      <c r="E5885" t="s">
        <v>6433</v>
      </c>
      <c r="F5885" t="s">
        <v>4276</v>
      </c>
      <c r="G5885">
        <v>61465</v>
      </c>
      <c r="H5885">
        <v>30460</v>
      </c>
      <c r="I5885" s="1">
        <v>43811</v>
      </c>
      <c r="J5885">
        <v>1</v>
      </c>
      <c r="K5885" t="s">
        <v>6696</v>
      </c>
      <c r="L5885" t="s">
        <v>6698</v>
      </c>
      <c r="M5885" t="s">
        <v>6699</v>
      </c>
      <c r="N5885" s="1">
        <v>43889</v>
      </c>
      <c r="O5885" t="str">
        <f t="shared" si="195"/>
        <v>정상2</v>
      </c>
      <c r="P5885" t="str">
        <f t="shared" si="194"/>
        <v>엠피아이리치</v>
      </c>
      <c r="Q5885" t="s">
        <v>1954</v>
      </c>
      <c r="R5885"/>
      <c r="S5885"/>
      <c r="T5885"/>
      <c r="U5885"/>
      <c r="V5885"/>
      <c r="W5885" t="s">
        <v>1958</v>
      </c>
      <c r="X5885"/>
    </row>
    <row r="5886" spans="1:24">
      <c r="A5886" t="s">
        <v>995</v>
      </c>
      <c r="B5886" t="s">
        <v>5671</v>
      </c>
      <c r="C5886" t="s">
        <v>2341</v>
      </c>
      <c r="D5886" t="s">
        <v>5799</v>
      </c>
      <c r="E5886" t="s">
        <v>6434</v>
      </c>
      <c r="F5886" t="s">
        <v>4276</v>
      </c>
      <c r="G5886" t="s">
        <v>948</v>
      </c>
      <c r="H5886">
        <v>35317</v>
      </c>
      <c r="I5886" s="1">
        <v>43811</v>
      </c>
      <c r="J5886">
        <v>1</v>
      </c>
      <c r="K5886" t="s">
        <v>6696</v>
      </c>
      <c r="L5886" t="s">
        <v>6698</v>
      </c>
      <c r="M5886" t="s">
        <v>6699</v>
      </c>
      <c r="N5886" s="1">
        <v>43889</v>
      </c>
      <c r="O5886" t="str">
        <f t="shared" si="195"/>
        <v>정상2</v>
      </c>
      <c r="P5886" t="str">
        <f t="shared" si="194"/>
        <v>엠피피스토스</v>
      </c>
      <c r="Q5886" t="s">
        <v>1954</v>
      </c>
      <c r="R5886"/>
      <c r="S5886"/>
      <c r="T5886"/>
      <c r="U5886"/>
      <c r="V5886"/>
      <c r="W5886" t="s">
        <v>1958</v>
      </c>
      <c r="X5886"/>
    </row>
    <row r="5887" spans="1:24">
      <c r="A5887" t="s">
        <v>995</v>
      </c>
      <c r="B5887" t="s">
        <v>2685</v>
      </c>
      <c r="C5887" t="s">
        <v>5717</v>
      </c>
      <c r="D5887" t="s">
        <v>5799</v>
      </c>
      <c r="E5887" t="s">
        <v>6435</v>
      </c>
      <c r="F5887" t="s">
        <v>4276</v>
      </c>
      <c r="G5887" t="s">
        <v>948</v>
      </c>
      <c r="H5887">
        <v>39839</v>
      </c>
      <c r="I5887" s="1">
        <v>43811</v>
      </c>
      <c r="J5887">
        <v>1</v>
      </c>
      <c r="K5887" t="s">
        <v>6696</v>
      </c>
      <c r="L5887" t="s">
        <v>6698</v>
      </c>
      <c r="M5887" t="s">
        <v>6699</v>
      </c>
      <c r="N5887" s="1">
        <v>43889</v>
      </c>
      <c r="O5887" t="str">
        <f t="shared" si="195"/>
        <v>정상2</v>
      </c>
      <c r="P5887" t="str">
        <f t="shared" si="194"/>
        <v>엠피피스토스</v>
      </c>
      <c r="Q5887" t="s">
        <v>1954</v>
      </c>
      <c r="R5887"/>
      <c r="S5887"/>
      <c r="T5887"/>
      <c r="U5887"/>
      <c r="V5887"/>
      <c r="W5887" t="s">
        <v>1958</v>
      </c>
      <c r="X5887"/>
    </row>
    <row r="5888" spans="1:24">
      <c r="A5888" t="s">
        <v>991</v>
      </c>
      <c r="B5888"/>
      <c r="C5888"/>
      <c r="D5888" t="s">
        <v>6002</v>
      </c>
      <c r="E5888">
        <v>41937792790000</v>
      </c>
      <c r="F5888" t="s">
        <v>4276</v>
      </c>
      <c r="G5888" t="s">
        <v>887</v>
      </c>
      <c r="H5888">
        <v>33920</v>
      </c>
      <c r="I5888" s="1">
        <v>43811</v>
      </c>
      <c r="J5888">
        <v>1</v>
      </c>
      <c r="K5888" t="s">
        <v>6696</v>
      </c>
      <c r="L5888" t="s">
        <v>6698</v>
      </c>
      <c r="M5888" t="s">
        <v>6699</v>
      </c>
      <c r="N5888" s="1">
        <v>43889</v>
      </c>
      <c r="O5888" t="str">
        <f t="shared" si="195"/>
        <v>정상2</v>
      </c>
      <c r="P5888" t="str">
        <f t="shared" si="194"/>
        <v>엠피송내</v>
      </c>
      <c r="Q5888" t="s">
        <v>1954</v>
      </c>
      <c r="R5888"/>
      <c r="S5888"/>
      <c r="T5888"/>
      <c r="U5888"/>
      <c r="V5888"/>
      <c r="W5888" t="s">
        <v>1960</v>
      </c>
      <c r="X5888"/>
    </row>
    <row r="5889" spans="1:24">
      <c r="A5889" t="s">
        <v>987</v>
      </c>
      <c r="B5889" t="s">
        <v>5702</v>
      </c>
      <c r="C5889"/>
      <c r="D5889" t="s">
        <v>6051</v>
      </c>
      <c r="E5889" t="s">
        <v>6436</v>
      </c>
      <c r="F5889" t="s">
        <v>4276</v>
      </c>
      <c r="G5889" t="s">
        <v>885</v>
      </c>
      <c r="H5889">
        <v>35000</v>
      </c>
      <c r="I5889" s="1">
        <v>43811</v>
      </c>
      <c r="J5889">
        <v>1</v>
      </c>
      <c r="K5889" t="s">
        <v>6696</v>
      </c>
      <c r="L5889" t="s">
        <v>6698</v>
      </c>
      <c r="M5889" t="s">
        <v>6699</v>
      </c>
      <c r="N5889" s="1">
        <v>43889</v>
      </c>
      <c r="O5889" t="str">
        <f t="shared" si="195"/>
        <v>정상2</v>
      </c>
      <c r="P5889" t="s">
        <v>6828</v>
      </c>
      <c r="Q5889" t="s">
        <v>1954</v>
      </c>
      <c r="R5889"/>
      <c r="S5889"/>
      <c r="T5889"/>
      <c r="U5889"/>
      <c r="V5889"/>
      <c r="W5889" t="s">
        <v>1958</v>
      </c>
      <c r="X5889"/>
    </row>
    <row r="5890" spans="1:24">
      <c r="A5890" t="s">
        <v>2665</v>
      </c>
      <c r="B5890" t="s">
        <v>5670</v>
      </c>
      <c r="C5890" t="s">
        <v>5716</v>
      </c>
      <c r="D5890" t="s">
        <v>5973</v>
      </c>
      <c r="E5890" t="s">
        <v>6437</v>
      </c>
      <c r="F5890" t="s">
        <v>4276</v>
      </c>
      <c r="G5890" t="s">
        <v>903</v>
      </c>
      <c r="H5890">
        <v>100880</v>
      </c>
      <c r="I5890" s="1">
        <v>43811</v>
      </c>
      <c r="J5890">
        <v>1</v>
      </c>
      <c r="K5890" t="s">
        <v>6696</v>
      </c>
      <c r="L5890" t="s">
        <v>6696</v>
      </c>
      <c r="M5890" t="s">
        <v>6699</v>
      </c>
      <c r="N5890" s="1">
        <v>43889</v>
      </c>
      <c r="O5890" t="str">
        <f t="shared" si="195"/>
        <v>정상2</v>
      </c>
      <c r="P5890" t="str">
        <f t="shared" ref="P5889:P5952" si="196">A5890</f>
        <v>엠피상동</v>
      </c>
      <c r="Q5890" t="s">
        <v>1954</v>
      </c>
      <c r="R5890"/>
      <c r="S5890"/>
      <c r="T5890"/>
      <c r="U5890"/>
      <c r="V5890"/>
      <c r="W5890" t="s">
        <v>1958</v>
      </c>
      <c r="X5890"/>
    </row>
    <row r="5891" spans="1:24">
      <c r="A5891" t="s">
        <v>2675</v>
      </c>
      <c r="B5891" t="s">
        <v>5685</v>
      </c>
      <c r="C5891" t="s">
        <v>5742</v>
      </c>
      <c r="D5891" t="s">
        <v>5870</v>
      </c>
      <c r="E5891">
        <v>41937784200000</v>
      </c>
      <c r="F5891" t="s">
        <v>4276</v>
      </c>
      <c r="G5891" t="s">
        <v>955</v>
      </c>
      <c r="H5891">
        <v>40000</v>
      </c>
      <c r="I5891" s="1">
        <v>43811</v>
      </c>
      <c r="J5891">
        <v>1</v>
      </c>
      <c r="K5891" t="s">
        <v>6696</v>
      </c>
      <c r="L5891" t="s">
        <v>6698</v>
      </c>
      <c r="M5891" t="s">
        <v>6699</v>
      </c>
      <c r="N5891" s="1">
        <v>43889</v>
      </c>
      <c r="O5891" t="str">
        <f t="shared" si="195"/>
        <v>정상2</v>
      </c>
      <c r="P5891" t="str">
        <f t="shared" si="196"/>
        <v>엠피가온</v>
      </c>
      <c r="Q5891" t="s">
        <v>1954</v>
      </c>
      <c r="R5891"/>
      <c r="S5891"/>
      <c r="T5891"/>
      <c r="U5891"/>
      <c r="V5891"/>
      <c r="W5891" t="s">
        <v>1958</v>
      </c>
      <c r="X5891"/>
    </row>
    <row r="5892" spans="1:24">
      <c r="A5892" t="s">
        <v>2209</v>
      </c>
      <c r="B5892" t="s">
        <v>5685</v>
      </c>
      <c r="C5892" t="s">
        <v>5741</v>
      </c>
      <c r="D5892" t="s">
        <v>5871</v>
      </c>
      <c r="E5892" t="s">
        <v>6438</v>
      </c>
      <c r="F5892" t="s">
        <v>3242</v>
      </c>
      <c r="G5892" t="s">
        <v>879</v>
      </c>
      <c r="H5892">
        <v>135000</v>
      </c>
      <c r="I5892" s="1">
        <v>43811</v>
      </c>
      <c r="J5892">
        <v>1</v>
      </c>
      <c r="K5892" t="s">
        <v>6696</v>
      </c>
      <c r="L5892" t="s">
        <v>6698</v>
      </c>
      <c r="M5892" t="s">
        <v>6699</v>
      </c>
      <c r="N5892" s="1">
        <v>43889</v>
      </c>
      <c r="O5892" t="str">
        <f t="shared" si="195"/>
        <v>정상2</v>
      </c>
      <c r="P5892" t="str">
        <f t="shared" si="196"/>
        <v>엠피가온</v>
      </c>
      <c r="Q5892" t="s">
        <v>1954</v>
      </c>
      <c r="R5892"/>
      <c r="S5892"/>
      <c r="T5892"/>
      <c r="U5892"/>
      <c r="V5892"/>
      <c r="W5892" t="s">
        <v>1958</v>
      </c>
      <c r="X5892"/>
    </row>
    <row r="5893" spans="1:24">
      <c r="A5893" t="s">
        <v>2670</v>
      </c>
      <c r="B5893" t="s">
        <v>5669</v>
      </c>
      <c r="C5893" t="s">
        <v>2236</v>
      </c>
      <c r="D5893" t="s">
        <v>5974</v>
      </c>
      <c r="E5893">
        <v>51927393210000</v>
      </c>
      <c r="F5893" t="s">
        <v>4276</v>
      </c>
      <c r="G5893" t="s">
        <v>894</v>
      </c>
      <c r="H5893">
        <v>34191</v>
      </c>
      <c r="I5893" s="1">
        <v>43811</v>
      </c>
      <c r="J5893">
        <v>1</v>
      </c>
      <c r="K5893" t="s">
        <v>6696</v>
      </c>
      <c r="L5893" t="s">
        <v>6698</v>
      </c>
      <c r="M5893" t="s">
        <v>6699</v>
      </c>
      <c r="N5893" s="1">
        <v>43889</v>
      </c>
      <c r="O5893" t="str">
        <f t="shared" si="195"/>
        <v>정상2</v>
      </c>
      <c r="P5893" t="str">
        <f t="shared" si="196"/>
        <v>엠피송내</v>
      </c>
      <c r="Q5893" t="s">
        <v>1954</v>
      </c>
      <c r="R5893"/>
      <c r="S5893"/>
      <c r="T5893"/>
      <c r="U5893"/>
      <c r="V5893"/>
      <c r="W5893" t="s">
        <v>1958</v>
      </c>
      <c r="X5893"/>
    </row>
    <row r="5894" spans="1:24">
      <c r="A5894" t="s">
        <v>2669</v>
      </c>
      <c r="B5894" t="s">
        <v>2682</v>
      </c>
      <c r="C5894" t="s">
        <v>5733</v>
      </c>
      <c r="D5894" t="s">
        <v>5908</v>
      </c>
      <c r="E5894" t="s">
        <v>6439</v>
      </c>
      <c r="F5894" t="s">
        <v>4276</v>
      </c>
      <c r="G5894">
        <v>61434</v>
      </c>
      <c r="H5894">
        <v>60000</v>
      </c>
      <c r="I5894" s="1">
        <v>43811</v>
      </c>
      <c r="J5894">
        <v>1</v>
      </c>
      <c r="K5894" t="s">
        <v>6696</v>
      </c>
      <c r="L5894" t="s">
        <v>6698</v>
      </c>
      <c r="M5894" t="s">
        <v>6699</v>
      </c>
      <c r="N5894" s="1">
        <v>43889</v>
      </c>
      <c r="O5894" t="str">
        <f t="shared" si="195"/>
        <v>정상2</v>
      </c>
      <c r="P5894" t="str">
        <f t="shared" si="196"/>
        <v>엠피경기</v>
      </c>
      <c r="Q5894" t="s">
        <v>1954</v>
      </c>
      <c r="R5894"/>
      <c r="S5894"/>
      <c r="T5894"/>
      <c r="U5894"/>
      <c r="V5894"/>
      <c r="W5894" t="s">
        <v>1958</v>
      </c>
      <c r="X5894"/>
    </row>
    <row r="5895" spans="1:24">
      <c r="A5895" t="s">
        <v>2667</v>
      </c>
      <c r="B5895" t="s">
        <v>2680</v>
      </c>
      <c r="C5895" t="s">
        <v>5714</v>
      </c>
      <c r="D5895" t="s">
        <v>5877</v>
      </c>
      <c r="E5895" t="s">
        <v>6440</v>
      </c>
      <c r="F5895" t="s">
        <v>4270</v>
      </c>
      <c r="G5895" t="s">
        <v>923</v>
      </c>
      <c r="H5895">
        <v>10000</v>
      </c>
      <c r="I5895" s="1">
        <v>43811</v>
      </c>
      <c r="J5895">
        <v>1</v>
      </c>
      <c r="K5895" t="s">
        <v>6696</v>
      </c>
      <c r="L5895" t="s">
        <v>6698</v>
      </c>
      <c r="M5895" t="s">
        <v>6699</v>
      </c>
      <c r="N5895" s="1">
        <v>43889</v>
      </c>
      <c r="O5895" t="str">
        <f t="shared" si="195"/>
        <v>정상2</v>
      </c>
      <c r="P5895" t="str">
        <f t="shared" si="196"/>
        <v>엠피의정부</v>
      </c>
      <c r="Q5895" t="s">
        <v>1954</v>
      </c>
      <c r="R5895"/>
      <c r="S5895"/>
      <c r="T5895"/>
      <c r="U5895"/>
      <c r="V5895"/>
      <c r="W5895" t="s">
        <v>1958</v>
      </c>
      <c r="X5895"/>
    </row>
    <row r="5896" spans="1:24">
      <c r="A5896" t="s">
        <v>2673</v>
      </c>
      <c r="B5896" t="s">
        <v>2685</v>
      </c>
      <c r="C5896" t="s">
        <v>5713</v>
      </c>
      <c r="D5896" t="s">
        <v>5806</v>
      </c>
      <c r="E5896">
        <v>320192367015</v>
      </c>
      <c r="F5896" t="s">
        <v>4276</v>
      </c>
      <c r="G5896">
        <v>30593</v>
      </c>
      <c r="H5896">
        <v>79950</v>
      </c>
      <c r="I5896" s="1">
        <v>43811</v>
      </c>
      <c r="J5896">
        <v>1</v>
      </c>
      <c r="K5896" t="s">
        <v>6696</v>
      </c>
      <c r="L5896" t="s">
        <v>6698</v>
      </c>
      <c r="M5896" t="s">
        <v>6699</v>
      </c>
      <c r="N5896" s="1">
        <v>43889</v>
      </c>
      <c r="O5896" t="str">
        <f t="shared" si="195"/>
        <v>정상2</v>
      </c>
      <c r="P5896" t="str">
        <f t="shared" si="196"/>
        <v>엠피피스토스</v>
      </c>
      <c r="Q5896" t="s">
        <v>1954</v>
      </c>
      <c r="R5896"/>
      <c r="S5896"/>
      <c r="T5896"/>
      <c r="U5896"/>
      <c r="V5896"/>
      <c r="W5896" t="s">
        <v>1958</v>
      </c>
      <c r="X5896"/>
    </row>
    <row r="5897" spans="1:24">
      <c r="A5897" t="s">
        <v>2666</v>
      </c>
      <c r="B5897" t="s">
        <v>2679</v>
      </c>
      <c r="C5897" t="s">
        <v>5731</v>
      </c>
      <c r="D5897" t="s">
        <v>5880</v>
      </c>
      <c r="E5897" t="s">
        <v>6441</v>
      </c>
      <c r="F5897" t="s">
        <v>3242</v>
      </c>
      <c r="G5897" t="s">
        <v>893</v>
      </c>
      <c r="H5897">
        <v>137350</v>
      </c>
      <c r="I5897" s="1">
        <v>43811</v>
      </c>
      <c r="J5897">
        <v>1</v>
      </c>
      <c r="K5897" t="s">
        <v>6696</v>
      </c>
      <c r="L5897" t="s">
        <v>6698</v>
      </c>
      <c r="M5897" t="s">
        <v>6700</v>
      </c>
      <c r="N5897" s="1">
        <v>43889</v>
      </c>
      <c r="O5897" t="str">
        <f t="shared" si="195"/>
        <v>정상2</v>
      </c>
      <c r="P5897" t="str">
        <f t="shared" si="196"/>
        <v>엠피성공</v>
      </c>
      <c r="Q5897" t="s">
        <v>1954</v>
      </c>
      <c r="R5897"/>
      <c r="S5897"/>
      <c r="T5897"/>
      <c r="U5897"/>
      <c r="V5897"/>
      <c r="W5897" t="s">
        <v>1958</v>
      </c>
      <c r="X5897"/>
    </row>
    <row r="5898" spans="1:24">
      <c r="A5898" t="s">
        <v>2666</v>
      </c>
      <c r="B5898" t="s">
        <v>5667</v>
      </c>
      <c r="C5898" t="s">
        <v>5712</v>
      </c>
      <c r="D5898" t="s">
        <v>5879</v>
      </c>
      <c r="E5898" t="s">
        <v>6442</v>
      </c>
      <c r="F5898" t="s">
        <v>4276</v>
      </c>
      <c r="G5898">
        <v>61430</v>
      </c>
      <c r="H5898">
        <v>73000</v>
      </c>
      <c r="I5898" s="1">
        <v>43811</v>
      </c>
      <c r="J5898">
        <v>1</v>
      </c>
      <c r="K5898" t="s">
        <v>6696</v>
      </c>
      <c r="L5898" t="s">
        <v>6698</v>
      </c>
      <c r="M5898" t="s">
        <v>6699</v>
      </c>
      <c r="N5898" s="1">
        <v>43889</v>
      </c>
      <c r="O5898" t="str">
        <f t="shared" si="195"/>
        <v>정상2</v>
      </c>
      <c r="P5898" t="str">
        <f t="shared" si="196"/>
        <v>엠피성공</v>
      </c>
      <c r="Q5898" t="s">
        <v>1954</v>
      </c>
      <c r="R5898"/>
      <c r="S5898"/>
      <c r="T5898"/>
      <c r="U5898"/>
      <c r="V5898"/>
      <c r="W5898" t="s">
        <v>1958</v>
      </c>
      <c r="X5898"/>
    </row>
    <row r="5899" spans="1:24">
      <c r="A5899" t="s">
        <v>2666</v>
      </c>
      <c r="B5899" t="s">
        <v>2679</v>
      </c>
      <c r="C5899" t="s">
        <v>5731</v>
      </c>
      <c r="D5899" t="s">
        <v>5909</v>
      </c>
      <c r="E5899">
        <v>3190619754121</v>
      </c>
      <c r="F5899" t="s">
        <v>4276</v>
      </c>
      <c r="G5899" t="s">
        <v>950</v>
      </c>
      <c r="H5899">
        <v>46114</v>
      </c>
      <c r="I5899" s="1">
        <v>43811</v>
      </c>
      <c r="J5899">
        <v>1</v>
      </c>
      <c r="K5899" t="s">
        <v>6696</v>
      </c>
      <c r="L5899" t="s">
        <v>6698</v>
      </c>
      <c r="M5899" t="s">
        <v>6699</v>
      </c>
      <c r="N5899" s="1">
        <v>43889</v>
      </c>
      <c r="O5899" t="str">
        <f t="shared" si="195"/>
        <v>정상2</v>
      </c>
      <c r="P5899" t="str">
        <f t="shared" si="196"/>
        <v>엠피성공</v>
      </c>
      <c r="Q5899" t="s">
        <v>1954</v>
      </c>
      <c r="R5899"/>
      <c r="S5899"/>
      <c r="T5899"/>
      <c r="U5899"/>
      <c r="V5899"/>
      <c r="W5899" t="s">
        <v>1958</v>
      </c>
      <c r="X5899"/>
    </row>
    <row r="5900" spans="1:24">
      <c r="A5900" t="s">
        <v>2666</v>
      </c>
      <c r="B5900" t="s">
        <v>5667</v>
      </c>
      <c r="C5900" t="s">
        <v>5735</v>
      </c>
      <c r="D5900" t="s">
        <v>5880</v>
      </c>
      <c r="E5900" t="s">
        <v>6443</v>
      </c>
      <c r="F5900" t="s">
        <v>3242</v>
      </c>
      <c r="G5900" t="s">
        <v>929</v>
      </c>
      <c r="H5900">
        <v>120167</v>
      </c>
      <c r="I5900" s="1">
        <v>43811</v>
      </c>
      <c r="J5900">
        <v>1</v>
      </c>
      <c r="K5900" t="s">
        <v>6696</v>
      </c>
      <c r="L5900" t="s">
        <v>6698</v>
      </c>
      <c r="M5900" t="s">
        <v>6699</v>
      </c>
      <c r="N5900" s="1">
        <v>43889</v>
      </c>
      <c r="O5900" t="str">
        <f t="shared" si="195"/>
        <v>정상2</v>
      </c>
      <c r="P5900" t="str">
        <f t="shared" si="196"/>
        <v>엠피성공</v>
      </c>
      <c r="Q5900" t="s">
        <v>1954</v>
      </c>
      <c r="R5900"/>
      <c r="S5900"/>
      <c r="T5900"/>
      <c r="U5900"/>
      <c r="V5900"/>
      <c r="W5900" t="s">
        <v>1958</v>
      </c>
      <c r="X5900"/>
    </row>
    <row r="5901" spans="1:24">
      <c r="A5901" t="s">
        <v>2666</v>
      </c>
      <c r="B5901" t="s">
        <v>2679</v>
      </c>
      <c r="C5901" t="s">
        <v>5731</v>
      </c>
      <c r="D5901" t="s">
        <v>5910</v>
      </c>
      <c r="E5901">
        <v>51927414850000</v>
      </c>
      <c r="F5901" t="s">
        <v>4276</v>
      </c>
      <c r="G5901" t="s">
        <v>899</v>
      </c>
      <c r="H5901">
        <v>68000</v>
      </c>
      <c r="I5901" s="1">
        <v>43811</v>
      </c>
      <c r="J5901">
        <v>1</v>
      </c>
      <c r="K5901" t="s">
        <v>6696</v>
      </c>
      <c r="L5901" t="s">
        <v>6698</v>
      </c>
      <c r="M5901" t="s">
        <v>6699</v>
      </c>
      <c r="N5901" s="1">
        <v>43889</v>
      </c>
      <c r="O5901" t="str">
        <f t="shared" si="195"/>
        <v>정상2</v>
      </c>
      <c r="P5901" t="str">
        <f t="shared" si="196"/>
        <v>엠피성공</v>
      </c>
      <c r="Q5901" t="s">
        <v>1954</v>
      </c>
      <c r="R5901"/>
      <c r="S5901"/>
      <c r="T5901"/>
      <c r="U5901"/>
      <c r="V5901"/>
      <c r="W5901" t="s">
        <v>1958</v>
      </c>
      <c r="X5901"/>
    </row>
    <row r="5902" spans="1:24">
      <c r="A5902" t="s">
        <v>2666</v>
      </c>
      <c r="B5902" t="s">
        <v>2679</v>
      </c>
      <c r="C5902" t="s">
        <v>5731</v>
      </c>
      <c r="D5902" t="s">
        <v>5910</v>
      </c>
      <c r="E5902">
        <v>51927507070000</v>
      </c>
      <c r="F5902" t="s">
        <v>3242</v>
      </c>
      <c r="G5902" t="s">
        <v>899</v>
      </c>
      <c r="H5902">
        <v>53000</v>
      </c>
      <c r="I5902" s="1">
        <v>43811</v>
      </c>
      <c r="J5902">
        <v>1</v>
      </c>
      <c r="K5902" t="s">
        <v>6696</v>
      </c>
      <c r="L5902" t="s">
        <v>6698</v>
      </c>
      <c r="M5902" t="s">
        <v>6699</v>
      </c>
      <c r="N5902" s="1">
        <v>43889</v>
      </c>
      <c r="O5902" t="str">
        <f t="shared" si="195"/>
        <v>정상2</v>
      </c>
      <c r="P5902" t="str">
        <f t="shared" si="196"/>
        <v>엠피성공</v>
      </c>
      <c r="Q5902" t="s">
        <v>1954</v>
      </c>
      <c r="R5902"/>
      <c r="S5902"/>
      <c r="T5902"/>
      <c r="U5902"/>
      <c r="V5902"/>
      <c r="W5902" t="s">
        <v>1958</v>
      </c>
      <c r="X5902"/>
    </row>
    <row r="5903" spans="1:24">
      <c r="A5903" t="s">
        <v>990</v>
      </c>
      <c r="B5903" t="s">
        <v>2679</v>
      </c>
      <c r="C5903" t="s">
        <v>5731</v>
      </c>
      <c r="D5903" t="s">
        <v>5910</v>
      </c>
      <c r="E5903">
        <v>51927501090000</v>
      </c>
      <c r="F5903" t="s">
        <v>4276</v>
      </c>
      <c r="G5903" t="s">
        <v>899</v>
      </c>
      <c r="H5903">
        <v>60000</v>
      </c>
      <c r="I5903" s="1">
        <v>43811</v>
      </c>
      <c r="J5903">
        <v>1</v>
      </c>
      <c r="K5903" t="s">
        <v>6696</v>
      </c>
      <c r="L5903" t="s">
        <v>6698</v>
      </c>
      <c r="M5903" t="s">
        <v>6699</v>
      </c>
      <c r="N5903" s="1">
        <v>43889</v>
      </c>
      <c r="O5903" t="str">
        <f t="shared" ref="O5903:O5966" si="197" xml:space="preserve"> IF(K5903&gt;N5903,W5903,I5903)</f>
        <v>정상2</v>
      </c>
      <c r="P5903" t="str">
        <f t="shared" si="196"/>
        <v>엠피성공</v>
      </c>
      <c r="Q5903" t="s">
        <v>1954</v>
      </c>
      <c r="R5903"/>
      <c r="S5903"/>
      <c r="T5903"/>
      <c r="U5903"/>
      <c r="V5903"/>
      <c r="W5903" t="s">
        <v>1960</v>
      </c>
      <c r="X5903"/>
    </row>
    <row r="5904" spans="1:24">
      <c r="A5904" t="s">
        <v>2666</v>
      </c>
      <c r="B5904" t="s">
        <v>2679</v>
      </c>
      <c r="C5904" t="s">
        <v>5731</v>
      </c>
      <c r="D5904" t="s">
        <v>5910</v>
      </c>
      <c r="E5904" t="s">
        <v>6444</v>
      </c>
      <c r="F5904" t="s">
        <v>4276</v>
      </c>
      <c r="G5904" t="s">
        <v>946</v>
      </c>
      <c r="H5904">
        <v>30000</v>
      </c>
      <c r="I5904" s="1">
        <v>43811</v>
      </c>
      <c r="J5904">
        <v>1</v>
      </c>
      <c r="K5904" t="s">
        <v>6696</v>
      </c>
      <c r="L5904" t="s">
        <v>6698</v>
      </c>
      <c r="M5904" t="s">
        <v>6699</v>
      </c>
      <c r="N5904" s="1">
        <v>43889</v>
      </c>
      <c r="O5904" t="str">
        <f t="shared" si="197"/>
        <v>정상2</v>
      </c>
      <c r="P5904" t="str">
        <f t="shared" si="196"/>
        <v>엠피성공</v>
      </c>
      <c r="Q5904" t="s">
        <v>1954</v>
      </c>
      <c r="R5904"/>
      <c r="S5904"/>
      <c r="T5904"/>
      <c r="U5904"/>
      <c r="V5904"/>
      <c r="W5904" t="s">
        <v>1958</v>
      </c>
      <c r="X5904"/>
    </row>
    <row r="5905" spans="1:24">
      <c r="A5905" t="s">
        <v>2666</v>
      </c>
      <c r="B5905" t="s">
        <v>5701</v>
      </c>
      <c r="C5905" t="s">
        <v>5731</v>
      </c>
      <c r="D5905" t="s">
        <v>5910</v>
      </c>
      <c r="E5905">
        <v>41937795930000</v>
      </c>
      <c r="F5905" t="s">
        <v>4276</v>
      </c>
      <c r="G5905" t="s">
        <v>940</v>
      </c>
      <c r="H5905">
        <v>30100</v>
      </c>
      <c r="I5905" s="1">
        <v>43811</v>
      </c>
      <c r="J5905">
        <v>1</v>
      </c>
      <c r="K5905" t="s">
        <v>6696</v>
      </c>
      <c r="L5905" t="s">
        <v>6698</v>
      </c>
      <c r="M5905" t="s">
        <v>6699</v>
      </c>
      <c r="N5905" s="1">
        <v>43889</v>
      </c>
      <c r="O5905" t="str">
        <f t="shared" si="197"/>
        <v>정상2</v>
      </c>
      <c r="P5905" t="str">
        <f t="shared" si="196"/>
        <v>엠피성공</v>
      </c>
      <c r="Q5905" t="s">
        <v>1954</v>
      </c>
      <c r="R5905"/>
      <c r="S5905"/>
      <c r="T5905"/>
      <c r="U5905"/>
      <c r="V5905"/>
      <c r="W5905" t="s">
        <v>1958</v>
      </c>
      <c r="X5905"/>
    </row>
    <row r="5906" spans="1:24">
      <c r="A5906" t="s">
        <v>2665</v>
      </c>
      <c r="B5906" t="s">
        <v>5670</v>
      </c>
      <c r="C5906" t="s">
        <v>5716</v>
      </c>
      <c r="D5906" t="s">
        <v>5913</v>
      </c>
      <c r="E5906" t="s">
        <v>6445</v>
      </c>
      <c r="F5906" t="s">
        <v>4276</v>
      </c>
      <c r="G5906">
        <v>61465</v>
      </c>
      <c r="H5906">
        <v>90000</v>
      </c>
      <c r="I5906" s="1">
        <v>43810</v>
      </c>
      <c r="J5906">
        <v>1</v>
      </c>
      <c r="K5906" t="s">
        <v>6696</v>
      </c>
      <c r="L5906" t="s">
        <v>6696</v>
      </c>
      <c r="M5906" t="s">
        <v>6699</v>
      </c>
      <c r="N5906" s="1">
        <v>43889</v>
      </c>
      <c r="O5906" t="str">
        <f t="shared" si="197"/>
        <v>정상2</v>
      </c>
      <c r="P5906" t="str">
        <f t="shared" si="196"/>
        <v>엠피상동</v>
      </c>
      <c r="Q5906" t="s">
        <v>1954</v>
      </c>
      <c r="R5906"/>
      <c r="S5906"/>
      <c r="T5906"/>
      <c r="U5906"/>
      <c r="V5906"/>
      <c r="W5906" t="s">
        <v>1958</v>
      </c>
      <c r="X5906"/>
    </row>
    <row r="5907" spans="1:24">
      <c r="A5907" t="s">
        <v>2665</v>
      </c>
      <c r="B5907" t="s">
        <v>5673</v>
      </c>
      <c r="C5907" t="s">
        <v>5725</v>
      </c>
      <c r="D5907" t="s">
        <v>6052</v>
      </c>
      <c r="E5907">
        <v>20196307986</v>
      </c>
      <c r="F5907" t="s">
        <v>3242</v>
      </c>
      <c r="G5907">
        <v>22817</v>
      </c>
      <c r="H5907">
        <v>50000</v>
      </c>
      <c r="I5907" s="1">
        <v>43810</v>
      </c>
      <c r="J5907">
        <v>1</v>
      </c>
      <c r="K5907" t="s">
        <v>6696</v>
      </c>
      <c r="L5907" t="s">
        <v>6696</v>
      </c>
      <c r="M5907" t="s">
        <v>6699</v>
      </c>
      <c r="N5907" s="1">
        <v>43889</v>
      </c>
      <c r="O5907" t="str">
        <f t="shared" si="197"/>
        <v>정상2</v>
      </c>
      <c r="P5907" t="str">
        <f t="shared" si="196"/>
        <v>엠피상동</v>
      </c>
      <c r="Q5907" t="s">
        <v>1954</v>
      </c>
      <c r="R5907"/>
      <c r="S5907"/>
      <c r="T5907"/>
      <c r="U5907"/>
      <c r="V5907"/>
      <c r="W5907" t="s">
        <v>1958</v>
      </c>
      <c r="X5907"/>
    </row>
    <row r="5908" spans="1:24">
      <c r="A5908" t="s">
        <v>2671</v>
      </c>
      <c r="B5908" t="s">
        <v>5676</v>
      </c>
      <c r="C5908" t="s">
        <v>5727</v>
      </c>
      <c r="D5908" t="s">
        <v>5828</v>
      </c>
      <c r="E5908">
        <v>20190588707</v>
      </c>
      <c r="F5908" t="s">
        <v>4276</v>
      </c>
      <c r="G5908" t="s">
        <v>956</v>
      </c>
      <c r="H5908">
        <v>38650</v>
      </c>
      <c r="I5908" s="1">
        <v>43810</v>
      </c>
      <c r="J5908">
        <v>1</v>
      </c>
      <c r="K5908" t="s">
        <v>6696</v>
      </c>
      <c r="L5908" t="s">
        <v>6698</v>
      </c>
      <c r="M5908" t="s">
        <v>6699</v>
      </c>
      <c r="N5908" s="1">
        <v>43889</v>
      </c>
      <c r="O5908" t="str">
        <f t="shared" si="197"/>
        <v>정상2</v>
      </c>
      <c r="P5908" t="s">
        <v>6831</v>
      </c>
      <c r="Q5908" t="s">
        <v>1954</v>
      </c>
      <c r="R5908"/>
      <c r="S5908"/>
      <c r="T5908"/>
      <c r="U5908"/>
      <c r="V5908"/>
      <c r="W5908" t="s">
        <v>1958</v>
      </c>
      <c r="X5908"/>
    </row>
    <row r="5909" spans="1:24">
      <c r="A5909" t="s">
        <v>2674</v>
      </c>
      <c r="B5909" t="s">
        <v>5690</v>
      </c>
      <c r="C5909" t="s">
        <v>5722</v>
      </c>
      <c r="D5909" t="s">
        <v>5829</v>
      </c>
      <c r="E5909">
        <v>51927355090000</v>
      </c>
      <c r="F5909" t="s">
        <v>4276</v>
      </c>
      <c r="G5909" t="s">
        <v>899</v>
      </c>
      <c r="H5909">
        <v>52000</v>
      </c>
      <c r="I5909" s="1">
        <v>43810</v>
      </c>
      <c r="J5909">
        <v>1</v>
      </c>
      <c r="K5909" t="s">
        <v>6696</v>
      </c>
      <c r="L5909" t="s">
        <v>6698</v>
      </c>
      <c r="M5909" t="s">
        <v>6699</v>
      </c>
      <c r="N5909" s="1">
        <v>43889</v>
      </c>
      <c r="O5909" t="str">
        <f t="shared" si="197"/>
        <v>정상2</v>
      </c>
      <c r="P5909" t="str">
        <f t="shared" si="196"/>
        <v>엠피조은</v>
      </c>
      <c r="Q5909" t="s">
        <v>1954</v>
      </c>
      <c r="R5909"/>
      <c r="S5909"/>
      <c r="T5909"/>
      <c r="U5909"/>
      <c r="V5909"/>
      <c r="W5909" t="s">
        <v>1960</v>
      </c>
      <c r="X5909"/>
    </row>
    <row r="5910" spans="1:24">
      <c r="A5910" t="s">
        <v>2670</v>
      </c>
      <c r="B5910" t="s">
        <v>2683</v>
      </c>
      <c r="C5910" t="s">
        <v>5721</v>
      </c>
      <c r="D5910" t="s">
        <v>5811</v>
      </c>
      <c r="E5910">
        <v>3190618894611</v>
      </c>
      <c r="F5910" t="s">
        <v>4276</v>
      </c>
      <c r="G5910" t="s">
        <v>944</v>
      </c>
      <c r="H5910">
        <v>84600</v>
      </c>
      <c r="I5910" s="1">
        <v>43810</v>
      </c>
      <c r="J5910">
        <v>1</v>
      </c>
      <c r="K5910" t="s">
        <v>6696</v>
      </c>
      <c r="L5910" t="s">
        <v>6698</v>
      </c>
      <c r="M5910" t="s">
        <v>6699</v>
      </c>
      <c r="N5910" s="1">
        <v>43889</v>
      </c>
      <c r="O5910" t="str">
        <f t="shared" si="197"/>
        <v>정상2</v>
      </c>
      <c r="P5910" t="str">
        <f t="shared" si="196"/>
        <v>엠피송내</v>
      </c>
      <c r="Q5910" t="s">
        <v>1954</v>
      </c>
      <c r="R5910"/>
      <c r="S5910"/>
      <c r="T5910"/>
      <c r="U5910"/>
      <c r="V5910"/>
      <c r="W5910" t="s">
        <v>1958</v>
      </c>
      <c r="X5910"/>
    </row>
    <row r="5911" spans="1:24">
      <c r="A5911" t="s">
        <v>2665</v>
      </c>
      <c r="B5911" t="s">
        <v>2678</v>
      </c>
      <c r="C5911" t="s">
        <v>5725</v>
      </c>
      <c r="D5911" t="s">
        <v>6028</v>
      </c>
      <c r="E5911" t="s">
        <v>6446</v>
      </c>
      <c r="F5911" t="s">
        <v>3242</v>
      </c>
      <c r="G5911" t="s">
        <v>896</v>
      </c>
      <c r="H5911">
        <v>34000</v>
      </c>
      <c r="I5911" s="1">
        <v>43810</v>
      </c>
      <c r="J5911">
        <v>1</v>
      </c>
      <c r="K5911" t="s">
        <v>6696</v>
      </c>
      <c r="L5911" t="s">
        <v>6696</v>
      </c>
      <c r="M5911" t="s">
        <v>6700</v>
      </c>
      <c r="N5911" s="1">
        <v>43889</v>
      </c>
      <c r="O5911" t="str">
        <f t="shared" si="197"/>
        <v>정상2</v>
      </c>
      <c r="P5911" t="str">
        <f t="shared" si="196"/>
        <v>엠피상동</v>
      </c>
      <c r="Q5911" t="s">
        <v>1954</v>
      </c>
      <c r="R5911"/>
      <c r="S5911"/>
      <c r="T5911"/>
      <c r="U5911"/>
      <c r="V5911"/>
      <c r="W5911" t="s">
        <v>1958</v>
      </c>
      <c r="X5911"/>
    </row>
    <row r="5912" spans="1:24">
      <c r="A5912" t="s">
        <v>1870</v>
      </c>
      <c r="B5912" t="s">
        <v>5670</v>
      </c>
      <c r="C5912" t="s">
        <v>5728</v>
      </c>
      <c r="D5912" t="s">
        <v>6028</v>
      </c>
      <c r="E5912" t="s">
        <v>6447</v>
      </c>
      <c r="F5912" t="s">
        <v>4286</v>
      </c>
      <c r="G5912" t="s">
        <v>959</v>
      </c>
      <c r="H5912">
        <v>20594</v>
      </c>
      <c r="I5912" s="1">
        <v>43810</v>
      </c>
      <c r="J5912">
        <v>1</v>
      </c>
      <c r="K5912" t="s">
        <v>6696</v>
      </c>
      <c r="L5912" t="s">
        <v>6696</v>
      </c>
      <c r="M5912" t="s">
        <v>6699</v>
      </c>
      <c r="N5912" s="1">
        <v>43889</v>
      </c>
      <c r="O5912" t="str">
        <f t="shared" si="197"/>
        <v>정상2</v>
      </c>
      <c r="P5912" t="str">
        <f t="shared" si="196"/>
        <v>엠피상동</v>
      </c>
      <c r="Q5912" t="s">
        <v>1954</v>
      </c>
      <c r="R5912"/>
      <c r="S5912"/>
      <c r="T5912"/>
      <c r="U5912"/>
      <c r="V5912"/>
      <c r="W5912" t="s">
        <v>1958</v>
      </c>
      <c r="X5912"/>
    </row>
    <row r="5913" spans="1:24">
      <c r="A5913" t="s">
        <v>2673</v>
      </c>
      <c r="B5913" t="s">
        <v>2685</v>
      </c>
      <c r="C5913" t="s">
        <v>5713</v>
      </c>
      <c r="D5913" t="s">
        <v>5991</v>
      </c>
      <c r="E5913">
        <v>51927358160000</v>
      </c>
      <c r="F5913" t="s">
        <v>4276</v>
      </c>
      <c r="G5913" t="s">
        <v>909</v>
      </c>
      <c r="H5913">
        <v>37000</v>
      </c>
      <c r="I5913" s="1">
        <v>43810</v>
      </c>
      <c r="J5913">
        <v>1</v>
      </c>
      <c r="K5913" t="s">
        <v>6696</v>
      </c>
      <c r="L5913" t="s">
        <v>6698</v>
      </c>
      <c r="M5913" t="s">
        <v>6699</v>
      </c>
      <c r="N5913" s="1">
        <v>43889</v>
      </c>
      <c r="O5913" t="str">
        <f t="shared" si="197"/>
        <v>정상2</v>
      </c>
      <c r="P5913" t="str">
        <f t="shared" si="196"/>
        <v>엠피피스토스</v>
      </c>
      <c r="Q5913" t="s">
        <v>1954</v>
      </c>
      <c r="R5913"/>
      <c r="S5913"/>
      <c r="T5913"/>
      <c r="U5913"/>
      <c r="V5913"/>
      <c r="W5913" t="s">
        <v>1958</v>
      </c>
      <c r="X5913"/>
    </row>
    <row r="5914" spans="1:24">
      <c r="A5914" t="s">
        <v>5664</v>
      </c>
      <c r="B5914" t="s">
        <v>5679</v>
      </c>
      <c r="C5914" t="s">
        <v>5760</v>
      </c>
      <c r="D5914" t="s">
        <v>5979</v>
      </c>
      <c r="E5914" t="s">
        <v>6448</v>
      </c>
      <c r="F5914" t="s">
        <v>3242</v>
      </c>
      <c r="G5914" t="s">
        <v>879</v>
      </c>
      <c r="H5914">
        <v>100000</v>
      </c>
      <c r="I5914" s="1">
        <v>43810</v>
      </c>
      <c r="J5914">
        <v>1</v>
      </c>
      <c r="K5914" t="s">
        <v>6696</v>
      </c>
      <c r="L5914" t="s">
        <v>6698</v>
      </c>
      <c r="M5914" t="s">
        <v>6699</v>
      </c>
      <c r="N5914" s="1">
        <v>43889</v>
      </c>
      <c r="O5914" t="str">
        <f t="shared" si="197"/>
        <v>정상2</v>
      </c>
      <c r="P5914" t="s">
        <v>6829</v>
      </c>
      <c r="Q5914" t="s">
        <v>1954</v>
      </c>
      <c r="R5914"/>
      <c r="S5914"/>
      <c r="T5914"/>
      <c r="U5914"/>
      <c r="V5914"/>
      <c r="W5914" t="s">
        <v>1958</v>
      </c>
      <c r="X5914"/>
    </row>
    <row r="5915" spans="1:24">
      <c r="A5915" t="s">
        <v>5664</v>
      </c>
      <c r="B5915" t="s">
        <v>5693</v>
      </c>
      <c r="C5915" t="s">
        <v>5737</v>
      </c>
      <c r="D5915" t="s">
        <v>5951</v>
      </c>
      <c r="E5915" t="s">
        <v>6449</v>
      </c>
      <c r="F5915" t="s">
        <v>4276</v>
      </c>
      <c r="G5915" t="s">
        <v>885</v>
      </c>
      <c r="H5915">
        <v>35000</v>
      </c>
      <c r="I5915" s="1">
        <v>43810</v>
      </c>
      <c r="J5915">
        <v>1</v>
      </c>
      <c r="K5915" t="s">
        <v>6696</v>
      </c>
      <c r="L5915" t="s">
        <v>6698</v>
      </c>
      <c r="M5915" t="s">
        <v>6699</v>
      </c>
      <c r="N5915" s="1">
        <v>43889</v>
      </c>
      <c r="O5915" t="str">
        <f t="shared" si="197"/>
        <v>정상2</v>
      </c>
      <c r="P5915" t="s">
        <v>6829</v>
      </c>
      <c r="Q5915" t="s">
        <v>1954</v>
      </c>
      <c r="R5915"/>
      <c r="S5915"/>
      <c r="T5915"/>
      <c r="U5915"/>
      <c r="V5915"/>
      <c r="W5915" t="s">
        <v>1958</v>
      </c>
      <c r="X5915"/>
    </row>
    <row r="5916" spans="1:24">
      <c r="A5916" t="s">
        <v>2673</v>
      </c>
      <c r="B5916" t="s">
        <v>5671</v>
      </c>
      <c r="C5916" t="s">
        <v>5713</v>
      </c>
      <c r="D5916" t="s">
        <v>5834</v>
      </c>
      <c r="E5916">
        <v>51927303420000</v>
      </c>
      <c r="F5916" t="s">
        <v>4276</v>
      </c>
      <c r="G5916" t="s">
        <v>894</v>
      </c>
      <c r="H5916">
        <v>156000</v>
      </c>
      <c r="I5916" s="1">
        <v>43810</v>
      </c>
      <c r="J5916">
        <v>1</v>
      </c>
      <c r="K5916" t="s">
        <v>6696</v>
      </c>
      <c r="L5916" t="s">
        <v>6698</v>
      </c>
      <c r="M5916" t="s">
        <v>6699</v>
      </c>
      <c r="N5916" s="1">
        <v>43889</v>
      </c>
      <c r="O5916" t="str">
        <f t="shared" si="197"/>
        <v>정상2</v>
      </c>
      <c r="P5916" t="str">
        <f t="shared" si="196"/>
        <v>엠피피스토스</v>
      </c>
      <c r="Q5916" t="s">
        <v>1954</v>
      </c>
      <c r="R5916"/>
      <c r="S5916"/>
      <c r="T5916"/>
      <c r="U5916"/>
      <c r="V5916"/>
      <c r="W5916" t="s">
        <v>1958</v>
      </c>
      <c r="X5916"/>
    </row>
    <row r="5917" spans="1:24">
      <c r="A5917" t="s">
        <v>2673</v>
      </c>
      <c r="B5917" t="s">
        <v>5671</v>
      </c>
      <c r="C5917" t="s">
        <v>5723</v>
      </c>
      <c r="D5917" t="s">
        <v>5890</v>
      </c>
      <c r="E5917">
        <v>51927325420000</v>
      </c>
      <c r="F5917" t="s">
        <v>4276</v>
      </c>
      <c r="G5917" t="s">
        <v>899</v>
      </c>
      <c r="H5917">
        <v>101000</v>
      </c>
      <c r="I5917" s="1">
        <v>43810</v>
      </c>
      <c r="J5917">
        <v>1</v>
      </c>
      <c r="K5917" t="s">
        <v>6696</v>
      </c>
      <c r="L5917" t="s">
        <v>6698</v>
      </c>
      <c r="M5917" t="s">
        <v>6699</v>
      </c>
      <c r="N5917" s="1">
        <v>43889</v>
      </c>
      <c r="O5917" t="str">
        <f t="shared" si="197"/>
        <v>정상2</v>
      </c>
      <c r="P5917" t="str">
        <f t="shared" si="196"/>
        <v>엠피피스토스</v>
      </c>
      <c r="Q5917" t="s">
        <v>1954</v>
      </c>
      <c r="R5917"/>
      <c r="S5917"/>
      <c r="T5917"/>
      <c r="U5917"/>
      <c r="V5917"/>
      <c r="W5917" t="s">
        <v>1958</v>
      </c>
      <c r="X5917"/>
    </row>
    <row r="5918" spans="1:24">
      <c r="A5918" t="s">
        <v>2673</v>
      </c>
      <c r="B5918" t="s">
        <v>2685</v>
      </c>
      <c r="C5918" t="s">
        <v>5713</v>
      </c>
      <c r="D5918" t="s">
        <v>5889</v>
      </c>
      <c r="E5918">
        <v>51927332240000</v>
      </c>
      <c r="F5918" t="s">
        <v>4276</v>
      </c>
      <c r="G5918" t="s">
        <v>894</v>
      </c>
      <c r="H5918">
        <v>50000</v>
      </c>
      <c r="I5918" s="1">
        <v>43810</v>
      </c>
      <c r="J5918">
        <v>1</v>
      </c>
      <c r="K5918" t="s">
        <v>6696</v>
      </c>
      <c r="L5918" t="s">
        <v>6698</v>
      </c>
      <c r="M5918" t="s">
        <v>6699</v>
      </c>
      <c r="N5918" s="1">
        <v>43889</v>
      </c>
      <c r="O5918" t="str">
        <f t="shared" si="197"/>
        <v>정상2</v>
      </c>
      <c r="P5918" t="str">
        <f t="shared" si="196"/>
        <v>엠피피스토스</v>
      </c>
      <c r="Q5918" t="s">
        <v>1954</v>
      </c>
      <c r="R5918"/>
      <c r="S5918"/>
      <c r="T5918"/>
      <c r="U5918"/>
      <c r="V5918"/>
      <c r="W5918" t="s">
        <v>1958</v>
      </c>
      <c r="X5918"/>
    </row>
    <row r="5919" spans="1:24">
      <c r="A5919" t="s">
        <v>2670</v>
      </c>
      <c r="B5919" t="s">
        <v>2683</v>
      </c>
      <c r="C5919" t="s">
        <v>5730</v>
      </c>
      <c r="D5919" t="s">
        <v>5891</v>
      </c>
      <c r="E5919">
        <v>20196299438</v>
      </c>
      <c r="F5919" t="s">
        <v>4276</v>
      </c>
      <c r="G5919">
        <v>22822</v>
      </c>
      <c r="H5919">
        <v>34000</v>
      </c>
      <c r="I5919" s="1">
        <v>43810</v>
      </c>
      <c r="J5919">
        <v>1</v>
      </c>
      <c r="K5919" t="s">
        <v>6696</v>
      </c>
      <c r="L5919" t="s">
        <v>6698</v>
      </c>
      <c r="M5919" t="s">
        <v>6699</v>
      </c>
      <c r="N5919" s="1">
        <v>43889</v>
      </c>
      <c r="O5919" t="str">
        <f t="shared" si="197"/>
        <v>정상2</v>
      </c>
      <c r="P5919" t="str">
        <f t="shared" si="196"/>
        <v>엠피송내</v>
      </c>
      <c r="Q5919" t="s">
        <v>1954</v>
      </c>
      <c r="R5919"/>
      <c r="S5919"/>
      <c r="T5919"/>
      <c r="U5919"/>
      <c r="V5919"/>
      <c r="W5919" t="s">
        <v>1958</v>
      </c>
      <c r="X5919"/>
    </row>
    <row r="5920" spans="1:24">
      <c r="A5920" t="s">
        <v>2671</v>
      </c>
      <c r="B5920" t="s">
        <v>5703</v>
      </c>
      <c r="C5920" t="s">
        <v>5777</v>
      </c>
      <c r="D5920" t="s">
        <v>5791</v>
      </c>
      <c r="E5920" t="s">
        <v>6450</v>
      </c>
      <c r="F5920" t="s">
        <v>4276</v>
      </c>
      <c r="G5920">
        <v>61437</v>
      </c>
      <c r="H5920">
        <v>30000</v>
      </c>
      <c r="I5920" s="1">
        <v>43810</v>
      </c>
      <c r="J5920">
        <v>1</v>
      </c>
      <c r="K5920" t="s">
        <v>6696</v>
      </c>
      <c r="L5920" t="s">
        <v>6698</v>
      </c>
      <c r="M5920" t="s">
        <v>6699</v>
      </c>
      <c r="N5920" s="1">
        <v>43889</v>
      </c>
      <c r="O5920" t="str">
        <f t="shared" si="197"/>
        <v>정상2</v>
      </c>
      <c r="P5920" t="s">
        <v>989</v>
      </c>
      <c r="Q5920" t="s">
        <v>1954</v>
      </c>
      <c r="R5920"/>
      <c r="S5920"/>
      <c r="T5920"/>
      <c r="U5920"/>
      <c r="V5920"/>
      <c r="W5920" t="s">
        <v>1958</v>
      </c>
      <c r="X5920"/>
    </row>
    <row r="5921" spans="1:24">
      <c r="A5921" t="s">
        <v>2673</v>
      </c>
      <c r="B5921" t="s">
        <v>2685</v>
      </c>
      <c r="C5921" t="s">
        <v>5723</v>
      </c>
      <c r="D5921" t="s">
        <v>5923</v>
      </c>
      <c r="E5921" t="s">
        <v>6451</v>
      </c>
      <c r="F5921" t="s">
        <v>4276</v>
      </c>
      <c r="G5921">
        <v>61464</v>
      </c>
      <c r="H5921">
        <v>41230</v>
      </c>
      <c r="I5921" s="1">
        <v>43810</v>
      </c>
      <c r="J5921">
        <v>1</v>
      </c>
      <c r="K5921" t="s">
        <v>6696</v>
      </c>
      <c r="L5921" t="s">
        <v>6698</v>
      </c>
      <c r="M5921" t="s">
        <v>6699</v>
      </c>
      <c r="N5921" s="1">
        <v>43889</v>
      </c>
      <c r="O5921" t="str">
        <f t="shared" si="197"/>
        <v>정상2</v>
      </c>
      <c r="P5921" t="str">
        <f t="shared" si="196"/>
        <v>엠피피스토스</v>
      </c>
      <c r="Q5921" t="s">
        <v>1954</v>
      </c>
      <c r="R5921"/>
      <c r="S5921"/>
      <c r="T5921"/>
      <c r="U5921"/>
      <c r="V5921"/>
      <c r="W5921" t="s">
        <v>1958</v>
      </c>
      <c r="X5921"/>
    </row>
    <row r="5922" spans="1:24">
      <c r="A5922" t="s">
        <v>995</v>
      </c>
      <c r="B5922" t="s">
        <v>5671</v>
      </c>
      <c r="C5922" t="s">
        <v>5723</v>
      </c>
      <c r="D5922" t="s">
        <v>5924</v>
      </c>
      <c r="E5922">
        <v>20196295527</v>
      </c>
      <c r="F5922" t="s">
        <v>4276</v>
      </c>
      <c r="G5922">
        <v>22800</v>
      </c>
      <c r="H5922">
        <v>41000</v>
      </c>
      <c r="I5922" s="1">
        <v>43810</v>
      </c>
      <c r="J5922">
        <v>1</v>
      </c>
      <c r="K5922" t="s">
        <v>6695</v>
      </c>
      <c r="L5922" t="s">
        <v>6698</v>
      </c>
      <c r="M5922" t="s">
        <v>6699</v>
      </c>
      <c r="N5922" s="1">
        <v>43889</v>
      </c>
      <c r="O5922" t="str">
        <f t="shared" si="197"/>
        <v>정상2</v>
      </c>
      <c r="P5922" t="str">
        <f t="shared" si="196"/>
        <v>엠피피스토스</v>
      </c>
      <c r="Q5922" t="s">
        <v>1954</v>
      </c>
      <c r="R5922"/>
      <c r="S5922"/>
      <c r="T5922"/>
      <c r="U5922"/>
      <c r="V5922"/>
      <c r="W5922" t="s">
        <v>1958</v>
      </c>
      <c r="X5922"/>
    </row>
    <row r="5923" spans="1:24">
      <c r="A5923" t="s">
        <v>983</v>
      </c>
      <c r="B5923" t="s">
        <v>5668</v>
      </c>
      <c r="C5923" t="s">
        <v>5754</v>
      </c>
      <c r="D5923" t="s">
        <v>5796</v>
      </c>
      <c r="E5923">
        <v>320192354764</v>
      </c>
      <c r="F5923" t="s">
        <v>4276</v>
      </c>
      <c r="G5923">
        <v>30577</v>
      </c>
      <c r="H5923">
        <v>59680</v>
      </c>
      <c r="I5923" s="1">
        <v>43810</v>
      </c>
      <c r="J5923">
        <v>1</v>
      </c>
      <c r="K5923" t="s">
        <v>6696</v>
      </c>
      <c r="L5923" t="s">
        <v>6698</v>
      </c>
      <c r="M5923" t="s">
        <v>6699</v>
      </c>
      <c r="N5923" s="1">
        <v>43889</v>
      </c>
      <c r="O5923" t="str">
        <f t="shared" si="197"/>
        <v>정상2</v>
      </c>
      <c r="P5923" t="s">
        <v>6835</v>
      </c>
      <c r="Q5923" t="s">
        <v>1954</v>
      </c>
      <c r="R5923"/>
      <c r="S5923"/>
      <c r="T5923"/>
      <c r="U5923"/>
      <c r="V5923"/>
      <c r="W5923" t="s">
        <v>1958</v>
      </c>
      <c r="X5923"/>
    </row>
    <row r="5924" spans="1:24">
      <c r="A5924" t="s">
        <v>2671</v>
      </c>
      <c r="B5924" t="s">
        <v>5666</v>
      </c>
      <c r="C5924" t="s">
        <v>2355</v>
      </c>
      <c r="D5924" t="s">
        <v>5960</v>
      </c>
      <c r="E5924" t="s">
        <v>6452</v>
      </c>
      <c r="F5924" t="s">
        <v>4276</v>
      </c>
      <c r="G5924" t="s">
        <v>930</v>
      </c>
      <c r="H5924">
        <v>44111</v>
      </c>
      <c r="I5924" s="1">
        <v>43810</v>
      </c>
      <c r="J5924">
        <v>1</v>
      </c>
      <c r="K5924" t="s">
        <v>6696</v>
      </c>
      <c r="L5924" t="s">
        <v>6698</v>
      </c>
      <c r="M5924" t="s">
        <v>6699</v>
      </c>
      <c r="N5924" s="1">
        <v>43889</v>
      </c>
      <c r="O5924" t="str">
        <f t="shared" si="197"/>
        <v>정상2</v>
      </c>
      <c r="P5924" t="s">
        <v>6835</v>
      </c>
      <c r="Q5924" t="s">
        <v>1954</v>
      </c>
      <c r="R5924"/>
      <c r="S5924"/>
      <c r="T5924"/>
      <c r="U5924"/>
      <c r="V5924"/>
      <c r="W5924" t="s">
        <v>1958</v>
      </c>
      <c r="X5924"/>
    </row>
    <row r="5925" spans="1:24">
      <c r="A5925" t="s">
        <v>2671</v>
      </c>
      <c r="B5925" t="s">
        <v>5668</v>
      </c>
      <c r="C5925" t="s">
        <v>5710</v>
      </c>
      <c r="D5925" t="s">
        <v>5796</v>
      </c>
      <c r="E5925" t="s">
        <v>6453</v>
      </c>
      <c r="F5925" t="s">
        <v>3242</v>
      </c>
      <c r="G5925">
        <v>61438</v>
      </c>
      <c r="H5925">
        <v>27250</v>
      </c>
      <c r="I5925" s="1">
        <v>43810</v>
      </c>
      <c r="J5925">
        <v>1</v>
      </c>
      <c r="K5925" t="s">
        <v>6696</v>
      </c>
      <c r="L5925" t="s">
        <v>6698</v>
      </c>
      <c r="M5925" t="s">
        <v>6699</v>
      </c>
      <c r="N5925" s="1">
        <v>43889</v>
      </c>
      <c r="O5925" t="str">
        <f t="shared" si="197"/>
        <v>정상2</v>
      </c>
      <c r="P5925" t="s">
        <v>6835</v>
      </c>
      <c r="Q5925" t="s">
        <v>1954</v>
      </c>
      <c r="R5925"/>
      <c r="S5925"/>
      <c r="T5925"/>
      <c r="U5925"/>
      <c r="V5925"/>
      <c r="W5925" t="s">
        <v>1958</v>
      </c>
      <c r="X5925"/>
    </row>
    <row r="5926" spans="1:24">
      <c r="A5926" t="s">
        <v>2671</v>
      </c>
      <c r="B5926" t="s">
        <v>5668</v>
      </c>
      <c r="C5926" t="s">
        <v>5710</v>
      </c>
      <c r="D5926" t="s">
        <v>5796</v>
      </c>
      <c r="E5926">
        <v>320192349869</v>
      </c>
      <c r="F5926" t="s">
        <v>4276</v>
      </c>
      <c r="G5926">
        <v>30555</v>
      </c>
      <c r="H5926">
        <v>113290</v>
      </c>
      <c r="I5926" s="1">
        <v>43810</v>
      </c>
      <c r="J5926">
        <v>1</v>
      </c>
      <c r="K5926" t="s">
        <v>6696</v>
      </c>
      <c r="L5926" t="s">
        <v>6698</v>
      </c>
      <c r="M5926" t="s">
        <v>6699</v>
      </c>
      <c r="N5926" s="1">
        <v>43889</v>
      </c>
      <c r="O5926" t="str">
        <f t="shared" si="197"/>
        <v>정상2</v>
      </c>
      <c r="P5926" t="s">
        <v>6835</v>
      </c>
      <c r="Q5926" t="s">
        <v>1954</v>
      </c>
      <c r="R5926"/>
      <c r="S5926"/>
      <c r="T5926"/>
      <c r="U5926"/>
      <c r="V5926"/>
      <c r="W5926" t="s">
        <v>1958</v>
      </c>
      <c r="X5926"/>
    </row>
    <row r="5927" spans="1:24">
      <c r="A5927" t="s">
        <v>2671</v>
      </c>
      <c r="B5927" t="s">
        <v>5696</v>
      </c>
      <c r="C5927" t="s">
        <v>5710</v>
      </c>
      <c r="D5927" t="s">
        <v>5796</v>
      </c>
      <c r="E5927">
        <v>20196299598</v>
      </c>
      <c r="F5927" t="s">
        <v>4276</v>
      </c>
      <c r="G5927">
        <v>22818</v>
      </c>
      <c r="H5927">
        <v>22000</v>
      </c>
      <c r="I5927" s="1">
        <v>43810</v>
      </c>
      <c r="J5927">
        <v>1</v>
      </c>
      <c r="K5927" t="s">
        <v>6696</v>
      </c>
      <c r="L5927" t="s">
        <v>6698</v>
      </c>
      <c r="M5927" t="s">
        <v>6699</v>
      </c>
      <c r="N5927" s="1">
        <v>43889</v>
      </c>
      <c r="O5927" t="str">
        <f t="shared" si="197"/>
        <v>정상2</v>
      </c>
      <c r="P5927" t="s">
        <v>6835</v>
      </c>
      <c r="Q5927" t="s">
        <v>1954</v>
      </c>
      <c r="R5927"/>
      <c r="S5927"/>
      <c r="T5927"/>
      <c r="U5927"/>
      <c r="V5927"/>
      <c r="W5927" t="s">
        <v>1958</v>
      </c>
      <c r="X5927"/>
    </row>
    <row r="5928" spans="1:24">
      <c r="A5928" t="s">
        <v>2670</v>
      </c>
      <c r="B5928" t="s">
        <v>2683</v>
      </c>
      <c r="C5928" t="s">
        <v>5724</v>
      </c>
      <c r="D5928" t="s">
        <v>6053</v>
      </c>
      <c r="E5928">
        <v>51927344560000</v>
      </c>
      <c r="F5928" t="s">
        <v>3242</v>
      </c>
      <c r="G5928" t="s">
        <v>894</v>
      </c>
      <c r="H5928">
        <v>55900</v>
      </c>
      <c r="I5928" s="1">
        <v>43810</v>
      </c>
      <c r="J5928">
        <v>1</v>
      </c>
      <c r="K5928" t="s">
        <v>6696</v>
      </c>
      <c r="L5928" t="s">
        <v>6698</v>
      </c>
      <c r="M5928" t="s">
        <v>6699</v>
      </c>
      <c r="N5928" s="1">
        <v>43889</v>
      </c>
      <c r="O5928" t="str">
        <f t="shared" si="197"/>
        <v>정상2</v>
      </c>
      <c r="P5928" t="str">
        <f t="shared" si="196"/>
        <v>엠피송내</v>
      </c>
      <c r="Q5928" t="s">
        <v>1954</v>
      </c>
      <c r="R5928"/>
      <c r="S5928"/>
      <c r="T5928"/>
      <c r="U5928"/>
      <c r="V5928"/>
      <c r="W5928" t="s">
        <v>1958</v>
      </c>
      <c r="X5928"/>
    </row>
    <row r="5929" spans="1:24">
      <c r="A5929" t="s">
        <v>2670</v>
      </c>
      <c r="B5929" t="s">
        <v>5669</v>
      </c>
      <c r="C5929" t="s">
        <v>5724</v>
      </c>
      <c r="D5929" t="s">
        <v>5797</v>
      </c>
      <c r="E5929">
        <v>51927345060000</v>
      </c>
      <c r="F5929" t="s">
        <v>4276</v>
      </c>
      <c r="G5929" t="s">
        <v>894</v>
      </c>
      <c r="H5929">
        <v>37862</v>
      </c>
      <c r="I5929" s="1">
        <v>43810</v>
      </c>
      <c r="J5929">
        <v>1</v>
      </c>
      <c r="K5929" t="s">
        <v>6696</v>
      </c>
      <c r="L5929" t="s">
        <v>6698</v>
      </c>
      <c r="M5929" t="s">
        <v>6699</v>
      </c>
      <c r="N5929" s="1">
        <v>43889</v>
      </c>
      <c r="O5929" t="str">
        <f t="shared" si="197"/>
        <v>정상2</v>
      </c>
      <c r="P5929" t="str">
        <f t="shared" si="196"/>
        <v>엠피송내</v>
      </c>
      <c r="Q5929" t="s">
        <v>1954</v>
      </c>
      <c r="R5929"/>
      <c r="S5929"/>
      <c r="T5929"/>
      <c r="U5929"/>
      <c r="V5929"/>
      <c r="W5929" t="s">
        <v>1958</v>
      </c>
      <c r="X5929"/>
    </row>
    <row r="5930" spans="1:24">
      <c r="A5930" t="s">
        <v>2670</v>
      </c>
      <c r="B5930" t="s">
        <v>2683</v>
      </c>
      <c r="C5930" t="s">
        <v>5724</v>
      </c>
      <c r="D5930" t="s">
        <v>5797</v>
      </c>
      <c r="E5930">
        <v>51927313160000</v>
      </c>
      <c r="F5930" t="s">
        <v>3242</v>
      </c>
      <c r="G5930" t="s">
        <v>899</v>
      </c>
      <c r="H5930">
        <v>32100</v>
      </c>
      <c r="I5930" s="1">
        <v>43810</v>
      </c>
      <c r="J5930">
        <v>1</v>
      </c>
      <c r="K5930" t="s">
        <v>6696</v>
      </c>
      <c r="L5930" t="s">
        <v>6698</v>
      </c>
      <c r="M5930" t="s">
        <v>6699</v>
      </c>
      <c r="N5930" s="1">
        <v>43889</v>
      </c>
      <c r="O5930" t="str">
        <f t="shared" si="197"/>
        <v>정상2</v>
      </c>
      <c r="P5930" t="str">
        <f t="shared" si="196"/>
        <v>엠피송내</v>
      </c>
      <c r="Q5930" t="s">
        <v>1954</v>
      </c>
      <c r="R5930"/>
      <c r="S5930"/>
      <c r="T5930"/>
      <c r="U5930"/>
      <c r="V5930"/>
      <c r="W5930" t="s">
        <v>1958</v>
      </c>
      <c r="X5930"/>
    </row>
    <row r="5931" spans="1:24">
      <c r="A5931" t="s">
        <v>5664</v>
      </c>
      <c r="B5931" t="s">
        <v>5693</v>
      </c>
      <c r="C5931" t="s">
        <v>5765</v>
      </c>
      <c r="D5931" t="s">
        <v>5997</v>
      </c>
      <c r="E5931" t="s">
        <v>6454</v>
      </c>
      <c r="F5931" t="s">
        <v>4276</v>
      </c>
      <c r="G5931" t="s">
        <v>879</v>
      </c>
      <c r="H5931">
        <v>67000</v>
      </c>
      <c r="I5931" s="1">
        <v>43810</v>
      </c>
      <c r="J5931">
        <v>1</v>
      </c>
      <c r="K5931" t="s">
        <v>6696</v>
      </c>
      <c r="L5931" t="s">
        <v>6698</v>
      </c>
      <c r="M5931" t="s">
        <v>6699</v>
      </c>
      <c r="N5931" s="1">
        <v>43889</v>
      </c>
      <c r="O5931" t="str">
        <f t="shared" si="197"/>
        <v>정상2</v>
      </c>
      <c r="P5931" t="s">
        <v>6829</v>
      </c>
      <c r="Q5931" t="s">
        <v>1954</v>
      </c>
      <c r="R5931"/>
      <c r="S5931"/>
      <c r="T5931"/>
      <c r="U5931"/>
      <c r="V5931"/>
      <c r="W5931" t="s">
        <v>1958</v>
      </c>
      <c r="X5931"/>
    </row>
    <row r="5932" spans="1:24">
      <c r="A5932" t="s">
        <v>5664</v>
      </c>
      <c r="B5932" t="s">
        <v>5679</v>
      </c>
      <c r="C5932" t="s">
        <v>5760</v>
      </c>
      <c r="D5932" t="s">
        <v>6054</v>
      </c>
      <c r="E5932">
        <v>20196305057</v>
      </c>
      <c r="F5932" t="s">
        <v>4276</v>
      </c>
      <c r="G5932">
        <v>22818</v>
      </c>
      <c r="H5932">
        <v>23000</v>
      </c>
      <c r="I5932" s="1">
        <v>43810</v>
      </c>
      <c r="J5932">
        <v>1</v>
      </c>
      <c r="K5932" t="s">
        <v>6696</v>
      </c>
      <c r="L5932" t="s">
        <v>6698</v>
      </c>
      <c r="M5932" t="s">
        <v>6699</v>
      </c>
      <c r="N5932" s="1">
        <v>43889</v>
      </c>
      <c r="O5932" t="str">
        <f t="shared" si="197"/>
        <v>정상2</v>
      </c>
      <c r="P5932" t="s">
        <v>6829</v>
      </c>
      <c r="Q5932" t="s">
        <v>1954</v>
      </c>
      <c r="R5932"/>
      <c r="S5932"/>
      <c r="T5932"/>
      <c r="U5932"/>
      <c r="V5932"/>
      <c r="W5932" t="s">
        <v>1958</v>
      </c>
      <c r="X5932"/>
    </row>
    <row r="5933" spans="1:24">
      <c r="A5933" t="s">
        <v>987</v>
      </c>
      <c r="B5933" t="s">
        <v>5679</v>
      </c>
      <c r="C5933" t="s">
        <v>5758</v>
      </c>
      <c r="D5933" t="s">
        <v>5998</v>
      </c>
      <c r="E5933">
        <v>20196298395</v>
      </c>
      <c r="F5933" t="s">
        <v>4276</v>
      </c>
      <c r="G5933">
        <v>22818</v>
      </c>
      <c r="H5933">
        <v>35000</v>
      </c>
      <c r="I5933" s="1">
        <v>43810</v>
      </c>
      <c r="J5933">
        <v>1</v>
      </c>
      <c r="K5933" t="s">
        <v>6696</v>
      </c>
      <c r="L5933" t="s">
        <v>6698</v>
      </c>
      <c r="M5933" t="s">
        <v>6699</v>
      </c>
      <c r="N5933" s="1">
        <v>43889</v>
      </c>
      <c r="O5933" t="str">
        <f t="shared" si="197"/>
        <v>정상2</v>
      </c>
      <c r="P5933" t="s">
        <v>6829</v>
      </c>
      <c r="Q5933" t="s">
        <v>1954</v>
      </c>
      <c r="R5933"/>
      <c r="S5933"/>
      <c r="T5933"/>
      <c r="U5933"/>
      <c r="V5933"/>
      <c r="W5933" t="s">
        <v>1958</v>
      </c>
      <c r="X5933"/>
    </row>
    <row r="5934" spans="1:24">
      <c r="A5934" t="s">
        <v>987</v>
      </c>
      <c r="B5934" t="s">
        <v>5693</v>
      </c>
      <c r="C5934" t="s">
        <v>5760</v>
      </c>
      <c r="D5934" t="s">
        <v>5940</v>
      </c>
      <c r="E5934" t="s">
        <v>6455</v>
      </c>
      <c r="F5934" t="s">
        <v>3242</v>
      </c>
      <c r="G5934" t="s">
        <v>885</v>
      </c>
      <c r="H5934">
        <v>35000</v>
      </c>
      <c r="I5934" s="1">
        <v>43810</v>
      </c>
      <c r="J5934">
        <v>1</v>
      </c>
      <c r="K5934" t="s">
        <v>6696</v>
      </c>
      <c r="L5934" t="s">
        <v>6698</v>
      </c>
      <c r="M5934" t="s">
        <v>6699</v>
      </c>
      <c r="N5934" s="1">
        <v>43889</v>
      </c>
      <c r="O5934" t="str">
        <f t="shared" si="197"/>
        <v>정상2</v>
      </c>
      <c r="P5934" t="s">
        <v>987</v>
      </c>
      <c r="Q5934" t="s">
        <v>1954</v>
      </c>
      <c r="R5934"/>
      <c r="S5934"/>
      <c r="T5934"/>
      <c r="U5934"/>
      <c r="V5934"/>
      <c r="W5934" t="s">
        <v>1958</v>
      </c>
      <c r="X5934"/>
    </row>
    <row r="5935" spans="1:24">
      <c r="A5935" t="s">
        <v>1870</v>
      </c>
      <c r="B5935" t="s">
        <v>5670</v>
      </c>
      <c r="C5935" t="s">
        <v>5716</v>
      </c>
      <c r="D5935" t="s">
        <v>6055</v>
      </c>
      <c r="E5935">
        <v>51927318650000</v>
      </c>
      <c r="F5935" t="s">
        <v>4276</v>
      </c>
      <c r="G5935" t="s">
        <v>899</v>
      </c>
      <c r="H5935">
        <v>45000</v>
      </c>
      <c r="I5935" s="1">
        <v>43810</v>
      </c>
      <c r="J5935">
        <v>1</v>
      </c>
      <c r="K5935" t="s">
        <v>6696</v>
      </c>
      <c r="L5935" t="s">
        <v>6696</v>
      </c>
      <c r="M5935" t="s">
        <v>6699</v>
      </c>
      <c r="N5935" s="1">
        <v>43889</v>
      </c>
      <c r="O5935" t="str">
        <f t="shared" si="197"/>
        <v>정상2</v>
      </c>
      <c r="P5935" t="str">
        <f t="shared" si="196"/>
        <v>엠피상동</v>
      </c>
      <c r="Q5935" t="s">
        <v>1954</v>
      </c>
      <c r="R5935"/>
      <c r="S5935"/>
      <c r="T5935"/>
      <c r="U5935"/>
      <c r="V5935"/>
      <c r="W5935" t="s">
        <v>1958</v>
      </c>
      <c r="X5935"/>
    </row>
    <row r="5936" spans="1:24">
      <c r="A5936" t="s">
        <v>2665</v>
      </c>
      <c r="B5936" t="s">
        <v>2678</v>
      </c>
      <c r="C5936" t="s">
        <v>5716</v>
      </c>
      <c r="D5936" t="s">
        <v>5928</v>
      </c>
      <c r="E5936">
        <v>51927355240000</v>
      </c>
      <c r="F5936" t="s">
        <v>4276</v>
      </c>
      <c r="G5936" t="s">
        <v>899</v>
      </c>
      <c r="H5936">
        <v>75000</v>
      </c>
      <c r="I5936" s="1">
        <v>43810</v>
      </c>
      <c r="J5936">
        <v>1</v>
      </c>
      <c r="K5936" t="s">
        <v>6696</v>
      </c>
      <c r="L5936" t="s">
        <v>6696</v>
      </c>
      <c r="M5936" t="s">
        <v>6699</v>
      </c>
      <c r="N5936" s="1">
        <v>43889</v>
      </c>
      <c r="O5936" t="str">
        <f t="shared" si="197"/>
        <v>정상2</v>
      </c>
      <c r="P5936" t="str">
        <f t="shared" si="196"/>
        <v>엠피상동</v>
      </c>
      <c r="Q5936" t="s">
        <v>1954</v>
      </c>
      <c r="R5936"/>
      <c r="S5936"/>
      <c r="T5936"/>
      <c r="U5936"/>
      <c r="V5936"/>
      <c r="W5936" t="s">
        <v>1958</v>
      </c>
      <c r="X5936"/>
    </row>
    <row r="5937" spans="1:24">
      <c r="A5937" t="s">
        <v>2665</v>
      </c>
      <c r="B5937" t="s">
        <v>2678</v>
      </c>
      <c r="C5937" t="s">
        <v>5716</v>
      </c>
      <c r="D5937" t="s">
        <v>5928</v>
      </c>
      <c r="E5937">
        <v>51927353840000</v>
      </c>
      <c r="F5937" t="s">
        <v>3242</v>
      </c>
      <c r="G5937" t="s">
        <v>899</v>
      </c>
      <c r="H5937">
        <v>100000</v>
      </c>
      <c r="I5937" s="1">
        <v>43810</v>
      </c>
      <c r="J5937">
        <v>1</v>
      </c>
      <c r="K5937" t="s">
        <v>6696</v>
      </c>
      <c r="L5937" t="s">
        <v>6696</v>
      </c>
      <c r="M5937" t="s">
        <v>6699</v>
      </c>
      <c r="N5937" s="1">
        <v>43889</v>
      </c>
      <c r="O5937" t="str">
        <f t="shared" si="197"/>
        <v>정상2</v>
      </c>
      <c r="P5937" t="str">
        <f t="shared" si="196"/>
        <v>엠피상동</v>
      </c>
      <c r="Q5937" t="s">
        <v>1954</v>
      </c>
      <c r="R5937"/>
      <c r="S5937"/>
      <c r="T5937"/>
      <c r="U5937"/>
      <c r="V5937"/>
      <c r="W5937" t="s">
        <v>1958</v>
      </c>
      <c r="X5937"/>
    </row>
    <row r="5938" spans="1:24">
      <c r="A5938" t="s">
        <v>1870</v>
      </c>
      <c r="B5938" t="s">
        <v>5670</v>
      </c>
      <c r="C5938" t="s">
        <v>5716</v>
      </c>
      <c r="D5938" t="s">
        <v>5928</v>
      </c>
      <c r="E5938">
        <v>20196302521</v>
      </c>
      <c r="F5938" t="s">
        <v>4276</v>
      </c>
      <c r="G5938">
        <v>22822</v>
      </c>
      <c r="H5938">
        <v>105000</v>
      </c>
      <c r="I5938" s="1">
        <v>43810</v>
      </c>
      <c r="J5938">
        <v>1</v>
      </c>
      <c r="K5938" t="s">
        <v>6696</v>
      </c>
      <c r="L5938" t="s">
        <v>6696</v>
      </c>
      <c r="M5938" t="s">
        <v>6699</v>
      </c>
      <c r="N5938" s="1">
        <v>43889</v>
      </c>
      <c r="O5938" t="str">
        <f t="shared" si="197"/>
        <v>정상2</v>
      </c>
      <c r="P5938" t="str">
        <f t="shared" si="196"/>
        <v>엠피상동</v>
      </c>
      <c r="Q5938" t="s">
        <v>1954</v>
      </c>
      <c r="R5938"/>
      <c r="S5938"/>
      <c r="T5938"/>
      <c r="U5938"/>
      <c r="V5938"/>
      <c r="W5938" t="s">
        <v>1958</v>
      </c>
      <c r="X5938"/>
    </row>
    <row r="5939" spans="1:24">
      <c r="A5939" t="s">
        <v>2665</v>
      </c>
      <c r="B5939" t="s">
        <v>5670</v>
      </c>
      <c r="C5939" t="s">
        <v>5725</v>
      </c>
      <c r="D5939" t="s">
        <v>5964</v>
      </c>
      <c r="E5939" t="s">
        <v>6456</v>
      </c>
      <c r="F5939" t="s">
        <v>3242</v>
      </c>
      <c r="G5939">
        <v>61467</v>
      </c>
      <c r="H5939">
        <v>73130</v>
      </c>
      <c r="I5939" s="1">
        <v>43810</v>
      </c>
      <c r="J5939">
        <v>1</v>
      </c>
      <c r="K5939" t="s">
        <v>6696</v>
      </c>
      <c r="L5939" t="s">
        <v>6696</v>
      </c>
      <c r="M5939" t="s">
        <v>6699</v>
      </c>
      <c r="N5939" s="1">
        <v>43889</v>
      </c>
      <c r="O5939" t="str">
        <f t="shared" si="197"/>
        <v>정상2</v>
      </c>
      <c r="P5939" t="str">
        <f t="shared" si="196"/>
        <v>엠피상동</v>
      </c>
      <c r="Q5939" t="s">
        <v>1954</v>
      </c>
      <c r="R5939"/>
      <c r="S5939"/>
      <c r="T5939"/>
      <c r="U5939"/>
      <c r="V5939"/>
      <c r="W5939" t="s">
        <v>1958</v>
      </c>
      <c r="X5939"/>
    </row>
    <row r="5940" spans="1:24">
      <c r="A5940" t="s">
        <v>2665</v>
      </c>
      <c r="B5940" t="s">
        <v>2678</v>
      </c>
      <c r="C5940" t="s">
        <v>5725</v>
      </c>
      <c r="D5940" t="s">
        <v>5964</v>
      </c>
      <c r="E5940" t="s">
        <v>6457</v>
      </c>
      <c r="F5940" t="s">
        <v>3242</v>
      </c>
      <c r="G5940">
        <v>61467</v>
      </c>
      <c r="H5940">
        <v>23260</v>
      </c>
      <c r="I5940" s="1">
        <v>43810</v>
      </c>
      <c r="J5940">
        <v>1</v>
      </c>
      <c r="K5940" t="s">
        <v>6696</v>
      </c>
      <c r="L5940" t="s">
        <v>6696</v>
      </c>
      <c r="M5940" t="s">
        <v>6699</v>
      </c>
      <c r="N5940" s="1">
        <v>43889</v>
      </c>
      <c r="O5940" t="str">
        <f t="shared" si="197"/>
        <v>정상2</v>
      </c>
      <c r="P5940" t="str">
        <f t="shared" si="196"/>
        <v>엠피상동</v>
      </c>
      <c r="Q5940" t="s">
        <v>1954</v>
      </c>
      <c r="R5940"/>
      <c r="S5940"/>
      <c r="T5940"/>
      <c r="U5940"/>
      <c r="V5940"/>
      <c r="W5940" t="s">
        <v>1958</v>
      </c>
      <c r="X5940"/>
    </row>
    <row r="5941" spans="1:24">
      <c r="A5941" t="s">
        <v>2665</v>
      </c>
      <c r="B5941" t="s">
        <v>5670</v>
      </c>
      <c r="C5941" t="s">
        <v>5716</v>
      </c>
      <c r="D5941" t="s">
        <v>6056</v>
      </c>
      <c r="E5941" t="s">
        <v>6458</v>
      </c>
      <c r="F5941" t="s">
        <v>3242</v>
      </c>
      <c r="G5941">
        <v>61438</v>
      </c>
      <c r="H5941">
        <v>63000</v>
      </c>
      <c r="I5941" s="1">
        <v>43810</v>
      </c>
      <c r="J5941">
        <v>1</v>
      </c>
      <c r="K5941" t="s">
        <v>6696</v>
      </c>
      <c r="L5941" t="s">
        <v>6696</v>
      </c>
      <c r="M5941" t="s">
        <v>6699</v>
      </c>
      <c r="N5941" s="1">
        <v>43889</v>
      </c>
      <c r="O5941" t="str">
        <f t="shared" si="197"/>
        <v>정상2</v>
      </c>
      <c r="P5941" t="str">
        <f t="shared" si="196"/>
        <v>엠피상동</v>
      </c>
      <c r="Q5941" t="s">
        <v>1954</v>
      </c>
      <c r="R5941"/>
      <c r="S5941"/>
      <c r="T5941"/>
      <c r="U5941"/>
      <c r="V5941"/>
      <c r="W5941" t="s">
        <v>6702</v>
      </c>
      <c r="X5941"/>
    </row>
    <row r="5942" spans="1:24">
      <c r="A5942" t="s">
        <v>2665</v>
      </c>
      <c r="B5942" t="s">
        <v>5670</v>
      </c>
      <c r="C5942" t="s">
        <v>5725</v>
      </c>
      <c r="D5942" t="s">
        <v>6057</v>
      </c>
      <c r="E5942" t="s">
        <v>6459</v>
      </c>
      <c r="F5942" t="s">
        <v>4276</v>
      </c>
      <c r="G5942">
        <v>61438</v>
      </c>
      <c r="H5942">
        <v>50000</v>
      </c>
      <c r="I5942" s="1">
        <v>43810</v>
      </c>
      <c r="J5942">
        <v>1</v>
      </c>
      <c r="K5942" t="s">
        <v>6696</v>
      </c>
      <c r="L5942" t="s">
        <v>6696</v>
      </c>
      <c r="M5942" t="s">
        <v>6699</v>
      </c>
      <c r="N5942" s="1">
        <v>43889</v>
      </c>
      <c r="O5942" t="str">
        <f t="shared" si="197"/>
        <v>정상2</v>
      </c>
      <c r="P5942" t="str">
        <f t="shared" si="196"/>
        <v>엠피상동</v>
      </c>
      <c r="Q5942" t="s">
        <v>1954</v>
      </c>
      <c r="R5942"/>
      <c r="S5942"/>
      <c r="T5942"/>
      <c r="U5942"/>
      <c r="V5942"/>
      <c r="W5942" t="s">
        <v>1960</v>
      </c>
      <c r="X5942"/>
    </row>
    <row r="5943" spans="1:24">
      <c r="A5943" t="s">
        <v>2665</v>
      </c>
      <c r="B5943" t="s">
        <v>2678</v>
      </c>
      <c r="C5943" t="s">
        <v>5716</v>
      </c>
      <c r="D5943" t="s">
        <v>6015</v>
      </c>
      <c r="E5943" t="s">
        <v>6460</v>
      </c>
      <c r="F5943" t="s">
        <v>3242</v>
      </c>
      <c r="G5943" t="s">
        <v>885</v>
      </c>
      <c r="H5943">
        <v>20000</v>
      </c>
      <c r="I5943" s="1">
        <v>43810</v>
      </c>
      <c r="J5943">
        <v>1</v>
      </c>
      <c r="K5943" t="s">
        <v>6696</v>
      </c>
      <c r="L5943" t="s">
        <v>6696</v>
      </c>
      <c r="M5943" t="s">
        <v>6699</v>
      </c>
      <c r="N5943" s="1">
        <v>43889</v>
      </c>
      <c r="O5943" t="str">
        <f t="shared" si="197"/>
        <v>정상2</v>
      </c>
      <c r="P5943" t="str">
        <f t="shared" si="196"/>
        <v>엠피상동</v>
      </c>
      <c r="Q5943" t="s">
        <v>1954</v>
      </c>
      <c r="R5943"/>
      <c r="S5943"/>
      <c r="T5943"/>
      <c r="U5943"/>
      <c r="V5943"/>
      <c r="W5943" t="s">
        <v>1958</v>
      </c>
      <c r="X5943"/>
    </row>
    <row r="5944" spans="1:24">
      <c r="A5944" t="s">
        <v>2665</v>
      </c>
      <c r="B5944" t="s">
        <v>5670</v>
      </c>
      <c r="C5944" t="s">
        <v>5725</v>
      </c>
      <c r="D5944" t="s">
        <v>6015</v>
      </c>
      <c r="E5944" t="s">
        <v>6461</v>
      </c>
      <c r="F5944" t="s">
        <v>4276</v>
      </c>
      <c r="G5944">
        <v>61465</v>
      </c>
      <c r="H5944">
        <v>37000</v>
      </c>
      <c r="I5944" s="1">
        <v>43810</v>
      </c>
      <c r="J5944">
        <v>1</v>
      </c>
      <c r="K5944" t="s">
        <v>6696</v>
      </c>
      <c r="L5944" t="s">
        <v>6696</v>
      </c>
      <c r="M5944" t="s">
        <v>6699</v>
      </c>
      <c r="N5944" s="1">
        <v>43889</v>
      </c>
      <c r="O5944" t="str">
        <f t="shared" si="197"/>
        <v>정상2</v>
      </c>
      <c r="P5944" t="str">
        <f t="shared" si="196"/>
        <v>엠피상동</v>
      </c>
      <c r="Q5944" t="s">
        <v>1954</v>
      </c>
      <c r="R5944"/>
      <c r="S5944"/>
      <c r="T5944"/>
      <c r="U5944"/>
      <c r="V5944"/>
      <c r="W5944" t="s">
        <v>1958</v>
      </c>
      <c r="X5944"/>
    </row>
    <row r="5945" spans="1:24">
      <c r="A5945" t="s">
        <v>2665</v>
      </c>
      <c r="B5945" t="s">
        <v>2678</v>
      </c>
      <c r="C5945" t="s">
        <v>5725</v>
      </c>
      <c r="D5945" t="s">
        <v>5999</v>
      </c>
      <c r="E5945" t="s">
        <v>6462</v>
      </c>
      <c r="F5945" t="s">
        <v>3242</v>
      </c>
      <c r="G5945">
        <v>61437</v>
      </c>
      <c r="H5945">
        <v>15000</v>
      </c>
      <c r="I5945" s="1">
        <v>43810</v>
      </c>
      <c r="J5945">
        <v>1</v>
      </c>
      <c r="K5945" t="s">
        <v>6696</v>
      </c>
      <c r="L5945" t="s">
        <v>6696</v>
      </c>
      <c r="M5945" t="s">
        <v>6699</v>
      </c>
      <c r="N5945" s="1">
        <v>43889</v>
      </c>
      <c r="O5945" t="str">
        <f t="shared" si="197"/>
        <v>정상2</v>
      </c>
      <c r="P5945" t="str">
        <f t="shared" si="196"/>
        <v>엠피상동</v>
      </c>
      <c r="Q5945" t="s">
        <v>1954</v>
      </c>
      <c r="R5945"/>
      <c r="S5945"/>
      <c r="T5945"/>
      <c r="U5945"/>
      <c r="V5945"/>
      <c r="W5945" t="s">
        <v>1958</v>
      </c>
      <c r="X5945"/>
    </row>
    <row r="5946" spans="1:24">
      <c r="A5946" t="s">
        <v>2665</v>
      </c>
      <c r="B5946" t="s">
        <v>2678</v>
      </c>
      <c r="C5946" t="s">
        <v>2353</v>
      </c>
      <c r="D5946" t="s">
        <v>5999</v>
      </c>
      <c r="E5946" t="s">
        <v>6463</v>
      </c>
      <c r="F5946" t="s">
        <v>3242</v>
      </c>
      <c r="G5946" t="s">
        <v>960</v>
      </c>
      <c r="H5946">
        <v>170000</v>
      </c>
      <c r="I5946" s="1">
        <v>43810</v>
      </c>
      <c r="J5946">
        <v>1</v>
      </c>
      <c r="K5946" t="s">
        <v>6696</v>
      </c>
      <c r="L5946" t="s">
        <v>6696</v>
      </c>
      <c r="M5946" t="s">
        <v>6699</v>
      </c>
      <c r="N5946" s="1">
        <v>43889</v>
      </c>
      <c r="O5946" t="str">
        <f t="shared" si="197"/>
        <v>정상2</v>
      </c>
      <c r="P5946" t="str">
        <f t="shared" si="196"/>
        <v>엠피상동</v>
      </c>
      <c r="Q5946" t="s">
        <v>1954</v>
      </c>
      <c r="R5946"/>
      <c r="S5946"/>
      <c r="T5946"/>
      <c r="U5946"/>
      <c r="V5946"/>
      <c r="W5946" t="s">
        <v>1958</v>
      </c>
      <c r="X5946"/>
    </row>
    <row r="5947" spans="1:24">
      <c r="A5947" t="s">
        <v>1870</v>
      </c>
      <c r="B5947" t="s">
        <v>2678</v>
      </c>
      <c r="C5947" t="s">
        <v>5716</v>
      </c>
      <c r="D5947" t="s">
        <v>5999</v>
      </c>
      <c r="E5947">
        <v>320192350878</v>
      </c>
      <c r="F5947" t="s">
        <v>4276</v>
      </c>
      <c r="G5947">
        <v>30619</v>
      </c>
      <c r="H5947">
        <v>63000</v>
      </c>
      <c r="I5947" s="1">
        <v>43810</v>
      </c>
      <c r="J5947">
        <v>1</v>
      </c>
      <c r="K5947" t="s">
        <v>6696</v>
      </c>
      <c r="L5947" t="s">
        <v>6696</v>
      </c>
      <c r="M5947" t="s">
        <v>6699</v>
      </c>
      <c r="N5947" s="1">
        <v>43889</v>
      </c>
      <c r="O5947" t="str">
        <f t="shared" si="197"/>
        <v>정상2</v>
      </c>
      <c r="P5947" t="str">
        <f t="shared" si="196"/>
        <v>엠피상동</v>
      </c>
      <c r="Q5947" t="s">
        <v>1954</v>
      </c>
      <c r="R5947"/>
      <c r="S5947"/>
      <c r="T5947"/>
      <c r="U5947"/>
      <c r="V5947"/>
      <c r="W5947" t="s">
        <v>1958</v>
      </c>
      <c r="X5947"/>
    </row>
    <row r="5948" spans="1:24">
      <c r="A5948" t="s">
        <v>987</v>
      </c>
      <c r="B5948" t="s">
        <v>5693</v>
      </c>
      <c r="C5948" t="s">
        <v>5767</v>
      </c>
      <c r="D5948" t="s">
        <v>6058</v>
      </c>
      <c r="E5948" t="s">
        <v>6464</v>
      </c>
      <c r="F5948" t="s">
        <v>4276</v>
      </c>
      <c r="G5948">
        <v>61465</v>
      </c>
      <c r="H5948">
        <v>106000</v>
      </c>
      <c r="I5948" s="1">
        <v>43810</v>
      </c>
      <c r="J5948">
        <v>1</v>
      </c>
      <c r="K5948" t="s">
        <v>6696</v>
      </c>
      <c r="L5948" t="s">
        <v>6698</v>
      </c>
      <c r="M5948" t="s">
        <v>6699</v>
      </c>
      <c r="N5948" s="1">
        <v>43889</v>
      </c>
      <c r="O5948" t="str">
        <f t="shared" si="197"/>
        <v>정상2</v>
      </c>
      <c r="P5948" t="s">
        <v>987</v>
      </c>
      <c r="Q5948" t="s">
        <v>1954</v>
      </c>
      <c r="R5948"/>
      <c r="S5948"/>
      <c r="T5948"/>
      <c r="U5948"/>
      <c r="V5948"/>
      <c r="W5948" t="s">
        <v>1958</v>
      </c>
      <c r="X5948"/>
    </row>
    <row r="5949" spans="1:24">
      <c r="A5949" t="s">
        <v>5664</v>
      </c>
      <c r="B5949" t="s">
        <v>5679</v>
      </c>
      <c r="C5949" t="s">
        <v>5737</v>
      </c>
      <c r="D5949" t="s">
        <v>6059</v>
      </c>
      <c r="E5949" t="s">
        <v>6465</v>
      </c>
      <c r="F5949" t="s">
        <v>3242</v>
      </c>
      <c r="G5949" t="s">
        <v>879</v>
      </c>
      <c r="H5949">
        <v>170000</v>
      </c>
      <c r="I5949" s="1">
        <v>43810</v>
      </c>
      <c r="J5949">
        <v>1</v>
      </c>
      <c r="K5949" t="s">
        <v>6696</v>
      </c>
      <c r="L5949" t="s">
        <v>6698</v>
      </c>
      <c r="M5949" t="s">
        <v>6699</v>
      </c>
      <c r="N5949" s="1">
        <v>43889</v>
      </c>
      <c r="O5949" t="str">
        <f t="shared" si="197"/>
        <v>정상2</v>
      </c>
      <c r="P5949" t="s">
        <v>987</v>
      </c>
      <c r="Q5949" t="s">
        <v>1954</v>
      </c>
      <c r="R5949"/>
      <c r="S5949"/>
      <c r="T5949"/>
      <c r="U5949"/>
      <c r="V5949"/>
      <c r="W5949" t="s">
        <v>1958</v>
      </c>
      <c r="X5949"/>
    </row>
    <row r="5950" spans="1:24">
      <c r="A5950" t="s">
        <v>2665</v>
      </c>
      <c r="B5950" t="s">
        <v>2678</v>
      </c>
      <c r="C5950" t="s">
        <v>5716</v>
      </c>
      <c r="D5950" t="s">
        <v>5820</v>
      </c>
      <c r="E5950" t="s">
        <v>6466</v>
      </c>
      <c r="F5950" t="s">
        <v>4276</v>
      </c>
      <c r="G5950" t="s">
        <v>947</v>
      </c>
      <c r="H5950">
        <v>32000</v>
      </c>
      <c r="I5950" s="1">
        <v>43810</v>
      </c>
      <c r="J5950">
        <v>1</v>
      </c>
      <c r="K5950" t="s">
        <v>6696</v>
      </c>
      <c r="L5950" t="s">
        <v>6696</v>
      </c>
      <c r="M5950" t="s">
        <v>6699</v>
      </c>
      <c r="N5950" s="1">
        <v>43889</v>
      </c>
      <c r="O5950" t="str">
        <f t="shared" si="197"/>
        <v>정상2</v>
      </c>
      <c r="P5950" t="str">
        <f t="shared" si="196"/>
        <v>엠피상동</v>
      </c>
      <c r="Q5950" t="s">
        <v>1954</v>
      </c>
      <c r="R5950"/>
      <c r="S5950"/>
      <c r="T5950"/>
      <c r="U5950"/>
      <c r="V5950"/>
      <c r="W5950" t="s">
        <v>1958</v>
      </c>
      <c r="X5950"/>
    </row>
    <row r="5951" spans="1:24">
      <c r="A5951" t="s">
        <v>2665</v>
      </c>
      <c r="B5951" t="s">
        <v>2678</v>
      </c>
      <c r="C5951" t="s">
        <v>5745</v>
      </c>
      <c r="D5951" t="s">
        <v>5820</v>
      </c>
      <c r="E5951" t="s">
        <v>6467</v>
      </c>
      <c r="F5951" t="s">
        <v>3242</v>
      </c>
      <c r="G5951" t="s">
        <v>947</v>
      </c>
      <c r="H5951">
        <v>20000</v>
      </c>
      <c r="I5951" s="1">
        <v>43810</v>
      </c>
      <c r="J5951">
        <v>1</v>
      </c>
      <c r="K5951" t="s">
        <v>6696</v>
      </c>
      <c r="L5951" t="s">
        <v>6696</v>
      </c>
      <c r="M5951" t="s">
        <v>6699</v>
      </c>
      <c r="N5951" s="1">
        <v>43889</v>
      </c>
      <c r="O5951" t="str">
        <f t="shared" si="197"/>
        <v>정상2</v>
      </c>
      <c r="P5951" t="str">
        <f t="shared" si="196"/>
        <v>엠피상동</v>
      </c>
      <c r="Q5951" t="s">
        <v>1954</v>
      </c>
      <c r="R5951"/>
      <c r="S5951"/>
      <c r="T5951"/>
      <c r="U5951"/>
      <c r="V5951"/>
      <c r="W5951" t="s">
        <v>1958</v>
      </c>
      <c r="X5951"/>
    </row>
    <row r="5952" spans="1:24">
      <c r="A5952" t="s">
        <v>2665</v>
      </c>
      <c r="B5952" t="s">
        <v>5670</v>
      </c>
      <c r="C5952" t="s">
        <v>5716</v>
      </c>
      <c r="D5952" t="s">
        <v>5861</v>
      </c>
      <c r="E5952" t="s">
        <v>6468</v>
      </c>
      <c r="F5952" t="s">
        <v>4276</v>
      </c>
      <c r="G5952" t="s">
        <v>879</v>
      </c>
      <c r="H5952">
        <v>55000</v>
      </c>
      <c r="I5952" s="1">
        <v>43810</v>
      </c>
      <c r="J5952">
        <v>1</v>
      </c>
      <c r="K5952" t="s">
        <v>6696</v>
      </c>
      <c r="L5952" t="s">
        <v>6696</v>
      </c>
      <c r="M5952" t="s">
        <v>6699</v>
      </c>
      <c r="N5952" s="1">
        <v>43889</v>
      </c>
      <c r="O5952" t="str">
        <f t="shared" si="197"/>
        <v>정상2</v>
      </c>
      <c r="P5952" t="str">
        <f t="shared" si="196"/>
        <v>엠피상동</v>
      </c>
      <c r="Q5952" t="s">
        <v>1954</v>
      </c>
      <c r="R5952"/>
      <c r="S5952"/>
      <c r="T5952"/>
      <c r="U5952"/>
      <c r="V5952"/>
      <c r="W5952" t="s">
        <v>1958</v>
      </c>
      <c r="X5952"/>
    </row>
    <row r="5953" spans="1:24">
      <c r="A5953" t="s">
        <v>2665</v>
      </c>
      <c r="B5953" t="s">
        <v>5670</v>
      </c>
      <c r="C5953" t="s">
        <v>2353</v>
      </c>
      <c r="D5953" t="s">
        <v>6001</v>
      </c>
      <c r="E5953">
        <v>20196302863</v>
      </c>
      <c r="F5953" t="s">
        <v>4276</v>
      </c>
      <c r="G5953">
        <v>22796</v>
      </c>
      <c r="H5953">
        <v>150000</v>
      </c>
      <c r="I5953" s="1">
        <v>43810</v>
      </c>
      <c r="J5953">
        <v>1</v>
      </c>
      <c r="K5953" t="s">
        <v>6696</v>
      </c>
      <c r="L5953" t="s">
        <v>6696</v>
      </c>
      <c r="M5953" t="s">
        <v>6699</v>
      </c>
      <c r="N5953" s="1">
        <v>43889</v>
      </c>
      <c r="O5953" t="str">
        <f t="shared" si="197"/>
        <v>정상2</v>
      </c>
      <c r="P5953" t="str">
        <f t="shared" ref="P5953:P6016" si="198">A5953</f>
        <v>엠피상동</v>
      </c>
      <c r="Q5953" t="s">
        <v>1954</v>
      </c>
      <c r="R5953"/>
      <c r="S5953"/>
      <c r="T5953"/>
      <c r="U5953"/>
      <c r="V5953"/>
      <c r="W5953" t="s">
        <v>1958</v>
      </c>
      <c r="X5953"/>
    </row>
    <row r="5954" spans="1:24">
      <c r="A5954" t="s">
        <v>2665</v>
      </c>
      <c r="B5954" t="s">
        <v>2678</v>
      </c>
      <c r="C5954" t="s">
        <v>5716</v>
      </c>
      <c r="D5954" t="s">
        <v>5864</v>
      </c>
      <c r="E5954">
        <v>20196303623</v>
      </c>
      <c r="F5954" t="s">
        <v>4286</v>
      </c>
      <c r="G5954">
        <v>22698</v>
      </c>
      <c r="H5954">
        <v>10937</v>
      </c>
      <c r="I5954" s="1">
        <v>43810</v>
      </c>
      <c r="J5954">
        <v>1</v>
      </c>
      <c r="K5954" t="s">
        <v>6696</v>
      </c>
      <c r="L5954" t="s">
        <v>6696</v>
      </c>
      <c r="M5954" t="s">
        <v>6699</v>
      </c>
      <c r="N5954" s="1">
        <v>43889</v>
      </c>
      <c r="O5954" t="str">
        <f t="shared" si="197"/>
        <v>정상2</v>
      </c>
      <c r="P5954" t="str">
        <f t="shared" si="198"/>
        <v>엠피상동</v>
      </c>
      <c r="Q5954" t="s">
        <v>1954</v>
      </c>
      <c r="R5954"/>
      <c r="S5954"/>
      <c r="T5954"/>
      <c r="U5954"/>
      <c r="V5954"/>
      <c r="W5954" t="s">
        <v>1958</v>
      </c>
      <c r="X5954"/>
    </row>
    <row r="5955" spans="1:24">
      <c r="A5955" t="s">
        <v>5664</v>
      </c>
      <c r="B5955" t="s">
        <v>5704</v>
      </c>
      <c r="C5955"/>
      <c r="D5955" t="s">
        <v>6051</v>
      </c>
      <c r="E5955" t="s">
        <v>6469</v>
      </c>
      <c r="F5955" t="s">
        <v>4276</v>
      </c>
      <c r="G5955" t="s">
        <v>885</v>
      </c>
      <c r="H5955">
        <v>35000</v>
      </c>
      <c r="I5955" s="1">
        <v>43810</v>
      </c>
      <c r="J5955">
        <v>1</v>
      </c>
      <c r="K5955" t="s">
        <v>6696</v>
      </c>
      <c r="L5955" t="s">
        <v>6698</v>
      </c>
      <c r="M5955" t="s">
        <v>6699</v>
      </c>
      <c r="N5955" s="1">
        <v>43889</v>
      </c>
      <c r="O5955" t="str">
        <f t="shared" si="197"/>
        <v>정상2</v>
      </c>
      <c r="P5955" t="s">
        <v>6828</v>
      </c>
      <c r="Q5955" t="s">
        <v>1954</v>
      </c>
      <c r="R5955"/>
      <c r="S5955"/>
      <c r="T5955"/>
      <c r="U5955"/>
      <c r="V5955"/>
      <c r="W5955" t="s">
        <v>1958</v>
      </c>
      <c r="X5955"/>
    </row>
    <row r="5956" spans="1:24">
      <c r="A5956" t="s">
        <v>5664</v>
      </c>
      <c r="B5956" t="s">
        <v>5702</v>
      </c>
      <c r="C5956"/>
      <c r="D5956" t="s">
        <v>6051</v>
      </c>
      <c r="E5956" t="s">
        <v>6470</v>
      </c>
      <c r="F5956" t="s">
        <v>4276</v>
      </c>
      <c r="G5956" t="s">
        <v>885</v>
      </c>
      <c r="H5956">
        <v>35000</v>
      </c>
      <c r="I5956" s="1">
        <v>43810</v>
      </c>
      <c r="J5956">
        <v>1</v>
      </c>
      <c r="K5956" t="s">
        <v>6696</v>
      </c>
      <c r="L5956" t="s">
        <v>6698</v>
      </c>
      <c r="M5956" t="s">
        <v>6699</v>
      </c>
      <c r="N5956" s="1">
        <v>43889</v>
      </c>
      <c r="O5956" t="str">
        <f t="shared" si="197"/>
        <v>정상2</v>
      </c>
      <c r="P5956" t="s">
        <v>6828</v>
      </c>
      <c r="Q5956" t="s">
        <v>1954</v>
      </c>
      <c r="R5956"/>
      <c r="S5956"/>
      <c r="T5956"/>
      <c r="U5956"/>
      <c r="V5956"/>
      <c r="W5956" t="s">
        <v>1958</v>
      </c>
      <c r="X5956"/>
    </row>
    <row r="5957" spans="1:24">
      <c r="A5957" t="s">
        <v>5664</v>
      </c>
      <c r="B5957" t="s">
        <v>5700</v>
      </c>
      <c r="C5957"/>
      <c r="D5957" t="s">
        <v>6051</v>
      </c>
      <c r="E5957" t="s">
        <v>6471</v>
      </c>
      <c r="F5957" t="s">
        <v>3242</v>
      </c>
      <c r="G5957" t="s">
        <v>885</v>
      </c>
      <c r="H5957">
        <v>35000</v>
      </c>
      <c r="I5957" s="1">
        <v>43810</v>
      </c>
      <c r="J5957">
        <v>1</v>
      </c>
      <c r="K5957" t="s">
        <v>6696</v>
      </c>
      <c r="L5957" t="s">
        <v>6698</v>
      </c>
      <c r="M5957" t="s">
        <v>6699</v>
      </c>
      <c r="N5957" s="1">
        <v>43889</v>
      </c>
      <c r="O5957" t="str">
        <f t="shared" si="197"/>
        <v>정상2</v>
      </c>
      <c r="P5957" t="s">
        <v>6828</v>
      </c>
      <c r="Q5957" t="s">
        <v>1954</v>
      </c>
      <c r="R5957"/>
      <c r="S5957"/>
      <c r="T5957"/>
      <c r="U5957"/>
      <c r="V5957"/>
      <c r="W5957" t="s">
        <v>1958</v>
      </c>
      <c r="X5957"/>
    </row>
    <row r="5958" spans="1:24">
      <c r="A5958" t="s">
        <v>994</v>
      </c>
      <c r="B5958" t="s">
        <v>5705</v>
      </c>
      <c r="C5958" t="s">
        <v>5755</v>
      </c>
      <c r="D5958" t="s">
        <v>6060</v>
      </c>
      <c r="E5958" t="s">
        <v>6472</v>
      </c>
      <c r="F5958" t="s">
        <v>4286</v>
      </c>
      <c r="G5958" t="s">
        <v>965</v>
      </c>
      <c r="H5958">
        <v>20652</v>
      </c>
      <c r="I5958" s="1">
        <v>43810</v>
      </c>
      <c r="J5958">
        <v>1</v>
      </c>
      <c r="K5958" t="s">
        <v>6696</v>
      </c>
      <c r="L5958" t="s">
        <v>6698</v>
      </c>
      <c r="M5958" t="s">
        <v>6699</v>
      </c>
      <c r="N5958" s="1">
        <v>43889</v>
      </c>
      <c r="O5958" t="str">
        <f t="shared" si="197"/>
        <v>정상2</v>
      </c>
      <c r="P5958" t="str">
        <f t="shared" si="198"/>
        <v>엠피레전드</v>
      </c>
      <c r="Q5958" t="s">
        <v>1954</v>
      </c>
      <c r="R5958"/>
      <c r="S5958"/>
      <c r="T5958"/>
      <c r="U5958"/>
      <c r="V5958"/>
      <c r="W5958" t="s">
        <v>1958</v>
      </c>
      <c r="X5958"/>
    </row>
    <row r="5959" spans="1:24">
      <c r="A5959" t="s">
        <v>1870</v>
      </c>
      <c r="B5959" t="s">
        <v>5673</v>
      </c>
      <c r="C5959" t="s">
        <v>5716</v>
      </c>
      <c r="D5959" t="s">
        <v>6007</v>
      </c>
      <c r="E5959" t="s">
        <v>6473</v>
      </c>
      <c r="F5959" t="s">
        <v>3242</v>
      </c>
      <c r="G5959">
        <v>61415</v>
      </c>
      <c r="H5959">
        <v>25000</v>
      </c>
      <c r="I5959" s="1">
        <v>43810</v>
      </c>
      <c r="J5959">
        <v>1</v>
      </c>
      <c r="K5959" t="s">
        <v>6695</v>
      </c>
      <c r="L5959" t="s">
        <v>6696</v>
      </c>
      <c r="M5959" t="s">
        <v>6699</v>
      </c>
      <c r="N5959" s="1">
        <v>43889</v>
      </c>
      <c r="O5959" t="str">
        <f t="shared" si="197"/>
        <v>정상2</v>
      </c>
      <c r="P5959" t="str">
        <f t="shared" si="198"/>
        <v>엠피상동</v>
      </c>
      <c r="Q5959" t="s">
        <v>1954</v>
      </c>
      <c r="R5959"/>
      <c r="S5959"/>
      <c r="T5959"/>
      <c r="U5959"/>
      <c r="V5959"/>
      <c r="W5959" t="s">
        <v>1958</v>
      </c>
      <c r="X5959"/>
    </row>
    <row r="5960" spans="1:24">
      <c r="A5960" t="s">
        <v>990</v>
      </c>
      <c r="B5960" t="s">
        <v>5701</v>
      </c>
      <c r="C5960" t="s">
        <v>5712</v>
      </c>
      <c r="D5960" t="s">
        <v>5909</v>
      </c>
      <c r="E5960">
        <v>51927277630000</v>
      </c>
      <c r="F5960" t="s">
        <v>3242</v>
      </c>
      <c r="G5960" t="s">
        <v>886</v>
      </c>
      <c r="H5960">
        <v>15000</v>
      </c>
      <c r="I5960" s="1">
        <v>43810</v>
      </c>
      <c r="J5960">
        <v>1</v>
      </c>
      <c r="K5960" t="s">
        <v>6696</v>
      </c>
      <c r="L5960" t="s">
        <v>6698</v>
      </c>
      <c r="M5960" t="s">
        <v>6699</v>
      </c>
      <c r="N5960" s="1">
        <v>43889</v>
      </c>
      <c r="O5960" t="str">
        <f t="shared" si="197"/>
        <v>정상2</v>
      </c>
      <c r="P5960" t="str">
        <f t="shared" si="198"/>
        <v>엠피성공</v>
      </c>
      <c r="Q5960" t="s">
        <v>1954</v>
      </c>
      <c r="R5960"/>
      <c r="S5960"/>
      <c r="T5960"/>
      <c r="U5960"/>
      <c r="V5960"/>
      <c r="W5960" t="s">
        <v>1958</v>
      </c>
      <c r="X5960"/>
    </row>
    <row r="5961" spans="1:24">
      <c r="A5961" t="s">
        <v>2666</v>
      </c>
      <c r="B5961" t="s">
        <v>5667</v>
      </c>
      <c r="C5961" t="s">
        <v>5712</v>
      </c>
      <c r="D5961" t="s">
        <v>5880</v>
      </c>
      <c r="E5961" t="s">
        <v>6474</v>
      </c>
      <c r="F5961" t="s">
        <v>4276</v>
      </c>
      <c r="G5961" t="s">
        <v>877</v>
      </c>
      <c r="H5961">
        <v>16840</v>
      </c>
      <c r="I5961" s="1">
        <v>43810</v>
      </c>
      <c r="J5961">
        <v>1</v>
      </c>
      <c r="K5961" t="s">
        <v>6696</v>
      </c>
      <c r="L5961" t="s">
        <v>6698</v>
      </c>
      <c r="M5961" t="s">
        <v>6699</v>
      </c>
      <c r="N5961" s="1">
        <v>43889</v>
      </c>
      <c r="O5961" t="str">
        <f t="shared" si="197"/>
        <v>정상2</v>
      </c>
      <c r="P5961" t="str">
        <f t="shared" si="198"/>
        <v>엠피성공</v>
      </c>
      <c r="Q5961" t="s">
        <v>1954</v>
      </c>
      <c r="R5961"/>
      <c r="S5961"/>
      <c r="T5961"/>
      <c r="U5961"/>
      <c r="V5961"/>
      <c r="W5961" t="s">
        <v>1958</v>
      </c>
      <c r="X5961"/>
    </row>
    <row r="5962" spans="1:24">
      <c r="A5962" t="s">
        <v>2667</v>
      </c>
      <c r="B5962" t="s">
        <v>2680</v>
      </c>
      <c r="C5962"/>
      <c r="D5962" t="s">
        <v>5883</v>
      </c>
      <c r="E5962">
        <v>41937766750000</v>
      </c>
      <c r="F5962" t="s">
        <v>3242</v>
      </c>
      <c r="G5962" t="s">
        <v>936</v>
      </c>
      <c r="H5962">
        <v>52263</v>
      </c>
      <c r="I5962" s="1">
        <v>43810</v>
      </c>
      <c r="J5962">
        <v>1</v>
      </c>
      <c r="K5962" t="s">
        <v>6696</v>
      </c>
      <c r="L5962" t="s">
        <v>6698</v>
      </c>
      <c r="M5962" t="s">
        <v>6699</v>
      </c>
      <c r="N5962" s="1">
        <v>43889</v>
      </c>
      <c r="O5962" t="str">
        <f t="shared" si="197"/>
        <v>정상2</v>
      </c>
      <c r="P5962" t="str">
        <f t="shared" si="198"/>
        <v>엠피의정부</v>
      </c>
      <c r="Q5962" t="s">
        <v>1954</v>
      </c>
      <c r="R5962"/>
      <c r="S5962"/>
      <c r="T5962"/>
      <c r="U5962"/>
      <c r="V5962"/>
      <c r="W5962" t="s">
        <v>1960</v>
      </c>
      <c r="X5962"/>
    </row>
    <row r="5963" spans="1:24">
      <c r="A5963" t="s">
        <v>992</v>
      </c>
      <c r="B5963" t="s">
        <v>5686</v>
      </c>
      <c r="C5963"/>
      <c r="D5963" t="s">
        <v>5946</v>
      </c>
      <c r="E5963">
        <v>320192351555</v>
      </c>
      <c r="F5963" t="s">
        <v>4286</v>
      </c>
      <c r="G5963">
        <v>30982</v>
      </c>
      <c r="H5963">
        <v>17410</v>
      </c>
      <c r="I5963" s="1">
        <v>43810</v>
      </c>
      <c r="J5963">
        <v>1</v>
      </c>
      <c r="K5963" t="s">
        <v>6696</v>
      </c>
      <c r="L5963" t="s">
        <v>6698</v>
      </c>
      <c r="M5963" t="s">
        <v>6699</v>
      </c>
      <c r="N5963" s="1">
        <v>43889</v>
      </c>
      <c r="O5963" t="str">
        <f t="shared" si="197"/>
        <v>정상2</v>
      </c>
      <c r="P5963" t="str">
        <f t="shared" si="198"/>
        <v>엠피의정부</v>
      </c>
      <c r="Q5963" t="s">
        <v>1954</v>
      </c>
      <c r="R5963"/>
      <c r="S5963"/>
      <c r="T5963"/>
      <c r="U5963"/>
      <c r="V5963"/>
      <c r="W5963" t="s">
        <v>1958</v>
      </c>
      <c r="X5963"/>
    </row>
    <row r="5964" spans="1:24">
      <c r="A5964" t="s">
        <v>2667</v>
      </c>
      <c r="B5964" t="s">
        <v>2680</v>
      </c>
      <c r="C5964"/>
      <c r="D5964" t="s">
        <v>5934</v>
      </c>
      <c r="E5964">
        <v>320192352216</v>
      </c>
      <c r="F5964" t="s">
        <v>4276</v>
      </c>
      <c r="G5964">
        <v>30555</v>
      </c>
      <c r="H5964">
        <v>148290</v>
      </c>
      <c r="I5964" s="1">
        <v>43810</v>
      </c>
      <c r="J5964">
        <v>1</v>
      </c>
      <c r="K5964" t="s">
        <v>6696</v>
      </c>
      <c r="L5964" t="s">
        <v>6698</v>
      </c>
      <c r="M5964" t="s">
        <v>6699</v>
      </c>
      <c r="N5964" s="1">
        <v>43889</v>
      </c>
      <c r="O5964" t="str">
        <f t="shared" si="197"/>
        <v>정상2</v>
      </c>
      <c r="P5964" t="str">
        <f t="shared" si="198"/>
        <v>엠피의정부</v>
      </c>
      <c r="Q5964" t="s">
        <v>1954</v>
      </c>
      <c r="R5964"/>
      <c r="S5964"/>
      <c r="T5964"/>
      <c r="U5964"/>
      <c r="V5964"/>
      <c r="W5964" t="s">
        <v>1958</v>
      </c>
      <c r="X5964"/>
    </row>
    <row r="5965" spans="1:24">
      <c r="A5965" t="s">
        <v>2667</v>
      </c>
      <c r="B5965" t="s">
        <v>5675</v>
      </c>
      <c r="C5965"/>
      <c r="D5965" t="s">
        <v>5881</v>
      </c>
      <c r="E5965">
        <v>41937769340000</v>
      </c>
      <c r="F5965" t="s">
        <v>4276</v>
      </c>
      <c r="G5965" t="s">
        <v>943</v>
      </c>
      <c r="H5965">
        <v>180973</v>
      </c>
      <c r="I5965" s="1">
        <v>43810</v>
      </c>
      <c r="J5965">
        <v>1</v>
      </c>
      <c r="K5965" t="s">
        <v>6696</v>
      </c>
      <c r="L5965" t="s">
        <v>6698</v>
      </c>
      <c r="M5965" t="s">
        <v>6699</v>
      </c>
      <c r="N5965" s="1">
        <v>43889</v>
      </c>
      <c r="O5965" t="str">
        <f t="shared" si="197"/>
        <v>정상2</v>
      </c>
      <c r="P5965" t="str">
        <f t="shared" si="198"/>
        <v>엠피의정부</v>
      </c>
      <c r="Q5965" t="s">
        <v>1954</v>
      </c>
      <c r="R5965"/>
      <c r="S5965"/>
      <c r="T5965"/>
      <c r="U5965"/>
      <c r="V5965"/>
      <c r="W5965" t="s">
        <v>1958</v>
      </c>
      <c r="X5965"/>
    </row>
    <row r="5966" spans="1:24">
      <c r="A5966" t="s">
        <v>2673</v>
      </c>
      <c r="B5966"/>
      <c r="C5966"/>
      <c r="D5966" t="s">
        <v>5825</v>
      </c>
      <c r="E5966" t="s">
        <v>6475</v>
      </c>
      <c r="F5966" t="s">
        <v>4286</v>
      </c>
      <c r="G5966">
        <v>61264</v>
      </c>
      <c r="H5966">
        <v>10310</v>
      </c>
      <c r="I5966" s="1">
        <v>43810</v>
      </c>
      <c r="J5966">
        <v>1</v>
      </c>
      <c r="K5966" t="s">
        <v>6696</v>
      </c>
      <c r="L5966" t="s">
        <v>6698</v>
      </c>
      <c r="M5966" t="s">
        <v>6699</v>
      </c>
      <c r="N5966" s="1">
        <v>43889</v>
      </c>
      <c r="O5966" t="str">
        <f t="shared" si="197"/>
        <v>정상2</v>
      </c>
      <c r="P5966" t="str">
        <f t="shared" si="198"/>
        <v>엠피피스토스</v>
      </c>
      <c r="Q5966" t="s">
        <v>1954</v>
      </c>
      <c r="R5966"/>
      <c r="S5966"/>
      <c r="T5966"/>
      <c r="U5966"/>
      <c r="V5966"/>
      <c r="W5966" t="s">
        <v>1958</v>
      </c>
      <c r="X5966"/>
    </row>
    <row r="5967" spans="1:24">
      <c r="A5967" t="s">
        <v>995</v>
      </c>
      <c r="B5967" t="s">
        <v>5671</v>
      </c>
      <c r="C5967" t="s">
        <v>5713</v>
      </c>
      <c r="D5967" t="s">
        <v>6017</v>
      </c>
      <c r="E5967">
        <v>20196293395</v>
      </c>
      <c r="F5967" t="s">
        <v>3249</v>
      </c>
      <c r="G5967">
        <v>22698</v>
      </c>
      <c r="H5967">
        <v>11792</v>
      </c>
      <c r="I5967" s="1">
        <v>43810</v>
      </c>
      <c r="J5967">
        <v>1</v>
      </c>
      <c r="K5967" t="s">
        <v>6696</v>
      </c>
      <c r="L5967" t="s">
        <v>6698</v>
      </c>
      <c r="M5967" t="s">
        <v>6699</v>
      </c>
      <c r="N5967" s="1">
        <v>43889</v>
      </c>
      <c r="O5967" t="str">
        <f t="shared" ref="O5967:O6030" si="199" xml:space="preserve"> IF(K5967&gt;N5967,W5967,I5967)</f>
        <v>정상2</v>
      </c>
      <c r="P5967" t="str">
        <f t="shared" si="198"/>
        <v>엠피피스토스</v>
      </c>
      <c r="Q5967" t="s">
        <v>1954</v>
      </c>
      <c r="R5967"/>
      <c r="S5967"/>
      <c r="T5967"/>
      <c r="U5967"/>
      <c r="V5967"/>
      <c r="W5967" t="s">
        <v>1958</v>
      </c>
      <c r="X5967"/>
    </row>
    <row r="5968" spans="1:24">
      <c r="A5968" t="s">
        <v>2673</v>
      </c>
      <c r="B5968" t="s">
        <v>2685</v>
      </c>
      <c r="C5968" t="s">
        <v>5713</v>
      </c>
      <c r="D5968" t="s">
        <v>6017</v>
      </c>
      <c r="E5968">
        <v>20190590072</v>
      </c>
      <c r="F5968" t="s">
        <v>4276</v>
      </c>
      <c r="G5968" t="s">
        <v>966</v>
      </c>
      <c r="H5968">
        <v>85000</v>
      </c>
      <c r="I5968" s="1">
        <v>43810</v>
      </c>
      <c r="J5968">
        <v>1</v>
      </c>
      <c r="K5968" t="s">
        <v>6696</v>
      </c>
      <c r="L5968" t="s">
        <v>6698</v>
      </c>
      <c r="M5968" t="s">
        <v>6699</v>
      </c>
      <c r="N5968" s="1">
        <v>43889</v>
      </c>
      <c r="O5968" t="str">
        <f t="shared" si="199"/>
        <v>정상2</v>
      </c>
      <c r="P5968" t="str">
        <f t="shared" si="198"/>
        <v>엠피피스토스</v>
      </c>
      <c r="Q5968" t="s">
        <v>1954</v>
      </c>
      <c r="R5968"/>
      <c r="S5968"/>
      <c r="T5968"/>
      <c r="U5968"/>
      <c r="V5968"/>
      <c r="W5968" t="s">
        <v>1958</v>
      </c>
      <c r="X5968"/>
    </row>
    <row r="5969" spans="1:24">
      <c r="A5969" t="s">
        <v>995</v>
      </c>
      <c r="B5969" t="s">
        <v>2685</v>
      </c>
      <c r="C5969" t="s">
        <v>5723</v>
      </c>
      <c r="D5969" t="s">
        <v>6017</v>
      </c>
      <c r="E5969">
        <v>51927337430000</v>
      </c>
      <c r="F5969" t="s">
        <v>4276</v>
      </c>
      <c r="G5969" t="s">
        <v>894</v>
      </c>
      <c r="H5969">
        <v>84740</v>
      </c>
      <c r="I5969" s="1">
        <v>43810</v>
      </c>
      <c r="J5969">
        <v>1</v>
      </c>
      <c r="K5969" t="s">
        <v>6696</v>
      </c>
      <c r="L5969" t="s">
        <v>6698</v>
      </c>
      <c r="M5969" t="s">
        <v>6699</v>
      </c>
      <c r="N5969" s="1">
        <v>43889</v>
      </c>
      <c r="O5969" t="str">
        <f t="shared" si="199"/>
        <v>정상2</v>
      </c>
      <c r="P5969" t="str">
        <f t="shared" si="198"/>
        <v>엠피피스토스</v>
      </c>
      <c r="Q5969" t="s">
        <v>1954</v>
      </c>
      <c r="R5969"/>
      <c r="S5969"/>
      <c r="T5969"/>
      <c r="U5969"/>
      <c r="V5969"/>
      <c r="W5969" t="s">
        <v>1958</v>
      </c>
      <c r="X5969"/>
    </row>
    <row r="5970" spans="1:24">
      <c r="A5970" t="s">
        <v>2673</v>
      </c>
      <c r="B5970" t="s">
        <v>5671</v>
      </c>
      <c r="C5970" t="s">
        <v>5723</v>
      </c>
      <c r="D5970" t="s">
        <v>6017</v>
      </c>
      <c r="E5970" t="s">
        <v>6476</v>
      </c>
      <c r="F5970" t="s">
        <v>4286</v>
      </c>
      <c r="G5970">
        <v>61264</v>
      </c>
      <c r="H5970">
        <v>10310</v>
      </c>
      <c r="I5970" s="1">
        <v>43810</v>
      </c>
      <c r="J5970">
        <v>1</v>
      </c>
      <c r="K5970" t="s">
        <v>6696</v>
      </c>
      <c r="L5970" t="s">
        <v>6698</v>
      </c>
      <c r="M5970" t="s">
        <v>6699</v>
      </c>
      <c r="N5970" s="1">
        <v>43889</v>
      </c>
      <c r="O5970" t="str">
        <f t="shared" si="199"/>
        <v>정상2</v>
      </c>
      <c r="P5970" t="str">
        <f t="shared" si="198"/>
        <v>엠피피스토스</v>
      </c>
      <c r="Q5970" t="s">
        <v>1954</v>
      </c>
      <c r="R5970"/>
      <c r="S5970"/>
      <c r="T5970"/>
      <c r="U5970"/>
      <c r="V5970"/>
      <c r="W5970" t="s">
        <v>1958</v>
      </c>
      <c r="X5970"/>
    </row>
    <row r="5971" spans="1:24">
      <c r="A5971" t="s">
        <v>995</v>
      </c>
      <c r="B5971" t="s">
        <v>2685</v>
      </c>
      <c r="C5971" t="s">
        <v>5718</v>
      </c>
      <c r="D5971" t="s">
        <v>6017</v>
      </c>
      <c r="E5971" t="s">
        <v>6477</v>
      </c>
      <c r="F5971" t="s">
        <v>4276</v>
      </c>
      <c r="G5971">
        <v>61437</v>
      </c>
      <c r="H5971">
        <v>12860</v>
      </c>
      <c r="I5971" s="1">
        <v>43810</v>
      </c>
      <c r="J5971">
        <v>1</v>
      </c>
      <c r="K5971" t="s">
        <v>6696</v>
      </c>
      <c r="L5971" t="s">
        <v>6698</v>
      </c>
      <c r="M5971" t="s">
        <v>6699</v>
      </c>
      <c r="N5971" s="1">
        <v>43889</v>
      </c>
      <c r="O5971" t="str">
        <f t="shared" si="199"/>
        <v>정상2</v>
      </c>
      <c r="P5971" t="str">
        <f t="shared" si="198"/>
        <v>엠피피스토스</v>
      </c>
      <c r="Q5971" t="s">
        <v>1954</v>
      </c>
      <c r="R5971"/>
      <c r="S5971"/>
      <c r="T5971"/>
      <c r="U5971"/>
      <c r="V5971"/>
      <c r="W5971" t="s">
        <v>1958</v>
      </c>
      <c r="X5971"/>
    </row>
    <row r="5972" spans="1:24">
      <c r="A5972" t="s">
        <v>990</v>
      </c>
      <c r="B5972" t="s">
        <v>5667</v>
      </c>
      <c r="C5972" t="s">
        <v>5731</v>
      </c>
      <c r="D5972" t="s">
        <v>5911</v>
      </c>
      <c r="E5972" t="s">
        <v>6478</v>
      </c>
      <c r="F5972" t="s">
        <v>4276</v>
      </c>
      <c r="G5972" t="s">
        <v>946</v>
      </c>
      <c r="H5972">
        <v>27015</v>
      </c>
      <c r="I5972" s="1">
        <v>43810</v>
      </c>
      <c r="J5972">
        <v>1</v>
      </c>
      <c r="K5972" t="s">
        <v>6696</v>
      </c>
      <c r="L5972" t="s">
        <v>6698</v>
      </c>
      <c r="M5972" t="s">
        <v>6699</v>
      </c>
      <c r="N5972" s="1">
        <v>43889</v>
      </c>
      <c r="O5972" t="str">
        <f t="shared" si="199"/>
        <v>정상2</v>
      </c>
      <c r="P5972" t="str">
        <f t="shared" si="198"/>
        <v>엠피성공</v>
      </c>
      <c r="Q5972" t="s">
        <v>1954</v>
      </c>
      <c r="R5972"/>
      <c r="S5972"/>
      <c r="T5972"/>
      <c r="U5972"/>
      <c r="V5972"/>
      <c r="W5972" t="s">
        <v>1960</v>
      </c>
      <c r="X5972"/>
    </row>
    <row r="5973" spans="1:24">
      <c r="A5973" t="s">
        <v>2666</v>
      </c>
      <c r="B5973" t="s">
        <v>2679</v>
      </c>
      <c r="C5973" t="s">
        <v>5731</v>
      </c>
      <c r="D5973" t="s">
        <v>6009</v>
      </c>
      <c r="E5973" t="s">
        <v>6479</v>
      </c>
      <c r="F5973" t="s">
        <v>4276</v>
      </c>
      <c r="G5973" t="s">
        <v>946</v>
      </c>
      <c r="H5973">
        <v>34000</v>
      </c>
      <c r="I5973" s="1">
        <v>43810</v>
      </c>
      <c r="J5973">
        <v>1</v>
      </c>
      <c r="K5973" t="s">
        <v>6696</v>
      </c>
      <c r="L5973" t="s">
        <v>6698</v>
      </c>
      <c r="M5973" t="s">
        <v>6699</v>
      </c>
      <c r="N5973" s="1">
        <v>43889</v>
      </c>
      <c r="O5973" t="str">
        <f t="shared" si="199"/>
        <v>정상2</v>
      </c>
      <c r="P5973" t="str">
        <f t="shared" si="198"/>
        <v>엠피성공</v>
      </c>
      <c r="Q5973" t="s">
        <v>1954</v>
      </c>
      <c r="R5973"/>
      <c r="S5973"/>
      <c r="T5973"/>
      <c r="U5973"/>
      <c r="V5973"/>
      <c r="W5973" t="s">
        <v>1958</v>
      </c>
      <c r="X5973"/>
    </row>
    <row r="5974" spans="1:24">
      <c r="A5974" t="s">
        <v>990</v>
      </c>
      <c r="B5974" t="s">
        <v>5667</v>
      </c>
      <c r="C5974" t="s">
        <v>5712</v>
      </c>
      <c r="D5974" t="s">
        <v>5910</v>
      </c>
      <c r="E5974" t="s">
        <v>6480</v>
      </c>
      <c r="F5974" t="s">
        <v>4276</v>
      </c>
      <c r="G5974">
        <v>61426</v>
      </c>
      <c r="H5974">
        <v>55300</v>
      </c>
      <c r="I5974" s="1">
        <v>43810</v>
      </c>
      <c r="J5974">
        <v>1</v>
      </c>
      <c r="K5974" t="s">
        <v>6696</v>
      </c>
      <c r="L5974" t="s">
        <v>6698</v>
      </c>
      <c r="M5974" t="s">
        <v>6699</v>
      </c>
      <c r="N5974" s="1">
        <v>43889</v>
      </c>
      <c r="O5974" t="str">
        <f t="shared" si="199"/>
        <v>정상2</v>
      </c>
      <c r="P5974" t="str">
        <f t="shared" si="198"/>
        <v>엠피성공</v>
      </c>
      <c r="Q5974" t="s">
        <v>1954</v>
      </c>
      <c r="R5974"/>
      <c r="S5974"/>
      <c r="T5974"/>
      <c r="U5974"/>
      <c r="V5974"/>
      <c r="W5974" t="s">
        <v>1958</v>
      </c>
      <c r="X5974"/>
    </row>
    <row r="5975" spans="1:24">
      <c r="A5975" t="s">
        <v>2666</v>
      </c>
      <c r="B5975" t="s">
        <v>2679</v>
      </c>
      <c r="C5975" t="s">
        <v>5712</v>
      </c>
      <c r="D5975" t="s">
        <v>5910</v>
      </c>
      <c r="E5975">
        <v>20196300532</v>
      </c>
      <c r="F5975" t="s">
        <v>4276</v>
      </c>
      <c r="G5975">
        <v>22780</v>
      </c>
      <c r="H5975">
        <v>42000</v>
      </c>
      <c r="I5975" s="1">
        <v>43810</v>
      </c>
      <c r="J5975">
        <v>1</v>
      </c>
      <c r="K5975" t="s">
        <v>6696</v>
      </c>
      <c r="L5975" t="s">
        <v>6698</v>
      </c>
      <c r="M5975" t="s">
        <v>6699</v>
      </c>
      <c r="N5975" s="1">
        <v>43889</v>
      </c>
      <c r="O5975" t="str">
        <f t="shared" si="199"/>
        <v>정상2</v>
      </c>
      <c r="P5975" t="str">
        <f t="shared" si="198"/>
        <v>엠피성공</v>
      </c>
      <c r="Q5975" t="s">
        <v>1954</v>
      </c>
      <c r="R5975"/>
      <c r="S5975"/>
      <c r="T5975"/>
      <c r="U5975"/>
      <c r="V5975"/>
      <c r="W5975" t="s">
        <v>1958</v>
      </c>
      <c r="X5975"/>
    </row>
    <row r="5976" spans="1:24">
      <c r="A5976" t="s">
        <v>2665</v>
      </c>
      <c r="B5976" t="s">
        <v>2678</v>
      </c>
      <c r="C5976" t="s">
        <v>5716</v>
      </c>
      <c r="D5976" t="s">
        <v>6061</v>
      </c>
      <c r="E5976" t="s">
        <v>6481</v>
      </c>
      <c r="F5976" t="s">
        <v>4276</v>
      </c>
      <c r="G5976">
        <v>61437</v>
      </c>
      <c r="H5976">
        <v>20200</v>
      </c>
      <c r="I5976" s="1">
        <v>43809</v>
      </c>
      <c r="J5976">
        <v>1</v>
      </c>
      <c r="K5976" t="s">
        <v>6696</v>
      </c>
      <c r="L5976" t="s">
        <v>6696</v>
      </c>
      <c r="M5976" t="s">
        <v>6699</v>
      </c>
      <c r="N5976" s="1">
        <v>43889</v>
      </c>
      <c r="O5976" t="str">
        <f t="shared" si="199"/>
        <v>정상2</v>
      </c>
      <c r="P5976" t="str">
        <f t="shared" si="198"/>
        <v>엠피상동</v>
      </c>
      <c r="Q5976" t="s">
        <v>1954</v>
      </c>
      <c r="R5976"/>
      <c r="S5976"/>
      <c r="T5976"/>
      <c r="U5976"/>
      <c r="V5976"/>
      <c r="W5976" t="s">
        <v>1958</v>
      </c>
      <c r="X5976"/>
    </row>
    <row r="5977" spans="1:24">
      <c r="A5977" t="s">
        <v>2665</v>
      </c>
      <c r="B5977" t="s">
        <v>5670</v>
      </c>
      <c r="C5977" t="s">
        <v>5726</v>
      </c>
      <c r="D5977" t="s">
        <v>6061</v>
      </c>
      <c r="E5977" t="s">
        <v>6482</v>
      </c>
      <c r="F5977" t="s">
        <v>4276</v>
      </c>
      <c r="G5977">
        <v>61465</v>
      </c>
      <c r="H5977">
        <v>54240</v>
      </c>
      <c r="I5977" s="1">
        <v>43809</v>
      </c>
      <c r="J5977">
        <v>1</v>
      </c>
      <c r="K5977" t="s">
        <v>6696</v>
      </c>
      <c r="L5977" t="s">
        <v>6696</v>
      </c>
      <c r="M5977" t="s">
        <v>6699</v>
      </c>
      <c r="N5977" s="1">
        <v>43889</v>
      </c>
      <c r="O5977" t="str">
        <f t="shared" si="199"/>
        <v>정상2</v>
      </c>
      <c r="P5977" t="str">
        <f t="shared" si="198"/>
        <v>엠피상동</v>
      </c>
      <c r="Q5977" t="s">
        <v>1954</v>
      </c>
      <c r="R5977"/>
      <c r="S5977"/>
      <c r="T5977"/>
      <c r="U5977"/>
      <c r="V5977"/>
      <c r="W5977" t="s">
        <v>1958</v>
      </c>
      <c r="X5977"/>
    </row>
    <row r="5978" spans="1:24">
      <c r="A5978" t="s">
        <v>983</v>
      </c>
      <c r="B5978" t="s">
        <v>5676</v>
      </c>
      <c r="C5978" t="s">
        <v>5775</v>
      </c>
      <c r="D5978" t="s">
        <v>5828</v>
      </c>
      <c r="E5978">
        <v>41937754180000</v>
      </c>
      <c r="F5978" t="s">
        <v>4276</v>
      </c>
      <c r="G5978" t="s">
        <v>954</v>
      </c>
      <c r="H5978">
        <v>30000</v>
      </c>
      <c r="I5978" s="1">
        <v>43809</v>
      </c>
      <c r="J5978">
        <v>1</v>
      </c>
      <c r="K5978" t="s">
        <v>6696</v>
      </c>
      <c r="L5978" t="s">
        <v>6698</v>
      </c>
      <c r="M5978" t="s">
        <v>6699</v>
      </c>
      <c r="N5978" s="1">
        <v>43889</v>
      </c>
      <c r="O5978" t="str">
        <f t="shared" si="199"/>
        <v>정상2</v>
      </c>
      <c r="P5978" t="s">
        <v>988</v>
      </c>
      <c r="Q5978" t="s">
        <v>1954</v>
      </c>
      <c r="R5978"/>
      <c r="S5978"/>
      <c r="T5978"/>
      <c r="U5978"/>
      <c r="V5978"/>
      <c r="W5978" t="s">
        <v>1958</v>
      </c>
      <c r="X5978"/>
    </row>
    <row r="5979" spans="1:24">
      <c r="A5979" t="s">
        <v>991</v>
      </c>
      <c r="B5979" t="s">
        <v>5669</v>
      </c>
      <c r="C5979" t="s">
        <v>5772</v>
      </c>
      <c r="D5979" t="s">
        <v>6062</v>
      </c>
      <c r="E5979">
        <v>320192337479</v>
      </c>
      <c r="F5979" t="s">
        <v>4286</v>
      </c>
      <c r="G5979">
        <v>30982</v>
      </c>
      <c r="H5979">
        <v>12160</v>
      </c>
      <c r="I5979" s="1">
        <v>43809</v>
      </c>
      <c r="J5979">
        <v>1</v>
      </c>
      <c r="K5979" t="s">
        <v>6696</v>
      </c>
      <c r="L5979" t="s">
        <v>6698</v>
      </c>
      <c r="M5979" t="s">
        <v>6699</v>
      </c>
      <c r="N5979" s="1">
        <v>43889</v>
      </c>
      <c r="O5979" t="str">
        <f t="shared" si="199"/>
        <v>정상2</v>
      </c>
      <c r="P5979" t="str">
        <f t="shared" si="198"/>
        <v>엠피송내</v>
      </c>
      <c r="Q5979" t="s">
        <v>1954</v>
      </c>
      <c r="R5979"/>
      <c r="S5979"/>
      <c r="T5979"/>
      <c r="U5979"/>
      <c r="V5979"/>
      <c r="W5979" t="s">
        <v>1960</v>
      </c>
      <c r="X5979"/>
    </row>
    <row r="5980" spans="1:24">
      <c r="A5980" t="s">
        <v>2670</v>
      </c>
      <c r="B5980" t="s">
        <v>5669</v>
      </c>
      <c r="C5980" t="s">
        <v>5721</v>
      </c>
      <c r="D5980" t="s">
        <v>5811</v>
      </c>
      <c r="E5980">
        <v>320192337492</v>
      </c>
      <c r="F5980" t="s">
        <v>4276</v>
      </c>
      <c r="G5980">
        <v>30593</v>
      </c>
      <c r="H5980">
        <v>24090</v>
      </c>
      <c r="I5980" s="1">
        <v>43809</v>
      </c>
      <c r="J5980">
        <v>1</v>
      </c>
      <c r="K5980" t="s">
        <v>6696</v>
      </c>
      <c r="L5980" t="s">
        <v>6698</v>
      </c>
      <c r="M5980" t="s">
        <v>6699</v>
      </c>
      <c r="N5980" s="1">
        <v>43889</v>
      </c>
      <c r="O5980" t="str">
        <f t="shared" si="199"/>
        <v>정상2</v>
      </c>
      <c r="P5980" t="str">
        <f t="shared" si="198"/>
        <v>엠피송내</v>
      </c>
      <c r="Q5980" t="s">
        <v>1954</v>
      </c>
      <c r="R5980"/>
      <c r="S5980"/>
      <c r="T5980"/>
      <c r="U5980"/>
      <c r="V5980"/>
      <c r="W5980" t="s">
        <v>6702</v>
      </c>
      <c r="X5980"/>
    </row>
    <row r="5981" spans="1:24">
      <c r="A5981" t="s">
        <v>2674</v>
      </c>
      <c r="B5981" t="s">
        <v>2688</v>
      </c>
      <c r="C5981" t="s">
        <v>5759</v>
      </c>
      <c r="D5981" t="s">
        <v>5833</v>
      </c>
      <c r="E5981">
        <v>20196280052</v>
      </c>
      <c r="F5981" t="s">
        <v>3242</v>
      </c>
      <c r="G5981">
        <v>22817</v>
      </c>
      <c r="H5981">
        <v>27000</v>
      </c>
      <c r="I5981" s="1">
        <v>43809</v>
      </c>
      <c r="J5981">
        <v>1</v>
      </c>
      <c r="K5981" t="s">
        <v>6696</v>
      </c>
      <c r="L5981" t="s">
        <v>6698</v>
      </c>
      <c r="M5981" t="s">
        <v>6699</v>
      </c>
      <c r="N5981" s="1">
        <v>43889</v>
      </c>
      <c r="O5981" t="str">
        <f t="shared" si="199"/>
        <v>정상2</v>
      </c>
      <c r="P5981" t="str">
        <f t="shared" si="198"/>
        <v>엠피조은</v>
      </c>
      <c r="Q5981" t="s">
        <v>1954</v>
      </c>
      <c r="R5981"/>
      <c r="S5981"/>
      <c r="T5981"/>
      <c r="U5981"/>
      <c r="V5981"/>
      <c r="W5981" t="s">
        <v>6702</v>
      </c>
      <c r="X5981"/>
    </row>
    <row r="5982" spans="1:24">
      <c r="A5982" t="s">
        <v>2674</v>
      </c>
      <c r="B5982" t="s">
        <v>2688</v>
      </c>
      <c r="C5982" t="s">
        <v>5722</v>
      </c>
      <c r="D5982" t="s">
        <v>6063</v>
      </c>
      <c r="E5982">
        <v>320192334032</v>
      </c>
      <c r="F5982" t="s">
        <v>3242</v>
      </c>
      <c r="G5982">
        <v>30545</v>
      </c>
      <c r="H5982">
        <v>30200</v>
      </c>
      <c r="I5982" s="1">
        <v>43809</v>
      </c>
      <c r="J5982">
        <v>1</v>
      </c>
      <c r="K5982" t="s">
        <v>6696</v>
      </c>
      <c r="L5982" t="s">
        <v>6698</v>
      </c>
      <c r="M5982" t="s">
        <v>6699</v>
      </c>
      <c r="N5982" s="1">
        <v>43889</v>
      </c>
      <c r="O5982" t="str">
        <f t="shared" si="199"/>
        <v>정상2</v>
      </c>
      <c r="P5982" t="str">
        <f t="shared" si="198"/>
        <v>엠피조은</v>
      </c>
      <c r="Q5982" t="s">
        <v>1954</v>
      </c>
      <c r="R5982"/>
      <c r="S5982"/>
      <c r="T5982"/>
      <c r="U5982"/>
      <c r="V5982"/>
      <c r="W5982" t="s">
        <v>1958</v>
      </c>
      <c r="X5982"/>
    </row>
    <row r="5983" spans="1:24">
      <c r="A5983" t="s">
        <v>2673</v>
      </c>
      <c r="B5983" t="s">
        <v>5671</v>
      </c>
      <c r="C5983" t="s">
        <v>5723</v>
      </c>
      <c r="D5983" t="s">
        <v>5991</v>
      </c>
      <c r="E5983" t="s">
        <v>6483</v>
      </c>
      <c r="F5983" t="s">
        <v>4276</v>
      </c>
      <c r="G5983" t="s">
        <v>904</v>
      </c>
      <c r="H5983">
        <v>39000</v>
      </c>
      <c r="I5983" s="1">
        <v>43809</v>
      </c>
      <c r="J5983">
        <v>1</v>
      </c>
      <c r="K5983" t="s">
        <v>6696</v>
      </c>
      <c r="L5983" t="s">
        <v>6698</v>
      </c>
      <c r="M5983" t="s">
        <v>6699</v>
      </c>
      <c r="N5983" s="1">
        <v>43889</v>
      </c>
      <c r="O5983" t="str">
        <f t="shared" si="199"/>
        <v>정상2</v>
      </c>
      <c r="P5983" t="str">
        <f t="shared" si="198"/>
        <v>엠피피스토스</v>
      </c>
      <c r="Q5983" t="s">
        <v>1954</v>
      </c>
      <c r="R5983"/>
      <c r="S5983"/>
      <c r="T5983"/>
      <c r="U5983"/>
      <c r="V5983"/>
      <c r="W5983" t="s">
        <v>1958</v>
      </c>
      <c r="X5983"/>
    </row>
    <row r="5984" spans="1:24">
      <c r="A5984" t="s">
        <v>5664</v>
      </c>
      <c r="B5984" t="s">
        <v>5693</v>
      </c>
      <c r="C5984" t="s">
        <v>5758</v>
      </c>
      <c r="D5984" t="s">
        <v>5952</v>
      </c>
      <c r="E5984" t="s">
        <v>6484</v>
      </c>
      <c r="F5984" t="s">
        <v>4276</v>
      </c>
      <c r="G5984" t="s">
        <v>885</v>
      </c>
      <c r="H5984">
        <v>33000</v>
      </c>
      <c r="I5984" s="1">
        <v>43809</v>
      </c>
      <c r="J5984">
        <v>1</v>
      </c>
      <c r="K5984" t="s">
        <v>6696</v>
      </c>
      <c r="L5984" t="s">
        <v>6698</v>
      </c>
      <c r="M5984" t="s">
        <v>6699</v>
      </c>
      <c r="N5984" s="1">
        <v>43889</v>
      </c>
      <c r="O5984" t="str">
        <f t="shared" si="199"/>
        <v>정상2</v>
      </c>
      <c r="P5984" t="s">
        <v>987</v>
      </c>
      <c r="Q5984" t="s">
        <v>1954</v>
      </c>
      <c r="R5984"/>
      <c r="S5984"/>
      <c r="T5984"/>
      <c r="U5984"/>
      <c r="V5984"/>
      <c r="W5984" t="s">
        <v>1958</v>
      </c>
      <c r="X5984"/>
    </row>
    <row r="5985" spans="1:24">
      <c r="A5985" t="s">
        <v>5664</v>
      </c>
      <c r="B5985" t="s">
        <v>5679</v>
      </c>
      <c r="C5985" t="s">
        <v>5760</v>
      </c>
      <c r="D5985" t="s">
        <v>5952</v>
      </c>
      <c r="E5985" t="s">
        <v>6485</v>
      </c>
      <c r="F5985" t="s">
        <v>4276</v>
      </c>
      <c r="G5985" t="s">
        <v>960</v>
      </c>
      <c r="H5985">
        <v>150000</v>
      </c>
      <c r="I5985" s="1">
        <v>43809</v>
      </c>
      <c r="J5985">
        <v>1</v>
      </c>
      <c r="K5985" t="s">
        <v>6696</v>
      </c>
      <c r="L5985" t="s">
        <v>6698</v>
      </c>
      <c r="M5985" t="s">
        <v>6699</v>
      </c>
      <c r="N5985" s="1">
        <v>43889</v>
      </c>
      <c r="O5985" t="str">
        <f t="shared" si="199"/>
        <v>정상2</v>
      </c>
      <c r="P5985" t="s">
        <v>6829</v>
      </c>
      <c r="Q5985" t="s">
        <v>1954</v>
      </c>
      <c r="R5985"/>
      <c r="S5985"/>
      <c r="T5985"/>
      <c r="U5985"/>
      <c r="V5985"/>
      <c r="W5985" t="s">
        <v>1958</v>
      </c>
      <c r="X5985"/>
    </row>
    <row r="5986" spans="1:24">
      <c r="A5986" t="s">
        <v>5664</v>
      </c>
      <c r="B5986" t="s">
        <v>5679</v>
      </c>
      <c r="C5986" t="s">
        <v>5758</v>
      </c>
      <c r="D5986" t="s">
        <v>5952</v>
      </c>
      <c r="E5986" t="s">
        <v>6486</v>
      </c>
      <c r="F5986" t="s">
        <v>4276</v>
      </c>
      <c r="G5986" t="s">
        <v>885</v>
      </c>
      <c r="H5986">
        <v>33000</v>
      </c>
      <c r="I5986" s="1">
        <v>43809</v>
      </c>
      <c r="J5986">
        <v>1</v>
      </c>
      <c r="K5986" t="s">
        <v>6696</v>
      </c>
      <c r="L5986" t="s">
        <v>6698</v>
      </c>
      <c r="M5986" t="s">
        <v>6699</v>
      </c>
      <c r="N5986" s="1">
        <v>43889</v>
      </c>
      <c r="O5986" t="str">
        <f t="shared" si="199"/>
        <v>정상2</v>
      </c>
      <c r="P5986" t="s">
        <v>6829</v>
      </c>
      <c r="Q5986" t="s">
        <v>1954</v>
      </c>
      <c r="R5986"/>
      <c r="S5986"/>
      <c r="T5986"/>
      <c r="U5986"/>
      <c r="V5986"/>
      <c r="W5986" t="s">
        <v>1958</v>
      </c>
      <c r="X5986"/>
    </row>
    <row r="5987" spans="1:24">
      <c r="A5987" t="s">
        <v>5664</v>
      </c>
      <c r="B5987" t="s">
        <v>5693</v>
      </c>
      <c r="C5987" t="s">
        <v>5737</v>
      </c>
      <c r="D5987" t="s">
        <v>5952</v>
      </c>
      <c r="E5987" t="s">
        <v>6487</v>
      </c>
      <c r="F5987" t="s">
        <v>4276</v>
      </c>
      <c r="G5987" t="s">
        <v>879</v>
      </c>
      <c r="H5987">
        <v>150000</v>
      </c>
      <c r="I5987" s="1">
        <v>43809</v>
      </c>
      <c r="J5987">
        <v>1</v>
      </c>
      <c r="K5987" t="s">
        <v>6696</v>
      </c>
      <c r="L5987" t="s">
        <v>6698</v>
      </c>
      <c r="M5987" t="s">
        <v>6699</v>
      </c>
      <c r="N5987" s="1">
        <v>43889</v>
      </c>
      <c r="O5987" t="str">
        <f t="shared" si="199"/>
        <v>정상2</v>
      </c>
      <c r="P5987" t="s">
        <v>987</v>
      </c>
      <c r="Q5987" t="s">
        <v>1954</v>
      </c>
      <c r="R5987"/>
      <c r="S5987"/>
      <c r="T5987"/>
      <c r="U5987"/>
      <c r="V5987"/>
      <c r="W5987" t="s">
        <v>1958</v>
      </c>
      <c r="X5987"/>
    </row>
    <row r="5988" spans="1:24">
      <c r="A5988" t="s">
        <v>2665</v>
      </c>
      <c r="B5988" t="s">
        <v>5670</v>
      </c>
      <c r="C5988" t="s">
        <v>5725</v>
      </c>
      <c r="D5988" t="s">
        <v>5812</v>
      </c>
      <c r="E5988" t="s">
        <v>6488</v>
      </c>
      <c r="F5988" t="s">
        <v>4276</v>
      </c>
      <c r="G5988">
        <v>61415</v>
      </c>
      <c r="H5988">
        <v>66000</v>
      </c>
      <c r="I5988" s="1">
        <v>43809</v>
      </c>
      <c r="J5988">
        <v>1</v>
      </c>
      <c r="K5988" t="s">
        <v>6696</v>
      </c>
      <c r="L5988" t="s">
        <v>6696</v>
      </c>
      <c r="M5988" t="s">
        <v>6699</v>
      </c>
      <c r="N5988" s="1">
        <v>43889</v>
      </c>
      <c r="O5988" t="str">
        <f t="shared" si="199"/>
        <v>정상2</v>
      </c>
      <c r="P5988" t="str">
        <f t="shared" si="198"/>
        <v>엠피상동</v>
      </c>
      <c r="Q5988" t="s">
        <v>1954</v>
      </c>
      <c r="R5988"/>
      <c r="S5988"/>
      <c r="T5988"/>
      <c r="U5988"/>
      <c r="V5988"/>
      <c r="W5988" t="s">
        <v>1958</v>
      </c>
      <c r="X5988"/>
    </row>
    <row r="5989" spans="1:24">
      <c r="A5989" t="s">
        <v>2671</v>
      </c>
      <c r="B5989" t="s">
        <v>5666</v>
      </c>
      <c r="C5989" t="s">
        <v>5754</v>
      </c>
      <c r="D5989" t="s">
        <v>5953</v>
      </c>
      <c r="E5989" t="s">
        <v>6489</v>
      </c>
      <c r="F5989" t="s">
        <v>4276</v>
      </c>
      <c r="G5989" t="s">
        <v>967</v>
      </c>
      <c r="H5989">
        <v>63000</v>
      </c>
      <c r="I5989" s="1">
        <v>43809</v>
      </c>
      <c r="J5989">
        <v>1</v>
      </c>
      <c r="K5989" t="s">
        <v>6695</v>
      </c>
      <c r="L5989" t="s">
        <v>6698</v>
      </c>
      <c r="M5989" t="s">
        <v>6699</v>
      </c>
      <c r="N5989" s="1">
        <v>43889</v>
      </c>
      <c r="O5989" t="str">
        <f t="shared" si="199"/>
        <v>정상2</v>
      </c>
      <c r="P5989" t="s">
        <v>6835</v>
      </c>
      <c r="Q5989" t="s">
        <v>1954</v>
      </c>
      <c r="R5989"/>
      <c r="S5989"/>
      <c r="T5989"/>
      <c r="U5989"/>
      <c r="V5989"/>
      <c r="W5989" t="s">
        <v>1960</v>
      </c>
      <c r="X5989"/>
    </row>
    <row r="5990" spans="1:24">
      <c r="A5990" t="s">
        <v>983</v>
      </c>
      <c r="B5990" t="s">
        <v>5666</v>
      </c>
      <c r="C5990" t="s">
        <v>5710</v>
      </c>
      <c r="D5990" t="s">
        <v>5953</v>
      </c>
      <c r="E5990">
        <v>320192338309</v>
      </c>
      <c r="F5990" t="s">
        <v>4276</v>
      </c>
      <c r="G5990">
        <v>30555</v>
      </c>
      <c r="H5990">
        <v>51280</v>
      </c>
      <c r="I5990" s="1">
        <v>43809</v>
      </c>
      <c r="J5990">
        <v>1</v>
      </c>
      <c r="K5990" t="s">
        <v>6696</v>
      </c>
      <c r="L5990" t="s">
        <v>6698</v>
      </c>
      <c r="M5990" t="s">
        <v>6699</v>
      </c>
      <c r="N5990" s="1">
        <v>43889</v>
      </c>
      <c r="O5990" t="str">
        <f t="shared" si="199"/>
        <v>정상2</v>
      </c>
      <c r="P5990" t="s">
        <v>6835</v>
      </c>
      <c r="Q5990" t="s">
        <v>1954</v>
      </c>
      <c r="R5990"/>
      <c r="S5990"/>
      <c r="T5990"/>
      <c r="U5990"/>
      <c r="V5990"/>
      <c r="W5990" t="s">
        <v>1958</v>
      </c>
      <c r="X5990"/>
    </row>
    <row r="5991" spans="1:24">
      <c r="A5991" t="s">
        <v>2666</v>
      </c>
      <c r="B5991" t="s">
        <v>2679</v>
      </c>
      <c r="C5991" t="s">
        <v>5712</v>
      </c>
      <c r="D5991" t="s">
        <v>5956</v>
      </c>
      <c r="E5991">
        <v>41937751220000</v>
      </c>
      <c r="F5991" t="s">
        <v>4276</v>
      </c>
      <c r="G5991" t="s">
        <v>934</v>
      </c>
      <c r="H5991">
        <v>30511</v>
      </c>
      <c r="I5991" s="1">
        <v>43809</v>
      </c>
      <c r="J5991">
        <v>1</v>
      </c>
      <c r="K5991" t="s">
        <v>6696</v>
      </c>
      <c r="L5991" t="s">
        <v>6698</v>
      </c>
      <c r="M5991" t="s">
        <v>6699</v>
      </c>
      <c r="N5991" s="1">
        <v>43889</v>
      </c>
      <c r="O5991" t="str">
        <f t="shared" si="199"/>
        <v>정상2</v>
      </c>
      <c r="P5991" t="str">
        <f t="shared" si="198"/>
        <v>엠피성공</v>
      </c>
      <c r="Q5991" t="s">
        <v>1954</v>
      </c>
      <c r="R5991"/>
      <c r="S5991"/>
      <c r="T5991"/>
      <c r="U5991"/>
      <c r="V5991"/>
      <c r="W5991" t="s">
        <v>1958</v>
      </c>
      <c r="X5991"/>
    </row>
    <row r="5992" spans="1:24">
      <c r="A5992" t="s">
        <v>2666</v>
      </c>
      <c r="B5992" t="s">
        <v>2679</v>
      </c>
      <c r="C5992" t="s">
        <v>5735</v>
      </c>
      <c r="D5992" t="s">
        <v>5848</v>
      </c>
      <c r="E5992">
        <v>41937751200000</v>
      </c>
      <c r="F5992" t="s">
        <v>4276</v>
      </c>
      <c r="G5992" t="s">
        <v>934</v>
      </c>
      <c r="H5992">
        <v>29411</v>
      </c>
      <c r="I5992" s="1">
        <v>43809</v>
      </c>
      <c r="J5992">
        <v>1</v>
      </c>
      <c r="K5992" t="s">
        <v>6696</v>
      </c>
      <c r="L5992" t="s">
        <v>6698</v>
      </c>
      <c r="M5992" t="s">
        <v>6699</v>
      </c>
      <c r="N5992" s="1">
        <v>43889</v>
      </c>
      <c r="O5992" t="str">
        <f t="shared" si="199"/>
        <v>정상2</v>
      </c>
      <c r="P5992" t="str">
        <f t="shared" si="198"/>
        <v>엠피성공</v>
      </c>
      <c r="Q5992" t="s">
        <v>1954</v>
      </c>
      <c r="R5992"/>
      <c r="S5992"/>
      <c r="T5992"/>
      <c r="U5992"/>
      <c r="V5992"/>
      <c r="W5992" t="s">
        <v>1958</v>
      </c>
      <c r="X5992"/>
    </row>
    <row r="5993" spans="1:24">
      <c r="A5993" t="s">
        <v>990</v>
      </c>
      <c r="B5993" t="s">
        <v>5667</v>
      </c>
      <c r="C5993" t="s">
        <v>5731</v>
      </c>
      <c r="D5993" t="s">
        <v>5848</v>
      </c>
      <c r="E5993" t="s">
        <v>6490</v>
      </c>
      <c r="F5993" t="s">
        <v>4276</v>
      </c>
      <c r="G5993">
        <v>61435</v>
      </c>
      <c r="H5993">
        <v>72840</v>
      </c>
      <c r="I5993" s="1">
        <v>43809</v>
      </c>
      <c r="J5993">
        <v>1</v>
      </c>
      <c r="K5993" t="s">
        <v>6696</v>
      </c>
      <c r="L5993" t="s">
        <v>6698</v>
      </c>
      <c r="M5993" t="s">
        <v>6699</v>
      </c>
      <c r="N5993" s="1">
        <v>43889</v>
      </c>
      <c r="O5993" t="str">
        <f t="shared" si="199"/>
        <v>정상2</v>
      </c>
      <c r="P5993" t="str">
        <f t="shared" si="198"/>
        <v>엠피성공</v>
      </c>
      <c r="Q5993" t="s">
        <v>1954</v>
      </c>
      <c r="R5993"/>
      <c r="S5993"/>
      <c r="T5993"/>
      <c r="U5993"/>
      <c r="V5993"/>
      <c r="W5993" t="s">
        <v>1958</v>
      </c>
      <c r="X5993"/>
    </row>
    <row r="5994" spans="1:24">
      <c r="A5994" t="s">
        <v>990</v>
      </c>
      <c r="B5994" t="s">
        <v>2679</v>
      </c>
      <c r="C5994" t="s">
        <v>5712</v>
      </c>
      <c r="D5994" t="s">
        <v>5982</v>
      </c>
      <c r="E5994" t="s">
        <v>6491</v>
      </c>
      <c r="F5994" t="s">
        <v>3242</v>
      </c>
      <c r="G5994">
        <v>61435</v>
      </c>
      <c r="H5994">
        <v>82880</v>
      </c>
      <c r="I5994" s="1">
        <v>43809</v>
      </c>
      <c r="J5994">
        <v>1</v>
      </c>
      <c r="K5994" t="s">
        <v>6696</v>
      </c>
      <c r="L5994" t="s">
        <v>6698</v>
      </c>
      <c r="M5994" t="s">
        <v>6699</v>
      </c>
      <c r="N5994" s="1">
        <v>43889</v>
      </c>
      <c r="O5994" t="str">
        <f t="shared" si="199"/>
        <v>정상2</v>
      </c>
      <c r="P5994" t="str">
        <f t="shared" si="198"/>
        <v>엠피성공</v>
      </c>
      <c r="Q5994" t="s">
        <v>1954</v>
      </c>
      <c r="R5994"/>
      <c r="S5994"/>
      <c r="T5994"/>
      <c r="U5994"/>
      <c r="V5994"/>
      <c r="W5994" t="s">
        <v>1958</v>
      </c>
      <c r="X5994"/>
    </row>
    <row r="5995" spans="1:24">
      <c r="A5995" t="s">
        <v>995</v>
      </c>
      <c r="B5995" t="s">
        <v>2685</v>
      </c>
      <c r="C5995" t="s">
        <v>2341</v>
      </c>
      <c r="D5995" t="s">
        <v>5794</v>
      </c>
      <c r="E5995">
        <v>41937747800000</v>
      </c>
      <c r="F5995" t="s">
        <v>4276</v>
      </c>
      <c r="G5995" t="s">
        <v>939</v>
      </c>
      <c r="H5995">
        <v>72332</v>
      </c>
      <c r="I5995" s="1">
        <v>43809</v>
      </c>
      <c r="J5995">
        <v>1</v>
      </c>
      <c r="K5995" t="s">
        <v>6696</v>
      </c>
      <c r="L5995" t="s">
        <v>6698</v>
      </c>
      <c r="M5995" t="s">
        <v>6699</v>
      </c>
      <c r="N5995" s="1">
        <v>43889</v>
      </c>
      <c r="O5995" t="str">
        <f t="shared" si="199"/>
        <v>정상2</v>
      </c>
      <c r="P5995" t="str">
        <f t="shared" si="198"/>
        <v>엠피피스토스</v>
      </c>
      <c r="Q5995" t="s">
        <v>1954</v>
      </c>
      <c r="R5995"/>
      <c r="S5995"/>
      <c r="T5995"/>
      <c r="U5995"/>
      <c r="V5995"/>
      <c r="W5995" t="s">
        <v>1958</v>
      </c>
      <c r="X5995"/>
    </row>
    <row r="5996" spans="1:24">
      <c r="A5996" t="s">
        <v>2673</v>
      </c>
      <c r="B5996" t="s">
        <v>5671</v>
      </c>
      <c r="C5996" t="s">
        <v>5718</v>
      </c>
      <c r="D5996" t="s">
        <v>5794</v>
      </c>
      <c r="E5996">
        <v>41937748960000</v>
      </c>
      <c r="F5996" t="s">
        <v>4276</v>
      </c>
      <c r="G5996" t="s">
        <v>939</v>
      </c>
      <c r="H5996">
        <v>54920</v>
      </c>
      <c r="I5996" s="1">
        <v>43809</v>
      </c>
      <c r="J5996">
        <v>1</v>
      </c>
      <c r="K5996" t="s">
        <v>6696</v>
      </c>
      <c r="L5996" t="s">
        <v>6698</v>
      </c>
      <c r="M5996" t="s">
        <v>6699</v>
      </c>
      <c r="N5996" s="1">
        <v>43889</v>
      </c>
      <c r="O5996" t="str">
        <f t="shared" si="199"/>
        <v>정상2</v>
      </c>
      <c r="P5996" t="str">
        <f t="shared" si="198"/>
        <v>엠피피스토스</v>
      </c>
      <c r="Q5996" t="s">
        <v>1954</v>
      </c>
      <c r="R5996"/>
      <c r="S5996"/>
      <c r="T5996"/>
      <c r="U5996"/>
      <c r="V5996"/>
      <c r="W5996" t="s">
        <v>1958</v>
      </c>
      <c r="X5996"/>
    </row>
    <row r="5997" spans="1:24">
      <c r="A5997" t="s">
        <v>2673</v>
      </c>
      <c r="B5997" t="s">
        <v>5671</v>
      </c>
      <c r="C5997" t="s">
        <v>5713</v>
      </c>
      <c r="D5997" t="s">
        <v>5794</v>
      </c>
      <c r="E5997" t="s">
        <v>6492</v>
      </c>
      <c r="F5997" t="s">
        <v>4276</v>
      </c>
      <c r="G5997">
        <v>61438</v>
      </c>
      <c r="H5997">
        <v>51000</v>
      </c>
      <c r="I5997" s="1">
        <v>43809</v>
      </c>
      <c r="J5997">
        <v>1</v>
      </c>
      <c r="K5997" t="s">
        <v>6696</v>
      </c>
      <c r="L5997" t="s">
        <v>6698</v>
      </c>
      <c r="M5997" t="s">
        <v>6699</v>
      </c>
      <c r="N5997" s="1">
        <v>43889</v>
      </c>
      <c r="O5997" t="str">
        <f t="shared" si="199"/>
        <v>정상2</v>
      </c>
      <c r="P5997" t="str">
        <f t="shared" si="198"/>
        <v>엠피피스토스</v>
      </c>
      <c r="Q5997" t="s">
        <v>1954</v>
      </c>
      <c r="R5997"/>
      <c r="S5997"/>
      <c r="T5997"/>
      <c r="U5997"/>
      <c r="V5997"/>
      <c r="W5997" t="s">
        <v>1958</v>
      </c>
      <c r="X5997"/>
    </row>
    <row r="5998" spans="1:24">
      <c r="A5998" t="s">
        <v>2673</v>
      </c>
      <c r="B5998" t="s">
        <v>5671</v>
      </c>
      <c r="C5998" t="s">
        <v>5718</v>
      </c>
      <c r="D5998" t="s">
        <v>5923</v>
      </c>
      <c r="E5998">
        <v>20196286319</v>
      </c>
      <c r="F5998" t="s">
        <v>4276</v>
      </c>
      <c r="G5998">
        <v>22818</v>
      </c>
      <c r="H5998">
        <v>50000</v>
      </c>
      <c r="I5998" s="1">
        <v>43809</v>
      </c>
      <c r="J5998">
        <v>1</v>
      </c>
      <c r="K5998" t="s">
        <v>6696</v>
      </c>
      <c r="L5998" t="s">
        <v>6698</v>
      </c>
      <c r="M5998" t="s">
        <v>6699</v>
      </c>
      <c r="N5998" s="1">
        <v>43889</v>
      </c>
      <c r="O5998" t="str">
        <f t="shared" si="199"/>
        <v>정상2</v>
      </c>
      <c r="P5998" t="str">
        <f t="shared" si="198"/>
        <v>엠피피스토스</v>
      </c>
      <c r="Q5998" t="s">
        <v>1954</v>
      </c>
      <c r="R5998"/>
      <c r="S5998"/>
      <c r="T5998"/>
      <c r="U5998"/>
      <c r="V5998"/>
      <c r="W5998" t="s">
        <v>1958</v>
      </c>
      <c r="X5998"/>
    </row>
    <row r="5999" spans="1:24">
      <c r="A5999" t="s">
        <v>983</v>
      </c>
      <c r="B5999" t="s">
        <v>5696</v>
      </c>
      <c r="C5999" t="s">
        <v>5710</v>
      </c>
      <c r="D5999" t="s">
        <v>5796</v>
      </c>
      <c r="E5999" t="s">
        <v>6493</v>
      </c>
      <c r="F5999" t="s">
        <v>3242</v>
      </c>
      <c r="G5999">
        <v>61464</v>
      </c>
      <c r="H5999">
        <v>139000</v>
      </c>
      <c r="I5999" s="1">
        <v>43809</v>
      </c>
      <c r="J5999">
        <v>1</v>
      </c>
      <c r="K5999" t="s">
        <v>6696</v>
      </c>
      <c r="L5999" t="s">
        <v>6698</v>
      </c>
      <c r="M5999" t="s">
        <v>6699</v>
      </c>
      <c r="N5999" s="1">
        <v>43889</v>
      </c>
      <c r="O5999" t="str">
        <f t="shared" si="199"/>
        <v>정상2</v>
      </c>
      <c r="P5999" t="s">
        <v>6835</v>
      </c>
      <c r="Q5999" t="s">
        <v>1954</v>
      </c>
      <c r="R5999"/>
      <c r="S5999"/>
      <c r="T5999"/>
      <c r="U5999"/>
      <c r="V5999"/>
      <c r="W5999" t="s">
        <v>1958</v>
      </c>
      <c r="X5999"/>
    </row>
    <row r="6000" spans="1:24">
      <c r="A6000" t="s">
        <v>5664</v>
      </c>
      <c r="B6000" t="s">
        <v>5679</v>
      </c>
      <c r="C6000" t="s">
        <v>5767</v>
      </c>
      <c r="D6000" t="s">
        <v>5940</v>
      </c>
      <c r="E6000">
        <v>20196278981</v>
      </c>
      <c r="F6000" t="s">
        <v>4276</v>
      </c>
      <c r="G6000">
        <v>22818</v>
      </c>
      <c r="H6000">
        <v>35000</v>
      </c>
      <c r="I6000" s="1">
        <v>43809</v>
      </c>
      <c r="J6000">
        <v>1</v>
      </c>
      <c r="K6000" t="s">
        <v>6696</v>
      </c>
      <c r="L6000" t="s">
        <v>6698</v>
      </c>
      <c r="M6000" t="s">
        <v>6699</v>
      </c>
      <c r="N6000" s="1">
        <v>43889</v>
      </c>
      <c r="O6000" t="str">
        <f t="shared" si="199"/>
        <v>정상2</v>
      </c>
      <c r="P6000" t="s">
        <v>6829</v>
      </c>
      <c r="Q6000" t="s">
        <v>1954</v>
      </c>
      <c r="R6000"/>
      <c r="S6000"/>
      <c r="T6000"/>
      <c r="U6000"/>
      <c r="V6000"/>
      <c r="W6000" t="s">
        <v>1958</v>
      </c>
      <c r="X6000"/>
    </row>
    <row r="6001" spans="1:24">
      <c r="A6001" t="s">
        <v>5664</v>
      </c>
      <c r="B6001" t="s">
        <v>5693</v>
      </c>
      <c r="C6001" t="s">
        <v>5758</v>
      </c>
      <c r="D6001" t="s">
        <v>5858</v>
      </c>
      <c r="E6001" t="s">
        <v>6494</v>
      </c>
      <c r="F6001" t="s">
        <v>4276</v>
      </c>
      <c r="G6001" t="s">
        <v>885</v>
      </c>
      <c r="H6001">
        <v>35000</v>
      </c>
      <c r="I6001" s="1">
        <v>43809</v>
      </c>
      <c r="J6001">
        <v>1</v>
      </c>
      <c r="K6001" t="s">
        <v>6696</v>
      </c>
      <c r="L6001" t="s">
        <v>6698</v>
      </c>
      <c r="M6001" t="s">
        <v>6699</v>
      </c>
      <c r="N6001" s="1">
        <v>43889</v>
      </c>
      <c r="O6001" t="str">
        <f t="shared" si="199"/>
        <v>정상2</v>
      </c>
      <c r="P6001" t="s">
        <v>6829</v>
      </c>
      <c r="Q6001" t="s">
        <v>1954</v>
      </c>
      <c r="R6001"/>
      <c r="S6001"/>
      <c r="T6001"/>
      <c r="U6001"/>
      <c r="V6001"/>
      <c r="W6001" t="s">
        <v>6702</v>
      </c>
      <c r="X6001"/>
    </row>
    <row r="6002" spans="1:24">
      <c r="A6002" t="s">
        <v>1870</v>
      </c>
      <c r="B6002" t="s">
        <v>2678</v>
      </c>
      <c r="C6002" t="s">
        <v>5725</v>
      </c>
      <c r="D6002" t="s">
        <v>5864</v>
      </c>
      <c r="E6002" t="s">
        <v>6495</v>
      </c>
      <c r="F6002" t="s">
        <v>3242</v>
      </c>
      <c r="G6002" t="s">
        <v>937</v>
      </c>
      <c r="H6002">
        <v>30000</v>
      </c>
      <c r="I6002" s="1">
        <v>43809</v>
      </c>
      <c r="J6002">
        <v>1</v>
      </c>
      <c r="K6002" t="s">
        <v>6696</v>
      </c>
      <c r="L6002" t="s">
        <v>6696</v>
      </c>
      <c r="M6002" t="s">
        <v>6699</v>
      </c>
      <c r="N6002" s="1">
        <v>43889</v>
      </c>
      <c r="O6002" t="str">
        <f t="shared" si="199"/>
        <v>정상2</v>
      </c>
      <c r="P6002" t="str">
        <f t="shared" si="198"/>
        <v>엠피상동</v>
      </c>
      <c r="Q6002" t="s">
        <v>1954</v>
      </c>
      <c r="R6002"/>
      <c r="S6002"/>
      <c r="T6002"/>
      <c r="U6002"/>
      <c r="V6002"/>
      <c r="W6002" t="s">
        <v>1960</v>
      </c>
      <c r="X6002"/>
    </row>
    <row r="6003" spans="1:24">
      <c r="A6003" t="s">
        <v>2670</v>
      </c>
      <c r="B6003" t="s">
        <v>2683</v>
      </c>
      <c r="C6003" t="s">
        <v>5719</v>
      </c>
      <c r="D6003" t="s">
        <v>5802</v>
      </c>
      <c r="E6003">
        <v>51927185820000</v>
      </c>
      <c r="F6003" t="s">
        <v>4276</v>
      </c>
      <c r="G6003" t="s">
        <v>886</v>
      </c>
      <c r="H6003">
        <v>20000</v>
      </c>
      <c r="I6003" s="1">
        <v>43809</v>
      </c>
      <c r="J6003">
        <v>1</v>
      </c>
      <c r="K6003" t="s">
        <v>6696</v>
      </c>
      <c r="L6003" t="s">
        <v>6698</v>
      </c>
      <c r="M6003" t="s">
        <v>6699</v>
      </c>
      <c r="N6003" s="1">
        <v>43889</v>
      </c>
      <c r="O6003" t="str">
        <f t="shared" si="199"/>
        <v>정상2</v>
      </c>
      <c r="P6003" t="str">
        <f t="shared" si="198"/>
        <v>엠피송내</v>
      </c>
      <c r="Q6003" t="s">
        <v>1954</v>
      </c>
      <c r="R6003"/>
      <c r="S6003"/>
      <c r="T6003"/>
      <c r="U6003"/>
      <c r="V6003"/>
      <c r="W6003" t="s">
        <v>1958</v>
      </c>
      <c r="X6003"/>
    </row>
    <row r="6004" spans="1:24">
      <c r="A6004" t="s">
        <v>991</v>
      </c>
      <c r="B6004" t="s">
        <v>2683</v>
      </c>
      <c r="C6004" t="s">
        <v>5721</v>
      </c>
      <c r="D6004" t="s">
        <v>5801</v>
      </c>
      <c r="E6004">
        <v>51927185560000</v>
      </c>
      <c r="F6004" t="s">
        <v>3242</v>
      </c>
      <c r="G6004" t="s">
        <v>899</v>
      </c>
      <c r="H6004">
        <v>81000</v>
      </c>
      <c r="I6004" s="1">
        <v>43809</v>
      </c>
      <c r="J6004">
        <v>1</v>
      </c>
      <c r="K6004" t="s">
        <v>6696</v>
      </c>
      <c r="L6004" t="s">
        <v>6698</v>
      </c>
      <c r="M6004" t="s">
        <v>6699</v>
      </c>
      <c r="N6004" s="1">
        <v>43889</v>
      </c>
      <c r="O6004" t="str">
        <f t="shared" si="199"/>
        <v>정상2</v>
      </c>
      <c r="P6004" t="str">
        <f t="shared" si="198"/>
        <v>엠피송내</v>
      </c>
      <c r="Q6004" t="s">
        <v>1954</v>
      </c>
      <c r="R6004"/>
      <c r="S6004"/>
      <c r="T6004"/>
      <c r="U6004"/>
      <c r="V6004"/>
      <c r="W6004" t="s">
        <v>1958</v>
      </c>
      <c r="X6004"/>
    </row>
    <row r="6005" spans="1:24">
      <c r="A6005" t="s">
        <v>2670</v>
      </c>
      <c r="B6005" t="s">
        <v>5669</v>
      </c>
      <c r="C6005" t="s">
        <v>5721</v>
      </c>
      <c r="D6005" t="s">
        <v>5801</v>
      </c>
      <c r="E6005">
        <v>51927185680000</v>
      </c>
      <c r="F6005" t="s">
        <v>4276</v>
      </c>
      <c r="G6005" t="s">
        <v>899</v>
      </c>
      <c r="H6005">
        <v>146000</v>
      </c>
      <c r="I6005" s="1">
        <v>43809</v>
      </c>
      <c r="J6005">
        <v>1</v>
      </c>
      <c r="K6005" t="s">
        <v>6696</v>
      </c>
      <c r="L6005" t="s">
        <v>6698</v>
      </c>
      <c r="M6005" t="s">
        <v>6699</v>
      </c>
      <c r="N6005" s="1">
        <v>43889</v>
      </c>
      <c r="O6005" t="str">
        <f t="shared" si="199"/>
        <v>정상2</v>
      </c>
      <c r="P6005" t="str">
        <f t="shared" si="198"/>
        <v>엠피송내</v>
      </c>
      <c r="Q6005" t="s">
        <v>1954</v>
      </c>
      <c r="R6005"/>
      <c r="S6005"/>
      <c r="T6005"/>
      <c r="U6005"/>
      <c r="V6005"/>
      <c r="W6005" t="s">
        <v>1958</v>
      </c>
      <c r="X6005"/>
    </row>
    <row r="6006" spans="1:24">
      <c r="A6006" t="s">
        <v>2665</v>
      </c>
      <c r="B6006" t="s">
        <v>2678</v>
      </c>
      <c r="C6006" t="s">
        <v>5716</v>
      </c>
      <c r="D6006" t="s">
        <v>6023</v>
      </c>
      <c r="E6006" t="s">
        <v>6496</v>
      </c>
      <c r="F6006" t="s">
        <v>4276</v>
      </c>
      <c r="G6006">
        <v>61437</v>
      </c>
      <c r="H6006">
        <v>33000</v>
      </c>
      <c r="I6006" s="1">
        <v>43809</v>
      </c>
      <c r="J6006">
        <v>1</v>
      </c>
      <c r="K6006" t="s">
        <v>6696</v>
      </c>
      <c r="L6006" t="s">
        <v>6696</v>
      </c>
      <c r="M6006" t="s">
        <v>6699</v>
      </c>
      <c r="N6006" s="1">
        <v>43889</v>
      </c>
      <c r="O6006" t="str">
        <f t="shared" si="199"/>
        <v>정상2</v>
      </c>
      <c r="P6006" t="str">
        <f t="shared" si="198"/>
        <v>엠피상동</v>
      </c>
      <c r="Q6006" t="s">
        <v>1954</v>
      </c>
      <c r="R6006"/>
      <c r="S6006"/>
      <c r="T6006"/>
      <c r="U6006"/>
      <c r="V6006"/>
      <c r="W6006" t="s">
        <v>1958</v>
      </c>
      <c r="X6006"/>
    </row>
    <row r="6007" spans="1:24">
      <c r="A6007" t="s">
        <v>2665</v>
      </c>
      <c r="B6007" t="s">
        <v>5673</v>
      </c>
      <c r="C6007" t="s">
        <v>5725</v>
      </c>
      <c r="D6007" t="s">
        <v>5973</v>
      </c>
      <c r="E6007" t="s">
        <v>6497</v>
      </c>
      <c r="F6007" t="s">
        <v>4276</v>
      </c>
      <c r="G6007">
        <v>61438</v>
      </c>
      <c r="H6007">
        <v>20000</v>
      </c>
      <c r="I6007" s="1">
        <v>43809</v>
      </c>
      <c r="J6007">
        <v>1</v>
      </c>
      <c r="K6007" t="s">
        <v>6696</v>
      </c>
      <c r="L6007" t="s">
        <v>6696</v>
      </c>
      <c r="M6007" t="s">
        <v>6699</v>
      </c>
      <c r="N6007" s="1">
        <v>43889</v>
      </c>
      <c r="O6007" t="str">
        <f t="shared" si="199"/>
        <v>정상2</v>
      </c>
      <c r="P6007" t="str">
        <f t="shared" si="198"/>
        <v>엠피상동</v>
      </c>
      <c r="Q6007" t="s">
        <v>1954</v>
      </c>
      <c r="R6007"/>
      <c r="S6007"/>
      <c r="T6007"/>
      <c r="U6007"/>
      <c r="V6007"/>
      <c r="W6007" t="s">
        <v>1958</v>
      </c>
      <c r="X6007"/>
    </row>
    <row r="6008" spans="1:24">
      <c r="A6008" t="s">
        <v>2670</v>
      </c>
      <c r="B6008" t="s">
        <v>5669</v>
      </c>
      <c r="C6008" t="s">
        <v>5736</v>
      </c>
      <c r="D6008" t="s">
        <v>5974</v>
      </c>
      <c r="E6008">
        <v>20196278236</v>
      </c>
      <c r="F6008" t="s">
        <v>4276</v>
      </c>
      <c r="G6008">
        <v>22822</v>
      </c>
      <c r="H6008">
        <v>64460</v>
      </c>
      <c r="I6008" s="1">
        <v>43809</v>
      </c>
      <c r="J6008">
        <v>1</v>
      </c>
      <c r="K6008" t="s">
        <v>6696</v>
      </c>
      <c r="L6008" t="s">
        <v>6698</v>
      </c>
      <c r="M6008" t="s">
        <v>6699</v>
      </c>
      <c r="N6008" s="1">
        <v>43889</v>
      </c>
      <c r="O6008" t="str">
        <f t="shared" si="199"/>
        <v>정상2</v>
      </c>
      <c r="P6008" t="str">
        <f t="shared" si="198"/>
        <v>엠피송내</v>
      </c>
      <c r="Q6008" t="s">
        <v>1954</v>
      </c>
      <c r="R6008"/>
      <c r="S6008"/>
      <c r="T6008"/>
      <c r="U6008"/>
      <c r="V6008"/>
      <c r="W6008" t="s">
        <v>1958</v>
      </c>
      <c r="X6008"/>
    </row>
    <row r="6009" spans="1:24">
      <c r="A6009" t="s">
        <v>991</v>
      </c>
      <c r="B6009" t="s">
        <v>5669</v>
      </c>
      <c r="C6009" t="s">
        <v>5721</v>
      </c>
      <c r="D6009" t="s">
        <v>6064</v>
      </c>
      <c r="E6009">
        <v>320192335007</v>
      </c>
      <c r="F6009" t="s">
        <v>3242</v>
      </c>
      <c r="G6009">
        <v>30577</v>
      </c>
      <c r="H6009">
        <v>68950</v>
      </c>
      <c r="I6009" s="1">
        <v>43809</v>
      </c>
      <c r="J6009">
        <v>1</v>
      </c>
      <c r="K6009" t="s">
        <v>6696</v>
      </c>
      <c r="L6009" t="s">
        <v>6698</v>
      </c>
      <c r="M6009" t="s">
        <v>6699</v>
      </c>
      <c r="N6009" s="1">
        <v>43889</v>
      </c>
      <c r="O6009" t="str">
        <f t="shared" si="199"/>
        <v>정상2</v>
      </c>
      <c r="P6009" t="str">
        <f t="shared" si="198"/>
        <v>엠피송내</v>
      </c>
      <c r="Q6009" t="s">
        <v>1954</v>
      </c>
      <c r="R6009"/>
      <c r="S6009"/>
      <c r="T6009"/>
      <c r="U6009"/>
      <c r="V6009"/>
      <c r="W6009" t="s">
        <v>1958</v>
      </c>
      <c r="X6009"/>
    </row>
    <row r="6010" spans="1:24">
      <c r="A6010" t="s">
        <v>2666</v>
      </c>
      <c r="B6010"/>
      <c r="C6010"/>
      <c r="D6010" t="s">
        <v>5805</v>
      </c>
      <c r="E6010">
        <v>41937748370000</v>
      </c>
      <c r="F6010" t="s">
        <v>4276</v>
      </c>
      <c r="G6010" t="s">
        <v>906</v>
      </c>
      <c r="H6010">
        <v>55880</v>
      </c>
      <c r="I6010" s="1">
        <v>43809</v>
      </c>
      <c r="J6010">
        <v>1</v>
      </c>
      <c r="K6010" t="s">
        <v>6696</v>
      </c>
      <c r="L6010" t="s">
        <v>6698</v>
      </c>
      <c r="M6010" t="s">
        <v>6699</v>
      </c>
      <c r="N6010" s="1">
        <v>43889</v>
      </c>
      <c r="O6010" t="str">
        <f t="shared" si="199"/>
        <v>정상2</v>
      </c>
      <c r="P6010" t="str">
        <f t="shared" si="198"/>
        <v>엠피성공</v>
      </c>
      <c r="Q6010" t="s">
        <v>1954</v>
      </c>
      <c r="R6010"/>
      <c r="S6010"/>
      <c r="T6010"/>
      <c r="U6010"/>
      <c r="V6010"/>
      <c r="W6010" t="s">
        <v>1958</v>
      </c>
      <c r="X6010"/>
    </row>
    <row r="6011" spans="1:24">
      <c r="A6011" t="s">
        <v>2666</v>
      </c>
      <c r="B6011"/>
      <c r="C6011"/>
      <c r="D6011" t="s">
        <v>5805</v>
      </c>
      <c r="E6011" t="s">
        <v>6498</v>
      </c>
      <c r="F6011" t="s">
        <v>4276</v>
      </c>
      <c r="G6011" t="s">
        <v>901</v>
      </c>
      <c r="H6011">
        <v>55655</v>
      </c>
      <c r="I6011" s="1">
        <v>43809</v>
      </c>
      <c r="J6011">
        <v>1</v>
      </c>
      <c r="K6011" t="s">
        <v>6696</v>
      </c>
      <c r="L6011" t="s">
        <v>6698</v>
      </c>
      <c r="M6011" t="s">
        <v>6699</v>
      </c>
      <c r="N6011" s="1">
        <v>43889</v>
      </c>
      <c r="O6011" t="str">
        <f t="shared" si="199"/>
        <v>정상2</v>
      </c>
      <c r="P6011" t="str">
        <f t="shared" si="198"/>
        <v>엠피성공</v>
      </c>
      <c r="Q6011" t="s">
        <v>1954</v>
      </c>
      <c r="R6011"/>
      <c r="S6011"/>
      <c r="T6011"/>
      <c r="U6011"/>
      <c r="V6011"/>
      <c r="W6011" t="s">
        <v>1958</v>
      </c>
      <c r="X6011"/>
    </row>
    <row r="6012" spans="1:24">
      <c r="A6012" t="s">
        <v>2666</v>
      </c>
      <c r="B6012"/>
      <c r="C6012"/>
      <c r="D6012" t="s">
        <v>5805</v>
      </c>
      <c r="E6012" t="s">
        <v>6499</v>
      </c>
      <c r="F6012" t="s">
        <v>4276</v>
      </c>
      <c r="G6012">
        <v>61465</v>
      </c>
      <c r="H6012">
        <v>53000</v>
      </c>
      <c r="I6012" s="1">
        <v>43809</v>
      </c>
      <c r="J6012">
        <v>1</v>
      </c>
      <c r="K6012" t="s">
        <v>6696</v>
      </c>
      <c r="L6012" t="s">
        <v>6698</v>
      </c>
      <c r="M6012" t="s">
        <v>6699</v>
      </c>
      <c r="N6012" s="1">
        <v>43889</v>
      </c>
      <c r="O6012" t="str">
        <f t="shared" si="199"/>
        <v>정상2</v>
      </c>
      <c r="P6012" t="str">
        <f t="shared" si="198"/>
        <v>엠피성공</v>
      </c>
      <c r="Q6012" t="s">
        <v>1954</v>
      </c>
      <c r="R6012"/>
      <c r="S6012"/>
      <c r="T6012"/>
      <c r="U6012"/>
      <c r="V6012"/>
      <c r="W6012" t="s">
        <v>1958</v>
      </c>
      <c r="X6012"/>
    </row>
    <row r="6013" spans="1:24">
      <c r="A6013" t="s">
        <v>2666</v>
      </c>
      <c r="B6013"/>
      <c r="C6013"/>
      <c r="D6013" t="s">
        <v>5874</v>
      </c>
      <c r="E6013">
        <v>20196282356</v>
      </c>
      <c r="F6013" t="s">
        <v>3242</v>
      </c>
      <c r="G6013">
        <v>22765</v>
      </c>
      <c r="H6013">
        <v>102000</v>
      </c>
      <c r="I6013" s="1">
        <v>43809</v>
      </c>
      <c r="J6013">
        <v>1</v>
      </c>
      <c r="K6013" t="s">
        <v>6696</v>
      </c>
      <c r="L6013" t="s">
        <v>6698</v>
      </c>
      <c r="M6013" t="s">
        <v>6699</v>
      </c>
      <c r="N6013" s="1">
        <v>43889</v>
      </c>
      <c r="O6013" t="str">
        <f t="shared" si="199"/>
        <v>정상2</v>
      </c>
      <c r="P6013" t="str">
        <f t="shared" si="198"/>
        <v>엠피성공</v>
      </c>
      <c r="Q6013" t="s">
        <v>1954</v>
      </c>
      <c r="R6013"/>
      <c r="S6013"/>
      <c r="T6013"/>
      <c r="U6013"/>
      <c r="V6013"/>
      <c r="W6013" t="s">
        <v>1958</v>
      </c>
      <c r="X6013"/>
    </row>
    <row r="6014" spans="1:24">
      <c r="A6014" t="s">
        <v>2670</v>
      </c>
      <c r="B6014" t="s">
        <v>5669</v>
      </c>
      <c r="C6014" t="s">
        <v>5724</v>
      </c>
      <c r="D6014" t="s">
        <v>6065</v>
      </c>
      <c r="E6014">
        <v>41937743910000</v>
      </c>
      <c r="F6014" t="s">
        <v>4286</v>
      </c>
      <c r="G6014" t="s">
        <v>933</v>
      </c>
      <c r="H6014">
        <v>6512</v>
      </c>
      <c r="I6014" s="1">
        <v>43809</v>
      </c>
      <c r="J6014">
        <v>1</v>
      </c>
      <c r="K6014" t="s">
        <v>6696</v>
      </c>
      <c r="L6014" t="s">
        <v>6698</v>
      </c>
      <c r="M6014" t="s">
        <v>6699</v>
      </c>
      <c r="N6014" s="1">
        <v>43889</v>
      </c>
      <c r="O6014" t="str">
        <f t="shared" si="199"/>
        <v>정상2</v>
      </c>
      <c r="P6014" t="str">
        <f t="shared" si="198"/>
        <v>엠피송내</v>
      </c>
      <c r="Q6014" t="s">
        <v>1954</v>
      </c>
      <c r="R6014"/>
      <c r="S6014"/>
      <c r="T6014"/>
      <c r="U6014"/>
      <c r="V6014"/>
      <c r="W6014" t="s">
        <v>1958</v>
      </c>
      <c r="X6014"/>
    </row>
    <row r="6015" spans="1:24">
      <c r="A6015" t="s">
        <v>2670</v>
      </c>
      <c r="B6015" t="s">
        <v>5669</v>
      </c>
      <c r="C6015" t="s">
        <v>5724</v>
      </c>
      <c r="D6015" t="s">
        <v>5875</v>
      </c>
      <c r="E6015">
        <v>41937744630000</v>
      </c>
      <c r="F6015" t="s">
        <v>4286</v>
      </c>
      <c r="G6015" t="s">
        <v>933</v>
      </c>
      <c r="H6015">
        <v>11870</v>
      </c>
      <c r="I6015" s="1">
        <v>43809</v>
      </c>
      <c r="J6015">
        <v>1</v>
      </c>
      <c r="K6015" t="s">
        <v>6696</v>
      </c>
      <c r="L6015" t="s">
        <v>6698</v>
      </c>
      <c r="M6015" t="s">
        <v>6699</v>
      </c>
      <c r="N6015" s="1">
        <v>43889</v>
      </c>
      <c r="O6015" t="str">
        <f t="shared" si="199"/>
        <v>정상2</v>
      </c>
      <c r="P6015" t="str">
        <f t="shared" si="198"/>
        <v>엠피송내</v>
      </c>
      <c r="Q6015" t="s">
        <v>1954</v>
      </c>
      <c r="R6015"/>
      <c r="S6015"/>
      <c r="T6015"/>
      <c r="U6015"/>
      <c r="V6015"/>
      <c r="W6015" t="s">
        <v>1958</v>
      </c>
      <c r="X6015"/>
    </row>
    <row r="6016" spans="1:24">
      <c r="A6016" t="s">
        <v>2666</v>
      </c>
      <c r="B6016" t="s">
        <v>2679</v>
      </c>
      <c r="C6016" t="s">
        <v>5712</v>
      </c>
      <c r="D6016" t="s">
        <v>5880</v>
      </c>
      <c r="E6016">
        <v>51927237180000</v>
      </c>
      <c r="F6016" t="s">
        <v>3242</v>
      </c>
      <c r="G6016" t="s">
        <v>894</v>
      </c>
      <c r="H6016">
        <v>40000</v>
      </c>
      <c r="I6016" s="1">
        <v>43809</v>
      </c>
      <c r="J6016">
        <v>1</v>
      </c>
      <c r="K6016" t="s">
        <v>6696</v>
      </c>
      <c r="L6016" t="s">
        <v>6698</v>
      </c>
      <c r="M6016" t="s">
        <v>6699</v>
      </c>
      <c r="N6016" s="1">
        <v>43889</v>
      </c>
      <c r="O6016" t="str">
        <f t="shared" si="199"/>
        <v>정상2</v>
      </c>
      <c r="P6016" t="str">
        <f t="shared" si="198"/>
        <v>엠피성공</v>
      </c>
      <c r="Q6016" t="s">
        <v>1954</v>
      </c>
      <c r="R6016"/>
      <c r="S6016"/>
      <c r="T6016"/>
      <c r="U6016"/>
      <c r="V6016"/>
      <c r="W6016" t="s">
        <v>1958</v>
      </c>
      <c r="X6016"/>
    </row>
    <row r="6017" spans="1:24">
      <c r="A6017" t="s">
        <v>2666</v>
      </c>
      <c r="B6017" t="s">
        <v>5667</v>
      </c>
      <c r="C6017" t="s">
        <v>5752</v>
      </c>
      <c r="D6017" t="s">
        <v>5880</v>
      </c>
      <c r="E6017">
        <v>20196289451</v>
      </c>
      <c r="F6017" t="s">
        <v>4276</v>
      </c>
      <c r="G6017">
        <v>22818</v>
      </c>
      <c r="H6017">
        <v>21000</v>
      </c>
      <c r="I6017" s="1">
        <v>43809</v>
      </c>
      <c r="J6017">
        <v>1</v>
      </c>
      <c r="K6017" t="s">
        <v>6696</v>
      </c>
      <c r="L6017" t="s">
        <v>6698</v>
      </c>
      <c r="M6017" t="s">
        <v>6699</v>
      </c>
      <c r="N6017" s="1">
        <v>43889</v>
      </c>
      <c r="O6017" t="str">
        <f t="shared" si="199"/>
        <v>정상2</v>
      </c>
      <c r="P6017" t="str">
        <f t="shared" ref="P6017:P6080" si="200">A6017</f>
        <v>엠피성공</v>
      </c>
      <c r="Q6017" t="s">
        <v>1954</v>
      </c>
      <c r="R6017"/>
      <c r="S6017"/>
      <c r="T6017"/>
      <c r="U6017"/>
      <c r="V6017"/>
      <c r="W6017" t="s">
        <v>1958</v>
      </c>
      <c r="X6017"/>
    </row>
    <row r="6018" spans="1:24">
      <c r="A6018" t="s">
        <v>1864</v>
      </c>
      <c r="B6018"/>
      <c r="C6018"/>
      <c r="D6018" t="s">
        <v>6026</v>
      </c>
      <c r="E6018">
        <v>320192339383</v>
      </c>
      <c r="F6018" t="s">
        <v>4276</v>
      </c>
      <c r="G6018">
        <v>30555</v>
      </c>
      <c r="H6018">
        <v>60330</v>
      </c>
      <c r="I6018" s="1">
        <v>43809</v>
      </c>
      <c r="J6018">
        <v>1</v>
      </c>
      <c r="K6018" t="s">
        <v>6696</v>
      </c>
      <c r="L6018" t="s">
        <v>6698</v>
      </c>
      <c r="M6018" t="s">
        <v>6699</v>
      </c>
      <c r="N6018" s="1">
        <v>43889</v>
      </c>
      <c r="O6018" t="str">
        <f t="shared" si="199"/>
        <v>정상2</v>
      </c>
      <c r="P6018" t="str">
        <f t="shared" si="200"/>
        <v>엠피프라임</v>
      </c>
      <c r="Q6018" t="s">
        <v>1954</v>
      </c>
      <c r="R6018"/>
      <c r="S6018"/>
      <c r="T6018"/>
      <c r="U6018"/>
      <c r="V6018"/>
      <c r="W6018" t="s">
        <v>1958</v>
      </c>
      <c r="X6018"/>
    </row>
    <row r="6019" spans="1:24">
      <c r="A6019" t="s">
        <v>5665</v>
      </c>
      <c r="B6019"/>
      <c r="C6019"/>
      <c r="D6019" t="s">
        <v>6026</v>
      </c>
      <c r="E6019">
        <v>320192336166</v>
      </c>
      <c r="F6019" t="s">
        <v>4276</v>
      </c>
      <c r="G6019">
        <v>30555</v>
      </c>
      <c r="H6019">
        <v>55650</v>
      </c>
      <c r="I6019" s="1">
        <v>43809</v>
      </c>
      <c r="J6019">
        <v>1</v>
      </c>
      <c r="K6019" t="s">
        <v>6696</v>
      </c>
      <c r="L6019" t="s">
        <v>6698</v>
      </c>
      <c r="M6019" t="s">
        <v>6699</v>
      </c>
      <c r="N6019" s="1">
        <v>43889</v>
      </c>
      <c r="O6019" t="str">
        <f t="shared" si="199"/>
        <v>정상2</v>
      </c>
      <c r="P6019" t="str">
        <f t="shared" si="200"/>
        <v>엠피프라임</v>
      </c>
      <c r="Q6019" t="s">
        <v>1954</v>
      </c>
      <c r="R6019"/>
      <c r="S6019"/>
      <c r="T6019"/>
      <c r="U6019"/>
      <c r="V6019"/>
      <c r="W6019" t="s">
        <v>1958</v>
      </c>
      <c r="X6019"/>
    </row>
    <row r="6020" spans="1:24">
      <c r="A6020" t="s">
        <v>2666</v>
      </c>
      <c r="B6020" t="s">
        <v>2679</v>
      </c>
      <c r="C6020" t="s">
        <v>5731</v>
      </c>
      <c r="D6020" t="s">
        <v>5910</v>
      </c>
      <c r="E6020" t="s">
        <v>6500</v>
      </c>
      <c r="F6020" t="s">
        <v>4276</v>
      </c>
      <c r="G6020" t="s">
        <v>946</v>
      </c>
      <c r="H6020">
        <v>25000</v>
      </c>
      <c r="I6020" s="1">
        <v>43809</v>
      </c>
      <c r="J6020">
        <v>1</v>
      </c>
      <c r="K6020" t="s">
        <v>6696</v>
      </c>
      <c r="L6020" t="s">
        <v>6698</v>
      </c>
      <c r="M6020" t="s">
        <v>6700</v>
      </c>
      <c r="N6020" s="1">
        <v>43889</v>
      </c>
      <c r="O6020" t="str">
        <f t="shared" si="199"/>
        <v>정상2</v>
      </c>
      <c r="P6020" t="str">
        <f t="shared" si="200"/>
        <v>엠피성공</v>
      </c>
      <c r="Q6020" t="s">
        <v>1954</v>
      </c>
      <c r="R6020"/>
      <c r="S6020"/>
      <c r="T6020"/>
      <c r="U6020"/>
      <c r="V6020"/>
      <c r="W6020" t="s">
        <v>1958</v>
      </c>
      <c r="X6020"/>
    </row>
    <row r="6021" spans="1:24">
      <c r="A6021" t="s">
        <v>2666</v>
      </c>
      <c r="B6021" t="s">
        <v>2679</v>
      </c>
      <c r="C6021" t="s">
        <v>5731</v>
      </c>
      <c r="D6021" t="s">
        <v>5911</v>
      </c>
      <c r="E6021" t="s">
        <v>6501</v>
      </c>
      <c r="F6021" t="s">
        <v>4276</v>
      </c>
      <c r="G6021" t="s">
        <v>946</v>
      </c>
      <c r="H6021">
        <v>20000</v>
      </c>
      <c r="I6021" s="1">
        <v>43809</v>
      </c>
      <c r="J6021">
        <v>1</v>
      </c>
      <c r="K6021" t="s">
        <v>6696</v>
      </c>
      <c r="L6021" t="s">
        <v>6698</v>
      </c>
      <c r="M6021" t="s">
        <v>6699</v>
      </c>
      <c r="N6021" s="1">
        <v>43889</v>
      </c>
      <c r="O6021" t="str">
        <f t="shared" si="199"/>
        <v>정상2</v>
      </c>
      <c r="P6021" t="str">
        <f t="shared" si="200"/>
        <v>엠피성공</v>
      </c>
      <c r="Q6021" t="s">
        <v>1954</v>
      </c>
      <c r="R6021"/>
      <c r="S6021"/>
      <c r="T6021"/>
      <c r="U6021"/>
      <c r="V6021"/>
      <c r="W6021" t="s">
        <v>1958</v>
      </c>
      <c r="X6021"/>
    </row>
    <row r="6022" spans="1:24">
      <c r="A6022" t="s">
        <v>1870</v>
      </c>
      <c r="B6022" t="s">
        <v>2678</v>
      </c>
      <c r="C6022" t="s">
        <v>5725</v>
      </c>
      <c r="D6022" t="s">
        <v>5912</v>
      </c>
      <c r="E6022" t="s">
        <v>6502</v>
      </c>
      <c r="F6022" t="s">
        <v>4276</v>
      </c>
      <c r="G6022">
        <v>61437</v>
      </c>
      <c r="H6022">
        <v>30000</v>
      </c>
      <c r="I6022" s="1">
        <v>43808</v>
      </c>
      <c r="J6022">
        <v>1</v>
      </c>
      <c r="K6022" t="s">
        <v>6696</v>
      </c>
      <c r="L6022" t="s">
        <v>6696</v>
      </c>
      <c r="M6022" t="s">
        <v>6699</v>
      </c>
      <c r="N6022" s="1">
        <v>43889</v>
      </c>
      <c r="O6022" t="str">
        <f t="shared" si="199"/>
        <v>정상2</v>
      </c>
      <c r="P6022" t="str">
        <f t="shared" si="200"/>
        <v>엠피상동</v>
      </c>
      <c r="Q6022" t="s">
        <v>1954</v>
      </c>
      <c r="R6022"/>
      <c r="S6022"/>
      <c r="T6022"/>
      <c r="U6022"/>
      <c r="V6022"/>
      <c r="W6022" t="s">
        <v>6702</v>
      </c>
      <c r="X6022"/>
    </row>
    <row r="6023" spans="1:24">
      <c r="A6023" t="s">
        <v>2665</v>
      </c>
      <c r="B6023" t="s">
        <v>5670</v>
      </c>
      <c r="C6023" t="s">
        <v>5716</v>
      </c>
      <c r="D6023" t="s">
        <v>5913</v>
      </c>
      <c r="E6023" t="s">
        <v>6503</v>
      </c>
      <c r="F6023" t="s">
        <v>4276</v>
      </c>
      <c r="G6023">
        <v>61465</v>
      </c>
      <c r="H6023">
        <v>106500</v>
      </c>
      <c r="I6023" s="1">
        <v>43808</v>
      </c>
      <c r="J6023">
        <v>1</v>
      </c>
      <c r="K6023" t="s">
        <v>6696</v>
      </c>
      <c r="L6023" t="s">
        <v>6696</v>
      </c>
      <c r="M6023" t="s">
        <v>6699</v>
      </c>
      <c r="N6023" s="1">
        <v>43889</v>
      </c>
      <c r="O6023" t="str">
        <f t="shared" si="199"/>
        <v>정상2</v>
      </c>
      <c r="P6023" t="str">
        <f t="shared" si="200"/>
        <v>엠피상동</v>
      </c>
      <c r="Q6023" t="s">
        <v>1954</v>
      </c>
      <c r="R6023"/>
      <c r="S6023"/>
      <c r="T6023"/>
      <c r="U6023"/>
      <c r="V6023"/>
      <c r="W6023" t="s">
        <v>6702</v>
      </c>
      <c r="X6023"/>
    </row>
    <row r="6024" spans="1:24">
      <c r="A6024" t="s">
        <v>2673</v>
      </c>
      <c r="B6024" t="s">
        <v>2685</v>
      </c>
      <c r="C6024" t="s">
        <v>5718</v>
      </c>
      <c r="D6024" t="s">
        <v>5826</v>
      </c>
      <c r="E6024">
        <v>51927115870000</v>
      </c>
      <c r="F6024" t="s">
        <v>4276</v>
      </c>
      <c r="G6024" t="s">
        <v>899</v>
      </c>
      <c r="H6024">
        <v>96000</v>
      </c>
      <c r="I6024" s="1">
        <v>43808</v>
      </c>
      <c r="J6024">
        <v>1</v>
      </c>
      <c r="K6024" t="s">
        <v>6696</v>
      </c>
      <c r="L6024" t="s">
        <v>6698</v>
      </c>
      <c r="M6024" t="s">
        <v>6699</v>
      </c>
      <c r="N6024" s="1">
        <v>43889</v>
      </c>
      <c r="O6024" t="str">
        <f t="shared" si="199"/>
        <v>정상2</v>
      </c>
      <c r="P6024" t="str">
        <f t="shared" si="200"/>
        <v>엠피피스토스</v>
      </c>
      <c r="Q6024" t="s">
        <v>1954</v>
      </c>
      <c r="R6024"/>
      <c r="S6024"/>
      <c r="T6024"/>
      <c r="U6024"/>
      <c r="V6024"/>
      <c r="W6024" t="s">
        <v>1958</v>
      </c>
      <c r="X6024"/>
    </row>
    <row r="6025" spans="1:24">
      <c r="A6025" t="s">
        <v>2674</v>
      </c>
      <c r="B6025" t="s">
        <v>5672</v>
      </c>
      <c r="C6025" t="s">
        <v>5729</v>
      </c>
      <c r="D6025" t="s">
        <v>6066</v>
      </c>
      <c r="E6025">
        <v>20196251941</v>
      </c>
      <c r="F6025" t="s">
        <v>4276</v>
      </c>
      <c r="G6025">
        <v>22790</v>
      </c>
      <c r="H6025">
        <v>51453</v>
      </c>
      <c r="I6025" s="1">
        <v>43808</v>
      </c>
      <c r="J6025">
        <v>1</v>
      </c>
      <c r="K6025" t="s">
        <v>6696</v>
      </c>
      <c r="L6025" t="s">
        <v>6698</v>
      </c>
      <c r="M6025" t="s">
        <v>6699</v>
      </c>
      <c r="N6025" s="1">
        <v>43889</v>
      </c>
      <c r="O6025" t="str">
        <f t="shared" si="199"/>
        <v>정상2</v>
      </c>
      <c r="P6025" t="str">
        <f t="shared" si="200"/>
        <v>엠피조은</v>
      </c>
      <c r="Q6025" t="s">
        <v>1954</v>
      </c>
      <c r="R6025"/>
      <c r="S6025"/>
      <c r="T6025"/>
      <c r="U6025"/>
      <c r="V6025"/>
      <c r="W6025" t="s">
        <v>1958</v>
      </c>
      <c r="X6025"/>
    </row>
    <row r="6026" spans="1:24">
      <c r="A6026" t="s">
        <v>2316</v>
      </c>
      <c r="B6026" t="s">
        <v>5690</v>
      </c>
      <c r="C6026" t="s">
        <v>5729</v>
      </c>
      <c r="D6026" t="s">
        <v>5830</v>
      </c>
      <c r="E6026">
        <v>51927116730000</v>
      </c>
      <c r="F6026" t="s">
        <v>4276</v>
      </c>
      <c r="G6026" t="s">
        <v>899</v>
      </c>
      <c r="H6026">
        <v>36600</v>
      </c>
      <c r="I6026" s="1">
        <v>43808</v>
      </c>
      <c r="J6026">
        <v>1</v>
      </c>
      <c r="K6026" t="s">
        <v>6696</v>
      </c>
      <c r="L6026" t="s">
        <v>6698</v>
      </c>
      <c r="M6026" t="s">
        <v>6699</v>
      </c>
      <c r="N6026" s="1">
        <v>43889</v>
      </c>
      <c r="O6026" t="str">
        <f t="shared" si="199"/>
        <v>정상2</v>
      </c>
      <c r="P6026" t="str">
        <f t="shared" si="200"/>
        <v>엠피조은</v>
      </c>
      <c r="Q6026" t="s">
        <v>1954</v>
      </c>
      <c r="R6026"/>
      <c r="S6026"/>
      <c r="T6026"/>
      <c r="U6026"/>
      <c r="V6026"/>
      <c r="W6026" t="s">
        <v>1958</v>
      </c>
      <c r="X6026"/>
    </row>
    <row r="6027" spans="1:24">
      <c r="A6027" t="s">
        <v>2674</v>
      </c>
      <c r="B6027" t="s">
        <v>2688</v>
      </c>
      <c r="C6027" t="s">
        <v>5722</v>
      </c>
      <c r="D6027" t="s">
        <v>5830</v>
      </c>
      <c r="E6027">
        <v>51927112180000</v>
      </c>
      <c r="F6027" t="s">
        <v>3242</v>
      </c>
      <c r="G6027" t="s">
        <v>899</v>
      </c>
      <c r="H6027">
        <v>23000</v>
      </c>
      <c r="I6027" s="1">
        <v>43808</v>
      </c>
      <c r="J6027">
        <v>1</v>
      </c>
      <c r="K6027" t="s">
        <v>6696</v>
      </c>
      <c r="L6027" t="s">
        <v>6698</v>
      </c>
      <c r="M6027" t="s">
        <v>6699</v>
      </c>
      <c r="N6027" s="1">
        <v>43889</v>
      </c>
      <c r="O6027" t="str">
        <f t="shared" si="199"/>
        <v>정상2</v>
      </c>
      <c r="P6027" t="str">
        <f t="shared" si="200"/>
        <v>엠피조은</v>
      </c>
      <c r="Q6027" t="s">
        <v>1954</v>
      </c>
      <c r="R6027"/>
      <c r="S6027"/>
      <c r="T6027"/>
      <c r="U6027"/>
      <c r="V6027"/>
      <c r="W6027" t="s">
        <v>1958</v>
      </c>
      <c r="X6027"/>
    </row>
    <row r="6028" spans="1:24">
      <c r="A6028" t="s">
        <v>2316</v>
      </c>
      <c r="B6028" t="s">
        <v>2688</v>
      </c>
      <c r="C6028" t="s">
        <v>5729</v>
      </c>
      <c r="D6028" t="s">
        <v>6067</v>
      </c>
      <c r="E6028">
        <v>51927108480000</v>
      </c>
      <c r="F6028" t="s">
        <v>4276</v>
      </c>
      <c r="G6028" t="s">
        <v>899</v>
      </c>
      <c r="H6028">
        <v>28200</v>
      </c>
      <c r="I6028" s="1">
        <v>43808</v>
      </c>
      <c r="J6028">
        <v>1</v>
      </c>
      <c r="K6028" t="s">
        <v>6696</v>
      </c>
      <c r="L6028" t="s">
        <v>6698</v>
      </c>
      <c r="M6028" t="s">
        <v>6699</v>
      </c>
      <c r="N6028" s="1">
        <v>43889</v>
      </c>
      <c r="O6028" t="str">
        <f t="shared" si="199"/>
        <v>정상2</v>
      </c>
      <c r="P6028" t="str">
        <f t="shared" si="200"/>
        <v>엠피조은</v>
      </c>
      <c r="Q6028" t="s">
        <v>1954</v>
      </c>
      <c r="R6028"/>
      <c r="S6028"/>
      <c r="T6028"/>
      <c r="U6028"/>
      <c r="V6028"/>
      <c r="W6028" t="s">
        <v>1958</v>
      </c>
      <c r="X6028"/>
    </row>
    <row r="6029" spans="1:24">
      <c r="A6029" t="s">
        <v>2670</v>
      </c>
      <c r="B6029" t="s">
        <v>5669</v>
      </c>
      <c r="C6029" t="s">
        <v>5719</v>
      </c>
      <c r="D6029" t="s">
        <v>5887</v>
      </c>
      <c r="E6029" t="s">
        <v>6504</v>
      </c>
      <c r="F6029" t="s">
        <v>4276</v>
      </c>
      <c r="G6029">
        <v>61464</v>
      </c>
      <c r="H6029">
        <v>58530</v>
      </c>
      <c r="I6029" s="1">
        <v>43808</v>
      </c>
      <c r="J6029">
        <v>1</v>
      </c>
      <c r="K6029" t="s">
        <v>6696</v>
      </c>
      <c r="L6029" t="s">
        <v>6698</v>
      </c>
      <c r="M6029" t="s">
        <v>6699</v>
      </c>
      <c r="N6029" s="1">
        <v>43889</v>
      </c>
      <c r="O6029" t="str">
        <f t="shared" si="199"/>
        <v>정상2</v>
      </c>
      <c r="P6029" t="str">
        <f t="shared" si="200"/>
        <v>엠피송내</v>
      </c>
      <c r="Q6029" t="s">
        <v>1954</v>
      </c>
      <c r="R6029"/>
      <c r="S6029"/>
      <c r="T6029"/>
      <c r="U6029"/>
      <c r="V6029"/>
      <c r="W6029" t="s">
        <v>1958</v>
      </c>
      <c r="X6029"/>
    </row>
    <row r="6030" spans="1:24">
      <c r="A6030" t="s">
        <v>2673</v>
      </c>
      <c r="B6030" t="s">
        <v>5671</v>
      </c>
      <c r="C6030" t="s">
        <v>5713</v>
      </c>
      <c r="D6030" t="s">
        <v>6010</v>
      </c>
      <c r="E6030" t="s">
        <v>6505</v>
      </c>
      <c r="F6030" t="s">
        <v>3242</v>
      </c>
      <c r="G6030" t="s">
        <v>904</v>
      </c>
      <c r="H6030">
        <v>39600</v>
      </c>
      <c r="I6030" s="1">
        <v>43808</v>
      </c>
      <c r="J6030">
        <v>1</v>
      </c>
      <c r="K6030" t="s">
        <v>6696</v>
      </c>
      <c r="L6030" t="s">
        <v>6698</v>
      </c>
      <c r="M6030" t="s">
        <v>6699</v>
      </c>
      <c r="N6030" s="1">
        <v>43889</v>
      </c>
      <c r="O6030" t="str">
        <f t="shared" si="199"/>
        <v>정상2</v>
      </c>
      <c r="P6030" t="str">
        <f t="shared" si="200"/>
        <v>엠피피스토스</v>
      </c>
      <c r="Q6030" t="s">
        <v>1954</v>
      </c>
      <c r="R6030"/>
      <c r="S6030"/>
      <c r="T6030"/>
      <c r="U6030"/>
      <c r="V6030"/>
      <c r="W6030" t="s">
        <v>1960</v>
      </c>
      <c r="X6030"/>
    </row>
    <row r="6031" spans="1:24">
      <c r="A6031" t="s">
        <v>987</v>
      </c>
      <c r="B6031" t="s">
        <v>5693</v>
      </c>
      <c r="C6031" t="s">
        <v>5758</v>
      </c>
      <c r="D6031" t="s">
        <v>5979</v>
      </c>
      <c r="E6031">
        <v>20196258581</v>
      </c>
      <c r="F6031" t="s">
        <v>4276</v>
      </c>
      <c r="G6031">
        <v>22818</v>
      </c>
      <c r="H6031">
        <v>43000</v>
      </c>
      <c r="I6031" s="1">
        <v>43808</v>
      </c>
      <c r="J6031">
        <v>1</v>
      </c>
      <c r="K6031" t="s">
        <v>6696</v>
      </c>
      <c r="L6031" t="s">
        <v>6698</v>
      </c>
      <c r="M6031" t="s">
        <v>6699</v>
      </c>
      <c r="N6031" s="1">
        <v>43889</v>
      </c>
      <c r="O6031" t="str">
        <f t="shared" ref="O6031:O6094" si="201" xml:space="preserve"> IF(K6031&gt;N6031,W6031,I6031)</f>
        <v>정상2</v>
      </c>
      <c r="P6031" t="s">
        <v>6829</v>
      </c>
      <c r="Q6031" t="s">
        <v>1954</v>
      </c>
      <c r="R6031"/>
      <c r="S6031"/>
      <c r="T6031"/>
      <c r="U6031"/>
      <c r="V6031"/>
      <c r="W6031" t="s">
        <v>1958</v>
      </c>
      <c r="X6031"/>
    </row>
    <row r="6032" spans="1:24">
      <c r="A6032" t="s">
        <v>987</v>
      </c>
      <c r="B6032" t="s">
        <v>5693</v>
      </c>
      <c r="C6032" t="s">
        <v>5758</v>
      </c>
      <c r="D6032" t="s">
        <v>5979</v>
      </c>
      <c r="E6032">
        <v>20196265146</v>
      </c>
      <c r="F6032" t="s">
        <v>3242</v>
      </c>
      <c r="G6032">
        <v>22818</v>
      </c>
      <c r="H6032">
        <v>43000</v>
      </c>
      <c r="I6032" s="1">
        <v>43808</v>
      </c>
      <c r="J6032">
        <v>1</v>
      </c>
      <c r="K6032" t="s">
        <v>6696</v>
      </c>
      <c r="L6032" t="s">
        <v>6698</v>
      </c>
      <c r="M6032" t="s">
        <v>6699</v>
      </c>
      <c r="N6032" s="1">
        <v>43889</v>
      </c>
      <c r="O6032" t="str">
        <f t="shared" si="201"/>
        <v>정상2</v>
      </c>
      <c r="P6032" t="s">
        <v>1860</v>
      </c>
      <c r="Q6032" t="s">
        <v>1954</v>
      </c>
      <c r="R6032"/>
      <c r="S6032"/>
      <c r="T6032"/>
      <c r="U6032"/>
      <c r="V6032"/>
      <c r="W6032" t="s">
        <v>1958</v>
      </c>
      <c r="X6032"/>
    </row>
    <row r="6033" spans="1:24">
      <c r="A6033" t="s">
        <v>983</v>
      </c>
      <c r="B6033" t="s">
        <v>2684</v>
      </c>
      <c r="C6033" t="s">
        <v>5778</v>
      </c>
      <c r="D6033" t="s">
        <v>5919</v>
      </c>
      <c r="E6033">
        <v>320192326116</v>
      </c>
      <c r="F6033" t="s">
        <v>4276</v>
      </c>
      <c r="G6033">
        <v>30555</v>
      </c>
      <c r="H6033">
        <v>170000</v>
      </c>
      <c r="I6033" s="1">
        <v>43808</v>
      </c>
      <c r="J6033">
        <v>1</v>
      </c>
      <c r="K6033" t="s">
        <v>6696</v>
      </c>
      <c r="L6033" t="s">
        <v>6698</v>
      </c>
      <c r="M6033" t="s">
        <v>6699</v>
      </c>
      <c r="N6033" s="1">
        <v>43889</v>
      </c>
      <c r="O6033" t="str">
        <f t="shared" si="201"/>
        <v>정상2</v>
      </c>
      <c r="P6033" t="s">
        <v>6832</v>
      </c>
      <c r="Q6033" t="s">
        <v>1954</v>
      </c>
      <c r="R6033"/>
      <c r="S6033"/>
      <c r="T6033"/>
      <c r="U6033"/>
      <c r="V6033"/>
      <c r="W6033" t="s">
        <v>1960</v>
      </c>
      <c r="X6033"/>
    </row>
    <row r="6034" spans="1:24">
      <c r="A6034" t="s">
        <v>2671</v>
      </c>
      <c r="B6034" t="s">
        <v>2684</v>
      </c>
      <c r="C6034" t="s">
        <v>5778</v>
      </c>
      <c r="D6034" t="s">
        <v>6068</v>
      </c>
      <c r="E6034">
        <v>320192326128</v>
      </c>
      <c r="F6034" t="s">
        <v>4286</v>
      </c>
      <c r="G6034">
        <v>30982</v>
      </c>
      <c r="H6034">
        <v>8630</v>
      </c>
      <c r="I6034" s="1">
        <v>43808</v>
      </c>
      <c r="J6034">
        <v>1</v>
      </c>
      <c r="K6034" t="s">
        <v>6696</v>
      </c>
      <c r="L6034" t="s">
        <v>6698</v>
      </c>
      <c r="M6034" t="s">
        <v>6699</v>
      </c>
      <c r="N6034" s="1">
        <v>43889</v>
      </c>
      <c r="O6034" t="str">
        <f t="shared" si="201"/>
        <v>정상2</v>
      </c>
      <c r="P6034" t="s">
        <v>6832</v>
      </c>
      <c r="Q6034" t="s">
        <v>1954</v>
      </c>
      <c r="R6034"/>
      <c r="S6034"/>
      <c r="T6034"/>
      <c r="U6034"/>
      <c r="V6034"/>
      <c r="W6034" t="s">
        <v>1958</v>
      </c>
      <c r="X6034"/>
    </row>
    <row r="6035" spans="1:24">
      <c r="A6035" t="s">
        <v>2209</v>
      </c>
      <c r="B6035" t="s">
        <v>5685</v>
      </c>
      <c r="C6035" t="s">
        <v>5742</v>
      </c>
      <c r="D6035" t="s">
        <v>5920</v>
      </c>
      <c r="E6035" t="s">
        <v>6506</v>
      </c>
      <c r="F6035" t="s">
        <v>4276</v>
      </c>
      <c r="G6035" t="s">
        <v>903</v>
      </c>
      <c r="H6035">
        <v>81480</v>
      </c>
      <c r="I6035" s="1">
        <v>43808</v>
      </c>
      <c r="J6035">
        <v>1</v>
      </c>
      <c r="K6035" t="s">
        <v>6696</v>
      </c>
      <c r="L6035" t="s">
        <v>6698</v>
      </c>
      <c r="M6035" t="s">
        <v>6699</v>
      </c>
      <c r="N6035" s="1">
        <v>43889</v>
      </c>
      <c r="O6035" t="str">
        <f t="shared" si="201"/>
        <v>정상2</v>
      </c>
      <c r="P6035" t="str">
        <f t="shared" si="200"/>
        <v>엠피가온</v>
      </c>
      <c r="Q6035" t="s">
        <v>1954</v>
      </c>
      <c r="R6035"/>
      <c r="S6035"/>
      <c r="T6035"/>
      <c r="U6035"/>
      <c r="V6035"/>
      <c r="W6035" t="s">
        <v>1958</v>
      </c>
      <c r="X6035"/>
    </row>
    <row r="6036" spans="1:24">
      <c r="A6036" t="s">
        <v>2209</v>
      </c>
      <c r="B6036" t="s">
        <v>5685</v>
      </c>
      <c r="C6036" t="s">
        <v>5741</v>
      </c>
      <c r="D6036" t="s">
        <v>6019</v>
      </c>
      <c r="E6036" t="s">
        <v>6507</v>
      </c>
      <c r="F6036" t="s">
        <v>3242</v>
      </c>
      <c r="G6036" t="s">
        <v>896</v>
      </c>
      <c r="H6036">
        <v>30000</v>
      </c>
      <c r="I6036" s="1">
        <v>43808</v>
      </c>
      <c r="J6036">
        <v>1</v>
      </c>
      <c r="K6036" t="s">
        <v>6696</v>
      </c>
      <c r="L6036" t="s">
        <v>6698</v>
      </c>
      <c r="M6036" t="s">
        <v>6699</v>
      </c>
      <c r="N6036" s="1">
        <v>43889</v>
      </c>
      <c r="O6036" t="str">
        <f t="shared" si="201"/>
        <v>정상2</v>
      </c>
      <c r="P6036" t="str">
        <f t="shared" si="200"/>
        <v>엠피가온</v>
      </c>
      <c r="Q6036" t="s">
        <v>1954</v>
      </c>
      <c r="R6036"/>
      <c r="S6036"/>
      <c r="T6036"/>
      <c r="U6036"/>
      <c r="V6036"/>
      <c r="W6036" t="s">
        <v>1958</v>
      </c>
      <c r="X6036"/>
    </row>
    <row r="6037" spans="1:24">
      <c r="A6037" t="s">
        <v>2675</v>
      </c>
      <c r="B6037" t="s">
        <v>5684</v>
      </c>
      <c r="C6037" t="s">
        <v>5742</v>
      </c>
      <c r="D6037" t="s">
        <v>5920</v>
      </c>
      <c r="E6037">
        <v>20196260626</v>
      </c>
      <c r="F6037" t="s">
        <v>4276</v>
      </c>
      <c r="G6037">
        <v>22818</v>
      </c>
      <c r="H6037">
        <v>10200</v>
      </c>
      <c r="I6037" s="1">
        <v>43808</v>
      </c>
      <c r="J6037">
        <v>1</v>
      </c>
      <c r="K6037" t="s">
        <v>6696</v>
      </c>
      <c r="L6037" t="s">
        <v>6698</v>
      </c>
      <c r="M6037" t="s">
        <v>6699</v>
      </c>
      <c r="N6037" s="1">
        <v>43889</v>
      </c>
      <c r="O6037" t="str">
        <f t="shared" si="201"/>
        <v>정상2</v>
      </c>
      <c r="P6037" t="str">
        <f t="shared" si="200"/>
        <v>엠피가온</v>
      </c>
      <c r="Q6037" t="s">
        <v>1954</v>
      </c>
      <c r="R6037"/>
      <c r="S6037"/>
      <c r="T6037"/>
      <c r="U6037"/>
      <c r="V6037"/>
      <c r="W6037" t="s">
        <v>1960</v>
      </c>
      <c r="X6037"/>
    </row>
    <row r="6038" spans="1:24">
      <c r="A6038" t="s">
        <v>990</v>
      </c>
      <c r="B6038" t="s">
        <v>2679</v>
      </c>
      <c r="C6038" t="s">
        <v>5735</v>
      </c>
      <c r="D6038" t="s">
        <v>5848</v>
      </c>
      <c r="E6038" t="s">
        <v>6508</v>
      </c>
      <c r="F6038" t="s">
        <v>4276</v>
      </c>
      <c r="G6038" t="s">
        <v>885</v>
      </c>
      <c r="H6038">
        <v>34300</v>
      </c>
      <c r="I6038" s="1">
        <v>43808</v>
      </c>
      <c r="J6038">
        <v>1</v>
      </c>
      <c r="K6038" t="s">
        <v>6696</v>
      </c>
      <c r="L6038" t="s">
        <v>6698</v>
      </c>
      <c r="M6038" t="s">
        <v>6699</v>
      </c>
      <c r="N6038" s="1">
        <v>43889</v>
      </c>
      <c r="O6038" t="str">
        <f t="shared" si="201"/>
        <v>정상2</v>
      </c>
      <c r="P6038" t="str">
        <f t="shared" si="200"/>
        <v>엠피성공</v>
      </c>
      <c r="Q6038" t="s">
        <v>1954</v>
      </c>
      <c r="R6038"/>
      <c r="S6038"/>
      <c r="T6038"/>
      <c r="U6038"/>
      <c r="V6038"/>
      <c r="W6038" t="s">
        <v>1958</v>
      </c>
      <c r="X6038"/>
    </row>
    <row r="6039" spans="1:24">
      <c r="A6039" t="s">
        <v>990</v>
      </c>
      <c r="B6039" t="s">
        <v>2679</v>
      </c>
      <c r="C6039" t="s">
        <v>5712</v>
      </c>
      <c r="D6039" t="s">
        <v>5848</v>
      </c>
      <c r="E6039" t="s">
        <v>6509</v>
      </c>
      <c r="F6039" t="s">
        <v>3249</v>
      </c>
      <c r="G6039">
        <v>61264</v>
      </c>
      <c r="H6039">
        <v>6650</v>
      </c>
      <c r="I6039" s="1">
        <v>43808</v>
      </c>
      <c r="J6039">
        <v>1</v>
      </c>
      <c r="K6039" t="s">
        <v>6696</v>
      </c>
      <c r="L6039" t="s">
        <v>6698</v>
      </c>
      <c r="M6039" t="s">
        <v>6699</v>
      </c>
      <c r="N6039" s="1">
        <v>43889</v>
      </c>
      <c r="O6039" t="str">
        <f t="shared" si="201"/>
        <v>정상2</v>
      </c>
      <c r="P6039" t="str">
        <f t="shared" si="200"/>
        <v>엠피성공</v>
      </c>
      <c r="Q6039" t="s">
        <v>1954</v>
      </c>
      <c r="R6039"/>
      <c r="S6039"/>
      <c r="T6039"/>
      <c r="U6039"/>
      <c r="V6039"/>
      <c r="W6039" t="s">
        <v>1958</v>
      </c>
      <c r="X6039"/>
    </row>
    <row r="6040" spans="1:24">
      <c r="A6040" t="s">
        <v>990</v>
      </c>
      <c r="B6040" t="s">
        <v>5667</v>
      </c>
      <c r="C6040" t="s">
        <v>5731</v>
      </c>
      <c r="D6040" t="s">
        <v>5848</v>
      </c>
      <c r="E6040" t="s">
        <v>6510</v>
      </c>
      <c r="F6040" t="s">
        <v>4286</v>
      </c>
      <c r="G6040">
        <v>61264</v>
      </c>
      <c r="H6040">
        <v>6280</v>
      </c>
      <c r="I6040" s="1">
        <v>43808</v>
      </c>
      <c r="J6040">
        <v>1</v>
      </c>
      <c r="K6040" t="s">
        <v>6696</v>
      </c>
      <c r="L6040" t="s">
        <v>6698</v>
      </c>
      <c r="M6040" t="s">
        <v>6699</v>
      </c>
      <c r="N6040" s="1">
        <v>43889</v>
      </c>
      <c r="O6040" t="str">
        <f t="shared" si="201"/>
        <v>정상2</v>
      </c>
      <c r="P6040" t="str">
        <f t="shared" si="200"/>
        <v>엠피성공</v>
      </c>
      <c r="Q6040" t="s">
        <v>1954</v>
      </c>
      <c r="R6040"/>
      <c r="S6040"/>
      <c r="T6040"/>
      <c r="U6040"/>
      <c r="V6040"/>
      <c r="W6040" t="s">
        <v>1958</v>
      </c>
      <c r="X6040"/>
    </row>
    <row r="6041" spans="1:24">
      <c r="A6041" t="s">
        <v>2316</v>
      </c>
      <c r="B6041" t="s">
        <v>2688</v>
      </c>
      <c r="C6041" t="s">
        <v>5722</v>
      </c>
      <c r="D6041" t="s">
        <v>5958</v>
      </c>
      <c r="E6041" t="s">
        <v>6511</v>
      </c>
      <c r="F6041" t="s">
        <v>3242</v>
      </c>
      <c r="G6041" t="s">
        <v>937</v>
      </c>
      <c r="H6041">
        <v>30000</v>
      </c>
      <c r="I6041" s="1">
        <v>43808</v>
      </c>
      <c r="J6041">
        <v>1</v>
      </c>
      <c r="K6041" t="s">
        <v>6696</v>
      </c>
      <c r="L6041" t="s">
        <v>6698</v>
      </c>
      <c r="M6041" t="s">
        <v>6699</v>
      </c>
      <c r="N6041" s="1">
        <v>43889</v>
      </c>
      <c r="O6041" t="str">
        <f t="shared" si="201"/>
        <v>정상2</v>
      </c>
      <c r="P6041" t="str">
        <f t="shared" si="200"/>
        <v>엠피조은</v>
      </c>
      <c r="Q6041" t="s">
        <v>1954</v>
      </c>
      <c r="R6041"/>
      <c r="S6041"/>
      <c r="T6041"/>
      <c r="U6041"/>
      <c r="V6041"/>
      <c r="W6041" t="s">
        <v>1958</v>
      </c>
      <c r="X6041"/>
    </row>
    <row r="6042" spans="1:24">
      <c r="A6042" t="s">
        <v>990</v>
      </c>
      <c r="B6042" t="s">
        <v>2679</v>
      </c>
      <c r="C6042" t="s">
        <v>5731</v>
      </c>
      <c r="D6042" t="s">
        <v>5852</v>
      </c>
      <c r="E6042" t="s">
        <v>6512</v>
      </c>
      <c r="F6042" t="s">
        <v>3242</v>
      </c>
      <c r="G6042">
        <v>61437</v>
      </c>
      <c r="H6042">
        <v>13500</v>
      </c>
      <c r="I6042" s="1">
        <v>43808</v>
      </c>
      <c r="J6042">
        <v>1</v>
      </c>
      <c r="K6042" t="s">
        <v>6696</v>
      </c>
      <c r="L6042" t="s">
        <v>6698</v>
      </c>
      <c r="M6042" t="s">
        <v>6699</v>
      </c>
      <c r="N6042" s="1">
        <v>43889</v>
      </c>
      <c r="O6042" t="str">
        <f t="shared" si="201"/>
        <v>정상2</v>
      </c>
      <c r="P6042" t="str">
        <f t="shared" si="200"/>
        <v>엠피성공</v>
      </c>
      <c r="Q6042" t="s">
        <v>1954</v>
      </c>
      <c r="R6042"/>
      <c r="S6042"/>
      <c r="T6042"/>
      <c r="U6042"/>
      <c r="V6042"/>
      <c r="W6042" t="s">
        <v>6702</v>
      </c>
      <c r="X6042"/>
    </row>
    <row r="6043" spans="1:24">
      <c r="A6043" t="s">
        <v>2673</v>
      </c>
      <c r="B6043" t="s">
        <v>2685</v>
      </c>
      <c r="C6043" t="s">
        <v>5713</v>
      </c>
      <c r="D6043" t="s">
        <v>6069</v>
      </c>
      <c r="E6043">
        <v>51927047260000</v>
      </c>
      <c r="F6043" t="s">
        <v>3242</v>
      </c>
      <c r="G6043" t="s">
        <v>886</v>
      </c>
      <c r="H6043">
        <v>17000</v>
      </c>
      <c r="I6043" s="1">
        <v>43808</v>
      </c>
      <c r="J6043">
        <v>1</v>
      </c>
      <c r="K6043" t="s">
        <v>6696</v>
      </c>
      <c r="L6043" t="s">
        <v>6698</v>
      </c>
      <c r="M6043" t="s">
        <v>6699</v>
      </c>
      <c r="N6043" s="1">
        <v>43889</v>
      </c>
      <c r="O6043" t="str">
        <f t="shared" si="201"/>
        <v>정상2</v>
      </c>
      <c r="P6043" t="str">
        <f t="shared" si="200"/>
        <v>엠피피스토스</v>
      </c>
      <c r="Q6043" t="s">
        <v>1954</v>
      </c>
      <c r="R6043"/>
      <c r="S6043"/>
      <c r="T6043"/>
      <c r="U6043"/>
      <c r="V6043"/>
      <c r="W6043" t="s">
        <v>1958</v>
      </c>
      <c r="X6043"/>
    </row>
    <row r="6044" spans="1:24">
      <c r="A6044" t="s">
        <v>2673</v>
      </c>
      <c r="B6044" t="s">
        <v>2685</v>
      </c>
      <c r="C6044" t="s">
        <v>5713</v>
      </c>
      <c r="D6044" t="s">
        <v>5995</v>
      </c>
      <c r="E6044">
        <v>51927059570000</v>
      </c>
      <c r="F6044" t="s">
        <v>4276</v>
      </c>
      <c r="G6044" t="s">
        <v>886</v>
      </c>
      <c r="H6044">
        <v>30000</v>
      </c>
      <c r="I6044" s="1">
        <v>43808</v>
      </c>
      <c r="J6044">
        <v>1</v>
      </c>
      <c r="K6044" t="s">
        <v>6696</v>
      </c>
      <c r="L6044" t="s">
        <v>6698</v>
      </c>
      <c r="M6044" t="s">
        <v>6699</v>
      </c>
      <c r="N6044" s="1">
        <v>43889</v>
      </c>
      <c r="O6044" t="str">
        <f t="shared" si="201"/>
        <v>정상2</v>
      </c>
      <c r="P6044" t="str">
        <f t="shared" si="200"/>
        <v>엠피피스토스</v>
      </c>
      <c r="Q6044" t="s">
        <v>1954</v>
      </c>
      <c r="R6044"/>
      <c r="S6044"/>
      <c r="T6044"/>
      <c r="U6044"/>
      <c r="V6044"/>
      <c r="W6044" t="s">
        <v>1958</v>
      </c>
      <c r="X6044"/>
    </row>
    <row r="6045" spans="1:24">
      <c r="A6045" t="s">
        <v>983</v>
      </c>
      <c r="B6045" t="s">
        <v>5668</v>
      </c>
      <c r="C6045" t="s">
        <v>5754</v>
      </c>
      <c r="D6045" t="s">
        <v>5926</v>
      </c>
      <c r="E6045">
        <v>320192326101</v>
      </c>
      <c r="F6045" t="s">
        <v>3242</v>
      </c>
      <c r="G6045">
        <v>30555</v>
      </c>
      <c r="H6045">
        <v>79260</v>
      </c>
      <c r="I6045" s="1">
        <v>43808</v>
      </c>
      <c r="J6045">
        <v>1</v>
      </c>
      <c r="K6045" t="s">
        <v>6696</v>
      </c>
      <c r="L6045" t="s">
        <v>6698</v>
      </c>
      <c r="M6045" t="s">
        <v>6699</v>
      </c>
      <c r="N6045" s="1">
        <v>43889</v>
      </c>
      <c r="O6045" t="str">
        <f t="shared" si="201"/>
        <v>정상2</v>
      </c>
      <c r="P6045" t="s">
        <v>6835</v>
      </c>
      <c r="Q6045" t="s">
        <v>1954</v>
      </c>
      <c r="R6045"/>
      <c r="S6045"/>
      <c r="T6045"/>
      <c r="U6045"/>
      <c r="V6045"/>
      <c r="W6045" t="s">
        <v>1958</v>
      </c>
      <c r="X6045"/>
    </row>
    <row r="6046" spans="1:24">
      <c r="A6046" t="s">
        <v>2669</v>
      </c>
      <c r="B6046"/>
      <c r="C6046"/>
      <c r="D6046" t="s">
        <v>6070</v>
      </c>
      <c r="E6046" t="s">
        <v>6513</v>
      </c>
      <c r="F6046" t="s">
        <v>4276</v>
      </c>
      <c r="G6046">
        <v>61464</v>
      </c>
      <c r="H6046">
        <v>51900</v>
      </c>
      <c r="I6046" s="1">
        <v>43808</v>
      </c>
      <c r="J6046">
        <v>1</v>
      </c>
      <c r="K6046" t="s">
        <v>6696</v>
      </c>
      <c r="L6046" t="s">
        <v>6698</v>
      </c>
      <c r="M6046" t="s">
        <v>6699</v>
      </c>
      <c r="N6046" s="1">
        <v>43889</v>
      </c>
      <c r="O6046" t="str">
        <f t="shared" si="201"/>
        <v>정상2</v>
      </c>
      <c r="P6046" t="str">
        <f t="shared" si="200"/>
        <v>엠피경기</v>
      </c>
      <c r="Q6046" t="s">
        <v>1954</v>
      </c>
      <c r="R6046"/>
      <c r="S6046"/>
      <c r="T6046"/>
      <c r="U6046"/>
      <c r="V6046"/>
      <c r="W6046" t="s">
        <v>1958</v>
      </c>
      <c r="X6046"/>
    </row>
    <row r="6047" spans="1:24">
      <c r="A6047" t="s">
        <v>2665</v>
      </c>
      <c r="B6047" t="s">
        <v>2678</v>
      </c>
      <c r="C6047" t="s">
        <v>5725</v>
      </c>
      <c r="D6047" t="s">
        <v>6071</v>
      </c>
      <c r="E6047" t="s">
        <v>6514</v>
      </c>
      <c r="F6047" t="s">
        <v>3242</v>
      </c>
      <c r="G6047">
        <v>61437</v>
      </c>
      <c r="H6047">
        <v>25000</v>
      </c>
      <c r="I6047" s="1">
        <v>43808</v>
      </c>
      <c r="J6047">
        <v>1</v>
      </c>
      <c r="K6047" t="s">
        <v>6696</v>
      </c>
      <c r="L6047" t="s">
        <v>6696</v>
      </c>
      <c r="M6047" t="s">
        <v>6699</v>
      </c>
      <c r="N6047" s="1">
        <v>43889</v>
      </c>
      <c r="O6047" t="str">
        <f t="shared" si="201"/>
        <v>정상2</v>
      </c>
      <c r="P6047" t="str">
        <f t="shared" si="200"/>
        <v>엠피상동</v>
      </c>
      <c r="Q6047" t="s">
        <v>1954</v>
      </c>
      <c r="R6047"/>
      <c r="S6047"/>
      <c r="T6047"/>
      <c r="U6047"/>
      <c r="V6047"/>
      <c r="W6047" t="s">
        <v>1958</v>
      </c>
      <c r="X6047"/>
    </row>
    <row r="6048" spans="1:24">
      <c r="A6048" t="s">
        <v>5664</v>
      </c>
      <c r="B6048" t="s">
        <v>5693</v>
      </c>
      <c r="C6048" t="s">
        <v>5760</v>
      </c>
      <c r="D6048" t="s">
        <v>5940</v>
      </c>
      <c r="E6048">
        <v>20196259691</v>
      </c>
      <c r="F6048" t="s">
        <v>3242</v>
      </c>
      <c r="G6048">
        <v>22818</v>
      </c>
      <c r="H6048">
        <v>35000</v>
      </c>
      <c r="I6048" s="1">
        <v>43808</v>
      </c>
      <c r="J6048">
        <v>1</v>
      </c>
      <c r="K6048" t="s">
        <v>6696</v>
      </c>
      <c r="L6048" t="s">
        <v>6698</v>
      </c>
      <c r="M6048" t="s">
        <v>6699</v>
      </c>
      <c r="N6048" s="1">
        <v>43889</v>
      </c>
      <c r="O6048" t="str">
        <f t="shared" si="201"/>
        <v>정상2</v>
      </c>
      <c r="P6048" t="s">
        <v>987</v>
      </c>
      <c r="Q6048" t="s">
        <v>1954</v>
      </c>
      <c r="R6048"/>
      <c r="S6048"/>
      <c r="T6048"/>
      <c r="U6048"/>
      <c r="V6048"/>
      <c r="W6048" t="s">
        <v>1958</v>
      </c>
      <c r="X6048"/>
    </row>
    <row r="6049" spans="1:24">
      <c r="A6049" t="s">
        <v>5664</v>
      </c>
      <c r="B6049" t="s">
        <v>5679</v>
      </c>
      <c r="C6049" t="s">
        <v>5767</v>
      </c>
      <c r="D6049" t="s">
        <v>5940</v>
      </c>
      <c r="E6049" t="s">
        <v>6515</v>
      </c>
      <c r="F6049" t="s">
        <v>4276</v>
      </c>
      <c r="G6049" t="s">
        <v>885</v>
      </c>
      <c r="H6049">
        <v>35000</v>
      </c>
      <c r="I6049" s="1">
        <v>43808</v>
      </c>
      <c r="J6049">
        <v>1</v>
      </c>
      <c r="K6049" t="s">
        <v>6696</v>
      </c>
      <c r="L6049" t="s">
        <v>6698</v>
      </c>
      <c r="M6049" t="s">
        <v>6699</v>
      </c>
      <c r="N6049" s="1">
        <v>43889</v>
      </c>
      <c r="O6049" t="str">
        <f t="shared" si="201"/>
        <v>정상2</v>
      </c>
      <c r="P6049" t="s">
        <v>6829</v>
      </c>
      <c r="Q6049" t="s">
        <v>1954</v>
      </c>
      <c r="R6049"/>
      <c r="S6049"/>
      <c r="T6049"/>
      <c r="U6049"/>
      <c r="V6049"/>
      <c r="W6049" t="s">
        <v>1958</v>
      </c>
      <c r="X6049"/>
    </row>
    <row r="6050" spans="1:24">
      <c r="A6050" t="s">
        <v>5664</v>
      </c>
      <c r="B6050" t="s">
        <v>5679</v>
      </c>
      <c r="C6050" t="s">
        <v>5737</v>
      </c>
      <c r="D6050" t="s">
        <v>5858</v>
      </c>
      <c r="E6050" t="s">
        <v>6516</v>
      </c>
      <c r="F6050" t="s">
        <v>4276</v>
      </c>
      <c r="G6050" t="s">
        <v>885</v>
      </c>
      <c r="H6050">
        <v>20000</v>
      </c>
      <c r="I6050" s="1">
        <v>43808</v>
      </c>
      <c r="J6050">
        <v>1</v>
      </c>
      <c r="K6050" t="s">
        <v>6696</v>
      </c>
      <c r="L6050" t="s">
        <v>6698</v>
      </c>
      <c r="M6050" t="s">
        <v>6699</v>
      </c>
      <c r="N6050" s="1">
        <v>43889</v>
      </c>
      <c r="O6050" t="str">
        <f t="shared" si="201"/>
        <v>정상2</v>
      </c>
      <c r="P6050" t="s">
        <v>987</v>
      </c>
      <c r="Q6050" t="s">
        <v>1954</v>
      </c>
      <c r="R6050"/>
      <c r="S6050"/>
      <c r="T6050"/>
      <c r="U6050"/>
      <c r="V6050"/>
      <c r="W6050" t="s">
        <v>1958</v>
      </c>
      <c r="X6050"/>
    </row>
    <row r="6051" spans="1:24">
      <c r="A6051" t="s">
        <v>5664</v>
      </c>
      <c r="B6051" t="s">
        <v>5679</v>
      </c>
      <c r="C6051" t="s">
        <v>5758</v>
      </c>
      <c r="D6051" t="s">
        <v>5858</v>
      </c>
      <c r="E6051" t="s">
        <v>6517</v>
      </c>
      <c r="F6051" t="s">
        <v>3242</v>
      </c>
      <c r="G6051" t="s">
        <v>885</v>
      </c>
      <c r="H6051">
        <v>20000</v>
      </c>
      <c r="I6051" s="1">
        <v>43808</v>
      </c>
      <c r="J6051">
        <v>1</v>
      </c>
      <c r="K6051" t="s">
        <v>6696</v>
      </c>
      <c r="L6051" t="s">
        <v>6698</v>
      </c>
      <c r="M6051" t="s">
        <v>6699</v>
      </c>
      <c r="N6051" s="1">
        <v>43889</v>
      </c>
      <c r="O6051" t="str">
        <f t="shared" si="201"/>
        <v>정상2</v>
      </c>
      <c r="P6051" t="s">
        <v>987</v>
      </c>
      <c r="Q6051" t="s">
        <v>1954</v>
      </c>
      <c r="R6051"/>
      <c r="S6051"/>
      <c r="T6051"/>
      <c r="U6051"/>
      <c r="V6051"/>
      <c r="W6051" t="s">
        <v>1958</v>
      </c>
      <c r="X6051"/>
    </row>
    <row r="6052" spans="1:24">
      <c r="A6052" t="s">
        <v>5664</v>
      </c>
      <c r="B6052" t="s">
        <v>5679</v>
      </c>
      <c r="C6052" t="s">
        <v>5737</v>
      </c>
      <c r="D6052" t="s">
        <v>6058</v>
      </c>
      <c r="E6052" t="s">
        <v>6518</v>
      </c>
      <c r="F6052" t="s">
        <v>4276</v>
      </c>
      <c r="G6052" t="s">
        <v>885</v>
      </c>
      <c r="H6052">
        <v>35000</v>
      </c>
      <c r="I6052" s="1">
        <v>43808</v>
      </c>
      <c r="J6052">
        <v>1</v>
      </c>
      <c r="K6052" t="s">
        <v>6696</v>
      </c>
      <c r="L6052" t="s">
        <v>6698</v>
      </c>
      <c r="M6052" t="s">
        <v>6699</v>
      </c>
      <c r="N6052" s="1">
        <v>43889</v>
      </c>
      <c r="O6052" t="str">
        <f t="shared" si="201"/>
        <v>정상2</v>
      </c>
      <c r="P6052" t="s">
        <v>6829</v>
      </c>
      <c r="Q6052" t="s">
        <v>1954</v>
      </c>
      <c r="R6052"/>
      <c r="S6052"/>
      <c r="T6052"/>
      <c r="U6052"/>
      <c r="V6052"/>
      <c r="W6052" t="s">
        <v>1958</v>
      </c>
      <c r="X6052"/>
    </row>
    <row r="6053" spans="1:24">
      <c r="A6053" t="s">
        <v>2665</v>
      </c>
      <c r="B6053" t="s">
        <v>5673</v>
      </c>
      <c r="C6053" t="s">
        <v>5725</v>
      </c>
      <c r="D6053" t="s">
        <v>5865</v>
      </c>
      <c r="E6053" t="s">
        <v>6519</v>
      </c>
      <c r="F6053" t="s">
        <v>3242</v>
      </c>
      <c r="G6053" t="s">
        <v>937</v>
      </c>
      <c r="H6053">
        <v>20000</v>
      </c>
      <c r="I6053" s="1">
        <v>43808</v>
      </c>
      <c r="J6053">
        <v>1</v>
      </c>
      <c r="K6053" t="s">
        <v>6696</v>
      </c>
      <c r="L6053" t="s">
        <v>6696</v>
      </c>
      <c r="M6053" t="s">
        <v>6699</v>
      </c>
      <c r="N6053" s="1">
        <v>43889</v>
      </c>
      <c r="O6053" t="str">
        <f t="shared" si="201"/>
        <v>정상2</v>
      </c>
      <c r="P6053" t="str">
        <f t="shared" si="200"/>
        <v>엠피상동</v>
      </c>
      <c r="Q6053" t="s">
        <v>1954</v>
      </c>
      <c r="R6053"/>
      <c r="S6053"/>
      <c r="T6053"/>
      <c r="U6053"/>
      <c r="V6053"/>
      <c r="W6053" t="s">
        <v>1958</v>
      </c>
      <c r="X6053"/>
    </row>
    <row r="6054" spans="1:24">
      <c r="A6054" t="s">
        <v>5665</v>
      </c>
      <c r="B6054"/>
      <c r="C6054"/>
      <c r="D6054" t="s">
        <v>5968</v>
      </c>
      <c r="E6054">
        <v>51927072970000</v>
      </c>
      <c r="F6054" t="s">
        <v>4276</v>
      </c>
      <c r="G6054" t="s">
        <v>894</v>
      </c>
      <c r="H6054">
        <v>40000</v>
      </c>
      <c r="I6054" s="1">
        <v>43808</v>
      </c>
      <c r="J6054">
        <v>1</v>
      </c>
      <c r="K6054" t="s">
        <v>6696</v>
      </c>
      <c r="L6054" t="s">
        <v>6698</v>
      </c>
      <c r="M6054" t="s">
        <v>6699</v>
      </c>
      <c r="N6054" s="1">
        <v>43889</v>
      </c>
      <c r="O6054" t="str">
        <f t="shared" si="201"/>
        <v>정상2</v>
      </c>
      <c r="P6054" t="str">
        <f t="shared" si="200"/>
        <v>엠피프라임</v>
      </c>
      <c r="Q6054" t="s">
        <v>1954</v>
      </c>
      <c r="R6054"/>
      <c r="S6054"/>
      <c r="T6054"/>
      <c r="U6054"/>
      <c r="V6054"/>
      <c r="W6054" t="s">
        <v>1958</v>
      </c>
      <c r="X6054"/>
    </row>
    <row r="6055" spans="1:24">
      <c r="A6055" t="s">
        <v>615</v>
      </c>
      <c r="B6055"/>
      <c r="C6055"/>
      <c r="D6055" t="s">
        <v>6072</v>
      </c>
      <c r="E6055">
        <v>41937741890000</v>
      </c>
      <c r="F6055" t="s">
        <v>4276</v>
      </c>
      <c r="G6055" t="s">
        <v>936</v>
      </c>
      <c r="H6055">
        <v>105850</v>
      </c>
      <c r="I6055" s="1">
        <v>43808</v>
      </c>
      <c r="J6055">
        <v>1</v>
      </c>
      <c r="K6055" t="s">
        <v>6696</v>
      </c>
      <c r="L6055" t="s">
        <v>6698</v>
      </c>
      <c r="M6055" t="s">
        <v>6699</v>
      </c>
      <c r="N6055" s="1">
        <v>43889</v>
      </c>
      <c r="O6055" t="str">
        <f t="shared" si="201"/>
        <v>정상2</v>
      </c>
      <c r="P6055" t="s">
        <v>1863</v>
      </c>
      <c r="Q6055" t="s">
        <v>1954</v>
      </c>
      <c r="R6055"/>
      <c r="S6055"/>
      <c r="T6055"/>
      <c r="U6055"/>
      <c r="V6055"/>
      <c r="W6055" t="s">
        <v>1958</v>
      </c>
      <c r="X6055"/>
    </row>
    <row r="6056" spans="1:24">
      <c r="A6056" t="s">
        <v>2675</v>
      </c>
      <c r="B6056" t="s">
        <v>5684</v>
      </c>
      <c r="C6056" t="s">
        <v>5741</v>
      </c>
      <c r="D6056" t="s">
        <v>6033</v>
      </c>
      <c r="E6056" t="s">
        <v>6520</v>
      </c>
      <c r="F6056" t="s">
        <v>4276</v>
      </c>
      <c r="G6056" t="s">
        <v>893</v>
      </c>
      <c r="H6056">
        <v>51000</v>
      </c>
      <c r="I6056" s="1">
        <v>43808</v>
      </c>
      <c r="J6056">
        <v>1</v>
      </c>
      <c r="K6056" t="s">
        <v>6696</v>
      </c>
      <c r="L6056" t="s">
        <v>6698</v>
      </c>
      <c r="M6056" t="s">
        <v>6699</v>
      </c>
      <c r="N6056" s="1">
        <v>43889</v>
      </c>
      <c r="O6056" t="str">
        <f t="shared" si="201"/>
        <v>정상2</v>
      </c>
      <c r="P6056" t="str">
        <f t="shared" si="200"/>
        <v>엠피가온</v>
      </c>
      <c r="Q6056" t="s">
        <v>1954</v>
      </c>
      <c r="R6056"/>
      <c r="S6056"/>
      <c r="T6056"/>
      <c r="U6056"/>
      <c r="V6056"/>
      <c r="W6056" t="s">
        <v>1958</v>
      </c>
      <c r="X6056"/>
    </row>
    <row r="6057" spans="1:24">
      <c r="A6057" t="s">
        <v>2209</v>
      </c>
      <c r="B6057" t="s">
        <v>5706</v>
      </c>
      <c r="C6057" t="s">
        <v>5742</v>
      </c>
      <c r="D6057" t="s">
        <v>5870</v>
      </c>
      <c r="E6057">
        <v>41937742180000</v>
      </c>
      <c r="F6057" t="s">
        <v>4276</v>
      </c>
      <c r="G6057" t="s">
        <v>955</v>
      </c>
      <c r="H6057">
        <v>31963</v>
      </c>
      <c r="I6057" s="1">
        <v>43808</v>
      </c>
      <c r="J6057">
        <v>1</v>
      </c>
      <c r="K6057" t="s">
        <v>6696</v>
      </c>
      <c r="L6057" t="s">
        <v>6698</v>
      </c>
      <c r="M6057" t="s">
        <v>6699</v>
      </c>
      <c r="N6057" s="1">
        <v>43889</v>
      </c>
      <c r="O6057" t="str">
        <f t="shared" si="201"/>
        <v>정상2</v>
      </c>
      <c r="P6057" t="str">
        <f t="shared" si="200"/>
        <v>엠피가온</v>
      </c>
      <c r="Q6057" t="s">
        <v>1954</v>
      </c>
      <c r="R6057"/>
      <c r="S6057"/>
      <c r="T6057"/>
      <c r="U6057"/>
      <c r="V6057"/>
      <c r="W6057" t="s">
        <v>1958</v>
      </c>
      <c r="X6057"/>
    </row>
    <row r="6058" spans="1:24">
      <c r="A6058" t="s">
        <v>2675</v>
      </c>
      <c r="B6058"/>
      <c r="C6058"/>
      <c r="D6058" t="s">
        <v>5873</v>
      </c>
      <c r="E6058">
        <v>51927078800000</v>
      </c>
      <c r="F6058" t="s">
        <v>4276</v>
      </c>
      <c r="G6058" t="s">
        <v>886</v>
      </c>
      <c r="H6058">
        <v>19000</v>
      </c>
      <c r="I6058" s="1">
        <v>43808</v>
      </c>
      <c r="J6058">
        <v>1</v>
      </c>
      <c r="K6058" t="s">
        <v>6696</v>
      </c>
      <c r="L6058" t="s">
        <v>6698</v>
      </c>
      <c r="M6058" t="s">
        <v>6699</v>
      </c>
      <c r="N6058" s="1">
        <v>43889</v>
      </c>
      <c r="O6058" t="str">
        <f t="shared" si="201"/>
        <v>정상2</v>
      </c>
      <c r="P6058" t="str">
        <f t="shared" si="200"/>
        <v>엠피가온</v>
      </c>
      <c r="Q6058" t="s">
        <v>1954</v>
      </c>
      <c r="R6058"/>
      <c r="S6058"/>
      <c r="T6058"/>
      <c r="U6058"/>
      <c r="V6058"/>
      <c r="W6058" t="s">
        <v>1958</v>
      </c>
      <c r="X6058"/>
    </row>
    <row r="6059" spans="1:24">
      <c r="A6059" t="s">
        <v>2671</v>
      </c>
      <c r="B6059" t="s">
        <v>5668</v>
      </c>
      <c r="C6059" t="s">
        <v>5754</v>
      </c>
      <c r="D6059" t="s">
        <v>6024</v>
      </c>
      <c r="E6059">
        <v>320192330048</v>
      </c>
      <c r="F6059" t="s">
        <v>3242</v>
      </c>
      <c r="G6059">
        <v>30555</v>
      </c>
      <c r="H6059">
        <v>57380</v>
      </c>
      <c r="I6059" s="1">
        <v>43808</v>
      </c>
      <c r="J6059">
        <v>1</v>
      </c>
      <c r="K6059" t="s">
        <v>6696</v>
      </c>
      <c r="L6059" t="s">
        <v>6698</v>
      </c>
      <c r="M6059" t="s">
        <v>6699</v>
      </c>
      <c r="N6059" s="1">
        <v>43889</v>
      </c>
      <c r="O6059" t="str">
        <f t="shared" si="201"/>
        <v>정상2</v>
      </c>
      <c r="P6059" t="s">
        <v>6835</v>
      </c>
      <c r="Q6059" t="s">
        <v>1954</v>
      </c>
      <c r="R6059"/>
      <c r="S6059"/>
      <c r="T6059"/>
      <c r="U6059"/>
      <c r="V6059"/>
      <c r="W6059" t="s">
        <v>1958</v>
      </c>
      <c r="X6059"/>
    </row>
    <row r="6060" spans="1:24">
      <c r="A6060" t="s">
        <v>2670</v>
      </c>
      <c r="B6060" t="s">
        <v>5669</v>
      </c>
      <c r="C6060" t="s">
        <v>5724</v>
      </c>
      <c r="D6060" t="s">
        <v>5975</v>
      </c>
      <c r="E6060" t="s">
        <v>6521</v>
      </c>
      <c r="F6060" t="s">
        <v>4276</v>
      </c>
      <c r="G6060">
        <v>61464</v>
      </c>
      <c r="H6060">
        <v>51330</v>
      </c>
      <c r="I6060" s="1">
        <v>43808</v>
      </c>
      <c r="J6060">
        <v>1</v>
      </c>
      <c r="K6060" t="s">
        <v>6696</v>
      </c>
      <c r="L6060" t="s">
        <v>6698</v>
      </c>
      <c r="M6060" t="s">
        <v>6699</v>
      </c>
      <c r="N6060" s="1">
        <v>43889</v>
      </c>
      <c r="O6060" t="str">
        <f t="shared" si="201"/>
        <v>정상2</v>
      </c>
      <c r="P6060" t="str">
        <f t="shared" si="200"/>
        <v>엠피송내</v>
      </c>
      <c r="Q6060" t="s">
        <v>1954</v>
      </c>
      <c r="R6060"/>
      <c r="S6060"/>
      <c r="T6060"/>
      <c r="U6060"/>
      <c r="V6060"/>
      <c r="W6060" t="s">
        <v>1958</v>
      </c>
      <c r="X6060"/>
    </row>
    <row r="6061" spans="1:24">
      <c r="A6061" t="s">
        <v>2665</v>
      </c>
      <c r="B6061" t="s">
        <v>2678</v>
      </c>
      <c r="C6061" t="s">
        <v>5728</v>
      </c>
      <c r="D6061" t="s">
        <v>6007</v>
      </c>
      <c r="E6061" t="s">
        <v>6522</v>
      </c>
      <c r="F6061" t="s">
        <v>3242</v>
      </c>
      <c r="G6061" t="s">
        <v>879</v>
      </c>
      <c r="H6061">
        <v>122000</v>
      </c>
      <c r="I6061" s="1">
        <v>43808</v>
      </c>
      <c r="J6061">
        <v>1</v>
      </c>
      <c r="K6061" t="s">
        <v>6696</v>
      </c>
      <c r="L6061" t="s">
        <v>6696</v>
      </c>
      <c r="M6061" t="s">
        <v>6700</v>
      </c>
      <c r="N6061" s="1">
        <v>43889</v>
      </c>
      <c r="O6061" t="str">
        <f t="shared" si="201"/>
        <v>정상2</v>
      </c>
      <c r="P6061" t="str">
        <f t="shared" si="200"/>
        <v>엠피상동</v>
      </c>
      <c r="Q6061" t="s">
        <v>1954</v>
      </c>
      <c r="R6061"/>
      <c r="S6061"/>
      <c r="T6061"/>
      <c r="U6061"/>
      <c r="V6061"/>
      <c r="W6061" t="s">
        <v>1958</v>
      </c>
      <c r="X6061"/>
    </row>
    <row r="6062" spans="1:24">
      <c r="A6062" t="s">
        <v>2665</v>
      </c>
      <c r="B6062" t="s">
        <v>2678</v>
      </c>
      <c r="C6062" t="s">
        <v>5716</v>
      </c>
      <c r="D6062" t="s">
        <v>6007</v>
      </c>
      <c r="E6062" t="s">
        <v>6523</v>
      </c>
      <c r="F6062" t="s">
        <v>3242</v>
      </c>
      <c r="G6062">
        <v>61438</v>
      </c>
      <c r="H6062">
        <v>38000</v>
      </c>
      <c r="I6062" s="1">
        <v>43808</v>
      </c>
      <c r="J6062">
        <v>1</v>
      </c>
      <c r="K6062" t="s">
        <v>6696</v>
      </c>
      <c r="L6062" t="s">
        <v>6696</v>
      </c>
      <c r="M6062" t="s">
        <v>6699</v>
      </c>
      <c r="N6062" s="1">
        <v>43889</v>
      </c>
      <c r="O6062" t="str">
        <f t="shared" si="201"/>
        <v>정상2</v>
      </c>
      <c r="P6062" t="str">
        <f t="shared" si="200"/>
        <v>엠피상동</v>
      </c>
      <c r="Q6062" t="s">
        <v>1954</v>
      </c>
      <c r="R6062"/>
      <c r="S6062"/>
      <c r="T6062"/>
      <c r="U6062"/>
      <c r="V6062"/>
      <c r="W6062" t="s">
        <v>1958</v>
      </c>
      <c r="X6062"/>
    </row>
    <row r="6063" spans="1:24">
      <c r="A6063" t="s">
        <v>2665</v>
      </c>
      <c r="B6063" t="s">
        <v>5670</v>
      </c>
      <c r="C6063" t="s">
        <v>5728</v>
      </c>
      <c r="D6063" t="s">
        <v>6007</v>
      </c>
      <c r="E6063" t="s">
        <v>6524</v>
      </c>
      <c r="F6063" t="s">
        <v>4276</v>
      </c>
      <c r="G6063">
        <v>61438</v>
      </c>
      <c r="H6063">
        <v>38000</v>
      </c>
      <c r="I6063" s="1">
        <v>43808</v>
      </c>
      <c r="J6063">
        <v>1</v>
      </c>
      <c r="K6063" t="s">
        <v>6696</v>
      </c>
      <c r="L6063" t="s">
        <v>6696</v>
      </c>
      <c r="M6063" t="s">
        <v>6699</v>
      </c>
      <c r="N6063" s="1">
        <v>43889</v>
      </c>
      <c r="O6063" t="str">
        <f t="shared" si="201"/>
        <v>정상2</v>
      </c>
      <c r="P6063" t="str">
        <f t="shared" si="200"/>
        <v>엠피상동</v>
      </c>
      <c r="Q6063" t="s">
        <v>1954</v>
      </c>
      <c r="R6063"/>
      <c r="S6063"/>
      <c r="T6063"/>
      <c r="U6063"/>
      <c r="V6063"/>
      <c r="W6063" t="s">
        <v>1958</v>
      </c>
      <c r="X6063"/>
    </row>
    <row r="6064" spans="1:24">
      <c r="A6064" t="s">
        <v>2669</v>
      </c>
      <c r="B6064" t="s">
        <v>2682</v>
      </c>
      <c r="C6064" t="s">
        <v>2340</v>
      </c>
      <c r="D6064" t="s">
        <v>6073</v>
      </c>
      <c r="E6064">
        <v>51927041740000</v>
      </c>
      <c r="F6064" t="s">
        <v>3242</v>
      </c>
      <c r="G6064" t="s">
        <v>894</v>
      </c>
      <c r="H6064">
        <v>130000</v>
      </c>
      <c r="I6064" s="1">
        <v>43808</v>
      </c>
      <c r="J6064">
        <v>1</v>
      </c>
      <c r="K6064" t="s">
        <v>6696</v>
      </c>
      <c r="L6064" t="s">
        <v>6698</v>
      </c>
      <c r="M6064" t="s">
        <v>6699</v>
      </c>
      <c r="N6064" s="1">
        <v>43889</v>
      </c>
      <c r="O6064" t="str">
        <f t="shared" si="201"/>
        <v>정상2</v>
      </c>
      <c r="P6064" t="str">
        <f t="shared" si="200"/>
        <v>엠피경기</v>
      </c>
      <c r="Q6064" t="s">
        <v>1954</v>
      </c>
      <c r="R6064"/>
      <c r="S6064"/>
      <c r="T6064"/>
      <c r="U6064"/>
      <c r="V6064"/>
      <c r="W6064" t="s">
        <v>1958</v>
      </c>
      <c r="X6064"/>
    </row>
    <row r="6065" spans="1:24">
      <c r="A6065" t="s">
        <v>2666</v>
      </c>
      <c r="B6065" t="s">
        <v>5667</v>
      </c>
      <c r="C6065" t="s">
        <v>5735</v>
      </c>
      <c r="D6065" t="s">
        <v>5880</v>
      </c>
      <c r="E6065">
        <v>3190617296481</v>
      </c>
      <c r="F6065" t="s">
        <v>4276</v>
      </c>
      <c r="G6065" t="s">
        <v>945</v>
      </c>
      <c r="H6065">
        <v>110368</v>
      </c>
      <c r="I6065" s="1">
        <v>43808</v>
      </c>
      <c r="J6065">
        <v>1</v>
      </c>
      <c r="K6065" t="s">
        <v>6696</v>
      </c>
      <c r="L6065" t="s">
        <v>6698</v>
      </c>
      <c r="M6065" t="s">
        <v>6699</v>
      </c>
      <c r="N6065" s="1">
        <v>43889</v>
      </c>
      <c r="O6065" t="str">
        <f t="shared" si="201"/>
        <v>정상2</v>
      </c>
      <c r="P6065" t="str">
        <f t="shared" si="200"/>
        <v>엠피성공</v>
      </c>
      <c r="Q6065" t="s">
        <v>1954</v>
      </c>
      <c r="R6065"/>
      <c r="S6065"/>
      <c r="T6065"/>
      <c r="U6065"/>
      <c r="V6065"/>
      <c r="W6065" t="s">
        <v>1958</v>
      </c>
      <c r="X6065"/>
    </row>
    <row r="6066" spans="1:24">
      <c r="A6066" t="s">
        <v>990</v>
      </c>
      <c r="B6066" t="s">
        <v>2679</v>
      </c>
      <c r="C6066" t="s">
        <v>5731</v>
      </c>
      <c r="D6066" t="s">
        <v>5909</v>
      </c>
      <c r="E6066">
        <v>3190619561111</v>
      </c>
      <c r="F6066" t="s">
        <v>4276</v>
      </c>
      <c r="G6066" t="s">
        <v>919</v>
      </c>
      <c r="H6066">
        <v>50000</v>
      </c>
      <c r="I6066" s="1">
        <v>43808</v>
      </c>
      <c r="J6066">
        <v>1</v>
      </c>
      <c r="K6066" t="s">
        <v>6696</v>
      </c>
      <c r="L6066" t="s">
        <v>6698</v>
      </c>
      <c r="M6066" t="s">
        <v>6699</v>
      </c>
      <c r="N6066" s="1">
        <v>43889</v>
      </c>
      <c r="O6066" t="str">
        <f t="shared" si="201"/>
        <v>정상2</v>
      </c>
      <c r="P6066" t="str">
        <f t="shared" si="200"/>
        <v>엠피성공</v>
      </c>
      <c r="Q6066" t="s">
        <v>1954</v>
      </c>
      <c r="R6066"/>
      <c r="S6066"/>
      <c r="T6066"/>
      <c r="U6066"/>
      <c r="V6066"/>
      <c r="W6066" t="s">
        <v>1958</v>
      </c>
      <c r="X6066"/>
    </row>
    <row r="6067" spans="1:24">
      <c r="A6067" t="s">
        <v>2666</v>
      </c>
      <c r="B6067" t="s">
        <v>2679</v>
      </c>
      <c r="C6067" t="s">
        <v>5752</v>
      </c>
      <c r="D6067" t="s">
        <v>5909</v>
      </c>
      <c r="E6067" t="s">
        <v>6525</v>
      </c>
      <c r="F6067" t="s">
        <v>4276</v>
      </c>
      <c r="G6067" t="s">
        <v>930</v>
      </c>
      <c r="H6067">
        <v>136590</v>
      </c>
      <c r="I6067" s="1">
        <v>43808</v>
      </c>
      <c r="J6067">
        <v>1</v>
      </c>
      <c r="K6067" t="s">
        <v>6696</v>
      </c>
      <c r="L6067" t="s">
        <v>6698</v>
      </c>
      <c r="M6067" t="s">
        <v>6699</v>
      </c>
      <c r="N6067" s="1">
        <v>43889</v>
      </c>
      <c r="O6067" t="str">
        <f t="shared" si="201"/>
        <v>정상2</v>
      </c>
      <c r="P6067" t="str">
        <f t="shared" si="200"/>
        <v>엠피성공</v>
      </c>
      <c r="Q6067" t="s">
        <v>1954</v>
      </c>
      <c r="R6067"/>
      <c r="S6067"/>
      <c r="T6067"/>
      <c r="U6067"/>
      <c r="V6067"/>
      <c r="W6067" t="s">
        <v>1958</v>
      </c>
      <c r="X6067"/>
    </row>
    <row r="6068" spans="1:24">
      <c r="A6068" t="s">
        <v>2666</v>
      </c>
      <c r="B6068" t="s">
        <v>2679</v>
      </c>
      <c r="C6068" t="s">
        <v>5712</v>
      </c>
      <c r="D6068" t="s">
        <v>5880</v>
      </c>
      <c r="E6068" t="s">
        <v>6526</v>
      </c>
      <c r="F6068" t="s">
        <v>4276</v>
      </c>
      <c r="G6068">
        <v>61430</v>
      </c>
      <c r="H6068">
        <v>140000</v>
      </c>
      <c r="I6068" s="1">
        <v>43808</v>
      </c>
      <c r="J6068">
        <v>1</v>
      </c>
      <c r="K6068" t="s">
        <v>6696</v>
      </c>
      <c r="L6068" t="s">
        <v>6698</v>
      </c>
      <c r="M6068" t="s">
        <v>6699</v>
      </c>
      <c r="N6068" s="1">
        <v>43889</v>
      </c>
      <c r="O6068" t="str">
        <f t="shared" si="201"/>
        <v>정상2</v>
      </c>
      <c r="P6068" t="str">
        <f t="shared" si="200"/>
        <v>엠피성공</v>
      </c>
      <c r="Q6068" t="s">
        <v>1954</v>
      </c>
      <c r="R6068"/>
      <c r="S6068"/>
      <c r="T6068"/>
      <c r="U6068"/>
      <c r="V6068"/>
      <c r="W6068" t="s">
        <v>1958</v>
      </c>
      <c r="X6068"/>
    </row>
    <row r="6069" spans="1:24">
      <c r="A6069" t="s">
        <v>2666</v>
      </c>
      <c r="B6069" t="s">
        <v>2679</v>
      </c>
      <c r="C6069" t="s">
        <v>5735</v>
      </c>
      <c r="D6069" t="s">
        <v>5880</v>
      </c>
      <c r="E6069">
        <v>41937739670000</v>
      </c>
      <c r="F6069" t="s">
        <v>3242</v>
      </c>
      <c r="G6069" t="s">
        <v>955</v>
      </c>
      <c r="H6069">
        <v>35022</v>
      </c>
      <c r="I6069" s="1">
        <v>43808</v>
      </c>
      <c r="J6069">
        <v>1</v>
      </c>
      <c r="K6069" t="s">
        <v>6695</v>
      </c>
      <c r="L6069" t="s">
        <v>6698</v>
      </c>
      <c r="M6069" t="s">
        <v>6699</v>
      </c>
      <c r="N6069" s="1">
        <v>43889</v>
      </c>
      <c r="O6069" t="str">
        <f t="shared" si="201"/>
        <v>정상2</v>
      </c>
      <c r="P6069" t="str">
        <f t="shared" si="200"/>
        <v>엠피성공</v>
      </c>
      <c r="Q6069" t="s">
        <v>1954</v>
      </c>
      <c r="R6069"/>
      <c r="S6069"/>
      <c r="T6069"/>
      <c r="U6069"/>
      <c r="V6069"/>
      <c r="W6069" t="s">
        <v>1958</v>
      </c>
      <c r="X6069"/>
    </row>
    <row r="6070" spans="1:24">
      <c r="A6070" t="s">
        <v>2665</v>
      </c>
      <c r="B6070" t="s">
        <v>2678</v>
      </c>
      <c r="C6070" t="s">
        <v>5725</v>
      </c>
      <c r="D6070" t="s">
        <v>6074</v>
      </c>
      <c r="E6070">
        <v>51927054810000</v>
      </c>
      <c r="F6070" t="s">
        <v>4286</v>
      </c>
      <c r="G6070" t="s">
        <v>927</v>
      </c>
      <c r="H6070">
        <v>13218</v>
      </c>
      <c r="I6070" s="1">
        <v>43808</v>
      </c>
      <c r="J6070">
        <v>1</v>
      </c>
      <c r="K6070" t="s">
        <v>6696</v>
      </c>
      <c r="L6070" t="s">
        <v>6696</v>
      </c>
      <c r="M6070" t="s">
        <v>6699</v>
      </c>
      <c r="N6070" s="1">
        <v>43889</v>
      </c>
      <c r="O6070" t="str">
        <f t="shared" si="201"/>
        <v>정상2</v>
      </c>
      <c r="P6070" t="str">
        <f t="shared" si="200"/>
        <v>엠피상동</v>
      </c>
      <c r="Q6070" t="s">
        <v>1954</v>
      </c>
      <c r="R6070"/>
      <c r="S6070"/>
      <c r="T6070"/>
      <c r="U6070"/>
      <c r="V6070"/>
      <c r="W6070" t="s">
        <v>1958</v>
      </c>
      <c r="X6070"/>
    </row>
    <row r="6071" spans="1:24">
      <c r="A6071" t="s">
        <v>2667</v>
      </c>
      <c r="B6071" t="s">
        <v>2680</v>
      </c>
      <c r="C6071"/>
      <c r="D6071" t="s">
        <v>5883</v>
      </c>
      <c r="E6071" t="s">
        <v>6527</v>
      </c>
      <c r="F6071" t="s">
        <v>4276</v>
      </c>
      <c r="G6071" t="s">
        <v>879</v>
      </c>
      <c r="H6071">
        <v>85000</v>
      </c>
      <c r="I6071" s="1">
        <v>43808</v>
      </c>
      <c r="J6071">
        <v>1</v>
      </c>
      <c r="K6071" t="s">
        <v>6696</v>
      </c>
      <c r="L6071" t="s">
        <v>6698</v>
      </c>
      <c r="M6071" t="s">
        <v>6699</v>
      </c>
      <c r="N6071" s="1">
        <v>43889</v>
      </c>
      <c r="O6071" t="str">
        <f t="shared" si="201"/>
        <v>정상2</v>
      </c>
      <c r="P6071" t="str">
        <f t="shared" si="200"/>
        <v>엠피의정부</v>
      </c>
      <c r="Q6071" t="s">
        <v>1954</v>
      </c>
      <c r="R6071"/>
      <c r="S6071"/>
      <c r="T6071"/>
      <c r="U6071"/>
      <c r="V6071"/>
      <c r="W6071" t="s">
        <v>1958</v>
      </c>
      <c r="X6071"/>
    </row>
    <row r="6072" spans="1:24">
      <c r="A6072" t="s">
        <v>2667</v>
      </c>
      <c r="B6072" t="s">
        <v>5675</v>
      </c>
      <c r="C6072"/>
      <c r="D6072" t="s">
        <v>5934</v>
      </c>
      <c r="E6072">
        <v>41937739650000</v>
      </c>
      <c r="F6072" t="s">
        <v>4276</v>
      </c>
      <c r="G6072" t="s">
        <v>936</v>
      </c>
      <c r="H6072">
        <v>52084</v>
      </c>
      <c r="I6072" s="1">
        <v>43808</v>
      </c>
      <c r="J6072">
        <v>1</v>
      </c>
      <c r="K6072" t="s">
        <v>6696</v>
      </c>
      <c r="L6072" t="s">
        <v>6698</v>
      </c>
      <c r="M6072" t="s">
        <v>6699</v>
      </c>
      <c r="N6072" s="1">
        <v>43889</v>
      </c>
      <c r="O6072" t="str">
        <f t="shared" si="201"/>
        <v>정상2</v>
      </c>
      <c r="P6072" t="str">
        <f t="shared" si="200"/>
        <v>엠피의정부</v>
      </c>
      <c r="Q6072" t="s">
        <v>1954</v>
      </c>
      <c r="R6072"/>
      <c r="S6072"/>
      <c r="T6072"/>
      <c r="U6072"/>
      <c r="V6072"/>
      <c r="W6072" t="s">
        <v>1958</v>
      </c>
      <c r="X6072"/>
    </row>
    <row r="6073" spans="1:24">
      <c r="A6073" t="s">
        <v>2673</v>
      </c>
      <c r="B6073"/>
      <c r="C6073"/>
      <c r="D6073" t="s">
        <v>5824</v>
      </c>
      <c r="E6073">
        <v>20196254268</v>
      </c>
      <c r="F6073" t="s">
        <v>4276</v>
      </c>
      <c r="G6073">
        <v>22817</v>
      </c>
      <c r="H6073">
        <v>36868</v>
      </c>
      <c r="I6073" s="1">
        <v>43808</v>
      </c>
      <c r="J6073">
        <v>1</v>
      </c>
      <c r="K6073" t="s">
        <v>6696</v>
      </c>
      <c r="L6073" t="s">
        <v>6698</v>
      </c>
      <c r="M6073" t="s">
        <v>6699</v>
      </c>
      <c r="N6073" s="1">
        <v>43889</v>
      </c>
      <c r="O6073" t="str">
        <f t="shared" si="201"/>
        <v>정상2</v>
      </c>
      <c r="P6073" t="str">
        <f t="shared" si="200"/>
        <v>엠피피스토스</v>
      </c>
      <c r="Q6073" t="s">
        <v>1954</v>
      </c>
      <c r="R6073"/>
      <c r="S6073"/>
      <c r="T6073"/>
      <c r="U6073"/>
      <c r="V6073"/>
      <c r="W6073" t="s">
        <v>1958</v>
      </c>
      <c r="X6073"/>
    </row>
    <row r="6074" spans="1:24">
      <c r="A6074" t="s">
        <v>2673</v>
      </c>
      <c r="B6074"/>
      <c r="C6074"/>
      <c r="D6074" t="s">
        <v>5824</v>
      </c>
      <c r="E6074" t="s">
        <v>6528</v>
      </c>
      <c r="F6074" t="s">
        <v>4276</v>
      </c>
      <c r="G6074">
        <v>61445</v>
      </c>
      <c r="H6074">
        <v>287570</v>
      </c>
      <c r="I6074" s="1">
        <v>43808</v>
      </c>
      <c r="J6074">
        <v>1</v>
      </c>
      <c r="K6074" t="s">
        <v>6696</v>
      </c>
      <c r="L6074" t="s">
        <v>6698</v>
      </c>
      <c r="M6074" t="s">
        <v>6699</v>
      </c>
      <c r="N6074" s="1">
        <v>43889</v>
      </c>
      <c r="O6074" t="str">
        <f t="shared" si="201"/>
        <v>정상2</v>
      </c>
      <c r="P6074" t="str">
        <f t="shared" si="200"/>
        <v>엠피피스토스</v>
      </c>
      <c r="Q6074" t="s">
        <v>1954</v>
      </c>
      <c r="R6074"/>
      <c r="S6074"/>
      <c r="T6074"/>
      <c r="U6074"/>
      <c r="V6074"/>
      <c r="W6074" t="s">
        <v>1958</v>
      </c>
      <c r="X6074"/>
    </row>
    <row r="6075" spans="1:24">
      <c r="A6075" t="s">
        <v>1864</v>
      </c>
      <c r="B6075"/>
      <c r="C6075"/>
      <c r="D6075" t="s">
        <v>6075</v>
      </c>
      <c r="E6075" t="s">
        <v>6529</v>
      </c>
      <c r="F6075" t="s">
        <v>4276</v>
      </c>
      <c r="G6075" t="s">
        <v>937</v>
      </c>
      <c r="H6075">
        <v>30000</v>
      </c>
      <c r="I6075" s="1">
        <v>43808</v>
      </c>
      <c r="J6075">
        <v>1</v>
      </c>
      <c r="K6075" t="s">
        <v>6696</v>
      </c>
      <c r="L6075" t="s">
        <v>6698</v>
      </c>
      <c r="M6075" t="s">
        <v>6699</v>
      </c>
      <c r="N6075" s="1">
        <v>43889</v>
      </c>
      <c r="O6075" t="str">
        <f t="shared" si="201"/>
        <v>정상2</v>
      </c>
      <c r="P6075" t="str">
        <f t="shared" si="200"/>
        <v>엠피프라임</v>
      </c>
      <c r="Q6075" t="s">
        <v>1954</v>
      </c>
      <c r="R6075"/>
      <c r="S6075"/>
      <c r="T6075"/>
      <c r="U6075"/>
      <c r="V6075"/>
      <c r="W6075" t="s">
        <v>1958</v>
      </c>
      <c r="X6075"/>
    </row>
    <row r="6076" spans="1:24">
      <c r="A6076" t="s">
        <v>2673</v>
      </c>
      <c r="B6076" t="s">
        <v>2685</v>
      </c>
      <c r="C6076" t="s">
        <v>5713</v>
      </c>
      <c r="D6076" t="s">
        <v>5807</v>
      </c>
      <c r="E6076" t="s">
        <v>6530</v>
      </c>
      <c r="F6076" t="s">
        <v>4276</v>
      </c>
      <c r="G6076">
        <v>61437</v>
      </c>
      <c r="H6076">
        <v>14600</v>
      </c>
      <c r="I6076" s="1">
        <v>43808</v>
      </c>
      <c r="J6076">
        <v>1</v>
      </c>
      <c r="K6076" t="s">
        <v>6696</v>
      </c>
      <c r="L6076" t="s">
        <v>6698</v>
      </c>
      <c r="M6076" t="s">
        <v>6699</v>
      </c>
      <c r="N6076" s="1">
        <v>43889</v>
      </c>
      <c r="O6076" t="str">
        <f t="shared" si="201"/>
        <v>정상2</v>
      </c>
      <c r="P6076" t="str">
        <f t="shared" si="200"/>
        <v>엠피피스토스</v>
      </c>
      <c r="Q6076" t="s">
        <v>1954</v>
      </c>
      <c r="R6076"/>
      <c r="S6076"/>
      <c r="T6076"/>
      <c r="U6076"/>
      <c r="V6076"/>
      <c r="W6076" t="s">
        <v>1958</v>
      </c>
      <c r="X6076"/>
    </row>
    <row r="6077" spans="1:24">
      <c r="A6077" t="s">
        <v>2666</v>
      </c>
      <c r="B6077"/>
      <c r="C6077"/>
      <c r="D6077" t="s">
        <v>5905</v>
      </c>
      <c r="E6077">
        <v>41937729020000</v>
      </c>
      <c r="F6077" t="s">
        <v>4276</v>
      </c>
      <c r="G6077" t="s">
        <v>955</v>
      </c>
      <c r="H6077">
        <v>100000</v>
      </c>
      <c r="I6077" s="1">
        <v>43806</v>
      </c>
      <c r="J6077">
        <v>1</v>
      </c>
      <c r="K6077" t="s">
        <v>6696</v>
      </c>
      <c r="L6077" t="s">
        <v>6698</v>
      </c>
      <c r="M6077" t="s">
        <v>6700</v>
      </c>
      <c r="N6077" s="1">
        <v>43889</v>
      </c>
      <c r="O6077" t="str">
        <f t="shared" si="201"/>
        <v>정상2</v>
      </c>
      <c r="P6077" t="str">
        <f t="shared" si="200"/>
        <v>엠피성공</v>
      </c>
      <c r="Q6077" t="s">
        <v>1954</v>
      </c>
      <c r="R6077"/>
      <c r="S6077"/>
      <c r="T6077"/>
      <c r="U6077"/>
      <c r="V6077"/>
      <c r="W6077" t="s">
        <v>1958</v>
      </c>
      <c r="X6077"/>
    </row>
    <row r="6078" spans="1:24">
      <c r="A6078" t="s">
        <v>2666</v>
      </c>
      <c r="B6078"/>
      <c r="C6078"/>
      <c r="D6078" t="s">
        <v>5874</v>
      </c>
      <c r="E6078">
        <v>41937729530000</v>
      </c>
      <c r="F6078" t="s">
        <v>4276</v>
      </c>
      <c r="G6078" t="s">
        <v>955</v>
      </c>
      <c r="H6078">
        <v>100000</v>
      </c>
      <c r="I6078" s="1">
        <v>43806</v>
      </c>
      <c r="J6078">
        <v>1</v>
      </c>
      <c r="K6078" t="s">
        <v>6696</v>
      </c>
      <c r="L6078" t="s">
        <v>6698</v>
      </c>
      <c r="M6078" t="s">
        <v>6699</v>
      </c>
      <c r="N6078" s="1">
        <v>43889</v>
      </c>
      <c r="O6078" t="str">
        <f t="shared" si="201"/>
        <v>정상2</v>
      </c>
      <c r="P6078" t="str">
        <f t="shared" si="200"/>
        <v>엠피성공</v>
      </c>
      <c r="Q6078" t="s">
        <v>1954</v>
      </c>
      <c r="R6078"/>
      <c r="S6078"/>
      <c r="T6078"/>
      <c r="U6078"/>
      <c r="V6078"/>
      <c r="W6078" t="s">
        <v>1958</v>
      </c>
      <c r="X6078"/>
    </row>
    <row r="6079" spans="1:24">
      <c r="A6079" t="s">
        <v>990</v>
      </c>
      <c r="B6079"/>
      <c r="C6079"/>
      <c r="D6079" t="s">
        <v>5805</v>
      </c>
      <c r="E6079">
        <v>41937729040000</v>
      </c>
      <c r="F6079" t="s">
        <v>4276</v>
      </c>
      <c r="G6079" t="s">
        <v>880</v>
      </c>
      <c r="H6079">
        <v>104167</v>
      </c>
      <c r="I6079" s="1">
        <v>43806</v>
      </c>
      <c r="J6079">
        <v>1</v>
      </c>
      <c r="K6079" t="s">
        <v>6696</v>
      </c>
      <c r="L6079" t="s">
        <v>6698</v>
      </c>
      <c r="M6079" t="s">
        <v>6699</v>
      </c>
      <c r="N6079" s="1">
        <v>43889</v>
      </c>
      <c r="O6079" t="str">
        <f t="shared" si="201"/>
        <v>정상2</v>
      </c>
      <c r="P6079" t="str">
        <f t="shared" si="200"/>
        <v>엠피성공</v>
      </c>
      <c r="Q6079" t="s">
        <v>1954</v>
      </c>
      <c r="R6079"/>
      <c r="S6079"/>
      <c r="T6079"/>
      <c r="U6079"/>
      <c r="V6079"/>
      <c r="W6079" t="s">
        <v>1958</v>
      </c>
      <c r="X6079"/>
    </row>
    <row r="6080" spans="1:24">
      <c r="A6080" t="s">
        <v>2666</v>
      </c>
      <c r="B6080"/>
      <c r="C6080"/>
      <c r="D6080" t="s">
        <v>5874</v>
      </c>
      <c r="E6080">
        <v>41937729050000</v>
      </c>
      <c r="F6080" t="s">
        <v>4276</v>
      </c>
      <c r="G6080" t="s">
        <v>955</v>
      </c>
      <c r="H6080">
        <v>43000</v>
      </c>
      <c r="I6080" s="1">
        <v>43806</v>
      </c>
      <c r="J6080">
        <v>1</v>
      </c>
      <c r="K6080" t="s">
        <v>6696</v>
      </c>
      <c r="L6080" t="s">
        <v>6698</v>
      </c>
      <c r="M6080" t="s">
        <v>6699</v>
      </c>
      <c r="N6080" s="1">
        <v>43889</v>
      </c>
      <c r="O6080" t="str">
        <f t="shared" si="201"/>
        <v>정상2</v>
      </c>
      <c r="P6080" t="str">
        <f t="shared" si="200"/>
        <v>엠피성공</v>
      </c>
      <c r="Q6080" t="s">
        <v>1954</v>
      </c>
      <c r="R6080"/>
      <c r="S6080"/>
      <c r="T6080"/>
      <c r="U6080"/>
      <c r="V6080"/>
      <c r="W6080" t="s">
        <v>1958</v>
      </c>
      <c r="X6080"/>
    </row>
    <row r="6081" spans="1:24">
      <c r="A6081" t="s">
        <v>2316</v>
      </c>
      <c r="B6081" t="s">
        <v>5672</v>
      </c>
      <c r="C6081" t="s">
        <v>5729</v>
      </c>
      <c r="D6081" t="s">
        <v>5810</v>
      </c>
      <c r="E6081">
        <v>41937695360000</v>
      </c>
      <c r="F6081" t="s">
        <v>4276</v>
      </c>
      <c r="G6081" t="s">
        <v>887</v>
      </c>
      <c r="H6081">
        <v>64498</v>
      </c>
      <c r="I6081" s="1">
        <v>43805</v>
      </c>
      <c r="J6081">
        <v>1</v>
      </c>
      <c r="K6081" t="s">
        <v>6696</v>
      </c>
      <c r="L6081" t="s">
        <v>6698</v>
      </c>
      <c r="M6081" t="s">
        <v>6699</v>
      </c>
      <c r="N6081" s="1">
        <v>43889</v>
      </c>
      <c r="O6081" t="str">
        <f t="shared" si="201"/>
        <v>정상2</v>
      </c>
      <c r="P6081" t="str">
        <f t="shared" ref="P6081:P6144" si="202">A6081</f>
        <v>엠피조은</v>
      </c>
      <c r="Q6081" t="s">
        <v>1954</v>
      </c>
      <c r="R6081"/>
      <c r="S6081"/>
      <c r="T6081"/>
      <c r="U6081"/>
      <c r="V6081"/>
      <c r="W6081" t="s">
        <v>6702</v>
      </c>
      <c r="X6081"/>
    </row>
    <row r="6082" spans="1:24">
      <c r="A6082" t="s">
        <v>2670</v>
      </c>
      <c r="B6082" t="s">
        <v>5707</v>
      </c>
      <c r="C6082" t="s">
        <v>5721</v>
      </c>
      <c r="D6082" t="s">
        <v>5811</v>
      </c>
      <c r="E6082">
        <v>20190582885</v>
      </c>
      <c r="F6082" t="s">
        <v>4276</v>
      </c>
      <c r="G6082" t="s">
        <v>890</v>
      </c>
      <c r="H6082">
        <v>40420</v>
      </c>
      <c r="I6082" s="1">
        <v>43805</v>
      </c>
      <c r="J6082">
        <v>1</v>
      </c>
      <c r="K6082" t="s">
        <v>6696</v>
      </c>
      <c r="L6082" t="s">
        <v>6698</v>
      </c>
      <c r="M6082" t="s">
        <v>6699</v>
      </c>
      <c r="N6082" s="1">
        <v>43889</v>
      </c>
      <c r="O6082" t="str">
        <f t="shared" si="201"/>
        <v>정상2</v>
      </c>
      <c r="P6082" t="str">
        <f t="shared" si="202"/>
        <v>엠피송내</v>
      </c>
      <c r="Q6082" t="s">
        <v>1954</v>
      </c>
      <c r="R6082"/>
      <c r="S6082"/>
      <c r="T6082"/>
      <c r="U6082"/>
      <c r="V6082"/>
      <c r="W6082" t="s">
        <v>1958</v>
      </c>
      <c r="X6082"/>
    </row>
    <row r="6083" spans="1:24">
      <c r="A6083" t="s">
        <v>1870</v>
      </c>
      <c r="B6083" t="s">
        <v>2678</v>
      </c>
      <c r="C6083" t="s">
        <v>5726</v>
      </c>
      <c r="D6083" t="s">
        <v>6028</v>
      </c>
      <c r="E6083" t="s">
        <v>6531</v>
      </c>
      <c r="F6083" t="s">
        <v>3242</v>
      </c>
      <c r="G6083" t="s">
        <v>893</v>
      </c>
      <c r="H6083">
        <v>112000</v>
      </c>
      <c r="I6083" s="1">
        <v>43805</v>
      </c>
      <c r="J6083">
        <v>1</v>
      </c>
      <c r="K6083" t="s">
        <v>6696</v>
      </c>
      <c r="L6083" t="s">
        <v>6696</v>
      </c>
      <c r="M6083" t="s">
        <v>6699</v>
      </c>
      <c r="N6083" s="1">
        <v>43889</v>
      </c>
      <c r="O6083" t="str">
        <f t="shared" si="201"/>
        <v>정상2</v>
      </c>
      <c r="P6083" t="str">
        <f t="shared" si="202"/>
        <v>엠피상동</v>
      </c>
      <c r="Q6083" t="s">
        <v>1954</v>
      </c>
      <c r="R6083"/>
      <c r="S6083"/>
      <c r="T6083"/>
      <c r="U6083"/>
      <c r="V6083"/>
      <c r="W6083" t="s">
        <v>1958</v>
      </c>
      <c r="X6083"/>
    </row>
    <row r="6084" spans="1:24">
      <c r="A6084" t="s">
        <v>2316</v>
      </c>
      <c r="B6084" t="s">
        <v>2688</v>
      </c>
      <c r="C6084" t="s">
        <v>5756</v>
      </c>
      <c r="D6084" t="s">
        <v>6063</v>
      </c>
      <c r="E6084" t="s">
        <v>6532</v>
      </c>
      <c r="F6084" t="s">
        <v>3242</v>
      </c>
      <c r="G6084">
        <v>61435</v>
      </c>
      <c r="H6084">
        <v>53240</v>
      </c>
      <c r="I6084" s="1">
        <v>43805</v>
      </c>
      <c r="J6084">
        <v>1</v>
      </c>
      <c r="K6084" t="s">
        <v>6696</v>
      </c>
      <c r="L6084" t="s">
        <v>6698</v>
      </c>
      <c r="M6084" t="s">
        <v>6699</v>
      </c>
      <c r="N6084" s="1">
        <v>43889</v>
      </c>
      <c r="O6084" t="str">
        <f t="shared" si="201"/>
        <v>정상2</v>
      </c>
      <c r="P6084" t="str">
        <f t="shared" si="202"/>
        <v>엠피조은</v>
      </c>
      <c r="Q6084" t="s">
        <v>1954</v>
      </c>
      <c r="R6084"/>
      <c r="S6084"/>
      <c r="T6084"/>
      <c r="U6084"/>
      <c r="V6084"/>
      <c r="W6084" t="s">
        <v>1958</v>
      </c>
      <c r="X6084"/>
    </row>
    <row r="6085" spans="1:24">
      <c r="A6085" t="s">
        <v>995</v>
      </c>
      <c r="B6085" t="s">
        <v>5671</v>
      </c>
      <c r="C6085" t="s">
        <v>5723</v>
      </c>
      <c r="D6085" t="s">
        <v>5991</v>
      </c>
      <c r="E6085" t="s">
        <v>6533</v>
      </c>
      <c r="F6085" t="s">
        <v>4276</v>
      </c>
      <c r="G6085" t="s">
        <v>968</v>
      </c>
      <c r="H6085">
        <v>56310</v>
      </c>
      <c r="I6085" s="1">
        <v>43805</v>
      </c>
      <c r="J6085">
        <v>1</v>
      </c>
      <c r="K6085" t="s">
        <v>6696</v>
      </c>
      <c r="L6085" t="s">
        <v>6698</v>
      </c>
      <c r="M6085" t="s">
        <v>6699</v>
      </c>
      <c r="N6085" s="1">
        <v>43889</v>
      </c>
      <c r="O6085" t="str">
        <f t="shared" si="201"/>
        <v>정상2</v>
      </c>
      <c r="P6085" t="str">
        <f t="shared" si="202"/>
        <v>엠피피스토스</v>
      </c>
      <c r="Q6085" t="s">
        <v>1954</v>
      </c>
      <c r="R6085"/>
      <c r="S6085"/>
      <c r="T6085"/>
      <c r="U6085"/>
      <c r="V6085"/>
      <c r="W6085" t="s">
        <v>1958</v>
      </c>
      <c r="X6085"/>
    </row>
    <row r="6086" spans="1:24">
      <c r="A6086" t="s">
        <v>2673</v>
      </c>
      <c r="B6086" t="s">
        <v>2685</v>
      </c>
      <c r="C6086" t="s">
        <v>5723</v>
      </c>
      <c r="D6086" t="s">
        <v>6076</v>
      </c>
      <c r="E6086">
        <v>320192303191</v>
      </c>
      <c r="F6086" t="s">
        <v>4276</v>
      </c>
      <c r="G6086">
        <v>30593</v>
      </c>
      <c r="H6086">
        <v>117000</v>
      </c>
      <c r="I6086" s="1">
        <v>43805</v>
      </c>
      <c r="J6086">
        <v>1</v>
      </c>
      <c r="K6086" t="s">
        <v>6696</v>
      </c>
      <c r="L6086" t="s">
        <v>6698</v>
      </c>
      <c r="M6086" t="s">
        <v>6699</v>
      </c>
      <c r="N6086" s="1">
        <v>43889</v>
      </c>
      <c r="O6086" t="str">
        <f t="shared" si="201"/>
        <v>정상2</v>
      </c>
      <c r="P6086" t="str">
        <f t="shared" si="202"/>
        <v>엠피피스토스</v>
      </c>
      <c r="Q6086" t="s">
        <v>1954</v>
      </c>
      <c r="R6086"/>
      <c r="S6086"/>
      <c r="T6086"/>
      <c r="U6086"/>
      <c r="V6086"/>
      <c r="W6086" t="s">
        <v>1958</v>
      </c>
      <c r="X6086"/>
    </row>
    <row r="6087" spans="1:24">
      <c r="A6087" t="s">
        <v>983</v>
      </c>
      <c r="B6087" t="s">
        <v>5666</v>
      </c>
      <c r="C6087" t="s">
        <v>5754</v>
      </c>
      <c r="D6087" t="s">
        <v>5953</v>
      </c>
      <c r="E6087">
        <v>320192314153</v>
      </c>
      <c r="F6087" t="s">
        <v>4276</v>
      </c>
      <c r="G6087">
        <v>30555</v>
      </c>
      <c r="H6087">
        <v>75540</v>
      </c>
      <c r="I6087" s="1">
        <v>43805</v>
      </c>
      <c r="J6087">
        <v>1</v>
      </c>
      <c r="K6087" t="s">
        <v>6696</v>
      </c>
      <c r="L6087" t="s">
        <v>6698</v>
      </c>
      <c r="M6087" t="s">
        <v>6699</v>
      </c>
      <c r="N6087" s="1">
        <v>43889</v>
      </c>
      <c r="O6087" t="str">
        <f t="shared" si="201"/>
        <v>정상2</v>
      </c>
      <c r="P6087" t="s">
        <v>6835</v>
      </c>
      <c r="Q6087" t="s">
        <v>1954</v>
      </c>
      <c r="R6087"/>
      <c r="S6087"/>
      <c r="T6087"/>
      <c r="U6087"/>
      <c r="V6087"/>
      <c r="W6087" t="s">
        <v>1958</v>
      </c>
      <c r="X6087"/>
    </row>
    <row r="6088" spans="1:24">
      <c r="A6088" t="s">
        <v>2671</v>
      </c>
      <c r="B6088" t="s">
        <v>5666</v>
      </c>
      <c r="C6088" t="s">
        <v>2355</v>
      </c>
      <c r="D6088" t="s">
        <v>5953</v>
      </c>
      <c r="E6088" t="s">
        <v>6534</v>
      </c>
      <c r="F6088" t="s">
        <v>4276</v>
      </c>
      <c r="G6088">
        <v>61437</v>
      </c>
      <c r="H6088">
        <v>20860</v>
      </c>
      <c r="I6088" s="1">
        <v>43805</v>
      </c>
      <c r="J6088">
        <v>1</v>
      </c>
      <c r="K6088" t="s">
        <v>6696</v>
      </c>
      <c r="L6088" t="s">
        <v>6698</v>
      </c>
      <c r="M6088" t="s">
        <v>6699</v>
      </c>
      <c r="N6088" s="1">
        <v>43889</v>
      </c>
      <c r="O6088" t="str">
        <f t="shared" si="201"/>
        <v>정상2</v>
      </c>
      <c r="P6088" t="s">
        <v>6835</v>
      </c>
      <c r="Q6088" t="s">
        <v>1954</v>
      </c>
      <c r="R6088"/>
      <c r="S6088"/>
      <c r="T6088"/>
      <c r="U6088"/>
      <c r="V6088"/>
      <c r="W6088" t="s">
        <v>1958</v>
      </c>
      <c r="X6088"/>
    </row>
    <row r="6089" spans="1:24">
      <c r="A6089" t="s">
        <v>2673</v>
      </c>
      <c r="B6089" t="s">
        <v>5671</v>
      </c>
      <c r="C6089" t="s">
        <v>5779</v>
      </c>
      <c r="D6089" t="s">
        <v>5838</v>
      </c>
      <c r="E6089" t="s">
        <v>6535</v>
      </c>
      <c r="F6089" t="s">
        <v>4276</v>
      </c>
      <c r="G6089">
        <v>61430</v>
      </c>
      <c r="H6089">
        <v>200000</v>
      </c>
      <c r="I6089" s="1">
        <v>43805</v>
      </c>
      <c r="J6089">
        <v>1</v>
      </c>
      <c r="K6089" t="s">
        <v>6696</v>
      </c>
      <c r="L6089" t="s">
        <v>6698</v>
      </c>
      <c r="M6089" t="s">
        <v>6699</v>
      </c>
      <c r="N6089" s="1">
        <v>43889</v>
      </c>
      <c r="O6089" t="str">
        <f t="shared" si="201"/>
        <v>정상2</v>
      </c>
      <c r="P6089" t="str">
        <f t="shared" si="202"/>
        <v>엠피피스토스</v>
      </c>
      <c r="Q6089" t="s">
        <v>1954</v>
      </c>
      <c r="R6089"/>
      <c r="S6089"/>
      <c r="T6089"/>
      <c r="U6089"/>
      <c r="V6089"/>
      <c r="W6089" t="s">
        <v>1958</v>
      </c>
      <c r="X6089"/>
    </row>
    <row r="6090" spans="1:24">
      <c r="A6090" t="s">
        <v>2669</v>
      </c>
      <c r="B6090" t="s">
        <v>5689</v>
      </c>
      <c r="C6090" t="s">
        <v>5734</v>
      </c>
      <c r="D6090" t="s">
        <v>6077</v>
      </c>
      <c r="E6090" t="s">
        <v>6536</v>
      </c>
      <c r="F6090" t="s">
        <v>4276</v>
      </c>
      <c r="G6090">
        <v>61434</v>
      </c>
      <c r="H6090">
        <v>142270</v>
      </c>
      <c r="I6090" s="1">
        <v>43805</v>
      </c>
      <c r="J6090">
        <v>1</v>
      </c>
      <c r="K6090" t="s">
        <v>6696</v>
      </c>
      <c r="L6090" t="s">
        <v>6698</v>
      </c>
      <c r="M6090" t="s">
        <v>6699</v>
      </c>
      <c r="N6090" s="1">
        <v>43889</v>
      </c>
      <c r="O6090" t="str">
        <f t="shared" si="201"/>
        <v>정상2</v>
      </c>
      <c r="P6090" t="str">
        <f t="shared" si="202"/>
        <v>엠피경기</v>
      </c>
      <c r="Q6090" t="s">
        <v>1954</v>
      </c>
      <c r="R6090"/>
      <c r="S6090"/>
      <c r="T6090"/>
      <c r="U6090"/>
      <c r="V6090"/>
      <c r="W6090" t="s">
        <v>1958</v>
      </c>
      <c r="X6090"/>
    </row>
    <row r="6091" spans="1:24">
      <c r="A6091" t="s">
        <v>995</v>
      </c>
      <c r="B6091" t="s">
        <v>2685</v>
      </c>
      <c r="C6091" t="s">
        <v>5713</v>
      </c>
      <c r="D6091" t="s">
        <v>5841</v>
      </c>
      <c r="E6091" t="s">
        <v>6537</v>
      </c>
      <c r="F6091" t="s">
        <v>4276</v>
      </c>
      <c r="G6091">
        <v>61434</v>
      </c>
      <c r="H6091">
        <v>48030</v>
      </c>
      <c r="I6091" s="1">
        <v>43805</v>
      </c>
      <c r="J6091">
        <v>1</v>
      </c>
      <c r="K6091" t="s">
        <v>6696</v>
      </c>
      <c r="L6091" t="s">
        <v>6698</v>
      </c>
      <c r="M6091" t="s">
        <v>6699</v>
      </c>
      <c r="N6091" s="1">
        <v>43889</v>
      </c>
      <c r="O6091" t="str">
        <f t="shared" si="201"/>
        <v>정상2</v>
      </c>
      <c r="P6091" t="str">
        <f t="shared" si="202"/>
        <v>엠피피스토스</v>
      </c>
      <c r="Q6091" t="s">
        <v>1954</v>
      </c>
      <c r="R6091"/>
      <c r="S6091"/>
      <c r="T6091"/>
      <c r="U6091"/>
      <c r="V6091"/>
      <c r="W6091" t="s">
        <v>6702</v>
      </c>
      <c r="X6091"/>
    </row>
    <row r="6092" spans="1:24">
      <c r="A6092" t="s">
        <v>2673</v>
      </c>
      <c r="B6092" t="s">
        <v>2685</v>
      </c>
      <c r="C6092" t="s">
        <v>5713</v>
      </c>
      <c r="D6092" t="s">
        <v>5841</v>
      </c>
      <c r="E6092" t="s">
        <v>6538</v>
      </c>
      <c r="F6092" t="s">
        <v>4276</v>
      </c>
      <c r="G6092">
        <v>61430</v>
      </c>
      <c r="H6092">
        <v>43590</v>
      </c>
      <c r="I6092" s="1">
        <v>43805</v>
      </c>
      <c r="J6092">
        <v>1</v>
      </c>
      <c r="K6092" t="s">
        <v>6696</v>
      </c>
      <c r="L6092" t="s">
        <v>6698</v>
      </c>
      <c r="M6092" t="s">
        <v>6699</v>
      </c>
      <c r="N6092" s="1">
        <v>43889</v>
      </c>
      <c r="O6092" t="str">
        <f t="shared" si="201"/>
        <v>정상2</v>
      </c>
      <c r="P6092" t="str">
        <f t="shared" si="202"/>
        <v>엠피피스토스</v>
      </c>
      <c r="Q6092" t="s">
        <v>1954</v>
      </c>
      <c r="R6092"/>
      <c r="S6092"/>
      <c r="T6092"/>
      <c r="U6092"/>
      <c r="V6092"/>
      <c r="W6092" t="s">
        <v>1958</v>
      </c>
      <c r="X6092"/>
    </row>
    <row r="6093" spans="1:24">
      <c r="A6093" t="s">
        <v>2673</v>
      </c>
      <c r="B6093" t="s">
        <v>2685</v>
      </c>
      <c r="C6093" t="s">
        <v>5713</v>
      </c>
      <c r="D6093" t="s">
        <v>5841</v>
      </c>
      <c r="E6093" t="s">
        <v>6539</v>
      </c>
      <c r="F6093" t="s">
        <v>4276</v>
      </c>
      <c r="G6093">
        <v>61430</v>
      </c>
      <c r="H6093">
        <v>70000</v>
      </c>
      <c r="I6093" s="1">
        <v>43805</v>
      </c>
      <c r="J6093">
        <v>1</v>
      </c>
      <c r="K6093" t="s">
        <v>6696</v>
      </c>
      <c r="L6093" t="s">
        <v>6698</v>
      </c>
      <c r="M6093" t="s">
        <v>6699</v>
      </c>
      <c r="N6093" s="1">
        <v>43889</v>
      </c>
      <c r="O6093" t="str">
        <f t="shared" si="201"/>
        <v>정상2</v>
      </c>
      <c r="P6093" t="str">
        <f t="shared" si="202"/>
        <v>엠피피스토스</v>
      </c>
      <c r="Q6093" t="s">
        <v>1954</v>
      </c>
      <c r="R6093"/>
      <c r="S6093"/>
      <c r="T6093"/>
      <c r="U6093"/>
      <c r="V6093"/>
      <c r="W6093" t="s">
        <v>1958</v>
      </c>
      <c r="X6093"/>
    </row>
    <row r="6094" spans="1:24">
      <c r="A6094" t="s">
        <v>2673</v>
      </c>
      <c r="B6094" t="s">
        <v>2685</v>
      </c>
      <c r="C6094" t="s">
        <v>5713</v>
      </c>
      <c r="D6094" t="s">
        <v>5841</v>
      </c>
      <c r="E6094" t="s">
        <v>6540</v>
      </c>
      <c r="F6094" t="s">
        <v>4276</v>
      </c>
      <c r="G6094">
        <v>61434</v>
      </c>
      <c r="H6094">
        <v>46150</v>
      </c>
      <c r="I6094" s="1">
        <v>43805</v>
      </c>
      <c r="J6094">
        <v>1</v>
      </c>
      <c r="K6094" t="s">
        <v>6696</v>
      </c>
      <c r="L6094" t="s">
        <v>6698</v>
      </c>
      <c r="M6094" t="s">
        <v>6699</v>
      </c>
      <c r="N6094" s="1">
        <v>43889</v>
      </c>
      <c r="O6094" t="str">
        <f t="shared" si="201"/>
        <v>정상2</v>
      </c>
      <c r="P6094" t="str">
        <f t="shared" si="202"/>
        <v>엠피피스토스</v>
      </c>
      <c r="Q6094" t="s">
        <v>1954</v>
      </c>
      <c r="R6094"/>
      <c r="S6094"/>
      <c r="T6094"/>
      <c r="U6094"/>
      <c r="V6094"/>
      <c r="W6094" t="s">
        <v>1958</v>
      </c>
      <c r="X6094"/>
    </row>
    <row r="6095" spans="1:24">
      <c r="A6095" t="s">
        <v>2673</v>
      </c>
      <c r="B6095" t="s">
        <v>5671</v>
      </c>
      <c r="C6095" t="s">
        <v>5723</v>
      </c>
      <c r="D6095" t="s">
        <v>5841</v>
      </c>
      <c r="E6095" t="s">
        <v>6541</v>
      </c>
      <c r="F6095" t="s">
        <v>4276</v>
      </c>
      <c r="G6095">
        <v>61430</v>
      </c>
      <c r="H6095">
        <v>31510</v>
      </c>
      <c r="I6095" s="1">
        <v>43805</v>
      </c>
      <c r="J6095">
        <v>1</v>
      </c>
      <c r="K6095" t="s">
        <v>6696</v>
      </c>
      <c r="L6095" t="s">
        <v>6698</v>
      </c>
      <c r="M6095" t="s">
        <v>6699</v>
      </c>
      <c r="N6095" s="1">
        <v>43889</v>
      </c>
      <c r="O6095" t="str">
        <f t="shared" ref="O6095:O6158" si="203" xml:space="preserve"> IF(K6095&gt;N6095,W6095,I6095)</f>
        <v>정상2</v>
      </c>
      <c r="P6095" t="str">
        <f t="shared" si="202"/>
        <v>엠피피스토스</v>
      </c>
      <c r="Q6095" t="s">
        <v>1954</v>
      </c>
      <c r="R6095"/>
      <c r="S6095"/>
      <c r="T6095"/>
      <c r="U6095"/>
      <c r="V6095"/>
      <c r="W6095" t="s">
        <v>1958</v>
      </c>
      <c r="X6095"/>
    </row>
    <row r="6096" spans="1:24">
      <c r="A6096" t="s">
        <v>2675</v>
      </c>
      <c r="B6096" t="s">
        <v>5684</v>
      </c>
      <c r="C6096" t="s">
        <v>5742</v>
      </c>
      <c r="D6096" t="s">
        <v>5893</v>
      </c>
      <c r="E6096" t="s">
        <v>6542</v>
      </c>
      <c r="F6096" t="s">
        <v>4276</v>
      </c>
      <c r="G6096" t="s">
        <v>885</v>
      </c>
      <c r="H6096">
        <v>38950</v>
      </c>
      <c r="I6096" s="1">
        <v>43805</v>
      </c>
      <c r="J6096">
        <v>1</v>
      </c>
      <c r="K6096" t="s">
        <v>6696</v>
      </c>
      <c r="L6096" t="s">
        <v>6698</v>
      </c>
      <c r="M6096" t="s">
        <v>6699</v>
      </c>
      <c r="N6096" s="1">
        <v>43889</v>
      </c>
      <c r="O6096" t="str">
        <f t="shared" si="203"/>
        <v>정상2</v>
      </c>
      <c r="P6096" t="str">
        <f t="shared" si="202"/>
        <v>엠피가온</v>
      </c>
      <c r="Q6096" t="s">
        <v>1954</v>
      </c>
      <c r="R6096"/>
      <c r="S6096"/>
      <c r="T6096"/>
      <c r="U6096"/>
      <c r="V6096"/>
      <c r="W6096" t="s">
        <v>1958</v>
      </c>
      <c r="X6096"/>
    </row>
    <row r="6097" spans="1:24">
      <c r="A6097" t="s">
        <v>2209</v>
      </c>
      <c r="B6097" t="s">
        <v>5684</v>
      </c>
      <c r="C6097" t="s">
        <v>5741</v>
      </c>
      <c r="D6097" t="s">
        <v>6019</v>
      </c>
      <c r="E6097" t="s">
        <v>6543</v>
      </c>
      <c r="F6097" t="s">
        <v>4276</v>
      </c>
      <c r="G6097" t="s">
        <v>885</v>
      </c>
      <c r="H6097">
        <v>34200</v>
      </c>
      <c r="I6097" s="1">
        <v>43805</v>
      </c>
      <c r="J6097">
        <v>1</v>
      </c>
      <c r="K6097" t="s">
        <v>6696</v>
      </c>
      <c r="L6097" t="s">
        <v>6698</v>
      </c>
      <c r="M6097" t="s">
        <v>6699</v>
      </c>
      <c r="N6097" s="1">
        <v>43889</v>
      </c>
      <c r="O6097" t="str">
        <f t="shared" si="203"/>
        <v>정상2</v>
      </c>
      <c r="P6097" t="str">
        <f t="shared" si="202"/>
        <v>엠피가온</v>
      </c>
      <c r="Q6097" t="s">
        <v>1954</v>
      </c>
      <c r="R6097"/>
      <c r="S6097"/>
      <c r="T6097"/>
      <c r="U6097"/>
      <c r="V6097"/>
      <c r="W6097" t="s">
        <v>1958</v>
      </c>
      <c r="X6097"/>
    </row>
    <row r="6098" spans="1:24">
      <c r="A6098" t="s">
        <v>1870</v>
      </c>
      <c r="B6098" t="s">
        <v>2678</v>
      </c>
      <c r="C6098" t="s">
        <v>5725</v>
      </c>
      <c r="D6098" t="s">
        <v>5957</v>
      </c>
      <c r="E6098">
        <v>51926859000000</v>
      </c>
      <c r="F6098" t="s">
        <v>3242</v>
      </c>
      <c r="G6098" t="s">
        <v>899</v>
      </c>
      <c r="H6098">
        <v>64000</v>
      </c>
      <c r="I6098" s="1">
        <v>43805</v>
      </c>
      <c r="J6098">
        <v>1</v>
      </c>
      <c r="K6098" t="s">
        <v>6696</v>
      </c>
      <c r="L6098" t="s">
        <v>6696</v>
      </c>
      <c r="M6098" t="s">
        <v>6699</v>
      </c>
      <c r="N6098" s="1">
        <v>43889</v>
      </c>
      <c r="O6098" t="str">
        <f t="shared" si="203"/>
        <v>정상2</v>
      </c>
      <c r="P6098" t="str">
        <f t="shared" si="202"/>
        <v>엠피상동</v>
      </c>
      <c r="Q6098" t="s">
        <v>1954</v>
      </c>
      <c r="R6098"/>
      <c r="S6098"/>
      <c r="T6098"/>
      <c r="U6098"/>
      <c r="V6098"/>
      <c r="W6098" t="s">
        <v>1958</v>
      </c>
      <c r="X6098"/>
    </row>
    <row r="6099" spans="1:24">
      <c r="A6099" t="s">
        <v>2316</v>
      </c>
      <c r="B6099" t="s">
        <v>5672</v>
      </c>
      <c r="C6099" t="s">
        <v>5722</v>
      </c>
      <c r="D6099" t="s">
        <v>5938</v>
      </c>
      <c r="E6099">
        <v>41937700930000</v>
      </c>
      <c r="F6099" t="s">
        <v>4276</v>
      </c>
      <c r="G6099" t="s">
        <v>934</v>
      </c>
      <c r="H6099">
        <v>120229</v>
      </c>
      <c r="I6099" s="1">
        <v>43805</v>
      </c>
      <c r="J6099">
        <v>1</v>
      </c>
      <c r="K6099" t="s">
        <v>6696</v>
      </c>
      <c r="L6099" t="s">
        <v>6698</v>
      </c>
      <c r="M6099" t="s">
        <v>6699</v>
      </c>
      <c r="N6099" s="1">
        <v>43889</v>
      </c>
      <c r="O6099" t="str">
        <f t="shared" si="203"/>
        <v>정상2</v>
      </c>
      <c r="P6099" t="str">
        <f t="shared" si="202"/>
        <v>엠피조은</v>
      </c>
      <c r="Q6099" t="s">
        <v>1954</v>
      </c>
      <c r="R6099"/>
      <c r="S6099"/>
      <c r="T6099"/>
      <c r="U6099"/>
      <c r="V6099"/>
      <c r="W6099" t="s">
        <v>1958</v>
      </c>
      <c r="X6099"/>
    </row>
    <row r="6100" spans="1:24">
      <c r="A6100" t="s">
        <v>2674</v>
      </c>
      <c r="B6100" t="s">
        <v>5672</v>
      </c>
      <c r="C6100" t="s">
        <v>5729</v>
      </c>
      <c r="D6100" t="s">
        <v>5958</v>
      </c>
      <c r="E6100">
        <v>41937701300000</v>
      </c>
      <c r="F6100" t="s">
        <v>4286</v>
      </c>
      <c r="G6100" t="s">
        <v>933</v>
      </c>
      <c r="H6100">
        <v>8995</v>
      </c>
      <c r="I6100" s="1">
        <v>43805</v>
      </c>
      <c r="J6100">
        <v>1</v>
      </c>
      <c r="K6100" t="s">
        <v>6696</v>
      </c>
      <c r="L6100" t="s">
        <v>6698</v>
      </c>
      <c r="M6100" t="s">
        <v>6699</v>
      </c>
      <c r="N6100" s="1">
        <v>43889</v>
      </c>
      <c r="O6100" t="str">
        <f t="shared" si="203"/>
        <v>정상2</v>
      </c>
      <c r="P6100" t="str">
        <f t="shared" si="202"/>
        <v>엠피조은</v>
      </c>
      <c r="Q6100" t="s">
        <v>1954</v>
      </c>
      <c r="R6100"/>
      <c r="S6100"/>
      <c r="T6100"/>
      <c r="U6100"/>
      <c r="V6100"/>
      <c r="W6100" t="s">
        <v>1958</v>
      </c>
      <c r="X6100"/>
    </row>
    <row r="6101" spans="1:24">
      <c r="A6101" t="s">
        <v>2675</v>
      </c>
      <c r="B6101" t="s">
        <v>5684</v>
      </c>
      <c r="C6101" t="s">
        <v>5742</v>
      </c>
      <c r="D6101" t="s">
        <v>6041</v>
      </c>
      <c r="E6101" t="s">
        <v>6544</v>
      </c>
      <c r="F6101" t="s">
        <v>4276</v>
      </c>
      <c r="G6101">
        <v>61437</v>
      </c>
      <c r="H6101">
        <v>10000</v>
      </c>
      <c r="I6101" s="1">
        <v>43805</v>
      </c>
      <c r="J6101">
        <v>1</v>
      </c>
      <c r="K6101" t="s">
        <v>6696</v>
      </c>
      <c r="L6101" t="s">
        <v>6698</v>
      </c>
      <c r="M6101" t="s">
        <v>6699</v>
      </c>
      <c r="N6101" s="1">
        <v>43889</v>
      </c>
      <c r="O6101" t="str">
        <f t="shared" si="203"/>
        <v>정상2</v>
      </c>
      <c r="P6101" t="str">
        <f t="shared" si="202"/>
        <v>엠피가온</v>
      </c>
      <c r="Q6101" t="s">
        <v>1954</v>
      </c>
      <c r="R6101"/>
      <c r="S6101"/>
      <c r="T6101"/>
      <c r="U6101"/>
      <c r="V6101"/>
      <c r="W6101" t="s">
        <v>1958</v>
      </c>
      <c r="X6101"/>
    </row>
    <row r="6102" spans="1:24">
      <c r="A6102" t="s">
        <v>2675</v>
      </c>
      <c r="B6102" t="s">
        <v>5684</v>
      </c>
      <c r="C6102" t="s">
        <v>2239</v>
      </c>
      <c r="D6102" t="s">
        <v>6078</v>
      </c>
      <c r="E6102" t="s">
        <v>6545</v>
      </c>
      <c r="F6102" t="s">
        <v>4276</v>
      </c>
      <c r="G6102" t="s">
        <v>937</v>
      </c>
      <c r="H6102">
        <v>20000</v>
      </c>
      <c r="I6102" s="1">
        <v>43805</v>
      </c>
      <c r="J6102">
        <v>1</v>
      </c>
      <c r="K6102" t="s">
        <v>6696</v>
      </c>
      <c r="L6102" t="s">
        <v>6698</v>
      </c>
      <c r="M6102" t="s">
        <v>6699</v>
      </c>
      <c r="N6102" s="1">
        <v>43889</v>
      </c>
      <c r="O6102" t="str">
        <f t="shared" si="203"/>
        <v>정상2</v>
      </c>
      <c r="P6102" t="str">
        <f t="shared" si="202"/>
        <v>엠피가온</v>
      </c>
      <c r="Q6102" t="s">
        <v>1954</v>
      </c>
      <c r="R6102"/>
      <c r="S6102"/>
      <c r="T6102"/>
      <c r="U6102"/>
      <c r="V6102"/>
      <c r="W6102" t="s">
        <v>1958</v>
      </c>
      <c r="X6102"/>
    </row>
    <row r="6103" spans="1:24">
      <c r="A6103" t="s">
        <v>2666</v>
      </c>
      <c r="B6103" t="s">
        <v>5667</v>
      </c>
      <c r="C6103" t="s">
        <v>5731</v>
      </c>
      <c r="D6103" t="s">
        <v>6079</v>
      </c>
      <c r="E6103">
        <v>41937727570000</v>
      </c>
      <c r="F6103" t="s">
        <v>3242</v>
      </c>
      <c r="G6103" t="s">
        <v>936</v>
      </c>
      <c r="H6103">
        <v>104949</v>
      </c>
      <c r="I6103" s="1">
        <v>43805</v>
      </c>
      <c r="J6103">
        <v>1</v>
      </c>
      <c r="K6103" t="s">
        <v>6696</v>
      </c>
      <c r="L6103" t="s">
        <v>6698</v>
      </c>
      <c r="M6103" t="s">
        <v>6699</v>
      </c>
      <c r="N6103" s="1">
        <v>43889</v>
      </c>
      <c r="O6103" t="str">
        <f t="shared" si="203"/>
        <v>정상2</v>
      </c>
      <c r="P6103" t="str">
        <f t="shared" si="202"/>
        <v>엠피성공</v>
      </c>
      <c r="Q6103" t="s">
        <v>1954</v>
      </c>
      <c r="R6103"/>
      <c r="S6103"/>
      <c r="T6103"/>
      <c r="U6103"/>
      <c r="V6103"/>
      <c r="W6103" t="s">
        <v>1958</v>
      </c>
      <c r="X6103"/>
    </row>
    <row r="6104" spans="1:24">
      <c r="A6104" t="s">
        <v>990</v>
      </c>
      <c r="B6104" t="s">
        <v>5667</v>
      </c>
      <c r="C6104" t="s">
        <v>5735</v>
      </c>
      <c r="D6104" t="s">
        <v>6079</v>
      </c>
      <c r="E6104">
        <v>41937727820000</v>
      </c>
      <c r="F6104" t="s">
        <v>3249</v>
      </c>
      <c r="G6104" t="s">
        <v>933</v>
      </c>
      <c r="H6104">
        <v>14208</v>
      </c>
      <c r="I6104" s="1">
        <v>43805</v>
      </c>
      <c r="J6104">
        <v>1</v>
      </c>
      <c r="K6104" t="s">
        <v>6696</v>
      </c>
      <c r="L6104" t="s">
        <v>6698</v>
      </c>
      <c r="M6104" t="s">
        <v>6699</v>
      </c>
      <c r="N6104" s="1">
        <v>43889</v>
      </c>
      <c r="O6104" t="str">
        <f t="shared" si="203"/>
        <v>정상2</v>
      </c>
      <c r="P6104" t="str">
        <f t="shared" si="202"/>
        <v>엠피성공</v>
      </c>
      <c r="Q6104" t="s">
        <v>1954</v>
      </c>
      <c r="R6104"/>
      <c r="S6104"/>
      <c r="T6104"/>
      <c r="U6104"/>
      <c r="V6104"/>
      <c r="W6104" t="s">
        <v>1958</v>
      </c>
      <c r="X6104"/>
    </row>
    <row r="6105" spans="1:24">
      <c r="A6105" t="s">
        <v>2672</v>
      </c>
      <c r="B6105"/>
      <c r="C6105"/>
      <c r="D6105" t="s">
        <v>5815</v>
      </c>
      <c r="E6105" t="s">
        <v>6546</v>
      </c>
      <c r="F6105" t="s">
        <v>4276</v>
      </c>
      <c r="G6105">
        <v>61461</v>
      </c>
      <c r="H6105">
        <v>54300</v>
      </c>
      <c r="I6105" s="1">
        <v>43805</v>
      </c>
      <c r="J6105">
        <v>1</v>
      </c>
      <c r="K6105" t="s">
        <v>6696</v>
      </c>
      <c r="L6105" t="s">
        <v>6698</v>
      </c>
      <c r="M6105" t="s">
        <v>6699</v>
      </c>
      <c r="N6105" s="1">
        <v>43889</v>
      </c>
      <c r="O6105" t="str">
        <f t="shared" si="203"/>
        <v>정상2</v>
      </c>
      <c r="P6105" t="str">
        <f t="shared" si="202"/>
        <v>엠피레전드</v>
      </c>
      <c r="Q6105" t="s">
        <v>1954</v>
      </c>
      <c r="R6105"/>
      <c r="S6105"/>
      <c r="T6105"/>
      <c r="U6105"/>
      <c r="V6105"/>
      <c r="W6105" t="s">
        <v>1958</v>
      </c>
      <c r="X6105"/>
    </row>
    <row r="6106" spans="1:24">
      <c r="A6106" t="s">
        <v>2672</v>
      </c>
      <c r="B6106"/>
      <c r="C6106"/>
      <c r="D6106" t="s">
        <v>5793</v>
      </c>
      <c r="E6106" t="s">
        <v>6547</v>
      </c>
      <c r="F6106" t="s">
        <v>4276</v>
      </c>
      <c r="G6106">
        <v>61461</v>
      </c>
      <c r="H6106">
        <v>77000</v>
      </c>
      <c r="I6106" s="1">
        <v>43805</v>
      </c>
      <c r="J6106">
        <v>1</v>
      </c>
      <c r="K6106" t="s">
        <v>6695</v>
      </c>
      <c r="L6106" t="s">
        <v>6698</v>
      </c>
      <c r="M6106" t="s">
        <v>6699</v>
      </c>
      <c r="N6106" s="1">
        <v>43889</v>
      </c>
      <c r="O6106" t="str">
        <f t="shared" si="203"/>
        <v>정상2</v>
      </c>
      <c r="P6106" t="str">
        <f t="shared" si="202"/>
        <v>엠피레전드</v>
      </c>
      <c r="Q6106" t="s">
        <v>1954</v>
      </c>
      <c r="R6106"/>
      <c r="S6106"/>
      <c r="T6106"/>
      <c r="U6106"/>
      <c r="V6106"/>
      <c r="W6106" t="s">
        <v>1958</v>
      </c>
      <c r="X6106"/>
    </row>
    <row r="6107" spans="1:24">
      <c r="A6107" t="s">
        <v>2673</v>
      </c>
      <c r="B6107" t="s">
        <v>2685</v>
      </c>
      <c r="C6107" t="s">
        <v>2341</v>
      </c>
      <c r="D6107" t="s">
        <v>5851</v>
      </c>
      <c r="E6107">
        <v>20196233691</v>
      </c>
      <c r="F6107" t="s">
        <v>3242</v>
      </c>
      <c r="G6107">
        <v>22757</v>
      </c>
      <c r="H6107">
        <v>64146</v>
      </c>
      <c r="I6107" s="1">
        <v>43805</v>
      </c>
      <c r="J6107">
        <v>1</v>
      </c>
      <c r="K6107" t="s">
        <v>6696</v>
      </c>
      <c r="L6107" t="s">
        <v>6698</v>
      </c>
      <c r="M6107" t="s">
        <v>6699</v>
      </c>
      <c r="N6107" s="1">
        <v>43889</v>
      </c>
      <c r="O6107" t="str">
        <f t="shared" si="203"/>
        <v>정상2</v>
      </c>
      <c r="P6107" t="str">
        <f t="shared" si="202"/>
        <v>엠피피스토스</v>
      </c>
      <c r="Q6107" t="s">
        <v>1954</v>
      </c>
      <c r="R6107"/>
      <c r="S6107"/>
      <c r="T6107"/>
      <c r="U6107"/>
      <c r="V6107"/>
      <c r="W6107" t="s">
        <v>1958</v>
      </c>
      <c r="X6107"/>
    </row>
    <row r="6108" spans="1:24">
      <c r="A6108" t="s">
        <v>2667</v>
      </c>
      <c r="B6108" t="s">
        <v>5675</v>
      </c>
      <c r="C6108" t="s">
        <v>5714</v>
      </c>
      <c r="D6108" t="s">
        <v>5855</v>
      </c>
      <c r="E6108" t="s">
        <v>6548</v>
      </c>
      <c r="F6108" t="s">
        <v>4276</v>
      </c>
      <c r="G6108" t="s">
        <v>901</v>
      </c>
      <c r="H6108">
        <v>54783</v>
      </c>
      <c r="I6108" s="1">
        <v>43805</v>
      </c>
      <c r="J6108">
        <v>1</v>
      </c>
      <c r="K6108" t="s">
        <v>6696</v>
      </c>
      <c r="L6108" t="s">
        <v>6698</v>
      </c>
      <c r="M6108" t="s">
        <v>6699</v>
      </c>
      <c r="N6108" s="1">
        <v>43889</v>
      </c>
      <c r="O6108" t="str">
        <f t="shared" si="203"/>
        <v>정상2</v>
      </c>
      <c r="P6108" t="str">
        <f t="shared" si="202"/>
        <v>엠피의정부</v>
      </c>
      <c r="Q6108" t="s">
        <v>1954</v>
      </c>
      <c r="R6108"/>
      <c r="S6108"/>
      <c r="T6108"/>
      <c r="U6108"/>
      <c r="V6108"/>
      <c r="W6108" t="s">
        <v>1958</v>
      </c>
      <c r="X6108"/>
    </row>
    <row r="6109" spans="1:24">
      <c r="A6109" t="s">
        <v>2667</v>
      </c>
      <c r="B6109" t="s">
        <v>2680</v>
      </c>
      <c r="C6109" t="s">
        <v>5780</v>
      </c>
      <c r="D6109" t="s">
        <v>5959</v>
      </c>
      <c r="E6109" t="s">
        <v>6549</v>
      </c>
      <c r="F6109" t="s">
        <v>4276</v>
      </c>
      <c r="G6109">
        <v>61437</v>
      </c>
      <c r="H6109">
        <v>15000</v>
      </c>
      <c r="I6109" s="1">
        <v>43805</v>
      </c>
      <c r="J6109">
        <v>1</v>
      </c>
      <c r="K6109" t="s">
        <v>6696</v>
      </c>
      <c r="L6109" t="s">
        <v>6698</v>
      </c>
      <c r="M6109" t="s">
        <v>6699</v>
      </c>
      <c r="N6109" s="1">
        <v>43889</v>
      </c>
      <c r="O6109" t="str">
        <f t="shared" si="203"/>
        <v>정상2</v>
      </c>
      <c r="P6109" t="str">
        <f t="shared" si="202"/>
        <v>엠피의정부</v>
      </c>
      <c r="Q6109" t="s">
        <v>1954</v>
      </c>
      <c r="R6109"/>
      <c r="S6109"/>
      <c r="T6109"/>
      <c r="U6109"/>
      <c r="V6109"/>
      <c r="W6109" t="s">
        <v>1960</v>
      </c>
      <c r="X6109"/>
    </row>
    <row r="6110" spans="1:24">
      <c r="A6110" t="s">
        <v>2667</v>
      </c>
      <c r="B6110" t="s">
        <v>2680</v>
      </c>
      <c r="C6110" t="s">
        <v>5714</v>
      </c>
      <c r="D6110" t="s">
        <v>5854</v>
      </c>
      <c r="E6110">
        <v>51926862560000</v>
      </c>
      <c r="F6110" t="s">
        <v>4276</v>
      </c>
      <c r="G6110" t="s">
        <v>899</v>
      </c>
      <c r="H6110">
        <v>101000</v>
      </c>
      <c r="I6110" s="1">
        <v>43805</v>
      </c>
      <c r="J6110">
        <v>1</v>
      </c>
      <c r="K6110" t="s">
        <v>6696</v>
      </c>
      <c r="L6110" t="s">
        <v>6698</v>
      </c>
      <c r="M6110" t="s">
        <v>6699</v>
      </c>
      <c r="N6110" s="1">
        <v>43889</v>
      </c>
      <c r="O6110" t="str">
        <f t="shared" si="203"/>
        <v>정상2</v>
      </c>
      <c r="P6110" t="str">
        <f t="shared" si="202"/>
        <v>엠피의정부</v>
      </c>
      <c r="Q6110" t="s">
        <v>1954</v>
      </c>
      <c r="R6110"/>
      <c r="S6110"/>
      <c r="T6110"/>
      <c r="U6110"/>
      <c r="V6110"/>
      <c r="W6110" t="s">
        <v>1958</v>
      </c>
      <c r="X6110"/>
    </row>
    <row r="6111" spans="1:24">
      <c r="A6111" t="s">
        <v>2671</v>
      </c>
      <c r="B6111" t="s">
        <v>5666</v>
      </c>
      <c r="C6111" t="s">
        <v>2355</v>
      </c>
      <c r="D6111" t="s">
        <v>5926</v>
      </c>
      <c r="E6111" t="s">
        <v>6550</v>
      </c>
      <c r="F6111" t="s">
        <v>4276</v>
      </c>
      <c r="G6111">
        <v>61442</v>
      </c>
      <c r="H6111">
        <v>35430</v>
      </c>
      <c r="I6111" s="1">
        <v>43805</v>
      </c>
      <c r="J6111">
        <v>1</v>
      </c>
      <c r="K6111" t="s">
        <v>6696</v>
      </c>
      <c r="L6111" t="s">
        <v>6698</v>
      </c>
      <c r="M6111" t="s">
        <v>6699</v>
      </c>
      <c r="N6111" s="1">
        <v>43889</v>
      </c>
      <c r="O6111" t="str">
        <f t="shared" si="203"/>
        <v>정상2</v>
      </c>
      <c r="P6111" t="s">
        <v>6835</v>
      </c>
      <c r="Q6111" t="s">
        <v>1954</v>
      </c>
      <c r="R6111"/>
      <c r="S6111"/>
      <c r="T6111"/>
      <c r="U6111"/>
      <c r="V6111"/>
      <c r="W6111" t="s">
        <v>1960</v>
      </c>
      <c r="X6111"/>
    </row>
    <row r="6112" spans="1:24">
      <c r="A6112" t="s">
        <v>983</v>
      </c>
      <c r="B6112" t="s">
        <v>5696</v>
      </c>
      <c r="C6112" t="s">
        <v>5710</v>
      </c>
      <c r="D6112" t="s">
        <v>5796</v>
      </c>
      <c r="E6112" t="s">
        <v>6551</v>
      </c>
      <c r="F6112" t="s">
        <v>4276</v>
      </c>
      <c r="G6112">
        <v>61464</v>
      </c>
      <c r="H6112">
        <v>40630</v>
      </c>
      <c r="I6112" s="1">
        <v>43805</v>
      </c>
      <c r="J6112">
        <v>1</v>
      </c>
      <c r="K6112" t="s">
        <v>6696</v>
      </c>
      <c r="L6112" t="s">
        <v>6698</v>
      </c>
      <c r="M6112" t="s">
        <v>6699</v>
      </c>
      <c r="N6112" s="1">
        <v>43889</v>
      </c>
      <c r="O6112" t="str">
        <f t="shared" si="203"/>
        <v>정상2</v>
      </c>
      <c r="P6112" t="s">
        <v>6835</v>
      </c>
      <c r="Q6112" t="s">
        <v>1954</v>
      </c>
      <c r="R6112"/>
      <c r="S6112"/>
      <c r="T6112"/>
      <c r="U6112"/>
      <c r="V6112"/>
      <c r="W6112" t="s">
        <v>1958</v>
      </c>
      <c r="X6112"/>
    </row>
    <row r="6113" spans="1:24">
      <c r="A6113" t="s">
        <v>2671</v>
      </c>
      <c r="B6113" t="s">
        <v>5666</v>
      </c>
      <c r="C6113" t="s">
        <v>5710</v>
      </c>
      <c r="D6113" t="s">
        <v>5796</v>
      </c>
      <c r="E6113">
        <v>20190582526</v>
      </c>
      <c r="F6113" t="s">
        <v>4276</v>
      </c>
      <c r="G6113" t="s">
        <v>890</v>
      </c>
      <c r="H6113">
        <v>59950</v>
      </c>
      <c r="I6113" s="1">
        <v>43805</v>
      </c>
      <c r="J6113">
        <v>1</v>
      </c>
      <c r="K6113" t="s">
        <v>6696</v>
      </c>
      <c r="L6113" t="s">
        <v>6698</v>
      </c>
      <c r="M6113" t="s">
        <v>6699</v>
      </c>
      <c r="N6113" s="1">
        <v>43889</v>
      </c>
      <c r="O6113" t="str">
        <f t="shared" si="203"/>
        <v>정상2</v>
      </c>
      <c r="P6113" t="s">
        <v>6835</v>
      </c>
      <c r="Q6113" t="s">
        <v>1954</v>
      </c>
      <c r="R6113"/>
      <c r="S6113"/>
      <c r="T6113"/>
      <c r="U6113"/>
      <c r="V6113"/>
      <c r="W6113" t="s">
        <v>1958</v>
      </c>
      <c r="X6113"/>
    </row>
    <row r="6114" spans="1:24">
      <c r="A6114" t="s">
        <v>983</v>
      </c>
      <c r="B6114" t="s">
        <v>5666</v>
      </c>
      <c r="C6114" t="s">
        <v>5710</v>
      </c>
      <c r="D6114" t="s">
        <v>5796</v>
      </c>
      <c r="E6114">
        <v>20196220382</v>
      </c>
      <c r="F6114" t="s">
        <v>4270</v>
      </c>
      <c r="G6114">
        <v>22820</v>
      </c>
      <c r="H6114">
        <v>28738</v>
      </c>
      <c r="I6114" s="1">
        <v>43805</v>
      </c>
      <c r="J6114">
        <v>1</v>
      </c>
      <c r="K6114" t="s">
        <v>6696</v>
      </c>
      <c r="L6114" t="s">
        <v>6698</v>
      </c>
      <c r="M6114" t="s">
        <v>6699</v>
      </c>
      <c r="N6114" s="1">
        <v>43889</v>
      </c>
      <c r="O6114" t="str">
        <f t="shared" si="203"/>
        <v>정상2</v>
      </c>
      <c r="P6114" t="s">
        <v>6835</v>
      </c>
      <c r="Q6114" t="s">
        <v>1954</v>
      </c>
      <c r="R6114"/>
      <c r="S6114"/>
      <c r="T6114"/>
      <c r="U6114"/>
      <c r="V6114"/>
      <c r="W6114" t="s">
        <v>1958</v>
      </c>
      <c r="X6114"/>
    </row>
    <row r="6115" spans="1:24">
      <c r="A6115" t="s">
        <v>983</v>
      </c>
      <c r="B6115" t="s">
        <v>5666</v>
      </c>
      <c r="C6115" t="s">
        <v>5754</v>
      </c>
      <c r="D6115" t="s">
        <v>5960</v>
      </c>
      <c r="E6115">
        <v>320192322426</v>
      </c>
      <c r="F6115" t="s">
        <v>4276</v>
      </c>
      <c r="G6115">
        <v>30555</v>
      </c>
      <c r="H6115">
        <v>103430</v>
      </c>
      <c r="I6115" s="1">
        <v>43805</v>
      </c>
      <c r="J6115">
        <v>1</v>
      </c>
      <c r="K6115" t="s">
        <v>6696</v>
      </c>
      <c r="L6115" t="s">
        <v>6698</v>
      </c>
      <c r="M6115" t="s">
        <v>6699</v>
      </c>
      <c r="N6115" s="1">
        <v>43889</v>
      </c>
      <c r="O6115" t="str">
        <f t="shared" si="203"/>
        <v>정상2</v>
      </c>
      <c r="P6115" t="s">
        <v>6835</v>
      </c>
      <c r="Q6115" t="s">
        <v>1954</v>
      </c>
      <c r="R6115"/>
      <c r="S6115"/>
      <c r="T6115"/>
      <c r="U6115"/>
      <c r="V6115"/>
      <c r="W6115" t="s">
        <v>6702</v>
      </c>
      <c r="X6115"/>
    </row>
    <row r="6116" spans="1:24">
      <c r="A6116" t="s">
        <v>2671</v>
      </c>
      <c r="B6116" t="s">
        <v>5666</v>
      </c>
      <c r="C6116" t="s">
        <v>5754</v>
      </c>
      <c r="D6116" t="s">
        <v>5926</v>
      </c>
      <c r="E6116">
        <v>320192307311</v>
      </c>
      <c r="F6116" t="s">
        <v>4276</v>
      </c>
      <c r="G6116">
        <v>30545</v>
      </c>
      <c r="H6116">
        <v>24040</v>
      </c>
      <c r="I6116" s="1">
        <v>43805</v>
      </c>
      <c r="J6116">
        <v>1</v>
      </c>
      <c r="K6116" t="s">
        <v>6696</v>
      </c>
      <c r="L6116" t="s">
        <v>6698</v>
      </c>
      <c r="M6116" t="s">
        <v>6699</v>
      </c>
      <c r="N6116" s="1">
        <v>43889</v>
      </c>
      <c r="O6116" t="str">
        <f t="shared" si="203"/>
        <v>정상2</v>
      </c>
      <c r="P6116" t="s">
        <v>6835</v>
      </c>
      <c r="Q6116" t="s">
        <v>1954</v>
      </c>
      <c r="R6116"/>
      <c r="S6116"/>
      <c r="T6116"/>
      <c r="U6116"/>
      <c r="V6116"/>
      <c r="W6116" t="s">
        <v>1958</v>
      </c>
      <c r="X6116"/>
    </row>
    <row r="6117" spans="1:24">
      <c r="A6117" t="s">
        <v>2671</v>
      </c>
      <c r="B6117" t="s">
        <v>5666</v>
      </c>
      <c r="C6117" t="s">
        <v>5710</v>
      </c>
      <c r="D6117" t="s">
        <v>5796</v>
      </c>
      <c r="E6117">
        <v>320192307152</v>
      </c>
      <c r="F6117" t="s">
        <v>4276</v>
      </c>
      <c r="G6117">
        <v>30545</v>
      </c>
      <c r="H6117">
        <v>26020</v>
      </c>
      <c r="I6117" s="1">
        <v>43805</v>
      </c>
      <c r="J6117">
        <v>1</v>
      </c>
      <c r="K6117" t="s">
        <v>6696</v>
      </c>
      <c r="L6117" t="s">
        <v>6698</v>
      </c>
      <c r="M6117" t="s">
        <v>6699</v>
      </c>
      <c r="N6117" s="1">
        <v>43889</v>
      </c>
      <c r="O6117" t="str">
        <f t="shared" si="203"/>
        <v>정상2</v>
      </c>
      <c r="P6117" t="s">
        <v>6835</v>
      </c>
      <c r="Q6117" t="s">
        <v>1954</v>
      </c>
      <c r="R6117"/>
      <c r="S6117"/>
      <c r="T6117"/>
      <c r="U6117"/>
      <c r="V6117"/>
      <c r="W6117" t="s">
        <v>1960</v>
      </c>
      <c r="X6117"/>
    </row>
    <row r="6118" spans="1:24">
      <c r="A6118" t="s">
        <v>2669</v>
      </c>
      <c r="B6118"/>
      <c r="C6118"/>
      <c r="D6118" t="s">
        <v>6032</v>
      </c>
      <c r="E6118" t="s">
        <v>6552</v>
      </c>
      <c r="F6118" t="s">
        <v>4276</v>
      </c>
      <c r="G6118">
        <v>61438</v>
      </c>
      <c r="H6118">
        <v>30000</v>
      </c>
      <c r="I6118" s="1">
        <v>43805</v>
      </c>
      <c r="J6118">
        <v>1</v>
      </c>
      <c r="K6118" t="s">
        <v>6696</v>
      </c>
      <c r="L6118" t="s">
        <v>6698</v>
      </c>
      <c r="M6118" t="s">
        <v>6700</v>
      </c>
      <c r="N6118" s="1">
        <v>43889</v>
      </c>
      <c r="O6118" t="str">
        <f t="shared" si="203"/>
        <v>정상2</v>
      </c>
      <c r="P6118" t="str">
        <f t="shared" si="202"/>
        <v>엠피경기</v>
      </c>
      <c r="Q6118" t="s">
        <v>1954</v>
      </c>
      <c r="R6118"/>
      <c r="S6118"/>
      <c r="T6118"/>
      <c r="U6118"/>
      <c r="V6118"/>
      <c r="W6118" t="s">
        <v>1958</v>
      </c>
      <c r="X6118"/>
    </row>
    <row r="6119" spans="1:24">
      <c r="A6119" t="s">
        <v>996</v>
      </c>
      <c r="B6119"/>
      <c r="C6119"/>
      <c r="D6119" t="s">
        <v>6032</v>
      </c>
      <c r="E6119" t="s">
        <v>6553</v>
      </c>
      <c r="F6119" t="s">
        <v>4276</v>
      </c>
      <c r="G6119" t="s">
        <v>879</v>
      </c>
      <c r="H6119">
        <v>57200</v>
      </c>
      <c r="I6119" s="1">
        <v>43805</v>
      </c>
      <c r="J6119">
        <v>1</v>
      </c>
      <c r="K6119" t="s">
        <v>6696</v>
      </c>
      <c r="L6119" t="s">
        <v>6698</v>
      </c>
      <c r="M6119" t="s">
        <v>6699</v>
      </c>
      <c r="N6119" s="1">
        <v>43889</v>
      </c>
      <c r="O6119" t="str">
        <f t="shared" si="203"/>
        <v>정상2</v>
      </c>
      <c r="P6119" t="str">
        <f t="shared" si="202"/>
        <v>엠피경기</v>
      </c>
      <c r="Q6119" t="s">
        <v>1954</v>
      </c>
      <c r="R6119"/>
      <c r="S6119"/>
      <c r="T6119"/>
      <c r="U6119"/>
      <c r="V6119"/>
      <c r="W6119" t="s">
        <v>1958</v>
      </c>
      <c r="X6119"/>
    </row>
    <row r="6120" spans="1:24">
      <c r="A6120" t="s">
        <v>2670</v>
      </c>
      <c r="B6120" t="s">
        <v>2683</v>
      </c>
      <c r="C6120" t="s">
        <v>5724</v>
      </c>
      <c r="D6120" t="s">
        <v>5797</v>
      </c>
      <c r="E6120">
        <v>51926995360000</v>
      </c>
      <c r="F6120" t="s">
        <v>3242</v>
      </c>
      <c r="G6120" t="s">
        <v>907</v>
      </c>
      <c r="H6120">
        <v>61030</v>
      </c>
      <c r="I6120" s="1">
        <v>43805</v>
      </c>
      <c r="J6120">
        <v>1</v>
      </c>
      <c r="K6120" t="s">
        <v>6696</v>
      </c>
      <c r="L6120" t="s">
        <v>6698</v>
      </c>
      <c r="M6120" t="s">
        <v>6699</v>
      </c>
      <c r="N6120" s="1">
        <v>43889</v>
      </c>
      <c r="O6120" t="str">
        <f t="shared" si="203"/>
        <v>정상2</v>
      </c>
      <c r="P6120" t="str">
        <f t="shared" si="202"/>
        <v>엠피송내</v>
      </c>
      <c r="Q6120" t="s">
        <v>1954</v>
      </c>
      <c r="R6120"/>
      <c r="S6120"/>
      <c r="T6120"/>
      <c r="U6120"/>
      <c r="V6120"/>
      <c r="W6120" t="s">
        <v>1958</v>
      </c>
      <c r="X6120"/>
    </row>
    <row r="6121" spans="1:24">
      <c r="A6121" t="s">
        <v>2670</v>
      </c>
      <c r="B6121" t="s">
        <v>5674</v>
      </c>
      <c r="C6121" t="s">
        <v>5715</v>
      </c>
      <c r="D6121" t="s">
        <v>5797</v>
      </c>
      <c r="E6121" t="s">
        <v>6554</v>
      </c>
      <c r="F6121" t="s">
        <v>4276</v>
      </c>
      <c r="G6121" t="s">
        <v>910</v>
      </c>
      <c r="H6121">
        <v>200000</v>
      </c>
      <c r="I6121" s="1">
        <v>43805</v>
      </c>
      <c r="J6121">
        <v>1</v>
      </c>
      <c r="K6121" t="s">
        <v>6696</v>
      </c>
      <c r="L6121" t="s">
        <v>6698</v>
      </c>
      <c r="M6121" t="s">
        <v>6699</v>
      </c>
      <c r="N6121" s="1">
        <v>43889</v>
      </c>
      <c r="O6121" t="str">
        <f t="shared" si="203"/>
        <v>정상2</v>
      </c>
      <c r="P6121" t="str">
        <f t="shared" si="202"/>
        <v>엠피송내</v>
      </c>
      <c r="Q6121" t="s">
        <v>1954</v>
      </c>
      <c r="R6121"/>
      <c r="S6121"/>
      <c r="T6121"/>
      <c r="U6121"/>
      <c r="V6121"/>
      <c r="W6121" t="s">
        <v>1958</v>
      </c>
      <c r="X6121"/>
    </row>
    <row r="6122" spans="1:24">
      <c r="A6122" t="s">
        <v>2670</v>
      </c>
      <c r="B6122" t="s">
        <v>5674</v>
      </c>
      <c r="C6122" t="s">
        <v>5715</v>
      </c>
      <c r="D6122" t="s">
        <v>6044</v>
      </c>
      <c r="E6122" t="s">
        <v>6555</v>
      </c>
      <c r="F6122" t="s">
        <v>4276</v>
      </c>
      <c r="G6122" t="s">
        <v>910</v>
      </c>
      <c r="H6122">
        <v>145000</v>
      </c>
      <c r="I6122" s="1">
        <v>43805</v>
      </c>
      <c r="J6122">
        <v>1</v>
      </c>
      <c r="K6122" t="s">
        <v>6696</v>
      </c>
      <c r="L6122" t="s">
        <v>6698</v>
      </c>
      <c r="M6122" t="s">
        <v>6699</v>
      </c>
      <c r="N6122" s="1">
        <v>43889</v>
      </c>
      <c r="O6122" t="str">
        <f t="shared" si="203"/>
        <v>정상2</v>
      </c>
      <c r="P6122" t="str">
        <f t="shared" si="202"/>
        <v>엠피송내</v>
      </c>
      <c r="Q6122" t="s">
        <v>1954</v>
      </c>
      <c r="R6122"/>
      <c r="S6122"/>
      <c r="T6122"/>
      <c r="U6122"/>
      <c r="V6122"/>
      <c r="W6122" t="s">
        <v>1958</v>
      </c>
      <c r="X6122"/>
    </row>
    <row r="6123" spans="1:24">
      <c r="A6123" t="s">
        <v>991</v>
      </c>
      <c r="B6123" t="s">
        <v>5669</v>
      </c>
      <c r="C6123" t="s">
        <v>5736</v>
      </c>
      <c r="D6123" t="s">
        <v>5817</v>
      </c>
      <c r="E6123" t="s">
        <v>6556</v>
      </c>
      <c r="F6123" t="s">
        <v>4276</v>
      </c>
      <c r="G6123" t="s">
        <v>910</v>
      </c>
      <c r="H6123">
        <v>155000</v>
      </c>
      <c r="I6123" s="1">
        <v>43805</v>
      </c>
      <c r="J6123">
        <v>1</v>
      </c>
      <c r="K6123" t="s">
        <v>6696</v>
      </c>
      <c r="L6123" t="s">
        <v>6698</v>
      </c>
      <c r="M6123" t="s">
        <v>6699</v>
      </c>
      <c r="N6123" s="1">
        <v>43889</v>
      </c>
      <c r="O6123" t="str">
        <f t="shared" si="203"/>
        <v>정상2</v>
      </c>
      <c r="P6123" t="str">
        <f t="shared" si="202"/>
        <v>엠피송내</v>
      </c>
      <c r="Q6123" t="s">
        <v>1954</v>
      </c>
      <c r="R6123"/>
      <c r="S6123"/>
      <c r="T6123"/>
      <c r="U6123"/>
      <c r="V6123"/>
      <c r="W6123" t="s">
        <v>1958</v>
      </c>
      <c r="X6123"/>
    </row>
    <row r="6124" spans="1:24">
      <c r="A6124" t="s">
        <v>5664</v>
      </c>
      <c r="B6124" t="s">
        <v>5679</v>
      </c>
      <c r="C6124" t="s">
        <v>5758</v>
      </c>
      <c r="D6124" t="s">
        <v>5940</v>
      </c>
      <c r="E6124" t="s">
        <v>6557</v>
      </c>
      <c r="F6124" t="s">
        <v>4276</v>
      </c>
      <c r="G6124" t="s">
        <v>885</v>
      </c>
      <c r="H6124">
        <v>20000</v>
      </c>
      <c r="I6124" s="1">
        <v>43805</v>
      </c>
      <c r="J6124">
        <v>1</v>
      </c>
      <c r="K6124" t="s">
        <v>6696</v>
      </c>
      <c r="L6124" t="s">
        <v>6698</v>
      </c>
      <c r="M6124" t="s">
        <v>6699</v>
      </c>
      <c r="N6124" s="1">
        <v>43889</v>
      </c>
      <c r="O6124" t="str">
        <f t="shared" si="203"/>
        <v>정상2</v>
      </c>
      <c r="P6124" t="s">
        <v>1860</v>
      </c>
      <c r="Q6124" t="s">
        <v>1954</v>
      </c>
      <c r="R6124"/>
      <c r="S6124"/>
      <c r="T6124"/>
      <c r="U6124"/>
      <c r="V6124"/>
      <c r="W6124" t="s">
        <v>1958</v>
      </c>
      <c r="X6124"/>
    </row>
    <row r="6125" spans="1:24">
      <c r="A6125" t="s">
        <v>987</v>
      </c>
      <c r="B6125" t="s">
        <v>5697</v>
      </c>
      <c r="C6125" t="s">
        <v>5758</v>
      </c>
      <c r="D6125" t="s">
        <v>5940</v>
      </c>
      <c r="E6125" t="s">
        <v>6558</v>
      </c>
      <c r="F6125" t="s">
        <v>4276</v>
      </c>
      <c r="G6125" t="s">
        <v>885</v>
      </c>
      <c r="H6125">
        <v>35000</v>
      </c>
      <c r="I6125" s="1">
        <v>43805</v>
      </c>
      <c r="J6125">
        <v>1</v>
      </c>
      <c r="K6125" t="s">
        <v>6696</v>
      </c>
      <c r="L6125" t="s">
        <v>6698</v>
      </c>
      <c r="M6125" t="s">
        <v>6699</v>
      </c>
      <c r="N6125" s="1">
        <v>43889</v>
      </c>
      <c r="O6125" t="str">
        <f t="shared" si="203"/>
        <v>정상2</v>
      </c>
      <c r="P6125" t="s">
        <v>987</v>
      </c>
      <c r="Q6125" t="s">
        <v>1954</v>
      </c>
      <c r="R6125"/>
      <c r="S6125"/>
      <c r="T6125"/>
      <c r="U6125"/>
      <c r="V6125"/>
      <c r="W6125" t="s">
        <v>1958</v>
      </c>
      <c r="X6125"/>
    </row>
    <row r="6126" spans="1:24">
      <c r="A6126" t="s">
        <v>2665</v>
      </c>
      <c r="B6126" t="s">
        <v>2678</v>
      </c>
      <c r="C6126" t="s">
        <v>5725</v>
      </c>
      <c r="D6126" t="s">
        <v>5928</v>
      </c>
      <c r="E6126" t="s">
        <v>6559</v>
      </c>
      <c r="F6126" t="s">
        <v>4276</v>
      </c>
      <c r="G6126" t="s">
        <v>885</v>
      </c>
      <c r="H6126">
        <v>9800</v>
      </c>
      <c r="I6126" s="1">
        <v>43805</v>
      </c>
      <c r="J6126">
        <v>1</v>
      </c>
      <c r="K6126" t="s">
        <v>6696</v>
      </c>
      <c r="L6126" t="s">
        <v>6696</v>
      </c>
      <c r="M6126" t="s">
        <v>6699</v>
      </c>
      <c r="N6126" s="1">
        <v>43889</v>
      </c>
      <c r="O6126" t="str">
        <f t="shared" si="203"/>
        <v>정상2</v>
      </c>
      <c r="P6126" t="str">
        <f t="shared" si="202"/>
        <v>엠피상동</v>
      </c>
      <c r="Q6126" t="s">
        <v>1954</v>
      </c>
      <c r="R6126"/>
      <c r="S6126"/>
      <c r="T6126"/>
      <c r="U6126"/>
      <c r="V6126"/>
      <c r="W6126" t="s">
        <v>1958</v>
      </c>
      <c r="X6126"/>
    </row>
    <row r="6127" spans="1:24">
      <c r="A6127" t="s">
        <v>2665</v>
      </c>
      <c r="B6127" t="s">
        <v>5670</v>
      </c>
      <c r="C6127" t="s">
        <v>5725</v>
      </c>
      <c r="D6127" t="s">
        <v>5928</v>
      </c>
      <c r="E6127">
        <v>51926876800000</v>
      </c>
      <c r="F6127" t="s">
        <v>4276</v>
      </c>
      <c r="G6127" t="s">
        <v>899</v>
      </c>
      <c r="H6127">
        <v>78000</v>
      </c>
      <c r="I6127" s="1">
        <v>43805</v>
      </c>
      <c r="J6127">
        <v>1</v>
      </c>
      <c r="K6127" t="s">
        <v>6696</v>
      </c>
      <c r="L6127" t="s">
        <v>6696</v>
      </c>
      <c r="M6127" t="s">
        <v>6699</v>
      </c>
      <c r="N6127" s="1">
        <v>43889</v>
      </c>
      <c r="O6127" t="str">
        <f t="shared" si="203"/>
        <v>정상2</v>
      </c>
      <c r="P6127" t="str">
        <f t="shared" si="202"/>
        <v>엠피상동</v>
      </c>
      <c r="Q6127" t="s">
        <v>1954</v>
      </c>
      <c r="R6127"/>
      <c r="S6127"/>
      <c r="T6127"/>
      <c r="U6127"/>
      <c r="V6127"/>
      <c r="W6127" t="s">
        <v>1958</v>
      </c>
      <c r="X6127"/>
    </row>
    <row r="6128" spans="1:24">
      <c r="A6128" t="s">
        <v>2665</v>
      </c>
      <c r="B6128" t="s">
        <v>5670</v>
      </c>
      <c r="C6128" t="s">
        <v>5716</v>
      </c>
      <c r="D6128" t="s">
        <v>6015</v>
      </c>
      <c r="E6128" t="s">
        <v>6560</v>
      </c>
      <c r="F6128" t="s">
        <v>4276</v>
      </c>
      <c r="G6128">
        <v>61426</v>
      </c>
      <c r="H6128">
        <v>103760</v>
      </c>
      <c r="I6128" s="1">
        <v>43805</v>
      </c>
      <c r="J6128">
        <v>1</v>
      </c>
      <c r="K6128" t="s">
        <v>6696</v>
      </c>
      <c r="L6128" t="s">
        <v>6696</v>
      </c>
      <c r="M6128" t="s">
        <v>6699</v>
      </c>
      <c r="N6128" s="1">
        <v>43889</v>
      </c>
      <c r="O6128" t="str">
        <f t="shared" si="203"/>
        <v>정상2</v>
      </c>
      <c r="P6128" t="str">
        <f t="shared" si="202"/>
        <v>엠피상동</v>
      </c>
      <c r="Q6128" t="s">
        <v>1954</v>
      </c>
      <c r="R6128"/>
      <c r="S6128"/>
      <c r="T6128"/>
      <c r="U6128"/>
      <c r="V6128"/>
      <c r="W6128" t="s">
        <v>1958</v>
      </c>
      <c r="X6128"/>
    </row>
    <row r="6129" spans="1:24">
      <c r="A6129" t="s">
        <v>994</v>
      </c>
      <c r="B6129" t="s">
        <v>5694</v>
      </c>
      <c r="C6129" t="s">
        <v>5781</v>
      </c>
      <c r="D6129" t="s">
        <v>5965</v>
      </c>
      <c r="E6129">
        <v>320192317436</v>
      </c>
      <c r="F6129" t="s">
        <v>4276</v>
      </c>
      <c r="G6129">
        <v>30614</v>
      </c>
      <c r="H6129">
        <v>20000</v>
      </c>
      <c r="I6129" s="1">
        <v>43805</v>
      </c>
      <c r="J6129">
        <v>1</v>
      </c>
      <c r="K6129" t="s">
        <v>6696</v>
      </c>
      <c r="L6129" t="s">
        <v>6698</v>
      </c>
      <c r="M6129" t="s">
        <v>6699</v>
      </c>
      <c r="N6129" s="1">
        <v>43889</v>
      </c>
      <c r="O6129" t="str">
        <f t="shared" si="203"/>
        <v>정상2</v>
      </c>
      <c r="P6129" t="str">
        <f t="shared" si="202"/>
        <v>엠피레전드</v>
      </c>
      <c r="Q6129" t="s">
        <v>1954</v>
      </c>
      <c r="R6129"/>
      <c r="S6129"/>
      <c r="T6129"/>
      <c r="U6129"/>
      <c r="V6129"/>
      <c r="W6129" t="s">
        <v>1958</v>
      </c>
      <c r="X6129"/>
    </row>
    <row r="6130" spans="1:24">
      <c r="A6130" t="s">
        <v>5664</v>
      </c>
      <c r="B6130" t="s">
        <v>5679</v>
      </c>
      <c r="C6130" t="s">
        <v>5767</v>
      </c>
      <c r="D6130" t="s">
        <v>6059</v>
      </c>
      <c r="E6130" t="s">
        <v>6561</v>
      </c>
      <c r="F6130" t="s">
        <v>4276</v>
      </c>
      <c r="G6130" t="s">
        <v>885</v>
      </c>
      <c r="H6130">
        <v>35000</v>
      </c>
      <c r="I6130" s="1">
        <v>43805</v>
      </c>
      <c r="J6130">
        <v>1</v>
      </c>
      <c r="K6130" t="s">
        <v>6696</v>
      </c>
      <c r="L6130" t="s">
        <v>6698</v>
      </c>
      <c r="M6130" t="s">
        <v>6699</v>
      </c>
      <c r="N6130" s="1">
        <v>43889</v>
      </c>
      <c r="O6130" t="str">
        <f t="shared" si="203"/>
        <v>정상2</v>
      </c>
      <c r="P6130" t="s">
        <v>987</v>
      </c>
      <c r="Q6130" t="s">
        <v>1954</v>
      </c>
      <c r="R6130"/>
      <c r="S6130"/>
      <c r="T6130"/>
      <c r="U6130"/>
      <c r="V6130"/>
      <c r="W6130" t="s">
        <v>1958</v>
      </c>
      <c r="X6130"/>
    </row>
    <row r="6131" spans="1:24">
      <c r="A6131" t="s">
        <v>5664</v>
      </c>
      <c r="B6131" t="s">
        <v>5693</v>
      </c>
      <c r="C6131" t="s">
        <v>5782</v>
      </c>
      <c r="D6131" t="s">
        <v>6080</v>
      </c>
      <c r="E6131" t="s">
        <v>6562</v>
      </c>
      <c r="F6131" t="s">
        <v>3242</v>
      </c>
      <c r="G6131" t="s">
        <v>885</v>
      </c>
      <c r="H6131">
        <v>40000</v>
      </c>
      <c r="I6131" s="1">
        <v>43805</v>
      </c>
      <c r="J6131">
        <v>1</v>
      </c>
      <c r="K6131" t="s">
        <v>6696</v>
      </c>
      <c r="L6131" t="s">
        <v>6698</v>
      </c>
      <c r="M6131" t="s">
        <v>6699</v>
      </c>
      <c r="N6131" s="1">
        <v>43889</v>
      </c>
      <c r="O6131" t="str">
        <f t="shared" si="203"/>
        <v>정상2</v>
      </c>
      <c r="P6131" t="s">
        <v>987</v>
      </c>
      <c r="Q6131" t="s">
        <v>1954</v>
      </c>
      <c r="R6131"/>
      <c r="S6131"/>
      <c r="T6131"/>
      <c r="U6131"/>
      <c r="V6131"/>
      <c r="W6131" t="s">
        <v>1958</v>
      </c>
      <c r="X6131"/>
    </row>
    <row r="6132" spans="1:24">
      <c r="A6132" t="s">
        <v>5664</v>
      </c>
      <c r="B6132" t="s">
        <v>5679</v>
      </c>
      <c r="C6132" t="s">
        <v>5758</v>
      </c>
      <c r="D6132" t="s">
        <v>6058</v>
      </c>
      <c r="E6132" t="s">
        <v>6563</v>
      </c>
      <c r="F6132" t="s">
        <v>4276</v>
      </c>
      <c r="G6132" t="s">
        <v>960</v>
      </c>
      <c r="H6132">
        <v>69000</v>
      </c>
      <c r="I6132" s="1">
        <v>43805</v>
      </c>
      <c r="J6132">
        <v>1</v>
      </c>
      <c r="K6132" t="s">
        <v>6696</v>
      </c>
      <c r="L6132" t="s">
        <v>6698</v>
      </c>
      <c r="M6132" t="s">
        <v>6699</v>
      </c>
      <c r="N6132" s="1">
        <v>43889</v>
      </c>
      <c r="O6132" t="str">
        <f t="shared" si="203"/>
        <v>정상2</v>
      </c>
      <c r="P6132" t="s">
        <v>987</v>
      </c>
      <c r="Q6132" t="s">
        <v>1954</v>
      </c>
      <c r="R6132"/>
      <c r="S6132"/>
      <c r="T6132"/>
      <c r="U6132"/>
      <c r="V6132"/>
      <c r="W6132" t="s">
        <v>1958</v>
      </c>
      <c r="X6132"/>
    </row>
    <row r="6133" spans="1:24">
      <c r="A6133" t="s">
        <v>2665</v>
      </c>
      <c r="B6133" t="s">
        <v>5670</v>
      </c>
      <c r="C6133" t="s">
        <v>5726</v>
      </c>
      <c r="D6133" t="s">
        <v>5861</v>
      </c>
      <c r="E6133">
        <v>320192319903</v>
      </c>
      <c r="F6133" t="s">
        <v>3249</v>
      </c>
      <c r="G6133">
        <v>30982</v>
      </c>
      <c r="H6133">
        <v>49760</v>
      </c>
      <c r="I6133" s="1">
        <v>43805</v>
      </c>
      <c r="J6133">
        <v>1</v>
      </c>
      <c r="K6133" t="s">
        <v>6696</v>
      </c>
      <c r="L6133" t="s">
        <v>6696</v>
      </c>
      <c r="M6133" t="s">
        <v>6699</v>
      </c>
      <c r="N6133" s="1">
        <v>43889</v>
      </c>
      <c r="O6133" t="str">
        <f t="shared" si="203"/>
        <v>정상2</v>
      </c>
      <c r="P6133" t="str">
        <f t="shared" si="202"/>
        <v>엠피상동</v>
      </c>
      <c r="Q6133" t="s">
        <v>1954</v>
      </c>
      <c r="R6133"/>
      <c r="S6133"/>
      <c r="T6133"/>
      <c r="U6133"/>
      <c r="V6133"/>
      <c r="W6133" t="s">
        <v>1958</v>
      </c>
      <c r="X6133"/>
    </row>
    <row r="6134" spans="1:24">
      <c r="A6134" t="s">
        <v>2665</v>
      </c>
      <c r="B6134" t="s">
        <v>2678</v>
      </c>
      <c r="C6134" t="s">
        <v>5716</v>
      </c>
      <c r="D6134" t="s">
        <v>5861</v>
      </c>
      <c r="E6134">
        <v>20196241078</v>
      </c>
      <c r="F6134" t="s">
        <v>4276</v>
      </c>
      <c r="G6134">
        <v>22785</v>
      </c>
      <c r="H6134">
        <v>84000</v>
      </c>
      <c r="I6134" s="1">
        <v>43805</v>
      </c>
      <c r="J6134">
        <v>1</v>
      </c>
      <c r="K6134" t="s">
        <v>6696</v>
      </c>
      <c r="L6134" t="s">
        <v>6696</v>
      </c>
      <c r="M6134" t="s">
        <v>6699</v>
      </c>
      <c r="N6134" s="1">
        <v>43889</v>
      </c>
      <c r="O6134" t="str">
        <f t="shared" si="203"/>
        <v>정상2</v>
      </c>
      <c r="P6134" t="str">
        <f t="shared" si="202"/>
        <v>엠피상동</v>
      </c>
      <c r="Q6134" t="s">
        <v>1954</v>
      </c>
      <c r="R6134"/>
      <c r="S6134"/>
      <c r="T6134"/>
      <c r="U6134"/>
      <c r="V6134"/>
      <c r="W6134" t="s">
        <v>1958</v>
      </c>
      <c r="X6134"/>
    </row>
    <row r="6135" spans="1:24">
      <c r="A6135" t="s">
        <v>1870</v>
      </c>
      <c r="B6135" t="s">
        <v>5670</v>
      </c>
      <c r="C6135" t="s">
        <v>5725</v>
      </c>
      <c r="D6135" t="s">
        <v>5929</v>
      </c>
      <c r="E6135" t="s">
        <v>6564</v>
      </c>
      <c r="F6135" t="s">
        <v>4276</v>
      </c>
      <c r="G6135">
        <v>61430</v>
      </c>
      <c r="H6135">
        <v>83000</v>
      </c>
      <c r="I6135" s="1">
        <v>43805</v>
      </c>
      <c r="J6135">
        <v>1</v>
      </c>
      <c r="K6135" t="s">
        <v>6696</v>
      </c>
      <c r="L6135" t="s">
        <v>6696</v>
      </c>
      <c r="M6135" t="s">
        <v>6699</v>
      </c>
      <c r="N6135" s="1">
        <v>43889</v>
      </c>
      <c r="O6135" t="str">
        <f t="shared" si="203"/>
        <v>정상2</v>
      </c>
      <c r="P6135" t="str">
        <f t="shared" si="202"/>
        <v>엠피상동</v>
      </c>
      <c r="Q6135" t="s">
        <v>1954</v>
      </c>
      <c r="R6135"/>
      <c r="S6135"/>
      <c r="T6135"/>
      <c r="U6135"/>
      <c r="V6135"/>
      <c r="W6135" t="s">
        <v>1958</v>
      </c>
      <c r="X6135"/>
    </row>
    <row r="6136" spans="1:24">
      <c r="A6136" t="s">
        <v>1870</v>
      </c>
      <c r="B6136" t="s">
        <v>2678</v>
      </c>
      <c r="C6136" t="s">
        <v>5716</v>
      </c>
      <c r="D6136" t="s">
        <v>5929</v>
      </c>
      <c r="E6136">
        <v>20196240221</v>
      </c>
      <c r="F6136" t="s">
        <v>3242</v>
      </c>
      <c r="G6136">
        <v>22818</v>
      </c>
      <c r="H6136">
        <v>22000</v>
      </c>
      <c r="I6136" s="1">
        <v>43805</v>
      </c>
      <c r="J6136">
        <v>1</v>
      </c>
      <c r="K6136" t="s">
        <v>6695</v>
      </c>
      <c r="L6136" t="s">
        <v>6696</v>
      </c>
      <c r="M6136" t="s">
        <v>6699</v>
      </c>
      <c r="N6136" s="1">
        <v>43889</v>
      </c>
      <c r="O6136" t="str">
        <f t="shared" si="203"/>
        <v>정상2</v>
      </c>
      <c r="P6136" t="str">
        <f t="shared" si="202"/>
        <v>엠피상동</v>
      </c>
      <c r="Q6136" t="s">
        <v>1954</v>
      </c>
      <c r="R6136"/>
      <c r="S6136"/>
      <c r="T6136"/>
      <c r="U6136"/>
      <c r="V6136"/>
      <c r="W6136" t="s">
        <v>1958</v>
      </c>
      <c r="X6136"/>
    </row>
    <row r="6137" spans="1:24">
      <c r="A6137" t="s">
        <v>995</v>
      </c>
      <c r="B6137" t="s">
        <v>2685</v>
      </c>
      <c r="C6137" t="s">
        <v>5723</v>
      </c>
      <c r="D6137" t="s">
        <v>5863</v>
      </c>
      <c r="E6137">
        <v>20190582624</v>
      </c>
      <c r="F6137" t="s">
        <v>3242</v>
      </c>
      <c r="G6137" t="s">
        <v>969</v>
      </c>
      <c r="H6137">
        <v>75500</v>
      </c>
      <c r="I6137" s="1">
        <v>43805</v>
      </c>
      <c r="J6137">
        <v>1</v>
      </c>
      <c r="K6137" t="s">
        <v>6696</v>
      </c>
      <c r="L6137" t="s">
        <v>6698</v>
      </c>
      <c r="M6137" t="s">
        <v>6699</v>
      </c>
      <c r="N6137" s="1">
        <v>43889</v>
      </c>
      <c r="O6137" t="str">
        <f t="shared" si="203"/>
        <v>정상2</v>
      </c>
      <c r="P6137" t="str">
        <f t="shared" si="202"/>
        <v>엠피피스토스</v>
      </c>
      <c r="Q6137" t="s">
        <v>1954</v>
      </c>
      <c r="R6137"/>
      <c r="S6137"/>
      <c r="T6137"/>
      <c r="U6137"/>
      <c r="V6137"/>
      <c r="W6137" t="s">
        <v>1958</v>
      </c>
      <c r="X6137"/>
    </row>
    <row r="6138" spans="1:24">
      <c r="A6138" t="s">
        <v>995</v>
      </c>
      <c r="B6138" t="s">
        <v>5671</v>
      </c>
      <c r="C6138" t="s">
        <v>5713</v>
      </c>
      <c r="D6138" t="s">
        <v>5863</v>
      </c>
      <c r="E6138">
        <v>20190582631</v>
      </c>
      <c r="F6138" t="s">
        <v>4286</v>
      </c>
      <c r="G6138" t="s">
        <v>922</v>
      </c>
      <c r="H6138">
        <v>25207</v>
      </c>
      <c r="I6138" s="1">
        <v>43805</v>
      </c>
      <c r="J6138">
        <v>1</v>
      </c>
      <c r="K6138" t="s">
        <v>6696</v>
      </c>
      <c r="L6138" t="s">
        <v>6698</v>
      </c>
      <c r="M6138" t="s">
        <v>6699</v>
      </c>
      <c r="N6138" s="1">
        <v>43889</v>
      </c>
      <c r="O6138" t="str">
        <f t="shared" si="203"/>
        <v>정상2</v>
      </c>
      <c r="P6138" t="str">
        <f t="shared" si="202"/>
        <v>엠피피스토스</v>
      </c>
      <c r="Q6138" t="s">
        <v>1954</v>
      </c>
      <c r="R6138"/>
      <c r="S6138"/>
      <c r="T6138"/>
      <c r="U6138"/>
      <c r="V6138"/>
      <c r="W6138" t="s">
        <v>1958</v>
      </c>
      <c r="X6138"/>
    </row>
    <row r="6139" spans="1:24">
      <c r="A6139" t="s">
        <v>2673</v>
      </c>
      <c r="B6139" t="s">
        <v>2685</v>
      </c>
      <c r="C6139" t="s">
        <v>2341</v>
      </c>
      <c r="D6139" t="s">
        <v>5863</v>
      </c>
      <c r="E6139">
        <v>51926909060000</v>
      </c>
      <c r="F6139" t="s">
        <v>3242</v>
      </c>
      <c r="G6139" t="s">
        <v>899</v>
      </c>
      <c r="H6139">
        <v>56000</v>
      </c>
      <c r="I6139" s="1">
        <v>43805</v>
      </c>
      <c r="J6139">
        <v>1</v>
      </c>
      <c r="K6139" t="s">
        <v>6696</v>
      </c>
      <c r="L6139" t="s">
        <v>6698</v>
      </c>
      <c r="M6139" t="s">
        <v>6699</v>
      </c>
      <c r="N6139" s="1">
        <v>43889</v>
      </c>
      <c r="O6139" t="str">
        <f t="shared" si="203"/>
        <v>정상2</v>
      </c>
      <c r="P6139" t="str">
        <f t="shared" si="202"/>
        <v>엠피피스토스</v>
      </c>
      <c r="Q6139" t="s">
        <v>1954</v>
      </c>
      <c r="R6139"/>
      <c r="S6139"/>
      <c r="T6139"/>
      <c r="U6139"/>
      <c r="V6139"/>
      <c r="W6139" t="s">
        <v>6702</v>
      </c>
      <c r="X6139"/>
    </row>
    <row r="6140" spans="1:24">
      <c r="A6140" t="s">
        <v>5665</v>
      </c>
      <c r="B6140"/>
      <c r="C6140"/>
      <c r="D6140" t="s">
        <v>5969</v>
      </c>
      <c r="E6140" t="s">
        <v>6565</v>
      </c>
      <c r="F6140" t="s">
        <v>4276</v>
      </c>
      <c r="G6140" t="s">
        <v>879</v>
      </c>
      <c r="H6140">
        <v>124500</v>
      </c>
      <c r="I6140" s="1">
        <v>43805</v>
      </c>
      <c r="J6140">
        <v>1</v>
      </c>
      <c r="K6140" t="s">
        <v>6696</v>
      </c>
      <c r="L6140" t="s">
        <v>6698</v>
      </c>
      <c r="M6140" t="s">
        <v>6699</v>
      </c>
      <c r="N6140" s="1">
        <v>43889</v>
      </c>
      <c r="O6140" t="str">
        <f t="shared" si="203"/>
        <v>정상2</v>
      </c>
      <c r="P6140" t="str">
        <f t="shared" si="202"/>
        <v>엠피프라임</v>
      </c>
      <c r="Q6140" t="s">
        <v>1954</v>
      </c>
      <c r="R6140"/>
      <c r="S6140"/>
      <c r="T6140"/>
      <c r="U6140"/>
      <c r="V6140"/>
      <c r="W6140" t="s">
        <v>1960</v>
      </c>
      <c r="X6140"/>
    </row>
    <row r="6141" spans="1:24">
      <c r="A6141" t="s">
        <v>2670</v>
      </c>
      <c r="B6141"/>
      <c r="C6141"/>
      <c r="D6141" t="s">
        <v>5970</v>
      </c>
      <c r="E6141" t="s">
        <v>6566</v>
      </c>
      <c r="F6141" t="s">
        <v>4276</v>
      </c>
      <c r="G6141" t="s">
        <v>877</v>
      </c>
      <c r="H6141">
        <v>15170</v>
      </c>
      <c r="I6141" s="1">
        <v>43805</v>
      </c>
      <c r="J6141">
        <v>1</v>
      </c>
      <c r="K6141" t="s">
        <v>6696</v>
      </c>
      <c r="L6141" t="s">
        <v>6698</v>
      </c>
      <c r="M6141" t="s">
        <v>6699</v>
      </c>
      <c r="N6141" s="1">
        <v>43889</v>
      </c>
      <c r="O6141" t="str">
        <f t="shared" si="203"/>
        <v>정상2</v>
      </c>
      <c r="P6141" t="str">
        <f t="shared" si="202"/>
        <v>엠피송내</v>
      </c>
      <c r="Q6141" t="s">
        <v>1954</v>
      </c>
      <c r="R6141"/>
      <c r="S6141"/>
      <c r="T6141"/>
      <c r="U6141"/>
      <c r="V6141"/>
      <c r="W6141" t="s">
        <v>1958</v>
      </c>
      <c r="X6141"/>
    </row>
    <row r="6142" spans="1:24">
      <c r="A6142" t="s">
        <v>2670</v>
      </c>
      <c r="B6142"/>
      <c r="C6142"/>
      <c r="D6142" t="s">
        <v>5866</v>
      </c>
      <c r="E6142" t="s">
        <v>6567</v>
      </c>
      <c r="F6142" t="s">
        <v>4276</v>
      </c>
      <c r="G6142" t="s">
        <v>879</v>
      </c>
      <c r="H6142">
        <v>57500</v>
      </c>
      <c r="I6142" s="1">
        <v>43805</v>
      </c>
      <c r="J6142">
        <v>1</v>
      </c>
      <c r="K6142" t="s">
        <v>6696</v>
      </c>
      <c r="L6142" t="s">
        <v>6698</v>
      </c>
      <c r="M6142" t="s">
        <v>6699</v>
      </c>
      <c r="N6142" s="1">
        <v>43889</v>
      </c>
      <c r="O6142" t="str">
        <f t="shared" si="203"/>
        <v>정상2</v>
      </c>
      <c r="P6142" t="str">
        <f t="shared" si="202"/>
        <v>엠피송내</v>
      </c>
      <c r="Q6142" t="s">
        <v>1954</v>
      </c>
      <c r="R6142"/>
      <c r="S6142"/>
      <c r="T6142"/>
      <c r="U6142"/>
      <c r="V6142"/>
      <c r="W6142" t="s">
        <v>1958</v>
      </c>
      <c r="X6142"/>
    </row>
    <row r="6143" spans="1:24">
      <c r="A6143" t="s">
        <v>2674</v>
      </c>
      <c r="B6143"/>
      <c r="C6143"/>
      <c r="D6143" t="s">
        <v>6081</v>
      </c>
      <c r="E6143" t="s">
        <v>6568</v>
      </c>
      <c r="F6143" t="s">
        <v>3242</v>
      </c>
      <c r="G6143" t="s">
        <v>904</v>
      </c>
      <c r="H6143">
        <v>37710</v>
      </c>
      <c r="I6143" s="1">
        <v>43805</v>
      </c>
      <c r="J6143">
        <v>1</v>
      </c>
      <c r="K6143" t="s">
        <v>6696</v>
      </c>
      <c r="L6143" t="s">
        <v>6698</v>
      </c>
      <c r="M6143" t="s">
        <v>6699</v>
      </c>
      <c r="N6143" s="1">
        <v>43889</v>
      </c>
      <c r="O6143" t="str">
        <f t="shared" si="203"/>
        <v>정상2</v>
      </c>
      <c r="P6143" t="str">
        <f t="shared" si="202"/>
        <v>엠피조은</v>
      </c>
      <c r="Q6143" t="s">
        <v>1954</v>
      </c>
      <c r="R6143"/>
      <c r="S6143"/>
      <c r="T6143"/>
      <c r="U6143"/>
      <c r="V6143"/>
      <c r="W6143" t="s">
        <v>1958</v>
      </c>
      <c r="X6143"/>
    </row>
    <row r="6144" spans="1:24">
      <c r="A6144" t="s">
        <v>2316</v>
      </c>
      <c r="B6144"/>
      <c r="C6144"/>
      <c r="D6144" t="s">
        <v>6082</v>
      </c>
      <c r="E6144" t="s">
        <v>6569</v>
      </c>
      <c r="F6144" t="s">
        <v>4276</v>
      </c>
      <c r="G6144" t="s">
        <v>904</v>
      </c>
      <c r="H6144">
        <v>36603</v>
      </c>
      <c r="I6144" s="1">
        <v>43805</v>
      </c>
      <c r="J6144">
        <v>1</v>
      </c>
      <c r="K6144" t="s">
        <v>6696</v>
      </c>
      <c r="L6144" t="s">
        <v>6698</v>
      </c>
      <c r="M6144" t="s">
        <v>6699</v>
      </c>
      <c r="N6144" s="1">
        <v>43889</v>
      </c>
      <c r="O6144" t="str">
        <f t="shared" si="203"/>
        <v>정상2</v>
      </c>
      <c r="P6144" t="str">
        <f t="shared" si="202"/>
        <v>엠피조은</v>
      </c>
      <c r="Q6144" t="s">
        <v>1954</v>
      </c>
      <c r="R6144"/>
      <c r="S6144"/>
      <c r="T6144"/>
      <c r="U6144"/>
      <c r="V6144"/>
      <c r="W6144" t="s">
        <v>1958</v>
      </c>
      <c r="X6144"/>
    </row>
    <row r="6145" spans="1:24">
      <c r="A6145" t="s">
        <v>993</v>
      </c>
      <c r="B6145" t="s">
        <v>5682</v>
      </c>
      <c r="C6145" t="s">
        <v>5766</v>
      </c>
      <c r="D6145" t="s">
        <v>5985</v>
      </c>
      <c r="E6145">
        <v>20196241087</v>
      </c>
      <c r="F6145" t="s">
        <v>4270</v>
      </c>
      <c r="G6145">
        <v>22773</v>
      </c>
      <c r="H6145">
        <v>67000</v>
      </c>
      <c r="I6145" s="1">
        <v>43805</v>
      </c>
      <c r="J6145">
        <v>1</v>
      </c>
      <c r="K6145" t="s">
        <v>6696</v>
      </c>
      <c r="L6145" t="s">
        <v>6698</v>
      </c>
      <c r="M6145" t="s">
        <v>6699</v>
      </c>
      <c r="N6145" s="1">
        <v>43889</v>
      </c>
      <c r="O6145" t="str">
        <f t="shared" si="203"/>
        <v>정상2</v>
      </c>
      <c r="P6145" t="str">
        <f t="shared" ref="P6145:P6208" si="204">A6145</f>
        <v>엠피여주</v>
      </c>
      <c r="Q6145" t="s">
        <v>1954</v>
      </c>
      <c r="R6145"/>
      <c r="S6145"/>
      <c r="T6145"/>
      <c r="U6145"/>
      <c r="V6145"/>
      <c r="W6145" t="s">
        <v>1958</v>
      </c>
      <c r="X6145"/>
    </row>
    <row r="6146" spans="1:24">
      <c r="A6146" t="s">
        <v>2673</v>
      </c>
      <c r="B6146" t="s">
        <v>5671</v>
      </c>
      <c r="C6146" t="s">
        <v>5723</v>
      </c>
      <c r="D6146" t="s">
        <v>5931</v>
      </c>
      <c r="E6146">
        <v>320192317911</v>
      </c>
      <c r="F6146" t="s">
        <v>3242</v>
      </c>
      <c r="G6146">
        <v>30555</v>
      </c>
      <c r="H6146">
        <v>135000</v>
      </c>
      <c r="I6146" s="1">
        <v>43805</v>
      </c>
      <c r="J6146">
        <v>1</v>
      </c>
      <c r="K6146" t="s">
        <v>6696</v>
      </c>
      <c r="L6146" t="s">
        <v>6698</v>
      </c>
      <c r="M6146" t="s">
        <v>6699</v>
      </c>
      <c r="N6146" s="1">
        <v>43889</v>
      </c>
      <c r="O6146" t="str">
        <f t="shared" si="203"/>
        <v>정상2</v>
      </c>
      <c r="P6146" t="str">
        <f t="shared" si="204"/>
        <v>엠피피스토스</v>
      </c>
      <c r="Q6146" t="s">
        <v>1954</v>
      </c>
      <c r="R6146"/>
      <c r="S6146"/>
      <c r="T6146"/>
      <c r="U6146"/>
      <c r="V6146"/>
      <c r="W6146" t="s">
        <v>1958</v>
      </c>
      <c r="X6146"/>
    </row>
    <row r="6147" spans="1:24">
      <c r="A6147" t="s">
        <v>2673</v>
      </c>
      <c r="B6147" t="s">
        <v>2685</v>
      </c>
      <c r="C6147" t="s">
        <v>5713</v>
      </c>
      <c r="D6147" t="s">
        <v>5932</v>
      </c>
      <c r="E6147">
        <v>320192317988</v>
      </c>
      <c r="F6147" t="s">
        <v>4286</v>
      </c>
      <c r="G6147">
        <v>30982</v>
      </c>
      <c r="H6147">
        <v>26230</v>
      </c>
      <c r="I6147" s="1">
        <v>43805</v>
      </c>
      <c r="J6147">
        <v>1</v>
      </c>
      <c r="K6147" t="s">
        <v>6696</v>
      </c>
      <c r="L6147" t="s">
        <v>6698</v>
      </c>
      <c r="M6147" t="s">
        <v>6699</v>
      </c>
      <c r="N6147" s="1">
        <v>43889</v>
      </c>
      <c r="O6147" t="str">
        <f t="shared" si="203"/>
        <v>정상2</v>
      </c>
      <c r="P6147" t="str">
        <f t="shared" si="204"/>
        <v>엠피피스토스</v>
      </c>
      <c r="Q6147" t="s">
        <v>1954</v>
      </c>
      <c r="R6147"/>
      <c r="S6147"/>
      <c r="T6147"/>
      <c r="U6147"/>
      <c r="V6147"/>
      <c r="W6147" t="s">
        <v>1958</v>
      </c>
      <c r="X6147"/>
    </row>
    <row r="6148" spans="1:24">
      <c r="A6148" t="s">
        <v>2673</v>
      </c>
      <c r="B6148" t="s">
        <v>2685</v>
      </c>
      <c r="C6148" t="s">
        <v>5723</v>
      </c>
      <c r="D6148" t="s">
        <v>5931</v>
      </c>
      <c r="E6148">
        <v>320192317843</v>
      </c>
      <c r="F6148" t="s">
        <v>4276</v>
      </c>
      <c r="G6148">
        <v>30573</v>
      </c>
      <c r="H6148">
        <v>64000</v>
      </c>
      <c r="I6148" s="1">
        <v>43805</v>
      </c>
      <c r="J6148">
        <v>1</v>
      </c>
      <c r="K6148" t="s">
        <v>6696</v>
      </c>
      <c r="L6148" t="s">
        <v>6698</v>
      </c>
      <c r="M6148" t="s">
        <v>6699</v>
      </c>
      <c r="N6148" s="1">
        <v>43889</v>
      </c>
      <c r="O6148" t="str">
        <f t="shared" si="203"/>
        <v>정상2</v>
      </c>
      <c r="P6148" t="str">
        <f t="shared" si="204"/>
        <v>엠피피스토스</v>
      </c>
      <c r="Q6148" t="s">
        <v>1954</v>
      </c>
      <c r="R6148"/>
      <c r="S6148"/>
      <c r="T6148"/>
      <c r="U6148"/>
      <c r="V6148"/>
      <c r="W6148" t="s">
        <v>1958</v>
      </c>
      <c r="X6148"/>
    </row>
    <row r="6149" spans="1:24">
      <c r="A6149" t="s">
        <v>2665</v>
      </c>
      <c r="B6149" t="s">
        <v>5670</v>
      </c>
      <c r="C6149" t="s">
        <v>5728</v>
      </c>
      <c r="D6149" t="s">
        <v>5973</v>
      </c>
      <c r="E6149" t="s">
        <v>6570</v>
      </c>
      <c r="F6149" t="s">
        <v>4276</v>
      </c>
      <c r="G6149" t="s">
        <v>879</v>
      </c>
      <c r="H6149">
        <v>125000</v>
      </c>
      <c r="I6149" s="1">
        <v>43805</v>
      </c>
      <c r="J6149">
        <v>1</v>
      </c>
      <c r="K6149" t="s">
        <v>6696</v>
      </c>
      <c r="L6149" t="s">
        <v>6696</v>
      </c>
      <c r="M6149" t="s">
        <v>6699</v>
      </c>
      <c r="N6149" s="1">
        <v>43889</v>
      </c>
      <c r="O6149" t="str">
        <f t="shared" si="203"/>
        <v>정상2</v>
      </c>
      <c r="P6149" t="str">
        <f t="shared" si="204"/>
        <v>엠피상동</v>
      </c>
      <c r="Q6149" t="s">
        <v>1954</v>
      </c>
      <c r="R6149"/>
      <c r="S6149"/>
      <c r="T6149"/>
      <c r="U6149"/>
      <c r="V6149"/>
      <c r="W6149" t="s">
        <v>1958</v>
      </c>
      <c r="X6149"/>
    </row>
    <row r="6150" spans="1:24">
      <c r="A6150" t="s">
        <v>2209</v>
      </c>
      <c r="B6150" t="s">
        <v>5684</v>
      </c>
      <c r="C6150" t="s">
        <v>5741</v>
      </c>
      <c r="D6150" t="s">
        <v>6033</v>
      </c>
      <c r="E6150">
        <v>41937724370000</v>
      </c>
      <c r="F6150" t="s">
        <v>4276</v>
      </c>
      <c r="G6150" t="s">
        <v>934</v>
      </c>
      <c r="H6150">
        <v>64445</v>
      </c>
      <c r="I6150" s="1">
        <v>43805</v>
      </c>
      <c r="J6150">
        <v>1</v>
      </c>
      <c r="K6150" t="s">
        <v>6696</v>
      </c>
      <c r="L6150" t="s">
        <v>6698</v>
      </c>
      <c r="M6150" t="s">
        <v>6699</v>
      </c>
      <c r="N6150" s="1">
        <v>43889</v>
      </c>
      <c r="O6150" t="str">
        <f t="shared" si="203"/>
        <v>정상2</v>
      </c>
      <c r="P6150" t="str">
        <f t="shared" si="204"/>
        <v>엠피가온</v>
      </c>
      <c r="Q6150" t="s">
        <v>1954</v>
      </c>
      <c r="R6150"/>
      <c r="S6150"/>
      <c r="T6150"/>
      <c r="U6150"/>
      <c r="V6150"/>
      <c r="W6150" t="s">
        <v>1958</v>
      </c>
      <c r="X6150"/>
    </row>
    <row r="6151" spans="1:24">
      <c r="A6151" t="s">
        <v>2209</v>
      </c>
      <c r="B6151" t="s">
        <v>5685</v>
      </c>
      <c r="C6151" t="s">
        <v>5742</v>
      </c>
      <c r="D6151" t="s">
        <v>5870</v>
      </c>
      <c r="E6151">
        <v>20196243163</v>
      </c>
      <c r="F6151" t="s">
        <v>3242</v>
      </c>
      <c r="G6151">
        <v>22817</v>
      </c>
      <c r="H6151">
        <v>55000</v>
      </c>
      <c r="I6151" s="1">
        <v>43805</v>
      </c>
      <c r="J6151">
        <v>1</v>
      </c>
      <c r="K6151" t="s">
        <v>6696</v>
      </c>
      <c r="L6151" t="s">
        <v>6698</v>
      </c>
      <c r="M6151" t="s">
        <v>6699</v>
      </c>
      <c r="N6151" s="1">
        <v>43889</v>
      </c>
      <c r="O6151" t="str">
        <f t="shared" si="203"/>
        <v>정상2</v>
      </c>
      <c r="P6151" t="str">
        <f t="shared" si="204"/>
        <v>엠피가온</v>
      </c>
      <c r="Q6151" t="s">
        <v>1954</v>
      </c>
      <c r="R6151"/>
      <c r="S6151"/>
      <c r="T6151"/>
      <c r="U6151"/>
      <c r="V6151"/>
      <c r="W6151" t="s">
        <v>1958</v>
      </c>
      <c r="X6151"/>
    </row>
    <row r="6152" spans="1:24">
      <c r="A6152" t="s">
        <v>2675</v>
      </c>
      <c r="B6152" t="s">
        <v>5685</v>
      </c>
      <c r="C6152" t="s">
        <v>2239</v>
      </c>
      <c r="D6152" t="s">
        <v>5870</v>
      </c>
      <c r="E6152" t="s">
        <v>6571</v>
      </c>
      <c r="F6152" t="s">
        <v>3242</v>
      </c>
      <c r="G6152" t="s">
        <v>885</v>
      </c>
      <c r="H6152">
        <v>19600</v>
      </c>
      <c r="I6152" s="1">
        <v>43805</v>
      </c>
      <c r="J6152">
        <v>1</v>
      </c>
      <c r="K6152" t="s">
        <v>6696</v>
      </c>
      <c r="L6152" t="s">
        <v>6698</v>
      </c>
      <c r="M6152" t="s">
        <v>6699</v>
      </c>
      <c r="N6152" s="1">
        <v>43889</v>
      </c>
      <c r="O6152" t="str">
        <f t="shared" si="203"/>
        <v>정상2</v>
      </c>
      <c r="P6152" t="str">
        <f t="shared" si="204"/>
        <v>엠피가온</v>
      </c>
      <c r="Q6152" t="s">
        <v>1954</v>
      </c>
      <c r="R6152"/>
      <c r="S6152"/>
      <c r="T6152"/>
      <c r="U6152"/>
      <c r="V6152"/>
      <c r="W6152" t="s">
        <v>1958</v>
      </c>
      <c r="X6152"/>
    </row>
    <row r="6153" spans="1:24">
      <c r="A6153" t="s">
        <v>2675</v>
      </c>
      <c r="B6153" t="s">
        <v>5684</v>
      </c>
      <c r="C6153" t="s">
        <v>5740</v>
      </c>
      <c r="D6153" t="s">
        <v>5870</v>
      </c>
      <c r="E6153" t="s">
        <v>6572</v>
      </c>
      <c r="F6153" t="s">
        <v>4276</v>
      </c>
      <c r="G6153">
        <v>61438</v>
      </c>
      <c r="H6153">
        <v>24000</v>
      </c>
      <c r="I6153" s="1">
        <v>43805</v>
      </c>
      <c r="J6153">
        <v>1</v>
      </c>
      <c r="K6153" t="s">
        <v>6696</v>
      </c>
      <c r="L6153" t="s">
        <v>6698</v>
      </c>
      <c r="M6153" t="s">
        <v>6699</v>
      </c>
      <c r="N6153" s="1">
        <v>43889</v>
      </c>
      <c r="O6153" t="str">
        <f t="shared" si="203"/>
        <v>정상2</v>
      </c>
      <c r="P6153" t="str">
        <f t="shared" si="204"/>
        <v>엠피가온</v>
      </c>
      <c r="Q6153" t="s">
        <v>1954</v>
      </c>
      <c r="R6153"/>
      <c r="S6153"/>
      <c r="T6153"/>
      <c r="U6153"/>
      <c r="V6153"/>
      <c r="W6153" t="s">
        <v>1958</v>
      </c>
      <c r="X6153"/>
    </row>
    <row r="6154" spans="1:24">
      <c r="A6154" t="s">
        <v>991</v>
      </c>
      <c r="B6154" t="s">
        <v>5669</v>
      </c>
      <c r="C6154" t="s">
        <v>5724</v>
      </c>
      <c r="D6154" t="s">
        <v>5974</v>
      </c>
      <c r="E6154">
        <v>51926975560000</v>
      </c>
      <c r="F6154" t="s">
        <v>4276</v>
      </c>
      <c r="G6154" t="s">
        <v>907</v>
      </c>
      <c r="H6154">
        <v>50740</v>
      </c>
      <c r="I6154" s="1">
        <v>43805</v>
      </c>
      <c r="J6154">
        <v>1</v>
      </c>
      <c r="K6154" t="s">
        <v>6696</v>
      </c>
      <c r="L6154" t="s">
        <v>6698</v>
      </c>
      <c r="M6154" t="s">
        <v>6699</v>
      </c>
      <c r="N6154" s="1">
        <v>43889</v>
      </c>
      <c r="O6154" t="str">
        <f t="shared" si="203"/>
        <v>정상2</v>
      </c>
      <c r="P6154" t="str">
        <f t="shared" si="204"/>
        <v>엠피송내</v>
      </c>
      <c r="Q6154" t="s">
        <v>1954</v>
      </c>
      <c r="R6154"/>
      <c r="S6154"/>
      <c r="T6154"/>
      <c r="U6154"/>
      <c r="V6154"/>
      <c r="W6154" t="s">
        <v>1958</v>
      </c>
      <c r="X6154"/>
    </row>
    <row r="6155" spans="1:24">
      <c r="A6155" t="s">
        <v>991</v>
      </c>
      <c r="B6155" t="s">
        <v>2683</v>
      </c>
      <c r="C6155" t="s">
        <v>5720</v>
      </c>
      <c r="D6155" t="s">
        <v>5803</v>
      </c>
      <c r="E6155" t="s">
        <v>6573</v>
      </c>
      <c r="F6155" t="s">
        <v>4276</v>
      </c>
      <c r="G6155">
        <v>61465</v>
      </c>
      <c r="H6155">
        <v>106640</v>
      </c>
      <c r="I6155" s="1">
        <v>43805</v>
      </c>
      <c r="J6155">
        <v>1</v>
      </c>
      <c r="K6155" t="s">
        <v>6696</v>
      </c>
      <c r="L6155" t="s">
        <v>6698</v>
      </c>
      <c r="M6155" t="s">
        <v>6699</v>
      </c>
      <c r="N6155" s="1">
        <v>43889</v>
      </c>
      <c r="O6155" t="str">
        <f t="shared" si="203"/>
        <v>정상2</v>
      </c>
      <c r="P6155" t="str">
        <f t="shared" si="204"/>
        <v>엠피송내</v>
      </c>
      <c r="Q6155" t="s">
        <v>1954</v>
      </c>
      <c r="R6155"/>
      <c r="S6155"/>
      <c r="T6155"/>
      <c r="U6155"/>
      <c r="V6155"/>
      <c r="W6155" t="s">
        <v>1958</v>
      </c>
      <c r="X6155"/>
    </row>
    <row r="6156" spans="1:24">
      <c r="A6156" t="s">
        <v>1870</v>
      </c>
      <c r="B6156" t="s">
        <v>2678</v>
      </c>
      <c r="C6156" t="s">
        <v>5716</v>
      </c>
      <c r="D6156" t="s">
        <v>6083</v>
      </c>
      <c r="E6156">
        <v>20196238878</v>
      </c>
      <c r="F6156" t="s">
        <v>4276</v>
      </c>
      <c r="G6156">
        <v>22818</v>
      </c>
      <c r="H6156">
        <v>10000</v>
      </c>
      <c r="I6156" s="1">
        <v>43805</v>
      </c>
      <c r="J6156">
        <v>1</v>
      </c>
      <c r="K6156" t="s">
        <v>6696</v>
      </c>
      <c r="L6156" t="s">
        <v>6696</v>
      </c>
      <c r="M6156" t="s">
        <v>6699</v>
      </c>
      <c r="N6156" s="1">
        <v>43889</v>
      </c>
      <c r="O6156" t="str">
        <f t="shared" si="203"/>
        <v>정상2</v>
      </c>
      <c r="P6156" t="str">
        <f t="shared" si="204"/>
        <v>엠피상동</v>
      </c>
      <c r="Q6156" t="s">
        <v>1954</v>
      </c>
      <c r="R6156"/>
      <c r="S6156"/>
      <c r="T6156"/>
      <c r="U6156"/>
      <c r="V6156"/>
      <c r="W6156" t="s">
        <v>1958</v>
      </c>
      <c r="X6156"/>
    </row>
    <row r="6157" spans="1:24">
      <c r="A6157" t="s">
        <v>2665</v>
      </c>
      <c r="B6157" t="s">
        <v>2678</v>
      </c>
      <c r="C6157" t="s">
        <v>5728</v>
      </c>
      <c r="D6157" t="s">
        <v>6083</v>
      </c>
      <c r="E6157" t="s">
        <v>6574</v>
      </c>
      <c r="F6157" t="s">
        <v>4276</v>
      </c>
      <c r="G6157" t="s">
        <v>884</v>
      </c>
      <c r="H6157">
        <v>107986</v>
      </c>
      <c r="I6157" s="1">
        <v>43805</v>
      </c>
      <c r="J6157">
        <v>1</v>
      </c>
      <c r="K6157" t="s">
        <v>6696</v>
      </c>
      <c r="L6157" t="s">
        <v>6696</v>
      </c>
      <c r="M6157" t="s">
        <v>6699</v>
      </c>
      <c r="N6157" s="1">
        <v>43889</v>
      </c>
      <c r="O6157" t="str">
        <f t="shared" si="203"/>
        <v>정상2</v>
      </c>
      <c r="P6157" t="str">
        <f t="shared" si="204"/>
        <v>엠피상동</v>
      </c>
      <c r="Q6157" t="s">
        <v>1954</v>
      </c>
      <c r="R6157"/>
      <c r="S6157"/>
      <c r="T6157"/>
      <c r="U6157"/>
      <c r="V6157"/>
      <c r="W6157" t="s">
        <v>1958</v>
      </c>
      <c r="X6157"/>
    </row>
    <row r="6158" spans="1:24">
      <c r="A6158" t="s">
        <v>2665</v>
      </c>
      <c r="B6158" t="s">
        <v>2678</v>
      </c>
      <c r="C6158" t="s">
        <v>5716</v>
      </c>
      <c r="D6158" t="s">
        <v>6083</v>
      </c>
      <c r="E6158" t="s">
        <v>6575</v>
      </c>
      <c r="F6158" t="s">
        <v>4276</v>
      </c>
      <c r="G6158" t="s">
        <v>884</v>
      </c>
      <c r="H6158">
        <v>102943</v>
      </c>
      <c r="I6158" s="1">
        <v>43805</v>
      </c>
      <c r="J6158">
        <v>1</v>
      </c>
      <c r="K6158" t="s">
        <v>6696</v>
      </c>
      <c r="L6158" t="s">
        <v>6696</v>
      </c>
      <c r="M6158" t="s">
        <v>6699</v>
      </c>
      <c r="N6158" s="1">
        <v>43889</v>
      </c>
      <c r="O6158" t="str">
        <f t="shared" si="203"/>
        <v>정상2</v>
      </c>
      <c r="P6158" t="str">
        <f t="shared" si="204"/>
        <v>엠피상동</v>
      </c>
      <c r="Q6158" t="s">
        <v>1954</v>
      </c>
      <c r="R6158"/>
      <c r="S6158"/>
      <c r="T6158"/>
      <c r="U6158"/>
      <c r="V6158"/>
      <c r="W6158" t="s">
        <v>1958</v>
      </c>
      <c r="X6158"/>
    </row>
    <row r="6159" spans="1:24">
      <c r="A6159" t="s">
        <v>2665</v>
      </c>
      <c r="B6159" t="s">
        <v>5670</v>
      </c>
      <c r="C6159" t="s">
        <v>5725</v>
      </c>
      <c r="D6159" t="s">
        <v>6084</v>
      </c>
      <c r="E6159">
        <v>20196230536</v>
      </c>
      <c r="F6159" t="s">
        <v>3242</v>
      </c>
      <c r="G6159">
        <v>22789</v>
      </c>
      <c r="H6159">
        <v>68000</v>
      </c>
      <c r="I6159" s="1">
        <v>43805</v>
      </c>
      <c r="J6159">
        <v>1</v>
      </c>
      <c r="K6159" t="s">
        <v>6696</v>
      </c>
      <c r="L6159" t="s">
        <v>6696</v>
      </c>
      <c r="M6159" t="s">
        <v>6699</v>
      </c>
      <c r="N6159" s="1">
        <v>43889</v>
      </c>
      <c r="O6159" t="str">
        <f t="shared" ref="O6159:O6222" si="205" xml:space="preserve"> IF(K6159&gt;N6159,W6159,I6159)</f>
        <v>정상2</v>
      </c>
      <c r="P6159" t="str">
        <f t="shared" si="204"/>
        <v>엠피상동</v>
      </c>
      <c r="Q6159" t="s">
        <v>1954</v>
      </c>
      <c r="R6159"/>
      <c r="S6159"/>
      <c r="T6159"/>
      <c r="U6159"/>
      <c r="V6159"/>
      <c r="W6159" t="s">
        <v>1958</v>
      </c>
      <c r="X6159"/>
    </row>
    <row r="6160" spans="1:24">
      <c r="A6160" t="s">
        <v>2665</v>
      </c>
      <c r="B6160" t="s">
        <v>2678</v>
      </c>
      <c r="C6160" t="s">
        <v>5725</v>
      </c>
      <c r="D6160" t="s">
        <v>6083</v>
      </c>
      <c r="E6160">
        <v>20196230556</v>
      </c>
      <c r="F6160" t="s">
        <v>4276</v>
      </c>
      <c r="G6160">
        <v>22789</v>
      </c>
      <c r="H6160">
        <v>77900</v>
      </c>
      <c r="I6160" s="1">
        <v>43805</v>
      </c>
      <c r="J6160">
        <v>1</v>
      </c>
      <c r="K6160" t="s">
        <v>6696</v>
      </c>
      <c r="L6160" t="s">
        <v>6696</v>
      </c>
      <c r="M6160" t="s">
        <v>6699</v>
      </c>
      <c r="N6160" s="1">
        <v>43889</v>
      </c>
      <c r="O6160" t="str">
        <f t="shared" si="205"/>
        <v>정상2</v>
      </c>
      <c r="P6160" t="str">
        <f t="shared" si="204"/>
        <v>엠피상동</v>
      </c>
      <c r="Q6160" t="s">
        <v>1954</v>
      </c>
      <c r="R6160"/>
      <c r="S6160"/>
      <c r="T6160"/>
      <c r="U6160"/>
      <c r="V6160"/>
      <c r="W6160" t="s">
        <v>1960</v>
      </c>
      <c r="X6160"/>
    </row>
    <row r="6161" spans="1:24">
      <c r="A6161" t="s">
        <v>2665</v>
      </c>
      <c r="B6161" t="s">
        <v>2678</v>
      </c>
      <c r="C6161" t="s">
        <v>5716</v>
      </c>
      <c r="D6161" t="s">
        <v>6083</v>
      </c>
      <c r="E6161">
        <v>20196230523</v>
      </c>
      <c r="F6161" t="s">
        <v>3242</v>
      </c>
      <c r="G6161">
        <v>22789</v>
      </c>
      <c r="H6161">
        <v>70700</v>
      </c>
      <c r="I6161" s="1">
        <v>43805</v>
      </c>
      <c r="J6161">
        <v>1</v>
      </c>
      <c r="K6161" t="s">
        <v>6696</v>
      </c>
      <c r="L6161" t="s">
        <v>6696</v>
      </c>
      <c r="M6161" t="s">
        <v>6699</v>
      </c>
      <c r="N6161" s="1">
        <v>43889</v>
      </c>
      <c r="O6161" t="str">
        <f t="shared" si="205"/>
        <v>정상2</v>
      </c>
      <c r="P6161" t="str">
        <f t="shared" si="204"/>
        <v>엠피상동</v>
      </c>
      <c r="Q6161" t="s">
        <v>1954</v>
      </c>
      <c r="R6161"/>
      <c r="S6161"/>
      <c r="T6161"/>
      <c r="U6161"/>
      <c r="V6161"/>
      <c r="W6161" t="s">
        <v>1958</v>
      </c>
      <c r="X6161"/>
    </row>
    <row r="6162" spans="1:24">
      <c r="A6162" t="s">
        <v>2665</v>
      </c>
      <c r="B6162" t="s">
        <v>5670</v>
      </c>
      <c r="C6162" t="s">
        <v>5716</v>
      </c>
      <c r="D6162" t="s">
        <v>6085</v>
      </c>
      <c r="E6162">
        <v>20196230546</v>
      </c>
      <c r="F6162" t="s">
        <v>4276</v>
      </c>
      <c r="G6162">
        <v>22789</v>
      </c>
      <c r="H6162">
        <v>75400</v>
      </c>
      <c r="I6162" s="1">
        <v>43805</v>
      </c>
      <c r="J6162">
        <v>1</v>
      </c>
      <c r="K6162" t="s">
        <v>6696</v>
      </c>
      <c r="L6162" t="s">
        <v>6696</v>
      </c>
      <c r="M6162" t="s">
        <v>6699</v>
      </c>
      <c r="N6162" s="1">
        <v>43889</v>
      </c>
      <c r="O6162" t="str">
        <f t="shared" si="205"/>
        <v>정상2</v>
      </c>
      <c r="P6162" t="str">
        <f t="shared" si="204"/>
        <v>엠피상동</v>
      </c>
      <c r="Q6162" t="s">
        <v>1954</v>
      </c>
      <c r="R6162"/>
      <c r="S6162"/>
      <c r="T6162"/>
      <c r="U6162"/>
      <c r="V6162"/>
      <c r="W6162" t="s">
        <v>1958</v>
      </c>
      <c r="X6162"/>
    </row>
    <row r="6163" spans="1:24">
      <c r="A6163" t="s">
        <v>2675</v>
      </c>
      <c r="B6163"/>
      <c r="C6163"/>
      <c r="D6163" t="s">
        <v>5873</v>
      </c>
      <c r="E6163">
        <v>41937723790000</v>
      </c>
      <c r="F6163" t="s">
        <v>4276</v>
      </c>
      <c r="G6163" t="s">
        <v>936</v>
      </c>
      <c r="H6163">
        <v>122778</v>
      </c>
      <c r="I6163" s="1">
        <v>43805</v>
      </c>
      <c r="J6163">
        <v>1</v>
      </c>
      <c r="K6163" t="s">
        <v>6696</v>
      </c>
      <c r="L6163" t="s">
        <v>6698</v>
      </c>
      <c r="M6163" t="s">
        <v>6699</v>
      </c>
      <c r="N6163" s="1">
        <v>43889</v>
      </c>
      <c r="O6163" t="str">
        <f t="shared" si="205"/>
        <v>정상2</v>
      </c>
      <c r="P6163" t="str">
        <f t="shared" si="204"/>
        <v>엠피가온</v>
      </c>
      <c r="Q6163" t="s">
        <v>1954</v>
      </c>
      <c r="R6163"/>
      <c r="S6163"/>
      <c r="T6163"/>
      <c r="U6163"/>
      <c r="V6163"/>
      <c r="W6163" t="s">
        <v>1958</v>
      </c>
      <c r="X6163"/>
    </row>
    <row r="6164" spans="1:24">
      <c r="A6164" t="s">
        <v>2209</v>
      </c>
      <c r="B6164"/>
      <c r="C6164"/>
      <c r="D6164" t="s">
        <v>5873</v>
      </c>
      <c r="E6164">
        <v>3190617994431</v>
      </c>
      <c r="F6164" t="s">
        <v>4276</v>
      </c>
      <c r="G6164" t="s">
        <v>945</v>
      </c>
      <c r="H6164">
        <v>25433</v>
      </c>
      <c r="I6164" s="1">
        <v>43805</v>
      </c>
      <c r="J6164">
        <v>1</v>
      </c>
      <c r="K6164" t="s">
        <v>6696</v>
      </c>
      <c r="L6164" t="s">
        <v>6698</v>
      </c>
      <c r="M6164" t="s">
        <v>6699</v>
      </c>
      <c r="N6164" s="1">
        <v>43889</v>
      </c>
      <c r="O6164" t="str">
        <f t="shared" si="205"/>
        <v>정상2</v>
      </c>
      <c r="P6164" t="str">
        <f t="shared" si="204"/>
        <v>엠피가온</v>
      </c>
      <c r="Q6164" t="s">
        <v>1954</v>
      </c>
      <c r="R6164"/>
      <c r="S6164"/>
      <c r="T6164"/>
      <c r="U6164"/>
      <c r="V6164"/>
      <c r="W6164" t="s">
        <v>1958</v>
      </c>
      <c r="X6164"/>
    </row>
    <row r="6165" spans="1:24">
      <c r="A6165" t="s">
        <v>2675</v>
      </c>
      <c r="B6165"/>
      <c r="C6165"/>
      <c r="D6165" t="s">
        <v>5873</v>
      </c>
      <c r="E6165">
        <v>3190618852571</v>
      </c>
      <c r="F6165" t="s">
        <v>4276</v>
      </c>
      <c r="G6165" t="s">
        <v>950</v>
      </c>
      <c r="H6165">
        <v>30324</v>
      </c>
      <c r="I6165" s="1">
        <v>43805</v>
      </c>
      <c r="J6165">
        <v>1</v>
      </c>
      <c r="K6165" t="s">
        <v>6696</v>
      </c>
      <c r="L6165" t="s">
        <v>6698</v>
      </c>
      <c r="M6165" t="s">
        <v>6699</v>
      </c>
      <c r="N6165" s="1">
        <v>43889</v>
      </c>
      <c r="O6165" t="str">
        <f t="shared" si="205"/>
        <v>정상2</v>
      </c>
      <c r="P6165" t="str">
        <f t="shared" si="204"/>
        <v>엠피가온</v>
      </c>
      <c r="Q6165" t="s">
        <v>1954</v>
      </c>
      <c r="R6165"/>
      <c r="S6165"/>
      <c r="T6165"/>
      <c r="U6165"/>
      <c r="V6165"/>
      <c r="W6165" t="s">
        <v>1958</v>
      </c>
      <c r="X6165"/>
    </row>
    <row r="6166" spans="1:24">
      <c r="A6166" t="s">
        <v>2209</v>
      </c>
      <c r="B6166"/>
      <c r="C6166"/>
      <c r="D6166" t="s">
        <v>5873</v>
      </c>
      <c r="E6166">
        <v>51926916100000</v>
      </c>
      <c r="F6166" t="s">
        <v>4276</v>
      </c>
      <c r="G6166" t="s">
        <v>889</v>
      </c>
      <c r="H6166">
        <v>45000</v>
      </c>
      <c r="I6166" s="1">
        <v>43805</v>
      </c>
      <c r="J6166">
        <v>1</v>
      </c>
      <c r="K6166" t="s">
        <v>6696</v>
      </c>
      <c r="L6166" t="s">
        <v>6698</v>
      </c>
      <c r="M6166" t="s">
        <v>6699</v>
      </c>
      <c r="N6166" s="1">
        <v>43889</v>
      </c>
      <c r="O6166" t="str">
        <f t="shared" si="205"/>
        <v>정상2</v>
      </c>
      <c r="P6166" t="str">
        <f t="shared" si="204"/>
        <v>엠피가온</v>
      </c>
      <c r="Q6166" t="s">
        <v>1954</v>
      </c>
      <c r="R6166"/>
      <c r="S6166"/>
      <c r="T6166"/>
      <c r="U6166"/>
      <c r="V6166"/>
      <c r="W6166" t="s">
        <v>1958</v>
      </c>
      <c r="X6166"/>
    </row>
    <row r="6167" spans="1:24">
      <c r="A6167" t="s">
        <v>2670</v>
      </c>
      <c r="B6167" t="s">
        <v>5669</v>
      </c>
      <c r="C6167" t="s">
        <v>5724</v>
      </c>
      <c r="D6167" t="s">
        <v>5875</v>
      </c>
      <c r="E6167" t="s">
        <v>6576</v>
      </c>
      <c r="F6167" t="s">
        <v>4276</v>
      </c>
      <c r="G6167" t="s">
        <v>910</v>
      </c>
      <c r="H6167">
        <v>150000</v>
      </c>
      <c r="I6167" s="1">
        <v>43805</v>
      </c>
      <c r="J6167">
        <v>1</v>
      </c>
      <c r="K6167" t="s">
        <v>6696</v>
      </c>
      <c r="L6167" t="s">
        <v>6698</v>
      </c>
      <c r="M6167" t="s">
        <v>6699</v>
      </c>
      <c r="N6167" s="1">
        <v>43889</v>
      </c>
      <c r="O6167" t="str">
        <f t="shared" si="205"/>
        <v>정상2</v>
      </c>
      <c r="P6167" t="str">
        <f t="shared" si="204"/>
        <v>엠피송내</v>
      </c>
      <c r="Q6167" t="s">
        <v>1954</v>
      </c>
      <c r="R6167"/>
      <c r="S6167"/>
      <c r="T6167"/>
      <c r="U6167"/>
      <c r="V6167"/>
      <c r="W6167" t="s">
        <v>1958</v>
      </c>
      <c r="X6167"/>
    </row>
    <row r="6168" spans="1:24">
      <c r="A6168" t="s">
        <v>2670</v>
      </c>
      <c r="B6168" t="s">
        <v>5669</v>
      </c>
      <c r="C6168" t="s">
        <v>5715</v>
      </c>
      <c r="D6168" t="s">
        <v>5875</v>
      </c>
      <c r="E6168" t="s">
        <v>6577</v>
      </c>
      <c r="F6168" t="s">
        <v>4276</v>
      </c>
      <c r="G6168" t="s">
        <v>910</v>
      </c>
      <c r="H6168">
        <v>101000</v>
      </c>
      <c r="I6168" s="1">
        <v>43805</v>
      </c>
      <c r="J6168">
        <v>1</v>
      </c>
      <c r="K6168" t="s">
        <v>6696</v>
      </c>
      <c r="L6168" t="s">
        <v>6698</v>
      </c>
      <c r="M6168" t="s">
        <v>6699</v>
      </c>
      <c r="N6168" s="1">
        <v>43889</v>
      </c>
      <c r="O6168" t="str">
        <f t="shared" si="205"/>
        <v>정상2</v>
      </c>
      <c r="P6168" t="str">
        <f t="shared" si="204"/>
        <v>엠피송내</v>
      </c>
      <c r="Q6168" t="s">
        <v>1954</v>
      </c>
      <c r="R6168"/>
      <c r="S6168"/>
      <c r="T6168"/>
      <c r="U6168"/>
      <c r="V6168"/>
      <c r="W6168" t="s">
        <v>1958</v>
      </c>
      <c r="X6168"/>
    </row>
    <row r="6169" spans="1:24">
      <c r="A6169" t="s">
        <v>2670</v>
      </c>
      <c r="B6169" t="s">
        <v>5674</v>
      </c>
      <c r="C6169" t="s">
        <v>5736</v>
      </c>
      <c r="D6169" t="s">
        <v>5875</v>
      </c>
      <c r="E6169" t="s">
        <v>6578</v>
      </c>
      <c r="F6169" t="s">
        <v>4276</v>
      </c>
      <c r="G6169" t="s">
        <v>910</v>
      </c>
      <c r="H6169">
        <v>200500</v>
      </c>
      <c r="I6169" s="1">
        <v>43805</v>
      </c>
      <c r="J6169">
        <v>1</v>
      </c>
      <c r="K6169" t="s">
        <v>6696</v>
      </c>
      <c r="L6169" t="s">
        <v>6698</v>
      </c>
      <c r="M6169" t="s">
        <v>6699</v>
      </c>
      <c r="N6169" s="1">
        <v>43889</v>
      </c>
      <c r="O6169" t="str">
        <f t="shared" si="205"/>
        <v>정상2</v>
      </c>
      <c r="P6169" t="str">
        <f t="shared" si="204"/>
        <v>엠피송내</v>
      </c>
      <c r="Q6169" t="s">
        <v>1954</v>
      </c>
      <c r="R6169"/>
      <c r="S6169"/>
      <c r="T6169"/>
      <c r="U6169"/>
      <c r="V6169"/>
      <c r="W6169" t="s">
        <v>1958</v>
      </c>
      <c r="X6169"/>
    </row>
    <row r="6170" spans="1:24">
      <c r="A6170" t="s">
        <v>2670</v>
      </c>
      <c r="B6170" t="s">
        <v>2683</v>
      </c>
      <c r="C6170" t="s">
        <v>5724</v>
      </c>
      <c r="D6170" t="s">
        <v>5875</v>
      </c>
      <c r="E6170" t="s">
        <v>6579</v>
      </c>
      <c r="F6170" t="s">
        <v>3242</v>
      </c>
      <c r="G6170" t="s">
        <v>877</v>
      </c>
      <c r="H6170">
        <v>21600</v>
      </c>
      <c r="I6170" s="1">
        <v>43805</v>
      </c>
      <c r="J6170">
        <v>1</v>
      </c>
      <c r="K6170" t="s">
        <v>6696</v>
      </c>
      <c r="L6170" t="s">
        <v>6698</v>
      </c>
      <c r="M6170" t="s">
        <v>6699</v>
      </c>
      <c r="N6170" s="1">
        <v>43889</v>
      </c>
      <c r="O6170" t="str">
        <f t="shared" si="205"/>
        <v>정상2</v>
      </c>
      <c r="P6170" t="str">
        <f t="shared" si="204"/>
        <v>엠피송내</v>
      </c>
      <c r="Q6170" t="s">
        <v>1954</v>
      </c>
      <c r="R6170"/>
      <c r="S6170"/>
      <c r="T6170"/>
      <c r="U6170"/>
      <c r="V6170"/>
      <c r="W6170" t="s">
        <v>1960</v>
      </c>
      <c r="X6170"/>
    </row>
    <row r="6171" spans="1:24">
      <c r="A6171" t="s">
        <v>991</v>
      </c>
      <c r="B6171" t="s">
        <v>5669</v>
      </c>
      <c r="C6171" t="s">
        <v>5724</v>
      </c>
      <c r="D6171" t="s">
        <v>5875</v>
      </c>
      <c r="E6171">
        <v>41937724250000</v>
      </c>
      <c r="F6171" t="s">
        <v>3249</v>
      </c>
      <c r="G6171" t="s">
        <v>962</v>
      </c>
      <c r="H6171">
        <v>50510</v>
      </c>
      <c r="I6171" s="1">
        <v>43805</v>
      </c>
      <c r="J6171">
        <v>1</v>
      </c>
      <c r="K6171" t="s">
        <v>6696</v>
      </c>
      <c r="L6171" t="s">
        <v>6698</v>
      </c>
      <c r="M6171" t="s">
        <v>6699</v>
      </c>
      <c r="N6171" s="1">
        <v>43889</v>
      </c>
      <c r="O6171" t="str">
        <f t="shared" si="205"/>
        <v>정상2</v>
      </c>
      <c r="P6171" t="str">
        <f t="shared" si="204"/>
        <v>엠피송내</v>
      </c>
      <c r="Q6171" t="s">
        <v>1954</v>
      </c>
      <c r="R6171"/>
      <c r="S6171"/>
      <c r="T6171"/>
      <c r="U6171"/>
      <c r="V6171"/>
      <c r="W6171" t="s">
        <v>1958</v>
      </c>
      <c r="X6171"/>
    </row>
    <row r="6172" spans="1:24">
      <c r="A6172" t="s">
        <v>1870</v>
      </c>
      <c r="B6172" t="s">
        <v>2678</v>
      </c>
      <c r="C6172" t="s">
        <v>5716</v>
      </c>
      <c r="D6172" t="s">
        <v>6086</v>
      </c>
      <c r="E6172" t="s">
        <v>6580</v>
      </c>
      <c r="F6172" t="s">
        <v>4276</v>
      </c>
      <c r="G6172" t="s">
        <v>885</v>
      </c>
      <c r="H6172">
        <v>29400</v>
      </c>
      <c r="I6172" s="1">
        <v>43805</v>
      </c>
      <c r="J6172">
        <v>1</v>
      </c>
      <c r="K6172" t="s">
        <v>6696</v>
      </c>
      <c r="L6172" t="s">
        <v>6696</v>
      </c>
      <c r="M6172" t="s">
        <v>6699</v>
      </c>
      <c r="N6172" s="1">
        <v>43889</v>
      </c>
      <c r="O6172" t="str">
        <f t="shared" si="205"/>
        <v>정상2</v>
      </c>
      <c r="P6172" t="str">
        <f t="shared" si="204"/>
        <v>엠피상동</v>
      </c>
      <c r="Q6172" t="s">
        <v>1954</v>
      </c>
      <c r="R6172"/>
      <c r="S6172"/>
      <c r="T6172"/>
      <c r="U6172"/>
      <c r="V6172"/>
      <c r="W6172" t="s">
        <v>1958</v>
      </c>
      <c r="X6172"/>
    </row>
    <row r="6173" spans="1:24">
      <c r="A6173" t="s">
        <v>2665</v>
      </c>
      <c r="B6173" t="s">
        <v>2678</v>
      </c>
      <c r="C6173" t="s">
        <v>5725</v>
      </c>
      <c r="D6173" t="s">
        <v>6086</v>
      </c>
      <c r="E6173" t="s">
        <v>6581</v>
      </c>
      <c r="F6173" t="s">
        <v>4276</v>
      </c>
      <c r="G6173" t="s">
        <v>960</v>
      </c>
      <c r="H6173">
        <v>80000</v>
      </c>
      <c r="I6173" s="1">
        <v>43805</v>
      </c>
      <c r="J6173">
        <v>1</v>
      </c>
      <c r="K6173" t="s">
        <v>6695</v>
      </c>
      <c r="L6173" t="s">
        <v>6696</v>
      </c>
      <c r="M6173" t="s">
        <v>6699</v>
      </c>
      <c r="N6173" s="1">
        <v>43889</v>
      </c>
      <c r="O6173" t="str">
        <f t="shared" si="205"/>
        <v>정상2</v>
      </c>
      <c r="P6173" t="str">
        <f t="shared" si="204"/>
        <v>엠피상동</v>
      </c>
      <c r="Q6173" t="s">
        <v>1954</v>
      </c>
      <c r="R6173"/>
      <c r="S6173"/>
      <c r="T6173"/>
      <c r="U6173"/>
      <c r="V6173"/>
      <c r="W6173" t="s">
        <v>1958</v>
      </c>
      <c r="X6173"/>
    </row>
    <row r="6174" spans="1:24">
      <c r="A6174" t="s">
        <v>2665</v>
      </c>
      <c r="B6174" t="s">
        <v>2678</v>
      </c>
      <c r="C6174" t="s">
        <v>5726</v>
      </c>
      <c r="D6174" t="s">
        <v>6086</v>
      </c>
      <c r="E6174" t="s">
        <v>6582</v>
      </c>
      <c r="F6174" t="s">
        <v>3242</v>
      </c>
      <c r="G6174" t="s">
        <v>903</v>
      </c>
      <c r="H6174">
        <v>71780</v>
      </c>
      <c r="I6174" s="1">
        <v>43805</v>
      </c>
      <c r="J6174">
        <v>1</v>
      </c>
      <c r="K6174" t="s">
        <v>6696</v>
      </c>
      <c r="L6174" t="s">
        <v>6696</v>
      </c>
      <c r="M6174" t="s">
        <v>6699</v>
      </c>
      <c r="N6174" s="1">
        <v>43889</v>
      </c>
      <c r="O6174" t="str">
        <f t="shared" si="205"/>
        <v>정상2</v>
      </c>
      <c r="P6174" t="str">
        <f t="shared" si="204"/>
        <v>엠피상동</v>
      </c>
      <c r="Q6174" t="s">
        <v>1954</v>
      </c>
      <c r="R6174"/>
      <c r="S6174"/>
      <c r="T6174"/>
      <c r="U6174"/>
      <c r="V6174"/>
      <c r="W6174" t="s">
        <v>1958</v>
      </c>
      <c r="X6174"/>
    </row>
    <row r="6175" spans="1:24">
      <c r="A6175" t="s">
        <v>2665</v>
      </c>
      <c r="B6175" t="s">
        <v>5670</v>
      </c>
      <c r="C6175" t="s">
        <v>5716</v>
      </c>
      <c r="D6175" t="s">
        <v>6007</v>
      </c>
      <c r="E6175" t="s">
        <v>6583</v>
      </c>
      <c r="F6175" t="s">
        <v>4276</v>
      </c>
      <c r="G6175">
        <v>61464</v>
      </c>
      <c r="H6175">
        <v>106000</v>
      </c>
      <c r="I6175" s="1">
        <v>43805</v>
      </c>
      <c r="J6175">
        <v>1</v>
      </c>
      <c r="K6175" t="s">
        <v>6696</v>
      </c>
      <c r="L6175" t="s">
        <v>6696</v>
      </c>
      <c r="M6175" t="s">
        <v>6699</v>
      </c>
      <c r="N6175" s="1">
        <v>43889</v>
      </c>
      <c r="O6175" t="str">
        <f t="shared" si="205"/>
        <v>정상2</v>
      </c>
      <c r="P6175" t="str">
        <f t="shared" si="204"/>
        <v>엠피상동</v>
      </c>
      <c r="Q6175" t="s">
        <v>1954</v>
      </c>
      <c r="R6175"/>
      <c r="S6175"/>
      <c r="T6175"/>
      <c r="U6175"/>
      <c r="V6175"/>
      <c r="W6175" t="s">
        <v>1958</v>
      </c>
      <c r="X6175"/>
    </row>
    <row r="6176" spans="1:24">
      <c r="A6176" t="s">
        <v>2316</v>
      </c>
      <c r="B6176"/>
      <c r="C6176"/>
      <c r="D6176" t="s">
        <v>6087</v>
      </c>
      <c r="E6176">
        <v>20196225622</v>
      </c>
      <c r="F6176" t="s">
        <v>4286</v>
      </c>
      <c r="G6176">
        <v>22698</v>
      </c>
      <c r="H6176">
        <v>10835</v>
      </c>
      <c r="I6176" s="1">
        <v>43805</v>
      </c>
      <c r="J6176">
        <v>1</v>
      </c>
      <c r="K6176" t="s">
        <v>6696</v>
      </c>
      <c r="L6176" t="s">
        <v>6698</v>
      </c>
      <c r="M6176" t="s">
        <v>6699</v>
      </c>
      <c r="N6176" s="1">
        <v>43889</v>
      </c>
      <c r="O6176" t="str">
        <f t="shared" si="205"/>
        <v>정상2</v>
      </c>
      <c r="P6176" t="str">
        <f t="shared" si="204"/>
        <v>엠피조은</v>
      </c>
      <c r="Q6176" t="s">
        <v>1954</v>
      </c>
      <c r="R6176"/>
      <c r="S6176"/>
      <c r="T6176"/>
      <c r="U6176"/>
      <c r="V6176"/>
      <c r="W6176" t="s">
        <v>1958</v>
      </c>
      <c r="X6176"/>
    </row>
    <row r="6177" spans="1:24">
      <c r="A6177" t="s">
        <v>2316</v>
      </c>
      <c r="B6177"/>
      <c r="C6177"/>
      <c r="D6177" t="s">
        <v>6088</v>
      </c>
      <c r="E6177">
        <v>20196225747</v>
      </c>
      <c r="F6177" t="s">
        <v>4276</v>
      </c>
      <c r="G6177">
        <v>22790</v>
      </c>
      <c r="H6177">
        <v>98491</v>
      </c>
      <c r="I6177" s="1">
        <v>43805</v>
      </c>
      <c r="J6177">
        <v>1</v>
      </c>
      <c r="K6177" t="s">
        <v>6696</v>
      </c>
      <c r="L6177" t="s">
        <v>6698</v>
      </c>
      <c r="M6177" t="s">
        <v>6699</v>
      </c>
      <c r="N6177" s="1">
        <v>43889</v>
      </c>
      <c r="O6177" t="str">
        <f t="shared" si="205"/>
        <v>정상2</v>
      </c>
      <c r="P6177" t="str">
        <f t="shared" si="204"/>
        <v>엠피조은</v>
      </c>
      <c r="Q6177" t="s">
        <v>1954</v>
      </c>
      <c r="R6177"/>
      <c r="S6177"/>
      <c r="T6177"/>
      <c r="U6177"/>
      <c r="V6177"/>
      <c r="W6177" t="s">
        <v>1960</v>
      </c>
      <c r="X6177"/>
    </row>
    <row r="6178" spans="1:24">
      <c r="A6178" t="s">
        <v>2316</v>
      </c>
      <c r="B6178"/>
      <c r="C6178"/>
      <c r="D6178" t="s">
        <v>6087</v>
      </c>
      <c r="E6178">
        <v>20196235611</v>
      </c>
      <c r="F6178" t="s">
        <v>4276</v>
      </c>
      <c r="G6178">
        <v>22790</v>
      </c>
      <c r="H6178">
        <v>108986</v>
      </c>
      <c r="I6178" s="1">
        <v>43805</v>
      </c>
      <c r="J6178">
        <v>1</v>
      </c>
      <c r="K6178" t="s">
        <v>6696</v>
      </c>
      <c r="L6178" t="s">
        <v>6698</v>
      </c>
      <c r="M6178" t="s">
        <v>6699</v>
      </c>
      <c r="N6178" s="1">
        <v>43889</v>
      </c>
      <c r="O6178" t="str">
        <f t="shared" si="205"/>
        <v>정상2</v>
      </c>
      <c r="P6178" t="str">
        <f t="shared" si="204"/>
        <v>엠피조은</v>
      </c>
      <c r="Q6178" t="s">
        <v>1954</v>
      </c>
      <c r="R6178"/>
      <c r="S6178"/>
      <c r="T6178"/>
      <c r="U6178"/>
      <c r="V6178"/>
      <c r="W6178" t="s">
        <v>6702</v>
      </c>
      <c r="X6178"/>
    </row>
    <row r="6179" spans="1:24">
      <c r="A6179" t="s">
        <v>2674</v>
      </c>
      <c r="B6179"/>
      <c r="C6179"/>
      <c r="D6179" t="s">
        <v>6087</v>
      </c>
      <c r="E6179">
        <v>20196230231</v>
      </c>
      <c r="F6179" t="s">
        <v>4276</v>
      </c>
      <c r="G6179">
        <v>22789</v>
      </c>
      <c r="H6179">
        <v>115200</v>
      </c>
      <c r="I6179" s="1">
        <v>43805</v>
      </c>
      <c r="J6179">
        <v>1</v>
      </c>
      <c r="K6179" t="s">
        <v>6696</v>
      </c>
      <c r="L6179" t="s">
        <v>6698</v>
      </c>
      <c r="M6179" t="s">
        <v>6699</v>
      </c>
      <c r="N6179" s="1">
        <v>43889</v>
      </c>
      <c r="O6179" t="str">
        <f t="shared" si="205"/>
        <v>정상2</v>
      </c>
      <c r="P6179" t="str">
        <f t="shared" si="204"/>
        <v>엠피조은</v>
      </c>
      <c r="Q6179" t="s">
        <v>1954</v>
      </c>
      <c r="R6179"/>
      <c r="S6179"/>
      <c r="T6179"/>
      <c r="U6179"/>
      <c r="V6179"/>
      <c r="W6179" t="s">
        <v>6702</v>
      </c>
      <c r="X6179"/>
    </row>
    <row r="6180" spans="1:24">
      <c r="A6180" t="s">
        <v>2674</v>
      </c>
      <c r="B6180"/>
      <c r="C6180"/>
      <c r="D6180" t="s">
        <v>6087</v>
      </c>
      <c r="E6180">
        <v>20196236250</v>
      </c>
      <c r="F6180" t="s">
        <v>4276</v>
      </c>
      <c r="G6180">
        <v>22790</v>
      </c>
      <c r="H6180">
        <v>108364</v>
      </c>
      <c r="I6180" s="1">
        <v>43805</v>
      </c>
      <c r="J6180">
        <v>1</v>
      </c>
      <c r="K6180" t="s">
        <v>6696</v>
      </c>
      <c r="L6180" t="s">
        <v>6698</v>
      </c>
      <c r="M6180" t="s">
        <v>6699</v>
      </c>
      <c r="N6180" s="1">
        <v>43889</v>
      </c>
      <c r="O6180" t="str">
        <f t="shared" si="205"/>
        <v>정상2</v>
      </c>
      <c r="P6180" t="str">
        <f t="shared" si="204"/>
        <v>엠피조은</v>
      </c>
      <c r="Q6180" t="s">
        <v>1954</v>
      </c>
      <c r="R6180"/>
      <c r="S6180"/>
      <c r="T6180"/>
      <c r="U6180"/>
      <c r="V6180"/>
      <c r="W6180" t="s">
        <v>1958</v>
      </c>
      <c r="X6180"/>
    </row>
    <row r="6181" spans="1:24">
      <c r="A6181" t="s">
        <v>2316</v>
      </c>
      <c r="B6181"/>
      <c r="C6181"/>
      <c r="D6181" t="s">
        <v>6089</v>
      </c>
      <c r="E6181">
        <v>20196236222</v>
      </c>
      <c r="F6181" t="s">
        <v>3249</v>
      </c>
      <c r="G6181">
        <v>22698</v>
      </c>
      <c r="H6181">
        <v>10835</v>
      </c>
      <c r="I6181" s="1">
        <v>43805</v>
      </c>
      <c r="J6181">
        <v>1</v>
      </c>
      <c r="K6181" t="s">
        <v>6696</v>
      </c>
      <c r="L6181" t="s">
        <v>6698</v>
      </c>
      <c r="M6181" t="s">
        <v>6699</v>
      </c>
      <c r="N6181" s="1">
        <v>43889</v>
      </c>
      <c r="O6181" t="str">
        <f t="shared" si="205"/>
        <v>정상2</v>
      </c>
      <c r="P6181" t="str">
        <f t="shared" si="204"/>
        <v>엠피조은</v>
      </c>
      <c r="Q6181" t="s">
        <v>1954</v>
      </c>
      <c r="R6181"/>
      <c r="S6181"/>
      <c r="T6181"/>
      <c r="U6181"/>
      <c r="V6181"/>
      <c r="W6181" t="s">
        <v>1958</v>
      </c>
      <c r="X6181"/>
    </row>
    <row r="6182" spans="1:24">
      <c r="A6182" t="s">
        <v>2316</v>
      </c>
      <c r="B6182"/>
      <c r="C6182"/>
      <c r="D6182" t="s">
        <v>6036</v>
      </c>
      <c r="E6182">
        <v>20196241085</v>
      </c>
      <c r="F6182" t="s">
        <v>4276</v>
      </c>
      <c r="G6182">
        <v>22790</v>
      </c>
      <c r="H6182">
        <v>34897</v>
      </c>
      <c r="I6182" s="1">
        <v>43805</v>
      </c>
      <c r="J6182">
        <v>1</v>
      </c>
      <c r="K6182" t="s">
        <v>6696</v>
      </c>
      <c r="L6182" t="s">
        <v>6698</v>
      </c>
      <c r="M6182" t="s">
        <v>6699</v>
      </c>
      <c r="N6182" s="1">
        <v>43889</v>
      </c>
      <c r="O6182" t="str">
        <f t="shared" si="205"/>
        <v>정상2</v>
      </c>
      <c r="P6182" t="str">
        <f t="shared" si="204"/>
        <v>엠피조은</v>
      </c>
      <c r="Q6182" t="s">
        <v>1954</v>
      </c>
      <c r="R6182"/>
      <c r="S6182"/>
      <c r="T6182"/>
      <c r="U6182"/>
      <c r="V6182"/>
      <c r="W6182" t="s">
        <v>1958</v>
      </c>
      <c r="X6182"/>
    </row>
    <row r="6183" spans="1:24">
      <c r="A6183" t="s">
        <v>992</v>
      </c>
      <c r="B6183" t="s">
        <v>2680</v>
      </c>
      <c r="C6183" t="s">
        <v>5714</v>
      </c>
      <c r="D6183" t="s">
        <v>5878</v>
      </c>
      <c r="E6183">
        <v>41937722250000</v>
      </c>
      <c r="F6183" t="s">
        <v>3242</v>
      </c>
      <c r="G6183" t="s">
        <v>936</v>
      </c>
      <c r="H6183">
        <v>43093</v>
      </c>
      <c r="I6183" s="1">
        <v>43805</v>
      </c>
      <c r="J6183">
        <v>1</v>
      </c>
      <c r="K6183" t="s">
        <v>6696</v>
      </c>
      <c r="L6183" t="s">
        <v>6698</v>
      </c>
      <c r="M6183" t="s">
        <v>6699</v>
      </c>
      <c r="N6183" s="1">
        <v>43889</v>
      </c>
      <c r="O6183" t="str">
        <f t="shared" si="205"/>
        <v>정상2</v>
      </c>
      <c r="P6183" t="str">
        <f t="shared" si="204"/>
        <v>엠피의정부</v>
      </c>
      <c r="Q6183" t="s">
        <v>1954</v>
      </c>
      <c r="R6183"/>
      <c r="S6183"/>
      <c r="T6183"/>
      <c r="U6183"/>
      <c r="V6183"/>
      <c r="W6183" t="s">
        <v>1958</v>
      </c>
      <c r="X6183"/>
    </row>
    <row r="6184" spans="1:24">
      <c r="A6184" t="s">
        <v>2667</v>
      </c>
      <c r="B6184" t="s">
        <v>2680</v>
      </c>
      <c r="C6184" t="s">
        <v>5744</v>
      </c>
      <c r="D6184" t="s">
        <v>6090</v>
      </c>
      <c r="E6184">
        <v>41937719340000</v>
      </c>
      <c r="F6184" t="s">
        <v>4286</v>
      </c>
      <c r="G6184" t="s">
        <v>933</v>
      </c>
      <c r="H6184">
        <v>14844</v>
      </c>
      <c r="I6184" s="1">
        <v>43805</v>
      </c>
      <c r="J6184">
        <v>1</v>
      </c>
      <c r="K6184" t="s">
        <v>6696</v>
      </c>
      <c r="L6184" t="s">
        <v>6698</v>
      </c>
      <c r="M6184" t="s">
        <v>6699</v>
      </c>
      <c r="N6184" s="1">
        <v>43889</v>
      </c>
      <c r="O6184" t="str">
        <f t="shared" si="205"/>
        <v>정상2</v>
      </c>
      <c r="P6184" t="str">
        <f t="shared" si="204"/>
        <v>엠피의정부</v>
      </c>
      <c r="Q6184" t="s">
        <v>1954</v>
      </c>
      <c r="R6184"/>
      <c r="S6184"/>
      <c r="T6184"/>
      <c r="U6184"/>
      <c r="V6184"/>
      <c r="W6184" t="s">
        <v>1958</v>
      </c>
      <c r="X6184"/>
    </row>
    <row r="6185" spans="1:24">
      <c r="A6185" t="s">
        <v>990</v>
      </c>
      <c r="B6185" t="s">
        <v>5667</v>
      </c>
      <c r="C6185" t="s">
        <v>5731</v>
      </c>
      <c r="D6185" t="s">
        <v>5880</v>
      </c>
      <c r="E6185">
        <v>51926947450000</v>
      </c>
      <c r="F6185" t="s">
        <v>4276</v>
      </c>
      <c r="G6185" t="s">
        <v>899</v>
      </c>
      <c r="H6185">
        <v>59000</v>
      </c>
      <c r="I6185" s="1">
        <v>43805</v>
      </c>
      <c r="J6185">
        <v>1</v>
      </c>
      <c r="K6185" t="s">
        <v>6696</v>
      </c>
      <c r="L6185" t="s">
        <v>6698</v>
      </c>
      <c r="M6185" t="s">
        <v>6699</v>
      </c>
      <c r="N6185" s="1">
        <v>43889</v>
      </c>
      <c r="O6185" t="str">
        <f t="shared" si="205"/>
        <v>정상2</v>
      </c>
      <c r="P6185" t="str">
        <f t="shared" si="204"/>
        <v>엠피성공</v>
      </c>
      <c r="Q6185" t="s">
        <v>1954</v>
      </c>
      <c r="R6185"/>
      <c r="S6185"/>
      <c r="T6185"/>
      <c r="U6185"/>
      <c r="V6185"/>
      <c r="W6185" t="s">
        <v>1958</v>
      </c>
      <c r="X6185"/>
    </row>
    <row r="6186" spans="1:24">
      <c r="A6186" t="s">
        <v>2667</v>
      </c>
      <c r="B6186" t="s">
        <v>2680</v>
      </c>
      <c r="C6186"/>
      <c r="D6186" t="s">
        <v>5883</v>
      </c>
      <c r="E6186" t="s">
        <v>6584</v>
      </c>
      <c r="F6186" t="s">
        <v>4286</v>
      </c>
      <c r="G6186">
        <v>61264</v>
      </c>
      <c r="H6186">
        <v>15920</v>
      </c>
      <c r="I6186" s="1">
        <v>43805</v>
      </c>
      <c r="J6186">
        <v>1</v>
      </c>
      <c r="K6186" t="s">
        <v>6696</v>
      </c>
      <c r="L6186" t="s">
        <v>6698</v>
      </c>
      <c r="M6186" t="s">
        <v>6699</v>
      </c>
      <c r="N6186" s="1">
        <v>43889</v>
      </c>
      <c r="O6186" t="str">
        <f t="shared" si="205"/>
        <v>정상2</v>
      </c>
      <c r="P6186" t="str">
        <f t="shared" si="204"/>
        <v>엠피의정부</v>
      </c>
      <c r="Q6186" t="s">
        <v>1954</v>
      </c>
      <c r="R6186"/>
      <c r="S6186"/>
      <c r="T6186"/>
      <c r="U6186"/>
      <c r="V6186"/>
      <c r="W6186" t="s">
        <v>1958</v>
      </c>
      <c r="X6186"/>
    </row>
    <row r="6187" spans="1:24">
      <c r="A6187" t="s">
        <v>2667</v>
      </c>
      <c r="B6187" t="s">
        <v>2680</v>
      </c>
      <c r="C6187"/>
      <c r="D6187" t="s">
        <v>5881</v>
      </c>
      <c r="E6187" t="s">
        <v>6585</v>
      </c>
      <c r="F6187" t="s">
        <v>4276</v>
      </c>
      <c r="G6187">
        <v>61434</v>
      </c>
      <c r="H6187">
        <v>102360</v>
      </c>
      <c r="I6187" s="1">
        <v>43805</v>
      </c>
      <c r="J6187">
        <v>1</v>
      </c>
      <c r="K6187" t="s">
        <v>6696</v>
      </c>
      <c r="L6187" t="s">
        <v>6698</v>
      </c>
      <c r="M6187" t="s">
        <v>6699</v>
      </c>
      <c r="N6187" s="1">
        <v>43889</v>
      </c>
      <c r="O6187" t="str">
        <f t="shared" si="205"/>
        <v>정상2</v>
      </c>
      <c r="P6187" t="str">
        <f t="shared" si="204"/>
        <v>엠피의정부</v>
      </c>
      <c r="Q6187" t="s">
        <v>1954</v>
      </c>
      <c r="R6187"/>
      <c r="S6187"/>
      <c r="T6187"/>
      <c r="U6187"/>
      <c r="V6187"/>
      <c r="W6187" t="s">
        <v>1960</v>
      </c>
      <c r="X6187"/>
    </row>
    <row r="6188" spans="1:24">
      <c r="A6188" t="s">
        <v>2673</v>
      </c>
      <c r="B6188"/>
      <c r="C6188"/>
      <c r="D6188" t="s">
        <v>5825</v>
      </c>
      <c r="E6188" t="s">
        <v>6586</v>
      </c>
      <c r="F6188" t="s">
        <v>4276</v>
      </c>
      <c r="G6188">
        <v>61434</v>
      </c>
      <c r="H6188">
        <v>105980</v>
      </c>
      <c r="I6188" s="1">
        <v>43805</v>
      </c>
      <c r="J6188">
        <v>1</v>
      </c>
      <c r="K6188" t="s">
        <v>6696</v>
      </c>
      <c r="L6188" t="s">
        <v>6698</v>
      </c>
      <c r="M6188" t="s">
        <v>6699</v>
      </c>
      <c r="N6188" s="1">
        <v>43889</v>
      </c>
      <c r="O6188" t="str">
        <f t="shared" si="205"/>
        <v>정상2</v>
      </c>
      <c r="P6188" t="str">
        <f t="shared" si="204"/>
        <v>엠피피스토스</v>
      </c>
      <c r="Q6188" t="s">
        <v>1954</v>
      </c>
      <c r="R6188"/>
      <c r="S6188"/>
      <c r="T6188"/>
      <c r="U6188"/>
      <c r="V6188"/>
      <c r="W6188" t="s">
        <v>1958</v>
      </c>
      <c r="X6188"/>
    </row>
    <row r="6189" spans="1:24">
      <c r="A6189" t="s">
        <v>2673</v>
      </c>
      <c r="B6189"/>
      <c r="C6189"/>
      <c r="D6189" t="s">
        <v>5825</v>
      </c>
      <c r="E6189" t="s">
        <v>6587</v>
      </c>
      <c r="F6189" t="s">
        <v>4276</v>
      </c>
      <c r="G6189">
        <v>61434</v>
      </c>
      <c r="H6189">
        <v>99390</v>
      </c>
      <c r="I6189" s="1">
        <v>43805</v>
      </c>
      <c r="J6189">
        <v>1</v>
      </c>
      <c r="K6189" t="s">
        <v>6696</v>
      </c>
      <c r="L6189" t="s">
        <v>6698</v>
      </c>
      <c r="M6189" t="s">
        <v>6699</v>
      </c>
      <c r="N6189" s="1">
        <v>43889</v>
      </c>
      <c r="O6189" t="str">
        <f t="shared" si="205"/>
        <v>정상2</v>
      </c>
      <c r="P6189" t="str">
        <f t="shared" si="204"/>
        <v>엠피피스토스</v>
      </c>
      <c r="Q6189" t="s">
        <v>1954</v>
      </c>
      <c r="R6189"/>
      <c r="S6189"/>
      <c r="T6189"/>
      <c r="U6189"/>
      <c r="V6189"/>
      <c r="W6189" t="s">
        <v>1958</v>
      </c>
      <c r="X6189"/>
    </row>
    <row r="6190" spans="1:24">
      <c r="A6190" t="s">
        <v>995</v>
      </c>
      <c r="B6190"/>
      <c r="C6190"/>
      <c r="D6190" t="s">
        <v>5947</v>
      </c>
      <c r="E6190" t="s">
        <v>6588</v>
      </c>
      <c r="F6190" t="s">
        <v>3242</v>
      </c>
      <c r="G6190">
        <v>61430</v>
      </c>
      <c r="H6190">
        <v>79270</v>
      </c>
      <c r="I6190" s="1">
        <v>43805</v>
      </c>
      <c r="J6190">
        <v>1</v>
      </c>
      <c r="K6190" t="s">
        <v>6696</v>
      </c>
      <c r="L6190" t="s">
        <v>6698</v>
      </c>
      <c r="M6190" t="s">
        <v>6699</v>
      </c>
      <c r="N6190" s="1">
        <v>43889</v>
      </c>
      <c r="O6190" t="str">
        <f t="shared" si="205"/>
        <v>정상2</v>
      </c>
      <c r="P6190" t="str">
        <f t="shared" si="204"/>
        <v>엠피피스토스</v>
      </c>
      <c r="Q6190" t="s">
        <v>1954</v>
      </c>
      <c r="R6190"/>
      <c r="S6190"/>
      <c r="T6190"/>
      <c r="U6190"/>
      <c r="V6190"/>
      <c r="W6190" t="s">
        <v>1958</v>
      </c>
      <c r="X6190"/>
    </row>
    <row r="6191" spans="1:24">
      <c r="A6191" t="s">
        <v>2673</v>
      </c>
      <c r="B6191"/>
      <c r="C6191"/>
      <c r="D6191" t="s">
        <v>5825</v>
      </c>
      <c r="E6191" t="s">
        <v>6589</v>
      </c>
      <c r="F6191" t="s">
        <v>4286</v>
      </c>
      <c r="G6191">
        <v>61264</v>
      </c>
      <c r="H6191">
        <v>7870</v>
      </c>
      <c r="I6191" s="1">
        <v>43805</v>
      </c>
      <c r="J6191">
        <v>1</v>
      </c>
      <c r="K6191" t="s">
        <v>6696</v>
      </c>
      <c r="L6191" t="s">
        <v>6698</v>
      </c>
      <c r="M6191" t="s">
        <v>6699</v>
      </c>
      <c r="N6191" s="1">
        <v>43889</v>
      </c>
      <c r="O6191" t="str">
        <f t="shared" si="205"/>
        <v>정상2</v>
      </c>
      <c r="P6191" t="str">
        <f t="shared" si="204"/>
        <v>엠피피스토스</v>
      </c>
      <c r="Q6191" t="s">
        <v>1954</v>
      </c>
      <c r="R6191"/>
      <c r="S6191"/>
      <c r="T6191"/>
      <c r="U6191"/>
      <c r="V6191"/>
      <c r="W6191" t="s">
        <v>1958</v>
      </c>
      <c r="X6191"/>
    </row>
    <row r="6192" spans="1:24">
      <c r="A6192" t="s">
        <v>5665</v>
      </c>
      <c r="B6192"/>
      <c r="C6192"/>
      <c r="D6192" t="s">
        <v>6026</v>
      </c>
      <c r="E6192">
        <v>320192302324</v>
      </c>
      <c r="F6192" t="s">
        <v>3242</v>
      </c>
      <c r="G6192">
        <v>30593</v>
      </c>
      <c r="H6192">
        <v>116180</v>
      </c>
      <c r="I6192" s="1">
        <v>43805</v>
      </c>
      <c r="J6192">
        <v>1</v>
      </c>
      <c r="K6192" t="s">
        <v>6696</v>
      </c>
      <c r="L6192" t="s">
        <v>6698</v>
      </c>
      <c r="M6192" t="s">
        <v>6699</v>
      </c>
      <c r="N6192" s="1">
        <v>43889</v>
      </c>
      <c r="O6192" t="str">
        <f t="shared" si="205"/>
        <v>정상2</v>
      </c>
      <c r="P6192" t="str">
        <f t="shared" si="204"/>
        <v>엠피프라임</v>
      </c>
      <c r="Q6192" t="s">
        <v>1954</v>
      </c>
      <c r="R6192"/>
      <c r="S6192"/>
      <c r="T6192"/>
      <c r="U6192"/>
      <c r="V6192"/>
      <c r="W6192" t="s">
        <v>1958</v>
      </c>
      <c r="X6192"/>
    </row>
    <row r="6193" spans="1:24">
      <c r="A6193" t="s">
        <v>2673</v>
      </c>
      <c r="B6193" t="s">
        <v>2685</v>
      </c>
      <c r="C6193" t="s">
        <v>5718</v>
      </c>
      <c r="D6193" t="s">
        <v>5807</v>
      </c>
      <c r="E6193" t="s">
        <v>6590</v>
      </c>
      <c r="F6193" t="s">
        <v>4276</v>
      </c>
      <c r="G6193" t="s">
        <v>929</v>
      </c>
      <c r="H6193">
        <v>96796</v>
      </c>
      <c r="I6193" s="1">
        <v>43805</v>
      </c>
      <c r="J6193">
        <v>1</v>
      </c>
      <c r="K6193" t="s">
        <v>6696</v>
      </c>
      <c r="L6193" t="s">
        <v>6698</v>
      </c>
      <c r="M6193" t="s">
        <v>6699</v>
      </c>
      <c r="N6193" s="1">
        <v>43889</v>
      </c>
      <c r="O6193" t="str">
        <f t="shared" si="205"/>
        <v>정상2</v>
      </c>
      <c r="P6193" t="str">
        <f t="shared" si="204"/>
        <v>엠피피스토스</v>
      </c>
      <c r="Q6193" t="s">
        <v>1954</v>
      </c>
      <c r="R6193"/>
      <c r="S6193"/>
      <c r="T6193"/>
      <c r="U6193"/>
      <c r="V6193"/>
      <c r="W6193" t="s">
        <v>1958</v>
      </c>
      <c r="X6193"/>
    </row>
    <row r="6194" spans="1:24">
      <c r="A6194" t="s">
        <v>995</v>
      </c>
      <c r="B6194" t="s">
        <v>2685</v>
      </c>
      <c r="C6194" t="s">
        <v>5723</v>
      </c>
      <c r="D6194" t="s">
        <v>5807</v>
      </c>
      <c r="E6194" t="s">
        <v>6591</v>
      </c>
      <c r="F6194" t="s">
        <v>4276</v>
      </c>
      <c r="G6194" t="s">
        <v>931</v>
      </c>
      <c r="H6194">
        <v>73502</v>
      </c>
      <c r="I6194" s="1">
        <v>43805</v>
      </c>
      <c r="J6194">
        <v>1</v>
      </c>
      <c r="K6194" t="s">
        <v>6696</v>
      </c>
      <c r="L6194" t="s">
        <v>6698</v>
      </c>
      <c r="M6194" t="s">
        <v>6699</v>
      </c>
      <c r="N6194" s="1">
        <v>43889</v>
      </c>
      <c r="O6194" t="str">
        <f t="shared" si="205"/>
        <v>정상2</v>
      </c>
      <c r="P6194" t="str">
        <f t="shared" si="204"/>
        <v>엠피피스토스</v>
      </c>
      <c r="Q6194" t="s">
        <v>1954</v>
      </c>
      <c r="R6194"/>
      <c r="S6194"/>
      <c r="T6194"/>
      <c r="U6194"/>
      <c r="V6194"/>
      <c r="W6194" t="s">
        <v>1958</v>
      </c>
      <c r="X6194"/>
    </row>
    <row r="6195" spans="1:24">
      <c r="A6195" t="s">
        <v>995</v>
      </c>
      <c r="B6195" t="s">
        <v>5671</v>
      </c>
      <c r="C6195" t="s">
        <v>5723</v>
      </c>
      <c r="D6195" t="s">
        <v>5977</v>
      </c>
      <c r="E6195" t="s">
        <v>6592</v>
      </c>
      <c r="F6195" t="s">
        <v>4276</v>
      </c>
      <c r="G6195" t="s">
        <v>931</v>
      </c>
      <c r="H6195">
        <v>62032</v>
      </c>
      <c r="I6195" s="1">
        <v>43805</v>
      </c>
      <c r="J6195">
        <v>1</v>
      </c>
      <c r="K6195" t="s">
        <v>6696</v>
      </c>
      <c r="L6195" t="s">
        <v>6698</v>
      </c>
      <c r="M6195" t="s">
        <v>6699</v>
      </c>
      <c r="N6195" s="1">
        <v>43889</v>
      </c>
      <c r="O6195" t="str">
        <f t="shared" si="205"/>
        <v>정상2</v>
      </c>
      <c r="P6195" t="str">
        <f t="shared" si="204"/>
        <v>엠피피스토스</v>
      </c>
      <c r="Q6195" t="s">
        <v>1954</v>
      </c>
      <c r="R6195"/>
      <c r="S6195"/>
      <c r="T6195"/>
      <c r="U6195"/>
      <c r="V6195"/>
      <c r="W6195" t="s">
        <v>1958</v>
      </c>
      <c r="X6195"/>
    </row>
    <row r="6196" spans="1:24">
      <c r="A6196" t="s">
        <v>2673</v>
      </c>
      <c r="B6196" t="s">
        <v>2685</v>
      </c>
      <c r="C6196" t="s">
        <v>5713</v>
      </c>
      <c r="D6196" t="s">
        <v>6017</v>
      </c>
      <c r="E6196">
        <v>51926852400000</v>
      </c>
      <c r="F6196" t="s">
        <v>3242</v>
      </c>
      <c r="G6196" t="s">
        <v>894</v>
      </c>
      <c r="H6196">
        <v>59400</v>
      </c>
      <c r="I6196" s="1">
        <v>43805</v>
      </c>
      <c r="J6196">
        <v>1</v>
      </c>
      <c r="K6196" t="s">
        <v>6696</v>
      </c>
      <c r="L6196" t="s">
        <v>6698</v>
      </c>
      <c r="M6196" t="s">
        <v>6699</v>
      </c>
      <c r="N6196" s="1">
        <v>43889</v>
      </c>
      <c r="O6196" t="str">
        <f t="shared" si="205"/>
        <v>정상2</v>
      </c>
      <c r="P6196" t="str">
        <f t="shared" si="204"/>
        <v>엠피피스토스</v>
      </c>
      <c r="Q6196" t="s">
        <v>1954</v>
      </c>
      <c r="R6196"/>
      <c r="S6196"/>
      <c r="T6196"/>
      <c r="U6196"/>
      <c r="V6196"/>
      <c r="W6196" t="s">
        <v>1958</v>
      </c>
      <c r="X6196"/>
    </row>
    <row r="6197" spans="1:24">
      <c r="A6197" t="s">
        <v>990</v>
      </c>
      <c r="B6197" t="s">
        <v>5667</v>
      </c>
      <c r="C6197" t="s">
        <v>5712</v>
      </c>
      <c r="D6197" t="s">
        <v>5910</v>
      </c>
      <c r="E6197" t="s">
        <v>6593</v>
      </c>
      <c r="F6197" t="s">
        <v>4276</v>
      </c>
      <c r="G6197" t="s">
        <v>946</v>
      </c>
      <c r="H6197">
        <v>37094</v>
      </c>
      <c r="I6197" s="1">
        <v>43805</v>
      </c>
      <c r="J6197">
        <v>1</v>
      </c>
      <c r="K6197" t="s">
        <v>6696</v>
      </c>
      <c r="L6197" t="s">
        <v>6698</v>
      </c>
      <c r="M6197" t="s">
        <v>6699</v>
      </c>
      <c r="N6197" s="1">
        <v>43889</v>
      </c>
      <c r="O6197" t="str">
        <f t="shared" si="205"/>
        <v>정상2</v>
      </c>
      <c r="P6197" t="str">
        <f t="shared" si="204"/>
        <v>엠피성공</v>
      </c>
      <c r="Q6197" t="s">
        <v>1954</v>
      </c>
      <c r="R6197"/>
      <c r="S6197"/>
      <c r="T6197"/>
      <c r="U6197"/>
      <c r="V6197"/>
      <c r="W6197" t="s">
        <v>1958</v>
      </c>
      <c r="X6197"/>
    </row>
    <row r="6198" spans="1:24">
      <c r="A6198" t="s">
        <v>2316</v>
      </c>
      <c r="B6198" t="s">
        <v>2688</v>
      </c>
      <c r="C6198" t="s">
        <v>5729</v>
      </c>
      <c r="D6198" t="s">
        <v>5830</v>
      </c>
      <c r="E6198">
        <v>20196212636</v>
      </c>
      <c r="F6198" t="s">
        <v>4276</v>
      </c>
      <c r="G6198">
        <v>22790</v>
      </c>
      <c r="H6198">
        <v>67622</v>
      </c>
      <c r="I6198" s="1">
        <v>43804</v>
      </c>
      <c r="J6198">
        <v>1</v>
      </c>
      <c r="K6198" t="s">
        <v>6696</v>
      </c>
      <c r="L6198" t="s">
        <v>6698</v>
      </c>
      <c r="M6198" t="s">
        <v>6699</v>
      </c>
      <c r="N6198" s="1">
        <v>43889</v>
      </c>
      <c r="O6198" t="str">
        <f t="shared" si="205"/>
        <v>정상2</v>
      </c>
      <c r="P6198" t="str">
        <f t="shared" si="204"/>
        <v>엠피조은</v>
      </c>
      <c r="Q6198" t="s">
        <v>1954</v>
      </c>
      <c r="R6198"/>
      <c r="S6198"/>
      <c r="T6198"/>
      <c r="U6198"/>
      <c r="V6198"/>
      <c r="W6198" t="s">
        <v>1958</v>
      </c>
      <c r="X6198"/>
    </row>
    <row r="6199" spans="1:24">
      <c r="A6199" t="s">
        <v>2674</v>
      </c>
      <c r="B6199" t="s">
        <v>2688</v>
      </c>
      <c r="C6199" t="s">
        <v>5722</v>
      </c>
      <c r="D6199" t="s">
        <v>5830</v>
      </c>
      <c r="E6199">
        <v>20196211762</v>
      </c>
      <c r="F6199" t="s">
        <v>4276</v>
      </c>
      <c r="G6199">
        <v>22790</v>
      </c>
      <c r="H6199">
        <v>64037</v>
      </c>
      <c r="I6199" s="1">
        <v>43804</v>
      </c>
      <c r="J6199">
        <v>1</v>
      </c>
      <c r="K6199" t="s">
        <v>6696</v>
      </c>
      <c r="L6199" t="s">
        <v>6698</v>
      </c>
      <c r="M6199" t="s">
        <v>6699</v>
      </c>
      <c r="N6199" s="1">
        <v>43889</v>
      </c>
      <c r="O6199" t="str">
        <f t="shared" si="205"/>
        <v>정상2</v>
      </c>
      <c r="P6199" t="str">
        <f t="shared" si="204"/>
        <v>엠피조은</v>
      </c>
      <c r="Q6199" t="s">
        <v>1954</v>
      </c>
      <c r="R6199"/>
      <c r="S6199"/>
      <c r="T6199"/>
      <c r="U6199"/>
      <c r="V6199"/>
      <c r="W6199" t="s">
        <v>6702</v>
      </c>
      <c r="X6199"/>
    </row>
    <row r="6200" spans="1:24">
      <c r="A6200" t="s">
        <v>2670</v>
      </c>
      <c r="B6200" t="s">
        <v>2683</v>
      </c>
      <c r="C6200" t="s">
        <v>5721</v>
      </c>
      <c r="D6200" t="s">
        <v>5811</v>
      </c>
      <c r="E6200">
        <v>20196196153</v>
      </c>
      <c r="F6200" t="s">
        <v>4286</v>
      </c>
      <c r="G6200">
        <v>22698</v>
      </c>
      <c r="H6200">
        <v>16587</v>
      </c>
      <c r="I6200" s="1">
        <v>43804</v>
      </c>
      <c r="J6200">
        <v>1</v>
      </c>
      <c r="K6200" t="s">
        <v>6696</v>
      </c>
      <c r="L6200" t="s">
        <v>6698</v>
      </c>
      <c r="M6200" t="s">
        <v>6699</v>
      </c>
      <c r="N6200" s="1">
        <v>43889</v>
      </c>
      <c r="O6200" t="str">
        <f t="shared" si="205"/>
        <v>정상2</v>
      </c>
      <c r="P6200" t="str">
        <f t="shared" si="204"/>
        <v>엠피송내</v>
      </c>
      <c r="Q6200" t="s">
        <v>1954</v>
      </c>
      <c r="R6200"/>
      <c r="S6200"/>
      <c r="T6200"/>
      <c r="U6200"/>
      <c r="V6200"/>
      <c r="W6200" t="s">
        <v>1960</v>
      </c>
      <c r="X6200"/>
    </row>
    <row r="6201" spans="1:24">
      <c r="A6201" t="s">
        <v>987</v>
      </c>
      <c r="B6201" t="s">
        <v>5679</v>
      </c>
      <c r="C6201" t="s">
        <v>5758</v>
      </c>
      <c r="D6201" t="s">
        <v>5952</v>
      </c>
      <c r="E6201" t="s">
        <v>6594</v>
      </c>
      <c r="F6201" t="s">
        <v>4276</v>
      </c>
      <c r="G6201" t="s">
        <v>885</v>
      </c>
      <c r="H6201">
        <v>20000</v>
      </c>
      <c r="I6201" s="1">
        <v>43804</v>
      </c>
      <c r="J6201">
        <v>1</v>
      </c>
      <c r="K6201" t="s">
        <v>6696</v>
      </c>
      <c r="L6201" t="s">
        <v>6698</v>
      </c>
      <c r="M6201" t="s">
        <v>6699</v>
      </c>
      <c r="N6201" s="1">
        <v>43889</v>
      </c>
      <c r="O6201" t="str">
        <f t="shared" si="205"/>
        <v>정상2</v>
      </c>
      <c r="P6201" t="s">
        <v>6829</v>
      </c>
      <c r="Q6201" t="s">
        <v>1954</v>
      </c>
      <c r="R6201"/>
      <c r="S6201"/>
      <c r="T6201"/>
      <c r="U6201"/>
      <c r="V6201"/>
      <c r="W6201" t="s">
        <v>1958</v>
      </c>
      <c r="X6201"/>
    </row>
    <row r="6202" spans="1:24">
      <c r="A6202" t="s">
        <v>5664</v>
      </c>
      <c r="B6202" t="s">
        <v>5697</v>
      </c>
      <c r="C6202" t="s">
        <v>5758</v>
      </c>
      <c r="D6202" t="s">
        <v>5979</v>
      </c>
      <c r="E6202" t="s">
        <v>6595</v>
      </c>
      <c r="F6202" t="s">
        <v>4276</v>
      </c>
      <c r="G6202" t="s">
        <v>885</v>
      </c>
      <c r="H6202">
        <v>35000</v>
      </c>
      <c r="I6202" s="1">
        <v>43804</v>
      </c>
      <c r="J6202">
        <v>1</v>
      </c>
      <c r="K6202" t="s">
        <v>6696</v>
      </c>
      <c r="L6202" t="s">
        <v>6698</v>
      </c>
      <c r="M6202" t="s">
        <v>6699</v>
      </c>
      <c r="N6202" s="1">
        <v>43889</v>
      </c>
      <c r="O6202" t="str">
        <f t="shared" si="205"/>
        <v>정상2</v>
      </c>
      <c r="P6202" t="s">
        <v>1860</v>
      </c>
      <c r="Q6202" t="s">
        <v>1954</v>
      </c>
      <c r="R6202"/>
      <c r="S6202"/>
      <c r="T6202"/>
      <c r="U6202"/>
      <c r="V6202"/>
      <c r="W6202" t="s">
        <v>6702</v>
      </c>
      <c r="X6202"/>
    </row>
    <row r="6203" spans="1:24">
      <c r="A6203" t="s">
        <v>5664</v>
      </c>
      <c r="B6203" t="s">
        <v>5693</v>
      </c>
      <c r="C6203" t="s">
        <v>5758</v>
      </c>
      <c r="D6203" t="s">
        <v>5951</v>
      </c>
      <c r="E6203" t="s">
        <v>6596</v>
      </c>
      <c r="F6203" t="s">
        <v>3242</v>
      </c>
      <c r="G6203" t="s">
        <v>879</v>
      </c>
      <c r="H6203">
        <v>53000</v>
      </c>
      <c r="I6203" s="1">
        <v>43804</v>
      </c>
      <c r="J6203">
        <v>1</v>
      </c>
      <c r="K6203" t="s">
        <v>6695</v>
      </c>
      <c r="L6203" t="s">
        <v>6698</v>
      </c>
      <c r="M6203" t="s">
        <v>6699</v>
      </c>
      <c r="N6203" s="1">
        <v>43889</v>
      </c>
      <c r="O6203" t="str">
        <f t="shared" si="205"/>
        <v>정상2</v>
      </c>
      <c r="P6203" t="s">
        <v>987</v>
      </c>
      <c r="Q6203" t="s">
        <v>1954</v>
      </c>
      <c r="R6203"/>
      <c r="S6203"/>
      <c r="T6203"/>
      <c r="U6203"/>
      <c r="V6203"/>
      <c r="W6203" t="s">
        <v>6702</v>
      </c>
      <c r="X6203"/>
    </row>
    <row r="6204" spans="1:24">
      <c r="A6204" t="s">
        <v>5664</v>
      </c>
      <c r="B6204" t="s">
        <v>5697</v>
      </c>
      <c r="C6204" t="s">
        <v>5760</v>
      </c>
      <c r="D6204" t="s">
        <v>5952</v>
      </c>
      <c r="E6204" t="s">
        <v>6597</v>
      </c>
      <c r="F6204" t="s">
        <v>4286</v>
      </c>
      <c r="G6204">
        <v>61264</v>
      </c>
      <c r="H6204">
        <v>72170</v>
      </c>
      <c r="I6204" s="1">
        <v>43804</v>
      </c>
      <c r="J6204">
        <v>1</v>
      </c>
      <c r="K6204" t="s">
        <v>6696</v>
      </c>
      <c r="L6204" t="s">
        <v>6698</v>
      </c>
      <c r="M6204" t="s">
        <v>6699</v>
      </c>
      <c r="N6204" s="1">
        <v>43889</v>
      </c>
      <c r="O6204" t="str">
        <f t="shared" si="205"/>
        <v>정상2</v>
      </c>
      <c r="P6204" t="s">
        <v>6829</v>
      </c>
      <c r="Q6204" t="s">
        <v>1954</v>
      </c>
      <c r="R6204"/>
      <c r="S6204"/>
      <c r="T6204"/>
      <c r="U6204"/>
      <c r="V6204"/>
      <c r="W6204" t="s">
        <v>1958</v>
      </c>
      <c r="X6204"/>
    </row>
    <row r="6205" spans="1:24">
      <c r="A6205" t="s">
        <v>983</v>
      </c>
      <c r="B6205" t="s">
        <v>5666</v>
      </c>
      <c r="C6205" t="s">
        <v>5710</v>
      </c>
      <c r="D6205" t="s">
        <v>5953</v>
      </c>
      <c r="E6205">
        <v>320192297313</v>
      </c>
      <c r="F6205" t="s">
        <v>4276</v>
      </c>
      <c r="G6205">
        <v>30593</v>
      </c>
      <c r="H6205">
        <v>105500</v>
      </c>
      <c r="I6205" s="1">
        <v>43804</v>
      </c>
      <c r="J6205">
        <v>1</v>
      </c>
      <c r="K6205" t="s">
        <v>6696</v>
      </c>
      <c r="L6205" t="s">
        <v>6698</v>
      </c>
      <c r="M6205" t="s">
        <v>6699</v>
      </c>
      <c r="N6205" s="1">
        <v>43889</v>
      </c>
      <c r="O6205" t="str">
        <f t="shared" si="205"/>
        <v>정상2</v>
      </c>
      <c r="P6205" t="s">
        <v>6835</v>
      </c>
      <c r="Q6205" t="s">
        <v>1954</v>
      </c>
      <c r="R6205"/>
      <c r="S6205"/>
      <c r="T6205"/>
      <c r="U6205"/>
      <c r="V6205"/>
      <c r="W6205" t="s">
        <v>1958</v>
      </c>
      <c r="X6205"/>
    </row>
    <row r="6206" spans="1:24">
      <c r="A6206" t="s">
        <v>2671</v>
      </c>
      <c r="B6206" t="s">
        <v>5696</v>
      </c>
      <c r="C6206" t="s">
        <v>5754</v>
      </c>
      <c r="D6206" t="s">
        <v>5953</v>
      </c>
      <c r="E6206" t="s">
        <v>6598</v>
      </c>
      <c r="F6206" t="s">
        <v>3249</v>
      </c>
      <c r="G6206">
        <v>61264</v>
      </c>
      <c r="H6206">
        <v>43330</v>
      </c>
      <c r="I6206" s="1">
        <v>43804</v>
      </c>
      <c r="J6206">
        <v>1</v>
      </c>
      <c r="K6206" t="s">
        <v>6696</v>
      </c>
      <c r="L6206" t="s">
        <v>6698</v>
      </c>
      <c r="M6206" t="s">
        <v>6699</v>
      </c>
      <c r="N6206" s="1">
        <v>43889</v>
      </c>
      <c r="O6206" t="str">
        <f t="shared" si="205"/>
        <v>정상2</v>
      </c>
      <c r="P6206" t="s">
        <v>6835</v>
      </c>
      <c r="Q6206" t="s">
        <v>1954</v>
      </c>
      <c r="R6206"/>
      <c r="S6206"/>
      <c r="T6206"/>
      <c r="U6206"/>
      <c r="V6206"/>
      <c r="W6206" t="s">
        <v>1958</v>
      </c>
      <c r="X6206"/>
    </row>
    <row r="6207" spans="1:24">
      <c r="A6207" t="s">
        <v>983</v>
      </c>
      <c r="B6207" t="s">
        <v>5666</v>
      </c>
      <c r="C6207" t="s">
        <v>5757</v>
      </c>
      <c r="D6207" t="s">
        <v>5953</v>
      </c>
      <c r="E6207" t="s">
        <v>6599</v>
      </c>
      <c r="F6207" t="s">
        <v>4276</v>
      </c>
      <c r="G6207">
        <v>61464</v>
      </c>
      <c r="H6207">
        <v>30140</v>
      </c>
      <c r="I6207" s="1">
        <v>43804</v>
      </c>
      <c r="J6207">
        <v>1</v>
      </c>
      <c r="K6207" t="s">
        <v>6696</v>
      </c>
      <c r="L6207" t="s">
        <v>6698</v>
      </c>
      <c r="M6207" t="s">
        <v>6699</v>
      </c>
      <c r="N6207" s="1">
        <v>43889</v>
      </c>
      <c r="O6207" t="str">
        <f t="shared" si="205"/>
        <v>정상2</v>
      </c>
      <c r="P6207" t="s">
        <v>6835</v>
      </c>
      <c r="Q6207" t="s">
        <v>1954</v>
      </c>
      <c r="R6207"/>
      <c r="S6207"/>
      <c r="T6207"/>
      <c r="U6207"/>
      <c r="V6207"/>
      <c r="W6207" t="s">
        <v>1958</v>
      </c>
      <c r="X6207"/>
    </row>
    <row r="6208" spans="1:24">
      <c r="A6208" t="s">
        <v>2673</v>
      </c>
      <c r="B6208" t="s">
        <v>2685</v>
      </c>
      <c r="C6208" t="s">
        <v>5723</v>
      </c>
      <c r="D6208" t="s">
        <v>6091</v>
      </c>
      <c r="E6208" t="s">
        <v>6600</v>
      </c>
      <c r="F6208" t="s">
        <v>4276</v>
      </c>
      <c r="G6208" t="s">
        <v>947</v>
      </c>
      <c r="H6208">
        <v>50000</v>
      </c>
      <c r="I6208" s="1">
        <v>43804</v>
      </c>
      <c r="J6208">
        <v>1</v>
      </c>
      <c r="K6208" t="s">
        <v>6696</v>
      </c>
      <c r="L6208" t="s">
        <v>6698</v>
      </c>
      <c r="M6208" t="s">
        <v>6699</v>
      </c>
      <c r="N6208" s="1">
        <v>43889</v>
      </c>
      <c r="O6208" t="str">
        <f t="shared" si="205"/>
        <v>정상2</v>
      </c>
      <c r="P6208" t="str">
        <f t="shared" si="204"/>
        <v>엠피피스토스</v>
      </c>
      <c r="Q6208" t="s">
        <v>1954</v>
      </c>
      <c r="R6208"/>
      <c r="S6208"/>
      <c r="T6208"/>
      <c r="U6208"/>
      <c r="V6208"/>
      <c r="W6208" t="s">
        <v>1958</v>
      </c>
      <c r="X6208"/>
    </row>
    <row r="6209" spans="1:24">
      <c r="A6209" t="s">
        <v>1870</v>
      </c>
      <c r="B6209" t="s">
        <v>5670</v>
      </c>
      <c r="C6209" t="s">
        <v>5716</v>
      </c>
      <c r="D6209" t="s">
        <v>5957</v>
      </c>
      <c r="E6209" t="s">
        <v>6601</v>
      </c>
      <c r="F6209" t="s">
        <v>4276</v>
      </c>
      <c r="G6209" t="s">
        <v>879</v>
      </c>
      <c r="H6209">
        <v>87000</v>
      </c>
      <c r="I6209" s="1">
        <v>43804</v>
      </c>
      <c r="J6209">
        <v>1</v>
      </c>
      <c r="K6209" t="s">
        <v>6696</v>
      </c>
      <c r="L6209" t="s">
        <v>6696</v>
      </c>
      <c r="M6209" t="s">
        <v>6699</v>
      </c>
      <c r="N6209" s="1">
        <v>43889</v>
      </c>
      <c r="O6209" t="str">
        <f t="shared" si="205"/>
        <v>정상2</v>
      </c>
      <c r="P6209" t="str">
        <f t="shared" ref="P6209:P6272" si="206">A6209</f>
        <v>엠피상동</v>
      </c>
      <c r="Q6209" t="s">
        <v>1954</v>
      </c>
      <c r="R6209"/>
      <c r="S6209"/>
      <c r="T6209"/>
      <c r="U6209"/>
      <c r="V6209"/>
      <c r="W6209" t="s">
        <v>1958</v>
      </c>
      <c r="X6209"/>
    </row>
    <row r="6210" spans="1:24">
      <c r="A6210" t="s">
        <v>2209</v>
      </c>
      <c r="B6210" t="s">
        <v>5685</v>
      </c>
      <c r="C6210" t="s">
        <v>5741</v>
      </c>
      <c r="D6210" t="s">
        <v>6092</v>
      </c>
      <c r="E6210" t="s">
        <v>6602</v>
      </c>
      <c r="F6210" t="s">
        <v>4276</v>
      </c>
      <c r="G6210">
        <v>61438</v>
      </c>
      <c r="H6210">
        <v>20000</v>
      </c>
      <c r="I6210" s="1">
        <v>43804</v>
      </c>
      <c r="J6210">
        <v>1</v>
      </c>
      <c r="K6210" t="s">
        <v>6696</v>
      </c>
      <c r="L6210" t="s">
        <v>6698</v>
      </c>
      <c r="M6210" t="s">
        <v>6699</v>
      </c>
      <c r="N6210" s="1">
        <v>43889</v>
      </c>
      <c r="O6210" t="str">
        <f t="shared" si="205"/>
        <v>정상2</v>
      </c>
      <c r="P6210" t="str">
        <f t="shared" si="206"/>
        <v>엠피가온</v>
      </c>
      <c r="Q6210" t="s">
        <v>1954</v>
      </c>
      <c r="R6210"/>
      <c r="S6210"/>
      <c r="T6210"/>
      <c r="U6210"/>
      <c r="V6210"/>
      <c r="W6210" t="s">
        <v>1958</v>
      </c>
      <c r="X6210"/>
    </row>
    <row r="6211" spans="1:24">
      <c r="A6211" t="s">
        <v>2675</v>
      </c>
      <c r="B6211" t="s">
        <v>5685</v>
      </c>
      <c r="C6211" t="s">
        <v>5741</v>
      </c>
      <c r="D6211" t="s">
        <v>6093</v>
      </c>
      <c r="E6211" t="s">
        <v>6603</v>
      </c>
      <c r="F6211" t="s">
        <v>4276</v>
      </c>
      <c r="G6211" t="s">
        <v>937</v>
      </c>
      <c r="H6211">
        <v>30000</v>
      </c>
      <c r="I6211" s="1">
        <v>43804</v>
      </c>
      <c r="J6211">
        <v>1</v>
      </c>
      <c r="K6211" t="s">
        <v>6696</v>
      </c>
      <c r="L6211" t="s">
        <v>6698</v>
      </c>
      <c r="M6211" t="s">
        <v>6699</v>
      </c>
      <c r="N6211" s="1">
        <v>43889</v>
      </c>
      <c r="O6211" t="str">
        <f t="shared" si="205"/>
        <v>정상2</v>
      </c>
      <c r="P6211" t="str">
        <f t="shared" si="206"/>
        <v>엠피가온</v>
      </c>
      <c r="Q6211" t="s">
        <v>1954</v>
      </c>
      <c r="R6211"/>
      <c r="S6211"/>
      <c r="T6211"/>
      <c r="U6211"/>
      <c r="V6211"/>
      <c r="W6211" t="s">
        <v>1958</v>
      </c>
      <c r="X6211"/>
    </row>
    <row r="6212" spans="1:24">
      <c r="A6212" t="s">
        <v>995</v>
      </c>
      <c r="B6212" t="s">
        <v>5671</v>
      </c>
      <c r="C6212" t="s">
        <v>5713</v>
      </c>
      <c r="D6212" t="s">
        <v>5995</v>
      </c>
      <c r="E6212">
        <v>51926784450000</v>
      </c>
      <c r="F6212" t="s">
        <v>4276</v>
      </c>
      <c r="G6212" t="s">
        <v>886</v>
      </c>
      <c r="H6212">
        <v>19000</v>
      </c>
      <c r="I6212" s="1">
        <v>43804</v>
      </c>
      <c r="J6212">
        <v>1</v>
      </c>
      <c r="K6212" t="s">
        <v>6696</v>
      </c>
      <c r="L6212" t="s">
        <v>6698</v>
      </c>
      <c r="M6212" t="s">
        <v>6699</v>
      </c>
      <c r="N6212" s="1">
        <v>43889</v>
      </c>
      <c r="O6212" t="str">
        <f t="shared" si="205"/>
        <v>정상2</v>
      </c>
      <c r="P6212" t="str">
        <f t="shared" si="206"/>
        <v>엠피피스토스</v>
      </c>
      <c r="Q6212" t="s">
        <v>1954</v>
      </c>
      <c r="R6212"/>
      <c r="S6212"/>
      <c r="T6212"/>
      <c r="U6212"/>
      <c r="V6212"/>
      <c r="W6212" t="s">
        <v>1958</v>
      </c>
      <c r="X6212"/>
    </row>
    <row r="6213" spans="1:24">
      <c r="A6213" t="s">
        <v>2667</v>
      </c>
      <c r="B6213" t="s">
        <v>5675</v>
      </c>
      <c r="C6213" t="s">
        <v>5714</v>
      </c>
      <c r="D6213" t="s">
        <v>5855</v>
      </c>
      <c r="E6213">
        <v>51926808090000</v>
      </c>
      <c r="F6213" t="s">
        <v>4276</v>
      </c>
      <c r="G6213" t="s">
        <v>886</v>
      </c>
      <c r="H6213">
        <v>16000</v>
      </c>
      <c r="I6213" s="1">
        <v>43804</v>
      </c>
      <c r="J6213">
        <v>1</v>
      </c>
      <c r="K6213" t="s">
        <v>6696</v>
      </c>
      <c r="L6213" t="s">
        <v>6698</v>
      </c>
      <c r="M6213" t="s">
        <v>6700</v>
      </c>
      <c r="N6213" s="1">
        <v>43889</v>
      </c>
      <c r="O6213" t="str">
        <f t="shared" si="205"/>
        <v>정상2</v>
      </c>
      <c r="P6213" t="str">
        <f t="shared" si="206"/>
        <v>엠피의정부</v>
      </c>
      <c r="Q6213" t="s">
        <v>1954</v>
      </c>
      <c r="R6213"/>
      <c r="S6213"/>
      <c r="T6213"/>
      <c r="U6213"/>
      <c r="V6213"/>
      <c r="W6213" t="s">
        <v>1958</v>
      </c>
      <c r="X6213"/>
    </row>
    <row r="6214" spans="1:24">
      <c r="A6214" t="s">
        <v>2671</v>
      </c>
      <c r="B6214" t="s">
        <v>5668</v>
      </c>
      <c r="C6214" t="s">
        <v>5754</v>
      </c>
      <c r="D6214" t="s">
        <v>5796</v>
      </c>
      <c r="E6214" t="s">
        <v>6604</v>
      </c>
      <c r="F6214" t="s">
        <v>4276</v>
      </c>
      <c r="G6214" t="s">
        <v>929</v>
      </c>
      <c r="H6214">
        <v>123142</v>
      </c>
      <c r="I6214" s="1">
        <v>43804</v>
      </c>
      <c r="J6214">
        <v>1</v>
      </c>
      <c r="K6214" t="s">
        <v>6696</v>
      </c>
      <c r="L6214" t="s">
        <v>6698</v>
      </c>
      <c r="M6214" t="s">
        <v>6699</v>
      </c>
      <c r="N6214" s="1">
        <v>43889</v>
      </c>
      <c r="O6214" t="str">
        <f t="shared" si="205"/>
        <v>정상2</v>
      </c>
      <c r="P6214" t="s">
        <v>6835</v>
      </c>
      <c r="Q6214" t="s">
        <v>1954</v>
      </c>
      <c r="R6214"/>
      <c r="S6214"/>
      <c r="T6214"/>
      <c r="U6214"/>
      <c r="V6214"/>
      <c r="W6214" t="s">
        <v>1960</v>
      </c>
      <c r="X6214"/>
    </row>
    <row r="6215" spans="1:24">
      <c r="A6215" t="s">
        <v>2671</v>
      </c>
      <c r="B6215" t="s">
        <v>5666</v>
      </c>
      <c r="C6215" t="s">
        <v>5754</v>
      </c>
      <c r="D6215" t="s">
        <v>5926</v>
      </c>
      <c r="E6215" t="s">
        <v>6605</v>
      </c>
      <c r="F6215" t="s">
        <v>4276</v>
      </c>
      <c r="G6215" t="s">
        <v>929</v>
      </c>
      <c r="H6215">
        <v>62332</v>
      </c>
      <c r="I6215" s="1">
        <v>43804</v>
      </c>
      <c r="J6215">
        <v>1</v>
      </c>
      <c r="K6215" t="s">
        <v>6696</v>
      </c>
      <c r="L6215" t="s">
        <v>6698</v>
      </c>
      <c r="M6215" t="s">
        <v>6699</v>
      </c>
      <c r="N6215" s="1">
        <v>43889</v>
      </c>
      <c r="O6215" t="str">
        <f t="shared" si="205"/>
        <v>정상2</v>
      </c>
      <c r="P6215" t="s">
        <v>6835</v>
      </c>
      <c r="Q6215" t="s">
        <v>1954</v>
      </c>
      <c r="R6215"/>
      <c r="S6215"/>
      <c r="T6215"/>
      <c r="U6215"/>
      <c r="V6215"/>
      <c r="W6215" t="s">
        <v>1958</v>
      </c>
      <c r="X6215"/>
    </row>
    <row r="6216" spans="1:24">
      <c r="A6216" t="s">
        <v>983</v>
      </c>
      <c r="B6216" t="s">
        <v>5666</v>
      </c>
      <c r="C6216" t="s">
        <v>5754</v>
      </c>
      <c r="D6216" t="s">
        <v>5926</v>
      </c>
      <c r="E6216">
        <v>20196213497</v>
      </c>
      <c r="F6216" t="s">
        <v>4270</v>
      </c>
      <c r="G6216">
        <v>22820</v>
      </c>
      <c r="H6216">
        <v>28726</v>
      </c>
      <c r="I6216" s="1">
        <v>43804</v>
      </c>
      <c r="J6216">
        <v>1</v>
      </c>
      <c r="K6216" t="s">
        <v>6696</v>
      </c>
      <c r="L6216" t="s">
        <v>6698</v>
      </c>
      <c r="M6216" t="s">
        <v>6699</v>
      </c>
      <c r="N6216" s="1">
        <v>43889</v>
      </c>
      <c r="O6216" t="str">
        <f t="shared" si="205"/>
        <v>정상2</v>
      </c>
      <c r="P6216" t="s">
        <v>6835</v>
      </c>
      <c r="Q6216" t="s">
        <v>1954</v>
      </c>
      <c r="R6216"/>
      <c r="S6216"/>
      <c r="T6216"/>
      <c r="U6216"/>
      <c r="V6216"/>
      <c r="W6216" t="s">
        <v>1958</v>
      </c>
      <c r="X6216"/>
    </row>
    <row r="6217" spans="1:24">
      <c r="A6217" t="s">
        <v>996</v>
      </c>
      <c r="B6217"/>
      <c r="C6217"/>
      <c r="D6217" t="s">
        <v>6070</v>
      </c>
      <c r="E6217">
        <v>51926822610000</v>
      </c>
      <c r="F6217" t="s">
        <v>3242</v>
      </c>
      <c r="G6217" t="s">
        <v>899</v>
      </c>
      <c r="H6217">
        <v>65860</v>
      </c>
      <c r="I6217" s="1">
        <v>43804</v>
      </c>
      <c r="J6217">
        <v>1</v>
      </c>
      <c r="K6217" t="s">
        <v>6696</v>
      </c>
      <c r="L6217" t="s">
        <v>6698</v>
      </c>
      <c r="M6217" t="s">
        <v>6699</v>
      </c>
      <c r="N6217" s="1">
        <v>43889</v>
      </c>
      <c r="O6217" t="str">
        <f t="shared" si="205"/>
        <v>정상2</v>
      </c>
      <c r="P6217" t="str">
        <f t="shared" si="206"/>
        <v>엠피경기</v>
      </c>
      <c r="Q6217" t="s">
        <v>1954</v>
      </c>
      <c r="R6217"/>
      <c r="S6217"/>
      <c r="T6217"/>
      <c r="U6217"/>
      <c r="V6217"/>
      <c r="W6217" t="s">
        <v>1958</v>
      </c>
      <c r="X6217"/>
    </row>
    <row r="6218" spans="1:24">
      <c r="A6218" t="s">
        <v>5664</v>
      </c>
      <c r="B6218" t="s">
        <v>5693</v>
      </c>
      <c r="C6218" t="s">
        <v>5767</v>
      </c>
      <c r="D6218" t="s">
        <v>5998</v>
      </c>
      <c r="E6218" t="s">
        <v>6606</v>
      </c>
      <c r="F6218" t="s">
        <v>4276</v>
      </c>
      <c r="G6218" t="s">
        <v>885</v>
      </c>
      <c r="H6218">
        <v>35000</v>
      </c>
      <c r="I6218" s="1">
        <v>43804</v>
      </c>
      <c r="J6218">
        <v>1</v>
      </c>
      <c r="K6218" t="s">
        <v>6696</v>
      </c>
      <c r="L6218" t="s">
        <v>6698</v>
      </c>
      <c r="M6218" t="s">
        <v>6699</v>
      </c>
      <c r="N6218" s="1">
        <v>43889</v>
      </c>
      <c r="O6218" t="str">
        <f t="shared" si="205"/>
        <v>정상2</v>
      </c>
      <c r="P6218" t="s">
        <v>987</v>
      </c>
      <c r="Q6218" t="s">
        <v>1954</v>
      </c>
      <c r="R6218"/>
      <c r="S6218"/>
      <c r="T6218"/>
      <c r="U6218"/>
      <c r="V6218"/>
      <c r="W6218" t="s">
        <v>1958</v>
      </c>
      <c r="X6218"/>
    </row>
    <row r="6219" spans="1:24">
      <c r="A6219" t="s">
        <v>5664</v>
      </c>
      <c r="B6219" t="s">
        <v>5679</v>
      </c>
      <c r="C6219" t="s">
        <v>5737</v>
      </c>
      <c r="D6219" t="s">
        <v>5998</v>
      </c>
      <c r="E6219" t="s">
        <v>6607</v>
      </c>
      <c r="F6219" t="s">
        <v>4276</v>
      </c>
      <c r="G6219" t="s">
        <v>885</v>
      </c>
      <c r="H6219">
        <v>35000</v>
      </c>
      <c r="I6219" s="1">
        <v>43804</v>
      </c>
      <c r="J6219">
        <v>1</v>
      </c>
      <c r="K6219" t="s">
        <v>6696</v>
      </c>
      <c r="L6219" t="s">
        <v>6698</v>
      </c>
      <c r="M6219" t="s">
        <v>6699</v>
      </c>
      <c r="N6219" s="1">
        <v>43889</v>
      </c>
      <c r="O6219" t="str">
        <f t="shared" si="205"/>
        <v>정상2</v>
      </c>
      <c r="P6219" t="s">
        <v>987</v>
      </c>
      <c r="Q6219" t="s">
        <v>1954</v>
      </c>
      <c r="R6219"/>
      <c r="S6219"/>
      <c r="T6219"/>
      <c r="U6219"/>
      <c r="V6219"/>
      <c r="W6219" t="s">
        <v>1958</v>
      </c>
      <c r="X6219"/>
    </row>
    <row r="6220" spans="1:24">
      <c r="A6220" t="s">
        <v>5664</v>
      </c>
      <c r="B6220" t="s">
        <v>5693</v>
      </c>
      <c r="C6220" t="s">
        <v>5758</v>
      </c>
      <c r="D6220" t="s">
        <v>5998</v>
      </c>
      <c r="E6220" t="s">
        <v>6608</v>
      </c>
      <c r="F6220" t="s">
        <v>4276</v>
      </c>
      <c r="G6220" t="s">
        <v>885</v>
      </c>
      <c r="H6220">
        <v>35000</v>
      </c>
      <c r="I6220" s="1">
        <v>43804</v>
      </c>
      <c r="J6220">
        <v>1</v>
      </c>
      <c r="K6220" t="s">
        <v>6696</v>
      </c>
      <c r="L6220" t="s">
        <v>6698</v>
      </c>
      <c r="M6220" t="s">
        <v>6699</v>
      </c>
      <c r="N6220" s="1">
        <v>43889</v>
      </c>
      <c r="O6220" t="str">
        <f t="shared" si="205"/>
        <v>정상2</v>
      </c>
      <c r="P6220" t="s">
        <v>6829</v>
      </c>
      <c r="Q6220" t="s">
        <v>1954</v>
      </c>
      <c r="R6220"/>
      <c r="S6220"/>
      <c r="T6220"/>
      <c r="U6220"/>
      <c r="V6220"/>
      <c r="W6220" t="s">
        <v>1958</v>
      </c>
      <c r="X6220"/>
    </row>
    <row r="6221" spans="1:24">
      <c r="A6221" t="s">
        <v>5664</v>
      </c>
      <c r="B6221" t="s">
        <v>5693</v>
      </c>
      <c r="C6221" t="s">
        <v>5737</v>
      </c>
      <c r="D6221" t="s">
        <v>6058</v>
      </c>
      <c r="E6221" t="s">
        <v>6609</v>
      </c>
      <c r="F6221" t="s">
        <v>4276</v>
      </c>
      <c r="G6221" t="s">
        <v>879</v>
      </c>
      <c r="H6221">
        <v>59000</v>
      </c>
      <c r="I6221" s="1">
        <v>43804</v>
      </c>
      <c r="J6221">
        <v>1</v>
      </c>
      <c r="K6221" t="s">
        <v>6696</v>
      </c>
      <c r="L6221" t="s">
        <v>6698</v>
      </c>
      <c r="M6221" t="s">
        <v>6699</v>
      </c>
      <c r="N6221" s="1">
        <v>43889</v>
      </c>
      <c r="O6221" t="str">
        <f t="shared" si="205"/>
        <v>정상2</v>
      </c>
      <c r="P6221" t="s">
        <v>6829</v>
      </c>
      <c r="Q6221" t="s">
        <v>1954</v>
      </c>
      <c r="R6221"/>
      <c r="S6221"/>
      <c r="T6221"/>
      <c r="U6221"/>
      <c r="V6221"/>
      <c r="W6221" t="s">
        <v>1958</v>
      </c>
      <c r="X6221"/>
    </row>
    <row r="6222" spans="1:24">
      <c r="A6222" t="s">
        <v>5664</v>
      </c>
      <c r="B6222" t="s">
        <v>5679</v>
      </c>
      <c r="C6222" t="s">
        <v>5760</v>
      </c>
      <c r="D6222" t="s">
        <v>5858</v>
      </c>
      <c r="E6222" t="s">
        <v>6610</v>
      </c>
      <c r="F6222" t="s">
        <v>4276</v>
      </c>
      <c r="G6222" t="s">
        <v>885</v>
      </c>
      <c r="H6222">
        <v>35000</v>
      </c>
      <c r="I6222" s="1">
        <v>43804</v>
      </c>
      <c r="J6222">
        <v>1</v>
      </c>
      <c r="K6222" t="s">
        <v>6696</v>
      </c>
      <c r="L6222" t="s">
        <v>6698</v>
      </c>
      <c r="M6222" t="s">
        <v>6699</v>
      </c>
      <c r="N6222" s="1">
        <v>43889</v>
      </c>
      <c r="O6222" t="str">
        <f t="shared" si="205"/>
        <v>정상2</v>
      </c>
      <c r="P6222" t="s">
        <v>987</v>
      </c>
      <c r="Q6222" t="s">
        <v>1954</v>
      </c>
      <c r="R6222"/>
      <c r="S6222"/>
      <c r="T6222"/>
      <c r="U6222"/>
      <c r="V6222"/>
      <c r="W6222" t="s">
        <v>1958</v>
      </c>
      <c r="X6222"/>
    </row>
    <row r="6223" spans="1:24">
      <c r="A6223" t="s">
        <v>5664</v>
      </c>
      <c r="B6223" t="s">
        <v>5693</v>
      </c>
      <c r="C6223" t="s">
        <v>5758</v>
      </c>
      <c r="D6223" t="s">
        <v>5858</v>
      </c>
      <c r="E6223" t="s">
        <v>6611</v>
      </c>
      <c r="F6223" t="s">
        <v>4276</v>
      </c>
      <c r="G6223" t="s">
        <v>960</v>
      </c>
      <c r="H6223">
        <v>72000</v>
      </c>
      <c r="I6223" s="1">
        <v>43804</v>
      </c>
      <c r="J6223">
        <v>1</v>
      </c>
      <c r="K6223" t="s">
        <v>6696</v>
      </c>
      <c r="L6223" t="s">
        <v>6698</v>
      </c>
      <c r="M6223" t="s">
        <v>6699</v>
      </c>
      <c r="N6223" s="1">
        <v>43889</v>
      </c>
      <c r="O6223" t="str">
        <f t="shared" ref="O6223:O6286" si="207" xml:space="preserve"> IF(K6223&gt;N6223,W6223,I6223)</f>
        <v>정상2</v>
      </c>
      <c r="P6223" t="s">
        <v>6829</v>
      </c>
      <c r="Q6223" t="s">
        <v>1954</v>
      </c>
      <c r="R6223"/>
      <c r="S6223"/>
      <c r="T6223"/>
      <c r="U6223"/>
      <c r="V6223"/>
      <c r="W6223" t="s">
        <v>1958</v>
      </c>
      <c r="X6223"/>
    </row>
    <row r="6224" spans="1:24">
      <c r="A6224" t="s">
        <v>2665</v>
      </c>
      <c r="B6224" t="s">
        <v>5670</v>
      </c>
      <c r="C6224" t="s">
        <v>5725</v>
      </c>
      <c r="D6224" t="s">
        <v>5929</v>
      </c>
      <c r="E6224">
        <v>20196210816</v>
      </c>
      <c r="F6224" t="s">
        <v>4276</v>
      </c>
      <c r="G6224">
        <v>22785</v>
      </c>
      <c r="H6224">
        <v>42000</v>
      </c>
      <c r="I6224" s="1">
        <v>43804</v>
      </c>
      <c r="J6224">
        <v>1</v>
      </c>
      <c r="K6224" t="s">
        <v>6696</v>
      </c>
      <c r="L6224" t="s">
        <v>6696</v>
      </c>
      <c r="M6224" t="s">
        <v>6699</v>
      </c>
      <c r="N6224" s="1">
        <v>43889</v>
      </c>
      <c r="O6224" t="str">
        <f t="shared" si="207"/>
        <v>정상2</v>
      </c>
      <c r="P6224" t="str">
        <f t="shared" si="206"/>
        <v>엠피상동</v>
      </c>
      <c r="Q6224" t="s">
        <v>1954</v>
      </c>
      <c r="R6224"/>
      <c r="S6224"/>
      <c r="T6224"/>
      <c r="U6224"/>
      <c r="V6224"/>
      <c r="W6224" t="s">
        <v>1958</v>
      </c>
      <c r="X6224"/>
    </row>
    <row r="6225" spans="1:24">
      <c r="A6225" t="s">
        <v>2665</v>
      </c>
      <c r="B6225" t="s">
        <v>5673</v>
      </c>
      <c r="C6225" t="s">
        <v>5725</v>
      </c>
      <c r="D6225" t="s">
        <v>5929</v>
      </c>
      <c r="E6225" t="s">
        <v>6612</v>
      </c>
      <c r="F6225" t="s">
        <v>4276</v>
      </c>
      <c r="G6225">
        <v>61430</v>
      </c>
      <c r="H6225">
        <v>62000</v>
      </c>
      <c r="I6225" s="1">
        <v>43804</v>
      </c>
      <c r="J6225">
        <v>1</v>
      </c>
      <c r="K6225" t="s">
        <v>6696</v>
      </c>
      <c r="L6225" t="s">
        <v>6696</v>
      </c>
      <c r="M6225" t="s">
        <v>6699</v>
      </c>
      <c r="N6225" s="1">
        <v>43889</v>
      </c>
      <c r="O6225" t="str">
        <f t="shared" si="207"/>
        <v>정상2</v>
      </c>
      <c r="P6225" t="str">
        <f t="shared" si="206"/>
        <v>엠피상동</v>
      </c>
      <c r="Q6225" t="s">
        <v>1954</v>
      </c>
      <c r="R6225"/>
      <c r="S6225"/>
      <c r="T6225"/>
      <c r="U6225"/>
      <c r="V6225"/>
      <c r="W6225" t="s">
        <v>1958</v>
      </c>
      <c r="X6225"/>
    </row>
    <row r="6226" spans="1:24">
      <c r="A6226" t="s">
        <v>2676</v>
      </c>
      <c r="B6226" t="s">
        <v>5683</v>
      </c>
      <c r="C6226" t="s">
        <v>5783</v>
      </c>
      <c r="D6226" t="s">
        <v>5900</v>
      </c>
      <c r="E6226" t="s">
        <v>6613</v>
      </c>
      <c r="F6226" t="s">
        <v>4286</v>
      </c>
      <c r="G6226" t="s">
        <v>951</v>
      </c>
      <c r="H6226">
        <v>4160</v>
      </c>
      <c r="I6226" s="1">
        <v>43804</v>
      </c>
      <c r="J6226">
        <v>1</v>
      </c>
      <c r="K6226" t="s">
        <v>6696</v>
      </c>
      <c r="L6226" t="s">
        <v>6698</v>
      </c>
      <c r="M6226" t="s">
        <v>6699</v>
      </c>
      <c r="N6226" s="1">
        <v>43889</v>
      </c>
      <c r="O6226" t="str">
        <f t="shared" si="207"/>
        <v>정상2</v>
      </c>
      <c r="P6226" t="str">
        <f t="shared" si="206"/>
        <v>엠피여주</v>
      </c>
      <c r="Q6226" t="s">
        <v>1954</v>
      </c>
      <c r="R6226"/>
      <c r="S6226"/>
      <c r="T6226"/>
      <c r="U6226"/>
      <c r="V6226"/>
      <c r="W6226" t="s">
        <v>1958</v>
      </c>
      <c r="X6226"/>
    </row>
    <row r="6227" spans="1:24">
      <c r="A6227" t="s">
        <v>2676</v>
      </c>
      <c r="B6227" t="s">
        <v>5682</v>
      </c>
      <c r="C6227" t="s">
        <v>5739</v>
      </c>
      <c r="D6227" t="s">
        <v>6094</v>
      </c>
      <c r="E6227" t="s">
        <v>6614</v>
      </c>
      <c r="F6227" t="s">
        <v>4276</v>
      </c>
      <c r="G6227" t="s">
        <v>963</v>
      </c>
      <c r="H6227">
        <v>46000</v>
      </c>
      <c r="I6227" s="1">
        <v>43804</v>
      </c>
      <c r="J6227">
        <v>1</v>
      </c>
      <c r="K6227" t="s">
        <v>6696</v>
      </c>
      <c r="L6227" t="s">
        <v>6698</v>
      </c>
      <c r="M6227" t="s">
        <v>6699</v>
      </c>
      <c r="N6227" s="1">
        <v>43889</v>
      </c>
      <c r="O6227" t="str">
        <f t="shared" si="207"/>
        <v>정상2</v>
      </c>
      <c r="P6227" t="str">
        <f t="shared" si="206"/>
        <v>엠피여주</v>
      </c>
      <c r="Q6227" t="s">
        <v>1954</v>
      </c>
      <c r="R6227"/>
      <c r="S6227"/>
      <c r="T6227"/>
      <c r="U6227"/>
      <c r="V6227"/>
      <c r="W6227" t="s">
        <v>1958</v>
      </c>
      <c r="X6227"/>
    </row>
    <row r="6228" spans="1:24">
      <c r="A6228" t="s">
        <v>993</v>
      </c>
      <c r="B6228" t="s">
        <v>5683</v>
      </c>
      <c r="C6228" t="s">
        <v>5783</v>
      </c>
      <c r="D6228" t="s">
        <v>5900</v>
      </c>
      <c r="E6228" t="s">
        <v>6615</v>
      </c>
      <c r="F6228" t="s">
        <v>4286</v>
      </c>
      <c r="G6228" t="s">
        <v>951</v>
      </c>
      <c r="H6228">
        <v>4340</v>
      </c>
      <c r="I6228" s="1">
        <v>43804</v>
      </c>
      <c r="J6228">
        <v>1</v>
      </c>
      <c r="K6228" t="s">
        <v>6696</v>
      </c>
      <c r="L6228" t="s">
        <v>6698</v>
      </c>
      <c r="M6228" t="s">
        <v>6699</v>
      </c>
      <c r="N6228" s="1">
        <v>43889</v>
      </c>
      <c r="O6228" t="str">
        <f t="shared" si="207"/>
        <v>정상2</v>
      </c>
      <c r="P6228" t="str">
        <f t="shared" si="206"/>
        <v>엠피여주</v>
      </c>
      <c r="Q6228" t="s">
        <v>1954</v>
      </c>
      <c r="R6228"/>
      <c r="S6228"/>
      <c r="T6228"/>
      <c r="U6228"/>
      <c r="V6228"/>
      <c r="W6228" t="s">
        <v>1958</v>
      </c>
      <c r="X6228"/>
    </row>
    <row r="6229" spans="1:24">
      <c r="A6229" t="s">
        <v>2676</v>
      </c>
      <c r="B6229" t="s">
        <v>5682</v>
      </c>
      <c r="C6229" t="s">
        <v>5739</v>
      </c>
      <c r="D6229" t="s">
        <v>5900</v>
      </c>
      <c r="E6229" t="s">
        <v>6616</v>
      </c>
      <c r="F6229" t="s">
        <v>3242</v>
      </c>
      <c r="G6229" t="s">
        <v>963</v>
      </c>
      <c r="H6229">
        <v>46000</v>
      </c>
      <c r="I6229" s="1">
        <v>43804</v>
      </c>
      <c r="J6229">
        <v>1</v>
      </c>
      <c r="K6229" t="s">
        <v>6696</v>
      </c>
      <c r="L6229" t="s">
        <v>6698</v>
      </c>
      <c r="M6229" t="s">
        <v>6699</v>
      </c>
      <c r="N6229" s="1">
        <v>43889</v>
      </c>
      <c r="O6229" t="str">
        <f t="shared" si="207"/>
        <v>정상2</v>
      </c>
      <c r="P6229" t="str">
        <f t="shared" si="206"/>
        <v>엠피여주</v>
      </c>
      <c r="Q6229" t="s">
        <v>1954</v>
      </c>
      <c r="R6229"/>
      <c r="S6229"/>
      <c r="T6229"/>
      <c r="U6229"/>
      <c r="V6229"/>
      <c r="W6229" t="s">
        <v>1960</v>
      </c>
      <c r="X6229"/>
    </row>
    <row r="6230" spans="1:24">
      <c r="A6230" t="s">
        <v>2670</v>
      </c>
      <c r="B6230" t="s">
        <v>2683</v>
      </c>
      <c r="C6230" t="s">
        <v>2364</v>
      </c>
      <c r="D6230" t="s">
        <v>5802</v>
      </c>
      <c r="E6230">
        <v>3190618545561</v>
      </c>
      <c r="F6230" t="s">
        <v>4276</v>
      </c>
      <c r="G6230" t="s">
        <v>945</v>
      </c>
      <c r="H6230">
        <v>60968</v>
      </c>
      <c r="I6230" s="1">
        <v>43804</v>
      </c>
      <c r="J6230">
        <v>1</v>
      </c>
      <c r="K6230" t="s">
        <v>6696</v>
      </c>
      <c r="L6230" t="s">
        <v>6698</v>
      </c>
      <c r="M6230" t="s">
        <v>6699</v>
      </c>
      <c r="N6230" s="1">
        <v>43889</v>
      </c>
      <c r="O6230" t="str">
        <f t="shared" si="207"/>
        <v>정상2</v>
      </c>
      <c r="P6230" t="str">
        <f t="shared" si="206"/>
        <v>엠피송내</v>
      </c>
      <c r="Q6230" t="s">
        <v>1954</v>
      </c>
      <c r="R6230"/>
      <c r="S6230"/>
      <c r="T6230"/>
      <c r="U6230"/>
      <c r="V6230"/>
      <c r="W6230" t="s">
        <v>1958</v>
      </c>
      <c r="X6230"/>
    </row>
    <row r="6231" spans="1:24">
      <c r="A6231" t="s">
        <v>615</v>
      </c>
      <c r="B6231"/>
      <c r="C6231"/>
      <c r="D6231" t="s">
        <v>6095</v>
      </c>
      <c r="E6231">
        <v>41937671620000</v>
      </c>
      <c r="F6231" t="s">
        <v>4276</v>
      </c>
      <c r="G6231" t="s">
        <v>934</v>
      </c>
      <c r="H6231">
        <v>189272</v>
      </c>
      <c r="I6231" s="1">
        <v>43804</v>
      </c>
      <c r="J6231">
        <v>1</v>
      </c>
      <c r="K6231" t="s">
        <v>6696</v>
      </c>
      <c r="L6231" t="s">
        <v>6698</v>
      </c>
      <c r="M6231" t="s">
        <v>6699</v>
      </c>
      <c r="N6231" s="1">
        <v>43889</v>
      </c>
      <c r="O6231" t="str">
        <f t="shared" si="207"/>
        <v>정상2</v>
      </c>
      <c r="P6231" t="s">
        <v>1863</v>
      </c>
      <c r="Q6231" t="s">
        <v>1954</v>
      </c>
      <c r="R6231"/>
      <c r="S6231"/>
      <c r="T6231"/>
      <c r="U6231"/>
      <c r="V6231"/>
      <c r="W6231" t="s">
        <v>1958</v>
      </c>
      <c r="X6231"/>
    </row>
    <row r="6232" spans="1:24">
      <c r="A6232" t="s">
        <v>2209</v>
      </c>
      <c r="B6232"/>
      <c r="C6232"/>
      <c r="D6232" t="s">
        <v>5873</v>
      </c>
      <c r="E6232">
        <v>20196210712</v>
      </c>
      <c r="F6232" t="s">
        <v>3242</v>
      </c>
      <c r="G6232">
        <v>22818</v>
      </c>
      <c r="H6232">
        <v>16000</v>
      </c>
      <c r="I6232" s="1">
        <v>43804</v>
      </c>
      <c r="J6232">
        <v>1</v>
      </c>
      <c r="K6232" t="s">
        <v>6696</v>
      </c>
      <c r="L6232" t="s">
        <v>6698</v>
      </c>
      <c r="M6232" t="s">
        <v>6699</v>
      </c>
      <c r="N6232" s="1">
        <v>43889</v>
      </c>
      <c r="O6232" t="str">
        <f t="shared" si="207"/>
        <v>정상2</v>
      </c>
      <c r="P6232" t="str">
        <f t="shared" si="206"/>
        <v>엠피가온</v>
      </c>
      <c r="Q6232" t="s">
        <v>1954</v>
      </c>
      <c r="R6232"/>
      <c r="S6232"/>
      <c r="T6232"/>
      <c r="U6232"/>
      <c r="V6232"/>
      <c r="W6232" t="s">
        <v>1958</v>
      </c>
      <c r="X6232"/>
    </row>
    <row r="6233" spans="1:24">
      <c r="A6233" t="s">
        <v>2209</v>
      </c>
      <c r="B6233"/>
      <c r="C6233"/>
      <c r="D6233" t="s">
        <v>5873</v>
      </c>
      <c r="E6233">
        <v>41937682870000</v>
      </c>
      <c r="F6233" t="s">
        <v>4276</v>
      </c>
      <c r="G6233" t="s">
        <v>936</v>
      </c>
      <c r="H6233">
        <v>149722</v>
      </c>
      <c r="I6233" s="1">
        <v>43804</v>
      </c>
      <c r="J6233">
        <v>1</v>
      </c>
      <c r="K6233" t="s">
        <v>6696</v>
      </c>
      <c r="L6233" t="s">
        <v>6698</v>
      </c>
      <c r="M6233" t="s">
        <v>6699</v>
      </c>
      <c r="N6233" s="1">
        <v>43889</v>
      </c>
      <c r="O6233" t="str">
        <f t="shared" si="207"/>
        <v>정상2</v>
      </c>
      <c r="P6233" t="str">
        <f t="shared" si="206"/>
        <v>엠피가온</v>
      </c>
      <c r="Q6233" t="s">
        <v>1954</v>
      </c>
      <c r="R6233"/>
      <c r="S6233"/>
      <c r="T6233"/>
      <c r="U6233"/>
      <c r="V6233"/>
      <c r="W6233" t="s">
        <v>1958</v>
      </c>
      <c r="X6233"/>
    </row>
    <row r="6234" spans="1:24">
      <c r="A6234" t="s">
        <v>991</v>
      </c>
      <c r="B6234" t="s">
        <v>2683</v>
      </c>
      <c r="C6234" t="s">
        <v>5736</v>
      </c>
      <c r="D6234" t="s">
        <v>5875</v>
      </c>
      <c r="E6234" t="s">
        <v>6617</v>
      </c>
      <c r="F6234" t="s">
        <v>4276</v>
      </c>
      <c r="G6234" t="s">
        <v>901</v>
      </c>
      <c r="H6234">
        <v>51700</v>
      </c>
      <c r="I6234" s="1">
        <v>43804</v>
      </c>
      <c r="J6234">
        <v>1</v>
      </c>
      <c r="K6234" t="s">
        <v>6696</v>
      </c>
      <c r="L6234" t="s">
        <v>6698</v>
      </c>
      <c r="M6234" t="s">
        <v>6699</v>
      </c>
      <c r="N6234" s="1">
        <v>43889</v>
      </c>
      <c r="O6234" t="str">
        <f t="shared" si="207"/>
        <v>정상2</v>
      </c>
      <c r="P6234" t="str">
        <f t="shared" si="206"/>
        <v>엠피송내</v>
      </c>
      <c r="Q6234" t="s">
        <v>1954</v>
      </c>
      <c r="R6234"/>
      <c r="S6234"/>
      <c r="T6234"/>
      <c r="U6234"/>
      <c r="V6234"/>
      <c r="W6234" t="s">
        <v>1958</v>
      </c>
      <c r="X6234"/>
    </row>
    <row r="6235" spans="1:24">
      <c r="A6235" t="s">
        <v>2670</v>
      </c>
      <c r="B6235" t="s">
        <v>5669</v>
      </c>
      <c r="C6235" t="s">
        <v>5724</v>
      </c>
      <c r="D6235" t="s">
        <v>5875</v>
      </c>
      <c r="E6235">
        <v>51926820430000</v>
      </c>
      <c r="F6235" t="s">
        <v>4276</v>
      </c>
      <c r="G6235" t="s">
        <v>886</v>
      </c>
      <c r="H6235">
        <v>19000</v>
      </c>
      <c r="I6235" s="1">
        <v>43804</v>
      </c>
      <c r="J6235">
        <v>1</v>
      </c>
      <c r="K6235" t="s">
        <v>6696</v>
      </c>
      <c r="L6235" t="s">
        <v>6698</v>
      </c>
      <c r="M6235" t="s">
        <v>6699</v>
      </c>
      <c r="N6235" s="1">
        <v>43889</v>
      </c>
      <c r="O6235" t="str">
        <f t="shared" si="207"/>
        <v>정상2</v>
      </c>
      <c r="P6235" t="str">
        <f t="shared" si="206"/>
        <v>엠피송내</v>
      </c>
      <c r="Q6235" t="s">
        <v>1954</v>
      </c>
      <c r="R6235"/>
      <c r="S6235"/>
      <c r="T6235"/>
      <c r="U6235"/>
      <c r="V6235"/>
      <c r="W6235" t="s">
        <v>1960</v>
      </c>
      <c r="X6235"/>
    </row>
    <row r="6236" spans="1:24">
      <c r="A6236" t="s">
        <v>2670</v>
      </c>
      <c r="B6236" t="s">
        <v>5669</v>
      </c>
      <c r="C6236" t="s">
        <v>5743</v>
      </c>
      <c r="D6236" t="s">
        <v>5975</v>
      </c>
      <c r="E6236" t="s">
        <v>6618</v>
      </c>
      <c r="F6236" t="s">
        <v>3242</v>
      </c>
      <c r="G6236" t="s">
        <v>902</v>
      </c>
      <c r="H6236">
        <v>28200</v>
      </c>
      <c r="I6236" s="1">
        <v>43804</v>
      </c>
      <c r="J6236">
        <v>1</v>
      </c>
      <c r="K6236" t="s">
        <v>6696</v>
      </c>
      <c r="L6236" t="s">
        <v>6698</v>
      </c>
      <c r="M6236" t="s">
        <v>6699</v>
      </c>
      <c r="N6236" s="1">
        <v>43889</v>
      </c>
      <c r="O6236" t="str">
        <f t="shared" si="207"/>
        <v>정상2</v>
      </c>
      <c r="P6236" t="str">
        <f t="shared" si="206"/>
        <v>엠피송내</v>
      </c>
      <c r="Q6236" t="s">
        <v>1954</v>
      </c>
      <c r="R6236"/>
      <c r="S6236"/>
      <c r="T6236"/>
      <c r="U6236"/>
      <c r="V6236"/>
      <c r="W6236" t="s">
        <v>1958</v>
      </c>
      <c r="X6236"/>
    </row>
    <row r="6237" spans="1:24">
      <c r="A6237" t="s">
        <v>2674</v>
      </c>
      <c r="B6237"/>
      <c r="C6237"/>
      <c r="D6237" t="s">
        <v>6089</v>
      </c>
      <c r="E6237" t="s">
        <v>6619</v>
      </c>
      <c r="F6237" t="s">
        <v>4276</v>
      </c>
      <c r="G6237">
        <v>61465</v>
      </c>
      <c r="H6237">
        <v>149980</v>
      </c>
      <c r="I6237" s="1">
        <v>43804</v>
      </c>
      <c r="J6237">
        <v>1</v>
      </c>
      <c r="K6237" t="s">
        <v>6696</v>
      </c>
      <c r="L6237" t="s">
        <v>6698</v>
      </c>
      <c r="M6237" t="s">
        <v>6699</v>
      </c>
      <c r="N6237" s="1">
        <v>43889</v>
      </c>
      <c r="O6237" t="str">
        <f t="shared" si="207"/>
        <v>정상2</v>
      </c>
      <c r="P6237" t="str">
        <f t="shared" si="206"/>
        <v>엠피조은</v>
      </c>
      <c r="Q6237" t="s">
        <v>1954</v>
      </c>
      <c r="R6237"/>
      <c r="S6237"/>
      <c r="T6237"/>
      <c r="U6237"/>
      <c r="V6237"/>
      <c r="W6237" t="s">
        <v>1958</v>
      </c>
      <c r="X6237"/>
    </row>
    <row r="6238" spans="1:24">
      <c r="A6238" t="s">
        <v>2316</v>
      </c>
      <c r="B6238"/>
      <c r="C6238"/>
      <c r="D6238" t="s">
        <v>6087</v>
      </c>
      <c r="E6238">
        <v>20196205686</v>
      </c>
      <c r="F6238" t="s">
        <v>4276</v>
      </c>
      <c r="G6238">
        <v>22765</v>
      </c>
      <c r="H6238">
        <v>177200</v>
      </c>
      <c r="I6238" s="1">
        <v>43804</v>
      </c>
      <c r="J6238">
        <v>1</v>
      </c>
      <c r="K6238" t="s">
        <v>6696</v>
      </c>
      <c r="L6238" t="s">
        <v>6698</v>
      </c>
      <c r="M6238" t="s">
        <v>6699</v>
      </c>
      <c r="N6238" s="1">
        <v>43889</v>
      </c>
      <c r="O6238" t="str">
        <f t="shared" si="207"/>
        <v>정상2</v>
      </c>
      <c r="P6238" t="str">
        <f t="shared" si="206"/>
        <v>엠피조은</v>
      </c>
      <c r="Q6238" t="s">
        <v>1954</v>
      </c>
      <c r="R6238"/>
      <c r="S6238"/>
      <c r="T6238"/>
      <c r="U6238"/>
      <c r="V6238"/>
      <c r="W6238" t="s">
        <v>1958</v>
      </c>
      <c r="X6238"/>
    </row>
    <row r="6239" spans="1:24">
      <c r="A6239" t="s">
        <v>2665</v>
      </c>
      <c r="B6239" t="s">
        <v>2678</v>
      </c>
      <c r="C6239" t="s">
        <v>5725</v>
      </c>
      <c r="D6239" t="s">
        <v>6096</v>
      </c>
      <c r="E6239" t="s">
        <v>6620</v>
      </c>
      <c r="F6239" t="s">
        <v>4276</v>
      </c>
      <c r="G6239" t="s">
        <v>937</v>
      </c>
      <c r="H6239">
        <v>20000</v>
      </c>
      <c r="I6239" s="1">
        <v>43804</v>
      </c>
      <c r="J6239">
        <v>1</v>
      </c>
      <c r="K6239" t="s">
        <v>6696</v>
      </c>
      <c r="L6239" t="s">
        <v>6696</v>
      </c>
      <c r="M6239" t="s">
        <v>6699</v>
      </c>
      <c r="N6239" s="1">
        <v>43889</v>
      </c>
      <c r="O6239" t="str">
        <f t="shared" si="207"/>
        <v>정상2</v>
      </c>
      <c r="P6239" t="str">
        <f t="shared" si="206"/>
        <v>엠피상동</v>
      </c>
      <c r="Q6239" t="s">
        <v>1954</v>
      </c>
      <c r="R6239"/>
      <c r="S6239"/>
      <c r="T6239"/>
      <c r="U6239"/>
      <c r="V6239"/>
      <c r="W6239" t="s">
        <v>1958</v>
      </c>
      <c r="X6239"/>
    </row>
    <row r="6240" spans="1:24">
      <c r="A6240" t="s">
        <v>2666</v>
      </c>
      <c r="B6240" t="s">
        <v>2679</v>
      </c>
      <c r="C6240" t="s">
        <v>5735</v>
      </c>
      <c r="D6240" t="s">
        <v>5880</v>
      </c>
      <c r="E6240" t="s">
        <v>6621</v>
      </c>
      <c r="F6240" t="s">
        <v>4286</v>
      </c>
      <c r="G6240">
        <v>61264</v>
      </c>
      <c r="H6240">
        <v>40020</v>
      </c>
      <c r="I6240" s="1">
        <v>43804</v>
      </c>
      <c r="J6240">
        <v>1</v>
      </c>
      <c r="K6240" t="s">
        <v>6696</v>
      </c>
      <c r="L6240" t="s">
        <v>6698</v>
      </c>
      <c r="M6240" t="s">
        <v>6699</v>
      </c>
      <c r="N6240" s="1">
        <v>43889</v>
      </c>
      <c r="O6240" t="str">
        <f t="shared" si="207"/>
        <v>정상2</v>
      </c>
      <c r="P6240" t="str">
        <f t="shared" si="206"/>
        <v>엠피성공</v>
      </c>
      <c r="Q6240" t="s">
        <v>1954</v>
      </c>
      <c r="R6240"/>
      <c r="S6240"/>
      <c r="T6240"/>
      <c r="U6240"/>
      <c r="V6240"/>
      <c r="W6240" t="s">
        <v>1958</v>
      </c>
      <c r="X6240"/>
    </row>
    <row r="6241" spans="1:24">
      <c r="A6241" t="s">
        <v>990</v>
      </c>
      <c r="B6241" t="s">
        <v>5667</v>
      </c>
      <c r="C6241" t="s">
        <v>5712</v>
      </c>
      <c r="D6241" t="s">
        <v>5880</v>
      </c>
      <c r="E6241" t="s">
        <v>6622</v>
      </c>
      <c r="F6241" t="s">
        <v>3242</v>
      </c>
      <c r="G6241">
        <v>61438</v>
      </c>
      <c r="H6241">
        <v>52000</v>
      </c>
      <c r="I6241" s="1">
        <v>43804</v>
      </c>
      <c r="J6241">
        <v>1</v>
      </c>
      <c r="K6241" t="s">
        <v>6696</v>
      </c>
      <c r="L6241" t="s">
        <v>6698</v>
      </c>
      <c r="M6241" t="s">
        <v>6699</v>
      </c>
      <c r="N6241" s="1">
        <v>43889</v>
      </c>
      <c r="O6241" t="str">
        <f t="shared" si="207"/>
        <v>정상2</v>
      </c>
      <c r="P6241" t="str">
        <f t="shared" si="206"/>
        <v>엠피성공</v>
      </c>
      <c r="Q6241" t="s">
        <v>1954</v>
      </c>
      <c r="R6241"/>
      <c r="S6241"/>
      <c r="T6241"/>
      <c r="U6241"/>
      <c r="V6241"/>
      <c r="W6241" t="s">
        <v>1958</v>
      </c>
      <c r="X6241"/>
    </row>
    <row r="6242" spans="1:24">
      <c r="A6242" t="s">
        <v>2666</v>
      </c>
      <c r="B6242" t="s">
        <v>5667</v>
      </c>
      <c r="C6242" t="s">
        <v>5712</v>
      </c>
      <c r="D6242" t="s">
        <v>5880</v>
      </c>
      <c r="E6242">
        <v>3190617069601</v>
      </c>
      <c r="F6242" t="s">
        <v>3242</v>
      </c>
      <c r="G6242" t="s">
        <v>919</v>
      </c>
      <c r="H6242">
        <v>50000</v>
      </c>
      <c r="I6242" s="1">
        <v>43804</v>
      </c>
      <c r="J6242">
        <v>1</v>
      </c>
      <c r="K6242" t="s">
        <v>6696</v>
      </c>
      <c r="L6242" t="s">
        <v>6698</v>
      </c>
      <c r="M6242" t="s">
        <v>6699</v>
      </c>
      <c r="N6242" s="1">
        <v>43889</v>
      </c>
      <c r="O6242" t="str">
        <f t="shared" si="207"/>
        <v>정상2</v>
      </c>
      <c r="P6242" t="str">
        <f t="shared" si="206"/>
        <v>엠피성공</v>
      </c>
      <c r="Q6242" t="s">
        <v>1954</v>
      </c>
      <c r="R6242"/>
      <c r="S6242"/>
      <c r="T6242"/>
      <c r="U6242"/>
      <c r="V6242"/>
      <c r="W6242" t="s">
        <v>1958</v>
      </c>
      <c r="X6242"/>
    </row>
    <row r="6243" spans="1:24">
      <c r="A6243" t="s">
        <v>990</v>
      </c>
      <c r="B6243" t="s">
        <v>2679</v>
      </c>
      <c r="C6243" t="s">
        <v>5712</v>
      </c>
      <c r="D6243" t="s">
        <v>5880</v>
      </c>
      <c r="E6243">
        <v>51926813340000</v>
      </c>
      <c r="F6243" t="s">
        <v>4276</v>
      </c>
      <c r="G6243" t="s">
        <v>905</v>
      </c>
      <c r="H6243">
        <v>28000</v>
      </c>
      <c r="I6243" s="1">
        <v>43804</v>
      </c>
      <c r="J6243">
        <v>1</v>
      </c>
      <c r="K6243" t="s">
        <v>6696</v>
      </c>
      <c r="L6243" t="s">
        <v>6698</v>
      </c>
      <c r="M6243" t="s">
        <v>6699</v>
      </c>
      <c r="N6243" s="1">
        <v>43889</v>
      </c>
      <c r="O6243" t="str">
        <f t="shared" si="207"/>
        <v>정상2</v>
      </c>
      <c r="P6243" t="str">
        <f t="shared" si="206"/>
        <v>엠피성공</v>
      </c>
      <c r="Q6243" t="s">
        <v>1954</v>
      </c>
      <c r="R6243"/>
      <c r="S6243"/>
      <c r="T6243"/>
      <c r="U6243"/>
      <c r="V6243"/>
      <c r="W6243" t="s">
        <v>1958</v>
      </c>
      <c r="X6243"/>
    </row>
    <row r="6244" spans="1:24">
      <c r="A6244" t="s">
        <v>2666</v>
      </c>
      <c r="B6244" t="s">
        <v>5667</v>
      </c>
      <c r="C6244" t="s">
        <v>2242</v>
      </c>
      <c r="D6244" t="s">
        <v>5880</v>
      </c>
      <c r="E6244">
        <v>51926813190000</v>
      </c>
      <c r="F6244" t="s">
        <v>3242</v>
      </c>
      <c r="G6244" t="s">
        <v>905</v>
      </c>
      <c r="H6244">
        <v>21000</v>
      </c>
      <c r="I6244" s="1">
        <v>43804</v>
      </c>
      <c r="J6244">
        <v>1</v>
      </c>
      <c r="K6244" t="s">
        <v>6696</v>
      </c>
      <c r="L6244" t="s">
        <v>6698</v>
      </c>
      <c r="M6244" t="s">
        <v>6699</v>
      </c>
      <c r="N6244" s="1">
        <v>43889</v>
      </c>
      <c r="O6244" t="str">
        <f t="shared" si="207"/>
        <v>정상2</v>
      </c>
      <c r="P6244" t="str">
        <f t="shared" si="206"/>
        <v>엠피성공</v>
      </c>
      <c r="Q6244" t="s">
        <v>1954</v>
      </c>
      <c r="R6244"/>
      <c r="S6244"/>
      <c r="T6244"/>
      <c r="U6244"/>
      <c r="V6244"/>
      <c r="W6244" t="s">
        <v>1958</v>
      </c>
      <c r="X6244"/>
    </row>
    <row r="6245" spans="1:24">
      <c r="A6245" t="s">
        <v>2666</v>
      </c>
      <c r="B6245" t="s">
        <v>5667</v>
      </c>
      <c r="C6245" t="s">
        <v>5784</v>
      </c>
      <c r="D6245" t="s">
        <v>5880</v>
      </c>
      <c r="E6245">
        <v>20196207732</v>
      </c>
      <c r="F6245" t="s">
        <v>3247</v>
      </c>
      <c r="G6245">
        <v>22773</v>
      </c>
      <c r="H6245">
        <v>50000</v>
      </c>
      <c r="I6245" s="1">
        <v>43804</v>
      </c>
      <c r="J6245">
        <v>1</v>
      </c>
      <c r="K6245" t="s">
        <v>6696</v>
      </c>
      <c r="L6245" t="s">
        <v>6698</v>
      </c>
      <c r="M6245" t="s">
        <v>6699</v>
      </c>
      <c r="N6245" s="1">
        <v>43889</v>
      </c>
      <c r="O6245" t="str">
        <f t="shared" si="207"/>
        <v>정상2</v>
      </c>
      <c r="P6245" t="str">
        <f t="shared" si="206"/>
        <v>엠피성공</v>
      </c>
      <c r="Q6245" t="s">
        <v>1954</v>
      </c>
      <c r="R6245"/>
      <c r="S6245"/>
      <c r="T6245"/>
      <c r="U6245"/>
      <c r="V6245"/>
      <c r="W6245" t="s">
        <v>1958</v>
      </c>
      <c r="X6245"/>
    </row>
    <row r="6246" spans="1:24">
      <c r="A6246" t="s">
        <v>2665</v>
      </c>
      <c r="B6246" t="s">
        <v>2678</v>
      </c>
      <c r="C6246" t="s">
        <v>5725</v>
      </c>
      <c r="D6246" t="s">
        <v>5990</v>
      </c>
      <c r="E6246">
        <v>20196211786</v>
      </c>
      <c r="F6246" t="s">
        <v>4276</v>
      </c>
      <c r="G6246">
        <v>22822</v>
      </c>
      <c r="H6246">
        <v>50000</v>
      </c>
      <c r="I6246" s="1">
        <v>43804</v>
      </c>
      <c r="J6246">
        <v>1</v>
      </c>
      <c r="K6246" t="s">
        <v>6696</v>
      </c>
      <c r="L6246" t="s">
        <v>6696</v>
      </c>
      <c r="M6246" t="s">
        <v>6699</v>
      </c>
      <c r="N6246" s="1">
        <v>43889</v>
      </c>
      <c r="O6246" t="str">
        <f t="shared" si="207"/>
        <v>정상2</v>
      </c>
      <c r="P6246" t="str">
        <f t="shared" si="206"/>
        <v>엠피상동</v>
      </c>
      <c r="Q6246" t="s">
        <v>1954</v>
      </c>
      <c r="R6246"/>
      <c r="S6246"/>
      <c r="T6246"/>
      <c r="U6246"/>
      <c r="V6246"/>
      <c r="W6246" t="s">
        <v>1958</v>
      </c>
      <c r="X6246"/>
    </row>
    <row r="6247" spans="1:24">
      <c r="A6247" t="s">
        <v>2665</v>
      </c>
      <c r="B6247" t="s">
        <v>5670</v>
      </c>
      <c r="C6247" t="s">
        <v>5725</v>
      </c>
      <c r="D6247" t="s">
        <v>5990</v>
      </c>
      <c r="E6247" t="s">
        <v>6623</v>
      </c>
      <c r="F6247" t="s">
        <v>4276</v>
      </c>
      <c r="G6247">
        <v>61467</v>
      </c>
      <c r="H6247">
        <v>52960</v>
      </c>
      <c r="I6247" s="1">
        <v>43804</v>
      </c>
      <c r="J6247">
        <v>1</v>
      </c>
      <c r="K6247" t="s">
        <v>6696</v>
      </c>
      <c r="L6247" t="s">
        <v>6696</v>
      </c>
      <c r="M6247" t="s">
        <v>6699</v>
      </c>
      <c r="N6247" s="1">
        <v>43889</v>
      </c>
      <c r="O6247" t="str">
        <f t="shared" si="207"/>
        <v>정상2</v>
      </c>
      <c r="P6247" t="str">
        <f t="shared" si="206"/>
        <v>엠피상동</v>
      </c>
      <c r="Q6247" t="s">
        <v>1954</v>
      </c>
      <c r="R6247"/>
      <c r="S6247"/>
      <c r="T6247"/>
      <c r="U6247"/>
      <c r="V6247"/>
      <c r="W6247" t="s">
        <v>1958</v>
      </c>
      <c r="X6247"/>
    </row>
    <row r="6248" spans="1:24">
      <c r="A6248" t="s">
        <v>992</v>
      </c>
      <c r="B6248" t="s">
        <v>2680</v>
      </c>
      <c r="C6248"/>
      <c r="D6248" t="s">
        <v>5934</v>
      </c>
      <c r="E6248" t="s">
        <v>6624</v>
      </c>
      <c r="F6248" t="s">
        <v>4276</v>
      </c>
      <c r="G6248" t="s">
        <v>893</v>
      </c>
      <c r="H6248">
        <v>70265</v>
      </c>
      <c r="I6248" s="1">
        <v>43804</v>
      </c>
      <c r="J6248">
        <v>1</v>
      </c>
      <c r="K6248" t="s">
        <v>6696</v>
      </c>
      <c r="L6248" t="s">
        <v>6698</v>
      </c>
      <c r="M6248" t="s">
        <v>6699</v>
      </c>
      <c r="N6248" s="1">
        <v>43889</v>
      </c>
      <c r="O6248" t="str">
        <f t="shared" si="207"/>
        <v>정상2</v>
      </c>
      <c r="P6248" t="str">
        <f t="shared" si="206"/>
        <v>엠피의정부</v>
      </c>
      <c r="Q6248" t="s">
        <v>1954</v>
      </c>
      <c r="R6248"/>
      <c r="S6248"/>
      <c r="T6248"/>
      <c r="U6248"/>
      <c r="V6248"/>
      <c r="W6248" t="s">
        <v>1958</v>
      </c>
      <c r="X6248"/>
    </row>
    <row r="6249" spans="1:24">
      <c r="A6249" t="s">
        <v>2673</v>
      </c>
      <c r="B6249" t="s">
        <v>2685</v>
      </c>
      <c r="C6249" t="s">
        <v>5723</v>
      </c>
      <c r="D6249" t="s">
        <v>5977</v>
      </c>
      <c r="E6249">
        <v>20196203024</v>
      </c>
      <c r="F6249" t="s">
        <v>3249</v>
      </c>
      <c r="G6249">
        <v>22698</v>
      </c>
      <c r="H6249">
        <v>13655</v>
      </c>
      <c r="I6249" s="1">
        <v>43804</v>
      </c>
      <c r="J6249">
        <v>1</v>
      </c>
      <c r="K6249" t="s">
        <v>6696</v>
      </c>
      <c r="L6249" t="s">
        <v>6698</v>
      </c>
      <c r="M6249" t="s">
        <v>6699</v>
      </c>
      <c r="N6249" s="1">
        <v>43889</v>
      </c>
      <c r="O6249" t="str">
        <f t="shared" si="207"/>
        <v>정상2</v>
      </c>
      <c r="P6249" t="str">
        <f t="shared" si="206"/>
        <v>엠피피스토스</v>
      </c>
      <c r="Q6249" t="s">
        <v>1954</v>
      </c>
      <c r="R6249"/>
      <c r="S6249"/>
      <c r="T6249"/>
      <c r="U6249"/>
      <c r="V6249"/>
      <c r="W6249" t="s">
        <v>1958</v>
      </c>
      <c r="X6249"/>
    </row>
    <row r="6250" spans="1:24">
      <c r="A6250" t="s">
        <v>2673</v>
      </c>
      <c r="B6250" t="s">
        <v>2685</v>
      </c>
      <c r="C6250" t="s">
        <v>5723</v>
      </c>
      <c r="D6250" t="s">
        <v>5807</v>
      </c>
      <c r="E6250">
        <v>51926731740000</v>
      </c>
      <c r="F6250" t="s">
        <v>3242</v>
      </c>
      <c r="G6250" t="s">
        <v>894</v>
      </c>
      <c r="H6250">
        <v>59600</v>
      </c>
      <c r="I6250" s="1">
        <v>43804</v>
      </c>
      <c r="J6250">
        <v>1</v>
      </c>
      <c r="K6250" t="s">
        <v>6696</v>
      </c>
      <c r="L6250" t="s">
        <v>6698</v>
      </c>
      <c r="M6250" t="s">
        <v>6699</v>
      </c>
      <c r="N6250" s="1">
        <v>43889</v>
      </c>
      <c r="O6250" t="str">
        <f t="shared" si="207"/>
        <v>정상2</v>
      </c>
      <c r="P6250" t="str">
        <f t="shared" si="206"/>
        <v>엠피피스토스</v>
      </c>
      <c r="Q6250" t="s">
        <v>1954</v>
      </c>
      <c r="R6250"/>
      <c r="S6250"/>
      <c r="T6250"/>
      <c r="U6250"/>
      <c r="V6250"/>
      <c r="W6250" t="s">
        <v>1958</v>
      </c>
      <c r="X6250"/>
    </row>
    <row r="6251" spans="1:24">
      <c r="A6251" t="s">
        <v>2666</v>
      </c>
      <c r="B6251" t="s">
        <v>5667</v>
      </c>
      <c r="C6251" t="s">
        <v>5731</v>
      </c>
      <c r="D6251" t="s">
        <v>5910</v>
      </c>
      <c r="E6251" t="s">
        <v>6625</v>
      </c>
      <c r="F6251" t="s">
        <v>4276</v>
      </c>
      <c r="G6251">
        <v>61437</v>
      </c>
      <c r="H6251">
        <v>32000</v>
      </c>
      <c r="I6251" s="1">
        <v>43804</v>
      </c>
      <c r="J6251">
        <v>1</v>
      </c>
      <c r="K6251" t="s">
        <v>6696</v>
      </c>
      <c r="L6251" t="s">
        <v>6698</v>
      </c>
      <c r="M6251" t="s">
        <v>6699</v>
      </c>
      <c r="N6251" s="1">
        <v>43889</v>
      </c>
      <c r="O6251" t="str">
        <f t="shared" si="207"/>
        <v>정상2</v>
      </c>
      <c r="P6251" t="str">
        <f t="shared" si="206"/>
        <v>엠피성공</v>
      </c>
      <c r="Q6251" t="s">
        <v>1954</v>
      </c>
      <c r="R6251"/>
      <c r="S6251"/>
      <c r="T6251"/>
      <c r="U6251"/>
      <c r="V6251"/>
      <c r="W6251" t="s">
        <v>1958</v>
      </c>
      <c r="X6251"/>
    </row>
    <row r="6252" spans="1:24">
      <c r="A6252" t="s">
        <v>2666</v>
      </c>
      <c r="B6252" t="s">
        <v>2679</v>
      </c>
      <c r="C6252" t="s">
        <v>5712</v>
      </c>
      <c r="D6252" t="s">
        <v>5910</v>
      </c>
      <c r="E6252" t="s">
        <v>6626</v>
      </c>
      <c r="F6252" t="s">
        <v>4276</v>
      </c>
      <c r="G6252">
        <v>61437</v>
      </c>
      <c r="H6252">
        <v>48000</v>
      </c>
      <c r="I6252" s="1">
        <v>43804</v>
      </c>
      <c r="J6252">
        <v>1</v>
      </c>
      <c r="K6252" t="s">
        <v>6696</v>
      </c>
      <c r="L6252" t="s">
        <v>6698</v>
      </c>
      <c r="M6252" t="s">
        <v>6699</v>
      </c>
      <c r="N6252" s="1">
        <v>43889</v>
      </c>
      <c r="O6252" t="str">
        <f t="shared" si="207"/>
        <v>정상2</v>
      </c>
      <c r="P6252" t="str">
        <f t="shared" si="206"/>
        <v>엠피성공</v>
      </c>
      <c r="Q6252" t="s">
        <v>1954</v>
      </c>
      <c r="R6252"/>
      <c r="S6252"/>
      <c r="T6252"/>
      <c r="U6252"/>
      <c r="V6252"/>
      <c r="W6252" t="s">
        <v>1958</v>
      </c>
      <c r="X6252"/>
    </row>
    <row r="6253" spans="1:24">
      <c r="A6253" t="s">
        <v>2666</v>
      </c>
      <c r="B6253" t="s">
        <v>2679</v>
      </c>
      <c r="C6253" t="s">
        <v>5731</v>
      </c>
      <c r="D6253" t="s">
        <v>6097</v>
      </c>
      <c r="E6253">
        <v>41937684260000</v>
      </c>
      <c r="F6253" t="s">
        <v>4276</v>
      </c>
      <c r="G6253" t="s">
        <v>934</v>
      </c>
      <c r="H6253">
        <v>21894</v>
      </c>
      <c r="I6253" s="1">
        <v>43804</v>
      </c>
      <c r="J6253">
        <v>1</v>
      </c>
      <c r="K6253" t="s">
        <v>6696</v>
      </c>
      <c r="L6253" t="s">
        <v>6698</v>
      </c>
      <c r="M6253" t="s">
        <v>6699</v>
      </c>
      <c r="N6253" s="1">
        <v>43889</v>
      </c>
      <c r="O6253" t="str">
        <f t="shared" si="207"/>
        <v>정상2</v>
      </c>
      <c r="P6253" t="str">
        <f t="shared" si="206"/>
        <v>엠피성공</v>
      </c>
      <c r="Q6253" t="s">
        <v>1954</v>
      </c>
      <c r="R6253"/>
      <c r="S6253"/>
      <c r="T6253"/>
      <c r="U6253"/>
      <c r="V6253"/>
      <c r="W6253" t="s">
        <v>1958</v>
      </c>
      <c r="X6253"/>
    </row>
    <row r="6254" spans="1:24">
      <c r="A6254" t="s">
        <v>2666</v>
      </c>
      <c r="B6254" t="s">
        <v>2679</v>
      </c>
      <c r="C6254" t="s">
        <v>5731</v>
      </c>
      <c r="D6254" t="s">
        <v>5911</v>
      </c>
      <c r="E6254">
        <v>41937684250000</v>
      </c>
      <c r="F6254" t="s">
        <v>4286</v>
      </c>
      <c r="G6254" t="s">
        <v>933</v>
      </c>
      <c r="H6254">
        <v>21094</v>
      </c>
      <c r="I6254" s="1">
        <v>43804</v>
      </c>
      <c r="J6254">
        <v>1</v>
      </c>
      <c r="K6254" t="s">
        <v>6696</v>
      </c>
      <c r="L6254" t="s">
        <v>6698</v>
      </c>
      <c r="M6254" t="s">
        <v>6700</v>
      </c>
      <c r="N6254" s="1">
        <v>43889</v>
      </c>
      <c r="O6254" t="str">
        <f t="shared" si="207"/>
        <v>정상2</v>
      </c>
      <c r="P6254" t="str">
        <f t="shared" si="206"/>
        <v>엠피성공</v>
      </c>
      <c r="Q6254" t="s">
        <v>1954</v>
      </c>
      <c r="R6254"/>
      <c r="S6254"/>
      <c r="T6254"/>
      <c r="U6254"/>
      <c r="V6254"/>
      <c r="W6254" t="s">
        <v>1958</v>
      </c>
      <c r="X6254"/>
    </row>
    <row r="6255" spans="1:24">
      <c r="A6255" t="s">
        <v>2670</v>
      </c>
      <c r="B6255" t="s">
        <v>5669</v>
      </c>
      <c r="C6255" t="s">
        <v>5719</v>
      </c>
      <c r="D6255" t="s">
        <v>5811</v>
      </c>
      <c r="E6255" t="s">
        <v>6627</v>
      </c>
      <c r="F6255" t="s">
        <v>4276</v>
      </c>
      <c r="G6255">
        <v>61456</v>
      </c>
      <c r="H6255">
        <v>18670</v>
      </c>
      <c r="I6255" s="1">
        <v>43803</v>
      </c>
      <c r="J6255">
        <v>1</v>
      </c>
      <c r="K6255" t="s">
        <v>6696</v>
      </c>
      <c r="L6255" t="s">
        <v>6698</v>
      </c>
      <c r="M6255" t="s">
        <v>6699</v>
      </c>
      <c r="N6255" s="1">
        <v>43889</v>
      </c>
      <c r="O6255" t="str">
        <f t="shared" si="207"/>
        <v>정상2</v>
      </c>
      <c r="P6255" t="str">
        <f t="shared" si="206"/>
        <v>엠피송내</v>
      </c>
      <c r="Q6255" t="s">
        <v>1954</v>
      </c>
      <c r="R6255"/>
      <c r="S6255"/>
      <c r="T6255"/>
      <c r="U6255"/>
      <c r="V6255"/>
      <c r="W6255" t="s">
        <v>1958</v>
      </c>
      <c r="X6255"/>
    </row>
    <row r="6256" spans="1:24">
      <c r="A6256" t="s">
        <v>2670</v>
      </c>
      <c r="B6256" t="s">
        <v>5669</v>
      </c>
      <c r="C6256" t="s">
        <v>5721</v>
      </c>
      <c r="D6256" t="s">
        <v>5887</v>
      </c>
      <c r="E6256">
        <v>41937666470000</v>
      </c>
      <c r="F6256" t="s">
        <v>4276</v>
      </c>
      <c r="G6256" t="s">
        <v>954</v>
      </c>
      <c r="H6256">
        <v>30030</v>
      </c>
      <c r="I6256" s="1">
        <v>43803</v>
      </c>
      <c r="J6256">
        <v>1</v>
      </c>
      <c r="K6256" t="s">
        <v>6696</v>
      </c>
      <c r="L6256" t="s">
        <v>6698</v>
      </c>
      <c r="M6256" t="s">
        <v>6699</v>
      </c>
      <c r="N6256" s="1">
        <v>43889</v>
      </c>
      <c r="O6256" t="str">
        <f t="shared" si="207"/>
        <v>정상2</v>
      </c>
      <c r="P6256" t="str">
        <f t="shared" si="206"/>
        <v>엠피송내</v>
      </c>
      <c r="Q6256" t="s">
        <v>1954</v>
      </c>
      <c r="R6256"/>
      <c r="S6256"/>
      <c r="T6256"/>
      <c r="U6256"/>
      <c r="V6256"/>
      <c r="W6256" t="s">
        <v>1958</v>
      </c>
      <c r="X6256"/>
    </row>
    <row r="6257" spans="1:24">
      <c r="A6257" t="s">
        <v>2316</v>
      </c>
      <c r="B6257" t="s">
        <v>2688</v>
      </c>
      <c r="C6257" t="s">
        <v>5722</v>
      </c>
      <c r="D6257" t="s">
        <v>5833</v>
      </c>
      <c r="E6257">
        <v>41937659390000</v>
      </c>
      <c r="F6257" t="s">
        <v>4276</v>
      </c>
      <c r="G6257" t="s">
        <v>880</v>
      </c>
      <c r="H6257">
        <v>61390</v>
      </c>
      <c r="I6257" s="1">
        <v>43803</v>
      </c>
      <c r="J6257">
        <v>1</v>
      </c>
      <c r="K6257" t="s">
        <v>6696</v>
      </c>
      <c r="L6257" t="s">
        <v>6698</v>
      </c>
      <c r="M6257" t="s">
        <v>6699</v>
      </c>
      <c r="N6257" s="1">
        <v>43889</v>
      </c>
      <c r="O6257" t="str">
        <f t="shared" si="207"/>
        <v>정상2</v>
      </c>
      <c r="P6257" t="str">
        <f t="shared" si="206"/>
        <v>엠피조은</v>
      </c>
      <c r="Q6257" t="s">
        <v>1954</v>
      </c>
      <c r="R6257"/>
      <c r="S6257"/>
      <c r="T6257"/>
      <c r="U6257"/>
      <c r="V6257"/>
      <c r="W6257" t="s">
        <v>1958</v>
      </c>
      <c r="X6257"/>
    </row>
    <row r="6258" spans="1:24">
      <c r="A6258" t="s">
        <v>2665</v>
      </c>
      <c r="B6258" t="s">
        <v>5670</v>
      </c>
      <c r="C6258" t="s">
        <v>5725</v>
      </c>
      <c r="D6258" t="s">
        <v>6098</v>
      </c>
      <c r="E6258">
        <v>20196188513</v>
      </c>
      <c r="F6258" t="s">
        <v>4276</v>
      </c>
      <c r="G6258">
        <v>22785</v>
      </c>
      <c r="H6258">
        <v>50000</v>
      </c>
      <c r="I6258" s="1">
        <v>43803</v>
      </c>
      <c r="J6258">
        <v>1</v>
      </c>
      <c r="K6258" t="s">
        <v>6696</v>
      </c>
      <c r="L6258" t="s">
        <v>6696</v>
      </c>
      <c r="M6258" t="s">
        <v>6699</v>
      </c>
      <c r="N6258" s="1">
        <v>43889</v>
      </c>
      <c r="O6258" t="str">
        <f t="shared" si="207"/>
        <v>정상2</v>
      </c>
      <c r="P6258" t="str">
        <f t="shared" si="206"/>
        <v>엠피상동</v>
      </c>
      <c r="Q6258" t="s">
        <v>1954</v>
      </c>
      <c r="R6258"/>
      <c r="S6258"/>
      <c r="T6258"/>
      <c r="U6258"/>
      <c r="V6258"/>
      <c r="W6258" t="s">
        <v>1958</v>
      </c>
      <c r="X6258"/>
    </row>
    <row r="6259" spans="1:24">
      <c r="A6259" t="s">
        <v>2671</v>
      </c>
      <c r="B6259" t="s">
        <v>5666</v>
      </c>
      <c r="C6259" t="s">
        <v>5710</v>
      </c>
      <c r="D6259" t="s">
        <v>5953</v>
      </c>
      <c r="E6259">
        <v>320192283211</v>
      </c>
      <c r="F6259" t="s">
        <v>4276</v>
      </c>
      <c r="G6259">
        <v>30555</v>
      </c>
      <c r="H6259">
        <v>64070</v>
      </c>
      <c r="I6259" s="1">
        <v>43803</v>
      </c>
      <c r="J6259">
        <v>1</v>
      </c>
      <c r="K6259" t="s">
        <v>6696</v>
      </c>
      <c r="L6259" t="s">
        <v>6698</v>
      </c>
      <c r="M6259" t="s">
        <v>6699</v>
      </c>
      <c r="N6259" s="1">
        <v>43889</v>
      </c>
      <c r="O6259" t="str">
        <f t="shared" si="207"/>
        <v>정상2</v>
      </c>
      <c r="P6259" t="s">
        <v>6835</v>
      </c>
      <c r="Q6259" t="s">
        <v>1954</v>
      </c>
      <c r="R6259"/>
      <c r="S6259"/>
      <c r="T6259"/>
      <c r="U6259"/>
      <c r="V6259"/>
      <c r="W6259" t="s">
        <v>1958</v>
      </c>
      <c r="X6259"/>
    </row>
    <row r="6260" spans="1:24">
      <c r="A6260" t="s">
        <v>2673</v>
      </c>
      <c r="B6260" t="s">
        <v>5688</v>
      </c>
      <c r="C6260" t="s">
        <v>5713</v>
      </c>
      <c r="D6260" t="s">
        <v>5841</v>
      </c>
      <c r="E6260" t="s">
        <v>6628</v>
      </c>
      <c r="F6260" t="s">
        <v>4276</v>
      </c>
      <c r="G6260">
        <v>61445</v>
      </c>
      <c r="H6260">
        <v>66370</v>
      </c>
      <c r="I6260" s="1">
        <v>43803</v>
      </c>
      <c r="J6260">
        <v>1</v>
      </c>
      <c r="K6260" t="s">
        <v>6696</v>
      </c>
      <c r="L6260" t="s">
        <v>6698</v>
      </c>
      <c r="M6260" t="s">
        <v>6699</v>
      </c>
      <c r="N6260" s="1">
        <v>43889</v>
      </c>
      <c r="O6260" t="str">
        <f t="shared" si="207"/>
        <v>정상2</v>
      </c>
      <c r="P6260" t="str">
        <f t="shared" si="206"/>
        <v>엠피피스토스</v>
      </c>
      <c r="Q6260" t="s">
        <v>1954</v>
      </c>
      <c r="R6260"/>
      <c r="S6260"/>
      <c r="T6260"/>
      <c r="U6260"/>
      <c r="V6260"/>
      <c r="W6260" t="s">
        <v>1960</v>
      </c>
      <c r="X6260"/>
    </row>
    <row r="6261" spans="1:24">
      <c r="A6261" t="s">
        <v>2209</v>
      </c>
      <c r="B6261" t="s">
        <v>5698</v>
      </c>
      <c r="C6261" t="s">
        <v>5742</v>
      </c>
      <c r="D6261" t="s">
        <v>5920</v>
      </c>
      <c r="E6261">
        <v>20196184396</v>
      </c>
      <c r="F6261" t="s">
        <v>4276</v>
      </c>
      <c r="G6261">
        <v>22818</v>
      </c>
      <c r="H6261">
        <v>18000</v>
      </c>
      <c r="I6261" s="1">
        <v>43803</v>
      </c>
      <c r="J6261">
        <v>1</v>
      </c>
      <c r="K6261" t="s">
        <v>6696</v>
      </c>
      <c r="L6261" t="s">
        <v>6698</v>
      </c>
      <c r="M6261" t="s">
        <v>6699</v>
      </c>
      <c r="N6261" s="1">
        <v>43889</v>
      </c>
      <c r="O6261" t="str">
        <f t="shared" si="207"/>
        <v>정상2</v>
      </c>
      <c r="P6261" t="str">
        <f t="shared" si="206"/>
        <v>엠피가온</v>
      </c>
      <c r="Q6261" t="s">
        <v>1954</v>
      </c>
      <c r="R6261"/>
      <c r="S6261"/>
      <c r="T6261"/>
      <c r="U6261"/>
      <c r="V6261"/>
      <c r="W6261" t="s">
        <v>1958</v>
      </c>
      <c r="X6261"/>
    </row>
    <row r="6262" spans="1:24">
      <c r="A6262" t="s">
        <v>2675</v>
      </c>
      <c r="B6262" t="s">
        <v>5684</v>
      </c>
      <c r="C6262" t="s">
        <v>5740</v>
      </c>
      <c r="D6262" t="s">
        <v>5920</v>
      </c>
      <c r="E6262" t="s">
        <v>6629</v>
      </c>
      <c r="F6262" t="s">
        <v>4276</v>
      </c>
      <c r="G6262" t="s">
        <v>885</v>
      </c>
      <c r="H6262">
        <v>32340</v>
      </c>
      <c r="I6262" s="1">
        <v>43803</v>
      </c>
      <c r="J6262">
        <v>1</v>
      </c>
      <c r="K6262" t="s">
        <v>6696</v>
      </c>
      <c r="L6262" t="s">
        <v>6698</v>
      </c>
      <c r="M6262" t="s">
        <v>6699</v>
      </c>
      <c r="N6262" s="1">
        <v>43889</v>
      </c>
      <c r="O6262" t="str">
        <f t="shared" si="207"/>
        <v>정상2</v>
      </c>
      <c r="P6262" t="str">
        <f t="shared" si="206"/>
        <v>엠피가온</v>
      </c>
      <c r="Q6262" t="s">
        <v>1954</v>
      </c>
      <c r="R6262"/>
      <c r="S6262"/>
      <c r="T6262"/>
      <c r="U6262"/>
      <c r="V6262"/>
      <c r="W6262" t="s">
        <v>1958</v>
      </c>
      <c r="X6262"/>
    </row>
    <row r="6263" spans="1:24">
      <c r="A6263" t="s">
        <v>2665</v>
      </c>
      <c r="B6263" t="s">
        <v>5673</v>
      </c>
      <c r="C6263" t="s">
        <v>5716</v>
      </c>
      <c r="D6263" t="s">
        <v>5922</v>
      </c>
      <c r="E6263" t="s">
        <v>6630</v>
      </c>
      <c r="F6263" t="s">
        <v>4276</v>
      </c>
      <c r="G6263" t="s">
        <v>885</v>
      </c>
      <c r="H6263">
        <v>28830</v>
      </c>
      <c r="I6263" s="1">
        <v>43803</v>
      </c>
      <c r="J6263">
        <v>1</v>
      </c>
      <c r="K6263" t="s">
        <v>6696</v>
      </c>
      <c r="L6263" t="s">
        <v>6696</v>
      </c>
      <c r="M6263" t="s">
        <v>6699</v>
      </c>
      <c r="N6263" s="1">
        <v>43889</v>
      </c>
      <c r="O6263" t="str">
        <f t="shared" si="207"/>
        <v>정상2</v>
      </c>
      <c r="P6263" t="str">
        <f t="shared" si="206"/>
        <v>엠피상동</v>
      </c>
      <c r="Q6263" t="s">
        <v>1954</v>
      </c>
      <c r="R6263"/>
      <c r="S6263"/>
      <c r="T6263"/>
      <c r="U6263"/>
      <c r="V6263"/>
      <c r="W6263" t="s">
        <v>1958</v>
      </c>
      <c r="X6263"/>
    </row>
    <row r="6264" spans="1:24">
      <c r="A6264" t="s">
        <v>2674</v>
      </c>
      <c r="B6264" t="s">
        <v>5708</v>
      </c>
      <c r="C6264" t="s">
        <v>5722</v>
      </c>
      <c r="D6264" t="s">
        <v>5938</v>
      </c>
      <c r="E6264">
        <v>20196172895</v>
      </c>
      <c r="F6264" t="s">
        <v>3247</v>
      </c>
      <c r="G6264">
        <v>22773</v>
      </c>
      <c r="H6264">
        <v>50000</v>
      </c>
      <c r="I6264" s="1">
        <v>43803</v>
      </c>
      <c r="J6264">
        <v>1</v>
      </c>
      <c r="K6264" t="s">
        <v>6695</v>
      </c>
      <c r="L6264" t="s">
        <v>6698</v>
      </c>
      <c r="M6264" t="s">
        <v>6699</v>
      </c>
      <c r="N6264" s="1">
        <v>43889</v>
      </c>
      <c r="O6264" t="str">
        <f t="shared" si="207"/>
        <v>정상2</v>
      </c>
      <c r="P6264" t="str">
        <f t="shared" si="206"/>
        <v>엠피조은</v>
      </c>
      <c r="Q6264" t="s">
        <v>1954</v>
      </c>
      <c r="R6264"/>
      <c r="S6264"/>
      <c r="T6264"/>
      <c r="U6264"/>
      <c r="V6264"/>
      <c r="W6264" t="s">
        <v>1958</v>
      </c>
      <c r="X6264"/>
    </row>
    <row r="6265" spans="1:24">
      <c r="A6265" t="s">
        <v>2209</v>
      </c>
      <c r="B6265" t="s">
        <v>5685</v>
      </c>
      <c r="C6265" t="s">
        <v>2239</v>
      </c>
      <c r="D6265" t="s">
        <v>6099</v>
      </c>
      <c r="E6265">
        <v>51926640920000</v>
      </c>
      <c r="F6265" t="s">
        <v>4276</v>
      </c>
      <c r="G6265" t="s">
        <v>894</v>
      </c>
      <c r="H6265">
        <v>39000</v>
      </c>
      <c r="I6265" s="1">
        <v>43803</v>
      </c>
      <c r="J6265">
        <v>1</v>
      </c>
      <c r="K6265" t="s">
        <v>6696</v>
      </c>
      <c r="L6265" t="s">
        <v>6698</v>
      </c>
      <c r="M6265" t="s">
        <v>6699</v>
      </c>
      <c r="N6265" s="1">
        <v>43889</v>
      </c>
      <c r="O6265" t="str">
        <f t="shared" si="207"/>
        <v>정상2</v>
      </c>
      <c r="P6265" t="str">
        <f t="shared" si="206"/>
        <v>엠피가온</v>
      </c>
      <c r="Q6265" t="s">
        <v>1954</v>
      </c>
      <c r="R6265"/>
      <c r="S6265"/>
      <c r="T6265"/>
      <c r="U6265"/>
      <c r="V6265"/>
      <c r="W6265" t="s">
        <v>1958</v>
      </c>
      <c r="X6265"/>
    </row>
    <row r="6266" spans="1:24">
      <c r="A6266" t="s">
        <v>2672</v>
      </c>
      <c r="B6266"/>
      <c r="C6266"/>
      <c r="D6266" t="s">
        <v>5793</v>
      </c>
      <c r="E6266" t="s">
        <v>6631</v>
      </c>
      <c r="F6266" t="s">
        <v>4276</v>
      </c>
      <c r="G6266" t="s">
        <v>930</v>
      </c>
      <c r="H6266">
        <v>125590</v>
      </c>
      <c r="I6266" s="1">
        <v>43803</v>
      </c>
      <c r="J6266">
        <v>1</v>
      </c>
      <c r="K6266" t="s">
        <v>6696</v>
      </c>
      <c r="L6266" t="s">
        <v>6698</v>
      </c>
      <c r="M6266" t="s">
        <v>6699</v>
      </c>
      <c r="N6266" s="1">
        <v>43889</v>
      </c>
      <c r="O6266" t="str">
        <f t="shared" si="207"/>
        <v>정상2</v>
      </c>
      <c r="P6266" t="str">
        <f t="shared" si="206"/>
        <v>엠피레전드</v>
      </c>
      <c r="Q6266" t="s">
        <v>1954</v>
      </c>
      <c r="R6266"/>
      <c r="S6266"/>
      <c r="T6266"/>
      <c r="U6266"/>
      <c r="V6266"/>
      <c r="W6266" t="s">
        <v>1958</v>
      </c>
      <c r="X6266"/>
    </row>
    <row r="6267" spans="1:24">
      <c r="A6267" t="s">
        <v>994</v>
      </c>
      <c r="B6267"/>
      <c r="C6267"/>
      <c r="D6267" t="s">
        <v>5793</v>
      </c>
      <c r="E6267">
        <v>320192278149</v>
      </c>
      <c r="F6267" t="s">
        <v>4286</v>
      </c>
      <c r="G6267">
        <v>30982</v>
      </c>
      <c r="H6267">
        <v>30900</v>
      </c>
      <c r="I6267" s="1">
        <v>43803</v>
      </c>
      <c r="J6267">
        <v>1</v>
      </c>
      <c r="K6267" t="s">
        <v>6696</v>
      </c>
      <c r="L6267" t="s">
        <v>6698</v>
      </c>
      <c r="M6267" t="s">
        <v>6699</v>
      </c>
      <c r="N6267" s="1">
        <v>43889</v>
      </c>
      <c r="O6267" t="str">
        <f t="shared" si="207"/>
        <v>정상2</v>
      </c>
      <c r="P6267" t="str">
        <f t="shared" si="206"/>
        <v>엠피레전드</v>
      </c>
      <c r="Q6267" t="s">
        <v>1954</v>
      </c>
      <c r="R6267"/>
      <c r="S6267"/>
      <c r="T6267"/>
      <c r="U6267"/>
      <c r="V6267"/>
      <c r="W6267" t="s">
        <v>1960</v>
      </c>
      <c r="X6267"/>
    </row>
    <row r="6268" spans="1:24">
      <c r="A6268" t="s">
        <v>2672</v>
      </c>
      <c r="B6268"/>
      <c r="C6268"/>
      <c r="D6268" t="s">
        <v>5793</v>
      </c>
      <c r="E6268">
        <v>320192278021</v>
      </c>
      <c r="F6268" t="s">
        <v>4276</v>
      </c>
      <c r="G6268">
        <v>30555</v>
      </c>
      <c r="H6268">
        <v>199500</v>
      </c>
      <c r="I6268" s="1">
        <v>43803</v>
      </c>
      <c r="J6268">
        <v>1</v>
      </c>
      <c r="K6268" t="s">
        <v>6696</v>
      </c>
      <c r="L6268" t="s">
        <v>6698</v>
      </c>
      <c r="M6268" t="s">
        <v>6699</v>
      </c>
      <c r="N6268" s="1">
        <v>43889</v>
      </c>
      <c r="O6268" t="str">
        <f t="shared" si="207"/>
        <v>정상2</v>
      </c>
      <c r="P6268" t="str">
        <f t="shared" si="206"/>
        <v>엠피레전드</v>
      </c>
      <c r="Q6268" t="s">
        <v>1954</v>
      </c>
      <c r="R6268"/>
      <c r="S6268"/>
      <c r="T6268"/>
      <c r="U6268"/>
      <c r="V6268"/>
      <c r="W6268" t="s">
        <v>6702</v>
      </c>
      <c r="X6268"/>
    </row>
    <row r="6269" spans="1:24">
      <c r="A6269" t="s">
        <v>2667</v>
      </c>
      <c r="B6269" t="s">
        <v>5686</v>
      </c>
      <c r="C6269" t="s">
        <v>5714</v>
      </c>
      <c r="D6269" t="s">
        <v>5854</v>
      </c>
      <c r="E6269" t="s">
        <v>6632</v>
      </c>
      <c r="F6269" t="s">
        <v>3242</v>
      </c>
      <c r="G6269" t="s">
        <v>901</v>
      </c>
      <c r="H6269">
        <v>58845</v>
      </c>
      <c r="I6269" s="1">
        <v>43803</v>
      </c>
      <c r="J6269">
        <v>1</v>
      </c>
      <c r="K6269" t="s">
        <v>6696</v>
      </c>
      <c r="L6269" t="s">
        <v>6698</v>
      </c>
      <c r="M6269" t="s">
        <v>6699</v>
      </c>
      <c r="N6269" s="1">
        <v>43889</v>
      </c>
      <c r="O6269" t="str">
        <f t="shared" si="207"/>
        <v>정상2</v>
      </c>
      <c r="P6269" t="str">
        <f t="shared" si="206"/>
        <v>엠피의정부</v>
      </c>
      <c r="Q6269" t="s">
        <v>1954</v>
      </c>
      <c r="R6269"/>
      <c r="S6269"/>
      <c r="T6269"/>
      <c r="U6269"/>
      <c r="V6269"/>
      <c r="W6269" t="s">
        <v>6702</v>
      </c>
      <c r="X6269"/>
    </row>
    <row r="6270" spans="1:24">
      <c r="A6270" t="s">
        <v>992</v>
      </c>
      <c r="B6270" t="s">
        <v>2680</v>
      </c>
      <c r="C6270" t="s">
        <v>5747</v>
      </c>
      <c r="D6270" t="s">
        <v>5795</v>
      </c>
      <c r="E6270">
        <v>20196188369</v>
      </c>
      <c r="F6270" t="s">
        <v>3242</v>
      </c>
      <c r="G6270">
        <v>22800</v>
      </c>
      <c r="H6270">
        <v>46000</v>
      </c>
      <c r="I6270" s="1">
        <v>43803</v>
      </c>
      <c r="J6270">
        <v>1</v>
      </c>
      <c r="K6270" t="s">
        <v>6696</v>
      </c>
      <c r="L6270" t="s">
        <v>6698</v>
      </c>
      <c r="M6270" t="s">
        <v>6699</v>
      </c>
      <c r="N6270" s="1">
        <v>43889</v>
      </c>
      <c r="O6270" t="str">
        <f t="shared" si="207"/>
        <v>정상2</v>
      </c>
      <c r="P6270" t="str">
        <f t="shared" si="206"/>
        <v>엠피의정부</v>
      </c>
      <c r="Q6270" t="s">
        <v>1954</v>
      </c>
      <c r="R6270"/>
      <c r="S6270"/>
      <c r="T6270"/>
      <c r="U6270"/>
      <c r="V6270"/>
      <c r="W6270" t="s">
        <v>1958</v>
      </c>
      <c r="X6270"/>
    </row>
    <row r="6271" spans="1:24">
      <c r="A6271" t="s">
        <v>995</v>
      </c>
      <c r="B6271" t="s">
        <v>5671</v>
      </c>
      <c r="C6271" t="s">
        <v>5713</v>
      </c>
      <c r="D6271" t="s">
        <v>5924</v>
      </c>
      <c r="E6271">
        <v>51926629630000</v>
      </c>
      <c r="F6271" t="s">
        <v>4276</v>
      </c>
      <c r="G6271" t="s">
        <v>894</v>
      </c>
      <c r="H6271">
        <v>30000</v>
      </c>
      <c r="I6271" s="1">
        <v>43803</v>
      </c>
      <c r="J6271">
        <v>1</v>
      </c>
      <c r="K6271" t="s">
        <v>6696</v>
      </c>
      <c r="L6271" t="s">
        <v>6698</v>
      </c>
      <c r="M6271" t="s">
        <v>6699</v>
      </c>
      <c r="N6271" s="1">
        <v>43889</v>
      </c>
      <c r="O6271" t="str">
        <f t="shared" si="207"/>
        <v>정상2</v>
      </c>
      <c r="P6271" t="str">
        <f t="shared" si="206"/>
        <v>엠피피스토스</v>
      </c>
      <c r="Q6271" t="s">
        <v>1954</v>
      </c>
      <c r="R6271"/>
      <c r="S6271"/>
      <c r="T6271"/>
      <c r="U6271"/>
      <c r="V6271"/>
      <c r="W6271" t="s">
        <v>1958</v>
      </c>
      <c r="X6271"/>
    </row>
    <row r="6272" spans="1:24">
      <c r="A6272" t="s">
        <v>995</v>
      </c>
      <c r="B6272" t="s">
        <v>5671</v>
      </c>
      <c r="C6272" t="s">
        <v>5718</v>
      </c>
      <c r="D6272" t="s">
        <v>6043</v>
      </c>
      <c r="E6272" t="s">
        <v>6633</v>
      </c>
      <c r="F6272" t="s">
        <v>4276</v>
      </c>
      <c r="G6272">
        <v>61461</v>
      </c>
      <c r="H6272">
        <v>50000</v>
      </c>
      <c r="I6272" s="1">
        <v>43803</v>
      </c>
      <c r="J6272">
        <v>1</v>
      </c>
      <c r="K6272" t="s">
        <v>6696</v>
      </c>
      <c r="L6272" t="s">
        <v>6698</v>
      </c>
      <c r="M6272" t="s">
        <v>6699</v>
      </c>
      <c r="N6272" s="1">
        <v>43889</v>
      </c>
      <c r="O6272" t="str">
        <f t="shared" si="207"/>
        <v>정상2</v>
      </c>
      <c r="P6272" t="str">
        <f t="shared" si="206"/>
        <v>엠피피스토스</v>
      </c>
      <c r="Q6272" t="s">
        <v>1954</v>
      </c>
      <c r="R6272"/>
      <c r="S6272"/>
      <c r="T6272"/>
      <c r="U6272"/>
      <c r="V6272"/>
      <c r="W6272" t="s">
        <v>1958</v>
      </c>
      <c r="X6272"/>
    </row>
    <row r="6273" spans="1:24">
      <c r="A6273" t="s">
        <v>2671</v>
      </c>
      <c r="B6273" t="s">
        <v>5666</v>
      </c>
      <c r="C6273" t="s">
        <v>5757</v>
      </c>
      <c r="D6273" t="s">
        <v>5926</v>
      </c>
      <c r="E6273">
        <v>320192283759</v>
      </c>
      <c r="F6273" t="s">
        <v>3242</v>
      </c>
      <c r="G6273">
        <v>30555</v>
      </c>
      <c r="H6273">
        <v>51920</v>
      </c>
      <c r="I6273" s="1">
        <v>43803</v>
      </c>
      <c r="J6273">
        <v>1</v>
      </c>
      <c r="K6273" t="s">
        <v>6696</v>
      </c>
      <c r="L6273" t="s">
        <v>6698</v>
      </c>
      <c r="M6273" t="s">
        <v>6699</v>
      </c>
      <c r="N6273" s="1">
        <v>43889</v>
      </c>
      <c r="O6273" t="str">
        <f t="shared" si="207"/>
        <v>정상2</v>
      </c>
      <c r="P6273" t="s">
        <v>6835</v>
      </c>
      <c r="Q6273" t="s">
        <v>1954</v>
      </c>
      <c r="R6273"/>
      <c r="S6273"/>
      <c r="T6273"/>
      <c r="U6273"/>
      <c r="V6273"/>
      <c r="W6273" t="s">
        <v>1958</v>
      </c>
      <c r="X6273"/>
    </row>
    <row r="6274" spans="1:24">
      <c r="A6274" t="s">
        <v>983</v>
      </c>
      <c r="B6274" t="s">
        <v>5666</v>
      </c>
      <c r="C6274" t="s">
        <v>2355</v>
      </c>
      <c r="D6274" t="s">
        <v>5796</v>
      </c>
      <c r="E6274">
        <v>320192287415</v>
      </c>
      <c r="F6274" t="s">
        <v>4276</v>
      </c>
      <c r="G6274">
        <v>30545</v>
      </c>
      <c r="H6274">
        <v>23760</v>
      </c>
      <c r="I6274" s="1">
        <v>43803</v>
      </c>
      <c r="J6274">
        <v>1</v>
      </c>
      <c r="K6274" t="s">
        <v>6696</v>
      </c>
      <c r="L6274" t="s">
        <v>6698</v>
      </c>
      <c r="M6274" t="s">
        <v>6699</v>
      </c>
      <c r="N6274" s="1">
        <v>43889</v>
      </c>
      <c r="O6274" t="str">
        <f t="shared" si="207"/>
        <v>정상2</v>
      </c>
      <c r="P6274" t="s">
        <v>6835</v>
      </c>
      <c r="Q6274" t="s">
        <v>1954</v>
      </c>
      <c r="R6274"/>
      <c r="S6274"/>
      <c r="T6274"/>
      <c r="U6274"/>
      <c r="V6274"/>
      <c r="W6274" t="s">
        <v>1958</v>
      </c>
      <c r="X6274"/>
    </row>
    <row r="6275" spans="1:24">
      <c r="A6275" t="s">
        <v>983</v>
      </c>
      <c r="B6275" t="s">
        <v>5668</v>
      </c>
      <c r="C6275" t="s">
        <v>5710</v>
      </c>
      <c r="D6275" t="s">
        <v>5796</v>
      </c>
      <c r="E6275">
        <v>320192286989</v>
      </c>
      <c r="F6275" t="s">
        <v>4276</v>
      </c>
      <c r="G6275">
        <v>30555</v>
      </c>
      <c r="H6275">
        <v>98000</v>
      </c>
      <c r="I6275" s="1">
        <v>43803</v>
      </c>
      <c r="J6275">
        <v>1</v>
      </c>
      <c r="K6275" t="s">
        <v>6696</v>
      </c>
      <c r="L6275" t="s">
        <v>6698</v>
      </c>
      <c r="M6275" t="s">
        <v>6699</v>
      </c>
      <c r="N6275" s="1">
        <v>43889</v>
      </c>
      <c r="O6275" t="str">
        <f t="shared" si="207"/>
        <v>정상2</v>
      </c>
      <c r="P6275" t="s">
        <v>6835</v>
      </c>
      <c r="Q6275" t="s">
        <v>1954</v>
      </c>
      <c r="R6275"/>
      <c r="S6275"/>
      <c r="T6275"/>
      <c r="U6275"/>
      <c r="V6275"/>
      <c r="W6275" t="s">
        <v>1958</v>
      </c>
      <c r="X6275"/>
    </row>
    <row r="6276" spans="1:24">
      <c r="A6276" t="s">
        <v>2671</v>
      </c>
      <c r="B6276" t="s">
        <v>5666</v>
      </c>
      <c r="C6276" t="s">
        <v>5754</v>
      </c>
      <c r="D6276" t="s">
        <v>6100</v>
      </c>
      <c r="E6276">
        <v>320192278464</v>
      </c>
      <c r="F6276" t="s">
        <v>4276</v>
      </c>
      <c r="G6276">
        <v>30555</v>
      </c>
      <c r="H6276">
        <v>123910</v>
      </c>
      <c r="I6276" s="1">
        <v>43803</v>
      </c>
      <c r="J6276">
        <v>1</v>
      </c>
      <c r="K6276" t="s">
        <v>6696</v>
      </c>
      <c r="L6276" t="s">
        <v>6698</v>
      </c>
      <c r="M6276" t="s">
        <v>6699</v>
      </c>
      <c r="N6276" s="1">
        <v>43889</v>
      </c>
      <c r="O6276" t="str">
        <f t="shared" si="207"/>
        <v>정상2</v>
      </c>
      <c r="P6276" t="s">
        <v>6835</v>
      </c>
      <c r="Q6276" t="s">
        <v>1954</v>
      </c>
      <c r="R6276"/>
      <c r="S6276"/>
      <c r="T6276"/>
      <c r="U6276"/>
      <c r="V6276"/>
      <c r="W6276" t="s">
        <v>1958</v>
      </c>
      <c r="X6276"/>
    </row>
    <row r="6277" spans="1:24">
      <c r="A6277" t="s">
        <v>983</v>
      </c>
      <c r="B6277" t="s">
        <v>5668</v>
      </c>
      <c r="C6277" t="s">
        <v>5757</v>
      </c>
      <c r="D6277" t="s">
        <v>5796</v>
      </c>
      <c r="E6277" t="s">
        <v>6634</v>
      </c>
      <c r="F6277" t="s">
        <v>4276</v>
      </c>
      <c r="G6277">
        <v>61464</v>
      </c>
      <c r="H6277">
        <v>104990</v>
      </c>
      <c r="I6277" s="1">
        <v>43803</v>
      </c>
      <c r="J6277">
        <v>1</v>
      </c>
      <c r="K6277" t="s">
        <v>6696</v>
      </c>
      <c r="L6277" t="s">
        <v>6698</v>
      </c>
      <c r="M6277" t="s">
        <v>6699</v>
      </c>
      <c r="N6277" s="1">
        <v>43889</v>
      </c>
      <c r="O6277" t="str">
        <f t="shared" si="207"/>
        <v>정상2</v>
      </c>
      <c r="P6277" t="s">
        <v>6835</v>
      </c>
      <c r="Q6277" t="s">
        <v>1954</v>
      </c>
      <c r="R6277"/>
      <c r="S6277"/>
      <c r="T6277"/>
      <c r="U6277"/>
      <c r="V6277"/>
      <c r="W6277" t="s">
        <v>1960</v>
      </c>
      <c r="X6277"/>
    </row>
    <row r="6278" spans="1:24">
      <c r="A6278" t="s">
        <v>987</v>
      </c>
      <c r="B6278" t="s">
        <v>5679</v>
      </c>
      <c r="C6278" t="s">
        <v>5758</v>
      </c>
      <c r="D6278" t="s">
        <v>6054</v>
      </c>
      <c r="E6278">
        <v>20196189765</v>
      </c>
      <c r="F6278" t="s">
        <v>4276</v>
      </c>
      <c r="G6278">
        <v>22818</v>
      </c>
      <c r="H6278">
        <v>35000</v>
      </c>
      <c r="I6278" s="1">
        <v>43803</v>
      </c>
      <c r="J6278">
        <v>1</v>
      </c>
      <c r="K6278" t="s">
        <v>6696</v>
      </c>
      <c r="L6278" t="s">
        <v>6698</v>
      </c>
      <c r="M6278" t="s">
        <v>6699</v>
      </c>
      <c r="N6278" s="1">
        <v>43889</v>
      </c>
      <c r="O6278" t="str">
        <f t="shared" si="207"/>
        <v>정상2</v>
      </c>
      <c r="P6278" t="s">
        <v>6829</v>
      </c>
      <c r="Q6278" t="s">
        <v>1954</v>
      </c>
      <c r="R6278"/>
      <c r="S6278"/>
      <c r="T6278"/>
      <c r="U6278"/>
      <c r="V6278"/>
      <c r="W6278" t="s">
        <v>1958</v>
      </c>
      <c r="X6278"/>
    </row>
    <row r="6279" spans="1:24">
      <c r="A6279" t="s">
        <v>987</v>
      </c>
      <c r="B6279" t="s">
        <v>5693</v>
      </c>
      <c r="C6279" t="s">
        <v>5760</v>
      </c>
      <c r="D6279" t="s">
        <v>5940</v>
      </c>
      <c r="E6279" t="s">
        <v>6635</v>
      </c>
      <c r="F6279" t="s">
        <v>4276</v>
      </c>
      <c r="G6279" t="s">
        <v>885</v>
      </c>
      <c r="H6279">
        <v>20000</v>
      </c>
      <c r="I6279" s="1">
        <v>43803</v>
      </c>
      <c r="J6279">
        <v>1</v>
      </c>
      <c r="K6279" t="s">
        <v>6696</v>
      </c>
      <c r="L6279" t="s">
        <v>6698</v>
      </c>
      <c r="M6279" t="s">
        <v>6699</v>
      </c>
      <c r="N6279" s="1">
        <v>43889</v>
      </c>
      <c r="O6279" t="str">
        <f t="shared" si="207"/>
        <v>정상2</v>
      </c>
      <c r="P6279" t="s">
        <v>987</v>
      </c>
      <c r="Q6279" t="s">
        <v>1954</v>
      </c>
      <c r="R6279"/>
      <c r="S6279"/>
      <c r="T6279"/>
      <c r="U6279"/>
      <c r="V6279"/>
      <c r="W6279" t="s">
        <v>1958</v>
      </c>
      <c r="X6279"/>
    </row>
    <row r="6280" spans="1:24">
      <c r="A6280" t="s">
        <v>987</v>
      </c>
      <c r="B6280" t="s">
        <v>5679</v>
      </c>
      <c r="C6280" t="s">
        <v>5758</v>
      </c>
      <c r="D6280" t="s">
        <v>5940</v>
      </c>
      <c r="E6280" t="s">
        <v>6636</v>
      </c>
      <c r="F6280" t="s">
        <v>4276</v>
      </c>
      <c r="G6280" t="s">
        <v>885</v>
      </c>
      <c r="H6280">
        <v>35000</v>
      </c>
      <c r="I6280" s="1">
        <v>43803</v>
      </c>
      <c r="J6280">
        <v>1</v>
      </c>
      <c r="K6280" t="s">
        <v>6696</v>
      </c>
      <c r="L6280" t="s">
        <v>6698</v>
      </c>
      <c r="M6280" t="s">
        <v>6699</v>
      </c>
      <c r="N6280" s="1">
        <v>43889</v>
      </c>
      <c r="O6280" t="str">
        <f t="shared" si="207"/>
        <v>정상2</v>
      </c>
      <c r="P6280" t="s">
        <v>1860</v>
      </c>
      <c r="Q6280" t="s">
        <v>1954</v>
      </c>
      <c r="R6280"/>
      <c r="S6280"/>
      <c r="T6280"/>
      <c r="U6280"/>
      <c r="V6280"/>
      <c r="W6280" t="s">
        <v>1958</v>
      </c>
      <c r="X6280"/>
    </row>
    <row r="6281" spans="1:24">
      <c r="A6281" t="s">
        <v>987</v>
      </c>
      <c r="B6281" t="s">
        <v>5679</v>
      </c>
      <c r="C6281" t="s">
        <v>5758</v>
      </c>
      <c r="D6281" t="s">
        <v>5941</v>
      </c>
      <c r="E6281" t="s">
        <v>6637</v>
      </c>
      <c r="F6281" t="s">
        <v>4276</v>
      </c>
      <c r="G6281" t="s">
        <v>885</v>
      </c>
      <c r="H6281">
        <v>20000</v>
      </c>
      <c r="I6281" s="1">
        <v>43803</v>
      </c>
      <c r="J6281">
        <v>1</v>
      </c>
      <c r="K6281" t="s">
        <v>6696</v>
      </c>
      <c r="L6281" t="s">
        <v>6698</v>
      </c>
      <c r="M6281" t="s">
        <v>6699</v>
      </c>
      <c r="N6281" s="1">
        <v>43889</v>
      </c>
      <c r="O6281" t="str">
        <f t="shared" si="207"/>
        <v>정상2</v>
      </c>
      <c r="P6281" t="s">
        <v>1860</v>
      </c>
      <c r="Q6281" t="s">
        <v>1954</v>
      </c>
      <c r="R6281"/>
      <c r="S6281"/>
      <c r="T6281"/>
      <c r="U6281"/>
      <c r="V6281"/>
      <c r="W6281" t="s">
        <v>1958</v>
      </c>
      <c r="X6281"/>
    </row>
    <row r="6282" spans="1:24">
      <c r="A6282" t="s">
        <v>2665</v>
      </c>
      <c r="B6282" t="s">
        <v>5670</v>
      </c>
      <c r="C6282" t="s">
        <v>5726</v>
      </c>
      <c r="D6282" t="s">
        <v>5963</v>
      </c>
      <c r="E6282">
        <v>51926599340000</v>
      </c>
      <c r="F6282" t="s">
        <v>4276</v>
      </c>
      <c r="G6282" t="s">
        <v>899</v>
      </c>
      <c r="H6282">
        <v>45000</v>
      </c>
      <c r="I6282" s="1">
        <v>43803</v>
      </c>
      <c r="J6282">
        <v>1</v>
      </c>
      <c r="K6282" t="s">
        <v>6696</v>
      </c>
      <c r="L6282" t="s">
        <v>6696</v>
      </c>
      <c r="M6282" t="s">
        <v>6699</v>
      </c>
      <c r="N6282" s="1">
        <v>43889</v>
      </c>
      <c r="O6282" t="str">
        <f t="shared" si="207"/>
        <v>정상2</v>
      </c>
      <c r="P6282" t="str">
        <f t="shared" ref="P6273:P6336" si="208">A6282</f>
        <v>엠피상동</v>
      </c>
      <c r="Q6282" t="s">
        <v>1954</v>
      </c>
      <c r="R6282"/>
      <c r="S6282"/>
      <c r="T6282"/>
      <c r="U6282"/>
      <c r="V6282"/>
      <c r="W6282" t="s">
        <v>1958</v>
      </c>
      <c r="X6282"/>
    </row>
    <row r="6283" spans="1:24">
      <c r="A6283" t="s">
        <v>2665</v>
      </c>
      <c r="B6283" t="s">
        <v>2678</v>
      </c>
      <c r="C6283" t="s">
        <v>5716</v>
      </c>
      <c r="D6283" t="s">
        <v>5928</v>
      </c>
      <c r="E6283" t="s">
        <v>6638</v>
      </c>
      <c r="F6283" t="s">
        <v>4276</v>
      </c>
      <c r="G6283" t="s">
        <v>879</v>
      </c>
      <c r="H6283">
        <v>41000</v>
      </c>
      <c r="I6283" s="1">
        <v>43803</v>
      </c>
      <c r="J6283">
        <v>1</v>
      </c>
      <c r="K6283" t="s">
        <v>6696</v>
      </c>
      <c r="L6283" t="s">
        <v>6696</v>
      </c>
      <c r="M6283" t="s">
        <v>6699</v>
      </c>
      <c r="N6283" s="1">
        <v>43889</v>
      </c>
      <c r="O6283" t="str">
        <f t="shared" si="207"/>
        <v>정상2</v>
      </c>
      <c r="P6283" t="str">
        <f t="shared" si="208"/>
        <v>엠피상동</v>
      </c>
      <c r="Q6283" t="s">
        <v>1954</v>
      </c>
      <c r="R6283"/>
      <c r="S6283"/>
      <c r="T6283"/>
      <c r="U6283"/>
      <c r="V6283"/>
      <c r="W6283" t="s">
        <v>1958</v>
      </c>
      <c r="X6283"/>
    </row>
    <row r="6284" spans="1:24">
      <c r="A6284" t="s">
        <v>1870</v>
      </c>
      <c r="B6284" t="s">
        <v>5670</v>
      </c>
      <c r="C6284" t="s">
        <v>5716</v>
      </c>
      <c r="D6284" t="s">
        <v>6015</v>
      </c>
      <c r="E6284" t="s">
        <v>6639</v>
      </c>
      <c r="F6284" t="s">
        <v>4276</v>
      </c>
      <c r="G6284" t="s">
        <v>879</v>
      </c>
      <c r="H6284">
        <v>50000</v>
      </c>
      <c r="I6284" s="1">
        <v>43803</v>
      </c>
      <c r="J6284">
        <v>1</v>
      </c>
      <c r="K6284" t="s">
        <v>6696</v>
      </c>
      <c r="L6284" t="s">
        <v>6696</v>
      </c>
      <c r="M6284" t="s">
        <v>6699</v>
      </c>
      <c r="N6284" s="1">
        <v>43889</v>
      </c>
      <c r="O6284" t="str">
        <f t="shared" si="207"/>
        <v>정상2</v>
      </c>
      <c r="P6284" t="str">
        <f t="shared" si="208"/>
        <v>엠피상동</v>
      </c>
      <c r="Q6284" t="s">
        <v>1954</v>
      </c>
      <c r="R6284"/>
      <c r="S6284"/>
      <c r="T6284"/>
      <c r="U6284"/>
      <c r="V6284"/>
      <c r="W6284" t="s">
        <v>1958</v>
      </c>
      <c r="X6284"/>
    </row>
    <row r="6285" spans="1:24">
      <c r="A6285" t="s">
        <v>2665</v>
      </c>
      <c r="B6285" t="s">
        <v>5670</v>
      </c>
      <c r="C6285" t="s">
        <v>5716</v>
      </c>
      <c r="D6285" t="s">
        <v>6101</v>
      </c>
      <c r="E6285" t="s">
        <v>6640</v>
      </c>
      <c r="F6285" t="s">
        <v>4276</v>
      </c>
      <c r="G6285" t="s">
        <v>896</v>
      </c>
      <c r="H6285">
        <v>45000</v>
      </c>
      <c r="I6285" s="1">
        <v>43803</v>
      </c>
      <c r="J6285">
        <v>1</v>
      </c>
      <c r="K6285" t="s">
        <v>6696</v>
      </c>
      <c r="L6285" t="s">
        <v>6696</v>
      </c>
      <c r="M6285" t="s">
        <v>6699</v>
      </c>
      <c r="N6285" s="1">
        <v>43889</v>
      </c>
      <c r="O6285" t="str">
        <f t="shared" si="207"/>
        <v>정상2</v>
      </c>
      <c r="P6285" t="str">
        <f t="shared" si="208"/>
        <v>엠피상동</v>
      </c>
      <c r="Q6285" t="s">
        <v>1954</v>
      </c>
      <c r="R6285"/>
      <c r="S6285"/>
      <c r="T6285"/>
      <c r="U6285"/>
      <c r="V6285"/>
      <c r="W6285" t="s">
        <v>1958</v>
      </c>
      <c r="X6285"/>
    </row>
    <row r="6286" spans="1:24">
      <c r="A6286" t="s">
        <v>2665</v>
      </c>
      <c r="B6286" t="s">
        <v>2678</v>
      </c>
      <c r="C6286" t="s">
        <v>5716</v>
      </c>
      <c r="D6286" t="s">
        <v>5999</v>
      </c>
      <c r="E6286" t="s">
        <v>6641</v>
      </c>
      <c r="F6286" t="s">
        <v>4276</v>
      </c>
      <c r="G6286" t="s">
        <v>970</v>
      </c>
      <c r="H6286">
        <v>168000</v>
      </c>
      <c r="I6286" s="1">
        <v>43803</v>
      </c>
      <c r="J6286">
        <v>1</v>
      </c>
      <c r="K6286" t="s">
        <v>6696</v>
      </c>
      <c r="L6286" t="s">
        <v>6696</v>
      </c>
      <c r="M6286" t="s">
        <v>6699</v>
      </c>
      <c r="N6286" s="1">
        <v>43889</v>
      </c>
      <c r="O6286" t="str">
        <f t="shared" si="207"/>
        <v>정상2</v>
      </c>
      <c r="P6286" t="str">
        <f t="shared" si="208"/>
        <v>엠피상동</v>
      </c>
      <c r="Q6286" t="s">
        <v>1954</v>
      </c>
      <c r="R6286"/>
      <c r="S6286"/>
      <c r="T6286"/>
      <c r="U6286"/>
      <c r="V6286"/>
      <c r="W6286" t="s">
        <v>1958</v>
      </c>
      <c r="X6286"/>
    </row>
    <row r="6287" spans="1:24">
      <c r="A6287" t="s">
        <v>2665</v>
      </c>
      <c r="B6287" t="s">
        <v>2678</v>
      </c>
      <c r="C6287" t="s">
        <v>5716</v>
      </c>
      <c r="D6287" t="s">
        <v>5821</v>
      </c>
      <c r="E6287" t="s">
        <v>6642</v>
      </c>
      <c r="F6287" t="s">
        <v>4276</v>
      </c>
      <c r="G6287">
        <v>61464</v>
      </c>
      <c r="H6287">
        <v>21000</v>
      </c>
      <c r="I6287" s="1">
        <v>43803</v>
      </c>
      <c r="J6287">
        <v>1</v>
      </c>
      <c r="K6287" t="s">
        <v>6696</v>
      </c>
      <c r="L6287" t="s">
        <v>6696</v>
      </c>
      <c r="M6287" t="s">
        <v>6699</v>
      </c>
      <c r="N6287" s="1">
        <v>43889</v>
      </c>
      <c r="O6287" t="str">
        <f t="shared" ref="O6287:O6350" si="209" xml:space="preserve"> IF(K6287&gt;N6287,W6287,I6287)</f>
        <v>정상2</v>
      </c>
      <c r="P6287" t="str">
        <f t="shared" si="208"/>
        <v>엠피상동</v>
      </c>
      <c r="Q6287" t="s">
        <v>1954</v>
      </c>
      <c r="R6287"/>
      <c r="S6287"/>
      <c r="T6287"/>
      <c r="U6287"/>
      <c r="V6287"/>
      <c r="W6287" t="s">
        <v>1958</v>
      </c>
      <c r="X6287"/>
    </row>
    <row r="6288" spans="1:24">
      <c r="A6288" t="s">
        <v>2665</v>
      </c>
      <c r="B6288" t="s">
        <v>5670</v>
      </c>
      <c r="C6288" t="s">
        <v>5725</v>
      </c>
      <c r="D6288" t="s">
        <v>5821</v>
      </c>
      <c r="E6288" t="s">
        <v>6643</v>
      </c>
      <c r="F6288" t="s">
        <v>3242</v>
      </c>
      <c r="G6288">
        <v>61430</v>
      </c>
      <c r="H6288">
        <v>200000</v>
      </c>
      <c r="I6288" s="1">
        <v>43803</v>
      </c>
      <c r="J6288">
        <v>1</v>
      </c>
      <c r="K6288" t="s">
        <v>6696</v>
      </c>
      <c r="L6288" t="s">
        <v>6696</v>
      </c>
      <c r="M6288" t="s">
        <v>6699</v>
      </c>
      <c r="N6288" s="1">
        <v>43889</v>
      </c>
      <c r="O6288" t="str">
        <f t="shared" si="209"/>
        <v>정상2</v>
      </c>
      <c r="P6288" t="str">
        <f t="shared" si="208"/>
        <v>엠피상동</v>
      </c>
      <c r="Q6288" t="s">
        <v>1954</v>
      </c>
      <c r="R6288"/>
      <c r="S6288"/>
      <c r="T6288"/>
      <c r="U6288"/>
      <c r="V6288"/>
      <c r="W6288" t="s">
        <v>1958</v>
      </c>
      <c r="X6288"/>
    </row>
    <row r="6289" spans="1:24">
      <c r="A6289" t="s">
        <v>2665</v>
      </c>
      <c r="B6289" t="s">
        <v>5670</v>
      </c>
      <c r="C6289" t="s">
        <v>5725</v>
      </c>
      <c r="D6289" t="s">
        <v>6102</v>
      </c>
      <c r="E6289" t="s">
        <v>6644</v>
      </c>
      <c r="F6289" t="s">
        <v>4276</v>
      </c>
      <c r="G6289">
        <v>61434</v>
      </c>
      <c r="H6289">
        <v>100000</v>
      </c>
      <c r="I6289" s="1">
        <v>43803</v>
      </c>
      <c r="J6289">
        <v>1</v>
      </c>
      <c r="K6289" t="s">
        <v>6696</v>
      </c>
      <c r="L6289" t="s">
        <v>6696</v>
      </c>
      <c r="M6289" t="s">
        <v>6699</v>
      </c>
      <c r="N6289" s="1">
        <v>43889</v>
      </c>
      <c r="O6289" t="str">
        <f t="shared" si="209"/>
        <v>정상2</v>
      </c>
      <c r="P6289" t="str">
        <f t="shared" si="208"/>
        <v>엠피상동</v>
      </c>
      <c r="Q6289" t="s">
        <v>1954</v>
      </c>
      <c r="R6289"/>
      <c r="S6289"/>
      <c r="T6289"/>
      <c r="U6289"/>
      <c r="V6289"/>
      <c r="W6289" t="s">
        <v>6702</v>
      </c>
      <c r="X6289"/>
    </row>
    <row r="6290" spans="1:24">
      <c r="A6290" t="s">
        <v>2670</v>
      </c>
      <c r="B6290"/>
      <c r="C6290"/>
      <c r="D6290" t="s">
        <v>5866</v>
      </c>
      <c r="E6290">
        <v>51926698270000</v>
      </c>
      <c r="F6290" t="s">
        <v>4276</v>
      </c>
      <c r="G6290" t="s">
        <v>894</v>
      </c>
      <c r="H6290">
        <v>34500</v>
      </c>
      <c r="I6290" s="1">
        <v>43803</v>
      </c>
      <c r="J6290">
        <v>1</v>
      </c>
      <c r="K6290" t="s">
        <v>6696</v>
      </c>
      <c r="L6290" t="s">
        <v>6698</v>
      </c>
      <c r="M6290" t="s">
        <v>6699</v>
      </c>
      <c r="N6290" s="1">
        <v>43889</v>
      </c>
      <c r="O6290" t="str">
        <f t="shared" si="209"/>
        <v>정상2</v>
      </c>
      <c r="P6290" t="str">
        <f t="shared" si="208"/>
        <v>엠피송내</v>
      </c>
      <c r="Q6290" t="s">
        <v>1954</v>
      </c>
      <c r="R6290"/>
      <c r="S6290"/>
      <c r="T6290"/>
      <c r="U6290"/>
      <c r="V6290"/>
      <c r="W6290" t="s">
        <v>1960</v>
      </c>
      <c r="X6290"/>
    </row>
    <row r="6291" spans="1:24">
      <c r="A6291" t="s">
        <v>2665</v>
      </c>
      <c r="B6291" t="s">
        <v>2678</v>
      </c>
      <c r="C6291" t="s">
        <v>5716</v>
      </c>
      <c r="D6291" t="s">
        <v>5901</v>
      </c>
      <c r="E6291" t="s">
        <v>6645</v>
      </c>
      <c r="F6291" t="s">
        <v>4276</v>
      </c>
      <c r="G6291">
        <v>61430</v>
      </c>
      <c r="H6291">
        <v>104000</v>
      </c>
      <c r="I6291" s="1">
        <v>43803</v>
      </c>
      <c r="J6291">
        <v>1</v>
      </c>
      <c r="K6291" t="s">
        <v>6696</v>
      </c>
      <c r="L6291" t="s">
        <v>6696</v>
      </c>
      <c r="M6291" t="s">
        <v>6699</v>
      </c>
      <c r="N6291" s="1">
        <v>43889</v>
      </c>
      <c r="O6291" t="str">
        <f t="shared" si="209"/>
        <v>정상2</v>
      </c>
      <c r="P6291" t="str">
        <f t="shared" si="208"/>
        <v>엠피상동</v>
      </c>
      <c r="Q6291" t="s">
        <v>1954</v>
      </c>
      <c r="R6291"/>
      <c r="S6291"/>
      <c r="T6291"/>
      <c r="U6291"/>
      <c r="V6291"/>
      <c r="W6291" t="s">
        <v>1958</v>
      </c>
      <c r="X6291"/>
    </row>
    <row r="6292" spans="1:24">
      <c r="A6292" t="s">
        <v>615</v>
      </c>
      <c r="B6292"/>
      <c r="C6292"/>
      <c r="D6292" t="s">
        <v>6103</v>
      </c>
      <c r="E6292">
        <v>41937665000000</v>
      </c>
      <c r="F6292" t="s">
        <v>4276</v>
      </c>
      <c r="G6292" t="s">
        <v>934</v>
      </c>
      <c r="H6292">
        <v>185788</v>
      </c>
      <c r="I6292" s="1">
        <v>43803</v>
      </c>
      <c r="J6292">
        <v>1</v>
      </c>
      <c r="K6292" t="s">
        <v>6696</v>
      </c>
      <c r="L6292" t="s">
        <v>6698</v>
      </c>
      <c r="M6292" t="s">
        <v>6699</v>
      </c>
      <c r="N6292" s="1">
        <v>43889</v>
      </c>
      <c r="O6292" t="str">
        <f t="shared" si="209"/>
        <v>정상2</v>
      </c>
      <c r="P6292" t="s">
        <v>6838</v>
      </c>
      <c r="Q6292" t="s">
        <v>1954</v>
      </c>
      <c r="R6292"/>
      <c r="S6292"/>
      <c r="T6292"/>
      <c r="U6292"/>
      <c r="V6292"/>
      <c r="W6292" t="s">
        <v>6702</v>
      </c>
      <c r="X6292"/>
    </row>
    <row r="6293" spans="1:24">
      <c r="A6293" t="s">
        <v>615</v>
      </c>
      <c r="B6293"/>
      <c r="C6293"/>
      <c r="D6293" t="s">
        <v>6095</v>
      </c>
      <c r="E6293">
        <v>41937665370000</v>
      </c>
      <c r="F6293" t="s">
        <v>3242</v>
      </c>
      <c r="G6293" t="s">
        <v>934</v>
      </c>
      <c r="H6293">
        <v>190303</v>
      </c>
      <c r="I6293" s="1">
        <v>43803</v>
      </c>
      <c r="J6293">
        <v>1</v>
      </c>
      <c r="K6293" t="s">
        <v>6696</v>
      </c>
      <c r="L6293" t="s">
        <v>6698</v>
      </c>
      <c r="M6293" t="s">
        <v>6699</v>
      </c>
      <c r="N6293" s="1">
        <v>43889</v>
      </c>
      <c r="O6293" t="str">
        <f t="shared" si="209"/>
        <v>정상2</v>
      </c>
      <c r="P6293" t="s">
        <v>983</v>
      </c>
      <c r="Q6293" t="s">
        <v>1954</v>
      </c>
      <c r="R6293"/>
      <c r="S6293"/>
      <c r="T6293"/>
      <c r="U6293"/>
      <c r="V6293"/>
      <c r="W6293" t="s">
        <v>6702</v>
      </c>
      <c r="X6293"/>
    </row>
    <row r="6294" spans="1:24">
      <c r="A6294" t="s">
        <v>2675</v>
      </c>
      <c r="B6294" t="s">
        <v>5685</v>
      </c>
      <c r="C6294" t="s">
        <v>5741</v>
      </c>
      <c r="D6294" t="s">
        <v>5871</v>
      </c>
      <c r="E6294" t="s">
        <v>6646</v>
      </c>
      <c r="F6294" t="s">
        <v>4276</v>
      </c>
      <c r="G6294" t="s">
        <v>893</v>
      </c>
      <c r="H6294">
        <v>91000</v>
      </c>
      <c r="I6294" s="1">
        <v>43803</v>
      </c>
      <c r="J6294">
        <v>1</v>
      </c>
      <c r="K6294" t="s">
        <v>6696</v>
      </c>
      <c r="L6294" t="s">
        <v>6698</v>
      </c>
      <c r="M6294" t="s">
        <v>6699</v>
      </c>
      <c r="N6294" s="1">
        <v>43889</v>
      </c>
      <c r="O6294" t="str">
        <f t="shared" si="209"/>
        <v>정상2</v>
      </c>
      <c r="P6294" t="str">
        <f t="shared" si="208"/>
        <v>엠피가온</v>
      </c>
      <c r="Q6294" t="s">
        <v>1954</v>
      </c>
      <c r="R6294"/>
      <c r="S6294"/>
      <c r="T6294"/>
      <c r="U6294"/>
      <c r="V6294"/>
      <c r="W6294" t="s">
        <v>1958</v>
      </c>
      <c r="X6294"/>
    </row>
    <row r="6295" spans="1:24">
      <c r="A6295" t="s">
        <v>2675</v>
      </c>
      <c r="B6295" t="s">
        <v>5684</v>
      </c>
      <c r="C6295" t="s">
        <v>5741</v>
      </c>
      <c r="D6295" t="s">
        <v>5871</v>
      </c>
      <c r="E6295">
        <v>41937650470000</v>
      </c>
      <c r="F6295" t="s">
        <v>4276</v>
      </c>
      <c r="G6295" t="s">
        <v>936</v>
      </c>
      <c r="H6295">
        <v>70031</v>
      </c>
      <c r="I6295" s="1">
        <v>43803</v>
      </c>
      <c r="J6295">
        <v>1</v>
      </c>
      <c r="K6295" t="s">
        <v>6696</v>
      </c>
      <c r="L6295" t="s">
        <v>6698</v>
      </c>
      <c r="M6295" t="s">
        <v>6699</v>
      </c>
      <c r="N6295" s="1">
        <v>43889</v>
      </c>
      <c r="O6295" t="str">
        <f t="shared" si="209"/>
        <v>정상2</v>
      </c>
      <c r="P6295" t="str">
        <f t="shared" si="208"/>
        <v>엠피가온</v>
      </c>
      <c r="Q6295" t="s">
        <v>1954</v>
      </c>
      <c r="R6295"/>
      <c r="S6295"/>
      <c r="T6295"/>
      <c r="U6295"/>
      <c r="V6295"/>
      <c r="W6295" t="s">
        <v>1958</v>
      </c>
      <c r="X6295"/>
    </row>
    <row r="6296" spans="1:24">
      <c r="A6296" t="s">
        <v>2675</v>
      </c>
      <c r="B6296"/>
      <c r="C6296"/>
      <c r="D6296" t="s">
        <v>5873</v>
      </c>
      <c r="E6296">
        <v>3190618019601</v>
      </c>
      <c r="F6296" t="s">
        <v>3242</v>
      </c>
      <c r="G6296" t="s">
        <v>950</v>
      </c>
      <c r="H6296">
        <v>23136</v>
      </c>
      <c r="I6296" s="1">
        <v>43803</v>
      </c>
      <c r="J6296">
        <v>1</v>
      </c>
      <c r="K6296" t="s">
        <v>6696</v>
      </c>
      <c r="L6296" t="s">
        <v>6698</v>
      </c>
      <c r="M6296" t="s">
        <v>6699</v>
      </c>
      <c r="N6296" s="1">
        <v>43889</v>
      </c>
      <c r="O6296" t="str">
        <f t="shared" si="209"/>
        <v>정상2</v>
      </c>
      <c r="P6296" t="str">
        <f t="shared" si="208"/>
        <v>엠피가온</v>
      </c>
      <c r="Q6296" t="s">
        <v>1954</v>
      </c>
      <c r="R6296"/>
      <c r="S6296"/>
      <c r="T6296"/>
      <c r="U6296"/>
      <c r="V6296"/>
      <c r="W6296" t="s">
        <v>1958</v>
      </c>
      <c r="X6296"/>
    </row>
    <row r="6297" spans="1:24">
      <c r="A6297" t="s">
        <v>2209</v>
      </c>
      <c r="B6297"/>
      <c r="C6297"/>
      <c r="D6297" t="s">
        <v>5873</v>
      </c>
      <c r="E6297">
        <v>41937660320000</v>
      </c>
      <c r="F6297" t="s">
        <v>4286</v>
      </c>
      <c r="G6297" t="s">
        <v>933</v>
      </c>
      <c r="H6297">
        <v>6376</v>
      </c>
      <c r="I6297" s="1">
        <v>43803</v>
      </c>
      <c r="J6297">
        <v>1</v>
      </c>
      <c r="K6297" t="s">
        <v>6696</v>
      </c>
      <c r="L6297" t="s">
        <v>6698</v>
      </c>
      <c r="M6297" t="s">
        <v>6699</v>
      </c>
      <c r="N6297" s="1">
        <v>43889</v>
      </c>
      <c r="O6297" t="str">
        <f t="shared" si="209"/>
        <v>정상2</v>
      </c>
      <c r="P6297" t="str">
        <f t="shared" si="208"/>
        <v>엠피가온</v>
      </c>
      <c r="Q6297" t="s">
        <v>1954</v>
      </c>
      <c r="R6297"/>
      <c r="S6297"/>
      <c r="T6297"/>
      <c r="U6297"/>
      <c r="V6297"/>
      <c r="W6297" t="s">
        <v>1958</v>
      </c>
      <c r="X6297"/>
    </row>
    <row r="6298" spans="1:24">
      <c r="A6298" t="s">
        <v>2675</v>
      </c>
      <c r="B6298"/>
      <c r="C6298"/>
      <c r="D6298" t="s">
        <v>5873</v>
      </c>
      <c r="E6298">
        <v>41937660340000</v>
      </c>
      <c r="F6298" t="s">
        <v>3249</v>
      </c>
      <c r="G6298" t="s">
        <v>933</v>
      </c>
      <c r="H6298">
        <v>6047</v>
      </c>
      <c r="I6298" s="1">
        <v>43803</v>
      </c>
      <c r="J6298">
        <v>1</v>
      </c>
      <c r="K6298" t="s">
        <v>6695</v>
      </c>
      <c r="L6298" t="s">
        <v>6698</v>
      </c>
      <c r="M6298" t="s">
        <v>6699</v>
      </c>
      <c r="N6298" s="1">
        <v>43889</v>
      </c>
      <c r="O6298" t="str">
        <f t="shared" si="209"/>
        <v>정상2</v>
      </c>
      <c r="P6298" t="str">
        <f t="shared" si="208"/>
        <v>엠피가온</v>
      </c>
      <c r="Q6298" t="s">
        <v>1954</v>
      </c>
      <c r="R6298"/>
      <c r="S6298"/>
      <c r="T6298"/>
      <c r="U6298"/>
      <c r="V6298"/>
      <c r="W6298" t="s">
        <v>1958</v>
      </c>
      <c r="X6298"/>
    </row>
    <row r="6299" spans="1:24">
      <c r="A6299" t="s">
        <v>2675</v>
      </c>
      <c r="B6299"/>
      <c r="C6299"/>
      <c r="D6299" t="s">
        <v>5873</v>
      </c>
      <c r="E6299">
        <v>41937657240000</v>
      </c>
      <c r="F6299" t="s">
        <v>4276</v>
      </c>
      <c r="G6299" t="s">
        <v>936</v>
      </c>
      <c r="H6299">
        <v>105235</v>
      </c>
      <c r="I6299" s="1">
        <v>43803</v>
      </c>
      <c r="J6299">
        <v>1</v>
      </c>
      <c r="K6299" t="s">
        <v>6696</v>
      </c>
      <c r="L6299" t="s">
        <v>6698</v>
      </c>
      <c r="M6299" t="s">
        <v>6699</v>
      </c>
      <c r="N6299" s="1">
        <v>43889</v>
      </c>
      <c r="O6299" t="str">
        <f t="shared" si="209"/>
        <v>정상2</v>
      </c>
      <c r="P6299" t="str">
        <f t="shared" si="208"/>
        <v>엠피가온</v>
      </c>
      <c r="Q6299" t="s">
        <v>1954</v>
      </c>
      <c r="R6299"/>
      <c r="S6299"/>
      <c r="T6299"/>
      <c r="U6299"/>
      <c r="V6299"/>
      <c r="W6299" t="s">
        <v>1958</v>
      </c>
      <c r="X6299"/>
    </row>
    <row r="6300" spans="1:24">
      <c r="A6300" t="s">
        <v>2675</v>
      </c>
      <c r="B6300"/>
      <c r="C6300"/>
      <c r="D6300" t="s">
        <v>5904</v>
      </c>
      <c r="E6300">
        <v>41937656980000</v>
      </c>
      <c r="F6300" t="s">
        <v>4276</v>
      </c>
      <c r="G6300" t="s">
        <v>936</v>
      </c>
      <c r="H6300">
        <v>149251</v>
      </c>
      <c r="I6300" s="1">
        <v>43803</v>
      </c>
      <c r="J6300">
        <v>1</v>
      </c>
      <c r="K6300" t="s">
        <v>6696</v>
      </c>
      <c r="L6300" t="s">
        <v>6698</v>
      </c>
      <c r="M6300" t="s">
        <v>6699</v>
      </c>
      <c r="N6300" s="1">
        <v>43889</v>
      </c>
      <c r="O6300" t="str">
        <f t="shared" si="209"/>
        <v>정상2</v>
      </c>
      <c r="P6300" t="str">
        <f t="shared" si="208"/>
        <v>엠피가온</v>
      </c>
      <c r="Q6300" t="s">
        <v>1954</v>
      </c>
      <c r="R6300"/>
      <c r="S6300"/>
      <c r="T6300"/>
      <c r="U6300"/>
      <c r="V6300"/>
      <c r="W6300" t="s">
        <v>1958</v>
      </c>
      <c r="X6300"/>
    </row>
    <row r="6301" spans="1:24">
      <c r="A6301" t="s">
        <v>5664</v>
      </c>
      <c r="B6301" t="s">
        <v>5704</v>
      </c>
      <c r="C6301" t="s">
        <v>5785</v>
      </c>
      <c r="D6301" t="s">
        <v>6025</v>
      </c>
      <c r="E6301" t="s">
        <v>6647</v>
      </c>
      <c r="F6301" t="s">
        <v>4276</v>
      </c>
      <c r="G6301" t="s">
        <v>885</v>
      </c>
      <c r="H6301">
        <v>35000</v>
      </c>
      <c r="I6301" s="1">
        <v>43803</v>
      </c>
      <c r="J6301">
        <v>1</v>
      </c>
      <c r="K6301" t="s">
        <v>6696</v>
      </c>
      <c r="L6301" t="s">
        <v>6698</v>
      </c>
      <c r="M6301" t="s">
        <v>6699</v>
      </c>
      <c r="N6301" s="1">
        <v>43889</v>
      </c>
      <c r="O6301" t="str">
        <f t="shared" si="209"/>
        <v>정상2</v>
      </c>
      <c r="P6301" t="s">
        <v>6828</v>
      </c>
      <c r="Q6301" t="s">
        <v>1954</v>
      </c>
      <c r="R6301"/>
      <c r="S6301"/>
      <c r="T6301"/>
      <c r="U6301"/>
      <c r="V6301"/>
      <c r="W6301" t="s">
        <v>1958</v>
      </c>
      <c r="X6301"/>
    </row>
    <row r="6302" spans="1:24">
      <c r="A6302" t="s">
        <v>5665</v>
      </c>
      <c r="B6302"/>
      <c r="C6302"/>
      <c r="D6302" t="s">
        <v>6026</v>
      </c>
      <c r="E6302" t="s">
        <v>6648</v>
      </c>
      <c r="F6302" t="s">
        <v>4276</v>
      </c>
      <c r="G6302" t="s">
        <v>930</v>
      </c>
      <c r="H6302">
        <v>138246</v>
      </c>
      <c r="I6302" s="1">
        <v>43803</v>
      </c>
      <c r="J6302">
        <v>1</v>
      </c>
      <c r="K6302" t="s">
        <v>6696</v>
      </c>
      <c r="L6302" t="s">
        <v>6698</v>
      </c>
      <c r="M6302" t="s">
        <v>6699</v>
      </c>
      <c r="N6302" s="1">
        <v>43889</v>
      </c>
      <c r="O6302" t="str">
        <f t="shared" si="209"/>
        <v>정상2</v>
      </c>
      <c r="P6302" t="str">
        <f t="shared" si="208"/>
        <v>엠피프라임</v>
      </c>
      <c r="Q6302" t="s">
        <v>1954</v>
      </c>
      <c r="R6302"/>
      <c r="S6302"/>
      <c r="T6302"/>
      <c r="U6302"/>
      <c r="V6302"/>
      <c r="W6302" t="s">
        <v>1958</v>
      </c>
      <c r="X6302"/>
    </row>
    <row r="6303" spans="1:24">
      <c r="A6303" t="s">
        <v>5665</v>
      </c>
      <c r="B6303"/>
      <c r="C6303"/>
      <c r="D6303" t="s">
        <v>6026</v>
      </c>
      <c r="E6303" t="s">
        <v>6649</v>
      </c>
      <c r="F6303" t="s">
        <v>6694</v>
      </c>
      <c r="G6303" t="s">
        <v>971</v>
      </c>
      <c r="H6303">
        <v>22120</v>
      </c>
      <c r="I6303" s="1">
        <v>43803</v>
      </c>
      <c r="J6303">
        <v>1</v>
      </c>
      <c r="K6303" t="s">
        <v>6696</v>
      </c>
      <c r="L6303" t="s">
        <v>6698</v>
      </c>
      <c r="M6303" t="s">
        <v>6699</v>
      </c>
      <c r="N6303" s="1">
        <v>43889</v>
      </c>
      <c r="O6303" t="str">
        <f t="shared" si="209"/>
        <v>정상2</v>
      </c>
      <c r="P6303" t="str">
        <f t="shared" si="208"/>
        <v>엠피프라임</v>
      </c>
      <c r="Q6303" t="s">
        <v>1954</v>
      </c>
      <c r="R6303"/>
      <c r="S6303"/>
      <c r="T6303"/>
      <c r="U6303"/>
      <c r="V6303"/>
      <c r="W6303" t="s">
        <v>1958</v>
      </c>
      <c r="X6303"/>
    </row>
    <row r="6304" spans="1:24">
      <c r="A6304" t="s">
        <v>2666</v>
      </c>
      <c r="B6304" t="s">
        <v>2679</v>
      </c>
      <c r="C6304" t="s">
        <v>5731</v>
      </c>
      <c r="D6304" t="s">
        <v>6009</v>
      </c>
      <c r="E6304">
        <v>41937669230000</v>
      </c>
      <c r="F6304" t="s">
        <v>4286</v>
      </c>
      <c r="G6304" t="s">
        <v>933</v>
      </c>
      <c r="H6304">
        <v>9727</v>
      </c>
      <c r="I6304" s="1">
        <v>43803</v>
      </c>
      <c r="J6304">
        <v>1</v>
      </c>
      <c r="K6304" t="s">
        <v>6696</v>
      </c>
      <c r="L6304" t="s">
        <v>6698</v>
      </c>
      <c r="M6304" t="s">
        <v>6699</v>
      </c>
      <c r="N6304" s="1">
        <v>43889</v>
      </c>
      <c r="O6304" t="str">
        <f t="shared" si="209"/>
        <v>정상2</v>
      </c>
      <c r="P6304" t="str">
        <f t="shared" si="208"/>
        <v>엠피성공</v>
      </c>
      <c r="Q6304" t="s">
        <v>1954</v>
      </c>
      <c r="R6304"/>
      <c r="S6304"/>
      <c r="T6304"/>
      <c r="U6304"/>
      <c r="V6304"/>
      <c r="W6304" t="s">
        <v>1960</v>
      </c>
      <c r="X6304"/>
    </row>
    <row r="6305" spans="1:24">
      <c r="A6305" t="s">
        <v>2666</v>
      </c>
      <c r="B6305" t="s">
        <v>2679</v>
      </c>
      <c r="C6305" t="s">
        <v>5752</v>
      </c>
      <c r="D6305" t="s">
        <v>5910</v>
      </c>
      <c r="E6305">
        <v>41937669260000</v>
      </c>
      <c r="F6305" t="s">
        <v>4276</v>
      </c>
      <c r="G6305" t="s">
        <v>934</v>
      </c>
      <c r="H6305">
        <v>45998</v>
      </c>
      <c r="I6305" s="1">
        <v>43803</v>
      </c>
      <c r="J6305">
        <v>1</v>
      </c>
      <c r="K6305" t="s">
        <v>6696</v>
      </c>
      <c r="L6305" t="s">
        <v>6698</v>
      </c>
      <c r="M6305" t="s">
        <v>6699</v>
      </c>
      <c r="N6305" s="1">
        <v>43889</v>
      </c>
      <c r="O6305" t="str">
        <f t="shared" si="209"/>
        <v>정상2</v>
      </c>
      <c r="P6305" t="str">
        <f t="shared" si="208"/>
        <v>엠피성공</v>
      </c>
      <c r="Q6305" t="s">
        <v>1954</v>
      </c>
      <c r="R6305"/>
      <c r="S6305"/>
      <c r="T6305"/>
      <c r="U6305"/>
      <c r="V6305"/>
      <c r="W6305" t="s">
        <v>1958</v>
      </c>
      <c r="X6305"/>
    </row>
    <row r="6306" spans="1:24">
      <c r="A6306" t="s">
        <v>990</v>
      </c>
      <c r="B6306" t="s">
        <v>2679</v>
      </c>
      <c r="C6306" t="s">
        <v>5735</v>
      </c>
      <c r="D6306" t="s">
        <v>5910</v>
      </c>
      <c r="E6306">
        <v>41937658020000</v>
      </c>
      <c r="F6306" t="s">
        <v>4286</v>
      </c>
      <c r="G6306" t="s">
        <v>933</v>
      </c>
      <c r="H6306">
        <v>10382</v>
      </c>
      <c r="I6306" s="1">
        <v>43803</v>
      </c>
      <c r="J6306">
        <v>1</v>
      </c>
      <c r="K6306" t="s">
        <v>6696</v>
      </c>
      <c r="L6306" t="s">
        <v>6698</v>
      </c>
      <c r="M6306" t="s">
        <v>6699</v>
      </c>
      <c r="N6306" s="1">
        <v>43889</v>
      </c>
      <c r="O6306" t="str">
        <f t="shared" si="209"/>
        <v>정상2</v>
      </c>
      <c r="P6306" t="str">
        <f t="shared" si="208"/>
        <v>엠피성공</v>
      </c>
      <c r="Q6306" t="s">
        <v>1954</v>
      </c>
      <c r="R6306"/>
      <c r="S6306"/>
      <c r="T6306"/>
      <c r="U6306"/>
      <c r="V6306"/>
      <c r="W6306" t="s">
        <v>1958</v>
      </c>
      <c r="X6306"/>
    </row>
    <row r="6307" spans="1:24">
      <c r="A6307" t="s">
        <v>2666</v>
      </c>
      <c r="B6307" t="s">
        <v>2679</v>
      </c>
      <c r="C6307" t="s">
        <v>5731</v>
      </c>
      <c r="D6307" t="s">
        <v>5911</v>
      </c>
      <c r="E6307">
        <v>41937656720000</v>
      </c>
      <c r="F6307" t="s">
        <v>3242</v>
      </c>
      <c r="G6307" t="s">
        <v>934</v>
      </c>
      <c r="H6307">
        <v>50927</v>
      </c>
      <c r="I6307" s="1">
        <v>43803</v>
      </c>
      <c r="J6307">
        <v>1</v>
      </c>
      <c r="K6307" t="s">
        <v>6696</v>
      </c>
      <c r="L6307" t="s">
        <v>6698</v>
      </c>
      <c r="M6307" t="s">
        <v>6699</v>
      </c>
      <c r="N6307" s="1">
        <v>43889</v>
      </c>
      <c r="O6307" t="str">
        <f t="shared" si="209"/>
        <v>정상2</v>
      </c>
      <c r="P6307" t="str">
        <f t="shared" si="208"/>
        <v>엠피성공</v>
      </c>
      <c r="Q6307" t="s">
        <v>1954</v>
      </c>
      <c r="R6307"/>
      <c r="S6307"/>
      <c r="T6307"/>
      <c r="U6307"/>
      <c r="V6307"/>
      <c r="W6307" t="s">
        <v>1958</v>
      </c>
      <c r="X6307"/>
    </row>
    <row r="6308" spans="1:24">
      <c r="A6308" t="s">
        <v>2665</v>
      </c>
      <c r="B6308" t="s">
        <v>5670</v>
      </c>
      <c r="C6308" t="s">
        <v>5725</v>
      </c>
      <c r="D6308" t="s">
        <v>6104</v>
      </c>
      <c r="E6308" t="s">
        <v>6650</v>
      </c>
      <c r="F6308" t="s">
        <v>4276</v>
      </c>
      <c r="G6308" t="s">
        <v>937</v>
      </c>
      <c r="H6308">
        <v>30000</v>
      </c>
      <c r="I6308" s="1">
        <v>43802</v>
      </c>
      <c r="J6308">
        <v>1</v>
      </c>
      <c r="K6308" t="s">
        <v>6696</v>
      </c>
      <c r="L6308" t="s">
        <v>6696</v>
      </c>
      <c r="M6308" t="s">
        <v>6699</v>
      </c>
      <c r="N6308" s="1">
        <v>43889</v>
      </c>
      <c r="O6308" t="str">
        <f t="shared" si="209"/>
        <v>정상2</v>
      </c>
      <c r="P6308" t="str">
        <f t="shared" si="208"/>
        <v>엠피상동</v>
      </c>
      <c r="Q6308" t="s">
        <v>1954</v>
      </c>
      <c r="R6308"/>
      <c r="S6308"/>
      <c r="T6308"/>
      <c r="U6308"/>
      <c r="V6308"/>
      <c r="W6308" t="s">
        <v>1958</v>
      </c>
      <c r="X6308"/>
    </row>
    <row r="6309" spans="1:24">
      <c r="A6309" t="s">
        <v>5664</v>
      </c>
      <c r="B6309" t="s">
        <v>5679</v>
      </c>
      <c r="C6309" t="s">
        <v>5760</v>
      </c>
      <c r="D6309" t="s">
        <v>5952</v>
      </c>
      <c r="E6309" t="s">
        <v>6651</v>
      </c>
      <c r="F6309" t="s">
        <v>4276</v>
      </c>
      <c r="G6309" t="s">
        <v>885</v>
      </c>
      <c r="H6309">
        <v>35000</v>
      </c>
      <c r="I6309" s="1">
        <v>43802</v>
      </c>
      <c r="J6309">
        <v>1</v>
      </c>
      <c r="K6309" t="s">
        <v>6696</v>
      </c>
      <c r="L6309" t="s">
        <v>6698</v>
      </c>
      <c r="M6309" t="s">
        <v>6699</v>
      </c>
      <c r="N6309" s="1">
        <v>43889</v>
      </c>
      <c r="O6309" t="str">
        <f t="shared" si="209"/>
        <v>정상2</v>
      </c>
      <c r="P6309" t="s">
        <v>6829</v>
      </c>
      <c r="Q6309" t="s">
        <v>1954</v>
      </c>
      <c r="R6309"/>
      <c r="S6309"/>
      <c r="T6309"/>
      <c r="U6309"/>
      <c r="V6309"/>
      <c r="W6309" t="s">
        <v>1958</v>
      </c>
      <c r="X6309"/>
    </row>
    <row r="6310" spans="1:24">
      <c r="A6310" t="s">
        <v>5664</v>
      </c>
      <c r="B6310" t="s">
        <v>5679</v>
      </c>
      <c r="C6310" t="s">
        <v>5786</v>
      </c>
      <c r="D6310" t="s">
        <v>5952</v>
      </c>
      <c r="E6310" t="s">
        <v>6652</v>
      </c>
      <c r="F6310" t="s">
        <v>3242</v>
      </c>
      <c r="G6310" t="s">
        <v>885</v>
      </c>
      <c r="H6310">
        <v>30000</v>
      </c>
      <c r="I6310" s="1">
        <v>43802</v>
      </c>
      <c r="J6310">
        <v>1</v>
      </c>
      <c r="K6310" t="s">
        <v>6696</v>
      </c>
      <c r="L6310" t="s">
        <v>6698</v>
      </c>
      <c r="M6310" t="s">
        <v>6699</v>
      </c>
      <c r="N6310" s="1">
        <v>43889</v>
      </c>
      <c r="O6310" t="str">
        <f t="shared" si="209"/>
        <v>정상2</v>
      </c>
      <c r="P6310" t="s">
        <v>987</v>
      </c>
      <c r="Q6310" t="s">
        <v>1954</v>
      </c>
      <c r="R6310"/>
      <c r="S6310"/>
      <c r="T6310"/>
      <c r="U6310"/>
      <c r="V6310"/>
      <c r="W6310" t="s">
        <v>1958</v>
      </c>
      <c r="X6310"/>
    </row>
    <row r="6311" spans="1:24">
      <c r="A6311" t="s">
        <v>2673</v>
      </c>
      <c r="B6311" t="s">
        <v>5671</v>
      </c>
      <c r="C6311" t="s">
        <v>5787</v>
      </c>
      <c r="D6311" t="s">
        <v>5834</v>
      </c>
      <c r="E6311">
        <v>51926551830000</v>
      </c>
      <c r="F6311" t="s">
        <v>4276</v>
      </c>
      <c r="G6311" t="s">
        <v>899</v>
      </c>
      <c r="H6311">
        <v>200000</v>
      </c>
      <c r="I6311" s="1">
        <v>43802</v>
      </c>
      <c r="J6311">
        <v>1</v>
      </c>
      <c r="K6311" t="s">
        <v>6696</v>
      </c>
      <c r="L6311" t="s">
        <v>6698</v>
      </c>
      <c r="M6311" t="s">
        <v>6699</v>
      </c>
      <c r="N6311" s="1">
        <v>43889</v>
      </c>
      <c r="O6311" t="str">
        <f t="shared" si="209"/>
        <v>정상2</v>
      </c>
      <c r="P6311" t="str">
        <f t="shared" si="208"/>
        <v>엠피피스토스</v>
      </c>
      <c r="Q6311" t="s">
        <v>1954</v>
      </c>
      <c r="R6311"/>
      <c r="S6311"/>
      <c r="T6311"/>
      <c r="U6311"/>
      <c r="V6311"/>
      <c r="W6311" t="s">
        <v>1958</v>
      </c>
      <c r="X6311"/>
    </row>
    <row r="6312" spans="1:24">
      <c r="A6312" t="s">
        <v>2666</v>
      </c>
      <c r="B6312" t="s">
        <v>5667</v>
      </c>
      <c r="C6312" t="s">
        <v>5731</v>
      </c>
      <c r="D6312" t="s">
        <v>6105</v>
      </c>
      <c r="E6312" t="s">
        <v>6653</v>
      </c>
      <c r="F6312" t="s">
        <v>4276</v>
      </c>
      <c r="G6312">
        <v>61437</v>
      </c>
      <c r="H6312">
        <v>35000</v>
      </c>
      <c r="I6312" s="1">
        <v>43802</v>
      </c>
      <c r="J6312">
        <v>1</v>
      </c>
      <c r="K6312" t="s">
        <v>6696</v>
      </c>
      <c r="L6312" t="s">
        <v>6698</v>
      </c>
      <c r="M6312" t="s">
        <v>6699</v>
      </c>
      <c r="N6312" s="1">
        <v>43889</v>
      </c>
      <c r="O6312" t="str">
        <f t="shared" si="209"/>
        <v>정상2</v>
      </c>
      <c r="P6312" t="str">
        <f t="shared" si="208"/>
        <v>엠피성공</v>
      </c>
      <c r="Q6312" t="s">
        <v>1954</v>
      </c>
      <c r="R6312"/>
      <c r="S6312"/>
      <c r="T6312"/>
      <c r="U6312"/>
      <c r="V6312"/>
      <c r="W6312" t="s">
        <v>1958</v>
      </c>
      <c r="X6312"/>
    </row>
    <row r="6313" spans="1:24">
      <c r="A6313" t="s">
        <v>2673</v>
      </c>
      <c r="B6313" t="s">
        <v>5671</v>
      </c>
      <c r="C6313" t="s">
        <v>5718</v>
      </c>
      <c r="D6313" t="s">
        <v>5816</v>
      </c>
      <c r="E6313">
        <v>51926523520000</v>
      </c>
      <c r="F6313" t="s">
        <v>4276</v>
      </c>
      <c r="G6313" t="s">
        <v>908</v>
      </c>
      <c r="H6313">
        <v>108000</v>
      </c>
      <c r="I6313" s="1">
        <v>43802</v>
      </c>
      <c r="J6313">
        <v>1</v>
      </c>
      <c r="K6313" t="s">
        <v>6696</v>
      </c>
      <c r="L6313" t="s">
        <v>6698</v>
      </c>
      <c r="M6313" t="s">
        <v>6699</v>
      </c>
      <c r="N6313" s="1">
        <v>43889</v>
      </c>
      <c r="O6313" t="str">
        <f t="shared" si="209"/>
        <v>정상2</v>
      </c>
      <c r="P6313" t="str">
        <f t="shared" si="208"/>
        <v>엠피피스토스</v>
      </c>
      <c r="Q6313" t="s">
        <v>1954</v>
      </c>
      <c r="R6313"/>
      <c r="S6313"/>
      <c r="T6313"/>
      <c r="U6313"/>
      <c r="V6313"/>
      <c r="W6313" t="s">
        <v>1958</v>
      </c>
      <c r="X6313"/>
    </row>
    <row r="6314" spans="1:24">
      <c r="A6314" t="s">
        <v>2671</v>
      </c>
      <c r="B6314" t="s">
        <v>5696</v>
      </c>
      <c r="C6314" t="s">
        <v>5771</v>
      </c>
      <c r="D6314" t="s">
        <v>5926</v>
      </c>
      <c r="E6314" t="s">
        <v>6654</v>
      </c>
      <c r="F6314" t="s">
        <v>4276</v>
      </c>
      <c r="G6314">
        <v>61465</v>
      </c>
      <c r="H6314">
        <v>56000</v>
      </c>
      <c r="I6314" s="1">
        <v>43802</v>
      </c>
      <c r="J6314">
        <v>1</v>
      </c>
      <c r="K6314" t="s">
        <v>6696</v>
      </c>
      <c r="L6314" t="s">
        <v>6698</v>
      </c>
      <c r="M6314" t="s">
        <v>6699</v>
      </c>
      <c r="N6314" s="1">
        <v>43889</v>
      </c>
      <c r="O6314" t="str">
        <f t="shared" si="209"/>
        <v>정상2</v>
      </c>
      <c r="P6314" t="s">
        <v>6835</v>
      </c>
      <c r="Q6314" t="s">
        <v>1954</v>
      </c>
      <c r="R6314"/>
      <c r="S6314"/>
      <c r="T6314"/>
      <c r="U6314"/>
      <c r="V6314"/>
      <c r="W6314" t="s">
        <v>1958</v>
      </c>
      <c r="X6314"/>
    </row>
    <row r="6315" spans="1:24">
      <c r="A6315" t="s">
        <v>2671</v>
      </c>
      <c r="B6315" t="s">
        <v>5666</v>
      </c>
      <c r="C6315" t="s">
        <v>5710</v>
      </c>
      <c r="D6315" t="s">
        <v>5796</v>
      </c>
      <c r="E6315" t="s">
        <v>6655</v>
      </c>
      <c r="F6315" t="s">
        <v>4276</v>
      </c>
      <c r="G6315">
        <v>61465</v>
      </c>
      <c r="H6315">
        <v>85000</v>
      </c>
      <c r="I6315" s="1">
        <v>43802</v>
      </c>
      <c r="J6315">
        <v>1</v>
      </c>
      <c r="K6315" t="s">
        <v>6696</v>
      </c>
      <c r="L6315" t="s">
        <v>6698</v>
      </c>
      <c r="M6315" t="s">
        <v>6699</v>
      </c>
      <c r="N6315" s="1">
        <v>43889</v>
      </c>
      <c r="O6315" t="str">
        <f t="shared" si="209"/>
        <v>정상2</v>
      </c>
      <c r="P6315" t="s">
        <v>6835</v>
      </c>
      <c r="Q6315" t="s">
        <v>1954</v>
      </c>
      <c r="R6315"/>
      <c r="S6315"/>
      <c r="T6315"/>
      <c r="U6315"/>
      <c r="V6315"/>
      <c r="W6315" t="s">
        <v>1958</v>
      </c>
      <c r="X6315"/>
    </row>
    <row r="6316" spans="1:24">
      <c r="A6316" t="s">
        <v>987</v>
      </c>
      <c r="B6316" t="s">
        <v>5693</v>
      </c>
      <c r="C6316" t="s">
        <v>5758</v>
      </c>
      <c r="D6316" t="s">
        <v>5941</v>
      </c>
      <c r="E6316" t="s">
        <v>6656</v>
      </c>
      <c r="F6316" t="s">
        <v>4276</v>
      </c>
      <c r="G6316" t="s">
        <v>885</v>
      </c>
      <c r="H6316">
        <v>35000</v>
      </c>
      <c r="I6316" s="1">
        <v>43802</v>
      </c>
      <c r="J6316">
        <v>1</v>
      </c>
      <c r="K6316" t="s">
        <v>6696</v>
      </c>
      <c r="L6316" t="s">
        <v>6698</v>
      </c>
      <c r="M6316" t="s">
        <v>6699</v>
      </c>
      <c r="N6316" s="1">
        <v>43889</v>
      </c>
      <c r="O6316" t="str">
        <f t="shared" si="209"/>
        <v>정상2</v>
      </c>
      <c r="P6316" t="s">
        <v>987</v>
      </c>
      <c r="Q6316" t="s">
        <v>1954</v>
      </c>
      <c r="R6316"/>
      <c r="S6316"/>
      <c r="T6316"/>
      <c r="U6316"/>
      <c r="V6316"/>
      <c r="W6316" t="s">
        <v>1958</v>
      </c>
      <c r="X6316"/>
    </row>
    <row r="6317" spans="1:24">
      <c r="A6317" t="s">
        <v>987</v>
      </c>
      <c r="B6317" t="s">
        <v>5679</v>
      </c>
      <c r="C6317" t="s">
        <v>5758</v>
      </c>
      <c r="D6317" t="s">
        <v>5998</v>
      </c>
      <c r="E6317" t="s">
        <v>6657</v>
      </c>
      <c r="F6317" t="s">
        <v>4276</v>
      </c>
      <c r="G6317" t="s">
        <v>885</v>
      </c>
      <c r="H6317">
        <v>35000</v>
      </c>
      <c r="I6317" s="1">
        <v>43802</v>
      </c>
      <c r="J6317">
        <v>1</v>
      </c>
      <c r="K6317" t="s">
        <v>6696</v>
      </c>
      <c r="L6317" t="s">
        <v>6698</v>
      </c>
      <c r="M6317" t="s">
        <v>6699</v>
      </c>
      <c r="N6317" s="1">
        <v>43889</v>
      </c>
      <c r="O6317" t="str">
        <f t="shared" si="209"/>
        <v>정상2</v>
      </c>
      <c r="P6317" t="s">
        <v>6829</v>
      </c>
      <c r="Q6317" t="s">
        <v>1954</v>
      </c>
      <c r="R6317"/>
      <c r="S6317"/>
      <c r="T6317"/>
      <c r="U6317"/>
      <c r="V6317"/>
      <c r="W6317" t="s">
        <v>1958</v>
      </c>
      <c r="X6317"/>
    </row>
    <row r="6318" spans="1:24">
      <c r="A6318" t="s">
        <v>5664</v>
      </c>
      <c r="B6318" t="s">
        <v>5679</v>
      </c>
      <c r="C6318" t="s">
        <v>5760</v>
      </c>
      <c r="D6318" t="s">
        <v>5998</v>
      </c>
      <c r="E6318" t="s">
        <v>6658</v>
      </c>
      <c r="F6318" t="s">
        <v>4286</v>
      </c>
      <c r="G6318" t="s">
        <v>959</v>
      </c>
      <c r="H6318">
        <v>5514</v>
      </c>
      <c r="I6318" s="1">
        <v>43802</v>
      </c>
      <c r="J6318">
        <v>1</v>
      </c>
      <c r="K6318" t="s">
        <v>6696</v>
      </c>
      <c r="L6318" t="s">
        <v>6698</v>
      </c>
      <c r="M6318" t="s">
        <v>6699</v>
      </c>
      <c r="N6318" s="1">
        <v>43889</v>
      </c>
      <c r="O6318" t="str">
        <f t="shared" si="209"/>
        <v>정상2</v>
      </c>
      <c r="P6318" t="s">
        <v>6829</v>
      </c>
      <c r="Q6318" t="s">
        <v>1954</v>
      </c>
      <c r="R6318"/>
      <c r="S6318"/>
      <c r="T6318"/>
      <c r="U6318"/>
      <c r="V6318"/>
      <c r="W6318" t="s">
        <v>1958</v>
      </c>
      <c r="X6318"/>
    </row>
    <row r="6319" spans="1:24">
      <c r="A6319" t="s">
        <v>5664</v>
      </c>
      <c r="B6319" t="s">
        <v>5679</v>
      </c>
      <c r="C6319" t="s">
        <v>5758</v>
      </c>
      <c r="D6319" t="s">
        <v>5941</v>
      </c>
      <c r="E6319" t="s">
        <v>6659</v>
      </c>
      <c r="F6319" t="s">
        <v>4276</v>
      </c>
      <c r="G6319" t="s">
        <v>885</v>
      </c>
      <c r="H6319">
        <v>35000</v>
      </c>
      <c r="I6319" s="1">
        <v>43802</v>
      </c>
      <c r="J6319">
        <v>1</v>
      </c>
      <c r="K6319" t="s">
        <v>6696</v>
      </c>
      <c r="L6319" t="s">
        <v>6698</v>
      </c>
      <c r="M6319" t="s">
        <v>6699</v>
      </c>
      <c r="N6319" s="1">
        <v>43889</v>
      </c>
      <c r="O6319" t="str">
        <f t="shared" si="209"/>
        <v>정상2</v>
      </c>
      <c r="P6319" t="s">
        <v>1860</v>
      </c>
      <c r="Q6319" t="s">
        <v>1954</v>
      </c>
      <c r="R6319"/>
      <c r="S6319"/>
      <c r="T6319"/>
      <c r="U6319"/>
      <c r="V6319"/>
      <c r="W6319" t="s">
        <v>1960</v>
      </c>
      <c r="X6319"/>
    </row>
    <row r="6320" spans="1:24">
      <c r="A6320" t="s">
        <v>2665</v>
      </c>
      <c r="B6320" t="s">
        <v>5670</v>
      </c>
      <c r="C6320" t="s">
        <v>5788</v>
      </c>
      <c r="D6320" t="s">
        <v>5820</v>
      </c>
      <c r="E6320" t="s">
        <v>6660</v>
      </c>
      <c r="F6320" t="s">
        <v>4276</v>
      </c>
      <c r="G6320" t="s">
        <v>879</v>
      </c>
      <c r="H6320">
        <v>55000</v>
      </c>
      <c r="I6320" s="1">
        <v>43802</v>
      </c>
      <c r="J6320">
        <v>1</v>
      </c>
      <c r="K6320" t="s">
        <v>6696</v>
      </c>
      <c r="L6320" t="s">
        <v>6696</v>
      </c>
      <c r="M6320" t="s">
        <v>6699</v>
      </c>
      <c r="N6320" s="1">
        <v>43889</v>
      </c>
      <c r="O6320" t="str">
        <f t="shared" si="209"/>
        <v>정상2</v>
      </c>
      <c r="P6320" t="str">
        <f t="shared" si="208"/>
        <v>엠피상동</v>
      </c>
      <c r="Q6320" t="s">
        <v>1954</v>
      </c>
      <c r="R6320"/>
      <c r="S6320"/>
      <c r="T6320"/>
      <c r="U6320"/>
      <c r="V6320"/>
      <c r="W6320" t="s">
        <v>1958</v>
      </c>
      <c r="X6320"/>
    </row>
    <row r="6321" spans="1:24">
      <c r="A6321" t="s">
        <v>2675</v>
      </c>
      <c r="B6321" t="s">
        <v>5685</v>
      </c>
      <c r="C6321" t="s">
        <v>5741</v>
      </c>
      <c r="D6321" t="s">
        <v>6033</v>
      </c>
      <c r="E6321">
        <v>51926560430000</v>
      </c>
      <c r="F6321" t="s">
        <v>3242</v>
      </c>
      <c r="G6321" t="s">
        <v>905</v>
      </c>
      <c r="H6321">
        <v>46000</v>
      </c>
      <c r="I6321" s="1">
        <v>43802</v>
      </c>
      <c r="J6321">
        <v>1</v>
      </c>
      <c r="K6321" t="s">
        <v>6696</v>
      </c>
      <c r="L6321" t="s">
        <v>6698</v>
      </c>
      <c r="M6321" t="s">
        <v>6699</v>
      </c>
      <c r="N6321" s="1">
        <v>43889</v>
      </c>
      <c r="O6321" t="str">
        <f t="shared" si="209"/>
        <v>정상2</v>
      </c>
      <c r="P6321" t="str">
        <f t="shared" si="208"/>
        <v>엠피가온</v>
      </c>
      <c r="Q6321" t="s">
        <v>1954</v>
      </c>
      <c r="R6321"/>
      <c r="S6321"/>
      <c r="T6321"/>
      <c r="U6321"/>
      <c r="V6321"/>
      <c r="W6321" t="s">
        <v>1958</v>
      </c>
      <c r="X6321"/>
    </row>
    <row r="6322" spans="1:24">
      <c r="A6322" t="s">
        <v>2675</v>
      </c>
      <c r="B6322" t="s">
        <v>5706</v>
      </c>
      <c r="C6322" t="s">
        <v>2239</v>
      </c>
      <c r="D6322" t="s">
        <v>5871</v>
      </c>
      <c r="E6322" t="s">
        <v>6661</v>
      </c>
      <c r="F6322" t="s">
        <v>4276</v>
      </c>
      <c r="G6322" t="s">
        <v>893</v>
      </c>
      <c r="H6322">
        <v>172000</v>
      </c>
      <c r="I6322" s="1">
        <v>43802</v>
      </c>
      <c r="J6322">
        <v>1</v>
      </c>
      <c r="K6322" t="s">
        <v>6696</v>
      </c>
      <c r="L6322" t="s">
        <v>6698</v>
      </c>
      <c r="M6322" t="s">
        <v>6699</v>
      </c>
      <c r="N6322" s="1">
        <v>43889</v>
      </c>
      <c r="O6322" t="str">
        <f t="shared" si="209"/>
        <v>정상2</v>
      </c>
      <c r="P6322" t="str">
        <f t="shared" si="208"/>
        <v>엠피가온</v>
      </c>
      <c r="Q6322" t="s">
        <v>1954</v>
      </c>
      <c r="R6322"/>
      <c r="S6322"/>
      <c r="T6322"/>
      <c r="U6322"/>
      <c r="V6322"/>
      <c r="W6322" t="s">
        <v>1958</v>
      </c>
      <c r="X6322"/>
    </row>
    <row r="6323" spans="1:24">
      <c r="A6323" t="s">
        <v>2675</v>
      </c>
      <c r="B6323" t="s">
        <v>5684</v>
      </c>
      <c r="C6323" t="s">
        <v>2239</v>
      </c>
      <c r="D6323" t="s">
        <v>6033</v>
      </c>
      <c r="E6323" t="s">
        <v>6662</v>
      </c>
      <c r="F6323" t="s">
        <v>4276</v>
      </c>
      <c r="G6323">
        <v>61438</v>
      </c>
      <c r="H6323">
        <v>52000</v>
      </c>
      <c r="I6323" s="1">
        <v>43802</v>
      </c>
      <c r="J6323">
        <v>1</v>
      </c>
      <c r="K6323" t="s">
        <v>6696</v>
      </c>
      <c r="L6323" t="s">
        <v>6698</v>
      </c>
      <c r="M6323" t="s">
        <v>6699</v>
      </c>
      <c r="N6323" s="1">
        <v>43889</v>
      </c>
      <c r="O6323" t="str">
        <f t="shared" si="209"/>
        <v>정상2</v>
      </c>
      <c r="P6323" t="str">
        <f t="shared" si="208"/>
        <v>엠피가온</v>
      </c>
      <c r="Q6323" t="s">
        <v>1954</v>
      </c>
      <c r="R6323"/>
      <c r="S6323"/>
      <c r="T6323"/>
      <c r="U6323"/>
      <c r="V6323"/>
      <c r="W6323" t="s">
        <v>1958</v>
      </c>
      <c r="X6323"/>
    </row>
    <row r="6324" spans="1:24">
      <c r="A6324" t="s">
        <v>2675</v>
      </c>
      <c r="B6324" t="s">
        <v>5684</v>
      </c>
      <c r="C6324" t="s">
        <v>5741</v>
      </c>
      <c r="D6324" t="s">
        <v>5870</v>
      </c>
      <c r="E6324" t="s">
        <v>6663</v>
      </c>
      <c r="F6324" t="s">
        <v>3242</v>
      </c>
      <c r="G6324" t="s">
        <v>937</v>
      </c>
      <c r="H6324">
        <v>30000</v>
      </c>
      <c r="I6324" s="1">
        <v>43802</v>
      </c>
      <c r="J6324">
        <v>1</v>
      </c>
      <c r="K6324" t="s">
        <v>6696</v>
      </c>
      <c r="L6324" t="s">
        <v>6698</v>
      </c>
      <c r="M6324" t="s">
        <v>6699</v>
      </c>
      <c r="N6324" s="1">
        <v>43889</v>
      </c>
      <c r="O6324" t="str">
        <f t="shared" si="209"/>
        <v>정상2</v>
      </c>
      <c r="P6324" t="str">
        <f t="shared" si="208"/>
        <v>엠피가온</v>
      </c>
      <c r="Q6324" t="s">
        <v>1954</v>
      </c>
      <c r="R6324"/>
      <c r="S6324"/>
      <c r="T6324"/>
      <c r="U6324"/>
      <c r="V6324"/>
      <c r="W6324" t="s">
        <v>1958</v>
      </c>
      <c r="X6324"/>
    </row>
    <row r="6325" spans="1:24">
      <c r="A6325" t="s">
        <v>2675</v>
      </c>
      <c r="B6325"/>
      <c r="C6325"/>
      <c r="D6325" t="s">
        <v>5903</v>
      </c>
      <c r="E6325">
        <v>3190616924961</v>
      </c>
      <c r="F6325" t="s">
        <v>4276</v>
      </c>
      <c r="G6325" t="s">
        <v>945</v>
      </c>
      <c r="H6325">
        <v>25251</v>
      </c>
      <c r="I6325" s="1">
        <v>43802</v>
      </c>
      <c r="J6325">
        <v>1</v>
      </c>
      <c r="K6325" t="s">
        <v>6696</v>
      </c>
      <c r="L6325" t="s">
        <v>6698</v>
      </c>
      <c r="M6325" t="s">
        <v>6699</v>
      </c>
      <c r="N6325" s="1">
        <v>43889</v>
      </c>
      <c r="O6325" t="str">
        <f t="shared" si="209"/>
        <v>정상2</v>
      </c>
      <c r="P6325" t="str">
        <f t="shared" si="208"/>
        <v>엠피가온</v>
      </c>
      <c r="Q6325" t="s">
        <v>1954</v>
      </c>
      <c r="R6325"/>
      <c r="S6325"/>
      <c r="T6325"/>
      <c r="U6325"/>
      <c r="V6325"/>
      <c r="W6325" t="s">
        <v>1960</v>
      </c>
      <c r="X6325"/>
    </row>
    <row r="6326" spans="1:24">
      <c r="A6326" t="s">
        <v>2675</v>
      </c>
      <c r="B6326"/>
      <c r="C6326"/>
      <c r="D6326" t="s">
        <v>5873</v>
      </c>
      <c r="E6326">
        <v>3190616922351</v>
      </c>
      <c r="F6326" t="s">
        <v>3242</v>
      </c>
      <c r="G6326" t="s">
        <v>950</v>
      </c>
      <c r="H6326">
        <v>24760</v>
      </c>
      <c r="I6326" s="1">
        <v>43802</v>
      </c>
      <c r="J6326">
        <v>1</v>
      </c>
      <c r="K6326" t="s">
        <v>6696</v>
      </c>
      <c r="L6326" t="s">
        <v>6698</v>
      </c>
      <c r="M6326" t="s">
        <v>6699</v>
      </c>
      <c r="N6326" s="1">
        <v>43889</v>
      </c>
      <c r="O6326" t="str">
        <f t="shared" si="209"/>
        <v>정상2</v>
      </c>
      <c r="P6326" t="str">
        <f t="shared" si="208"/>
        <v>엠피가온</v>
      </c>
      <c r="Q6326" t="s">
        <v>1954</v>
      </c>
      <c r="R6326"/>
      <c r="S6326"/>
      <c r="T6326"/>
      <c r="U6326"/>
      <c r="V6326"/>
      <c r="W6326" t="s">
        <v>1958</v>
      </c>
      <c r="X6326"/>
    </row>
    <row r="6327" spans="1:24">
      <c r="A6327" t="s">
        <v>2209</v>
      </c>
      <c r="B6327"/>
      <c r="C6327"/>
      <c r="D6327" t="s">
        <v>5873</v>
      </c>
      <c r="E6327">
        <v>3190616926471</v>
      </c>
      <c r="F6327" t="s">
        <v>4276</v>
      </c>
      <c r="G6327" t="s">
        <v>950</v>
      </c>
      <c r="H6327">
        <v>23799</v>
      </c>
      <c r="I6327" s="1">
        <v>43802</v>
      </c>
      <c r="J6327">
        <v>1</v>
      </c>
      <c r="K6327" t="s">
        <v>6696</v>
      </c>
      <c r="L6327" t="s">
        <v>6698</v>
      </c>
      <c r="M6327" t="s">
        <v>6699</v>
      </c>
      <c r="N6327" s="1">
        <v>43889</v>
      </c>
      <c r="O6327" t="str">
        <f t="shared" si="209"/>
        <v>정상2</v>
      </c>
      <c r="P6327" t="str">
        <f t="shared" si="208"/>
        <v>엠피가온</v>
      </c>
      <c r="Q6327" t="s">
        <v>1954</v>
      </c>
      <c r="R6327"/>
      <c r="S6327"/>
      <c r="T6327"/>
      <c r="U6327"/>
      <c r="V6327"/>
      <c r="W6327" t="s">
        <v>1958</v>
      </c>
      <c r="X6327"/>
    </row>
    <row r="6328" spans="1:24">
      <c r="A6328" t="s">
        <v>2316</v>
      </c>
      <c r="B6328"/>
      <c r="C6328"/>
      <c r="D6328" t="s">
        <v>6087</v>
      </c>
      <c r="E6328">
        <v>41937643880000</v>
      </c>
      <c r="F6328" t="s">
        <v>4276</v>
      </c>
      <c r="G6328" t="s">
        <v>936</v>
      </c>
      <c r="H6328">
        <v>73167</v>
      </c>
      <c r="I6328" s="1">
        <v>43802</v>
      </c>
      <c r="J6328">
        <v>1</v>
      </c>
      <c r="K6328" t="s">
        <v>6696</v>
      </c>
      <c r="L6328" t="s">
        <v>6698</v>
      </c>
      <c r="M6328" t="s">
        <v>6699</v>
      </c>
      <c r="N6328" s="1">
        <v>43889</v>
      </c>
      <c r="O6328" t="str">
        <f t="shared" si="209"/>
        <v>정상2</v>
      </c>
      <c r="P6328" t="str">
        <f t="shared" si="208"/>
        <v>엠피조은</v>
      </c>
      <c r="Q6328" t="s">
        <v>1954</v>
      </c>
      <c r="R6328"/>
      <c r="S6328"/>
      <c r="T6328"/>
      <c r="U6328"/>
      <c r="V6328"/>
      <c r="W6328" t="s">
        <v>1958</v>
      </c>
      <c r="X6328"/>
    </row>
    <row r="6329" spans="1:24">
      <c r="A6329" t="s">
        <v>2666</v>
      </c>
      <c r="B6329" t="s">
        <v>5667</v>
      </c>
      <c r="C6329" t="s">
        <v>5712</v>
      </c>
      <c r="D6329" t="s">
        <v>5880</v>
      </c>
      <c r="E6329">
        <v>320192269982</v>
      </c>
      <c r="F6329" t="s">
        <v>4286</v>
      </c>
      <c r="G6329">
        <v>30982</v>
      </c>
      <c r="H6329">
        <v>12160</v>
      </c>
      <c r="I6329" s="1">
        <v>43802</v>
      </c>
      <c r="J6329">
        <v>1</v>
      </c>
      <c r="K6329" t="s">
        <v>6696</v>
      </c>
      <c r="L6329" t="s">
        <v>6698</v>
      </c>
      <c r="M6329" t="s">
        <v>6699</v>
      </c>
      <c r="N6329" s="1">
        <v>43889</v>
      </c>
      <c r="O6329" t="str">
        <f t="shared" si="209"/>
        <v>정상2</v>
      </c>
      <c r="P6329" t="str">
        <f t="shared" si="208"/>
        <v>엠피성공</v>
      </c>
      <c r="Q6329" t="s">
        <v>1954</v>
      </c>
      <c r="R6329"/>
      <c r="S6329"/>
      <c r="T6329"/>
      <c r="U6329"/>
      <c r="V6329"/>
      <c r="W6329" t="s">
        <v>1958</v>
      </c>
      <c r="X6329"/>
    </row>
    <row r="6330" spans="1:24">
      <c r="A6330" t="s">
        <v>2665</v>
      </c>
      <c r="B6330" t="s">
        <v>5670</v>
      </c>
      <c r="C6330" t="s">
        <v>5716</v>
      </c>
      <c r="D6330" t="s">
        <v>6106</v>
      </c>
      <c r="E6330">
        <v>51926559780000</v>
      </c>
      <c r="F6330" t="s">
        <v>3249</v>
      </c>
      <c r="G6330" t="s">
        <v>888</v>
      </c>
      <c r="H6330">
        <v>77757</v>
      </c>
      <c r="I6330" s="1">
        <v>43802</v>
      </c>
      <c r="J6330">
        <v>1</v>
      </c>
      <c r="K6330" t="s">
        <v>6696</v>
      </c>
      <c r="L6330" t="s">
        <v>6696</v>
      </c>
      <c r="M6330" t="s">
        <v>6699</v>
      </c>
      <c r="N6330" s="1">
        <v>43889</v>
      </c>
      <c r="O6330" t="str">
        <f t="shared" si="209"/>
        <v>정상2</v>
      </c>
      <c r="P6330" t="str">
        <f t="shared" si="208"/>
        <v>엠피상동</v>
      </c>
      <c r="Q6330" t="s">
        <v>1954</v>
      </c>
      <c r="R6330"/>
      <c r="S6330"/>
      <c r="T6330"/>
      <c r="U6330"/>
      <c r="V6330"/>
      <c r="W6330" t="s">
        <v>1958</v>
      </c>
      <c r="X6330"/>
    </row>
    <row r="6331" spans="1:24">
      <c r="A6331" t="s">
        <v>992</v>
      </c>
      <c r="B6331" t="s">
        <v>2680</v>
      </c>
      <c r="C6331"/>
      <c r="D6331" t="s">
        <v>5881</v>
      </c>
      <c r="E6331">
        <v>41937632790000</v>
      </c>
      <c r="F6331" t="s">
        <v>4276</v>
      </c>
      <c r="G6331" t="s">
        <v>940</v>
      </c>
      <c r="H6331">
        <v>19132</v>
      </c>
      <c r="I6331" s="1">
        <v>43802</v>
      </c>
      <c r="J6331">
        <v>1</v>
      </c>
      <c r="K6331" t="s">
        <v>6696</v>
      </c>
      <c r="L6331" t="s">
        <v>6698</v>
      </c>
      <c r="M6331" t="s">
        <v>6699</v>
      </c>
      <c r="N6331" s="1">
        <v>43889</v>
      </c>
      <c r="O6331" t="str">
        <f t="shared" si="209"/>
        <v>정상2</v>
      </c>
      <c r="P6331" t="str">
        <f t="shared" si="208"/>
        <v>엠피의정부</v>
      </c>
      <c r="Q6331" t="s">
        <v>1954</v>
      </c>
      <c r="R6331"/>
      <c r="S6331"/>
      <c r="T6331"/>
      <c r="U6331"/>
      <c r="V6331"/>
      <c r="W6331" t="s">
        <v>1958</v>
      </c>
      <c r="X6331"/>
    </row>
    <row r="6332" spans="1:24">
      <c r="A6332" t="s">
        <v>992</v>
      </c>
      <c r="B6332" t="s">
        <v>5675</v>
      </c>
      <c r="C6332"/>
      <c r="D6332" t="s">
        <v>5881</v>
      </c>
      <c r="E6332">
        <v>41937635480000</v>
      </c>
      <c r="F6332" t="s">
        <v>4276</v>
      </c>
      <c r="G6332" t="s">
        <v>934</v>
      </c>
      <c r="H6332">
        <v>72487</v>
      </c>
      <c r="I6332" s="1">
        <v>43802</v>
      </c>
      <c r="J6332">
        <v>1</v>
      </c>
      <c r="K6332" t="s">
        <v>6696</v>
      </c>
      <c r="L6332" t="s">
        <v>6698</v>
      </c>
      <c r="M6332" t="s">
        <v>6699</v>
      </c>
      <c r="N6332" s="1">
        <v>43889</v>
      </c>
      <c r="O6332" t="str">
        <f t="shared" si="209"/>
        <v>정상2</v>
      </c>
      <c r="P6332" t="str">
        <f t="shared" si="208"/>
        <v>엠피의정부</v>
      </c>
      <c r="Q6332" t="s">
        <v>1954</v>
      </c>
      <c r="R6332"/>
      <c r="S6332"/>
      <c r="T6332"/>
      <c r="U6332"/>
      <c r="V6332"/>
      <c r="W6332" t="s">
        <v>1958</v>
      </c>
      <c r="X6332"/>
    </row>
    <row r="6333" spans="1:24">
      <c r="A6333" t="s">
        <v>987</v>
      </c>
      <c r="B6333" t="s">
        <v>5702</v>
      </c>
      <c r="C6333" t="s">
        <v>5789</v>
      </c>
      <c r="D6333" t="s">
        <v>6107</v>
      </c>
      <c r="E6333" t="s">
        <v>6664</v>
      </c>
      <c r="F6333" t="s">
        <v>3242</v>
      </c>
      <c r="G6333" t="s">
        <v>885</v>
      </c>
      <c r="H6333">
        <v>35000</v>
      </c>
      <c r="I6333" s="1">
        <v>43802</v>
      </c>
      <c r="J6333">
        <v>1</v>
      </c>
      <c r="K6333" t="s">
        <v>6696</v>
      </c>
      <c r="L6333" t="s">
        <v>6698</v>
      </c>
      <c r="M6333" t="s">
        <v>6699</v>
      </c>
      <c r="N6333" s="1">
        <v>43889</v>
      </c>
      <c r="O6333" t="str">
        <f t="shared" si="209"/>
        <v>정상2</v>
      </c>
      <c r="P6333" t="s">
        <v>6828</v>
      </c>
      <c r="Q6333" t="s">
        <v>1954</v>
      </c>
      <c r="R6333"/>
      <c r="S6333"/>
      <c r="T6333"/>
      <c r="U6333"/>
      <c r="V6333"/>
      <c r="W6333" t="s">
        <v>1958</v>
      </c>
      <c r="X6333"/>
    </row>
    <row r="6334" spans="1:24">
      <c r="A6334" t="s">
        <v>5665</v>
      </c>
      <c r="B6334"/>
      <c r="C6334"/>
      <c r="D6334" t="s">
        <v>6075</v>
      </c>
      <c r="E6334" t="s">
        <v>6665</v>
      </c>
      <c r="F6334" t="s">
        <v>4276</v>
      </c>
      <c r="G6334" t="s">
        <v>904</v>
      </c>
      <c r="H6334">
        <v>37000</v>
      </c>
      <c r="I6334" s="1">
        <v>43802</v>
      </c>
      <c r="J6334">
        <v>1</v>
      </c>
      <c r="K6334" t="s">
        <v>6696</v>
      </c>
      <c r="L6334" t="s">
        <v>6698</v>
      </c>
      <c r="M6334" t="s">
        <v>6699</v>
      </c>
      <c r="N6334" s="1">
        <v>43889</v>
      </c>
      <c r="O6334" t="str">
        <f t="shared" si="209"/>
        <v>정상2</v>
      </c>
      <c r="P6334" t="str">
        <f t="shared" si="208"/>
        <v>엠피프라임</v>
      </c>
      <c r="Q6334" t="s">
        <v>1954</v>
      </c>
      <c r="R6334"/>
      <c r="S6334"/>
      <c r="T6334"/>
      <c r="U6334"/>
      <c r="V6334"/>
      <c r="W6334" t="s">
        <v>1958</v>
      </c>
      <c r="X6334"/>
    </row>
    <row r="6335" spans="1:24">
      <c r="A6335" t="s">
        <v>1864</v>
      </c>
      <c r="B6335"/>
      <c r="C6335"/>
      <c r="D6335" t="s">
        <v>6075</v>
      </c>
      <c r="E6335" t="s">
        <v>6666</v>
      </c>
      <c r="F6335" t="s">
        <v>3242</v>
      </c>
      <c r="G6335" t="s">
        <v>930</v>
      </c>
      <c r="H6335">
        <v>68556</v>
      </c>
      <c r="I6335" s="1">
        <v>43802</v>
      </c>
      <c r="J6335">
        <v>1</v>
      </c>
      <c r="K6335" t="s">
        <v>6695</v>
      </c>
      <c r="L6335" t="s">
        <v>6698</v>
      </c>
      <c r="M6335" t="s">
        <v>6699</v>
      </c>
      <c r="N6335" s="1">
        <v>43889</v>
      </c>
      <c r="O6335" t="str">
        <f t="shared" si="209"/>
        <v>정상2</v>
      </c>
      <c r="P6335" t="str">
        <f t="shared" si="208"/>
        <v>엠피프라임</v>
      </c>
      <c r="Q6335" t="s">
        <v>1954</v>
      </c>
      <c r="R6335"/>
      <c r="S6335"/>
      <c r="T6335"/>
      <c r="U6335"/>
      <c r="V6335"/>
      <c r="W6335" t="s">
        <v>1958</v>
      </c>
      <c r="X6335"/>
    </row>
    <row r="6336" spans="1:24">
      <c r="A6336" t="s">
        <v>995</v>
      </c>
      <c r="B6336" t="s">
        <v>2685</v>
      </c>
      <c r="C6336" t="s">
        <v>5723</v>
      </c>
      <c r="D6336" t="s">
        <v>6017</v>
      </c>
      <c r="E6336">
        <v>41942844530000</v>
      </c>
      <c r="F6336" t="s">
        <v>3242</v>
      </c>
      <c r="G6336" t="s">
        <v>972</v>
      </c>
      <c r="H6336">
        <v>53100</v>
      </c>
      <c r="I6336" s="1">
        <v>43802</v>
      </c>
      <c r="J6336">
        <v>1</v>
      </c>
      <c r="K6336" t="s">
        <v>6696</v>
      </c>
      <c r="L6336" t="s">
        <v>6698</v>
      </c>
      <c r="M6336" t="s">
        <v>6699</v>
      </c>
      <c r="N6336" s="1">
        <v>43889</v>
      </c>
      <c r="O6336" t="str">
        <f t="shared" si="209"/>
        <v>정상2</v>
      </c>
      <c r="P6336" t="str">
        <f t="shared" si="208"/>
        <v>엠피피스토스</v>
      </c>
      <c r="Q6336" t="s">
        <v>1954</v>
      </c>
      <c r="R6336"/>
      <c r="S6336"/>
      <c r="T6336"/>
      <c r="U6336"/>
      <c r="V6336"/>
      <c r="W6336" t="s">
        <v>1958</v>
      </c>
      <c r="X6336"/>
    </row>
    <row r="6337" spans="1:24">
      <c r="A6337" t="s">
        <v>2666</v>
      </c>
      <c r="B6337" t="s">
        <v>2679</v>
      </c>
      <c r="C6337" t="s">
        <v>5712</v>
      </c>
      <c r="D6337" t="s">
        <v>5910</v>
      </c>
      <c r="E6337">
        <v>51926571480000</v>
      </c>
      <c r="F6337" t="s">
        <v>3242</v>
      </c>
      <c r="G6337" t="s">
        <v>899</v>
      </c>
      <c r="H6337">
        <v>44000</v>
      </c>
      <c r="I6337" s="1">
        <v>43802</v>
      </c>
      <c r="J6337">
        <v>1</v>
      </c>
      <c r="K6337" t="s">
        <v>6696</v>
      </c>
      <c r="L6337" t="s">
        <v>6698</v>
      </c>
      <c r="M6337" t="s">
        <v>6699</v>
      </c>
      <c r="N6337" s="1">
        <v>43889</v>
      </c>
      <c r="O6337" t="str">
        <f t="shared" si="209"/>
        <v>정상2</v>
      </c>
      <c r="P6337" t="str">
        <f t="shared" ref="P6337:P6400" si="210">A6337</f>
        <v>엠피성공</v>
      </c>
      <c r="Q6337" t="s">
        <v>1954</v>
      </c>
      <c r="R6337"/>
      <c r="S6337"/>
      <c r="T6337"/>
      <c r="U6337"/>
      <c r="V6337"/>
      <c r="W6337" t="s">
        <v>1958</v>
      </c>
      <c r="X6337"/>
    </row>
    <row r="6338" spans="1:24">
      <c r="A6338" t="s">
        <v>1870</v>
      </c>
      <c r="B6338" t="s">
        <v>5670</v>
      </c>
      <c r="C6338" t="s">
        <v>2353</v>
      </c>
      <c r="D6338" t="s">
        <v>5912</v>
      </c>
      <c r="E6338" t="s">
        <v>6667</v>
      </c>
      <c r="F6338" t="s">
        <v>4276</v>
      </c>
      <c r="G6338">
        <v>61437</v>
      </c>
      <c r="H6338">
        <v>10000</v>
      </c>
      <c r="I6338" s="1">
        <v>43801</v>
      </c>
      <c r="J6338">
        <v>1</v>
      </c>
      <c r="K6338" t="s">
        <v>6696</v>
      </c>
      <c r="L6338" t="s">
        <v>6696</v>
      </c>
      <c r="M6338" t="s">
        <v>6699</v>
      </c>
      <c r="N6338" s="1">
        <v>43889</v>
      </c>
      <c r="O6338" t="str">
        <f t="shared" si="209"/>
        <v>정상2</v>
      </c>
      <c r="P6338" t="str">
        <f t="shared" si="210"/>
        <v>엠피상동</v>
      </c>
      <c r="Q6338" t="s">
        <v>1954</v>
      </c>
      <c r="R6338"/>
      <c r="S6338"/>
      <c r="T6338"/>
      <c r="U6338"/>
      <c r="V6338"/>
      <c r="W6338" t="s">
        <v>1958</v>
      </c>
      <c r="X6338"/>
    </row>
    <row r="6339" spans="1:24">
      <c r="A6339" t="s">
        <v>1870</v>
      </c>
      <c r="B6339" t="s">
        <v>2678</v>
      </c>
      <c r="C6339" t="s">
        <v>5716</v>
      </c>
      <c r="D6339" t="s">
        <v>5912</v>
      </c>
      <c r="E6339" t="s">
        <v>6668</v>
      </c>
      <c r="F6339" t="s">
        <v>3249</v>
      </c>
      <c r="G6339">
        <v>61264</v>
      </c>
      <c r="H6339">
        <v>11510</v>
      </c>
      <c r="I6339" s="1">
        <v>43801</v>
      </c>
      <c r="J6339">
        <v>1</v>
      </c>
      <c r="K6339" t="s">
        <v>6696</v>
      </c>
      <c r="L6339" t="s">
        <v>6696</v>
      </c>
      <c r="M6339" t="s">
        <v>6699</v>
      </c>
      <c r="N6339" s="1">
        <v>43889</v>
      </c>
      <c r="O6339" t="str">
        <f t="shared" si="209"/>
        <v>정상2</v>
      </c>
      <c r="P6339" t="str">
        <f t="shared" si="210"/>
        <v>엠피상동</v>
      </c>
      <c r="Q6339" t="s">
        <v>1954</v>
      </c>
      <c r="R6339"/>
      <c r="S6339"/>
      <c r="T6339"/>
      <c r="U6339"/>
      <c r="V6339"/>
      <c r="W6339" t="s">
        <v>1958</v>
      </c>
      <c r="X6339"/>
    </row>
    <row r="6340" spans="1:24">
      <c r="A6340" t="s">
        <v>1870</v>
      </c>
      <c r="B6340" t="s">
        <v>5673</v>
      </c>
      <c r="C6340" t="s">
        <v>5716</v>
      </c>
      <c r="D6340" t="s">
        <v>5912</v>
      </c>
      <c r="E6340" t="s">
        <v>6669</v>
      </c>
      <c r="F6340" t="s">
        <v>4276</v>
      </c>
      <c r="G6340">
        <v>61464</v>
      </c>
      <c r="H6340">
        <v>100000</v>
      </c>
      <c r="I6340" s="1">
        <v>43801</v>
      </c>
      <c r="J6340">
        <v>1</v>
      </c>
      <c r="K6340" t="s">
        <v>6696</v>
      </c>
      <c r="L6340" t="s">
        <v>6696</v>
      </c>
      <c r="M6340" t="s">
        <v>6699</v>
      </c>
      <c r="N6340" s="1">
        <v>43889</v>
      </c>
      <c r="O6340" t="str">
        <f t="shared" si="209"/>
        <v>정상2</v>
      </c>
      <c r="P6340" t="str">
        <f t="shared" si="210"/>
        <v>엠피상동</v>
      </c>
      <c r="Q6340" t="s">
        <v>1954</v>
      </c>
      <c r="R6340"/>
      <c r="S6340"/>
      <c r="T6340"/>
      <c r="U6340"/>
      <c r="V6340"/>
      <c r="W6340" t="s">
        <v>1958</v>
      </c>
      <c r="X6340"/>
    </row>
    <row r="6341" spans="1:24">
      <c r="A6341" t="s">
        <v>983</v>
      </c>
      <c r="B6341" t="s">
        <v>5709</v>
      </c>
      <c r="C6341" t="s">
        <v>5727</v>
      </c>
      <c r="D6341" t="s">
        <v>5827</v>
      </c>
      <c r="E6341" t="s">
        <v>6670</v>
      </c>
      <c r="F6341" t="s">
        <v>3242</v>
      </c>
      <c r="G6341">
        <v>61437</v>
      </c>
      <c r="H6341">
        <v>14580</v>
      </c>
      <c r="I6341" s="1">
        <v>43801</v>
      </c>
      <c r="J6341">
        <v>1</v>
      </c>
      <c r="K6341" t="s">
        <v>6696</v>
      </c>
      <c r="L6341" t="s">
        <v>6698</v>
      </c>
      <c r="M6341" t="s">
        <v>6699</v>
      </c>
      <c r="N6341" s="1">
        <v>43889</v>
      </c>
      <c r="O6341" t="str">
        <f t="shared" si="209"/>
        <v>정상2</v>
      </c>
      <c r="P6341" t="s">
        <v>6831</v>
      </c>
      <c r="Q6341" t="s">
        <v>1954</v>
      </c>
      <c r="R6341"/>
      <c r="S6341"/>
      <c r="T6341"/>
      <c r="U6341"/>
      <c r="V6341"/>
      <c r="W6341" t="s">
        <v>1958</v>
      </c>
      <c r="X6341"/>
    </row>
    <row r="6342" spans="1:24">
      <c r="A6342" t="s">
        <v>983</v>
      </c>
      <c r="B6342" t="s">
        <v>5677</v>
      </c>
      <c r="C6342" t="s">
        <v>5775</v>
      </c>
      <c r="D6342" t="s">
        <v>5914</v>
      </c>
      <c r="E6342" t="s">
        <v>6671</v>
      </c>
      <c r="F6342" t="s">
        <v>3242</v>
      </c>
      <c r="G6342">
        <v>61437</v>
      </c>
      <c r="H6342">
        <v>13790</v>
      </c>
      <c r="I6342" s="1">
        <v>43801</v>
      </c>
      <c r="J6342">
        <v>1</v>
      </c>
      <c r="K6342" t="s">
        <v>6696</v>
      </c>
      <c r="L6342" t="s">
        <v>6698</v>
      </c>
      <c r="M6342" t="s">
        <v>6699</v>
      </c>
      <c r="N6342" s="1">
        <v>43889</v>
      </c>
      <c r="O6342" t="str">
        <f t="shared" si="209"/>
        <v>정상2</v>
      </c>
      <c r="P6342" t="s">
        <v>6831</v>
      </c>
      <c r="Q6342" t="s">
        <v>1954</v>
      </c>
      <c r="R6342"/>
      <c r="S6342"/>
      <c r="T6342"/>
      <c r="U6342"/>
      <c r="V6342"/>
      <c r="W6342" t="s">
        <v>1958</v>
      </c>
      <c r="X6342"/>
    </row>
    <row r="6343" spans="1:24">
      <c r="A6343" t="s">
        <v>2674</v>
      </c>
      <c r="B6343" t="s">
        <v>5672</v>
      </c>
      <c r="C6343" t="s">
        <v>5722</v>
      </c>
      <c r="D6343" t="s">
        <v>5830</v>
      </c>
      <c r="E6343" t="s">
        <v>6672</v>
      </c>
      <c r="F6343" t="s">
        <v>4276</v>
      </c>
      <c r="G6343">
        <v>61437</v>
      </c>
      <c r="H6343">
        <v>27800</v>
      </c>
      <c r="I6343" s="1">
        <v>43801</v>
      </c>
      <c r="J6343">
        <v>1</v>
      </c>
      <c r="K6343" t="s">
        <v>6696</v>
      </c>
      <c r="L6343" t="s">
        <v>6698</v>
      </c>
      <c r="M6343" t="s">
        <v>6699</v>
      </c>
      <c r="N6343" s="1">
        <v>43889</v>
      </c>
      <c r="O6343" t="str">
        <f t="shared" si="209"/>
        <v>정상2</v>
      </c>
      <c r="P6343" t="str">
        <f t="shared" si="210"/>
        <v>엠피조은</v>
      </c>
      <c r="Q6343" t="s">
        <v>1954</v>
      </c>
      <c r="R6343"/>
      <c r="S6343"/>
      <c r="T6343"/>
      <c r="U6343"/>
      <c r="V6343"/>
      <c r="W6343" t="s">
        <v>1958</v>
      </c>
      <c r="X6343"/>
    </row>
    <row r="6344" spans="1:24">
      <c r="A6344" t="s">
        <v>2674</v>
      </c>
      <c r="B6344" t="s">
        <v>2688</v>
      </c>
      <c r="C6344" t="s">
        <v>5722</v>
      </c>
      <c r="D6344" t="s">
        <v>5830</v>
      </c>
      <c r="E6344">
        <v>41937621000000</v>
      </c>
      <c r="F6344" t="s">
        <v>4276</v>
      </c>
      <c r="G6344" t="s">
        <v>940</v>
      </c>
      <c r="H6344">
        <v>18210</v>
      </c>
      <c r="I6344" s="1">
        <v>43801</v>
      </c>
      <c r="J6344">
        <v>1</v>
      </c>
      <c r="K6344" t="s">
        <v>6696</v>
      </c>
      <c r="L6344" t="s">
        <v>6698</v>
      </c>
      <c r="M6344" t="s">
        <v>6699</v>
      </c>
      <c r="N6344" s="1">
        <v>43889</v>
      </c>
      <c r="O6344" t="str">
        <f t="shared" si="209"/>
        <v>정상2</v>
      </c>
      <c r="P6344" t="str">
        <f t="shared" si="210"/>
        <v>엠피조은</v>
      </c>
      <c r="Q6344" t="s">
        <v>1954</v>
      </c>
      <c r="R6344"/>
      <c r="S6344"/>
      <c r="T6344"/>
      <c r="U6344"/>
      <c r="V6344"/>
      <c r="W6344" t="s">
        <v>1958</v>
      </c>
      <c r="X6344"/>
    </row>
    <row r="6345" spans="1:24">
      <c r="A6345" t="s">
        <v>2316</v>
      </c>
      <c r="B6345" t="s">
        <v>2688</v>
      </c>
      <c r="C6345" t="s">
        <v>5722</v>
      </c>
      <c r="D6345" t="s">
        <v>5829</v>
      </c>
      <c r="E6345">
        <v>41937620990000</v>
      </c>
      <c r="F6345" t="s">
        <v>3249</v>
      </c>
      <c r="G6345" t="s">
        <v>933</v>
      </c>
      <c r="H6345">
        <v>36244</v>
      </c>
      <c r="I6345" s="1">
        <v>43801</v>
      </c>
      <c r="J6345">
        <v>1</v>
      </c>
      <c r="K6345" t="s">
        <v>6696</v>
      </c>
      <c r="L6345" t="s">
        <v>6698</v>
      </c>
      <c r="M6345" t="s">
        <v>6699</v>
      </c>
      <c r="N6345" s="1">
        <v>43889</v>
      </c>
      <c r="O6345" t="str">
        <f t="shared" si="209"/>
        <v>정상2</v>
      </c>
      <c r="P6345" t="str">
        <f t="shared" si="210"/>
        <v>엠피조은</v>
      </c>
      <c r="Q6345" t="s">
        <v>1954</v>
      </c>
      <c r="R6345"/>
      <c r="S6345"/>
      <c r="T6345"/>
      <c r="U6345"/>
      <c r="V6345"/>
      <c r="W6345" t="s">
        <v>1958</v>
      </c>
      <c r="X6345"/>
    </row>
    <row r="6346" spans="1:24">
      <c r="A6346" t="s">
        <v>2673</v>
      </c>
      <c r="B6346" t="s">
        <v>2685</v>
      </c>
      <c r="C6346" t="s">
        <v>5713</v>
      </c>
      <c r="D6346" t="s">
        <v>5991</v>
      </c>
      <c r="E6346">
        <v>20196124580</v>
      </c>
      <c r="F6346" t="s">
        <v>4276</v>
      </c>
      <c r="G6346">
        <v>22765</v>
      </c>
      <c r="H6346">
        <v>70000</v>
      </c>
      <c r="I6346" s="1">
        <v>43801</v>
      </c>
      <c r="J6346">
        <v>1</v>
      </c>
      <c r="K6346" t="s">
        <v>6696</v>
      </c>
      <c r="L6346" t="s">
        <v>6698</v>
      </c>
      <c r="M6346" t="s">
        <v>6699</v>
      </c>
      <c r="N6346" s="1">
        <v>43889</v>
      </c>
      <c r="O6346" t="str">
        <f t="shared" si="209"/>
        <v>정상2</v>
      </c>
      <c r="P6346" t="str">
        <f t="shared" si="210"/>
        <v>엠피피스토스</v>
      </c>
      <c r="Q6346" t="s">
        <v>1954</v>
      </c>
      <c r="R6346"/>
      <c r="S6346"/>
      <c r="T6346"/>
      <c r="U6346"/>
      <c r="V6346"/>
      <c r="W6346" t="s">
        <v>1958</v>
      </c>
      <c r="X6346"/>
    </row>
    <row r="6347" spans="1:24">
      <c r="A6347" t="s">
        <v>2665</v>
      </c>
      <c r="B6347" t="s">
        <v>5673</v>
      </c>
      <c r="C6347" t="s">
        <v>5716</v>
      </c>
      <c r="D6347" t="s">
        <v>5812</v>
      </c>
      <c r="E6347" t="s">
        <v>6673</v>
      </c>
      <c r="F6347" t="s">
        <v>3242</v>
      </c>
      <c r="G6347">
        <v>61434</v>
      </c>
      <c r="H6347">
        <v>160000</v>
      </c>
      <c r="I6347" s="1">
        <v>43801</v>
      </c>
      <c r="J6347">
        <v>1</v>
      </c>
      <c r="K6347" t="s">
        <v>6696</v>
      </c>
      <c r="L6347" t="s">
        <v>6696</v>
      </c>
      <c r="M6347" t="s">
        <v>6699</v>
      </c>
      <c r="N6347" s="1">
        <v>43889</v>
      </c>
      <c r="O6347" t="str">
        <f t="shared" si="209"/>
        <v>정상2</v>
      </c>
      <c r="P6347" t="str">
        <f t="shared" si="210"/>
        <v>엠피상동</v>
      </c>
      <c r="Q6347" t="s">
        <v>1954</v>
      </c>
      <c r="R6347"/>
      <c r="S6347"/>
      <c r="T6347"/>
      <c r="U6347"/>
      <c r="V6347"/>
      <c r="W6347" t="s">
        <v>1958</v>
      </c>
      <c r="X6347"/>
    </row>
    <row r="6348" spans="1:24">
      <c r="A6348" t="s">
        <v>2665</v>
      </c>
      <c r="B6348" t="s">
        <v>2678</v>
      </c>
      <c r="C6348" t="s">
        <v>2353</v>
      </c>
      <c r="D6348" t="s">
        <v>6098</v>
      </c>
      <c r="E6348" t="s">
        <v>6674</v>
      </c>
      <c r="F6348" t="s">
        <v>4286</v>
      </c>
      <c r="G6348">
        <v>61264</v>
      </c>
      <c r="H6348">
        <v>6330</v>
      </c>
      <c r="I6348" s="1">
        <v>43801</v>
      </c>
      <c r="J6348">
        <v>1</v>
      </c>
      <c r="K6348" t="s">
        <v>6696</v>
      </c>
      <c r="L6348" t="s">
        <v>6696</v>
      </c>
      <c r="M6348" t="s">
        <v>6699</v>
      </c>
      <c r="N6348" s="1">
        <v>43889</v>
      </c>
      <c r="O6348" t="str">
        <f t="shared" si="209"/>
        <v>정상2</v>
      </c>
      <c r="P6348" t="str">
        <f t="shared" si="210"/>
        <v>엠피상동</v>
      </c>
      <c r="Q6348" t="s">
        <v>1954</v>
      </c>
      <c r="R6348"/>
      <c r="S6348"/>
      <c r="T6348"/>
      <c r="U6348"/>
      <c r="V6348"/>
      <c r="W6348" t="s">
        <v>1958</v>
      </c>
      <c r="X6348"/>
    </row>
    <row r="6349" spans="1:24">
      <c r="A6349" t="s">
        <v>2665</v>
      </c>
      <c r="B6349" t="s">
        <v>5673</v>
      </c>
      <c r="C6349" t="s">
        <v>5725</v>
      </c>
      <c r="D6349" t="s">
        <v>6108</v>
      </c>
      <c r="E6349" t="s">
        <v>6675</v>
      </c>
      <c r="F6349" t="s">
        <v>4286</v>
      </c>
      <c r="G6349">
        <v>61264</v>
      </c>
      <c r="H6349">
        <v>8940</v>
      </c>
      <c r="I6349" s="1">
        <v>43801</v>
      </c>
      <c r="J6349">
        <v>1</v>
      </c>
      <c r="K6349" t="s">
        <v>6696</v>
      </c>
      <c r="L6349" t="s">
        <v>6696</v>
      </c>
      <c r="M6349" t="s">
        <v>6699</v>
      </c>
      <c r="N6349" s="1">
        <v>43889</v>
      </c>
      <c r="O6349" t="str">
        <f t="shared" si="209"/>
        <v>정상2</v>
      </c>
      <c r="P6349" t="str">
        <f t="shared" si="210"/>
        <v>엠피상동</v>
      </c>
      <c r="Q6349" t="s">
        <v>1954</v>
      </c>
      <c r="R6349"/>
      <c r="S6349"/>
      <c r="T6349"/>
      <c r="U6349"/>
      <c r="V6349"/>
      <c r="W6349" t="s">
        <v>1958</v>
      </c>
      <c r="X6349"/>
    </row>
    <row r="6350" spans="1:24">
      <c r="A6350" t="s">
        <v>2665</v>
      </c>
      <c r="B6350" t="s">
        <v>5673</v>
      </c>
      <c r="C6350" t="s">
        <v>5728</v>
      </c>
      <c r="D6350" t="s">
        <v>5812</v>
      </c>
      <c r="E6350" t="s">
        <v>6676</v>
      </c>
      <c r="F6350" t="s">
        <v>4276</v>
      </c>
      <c r="G6350">
        <v>61415</v>
      </c>
      <c r="H6350">
        <v>34000</v>
      </c>
      <c r="I6350" s="1">
        <v>43801</v>
      </c>
      <c r="J6350">
        <v>1</v>
      </c>
      <c r="K6350" t="s">
        <v>6696</v>
      </c>
      <c r="L6350" t="s">
        <v>6696</v>
      </c>
      <c r="M6350" t="s">
        <v>6699</v>
      </c>
      <c r="N6350" s="1">
        <v>43889</v>
      </c>
      <c r="O6350" t="str">
        <f t="shared" si="209"/>
        <v>정상2</v>
      </c>
      <c r="P6350" t="str">
        <f t="shared" si="210"/>
        <v>엠피상동</v>
      </c>
      <c r="Q6350" t="s">
        <v>1954</v>
      </c>
      <c r="R6350"/>
      <c r="S6350"/>
      <c r="T6350"/>
      <c r="U6350"/>
      <c r="V6350"/>
      <c r="W6350" t="s">
        <v>1958</v>
      </c>
      <c r="X6350"/>
    </row>
    <row r="6351" spans="1:24">
      <c r="A6351" t="s">
        <v>2665</v>
      </c>
      <c r="B6351" t="s">
        <v>5670</v>
      </c>
      <c r="C6351" t="s">
        <v>5716</v>
      </c>
      <c r="D6351" t="s">
        <v>5812</v>
      </c>
      <c r="E6351" t="s">
        <v>6677</v>
      </c>
      <c r="F6351" t="s">
        <v>4276</v>
      </c>
      <c r="G6351">
        <v>61434</v>
      </c>
      <c r="H6351">
        <v>134000</v>
      </c>
      <c r="I6351" s="1">
        <v>43801</v>
      </c>
      <c r="J6351">
        <v>1</v>
      </c>
      <c r="K6351" t="s">
        <v>6696</v>
      </c>
      <c r="L6351" t="s">
        <v>6696</v>
      </c>
      <c r="M6351" t="s">
        <v>6699</v>
      </c>
      <c r="N6351" s="1">
        <v>43889</v>
      </c>
      <c r="O6351" t="str">
        <f t="shared" ref="O6351:O6414" si="211" xml:space="preserve"> IF(K6351&gt;N6351,W6351,I6351)</f>
        <v>정상2</v>
      </c>
      <c r="P6351" t="str">
        <f t="shared" si="210"/>
        <v>엠피상동</v>
      </c>
      <c r="Q6351" t="s">
        <v>1954</v>
      </c>
      <c r="R6351"/>
      <c r="S6351"/>
      <c r="T6351"/>
      <c r="U6351"/>
      <c r="V6351"/>
      <c r="W6351" t="s">
        <v>1958</v>
      </c>
      <c r="X6351"/>
    </row>
    <row r="6352" spans="1:24">
      <c r="A6352" t="s">
        <v>2665</v>
      </c>
      <c r="B6352" t="s">
        <v>5670</v>
      </c>
      <c r="C6352" t="s">
        <v>5728</v>
      </c>
      <c r="D6352" t="s">
        <v>5812</v>
      </c>
      <c r="E6352" t="s">
        <v>6678</v>
      </c>
      <c r="F6352" t="s">
        <v>4276</v>
      </c>
      <c r="G6352">
        <v>61464</v>
      </c>
      <c r="H6352">
        <v>67000</v>
      </c>
      <c r="I6352" s="1">
        <v>43801</v>
      </c>
      <c r="J6352">
        <v>1</v>
      </c>
      <c r="K6352" t="s">
        <v>6696</v>
      </c>
      <c r="L6352" t="s">
        <v>6696</v>
      </c>
      <c r="M6352" t="s">
        <v>6699</v>
      </c>
      <c r="N6352" s="1">
        <v>43889</v>
      </c>
      <c r="O6352" t="str">
        <f t="shared" si="211"/>
        <v>정상2</v>
      </c>
      <c r="P6352" t="str">
        <f t="shared" si="210"/>
        <v>엠피상동</v>
      </c>
      <c r="Q6352" t="s">
        <v>1954</v>
      </c>
      <c r="R6352"/>
      <c r="S6352"/>
      <c r="T6352"/>
      <c r="U6352"/>
      <c r="V6352"/>
      <c r="W6352" t="s">
        <v>1958</v>
      </c>
      <c r="X6352"/>
    </row>
    <row r="6353" spans="1:24">
      <c r="A6353" t="s">
        <v>2665</v>
      </c>
      <c r="B6353" t="s">
        <v>5670</v>
      </c>
      <c r="C6353" t="s">
        <v>5725</v>
      </c>
      <c r="D6353" t="s">
        <v>6109</v>
      </c>
      <c r="E6353" t="s">
        <v>6679</v>
      </c>
      <c r="F6353" t="s">
        <v>3242</v>
      </c>
      <c r="G6353">
        <v>61464</v>
      </c>
      <c r="H6353">
        <v>50500</v>
      </c>
      <c r="I6353" s="1">
        <v>43801</v>
      </c>
      <c r="J6353">
        <v>1</v>
      </c>
      <c r="K6353" t="s">
        <v>6696</v>
      </c>
      <c r="L6353" t="s">
        <v>6696</v>
      </c>
      <c r="M6353" t="s">
        <v>6699</v>
      </c>
      <c r="N6353" s="1">
        <v>43889</v>
      </c>
      <c r="O6353" t="str">
        <f t="shared" si="211"/>
        <v>정상2</v>
      </c>
      <c r="P6353" t="str">
        <f t="shared" si="210"/>
        <v>엠피상동</v>
      </c>
      <c r="Q6353" t="s">
        <v>1954</v>
      </c>
      <c r="R6353"/>
      <c r="S6353"/>
      <c r="T6353"/>
      <c r="U6353"/>
      <c r="V6353"/>
      <c r="W6353" t="s">
        <v>1958</v>
      </c>
      <c r="X6353"/>
    </row>
    <row r="6354" spans="1:24">
      <c r="A6354" t="s">
        <v>2671</v>
      </c>
      <c r="B6354" t="s">
        <v>5677</v>
      </c>
      <c r="C6354"/>
      <c r="D6354" t="s">
        <v>6110</v>
      </c>
      <c r="E6354">
        <v>41937626480000</v>
      </c>
      <c r="F6354" t="s">
        <v>4270</v>
      </c>
      <c r="G6354" t="s">
        <v>973</v>
      </c>
      <c r="H6354">
        <v>10000</v>
      </c>
      <c r="I6354" s="1">
        <v>43801</v>
      </c>
      <c r="J6354">
        <v>1</v>
      </c>
      <c r="K6354" t="s">
        <v>6696</v>
      </c>
      <c r="L6354" t="s">
        <v>6698</v>
      </c>
      <c r="M6354" t="s">
        <v>6699</v>
      </c>
      <c r="N6354" s="1">
        <v>43889</v>
      </c>
      <c r="O6354" t="str">
        <f t="shared" si="211"/>
        <v>정상2</v>
      </c>
      <c r="P6354" t="s">
        <v>988</v>
      </c>
      <c r="Q6354" t="s">
        <v>1954</v>
      </c>
      <c r="R6354"/>
      <c r="S6354"/>
      <c r="T6354"/>
      <c r="U6354"/>
      <c r="V6354"/>
      <c r="W6354" t="s">
        <v>1958</v>
      </c>
      <c r="X6354"/>
    </row>
    <row r="6355" spans="1:24">
      <c r="A6355" t="s">
        <v>2665</v>
      </c>
      <c r="B6355" t="s">
        <v>2678</v>
      </c>
      <c r="C6355" t="s">
        <v>5725</v>
      </c>
      <c r="D6355" t="s">
        <v>5922</v>
      </c>
      <c r="E6355" t="s">
        <v>6680</v>
      </c>
      <c r="F6355" t="s">
        <v>3242</v>
      </c>
      <c r="G6355" t="s">
        <v>879</v>
      </c>
      <c r="H6355">
        <v>60000</v>
      </c>
      <c r="I6355" s="1">
        <v>43801</v>
      </c>
      <c r="J6355">
        <v>2</v>
      </c>
      <c r="K6355" t="s">
        <v>6696</v>
      </c>
      <c r="L6355" t="s">
        <v>6696</v>
      </c>
      <c r="M6355" t="s">
        <v>6699</v>
      </c>
      <c r="N6355" s="1">
        <v>43889</v>
      </c>
      <c r="O6355" t="str">
        <f t="shared" si="211"/>
        <v>정상2</v>
      </c>
      <c r="P6355" t="str">
        <f t="shared" si="210"/>
        <v>엠피상동</v>
      </c>
      <c r="Q6355" t="s">
        <v>1954</v>
      </c>
      <c r="R6355"/>
      <c r="S6355"/>
      <c r="T6355"/>
      <c r="U6355"/>
      <c r="V6355"/>
      <c r="W6355" t="s">
        <v>1958</v>
      </c>
      <c r="X6355"/>
    </row>
    <row r="6356" spans="1:24">
      <c r="A6356" t="s">
        <v>1870</v>
      </c>
      <c r="B6356" t="s">
        <v>2678</v>
      </c>
      <c r="C6356" t="s">
        <v>5728</v>
      </c>
      <c r="D6356" t="s">
        <v>5957</v>
      </c>
      <c r="E6356" t="s">
        <v>6681</v>
      </c>
      <c r="F6356" t="s">
        <v>3242</v>
      </c>
      <c r="G6356" t="s">
        <v>946</v>
      </c>
      <c r="H6356">
        <v>30000</v>
      </c>
      <c r="I6356" s="1">
        <v>43801</v>
      </c>
      <c r="J6356">
        <v>1</v>
      </c>
      <c r="K6356" t="s">
        <v>6696</v>
      </c>
      <c r="L6356" t="s">
        <v>6696</v>
      </c>
      <c r="M6356" t="s">
        <v>6699</v>
      </c>
      <c r="N6356" s="1">
        <v>43889</v>
      </c>
      <c r="O6356" t="str">
        <f t="shared" si="211"/>
        <v>정상2</v>
      </c>
      <c r="P6356" t="str">
        <f t="shared" si="210"/>
        <v>엠피상동</v>
      </c>
      <c r="Q6356" t="s">
        <v>1954</v>
      </c>
      <c r="R6356"/>
      <c r="S6356"/>
      <c r="T6356"/>
      <c r="U6356"/>
      <c r="V6356"/>
      <c r="W6356" t="s">
        <v>1958</v>
      </c>
      <c r="X6356"/>
    </row>
    <row r="6357" spans="1:24">
      <c r="A6357" t="s">
        <v>2667</v>
      </c>
      <c r="B6357" t="s">
        <v>2680</v>
      </c>
      <c r="C6357" t="s">
        <v>5744</v>
      </c>
      <c r="D6357" t="s">
        <v>5959</v>
      </c>
      <c r="E6357">
        <v>3190616875091</v>
      </c>
      <c r="F6357" t="s">
        <v>4276</v>
      </c>
      <c r="G6357" t="s">
        <v>919</v>
      </c>
      <c r="H6357">
        <v>34000</v>
      </c>
      <c r="I6357" s="1">
        <v>43801</v>
      </c>
      <c r="J6357">
        <v>1</v>
      </c>
      <c r="K6357" t="s">
        <v>6696</v>
      </c>
      <c r="L6357" t="s">
        <v>6698</v>
      </c>
      <c r="M6357" t="s">
        <v>6699</v>
      </c>
      <c r="N6357" s="1">
        <v>43889</v>
      </c>
      <c r="O6357" t="str">
        <f t="shared" si="211"/>
        <v>정상2</v>
      </c>
      <c r="P6357" t="str">
        <f t="shared" si="210"/>
        <v>엠피의정부</v>
      </c>
      <c r="Q6357" t="s">
        <v>1954</v>
      </c>
      <c r="R6357"/>
      <c r="S6357"/>
      <c r="T6357"/>
      <c r="U6357"/>
      <c r="V6357"/>
      <c r="W6357" t="s">
        <v>6702</v>
      </c>
      <c r="X6357"/>
    </row>
    <row r="6358" spans="1:24">
      <c r="A6358" t="s">
        <v>2673</v>
      </c>
      <c r="B6358" t="s">
        <v>5671</v>
      </c>
      <c r="C6358" t="s">
        <v>5713</v>
      </c>
      <c r="D6358" t="s">
        <v>6043</v>
      </c>
      <c r="E6358" t="s">
        <v>6682</v>
      </c>
      <c r="F6358" t="s">
        <v>3242</v>
      </c>
      <c r="G6358" t="s">
        <v>941</v>
      </c>
      <c r="H6358">
        <v>35500</v>
      </c>
      <c r="I6358" s="1">
        <v>43801</v>
      </c>
      <c r="J6358">
        <v>1</v>
      </c>
      <c r="K6358" t="s">
        <v>6696</v>
      </c>
      <c r="L6358" t="s">
        <v>6698</v>
      </c>
      <c r="M6358" t="s">
        <v>6699</v>
      </c>
      <c r="N6358" s="1">
        <v>43889</v>
      </c>
      <c r="O6358" t="str">
        <f t="shared" si="211"/>
        <v>정상2</v>
      </c>
      <c r="P6358" t="str">
        <f t="shared" si="210"/>
        <v>엠피피스토스</v>
      </c>
      <c r="Q6358" t="s">
        <v>1954</v>
      </c>
      <c r="R6358"/>
      <c r="S6358"/>
      <c r="T6358"/>
      <c r="U6358"/>
      <c r="V6358"/>
      <c r="W6358" t="s">
        <v>1960</v>
      </c>
      <c r="X6358"/>
    </row>
    <row r="6359" spans="1:24">
      <c r="A6359" t="s">
        <v>2669</v>
      </c>
      <c r="B6359"/>
      <c r="C6359"/>
      <c r="D6359" t="s">
        <v>6070</v>
      </c>
      <c r="E6359" t="s">
        <v>6683</v>
      </c>
      <c r="F6359" t="s">
        <v>4276</v>
      </c>
      <c r="G6359">
        <v>61464</v>
      </c>
      <c r="H6359">
        <v>68530</v>
      </c>
      <c r="I6359" s="1">
        <v>43801</v>
      </c>
      <c r="J6359">
        <v>1</v>
      </c>
      <c r="K6359" t="s">
        <v>6696</v>
      </c>
      <c r="L6359" t="s">
        <v>6698</v>
      </c>
      <c r="M6359" t="s">
        <v>6699</v>
      </c>
      <c r="N6359" s="1">
        <v>43889</v>
      </c>
      <c r="O6359" t="str">
        <f t="shared" si="211"/>
        <v>정상2</v>
      </c>
      <c r="P6359" t="str">
        <f t="shared" si="210"/>
        <v>엠피경기</v>
      </c>
      <c r="Q6359" t="s">
        <v>1954</v>
      </c>
      <c r="R6359"/>
      <c r="S6359"/>
      <c r="T6359"/>
      <c r="U6359"/>
      <c r="V6359"/>
      <c r="W6359" t="s">
        <v>1958</v>
      </c>
      <c r="X6359"/>
    </row>
    <row r="6360" spans="1:24">
      <c r="A6360" t="s">
        <v>5664</v>
      </c>
      <c r="B6360" t="s">
        <v>5679</v>
      </c>
      <c r="C6360" t="s">
        <v>5737</v>
      </c>
      <c r="D6360" t="s">
        <v>5997</v>
      </c>
      <c r="E6360">
        <v>20196124690</v>
      </c>
      <c r="F6360" t="s">
        <v>4276</v>
      </c>
      <c r="G6360">
        <v>22818</v>
      </c>
      <c r="H6360">
        <v>35000</v>
      </c>
      <c r="I6360" s="1">
        <v>43801</v>
      </c>
      <c r="J6360">
        <v>1</v>
      </c>
      <c r="K6360" t="s">
        <v>6696</v>
      </c>
      <c r="L6360" t="s">
        <v>6698</v>
      </c>
      <c r="M6360" t="s">
        <v>6699</v>
      </c>
      <c r="N6360" s="1">
        <v>43889</v>
      </c>
      <c r="O6360" t="str">
        <f t="shared" si="211"/>
        <v>정상2</v>
      </c>
      <c r="P6360" t="s">
        <v>6829</v>
      </c>
      <c r="Q6360" t="s">
        <v>1954</v>
      </c>
      <c r="R6360"/>
      <c r="S6360"/>
      <c r="T6360"/>
      <c r="U6360"/>
      <c r="V6360"/>
      <c r="W6360" t="s">
        <v>1958</v>
      </c>
      <c r="X6360"/>
    </row>
    <row r="6361" spans="1:24">
      <c r="A6361" t="s">
        <v>5664</v>
      </c>
      <c r="B6361" t="s">
        <v>5679</v>
      </c>
      <c r="C6361" t="s">
        <v>5765</v>
      </c>
      <c r="D6361" t="s">
        <v>5940</v>
      </c>
      <c r="E6361" t="s">
        <v>6684</v>
      </c>
      <c r="F6361" t="s">
        <v>4276</v>
      </c>
      <c r="G6361" t="s">
        <v>885</v>
      </c>
      <c r="H6361">
        <v>35000</v>
      </c>
      <c r="I6361" s="1">
        <v>43801</v>
      </c>
      <c r="J6361">
        <v>1</v>
      </c>
      <c r="K6361" t="s">
        <v>6696</v>
      </c>
      <c r="L6361" t="s">
        <v>6698</v>
      </c>
      <c r="M6361" t="s">
        <v>6699</v>
      </c>
      <c r="N6361" s="1">
        <v>43889</v>
      </c>
      <c r="O6361" t="str">
        <f t="shared" si="211"/>
        <v>정상2</v>
      </c>
      <c r="P6361" t="s">
        <v>987</v>
      </c>
      <c r="Q6361" t="s">
        <v>1954</v>
      </c>
      <c r="R6361"/>
      <c r="S6361"/>
      <c r="T6361"/>
      <c r="U6361"/>
      <c r="V6361"/>
      <c r="W6361" t="s">
        <v>1958</v>
      </c>
      <c r="X6361"/>
    </row>
    <row r="6362" spans="1:24">
      <c r="A6362" t="s">
        <v>5664</v>
      </c>
      <c r="B6362" t="s">
        <v>5693</v>
      </c>
      <c r="C6362" t="s">
        <v>5758</v>
      </c>
      <c r="D6362" t="s">
        <v>5940</v>
      </c>
      <c r="E6362" t="s">
        <v>6685</v>
      </c>
      <c r="F6362" t="s">
        <v>4276</v>
      </c>
      <c r="G6362" t="s">
        <v>885</v>
      </c>
      <c r="H6362">
        <v>35000</v>
      </c>
      <c r="I6362" s="1">
        <v>43801</v>
      </c>
      <c r="J6362">
        <v>1</v>
      </c>
      <c r="K6362" t="s">
        <v>6696</v>
      </c>
      <c r="L6362" t="s">
        <v>6698</v>
      </c>
      <c r="M6362" t="s">
        <v>6699</v>
      </c>
      <c r="N6362" s="1">
        <v>43889</v>
      </c>
      <c r="O6362" t="str">
        <f t="shared" si="211"/>
        <v>정상2</v>
      </c>
      <c r="P6362" t="s">
        <v>6829</v>
      </c>
      <c r="Q6362" t="s">
        <v>1954</v>
      </c>
      <c r="R6362"/>
      <c r="S6362"/>
      <c r="T6362"/>
      <c r="U6362"/>
      <c r="V6362"/>
      <c r="W6362" t="s">
        <v>1958</v>
      </c>
      <c r="X6362"/>
    </row>
    <row r="6363" spans="1:24">
      <c r="A6363" t="s">
        <v>2665</v>
      </c>
      <c r="B6363" t="s">
        <v>5670</v>
      </c>
      <c r="C6363" t="s">
        <v>5725</v>
      </c>
      <c r="D6363" t="s">
        <v>5963</v>
      </c>
      <c r="E6363" t="s">
        <v>6686</v>
      </c>
      <c r="F6363" t="s">
        <v>3242</v>
      </c>
      <c r="G6363">
        <v>61434</v>
      </c>
      <c r="H6363">
        <v>169000</v>
      </c>
      <c r="I6363" s="1">
        <v>43801</v>
      </c>
      <c r="J6363">
        <v>1</v>
      </c>
      <c r="K6363" t="s">
        <v>6696</v>
      </c>
      <c r="L6363" t="s">
        <v>6696</v>
      </c>
      <c r="M6363" t="s">
        <v>6699</v>
      </c>
      <c r="N6363" s="1">
        <v>43889</v>
      </c>
      <c r="O6363" t="str">
        <f t="shared" si="211"/>
        <v>정상2</v>
      </c>
      <c r="P6363" t="str">
        <f t="shared" si="210"/>
        <v>엠피상동</v>
      </c>
      <c r="Q6363" t="s">
        <v>1954</v>
      </c>
      <c r="R6363"/>
      <c r="S6363"/>
      <c r="T6363"/>
      <c r="U6363"/>
      <c r="V6363"/>
      <c r="W6363" t="s">
        <v>1958</v>
      </c>
      <c r="X6363"/>
    </row>
    <row r="6364" spans="1:24">
      <c r="A6364" t="s">
        <v>2665</v>
      </c>
      <c r="B6364" t="s">
        <v>5670</v>
      </c>
      <c r="C6364" t="s">
        <v>5716</v>
      </c>
      <c r="D6364" t="s">
        <v>6046</v>
      </c>
      <c r="E6364" t="s">
        <v>6687</v>
      </c>
      <c r="F6364" t="s">
        <v>4276</v>
      </c>
      <c r="G6364">
        <v>61434</v>
      </c>
      <c r="H6364">
        <v>161000</v>
      </c>
      <c r="I6364" s="1">
        <v>43801</v>
      </c>
      <c r="J6364">
        <v>1</v>
      </c>
      <c r="K6364" t="s">
        <v>6696</v>
      </c>
      <c r="L6364" t="s">
        <v>6696</v>
      </c>
      <c r="M6364" t="s">
        <v>6699</v>
      </c>
      <c r="N6364" s="1">
        <v>43889</v>
      </c>
      <c r="O6364" t="str">
        <f t="shared" si="211"/>
        <v>정상2</v>
      </c>
      <c r="P6364" t="str">
        <f t="shared" si="210"/>
        <v>엠피상동</v>
      </c>
      <c r="Q6364" t="s">
        <v>1954</v>
      </c>
      <c r="R6364"/>
      <c r="S6364"/>
      <c r="T6364"/>
      <c r="U6364"/>
      <c r="V6364"/>
      <c r="W6364" t="s">
        <v>1958</v>
      </c>
      <c r="X6364"/>
    </row>
    <row r="6365" spans="1:24">
      <c r="A6365" t="s">
        <v>1870</v>
      </c>
      <c r="B6365" t="s">
        <v>2678</v>
      </c>
      <c r="C6365" t="s">
        <v>2353</v>
      </c>
      <c r="D6365" t="s">
        <v>5928</v>
      </c>
      <c r="E6365">
        <v>51926465050000</v>
      </c>
      <c r="F6365" t="s">
        <v>4276</v>
      </c>
      <c r="G6365" t="s">
        <v>899</v>
      </c>
      <c r="H6365">
        <v>105000</v>
      </c>
      <c r="I6365" s="1">
        <v>43801</v>
      </c>
      <c r="J6365">
        <v>1</v>
      </c>
      <c r="K6365" t="s">
        <v>6695</v>
      </c>
      <c r="L6365" t="s">
        <v>6696</v>
      </c>
      <c r="M6365" t="s">
        <v>6699</v>
      </c>
      <c r="N6365" s="1">
        <v>43889</v>
      </c>
      <c r="O6365" t="str">
        <f t="shared" si="211"/>
        <v>정상2</v>
      </c>
      <c r="P6365" t="str">
        <f t="shared" si="210"/>
        <v>엠피상동</v>
      </c>
      <c r="Q6365" t="s">
        <v>1954</v>
      </c>
      <c r="R6365"/>
      <c r="S6365"/>
      <c r="T6365"/>
      <c r="U6365"/>
      <c r="V6365"/>
      <c r="W6365" t="s">
        <v>1958</v>
      </c>
      <c r="X6365"/>
    </row>
    <row r="6366" spans="1:24">
      <c r="A6366" t="s">
        <v>2665</v>
      </c>
      <c r="B6366" t="s">
        <v>2678</v>
      </c>
      <c r="C6366" t="s">
        <v>5716</v>
      </c>
      <c r="D6366" t="s">
        <v>5999</v>
      </c>
      <c r="E6366" t="s">
        <v>6688</v>
      </c>
      <c r="F6366" t="s">
        <v>4276</v>
      </c>
      <c r="G6366" t="s">
        <v>896</v>
      </c>
      <c r="H6366">
        <v>50000</v>
      </c>
      <c r="I6366" s="1">
        <v>43801</v>
      </c>
      <c r="J6366">
        <v>1</v>
      </c>
      <c r="K6366" t="s">
        <v>6696</v>
      </c>
      <c r="L6366" t="s">
        <v>6696</v>
      </c>
      <c r="M6366" t="s">
        <v>6699</v>
      </c>
      <c r="N6366" s="1">
        <v>43889</v>
      </c>
      <c r="O6366" t="str">
        <f t="shared" si="211"/>
        <v>정상2</v>
      </c>
      <c r="P6366" t="str">
        <f t="shared" si="210"/>
        <v>엠피상동</v>
      </c>
      <c r="Q6366" t="s">
        <v>1954</v>
      </c>
      <c r="R6366"/>
      <c r="S6366"/>
      <c r="T6366"/>
      <c r="U6366"/>
      <c r="V6366"/>
      <c r="W6366" t="s">
        <v>1958</v>
      </c>
      <c r="X6366"/>
    </row>
    <row r="6367" spans="1:24">
      <c r="A6367" t="s">
        <v>2673</v>
      </c>
      <c r="B6367" t="s">
        <v>2685</v>
      </c>
      <c r="C6367" t="s">
        <v>5713</v>
      </c>
      <c r="D6367" t="s">
        <v>5799</v>
      </c>
      <c r="E6367">
        <v>20196129900</v>
      </c>
      <c r="F6367" t="s">
        <v>4276</v>
      </c>
      <c r="G6367">
        <v>22800</v>
      </c>
      <c r="H6367">
        <v>50000</v>
      </c>
      <c r="I6367" s="1">
        <v>43801</v>
      </c>
      <c r="J6367">
        <v>1</v>
      </c>
      <c r="K6367" t="s">
        <v>6696</v>
      </c>
      <c r="L6367" t="s">
        <v>6698</v>
      </c>
      <c r="M6367" t="s">
        <v>6699</v>
      </c>
      <c r="N6367" s="1">
        <v>43889</v>
      </c>
      <c r="O6367" t="str">
        <f t="shared" si="211"/>
        <v>정상2</v>
      </c>
      <c r="P6367" t="str">
        <f t="shared" si="210"/>
        <v>엠피피스토스</v>
      </c>
      <c r="Q6367" t="s">
        <v>1954</v>
      </c>
      <c r="R6367"/>
      <c r="S6367"/>
      <c r="T6367"/>
      <c r="U6367"/>
      <c r="V6367"/>
      <c r="W6367" t="s">
        <v>1958</v>
      </c>
      <c r="X6367"/>
    </row>
    <row r="6368" spans="1:24">
      <c r="A6368" t="s">
        <v>2673</v>
      </c>
      <c r="B6368" t="s">
        <v>5671</v>
      </c>
      <c r="C6368" t="s">
        <v>5713</v>
      </c>
      <c r="D6368" t="s">
        <v>5799</v>
      </c>
      <c r="E6368">
        <v>320192261280</v>
      </c>
      <c r="F6368" t="s">
        <v>4276</v>
      </c>
      <c r="G6368">
        <v>30555</v>
      </c>
      <c r="H6368">
        <v>105000</v>
      </c>
      <c r="I6368" s="1">
        <v>43801</v>
      </c>
      <c r="J6368">
        <v>1</v>
      </c>
      <c r="K6368" t="s">
        <v>6696</v>
      </c>
      <c r="L6368" t="s">
        <v>6698</v>
      </c>
      <c r="M6368" t="s">
        <v>6699</v>
      </c>
      <c r="N6368" s="1">
        <v>43889</v>
      </c>
      <c r="O6368" t="str">
        <f t="shared" si="211"/>
        <v>정상2</v>
      </c>
      <c r="P6368" t="str">
        <f t="shared" si="210"/>
        <v>엠피피스토스</v>
      </c>
      <c r="Q6368" t="s">
        <v>1954</v>
      </c>
      <c r="R6368"/>
      <c r="S6368"/>
      <c r="T6368"/>
      <c r="U6368"/>
      <c r="V6368"/>
      <c r="W6368" t="s">
        <v>1958</v>
      </c>
      <c r="X6368"/>
    </row>
    <row r="6369" spans="1:24">
      <c r="A6369" t="s">
        <v>2665</v>
      </c>
      <c r="B6369" t="s">
        <v>2678</v>
      </c>
      <c r="C6369" t="s">
        <v>5716</v>
      </c>
      <c r="D6369" t="s">
        <v>5864</v>
      </c>
      <c r="E6369">
        <v>51926430490000</v>
      </c>
      <c r="F6369" t="s">
        <v>4276</v>
      </c>
      <c r="G6369" t="s">
        <v>900</v>
      </c>
      <c r="H6369">
        <v>30000</v>
      </c>
      <c r="I6369" s="1">
        <v>43801</v>
      </c>
      <c r="J6369">
        <v>1</v>
      </c>
      <c r="K6369" t="s">
        <v>6696</v>
      </c>
      <c r="L6369" t="s">
        <v>6696</v>
      </c>
      <c r="M6369" t="s">
        <v>6699</v>
      </c>
      <c r="N6369" s="1">
        <v>43889</v>
      </c>
      <c r="O6369" t="str">
        <f t="shared" si="211"/>
        <v>정상2</v>
      </c>
      <c r="P6369" t="str">
        <f t="shared" si="210"/>
        <v>엠피상동</v>
      </c>
      <c r="Q6369" t="s">
        <v>1954</v>
      </c>
      <c r="R6369"/>
      <c r="S6369"/>
      <c r="T6369"/>
      <c r="U6369"/>
      <c r="V6369"/>
      <c r="W6369" t="s">
        <v>1958</v>
      </c>
      <c r="X6369"/>
    </row>
    <row r="6370" spans="1:24">
      <c r="A6370" t="s">
        <v>2665</v>
      </c>
      <c r="B6370" t="s">
        <v>2678</v>
      </c>
      <c r="C6370" t="s">
        <v>5725</v>
      </c>
      <c r="D6370" t="s">
        <v>6086</v>
      </c>
      <c r="E6370" t="s">
        <v>6689</v>
      </c>
      <c r="F6370" t="s">
        <v>4276</v>
      </c>
      <c r="G6370">
        <v>61438</v>
      </c>
      <c r="H6370">
        <v>41000</v>
      </c>
      <c r="I6370" s="1">
        <v>43801</v>
      </c>
      <c r="J6370">
        <v>1</v>
      </c>
      <c r="K6370" t="s">
        <v>6696</v>
      </c>
      <c r="L6370" t="s">
        <v>6696</v>
      </c>
      <c r="M6370" t="s">
        <v>6699</v>
      </c>
      <c r="N6370" s="1">
        <v>43889</v>
      </c>
      <c r="O6370" t="str">
        <f t="shared" si="211"/>
        <v>정상2</v>
      </c>
      <c r="P6370" t="str">
        <f t="shared" si="210"/>
        <v>엠피상동</v>
      </c>
      <c r="Q6370" t="s">
        <v>1954</v>
      </c>
      <c r="R6370"/>
      <c r="S6370"/>
      <c r="T6370"/>
      <c r="U6370"/>
      <c r="V6370"/>
      <c r="W6370" t="s">
        <v>1958</v>
      </c>
      <c r="X6370"/>
    </row>
    <row r="6371" spans="1:24">
      <c r="A6371" t="s">
        <v>2665</v>
      </c>
      <c r="B6371" t="s">
        <v>2678</v>
      </c>
      <c r="C6371" t="s">
        <v>5716</v>
      </c>
      <c r="D6371" t="s">
        <v>6111</v>
      </c>
      <c r="E6371" t="s">
        <v>6690</v>
      </c>
      <c r="F6371" t="s">
        <v>4276</v>
      </c>
      <c r="G6371" t="s">
        <v>885</v>
      </c>
      <c r="H6371">
        <v>20090</v>
      </c>
      <c r="I6371" s="1">
        <v>43801</v>
      </c>
      <c r="J6371">
        <v>1</v>
      </c>
      <c r="K6371" t="s">
        <v>6696</v>
      </c>
      <c r="L6371" t="s">
        <v>6696</v>
      </c>
      <c r="M6371" t="s">
        <v>6699</v>
      </c>
      <c r="N6371" s="1">
        <v>43889</v>
      </c>
      <c r="O6371" t="str">
        <f t="shared" si="211"/>
        <v>정상2</v>
      </c>
      <c r="P6371" t="str">
        <f t="shared" si="210"/>
        <v>엠피상동</v>
      </c>
      <c r="Q6371" t="s">
        <v>1954</v>
      </c>
      <c r="R6371"/>
      <c r="S6371"/>
      <c r="T6371"/>
      <c r="U6371"/>
      <c r="V6371"/>
      <c r="W6371" t="s">
        <v>1958</v>
      </c>
      <c r="X6371"/>
    </row>
    <row r="6372" spans="1:24">
      <c r="A6372" t="s">
        <v>2665</v>
      </c>
      <c r="B6372" t="s">
        <v>2678</v>
      </c>
      <c r="C6372" t="s">
        <v>5728</v>
      </c>
      <c r="D6372" t="s">
        <v>6007</v>
      </c>
      <c r="E6372" t="s">
        <v>6691</v>
      </c>
      <c r="F6372" t="s">
        <v>4276</v>
      </c>
      <c r="G6372">
        <v>61465</v>
      </c>
      <c r="H6372">
        <v>50000</v>
      </c>
      <c r="I6372" s="1">
        <v>43801</v>
      </c>
      <c r="J6372">
        <v>1</v>
      </c>
      <c r="K6372" t="s">
        <v>6696</v>
      </c>
      <c r="L6372" t="s">
        <v>6696</v>
      </c>
      <c r="M6372" t="s">
        <v>6699</v>
      </c>
      <c r="N6372" s="1">
        <v>43889</v>
      </c>
      <c r="O6372" t="str">
        <f t="shared" si="211"/>
        <v>정상2</v>
      </c>
      <c r="P6372" t="str">
        <f t="shared" si="210"/>
        <v>엠피상동</v>
      </c>
      <c r="Q6372" t="s">
        <v>1954</v>
      </c>
      <c r="R6372"/>
      <c r="S6372"/>
      <c r="T6372"/>
      <c r="U6372"/>
      <c r="V6372"/>
      <c r="W6372" t="s">
        <v>1958</v>
      </c>
      <c r="X6372"/>
    </row>
    <row r="6373" spans="1:24">
      <c r="A6373" t="s">
        <v>2665</v>
      </c>
      <c r="B6373" t="s">
        <v>2678</v>
      </c>
      <c r="C6373" t="s">
        <v>5716</v>
      </c>
      <c r="D6373" t="s">
        <v>6007</v>
      </c>
      <c r="E6373" t="s">
        <v>6692</v>
      </c>
      <c r="F6373" t="s">
        <v>4276</v>
      </c>
      <c r="G6373">
        <v>61437</v>
      </c>
      <c r="H6373">
        <v>15500</v>
      </c>
      <c r="I6373" s="1">
        <v>43801</v>
      </c>
      <c r="J6373">
        <v>1</v>
      </c>
      <c r="K6373" t="s">
        <v>6696</v>
      </c>
      <c r="L6373" t="s">
        <v>6696</v>
      </c>
      <c r="M6373" t="s">
        <v>6699</v>
      </c>
      <c r="N6373" s="1">
        <v>43889</v>
      </c>
      <c r="O6373" t="str">
        <f t="shared" si="211"/>
        <v>정상2</v>
      </c>
      <c r="P6373" t="str">
        <f t="shared" si="210"/>
        <v>엠피상동</v>
      </c>
      <c r="Q6373" t="s">
        <v>1954</v>
      </c>
      <c r="R6373"/>
      <c r="S6373"/>
      <c r="T6373"/>
      <c r="U6373"/>
      <c r="V6373"/>
      <c r="W6373" t="s">
        <v>1958</v>
      </c>
      <c r="X6373"/>
    </row>
    <row r="6374" spans="1:24">
      <c r="A6374" t="s">
        <v>2667</v>
      </c>
      <c r="B6374" t="s">
        <v>2680</v>
      </c>
      <c r="C6374"/>
      <c r="D6374" t="s">
        <v>5881</v>
      </c>
      <c r="E6374">
        <v>41937626360000</v>
      </c>
      <c r="F6374" t="s">
        <v>3242</v>
      </c>
      <c r="G6374" t="s">
        <v>943</v>
      </c>
      <c r="H6374">
        <v>121442</v>
      </c>
      <c r="I6374" s="1">
        <v>43801</v>
      </c>
      <c r="J6374">
        <v>1</v>
      </c>
      <c r="K6374" t="s">
        <v>6696</v>
      </c>
      <c r="L6374" t="s">
        <v>6698</v>
      </c>
      <c r="M6374" t="s">
        <v>6699</v>
      </c>
      <c r="N6374" s="1">
        <v>43889</v>
      </c>
      <c r="O6374" t="str">
        <f t="shared" si="211"/>
        <v>정상2</v>
      </c>
      <c r="P6374" t="str">
        <f t="shared" si="210"/>
        <v>엠피의정부</v>
      </c>
      <c r="Q6374" t="s">
        <v>1954</v>
      </c>
      <c r="R6374"/>
      <c r="S6374"/>
      <c r="T6374"/>
      <c r="U6374"/>
      <c r="V6374"/>
      <c r="W6374" t="s">
        <v>1958</v>
      </c>
      <c r="X6374"/>
    </row>
    <row r="6375" spans="1:24">
      <c r="A6375" t="s">
        <v>995</v>
      </c>
      <c r="B6375"/>
      <c r="C6375"/>
      <c r="D6375" t="s">
        <v>5825</v>
      </c>
      <c r="E6375">
        <v>320192254625</v>
      </c>
      <c r="F6375" t="s">
        <v>4276</v>
      </c>
      <c r="G6375">
        <v>30555</v>
      </c>
      <c r="H6375">
        <v>107700</v>
      </c>
      <c r="I6375" s="1">
        <v>43801</v>
      </c>
      <c r="J6375">
        <v>1</v>
      </c>
      <c r="K6375" t="s">
        <v>6696</v>
      </c>
      <c r="L6375" t="s">
        <v>6698</v>
      </c>
      <c r="M6375" t="s">
        <v>6699</v>
      </c>
      <c r="N6375" s="1">
        <v>43889</v>
      </c>
      <c r="O6375" t="str">
        <f t="shared" si="211"/>
        <v>정상2</v>
      </c>
      <c r="P6375" t="str">
        <f t="shared" si="210"/>
        <v>엠피피스토스</v>
      </c>
      <c r="Q6375" t="s">
        <v>1954</v>
      </c>
      <c r="R6375"/>
      <c r="S6375"/>
      <c r="T6375"/>
      <c r="U6375"/>
      <c r="V6375"/>
      <c r="W6375" t="s">
        <v>1958</v>
      </c>
      <c r="X6375"/>
    </row>
    <row r="6376" spans="1:24">
      <c r="A6376" t="s">
        <v>6703</v>
      </c>
      <c r="B6376" t="s">
        <v>6719</v>
      </c>
      <c r="C6376" t="s">
        <v>6728</v>
      </c>
      <c r="D6376" t="s">
        <v>6745</v>
      </c>
      <c r="E6376">
        <v>6898854000064</v>
      </c>
      <c r="F6376" t="s">
        <v>4898</v>
      </c>
      <c r="G6376">
        <v>19681</v>
      </c>
      <c r="H6376">
        <v>32280</v>
      </c>
      <c r="I6376" s="1">
        <v>43830</v>
      </c>
      <c r="J6376">
        <v>1</v>
      </c>
      <c r="K6376" t="s">
        <v>6795</v>
      </c>
      <c r="L6376" t="s">
        <v>6801</v>
      </c>
      <c r="M6376" t="s">
        <v>6802</v>
      </c>
      <c r="N6376" s="1">
        <v>43889</v>
      </c>
      <c r="O6376" t="str">
        <f t="shared" ref="O6376:O6407" si="212" xml:space="preserve"> IF(K6376&gt;N6376,W6376,I6376)</f>
        <v>정상2</v>
      </c>
      <c r="P6376" t="str">
        <f t="shared" si="210"/>
        <v>엠피아이리치</v>
      </c>
      <c r="Q6376" t="s">
        <v>1952</v>
      </c>
      <c r="R6376"/>
      <c r="S6376"/>
      <c r="T6376"/>
      <c r="U6376"/>
      <c r="V6376"/>
      <c r="W6376" t="s">
        <v>6818</v>
      </c>
      <c r="X6376"/>
    </row>
    <row r="6377" spans="1:24">
      <c r="A6377" t="s">
        <v>6704</v>
      </c>
      <c r="B6377" t="s">
        <v>6720</v>
      </c>
      <c r="C6377" t="s">
        <v>6729</v>
      </c>
      <c r="D6377" t="s">
        <v>6746</v>
      </c>
      <c r="E6377">
        <v>1014880002</v>
      </c>
      <c r="F6377" t="s">
        <v>4898</v>
      </c>
      <c r="G6377" t="s">
        <v>917</v>
      </c>
      <c r="H6377">
        <v>22100</v>
      </c>
      <c r="I6377" s="1">
        <v>43830</v>
      </c>
      <c r="J6377">
        <v>1</v>
      </c>
      <c r="K6377" t="s">
        <v>6795</v>
      </c>
      <c r="L6377" t="s">
        <v>6801</v>
      </c>
      <c r="M6377" t="s">
        <v>6803</v>
      </c>
      <c r="N6377" s="1">
        <v>43889</v>
      </c>
      <c r="O6377" t="str">
        <f t="shared" si="212"/>
        <v>정상2</v>
      </c>
      <c r="P6377" t="str">
        <f t="shared" si="210"/>
        <v>엠피송내</v>
      </c>
      <c r="Q6377" t="s">
        <v>6814</v>
      </c>
      <c r="R6377"/>
      <c r="S6377"/>
      <c r="T6377"/>
      <c r="U6377"/>
      <c r="V6377"/>
      <c r="W6377" t="s">
        <v>1958</v>
      </c>
      <c r="X6377"/>
    </row>
    <row r="6378" spans="1:24">
      <c r="A6378" t="s">
        <v>6705</v>
      </c>
      <c r="B6378" t="s">
        <v>6721</v>
      </c>
      <c r="C6378" t="s">
        <v>6730</v>
      </c>
      <c r="D6378" t="s">
        <v>6747</v>
      </c>
      <c r="E6378">
        <v>41000005290000</v>
      </c>
      <c r="F6378" t="s">
        <v>6786</v>
      </c>
      <c r="G6378" t="s">
        <v>926</v>
      </c>
      <c r="H6378">
        <v>42300</v>
      </c>
      <c r="I6378" s="1">
        <v>43829</v>
      </c>
      <c r="J6378">
        <v>1</v>
      </c>
      <c r="K6378" t="s">
        <v>6796</v>
      </c>
      <c r="L6378" t="s">
        <v>6801</v>
      </c>
      <c r="M6378" t="s">
        <v>6802</v>
      </c>
      <c r="N6378" s="1">
        <v>43889</v>
      </c>
      <c r="O6378" t="str">
        <f t="shared" si="212"/>
        <v>정상2</v>
      </c>
      <c r="P6378" t="str">
        <f t="shared" si="210"/>
        <v>엠피의정부</v>
      </c>
      <c r="Q6378" t="s">
        <v>1954</v>
      </c>
      <c r="R6378"/>
      <c r="S6378"/>
      <c r="T6378"/>
      <c r="U6378"/>
      <c r="V6378"/>
      <c r="W6378" t="s">
        <v>1958</v>
      </c>
      <c r="X6378"/>
    </row>
    <row r="6379" spans="1:24">
      <c r="A6379" t="s">
        <v>992</v>
      </c>
      <c r="B6379" t="s">
        <v>2861</v>
      </c>
      <c r="C6379" t="s">
        <v>6730</v>
      </c>
      <c r="D6379" t="s">
        <v>6748</v>
      </c>
      <c r="E6379">
        <v>41000005286742</v>
      </c>
      <c r="F6379" t="s">
        <v>6786</v>
      </c>
      <c r="G6379" t="s">
        <v>926</v>
      </c>
      <c r="H6379">
        <v>81600</v>
      </c>
      <c r="I6379" s="1">
        <v>43829</v>
      </c>
      <c r="J6379">
        <v>1</v>
      </c>
      <c r="K6379" t="s">
        <v>6696</v>
      </c>
      <c r="L6379" t="s">
        <v>6801</v>
      </c>
      <c r="M6379" t="s">
        <v>6804</v>
      </c>
      <c r="N6379" s="1">
        <v>43889</v>
      </c>
      <c r="O6379" t="str">
        <f t="shared" si="212"/>
        <v>정상2</v>
      </c>
      <c r="P6379" t="str">
        <f t="shared" si="210"/>
        <v>엠피의정부</v>
      </c>
      <c r="Q6379" t="s">
        <v>6815</v>
      </c>
      <c r="R6379"/>
      <c r="S6379"/>
      <c r="T6379"/>
      <c r="U6379"/>
      <c r="V6379"/>
      <c r="W6379" t="s">
        <v>6818</v>
      </c>
      <c r="X6379"/>
    </row>
    <row r="6380" spans="1:24">
      <c r="A6380" t="s">
        <v>983</v>
      </c>
      <c r="B6380" t="s">
        <v>6722</v>
      </c>
      <c r="C6380" t="s">
        <v>6731</v>
      </c>
      <c r="D6380" t="s">
        <v>6749</v>
      </c>
      <c r="E6380">
        <v>114940076</v>
      </c>
      <c r="F6380" t="s">
        <v>4891</v>
      </c>
      <c r="G6380" t="s">
        <v>916</v>
      </c>
      <c r="H6380">
        <v>206400</v>
      </c>
      <c r="I6380" s="1">
        <v>43829</v>
      </c>
      <c r="J6380">
        <v>1</v>
      </c>
      <c r="K6380" t="s">
        <v>6797</v>
      </c>
      <c r="L6380" t="s">
        <v>6801</v>
      </c>
      <c r="M6380" t="s">
        <v>6805</v>
      </c>
      <c r="N6380" s="1">
        <v>43889</v>
      </c>
      <c r="O6380" t="str">
        <f t="shared" si="212"/>
        <v>정상2</v>
      </c>
      <c r="P6380" t="s">
        <v>6835</v>
      </c>
      <c r="Q6380" t="s">
        <v>6815</v>
      </c>
      <c r="R6380"/>
      <c r="S6380"/>
      <c r="T6380"/>
      <c r="U6380"/>
      <c r="V6380"/>
      <c r="W6380" t="s">
        <v>1958</v>
      </c>
      <c r="X6380"/>
    </row>
    <row r="6381" spans="1:24">
      <c r="A6381" t="s">
        <v>990</v>
      </c>
      <c r="B6381"/>
      <c r="C6381"/>
      <c r="D6381" t="s">
        <v>2249</v>
      </c>
      <c r="E6381">
        <v>6016875200002</v>
      </c>
      <c r="F6381" t="s">
        <v>4898</v>
      </c>
      <c r="G6381">
        <v>19679</v>
      </c>
      <c r="H6381">
        <v>49470</v>
      </c>
      <c r="I6381" s="1">
        <v>43829</v>
      </c>
      <c r="J6381">
        <v>1</v>
      </c>
      <c r="K6381" t="s">
        <v>6797</v>
      </c>
      <c r="L6381" t="s">
        <v>6801</v>
      </c>
      <c r="M6381" t="s">
        <v>6802</v>
      </c>
      <c r="N6381" s="1">
        <v>43889</v>
      </c>
      <c r="O6381" t="str">
        <f t="shared" si="212"/>
        <v>정상2</v>
      </c>
      <c r="P6381" t="str">
        <f t="shared" si="210"/>
        <v>엠피성공</v>
      </c>
      <c r="Q6381" t="s">
        <v>1954</v>
      </c>
      <c r="R6381"/>
      <c r="S6381"/>
      <c r="T6381"/>
      <c r="U6381"/>
      <c r="V6381"/>
      <c r="W6381" t="s">
        <v>1958</v>
      </c>
      <c r="X6381"/>
    </row>
    <row r="6382" spans="1:24">
      <c r="A6382" t="s">
        <v>6706</v>
      </c>
      <c r="B6382" t="s">
        <v>6723</v>
      </c>
      <c r="C6382" t="s">
        <v>6732</v>
      </c>
      <c r="D6382" t="s">
        <v>6750</v>
      </c>
      <c r="E6382">
        <v>1555915200003</v>
      </c>
      <c r="F6382" t="s">
        <v>4898</v>
      </c>
      <c r="G6382">
        <v>19699</v>
      </c>
      <c r="H6382">
        <v>20650</v>
      </c>
      <c r="I6382" s="1">
        <v>43826</v>
      </c>
      <c r="J6382">
        <v>1</v>
      </c>
      <c r="K6382" t="s">
        <v>6797</v>
      </c>
      <c r="L6382" t="s">
        <v>6797</v>
      </c>
      <c r="M6382" t="s">
        <v>6806</v>
      </c>
      <c r="N6382" s="1">
        <v>43889</v>
      </c>
      <c r="O6382" t="str">
        <f t="shared" si="212"/>
        <v>정상2</v>
      </c>
      <c r="P6382" t="str">
        <f t="shared" si="210"/>
        <v>엠피상동</v>
      </c>
      <c r="Q6382" t="s">
        <v>1954</v>
      </c>
      <c r="R6382"/>
      <c r="S6382"/>
      <c r="T6382"/>
      <c r="U6382"/>
      <c r="V6382"/>
      <c r="W6382" t="s">
        <v>6818</v>
      </c>
      <c r="X6382"/>
    </row>
    <row r="6383" spans="1:24">
      <c r="A6383" t="s">
        <v>6704</v>
      </c>
      <c r="B6383" t="s">
        <v>6720</v>
      </c>
      <c r="C6383" t="s">
        <v>6733</v>
      </c>
      <c r="D6383" t="s">
        <v>2037</v>
      </c>
      <c r="E6383">
        <v>69018410001</v>
      </c>
      <c r="F6383" t="s">
        <v>4898</v>
      </c>
      <c r="G6383" t="s">
        <v>917</v>
      </c>
      <c r="H6383">
        <v>27600</v>
      </c>
      <c r="I6383" s="1">
        <v>43826</v>
      </c>
      <c r="J6383">
        <v>1</v>
      </c>
      <c r="K6383" t="s">
        <v>6798</v>
      </c>
      <c r="L6383" t="s">
        <v>6698</v>
      </c>
      <c r="M6383" t="s">
        <v>6807</v>
      </c>
      <c r="N6383" s="1">
        <v>43889</v>
      </c>
      <c r="O6383" t="str">
        <f t="shared" si="212"/>
        <v>정상2</v>
      </c>
      <c r="P6383" t="str">
        <f t="shared" si="210"/>
        <v>엠피송내</v>
      </c>
      <c r="Q6383" t="s">
        <v>6814</v>
      </c>
      <c r="R6383"/>
      <c r="S6383"/>
      <c r="T6383"/>
      <c r="U6383"/>
      <c r="V6383"/>
      <c r="W6383" t="s">
        <v>1958</v>
      </c>
      <c r="X6383"/>
    </row>
    <row r="6384" spans="1:24">
      <c r="A6384" t="s">
        <v>1864</v>
      </c>
      <c r="B6384"/>
      <c r="C6384"/>
      <c r="D6384" t="s">
        <v>6751</v>
      </c>
      <c r="E6384">
        <v>3013194630001</v>
      </c>
      <c r="F6384" t="s">
        <v>4898</v>
      </c>
      <c r="G6384" t="s">
        <v>917</v>
      </c>
      <c r="H6384">
        <v>68950</v>
      </c>
      <c r="I6384" s="1">
        <v>43826</v>
      </c>
      <c r="J6384">
        <v>1</v>
      </c>
      <c r="K6384" t="s">
        <v>6696</v>
      </c>
      <c r="L6384" t="s">
        <v>6801</v>
      </c>
      <c r="M6384" t="s">
        <v>6805</v>
      </c>
      <c r="N6384" s="1">
        <v>43889</v>
      </c>
      <c r="O6384" t="str">
        <f t="shared" si="212"/>
        <v>정상2</v>
      </c>
      <c r="P6384" t="str">
        <f t="shared" si="210"/>
        <v>엠피프라임</v>
      </c>
      <c r="Q6384" t="s">
        <v>6816</v>
      </c>
      <c r="R6384"/>
      <c r="S6384"/>
      <c r="T6384"/>
      <c r="U6384"/>
      <c r="V6384"/>
      <c r="W6384" t="s">
        <v>6818</v>
      </c>
      <c r="X6384"/>
    </row>
    <row r="6385" spans="1:24">
      <c r="A6385" t="s">
        <v>6707</v>
      </c>
      <c r="B6385"/>
      <c r="C6385"/>
      <c r="D6385" t="s">
        <v>6751</v>
      </c>
      <c r="E6385">
        <v>3013195530001</v>
      </c>
      <c r="F6385" t="s">
        <v>4898</v>
      </c>
      <c r="G6385" t="s">
        <v>917</v>
      </c>
      <c r="H6385">
        <v>27600</v>
      </c>
      <c r="I6385" s="1">
        <v>43826</v>
      </c>
      <c r="J6385">
        <v>1</v>
      </c>
      <c r="K6385" t="s">
        <v>6797</v>
      </c>
      <c r="L6385" t="s">
        <v>6698</v>
      </c>
      <c r="M6385" t="s">
        <v>6803</v>
      </c>
      <c r="N6385" s="1">
        <v>43889</v>
      </c>
      <c r="O6385" t="str">
        <f t="shared" si="212"/>
        <v>정상2</v>
      </c>
      <c r="P6385" t="str">
        <f t="shared" si="210"/>
        <v>엠피프라임</v>
      </c>
      <c r="Q6385" t="s">
        <v>6817</v>
      </c>
      <c r="R6385"/>
      <c r="S6385"/>
      <c r="T6385"/>
      <c r="U6385"/>
      <c r="V6385"/>
      <c r="W6385" t="s">
        <v>1958</v>
      </c>
      <c r="X6385"/>
    </row>
    <row r="6386" spans="1:24">
      <c r="A6386" t="s">
        <v>983</v>
      </c>
      <c r="B6386" t="s">
        <v>6722</v>
      </c>
      <c r="C6386"/>
      <c r="D6386" t="s">
        <v>2099</v>
      </c>
      <c r="E6386">
        <v>3013190200001</v>
      </c>
      <c r="F6386" t="s">
        <v>4898</v>
      </c>
      <c r="G6386" t="s">
        <v>917</v>
      </c>
      <c r="H6386">
        <v>28700</v>
      </c>
      <c r="I6386" s="1">
        <v>43826</v>
      </c>
      <c r="J6386">
        <v>1</v>
      </c>
      <c r="K6386" t="s">
        <v>6795</v>
      </c>
      <c r="L6386" t="s">
        <v>6698</v>
      </c>
      <c r="M6386" t="s">
        <v>6802</v>
      </c>
      <c r="N6386" s="1">
        <v>43889</v>
      </c>
      <c r="O6386" t="str">
        <f t="shared" si="212"/>
        <v>정상2</v>
      </c>
      <c r="P6386" t="s">
        <v>985</v>
      </c>
      <c r="Q6386" t="s">
        <v>1954</v>
      </c>
      <c r="R6386"/>
      <c r="S6386"/>
      <c r="T6386"/>
      <c r="U6386"/>
      <c r="V6386"/>
      <c r="W6386" t="s">
        <v>1958</v>
      </c>
      <c r="X6386"/>
    </row>
    <row r="6387" spans="1:24">
      <c r="A6387" t="s">
        <v>6708</v>
      </c>
      <c r="B6387" t="s">
        <v>6720</v>
      </c>
      <c r="C6387" t="s">
        <v>6734</v>
      </c>
      <c r="D6387" t="s">
        <v>6752</v>
      </c>
      <c r="E6387">
        <v>3013188020001</v>
      </c>
      <c r="F6387" t="s">
        <v>4898</v>
      </c>
      <c r="G6387" t="s">
        <v>917</v>
      </c>
      <c r="H6387">
        <v>28800</v>
      </c>
      <c r="I6387" s="1">
        <v>43826</v>
      </c>
      <c r="J6387">
        <v>1</v>
      </c>
      <c r="K6387" t="s">
        <v>6696</v>
      </c>
      <c r="L6387" t="s">
        <v>6801</v>
      </c>
      <c r="M6387" t="s">
        <v>6808</v>
      </c>
      <c r="N6387" s="1">
        <v>43889</v>
      </c>
      <c r="O6387" t="str">
        <f t="shared" si="212"/>
        <v>정상2</v>
      </c>
      <c r="P6387" t="str">
        <f t="shared" si="210"/>
        <v>엠피송내</v>
      </c>
      <c r="Q6387" t="s">
        <v>1954</v>
      </c>
      <c r="R6387"/>
      <c r="S6387"/>
      <c r="T6387"/>
      <c r="U6387"/>
      <c r="V6387"/>
      <c r="W6387" t="s">
        <v>6818</v>
      </c>
      <c r="X6387"/>
    </row>
    <row r="6388" spans="1:24">
      <c r="A6388" t="s">
        <v>992</v>
      </c>
      <c r="B6388" t="s">
        <v>6721</v>
      </c>
      <c r="C6388"/>
      <c r="D6388" t="s">
        <v>2009</v>
      </c>
      <c r="E6388">
        <v>3180263261771</v>
      </c>
      <c r="F6388" t="s">
        <v>4891</v>
      </c>
      <c r="G6388" t="s">
        <v>974</v>
      </c>
      <c r="H6388">
        <v>208850</v>
      </c>
      <c r="I6388" s="1">
        <v>43826</v>
      </c>
      <c r="J6388">
        <v>1</v>
      </c>
      <c r="K6388" t="s">
        <v>6695</v>
      </c>
      <c r="L6388" t="s">
        <v>6801</v>
      </c>
      <c r="M6388" t="s">
        <v>6802</v>
      </c>
      <c r="N6388" s="1">
        <v>43889</v>
      </c>
      <c r="O6388" t="str">
        <f t="shared" si="212"/>
        <v>정상2</v>
      </c>
      <c r="P6388" t="str">
        <f t="shared" si="210"/>
        <v>엠피의정부</v>
      </c>
      <c r="Q6388" t="s">
        <v>1954</v>
      </c>
      <c r="R6388"/>
      <c r="S6388"/>
      <c r="T6388"/>
      <c r="U6388"/>
      <c r="V6388"/>
      <c r="W6388" t="s">
        <v>1958</v>
      </c>
      <c r="X6388"/>
    </row>
    <row r="6389" spans="1:24">
      <c r="A6389" t="s">
        <v>4921</v>
      </c>
      <c r="B6389" t="s">
        <v>6719</v>
      </c>
      <c r="C6389" t="s">
        <v>6735</v>
      </c>
      <c r="D6389" t="s">
        <v>6753</v>
      </c>
      <c r="E6389">
        <v>6835669000025</v>
      </c>
      <c r="F6389" t="s">
        <v>4898</v>
      </c>
      <c r="G6389">
        <v>19681</v>
      </c>
      <c r="H6389">
        <v>65660</v>
      </c>
      <c r="I6389" s="1">
        <v>43825</v>
      </c>
      <c r="J6389">
        <v>1</v>
      </c>
      <c r="K6389" t="s">
        <v>6696</v>
      </c>
      <c r="L6389" t="s">
        <v>6698</v>
      </c>
      <c r="M6389" t="s">
        <v>6809</v>
      </c>
      <c r="N6389" s="1">
        <v>43889</v>
      </c>
      <c r="O6389" t="str">
        <f t="shared" si="212"/>
        <v>정상2</v>
      </c>
      <c r="P6389" t="str">
        <f t="shared" si="210"/>
        <v>엠피아이리치</v>
      </c>
      <c r="Q6389" t="s">
        <v>1954</v>
      </c>
      <c r="R6389"/>
      <c r="S6389"/>
      <c r="T6389"/>
      <c r="U6389"/>
      <c r="V6389"/>
      <c r="W6389" t="s">
        <v>1958</v>
      </c>
      <c r="X6389"/>
    </row>
    <row r="6390" spans="1:24">
      <c r="A6390" t="s">
        <v>6709</v>
      </c>
      <c r="B6390"/>
      <c r="C6390"/>
      <c r="D6390" t="s">
        <v>6754</v>
      </c>
      <c r="E6390">
        <v>3013165750001</v>
      </c>
      <c r="F6390" t="s">
        <v>4898</v>
      </c>
      <c r="G6390" t="s">
        <v>917</v>
      </c>
      <c r="H6390">
        <v>68550</v>
      </c>
      <c r="I6390" s="1">
        <v>43825</v>
      </c>
      <c r="J6390">
        <v>1</v>
      </c>
      <c r="K6390" t="s">
        <v>6696</v>
      </c>
      <c r="L6390" t="s">
        <v>6801</v>
      </c>
      <c r="M6390" t="s">
        <v>6810</v>
      </c>
      <c r="N6390" s="1">
        <v>43889</v>
      </c>
      <c r="O6390" t="str">
        <f t="shared" si="212"/>
        <v>정상2</v>
      </c>
      <c r="P6390" t="str">
        <f t="shared" si="210"/>
        <v>엠피피스토스</v>
      </c>
      <c r="Q6390" t="s">
        <v>1954</v>
      </c>
      <c r="R6390"/>
      <c r="S6390"/>
      <c r="T6390"/>
      <c r="U6390"/>
      <c r="V6390"/>
      <c r="W6390" t="s">
        <v>6818</v>
      </c>
      <c r="X6390"/>
    </row>
    <row r="6391" spans="1:24">
      <c r="A6391" t="s">
        <v>996</v>
      </c>
      <c r="B6391" t="s">
        <v>2885</v>
      </c>
      <c r="C6391" t="s">
        <v>6736</v>
      </c>
      <c r="D6391" t="s">
        <v>6755</v>
      </c>
      <c r="E6391">
        <v>19054702</v>
      </c>
      <c r="F6391" t="s">
        <v>5638</v>
      </c>
      <c r="G6391" t="s">
        <v>975</v>
      </c>
      <c r="H6391">
        <v>1500000</v>
      </c>
      <c r="I6391" s="1">
        <v>43823</v>
      </c>
      <c r="J6391">
        <v>1</v>
      </c>
      <c r="K6391" t="s">
        <v>6696</v>
      </c>
      <c r="L6391" t="s">
        <v>6801</v>
      </c>
      <c r="M6391" t="s">
        <v>6802</v>
      </c>
      <c r="N6391" s="1">
        <v>43889</v>
      </c>
      <c r="O6391" t="str">
        <f t="shared" si="212"/>
        <v>정상2</v>
      </c>
      <c r="P6391" t="str">
        <f t="shared" si="210"/>
        <v>엠피경기</v>
      </c>
      <c r="Q6391" t="s">
        <v>1954</v>
      </c>
      <c r="R6391"/>
      <c r="S6391"/>
      <c r="T6391"/>
      <c r="U6391"/>
      <c r="V6391"/>
      <c r="W6391" t="s">
        <v>1958</v>
      </c>
      <c r="X6391"/>
    </row>
    <row r="6392" spans="1:24">
      <c r="A6392" t="s">
        <v>6710</v>
      </c>
      <c r="B6392" t="s">
        <v>6724</v>
      </c>
      <c r="C6392" t="s">
        <v>6737</v>
      </c>
      <c r="D6392" t="s">
        <v>6755</v>
      </c>
      <c r="E6392">
        <v>19054696</v>
      </c>
      <c r="F6392" t="s">
        <v>5638</v>
      </c>
      <c r="G6392" t="s">
        <v>975</v>
      </c>
      <c r="H6392">
        <v>1000000</v>
      </c>
      <c r="I6392" s="1">
        <v>43823</v>
      </c>
      <c r="J6392">
        <v>1</v>
      </c>
      <c r="K6392" t="s">
        <v>6696</v>
      </c>
      <c r="L6392" t="s">
        <v>6801</v>
      </c>
      <c r="M6392" t="s">
        <v>6802</v>
      </c>
      <c r="N6392" s="1">
        <v>43889</v>
      </c>
      <c r="O6392" t="str">
        <f t="shared" si="212"/>
        <v>정상2</v>
      </c>
      <c r="P6392" t="str">
        <f t="shared" si="210"/>
        <v>엠피경기</v>
      </c>
      <c r="Q6392" t="s">
        <v>1954</v>
      </c>
      <c r="R6392"/>
      <c r="S6392"/>
      <c r="T6392"/>
      <c r="U6392"/>
      <c r="V6392"/>
      <c r="W6392" t="s">
        <v>6818</v>
      </c>
      <c r="X6392"/>
    </row>
    <row r="6393" spans="1:24">
      <c r="A6393" t="s">
        <v>6711</v>
      </c>
      <c r="B6393" t="s">
        <v>6725</v>
      </c>
      <c r="C6393" t="s">
        <v>6738</v>
      </c>
      <c r="D6393" t="s">
        <v>6756</v>
      </c>
      <c r="E6393">
        <v>3013151990001</v>
      </c>
      <c r="F6393" t="s">
        <v>5641</v>
      </c>
      <c r="G6393" t="s">
        <v>915</v>
      </c>
      <c r="H6393">
        <v>75200</v>
      </c>
      <c r="I6393" s="1">
        <v>43823</v>
      </c>
      <c r="J6393">
        <v>1</v>
      </c>
      <c r="K6393" t="s">
        <v>6696</v>
      </c>
      <c r="L6393" t="s">
        <v>6698</v>
      </c>
      <c r="M6393" t="s">
        <v>6805</v>
      </c>
      <c r="N6393" s="1">
        <v>43889</v>
      </c>
      <c r="O6393" t="str">
        <f t="shared" si="212"/>
        <v>정상2</v>
      </c>
      <c r="P6393" t="str">
        <f t="shared" si="210"/>
        <v>엠피피스토스</v>
      </c>
      <c r="Q6393" t="s">
        <v>1954</v>
      </c>
      <c r="R6393"/>
      <c r="S6393"/>
      <c r="T6393"/>
      <c r="U6393"/>
      <c r="V6393"/>
      <c r="W6393" t="s">
        <v>6818</v>
      </c>
      <c r="X6393"/>
    </row>
    <row r="6394" spans="1:24">
      <c r="A6394" t="s">
        <v>1870</v>
      </c>
      <c r="B6394" t="s">
        <v>6723</v>
      </c>
      <c r="C6394" t="s">
        <v>6739</v>
      </c>
      <c r="D6394" t="s">
        <v>6757</v>
      </c>
      <c r="E6394">
        <v>8333463200004</v>
      </c>
      <c r="F6394" t="s">
        <v>4898</v>
      </c>
      <c r="G6394">
        <v>19679</v>
      </c>
      <c r="H6394">
        <v>84860</v>
      </c>
      <c r="I6394" s="1">
        <v>43823</v>
      </c>
      <c r="J6394">
        <v>1</v>
      </c>
      <c r="K6394" t="s">
        <v>6797</v>
      </c>
      <c r="L6394" t="s">
        <v>6797</v>
      </c>
      <c r="M6394" t="s">
        <v>6805</v>
      </c>
      <c r="N6394" s="1">
        <v>43889</v>
      </c>
      <c r="O6394" t="str">
        <f t="shared" si="212"/>
        <v>정상2</v>
      </c>
      <c r="P6394" t="str">
        <f t="shared" si="210"/>
        <v>엠피상동</v>
      </c>
      <c r="Q6394" t="s">
        <v>1954</v>
      </c>
      <c r="R6394"/>
      <c r="S6394"/>
      <c r="T6394"/>
      <c r="U6394"/>
      <c r="V6394"/>
      <c r="W6394" t="s">
        <v>1958</v>
      </c>
      <c r="X6394"/>
    </row>
    <row r="6395" spans="1:24">
      <c r="A6395" t="s">
        <v>1870</v>
      </c>
      <c r="B6395" t="s">
        <v>6723</v>
      </c>
      <c r="C6395" t="s">
        <v>6739</v>
      </c>
      <c r="D6395" t="s">
        <v>2106</v>
      </c>
      <c r="E6395">
        <v>2064005000006</v>
      </c>
      <c r="F6395" t="s">
        <v>4898</v>
      </c>
      <c r="G6395">
        <v>19679</v>
      </c>
      <c r="H6395">
        <v>40245</v>
      </c>
      <c r="I6395" s="1">
        <v>43823</v>
      </c>
      <c r="J6395">
        <v>1</v>
      </c>
      <c r="K6395" t="s">
        <v>6696</v>
      </c>
      <c r="L6395" t="s">
        <v>6797</v>
      </c>
      <c r="M6395" t="s">
        <v>6809</v>
      </c>
      <c r="N6395" s="1">
        <v>43889</v>
      </c>
      <c r="O6395" t="str">
        <f t="shared" si="212"/>
        <v>정상2</v>
      </c>
      <c r="P6395" t="str">
        <f t="shared" si="210"/>
        <v>엠피상동</v>
      </c>
      <c r="Q6395" t="s">
        <v>1954</v>
      </c>
      <c r="R6395"/>
      <c r="S6395"/>
      <c r="T6395"/>
      <c r="U6395"/>
      <c r="V6395"/>
      <c r="W6395" t="s">
        <v>1958</v>
      </c>
      <c r="X6395"/>
    </row>
    <row r="6396" spans="1:24">
      <c r="A6396" t="s">
        <v>6706</v>
      </c>
      <c r="B6396" t="s">
        <v>6723</v>
      </c>
      <c r="C6396" t="s">
        <v>6739</v>
      </c>
      <c r="D6396" t="s">
        <v>2106</v>
      </c>
      <c r="E6396">
        <v>3017165200020</v>
      </c>
      <c r="F6396" t="s">
        <v>4898</v>
      </c>
      <c r="G6396">
        <v>19679</v>
      </c>
      <c r="H6396">
        <v>12442</v>
      </c>
      <c r="I6396" s="1">
        <v>43823</v>
      </c>
      <c r="J6396">
        <v>1</v>
      </c>
      <c r="K6396" t="s">
        <v>6799</v>
      </c>
      <c r="L6396" t="s">
        <v>6797</v>
      </c>
      <c r="M6396" t="s">
        <v>6811</v>
      </c>
      <c r="N6396" s="1">
        <v>43889</v>
      </c>
      <c r="O6396" t="str">
        <f t="shared" si="212"/>
        <v>정상2</v>
      </c>
      <c r="P6396" t="str">
        <f t="shared" si="210"/>
        <v>엠피상동</v>
      </c>
      <c r="Q6396" t="s">
        <v>1954</v>
      </c>
      <c r="R6396"/>
      <c r="S6396"/>
      <c r="T6396"/>
      <c r="U6396"/>
      <c r="V6396"/>
      <c r="W6396" t="s">
        <v>1958</v>
      </c>
      <c r="X6396"/>
    </row>
    <row r="6397" spans="1:24">
      <c r="A6397" t="s">
        <v>6709</v>
      </c>
      <c r="B6397" t="s">
        <v>6725</v>
      </c>
      <c r="C6397" t="s">
        <v>6738</v>
      </c>
      <c r="D6397" t="s">
        <v>6758</v>
      </c>
      <c r="E6397">
        <v>5000217133</v>
      </c>
      <c r="F6397" t="s">
        <v>6787</v>
      </c>
      <c r="G6397">
        <v>5424</v>
      </c>
      <c r="H6397">
        <v>300000</v>
      </c>
      <c r="I6397" s="1">
        <v>43822</v>
      </c>
      <c r="J6397">
        <v>1</v>
      </c>
      <c r="K6397" t="s">
        <v>6797</v>
      </c>
      <c r="L6397" t="s">
        <v>6801</v>
      </c>
      <c r="M6397" t="s">
        <v>6810</v>
      </c>
      <c r="N6397" s="1">
        <v>43889</v>
      </c>
      <c r="O6397" t="str">
        <f t="shared" si="212"/>
        <v>정상2</v>
      </c>
      <c r="P6397" t="str">
        <f t="shared" si="210"/>
        <v>엠피피스토스</v>
      </c>
      <c r="Q6397" t="s">
        <v>1954</v>
      </c>
      <c r="R6397"/>
      <c r="S6397"/>
      <c r="T6397"/>
      <c r="U6397"/>
      <c r="V6397"/>
      <c r="W6397" t="s">
        <v>1958</v>
      </c>
      <c r="X6397"/>
    </row>
    <row r="6398" spans="1:24">
      <c r="A6398" t="s">
        <v>1870</v>
      </c>
      <c r="B6398" t="s">
        <v>6723</v>
      </c>
      <c r="C6398" t="s">
        <v>6739</v>
      </c>
      <c r="D6398" t="s">
        <v>6759</v>
      </c>
      <c r="E6398">
        <v>7510985200002</v>
      </c>
      <c r="F6398" t="s">
        <v>4898</v>
      </c>
      <c r="G6398">
        <v>19699</v>
      </c>
      <c r="H6398">
        <v>58600</v>
      </c>
      <c r="I6398" s="1">
        <v>43822</v>
      </c>
      <c r="J6398">
        <v>2</v>
      </c>
      <c r="K6398" t="s">
        <v>6799</v>
      </c>
      <c r="L6398" t="s">
        <v>6797</v>
      </c>
      <c r="M6398" t="s">
        <v>6803</v>
      </c>
      <c r="N6398" s="1">
        <v>43889</v>
      </c>
      <c r="O6398" t="str">
        <f t="shared" si="212"/>
        <v>정상2</v>
      </c>
      <c r="P6398" t="str">
        <f t="shared" si="210"/>
        <v>엠피상동</v>
      </c>
      <c r="Q6398" t="s">
        <v>1954</v>
      </c>
      <c r="R6398"/>
      <c r="S6398"/>
      <c r="T6398"/>
      <c r="U6398"/>
      <c r="V6398"/>
      <c r="W6398" t="s">
        <v>1958</v>
      </c>
      <c r="X6398"/>
    </row>
    <row r="6399" spans="1:24">
      <c r="A6399" t="s">
        <v>6712</v>
      </c>
      <c r="B6399" t="s">
        <v>6723</v>
      </c>
      <c r="C6399" t="s">
        <v>6732</v>
      </c>
      <c r="D6399" t="s">
        <v>6760</v>
      </c>
      <c r="E6399">
        <v>8310985200005</v>
      </c>
      <c r="F6399" t="s">
        <v>4898</v>
      </c>
      <c r="G6399">
        <v>19679</v>
      </c>
      <c r="H6399">
        <v>34285</v>
      </c>
      <c r="I6399" s="1">
        <v>43822</v>
      </c>
      <c r="J6399">
        <v>2</v>
      </c>
      <c r="K6399" t="s">
        <v>6799</v>
      </c>
      <c r="L6399" t="s">
        <v>6797</v>
      </c>
      <c r="M6399" t="s">
        <v>6802</v>
      </c>
      <c r="N6399" s="1">
        <v>43889</v>
      </c>
      <c r="O6399" t="str">
        <f t="shared" si="212"/>
        <v>정상2</v>
      </c>
      <c r="P6399" t="str">
        <f t="shared" si="210"/>
        <v>엠피상동</v>
      </c>
      <c r="Q6399" t="s">
        <v>1954</v>
      </c>
      <c r="R6399"/>
      <c r="S6399"/>
      <c r="T6399"/>
      <c r="U6399"/>
      <c r="V6399"/>
      <c r="W6399" t="s">
        <v>1958</v>
      </c>
      <c r="X6399"/>
    </row>
    <row r="6400" spans="1:24">
      <c r="A6400" t="s">
        <v>1870</v>
      </c>
      <c r="B6400" t="s">
        <v>2686</v>
      </c>
      <c r="C6400" t="s">
        <v>6739</v>
      </c>
      <c r="D6400" t="s">
        <v>6761</v>
      </c>
      <c r="E6400">
        <v>5940985200004</v>
      </c>
      <c r="F6400" t="s">
        <v>4898</v>
      </c>
      <c r="G6400">
        <v>19680</v>
      </c>
      <c r="H6400">
        <v>70691</v>
      </c>
      <c r="I6400" s="1">
        <v>43819</v>
      </c>
      <c r="J6400">
        <v>1</v>
      </c>
      <c r="K6400" t="s">
        <v>6696</v>
      </c>
      <c r="L6400" t="s">
        <v>6797</v>
      </c>
      <c r="M6400" t="s">
        <v>6812</v>
      </c>
      <c r="N6400" s="1">
        <v>43889</v>
      </c>
      <c r="O6400" t="str">
        <f t="shared" si="212"/>
        <v>정상2</v>
      </c>
      <c r="P6400" t="str">
        <f t="shared" si="210"/>
        <v>엠피상동</v>
      </c>
      <c r="Q6400" t="s">
        <v>1954</v>
      </c>
      <c r="R6400"/>
      <c r="S6400"/>
      <c r="T6400"/>
      <c r="U6400"/>
      <c r="V6400"/>
      <c r="W6400" t="s">
        <v>6818</v>
      </c>
      <c r="X6400"/>
    </row>
    <row r="6401" spans="1:24">
      <c r="A6401" t="s">
        <v>1870</v>
      </c>
      <c r="B6401" t="s">
        <v>6723</v>
      </c>
      <c r="C6401" t="s">
        <v>6739</v>
      </c>
      <c r="D6401" t="s">
        <v>6762</v>
      </c>
      <c r="E6401">
        <v>8986885200005</v>
      </c>
      <c r="F6401" t="s">
        <v>4898</v>
      </c>
      <c r="G6401">
        <v>19679</v>
      </c>
      <c r="H6401">
        <v>51172</v>
      </c>
      <c r="I6401" s="1">
        <v>43819</v>
      </c>
      <c r="J6401">
        <v>1</v>
      </c>
      <c r="K6401" t="s">
        <v>6799</v>
      </c>
      <c r="L6401" t="s">
        <v>6797</v>
      </c>
      <c r="M6401" t="s">
        <v>6804</v>
      </c>
      <c r="N6401" s="1">
        <v>43889</v>
      </c>
      <c r="O6401" t="str">
        <f t="shared" si="212"/>
        <v>정상2</v>
      </c>
      <c r="P6401" t="str">
        <f t="shared" ref="P6401:P6464" si="213">A6401</f>
        <v>엠피상동</v>
      </c>
      <c r="Q6401" t="s">
        <v>1954</v>
      </c>
      <c r="R6401"/>
      <c r="S6401"/>
      <c r="T6401"/>
      <c r="U6401"/>
      <c r="V6401"/>
      <c r="W6401" t="s">
        <v>6818</v>
      </c>
      <c r="X6401"/>
    </row>
    <row r="6402" spans="1:24">
      <c r="A6402" t="s">
        <v>1870</v>
      </c>
      <c r="B6402" t="s">
        <v>6723</v>
      </c>
      <c r="C6402" t="s">
        <v>6739</v>
      </c>
      <c r="D6402" t="s">
        <v>2044</v>
      </c>
      <c r="E6402">
        <v>8786325200017</v>
      </c>
      <c r="F6402" t="s">
        <v>4898</v>
      </c>
      <c r="G6402">
        <v>19679</v>
      </c>
      <c r="H6402">
        <v>21036</v>
      </c>
      <c r="I6402" s="1">
        <v>43819</v>
      </c>
      <c r="J6402">
        <v>1</v>
      </c>
      <c r="K6402" t="s">
        <v>6696</v>
      </c>
      <c r="L6402" t="s">
        <v>6797</v>
      </c>
      <c r="M6402" t="s">
        <v>6810</v>
      </c>
      <c r="N6402" s="1">
        <v>43889</v>
      </c>
      <c r="O6402" t="str">
        <f t="shared" si="212"/>
        <v>정상2</v>
      </c>
      <c r="P6402" t="str">
        <f t="shared" si="213"/>
        <v>엠피상동</v>
      </c>
      <c r="Q6402" t="s">
        <v>1954</v>
      </c>
      <c r="R6402"/>
      <c r="S6402"/>
      <c r="T6402"/>
      <c r="U6402"/>
      <c r="V6402"/>
      <c r="W6402" t="s">
        <v>1958</v>
      </c>
      <c r="X6402"/>
    </row>
    <row r="6403" spans="1:24">
      <c r="A6403" t="s">
        <v>6706</v>
      </c>
      <c r="B6403" t="s">
        <v>2686</v>
      </c>
      <c r="C6403" t="s">
        <v>6739</v>
      </c>
      <c r="D6403" t="s">
        <v>2127</v>
      </c>
      <c r="E6403">
        <v>7315785200005</v>
      </c>
      <c r="F6403" t="s">
        <v>4891</v>
      </c>
      <c r="G6403">
        <v>19439</v>
      </c>
      <c r="H6403">
        <v>306000</v>
      </c>
      <c r="I6403" s="1">
        <v>43819</v>
      </c>
      <c r="J6403">
        <v>1</v>
      </c>
      <c r="K6403" t="s">
        <v>6696</v>
      </c>
      <c r="L6403" t="s">
        <v>6797</v>
      </c>
      <c r="M6403" t="s">
        <v>6803</v>
      </c>
      <c r="N6403" s="1">
        <v>43889</v>
      </c>
      <c r="O6403" t="str">
        <f t="shared" si="212"/>
        <v>정상2</v>
      </c>
      <c r="P6403" t="str">
        <f t="shared" si="213"/>
        <v>엠피상동</v>
      </c>
      <c r="Q6403" t="s">
        <v>1954</v>
      </c>
      <c r="R6403"/>
      <c r="S6403"/>
      <c r="T6403"/>
      <c r="U6403"/>
      <c r="V6403"/>
      <c r="W6403" t="s">
        <v>6818</v>
      </c>
      <c r="X6403"/>
    </row>
    <row r="6404" spans="1:24">
      <c r="A6404" t="s">
        <v>6713</v>
      </c>
      <c r="B6404" t="s">
        <v>6726</v>
      </c>
      <c r="C6404" t="s">
        <v>6740</v>
      </c>
      <c r="D6404" t="s">
        <v>6763</v>
      </c>
      <c r="E6404">
        <v>104326419</v>
      </c>
      <c r="F6404" t="s">
        <v>4891</v>
      </c>
      <c r="G6404" t="s">
        <v>976</v>
      </c>
      <c r="H6404">
        <v>200000</v>
      </c>
      <c r="I6404" s="1">
        <v>43819</v>
      </c>
      <c r="J6404">
        <v>1</v>
      </c>
      <c r="K6404" t="s">
        <v>6797</v>
      </c>
      <c r="L6404" t="s">
        <v>6801</v>
      </c>
      <c r="M6404" t="s">
        <v>6803</v>
      </c>
      <c r="N6404" s="1">
        <v>43889</v>
      </c>
      <c r="O6404" t="str">
        <f t="shared" si="212"/>
        <v>정상2</v>
      </c>
      <c r="P6404" t="str">
        <f t="shared" si="213"/>
        <v>엠피레전드</v>
      </c>
      <c r="Q6404" t="s">
        <v>1952</v>
      </c>
      <c r="R6404"/>
      <c r="S6404"/>
      <c r="T6404"/>
      <c r="U6404"/>
      <c r="V6404"/>
      <c r="W6404" t="s">
        <v>1958</v>
      </c>
      <c r="X6404"/>
    </row>
    <row r="6405" spans="1:24">
      <c r="A6405" t="s">
        <v>6706</v>
      </c>
      <c r="B6405" t="s">
        <v>2686</v>
      </c>
      <c r="C6405" t="s">
        <v>6739</v>
      </c>
      <c r="D6405" t="s">
        <v>2131</v>
      </c>
      <c r="E6405">
        <v>8784785200002</v>
      </c>
      <c r="F6405" t="s">
        <v>4898</v>
      </c>
      <c r="G6405">
        <v>19661</v>
      </c>
      <c r="H6405">
        <v>116967</v>
      </c>
      <c r="I6405" s="1">
        <v>43819</v>
      </c>
      <c r="J6405">
        <v>1</v>
      </c>
      <c r="K6405" t="s">
        <v>6797</v>
      </c>
      <c r="L6405" t="s">
        <v>6696</v>
      </c>
      <c r="M6405" t="s">
        <v>6805</v>
      </c>
      <c r="N6405" s="1">
        <v>43889</v>
      </c>
      <c r="O6405" t="str">
        <f t="shared" si="212"/>
        <v>정상2</v>
      </c>
      <c r="P6405" t="str">
        <f t="shared" si="213"/>
        <v>엠피상동</v>
      </c>
      <c r="Q6405" t="s">
        <v>1954</v>
      </c>
      <c r="R6405"/>
      <c r="S6405"/>
      <c r="T6405"/>
      <c r="U6405"/>
      <c r="V6405"/>
      <c r="W6405" t="s">
        <v>1958</v>
      </c>
      <c r="X6405"/>
    </row>
    <row r="6406" spans="1:24">
      <c r="A6406" t="s">
        <v>6706</v>
      </c>
      <c r="B6406" t="s">
        <v>6723</v>
      </c>
      <c r="C6406" t="s">
        <v>6739</v>
      </c>
      <c r="D6406" t="s">
        <v>2131</v>
      </c>
      <c r="E6406">
        <v>8784785200001</v>
      </c>
      <c r="F6406" t="s">
        <v>4898</v>
      </c>
      <c r="G6406">
        <v>19068</v>
      </c>
      <c r="H6406">
        <v>8700</v>
      </c>
      <c r="I6406" s="1">
        <v>43819</v>
      </c>
      <c r="J6406">
        <v>1</v>
      </c>
      <c r="K6406" t="s">
        <v>6797</v>
      </c>
      <c r="L6406" t="s">
        <v>6797</v>
      </c>
      <c r="M6406" t="s">
        <v>6803</v>
      </c>
      <c r="N6406" s="1">
        <v>43889</v>
      </c>
      <c r="O6406" t="str">
        <f t="shared" si="212"/>
        <v>정상2</v>
      </c>
      <c r="P6406" t="str">
        <f t="shared" si="213"/>
        <v>엠피상동</v>
      </c>
      <c r="Q6406" t="s">
        <v>1954</v>
      </c>
      <c r="R6406"/>
      <c r="S6406"/>
      <c r="T6406"/>
      <c r="U6406"/>
      <c r="V6406"/>
      <c r="W6406" t="s">
        <v>1958</v>
      </c>
      <c r="X6406"/>
    </row>
    <row r="6407" spans="1:24">
      <c r="A6407" t="s">
        <v>1870</v>
      </c>
      <c r="B6407" t="s">
        <v>2686</v>
      </c>
      <c r="C6407" t="s">
        <v>6739</v>
      </c>
      <c r="D6407" t="s">
        <v>3006</v>
      </c>
      <c r="E6407">
        <v>6343921100028</v>
      </c>
      <c r="F6407" t="s">
        <v>4898</v>
      </c>
      <c r="G6407">
        <v>19661</v>
      </c>
      <c r="H6407">
        <v>26440</v>
      </c>
      <c r="I6407" s="1">
        <v>43819</v>
      </c>
      <c r="J6407">
        <v>2</v>
      </c>
      <c r="K6407" t="s">
        <v>6696</v>
      </c>
      <c r="L6407" t="s">
        <v>6797</v>
      </c>
      <c r="M6407" t="s">
        <v>6804</v>
      </c>
      <c r="N6407" s="1">
        <v>43889</v>
      </c>
      <c r="O6407" t="str">
        <f t="shared" si="212"/>
        <v>정상2</v>
      </c>
      <c r="P6407" t="str">
        <f t="shared" si="213"/>
        <v>엠피상동</v>
      </c>
      <c r="Q6407" t="s">
        <v>1952</v>
      </c>
      <c r="R6407"/>
      <c r="S6407"/>
      <c r="T6407"/>
      <c r="U6407"/>
      <c r="V6407"/>
      <c r="W6407" t="s">
        <v>1958</v>
      </c>
      <c r="X6407"/>
    </row>
    <row r="6408" spans="1:24">
      <c r="A6408" t="s">
        <v>6714</v>
      </c>
      <c r="B6408" t="s">
        <v>6722</v>
      </c>
      <c r="C6408"/>
      <c r="D6408" t="s">
        <v>6764</v>
      </c>
      <c r="E6408">
        <v>114918400</v>
      </c>
      <c r="F6408" t="s">
        <v>4891</v>
      </c>
      <c r="G6408" t="s">
        <v>918</v>
      </c>
      <c r="H6408">
        <v>102880</v>
      </c>
      <c r="I6408" s="1">
        <v>43819</v>
      </c>
      <c r="J6408">
        <v>1</v>
      </c>
      <c r="K6408" t="s">
        <v>6696</v>
      </c>
      <c r="L6408" t="s">
        <v>6801</v>
      </c>
      <c r="M6408" t="s">
        <v>6802</v>
      </c>
      <c r="N6408" s="1">
        <v>43889</v>
      </c>
      <c r="O6408" t="str">
        <f t="shared" ref="O6408:O6439" si="214" xml:space="preserve"> IF(K6408&gt;N6408,W6408,I6408)</f>
        <v>정상2</v>
      </c>
      <c r="P6408" t="s">
        <v>985</v>
      </c>
      <c r="Q6408" t="s">
        <v>1954</v>
      </c>
      <c r="R6408"/>
      <c r="S6408"/>
      <c r="T6408"/>
      <c r="U6408"/>
      <c r="V6408"/>
      <c r="W6408" t="s">
        <v>1958</v>
      </c>
      <c r="X6408"/>
    </row>
    <row r="6409" spans="1:24">
      <c r="A6409" t="s">
        <v>6708</v>
      </c>
      <c r="B6409" t="s">
        <v>6720</v>
      </c>
      <c r="C6409" t="s">
        <v>6729</v>
      </c>
      <c r="D6409" t="s">
        <v>2048</v>
      </c>
      <c r="E6409">
        <v>138503890001</v>
      </c>
      <c r="F6409" t="s">
        <v>4898</v>
      </c>
      <c r="G6409" t="s">
        <v>917</v>
      </c>
      <c r="H6409">
        <v>26600</v>
      </c>
      <c r="I6409" s="1">
        <v>43819</v>
      </c>
      <c r="J6409">
        <v>1</v>
      </c>
      <c r="K6409" t="s">
        <v>6797</v>
      </c>
      <c r="L6409" t="s">
        <v>6801</v>
      </c>
      <c r="M6409" t="s">
        <v>6802</v>
      </c>
      <c r="N6409" s="1">
        <v>43889</v>
      </c>
      <c r="O6409" t="str">
        <f t="shared" si="214"/>
        <v>정상2</v>
      </c>
      <c r="P6409" t="str">
        <f t="shared" si="213"/>
        <v>엠피송내</v>
      </c>
      <c r="Q6409" t="s">
        <v>1954</v>
      </c>
      <c r="R6409"/>
      <c r="S6409"/>
      <c r="T6409"/>
      <c r="U6409"/>
      <c r="V6409"/>
      <c r="W6409" t="s">
        <v>6818</v>
      </c>
      <c r="X6409"/>
    </row>
    <row r="6410" spans="1:24">
      <c r="A6410" t="s">
        <v>4905</v>
      </c>
      <c r="B6410" t="s">
        <v>2854</v>
      </c>
      <c r="C6410" t="s">
        <v>6741</v>
      </c>
      <c r="D6410" t="s">
        <v>6765</v>
      </c>
      <c r="E6410">
        <v>838922000022</v>
      </c>
      <c r="F6410" t="s">
        <v>4898</v>
      </c>
      <c r="G6410">
        <v>19681</v>
      </c>
      <c r="H6410">
        <v>70495</v>
      </c>
      <c r="I6410" s="1">
        <v>43819</v>
      </c>
      <c r="J6410">
        <v>1</v>
      </c>
      <c r="K6410" t="s">
        <v>6799</v>
      </c>
      <c r="L6410" t="s">
        <v>6801</v>
      </c>
      <c r="M6410" t="s">
        <v>6810</v>
      </c>
      <c r="N6410" s="1">
        <v>43889</v>
      </c>
      <c r="O6410" t="str">
        <f t="shared" si="214"/>
        <v>정상2</v>
      </c>
      <c r="P6410" t="str">
        <f t="shared" si="213"/>
        <v>엠피성공</v>
      </c>
      <c r="Q6410" t="s">
        <v>1954</v>
      </c>
      <c r="R6410"/>
      <c r="S6410"/>
      <c r="T6410"/>
      <c r="U6410"/>
      <c r="V6410"/>
      <c r="W6410" t="s">
        <v>6818</v>
      </c>
      <c r="X6410"/>
    </row>
    <row r="6411" spans="1:24">
      <c r="A6411" t="s">
        <v>6706</v>
      </c>
      <c r="B6411" t="s">
        <v>2686</v>
      </c>
      <c r="C6411" t="s">
        <v>6739</v>
      </c>
      <c r="D6411" t="s">
        <v>6760</v>
      </c>
      <c r="E6411">
        <v>4686585200010</v>
      </c>
      <c r="F6411" t="s">
        <v>4891</v>
      </c>
      <c r="G6411">
        <v>19393</v>
      </c>
      <c r="H6411">
        <v>176200</v>
      </c>
      <c r="I6411" s="1">
        <v>43819</v>
      </c>
      <c r="J6411">
        <v>1</v>
      </c>
      <c r="K6411" t="s">
        <v>6696</v>
      </c>
      <c r="L6411" t="s">
        <v>6797</v>
      </c>
      <c r="M6411" t="s">
        <v>6803</v>
      </c>
      <c r="N6411" s="1">
        <v>43889</v>
      </c>
      <c r="O6411" t="str">
        <f t="shared" si="214"/>
        <v>정상2</v>
      </c>
      <c r="P6411" t="str">
        <f t="shared" si="213"/>
        <v>엠피상동</v>
      </c>
      <c r="Q6411" t="s">
        <v>1954</v>
      </c>
      <c r="R6411"/>
      <c r="S6411"/>
      <c r="T6411"/>
      <c r="U6411"/>
      <c r="V6411"/>
      <c r="W6411" t="s">
        <v>1958</v>
      </c>
      <c r="X6411"/>
    </row>
    <row r="6412" spans="1:24">
      <c r="A6412" t="s">
        <v>995</v>
      </c>
      <c r="B6412" t="s">
        <v>2692</v>
      </c>
      <c r="C6412" t="s">
        <v>6742</v>
      </c>
      <c r="D6412" t="s">
        <v>2018</v>
      </c>
      <c r="E6412">
        <v>83755740015</v>
      </c>
      <c r="F6412" t="s">
        <v>4898</v>
      </c>
      <c r="G6412" t="s">
        <v>917</v>
      </c>
      <c r="H6412">
        <v>53750</v>
      </c>
      <c r="I6412" s="1">
        <v>43819</v>
      </c>
      <c r="J6412">
        <v>1</v>
      </c>
      <c r="K6412" t="s">
        <v>6696</v>
      </c>
      <c r="L6412" t="s">
        <v>6801</v>
      </c>
      <c r="M6412" t="s">
        <v>6804</v>
      </c>
      <c r="N6412" s="1">
        <v>43889</v>
      </c>
      <c r="O6412" t="str">
        <f t="shared" si="214"/>
        <v>정상2</v>
      </c>
      <c r="P6412" t="str">
        <f t="shared" si="213"/>
        <v>엠피피스토스</v>
      </c>
      <c r="Q6412" t="s">
        <v>1954</v>
      </c>
      <c r="R6412"/>
      <c r="S6412"/>
      <c r="T6412"/>
      <c r="U6412"/>
      <c r="V6412"/>
      <c r="W6412" t="s">
        <v>6818</v>
      </c>
      <c r="X6412"/>
    </row>
    <row r="6413" spans="1:24">
      <c r="A6413" t="s">
        <v>6709</v>
      </c>
      <c r="B6413" t="s">
        <v>6725</v>
      </c>
      <c r="C6413" t="s">
        <v>6738</v>
      </c>
      <c r="D6413" t="s">
        <v>6766</v>
      </c>
      <c r="E6413">
        <v>19782630002</v>
      </c>
      <c r="F6413" t="s">
        <v>5640</v>
      </c>
      <c r="G6413" t="s">
        <v>977</v>
      </c>
      <c r="H6413">
        <v>67900</v>
      </c>
      <c r="I6413" s="1">
        <v>43818</v>
      </c>
      <c r="J6413">
        <v>1</v>
      </c>
      <c r="K6413" t="s">
        <v>6696</v>
      </c>
      <c r="L6413" t="s">
        <v>6698</v>
      </c>
      <c r="M6413" t="s">
        <v>6810</v>
      </c>
      <c r="N6413" s="1">
        <v>43889</v>
      </c>
      <c r="O6413" t="str">
        <f t="shared" si="214"/>
        <v>정상2</v>
      </c>
      <c r="P6413" t="str">
        <f t="shared" si="213"/>
        <v>엠피피스토스</v>
      </c>
      <c r="Q6413" t="s">
        <v>1954</v>
      </c>
      <c r="R6413"/>
      <c r="S6413"/>
      <c r="T6413"/>
      <c r="U6413"/>
      <c r="V6413"/>
      <c r="W6413" t="s">
        <v>1958</v>
      </c>
      <c r="X6413"/>
    </row>
    <row r="6414" spans="1:24">
      <c r="A6414" t="s">
        <v>995</v>
      </c>
      <c r="B6414" t="s">
        <v>6725</v>
      </c>
      <c r="C6414" t="s">
        <v>6738</v>
      </c>
      <c r="D6414" t="s">
        <v>6767</v>
      </c>
      <c r="E6414">
        <v>3013075830001</v>
      </c>
      <c r="F6414" t="s">
        <v>4898</v>
      </c>
      <c r="G6414" t="s">
        <v>917</v>
      </c>
      <c r="H6414">
        <v>32050</v>
      </c>
      <c r="I6414" s="1">
        <v>43817</v>
      </c>
      <c r="J6414">
        <v>1</v>
      </c>
      <c r="K6414" t="s">
        <v>6800</v>
      </c>
      <c r="L6414" t="s">
        <v>6698</v>
      </c>
      <c r="M6414" t="s">
        <v>6812</v>
      </c>
      <c r="N6414" s="1">
        <v>43889</v>
      </c>
      <c r="O6414" t="str">
        <f t="shared" si="214"/>
        <v>정상2</v>
      </c>
      <c r="P6414" t="str">
        <f t="shared" si="213"/>
        <v>엠피피스토스</v>
      </c>
      <c r="Q6414" t="s">
        <v>1954</v>
      </c>
      <c r="R6414"/>
      <c r="S6414"/>
      <c r="T6414"/>
      <c r="U6414"/>
      <c r="V6414"/>
      <c r="W6414" t="s">
        <v>1958</v>
      </c>
      <c r="X6414"/>
    </row>
    <row r="6415" spans="1:24">
      <c r="A6415" t="s">
        <v>6706</v>
      </c>
      <c r="B6415" t="s">
        <v>6723</v>
      </c>
      <c r="C6415" t="s">
        <v>6739</v>
      </c>
      <c r="D6415" t="s">
        <v>6768</v>
      </c>
      <c r="E6415">
        <v>9630685200012</v>
      </c>
      <c r="F6415" t="s">
        <v>4898</v>
      </c>
      <c r="G6415">
        <v>19661</v>
      </c>
      <c r="H6415">
        <v>28670</v>
      </c>
      <c r="I6415" s="1">
        <v>43817</v>
      </c>
      <c r="J6415">
        <v>1</v>
      </c>
      <c r="K6415" t="s">
        <v>6696</v>
      </c>
      <c r="L6415" t="s">
        <v>6696</v>
      </c>
      <c r="M6415" t="s">
        <v>6813</v>
      </c>
      <c r="N6415" s="1">
        <v>43889</v>
      </c>
      <c r="O6415" t="str">
        <f t="shared" si="214"/>
        <v>정상2</v>
      </c>
      <c r="P6415" t="str">
        <f t="shared" si="213"/>
        <v>엠피상동</v>
      </c>
      <c r="Q6415" t="s">
        <v>1954</v>
      </c>
      <c r="R6415"/>
      <c r="S6415"/>
      <c r="T6415"/>
      <c r="U6415"/>
      <c r="V6415"/>
      <c r="W6415" t="s">
        <v>6818</v>
      </c>
      <c r="X6415"/>
    </row>
    <row r="6416" spans="1:24">
      <c r="A6416" t="s">
        <v>1870</v>
      </c>
      <c r="B6416" t="s">
        <v>6723</v>
      </c>
      <c r="C6416" t="s">
        <v>6739</v>
      </c>
      <c r="D6416" t="s">
        <v>6769</v>
      </c>
      <c r="E6416">
        <v>3385885200003</v>
      </c>
      <c r="F6416" t="s">
        <v>6788</v>
      </c>
      <c r="G6416">
        <v>19609</v>
      </c>
      <c r="H6416">
        <v>83700</v>
      </c>
      <c r="I6416" s="1">
        <v>43816</v>
      </c>
      <c r="J6416">
        <v>1</v>
      </c>
      <c r="K6416" t="s">
        <v>6696</v>
      </c>
      <c r="L6416" t="s">
        <v>6696</v>
      </c>
      <c r="M6416" t="s">
        <v>6806</v>
      </c>
      <c r="N6416" s="1">
        <v>43889</v>
      </c>
      <c r="O6416" t="str">
        <f t="shared" si="214"/>
        <v>정상2</v>
      </c>
      <c r="P6416" t="str">
        <f t="shared" si="213"/>
        <v>엠피상동</v>
      </c>
      <c r="Q6416" t="s">
        <v>1954</v>
      </c>
      <c r="R6416"/>
      <c r="S6416"/>
      <c r="T6416"/>
      <c r="U6416"/>
      <c r="V6416"/>
      <c r="W6416" t="s">
        <v>1958</v>
      </c>
      <c r="X6416"/>
    </row>
    <row r="6417" spans="1:24">
      <c r="A6417" t="s">
        <v>990</v>
      </c>
      <c r="B6417"/>
      <c r="C6417"/>
      <c r="D6417" t="s">
        <v>5056</v>
      </c>
      <c r="E6417">
        <v>1403845200006</v>
      </c>
      <c r="F6417" t="s">
        <v>4898</v>
      </c>
      <c r="G6417">
        <v>19679</v>
      </c>
      <c r="H6417">
        <v>103180</v>
      </c>
      <c r="I6417" s="1">
        <v>43816</v>
      </c>
      <c r="J6417">
        <v>1</v>
      </c>
      <c r="K6417" t="s">
        <v>6695</v>
      </c>
      <c r="L6417" t="s">
        <v>6698</v>
      </c>
      <c r="M6417" t="s">
        <v>6805</v>
      </c>
      <c r="N6417" s="1">
        <v>43889</v>
      </c>
      <c r="O6417" t="str">
        <f t="shared" si="214"/>
        <v>정상2</v>
      </c>
      <c r="P6417" t="str">
        <f t="shared" si="213"/>
        <v>엠피성공</v>
      </c>
      <c r="Q6417" t="s">
        <v>1952</v>
      </c>
      <c r="R6417"/>
      <c r="S6417"/>
      <c r="T6417"/>
      <c r="U6417"/>
      <c r="V6417"/>
      <c r="W6417" t="s">
        <v>1958</v>
      </c>
      <c r="X6417"/>
    </row>
    <row r="6418" spans="1:24">
      <c r="A6418" t="s">
        <v>996</v>
      </c>
      <c r="B6418" t="s">
        <v>2885</v>
      </c>
      <c r="C6418" t="s">
        <v>6736</v>
      </c>
      <c r="D6418" t="s">
        <v>6770</v>
      </c>
      <c r="E6418">
        <v>114915320</v>
      </c>
      <c r="F6418" t="s">
        <v>4898</v>
      </c>
      <c r="G6418" t="s">
        <v>978</v>
      </c>
      <c r="H6418">
        <v>81660</v>
      </c>
      <c r="I6418" s="1">
        <v>43816</v>
      </c>
      <c r="J6418">
        <v>1</v>
      </c>
      <c r="K6418" t="s">
        <v>6696</v>
      </c>
      <c r="L6418" t="s">
        <v>6698</v>
      </c>
      <c r="M6418" t="s">
        <v>6804</v>
      </c>
      <c r="N6418" s="1">
        <v>43889</v>
      </c>
      <c r="O6418" t="str">
        <f t="shared" si="214"/>
        <v>정상2</v>
      </c>
      <c r="P6418" t="str">
        <f t="shared" si="213"/>
        <v>엠피경기</v>
      </c>
      <c r="Q6418" t="s">
        <v>1954</v>
      </c>
      <c r="R6418"/>
      <c r="S6418"/>
      <c r="T6418"/>
      <c r="U6418"/>
      <c r="V6418"/>
      <c r="W6418" t="s">
        <v>1958</v>
      </c>
      <c r="X6418"/>
    </row>
    <row r="6419" spans="1:24">
      <c r="A6419" t="s">
        <v>6706</v>
      </c>
      <c r="B6419" t="s">
        <v>6723</v>
      </c>
      <c r="C6419" t="s">
        <v>6739</v>
      </c>
      <c r="D6419" t="s">
        <v>6769</v>
      </c>
      <c r="E6419">
        <v>5827785200003</v>
      </c>
      <c r="F6419" t="s">
        <v>4898</v>
      </c>
      <c r="G6419">
        <v>19679</v>
      </c>
      <c r="H6419">
        <v>64820</v>
      </c>
      <c r="I6419" s="1">
        <v>43815</v>
      </c>
      <c r="J6419">
        <v>1</v>
      </c>
      <c r="K6419" t="s">
        <v>6696</v>
      </c>
      <c r="L6419" t="s">
        <v>6696</v>
      </c>
      <c r="M6419" t="s">
        <v>6803</v>
      </c>
      <c r="N6419" s="1">
        <v>43889</v>
      </c>
      <c r="O6419" t="str">
        <f t="shared" si="214"/>
        <v>정상2</v>
      </c>
      <c r="P6419" t="str">
        <f t="shared" si="213"/>
        <v>엠피상동</v>
      </c>
      <c r="Q6419" t="s">
        <v>1954</v>
      </c>
      <c r="R6419"/>
      <c r="S6419"/>
      <c r="T6419"/>
      <c r="U6419"/>
      <c r="V6419"/>
      <c r="W6419" t="s">
        <v>1958</v>
      </c>
      <c r="X6419"/>
    </row>
    <row r="6420" spans="1:24">
      <c r="A6420" t="s">
        <v>992</v>
      </c>
      <c r="B6420" t="s">
        <v>6721</v>
      </c>
      <c r="C6420" t="s">
        <v>6730</v>
      </c>
      <c r="D6420" t="s">
        <v>6771</v>
      </c>
      <c r="E6420">
        <v>41000005199693</v>
      </c>
      <c r="F6420" t="s">
        <v>5639</v>
      </c>
      <c r="G6420" t="s">
        <v>979</v>
      </c>
      <c r="H6420">
        <v>48520</v>
      </c>
      <c r="I6420" s="1">
        <v>43815</v>
      </c>
      <c r="J6420">
        <v>1</v>
      </c>
      <c r="K6420" t="s">
        <v>6800</v>
      </c>
      <c r="L6420" t="s">
        <v>6698</v>
      </c>
      <c r="M6420" t="s">
        <v>6802</v>
      </c>
      <c r="N6420" s="1">
        <v>43889</v>
      </c>
      <c r="O6420" t="str">
        <f t="shared" si="214"/>
        <v>정상2</v>
      </c>
      <c r="P6420" t="str">
        <f t="shared" si="213"/>
        <v>엠피의정부</v>
      </c>
      <c r="Q6420" t="s">
        <v>1954</v>
      </c>
      <c r="R6420"/>
      <c r="S6420"/>
      <c r="T6420"/>
      <c r="U6420"/>
      <c r="V6420"/>
      <c r="W6420" t="s">
        <v>1958</v>
      </c>
      <c r="X6420"/>
    </row>
    <row r="6421" spans="1:24">
      <c r="A6421" t="s">
        <v>6705</v>
      </c>
      <c r="B6421" t="s">
        <v>6721</v>
      </c>
      <c r="C6421" t="s">
        <v>6730</v>
      </c>
      <c r="D6421" t="s">
        <v>6771</v>
      </c>
      <c r="E6421">
        <v>41000005199495</v>
      </c>
      <c r="F6421" t="s">
        <v>6789</v>
      </c>
      <c r="G6421" t="s">
        <v>979</v>
      </c>
      <c r="H6421">
        <v>56610</v>
      </c>
      <c r="I6421" s="1">
        <v>43815</v>
      </c>
      <c r="J6421">
        <v>1</v>
      </c>
      <c r="K6421" t="s">
        <v>6696</v>
      </c>
      <c r="L6421" t="s">
        <v>6698</v>
      </c>
      <c r="M6421" t="s">
        <v>6802</v>
      </c>
      <c r="N6421" s="1">
        <v>43889</v>
      </c>
      <c r="O6421" t="str">
        <f t="shared" si="214"/>
        <v>정상2</v>
      </c>
      <c r="P6421" t="str">
        <f t="shared" si="213"/>
        <v>엠피의정부</v>
      </c>
      <c r="Q6421" t="s">
        <v>1954</v>
      </c>
      <c r="R6421"/>
      <c r="S6421"/>
      <c r="T6421"/>
      <c r="U6421"/>
      <c r="V6421"/>
      <c r="W6421" t="s">
        <v>1958</v>
      </c>
      <c r="X6421"/>
    </row>
    <row r="6422" spans="1:24">
      <c r="A6422" t="s">
        <v>992</v>
      </c>
      <c r="B6422" t="s">
        <v>6721</v>
      </c>
      <c r="C6422" t="s">
        <v>6730</v>
      </c>
      <c r="D6422" t="s">
        <v>6772</v>
      </c>
      <c r="E6422">
        <v>41000005199434</v>
      </c>
      <c r="F6422" t="s">
        <v>4898</v>
      </c>
      <c r="G6422" t="s">
        <v>980</v>
      </c>
      <c r="H6422">
        <v>46000</v>
      </c>
      <c r="I6422" s="1">
        <v>43815</v>
      </c>
      <c r="J6422">
        <v>1</v>
      </c>
      <c r="K6422" t="s">
        <v>6798</v>
      </c>
      <c r="L6422" t="s">
        <v>6801</v>
      </c>
      <c r="M6422" t="s">
        <v>6802</v>
      </c>
      <c r="N6422" s="1">
        <v>43889</v>
      </c>
      <c r="O6422" t="str">
        <f t="shared" si="214"/>
        <v>정상2</v>
      </c>
      <c r="P6422" t="str">
        <f t="shared" si="213"/>
        <v>엠피의정부</v>
      </c>
      <c r="Q6422" t="s">
        <v>1954</v>
      </c>
      <c r="R6422"/>
      <c r="S6422"/>
      <c r="T6422"/>
      <c r="U6422"/>
      <c r="V6422"/>
      <c r="W6422" t="s">
        <v>1958</v>
      </c>
      <c r="X6422"/>
    </row>
    <row r="6423" spans="1:24">
      <c r="A6423" t="s">
        <v>6706</v>
      </c>
      <c r="B6423" t="s">
        <v>6723</v>
      </c>
      <c r="C6423" t="s">
        <v>6739</v>
      </c>
      <c r="D6423" t="s">
        <v>6773</v>
      </c>
      <c r="E6423">
        <v>3118575200014</v>
      </c>
      <c r="F6423" t="s">
        <v>4898</v>
      </c>
      <c r="G6423">
        <v>19682</v>
      </c>
      <c r="H6423">
        <v>82885</v>
      </c>
      <c r="I6423" s="1">
        <v>43812</v>
      </c>
      <c r="J6423">
        <v>1</v>
      </c>
      <c r="K6423" t="s">
        <v>6696</v>
      </c>
      <c r="L6423" t="s">
        <v>6696</v>
      </c>
      <c r="M6423" t="s">
        <v>6811</v>
      </c>
      <c r="N6423" s="1">
        <v>43889</v>
      </c>
      <c r="O6423" t="str">
        <f t="shared" si="214"/>
        <v>정상2</v>
      </c>
      <c r="P6423" t="str">
        <f t="shared" si="213"/>
        <v>엠피상동</v>
      </c>
      <c r="Q6423" t="s">
        <v>1952</v>
      </c>
      <c r="R6423"/>
      <c r="S6423"/>
      <c r="T6423"/>
      <c r="U6423"/>
      <c r="V6423"/>
      <c r="W6423" t="s">
        <v>1958</v>
      </c>
      <c r="X6423"/>
    </row>
    <row r="6424" spans="1:24">
      <c r="A6424" t="s">
        <v>6709</v>
      </c>
      <c r="B6424" t="s">
        <v>6725</v>
      </c>
      <c r="C6424" t="s">
        <v>6742</v>
      </c>
      <c r="D6424" t="s">
        <v>6756</v>
      </c>
      <c r="E6424">
        <v>700062545</v>
      </c>
      <c r="F6424" t="s">
        <v>4898</v>
      </c>
      <c r="G6424">
        <v>89115</v>
      </c>
      <c r="H6424">
        <v>62745</v>
      </c>
      <c r="I6424" s="1">
        <v>43812</v>
      </c>
      <c r="J6424">
        <v>1</v>
      </c>
      <c r="K6424" t="s">
        <v>6696</v>
      </c>
      <c r="L6424" t="s">
        <v>6698</v>
      </c>
      <c r="M6424" t="s">
        <v>6808</v>
      </c>
      <c r="N6424" s="1">
        <v>43889</v>
      </c>
      <c r="O6424" t="str">
        <f t="shared" si="214"/>
        <v>정상2</v>
      </c>
      <c r="P6424" t="str">
        <f t="shared" si="213"/>
        <v>엠피피스토스</v>
      </c>
      <c r="Q6424" t="s">
        <v>1954</v>
      </c>
      <c r="R6424"/>
      <c r="S6424"/>
      <c r="T6424"/>
      <c r="U6424"/>
      <c r="V6424"/>
      <c r="W6424" t="s">
        <v>1958</v>
      </c>
      <c r="X6424"/>
    </row>
    <row r="6425" spans="1:24">
      <c r="A6425" t="s">
        <v>983</v>
      </c>
      <c r="B6425" t="s">
        <v>6722</v>
      </c>
      <c r="C6425"/>
      <c r="D6425" t="s">
        <v>2099</v>
      </c>
      <c r="E6425">
        <v>3013011960001</v>
      </c>
      <c r="F6425" t="s">
        <v>5640</v>
      </c>
      <c r="G6425" t="s">
        <v>913</v>
      </c>
      <c r="H6425">
        <v>219000</v>
      </c>
      <c r="I6425" s="1">
        <v>43812</v>
      </c>
      <c r="J6425">
        <v>1</v>
      </c>
      <c r="K6425" t="s">
        <v>6696</v>
      </c>
      <c r="L6425" t="s">
        <v>6801</v>
      </c>
      <c r="M6425" t="s">
        <v>6802</v>
      </c>
      <c r="N6425" s="1">
        <v>43889</v>
      </c>
      <c r="O6425" t="str">
        <f t="shared" si="214"/>
        <v>정상2</v>
      </c>
      <c r="P6425" t="s">
        <v>984</v>
      </c>
      <c r="Q6425" t="s">
        <v>1954</v>
      </c>
      <c r="R6425"/>
      <c r="S6425"/>
      <c r="T6425"/>
      <c r="U6425"/>
      <c r="V6425"/>
      <c r="W6425" t="s">
        <v>6818</v>
      </c>
      <c r="X6425"/>
    </row>
    <row r="6426" spans="1:24">
      <c r="A6426" t="s">
        <v>6709</v>
      </c>
      <c r="B6426" t="s">
        <v>6725</v>
      </c>
      <c r="C6426" t="s">
        <v>6738</v>
      </c>
      <c r="D6426" t="s">
        <v>2018</v>
      </c>
      <c r="E6426">
        <v>19782630001</v>
      </c>
      <c r="F6426" t="s">
        <v>5640</v>
      </c>
      <c r="G6426" t="s">
        <v>977</v>
      </c>
      <c r="H6426">
        <v>67900</v>
      </c>
      <c r="I6426" s="1">
        <v>43812</v>
      </c>
      <c r="J6426">
        <v>1</v>
      </c>
      <c r="K6426" t="s">
        <v>6696</v>
      </c>
      <c r="L6426" t="s">
        <v>6801</v>
      </c>
      <c r="M6426" t="s">
        <v>6805</v>
      </c>
      <c r="N6426" s="1">
        <v>43889</v>
      </c>
      <c r="O6426" t="str">
        <f t="shared" si="214"/>
        <v>정상2</v>
      </c>
      <c r="P6426" t="str">
        <f t="shared" si="213"/>
        <v>엠피피스토스</v>
      </c>
      <c r="Q6426" t="s">
        <v>1954</v>
      </c>
      <c r="R6426"/>
      <c r="S6426"/>
      <c r="T6426"/>
      <c r="U6426"/>
      <c r="V6426"/>
      <c r="W6426" t="s">
        <v>1958</v>
      </c>
      <c r="X6426"/>
    </row>
    <row r="6427" spans="1:24">
      <c r="A6427" t="s">
        <v>995</v>
      </c>
      <c r="B6427" t="s">
        <v>2692</v>
      </c>
      <c r="C6427" t="s">
        <v>6742</v>
      </c>
      <c r="D6427" t="s">
        <v>6774</v>
      </c>
      <c r="E6427">
        <v>700062521</v>
      </c>
      <c r="F6427" t="s">
        <v>4898</v>
      </c>
      <c r="G6427">
        <v>84110</v>
      </c>
      <c r="H6427">
        <v>40550</v>
      </c>
      <c r="I6427" s="1">
        <v>43811</v>
      </c>
      <c r="J6427">
        <v>1</v>
      </c>
      <c r="K6427" t="s">
        <v>6696</v>
      </c>
      <c r="L6427" t="s">
        <v>6801</v>
      </c>
      <c r="M6427" t="s">
        <v>6802</v>
      </c>
      <c r="N6427" s="1">
        <v>43889</v>
      </c>
      <c r="O6427" t="str">
        <f t="shared" si="214"/>
        <v>정상2</v>
      </c>
      <c r="P6427" t="str">
        <f t="shared" si="213"/>
        <v>엠피피스토스</v>
      </c>
      <c r="Q6427" t="s">
        <v>1954</v>
      </c>
      <c r="R6427"/>
      <c r="S6427"/>
      <c r="T6427"/>
      <c r="U6427"/>
      <c r="V6427"/>
      <c r="W6427" t="s">
        <v>1958</v>
      </c>
      <c r="X6427"/>
    </row>
    <row r="6428" spans="1:24">
      <c r="A6428" t="s">
        <v>6715</v>
      </c>
      <c r="B6428" t="s">
        <v>6727</v>
      </c>
      <c r="C6428" t="s">
        <v>6741</v>
      </c>
      <c r="D6428" t="s">
        <v>2093</v>
      </c>
      <c r="E6428">
        <v>9291785200006</v>
      </c>
      <c r="F6428" t="s">
        <v>6790</v>
      </c>
      <c r="G6428">
        <v>19681</v>
      </c>
      <c r="H6428">
        <v>41745</v>
      </c>
      <c r="I6428" s="1">
        <v>43811</v>
      </c>
      <c r="J6428">
        <v>1</v>
      </c>
      <c r="K6428" t="s">
        <v>6798</v>
      </c>
      <c r="L6428" t="s">
        <v>6698</v>
      </c>
      <c r="M6428" t="s">
        <v>6803</v>
      </c>
      <c r="N6428" s="1">
        <v>43889</v>
      </c>
      <c r="O6428" t="str">
        <f t="shared" si="214"/>
        <v>정상2</v>
      </c>
      <c r="P6428" t="str">
        <f t="shared" si="213"/>
        <v>엠피성공</v>
      </c>
      <c r="Q6428" t="s">
        <v>1954</v>
      </c>
      <c r="R6428"/>
      <c r="S6428"/>
      <c r="T6428"/>
      <c r="U6428"/>
      <c r="V6428"/>
      <c r="W6428" t="s">
        <v>1958</v>
      </c>
      <c r="X6428"/>
    </row>
    <row r="6429" spans="1:24">
      <c r="A6429" t="s">
        <v>6707</v>
      </c>
      <c r="B6429"/>
      <c r="C6429"/>
      <c r="D6429" t="s">
        <v>6775</v>
      </c>
      <c r="E6429">
        <v>3918685200008</v>
      </c>
      <c r="F6429" t="s">
        <v>4891</v>
      </c>
      <c r="G6429">
        <v>19640</v>
      </c>
      <c r="H6429">
        <v>39560</v>
      </c>
      <c r="I6429" s="1">
        <v>43811</v>
      </c>
      <c r="J6429">
        <v>1</v>
      </c>
      <c r="K6429" t="s">
        <v>6696</v>
      </c>
      <c r="L6429" t="s">
        <v>6698</v>
      </c>
      <c r="M6429" t="s">
        <v>6806</v>
      </c>
      <c r="N6429" s="1">
        <v>43889</v>
      </c>
      <c r="O6429" t="str">
        <f t="shared" si="214"/>
        <v>정상2</v>
      </c>
      <c r="P6429" t="str">
        <f t="shared" si="213"/>
        <v>엠피프라임</v>
      </c>
      <c r="Q6429" t="s">
        <v>1954</v>
      </c>
      <c r="R6429"/>
      <c r="S6429"/>
      <c r="T6429"/>
      <c r="U6429"/>
      <c r="V6429"/>
      <c r="W6429" t="s">
        <v>1958</v>
      </c>
      <c r="X6429"/>
    </row>
    <row r="6430" spans="1:24">
      <c r="A6430" t="s">
        <v>6707</v>
      </c>
      <c r="B6430"/>
      <c r="C6430"/>
      <c r="D6430" t="s">
        <v>6775</v>
      </c>
      <c r="E6430">
        <v>1536272200012</v>
      </c>
      <c r="F6430" t="s">
        <v>6791</v>
      </c>
      <c r="G6430">
        <v>19640</v>
      </c>
      <c r="H6430">
        <v>56400</v>
      </c>
      <c r="I6430" s="1">
        <v>43811</v>
      </c>
      <c r="J6430">
        <v>1</v>
      </c>
      <c r="K6430" t="s">
        <v>6696</v>
      </c>
      <c r="L6430" t="s">
        <v>6698</v>
      </c>
      <c r="M6430" t="s">
        <v>6802</v>
      </c>
      <c r="N6430" s="1">
        <v>43889</v>
      </c>
      <c r="O6430" t="str">
        <f t="shared" si="214"/>
        <v>정상2</v>
      </c>
      <c r="P6430" t="str">
        <f t="shared" si="213"/>
        <v>엠피프라임</v>
      </c>
      <c r="Q6430" t="s">
        <v>1954</v>
      </c>
      <c r="R6430"/>
      <c r="S6430"/>
      <c r="T6430"/>
      <c r="U6430"/>
      <c r="V6430"/>
      <c r="W6430" t="s">
        <v>1958</v>
      </c>
      <c r="X6430"/>
    </row>
    <row r="6431" spans="1:24">
      <c r="A6431" t="s">
        <v>6706</v>
      </c>
      <c r="B6431" t="s">
        <v>2686</v>
      </c>
      <c r="C6431" t="s">
        <v>6732</v>
      </c>
      <c r="D6431" t="s">
        <v>3025</v>
      </c>
      <c r="E6431">
        <v>3725435200001</v>
      </c>
      <c r="F6431" t="s">
        <v>6792</v>
      </c>
      <c r="G6431">
        <v>19681</v>
      </c>
      <c r="H6431">
        <v>38985</v>
      </c>
      <c r="I6431" s="1">
        <v>43809</v>
      </c>
      <c r="J6431">
        <v>1</v>
      </c>
      <c r="K6431" t="s">
        <v>6696</v>
      </c>
      <c r="L6431" t="s">
        <v>6696</v>
      </c>
      <c r="M6431" t="s">
        <v>6803</v>
      </c>
      <c r="N6431" s="1">
        <v>43889</v>
      </c>
      <c r="O6431" t="str">
        <f t="shared" si="214"/>
        <v>정상2</v>
      </c>
      <c r="P6431" t="str">
        <f t="shared" si="213"/>
        <v>엠피상동</v>
      </c>
      <c r="Q6431" t="s">
        <v>1954</v>
      </c>
      <c r="R6431"/>
      <c r="S6431"/>
      <c r="T6431"/>
      <c r="U6431"/>
      <c r="V6431"/>
      <c r="W6431" t="s">
        <v>1958</v>
      </c>
      <c r="X6431"/>
    </row>
    <row r="6432" spans="1:24">
      <c r="A6432" t="s">
        <v>6706</v>
      </c>
      <c r="B6432" t="s">
        <v>6723</v>
      </c>
      <c r="C6432" t="s">
        <v>6739</v>
      </c>
      <c r="D6432" t="s">
        <v>6776</v>
      </c>
      <c r="E6432">
        <v>3080785200002</v>
      </c>
      <c r="F6432" t="s">
        <v>4898</v>
      </c>
      <c r="G6432">
        <v>19682</v>
      </c>
      <c r="H6432">
        <v>84950</v>
      </c>
      <c r="I6432" s="1">
        <v>43809</v>
      </c>
      <c r="J6432">
        <v>1</v>
      </c>
      <c r="K6432" t="s">
        <v>6696</v>
      </c>
      <c r="L6432" t="s">
        <v>6696</v>
      </c>
      <c r="M6432" t="s">
        <v>6802</v>
      </c>
      <c r="N6432" s="1">
        <v>43889</v>
      </c>
      <c r="O6432" t="str">
        <f t="shared" si="214"/>
        <v>정상2</v>
      </c>
      <c r="P6432" t="str">
        <f t="shared" si="213"/>
        <v>엠피상동</v>
      </c>
      <c r="Q6432" t="s">
        <v>1954</v>
      </c>
      <c r="R6432"/>
      <c r="S6432"/>
      <c r="T6432"/>
      <c r="U6432"/>
      <c r="V6432"/>
      <c r="W6432" t="s">
        <v>1958</v>
      </c>
      <c r="X6432"/>
    </row>
    <row r="6433" spans="1:24">
      <c r="A6433" t="s">
        <v>4921</v>
      </c>
      <c r="B6433" t="s">
        <v>6719</v>
      </c>
      <c r="C6433" t="s">
        <v>6735</v>
      </c>
      <c r="D6433" t="s">
        <v>6753</v>
      </c>
      <c r="E6433">
        <v>6835669000023</v>
      </c>
      <c r="F6433" t="s">
        <v>4898</v>
      </c>
      <c r="G6433">
        <v>19681</v>
      </c>
      <c r="H6433">
        <v>65660</v>
      </c>
      <c r="I6433" s="1">
        <v>43809</v>
      </c>
      <c r="J6433">
        <v>1</v>
      </c>
      <c r="K6433" t="s">
        <v>6696</v>
      </c>
      <c r="L6433" t="s">
        <v>6698</v>
      </c>
      <c r="M6433" t="s">
        <v>6803</v>
      </c>
      <c r="N6433" s="1">
        <v>43889</v>
      </c>
      <c r="O6433" t="str">
        <f t="shared" si="214"/>
        <v>정상2</v>
      </c>
      <c r="P6433" t="str">
        <f t="shared" si="213"/>
        <v>엠피아이리치</v>
      </c>
      <c r="Q6433" t="s">
        <v>1954</v>
      </c>
      <c r="R6433"/>
      <c r="S6433"/>
      <c r="T6433"/>
      <c r="U6433"/>
      <c r="V6433"/>
      <c r="W6433" t="s">
        <v>1958</v>
      </c>
      <c r="X6433"/>
    </row>
    <row r="6434" spans="1:24">
      <c r="A6434" t="s">
        <v>6716</v>
      </c>
      <c r="B6434"/>
      <c r="C6434"/>
      <c r="D6434" t="s">
        <v>6777</v>
      </c>
      <c r="E6434">
        <v>104302484</v>
      </c>
      <c r="F6434" t="s">
        <v>4898</v>
      </c>
      <c r="G6434" t="s">
        <v>981</v>
      </c>
      <c r="H6434">
        <v>71240</v>
      </c>
      <c r="I6434" s="1">
        <v>43808</v>
      </c>
      <c r="J6434">
        <v>1</v>
      </c>
      <c r="K6434" t="s">
        <v>6696</v>
      </c>
      <c r="L6434" t="s">
        <v>6698</v>
      </c>
      <c r="M6434" t="s">
        <v>6805</v>
      </c>
      <c r="N6434" s="1">
        <v>43889</v>
      </c>
      <c r="O6434" t="str">
        <f t="shared" si="214"/>
        <v>정상2</v>
      </c>
      <c r="P6434" t="str">
        <f t="shared" si="213"/>
        <v>엠피경기</v>
      </c>
      <c r="Q6434" t="s">
        <v>1954</v>
      </c>
      <c r="R6434"/>
      <c r="S6434"/>
      <c r="T6434"/>
      <c r="U6434"/>
      <c r="V6434"/>
      <c r="W6434" t="s">
        <v>6818</v>
      </c>
      <c r="X6434"/>
    </row>
    <row r="6435" spans="1:24">
      <c r="A6435" t="s">
        <v>6714</v>
      </c>
      <c r="B6435" t="s">
        <v>6722</v>
      </c>
      <c r="C6435"/>
      <c r="D6435" t="s">
        <v>6764</v>
      </c>
      <c r="E6435">
        <v>114890668</v>
      </c>
      <c r="F6435" t="s">
        <v>4898</v>
      </c>
      <c r="G6435" t="s">
        <v>978</v>
      </c>
      <c r="H6435">
        <v>43290</v>
      </c>
      <c r="I6435" s="1">
        <v>43808</v>
      </c>
      <c r="J6435">
        <v>1</v>
      </c>
      <c r="K6435" t="s">
        <v>6799</v>
      </c>
      <c r="L6435" t="s">
        <v>6698</v>
      </c>
      <c r="M6435" t="s">
        <v>6803</v>
      </c>
      <c r="N6435" s="1">
        <v>43889</v>
      </c>
      <c r="O6435" t="str">
        <f t="shared" si="214"/>
        <v>정상2</v>
      </c>
      <c r="P6435" t="s">
        <v>984</v>
      </c>
      <c r="Q6435" t="s">
        <v>1954</v>
      </c>
      <c r="R6435"/>
      <c r="S6435"/>
      <c r="T6435"/>
      <c r="U6435"/>
      <c r="V6435"/>
      <c r="W6435" t="s">
        <v>6818</v>
      </c>
      <c r="X6435"/>
    </row>
    <row r="6436" spans="1:24">
      <c r="A6436" t="s">
        <v>1870</v>
      </c>
      <c r="B6436" t="s">
        <v>6723</v>
      </c>
      <c r="C6436" t="s">
        <v>6739</v>
      </c>
      <c r="D6436" t="s">
        <v>2114</v>
      </c>
      <c r="E6436">
        <v>2981715200008</v>
      </c>
      <c r="F6436" t="s">
        <v>4898</v>
      </c>
      <c r="G6436">
        <v>19679</v>
      </c>
      <c r="H6436">
        <v>32410</v>
      </c>
      <c r="I6436" s="1">
        <v>43808</v>
      </c>
      <c r="J6436">
        <v>1</v>
      </c>
      <c r="K6436" t="s">
        <v>6696</v>
      </c>
      <c r="L6436" t="s">
        <v>6696</v>
      </c>
      <c r="M6436" t="s">
        <v>6805</v>
      </c>
      <c r="N6436" s="1">
        <v>43889</v>
      </c>
      <c r="O6436" t="str">
        <f t="shared" si="214"/>
        <v>정상2</v>
      </c>
      <c r="P6436" t="str">
        <f t="shared" si="213"/>
        <v>엠피상동</v>
      </c>
      <c r="Q6436" t="s">
        <v>1952</v>
      </c>
      <c r="R6436"/>
      <c r="S6436"/>
      <c r="T6436"/>
      <c r="U6436"/>
      <c r="V6436"/>
      <c r="W6436" t="s">
        <v>1958</v>
      </c>
      <c r="X6436"/>
    </row>
    <row r="6437" spans="1:24">
      <c r="A6437" t="s">
        <v>1870</v>
      </c>
      <c r="B6437" t="s">
        <v>6723</v>
      </c>
      <c r="C6437" t="s">
        <v>6739</v>
      </c>
      <c r="D6437" t="s">
        <v>2044</v>
      </c>
      <c r="E6437">
        <v>5988685200009</v>
      </c>
      <c r="F6437" t="s">
        <v>4898</v>
      </c>
      <c r="G6437">
        <v>19679</v>
      </c>
      <c r="H6437">
        <v>70145</v>
      </c>
      <c r="I6437" s="1">
        <v>43805</v>
      </c>
      <c r="J6437">
        <v>2</v>
      </c>
      <c r="K6437" t="s">
        <v>6696</v>
      </c>
      <c r="L6437" t="s">
        <v>6696</v>
      </c>
      <c r="M6437" t="s">
        <v>6802</v>
      </c>
      <c r="N6437" s="1">
        <v>43889</v>
      </c>
      <c r="O6437" t="str">
        <f t="shared" si="214"/>
        <v>정상2</v>
      </c>
      <c r="P6437" t="str">
        <f t="shared" si="213"/>
        <v>엠피상동</v>
      </c>
      <c r="Q6437" t="s">
        <v>1954</v>
      </c>
      <c r="R6437"/>
      <c r="S6437"/>
      <c r="T6437"/>
      <c r="U6437"/>
      <c r="V6437"/>
      <c r="W6437" t="s">
        <v>1958</v>
      </c>
      <c r="X6437"/>
    </row>
    <row r="6438" spans="1:24">
      <c r="A6438" t="s">
        <v>6714</v>
      </c>
      <c r="B6438" t="s">
        <v>6722</v>
      </c>
      <c r="C6438" t="s">
        <v>6731</v>
      </c>
      <c r="D6438" t="s">
        <v>3053</v>
      </c>
      <c r="E6438">
        <v>114885920</v>
      </c>
      <c r="F6438" t="s">
        <v>4898</v>
      </c>
      <c r="G6438" t="s">
        <v>982</v>
      </c>
      <c r="H6438">
        <v>30080</v>
      </c>
      <c r="I6438" s="1">
        <v>43805</v>
      </c>
      <c r="J6438">
        <v>1</v>
      </c>
      <c r="K6438" t="s">
        <v>6696</v>
      </c>
      <c r="L6438" t="s">
        <v>6698</v>
      </c>
      <c r="M6438" t="s">
        <v>6803</v>
      </c>
      <c r="N6438" s="1">
        <v>43889</v>
      </c>
      <c r="O6438" t="str">
        <f t="shared" si="214"/>
        <v>정상2</v>
      </c>
      <c r="P6438" t="s">
        <v>6835</v>
      </c>
      <c r="Q6438" t="s">
        <v>1954</v>
      </c>
      <c r="R6438"/>
      <c r="S6438"/>
      <c r="T6438"/>
      <c r="U6438"/>
      <c r="V6438"/>
      <c r="W6438" t="s">
        <v>6818</v>
      </c>
      <c r="X6438"/>
    </row>
    <row r="6439" spans="1:24">
      <c r="A6439" t="s">
        <v>6712</v>
      </c>
      <c r="B6439" t="s">
        <v>6723</v>
      </c>
      <c r="C6439" t="s">
        <v>6732</v>
      </c>
      <c r="D6439" t="s">
        <v>2124</v>
      </c>
      <c r="E6439">
        <v>5336924200015</v>
      </c>
      <c r="F6439" t="s">
        <v>4898</v>
      </c>
      <c r="G6439">
        <v>19679</v>
      </c>
      <c r="H6439">
        <v>100480</v>
      </c>
      <c r="I6439" s="1">
        <v>43805</v>
      </c>
      <c r="J6439">
        <v>1</v>
      </c>
      <c r="K6439" t="s">
        <v>6696</v>
      </c>
      <c r="L6439" t="s">
        <v>6696</v>
      </c>
      <c r="M6439" t="s">
        <v>6803</v>
      </c>
      <c r="N6439" s="1">
        <v>43889</v>
      </c>
      <c r="O6439" t="str">
        <f t="shared" si="214"/>
        <v>정상2</v>
      </c>
      <c r="P6439" t="str">
        <f t="shared" si="213"/>
        <v>엠피상동</v>
      </c>
      <c r="Q6439" t="s">
        <v>1954</v>
      </c>
      <c r="R6439"/>
      <c r="S6439"/>
      <c r="T6439"/>
      <c r="U6439"/>
      <c r="V6439"/>
      <c r="W6439" t="s">
        <v>1958</v>
      </c>
      <c r="X6439"/>
    </row>
    <row r="6440" spans="1:24">
      <c r="A6440" t="s">
        <v>6715</v>
      </c>
      <c r="B6440" t="s">
        <v>2854</v>
      </c>
      <c r="C6440" t="s">
        <v>6741</v>
      </c>
      <c r="D6440" t="s">
        <v>2039</v>
      </c>
      <c r="E6440">
        <v>55431820001</v>
      </c>
      <c r="F6440" t="s">
        <v>4898</v>
      </c>
      <c r="G6440" t="s">
        <v>917</v>
      </c>
      <c r="H6440">
        <v>64200</v>
      </c>
      <c r="I6440" s="1">
        <v>43805</v>
      </c>
      <c r="J6440">
        <v>1</v>
      </c>
      <c r="K6440" t="s">
        <v>6696</v>
      </c>
      <c r="L6440" t="s">
        <v>6698</v>
      </c>
      <c r="M6440" t="s">
        <v>6809</v>
      </c>
      <c r="N6440" s="1">
        <v>43889</v>
      </c>
      <c r="O6440" t="str">
        <f t="shared" ref="O6440:O6471" si="215" xml:space="preserve"> IF(K6440&gt;N6440,W6440,I6440)</f>
        <v>정상2</v>
      </c>
      <c r="P6440" t="str">
        <f t="shared" si="213"/>
        <v>엠피성공</v>
      </c>
      <c r="Q6440" t="s">
        <v>1954</v>
      </c>
      <c r="R6440"/>
      <c r="S6440"/>
      <c r="T6440"/>
      <c r="U6440"/>
      <c r="V6440"/>
      <c r="W6440" t="s">
        <v>1958</v>
      </c>
      <c r="X6440"/>
    </row>
    <row r="6441" spans="1:24">
      <c r="A6441" t="s">
        <v>6706</v>
      </c>
      <c r="B6441" t="s">
        <v>6723</v>
      </c>
      <c r="C6441" t="s">
        <v>6732</v>
      </c>
      <c r="D6441" t="s">
        <v>2027</v>
      </c>
      <c r="E6441">
        <v>6774043200031</v>
      </c>
      <c r="F6441" t="s">
        <v>4898</v>
      </c>
      <c r="G6441">
        <v>19663</v>
      </c>
      <c r="H6441">
        <v>90381</v>
      </c>
      <c r="I6441" s="1">
        <v>43805</v>
      </c>
      <c r="J6441">
        <v>1</v>
      </c>
      <c r="K6441" t="s">
        <v>6696</v>
      </c>
      <c r="L6441" t="s">
        <v>6696</v>
      </c>
      <c r="M6441" t="s">
        <v>6805</v>
      </c>
      <c r="N6441" s="1">
        <v>43889</v>
      </c>
      <c r="O6441" t="str">
        <f t="shared" si="215"/>
        <v>정상2</v>
      </c>
      <c r="P6441" t="str">
        <f t="shared" si="213"/>
        <v>엠피상동</v>
      </c>
      <c r="Q6441" t="s">
        <v>1954</v>
      </c>
      <c r="R6441"/>
      <c r="S6441"/>
      <c r="T6441"/>
      <c r="U6441"/>
      <c r="V6441"/>
      <c r="W6441" t="s">
        <v>1958</v>
      </c>
      <c r="X6441"/>
    </row>
    <row r="6442" spans="1:24">
      <c r="A6442" t="s">
        <v>1870</v>
      </c>
      <c r="B6442" t="s">
        <v>6723</v>
      </c>
      <c r="C6442" t="s">
        <v>6739</v>
      </c>
      <c r="D6442" t="s">
        <v>6778</v>
      </c>
      <c r="E6442">
        <v>6774043200033</v>
      </c>
      <c r="F6442" t="s">
        <v>4898</v>
      </c>
      <c r="G6442">
        <v>19663</v>
      </c>
      <c r="H6442">
        <v>110142</v>
      </c>
      <c r="I6442" s="1">
        <v>43805</v>
      </c>
      <c r="J6442">
        <v>1</v>
      </c>
      <c r="K6442" t="s">
        <v>6696</v>
      </c>
      <c r="L6442" t="s">
        <v>6696</v>
      </c>
      <c r="M6442" t="s">
        <v>6802</v>
      </c>
      <c r="N6442" s="1">
        <v>43889</v>
      </c>
      <c r="O6442" t="str">
        <f t="shared" si="215"/>
        <v>정상2</v>
      </c>
      <c r="P6442" t="str">
        <f t="shared" si="213"/>
        <v>엠피상동</v>
      </c>
      <c r="Q6442" t="s">
        <v>1954</v>
      </c>
      <c r="R6442"/>
      <c r="S6442"/>
      <c r="T6442"/>
      <c r="U6442"/>
      <c r="V6442"/>
      <c r="W6442" t="s">
        <v>1958</v>
      </c>
      <c r="X6442"/>
    </row>
    <row r="6443" spans="1:24">
      <c r="A6443" t="s">
        <v>6717</v>
      </c>
      <c r="B6443" t="s">
        <v>2206</v>
      </c>
      <c r="C6443" t="s">
        <v>6743</v>
      </c>
      <c r="D6443" t="s">
        <v>3125</v>
      </c>
      <c r="E6443">
        <v>114895553</v>
      </c>
      <c r="F6443" t="s">
        <v>4891</v>
      </c>
      <c r="G6443" t="s">
        <v>916</v>
      </c>
      <c r="H6443">
        <v>301500</v>
      </c>
      <c r="I6443" s="1">
        <v>43805</v>
      </c>
      <c r="J6443">
        <v>1</v>
      </c>
      <c r="K6443" t="s">
        <v>6696</v>
      </c>
      <c r="L6443" t="s">
        <v>6698</v>
      </c>
      <c r="M6443" t="s">
        <v>6802</v>
      </c>
      <c r="N6443" s="1">
        <v>43889</v>
      </c>
      <c r="O6443" t="str">
        <f t="shared" si="215"/>
        <v>정상2</v>
      </c>
      <c r="P6443" t="s">
        <v>6835</v>
      </c>
      <c r="Q6443" t="s">
        <v>1954</v>
      </c>
      <c r="R6443"/>
      <c r="S6443"/>
      <c r="T6443"/>
      <c r="U6443"/>
      <c r="V6443"/>
      <c r="W6443" t="s">
        <v>6819</v>
      </c>
      <c r="X6443"/>
    </row>
    <row r="6444" spans="1:24">
      <c r="A6444" t="s">
        <v>992</v>
      </c>
      <c r="B6444" t="s">
        <v>6721</v>
      </c>
      <c r="C6444" t="s">
        <v>6730</v>
      </c>
      <c r="D6444" t="s">
        <v>6779</v>
      </c>
      <c r="E6444">
        <v>9888155200011</v>
      </c>
      <c r="F6444" t="s">
        <v>4898</v>
      </c>
      <c r="G6444">
        <v>19679</v>
      </c>
      <c r="H6444">
        <v>66660</v>
      </c>
      <c r="I6444" s="1">
        <v>43805</v>
      </c>
      <c r="J6444">
        <v>1</v>
      </c>
      <c r="K6444" t="s">
        <v>6799</v>
      </c>
      <c r="L6444" t="s">
        <v>6698</v>
      </c>
      <c r="M6444" t="s">
        <v>6699</v>
      </c>
      <c r="N6444" s="1">
        <v>43889</v>
      </c>
      <c r="O6444" t="str">
        <f t="shared" si="215"/>
        <v>정상2</v>
      </c>
      <c r="P6444" t="str">
        <f t="shared" si="213"/>
        <v>엠피의정부</v>
      </c>
      <c r="Q6444" t="s">
        <v>1954</v>
      </c>
      <c r="R6444"/>
      <c r="S6444"/>
      <c r="T6444"/>
      <c r="U6444"/>
      <c r="V6444"/>
      <c r="W6444" t="s">
        <v>1958</v>
      </c>
      <c r="X6444"/>
    </row>
    <row r="6445" spans="1:24">
      <c r="A6445" t="s">
        <v>1870</v>
      </c>
      <c r="B6445" t="s">
        <v>6723</v>
      </c>
      <c r="C6445" t="s">
        <v>6739</v>
      </c>
      <c r="D6445" t="s">
        <v>6780</v>
      </c>
      <c r="E6445">
        <v>3028585200003</v>
      </c>
      <c r="F6445" t="s">
        <v>4898</v>
      </c>
      <c r="G6445">
        <v>19679</v>
      </c>
      <c r="H6445">
        <v>37585</v>
      </c>
      <c r="I6445" s="1">
        <v>43805</v>
      </c>
      <c r="J6445">
        <v>1</v>
      </c>
      <c r="K6445" t="s">
        <v>6696</v>
      </c>
      <c r="L6445" t="s">
        <v>6696</v>
      </c>
      <c r="M6445" t="s">
        <v>6803</v>
      </c>
      <c r="N6445" s="1">
        <v>43889</v>
      </c>
      <c r="O6445" t="str">
        <f t="shared" si="215"/>
        <v>정상2</v>
      </c>
      <c r="P6445" t="str">
        <f t="shared" si="213"/>
        <v>엠피상동</v>
      </c>
      <c r="Q6445" t="s">
        <v>1954</v>
      </c>
      <c r="R6445"/>
      <c r="S6445"/>
      <c r="T6445"/>
      <c r="U6445"/>
      <c r="V6445"/>
      <c r="W6445" t="s">
        <v>1958</v>
      </c>
      <c r="X6445"/>
    </row>
    <row r="6446" spans="1:24">
      <c r="A6446" t="s">
        <v>6706</v>
      </c>
      <c r="B6446" t="s">
        <v>6723</v>
      </c>
      <c r="C6446" t="s">
        <v>6739</v>
      </c>
      <c r="D6446" t="s">
        <v>6760</v>
      </c>
      <c r="E6446">
        <v>4686585200002</v>
      </c>
      <c r="F6446" t="s">
        <v>6790</v>
      </c>
      <c r="G6446">
        <v>19680</v>
      </c>
      <c r="H6446">
        <v>31835</v>
      </c>
      <c r="I6446" s="1">
        <v>43805</v>
      </c>
      <c r="J6446">
        <v>2</v>
      </c>
      <c r="K6446" t="s">
        <v>6696</v>
      </c>
      <c r="L6446" t="s">
        <v>6696</v>
      </c>
      <c r="M6446" t="s">
        <v>6802</v>
      </c>
      <c r="N6446" s="1">
        <v>43889</v>
      </c>
      <c r="O6446" t="str">
        <f t="shared" si="215"/>
        <v>정상2</v>
      </c>
      <c r="P6446" t="str">
        <f t="shared" si="213"/>
        <v>엠피상동</v>
      </c>
      <c r="Q6446" t="s">
        <v>1954</v>
      </c>
      <c r="R6446"/>
      <c r="S6446"/>
      <c r="T6446"/>
      <c r="U6446"/>
      <c r="V6446"/>
      <c r="W6446" t="s">
        <v>1958</v>
      </c>
      <c r="X6446"/>
    </row>
    <row r="6447" spans="1:24">
      <c r="A6447" t="s">
        <v>1870</v>
      </c>
      <c r="B6447" t="s">
        <v>6723</v>
      </c>
      <c r="C6447" t="s">
        <v>6739</v>
      </c>
      <c r="D6447" t="s">
        <v>6781</v>
      </c>
      <c r="E6447">
        <v>4686585200009</v>
      </c>
      <c r="F6447" t="s">
        <v>4898</v>
      </c>
      <c r="G6447">
        <v>19661</v>
      </c>
      <c r="H6447">
        <v>44317</v>
      </c>
      <c r="I6447" s="1">
        <v>43805</v>
      </c>
      <c r="J6447">
        <v>2</v>
      </c>
      <c r="K6447" t="s">
        <v>6696</v>
      </c>
      <c r="L6447" t="s">
        <v>6696</v>
      </c>
      <c r="M6447" t="s">
        <v>6802</v>
      </c>
      <c r="N6447" s="1">
        <v>43889</v>
      </c>
      <c r="O6447" t="str">
        <f t="shared" si="215"/>
        <v>정상2</v>
      </c>
      <c r="P6447" t="str">
        <f t="shared" si="213"/>
        <v>엠피상동</v>
      </c>
      <c r="Q6447" t="s">
        <v>1954</v>
      </c>
      <c r="R6447"/>
      <c r="S6447"/>
      <c r="T6447"/>
      <c r="U6447"/>
      <c r="V6447"/>
      <c r="W6447" t="s">
        <v>1958</v>
      </c>
      <c r="X6447"/>
    </row>
    <row r="6448" spans="1:24">
      <c r="A6448" t="s">
        <v>6706</v>
      </c>
      <c r="B6448" t="s">
        <v>2686</v>
      </c>
      <c r="C6448" t="s">
        <v>6732</v>
      </c>
      <c r="D6448" t="s">
        <v>2124</v>
      </c>
      <c r="E6448">
        <v>5336924200013</v>
      </c>
      <c r="F6448" t="s">
        <v>4898</v>
      </c>
      <c r="G6448">
        <v>19771</v>
      </c>
      <c r="H6448">
        <v>101050</v>
      </c>
      <c r="I6448" s="1">
        <v>43804</v>
      </c>
      <c r="J6448">
        <v>1</v>
      </c>
      <c r="K6448" t="s">
        <v>6696</v>
      </c>
      <c r="L6448" t="s">
        <v>6696</v>
      </c>
      <c r="M6448" t="s">
        <v>6804</v>
      </c>
      <c r="N6448" s="1">
        <v>43889</v>
      </c>
      <c r="O6448" t="str">
        <f t="shared" si="215"/>
        <v>정상2</v>
      </c>
      <c r="P6448" t="str">
        <f t="shared" si="213"/>
        <v>엠피상동</v>
      </c>
      <c r="Q6448" t="s">
        <v>1954</v>
      </c>
      <c r="R6448"/>
      <c r="S6448"/>
      <c r="T6448"/>
      <c r="U6448"/>
      <c r="V6448"/>
      <c r="W6448" t="s">
        <v>1958</v>
      </c>
      <c r="X6448"/>
    </row>
    <row r="6449" spans="1:24">
      <c r="A6449" t="s">
        <v>6711</v>
      </c>
      <c r="B6449" t="s">
        <v>6725</v>
      </c>
      <c r="C6449" t="s">
        <v>6738</v>
      </c>
      <c r="D6449" t="s">
        <v>2088</v>
      </c>
      <c r="E6449">
        <v>86875730002</v>
      </c>
      <c r="F6449" t="s">
        <v>4898</v>
      </c>
      <c r="G6449" t="s">
        <v>914</v>
      </c>
      <c r="H6449">
        <v>26300</v>
      </c>
      <c r="I6449" s="1">
        <v>43804</v>
      </c>
      <c r="J6449">
        <v>1</v>
      </c>
      <c r="K6449" t="s">
        <v>6696</v>
      </c>
      <c r="L6449" t="s">
        <v>6698</v>
      </c>
      <c r="M6449" t="s">
        <v>6805</v>
      </c>
      <c r="N6449" s="1">
        <v>43889</v>
      </c>
      <c r="O6449" t="str">
        <f t="shared" si="215"/>
        <v>정상2</v>
      </c>
      <c r="P6449" t="str">
        <f t="shared" si="213"/>
        <v>엠피피스토스</v>
      </c>
      <c r="Q6449" t="s">
        <v>1954</v>
      </c>
      <c r="R6449"/>
      <c r="S6449"/>
      <c r="T6449"/>
      <c r="U6449"/>
      <c r="V6449"/>
      <c r="W6449" t="s">
        <v>1958</v>
      </c>
      <c r="X6449"/>
    </row>
    <row r="6450" spans="1:24">
      <c r="A6450" t="s">
        <v>6706</v>
      </c>
      <c r="B6450" t="s">
        <v>6723</v>
      </c>
      <c r="C6450" t="s">
        <v>6739</v>
      </c>
      <c r="D6450" t="s">
        <v>2114</v>
      </c>
      <c r="E6450">
        <v>1067723200006</v>
      </c>
      <c r="F6450" t="s">
        <v>4898</v>
      </c>
      <c r="G6450">
        <v>19679</v>
      </c>
      <c r="H6450">
        <v>41730</v>
      </c>
      <c r="I6450" s="1">
        <v>43804</v>
      </c>
      <c r="J6450">
        <v>1</v>
      </c>
      <c r="K6450" t="s">
        <v>6696</v>
      </c>
      <c r="L6450" t="s">
        <v>6696</v>
      </c>
      <c r="M6450" t="s">
        <v>6802</v>
      </c>
      <c r="N6450" s="1">
        <v>43889</v>
      </c>
      <c r="O6450" t="str">
        <f t="shared" si="215"/>
        <v>정상2</v>
      </c>
      <c r="P6450" t="str">
        <f t="shared" si="213"/>
        <v>엠피상동</v>
      </c>
      <c r="Q6450" t="s">
        <v>1954</v>
      </c>
      <c r="R6450"/>
      <c r="S6450"/>
      <c r="T6450"/>
      <c r="U6450"/>
      <c r="V6450"/>
      <c r="W6450" t="s">
        <v>6818</v>
      </c>
      <c r="X6450"/>
    </row>
    <row r="6451" spans="1:24">
      <c r="A6451" t="s">
        <v>1870</v>
      </c>
      <c r="B6451" t="s">
        <v>6723</v>
      </c>
      <c r="C6451" t="s">
        <v>6732</v>
      </c>
      <c r="D6451" t="s">
        <v>6760</v>
      </c>
      <c r="E6451">
        <v>7956914200007</v>
      </c>
      <c r="F6451" t="s">
        <v>4898</v>
      </c>
      <c r="G6451">
        <v>19679</v>
      </c>
      <c r="H6451">
        <v>28385</v>
      </c>
      <c r="I6451" s="1">
        <v>43804</v>
      </c>
      <c r="J6451">
        <v>2</v>
      </c>
      <c r="K6451" t="s">
        <v>6696</v>
      </c>
      <c r="L6451" t="s">
        <v>6696</v>
      </c>
      <c r="M6451" t="s">
        <v>6806</v>
      </c>
      <c r="N6451" s="1">
        <v>43889</v>
      </c>
      <c r="O6451" t="str">
        <f t="shared" si="215"/>
        <v>정상2</v>
      </c>
      <c r="P6451" t="str">
        <f t="shared" si="213"/>
        <v>엠피상동</v>
      </c>
      <c r="Q6451" t="s">
        <v>1954</v>
      </c>
      <c r="R6451"/>
      <c r="S6451"/>
      <c r="T6451"/>
      <c r="U6451"/>
      <c r="V6451"/>
      <c r="W6451" t="s">
        <v>6818</v>
      </c>
      <c r="X6451"/>
    </row>
    <row r="6452" spans="1:24">
      <c r="A6452" t="s">
        <v>1870</v>
      </c>
      <c r="B6452" t="s">
        <v>6723</v>
      </c>
      <c r="C6452" t="s">
        <v>6739</v>
      </c>
      <c r="D6452" t="s">
        <v>6760</v>
      </c>
      <c r="E6452">
        <v>2425399100046</v>
      </c>
      <c r="F6452" t="s">
        <v>4898</v>
      </c>
      <c r="G6452">
        <v>19679</v>
      </c>
      <c r="H6452">
        <v>31829</v>
      </c>
      <c r="I6452" s="1">
        <v>43804</v>
      </c>
      <c r="J6452">
        <v>1</v>
      </c>
      <c r="K6452" t="s">
        <v>6696</v>
      </c>
      <c r="L6452" t="s">
        <v>6696</v>
      </c>
      <c r="M6452" t="s">
        <v>6807</v>
      </c>
      <c r="N6452" s="1">
        <v>43889</v>
      </c>
      <c r="O6452" t="str">
        <f t="shared" si="215"/>
        <v>정상2</v>
      </c>
      <c r="P6452" t="str">
        <f t="shared" si="213"/>
        <v>엠피상동</v>
      </c>
      <c r="Q6452" t="s">
        <v>6815</v>
      </c>
      <c r="R6452"/>
      <c r="S6452"/>
      <c r="T6452"/>
      <c r="U6452"/>
      <c r="V6452"/>
      <c r="W6452" t="s">
        <v>6818</v>
      </c>
      <c r="X6452"/>
    </row>
    <row r="6453" spans="1:24">
      <c r="A6453" t="s">
        <v>4917</v>
      </c>
      <c r="B6453" t="s">
        <v>6725</v>
      </c>
      <c r="C6453" t="s">
        <v>6742</v>
      </c>
      <c r="D6453" t="s">
        <v>2128</v>
      </c>
      <c r="E6453">
        <v>3011881980003</v>
      </c>
      <c r="F6453" t="s">
        <v>6793</v>
      </c>
      <c r="G6453" t="s">
        <v>915</v>
      </c>
      <c r="H6453">
        <v>60130</v>
      </c>
      <c r="I6453" s="1">
        <v>43803</v>
      </c>
      <c r="J6453">
        <v>1</v>
      </c>
      <c r="K6453" t="s">
        <v>6696</v>
      </c>
      <c r="L6453" t="s">
        <v>6698</v>
      </c>
      <c r="M6453" t="s">
        <v>6805</v>
      </c>
      <c r="N6453" s="1">
        <v>43889</v>
      </c>
      <c r="O6453" t="str">
        <f t="shared" si="215"/>
        <v>정상2</v>
      </c>
      <c r="P6453" t="str">
        <f t="shared" si="213"/>
        <v>엠피피스토스</v>
      </c>
      <c r="Q6453" t="s">
        <v>1954</v>
      </c>
      <c r="R6453"/>
      <c r="S6453"/>
      <c r="T6453"/>
      <c r="U6453"/>
      <c r="V6453"/>
      <c r="W6453" t="s">
        <v>1958</v>
      </c>
      <c r="X6453"/>
    </row>
    <row r="6454" spans="1:24">
      <c r="A6454" t="s">
        <v>992</v>
      </c>
      <c r="B6454" t="s">
        <v>6721</v>
      </c>
      <c r="C6454" t="s">
        <v>6730</v>
      </c>
      <c r="D6454" t="s">
        <v>1995</v>
      </c>
      <c r="E6454">
        <v>41000005137161</v>
      </c>
      <c r="F6454" t="s">
        <v>6786</v>
      </c>
      <c r="G6454" t="s">
        <v>926</v>
      </c>
      <c r="H6454">
        <v>26160</v>
      </c>
      <c r="I6454" s="1">
        <v>43803</v>
      </c>
      <c r="J6454">
        <v>1</v>
      </c>
      <c r="K6454" t="s">
        <v>6696</v>
      </c>
      <c r="L6454" t="s">
        <v>6698</v>
      </c>
      <c r="M6454" t="s">
        <v>6803</v>
      </c>
      <c r="N6454" s="1">
        <v>43889</v>
      </c>
      <c r="O6454" t="str">
        <f t="shared" si="215"/>
        <v>정상2</v>
      </c>
      <c r="P6454" t="str">
        <f t="shared" si="213"/>
        <v>엠피의정부</v>
      </c>
      <c r="Q6454" t="s">
        <v>1954</v>
      </c>
      <c r="R6454"/>
      <c r="S6454"/>
      <c r="T6454"/>
      <c r="U6454"/>
      <c r="V6454"/>
      <c r="W6454" t="s">
        <v>6818</v>
      </c>
      <c r="X6454"/>
    </row>
    <row r="6455" spans="1:24">
      <c r="A6455" t="s">
        <v>6704</v>
      </c>
      <c r="B6455" t="s">
        <v>6720</v>
      </c>
      <c r="C6455" t="s">
        <v>6734</v>
      </c>
      <c r="D6455" t="s">
        <v>2048</v>
      </c>
      <c r="E6455">
        <v>44529630004</v>
      </c>
      <c r="F6455" t="s">
        <v>4898</v>
      </c>
      <c r="G6455" t="s">
        <v>917</v>
      </c>
      <c r="H6455">
        <v>35200</v>
      </c>
      <c r="I6455" s="1">
        <v>43803</v>
      </c>
      <c r="J6455">
        <v>1</v>
      </c>
      <c r="K6455" t="s">
        <v>6696</v>
      </c>
      <c r="L6455" t="s">
        <v>6698</v>
      </c>
      <c r="M6455" t="s">
        <v>6802</v>
      </c>
      <c r="N6455" s="1">
        <v>43889</v>
      </c>
      <c r="O6455" t="str">
        <f t="shared" si="215"/>
        <v>정상2</v>
      </c>
      <c r="P6455" t="str">
        <f t="shared" si="213"/>
        <v>엠피송내</v>
      </c>
      <c r="Q6455" t="s">
        <v>1954</v>
      </c>
      <c r="R6455"/>
      <c r="S6455"/>
      <c r="T6455"/>
      <c r="U6455"/>
      <c r="V6455"/>
      <c r="W6455" t="s">
        <v>6818</v>
      </c>
      <c r="X6455"/>
    </row>
    <row r="6456" spans="1:24">
      <c r="A6456" t="s">
        <v>6706</v>
      </c>
      <c r="B6456" t="s">
        <v>6723</v>
      </c>
      <c r="C6456" t="s">
        <v>6732</v>
      </c>
      <c r="D6456" t="s">
        <v>2114</v>
      </c>
      <c r="E6456">
        <v>9420785200002</v>
      </c>
      <c r="F6456" t="s">
        <v>4898</v>
      </c>
      <c r="G6456">
        <v>19661</v>
      </c>
      <c r="H6456">
        <v>25708</v>
      </c>
      <c r="I6456" s="1">
        <v>43803</v>
      </c>
      <c r="J6456">
        <v>1</v>
      </c>
      <c r="K6456" t="s">
        <v>6696</v>
      </c>
      <c r="L6456" t="s">
        <v>6696</v>
      </c>
      <c r="M6456" t="s">
        <v>6808</v>
      </c>
      <c r="N6456" s="1">
        <v>43889</v>
      </c>
      <c r="O6456" t="str">
        <f t="shared" si="215"/>
        <v>정상2</v>
      </c>
      <c r="P6456" t="str">
        <f t="shared" si="213"/>
        <v>엠피상동</v>
      </c>
      <c r="Q6456" t="s">
        <v>1954</v>
      </c>
      <c r="R6456"/>
      <c r="S6456"/>
      <c r="T6456"/>
      <c r="U6456"/>
      <c r="V6456"/>
      <c r="W6456" t="s">
        <v>6818</v>
      </c>
      <c r="X6456"/>
    </row>
    <row r="6457" spans="1:24">
      <c r="A6457" t="s">
        <v>992</v>
      </c>
      <c r="B6457" t="s">
        <v>2861</v>
      </c>
      <c r="C6457"/>
      <c r="D6457" t="s">
        <v>2009</v>
      </c>
      <c r="E6457">
        <v>4405585200005</v>
      </c>
      <c r="F6457" t="s">
        <v>4898</v>
      </c>
      <c r="G6457">
        <v>19679</v>
      </c>
      <c r="H6457">
        <v>57300</v>
      </c>
      <c r="I6457" s="1">
        <v>43803</v>
      </c>
      <c r="J6457">
        <v>1</v>
      </c>
      <c r="K6457" t="s">
        <v>6696</v>
      </c>
      <c r="L6457" t="s">
        <v>6698</v>
      </c>
      <c r="M6457" t="s">
        <v>6803</v>
      </c>
      <c r="N6457" s="1">
        <v>43889</v>
      </c>
      <c r="O6457" t="str">
        <f t="shared" si="215"/>
        <v>정상2</v>
      </c>
      <c r="P6457" t="str">
        <f t="shared" si="213"/>
        <v>엠피의정부</v>
      </c>
      <c r="Q6457" t="s">
        <v>1954</v>
      </c>
      <c r="R6457"/>
      <c r="S6457"/>
      <c r="T6457"/>
      <c r="U6457"/>
      <c r="V6457"/>
      <c r="W6457" t="s">
        <v>1958</v>
      </c>
      <c r="X6457"/>
    </row>
    <row r="6458" spans="1:24">
      <c r="A6458" t="s">
        <v>6718</v>
      </c>
      <c r="B6458" t="s">
        <v>6721</v>
      </c>
      <c r="C6458"/>
      <c r="D6458" t="s">
        <v>6782</v>
      </c>
      <c r="E6458">
        <v>8607065200007</v>
      </c>
      <c r="F6458" t="s">
        <v>4898</v>
      </c>
      <c r="G6458">
        <v>19679</v>
      </c>
      <c r="H6458">
        <v>51860</v>
      </c>
      <c r="I6458" s="1">
        <v>43803</v>
      </c>
      <c r="J6458">
        <v>2</v>
      </c>
      <c r="K6458" t="s">
        <v>6696</v>
      </c>
      <c r="L6458" t="s">
        <v>6698</v>
      </c>
      <c r="M6458" t="s">
        <v>6802</v>
      </c>
      <c r="N6458" s="1">
        <v>43889</v>
      </c>
      <c r="O6458" t="str">
        <f t="shared" si="215"/>
        <v>정상2</v>
      </c>
      <c r="P6458" t="str">
        <f t="shared" si="213"/>
        <v>엠피의정부</v>
      </c>
      <c r="Q6458" t="s">
        <v>1954</v>
      </c>
      <c r="R6458"/>
      <c r="S6458"/>
      <c r="T6458"/>
      <c r="U6458"/>
      <c r="V6458"/>
      <c r="W6458" t="s">
        <v>6818</v>
      </c>
      <c r="X6458"/>
    </row>
    <row r="6459" spans="1:24">
      <c r="A6459" t="s">
        <v>995</v>
      </c>
      <c r="B6459" t="s">
        <v>6725</v>
      </c>
      <c r="C6459" t="s">
        <v>6742</v>
      </c>
      <c r="D6459" t="s">
        <v>6783</v>
      </c>
      <c r="E6459">
        <v>40578350001</v>
      </c>
      <c r="F6459" t="s">
        <v>5641</v>
      </c>
      <c r="G6459" t="s">
        <v>915</v>
      </c>
      <c r="H6459">
        <v>69300</v>
      </c>
      <c r="I6459" s="1">
        <v>43802</v>
      </c>
      <c r="J6459">
        <v>1</v>
      </c>
      <c r="K6459" t="s">
        <v>6696</v>
      </c>
      <c r="L6459" t="s">
        <v>6698</v>
      </c>
      <c r="M6459" t="s">
        <v>6813</v>
      </c>
      <c r="N6459" s="1">
        <v>43889</v>
      </c>
      <c r="O6459" t="str">
        <f t="shared" si="215"/>
        <v>정상2</v>
      </c>
      <c r="P6459" t="str">
        <f t="shared" si="213"/>
        <v>엠피피스토스</v>
      </c>
      <c r="Q6459" t="s">
        <v>1952</v>
      </c>
      <c r="R6459"/>
      <c r="S6459"/>
      <c r="T6459"/>
      <c r="U6459"/>
      <c r="V6459"/>
      <c r="W6459" t="s">
        <v>1958</v>
      </c>
      <c r="X6459"/>
    </row>
    <row r="6460" spans="1:24">
      <c r="A6460" t="s">
        <v>6709</v>
      </c>
      <c r="B6460" t="s">
        <v>2692</v>
      </c>
      <c r="C6460" t="s">
        <v>6738</v>
      </c>
      <c r="D6460" t="s">
        <v>6756</v>
      </c>
      <c r="E6460">
        <v>40150030001</v>
      </c>
      <c r="F6460" t="s">
        <v>5641</v>
      </c>
      <c r="G6460" t="s">
        <v>915</v>
      </c>
      <c r="H6460">
        <v>89390</v>
      </c>
      <c r="I6460" s="1">
        <v>43802</v>
      </c>
      <c r="J6460">
        <v>1</v>
      </c>
      <c r="K6460" t="s">
        <v>6696</v>
      </c>
      <c r="L6460" t="s">
        <v>6698</v>
      </c>
      <c r="M6460" t="s">
        <v>6803</v>
      </c>
      <c r="N6460" s="1">
        <v>43889</v>
      </c>
      <c r="O6460" t="str">
        <f t="shared" si="215"/>
        <v>정상2</v>
      </c>
      <c r="P6460" t="str">
        <f t="shared" si="213"/>
        <v>엠피피스토스</v>
      </c>
      <c r="Q6460" t="s">
        <v>1954</v>
      </c>
      <c r="R6460"/>
      <c r="S6460"/>
      <c r="T6460"/>
      <c r="U6460"/>
      <c r="V6460"/>
      <c r="W6460" t="s">
        <v>1958</v>
      </c>
      <c r="X6460"/>
    </row>
    <row r="6461" spans="1:24">
      <c r="A6461" t="s">
        <v>1870</v>
      </c>
      <c r="B6461" t="s">
        <v>6723</v>
      </c>
      <c r="C6461" t="s">
        <v>6739</v>
      </c>
      <c r="D6461" t="s">
        <v>6784</v>
      </c>
      <c r="E6461">
        <v>6863669100018</v>
      </c>
      <c r="F6461" t="s">
        <v>4898</v>
      </c>
      <c r="G6461">
        <v>19679</v>
      </c>
      <c r="H6461">
        <v>62030</v>
      </c>
      <c r="I6461" s="1">
        <v>43801</v>
      </c>
      <c r="J6461">
        <v>1</v>
      </c>
      <c r="K6461" t="s">
        <v>6696</v>
      </c>
      <c r="L6461" t="s">
        <v>6696</v>
      </c>
      <c r="M6461" t="s">
        <v>6807</v>
      </c>
      <c r="N6461" s="1">
        <v>43889</v>
      </c>
      <c r="O6461" t="str">
        <f t="shared" si="215"/>
        <v>정상2</v>
      </c>
      <c r="P6461" t="str">
        <f t="shared" si="213"/>
        <v>엠피상동</v>
      </c>
      <c r="Q6461" t="s">
        <v>1954</v>
      </c>
      <c r="R6461"/>
      <c r="S6461"/>
      <c r="T6461"/>
      <c r="U6461"/>
      <c r="V6461"/>
      <c r="W6461" t="s">
        <v>6818</v>
      </c>
      <c r="X6461"/>
    </row>
    <row r="6462" spans="1:24">
      <c r="A6462" t="s">
        <v>1870</v>
      </c>
      <c r="B6462" t="s">
        <v>6723</v>
      </c>
      <c r="C6462" t="s">
        <v>6739</v>
      </c>
      <c r="D6462" t="s">
        <v>6785</v>
      </c>
      <c r="E6462">
        <v>9414585200001</v>
      </c>
      <c r="F6462" t="s">
        <v>4898</v>
      </c>
      <c r="G6462">
        <v>19701</v>
      </c>
      <c r="H6462">
        <v>46530</v>
      </c>
      <c r="I6462" s="1">
        <v>43801</v>
      </c>
      <c r="J6462">
        <v>1</v>
      </c>
      <c r="K6462" t="s">
        <v>6696</v>
      </c>
      <c r="L6462" t="s">
        <v>6696</v>
      </c>
      <c r="M6462" t="s">
        <v>6803</v>
      </c>
      <c r="N6462" s="1">
        <v>43889</v>
      </c>
      <c r="O6462" t="str">
        <f t="shared" si="215"/>
        <v>정상2</v>
      </c>
      <c r="P6462" t="str">
        <f t="shared" si="213"/>
        <v>엠피상동</v>
      </c>
      <c r="Q6462" t="s">
        <v>1954</v>
      </c>
      <c r="R6462"/>
      <c r="S6462"/>
      <c r="T6462"/>
      <c r="U6462"/>
      <c r="V6462"/>
      <c r="W6462" t="s">
        <v>1958</v>
      </c>
      <c r="X6462"/>
    </row>
    <row r="6463" spans="1:24">
      <c r="A6463" t="s">
        <v>6705</v>
      </c>
      <c r="B6463" t="s">
        <v>6721</v>
      </c>
      <c r="C6463" t="s">
        <v>6730</v>
      </c>
      <c r="D6463" t="s">
        <v>1995</v>
      </c>
      <c r="E6463">
        <v>41000005124357</v>
      </c>
      <c r="F6463" t="s">
        <v>6786</v>
      </c>
      <c r="G6463" t="s">
        <v>926</v>
      </c>
      <c r="H6463">
        <v>26160</v>
      </c>
      <c r="I6463" s="1">
        <v>43801</v>
      </c>
      <c r="J6463">
        <v>1</v>
      </c>
      <c r="K6463" t="s">
        <v>6696</v>
      </c>
      <c r="L6463" t="s">
        <v>6698</v>
      </c>
      <c r="M6463" t="s">
        <v>6802</v>
      </c>
      <c r="N6463" s="1">
        <v>43889</v>
      </c>
      <c r="O6463" t="str">
        <f t="shared" si="215"/>
        <v>정상2</v>
      </c>
      <c r="P6463" t="str">
        <f t="shared" si="213"/>
        <v>엠피의정부</v>
      </c>
      <c r="Q6463" t="s">
        <v>1952</v>
      </c>
      <c r="R6463"/>
      <c r="S6463"/>
      <c r="T6463"/>
      <c r="U6463"/>
      <c r="V6463"/>
      <c r="W6463" t="s">
        <v>1958</v>
      </c>
      <c r="X6463"/>
    </row>
    <row r="6464" spans="1:24">
      <c r="A6464" t="s">
        <v>992</v>
      </c>
      <c r="B6464" t="s">
        <v>2861</v>
      </c>
      <c r="C6464" t="s">
        <v>6730</v>
      </c>
      <c r="D6464" t="s">
        <v>6748</v>
      </c>
      <c r="E6464">
        <v>41000005124358</v>
      </c>
      <c r="F6464" t="s">
        <v>6794</v>
      </c>
      <c r="G6464" t="s">
        <v>926</v>
      </c>
      <c r="H6464">
        <v>55180</v>
      </c>
      <c r="I6464" s="1">
        <v>43801</v>
      </c>
      <c r="J6464">
        <v>1</v>
      </c>
      <c r="K6464" t="s">
        <v>6696</v>
      </c>
      <c r="L6464" t="s">
        <v>6698</v>
      </c>
      <c r="M6464" t="s">
        <v>6802</v>
      </c>
      <c r="N6464" s="1">
        <v>43889</v>
      </c>
      <c r="O6464" t="str">
        <f t="shared" si="215"/>
        <v>정상2</v>
      </c>
      <c r="P6464" t="str">
        <f t="shared" si="213"/>
        <v>엠피의정부</v>
      </c>
      <c r="Q6464" t="s">
        <v>1954</v>
      </c>
      <c r="R6464"/>
      <c r="S6464"/>
      <c r="T6464"/>
      <c r="U6464"/>
      <c r="V6464"/>
      <c r="W6464" t="s">
        <v>6818</v>
      </c>
      <c r="X6464"/>
    </row>
    <row r="6465" spans="1:24">
      <c r="A6465" t="s">
        <v>6718</v>
      </c>
      <c r="B6465" t="s">
        <v>6721</v>
      </c>
      <c r="C6465" t="s">
        <v>6730</v>
      </c>
      <c r="D6465" t="s">
        <v>1995</v>
      </c>
      <c r="E6465">
        <v>41000005119871</v>
      </c>
      <c r="F6465" t="s">
        <v>6786</v>
      </c>
      <c r="G6465" t="s">
        <v>926</v>
      </c>
      <c r="H6465">
        <v>81600</v>
      </c>
      <c r="I6465" s="1">
        <v>43801</v>
      </c>
      <c r="J6465">
        <v>1</v>
      </c>
      <c r="K6465" t="s">
        <v>6696</v>
      </c>
      <c r="L6465" t="s">
        <v>6698</v>
      </c>
      <c r="M6465" t="s">
        <v>6806</v>
      </c>
      <c r="N6465" s="1">
        <v>43889</v>
      </c>
      <c r="O6465" t="str">
        <f t="shared" si="215"/>
        <v>정상2</v>
      </c>
      <c r="P6465" t="str">
        <f t="shared" ref="P6465:P6471" si="216">A6465</f>
        <v>엠피의정부</v>
      </c>
      <c r="Q6465" t="s">
        <v>1952</v>
      </c>
      <c r="R6465"/>
      <c r="S6465"/>
      <c r="T6465"/>
      <c r="U6465"/>
      <c r="V6465"/>
      <c r="W6465" t="s">
        <v>1958</v>
      </c>
      <c r="X6465"/>
    </row>
    <row r="6466" spans="1:24">
      <c r="A6466" t="s">
        <v>6705</v>
      </c>
      <c r="B6466" t="s">
        <v>6721</v>
      </c>
      <c r="C6466" t="s">
        <v>6730</v>
      </c>
      <c r="D6466" t="s">
        <v>6747</v>
      </c>
      <c r="E6466">
        <v>41000005124148</v>
      </c>
      <c r="F6466" t="s">
        <v>6794</v>
      </c>
      <c r="G6466" t="s">
        <v>926</v>
      </c>
      <c r="H6466">
        <v>81600</v>
      </c>
      <c r="I6466" s="1">
        <v>43801</v>
      </c>
      <c r="J6466">
        <v>1</v>
      </c>
      <c r="K6466" t="s">
        <v>6696</v>
      </c>
      <c r="L6466" t="s">
        <v>6698</v>
      </c>
      <c r="M6466" t="s">
        <v>6802</v>
      </c>
      <c r="N6466" s="1">
        <v>43889</v>
      </c>
      <c r="O6466" t="str">
        <f t="shared" si="215"/>
        <v>정상2</v>
      </c>
      <c r="P6466" t="str">
        <f t="shared" si="216"/>
        <v>엠피의정부</v>
      </c>
      <c r="Q6466" t="s">
        <v>1954</v>
      </c>
      <c r="R6466"/>
      <c r="S6466"/>
      <c r="T6466"/>
      <c r="U6466"/>
      <c r="V6466"/>
      <c r="W6466" t="s">
        <v>6818</v>
      </c>
      <c r="X6466"/>
    </row>
    <row r="6467" spans="1:24">
      <c r="A6467" t="s">
        <v>992</v>
      </c>
      <c r="B6467" t="s">
        <v>2861</v>
      </c>
      <c r="C6467" t="s">
        <v>6730</v>
      </c>
      <c r="D6467" t="s">
        <v>6747</v>
      </c>
      <c r="E6467">
        <v>41000005124537</v>
      </c>
      <c r="F6467" t="s">
        <v>6786</v>
      </c>
      <c r="G6467" t="s">
        <v>926</v>
      </c>
      <c r="H6467">
        <v>26160</v>
      </c>
      <c r="I6467" s="1">
        <v>43801</v>
      </c>
      <c r="J6467">
        <v>1</v>
      </c>
      <c r="K6467" t="s">
        <v>6696</v>
      </c>
      <c r="L6467" t="s">
        <v>6698</v>
      </c>
      <c r="M6467" t="s">
        <v>6809</v>
      </c>
      <c r="N6467" s="1">
        <v>43889</v>
      </c>
      <c r="O6467" t="str">
        <f t="shared" si="215"/>
        <v>정상2</v>
      </c>
      <c r="P6467" t="str">
        <f t="shared" si="216"/>
        <v>엠피의정부</v>
      </c>
      <c r="Q6467" t="s">
        <v>1954</v>
      </c>
      <c r="R6467"/>
      <c r="S6467"/>
      <c r="T6467"/>
      <c r="U6467"/>
      <c r="V6467"/>
      <c r="W6467" t="s">
        <v>1958</v>
      </c>
      <c r="X6467"/>
    </row>
    <row r="6468" spans="1:24">
      <c r="A6468" t="s">
        <v>992</v>
      </c>
      <c r="B6468" t="s">
        <v>2861</v>
      </c>
      <c r="C6468" t="s">
        <v>6730</v>
      </c>
      <c r="D6468" t="s">
        <v>6748</v>
      </c>
      <c r="E6468">
        <v>41000005124536</v>
      </c>
      <c r="F6468" t="s">
        <v>6786</v>
      </c>
      <c r="G6468" t="s">
        <v>926</v>
      </c>
      <c r="H6468">
        <v>81600</v>
      </c>
      <c r="I6468" s="1">
        <v>43801</v>
      </c>
      <c r="J6468">
        <v>1</v>
      </c>
      <c r="K6468" t="s">
        <v>6696</v>
      </c>
      <c r="L6468" t="s">
        <v>6698</v>
      </c>
      <c r="M6468" t="s">
        <v>6806</v>
      </c>
      <c r="N6468" s="1">
        <v>43889</v>
      </c>
      <c r="O6468" t="str">
        <f t="shared" si="215"/>
        <v>정상2</v>
      </c>
      <c r="P6468" t="str">
        <f t="shared" si="216"/>
        <v>엠피의정부</v>
      </c>
      <c r="Q6468" t="s">
        <v>1954</v>
      </c>
      <c r="R6468"/>
      <c r="S6468"/>
      <c r="T6468"/>
      <c r="U6468"/>
      <c r="V6468"/>
      <c r="W6468" t="s">
        <v>1958</v>
      </c>
      <c r="X6468"/>
    </row>
    <row r="6469" spans="1:24">
      <c r="A6469" t="s">
        <v>992</v>
      </c>
      <c r="B6469" t="s">
        <v>2861</v>
      </c>
      <c r="C6469" t="s">
        <v>6730</v>
      </c>
      <c r="D6469" t="s">
        <v>6747</v>
      </c>
      <c r="E6469">
        <v>41000005124128</v>
      </c>
      <c r="F6469" t="s">
        <v>6786</v>
      </c>
      <c r="G6469" t="s">
        <v>926</v>
      </c>
      <c r="H6469">
        <v>81600</v>
      </c>
      <c r="I6469" s="1">
        <v>43801</v>
      </c>
      <c r="J6469">
        <v>1</v>
      </c>
      <c r="K6469" t="s">
        <v>6696</v>
      </c>
      <c r="L6469" t="s">
        <v>6698</v>
      </c>
      <c r="M6469" t="s">
        <v>6804</v>
      </c>
      <c r="N6469" s="1">
        <v>43889</v>
      </c>
      <c r="O6469" t="str">
        <f t="shared" si="215"/>
        <v>정상2</v>
      </c>
      <c r="P6469" t="str">
        <f t="shared" si="216"/>
        <v>엠피의정부</v>
      </c>
      <c r="Q6469" t="s">
        <v>1952</v>
      </c>
      <c r="R6469"/>
      <c r="S6469"/>
      <c r="T6469"/>
      <c r="U6469"/>
      <c r="V6469"/>
      <c r="W6469" t="s">
        <v>6818</v>
      </c>
      <c r="X6469"/>
    </row>
    <row r="6470" spans="1:24">
      <c r="A6470" t="s">
        <v>6705</v>
      </c>
      <c r="B6470" t="s">
        <v>6721</v>
      </c>
      <c r="C6470" t="s">
        <v>6730</v>
      </c>
      <c r="D6470" t="s">
        <v>6748</v>
      </c>
      <c r="E6470">
        <v>41000005122217</v>
      </c>
      <c r="F6470" t="s">
        <v>6786</v>
      </c>
      <c r="G6470" t="s">
        <v>926</v>
      </c>
      <c r="H6470">
        <v>26160</v>
      </c>
      <c r="I6470" s="1">
        <v>43801</v>
      </c>
      <c r="J6470">
        <v>1</v>
      </c>
      <c r="K6470" t="s">
        <v>6696</v>
      </c>
      <c r="L6470" t="s">
        <v>6698</v>
      </c>
      <c r="M6470" t="s">
        <v>6803</v>
      </c>
      <c r="N6470" s="1">
        <v>43889</v>
      </c>
      <c r="O6470" t="str">
        <f t="shared" si="215"/>
        <v>정상2</v>
      </c>
      <c r="P6470" t="str">
        <f t="shared" si="216"/>
        <v>엠피의정부</v>
      </c>
      <c r="Q6470" t="s">
        <v>1954</v>
      </c>
      <c r="R6470"/>
      <c r="S6470"/>
      <c r="T6470"/>
      <c r="U6470"/>
      <c r="V6470"/>
      <c r="W6470" t="s">
        <v>1958</v>
      </c>
      <c r="X6470"/>
    </row>
    <row r="6471" spans="1:24">
      <c r="A6471" t="s">
        <v>6718</v>
      </c>
      <c r="B6471" t="s">
        <v>6721</v>
      </c>
      <c r="C6471" t="s">
        <v>6744</v>
      </c>
      <c r="D6471" t="s">
        <v>6747</v>
      </c>
      <c r="E6471">
        <v>41000005124129</v>
      </c>
      <c r="F6471" t="s">
        <v>6786</v>
      </c>
      <c r="G6471" t="s">
        <v>926</v>
      </c>
      <c r="H6471">
        <v>81600</v>
      </c>
      <c r="I6471" s="1">
        <v>43801</v>
      </c>
      <c r="J6471">
        <v>1</v>
      </c>
      <c r="K6471" t="s">
        <v>6696</v>
      </c>
      <c r="L6471" t="s">
        <v>6698</v>
      </c>
      <c r="M6471" t="s">
        <v>6807</v>
      </c>
      <c r="N6471" s="1">
        <v>43889</v>
      </c>
      <c r="O6471" t="str">
        <f t="shared" si="215"/>
        <v>정상2</v>
      </c>
      <c r="P6471" t="str">
        <f t="shared" si="216"/>
        <v>엠피의정부</v>
      </c>
      <c r="Q6471" t="s">
        <v>1954</v>
      </c>
      <c r="R6471"/>
      <c r="S6471"/>
      <c r="T6471"/>
      <c r="U6471"/>
      <c r="V6471"/>
      <c r="W6471" t="s">
        <v>1958</v>
      </c>
      <c r="X6471"/>
    </row>
    <row r="6472" spans="1:2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</row>
    <row r="6473" spans="1:2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</row>
    <row r="6474" spans="1:2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</row>
    <row r="6475" spans="1:2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</row>
    <row r="6476" spans="1:2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</row>
    <row r="6477" spans="1:2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</row>
    <row r="6478" spans="1:2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</row>
    <row r="6479" spans="1:2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</row>
    <row r="6480" spans="1:2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</row>
    <row r="6481" spans="1:2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</row>
    <row r="6482" spans="1:2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</row>
    <row r="6483" spans="1:2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</row>
    <row r="6484" spans="1:2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</row>
    <row r="6485" spans="1:2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</row>
    <row r="6486" spans="1:2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</row>
    <row r="6487" spans="1:2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</row>
    <row r="6488" spans="1:2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</row>
    <row r="6489" spans="1:2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</row>
    <row r="6490" spans="1:2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</row>
    <row r="6491" spans="1:2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</row>
    <row r="6492" spans="1:2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</row>
    <row r="6493" spans="1:2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</row>
    <row r="6494" spans="1:2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</row>
    <row r="6495" spans="1:2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</row>
    <row r="6496" spans="1:2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</row>
    <row r="6497" spans="1:2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</row>
    <row r="6498" spans="1:2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</row>
    <row r="6499" spans="1:2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</row>
    <row r="6500" spans="1:2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</row>
    <row r="6501" spans="1:2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</row>
    <row r="6502" spans="1:2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</row>
    <row r="6503" spans="1:2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</row>
    <row r="6504" spans="1:2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</row>
    <row r="6505" spans="1:2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</row>
    <row r="6506" spans="1:2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</row>
    <row r="6507" spans="1:2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</row>
    <row r="6508" spans="1:2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</row>
    <row r="6509" spans="1:2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</row>
    <row r="6510" spans="1:2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</row>
    <row r="6511" spans="1:2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</row>
    <row r="6512" spans="1:2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</row>
    <row r="6513" spans="1:2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</row>
    <row r="6514" spans="1:2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</row>
    <row r="6515" spans="1:2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</row>
    <row r="6516" spans="1:2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</row>
    <row r="6517" spans="1:2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</row>
    <row r="6518" spans="1:2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</row>
    <row r="6519" spans="1:2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</row>
    <row r="6520" spans="1:2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</row>
    <row r="6521" spans="1:2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</row>
    <row r="6522" spans="1:2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</row>
    <row r="6523" spans="1:2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</row>
    <row r="6524" spans="1:2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</row>
    <row r="6525" spans="1:2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</row>
    <row r="6526" spans="1:2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</row>
    <row r="6527" spans="1:2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</row>
    <row r="6528" spans="1:2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</row>
    <row r="6529" spans="1:2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</row>
    <row r="6530" spans="1:2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</row>
    <row r="6531" spans="1:2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</row>
    <row r="6532" spans="1:2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</row>
    <row r="6533" spans="1:2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</row>
    <row r="6534" spans="1:2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</row>
    <row r="6535" spans="1:2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</row>
    <row r="6536" spans="1:2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</row>
    <row r="6537" spans="1:2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</row>
    <row r="6538" spans="1:2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</row>
    <row r="6539" spans="1:2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</row>
    <row r="6540" spans="1:2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</row>
    <row r="6541" spans="1:2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</row>
    <row r="6542" spans="1:2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</row>
    <row r="6543" spans="1:2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</row>
    <row r="6544" spans="1:2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</row>
    <row r="6545" spans="1:2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</row>
    <row r="6546" spans="1:2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</row>
    <row r="6547" spans="1:2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</row>
    <row r="6548" spans="1:2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</row>
    <row r="6549" spans="1:2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</row>
    <row r="6550" spans="1:2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</row>
    <row r="6551" spans="1:2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</row>
    <row r="6552" spans="1:2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</row>
    <row r="6553" spans="1:2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</row>
    <row r="6554" spans="1:2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</row>
    <row r="6555" spans="1:2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</row>
    <row r="6556" spans="1:2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</row>
    <row r="6557" spans="1:2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</row>
    <row r="6558" spans="1:2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</row>
    <row r="6559" spans="1:2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</row>
    <row r="6560" spans="1:2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</row>
    <row r="6561" spans="1:2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</row>
    <row r="6562" spans="1:2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</row>
    <row r="6563" spans="1:2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</row>
    <row r="6564" spans="1:2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</row>
    <row r="6565" spans="1:2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</row>
    <row r="6566" spans="1:2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</row>
    <row r="6567" spans="1:2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</row>
    <row r="6568" spans="1:2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</row>
    <row r="6569" spans="1:2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</row>
    <row r="6570" spans="1:2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</row>
    <row r="6571" spans="1:2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</row>
    <row r="6572" spans="1:2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</row>
    <row r="6573" spans="1:2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</row>
    <row r="6574" spans="1:2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</row>
    <row r="6575" spans="1:2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</row>
    <row r="6576" spans="1:2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</row>
    <row r="6577" spans="1:2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</row>
    <row r="6578" spans="1:2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</row>
    <row r="6579" spans="1:2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</row>
    <row r="6580" spans="1:2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</row>
    <row r="6581" spans="1:2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</row>
    <row r="6582" spans="1:2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</row>
    <row r="6583" spans="1:2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</row>
    <row r="6584" spans="1:2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</row>
    <row r="6585" spans="1:2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</row>
    <row r="6586" spans="1:2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</row>
    <row r="6587" spans="1:2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</row>
    <row r="6588" spans="1:2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</row>
    <row r="6589" spans="1:2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</row>
    <row r="6590" spans="1:2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</row>
    <row r="6591" spans="1:2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</row>
    <row r="6592" spans="1:2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</row>
    <row r="6593" spans="1:2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</row>
    <row r="6594" spans="1:2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</row>
    <row r="6595" spans="1:2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</row>
    <row r="6596" spans="1:2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</row>
    <row r="6597" spans="1:2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</row>
    <row r="6598" spans="1:2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</row>
    <row r="6599" spans="1:2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</row>
    <row r="6600" spans="1:2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</row>
    <row r="6601" spans="1:2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</row>
    <row r="6602" spans="1:2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</row>
    <row r="6603" spans="1:2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</row>
    <row r="6604" spans="1:2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</row>
    <row r="6605" spans="1:2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</row>
    <row r="6606" spans="1:2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</row>
    <row r="6607" spans="1:2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</row>
    <row r="6608" spans="1:2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</row>
    <row r="6609" spans="1:2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</row>
    <row r="6610" spans="1:2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</row>
    <row r="6611" spans="1:2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</row>
    <row r="6612" spans="1:2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</row>
    <row r="6613" spans="1:2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</row>
    <row r="6614" spans="1:2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</row>
    <row r="6615" spans="1:2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</row>
    <row r="6616" spans="1:2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</row>
    <row r="6617" spans="1:2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</row>
    <row r="6618" spans="1:2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</row>
    <row r="6619" spans="1:2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</row>
    <row r="6620" spans="1:2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</row>
    <row r="6621" spans="1:2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</row>
    <row r="6622" spans="1:2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</row>
    <row r="6623" spans="1:2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</row>
    <row r="6624" spans="1:2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</row>
    <row r="6625" spans="1:2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</row>
    <row r="6626" spans="1:2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</row>
    <row r="6627" spans="1:2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</row>
    <row r="6628" spans="1:2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</row>
    <row r="6629" spans="1:2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</row>
    <row r="6630" spans="1:2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</row>
    <row r="6631" spans="1:2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</row>
    <row r="6632" spans="1:2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</row>
    <row r="6633" spans="1:2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</row>
    <row r="6634" spans="1:2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</row>
    <row r="6635" spans="1:2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</row>
    <row r="6636" spans="1:2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</row>
    <row r="6637" spans="1:2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</row>
    <row r="6638" spans="1:2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</row>
    <row r="6639" spans="1:2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</row>
    <row r="6640" spans="1:2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</row>
    <row r="6641" spans="1:2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</row>
    <row r="6642" spans="1:2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</row>
    <row r="6643" spans="1:2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</row>
    <row r="6644" spans="1:2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</row>
    <row r="6645" spans="1:2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</row>
    <row r="6646" spans="1:2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</row>
    <row r="6647" spans="1:2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</row>
    <row r="6648" spans="1:2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</row>
    <row r="6649" spans="1:2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</row>
    <row r="6650" spans="1:2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</row>
    <row r="6651" spans="1:2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</row>
    <row r="6652" spans="1:2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</row>
    <row r="6653" spans="1:2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</row>
    <row r="6654" spans="1:2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</row>
    <row r="6655" spans="1:2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</row>
    <row r="6656" spans="1:2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</row>
    <row r="6657" spans="1:2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</row>
    <row r="6658" spans="1:2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</row>
    <row r="6659" spans="1:2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</row>
    <row r="6660" spans="1:2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</row>
    <row r="6661" spans="1:2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</row>
    <row r="6662" spans="1:2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</row>
    <row r="6663" spans="1:2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</row>
    <row r="6664" spans="1:2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</row>
    <row r="6665" spans="1:2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</row>
    <row r="6666" spans="1:2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</row>
    <row r="6667" spans="1:2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</row>
    <row r="6668" spans="1:2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</row>
    <row r="6669" spans="1:2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</row>
    <row r="6670" spans="1:2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</row>
    <row r="6671" spans="1:2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</row>
    <row r="6672" spans="1:2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</row>
    <row r="6673" spans="1:2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</row>
    <row r="6674" spans="1:2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</row>
    <row r="6675" spans="1:2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</row>
    <row r="6676" spans="1:2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</row>
    <row r="6677" spans="1:2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</row>
    <row r="6678" spans="1:2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</row>
    <row r="6679" spans="1:2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</row>
    <row r="6680" spans="1:2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</row>
    <row r="6681" spans="1:2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</row>
    <row r="6682" spans="1:2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</row>
    <row r="6683" spans="1:2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</row>
    <row r="6684" spans="1:2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</row>
    <row r="6685" spans="1:2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</row>
    <row r="6686" spans="1:2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</row>
    <row r="6687" spans="1:2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</row>
    <row r="6688" spans="1:2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</row>
    <row r="6689" spans="1:2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</row>
    <row r="6690" spans="1:2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</row>
    <row r="6691" spans="1:2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</row>
    <row r="6692" spans="1:2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</row>
    <row r="6693" spans="1:2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</row>
    <row r="6694" spans="1:2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</row>
    <row r="6695" spans="1:2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</row>
    <row r="6696" spans="1:2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</row>
    <row r="6697" spans="1:2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</row>
    <row r="6698" spans="1:2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</row>
    <row r="6699" spans="1:2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</row>
    <row r="6700" spans="1:2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</row>
    <row r="6701" spans="1:2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</row>
    <row r="6702" spans="1:2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</row>
    <row r="6703" spans="1:2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</row>
    <row r="6704" spans="1:2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</row>
    <row r="6705" spans="1:2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</row>
    <row r="6706" spans="1:2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</row>
    <row r="6707" spans="1:2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</row>
    <row r="6708" spans="1:2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</row>
    <row r="6709" spans="1:2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</row>
    <row r="6710" spans="1:2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</row>
    <row r="6711" spans="1:2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</row>
    <row r="6712" spans="1:2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</row>
    <row r="6713" spans="1:2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</row>
    <row r="6714" spans="1:2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</row>
    <row r="6715" spans="1:2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</row>
    <row r="6716" spans="1:2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</row>
    <row r="6717" spans="1:2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</row>
    <row r="6718" spans="1:2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</row>
    <row r="6719" spans="1:2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</row>
    <row r="6720" spans="1:2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</row>
    <row r="6721" spans="1:2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</row>
    <row r="6722" spans="1:2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</row>
    <row r="6723" spans="1:2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</row>
    <row r="6724" spans="1:2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</row>
    <row r="6725" spans="1:2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</row>
    <row r="6726" spans="1:2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</row>
    <row r="6727" spans="1:2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</row>
    <row r="6728" spans="1:2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</row>
    <row r="6729" spans="1:2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</row>
    <row r="6730" spans="1:2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</row>
    <row r="6731" spans="1:2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</row>
    <row r="6732" spans="1:2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</row>
    <row r="6733" spans="1:2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</row>
    <row r="6734" spans="1:2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</row>
    <row r="6735" spans="1:2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</row>
    <row r="6736" spans="1:2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</row>
    <row r="6737" spans="1:2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</row>
    <row r="6738" spans="1:2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</row>
    <row r="6739" spans="1:2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</row>
    <row r="6740" spans="1:2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</row>
    <row r="6741" spans="1:2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</row>
    <row r="6742" spans="1:2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</row>
    <row r="6743" spans="1:2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</row>
    <row r="6744" spans="1:2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</row>
    <row r="6745" spans="1:2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</row>
    <row r="6746" spans="1:2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</row>
    <row r="6747" spans="1:2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</row>
    <row r="6748" spans="1:2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</row>
    <row r="6749" spans="1:2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</row>
    <row r="6750" spans="1:2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</row>
    <row r="6751" spans="1:2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</row>
    <row r="6752" spans="1:2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</row>
    <row r="6753" spans="1:2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</row>
    <row r="6754" spans="1:2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</row>
    <row r="6755" spans="1:2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</row>
    <row r="6756" spans="1:2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</row>
    <row r="6757" spans="1:2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</row>
    <row r="6758" spans="1:2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</row>
    <row r="6759" spans="1:2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</row>
    <row r="6760" spans="1:2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</row>
    <row r="6761" spans="1:2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</row>
    <row r="6762" spans="1:2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</row>
    <row r="6763" spans="1:2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</row>
    <row r="6764" spans="1:2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</row>
    <row r="6765" spans="1:2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</row>
    <row r="6766" spans="1:2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</row>
    <row r="6767" spans="1:2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</row>
    <row r="6768" spans="1:2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</row>
    <row r="6769" spans="1:2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</row>
    <row r="6770" spans="1:2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</row>
    <row r="6771" spans="1:2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</row>
    <row r="6772" spans="1:2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</row>
    <row r="6773" spans="1:2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</row>
    <row r="6774" spans="1:2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</row>
    <row r="6775" spans="1:2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</row>
    <row r="6776" spans="1:2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</row>
    <row r="6777" spans="1:2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</row>
    <row r="6778" spans="1:2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</row>
    <row r="6779" spans="1:2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</row>
    <row r="6780" spans="1:2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</row>
    <row r="6781" spans="1:2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</row>
    <row r="6782" spans="1:2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</row>
    <row r="6783" spans="1:2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</row>
    <row r="6784" spans="1:2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</row>
    <row r="6785" spans="1:2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</row>
    <row r="6786" spans="1:2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</row>
    <row r="6787" spans="1:2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</row>
    <row r="6788" spans="1:2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</row>
    <row r="6789" spans="1:2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</row>
    <row r="6790" spans="1:2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</row>
    <row r="6791" spans="1:2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</row>
    <row r="6792" spans="1:2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</row>
    <row r="6793" spans="1:2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</row>
    <row r="6794" spans="1:2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</row>
    <row r="6795" spans="1:2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</row>
    <row r="6796" spans="1:2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</row>
    <row r="6797" spans="1:2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</row>
    <row r="6798" spans="1:2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</row>
    <row r="6799" spans="1:2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</row>
    <row r="6800" spans="1:2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</row>
    <row r="6801" spans="1:2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</row>
    <row r="6802" spans="1:2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</row>
    <row r="6803" spans="1:2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</row>
    <row r="6804" spans="1:2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</row>
    <row r="6805" spans="1:2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</row>
    <row r="6806" spans="1:2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</row>
    <row r="6807" spans="1:2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</row>
    <row r="6808" spans="1:2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</row>
    <row r="6809" spans="1:2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</row>
    <row r="6810" spans="1:2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</row>
    <row r="6811" spans="1:2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</row>
    <row r="6812" spans="1:2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</row>
    <row r="6813" spans="1:2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</row>
    <row r="6814" spans="1:2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</row>
    <row r="6815" spans="1:2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</row>
    <row r="6816" spans="1:2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</row>
    <row r="6817" spans="1:2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</row>
    <row r="6818" spans="1:2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</row>
    <row r="6819" spans="1:2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</row>
    <row r="6820" spans="1:2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</row>
    <row r="6821" spans="1:2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</row>
    <row r="6822" spans="1:2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</row>
    <row r="6823" spans="1:2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</row>
    <row r="6824" spans="1:2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</row>
    <row r="6825" spans="1:2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</row>
    <row r="6826" spans="1:2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</row>
    <row r="6827" spans="1:2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</row>
    <row r="6828" spans="1:2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</row>
    <row r="6829" spans="1:2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</row>
    <row r="6830" spans="1:2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</row>
    <row r="6831" spans="1:2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</row>
    <row r="6832" spans="1:2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</row>
    <row r="6833" spans="1:2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</row>
    <row r="6834" spans="1:2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</row>
    <row r="6835" spans="1:2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</row>
    <row r="6836" spans="1:2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</row>
    <row r="6837" spans="1:2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</row>
    <row r="6838" spans="1:2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</row>
    <row r="6839" spans="1:2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</row>
    <row r="6840" spans="1:2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</row>
    <row r="6841" spans="1:2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</row>
    <row r="6842" spans="1:2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</row>
    <row r="6843" spans="1:2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</row>
    <row r="6844" spans="1:2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</row>
    <row r="6845" spans="1:2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</row>
    <row r="6846" spans="1:2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</row>
    <row r="6847" spans="1:2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</row>
    <row r="6848" spans="1:2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</row>
    <row r="6849" spans="1:2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</row>
    <row r="6850" spans="1:2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</row>
    <row r="6851" spans="1:2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</row>
    <row r="6852" spans="1:2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</row>
    <row r="6853" spans="1:2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</row>
    <row r="6854" spans="1:2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</row>
    <row r="6855" spans="1:2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</row>
    <row r="6856" spans="1:2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</row>
    <row r="6857" spans="1:2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</row>
    <row r="6858" spans="1:2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</row>
    <row r="6859" spans="1:2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</row>
    <row r="6860" spans="1:2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</row>
    <row r="6861" spans="1:2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</row>
    <row r="6862" spans="1:2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</row>
    <row r="6863" spans="1:2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</row>
    <row r="6864" spans="1:2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</row>
    <row r="6865" spans="1:2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</row>
    <row r="6866" spans="1:2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</row>
    <row r="6867" spans="1:2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</row>
    <row r="6868" spans="1:2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</row>
    <row r="6869" spans="1:2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</row>
    <row r="6870" spans="1:2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</row>
    <row r="6871" spans="1:2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</row>
    <row r="6872" spans="1:2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</row>
    <row r="6873" spans="1:2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</row>
    <row r="6874" spans="1:2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</row>
    <row r="6875" spans="1:2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</row>
    <row r="6876" spans="1:2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</row>
    <row r="6877" spans="1:2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</row>
    <row r="6878" spans="1:2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</row>
    <row r="6879" spans="1:2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</row>
    <row r="6880" spans="1:2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</row>
    <row r="6881" spans="1:2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</row>
    <row r="6882" spans="1:2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</row>
    <row r="6883" spans="1:2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</row>
    <row r="6884" spans="1:2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</row>
    <row r="6885" spans="1:2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</row>
    <row r="6886" spans="1:2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</row>
    <row r="6887" spans="1:2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</row>
    <row r="6888" spans="1:2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</row>
    <row r="6889" spans="1:2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</row>
    <row r="6890" spans="1:2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</row>
    <row r="6891" spans="1:2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</row>
    <row r="6892" spans="1:2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</row>
    <row r="6893" spans="1:2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</row>
    <row r="6894" spans="1:2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</row>
    <row r="6895" spans="1:2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</row>
    <row r="6896" spans="1:2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</row>
    <row r="6897" spans="1:2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</row>
    <row r="6898" spans="1:2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</row>
    <row r="6899" spans="1:2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</row>
    <row r="6900" spans="1:2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</row>
    <row r="6901" spans="1:2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</row>
    <row r="6902" spans="1:2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</row>
    <row r="6903" spans="1:2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</row>
    <row r="6904" spans="1:2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</row>
    <row r="6905" spans="1:2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</row>
    <row r="6906" spans="1:2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</row>
    <row r="6907" spans="1:2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</row>
    <row r="6908" spans="1:2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</row>
    <row r="6909" spans="1:2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</row>
    <row r="6910" spans="1:2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</row>
    <row r="6911" spans="1:2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</row>
    <row r="6912" spans="1:2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</row>
    <row r="6913" spans="1:2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</row>
    <row r="6914" spans="1:2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</row>
    <row r="6915" spans="1:2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</row>
    <row r="6916" spans="1:2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</row>
    <row r="6917" spans="1:2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</row>
    <row r="6918" spans="1:2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</row>
    <row r="6919" spans="1:2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</row>
    <row r="6920" spans="1:2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</row>
    <row r="6921" spans="1:2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</row>
    <row r="6922" spans="1:2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</row>
    <row r="6923" spans="1:2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</row>
    <row r="6924" spans="1:2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</row>
    <row r="6925" spans="1:2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</row>
    <row r="6926" spans="1:2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</row>
    <row r="6927" spans="1:2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</row>
    <row r="6928" spans="1:2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</row>
    <row r="6929" spans="1:2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</row>
    <row r="6930" spans="1:2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</row>
    <row r="6931" spans="1:2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</row>
    <row r="6932" spans="1:2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</row>
    <row r="6933" spans="1:2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</row>
    <row r="6934" spans="1:2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</row>
    <row r="6935" spans="1:2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</row>
    <row r="6936" spans="1:2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</row>
    <row r="6937" spans="1:2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</row>
    <row r="6938" spans="1:2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</row>
    <row r="6939" spans="1:2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</row>
    <row r="6940" spans="1:2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</row>
    <row r="6941" spans="1:2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</row>
    <row r="6942" spans="1:2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</row>
    <row r="6943" spans="1:2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</row>
    <row r="6944" spans="1:2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</row>
    <row r="6945" spans="1:2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</row>
    <row r="6946" spans="1:2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</row>
    <row r="6947" spans="1:2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</row>
    <row r="6948" spans="1:2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</row>
    <row r="6949" spans="1:2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</row>
    <row r="6950" spans="1:2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</row>
    <row r="6951" spans="1:2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</row>
    <row r="6952" spans="1:2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</row>
    <row r="6953" spans="1:2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</row>
    <row r="6954" spans="1:2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</row>
    <row r="6955" spans="1:2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</row>
    <row r="6956" spans="1:2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</row>
    <row r="6957" spans="1:2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</row>
    <row r="6958" spans="1:2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</row>
    <row r="6959" spans="1:2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</row>
    <row r="6960" spans="1:2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</row>
    <row r="6961" spans="1:2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</row>
    <row r="6962" spans="1:2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</row>
    <row r="6963" spans="1:2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</row>
    <row r="6964" spans="1:2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</row>
    <row r="6965" spans="1:2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</row>
    <row r="6966" spans="1:2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</row>
    <row r="6967" spans="1:2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</row>
    <row r="6968" spans="1:2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</row>
    <row r="6969" spans="1:2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</row>
    <row r="6970" spans="1:2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</row>
    <row r="6971" spans="1:2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</row>
    <row r="6972" spans="1:2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</row>
    <row r="6973" spans="1:2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</row>
    <row r="6974" spans="1:2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</row>
    <row r="6975" spans="1:2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</row>
    <row r="6976" spans="1:2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</row>
    <row r="6977" spans="1:2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</row>
    <row r="6978" spans="1:2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</row>
    <row r="6979" spans="1:2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</row>
    <row r="6980" spans="1:2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</row>
    <row r="6981" spans="1:2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</row>
    <row r="6982" spans="1:2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</row>
    <row r="6983" spans="1:2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</row>
    <row r="6984" spans="1:2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</row>
    <row r="6985" spans="1:2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</row>
    <row r="6986" spans="1:2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</row>
    <row r="6987" spans="1:2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</row>
    <row r="6988" spans="1:2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</row>
    <row r="6989" spans="1:2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</row>
    <row r="6990" spans="1:2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</row>
    <row r="6991" spans="1:2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</row>
    <row r="6992" spans="1:2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</row>
    <row r="6993" spans="1:2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</row>
    <row r="6994" spans="1:2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</row>
    <row r="6995" spans="1:2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</row>
    <row r="6996" spans="1:2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</row>
    <row r="6997" spans="1:2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</row>
    <row r="6998" spans="1:2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</row>
    <row r="6999" spans="1:2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</row>
    <row r="7000" spans="1:2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</row>
    <row r="7001" spans="1:2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</row>
    <row r="7002" spans="1:2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</row>
    <row r="7003" spans="1:2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</row>
    <row r="7004" spans="1:2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</row>
    <row r="7005" spans="1:2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</row>
    <row r="7006" spans="1:2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</row>
    <row r="7007" spans="1:2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</row>
    <row r="7008" spans="1:2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</row>
    <row r="7009" spans="1:2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</row>
    <row r="7010" spans="1:2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</row>
    <row r="7011" spans="1:2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</row>
    <row r="7012" spans="1:2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</row>
    <row r="7013" spans="1:2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</row>
    <row r="7014" spans="1:2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</row>
    <row r="7015" spans="1:2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</row>
    <row r="7016" spans="1:2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</row>
    <row r="7017" spans="1:2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</row>
    <row r="7018" spans="1:2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</row>
    <row r="7019" spans="1:2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</row>
    <row r="7020" spans="1:2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</row>
    <row r="7021" spans="1:2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</row>
    <row r="7022" spans="1:2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</row>
    <row r="7023" spans="1:2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</row>
    <row r="7024" spans="1:2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</row>
    <row r="7025" spans="1:2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</row>
    <row r="7026" spans="1:2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</row>
    <row r="7027" spans="1:2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</row>
    <row r="7028" spans="1:2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</row>
    <row r="7029" spans="1:2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</row>
    <row r="7030" spans="1:2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</row>
    <row r="7031" spans="1:2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</row>
    <row r="7032" spans="1:2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</row>
    <row r="7033" spans="1:2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</row>
    <row r="7034" spans="1:2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</row>
    <row r="7035" spans="1:2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</row>
    <row r="7036" spans="1:2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</row>
    <row r="7037" spans="1:2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</row>
    <row r="7038" spans="1:2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</row>
    <row r="7039" spans="1:2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</row>
    <row r="7040" spans="1:2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</row>
    <row r="7041" spans="1:2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</row>
    <row r="7042" spans="1:2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</row>
    <row r="7043" spans="1:2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</row>
    <row r="7044" spans="1:2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</row>
    <row r="7045" spans="1:2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</row>
    <row r="7046" spans="1:2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</row>
    <row r="7047" spans="1:2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</row>
    <row r="7048" spans="1:2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</row>
    <row r="7049" spans="1:2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</row>
    <row r="7050" spans="1:2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</row>
    <row r="7051" spans="1:2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</row>
    <row r="7052" spans="1:2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</row>
    <row r="7053" spans="1:2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</row>
    <row r="7054" spans="1:2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</row>
    <row r="7055" spans="1:2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</row>
    <row r="7056" spans="1:2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</row>
    <row r="7057" spans="1:2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</row>
    <row r="7058" spans="1:2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</row>
    <row r="7059" spans="1:2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</row>
    <row r="7060" spans="1:2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</row>
    <row r="7061" spans="1:2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</row>
    <row r="7062" spans="1:2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</row>
    <row r="7063" spans="1:2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</row>
    <row r="7064" spans="1:2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</row>
    <row r="7065" spans="1:2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</row>
    <row r="7066" spans="1:2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</row>
    <row r="7067" spans="1:2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</row>
    <row r="7068" spans="1:2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</row>
    <row r="7069" spans="1:2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</row>
    <row r="7070" spans="1:2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</row>
    <row r="7071" spans="1:2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</row>
    <row r="7072" spans="1:2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</row>
    <row r="7073" spans="1:2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</row>
    <row r="7074" spans="1:2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</row>
    <row r="7075" spans="1:2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</row>
    <row r="7076" spans="1:2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</row>
    <row r="7077" spans="1:2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</row>
    <row r="7078" spans="1:2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</row>
    <row r="7079" spans="1:2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</row>
    <row r="7080" spans="1:2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</row>
    <row r="7081" spans="1:2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</row>
    <row r="7082" spans="1:2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</row>
    <row r="7083" spans="1:2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</row>
    <row r="7084" spans="1:2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</row>
    <row r="7085" spans="1:2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</row>
    <row r="7086" spans="1:2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</row>
    <row r="7087" spans="1:2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</row>
    <row r="7088" spans="1:2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</row>
    <row r="7089" spans="1:2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</row>
    <row r="7090" spans="1:2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</row>
    <row r="7091" spans="1:2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</row>
    <row r="7092" spans="1:2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</row>
    <row r="7093" spans="1:2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</row>
    <row r="7094" spans="1:2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</row>
    <row r="7095" spans="1:2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</row>
    <row r="7096" spans="1:2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</row>
    <row r="7097" spans="1:2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</row>
    <row r="7098" spans="1:2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</row>
    <row r="7099" spans="1:2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</row>
    <row r="7100" spans="1:2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</row>
    <row r="7101" spans="1:2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</row>
    <row r="7102" spans="1:2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</row>
    <row r="7103" spans="1:2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</row>
    <row r="7104" spans="1:2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</row>
    <row r="7105" spans="1:2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</row>
    <row r="7106" spans="1:2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</row>
    <row r="7107" spans="1:2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</row>
    <row r="7108" spans="1:2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</row>
    <row r="7109" spans="1:2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</row>
    <row r="7110" spans="1:2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</row>
    <row r="7111" spans="1:2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</row>
    <row r="7112" spans="1:2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</row>
    <row r="7113" spans="1:2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</row>
    <row r="7114" spans="1:2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</row>
    <row r="7115" spans="1:2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</row>
    <row r="7116" spans="1:2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</row>
    <row r="7117" spans="1:2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</row>
    <row r="7118" spans="1:2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</row>
    <row r="7119" spans="1:2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</row>
    <row r="7120" spans="1:2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</row>
    <row r="7121" spans="1:2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</row>
    <row r="7122" spans="1:2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</row>
    <row r="7123" spans="1:2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</row>
    <row r="7124" spans="1:2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</row>
    <row r="7125" spans="1:2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</row>
    <row r="7126" spans="1:2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</row>
    <row r="7127" spans="1:2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</row>
    <row r="7128" spans="1:2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</row>
    <row r="7129" spans="1:2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</row>
    <row r="7130" spans="1:2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</row>
    <row r="7131" spans="1:2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</row>
    <row r="7132" spans="1:2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</row>
    <row r="7133" spans="1:2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</row>
    <row r="7134" spans="1:2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</row>
    <row r="7135" spans="1:2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</row>
    <row r="7136" spans="1:2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</row>
    <row r="7137" spans="1:2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</row>
    <row r="7138" spans="1:2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</row>
    <row r="7139" spans="1:2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</row>
    <row r="7140" spans="1:2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</row>
    <row r="7141" spans="1:2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</row>
    <row r="7142" spans="1:2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</row>
    <row r="7143" spans="1:2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</row>
    <row r="7144" spans="1:2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</row>
    <row r="7145" spans="1:2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</row>
    <row r="7146" spans="1:2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</row>
    <row r="7147" spans="1:2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</row>
    <row r="7148" spans="1:2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</row>
    <row r="7149" spans="1:2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</row>
    <row r="7150" spans="1:2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</row>
    <row r="7151" spans="1:2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</row>
    <row r="7152" spans="1:2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</row>
    <row r="7153" spans="1:2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</row>
    <row r="7154" spans="1:2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</row>
    <row r="7155" spans="1:2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</row>
    <row r="7156" spans="1:2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</row>
    <row r="7157" spans="1:2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</row>
    <row r="7158" spans="1:2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</row>
    <row r="7159" spans="1:2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</row>
    <row r="7160" spans="1:2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</row>
    <row r="7161" spans="1:2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</row>
    <row r="7162" spans="1:2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</row>
    <row r="7163" spans="1:2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</row>
    <row r="7164" spans="1:2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</row>
    <row r="7165" spans="1:2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</row>
    <row r="7166" spans="1:2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</row>
    <row r="7167" spans="1:2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</row>
    <row r="7168" spans="1:2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</row>
    <row r="7169" spans="1:2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</row>
    <row r="7170" spans="1:2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</row>
    <row r="7171" spans="1:2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</row>
    <row r="7172" spans="1:2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</row>
    <row r="7173" spans="1:2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</row>
    <row r="7174" spans="1:2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</row>
    <row r="7175" spans="1:2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</row>
    <row r="7176" spans="1:2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</row>
    <row r="7177" spans="1:2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</row>
    <row r="7178" spans="1:2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</row>
    <row r="7179" spans="1:2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</row>
    <row r="7180" spans="1:2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</row>
    <row r="7181" spans="1:2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</row>
    <row r="7182" spans="1:2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</row>
    <row r="7183" spans="1:2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</row>
    <row r="7184" spans="1:2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</row>
    <row r="7185" spans="1:2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</row>
    <row r="7186" spans="1:2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</row>
    <row r="7187" spans="1:2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</row>
    <row r="7188" spans="1:2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</row>
    <row r="7189" spans="1:2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</row>
    <row r="7190" spans="1:2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</row>
    <row r="7191" spans="1:2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</row>
    <row r="7192" spans="1:2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</row>
    <row r="7193" spans="1:2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</row>
    <row r="7194" spans="1:2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</row>
    <row r="7195" spans="1:2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</row>
    <row r="7196" spans="1:2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</row>
    <row r="7197" spans="1:2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</row>
    <row r="7198" spans="1:2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</row>
    <row r="7199" spans="1:2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</row>
    <row r="7200" spans="1:2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</row>
    <row r="7201" spans="1:2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</row>
    <row r="7202" spans="1:2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</row>
    <row r="7203" spans="1:2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</row>
    <row r="7204" spans="1:2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</row>
    <row r="7205" spans="1:2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</row>
    <row r="7206" spans="1:2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</row>
    <row r="7207" spans="1:2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</row>
    <row r="7208" spans="1:2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</row>
    <row r="7209" spans="1:2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</row>
    <row r="7210" spans="1:2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</row>
    <row r="7211" spans="1:2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</row>
    <row r="7212" spans="1:2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</row>
    <row r="7213" spans="1:2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</row>
    <row r="7214" spans="1:2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</row>
    <row r="7215" spans="1:2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</row>
    <row r="7216" spans="1:2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</row>
    <row r="7217" spans="1:2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</row>
    <row r="7218" spans="1:2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</row>
    <row r="7219" spans="1:2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</row>
    <row r="7220" spans="1:2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</row>
    <row r="7221" spans="1:2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</row>
    <row r="7222" spans="1:2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</row>
    <row r="7223" spans="1:2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</row>
    <row r="7224" spans="1:2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</row>
    <row r="7225" spans="1:2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</row>
    <row r="7226" spans="1:2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</row>
    <row r="7227" spans="1:2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</row>
    <row r="7228" spans="1:2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</row>
    <row r="7229" spans="1:2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</row>
    <row r="7230" spans="1:2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</row>
    <row r="7231" spans="1:2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</row>
    <row r="7232" spans="1:2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</row>
    <row r="7233" spans="1:2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</row>
    <row r="7234" spans="1:2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</row>
    <row r="7235" spans="1:2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</row>
    <row r="7236" spans="1:2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</row>
    <row r="7237" spans="1:2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</row>
    <row r="7238" spans="1:2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</row>
    <row r="7239" spans="1:2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</row>
    <row r="7240" spans="1:2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</row>
    <row r="7241" spans="1:2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</row>
    <row r="7242" spans="1:2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</row>
    <row r="7243" spans="1:2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</row>
    <row r="7244" spans="1:2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</row>
    <row r="7245" spans="1:2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</row>
    <row r="7246" spans="1:2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</row>
    <row r="7247" spans="1:2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</row>
    <row r="7248" spans="1:2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</row>
    <row r="7249" spans="1:2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</row>
    <row r="7250" spans="1:2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</row>
    <row r="7251" spans="1:2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</row>
    <row r="7252" spans="1:2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</row>
    <row r="7253" spans="1:2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</row>
    <row r="7254" spans="1:2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</row>
    <row r="7255" spans="1:2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</row>
    <row r="7256" spans="1:2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</row>
    <row r="7257" spans="1:2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</row>
    <row r="7258" spans="1:2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</row>
    <row r="7259" spans="1:2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</row>
    <row r="7260" spans="1:2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</row>
    <row r="7261" spans="1:2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</row>
    <row r="7262" spans="1:2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</row>
    <row r="7263" spans="1:2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</row>
    <row r="7264" spans="1:2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</row>
    <row r="7265" spans="1:2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</row>
    <row r="7266" spans="1:2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</row>
    <row r="7267" spans="1:2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</row>
    <row r="7268" spans="1:2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</row>
    <row r="7269" spans="1:2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</row>
    <row r="7270" spans="1:2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</row>
    <row r="7271" spans="1:2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</row>
    <row r="7272" spans="1:2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</row>
    <row r="7273" spans="1:2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</row>
    <row r="7274" spans="1:2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</row>
    <row r="7275" spans="1:2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</row>
    <row r="7276" spans="1:2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</row>
    <row r="7277" spans="1:2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</row>
    <row r="7278" spans="1:2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</row>
    <row r="7279" spans="1:2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</row>
    <row r="7280" spans="1:2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</row>
    <row r="7281" spans="1:2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</row>
    <row r="7282" spans="1:2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</row>
    <row r="7283" spans="1:2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</row>
    <row r="7284" spans="1:2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</row>
    <row r="7285" spans="1:2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</row>
    <row r="7286" spans="1:2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</row>
    <row r="7287" spans="1:2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</row>
    <row r="7288" spans="1:2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</row>
    <row r="7289" spans="1:2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</row>
    <row r="7290" spans="1:2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</row>
    <row r="7291" spans="1:2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</row>
    <row r="7292" spans="1:2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</row>
    <row r="7293" spans="1:2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</row>
    <row r="7294" spans="1:2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</row>
    <row r="7295" spans="1:2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</row>
    <row r="7296" spans="1:2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</row>
    <row r="7297" spans="1:2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</row>
    <row r="7298" spans="1:2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</row>
    <row r="7299" spans="1:2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</row>
    <row r="7300" spans="1:2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</row>
    <row r="7301" spans="1:2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</row>
    <row r="7302" spans="1:2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</row>
    <row r="7303" spans="1:2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</row>
    <row r="7304" spans="1:2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</row>
    <row r="7305" spans="1:2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</row>
    <row r="7306" spans="1:2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</row>
    <row r="7307" spans="1:2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</row>
    <row r="7308" spans="1:2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</row>
    <row r="7309" spans="1:2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</row>
    <row r="7310" spans="1:2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</row>
    <row r="7311" spans="1:2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</row>
    <row r="7312" spans="1:2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</row>
    <row r="7313" spans="1:2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</row>
    <row r="7314" spans="1:2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</row>
    <row r="7315" spans="1:2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</row>
    <row r="7316" spans="1:2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</row>
    <row r="7317" spans="1:2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</row>
    <row r="7318" spans="1:2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</row>
    <row r="7319" spans="1:2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</row>
    <row r="7320" spans="1:2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</row>
    <row r="7321" spans="1:2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</row>
    <row r="7322" spans="1:2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</row>
    <row r="7323" spans="1:2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</row>
    <row r="7324" spans="1:2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</row>
    <row r="7325" spans="1:2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</row>
    <row r="7326" spans="1:2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</row>
    <row r="7327" spans="1:2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</row>
    <row r="7328" spans="1:2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</row>
    <row r="7329" spans="1:2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</row>
    <row r="7330" spans="1:2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</row>
    <row r="7331" spans="1:2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</row>
    <row r="7332" spans="1:2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</row>
    <row r="7333" spans="1:2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</row>
    <row r="7334" spans="1:2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</row>
    <row r="7335" spans="1:2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</row>
    <row r="7336" spans="1:2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</row>
    <row r="7337" spans="1:2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</row>
    <row r="7338" spans="1:2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</row>
    <row r="7339" spans="1:2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</row>
    <row r="7340" spans="1:2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</row>
    <row r="7341" spans="1:2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</row>
    <row r="7342" spans="1:2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</row>
    <row r="7343" spans="1:2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</row>
    <row r="7344" spans="1:2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</row>
    <row r="7345" spans="1:2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</row>
    <row r="7346" spans="1:2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</row>
    <row r="7347" spans="1:2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</row>
    <row r="7348" spans="1:2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</row>
    <row r="7349" spans="1:2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</row>
    <row r="7350" spans="1:2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</row>
    <row r="7351" spans="1:2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</row>
    <row r="7352" spans="1:2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</row>
    <row r="7353" spans="1:2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</row>
    <row r="7354" spans="1:2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</row>
    <row r="7355" spans="1:2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</row>
    <row r="7356" spans="1:2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</row>
    <row r="7357" spans="1:2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</row>
    <row r="7358" spans="1:2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</row>
    <row r="7359" spans="1:2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</row>
    <row r="7360" spans="1:2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</row>
    <row r="7361" spans="1:2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</row>
    <row r="7362" spans="1:2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</row>
    <row r="7363" spans="1:2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</row>
    <row r="7364" spans="1:2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</row>
    <row r="7365" spans="1:2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</row>
    <row r="7366" spans="1:2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</row>
    <row r="7367" spans="1:2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</row>
    <row r="7368" spans="1:2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</row>
    <row r="7369" spans="1:2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</row>
    <row r="7370" spans="1:2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</row>
    <row r="7371" spans="1:2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</row>
    <row r="7372" spans="1:2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</row>
    <row r="7373" spans="1:2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</row>
    <row r="7374" spans="1:2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</row>
    <row r="7375" spans="1:2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</row>
    <row r="7376" spans="1:2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</row>
    <row r="7377" spans="1:2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</row>
    <row r="7378" spans="1:2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</row>
    <row r="7379" spans="1:2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</row>
    <row r="7380" spans="1:2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</row>
    <row r="7381" spans="1:2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</row>
    <row r="7382" spans="1:2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</row>
    <row r="7383" spans="1:2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</row>
    <row r="7384" spans="1:2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</row>
    <row r="7385" spans="1:2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</row>
    <row r="7386" spans="1:2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</row>
    <row r="7387" spans="1:2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</row>
    <row r="7388" spans="1:2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</row>
    <row r="7389" spans="1:2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</row>
    <row r="7390" spans="1:2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</row>
    <row r="7391" spans="1:2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</row>
    <row r="7392" spans="1:2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</row>
    <row r="7393" spans="1:2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</row>
    <row r="7394" spans="1:2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</row>
    <row r="7395" spans="1:2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</row>
    <row r="7396" spans="1:2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</row>
    <row r="7397" spans="1:2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</row>
    <row r="7398" spans="1:2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</row>
    <row r="7399" spans="1:2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</row>
    <row r="7400" spans="1:2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</row>
    <row r="7401" spans="1:2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</row>
    <row r="7402" spans="1:2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</row>
    <row r="7403" spans="1:2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</row>
    <row r="7404" spans="1:2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</row>
    <row r="7405" spans="1:2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</row>
    <row r="7406" spans="1:2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</row>
    <row r="7407" spans="1:2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</row>
    <row r="7408" spans="1:2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</row>
    <row r="7409" spans="1:2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</row>
    <row r="7410" spans="1:2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</row>
    <row r="7411" spans="1:2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</row>
    <row r="7412" spans="1:2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</row>
    <row r="7413" spans="1:2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</row>
    <row r="7414" spans="1:2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</row>
    <row r="7415" spans="1:2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</row>
    <row r="7416" spans="1:2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</row>
    <row r="7417" spans="1:2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</row>
    <row r="7418" spans="1:2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</row>
    <row r="7419" spans="1:2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</row>
    <row r="7420" spans="1:2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</row>
    <row r="7421" spans="1:2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</row>
    <row r="7422" spans="1:2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</row>
    <row r="7423" spans="1:2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</row>
    <row r="7424" spans="1:2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</row>
    <row r="7425" spans="1:2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</row>
    <row r="7426" spans="1:2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</row>
    <row r="7427" spans="1:2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</row>
    <row r="7428" spans="1:2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</row>
    <row r="7429" spans="1:2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</row>
    <row r="7430" spans="1:2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</row>
    <row r="7431" spans="1:2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</row>
    <row r="7432" spans="1:2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</row>
    <row r="7433" spans="1:2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</row>
    <row r="7434" spans="1:2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</row>
    <row r="7435" spans="1:2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</row>
    <row r="7436" spans="1:2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</row>
    <row r="7437" spans="1:2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</row>
    <row r="7438" spans="1:2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</row>
    <row r="7439" spans="1:2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</row>
    <row r="7440" spans="1:2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</row>
    <row r="7441" spans="1:2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</row>
    <row r="7442" spans="1:2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</row>
    <row r="7443" spans="1:2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</row>
    <row r="7444" spans="1:2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</row>
    <row r="7445" spans="1:2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</row>
    <row r="7446" spans="1:2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</row>
    <row r="7447" spans="1:2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</row>
    <row r="7448" spans="1:2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</row>
    <row r="7449" spans="1:2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</row>
    <row r="7450" spans="1:2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</row>
    <row r="7451" spans="1:2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</row>
    <row r="7452" spans="1:2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</row>
    <row r="7453" spans="1:2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</row>
    <row r="7454" spans="1:2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</row>
    <row r="7455" spans="1:2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</row>
    <row r="7456" spans="1:2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</row>
    <row r="7457" spans="1:2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</row>
    <row r="7458" spans="1:2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</row>
    <row r="7459" spans="1:2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</row>
    <row r="7460" spans="1:2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</row>
    <row r="7461" spans="1:2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</row>
    <row r="7462" spans="1:2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</row>
    <row r="7463" spans="1:2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</row>
    <row r="7464" spans="1:2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</row>
    <row r="7465" spans="1:2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</row>
    <row r="7466" spans="1:2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</row>
    <row r="7467" spans="1:2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</row>
    <row r="7468" spans="1:2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</row>
    <row r="7469" spans="1:2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</row>
    <row r="7470" spans="1:2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</row>
    <row r="7471" spans="1:2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</row>
    <row r="7472" spans="1:2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</row>
    <row r="7473" spans="1:2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</row>
    <row r="7474" spans="1:2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</row>
    <row r="7475" spans="1:2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</row>
    <row r="7476" spans="1:2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</row>
    <row r="7477" spans="1:2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</row>
    <row r="7478" spans="1:2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</row>
    <row r="7479" spans="1:2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</row>
    <row r="7480" spans="1:2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</row>
    <row r="7481" spans="1:2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</row>
    <row r="7482" spans="1:2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</row>
    <row r="7483" spans="1:2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</row>
    <row r="7484" spans="1:2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</row>
    <row r="7485" spans="1:2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</row>
    <row r="7486" spans="1:2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</row>
    <row r="7487" spans="1:2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</row>
    <row r="7488" spans="1:2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</row>
    <row r="7489" spans="1:2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</row>
    <row r="7490" spans="1:2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</row>
    <row r="7491" spans="1:2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</row>
    <row r="7492" spans="1:2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</row>
    <row r="7493" spans="1:2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</row>
    <row r="7494" spans="1:2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</row>
    <row r="7495" spans="1:2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</row>
    <row r="7496" spans="1:2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</row>
    <row r="7497" spans="1:2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</row>
    <row r="7498" spans="1:2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</row>
    <row r="7499" spans="1:2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</row>
    <row r="7500" spans="1:2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</row>
    <row r="7501" spans="1:2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</row>
    <row r="7502" spans="1:2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</row>
    <row r="7503" spans="1:2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</row>
    <row r="7504" spans="1:2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</row>
    <row r="7505" spans="1:2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</row>
    <row r="7506" spans="1:2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</row>
    <row r="7507" spans="1:2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</row>
    <row r="7508" spans="1:2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</row>
    <row r="7509" spans="1:2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</row>
    <row r="7510" spans="1:2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</row>
    <row r="7511" spans="1:2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</row>
    <row r="7512" spans="1:2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</row>
    <row r="7513" spans="1:2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</row>
    <row r="7514" spans="1:2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</row>
    <row r="7515" spans="1:2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</row>
    <row r="7516" spans="1:2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</row>
    <row r="7517" spans="1:2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</row>
    <row r="7518" spans="1:2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</row>
    <row r="7519" spans="1:2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</row>
    <row r="7520" spans="1:2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</row>
    <row r="7521" spans="1:2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</row>
    <row r="7522" spans="1:2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</row>
    <row r="7523" spans="1:2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</row>
    <row r="7524" spans="1:2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</row>
    <row r="7525" spans="1:2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</row>
    <row r="7526" spans="1:2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</row>
    <row r="7527" spans="1:2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</row>
    <row r="7528" spans="1:2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</row>
    <row r="7529" spans="1:2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</row>
    <row r="7530" spans="1:2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</row>
    <row r="7531" spans="1:2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</row>
    <row r="7532" spans="1:2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</row>
    <row r="7533" spans="1:2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</row>
    <row r="7534" spans="1:2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</row>
    <row r="7535" spans="1:2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</row>
    <row r="7536" spans="1:2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</row>
    <row r="7537" spans="1:2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</row>
    <row r="7538" spans="1:2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</row>
    <row r="7539" spans="1:2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</row>
    <row r="7540" spans="1:2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</row>
    <row r="7541" spans="1:2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</row>
    <row r="7542" spans="1:2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</row>
    <row r="7543" spans="1:2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</row>
    <row r="7544" spans="1:2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</row>
    <row r="7545" spans="1:2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</row>
    <row r="7546" spans="1:2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</row>
    <row r="7547" spans="1:2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</row>
    <row r="7548" spans="1:2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</row>
    <row r="7549" spans="1:2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</row>
    <row r="7550" spans="1:2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</row>
    <row r="7551" spans="1:2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</row>
    <row r="7552" spans="1:2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</row>
    <row r="7553" spans="1:2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</row>
    <row r="7554" spans="1:2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</row>
    <row r="7555" spans="1:2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</row>
    <row r="7556" spans="1:2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</row>
    <row r="7557" spans="1:2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</row>
    <row r="7558" spans="1:2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</row>
    <row r="7559" spans="1:2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</row>
    <row r="7560" spans="1:2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</row>
    <row r="7561" spans="1:2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</row>
    <row r="7562" spans="1:2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</row>
    <row r="7563" spans="1:2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</row>
    <row r="7564" spans="1:2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</row>
    <row r="7565" spans="1:2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</row>
    <row r="7566" spans="1:2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</row>
    <row r="7567" spans="1:2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</row>
    <row r="7568" spans="1:2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</row>
    <row r="7569" spans="1:2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</row>
    <row r="7570" spans="1:2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</row>
    <row r="7571" spans="1:2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</row>
    <row r="7572" spans="1:2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</row>
    <row r="7573" spans="1:2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</row>
    <row r="7574" spans="1:2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</row>
    <row r="7575" spans="1:2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</row>
    <row r="7576" spans="1:2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</row>
    <row r="7577" spans="1:2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</row>
    <row r="7578" spans="1:2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</row>
    <row r="7579" spans="1:2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</row>
    <row r="7580" spans="1:2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</row>
    <row r="7581" spans="1:2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</row>
    <row r="7582" spans="1:2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</row>
    <row r="7583" spans="1:2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</row>
    <row r="7584" spans="1:2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</row>
    <row r="7585" spans="1:2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</row>
    <row r="7586" spans="1:2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</row>
    <row r="7587" spans="1:2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</row>
    <row r="7588" spans="1:2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</row>
    <row r="7589" spans="1:2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</row>
    <row r="7590" spans="1:2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</row>
    <row r="7591" spans="1:2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</row>
    <row r="7592" spans="1:2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</row>
    <row r="7593" spans="1:2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</row>
    <row r="7594" spans="1:2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</row>
    <row r="7595" spans="1:2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</row>
    <row r="7596" spans="1:2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</row>
    <row r="7597" spans="1:2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</row>
    <row r="7598" spans="1:2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</row>
    <row r="7599" spans="1:2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</row>
    <row r="7600" spans="1:2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</row>
    <row r="7601" spans="1:2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</row>
    <row r="7602" spans="1:2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</row>
    <row r="7603" spans="1:2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</row>
    <row r="7604" spans="1:2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</row>
    <row r="7605" spans="1:2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</row>
    <row r="7606" spans="1:2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</row>
    <row r="7607" spans="1:2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</row>
    <row r="7608" spans="1:2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</row>
    <row r="7609" spans="1:2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</row>
    <row r="7610" spans="1:2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</row>
    <row r="7611" spans="1:2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</row>
    <row r="7612" spans="1:2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</row>
    <row r="7613" spans="1:2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</row>
    <row r="7614" spans="1:2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</row>
    <row r="7615" spans="1:2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</row>
    <row r="7616" spans="1:2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</row>
    <row r="7617" spans="1:2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</row>
    <row r="7618" spans="1:2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</row>
    <row r="7619" spans="1:2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</row>
    <row r="7620" spans="1:2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</row>
    <row r="7621" spans="1:2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</row>
    <row r="7622" spans="1:2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</row>
    <row r="7623" spans="1:2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</row>
    <row r="7624" spans="1:2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</row>
    <row r="7625" spans="1:2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</row>
    <row r="7626" spans="1:2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</row>
    <row r="7627" spans="1:2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</row>
    <row r="7628" spans="1:2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</row>
    <row r="7629" spans="1:2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</row>
    <row r="7630" spans="1:2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</row>
    <row r="7631" spans="1:2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</row>
    <row r="7632" spans="1:2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</row>
    <row r="7633" spans="1:2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</row>
    <row r="7634" spans="1:2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</row>
    <row r="7635" spans="1:2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</row>
    <row r="7636" spans="1:2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</row>
    <row r="7637" spans="1:2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</row>
    <row r="7638" spans="1:2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</row>
    <row r="7639" spans="1:2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</row>
    <row r="7640" spans="1:2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</row>
    <row r="7641" spans="1:2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</row>
    <row r="7642" spans="1:2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</row>
    <row r="7643" spans="1:2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</row>
    <row r="7644" spans="1:2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</row>
    <row r="7645" spans="1:2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</row>
    <row r="7646" spans="1:2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</row>
    <row r="7647" spans="1:2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</row>
    <row r="7648" spans="1:2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</row>
    <row r="7649" spans="1:2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</row>
    <row r="7650" spans="1:2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</row>
    <row r="7651" spans="1:2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</row>
    <row r="7652" spans="1:2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</row>
    <row r="7653" spans="1:2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</row>
    <row r="7654" spans="1:2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</row>
    <row r="7655" spans="1:2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</row>
    <row r="7656" spans="1:2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</row>
    <row r="7657" spans="1:2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</row>
    <row r="7658" spans="1:2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</row>
    <row r="7659" spans="1:2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</row>
    <row r="7660" spans="1:2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</row>
    <row r="7661" spans="1:2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</row>
    <row r="7662" spans="1:2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</row>
    <row r="7663" spans="1:2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</row>
    <row r="7664" spans="1:2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</row>
    <row r="7665" spans="1:2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</row>
    <row r="7666" spans="1:2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</row>
    <row r="7667" spans="1:2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</row>
    <row r="7668" spans="1:2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</row>
    <row r="7669" spans="1:2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</row>
    <row r="7670" spans="1:2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</row>
    <row r="7671" spans="1:2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</row>
    <row r="7672" spans="1:2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</row>
    <row r="7673" spans="1:2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</row>
    <row r="7674" spans="1:2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</row>
    <row r="7675" spans="1:2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</row>
    <row r="7676" spans="1:2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</row>
    <row r="7677" spans="1:2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</row>
    <row r="7678" spans="1:2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</row>
    <row r="7679" spans="1:2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</row>
    <row r="7680" spans="1:2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</row>
    <row r="7681" spans="1:2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</row>
    <row r="7682" spans="1:2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</row>
    <row r="7683" spans="1:2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</row>
    <row r="7684" spans="1:2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</row>
    <row r="7685" spans="1:2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</row>
    <row r="7686" spans="1:2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</row>
    <row r="7687" spans="1:2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</row>
    <row r="7688" spans="1:2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</row>
    <row r="7689" spans="1:2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</row>
    <row r="7690" spans="1:2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</row>
    <row r="7691" spans="1:2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</row>
    <row r="7692" spans="1:2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</row>
    <row r="7693" spans="1:2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</row>
    <row r="7694" spans="1:2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</row>
    <row r="7695" spans="1:2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</row>
    <row r="7696" spans="1:2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</row>
    <row r="7697" spans="1:2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</row>
    <row r="7698" spans="1:2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</row>
    <row r="7699" spans="1:2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</row>
    <row r="7700" spans="1:2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</row>
    <row r="7701" spans="1:2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</row>
    <row r="7702" spans="1:2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</row>
    <row r="7703" spans="1:2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</row>
    <row r="7704" spans="1:2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</row>
    <row r="7705" spans="1:2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</row>
    <row r="7706" spans="1:2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</row>
    <row r="7707" spans="1:2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</row>
    <row r="7708" spans="1:2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</row>
    <row r="7709" spans="1:2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</row>
    <row r="7710" spans="1:2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</row>
    <row r="7711" spans="1:2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</row>
    <row r="7712" spans="1:2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</row>
    <row r="7713" spans="1:2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</row>
    <row r="7714" spans="1:2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</row>
    <row r="7715" spans="1:2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</row>
    <row r="7716" spans="1:2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</row>
    <row r="7717" spans="1:2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</row>
    <row r="7718" spans="1:2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</row>
    <row r="7719" spans="1:2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</row>
    <row r="7720" spans="1:2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</row>
    <row r="7721" spans="1:2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</row>
    <row r="7722" spans="1:2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</row>
    <row r="7723" spans="1:2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</row>
    <row r="7724" spans="1:2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</row>
    <row r="7725" spans="1:2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</row>
    <row r="7726" spans="1:2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</row>
    <row r="7727" spans="1:2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</row>
    <row r="7728" spans="1:2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</row>
    <row r="7729" spans="1:2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</row>
    <row r="7730" spans="1:2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</row>
    <row r="7731" spans="1:2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</row>
    <row r="7732" spans="1:2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</row>
    <row r="7733" spans="1:2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</row>
    <row r="7734" spans="1:2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</row>
    <row r="7735" spans="1:2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</row>
    <row r="7736" spans="1:2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</row>
    <row r="7737" spans="1:2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</row>
    <row r="7738" spans="1:2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</row>
    <row r="7739" spans="1:2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</row>
    <row r="7740" spans="1:2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</row>
    <row r="7741" spans="1:2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</row>
    <row r="7742" spans="1:2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</row>
    <row r="7743" spans="1:2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</row>
    <row r="7744" spans="1:2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</row>
    <row r="7745" spans="1:2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</row>
    <row r="7746" spans="1:2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</row>
    <row r="7747" spans="1:2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</row>
    <row r="7748" spans="1:2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</row>
    <row r="7749" spans="1:2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</row>
    <row r="7750" spans="1:2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</row>
    <row r="7751" spans="1:2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</row>
    <row r="7752" spans="1:2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</row>
    <row r="7753" spans="1:2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</row>
    <row r="7754" spans="1:2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</row>
    <row r="7755" spans="1:2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</row>
    <row r="7756" spans="1:2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</row>
    <row r="7757" spans="1:2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</row>
    <row r="7758" spans="1:2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</row>
    <row r="7759" spans="1:2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</row>
    <row r="7760" spans="1:2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</row>
    <row r="7761" spans="1:2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</row>
    <row r="7762" spans="1:2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</row>
    <row r="7763" spans="1:2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</row>
    <row r="7764" spans="1:2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</row>
    <row r="7765" spans="1:2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</row>
    <row r="7766" spans="1:2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</row>
    <row r="7767" spans="1:2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</row>
    <row r="7768" spans="1:2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</row>
    <row r="7769" spans="1:2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</row>
    <row r="7770" spans="1:2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</row>
    <row r="7771" spans="1:2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</row>
    <row r="7772" spans="1:2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</row>
    <row r="7773" spans="1:2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</row>
    <row r="7774" spans="1:2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</row>
    <row r="7775" spans="1:2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</row>
    <row r="7776" spans="1:2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</row>
    <row r="7777" spans="1:2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</row>
    <row r="7778" spans="1:2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</row>
    <row r="7779" spans="1:2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</row>
    <row r="7780" spans="1:2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</row>
    <row r="7781" spans="1:2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</row>
    <row r="7782" spans="1:2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</row>
    <row r="7783" spans="1:2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</row>
    <row r="7784" spans="1:2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</row>
    <row r="7785" spans="1:2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</row>
    <row r="7786" spans="1:2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</row>
    <row r="7787" spans="1:2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</row>
    <row r="7788" spans="1:2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</row>
    <row r="7789" spans="1:2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</row>
    <row r="7790" spans="1:2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</row>
    <row r="7791" spans="1:2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</row>
    <row r="7792" spans="1:2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</row>
    <row r="7793" spans="1:2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</row>
    <row r="7794" spans="1:2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</row>
    <row r="7795" spans="1:2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</row>
    <row r="7796" spans="1:2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</row>
    <row r="7797" spans="1:2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</row>
    <row r="7798" spans="1:2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</row>
    <row r="7799" spans="1:2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</row>
    <row r="7800" spans="1:2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</row>
    <row r="7801" spans="1:2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</row>
    <row r="7802" spans="1:2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</row>
    <row r="7803" spans="1:2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</row>
    <row r="7804" spans="1:2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</row>
    <row r="7805" spans="1:2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</row>
    <row r="7806" spans="1:2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</row>
    <row r="7807" spans="1:2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</row>
    <row r="7808" spans="1:2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</row>
    <row r="7809" spans="1:2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</row>
    <row r="7810" spans="1:2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</row>
    <row r="7811" spans="1:2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</row>
    <row r="7812" spans="1:2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</row>
    <row r="7813" spans="1:2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</row>
    <row r="7814" spans="1:2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</row>
    <row r="7815" spans="1:2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</row>
    <row r="7816" spans="1:2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</row>
    <row r="7817" spans="1:2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</row>
    <row r="7818" spans="1:2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</row>
    <row r="7819" spans="1:2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</row>
    <row r="7820" spans="1:2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</row>
    <row r="7821" spans="1:2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</row>
    <row r="7822" spans="1:2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</row>
    <row r="7823" spans="1:2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</row>
    <row r="7824" spans="1:2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</row>
    <row r="7825" spans="1:2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</row>
    <row r="7826" spans="1:2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</row>
    <row r="7827" spans="1:2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</row>
    <row r="7828" spans="1:2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</row>
    <row r="7829" spans="1:2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</row>
    <row r="7830" spans="1:2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</row>
    <row r="7831" spans="1:2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</row>
    <row r="7832" spans="1:2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</row>
    <row r="7833" spans="1:2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</row>
    <row r="7834" spans="1:2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</row>
    <row r="7835" spans="1:2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</row>
    <row r="7836" spans="1:2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</row>
    <row r="7837" spans="1:2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</row>
    <row r="7838" spans="1:2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</row>
    <row r="7839" spans="1:2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</row>
    <row r="7840" spans="1:2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</row>
    <row r="7841" spans="1:2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</row>
    <row r="7842" spans="1:2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</row>
    <row r="7843" spans="1:2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</row>
    <row r="7844" spans="1:2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</row>
    <row r="7845" spans="1:2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</row>
    <row r="7846" spans="1:2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</row>
    <row r="7847" spans="1:2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</row>
    <row r="7848" spans="1:2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</row>
    <row r="7849" spans="1:2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</row>
    <row r="7850" spans="1:2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</row>
    <row r="7851" spans="1:2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</row>
    <row r="7852" spans="1:2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</row>
    <row r="7853" spans="1:2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</row>
    <row r="7854" spans="1:2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</row>
    <row r="7855" spans="1:2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</row>
    <row r="7856" spans="1:2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</row>
    <row r="7857" spans="1:2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</row>
    <row r="7858" spans="1:2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</row>
    <row r="7859" spans="1:2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</row>
    <row r="7860" spans="1:2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</row>
    <row r="7861" spans="1:2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</row>
    <row r="7862" spans="1:2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</row>
    <row r="7863" spans="1:2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</row>
    <row r="7864" spans="1:2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</row>
    <row r="7865" spans="1:2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</row>
    <row r="7866" spans="1:2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</row>
    <row r="7867" spans="1:2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</row>
    <row r="7868" spans="1:2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</row>
    <row r="7869" spans="1:2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</row>
    <row r="7870" spans="1:2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</row>
    <row r="7871" spans="1:2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</row>
    <row r="7872" spans="1:2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</row>
    <row r="7873" spans="1:2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</row>
    <row r="7874" spans="1:2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</row>
    <row r="7875" spans="1:2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</row>
    <row r="7876" spans="1:2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</row>
    <row r="7877" spans="1:2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</row>
    <row r="7878" spans="1:2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</row>
    <row r="7879" spans="1:2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</row>
    <row r="7880" spans="1:2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</row>
    <row r="7881" spans="1:2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</row>
    <row r="7882" spans="1:2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</row>
    <row r="7883" spans="1:2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</row>
    <row r="7884" spans="1:2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</row>
    <row r="7885" spans="1:2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</row>
    <row r="7886" spans="1:2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</row>
    <row r="7887" spans="1:2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</row>
    <row r="7888" spans="1:2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</row>
    <row r="7889" spans="1:2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</row>
    <row r="7890" spans="1:2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</row>
    <row r="7891" spans="1:2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</row>
    <row r="7892" spans="1:2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</row>
    <row r="7893" spans="1:2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</row>
    <row r="7894" spans="1:2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</row>
    <row r="7895" spans="1:2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</row>
    <row r="7896" spans="1:2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</row>
    <row r="7897" spans="1:2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</row>
    <row r="7898" spans="1:2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</row>
    <row r="7899" spans="1:2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</row>
    <row r="7900" spans="1:2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</row>
    <row r="7901" spans="1:2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</row>
    <row r="7902" spans="1:2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</row>
    <row r="7903" spans="1:2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</row>
    <row r="7904" spans="1:2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</row>
    <row r="7905" spans="1:2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</row>
    <row r="7906" spans="1:2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</row>
    <row r="7907" spans="1:2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</row>
    <row r="7908" spans="1:2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</row>
    <row r="7909" spans="1:2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</row>
    <row r="7910" spans="1:2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</row>
    <row r="7911" spans="1:2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</row>
    <row r="7912" spans="1:2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</row>
    <row r="7913" spans="1:2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</row>
    <row r="7914" spans="1:2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</row>
    <row r="7915" spans="1:2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</row>
    <row r="7916" spans="1:2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</row>
    <row r="7917" spans="1:2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</row>
    <row r="7918" spans="1:2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</row>
    <row r="7919" spans="1:2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</row>
    <row r="7920" spans="1:2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</row>
    <row r="7921" spans="1:2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</row>
    <row r="7922" spans="1:2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</row>
    <row r="7923" spans="1:2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</row>
    <row r="7924" spans="1:2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</row>
    <row r="7925" spans="1:2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</row>
    <row r="7926" spans="1:2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</row>
    <row r="7927" spans="1:2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</row>
    <row r="7928" spans="1:2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</row>
    <row r="7929" spans="1:2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</row>
    <row r="7930" spans="1:2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</row>
    <row r="7931" spans="1:2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</row>
    <row r="7932" spans="1:2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</row>
    <row r="7933" spans="1:2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</row>
    <row r="7934" spans="1:2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</row>
    <row r="7935" spans="1:2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</row>
    <row r="7936" spans="1:2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</row>
    <row r="7937" spans="1:2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</row>
    <row r="7938" spans="1:2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</row>
    <row r="7939" spans="1:2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</row>
    <row r="7940" spans="1:2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</row>
    <row r="7941" spans="1:2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</row>
    <row r="7942" spans="1:2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</row>
    <row r="7943" spans="1:2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</row>
    <row r="7944" spans="1:2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</row>
    <row r="7945" spans="1:2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</row>
    <row r="7946" spans="1:2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</row>
    <row r="7947" spans="1:2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</row>
    <row r="7948" spans="1:2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</row>
    <row r="7949" spans="1:2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</row>
    <row r="7950" spans="1:2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</row>
    <row r="7951" spans="1:2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</row>
    <row r="7952" spans="1:2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</row>
    <row r="7953" spans="1:2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</row>
    <row r="7954" spans="1:2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</row>
    <row r="7955" spans="1:2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</row>
    <row r="7956" spans="1:2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</row>
    <row r="7957" spans="1:2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</row>
    <row r="7958" spans="1:2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</row>
    <row r="7959" spans="1:2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</row>
    <row r="7960" spans="1:2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</row>
    <row r="7961" spans="1:2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</row>
    <row r="7962" spans="1:2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</row>
    <row r="7963" spans="1:2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</row>
    <row r="7964" spans="1:2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</row>
    <row r="7965" spans="1:2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</row>
    <row r="7966" spans="1:2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</row>
    <row r="7967" spans="1:2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</row>
    <row r="7968" spans="1:2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</row>
    <row r="7969" spans="1:2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</row>
    <row r="7970" spans="1:2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</row>
    <row r="7971" spans="1:2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</row>
    <row r="7972" spans="1:2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</row>
    <row r="7973" spans="1:2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</row>
    <row r="7974" spans="1:2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</row>
    <row r="7975" spans="1:2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</row>
    <row r="7976" spans="1:2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</row>
    <row r="7977" spans="1:2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</row>
    <row r="7978" spans="1:2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</row>
    <row r="7979" spans="1:2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</row>
    <row r="7980" spans="1:2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</row>
    <row r="7981" spans="1:2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</row>
    <row r="7982" spans="1:2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</row>
    <row r="7983" spans="1:2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</row>
    <row r="7984" spans="1:2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</row>
    <row r="7985" spans="1:2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</row>
    <row r="7986" spans="1:2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</row>
    <row r="7987" spans="1:2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</row>
    <row r="7988" spans="1:2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</row>
    <row r="7989" spans="1:2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</row>
    <row r="7990" spans="1:2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</row>
    <row r="7991" spans="1:2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</row>
    <row r="7992" spans="1:2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</row>
    <row r="7993" spans="1:2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</row>
    <row r="7994" spans="1:2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</row>
    <row r="7995" spans="1:2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</row>
    <row r="7996" spans="1:2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</row>
    <row r="7997" spans="1:2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</row>
    <row r="7998" spans="1:2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</row>
    <row r="7999" spans="1:2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</row>
    <row r="8000" spans="1:2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</row>
    <row r="8001" spans="1:2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</row>
    <row r="8002" spans="1:2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</row>
    <row r="8003" spans="1:2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</row>
    <row r="8004" spans="1:2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</row>
    <row r="8005" spans="1:2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</row>
    <row r="8006" spans="1:2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</row>
    <row r="8007" spans="1:2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</row>
    <row r="8008" spans="1:2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</row>
    <row r="8009" spans="1:2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</row>
    <row r="8010" spans="1:2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</row>
    <row r="8011" spans="1:2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</row>
    <row r="8012" spans="1:2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</row>
    <row r="8013" spans="1:2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</row>
    <row r="8014" spans="1:2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</row>
    <row r="8015" spans="1:2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</row>
    <row r="8016" spans="1:2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</row>
    <row r="8017" spans="1:2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</row>
    <row r="8018" spans="1:2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</row>
    <row r="8019" spans="1:2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</row>
    <row r="8020" spans="1:2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</row>
    <row r="8021" spans="1:2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</row>
    <row r="8022" spans="1:2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</row>
    <row r="8023" spans="1:2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</row>
    <row r="8024" spans="1:2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</row>
    <row r="8025" spans="1:2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</row>
    <row r="8026" spans="1:2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</row>
    <row r="8027" spans="1:2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</row>
    <row r="8028" spans="1:2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</row>
    <row r="8029" spans="1:2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</row>
    <row r="8030" spans="1:2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</row>
    <row r="8031" spans="1:2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</row>
    <row r="8032" spans="1:2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</row>
    <row r="8033" spans="1:2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</row>
    <row r="8034" spans="1:2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</row>
    <row r="8035" spans="1:2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</row>
    <row r="8036" spans="1:2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</row>
    <row r="8037" spans="1:2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</row>
    <row r="8038" spans="1:2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</row>
    <row r="8039" spans="1:2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</row>
    <row r="8040" spans="1:2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</row>
    <row r="8041" spans="1:2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</row>
    <row r="8042" spans="1:2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</row>
    <row r="8043" spans="1:2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</row>
    <row r="8044" spans="1:2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</row>
    <row r="8045" spans="1:2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</row>
    <row r="8046" spans="1:2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</row>
    <row r="8047" spans="1:2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</row>
    <row r="8048" spans="1:2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</row>
    <row r="8049" spans="1:2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</row>
    <row r="8050" spans="1:2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</row>
    <row r="8051" spans="1:2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</row>
    <row r="8052" spans="1:2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</row>
    <row r="8053" spans="1:2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</row>
    <row r="8054" spans="1:2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</row>
    <row r="8055" spans="1:2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</row>
    <row r="8056" spans="1:2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</row>
    <row r="8057" spans="1:2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</row>
    <row r="8058" spans="1:2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</row>
    <row r="8059" spans="1:2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</row>
    <row r="8060" spans="1:2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</row>
    <row r="8061" spans="1:2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</row>
    <row r="8062" spans="1:2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</row>
    <row r="8063" spans="1:2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</row>
    <row r="8064" spans="1:2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</row>
    <row r="8065" spans="1:2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</row>
    <row r="8066" spans="1:2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</row>
    <row r="8067" spans="1:2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</row>
    <row r="8068" spans="1:2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</row>
    <row r="8069" spans="1:2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</row>
    <row r="8070" spans="1:2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</row>
    <row r="8071" spans="1:2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</row>
    <row r="8072" spans="1:2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</row>
    <row r="8073" spans="1:2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</row>
    <row r="8074" spans="1:2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</row>
    <row r="8075" spans="1:2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</row>
    <row r="8076" spans="1:2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</row>
    <row r="8077" spans="1:2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</row>
    <row r="8078" spans="1:2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</row>
    <row r="8079" spans="1:2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</row>
    <row r="8080" spans="1:2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</row>
    <row r="8081" spans="1:2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</row>
    <row r="8082" spans="1:2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</row>
    <row r="8083" spans="1:2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</row>
    <row r="8084" spans="1:2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</row>
    <row r="8085" spans="1:2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</row>
    <row r="8086" spans="1:2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</row>
    <row r="8087" spans="1:2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</row>
    <row r="8088" spans="1:2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</row>
    <row r="8089" spans="1:2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</row>
    <row r="8090" spans="1:2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</row>
    <row r="8091" spans="1:2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</row>
    <row r="8092" spans="1:2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</row>
    <row r="8093" spans="1:2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</row>
    <row r="8094" spans="1:2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</row>
    <row r="8095" spans="1:2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</row>
    <row r="8096" spans="1:2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</row>
    <row r="8097" spans="1:2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</row>
    <row r="8098" spans="1:2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</row>
    <row r="8099" spans="1:2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</row>
    <row r="8100" spans="1:2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</row>
    <row r="8101" spans="1:2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</row>
    <row r="8102" spans="1:2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</row>
    <row r="8103" spans="1:2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</row>
    <row r="8104" spans="1:2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</row>
    <row r="8105" spans="1:2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</row>
    <row r="8106" spans="1:2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</row>
    <row r="8107" spans="1:2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</row>
    <row r="8108" spans="1:2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</row>
    <row r="8109" spans="1:2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</row>
    <row r="8110" spans="1:2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</row>
    <row r="8111" spans="1:2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</row>
    <row r="8112" spans="1:2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</row>
    <row r="8113" spans="1:2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</row>
    <row r="8114" spans="1:2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</row>
    <row r="8115" spans="1:2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</row>
    <row r="8116" spans="1:2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</row>
    <row r="8117" spans="1:2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</row>
    <row r="8118" spans="1:2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</row>
    <row r="8119" spans="1:2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</row>
    <row r="8120" spans="1:2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</row>
    <row r="8121" spans="1:2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</row>
    <row r="8122" spans="1:2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</row>
    <row r="8123" spans="1:2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</row>
    <row r="8124" spans="1:2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</row>
    <row r="8125" spans="1:2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</row>
    <row r="8126" spans="1:2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</row>
    <row r="8127" spans="1:2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</row>
    <row r="8128" spans="1:2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</row>
    <row r="8129" spans="1:2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</row>
    <row r="8130" spans="1:2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</row>
    <row r="8131" spans="1:2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</row>
    <row r="8132" spans="1:2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</row>
    <row r="8133" spans="1:2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</row>
    <row r="8134" spans="1:2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</row>
    <row r="8135" spans="1:2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</row>
    <row r="8136" spans="1:2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</row>
    <row r="8137" spans="1:2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</row>
    <row r="8138" spans="1:2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</row>
    <row r="8139" spans="1:2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</row>
    <row r="8140" spans="1:2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</row>
    <row r="8141" spans="1:2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</row>
    <row r="8142" spans="1:2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</row>
    <row r="8143" spans="1:2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</row>
    <row r="8144" spans="1:2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</row>
    <row r="8145" spans="1:2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</row>
    <row r="8146" spans="1:2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</row>
    <row r="8147" spans="1:2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</row>
    <row r="8148" spans="1:2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</row>
    <row r="8149" spans="1:2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</row>
    <row r="8150" spans="1:2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</row>
    <row r="8151" spans="1:2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</row>
    <row r="8152" spans="1:2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</row>
    <row r="8153" spans="1:2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</row>
    <row r="8154" spans="1:2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</row>
    <row r="8155" spans="1:2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</row>
    <row r="8156" spans="1:2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</row>
    <row r="8157" spans="1:2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</row>
    <row r="8158" spans="1:2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</row>
    <row r="8159" spans="1:2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</row>
    <row r="8160" spans="1:2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</row>
    <row r="8161" spans="1:2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</row>
    <row r="8162" spans="1:2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</row>
    <row r="8163" spans="1:2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</row>
    <row r="8164" spans="1:2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</row>
    <row r="8165" spans="1:2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</row>
    <row r="8166" spans="1:2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</row>
    <row r="8167" spans="1:2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</row>
    <row r="8168" spans="1:2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</row>
    <row r="8169" spans="1:2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</row>
    <row r="8170" spans="1:2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</row>
    <row r="8171" spans="1:2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</row>
    <row r="8172" spans="1:2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</row>
    <row r="8173" spans="1:2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</row>
    <row r="8174" spans="1:2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</row>
    <row r="8175" spans="1:2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</row>
    <row r="8176" spans="1:2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</row>
    <row r="8177" spans="1:2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</row>
    <row r="8178" spans="1:2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</row>
    <row r="8179" spans="1:2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</row>
    <row r="8180" spans="1:2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</row>
    <row r="8181" spans="1:2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</row>
    <row r="8182" spans="1:2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</row>
    <row r="8183" spans="1:2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</row>
    <row r="8184" spans="1:2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</row>
    <row r="8185" spans="1:2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</row>
    <row r="8186" spans="1:2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</row>
    <row r="8187" spans="1:2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</row>
    <row r="8188" spans="1:2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</row>
    <row r="8189" spans="1:2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</row>
    <row r="8190" spans="1:2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</row>
    <row r="8191" spans="1:2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</row>
    <row r="8192" spans="1:2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</row>
    <row r="8193" spans="1:2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</row>
    <row r="8194" spans="1:2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</row>
    <row r="8195" spans="1:2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</row>
    <row r="8196" spans="1:2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</row>
    <row r="8197" spans="1:2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</row>
    <row r="8198" spans="1:2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</row>
    <row r="8199" spans="1:2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</row>
    <row r="8200" spans="1:2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</row>
    <row r="8201" spans="1:2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</row>
    <row r="8202" spans="1:2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</row>
    <row r="8203" spans="1:2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</row>
    <row r="8204" spans="1:2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</row>
    <row r="8205" spans="1:2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</row>
    <row r="8206" spans="1:2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</row>
    <row r="8207" spans="1:2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</row>
    <row r="8208" spans="1:2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</row>
    <row r="8209" spans="1:2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</row>
    <row r="8210" spans="1:2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</row>
    <row r="8211" spans="1:2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</row>
    <row r="8212" spans="1:2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</row>
    <row r="8213" spans="1:2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</row>
    <row r="8214" spans="1:2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</row>
    <row r="8215" spans="1:2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</row>
    <row r="8216" spans="1:2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</row>
    <row r="8217" spans="1:2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</row>
    <row r="8218" spans="1:2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</row>
    <row r="8219" spans="1:2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</row>
    <row r="8220" spans="1:2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</row>
    <row r="8221" spans="1:2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</row>
    <row r="8222" spans="1:2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</row>
    <row r="8223" spans="1:2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</row>
    <row r="8224" spans="1:2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</row>
    <row r="8225" spans="1:2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</row>
    <row r="8226" spans="1:2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</row>
    <row r="8227" spans="1:2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</row>
    <row r="8228" spans="1:2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</row>
    <row r="8229" spans="1:2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</row>
    <row r="8230" spans="1:2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</row>
    <row r="8231" spans="1:2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</row>
    <row r="8232" spans="1:2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</row>
    <row r="8233" spans="1:2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</row>
    <row r="8234" spans="1:2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</row>
    <row r="8235" spans="1:2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</row>
    <row r="8236" spans="1:2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</row>
    <row r="8237" spans="1:2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</row>
    <row r="8238" spans="1:2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</row>
    <row r="8239" spans="1:2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</row>
    <row r="8240" spans="1:2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</row>
    <row r="8241" spans="1:2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</row>
    <row r="8242" spans="1:2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</row>
    <row r="8243" spans="1:2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</row>
    <row r="8244" spans="1:2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</row>
    <row r="8245" spans="1:2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</row>
    <row r="8246" spans="1:2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</row>
    <row r="8247" spans="1:2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</row>
    <row r="8248" spans="1:2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</row>
    <row r="8249" spans="1:2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</row>
    <row r="8250" spans="1:2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</row>
    <row r="8251" spans="1:2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</row>
    <row r="8252" spans="1:2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</row>
    <row r="8253" spans="1:2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</row>
    <row r="8254" spans="1:2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</row>
    <row r="8255" spans="1:2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</row>
    <row r="8256" spans="1:2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</row>
    <row r="8257" spans="1:2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</row>
    <row r="8258" spans="1:2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</row>
    <row r="8259" spans="1:2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</row>
    <row r="8260" spans="1:2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</row>
    <row r="8261" spans="1:2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</row>
    <row r="8262" spans="1:2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</row>
    <row r="8263" spans="1:2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</row>
    <row r="8264" spans="1:2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</row>
    <row r="8265" spans="1:2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</row>
    <row r="8266" spans="1:2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</row>
    <row r="8267" spans="1:2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</row>
    <row r="8268" spans="1:2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</row>
    <row r="8269" spans="1:2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</row>
    <row r="8270" spans="1:2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</row>
    <row r="8271" spans="1:2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</row>
    <row r="8272" spans="1:2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</row>
    <row r="8273" spans="1:2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</row>
    <row r="8274" spans="1:2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</row>
    <row r="8275" spans="1:2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</row>
    <row r="8276" spans="1:2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</row>
    <row r="8277" spans="1:2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</row>
    <row r="8278" spans="1:2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</row>
    <row r="8279" spans="1:2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</row>
    <row r="8280" spans="1:2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</row>
    <row r="8281" spans="1:2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</row>
    <row r="8282" spans="1:2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</row>
    <row r="8283" spans="1:2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</row>
    <row r="8284" spans="1:2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</row>
    <row r="8285" spans="1:2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</row>
    <row r="8286" spans="1:2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</row>
    <row r="8287" spans="1:2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</row>
    <row r="8288" spans="1:2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</row>
    <row r="8289" spans="1:2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</row>
    <row r="8290" spans="1:2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</row>
    <row r="8291" spans="1:2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</row>
    <row r="8292" spans="1:2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</row>
    <row r="8293" spans="1:2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</row>
    <row r="8294" spans="1:2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</row>
    <row r="8295" spans="1:2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</row>
    <row r="8296" spans="1:2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</row>
    <row r="8297" spans="1:2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</row>
    <row r="8298" spans="1:2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</row>
    <row r="8299" spans="1:2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</row>
    <row r="8300" spans="1:2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</row>
    <row r="8301" spans="1:2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</row>
    <row r="8302" spans="1:2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</row>
    <row r="8303" spans="1:2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</row>
    <row r="8304" spans="1:2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</row>
    <row r="8305" spans="1:2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</row>
    <row r="8306" spans="1:2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</row>
    <row r="8307" spans="1:2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</row>
    <row r="8308" spans="1:2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</row>
    <row r="8309" spans="1:2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</row>
    <row r="8310" spans="1:2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</row>
    <row r="8311" spans="1:2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</row>
    <row r="8312" spans="1:2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</row>
    <row r="8313" spans="1:2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</row>
    <row r="8314" spans="1:2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</row>
    <row r="8315" spans="1:2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</row>
    <row r="8316" spans="1:2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</row>
    <row r="8317" spans="1:2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</row>
    <row r="8318" spans="1:2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</row>
    <row r="8319" spans="1:2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</row>
    <row r="8320" spans="1:2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</row>
    <row r="8321" spans="1:2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</row>
    <row r="8322" spans="1:2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</row>
    <row r="8323" spans="1:2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</row>
    <row r="8324" spans="1:2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</row>
    <row r="8325" spans="1:2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</row>
    <row r="8326" spans="1:2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</row>
    <row r="8327" spans="1:2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</row>
    <row r="8328" spans="1:2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</row>
    <row r="8329" spans="1:2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</row>
    <row r="8330" spans="1:2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</row>
    <row r="8331" spans="1:2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</row>
    <row r="8332" spans="1:2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</row>
    <row r="8333" spans="1:2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</row>
    <row r="8334" spans="1:2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</row>
    <row r="8335" spans="1:2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</row>
    <row r="8336" spans="1:2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</row>
    <row r="8337" spans="1:2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</row>
    <row r="8338" spans="1:2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</row>
    <row r="8339" spans="1:2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</row>
    <row r="8340" spans="1:2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</row>
    <row r="8341" spans="1:2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</row>
    <row r="8342" spans="1:2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</row>
    <row r="8343" spans="1:2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</row>
    <row r="8344" spans="1:2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</row>
    <row r="8345" spans="1:2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</row>
    <row r="8346" spans="1:2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</row>
    <row r="8347" spans="1:2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</row>
    <row r="8348" spans="1:2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</row>
    <row r="8349" spans="1:2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</row>
    <row r="8350" spans="1:2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</row>
    <row r="8351" spans="1:2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</row>
    <row r="8352" spans="1:2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</row>
    <row r="8353" spans="1:2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</row>
    <row r="8354" spans="1:2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</row>
    <row r="8355" spans="1:2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</row>
    <row r="8356" spans="1:2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</row>
    <row r="8357" spans="1:2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</row>
    <row r="8358" spans="1:2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</row>
    <row r="8359" spans="1:2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</row>
    <row r="8360" spans="1:2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</row>
    <row r="8361" spans="1:2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</row>
    <row r="8362" spans="1:2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</row>
    <row r="8363" spans="1:2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</row>
    <row r="8364" spans="1:2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</row>
    <row r="8365" spans="1:2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</row>
    <row r="8366" spans="1:2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</row>
    <row r="8367" spans="1:2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</row>
    <row r="8368" spans="1:2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</row>
    <row r="8369" spans="1:2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</row>
    <row r="8370" spans="1:2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</row>
    <row r="8371" spans="1:2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</row>
    <row r="8372" spans="1:2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</row>
    <row r="8373" spans="1:2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</row>
    <row r="8374" spans="1:2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</row>
    <row r="8375" spans="1:2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</row>
    <row r="8376" spans="1:2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</row>
    <row r="8377" spans="1:2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</row>
    <row r="8378" spans="1:2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</row>
    <row r="8379" spans="1:2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</row>
    <row r="8380" spans="1:2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</row>
    <row r="8381" spans="1:2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</row>
    <row r="8382" spans="1:2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</row>
    <row r="8383" spans="1:2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</row>
    <row r="8384" spans="1:2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</row>
    <row r="8385" spans="1:2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</row>
    <row r="8386" spans="1:2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</row>
    <row r="8387" spans="1:2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</row>
    <row r="8388" spans="1:2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</row>
    <row r="8389" spans="1:2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</row>
    <row r="8390" spans="1:2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</row>
    <row r="8391" spans="1:2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</row>
    <row r="8392" spans="1:2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</row>
    <row r="8393" spans="1:2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</row>
    <row r="8394" spans="1:2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</row>
    <row r="8395" spans="1:2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</row>
    <row r="8396" spans="1:2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</row>
    <row r="8397" spans="1:2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</row>
    <row r="8398" spans="1:2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</row>
    <row r="8399" spans="1:2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</row>
    <row r="8400" spans="1:2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</row>
    <row r="8401" spans="1:2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</row>
    <row r="8402" spans="1:2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</row>
    <row r="8403" spans="1:2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</row>
    <row r="8404" spans="1:2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</row>
    <row r="8405" spans="1:2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</row>
    <row r="8406" spans="1:2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</row>
    <row r="8407" spans="1:2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</row>
    <row r="8408" spans="1:2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</row>
    <row r="8409" spans="1:2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</row>
    <row r="8410" spans="1:2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</row>
    <row r="8411" spans="1:2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</row>
    <row r="8412" spans="1:2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</row>
    <row r="8413" spans="1:2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</row>
    <row r="8414" spans="1:2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</row>
    <row r="8415" spans="1:2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</row>
    <row r="8416" spans="1:2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</row>
    <row r="8417" spans="1:2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</row>
    <row r="8418" spans="1:2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</row>
    <row r="8419" spans="1:2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</row>
    <row r="8420" spans="1:2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</row>
    <row r="8421" spans="1:2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</row>
    <row r="8422" spans="1:2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</row>
    <row r="8423" spans="1:2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</row>
    <row r="8424" spans="1:2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</row>
    <row r="8425" spans="1:2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</row>
    <row r="8426" spans="1:2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</row>
    <row r="8427" spans="1:2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</row>
    <row r="8428" spans="1:2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</row>
    <row r="8429" spans="1:2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</row>
    <row r="8430" spans="1:2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</row>
    <row r="8431" spans="1:2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</row>
    <row r="8432" spans="1:2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</row>
    <row r="8433" spans="1:2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</row>
    <row r="8434" spans="1:2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</row>
    <row r="8435" spans="1:2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</row>
    <row r="8436" spans="1:2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</row>
    <row r="8437" spans="1:2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</row>
    <row r="8438" spans="1:2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</row>
    <row r="8439" spans="1:2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</row>
    <row r="8440" spans="1:2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</row>
    <row r="8441" spans="1:2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</row>
    <row r="8442" spans="1:2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</row>
    <row r="8443" spans="1:2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</row>
    <row r="8444" spans="1:2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</row>
    <row r="8445" spans="1:2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</row>
    <row r="8446" spans="1:2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</row>
    <row r="8447" spans="1:2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</row>
    <row r="8448" spans="1:2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</row>
    <row r="8449" spans="1:2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</row>
    <row r="8450" spans="1:2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</row>
    <row r="8451" spans="1:2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</row>
    <row r="8452" spans="1:2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</row>
    <row r="8453" spans="1:2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</row>
    <row r="8454" spans="1:2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</row>
    <row r="8455" spans="1:2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</row>
    <row r="8456" spans="1:2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</row>
    <row r="8457" spans="1:2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</row>
    <row r="8458" spans="1:2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</row>
    <row r="8459" spans="1:2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</row>
    <row r="8460" spans="1:2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</row>
    <row r="8461" spans="1:2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</row>
    <row r="8462" spans="1:2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</row>
    <row r="8463" spans="1:2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</row>
    <row r="8464" spans="1:2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</row>
    <row r="8465" spans="1:2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</row>
    <row r="8466" spans="1:2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</row>
    <row r="8467" spans="1:2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</row>
    <row r="8468" spans="1:2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</row>
    <row r="8469" spans="1:2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</row>
    <row r="8470" spans="1:2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</row>
    <row r="8471" spans="1:2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</row>
    <row r="8472" spans="1:2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</row>
    <row r="8473" spans="1:2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</row>
    <row r="8474" spans="1:2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</row>
    <row r="8475" spans="1:2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</row>
    <row r="8476" spans="1:2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</row>
    <row r="8477" spans="1:2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</row>
    <row r="8478" spans="1:2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</row>
    <row r="8479" spans="1:2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</row>
    <row r="8480" spans="1:2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</row>
    <row r="8481" spans="1:2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</row>
    <row r="8482" spans="1:2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</row>
    <row r="8483" spans="1:2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</row>
    <row r="8484" spans="1:2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</row>
    <row r="8485" spans="1:2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</row>
    <row r="8486" spans="1:2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</row>
    <row r="8487" spans="1:2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</row>
    <row r="8488" spans="1:2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</row>
    <row r="8489" spans="1:2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</row>
    <row r="8490" spans="1:2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</row>
    <row r="8491" spans="1:2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</row>
    <row r="8492" spans="1:2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</row>
    <row r="8493" spans="1:2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</row>
    <row r="8494" spans="1:2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</row>
    <row r="8495" spans="1:2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</row>
    <row r="8496" spans="1:2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</row>
    <row r="8497" spans="1:2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</row>
    <row r="8498" spans="1:2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</row>
    <row r="8499" spans="1:2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</row>
    <row r="8500" spans="1:2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</row>
    <row r="8501" spans="1:2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</row>
    <row r="8502" spans="1:2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</row>
    <row r="8503" spans="1:2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</row>
    <row r="8504" spans="1:2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</row>
    <row r="8505" spans="1:2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</row>
    <row r="8506" spans="1:2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</row>
    <row r="8507" spans="1:2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</row>
    <row r="8508" spans="1:2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</row>
    <row r="8509" spans="1:2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</row>
    <row r="8510" spans="1:2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</row>
    <row r="8511" spans="1:2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</row>
    <row r="8512" spans="1:2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</row>
    <row r="8513" spans="1:2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</row>
    <row r="8514" spans="1:2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</row>
    <row r="8515" spans="1:2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</row>
    <row r="8516" spans="1:2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</row>
    <row r="8517" spans="1:2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</row>
    <row r="8518" spans="1:2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</row>
    <row r="8519" spans="1:2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</row>
    <row r="8520" spans="1:2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</row>
    <row r="8521" spans="1:2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</row>
    <row r="8522" spans="1:2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</row>
    <row r="8523" spans="1:2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</row>
    <row r="8524" spans="1:2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</row>
    <row r="8525" spans="1:2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</row>
    <row r="8526" spans="1:2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</row>
    <row r="8527" spans="1:2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</row>
    <row r="8528" spans="1:2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</row>
    <row r="8529" spans="1:2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</row>
    <row r="8530" spans="1:2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</row>
    <row r="8531" spans="1:2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</row>
    <row r="8532" spans="1:2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</row>
    <row r="8533" spans="1:2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</row>
    <row r="8534" spans="1:2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</row>
    <row r="8535" spans="1:2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</row>
    <row r="8536" spans="1:2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</row>
    <row r="8537" spans="1:2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</row>
    <row r="8538" spans="1:2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</row>
    <row r="8539" spans="1:2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</row>
    <row r="8540" spans="1:2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</row>
    <row r="8541" spans="1:2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</row>
    <row r="8542" spans="1:2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</row>
    <row r="8543" spans="1:2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</row>
    <row r="8544" spans="1:2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</row>
    <row r="8545" spans="1:2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</row>
    <row r="8546" spans="1:2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</row>
    <row r="8547" spans="1:2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</row>
    <row r="8548" spans="1:2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</row>
    <row r="8549" spans="1:2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</row>
    <row r="8550" spans="1:2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</row>
    <row r="8551" spans="1:2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</row>
    <row r="8552" spans="1:2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</row>
    <row r="8553" spans="1:2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</row>
    <row r="8554" spans="1:2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</row>
    <row r="8555" spans="1:2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</row>
    <row r="8556" spans="1:2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</row>
    <row r="8557" spans="1:2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</row>
    <row r="8558" spans="1:2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</row>
    <row r="8559" spans="1:2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</row>
    <row r="8560" spans="1:2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</row>
    <row r="8561" spans="1:2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</row>
    <row r="8562" spans="1:2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</row>
    <row r="8563" spans="1:2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</row>
    <row r="8564" spans="1:2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</row>
    <row r="8565" spans="1:2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</row>
    <row r="8566" spans="1:2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</row>
    <row r="8567" spans="1:2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</row>
    <row r="8568" spans="1:2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</row>
    <row r="8569" spans="1:2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</row>
    <row r="8570" spans="1:2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</row>
    <row r="8571" spans="1:2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</row>
    <row r="8572" spans="1:2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</row>
    <row r="8573" spans="1:2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</row>
    <row r="8574" spans="1:2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</row>
    <row r="8575" spans="1:2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</row>
    <row r="8576" spans="1:2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</row>
    <row r="8577" spans="1:2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</row>
    <row r="8578" spans="1:2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</row>
    <row r="8579" spans="1:2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</row>
    <row r="8580" spans="1:2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</row>
    <row r="8581" spans="1:2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</row>
    <row r="8582" spans="1:2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</row>
    <row r="8583" spans="1:2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</row>
    <row r="8584" spans="1:2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</row>
    <row r="8585" spans="1:2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</row>
    <row r="8586" spans="1:2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</row>
    <row r="8587" spans="1:2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</row>
    <row r="8588" spans="1:2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</row>
    <row r="8589" spans="1:2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</row>
    <row r="8590" spans="1:2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</row>
    <row r="8591" spans="1:2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</row>
    <row r="8592" spans="1:2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</row>
    <row r="8593" spans="1:2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</row>
    <row r="8594" spans="1:2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</row>
    <row r="8595" spans="1:2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</row>
    <row r="8596" spans="1:2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</row>
    <row r="8597" spans="1:2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</row>
    <row r="8598" spans="1:2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</row>
    <row r="8599" spans="1:2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</row>
    <row r="8600" spans="1:2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</row>
    <row r="8601" spans="1:2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</row>
    <row r="8602" spans="1:2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</row>
    <row r="8603" spans="1:2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</row>
    <row r="8604" spans="1:2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</row>
    <row r="8605" spans="1:2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</row>
    <row r="8606" spans="1:2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</row>
    <row r="8607" spans="1:2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</row>
    <row r="8608" spans="1:2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</row>
    <row r="8609" spans="1:2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</row>
    <row r="8610" spans="1:2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</row>
    <row r="8611" spans="1:2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</row>
    <row r="8612" spans="1:2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</row>
    <row r="8613" spans="1:2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</row>
    <row r="8614" spans="1:2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</row>
    <row r="8615" spans="1:2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</row>
    <row r="8616" spans="1:2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</row>
    <row r="8617" spans="1:2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</row>
    <row r="8618" spans="1:2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</row>
    <row r="8619" spans="1:2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</row>
    <row r="8620" spans="1:2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</row>
    <row r="8621" spans="1:2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</row>
    <row r="8622" spans="1:2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</row>
    <row r="8623" spans="1:2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</row>
    <row r="8624" spans="1:2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</row>
    <row r="8625" spans="1:2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</row>
    <row r="8626" spans="1:2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</row>
    <row r="8627" spans="1:2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</row>
    <row r="8628" spans="1:2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</row>
    <row r="8629" spans="1:2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</row>
    <row r="8630" spans="1:2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</row>
    <row r="8631" spans="1:2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</row>
    <row r="8632" spans="1:2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</row>
    <row r="8633" spans="1:2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</row>
    <row r="8634" spans="1:2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</row>
    <row r="8635" spans="1:2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</row>
    <row r="8636" spans="1:2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</row>
    <row r="8637" spans="1:2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</row>
    <row r="8638" spans="1:2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</row>
    <row r="8639" spans="1:2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</row>
    <row r="8640" spans="1:2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</row>
    <row r="8641" spans="1:2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</row>
    <row r="8642" spans="1:2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</row>
    <row r="8643" spans="1:2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</row>
    <row r="8644" spans="1:2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</row>
    <row r="8645" spans="1:2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</row>
    <row r="8646" spans="1:2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</row>
    <row r="8647" spans="1:2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</row>
    <row r="8648" spans="1:2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</row>
    <row r="8649" spans="1:2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</row>
    <row r="8650" spans="1:2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</row>
    <row r="8651" spans="1:2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</row>
    <row r="8652" spans="1:2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</row>
    <row r="8653" spans="1:2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</row>
    <row r="8654" spans="1:2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</row>
    <row r="8655" spans="1:2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</row>
    <row r="8656" spans="1:2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</row>
    <row r="8657" spans="1:2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</row>
    <row r="8658" spans="1:2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</row>
    <row r="8659" spans="1:2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</row>
    <row r="8660" spans="1:2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</row>
    <row r="8661" spans="1:2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</row>
    <row r="8662" spans="1:2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</row>
    <row r="8663" spans="1:2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</row>
    <row r="8664" spans="1:2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</row>
    <row r="8665" spans="1:2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</row>
    <row r="8666" spans="1:2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</row>
    <row r="8667" spans="1:2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</row>
    <row r="8668" spans="1:2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</row>
    <row r="8669" spans="1:2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</row>
    <row r="8670" spans="1:2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</row>
    <row r="8671" spans="1:2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</row>
    <row r="8672" spans="1:2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</row>
    <row r="8673" spans="1:2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</row>
    <row r="8674" spans="1:2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</row>
    <row r="8675" spans="1:2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</row>
    <row r="8676" spans="1:2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</row>
    <row r="8677" spans="1:2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</row>
    <row r="8678" spans="1:2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</row>
    <row r="8679" spans="1:2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</row>
    <row r="8680" spans="1:2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</row>
    <row r="8681" spans="1:2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</row>
    <row r="8682" spans="1:2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</row>
    <row r="8683" spans="1:2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</row>
    <row r="8684" spans="1:2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</row>
    <row r="8685" spans="1:2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</row>
    <row r="8686" spans="1:2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</row>
    <row r="8687" spans="1:2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</row>
    <row r="8688" spans="1:2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</row>
    <row r="8689" spans="1:2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</row>
    <row r="8690" spans="1:2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</row>
    <row r="8691" spans="1:2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</row>
    <row r="8692" spans="1:2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</row>
    <row r="8693" spans="1:2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</row>
    <row r="8694" spans="1:2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</row>
    <row r="8695" spans="1:2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</row>
    <row r="8696" spans="1:2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</row>
    <row r="8697" spans="1:2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</row>
    <row r="8698" spans="1:2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</row>
    <row r="8699" spans="1:2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</row>
    <row r="8700" spans="1:2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</row>
    <row r="8701" spans="1:2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</row>
    <row r="8702" spans="1:2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</row>
    <row r="8703" spans="1:2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</row>
    <row r="8704" spans="1:2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</row>
    <row r="8705" spans="1:2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</row>
    <row r="8706" spans="1:2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</row>
    <row r="8707" spans="1:2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</row>
    <row r="8708" spans="1:2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</row>
    <row r="8709" spans="1:2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</row>
    <row r="8710" spans="1:2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</row>
    <row r="8711" spans="1:2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</row>
    <row r="8712" spans="1:2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</row>
    <row r="8713" spans="1:2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</row>
    <row r="8714" spans="1:2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</row>
    <row r="8715" spans="1:2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</row>
    <row r="8716" spans="1:2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</row>
    <row r="8717" spans="1:2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</row>
    <row r="8718" spans="1:2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</row>
    <row r="8719" spans="1:2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</row>
    <row r="8720" spans="1:2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</row>
    <row r="8721" spans="1:2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</row>
    <row r="8722" spans="1:2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</row>
    <row r="8723" spans="1:2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</row>
    <row r="8724" spans="1:2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</row>
    <row r="8725" spans="1:2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</row>
    <row r="8726" spans="1:2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</row>
    <row r="8727" spans="1:2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</row>
    <row r="8728" spans="1:2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</row>
    <row r="8729" spans="1:2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</row>
    <row r="8730" spans="1:2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</row>
    <row r="8731" spans="1:2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</row>
    <row r="8732" spans="1:2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</row>
    <row r="8733" spans="1:2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</row>
    <row r="8734" spans="1:2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</row>
    <row r="8735" spans="1:2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</row>
    <row r="8736" spans="1:2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</row>
    <row r="8737" spans="1:2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</row>
    <row r="8738" spans="1:2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</row>
    <row r="8739" spans="1:2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</row>
    <row r="8740" spans="1:2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</row>
    <row r="8741" spans="1:2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</row>
    <row r="8742" spans="1:2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</row>
    <row r="8743" spans="1:2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</row>
    <row r="8744" spans="1:2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</row>
    <row r="8745" spans="1:2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</row>
    <row r="8746" spans="1:2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</row>
    <row r="8747" spans="1:2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</row>
    <row r="8748" spans="1:2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</row>
    <row r="8749" spans="1:2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</row>
    <row r="8750" spans="1:2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</row>
    <row r="8751" spans="1:2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</row>
    <row r="8752" spans="1:2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</row>
    <row r="8753" spans="1:2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</row>
    <row r="8754" spans="1:2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</row>
    <row r="8755" spans="1:2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</row>
    <row r="8756" spans="1:2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</row>
    <row r="8757" spans="1:2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</row>
    <row r="8758" spans="1:2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</row>
    <row r="8759" spans="1:2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</row>
    <row r="8760" spans="1:2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</row>
    <row r="8761" spans="1:2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</row>
    <row r="8762" spans="1:2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</row>
    <row r="8763" spans="1:2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</row>
    <row r="8764" spans="1:2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</row>
    <row r="8765" spans="1:2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</row>
    <row r="8766" spans="1:2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</row>
    <row r="8767" spans="1:2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</row>
    <row r="8768" spans="1:2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</row>
    <row r="8769" spans="1:2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</row>
    <row r="8770" spans="1:2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</row>
    <row r="8771" spans="1:2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</row>
    <row r="8772" spans="1:2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</row>
    <row r="8773" spans="1:2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</row>
    <row r="8774" spans="1:2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</row>
    <row r="8775" spans="1:2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</row>
    <row r="8776" spans="1:2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</row>
    <row r="8777" spans="1:2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</row>
    <row r="8778" spans="1:2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</row>
    <row r="8779" spans="1:2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</row>
    <row r="8780" spans="1:2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</row>
    <row r="8781" spans="1:2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</row>
    <row r="8782" spans="1:2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</row>
    <row r="8783" spans="1:2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</row>
    <row r="8784" spans="1:2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</row>
    <row r="8785" spans="1:2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</row>
    <row r="8786" spans="1:2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</row>
    <row r="8787" spans="1:2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</row>
    <row r="8788" spans="1:2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</row>
    <row r="8789" spans="1:2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</row>
    <row r="8790" spans="1:2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</row>
    <row r="8791" spans="1:2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</row>
    <row r="8792" spans="1:2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</row>
    <row r="8793" spans="1:2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</row>
    <row r="8794" spans="1:2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</row>
    <row r="8795" spans="1:2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</row>
    <row r="8796" spans="1:2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</row>
    <row r="8797" spans="1:2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</row>
    <row r="8798" spans="1:2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</row>
    <row r="8799" spans="1:2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</row>
    <row r="8800" spans="1:2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</row>
    <row r="8801" spans="1:2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</row>
    <row r="8802" spans="1:2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</row>
    <row r="8803" spans="1:2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</row>
    <row r="8804" spans="1:2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</row>
    <row r="8805" spans="1:2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</row>
    <row r="8806" spans="1:2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</row>
    <row r="8807" spans="1:2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</row>
    <row r="8808" spans="1:2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</row>
    <row r="8809" spans="1:2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</row>
    <row r="8810" spans="1:2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</row>
    <row r="8811" spans="1:2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</row>
    <row r="8812" spans="1:2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</row>
    <row r="8813" spans="1:2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</row>
    <row r="8814" spans="1:2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</row>
    <row r="8815" spans="1:2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</row>
    <row r="8816" spans="1:2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</row>
    <row r="8817" spans="1:2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</row>
    <row r="8818" spans="1:2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</row>
    <row r="8819" spans="1:2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</row>
    <row r="8820" spans="1:2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</row>
    <row r="8821" spans="1:2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</row>
    <row r="8822" spans="1:2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</row>
    <row r="8823" spans="1:2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</row>
    <row r="8824" spans="1:2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</row>
    <row r="8825" spans="1:2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</row>
    <row r="8826" spans="1:2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</row>
    <row r="8827" spans="1:2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</row>
    <row r="8828" spans="1:2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</row>
    <row r="8829" spans="1:2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</row>
    <row r="8830" spans="1:2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</row>
    <row r="8831" spans="1:2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</row>
    <row r="8832" spans="1:2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</row>
    <row r="8833" spans="1:2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</row>
    <row r="8834" spans="1:2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</row>
    <row r="8835" spans="1:2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</row>
    <row r="8836" spans="1:2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</row>
    <row r="8837" spans="1:2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</row>
    <row r="8838" spans="1:2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</row>
    <row r="8839" spans="1:2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</row>
    <row r="8840" spans="1:2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</row>
    <row r="8841" spans="1:2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</row>
    <row r="8842" spans="1:2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</row>
    <row r="8843" spans="1:2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</row>
    <row r="8844" spans="1:2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</row>
    <row r="8845" spans="1:2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</row>
    <row r="8846" spans="1:2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</row>
    <row r="8847" spans="1:2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</row>
    <row r="8848" spans="1:2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</row>
    <row r="8849" spans="1:2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</row>
    <row r="8850" spans="1:2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</row>
    <row r="8851" spans="1:2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</row>
    <row r="8852" spans="1:2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</row>
    <row r="8853" spans="1:2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</row>
    <row r="8854" spans="1:2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</row>
    <row r="8855" spans="1:2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</row>
    <row r="8856" spans="1:2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</row>
    <row r="8857" spans="1:2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</row>
    <row r="8858" spans="1:2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</row>
    <row r="8859" spans="1:2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</row>
    <row r="8860" spans="1:2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</row>
    <row r="8861" spans="1:2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</row>
    <row r="8862" spans="1:2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</row>
    <row r="8863" spans="1:2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</row>
    <row r="8864" spans="1:2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</row>
    <row r="8865" spans="1:2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</row>
    <row r="8866" spans="1:2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</row>
    <row r="8867" spans="1:2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</row>
    <row r="8868" spans="1:2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</row>
    <row r="8869" spans="1:2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</row>
    <row r="8870" spans="1:2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</row>
    <row r="8871" spans="1:2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</row>
    <row r="8872" spans="1:2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</row>
    <row r="8873" spans="1:2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</row>
    <row r="8874" spans="1:2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</row>
    <row r="8875" spans="1:2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</row>
    <row r="8876" spans="1:2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</row>
    <row r="8877" spans="1:2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</row>
    <row r="8878" spans="1:2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</row>
    <row r="8879" spans="1:2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</row>
    <row r="8880" spans="1:2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</row>
    <row r="8881" spans="1:2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</row>
    <row r="8882" spans="1:2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</row>
    <row r="8883" spans="1:2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</row>
    <row r="8884" spans="1:2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</row>
    <row r="8885" spans="1:2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</row>
    <row r="8886" spans="1:2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</row>
    <row r="8887" spans="1:2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</row>
    <row r="8888" spans="1:2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</row>
    <row r="8889" spans="1:2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</row>
    <row r="8890" spans="1:2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</row>
    <row r="8891" spans="1:2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</row>
    <row r="8892" spans="1:2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</row>
    <row r="8893" spans="1:2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</row>
    <row r="8894" spans="1:2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</row>
    <row r="8895" spans="1:2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</row>
    <row r="8896" spans="1:2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</row>
    <row r="8897" spans="1:2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</row>
    <row r="8898" spans="1:2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</row>
    <row r="8899" spans="1:2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</row>
    <row r="8900" spans="1:2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</row>
    <row r="8901" spans="1:2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</row>
    <row r="8902" spans="1:2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</row>
    <row r="8903" spans="1:2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</row>
    <row r="8904" spans="1:2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</row>
    <row r="8905" spans="1:2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</row>
    <row r="8906" spans="1:2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</row>
    <row r="8907" spans="1:2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</row>
    <row r="8908" spans="1:2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</row>
    <row r="8909" spans="1:2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</row>
    <row r="8910" spans="1:2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</row>
    <row r="8911" spans="1:2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</row>
    <row r="8912" spans="1:2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</row>
    <row r="8913" spans="1:2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</row>
    <row r="8914" spans="1:2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</row>
    <row r="8915" spans="1:2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</row>
    <row r="8916" spans="1:2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</row>
    <row r="8917" spans="1:2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</row>
    <row r="8918" spans="1:2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</row>
    <row r="8919" spans="1:2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</row>
    <row r="8920" spans="1:2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</row>
    <row r="8921" spans="1:2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</row>
    <row r="8922" spans="1:2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</row>
    <row r="8923" spans="1:2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</row>
    <row r="8924" spans="1:2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</row>
    <row r="8925" spans="1:2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</row>
    <row r="8926" spans="1:2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</row>
    <row r="8927" spans="1:2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</row>
    <row r="8928" spans="1:2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</row>
    <row r="8929" spans="1:2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</row>
    <row r="8930" spans="1:2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</row>
    <row r="8931" spans="1:2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</row>
    <row r="8932" spans="1:2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</row>
    <row r="8933" spans="1:2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</row>
    <row r="8934" spans="1:2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</row>
    <row r="8935" spans="1:2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</row>
    <row r="8936" spans="1:2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</row>
    <row r="8937" spans="1:2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</row>
    <row r="8938" spans="1:2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</row>
    <row r="8939" spans="1:2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</row>
    <row r="8940" spans="1:2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</row>
    <row r="8941" spans="1:2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</row>
    <row r="8942" spans="1:2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</row>
    <row r="8943" spans="1:2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</row>
    <row r="8944" spans="1:2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</row>
    <row r="8945" spans="1:2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</row>
    <row r="8946" spans="1:2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</row>
    <row r="8947" spans="1:2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</row>
    <row r="8948" spans="1:2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</row>
    <row r="8949" spans="1:2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</row>
    <row r="8950" spans="1:2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</row>
    <row r="8951" spans="1:2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</row>
    <row r="8952" spans="1:2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</row>
    <row r="8953" spans="1:2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</row>
    <row r="8954" spans="1:2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</row>
    <row r="8955" spans="1:2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</row>
    <row r="8956" spans="1:2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</row>
    <row r="8957" spans="1:2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</row>
    <row r="8958" spans="1:2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</row>
    <row r="8959" spans="1:2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</row>
    <row r="8960" spans="1:2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</row>
    <row r="8961" spans="1:2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</row>
    <row r="8962" spans="1:2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</row>
    <row r="8963" spans="1:2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</row>
    <row r="8964" spans="1:2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</row>
    <row r="8965" spans="1:2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</row>
    <row r="8966" spans="1:2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</row>
    <row r="8967" spans="1:2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</row>
    <row r="8968" spans="1:2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</row>
    <row r="8969" spans="1:2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</row>
    <row r="8970" spans="1:2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</row>
    <row r="8971" spans="1:2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</row>
    <row r="8972" spans="1:2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</row>
    <row r="8973" spans="1:2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</row>
    <row r="8974" spans="1:2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</row>
    <row r="8975" spans="1:2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</row>
    <row r="8976" spans="1:2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</row>
    <row r="8977" spans="1:2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</row>
    <row r="8978" spans="1:2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</row>
    <row r="8979" spans="1:2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</row>
    <row r="8980" spans="1:2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</row>
    <row r="8981" spans="1:2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</row>
    <row r="8982" spans="1:2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</row>
    <row r="8983" spans="1:2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</row>
    <row r="8984" spans="1:2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</row>
    <row r="8985" spans="1:2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</row>
    <row r="8986" spans="1:2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</row>
    <row r="8987" spans="1:2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</row>
    <row r="8988" spans="1:2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</row>
    <row r="8989" spans="1:2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</row>
    <row r="8990" spans="1:2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</row>
    <row r="8991" spans="1:2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</row>
    <row r="8992" spans="1:2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</row>
    <row r="8993" spans="1:2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</row>
    <row r="8994" spans="1:2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</row>
    <row r="8995" spans="1:2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</row>
    <row r="8996" spans="1:2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</row>
    <row r="8997" spans="1:2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</row>
    <row r="8998" spans="1:2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</row>
    <row r="8999" spans="1:2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</row>
    <row r="9000" spans="1:2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</row>
    <row r="9001" spans="1:2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</row>
    <row r="9002" spans="1:2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</row>
    <row r="9003" spans="1:2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</row>
    <row r="9004" spans="1:2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</row>
    <row r="9005" spans="1:2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</row>
    <row r="9006" spans="1:2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</row>
    <row r="9007" spans="1:2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</row>
    <row r="9008" spans="1:2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</row>
    <row r="9009" spans="1:2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</row>
    <row r="9010" spans="1:2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</row>
    <row r="9011" spans="1:2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</row>
    <row r="9012" spans="1:2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</row>
    <row r="9013" spans="1:2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</row>
    <row r="9014" spans="1:2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</row>
    <row r="9015" spans="1:2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</row>
    <row r="9016" spans="1:2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</row>
    <row r="9017" spans="1:2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</row>
    <row r="9018" spans="1:2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</row>
    <row r="9019" spans="1:2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</row>
    <row r="9020" spans="1:2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</row>
    <row r="9021" spans="1:2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</row>
    <row r="9022" spans="1:2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</row>
    <row r="9023" spans="1:2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</row>
    <row r="9024" spans="1:2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</row>
    <row r="9025" spans="1:2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</row>
    <row r="9026" spans="1:2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</row>
    <row r="9027" spans="1:2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</row>
    <row r="9028" spans="1:2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</row>
    <row r="9029" spans="1:2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</row>
    <row r="9030" spans="1:2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</row>
    <row r="9031" spans="1:2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</row>
    <row r="9032" spans="1:2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</row>
    <row r="9033" spans="1:2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</row>
    <row r="9034" spans="1:2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</row>
    <row r="9035" spans="1:2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</row>
    <row r="9036" spans="1:2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</row>
    <row r="9037" spans="1:2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</row>
    <row r="9038" spans="1:2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</row>
    <row r="9039" spans="1:2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</row>
    <row r="9040" spans="1:2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</row>
    <row r="9041" spans="1:2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</row>
    <row r="9042" spans="1:2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</row>
    <row r="9043" spans="1:2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</row>
    <row r="9044" spans="1:2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</row>
    <row r="9045" spans="1:2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</row>
    <row r="9046" spans="1:2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</row>
    <row r="9047" spans="1:2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</row>
    <row r="9048" spans="1:2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</row>
    <row r="9049" spans="1:2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</row>
    <row r="9050" spans="1:2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</row>
    <row r="9051" spans="1:2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</row>
    <row r="9052" spans="1:2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</row>
    <row r="9053" spans="1:2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</row>
    <row r="9054" spans="1:2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</row>
    <row r="9055" spans="1:2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</row>
    <row r="9056" spans="1:2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</row>
    <row r="9057" spans="1:2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</row>
    <row r="9058" spans="1:2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</row>
    <row r="9059" spans="1:2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</row>
    <row r="9060" spans="1:2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</row>
    <row r="9061" spans="1:2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</row>
    <row r="9062" spans="1:2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</row>
    <row r="9063" spans="1:2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</row>
    <row r="9064" spans="1:2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</row>
    <row r="9065" spans="1:2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</row>
    <row r="9066" spans="1:2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</row>
    <row r="9067" spans="1:2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</row>
    <row r="9068" spans="1:2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</row>
    <row r="9069" spans="1:2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</row>
    <row r="9070" spans="1:2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</row>
    <row r="9071" spans="1:2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</row>
    <row r="9072" spans="1:2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</row>
    <row r="9073" spans="1:2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</row>
    <row r="9074" spans="1:2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</row>
    <row r="9075" spans="1:2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</row>
    <row r="9076" spans="1:2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</row>
    <row r="9077" spans="1:2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</row>
    <row r="9078" spans="1:2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</row>
    <row r="9079" spans="1:2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</row>
    <row r="9080" spans="1:2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</row>
    <row r="9081" spans="1:2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</row>
    <row r="9082" spans="1:2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</row>
    <row r="9083" spans="1:2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</row>
    <row r="9084" spans="1:2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</row>
    <row r="9085" spans="1:2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</row>
    <row r="9086" spans="1:2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</row>
    <row r="9087" spans="1:2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</row>
    <row r="9088" spans="1:2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</row>
    <row r="9089" spans="1:2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</row>
    <row r="9090" spans="1:2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</row>
    <row r="9091" spans="1:2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</row>
    <row r="9092" spans="1:2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</row>
    <row r="9093" spans="1:2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</row>
    <row r="9094" spans="1:2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</row>
    <row r="9095" spans="1:2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</row>
    <row r="9096" spans="1:2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</row>
    <row r="9097" spans="1:2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</row>
    <row r="9098" spans="1:2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</row>
    <row r="9099" spans="1:2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</row>
    <row r="9100" spans="1:2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</row>
    <row r="9101" spans="1:2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</row>
    <row r="9102" spans="1:2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</row>
    <row r="9103" spans="1:2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</row>
    <row r="9104" spans="1:2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</row>
    <row r="9105" spans="1:2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</row>
    <row r="9106" spans="1:2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</row>
    <row r="9107" spans="1:2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</row>
    <row r="9108" spans="1:2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</row>
    <row r="9109" spans="1:2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</row>
    <row r="9110" spans="1:2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</row>
    <row r="9111" spans="1:2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</row>
    <row r="9112" spans="1:2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</row>
    <row r="9113" spans="1:2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</row>
    <row r="9114" spans="1:2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</row>
    <row r="9115" spans="1:2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</row>
    <row r="9116" spans="1:2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</row>
    <row r="9117" spans="1:2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</row>
    <row r="9118" spans="1:2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</row>
    <row r="9119" spans="1:2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</row>
    <row r="9120" spans="1:2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</row>
    <row r="9121" spans="1:2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</row>
    <row r="9122" spans="1:2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</row>
    <row r="9123" spans="1:2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</row>
    <row r="9124" spans="1:2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</row>
    <row r="9125" spans="1:2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</row>
    <row r="9126" spans="1:2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</row>
    <row r="9127" spans="1:2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</row>
    <row r="9128" spans="1:2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</row>
    <row r="9129" spans="1:2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</row>
    <row r="9130" spans="1:2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</row>
    <row r="9131" spans="1:2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</row>
    <row r="9132" spans="1:2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</row>
    <row r="9133" spans="1:2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</row>
    <row r="9134" spans="1:2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</row>
    <row r="9135" spans="1:2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</row>
    <row r="9136" spans="1:2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</row>
    <row r="9137" spans="1:2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</row>
    <row r="9138" spans="1:2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</row>
    <row r="9139" spans="1:2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</row>
    <row r="9140" spans="1:2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</row>
    <row r="9141" spans="1:2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</row>
    <row r="9142" spans="1:2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</row>
    <row r="9143" spans="1:2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</row>
    <row r="9144" spans="1:2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</row>
    <row r="9145" spans="1:2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</row>
    <row r="9146" spans="1:2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</row>
    <row r="9147" spans="1:2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</row>
    <row r="9148" spans="1:2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</row>
    <row r="9149" spans="1:2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</row>
    <row r="9150" spans="1:2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</row>
    <row r="9151" spans="1:2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</row>
    <row r="9152" spans="1:2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</row>
    <row r="9153" spans="1:2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</row>
    <row r="9154" spans="1:2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</row>
    <row r="9155" spans="1:2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</row>
    <row r="9156" spans="1:2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</row>
    <row r="9157" spans="1:2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</row>
    <row r="9158" spans="1:2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</row>
    <row r="9159" spans="1:2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</row>
    <row r="9160" spans="1:2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</row>
    <row r="9161" spans="1:2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</row>
    <row r="9162" spans="1:2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</row>
    <row r="9163" spans="1:2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</row>
    <row r="9164" spans="1:2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</row>
    <row r="9165" spans="1:2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</row>
    <row r="9166" spans="1:2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</row>
    <row r="9167" spans="1:2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</row>
    <row r="9168" spans="1:2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</row>
    <row r="9169" spans="1:2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</row>
    <row r="9170" spans="1:2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</row>
    <row r="9171" spans="1:2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</row>
    <row r="9172" spans="1:2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</row>
    <row r="9173" spans="1:2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</row>
    <row r="9174" spans="1:2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</row>
    <row r="9175" spans="1:2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</row>
    <row r="9176" spans="1:2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</row>
    <row r="9177" spans="1:2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</row>
    <row r="9178" spans="1:2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</row>
    <row r="9179" spans="1:2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</row>
    <row r="9180" spans="1:2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</row>
    <row r="9181" spans="1:2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</row>
    <row r="9182" spans="1:2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</row>
    <row r="9183" spans="1:2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</row>
    <row r="9184" spans="1:2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</row>
    <row r="9185" spans="1:2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</row>
    <row r="9186" spans="1:2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</row>
    <row r="9187" spans="1:2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</row>
    <row r="9188" spans="1:2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</row>
    <row r="9189" spans="1:2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</row>
    <row r="9190" spans="1:2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</row>
    <row r="9191" spans="1:2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</row>
    <row r="9192" spans="1:2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</row>
    <row r="9193" spans="1:2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</row>
    <row r="9194" spans="1:2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</row>
    <row r="9195" spans="1:2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</row>
    <row r="9196" spans="1:2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</row>
    <row r="9197" spans="1:2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</row>
    <row r="9198" spans="1:2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</row>
    <row r="9199" spans="1:2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</row>
    <row r="9200" spans="1:2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</row>
    <row r="9201" spans="1:2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</row>
    <row r="9202" spans="1:2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</row>
    <row r="9203" spans="1:2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</row>
    <row r="9204" spans="1:2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</row>
    <row r="9205" spans="1:2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</row>
    <row r="9206" spans="1:2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</row>
  </sheetData>
  <autoFilter ref="A1:X9206"/>
  <sortState ref="A1:W4752">
    <sortCondition ref="M1:M4752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A1615"/>
  <sheetViews>
    <sheetView topLeftCell="A31" workbookViewId="0">
      <selection activeCell="A15" sqref="A15"/>
    </sheetView>
  </sheetViews>
  <sheetFormatPr defaultRowHeight="17.399999999999999"/>
  <cols>
    <col min="16" max="21" width="8.796875" style="2"/>
    <col min="22" max="391" width="9" style="2"/>
  </cols>
  <sheetData>
    <row r="1" spans="2:391">
      <c r="B1" t="s">
        <v>210</v>
      </c>
      <c r="D1" t="s">
        <v>277</v>
      </c>
      <c r="E1">
        <v>5488970</v>
      </c>
      <c r="F1">
        <v>930343</v>
      </c>
      <c r="G1">
        <v>6419313</v>
      </c>
      <c r="H1">
        <v>3872817</v>
      </c>
      <c r="I1">
        <v>865010</v>
      </c>
      <c r="J1">
        <v>4737827</v>
      </c>
      <c r="K1">
        <v>1681486</v>
      </c>
      <c r="L1">
        <v>8366320</v>
      </c>
      <c r="M1">
        <v>663290</v>
      </c>
      <c r="N1">
        <v>9029610</v>
      </c>
      <c r="O1">
        <v>-2610297</v>
      </c>
      <c r="P1">
        <v>7272453</v>
      </c>
      <c r="Q1">
        <v>386840</v>
      </c>
      <c r="R1">
        <v>7659293</v>
      </c>
      <c r="S1">
        <v>-1239980</v>
      </c>
      <c r="T1">
        <v>6198107</v>
      </c>
      <c r="U1">
        <v>375015</v>
      </c>
      <c r="V1">
        <v>6573122</v>
      </c>
      <c r="W1">
        <v>-153809</v>
      </c>
      <c r="X1">
        <v>5945419</v>
      </c>
      <c r="Y1">
        <v>873143</v>
      </c>
      <c r="Z1">
        <v>6818562</v>
      </c>
      <c r="AA1">
        <v>-399249</v>
      </c>
      <c r="AB1">
        <v>0</v>
      </c>
      <c r="AC1">
        <v>0</v>
      </c>
      <c r="AD1">
        <v>0</v>
      </c>
      <c r="AE1">
        <v>6419313</v>
      </c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</row>
    <row r="2" spans="2:391">
      <c r="B2" t="s">
        <v>209</v>
      </c>
      <c r="D2" t="s">
        <v>277</v>
      </c>
      <c r="E2">
        <v>9449921</v>
      </c>
      <c r="F2">
        <v>10676106</v>
      </c>
      <c r="G2">
        <v>20126027</v>
      </c>
      <c r="H2">
        <v>8252530</v>
      </c>
      <c r="I2">
        <v>2190159</v>
      </c>
      <c r="J2">
        <v>10442689</v>
      </c>
      <c r="K2">
        <v>9683338</v>
      </c>
      <c r="L2">
        <v>15828925</v>
      </c>
      <c r="M2">
        <v>3155916</v>
      </c>
      <c r="N2">
        <v>18984841</v>
      </c>
      <c r="O2">
        <v>1141186</v>
      </c>
      <c r="P2">
        <v>14197473</v>
      </c>
      <c r="Q2">
        <v>4462883</v>
      </c>
      <c r="R2">
        <v>18660356</v>
      </c>
      <c r="S2">
        <v>1465671</v>
      </c>
      <c r="T2">
        <v>15393292</v>
      </c>
      <c r="U2">
        <v>9707541</v>
      </c>
      <c r="V2">
        <v>25100833</v>
      </c>
      <c r="W2">
        <v>-4974806</v>
      </c>
      <c r="X2">
        <v>10429553</v>
      </c>
      <c r="Y2">
        <v>11243606</v>
      </c>
      <c r="Z2">
        <v>21673159</v>
      </c>
      <c r="AA2">
        <v>-1547132</v>
      </c>
      <c r="AB2">
        <v>0</v>
      </c>
      <c r="AC2">
        <v>0</v>
      </c>
      <c r="AD2">
        <v>0</v>
      </c>
      <c r="AE2">
        <v>20126027</v>
      </c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</row>
    <row r="3" spans="2:391">
      <c r="B3" t="s">
        <v>278</v>
      </c>
      <c r="D3" t="s">
        <v>277</v>
      </c>
      <c r="E3">
        <v>14938891</v>
      </c>
      <c r="F3">
        <v>11606449</v>
      </c>
      <c r="G3">
        <v>26545340</v>
      </c>
      <c r="H3">
        <v>12125347</v>
      </c>
      <c r="I3">
        <v>3055169</v>
      </c>
      <c r="J3">
        <v>15180516</v>
      </c>
      <c r="K3">
        <v>11364824</v>
      </c>
      <c r="L3">
        <v>24195245</v>
      </c>
      <c r="M3">
        <v>3819206</v>
      </c>
      <c r="N3">
        <v>28014451</v>
      </c>
      <c r="O3">
        <v>-1469111</v>
      </c>
      <c r="P3">
        <v>21469926</v>
      </c>
      <c r="Q3">
        <v>4849723</v>
      </c>
      <c r="R3">
        <v>26319649</v>
      </c>
      <c r="S3">
        <v>225691</v>
      </c>
      <c r="T3">
        <v>21591399</v>
      </c>
      <c r="U3">
        <v>10082556</v>
      </c>
      <c r="V3">
        <v>31673955</v>
      </c>
      <c r="W3">
        <v>-5128615</v>
      </c>
      <c r="X3">
        <v>16374972</v>
      </c>
      <c r="Y3">
        <v>12116749</v>
      </c>
      <c r="Z3">
        <v>28491721</v>
      </c>
      <c r="AA3">
        <v>-1946381</v>
      </c>
      <c r="AB3">
        <v>0</v>
      </c>
      <c r="AC3">
        <v>0</v>
      </c>
      <c r="AD3">
        <v>0</v>
      </c>
      <c r="AE3">
        <v>26545340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</row>
    <row r="4" spans="2:391"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</row>
    <row r="5" spans="2:391"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</row>
    <row r="6" spans="2:391"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</row>
    <row r="7" spans="2:391"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</row>
    <row r="8" spans="2:391"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</row>
    <row r="9" spans="2:391"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</row>
    <row r="10" spans="2:391"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</row>
    <row r="11" spans="2:391"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</row>
    <row r="12" spans="2:391"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</row>
    <row r="13" spans="2:391"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</row>
    <row r="14" spans="2:391"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</row>
    <row r="15" spans="2:391"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</row>
    <row r="16" spans="2:391"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</row>
    <row r="17" spans="16:391"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</row>
    <row r="18" spans="16:391"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</row>
    <row r="19" spans="16:391"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</row>
    <row r="20" spans="16:391"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</row>
    <row r="21" spans="16:391"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</row>
    <row r="22" spans="16:391"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</row>
    <row r="23" spans="16:391"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</row>
    <row r="24" spans="16:391"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</row>
    <row r="25" spans="16:391"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</row>
    <row r="26" spans="16:391"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</row>
    <row r="27" spans="16:391"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</row>
    <row r="28" spans="16:391"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</row>
    <row r="29" spans="16:391"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</row>
    <row r="30" spans="16:391"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</row>
    <row r="31" spans="16:391"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</row>
    <row r="32" spans="16:391"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</row>
    <row r="33" spans="16:391"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</row>
    <row r="34" spans="16:391"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</row>
    <row r="35" spans="16:391"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</row>
    <row r="36" spans="16:391"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</row>
    <row r="37" spans="16:391"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</row>
    <row r="38" spans="16:391"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</row>
    <row r="39" spans="16:391"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</row>
    <row r="40" spans="16:391"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</row>
    <row r="41" spans="16:391"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</row>
    <row r="42" spans="16:391"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</row>
    <row r="43" spans="16:391"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</row>
    <row r="44" spans="16:391"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</row>
    <row r="45" spans="16:391"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</row>
    <row r="46" spans="16:391"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</row>
    <row r="47" spans="16:391"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</row>
    <row r="48" spans="16:391"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</row>
    <row r="49" spans="16:391"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</row>
    <row r="50" spans="16:391"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</row>
    <row r="51" spans="16:391"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</row>
    <row r="52" spans="16:391"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</row>
    <row r="53" spans="16:391"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</row>
    <row r="54" spans="16:391"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</row>
    <row r="55" spans="16:391"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</row>
    <row r="56" spans="16:391"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</row>
    <row r="57" spans="16:391"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</row>
    <row r="58" spans="16:391"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</row>
    <row r="59" spans="16:391"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</row>
    <row r="60" spans="16:391"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</row>
    <row r="61" spans="16:391"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</row>
    <row r="62" spans="16:391"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</row>
    <row r="63" spans="16:391"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</row>
    <row r="64" spans="16:391"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</row>
    <row r="65" spans="16:391"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</row>
    <row r="66" spans="16:391"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</row>
    <row r="67" spans="16:391"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</row>
    <row r="68" spans="16:391"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</row>
    <row r="69" spans="16:391"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</row>
    <row r="70" spans="16:391"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</row>
    <row r="71" spans="16:391"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</row>
    <row r="72" spans="16:391"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</row>
    <row r="73" spans="16:391"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</row>
    <row r="74" spans="16:391"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</row>
    <row r="75" spans="16:391"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</row>
    <row r="76" spans="16:391"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</row>
    <row r="77" spans="16:391"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</row>
    <row r="78" spans="16:391"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</row>
    <row r="79" spans="16:391"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</row>
    <row r="80" spans="16:391"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</row>
    <row r="81" spans="16:391"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</row>
    <row r="82" spans="16:391"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</row>
    <row r="83" spans="16:391"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</row>
    <row r="84" spans="16:391"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</row>
    <row r="85" spans="16:391"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</row>
    <row r="86" spans="16:391"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</row>
    <row r="87" spans="16:391"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</row>
    <row r="88" spans="16:391"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</row>
    <row r="89" spans="16:391"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</row>
    <row r="90" spans="16:391"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</row>
    <row r="91" spans="16:391"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</row>
    <row r="92" spans="16:391"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</row>
    <row r="93" spans="16:391"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</row>
    <row r="94" spans="16:391"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</row>
    <row r="95" spans="16:391"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</row>
    <row r="96" spans="16:391"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</row>
    <row r="97" spans="16:391"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</row>
    <row r="98" spans="16:391"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</row>
    <row r="99" spans="16:391"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</row>
    <row r="100" spans="16:391"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</row>
    <row r="101" spans="16:391"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</row>
    <row r="102" spans="16:391"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</row>
    <row r="103" spans="16:391"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</row>
    <row r="104" spans="16:391"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</row>
    <row r="105" spans="16:391"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</row>
    <row r="106" spans="16:391"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</row>
    <row r="107" spans="16:391"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</row>
    <row r="108" spans="16:391"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</row>
    <row r="109" spans="16:391"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</row>
    <row r="110" spans="16:391"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</row>
    <row r="111" spans="16:391"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</row>
    <row r="112" spans="16:391"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</row>
    <row r="113" spans="16:391"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</row>
    <row r="114" spans="16:391"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</row>
    <row r="115" spans="16:391"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</row>
    <row r="116" spans="16:391"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</row>
    <row r="117" spans="16:391"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</row>
    <row r="118" spans="16:391"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</row>
    <row r="119" spans="16:391"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</row>
    <row r="120" spans="16:391"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</row>
    <row r="121" spans="16:391"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</row>
    <row r="122" spans="16:391"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</row>
    <row r="123" spans="16:391"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</row>
    <row r="124" spans="16:391"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</row>
    <row r="125" spans="16:391"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</row>
    <row r="126" spans="16:391"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</row>
    <row r="127" spans="16:391"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</row>
    <row r="128" spans="16:391"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</row>
    <row r="129" spans="16:391"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</row>
    <row r="130" spans="16:391"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</row>
    <row r="131" spans="16:391"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</row>
    <row r="132" spans="16:391"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</row>
    <row r="133" spans="16:391"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</row>
    <row r="134" spans="16:391"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</row>
    <row r="135" spans="16:391"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</row>
    <row r="136" spans="16:391"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</row>
    <row r="137" spans="16:391"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</row>
    <row r="138" spans="16:391"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</row>
    <row r="139" spans="16:391"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</row>
    <row r="140" spans="16:391"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</row>
    <row r="141" spans="16:391"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</row>
    <row r="142" spans="16:391"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</row>
    <row r="143" spans="16:391"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</row>
    <row r="144" spans="16:391"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</row>
    <row r="145" spans="16:391"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</row>
    <row r="146" spans="16:391"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</row>
    <row r="147" spans="16:391"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</row>
    <row r="148" spans="16:391"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</row>
    <row r="149" spans="16:391"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</row>
    <row r="150" spans="16:391"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</row>
    <row r="151" spans="16:391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</row>
    <row r="152" spans="16:391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</row>
    <row r="153" spans="16:391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</row>
    <row r="154" spans="16:391"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</row>
    <row r="155" spans="16:391"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</row>
    <row r="156" spans="16:391"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</row>
    <row r="157" spans="16:391"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</row>
    <row r="158" spans="16:391"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</row>
    <row r="159" spans="16:391"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</row>
    <row r="160" spans="16:391"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</row>
    <row r="161" spans="16:391"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</row>
    <row r="162" spans="16:391"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</row>
    <row r="163" spans="16:391"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</row>
    <row r="164" spans="16:391"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</row>
    <row r="165" spans="16:391"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</row>
    <row r="166" spans="16:391"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</row>
    <row r="167" spans="16:391"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</row>
    <row r="168" spans="16:391"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</row>
    <row r="169" spans="16:391"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</row>
    <row r="170" spans="16:391"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</row>
    <row r="171" spans="16:391"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</row>
    <row r="172" spans="16:391"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</row>
    <row r="173" spans="16:391"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</row>
    <row r="174" spans="16:391"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</row>
    <row r="175" spans="16:391"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</row>
    <row r="176" spans="16:391"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</row>
    <row r="177" spans="16:391"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</row>
    <row r="178" spans="16:391"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</row>
    <row r="179" spans="16:391"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</row>
    <row r="180" spans="16:391"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</row>
    <row r="181" spans="16:391"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</row>
    <row r="182" spans="16:391"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</row>
    <row r="183" spans="16:391"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</row>
    <row r="184" spans="16:391"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</row>
    <row r="185" spans="16:391"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</row>
    <row r="186" spans="16:391"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</row>
    <row r="187" spans="16:391"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</row>
    <row r="188" spans="16:391"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</row>
    <row r="189" spans="16:391"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</row>
    <row r="190" spans="16:391"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</row>
    <row r="191" spans="16:391"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</row>
    <row r="192" spans="16:391"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</row>
    <row r="193" spans="16:391"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</row>
    <row r="194" spans="16:391"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</row>
    <row r="195" spans="16:391"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</row>
    <row r="196" spans="16:391"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</row>
    <row r="197" spans="16:391"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</row>
    <row r="198" spans="16:391"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</row>
    <row r="199" spans="16:391"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</row>
    <row r="200" spans="16:391"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</row>
    <row r="201" spans="16:391"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</row>
    <row r="202" spans="16:391"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</row>
    <row r="203" spans="16:391"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</row>
    <row r="204" spans="16:391"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</row>
    <row r="205" spans="16:391"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</row>
    <row r="206" spans="16:391"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</row>
    <row r="207" spans="16:391"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</row>
    <row r="208" spans="16:391"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</row>
    <row r="209" spans="16:391"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</row>
    <row r="210" spans="16:391"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</row>
    <row r="211" spans="16:391"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</row>
    <row r="212" spans="16:391"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</row>
    <row r="213" spans="16:391"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</row>
    <row r="214" spans="16:391"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</row>
    <row r="215" spans="16:391"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</row>
    <row r="216" spans="16:391"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</row>
    <row r="217" spans="16:391"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</row>
    <row r="218" spans="16:391"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</row>
    <row r="219" spans="16:391"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</row>
    <row r="220" spans="16:391"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</row>
    <row r="221" spans="16:391"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</row>
    <row r="222" spans="16:391"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</row>
    <row r="223" spans="16:391"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</row>
    <row r="224" spans="16:391"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</row>
    <row r="225" spans="16:391"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</row>
    <row r="226" spans="16:391"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</row>
    <row r="227" spans="16:391"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</row>
    <row r="228" spans="16:391"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</row>
    <row r="229" spans="16:391"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</row>
    <row r="230" spans="16:391"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</row>
    <row r="231" spans="16:391"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</row>
    <row r="232" spans="16:391"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</row>
    <row r="233" spans="16:391"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</row>
    <row r="234" spans="16:391"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</row>
    <row r="235" spans="16:391"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</row>
    <row r="236" spans="16:391"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</row>
    <row r="237" spans="16:391"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</row>
    <row r="238" spans="16:391"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</row>
    <row r="239" spans="16:391"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</row>
    <row r="240" spans="16:391"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</row>
    <row r="241" spans="16:391"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</row>
    <row r="242" spans="16:391"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</row>
    <row r="243" spans="16:391"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</row>
    <row r="244" spans="16:391"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</row>
    <row r="245" spans="16:391"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</row>
    <row r="246" spans="16:391"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</row>
    <row r="247" spans="16:391"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</row>
    <row r="248" spans="16:391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</row>
    <row r="249" spans="16:391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</row>
    <row r="250" spans="16:391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</row>
    <row r="251" spans="16:391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</row>
    <row r="252" spans="16:391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</row>
    <row r="253" spans="16:391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</row>
    <row r="254" spans="16:391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</row>
    <row r="255" spans="16:391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</row>
    <row r="256" spans="16:391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</row>
    <row r="257" spans="16:391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</row>
    <row r="258" spans="16:391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</row>
    <row r="259" spans="16:391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</row>
    <row r="260" spans="16:391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</row>
    <row r="261" spans="16:391"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</row>
    <row r="262" spans="16:391"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</row>
    <row r="263" spans="16:391"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</row>
    <row r="264" spans="16:391"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</row>
    <row r="265" spans="16:391"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</row>
    <row r="266" spans="16:391"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</row>
    <row r="267" spans="16:391"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</row>
    <row r="268" spans="16:391"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</row>
    <row r="269" spans="16:391"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</row>
    <row r="270" spans="16:391"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</row>
    <row r="271" spans="16:391"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</row>
    <row r="272" spans="16:391"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</row>
    <row r="273" spans="16:391"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</row>
    <row r="274" spans="16:391"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</row>
    <row r="275" spans="16:391"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</row>
    <row r="276" spans="16:391"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</row>
    <row r="277" spans="16:391"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</row>
    <row r="278" spans="16:391"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</row>
    <row r="279" spans="16:391"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</row>
    <row r="280" spans="16:391"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</row>
    <row r="281" spans="16:391"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</row>
    <row r="282" spans="16:391"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</row>
    <row r="283" spans="16:391"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</row>
    <row r="284" spans="16:391"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</row>
    <row r="285" spans="16:391"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</row>
    <row r="286" spans="16:391"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</row>
    <row r="287" spans="16:391"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</row>
    <row r="288" spans="16:391"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</row>
    <row r="289" spans="16:391"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</row>
    <row r="290" spans="16:391"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</row>
    <row r="291" spans="16:391"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</row>
    <row r="292" spans="16:391"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</row>
    <row r="293" spans="16:391"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</row>
    <row r="294" spans="16:391"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</row>
    <row r="295" spans="16:391"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</row>
    <row r="296" spans="16:391"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</row>
    <row r="297" spans="16:391"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</row>
    <row r="298" spans="16:391"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</row>
    <row r="299" spans="16:391"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</row>
    <row r="300" spans="16:391"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</row>
    <row r="301" spans="16:391"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</row>
    <row r="302" spans="16:391"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</row>
    <row r="303" spans="16:391"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</row>
    <row r="304" spans="16:391"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</row>
    <row r="305" spans="16:391"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</row>
    <row r="306" spans="16:391"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</row>
    <row r="307" spans="16:391"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</row>
    <row r="308" spans="16:391"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</row>
    <row r="309" spans="16:391"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</row>
    <row r="310" spans="16:391"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</row>
    <row r="311" spans="16:391"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</row>
    <row r="312" spans="16:391"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</row>
    <row r="313" spans="16:391"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</row>
    <row r="314" spans="16:391"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</row>
    <row r="315" spans="16:391"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</row>
    <row r="316" spans="16:391"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</row>
    <row r="317" spans="16:391"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</row>
    <row r="318" spans="16:391"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</row>
    <row r="319" spans="16:391"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</row>
    <row r="320" spans="16:391"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</row>
    <row r="321" spans="16:391"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</row>
    <row r="322" spans="16:391"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</row>
    <row r="323" spans="16:391"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</row>
    <row r="324" spans="16:391"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</row>
    <row r="325" spans="16:391"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</row>
    <row r="326" spans="16:391"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</row>
    <row r="327" spans="16:391"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</row>
    <row r="328" spans="16:391"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</row>
    <row r="329" spans="16:391"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</row>
    <row r="330" spans="16:391"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</row>
    <row r="331" spans="16:391"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</row>
    <row r="332" spans="16:391"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</row>
    <row r="333" spans="16:391"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</row>
    <row r="334" spans="16:391"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</row>
    <row r="335" spans="16:391"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</row>
    <row r="336" spans="16:391"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</row>
    <row r="337" spans="16:391"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</row>
    <row r="338" spans="16:391"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</row>
    <row r="339" spans="16:391"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</row>
    <row r="340" spans="16:391"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</row>
    <row r="341" spans="16:391"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</row>
    <row r="342" spans="16:391"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</row>
    <row r="343" spans="16:391"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</row>
    <row r="344" spans="16:391"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</row>
    <row r="345" spans="16:391"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</row>
    <row r="346" spans="16:391"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</row>
    <row r="347" spans="16:391"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</row>
    <row r="348" spans="16:391"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</row>
    <row r="349" spans="16:391"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</row>
    <row r="350" spans="16:391"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</row>
    <row r="351" spans="16:391"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</row>
    <row r="352" spans="16:391"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</row>
    <row r="353" spans="16:391"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</row>
    <row r="354" spans="16:391"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</row>
    <row r="355" spans="16:391"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</row>
    <row r="356" spans="16:391"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</row>
    <row r="357" spans="16:391"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</row>
    <row r="358" spans="16:391"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</row>
    <row r="359" spans="16:391"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</row>
    <row r="360" spans="16:391"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</row>
    <row r="361" spans="16:391"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</row>
    <row r="362" spans="16:391"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</row>
    <row r="363" spans="16:391"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</row>
    <row r="364" spans="16:391"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</row>
    <row r="365" spans="16:391"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</row>
    <row r="366" spans="16:391"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</row>
    <row r="367" spans="16:391"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</row>
    <row r="368" spans="16:391"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</row>
    <row r="369" spans="16:391"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</row>
    <row r="370" spans="16:391"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</row>
    <row r="371" spans="16:391"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</row>
    <row r="372" spans="16:391"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</row>
    <row r="373" spans="16:391"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</row>
    <row r="374" spans="16:391"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</row>
    <row r="375" spans="16:391"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</row>
    <row r="376" spans="16:391"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</row>
    <row r="377" spans="16:391"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</row>
    <row r="378" spans="16:391"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</row>
    <row r="379" spans="16:391"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</row>
    <row r="380" spans="16:391"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</row>
    <row r="381" spans="16:391"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</row>
    <row r="382" spans="16:391"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</row>
    <row r="383" spans="16:391"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</row>
    <row r="384" spans="16:391"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</row>
    <row r="385" spans="16:391"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</row>
    <row r="386" spans="16:391"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</row>
    <row r="387" spans="16:391"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</row>
    <row r="388" spans="16:391"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</row>
    <row r="389" spans="16:391"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</row>
    <row r="390" spans="16:391"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</row>
    <row r="391" spans="16:391"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</row>
    <row r="392" spans="16:391"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</row>
    <row r="393" spans="16:391"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</row>
    <row r="394" spans="16:391"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</row>
    <row r="395" spans="16:391"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</row>
    <row r="396" spans="16:391"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</row>
    <row r="397" spans="16:391"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</row>
    <row r="398" spans="16:391"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</row>
    <row r="399" spans="16:391"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</row>
    <row r="400" spans="16:391"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</row>
    <row r="401" spans="16:391"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</row>
    <row r="402" spans="16:391"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</row>
    <row r="403" spans="16:391"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</row>
    <row r="404" spans="16:391"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</row>
    <row r="405" spans="16:391"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</row>
    <row r="406" spans="16:391"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</row>
    <row r="407" spans="16:391"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</row>
    <row r="408" spans="16:391"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</row>
    <row r="409" spans="16:391"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</row>
    <row r="410" spans="16:391"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</row>
    <row r="411" spans="16:391"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</row>
    <row r="412" spans="16:391"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</row>
    <row r="413" spans="16:391"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</row>
    <row r="414" spans="16:391"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</row>
    <row r="415" spans="16:391"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</row>
    <row r="416" spans="16:391"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</row>
    <row r="417" spans="16:391"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</row>
    <row r="418" spans="16:391"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</row>
    <row r="419" spans="16:391"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</row>
    <row r="420" spans="16:391"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</row>
    <row r="421" spans="16:391"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</row>
    <row r="422" spans="16:391"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</row>
    <row r="423" spans="16:391"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</row>
    <row r="424" spans="16:391"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</row>
    <row r="425" spans="16:391"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</row>
    <row r="426" spans="16:391"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</row>
    <row r="427" spans="16:391"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</row>
    <row r="428" spans="16:391"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</row>
    <row r="429" spans="16:391"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</row>
    <row r="430" spans="16:391"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</row>
    <row r="431" spans="16:391"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</row>
    <row r="432" spans="16:391"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</row>
    <row r="433" spans="16:391"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</row>
    <row r="434" spans="16:391"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</row>
    <row r="435" spans="16:391"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</row>
    <row r="436" spans="16:391"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</row>
    <row r="437" spans="16:391"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</row>
    <row r="438" spans="16:391"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</row>
    <row r="439" spans="16:391"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</row>
    <row r="440" spans="16:391"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</row>
    <row r="441" spans="16:391"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</row>
    <row r="442" spans="16:391"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</row>
    <row r="443" spans="16:391"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</row>
    <row r="444" spans="16:391"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</row>
    <row r="445" spans="16:391"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</row>
    <row r="446" spans="16:391"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</row>
    <row r="447" spans="16:391"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</row>
    <row r="448" spans="16:391"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</row>
    <row r="449" spans="16:391"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</row>
    <row r="450" spans="16:391"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</row>
    <row r="451" spans="16:391"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</row>
    <row r="452" spans="16:391"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</row>
    <row r="453" spans="16:391"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</row>
    <row r="454" spans="16:391"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</row>
    <row r="455" spans="16:391"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</row>
    <row r="456" spans="16:391"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</row>
    <row r="457" spans="16:391"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</row>
    <row r="458" spans="16:391"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</row>
    <row r="459" spans="16:391"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</row>
    <row r="460" spans="16:391"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</row>
    <row r="461" spans="16:391"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</row>
    <row r="462" spans="16:391"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</row>
    <row r="463" spans="16:391"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</row>
    <row r="464" spans="16:391"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</row>
    <row r="465" spans="16:391"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</row>
    <row r="466" spans="16:391"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</row>
    <row r="467" spans="16:391"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</row>
    <row r="468" spans="16:391"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</row>
    <row r="469" spans="16:391"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</row>
    <row r="470" spans="16:391"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</row>
    <row r="471" spans="16:391"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</row>
    <row r="472" spans="16:391"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</row>
    <row r="473" spans="16:391"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</row>
    <row r="474" spans="16:391"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</row>
    <row r="475" spans="16:391"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</row>
    <row r="476" spans="16:391"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</row>
    <row r="477" spans="16:391"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</row>
    <row r="478" spans="16:391"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</row>
    <row r="479" spans="16:391"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</row>
    <row r="480" spans="16:391"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</row>
    <row r="481" spans="16:391"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</row>
    <row r="482" spans="16:391"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</row>
    <row r="483" spans="16:391"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</row>
    <row r="484" spans="16:391"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</row>
    <row r="485" spans="16:391"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</row>
    <row r="486" spans="16:391"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</row>
    <row r="487" spans="16:391"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</row>
    <row r="488" spans="16:391"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</row>
    <row r="489" spans="16:391"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</row>
    <row r="490" spans="16:391"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</row>
    <row r="491" spans="16:391"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</row>
    <row r="492" spans="16:391"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</row>
    <row r="493" spans="16:391"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</row>
    <row r="494" spans="16:391"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</row>
    <row r="495" spans="16:391"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</row>
    <row r="496" spans="16:391"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</row>
    <row r="497" spans="16:391"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</row>
    <row r="498" spans="16:391"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</row>
    <row r="499" spans="16:391"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</row>
    <row r="500" spans="16:391"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</row>
    <row r="501" spans="16:391"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</row>
    <row r="502" spans="16:391"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</row>
    <row r="503" spans="16:391"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</row>
    <row r="504" spans="16:391"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</row>
    <row r="505" spans="16:391"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</row>
    <row r="506" spans="16:391"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</row>
    <row r="507" spans="16:391"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</row>
    <row r="508" spans="16:391"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</row>
    <row r="509" spans="16:391"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</row>
    <row r="510" spans="16:391"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</row>
    <row r="511" spans="16:391"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</row>
    <row r="512" spans="16:391"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</row>
    <row r="513" spans="16:391"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</row>
    <row r="514" spans="16:391"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</row>
    <row r="515" spans="16:391"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</row>
    <row r="516" spans="16:391"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</row>
    <row r="517" spans="16:391"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</row>
    <row r="518" spans="16:391"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</row>
    <row r="519" spans="16:391"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</row>
    <row r="520" spans="16:391"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</row>
    <row r="521" spans="16:391"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</row>
    <row r="522" spans="16:391"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</row>
    <row r="523" spans="16:391"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</row>
    <row r="524" spans="16:391"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</row>
    <row r="525" spans="16:391"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</row>
    <row r="526" spans="16:391"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</row>
    <row r="527" spans="16:391"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</row>
    <row r="528" spans="16:391"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</row>
    <row r="529" spans="16:391"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</row>
    <row r="530" spans="16:391"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</row>
    <row r="531" spans="16:391"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</row>
    <row r="532" spans="16:391"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</row>
    <row r="533" spans="16:391"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</row>
    <row r="534" spans="16:391"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</row>
    <row r="535" spans="16:391"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</row>
    <row r="536" spans="16:391"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</row>
    <row r="537" spans="16:391"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</row>
    <row r="538" spans="16:391"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</row>
    <row r="539" spans="16:391"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</row>
    <row r="540" spans="16:391"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</row>
    <row r="541" spans="16:391"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</row>
    <row r="542" spans="16:391"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</row>
    <row r="543" spans="16:391"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</row>
    <row r="544" spans="16:391"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</row>
    <row r="545" spans="16:391"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</row>
    <row r="546" spans="16:391"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</row>
    <row r="547" spans="16:391"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</row>
    <row r="548" spans="16:391"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</row>
    <row r="549" spans="16:391"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</row>
    <row r="550" spans="16:391"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</row>
    <row r="551" spans="16:391"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</row>
    <row r="552" spans="16:391"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</row>
    <row r="553" spans="16:391"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</row>
    <row r="554" spans="16:391"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</row>
    <row r="555" spans="16:391"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</row>
    <row r="556" spans="16:391"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</row>
    <row r="557" spans="16:391"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</row>
    <row r="558" spans="16:391"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</row>
    <row r="559" spans="16:391"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</row>
    <row r="560" spans="16:391"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</row>
    <row r="561" spans="16:391"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</row>
    <row r="562" spans="16:391"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</row>
    <row r="563" spans="16:391"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</row>
    <row r="564" spans="16:391"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</row>
    <row r="565" spans="16:391"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</row>
    <row r="566" spans="16:391"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</row>
    <row r="567" spans="16:391"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</row>
    <row r="568" spans="16:391"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</row>
    <row r="569" spans="16:391"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</row>
    <row r="570" spans="16:391"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</row>
    <row r="571" spans="16:391"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</row>
    <row r="572" spans="16:391"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</row>
    <row r="573" spans="16:391"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</row>
    <row r="574" spans="16:391"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</row>
    <row r="575" spans="16:391"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</row>
    <row r="576" spans="16:391"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</row>
    <row r="577" spans="16:391"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</row>
    <row r="578" spans="16:391"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</row>
    <row r="579" spans="16:391"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</row>
    <row r="580" spans="16:391"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</row>
    <row r="581" spans="16:391"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</row>
    <row r="582" spans="16:391"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</row>
    <row r="583" spans="16:391"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</row>
    <row r="584" spans="16:391"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</row>
    <row r="585" spans="16:391"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</row>
    <row r="586" spans="16:391"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</row>
    <row r="587" spans="16:391"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</row>
    <row r="588" spans="16:391"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</row>
    <row r="589" spans="16:391"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</row>
    <row r="590" spans="16:391"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</row>
    <row r="591" spans="16:391"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</row>
    <row r="592" spans="16:391"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</row>
    <row r="593" spans="16:391"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</row>
    <row r="594" spans="16:391"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</row>
    <row r="595" spans="16:391"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</row>
    <row r="596" spans="16:391"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</row>
    <row r="597" spans="16:391"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</row>
    <row r="598" spans="16:391"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</row>
    <row r="599" spans="16:391"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</row>
    <row r="600" spans="16:391"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</row>
    <row r="601" spans="16:391"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</row>
    <row r="602" spans="16:391"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</row>
    <row r="603" spans="16:391"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</row>
    <row r="604" spans="16:391"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</row>
    <row r="605" spans="16:391"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</row>
    <row r="606" spans="16:391"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</row>
    <row r="607" spans="16:391"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</row>
    <row r="608" spans="16:391"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</row>
    <row r="609" spans="16:391"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</row>
    <row r="610" spans="16:391"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</row>
    <row r="611" spans="16:391"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</row>
    <row r="612" spans="16:391"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</row>
    <row r="613" spans="16:391"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</row>
    <row r="614" spans="16:391"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</row>
    <row r="615" spans="16:391"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</row>
    <row r="616" spans="16:391"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</row>
    <row r="617" spans="16:391"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</row>
    <row r="618" spans="16:391"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</row>
    <row r="619" spans="16:391"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</row>
    <row r="620" spans="16:391"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</row>
    <row r="621" spans="16:391"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</row>
    <row r="622" spans="16:391"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</row>
    <row r="623" spans="16:391"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</row>
    <row r="624" spans="16:391"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</row>
    <row r="625" spans="16:391"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</row>
    <row r="626" spans="16:391"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</row>
    <row r="627" spans="16:391"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</row>
    <row r="628" spans="16:391"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</row>
    <row r="629" spans="16:391"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</row>
    <row r="630" spans="16:391"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</row>
    <row r="631" spans="16:391"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</row>
    <row r="632" spans="16:391"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</row>
    <row r="633" spans="16:391"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</row>
    <row r="634" spans="16:391"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</row>
    <row r="635" spans="16:391"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</row>
    <row r="636" spans="16:391"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</row>
    <row r="637" spans="16:391"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</row>
    <row r="638" spans="16:391"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</row>
    <row r="639" spans="16:391"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</row>
    <row r="640" spans="16:391"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</row>
    <row r="641" spans="16:391"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</row>
    <row r="642" spans="16:391"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</row>
    <row r="643" spans="16:391"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</row>
    <row r="644" spans="16:391"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</row>
    <row r="645" spans="16:391"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</row>
    <row r="646" spans="16:391"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</row>
    <row r="647" spans="16:391"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</row>
    <row r="648" spans="16:391"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</row>
    <row r="649" spans="16:391"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</row>
    <row r="650" spans="16:391"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</row>
    <row r="651" spans="16:391"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</row>
    <row r="652" spans="16:391"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</row>
    <row r="653" spans="16:391"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</row>
    <row r="654" spans="16:391"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</row>
    <row r="655" spans="16:391"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</row>
    <row r="656" spans="16:391"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</row>
    <row r="657" spans="16:391"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</row>
    <row r="658" spans="16:391"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</row>
    <row r="659" spans="16:391"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</row>
    <row r="660" spans="16:391"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</row>
    <row r="661" spans="16:391"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</row>
    <row r="662" spans="16:391"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</row>
    <row r="663" spans="16:391"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</row>
    <row r="664" spans="16:391"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</row>
    <row r="665" spans="16:391"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</row>
    <row r="666" spans="16:391"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</row>
    <row r="667" spans="16:391"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</row>
    <row r="668" spans="16:391"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</row>
    <row r="669" spans="16:391"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</row>
    <row r="670" spans="16:391"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</row>
    <row r="671" spans="16:391"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</row>
    <row r="672" spans="16:391"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</row>
    <row r="673" spans="16:391"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</row>
    <row r="674" spans="16:391"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</row>
    <row r="675" spans="16:391"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</row>
    <row r="676" spans="16:391"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</row>
    <row r="677" spans="16:391"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</row>
    <row r="678" spans="16:391"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</row>
    <row r="679" spans="16:391"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</row>
    <row r="680" spans="16:391"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</row>
    <row r="681" spans="16:391"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</row>
    <row r="682" spans="16:391"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</row>
    <row r="683" spans="16:391"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</row>
    <row r="684" spans="16:391"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</row>
    <row r="685" spans="16:391"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</row>
    <row r="686" spans="16:391"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</row>
    <row r="687" spans="16:391"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</row>
    <row r="688" spans="16:391"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</row>
    <row r="689" spans="16:391"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</row>
    <row r="690" spans="16:391"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</row>
    <row r="691" spans="16:391"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</row>
    <row r="692" spans="16:391"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</row>
    <row r="693" spans="16:391"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</row>
    <row r="694" spans="16:391"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</row>
    <row r="695" spans="16:391"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</row>
    <row r="696" spans="16:391"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</row>
    <row r="697" spans="16:391"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</row>
    <row r="698" spans="16:391"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</row>
    <row r="699" spans="16:391"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</row>
    <row r="700" spans="16:391"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</row>
    <row r="701" spans="16:391"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</row>
    <row r="702" spans="16:391"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</row>
    <row r="703" spans="16:391"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</row>
    <row r="704" spans="16:391"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</row>
    <row r="705" spans="16:391"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</row>
    <row r="706" spans="16:391"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</row>
    <row r="707" spans="16:391"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</row>
    <row r="708" spans="16:391"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</row>
    <row r="709" spans="16:391"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</row>
    <row r="710" spans="16:391"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</row>
    <row r="711" spans="16:391"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</row>
    <row r="712" spans="16:391"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</row>
    <row r="713" spans="16:391"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</row>
    <row r="714" spans="16:391"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</row>
    <row r="715" spans="16:391"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</row>
    <row r="716" spans="16:391"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</row>
    <row r="717" spans="16:391"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</row>
    <row r="718" spans="16:391"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</row>
    <row r="719" spans="16:391"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</row>
    <row r="720" spans="16:391"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</row>
    <row r="721" spans="16:391"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</row>
    <row r="722" spans="16:391"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</row>
    <row r="723" spans="16:391"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</row>
    <row r="724" spans="16:391"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</row>
    <row r="725" spans="16:391"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</row>
    <row r="726" spans="16:391"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</row>
    <row r="727" spans="16:391"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</row>
    <row r="728" spans="16:391"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</row>
    <row r="729" spans="16:391"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</row>
    <row r="730" spans="16:391"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</row>
    <row r="731" spans="16:391"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</row>
    <row r="732" spans="16:391"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</row>
    <row r="733" spans="16:391"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</row>
    <row r="734" spans="16:391"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</row>
    <row r="735" spans="16:391"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</row>
    <row r="736" spans="16:391"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</row>
    <row r="737" spans="16:391"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</row>
    <row r="738" spans="16:391"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</row>
    <row r="739" spans="16:391"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</row>
    <row r="740" spans="16:391"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</row>
    <row r="741" spans="16:391"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</row>
    <row r="742" spans="16:391"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</row>
    <row r="743" spans="16:391"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</row>
    <row r="744" spans="16:391"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</row>
    <row r="745" spans="16:391"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</row>
    <row r="746" spans="16:391"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</row>
    <row r="747" spans="16:391"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</row>
    <row r="748" spans="16:391"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</row>
    <row r="749" spans="16:391"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</row>
    <row r="750" spans="16:391"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</row>
    <row r="751" spans="16:391"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</row>
    <row r="752" spans="16:391"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</row>
    <row r="753" spans="16:391"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</row>
    <row r="754" spans="16:391"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</row>
    <row r="755" spans="16:391"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</row>
    <row r="756" spans="16:391"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</row>
    <row r="757" spans="16:391"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</row>
    <row r="758" spans="16:391"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</row>
    <row r="759" spans="16:391"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</row>
    <row r="760" spans="16:391"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</row>
    <row r="761" spans="16:391"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</row>
    <row r="762" spans="16:391"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</row>
    <row r="763" spans="16:391"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</row>
    <row r="764" spans="16:391"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</row>
    <row r="765" spans="16:391"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</row>
    <row r="766" spans="16:391"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</row>
    <row r="767" spans="16:391"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</row>
    <row r="768" spans="16:391"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</row>
    <row r="769" spans="16:391"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</row>
    <row r="770" spans="16:391"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</row>
    <row r="771" spans="16:391"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</row>
    <row r="772" spans="16:391"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</row>
    <row r="773" spans="16:391"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</row>
    <row r="774" spans="16:391"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</row>
    <row r="775" spans="16:391"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</row>
    <row r="776" spans="16:391"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</row>
    <row r="777" spans="16:391"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</row>
    <row r="778" spans="16:391"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</row>
    <row r="779" spans="16:391"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</row>
    <row r="780" spans="16:391"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</row>
    <row r="781" spans="16:391"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</row>
    <row r="782" spans="16:391"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</row>
    <row r="783" spans="16:391"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</row>
    <row r="784" spans="16:391"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</row>
    <row r="785" spans="16:391"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</row>
    <row r="786" spans="16:391"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</row>
    <row r="787" spans="16:391"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</row>
    <row r="788" spans="16:391"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</row>
    <row r="789" spans="16:391"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</row>
    <row r="790" spans="16:391"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</row>
    <row r="791" spans="16:391"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</row>
    <row r="792" spans="16:391"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</row>
    <row r="793" spans="16:391"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</row>
    <row r="794" spans="16:391"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</row>
    <row r="795" spans="16:391"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</row>
    <row r="796" spans="16:391"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</row>
    <row r="797" spans="16:391"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</row>
    <row r="798" spans="16:391"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</row>
    <row r="799" spans="16:391"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</row>
    <row r="800" spans="16:391"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</row>
    <row r="801" spans="16:391"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</row>
    <row r="802" spans="16:391"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</row>
    <row r="803" spans="16:391"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</row>
    <row r="804" spans="16:391"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</row>
    <row r="805" spans="16:391"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</row>
    <row r="806" spans="16:391"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</row>
    <row r="807" spans="16:391"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</row>
    <row r="808" spans="16:391"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</row>
    <row r="809" spans="16:391"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</row>
    <row r="810" spans="16:391"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</row>
    <row r="811" spans="16:391"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</row>
    <row r="812" spans="16:391"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</row>
    <row r="813" spans="16:391"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</row>
    <row r="814" spans="16:391"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</row>
    <row r="815" spans="16:391"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</row>
    <row r="816" spans="16:391"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</row>
    <row r="817" spans="16:391"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</row>
    <row r="818" spans="16:391"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</row>
    <row r="819" spans="16:391"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</row>
    <row r="820" spans="16:391"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</row>
    <row r="821" spans="16:391"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</row>
    <row r="822" spans="16:391"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</row>
    <row r="823" spans="16:391"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</row>
    <row r="824" spans="16:391"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</row>
    <row r="825" spans="16:391"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</row>
    <row r="826" spans="16:391"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</row>
    <row r="827" spans="16:391"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</row>
    <row r="828" spans="16:391"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</row>
    <row r="829" spans="16:391"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</row>
    <row r="830" spans="16:391"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</row>
    <row r="831" spans="16:391"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</row>
    <row r="832" spans="16:391"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</row>
    <row r="833" spans="16:391"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</row>
    <row r="834" spans="16:391"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</row>
    <row r="835" spans="16:391"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</row>
    <row r="836" spans="16:391"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</row>
    <row r="837" spans="16:391"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</row>
    <row r="838" spans="16:391"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</row>
    <row r="839" spans="16:391"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</row>
    <row r="840" spans="16:391"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</row>
    <row r="841" spans="16:391"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</row>
    <row r="842" spans="16:391"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</row>
    <row r="843" spans="16:391"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</row>
    <row r="844" spans="16:391"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</row>
    <row r="845" spans="16:391"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</row>
    <row r="846" spans="16:391"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</row>
    <row r="847" spans="16:391"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</row>
    <row r="848" spans="16:391"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</row>
    <row r="849" spans="16:391"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</row>
    <row r="850" spans="16:391"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</row>
    <row r="851" spans="16:391"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</row>
    <row r="852" spans="16:391"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</row>
    <row r="853" spans="16:391"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</row>
    <row r="854" spans="16:391"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</row>
    <row r="855" spans="16:391"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</row>
    <row r="856" spans="16:391"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</row>
    <row r="857" spans="16:391"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</row>
    <row r="858" spans="16:391"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</row>
    <row r="859" spans="16:391"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</row>
    <row r="860" spans="16:391"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</row>
    <row r="861" spans="16:391"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</row>
    <row r="862" spans="16:391"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</row>
    <row r="863" spans="16:391"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</row>
    <row r="864" spans="16:391"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</row>
    <row r="865" spans="16:391"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</row>
    <row r="866" spans="16:391"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</row>
    <row r="867" spans="16:391"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</row>
    <row r="868" spans="16:391"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</row>
    <row r="869" spans="16:391"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</row>
    <row r="870" spans="16:391"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</row>
    <row r="871" spans="16:391"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</row>
    <row r="872" spans="16:391"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</row>
    <row r="873" spans="16:391"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</row>
    <row r="874" spans="16:391"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</row>
    <row r="875" spans="16:391"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</row>
    <row r="876" spans="16:391"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</row>
    <row r="877" spans="16:391"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</row>
    <row r="878" spans="16:391"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</row>
    <row r="879" spans="16:391"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</row>
    <row r="880" spans="16:391"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</row>
    <row r="881" spans="16:391"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</row>
    <row r="882" spans="16:391"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</row>
    <row r="883" spans="16:391"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</row>
    <row r="884" spans="16:391"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</row>
    <row r="885" spans="16:391"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</row>
    <row r="886" spans="16:391"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</row>
    <row r="887" spans="16:391"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</row>
    <row r="888" spans="16:391"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</row>
    <row r="889" spans="16:391"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</row>
    <row r="890" spans="16:391"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</row>
    <row r="891" spans="16:391"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</row>
    <row r="892" spans="16:391"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</row>
    <row r="893" spans="16:391"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</row>
    <row r="894" spans="16:391"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</row>
    <row r="895" spans="16:391"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</row>
    <row r="896" spans="16:391"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</row>
    <row r="897" spans="16:391"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</row>
    <row r="898" spans="16:391"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</row>
    <row r="899" spans="16:391"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</row>
    <row r="900" spans="16:391"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</row>
    <row r="901" spans="16:391"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</row>
    <row r="902" spans="16:391"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</row>
    <row r="903" spans="16:391"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</row>
    <row r="904" spans="16:391"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</row>
    <row r="905" spans="16:391"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</row>
    <row r="906" spans="16:391"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</row>
    <row r="907" spans="16:391"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</row>
    <row r="908" spans="16:391"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</row>
    <row r="909" spans="16:391"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</row>
    <row r="910" spans="16:391"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</row>
    <row r="911" spans="16:391"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</row>
    <row r="912" spans="16:391"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</row>
    <row r="913" spans="16:391"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</row>
    <row r="914" spans="16:391"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</row>
    <row r="915" spans="16:391"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</row>
    <row r="916" spans="16:391"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</row>
    <row r="917" spans="16:391"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</row>
    <row r="918" spans="16:391"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</row>
    <row r="919" spans="16:391"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</row>
    <row r="920" spans="16:391"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</row>
    <row r="921" spans="16:391"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</row>
    <row r="922" spans="16:391"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</row>
    <row r="923" spans="16:391"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</row>
    <row r="924" spans="16:391"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</row>
    <row r="925" spans="16:391"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</row>
    <row r="926" spans="16:391"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</row>
    <row r="927" spans="16:391"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</row>
    <row r="928" spans="16:391"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</row>
    <row r="929" spans="16:391"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</row>
    <row r="930" spans="16:391"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</row>
    <row r="931" spans="16:391"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</row>
    <row r="932" spans="16:391"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</row>
    <row r="933" spans="16:391"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</row>
    <row r="934" spans="16:391"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</row>
    <row r="935" spans="16:391"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</row>
    <row r="936" spans="16:391"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</row>
    <row r="937" spans="16:391"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</row>
    <row r="938" spans="16:391"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</row>
    <row r="939" spans="16:391"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</row>
    <row r="940" spans="16:391"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</row>
    <row r="941" spans="16:391"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</row>
    <row r="942" spans="16:391"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</row>
    <row r="943" spans="16:391"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</row>
    <row r="944" spans="16:391"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</row>
    <row r="945" spans="16:391"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</row>
    <row r="946" spans="16:391"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</row>
    <row r="947" spans="16:391"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</row>
    <row r="948" spans="16:391"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</row>
    <row r="949" spans="16:391"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</row>
    <row r="950" spans="16:391"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</row>
    <row r="951" spans="16:391"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</row>
    <row r="952" spans="16:391"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</row>
    <row r="953" spans="16:391"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</row>
    <row r="954" spans="16:391"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</row>
    <row r="955" spans="16:391"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</row>
    <row r="956" spans="16:391"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</row>
    <row r="957" spans="16:391"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</row>
    <row r="958" spans="16:391"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</row>
    <row r="959" spans="16:391"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</row>
    <row r="960" spans="16:391"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</row>
    <row r="961" spans="16:391"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</row>
    <row r="962" spans="16:391"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</row>
    <row r="963" spans="16:391"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</row>
    <row r="964" spans="16:391"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</row>
    <row r="965" spans="16:391"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</row>
    <row r="966" spans="16:391"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</row>
    <row r="967" spans="16:391"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</row>
    <row r="968" spans="16:391"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</row>
    <row r="969" spans="16:391"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</row>
    <row r="970" spans="16:391"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</row>
    <row r="971" spans="16:391"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</row>
    <row r="972" spans="16:391"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</row>
    <row r="973" spans="16:391"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</row>
    <row r="974" spans="16:391"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</row>
    <row r="975" spans="16:391"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</row>
    <row r="976" spans="16:391"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</row>
    <row r="977" spans="16:391"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</row>
    <row r="978" spans="16:391"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</row>
    <row r="979" spans="16:391"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</row>
    <row r="980" spans="16:391"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</row>
    <row r="981" spans="16:391"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</row>
    <row r="982" spans="16:391"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</row>
    <row r="983" spans="16:391"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</row>
    <row r="984" spans="16:391"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</row>
    <row r="985" spans="16:391"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</row>
    <row r="986" spans="16:391"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</row>
    <row r="987" spans="16:391"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</row>
    <row r="988" spans="16:391"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</row>
    <row r="989" spans="16:391"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</row>
    <row r="990" spans="16:391"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</row>
    <row r="991" spans="16:391"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</row>
    <row r="992" spans="16:391"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</row>
    <row r="993" spans="16:391"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</row>
    <row r="994" spans="16:391"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</row>
    <row r="995" spans="16:391"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</row>
    <row r="996" spans="16:391"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</row>
    <row r="997" spans="16:391"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</row>
    <row r="998" spans="16:391"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</row>
    <row r="999" spans="16:391"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</row>
    <row r="1000" spans="16:391"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  <c r="GJ1000"/>
      <c r="GK1000"/>
      <c r="GL1000"/>
      <c r="GM1000"/>
      <c r="GN1000"/>
      <c r="GO1000"/>
      <c r="GP1000"/>
      <c r="GQ1000"/>
      <c r="GR1000"/>
      <c r="GS1000"/>
      <c r="GT1000"/>
      <c r="GU1000"/>
      <c r="GV1000"/>
      <c r="GW1000"/>
      <c r="GX1000"/>
      <c r="GY1000"/>
      <c r="GZ1000"/>
      <c r="HA1000"/>
      <c r="HB1000"/>
      <c r="HC1000"/>
      <c r="HD1000"/>
      <c r="HE1000"/>
      <c r="HF1000"/>
      <c r="HG1000"/>
      <c r="HH1000"/>
      <c r="HI1000"/>
      <c r="HJ1000"/>
      <c r="HK1000"/>
      <c r="HL1000"/>
      <c r="HM1000"/>
      <c r="HN1000"/>
      <c r="HO1000"/>
      <c r="HP1000"/>
      <c r="HQ1000"/>
      <c r="HR1000"/>
      <c r="HS1000"/>
      <c r="HT1000"/>
      <c r="HU1000"/>
      <c r="HV1000"/>
      <c r="HW1000"/>
      <c r="HX1000"/>
      <c r="HY1000"/>
      <c r="HZ1000"/>
      <c r="IA1000"/>
      <c r="IB1000"/>
      <c r="IC1000"/>
      <c r="ID1000"/>
      <c r="IE1000"/>
      <c r="IF1000"/>
      <c r="IG1000"/>
      <c r="IH1000"/>
      <c r="II1000"/>
      <c r="IJ1000"/>
      <c r="IK1000"/>
      <c r="IL1000"/>
      <c r="IM1000"/>
      <c r="IN1000"/>
      <c r="IO1000"/>
      <c r="IP1000"/>
      <c r="IQ1000"/>
      <c r="IR1000"/>
      <c r="IS1000"/>
      <c r="IT1000"/>
      <c r="IU1000"/>
      <c r="IV1000"/>
      <c r="IW1000"/>
      <c r="IX1000"/>
      <c r="IY1000"/>
      <c r="IZ1000"/>
      <c r="JA1000"/>
      <c r="JB1000"/>
      <c r="JC1000"/>
      <c r="JD1000"/>
      <c r="JE1000"/>
      <c r="JF1000"/>
      <c r="JG1000"/>
      <c r="JH1000"/>
      <c r="JI1000"/>
      <c r="JJ1000"/>
      <c r="JK1000"/>
      <c r="JL1000"/>
      <c r="JM1000"/>
      <c r="JN1000"/>
      <c r="JO1000"/>
      <c r="JP1000"/>
      <c r="JQ1000"/>
      <c r="JR1000"/>
      <c r="JS1000"/>
      <c r="JT1000"/>
      <c r="JU1000"/>
      <c r="JV1000"/>
      <c r="JW1000"/>
      <c r="JX1000"/>
      <c r="JY1000"/>
      <c r="JZ1000"/>
      <c r="KA1000"/>
      <c r="KB1000"/>
      <c r="KC1000"/>
      <c r="KD1000"/>
      <c r="KE1000"/>
      <c r="KF1000"/>
      <c r="KG1000"/>
      <c r="KH1000"/>
      <c r="KI1000"/>
      <c r="KJ1000"/>
      <c r="KK1000"/>
      <c r="KL1000"/>
      <c r="KM1000"/>
      <c r="KN1000"/>
      <c r="KO1000"/>
      <c r="KP1000"/>
      <c r="KQ1000"/>
      <c r="KR1000"/>
      <c r="KS1000"/>
      <c r="KT1000"/>
      <c r="KU1000"/>
      <c r="KV1000"/>
      <c r="KW1000"/>
      <c r="KX1000"/>
      <c r="KY1000"/>
      <c r="KZ1000"/>
      <c r="LA1000"/>
      <c r="LB1000"/>
      <c r="LC1000"/>
      <c r="LD1000"/>
      <c r="LE1000"/>
      <c r="LF1000"/>
      <c r="LG1000"/>
      <c r="LH1000"/>
      <c r="LI1000"/>
      <c r="LJ1000"/>
      <c r="LK1000"/>
      <c r="LL1000"/>
      <c r="LM1000"/>
      <c r="LN1000"/>
      <c r="LO1000"/>
      <c r="LP1000"/>
      <c r="LQ1000"/>
      <c r="LR1000"/>
      <c r="LS1000"/>
      <c r="LT1000"/>
      <c r="LU1000"/>
      <c r="LV1000"/>
      <c r="LW1000"/>
      <c r="LX1000"/>
      <c r="LY1000"/>
      <c r="LZ1000"/>
      <c r="MA1000"/>
      <c r="MB1000"/>
      <c r="MC1000"/>
      <c r="MD1000"/>
      <c r="ME1000"/>
      <c r="MF1000"/>
      <c r="MG1000"/>
      <c r="MH1000"/>
      <c r="MI1000"/>
      <c r="MJ1000"/>
      <c r="MK1000"/>
      <c r="ML1000"/>
      <c r="MM1000"/>
      <c r="MN1000"/>
      <c r="MO1000"/>
      <c r="MP1000"/>
      <c r="MQ1000"/>
      <c r="MR1000"/>
      <c r="MS1000"/>
      <c r="MT1000"/>
      <c r="MU1000"/>
      <c r="MV1000"/>
      <c r="MW1000"/>
      <c r="MX1000"/>
      <c r="MY1000"/>
      <c r="MZ1000"/>
      <c r="NA1000"/>
      <c r="NB1000"/>
      <c r="NC1000"/>
      <c r="ND1000"/>
      <c r="NE1000"/>
      <c r="NF1000"/>
      <c r="NG1000"/>
      <c r="NH1000"/>
      <c r="NI1000"/>
      <c r="NJ1000"/>
      <c r="NK1000"/>
      <c r="NL1000"/>
      <c r="NM1000"/>
      <c r="NN1000"/>
      <c r="NO1000"/>
      <c r="NP1000"/>
      <c r="NQ1000"/>
      <c r="NR1000"/>
      <c r="NS1000"/>
      <c r="NT1000"/>
      <c r="NU1000"/>
      <c r="NV1000"/>
      <c r="NW1000"/>
      <c r="NX1000"/>
      <c r="NY1000"/>
      <c r="NZ1000"/>
      <c r="OA1000"/>
    </row>
    <row r="1001" spans="16:391"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  <c r="FV1001"/>
      <c r="FW1001"/>
      <c r="FX1001"/>
      <c r="FY1001"/>
      <c r="FZ1001"/>
      <c r="GA1001"/>
      <c r="GB1001"/>
      <c r="GC1001"/>
      <c r="GD1001"/>
      <c r="GE1001"/>
      <c r="GF1001"/>
      <c r="GG1001"/>
      <c r="GH1001"/>
      <c r="GI1001"/>
      <c r="GJ1001"/>
      <c r="GK1001"/>
      <c r="GL1001"/>
      <c r="GM1001"/>
      <c r="GN1001"/>
      <c r="GO1001"/>
      <c r="GP1001"/>
      <c r="GQ1001"/>
      <c r="GR1001"/>
      <c r="GS1001"/>
      <c r="GT1001"/>
      <c r="GU1001"/>
      <c r="GV1001"/>
      <c r="GW1001"/>
      <c r="GX1001"/>
      <c r="GY1001"/>
      <c r="GZ1001"/>
      <c r="HA1001"/>
      <c r="HB1001"/>
      <c r="HC1001"/>
      <c r="HD1001"/>
      <c r="HE1001"/>
      <c r="HF1001"/>
      <c r="HG1001"/>
      <c r="HH1001"/>
      <c r="HI1001"/>
      <c r="HJ1001"/>
      <c r="HK1001"/>
      <c r="HL1001"/>
      <c r="HM1001"/>
      <c r="HN1001"/>
      <c r="HO1001"/>
      <c r="HP1001"/>
      <c r="HQ1001"/>
      <c r="HR1001"/>
      <c r="HS1001"/>
      <c r="HT1001"/>
      <c r="HU1001"/>
      <c r="HV1001"/>
      <c r="HW1001"/>
      <c r="HX1001"/>
      <c r="HY1001"/>
      <c r="HZ1001"/>
      <c r="IA1001"/>
      <c r="IB1001"/>
      <c r="IC1001"/>
      <c r="ID1001"/>
      <c r="IE1001"/>
      <c r="IF1001"/>
      <c r="IG1001"/>
      <c r="IH1001"/>
      <c r="II1001"/>
      <c r="IJ1001"/>
      <c r="IK1001"/>
      <c r="IL1001"/>
      <c r="IM1001"/>
      <c r="IN1001"/>
      <c r="IO1001"/>
      <c r="IP1001"/>
      <c r="IQ1001"/>
      <c r="IR1001"/>
      <c r="IS1001"/>
      <c r="IT1001"/>
      <c r="IU1001"/>
      <c r="IV1001"/>
      <c r="IW1001"/>
      <c r="IX1001"/>
      <c r="IY1001"/>
      <c r="IZ1001"/>
      <c r="JA1001"/>
      <c r="JB1001"/>
      <c r="JC1001"/>
      <c r="JD1001"/>
      <c r="JE1001"/>
      <c r="JF1001"/>
      <c r="JG1001"/>
      <c r="JH1001"/>
      <c r="JI1001"/>
      <c r="JJ1001"/>
      <c r="JK1001"/>
      <c r="JL1001"/>
      <c r="JM1001"/>
      <c r="JN1001"/>
      <c r="JO1001"/>
      <c r="JP1001"/>
      <c r="JQ1001"/>
      <c r="JR1001"/>
      <c r="JS1001"/>
      <c r="JT1001"/>
      <c r="JU1001"/>
      <c r="JV1001"/>
      <c r="JW1001"/>
      <c r="JX1001"/>
      <c r="JY1001"/>
      <c r="JZ1001"/>
      <c r="KA1001"/>
      <c r="KB1001"/>
      <c r="KC1001"/>
      <c r="KD1001"/>
      <c r="KE1001"/>
      <c r="KF1001"/>
      <c r="KG1001"/>
      <c r="KH1001"/>
      <c r="KI1001"/>
      <c r="KJ1001"/>
      <c r="KK1001"/>
      <c r="KL1001"/>
      <c r="KM1001"/>
      <c r="KN1001"/>
      <c r="KO1001"/>
      <c r="KP1001"/>
      <c r="KQ1001"/>
      <c r="KR1001"/>
      <c r="KS1001"/>
      <c r="KT1001"/>
      <c r="KU1001"/>
      <c r="KV1001"/>
      <c r="KW1001"/>
      <c r="KX1001"/>
      <c r="KY1001"/>
      <c r="KZ1001"/>
      <c r="LA1001"/>
      <c r="LB1001"/>
      <c r="LC1001"/>
      <c r="LD1001"/>
      <c r="LE1001"/>
      <c r="LF1001"/>
      <c r="LG1001"/>
      <c r="LH1001"/>
      <c r="LI1001"/>
      <c r="LJ1001"/>
      <c r="LK1001"/>
      <c r="LL1001"/>
      <c r="LM1001"/>
      <c r="LN1001"/>
      <c r="LO1001"/>
      <c r="LP1001"/>
      <c r="LQ1001"/>
      <c r="LR1001"/>
      <c r="LS1001"/>
      <c r="LT1001"/>
      <c r="LU1001"/>
      <c r="LV1001"/>
      <c r="LW1001"/>
      <c r="LX1001"/>
      <c r="LY1001"/>
      <c r="LZ1001"/>
      <c r="MA1001"/>
      <c r="MB1001"/>
      <c r="MC1001"/>
      <c r="MD1001"/>
      <c r="ME1001"/>
      <c r="MF1001"/>
      <c r="MG1001"/>
      <c r="MH1001"/>
      <c r="MI1001"/>
      <c r="MJ1001"/>
      <c r="MK1001"/>
      <c r="ML1001"/>
      <c r="MM1001"/>
      <c r="MN1001"/>
      <c r="MO1001"/>
      <c r="MP1001"/>
      <c r="MQ1001"/>
      <c r="MR1001"/>
      <c r="MS1001"/>
      <c r="MT1001"/>
      <c r="MU1001"/>
      <c r="MV1001"/>
      <c r="MW1001"/>
      <c r="MX1001"/>
      <c r="MY1001"/>
      <c r="MZ1001"/>
      <c r="NA1001"/>
      <c r="NB1001"/>
      <c r="NC1001"/>
      <c r="ND1001"/>
      <c r="NE1001"/>
      <c r="NF1001"/>
      <c r="NG1001"/>
      <c r="NH1001"/>
      <c r="NI1001"/>
      <c r="NJ1001"/>
      <c r="NK1001"/>
      <c r="NL1001"/>
      <c r="NM1001"/>
      <c r="NN1001"/>
      <c r="NO1001"/>
      <c r="NP1001"/>
      <c r="NQ1001"/>
      <c r="NR1001"/>
      <c r="NS1001"/>
      <c r="NT1001"/>
      <c r="NU1001"/>
      <c r="NV1001"/>
      <c r="NW1001"/>
      <c r="NX1001"/>
      <c r="NY1001"/>
      <c r="NZ1001"/>
      <c r="OA1001"/>
    </row>
    <row r="1002" spans="16:391"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  <c r="FV1002"/>
      <c r="FW1002"/>
      <c r="FX1002"/>
      <c r="FY1002"/>
      <c r="FZ1002"/>
      <c r="GA1002"/>
      <c r="GB1002"/>
      <c r="GC1002"/>
      <c r="GD1002"/>
      <c r="GE1002"/>
      <c r="GF1002"/>
      <c r="GG1002"/>
      <c r="GH1002"/>
      <c r="GI1002"/>
      <c r="GJ1002"/>
      <c r="GK1002"/>
      <c r="GL1002"/>
      <c r="GM1002"/>
      <c r="GN1002"/>
      <c r="GO1002"/>
      <c r="GP1002"/>
      <c r="GQ1002"/>
      <c r="GR1002"/>
      <c r="GS1002"/>
      <c r="GT1002"/>
      <c r="GU1002"/>
      <c r="GV1002"/>
      <c r="GW1002"/>
      <c r="GX1002"/>
      <c r="GY1002"/>
      <c r="GZ1002"/>
      <c r="HA1002"/>
      <c r="HB1002"/>
      <c r="HC1002"/>
      <c r="HD1002"/>
      <c r="HE1002"/>
      <c r="HF1002"/>
      <c r="HG1002"/>
      <c r="HH1002"/>
      <c r="HI1002"/>
      <c r="HJ1002"/>
      <c r="HK1002"/>
      <c r="HL1002"/>
      <c r="HM1002"/>
      <c r="HN1002"/>
      <c r="HO1002"/>
      <c r="HP1002"/>
      <c r="HQ1002"/>
      <c r="HR1002"/>
      <c r="HS1002"/>
      <c r="HT1002"/>
      <c r="HU1002"/>
      <c r="HV1002"/>
      <c r="HW1002"/>
      <c r="HX1002"/>
      <c r="HY1002"/>
      <c r="HZ1002"/>
      <c r="IA1002"/>
      <c r="IB1002"/>
      <c r="IC1002"/>
      <c r="ID1002"/>
      <c r="IE1002"/>
      <c r="IF1002"/>
      <c r="IG1002"/>
      <c r="IH1002"/>
      <c r="II1002"/>
      <c r="IJ1002"/>
      <c r="IK1002"/>
      <c r="IL1002"/>
      <c r="IM1002"/>
      <c r="IN1002"/>
      <c r="IO1002"/>
      <c r="IP1002"/>
      <c r="IQ1002"/>
      <c r="IR1002"/>
      <c r="IS1002"/>
      <c r="IT1002"/>
      <c r="IU1002"/>
      <c r="IV1002"/>
      <c r="IW1002"/>
      <c r="IX1002"/>
      <c r="IY1002"/>
      <c r="IZ1002"/>
      <c r="JA1002"/>
      <c r="JB1002"/>
      <c r="JC1002"/>
      <c r="JD1002"/>
      <c r="JE1002"/>
      <c r="JF1002"/>
      <c r="JG1002"/>
      <c r="JH1002"/>
      <c r="JI1002"/>
      <c r="JJ1002"/>
      <c r="JK1002"/>
      <c r="JL1002"/>
      <c r="JM1002"/>
      <c r="JN1002"/>
      <c r="JO1002"/>
      <c r="JP1002"/>
      <c r="JQ1002"/>
      <c r="JR1002"/>
      <c r="JS1002"/>
      <c r="JT1002"/>
      <c r="JU1002"/>
      <c r="JV1002"/>
      <c r="JW1002"/>
      <c r="JX1002"/>
      <c r="JY1002"/>
      <c r="JZ1002"/>
      <c r="KA1002"/>
      <c r="KB1002"/>
      <c r="KC1002"/>
      <c r="KD1002"/>
      <c r="KE1002"/>
      <c r="KF1002"/>
      <c r="KG1002"/>
      <c r="KH1002"/>
      <c r="KI1002"/>
      <c r="KJ1002"/>
      <c r="KK1002"/>
      <c r="KL1002"/>
      <c r="KM1002"/>
      <c r="KN1002"/>
      <c r="KO1002"/>
      <c r="KP1002"/>
      <c r="KQ1002"/>
      <c r="KR1002"/>
      <c r="KS1002"/>
      <c r="KT1002"/>
      <c r="KU1002"/>
      <c r="KV1002"/>
      <c r="KW1002"/>
      <c r="KX1002"/>
      <c r="KY1002"/>
      <c r="KZ1002"/>
      <c r="LA1002"/>
      <c r="LB1002"/>
      <c r="LC1002"/>
      <c r="LD1002"/>
      <c r="LE1002"/>
      <c r="LF1002"/>
      <c r="LG1002"/>
      <c r="LH1002"/>
      <c r="LI1002"/>
      <c r="LJ1002"/>
      <c r="LK1002"/>
      <c r="LL1002"/>
      <c r="LM1002"/>
      <c r="LN1002"/>
      <c r="LO1002"/>
      <c r="LP1002"/>
      <c r="LQ1002"/>
      <c r="LR1002"/>
      <c r="LS1002"/>
      <c r="LT1002"/>
      <c r="LU1002"/>
      <c r="LV1002"/>
      <c r="LW1002"/>
      <c r="LX1002"/>
      <c r="LY1002"/>
      <c r="LZ1002"/>
      <c r="MA1002"/>
      <c r="MB1002"/>
      <c r="MC1002"/>
      <c r="MD1002"/>
      <c r="ME1002"/>
      <c r="MF1002"/>
      <c r="MG1002"/>
      <c r="MH1002"/>
      <c r="MI1002"/>
      <c r="MJ1002"/>
      <c r="MK1002"/>
      <c r="ML1002"/>
      <c r="MM1002"/>
      <c r="MN1002"/>
      <c r="MO1002"/>
      <c r="MP1002"/>
      <c r="MQ1002"/>
      <c r="MR1002"/>
      <c r="MS1002"/>
      <c r="MT1002"/>
      <c r="MU1002"/>
      <c r="MV1002"/>
      <c r="MW1002"/>
      <c r="MX1002"/>
      <c r="MY1002"/>
      <c r="MZ1002"/>
      <c r="NA1002"/>
      <c r="NB1002"/>
      <c r="NC1002"/>
      <c r="ND1002"/>
      <c r="NE1002"/>
      <c r="NF1002"/>
      <c r="NG1002"/>
      <c r="NH1002"/>
      <c r="NI1002"/>
      <c r="NJ1002"/>
      <c r="NK1002"/>
      <c r="NL1002"/>
      <c r="NM1002"/>
      <c r="NN1002"/>
      <c r="NO1002"/>
      <c r="NP1002"/>
      <c r="NQ1002"/>
      <c r="NR1002"/>
      <c r="NS1002"/>
      <c r="NT1002"/>
      <c r="NU1002"/>
      <c r="NV1002"/>
      <c r="NW1002"/>
      <c r="NX1002"/>
      <c r="NY1002"/>
      <c r="NZ1002"/>
      <c r="OA1002"/>
    </row>
    <row r="1003" spans="16:391"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  <c r="FV1003"/>
      <c r="FW1003"/>
      <c r="FX1003"/>
      <c r="FY1003"/>
      <c r="FZ1003"/>
      <c r="GA1003"/>
      <c r="GB1003"/>
      <c r="GC1003"/>
      <c r="GD1003"/>
      <c r="GE1003"/>
      <c r="GF1003"/>
      <c r="GG1003"/>
      <c r="GH1003"/>
      <c r="GI1003"/>
      <c r="GJ1003"/>
      <c r="GK1003"/>
      <c r="GL1003"/>
      <c r="GM1003"/>
      <c r="GN1003"/>
      <c r="GO1003"/>
      <c r="GP1003"/>
      <c r="GQ1003"/>
      <c r="GR1003"/>
      <c r="GS1003"/>
      <c r="GT1003"/>
      <c r="GU1003"/>
      <c r="GV1003"/>
      <c r="GW1003"/>
      <c r="GX1003"/>
      <c r="GY1003"/>
      <c r="GZ1003"/>
      <c r="HA1003"/>
      <c r="HB1003"/>
      <c r="HC1003"/>
      <c r="HD1003"/>
      <c r="HE1003"/>
      <c r="HF1003"/>
      <c r="HG1003"/>
      <c r="HH1003"/>
      <c r="HI1003"/>
      <c r="HJ1003"/>
      <c r="HK1003"/>
      <c r="HL1003"/>
      <c r="HM1003"/>
      <c r="HN1003"/>
      <c r="HO1003"/>
      <c r="HP1003"/>
      <c r="HQ1003"/>
      <c r="HR1003"/>
      <c r="HS1003"/>
      <c r="HT1003"/>
      <c r="HU1003"/>
      <c r="HV1003"/>
      <c r="HW1003"/>
      <c r="HX1003"/>
      <c r="HY1003"/>
      <c r="HZ1003"/>
      <c r="IA1003"/>
      <c r="IB1003"/>
      <c r="IC1003"/>
      <c r="ID1003"/>
      <c r="IE1003"/>
      <c r="IF1003"/>
      <c r="IG1003"/>
      <c r="IH1003"/>
      <c r="II1003"/>
      <c r="IJ1003"/>
      <c r="IK1003"/>
      <c r="IL1003"/>
      <c r="IM1003"/>
      <c r="IN1003"/>
      <c r="IO1003"/>
      <c r="IP1003"/>
      <c r="IQ1003"/>
      <c r="IR1003"/>
      <c r="IS1003"/>
      <c r="IT1003"/>
      <c r="IU1003"/>
      <c r="IV1003"/>
      <c r="IW1003"/>
      <c r="IX1003"/>
      <c r="IY1003"/>
      <c r="IZ1003"/>
      <c r="JA1003"/>
      <c r="JB1003"/>
      <c r="JC1003"/>
      <c r="JD1003"/>
      <c r="JE1003"/>
      <c r="JF1003"/>
      <c r="JG1003"/>
      <c r="JH1003"/>
      <c r="JI1003"/>
      <c r="JJ1003"/>
      <c r="JK1003"/>
      <c r="JL1003"/>
      <c r="JM1003"/>
      <c r="JN1003"/>
      <c r="JO1003"/>
      <c r="JP1003"/>
      <c r="JQ1003"/>
      <c r="JR1003"/>
      <c r="JS1003"/>
      <c r="JT1003"/>
      <c r="JU1003"/>
      <c r="JV1003"/>
      <c r="JW1003"/>
      <c r="JX1003"/>
      <c r="JY1003"/>
      <c r="JZ1003"/>
      <c r="KA1003"/>
      <c r="KB1003"/>
      <c r="KC1003"/>
      <c r="KD1003"/>
      <c r="KE1003"/>
      <c r="KF1003"/>
      <c r="KG1003"/>
      <c r="KH1003"/>
      <c r="KI1003"/>
      <c r="KJ1003"/>
      <c r="KK1003"/>
      <c r="KL1003"/>
      <c r="KM1003"/>
      <c r="KN1003"/>
      <c r="KO1003"/>
      <c r="KP1003"/>
      <c r="KQ1003"/>
      <c r="KR1003"/>
      <c r="KS1003"/>
      <c r="KT1003"/>
      <c r="KU1003"/>
      <c r="KV1003"/>
      <c r="KW1003"/>
      <c r="KX1003"/>
      <c r="KY1003"/>
      <c r="KZ1003"/>
      <c r="LA1003"/>
      <c r="LB1003"/>
      <c r="LC1003"/>
      <c r="LD1003"/>
      <c r="LE1003"/>
      <c r="LF1003"/>
      <c r="LG1003"/>
      <c r="LH1003"/>
      <c r="LI1003"/>
      <c r="LJ1003"/>
      <c r="LK1003"/>
      <c r="LL1003"/>
      <c r="LM1003"/>
      <c r="LN1003"/>
      <c r="LO1003"/>
      <c r="LP1003"/>
      <c r="LQ1003"/>
      <c r="LR1003"/>
      <c r="LS1003"/>
      <c r="LT1003"/>
      <c r="LU1003"/>
      <c r="LV1003"/>
      <c r="LW1003"/>
      <c r="LX1003"/>
      <c r="LY1003"/>
      <c r="LZ1003"/>
      <c r="MA1003"/>
      <c r="MB1003"/>
      <c r="MC1003"/>
      <c r="MD1003"/>
      <c r="ME1003"/>
      <c r="MF1003"/>
      <c r="MG1003"/>
      <c r="MH1003"/>
      <c r="MI1003"/>
      <c r="MJ1003"/>
      <c r="MK1003"/>
      <c r="ML1003"/>
      <c r="MM1003"/>
      <c r="MN1003"/>
      <c r="MO1003"/>
      <c r="MP1003"/>
      <c r="MQ1003"/>
      <c r="MR1003"/>
      <c r="MS1003"/>
      <c r="MT1003"/>
      <c r="MU1003"/>
      <c r="MV1003"/>
      <c r="MW1003"/>
      <c r="MX1003"/>
      <c r="MY1003"/>
      <c r="MZ1003"/>
      <c r="NA1003"/>
      <c r="NB1003"/>
      <c r="NC1003"/>
      <c r="ND1003"/>
      <c r="NE1003"/>
      <c r="NF1003"/>
      <c r="NG1003"/>
      <c r="NH1003"/>
      <c r="NI1003"/>
      <c r="NJ1003"/>
      <c r="NK1003"/>
      <c r="NL1003"/>
      <c r="NM1003"/>
      <c r="NN1003"/>
      <c r="NO1003"/>
      <c r="NP1003"/>
      <c r="NQ1003"/>
      <c r="NR1003"/>
      <c r="NS1003"/>
      <c r="NT1003"/>
      <c r="NU1003"/>
      <c r="NV1003"/>
      <c r="NW1003"/>
      <c r="NX1003"/>
      <c r="NY1003"/>
      <c r="NZ1003"/>
      <c r="OA1003"/>
    </row>
    <row r="1004" spans="16:391"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  <c r="FV1004"/>
      <c r="FW1004"/>
      <c r="FX1004"/>
      <c r="FY1004"/>
      <c r="FZ1004"/>
      <c r="GA1004"/>
      <c r="GB1004"/>
      <c r="GC1004"/>
      <c r="GD1004"/>
      <c r="GE1004"/>
      <c r="GF1004"/>
      <c r="GG1004"/>
      <c r="GH1004"/>
      <c r="GI1004"/>
      <c r="GJ1004"/>
      <c r="GK1004"/>
      <c r="GL1004"/>
      <c r="GM1004"/>
      <c r="GN1004"/>
      <c r="GO1004"/>
      <c r="GP1004"/>
      <c r="GQ1004"/>
      <c r="GR1004"/>
      <c r="GS1004"/>
      <c r="GT1004"/>
      <c r="GU1004"/>
      <c r="GV1004"/>
      <c r="GW1004"/>
      <c r="GX1004"/>
      <c r="GY1004"/>
      <c r="GZ1004"/>
      <c r="HA1004"/>
      <c r="HB1004"/>
      <c r="HC1004"/>
      <c r="HD1004"/>
      <c r="HE1004"/>
      <c r="HF1004"/>
      <c r="HG1004"/>
      <c r="HH1004"/>
      <c r="HI1004"/>
      <c r="HJ1004"/>
      <c r="HK1004"/>
      <c r="HL1004"/>
      <c r="HM1004"/>
      <c r="HN1004"/>
      <c r="HO1004"/>
      <c r="HP1004"/>
      <c r="HQ1004"/>
      <c r="HR1004"/>
      <c r="HS1004"/>
      <c r="HT1004"/>
      <c r="HU1004"/>
      <c r="HV1004"/>
      <c r="HW1004"/>
      <c r="HX1004"/>
      <c r="HY1004"/>
      <c r="HZ1004"/>
      <c r="IA1004"/>
      <c r="IB1004"/>
      <c r="IC1004"/>
      <c r="ID1004"/>
      <c r="IE1004"/>
      <c r="IF1004"/>
      <c r="IG1004"/>
      <c r="IH1004"/>
      <c r="II1004"/>
      <c r="IJ1004"/>
      <c r="IK1004"/>
      <c r="IL1004"/>
      <c r="IM1004"/>
      <c r="IN1004"/>
      <c r="IO1004"/>
      <c r="IP1004"/>
      <c r="IQ1004"/>
      <c r="IR1004"/>
      <c r="IS1004"/>
      <c r="IT1004"/>
      <c r="IU1004"/>
      <c r="IV1004"/>
      <c r="IW1004"/>
      <c r="IX1004"/>
      <c r="IY1004"/>
      <c r="IZ1004"/>
      <c r="JA1004"/>
      <c r="JB1004"/>
      <c r="JC1004"/>
      <c r="JD1004"/>
      <c r="JE1004"/>
      <c r="JF1004"/>
      <c r="JG1004"/>
      <c r="JH1004"/>
      <c r="JI1004"/>
      <c r="JJ1004"/>
      <c r="JK1004"/>
      <c r="JL1004"/>
      <c r="JM1004"/>
      <c r="JN1004"/>
      <c r="JO1004"/>
      <c r="JP1004"/>
      <c r="JQ1004"/>
      <c r="JR1004"/>
      <c r="JS1004"/>
      <c r="JT1004"/>
      <c r="JU1004"/>
      <c r="JV1004"/>
      <c r="JW1004"/>
      <c r="JX1004"/>
      <c r="JY1004"/>
      <c r="JZ1004"/>
      <c r="KA1004"/>
      <c r="KB1004"/>
      <c r="KC1004"/>
      <c r="KD1004"/>
      <c r="KE1004"/>
      <c r="KF1004"/>
      <c r="KG1004"/>
      <c r="KH1004"/>
      <c r="KI1004"/>
      <c r="KJ1004"/>
      <c r="KK1004"/>
      <c r="KL1004"/>
      <c r="KM1004"/>
      <c r="KN1004"/>
      <c r="KO1004"/>
      <c r="KP1004"/>
      <c r="KQ1004"/>
      <c r="KR1004"/>
      <c r="KS1004"/>
      <c r="KT1004"/>
      <c r="KU1004"/>
      <c r="KV1004"/>
      <c r="KW1004"/>
      <c r="KX1004"/>
      <c r="KY1004"/>
      <c r="KZ1004"/>
      <c r="LA1004"/>
      <c r="LB1004"/>
      <c r="LC1004"/>
      <c r="LD1004"/>
      <c r="LE1004"/>
      <c r="LF1004"/>
      <c r="LG1004"/>
      <c r="LH1004"/>
      <c r="LI1004"/>
      <c r="LJ1004"/>
      <c r="LK1004"/>
      <c r="LL1004"/>
      <c r="LM1004"/>
      <c r="LN1004"/>
      <c r="LO1004"/>
      <c r="LP1004"/>
      <c r="LQ1004"/>
      <c r="LR1004"/>
      <c r="LS1004"/>
      <c r="LT1004"/>
      <c r="LU1004"/>
      <c r="LV1004"/>
      <c r="LW1004"/>
      <c r="LX1004"/>
      <c r="LY1004"/>
      <c r="LZ1004"/>
      <c r="MA1004"/>
      <c r="MB1004"/>
      <c r="MC1004"/>
      <c r="MD1004"/>
      <c r="ME1004"/>
      <c r="MF1004"/>
      <c r="MG1004"/>
      <c r="MH1004"/>
      <c r="MI1004"/>
      <c r="MJ1004"/>
      <c r="MK1004"/>
      <c r="ML1004"/>
      <c r="MM1004"/>
      <c r="MN1004"/>
      <c r="MO1004"/>
      <c r="MP1004"/>
      <c r="MQ1004"/>
      <c r="MR1004"/>
      <c r="MS1004"/>
      <c r="MT1004"/>
      <c r="MU1004"/>
      <c r="MV1004"/>
      <c r="MW1004"/>
      <c r="MX1004"/>
      <c r="MY1004"/>
      <c r="MZ1004"/>
      <c r="NA1004"/>
      <c r="NB1004"/>
      <c r="NC1004"/>
      <c r="ND1004"/>
      <c r="NE1004"/>
      <c r="NF1004"/>
      <c r="NG1004"/>
      <c r="NH1004"/>
      <c r="NI1004"/>
      <c r="NJ1004"/>
      <c r="NK1004"/>
      <c r="NL1004"/>
      <c r="NM1004"/>
      <c r="NN1004"/>
      <c r="NO1004"/>
      <c r="NP1004"/>
      <c r="NQ1004"/>
      <c r="NR1004"/>
      <c r="NS1004"/>
      <c r="NT1004"/>
      <c r="NU1004"/>
      <c r="NV1004"/>
      <c r="NW1004"/>
      <c r="NX1004"/>
      <c r="NY1004"/>
      <c r="NZ1004"/>
      <c r="OA1004"/>
    </row>
    <row r="1005" spans="16:391"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  <c r="KO1005"/>
      <c r="KP1005"/>
      <c r="KQ1005"/>
      <c r="KR1005"/>
      <c r="KS1005"/>
      <c r="KT1005"/>
      <c r="KU1005"/>
      <c r="KV1005"/>
      <c r="KW1005"/>
      <c r="KX1005"/>
      <c r="KY1005"/>
      <c r="KZ1005"/>
      <c r="LA1005"/>
      <c r="LB1005"/>
      <c r="LC1005"/>
      <c r="LD1005"/>
      <c r="LE1005"/>
      <c r="LF1005"/>
      <c r="LG1005"/>
      <c r="LH1005"/>
      <c r="LI1005"/>
      <c r="LJ1005"/>
      <c r="LK1005"/>
      <c r="LL1005"/>
      <c r="LM1005"/>
      <c r="LN1005"/>
      <c r="LO1005"/>
      <c r="LP1005"/>
      <c r="LQ1005"/>
      <c r="LR1005"/>
      <c r="LS1005"/>
      <c r="LT1005"/>
      <c r="LU1005"/>
      <c r="LV1005"/>
      <c r="LW1005"/>
      <c r="LX1005"/>
      <c r="LY1005"/>
      <c r="LZ1005"/>
      <c r="MA1005"/>
      <c r="MB1005"/>
      <c r="MC1005"/>
      <c r="MD1005"/>
      <c r="ME1005"/>
      <c r="MF1005"/>
      <c r="MG1005"/>
      <c r="MH1005"/>
      <c r="MI1005"/>
      <c r="MJ1005"/>
      <c r="MK1005"/>
      <c r="ML1005"/>
      <c r="MM1005"/>
      <c r="MN1005"/>
      <c r="MO1005"/>
      <c r="MP1005"/>
      <c r="MQ1005"/>
      <c r="MR1005"/>
      <c r="MS1005"/>
      <c r="MT1005"/>
      <c r="MU1005"/>
      <c r="MV1005"/>
      <c r="MW1005"/>
      <c r="MX1005"/>
      <c r="MY1005"/>
      <c r="MZ1005"/>
      <c r="NA1005"/>
      <c r="NB1005"/>
      <c r="NC1005"/>
      <c r="ND1005"/>
      <c r="NE1005"/>
      <c r="NF1005"/>
      <c r="NG1005"/>
      <c r="NH1005"/>
      <c r="NI1005"/>
      <c r="NJ1005"/>
      <c r="NK1005"/>
      <c r="NL1005"/>
      <c r="NM1005"/>
      <c r="NN1005"/>
      <c r="NO1005"/>
      <c r="NP1005"/>
      <c r="NQ1005"/>
      <c r="NR1005"/>
      <c r="NS1005"/>
      <c r="NT1005"/>
      <c r="NU1005"/>
      <c r="NV1005"/>
      <c r="NW1005"/>
      <c r="NX1005"/>
      <c r="NY1005"/>
      <c r="NZ1005"/>
      <c r="OA1005"/>
    </row>
    <row r="1006" spans="16:391"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  <c r="KO1006"/>
      <c r="KP1006"/>
      <c r="KQ1006"/>
      <c r="KR1006"/>
      <c r="KS1006"/>
      <c r="KT1006"/>
      <c r="KU1006"/>
      <c r="KV1006"/>
      <c r="KW1006"/>
      <c r="KX1006"/>
      <c r="KY1006"/>
      <c r="KZ1006"/>
      <c r="LA1006"/>
      <c r="LB1006"/>
      <c r="LC1006"/>
      <c r="LD1006"/>
      <c r="LE1006"/>
      <c r="LF1006"/>
      <c r="LG1006"/>
      <c r="LH1006"/>
      <c r="LI1006"/>
      <c r="LJ1006"/>
      <c r="LK1006"/>
      <c r="LL1006"/>
      <c r="LM1006"/>
      <c r="LN1006"/>
      <c r="LO1006"/>
      <c r="LP1006"/>
      <c r="LQ1006"/>
      <c r="LR1006"/>
      <c r="LS1006"/>
      <c r="LT1006"/>
      <c r="LU1006"/>
      <c r="LV1006"/>
      <c r="LW1006"/>
      <c r="LX1006"/>
      <c r="LY1006"/>
      <c r="LZ1006"/>
      <c r="MA1006"/>
      <c r="MB1006"/>
      <c r="MC1006"/>
      <c r="MD1006"/>
      <c r="ME1006"/>
      <c r="MF1006"/>
      <c r="MG1006"/>
      <c r="MH1006"/>
      <c r="MI1006"/>
      <c r="MJ1006"/>
      <c r="MK1006"/>
      <c r="ML1006"/>
      <c r="MM1006"/>
      <c r="MN1006"/>
      <c r="MO1006"/>
      <c r="MP1006"/>
      <c r="MQ1006"/>
      <c r="MR1006"/>
      <c r="MS1006"/>
      <c r="MT1006"/>
      <c r="MU1006"/>
      <c r="MV1006"/>
      <c r="MW1006"/>
      <c r="MX1006"/>
      <c r="MY1006"/>
      <c r="MZ1006"/>
      <c r="NA1006"/>
      <c r="NB1006"/>
      <c r="NC1006"/>
      <c r="ND1006"/>
      <c r="NE1006"/>
      <c r="NF1006"/>
      <c r="NG1006"/>
      <c r="NH1006"/>
      <c r="NI1006"/>
      <c r="NJ1006"/>
      <c r="NK1006"/>
      <c r="NL1006"/>
      <c r="NM1006"/>
      <c r="NN1006"/>
      <c r="NO1006"/>
      <c r="NP1006"/>
      <c r="NQ1006"/>
      <c r="NR1006"/>
      <c r="NS1006"/>
      <c r="NT1006"/>
      <c r="NU1006"/>
      <c r="NV1006"/>
      <c r="NW1006"/>
      <c r="NX1006"/>
      <c r="NY1006"/>
      <c r="NZ1006"/>
      <c r="OA1006"/>
    </row>
    <row r="1007" spans="16:391"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  <c r="KO1007"/>
      <c r="KP1007"/>
      <c r="KQ1007"/>
      <c r="KR1007"/>
      <c r="KS1007"/>
      <c r="KT1007"/>
      <c r="KU1007"/>
      <c r="KV1007"/>
      <c r="KW1007"/>
      <c r="KX1007"/>
      <c r="KY1007"/>
      <c r="KZ1007"/>
      <c r="LA1007"/>
      <c r="LB1007"/>
      <c r="LC1007"/>
      <c r="LD1007"/>
      <c r="LE1007"/>
      <c r="LF1007"/>
      <c r="LG1007"/>
      <c r="LH1007"/>
      <c r="LI1007"/>
      <c r="LJ1007"/>
      <c r="LK1007"/>
      <c r="LL1007"/>
      <c r="LM1007"/>
      <c r="LN1007"/>
      <c r="LO1007"/>
      <c r="LP1007"/>
      <c r="LQ1007"/>
      <c r="LR1007"/>
      <c r="LS1007"/>
      <c r="LT1007"/>
      <c r="LU1007"/>
      <c r="LV1007"/>
      <c r="LW1007"/>
      <c r="LX1007"/>
      <c r="LY1007"/>
      <c r="LZ1007"/>
      <c r="MA1007"/>
      <c r="MB1007"/>
      <c r="MC1007"/>
      <c r="MD1007"/>
      <c r="ME1007"/>
      <c r="MF1007"/>
      <c r="MG1007"/>
      <c r="MH1007"/>
      <c r="MI1007"/>
      <c r="MJ1007"/>
      <c r="MK1007"/>
      <c r="ML1007"/>
      <c r="MM1007"/>
      <c r="MN1007"/>
      <c r="MO1007"/>
      <c r="MP1007"/>
      <c r="MQ1007"/>
      <c r="MR1007"/>
      <c r="MS1007"/>
      <c r="MT1007"/>
      <c r="MU1007"/>
      <c r="MV1007"/>
      <c r="MW1007"/>
      <c r="MX1007"/>
      <c r="MY1007"/>
      <c r="MZ1007"/>
      <c r="NA1007"/>
      <c r="NB1007"/>
      <c r="NC1007"/>
      <c r="ND1007"/>
      <c r="NE1007"/>
      <c r="NF1007"/>
      <c r="NG1007"/>
      <c r="NH1007"/>
      <c r="NI1007"/>
      <c r="NJ1007"/>
      <c r="NK1007"/>
      <c r="NL1007"/>
      <c r="NM1007"/>
      <c r="NN1007"/>
      <c r="NO1007"/>
      <c r="NP1007"/>
      <c r="NQ1007"/>
      <c r="NR1007"/>
      <c r="NS1007"/>
      <c r="NT1007"/>
      <c r="NU1007"/>
      <c r="NV1007"/>
      <c r="NW1007"/>
      <c r="NX1007"/>
      <c r="NY1007"/>
      <c r="NZ1007"/>
      <c r="OA1007"/>
    </row>
    <row r="1008" spans="16:391"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  <c r="KO1008"/>
      <c r="KP1008"/>
      <c r="KQ1008"/>
      <c r="KR1008"/>
      <c r="KS1008"/>
      <c r="KT1008"/>
      <c r="KU1008"/>
      <c r="KV1008"/>
      <c r="KW1008"/>
      <c r="KX1008"/>
      <c r="KY1008"/>
      <c r="KZ1008"/>
      <c r="LA1008"/>
      <c r="LB1008"/>
      <c r="LC1008"/>
      <c r="LD1008"/>
      <c r="LE1008"/>
      <c r="LF1008"/>
      <c r="LG1008"/>
      <c r="LH1008"/>
      <c r="LI1008"/>
      <c r="LJ1008"/>
      <c r="LK1008"/>
      <c r="LL1008"/>
      <c r="LM1008"/>
      <c r="LN1008"/>
      <c r="LO1008"/>
      <c r="LP1008"/>
      <c r="LQ1008"/>
      <c r="LR1008"/>
      <c r="LS1008"/>
      <c r="LT1008"/>
      <c r="LU1008"/>
      <c r="LV1008"/>
      <c r="LW1008"/>
      <c r="LX1008"/>
      <c r="LY1008"/>
      <c r="LZ1008"/>
      <c r="MA1008"/>
      <c r="MB1008"/>
      <c r="MC1008"/>
      <c r="MD1008"/>
      <c r="ME1008"/>
      <c r="MF1008"/>
      <c r="MG1008"/>
      <c r="MH1008"/>
      <c r="MI1008"/>
      <c r="MJ1008"/>
      <c r="MK1008"/>
      <c r="ML1008"/>
      <c r="MM1008"/>
      <c r="MN1008"/>
      <c r="MO1008"/>
      <c r="MP1008"/>
      <c r="MQ1008"/>
      <c r="MR1008"/>
      <c r="MS1008"/>
      <c r="MT1008"/>
      <c r="MU1008"/>
      <c r="MV1008"/>
      <c r="MW1008"/>
      <c r="MX1008"/>
      <c r="MY1008"/>
      <c r="MZ1008"/>
      <c r="NA1008"/>
      <c r="NB1008"/>
      <c r="NC1008"/>
      <c r="ND1008"/>
      <c r="NE1008"/>
      <c r="NF1008"/>
      <c r="NG1008"/>
      <c r="NH1008"/>
      <c r="NI1008"/>
      <c r="NJ1008"/>
      <c r="NK1008"/>
      <c r="NL1008"/>
      <c r="NM1008"/>
      <c r="NN1008"/>
      <c r="NO1008"/>
      <c r="NP1008"/>
      <c r="NQ1008"/>
      <c r="NR1008"/>
      <c r="NS1008"/>
      <c r="NT1008"/>
      <c r="NU1008"/>
      <c r="NV1008"/>
      <c r="NW1008"/>
      <c r="NX1008"/>
      <c r="NY1008"/>
      <c r="NZ1008"/>
      <c r="OA1008"/>
    </row>
    <row r="1009" spans="16:391"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  <c r="KO1009"/>
      <c r="KP1009"/>
      <c r="KQ1009"/>
      <c r="KR1009"/>
      <c r="KS1009"/>
      <c r="KT1009"/>
      <c r="KU1009"/>
      <c r="KV1009"/>
      <c r="KW1009"/>
      <c r="KX1009"/>
      <c r="KY1009"/>
      <c r="KZ1009"/>
      <c r="LA1009"/>
      <c r="LB1009"/>
      <c r="LC1009"/>
      <c r="LD1009"/>
      <c r="LE1009"/>
      <c r="LF1009"/>
      <c r="LG1009"/>
      <c r="LH1009"/>
      <c r="LI1009"/>
      <c r="LJ1009"/>
      <c r="LK1009"/>
      <c r="LL1009"/>
      <c r="LM1009"/>
      <c r="LN1009"/>
      <c r="LO1009"/>
      <c r="LP1009"/>
      <c r="LQ1009"/>
      <c r="LR1009"/>
      <c r="LS1009"/>
      <c r="LT1009"/>
      <c r="LU1009"/>
      <c r="LV1009"/>
      <c r="LW1009"/>
      <c r="LX1009"/>
      <c r="LY1009"/>
      <c r="LZ1009"/>
      <c r="MA1009"/>
      <c r="MB1009"/>
      <c r="MC1009"/>
      <c r="MD1009"/>
      <c r="ME1009"/>
      <c r="MF1009"/>
      <c r="MG1009"/>
      <c r="MH1009"/>
      <c r="MI1009"/>
      <c r="MJ1009"/>
      <c r="MK1009"/>
      <c r="ML1009"/>
      <c r="MM1009"/>
      <c r="MN1009"/>
      <c r="MO1009"/>
      <c r="MP1009"/>
      <c r="MQ1009"/>
      <c r="MR1009"/>
      <c r="MS1009"/>
      <c r="MT1009"/>
      <c r="MU1009"/>
      <c r="MV1009"/>
      <c r="MW1009"/>
      <c r="MX1009"/>
      <c r="MY1009"/>
      <c r="MZ1009"/>
      <c r="NA1009"/>
      <c r="NB1009"/>
      <c r="NC1009"/>
      <c r="ND1009"/>
      <c r="NE1009"/>
      <c r="NF1009"/>
      <c r="NG1009"/>
      <c r="NH1009"/>
      <c r="NI1009"/>
      <c r="NJ1009"/>
      <c r="NK1009"/>
      <c r="NL1009"/>
      <c r="NM1009"/>
      <c r="NN1009"/>
      <c r="NO1009"/>
      <c r="NP1009"/>
      <c r="NQ1009"/>
      <c r="NR1009"/>
      <c r="NS1009"/>
      <c r="NT1009"/>
      <c r="NU1009"/>
      <c r="NV1009"/>
      <c r="NW1009"/>
      <c r="NX1009"/>
      <c r="NY1009"/>
      <c r="NZ1009"/>
      <c r="OA1009"/>
    </row>
    <row r="1010" spans="16:391"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  <c r="KO1010"/>
      <c r="KP1010"/>
      <c r="KQ1010"/>
      <c r="KR1010"/>
      <c r="KS1010"/>
      <c r="KT1010"/>
      <c r="KU1010"/>
      <c r="KV1010"/>
      <c r="KW1010"/>
      <c r="KX1010"/>
      <c r="KY1010"/>
      <c r="KZ1010"/>
      <c r="LA1010"/>
      <c r="LB1010"/>
      <c r="LC1010"/>
      <c r="LD1010"/>
      <c r="LE1010"/>
      <c r="LF1010"/>
      <c r="LG1010"/>
      <c r="LH1010"/>
      <c r="LI1010"/>
      <c r="LJ1010"/>
      <c r="LK1010"/>
      <c r="LL1010"/>
      <c r="LM1010"/>
      <c r="LN1010"/>
      <c r="LO1010"/>
      <c r="LP1010"/>
      <c r="LQ1010"/>
      <c r="LR1010"/>
      <c r="LS1010"/>
      <c r="LT1010"/>
      <c r="LU1010"/>
      <c r="LV1010"/>
      <c r="LW1010"/>
      <c r="LX1010"/>
      <c r="LY1010"/>
      <c r="LZ1010"/>
      <c r="MA1010"/>
      <c r="MB1010"/>
      <c r="MC1010"/>
      <c r="MD1010"/>
      <c r="ME1010"/>
      <c r="MF1010"/>
      <c r="MG1010"/>
      <c r="MH1010"/>
      <c r="MI1010"/>
      <c r="MJ1010"/>
      <c r="MK1010"/>
      <c r="ML1010"/>
      <c r="MM1010"/>
      <c r="MN1010"/>
      <c r="MO1010"/>
      <c r="MP1010"/>
      <c r="MQ1010"/>
      <c r="MR1010"/>
      <c r="MS1010"/>
      <c r="MT1010"/>
      <c r="MU1010"/>
      <c r="MV1010"/>
      <c r="MW1010"/>
      <c r="MX1010"/>
      <c r="MY1010"/>
      <c r="MZ1010"/>
      <c r="NA1010"/>
      <c r="NB1010"/>
      <c r="NC1010"/>
      <c r="ND1010"/>
      <c r="NE1010"/>
      <c r="NF1010"/>
      <c r="NG1010"/>
      <c r="NH1010"/>
      <c r="NI1010"/>
      <c r="NJ1010"/>
      <c r="NK1010"/>
      <c r="NL1010"/>
      <c r="NM1010"/>
      <c r="NN1010"/>
      <c r="NO1010"/>
      <c r="NP1010"/>
      <c r="NQ1010"/>
      <c r="NR1010"/>
      <c r="NS1010"/>
      <c r="NT1010"/>
      <c r="NU1010"/>
      <c r="NV1010"/>
      <c r="NW1010"/>
      <c r="NX1010"/>
      <c r="NY1010"/>
      <c r="NZ1010"/>
      <c r="OA1010"/>
    </row>
    <row r="1011" spans="16:391"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  <c r="KO1011"/>
      <c r="KP1011"/>
      <c r="KQ1011"/>
      <c r="KR1011"/>
      <c r="KS1011"/>
      <c r="KT1011"/>
      <c r="KU1011"/>
      <c r="KV1011"/>
      <c r="KW1011"/>
      <c r="KX1011"/>
      <c r="KY1011"/>
      <c r="KZ1011"/>
      <c r="LA1011"/>
      <c r="LB1011"/>
      <c r="LC1011"/>
      <c r="LD1011"/>
      <c r="LE1011"/>
      <c r="LF1011"/>
      <c r="LG1011"/>
      <c r="LH1011"/>
      <c r="LI1011"/>
      <c r="LJ1011"/>
      <c r="LK1011"/>
      <c r="LL1011"/>
      <c r="LM1011"/>
      <c r="LN1011"/>
      <c r="LO1011"/>
      <c r="LP1011"/>
      <c r="LQ1011"/>
      <c r="LR1011"/>
      <c r="LS1011"/>
      <c r="LT1011"/>
      <c r="LU1011"/>
      <c r="LV1011"/>
      <c r="LW1011"/>
      <c r="LX1011"/>
      <c r="LY1011"/>
      <c r="LZ1011"/>
      <c r="MA1011"/>
      <c r="MB1011"/>
      <c r="MC1011"/>
      <c r="MD1011"/>
      <c r="ME1011"/>
      <c r="MF1011"/>
      <c r="MG1011"/>
      <c r="MH1011"/>
      <c r="MI1011"/>
      <c r="MJ1011"/>
      <c r="MK1011"/>
      <c r="ML1011"/>
      <c r="MM1011"/>
      <c r="MN1011"/>
      <c r="MO1011"/>
      <c r="MP1011"/>
      <c r="MQ1011"/>
      <c r="MR1011"/>
      <c r="MS1011"/>
      <c r="MT1011"/>
      <c r="MU1011"/>
      <c r="MV1011"/>
      <c r="MW1011"/>
      <c r="MX1011"/>
      <c r="MY1011"/>
      <c r="MZ1011"/>
      <c r="NA1011"/>
      <c r="NB1011"/>
      <c r="NC1011"/>
      <c r="ND1011"/>
      <c r="NE1011"/>
      <c r="NF1011"/>
      <c r="NG1011"/>
      <c r="NH1011"/>
      <c r="NI1011"/>
      <c r="NJ1011"/>
      <c r="NK1011"/>
      <c r="NL1011"/>
      <c r="NM1011"/>
      <c r="NN1011"/>
      <c r="NO1011"/>
      <c r="NP1011"/>
      <c r="NQ1011"/>
      <c r="NR1011"/>
      <c r="NS1011"/>
      <c r="NT1011"/>
      <c r="NU1011"/>
      <c r="NV1011"/>
      <c r="NW1011"/>
      <c r="NX1011"/>
      <c r="NY1011"/>
      <c r="NZ1011"/>
      <c r="OA1011"/>
    </row>
    <row r="1012" spans="16:391"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  <c r="KO1012"/>
      <c r="KP1012"/>
      <c r="KQ1012"/>
      <c r="KR1012"/>
      <c r="KS1012"/>
      <c r="KT1012"/>
      <c r="KU1012"/>
      <c r="KV1012"/>
      <c r="KW1012"/>
      <c r="KX1012"/>
      <c r="KY1012"/>
      <c r="KZ1012"/>
      <c r="LA1012"/>
      <c r="LB1012"/>
      <c r="LC1012"/>
      <c r="LD1012"/>
      <c r="LE1012"/>
      <c r="LF1012"/>
      <c r="LG1012"/>
      <c r="LH1012"/>
      <c r="LI1012"/>
      <c r="LJ1012"/>
      <c r="LK1012"/>
      <c r="LL1012"/>
      <c r="LM1012"/>
      <c r="LN1012"/>
      <c r="LO1012"/>
      <c r="LP1012"/>
      <c r="LQ1012"/>
      <c r="LR1012"/>
      <c r="LS1012"/>
      <c r="LT1012"/>
      <c r="LU1012"/>
      <c r="LV1012"/>
      <c r="LW1012"/>
      <c r="LX1012"/>
      <c r="LY1012"/>
      <c r="LZ1012"/>
      <c r="MA1012"/>
      <c r="MB1012"/>
      <c r="MC1012"/>
      <c r="MD1012"/>
      <c r="ME1012"/>
      <c r="MF1012"/>
      <c r="MG1012"/>
      <c r="MH1012"/>
      <c r="MI1012"/>
      <c r="MJ1012"/>
      <c r="MK1012"/>
      <c r="ML1012"/>
      <c r="MM1012"/>
      <c r="MN1012"/>
      <c r="MO1012"/>
      <c r="MP1012"/>
      <c r="MQ1012"/>
      <c r="MR1012"/>
      <c r="MS1012"/>
      <c r="MT1012"/>
      <c r="MU1012"/>
      <c r="MV1012"/>
      <c r="MW1012"/>
      <c r="MX1012"/>
      <c r="MY1012"/>
      <c r="MZ1012"/>
      <c r="NA1012"/>
      <c r="NB1012"/>
      <c r="NC1012"/>
      <c r="ND1012"/>
      <c r="NE1012"/>
      <c r="NF1012"/>
      <c r="NG1012"/>
      <c r="NH1012"/>
      <c r="NI1012"/>
      <c r="NJ1012"/>
      <c r="NK1012"/>
      <c r="NL1012"/>
      <c r="NM1012"/>
      <c r="NN1012"/>
      <c r="NO1012"/>
      <c r="NP1012"/>
      <c r="NQ1012"/>
      <c r="NR1012"/>
      <c r="NS1012"/>
      <c r="NT1012"/>
      <c r="NU1012"/>
      <c r="NV1012"/>
      <c r="NW1012"/>
      <c r="NX1012"/>
      <c r="NY1012"/>
      <c r="NZ1012"/>
      <c r="OA1012"/>
    </row>
    <row r="1013" spans="16:391"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  <c r="FV1013"/>
      <c r="FW1013"/>
      <c r="FX1013"/>
      <c r="FY1013"/>
      <c r="FZ1013"/>
      <c r="GA1013"/>
      <c r="GB1013"/>
      <c r="GC1013"/>
      <c r="GD1013"/>
      <c r="GE1013"/>
      <c r="GF1013"/>
      <c r="GG1013"/>
      <c r="GH1013"/>
      <c r="GI1013"/>
      <c r="GJ1013"/>
      <c r="GK1013"/>
      <c r="GL1013"/>
      <c r="GM1013"/>
      <c r="GN1013"/>
      <c r="GO1013"/>
      <c r="GP1013"/>
      <c r="GQ1013"/>
      <c r="GR1013"/>
      <c r="GS1013"/>
      <c r="GT1013"/>
      <c r="GU1013"/>
      <c r="GV1013"/>
      <c r="GW1013"/>
      <c r="GX1013"/>
      <c r="GY1013"/>
      <c r="GZ1013"/>
      <c r="HA1013"/>
      <c r="HB1013"/>
      <c r="HC1013"/>
      <c r="HD1013"/>
      <c r="HE1013"/>
      <c r="HF1013"/>
      <c r="HG1013"/>
      <c r="HH1013"/>
      <c r="HI1013"/>
      <c r="HJ1013"/>
      <c r="HK1013"/>
      <c r="HL1013"/>
      <c r="HM1013"/>
      <c r="HN1013"/>
      <c r="HO1013"/>
      <c r="HP1013"/>
      <c r="HQ1013"/>
      <c r="HR1013"/>
      <c r="HS1013"/>
      <c r="HT1013"/>
      <c r="HU1013"/>
      <c r="HV1013"/>
      <c r="HW1013"/>
      <c r="HX1013"/>
      <c r="HY1013"/>
      <c r="HZ1013"/>
      <c r="IA1013"/>
      <c r="IB1013"/>
      <c r="IC1013"/>
      <c r="ID1013"/>
      <c r="IE1013"/>
      <c r="IF1013"/>
      <c r="IG1013"/>
      <c r="IH1013"/>
      <c r="II1013"/>
      <c r="IJ1013"/>
      <c r="IK1013"/>
      <c r="IL1013"/>
      <c r="IM1013"/>
      <c r="IN1013"/>
      <c r="IO1013"/>
      <c r="IP1013"/>
      <c r="IQ1013"/>
      <c r="IR1013"/>
      <c r="IS1013"/>
      <c r="IT1013"/>
      <c r="IU1013"/>
      <c r="IV1013"/>
      <c r="IW1013"/>
      <c r="IX1013"/>
      <c r="IY1013"/>
      <c r="IZ1013"/>
      <c r="JA1013"/>
      <c r="JB1013"/>
      <c r="JC1013"/>
      <c r="JD1013"/>
      <c r="JE1013"/>
      <c r="JF1013"/>
      <c r="JG1013"/>
      <c r="JH1013"/>
      <c r="JI1013"/>
      <c r="JJ1013"/>
      <c r="JK1013"/>
      <c r="JL1013"/>
      <c r="JM1013"/>
      <c r="JN1013"/>
      <c r="JO1013"/>
      <c r="JP1013"/>
      <c r="JQ1013"/>
      <c r="JR1013"/>
      <c r="JS1013"/>
      <c r="JT1013"/>
      <c r="JU1013"/>
      <c r="JV1013"/>
      <c r="JW1013"/>
      <c r="JX1013"/>
      <c r="JY1013"/>
      <c r="JZ1013"/>
      <c r="KA1013"/>
      <c r="KB1013"/>
      <c r="KC1013"/>
      <c r="KD1013"/>
      <c r="KE1013"/>
      <c r="KF1013"/>
      <c r="KG1013"/>
      <c r="KH1013"/>
      <c r="KI1013"/>
      <c r="KJ1013"/>
      <c r="KK1013"/>
      <c r="KL1013"/>
      <c r="KM1013"/>
      <c r="KN1013"/>
      <c r="KO1013"/>
      <c r="KP1013"/>
      <c r="KQ1013"/>
      <c r="KR1013"/>
      <c r="KS1013"/>
      <c r="KT1013"/>
      <c r="KU1013"/>
      <c r="KV1013"/>
      <c r="KW1013"/>
      <c r="KX1013"/>
      <c r="KY1013"/>
      <c r="KZ1013"/>
      <c r="LA1013"/>
      <c r="LB1013"/>
      <c r="LC1013"/>
      <c r="LD1013"/>
      <c r="LE1013"/>
      <c r="LF1013"/>
      <c r="LG1013"/>
      <c r="LH1013"/>
      <c r="LI1013"/>
      <c r="LJ1013"/>
      <c r="LK1013"/>
      <c r="LL1013"/>
      <c r="LM1013"/>
      <c r="LN1013"/>
      <c r="LO1013"/>
      <c r="LP1013"/>
      <c r="LQ1013"/>
      <c r="LR1013"/>
      <c r="LS1013"/>
      <c r="LT1013"/>
      <c r="LU1013"/>
      <c r="LV1013"/>
      <c r="LW1013"/>
      <c r="LX1013"/>
      <c r="LY1013"/>
      <c r="LZ1013"/>
      <c r="MA1013"/>
      <c r="MB1013"/>
      <c r="MC1013"/>
      <c r="MD1013"/>
      <c r="ME1013"/>
      <c r="MF1013"/>
      <c r="MG1013"/>
      <c r="MH1013"/>
      <c r="MI1013"/>
      <c r="MJ1013"/>
      <c r="MK1013"/>
      <c r="ML1013"/>
      <c r="MM1013"/>
      <c r="MN1013"/>
      <c r="MO1013"/>
      <c r="MP1013"/>
      <c r="MQ1013"/>
      <c r="MR1013"/>
      <c r="MS1013"/>
      <c r="MT1013"/>
      <c r="MU1013"/>
      <c r="MV1013"/>
      <c r="MW1013"/>
      <c r="MX1013"/>
      <c r="MY1013"/>
      <c r="MZ1013"/>
      <c r="NA1013"/>
      <c r="NB1013"/>
      <c r="NC1013"/>
      <c r="ND1013"/>
      <c r="NE1013"/>
      <c r="NF1013"/>
      <c r="NG1013"/>
      <c r="NH1013"/>
      <c r="NI1013"/>
      <c r="NJ1013"/>
      <c r="NK1013"/>
      <c r="NL1013"/>
      <c r="NM1013"/>
      <c r="NN1013"/>
      <c r="NO1013"/>
      <c r="NP1013"/>
      <c r="NQ1013"/>
      <c r="NR1013"/>
      <c r="NS1013"/>
      <c r="NT1013"/>
      <c r="NU1013"/>
      <c r="NV1013"/>
      <c r="NW1013"/>
      <c r="NX1013"/>
      <c r="NY1013"/>
      <c r="NZ1013"/>
      <c r="OA1013"/>
    </row>
    <row r="1014" spans="16:391"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  <c r="EQ1014"/>
      <c r="ER1014"/>
      <c r="ES1014"/>
      <c r="ET1014"/>
      <c r="EU1014"/>
      <c r="EV1014"/>
      <c r="EW1014"/>
      <c r="EX1014"/>
      <c r="EY1014"/>
      <c r="EZ1014"/>
      <c r="FA1014"/>
      <c r="FB1014"/>
      <c r="FC1014"/>
      <c r="FD1014"/>
      <c r="FE1014"/>
      <c r="FF1014"/>
      <c r="FG1014"/>
      <c r="FH1014"/>
      <c r="FI1014"/>
      <c r="FJ1014"/>
      <c r="FK1014"/>
      <c r="FL1014"/>
      <c r="FM1014"/>
      <c r="FN1014"/>
      <c r="FO1014"/>
      <c r="FP1014"/>
      <c r="FQ1014"/>
      <c r="FR1014"/>
      <c r="FS1014"/>
      <c r="FT1014"/>
      <c r="FU1014"/>
      <c r="FV1014"/>
      <c r="FW1014"/>
      <c r="FX1014"/>
      <c r="FY1014"/>
      <c r="FZ1014"/>
      <c r="GA1014"/>
      <c r="GB1014"/>
      <c r="GC1014"/>
      <c r="GD1014"/>
      <c r="GE1014"/>
      <c r="GF1014"/>
      <c r="GG1014"/>
      <c r="GH1014"/>
      <c r="GI1014"/>
      <c r="GJ1014"/>
      <c r="GK1014"/>
      <c r="GL1014"/>
      <c r="GM1014"/>
      <c r="GN1014"/>
      <c r="GO1014"/>
      <c r="GP1014"/>
      <c r="GQ1014"/>
      <c r="GR1014"/>
      <c r="GS1014"/>
      <c r="GT1014"/>
      <c r="GU1014"/>
      <c r="GV1014"/>
      <c r="GW1014"/>
      <c r="GX1014"/>
      <c r="GY1014"/>
      <c r="GZ1014"/>
      <c r="HA1014"/>
      <c r="HB1014"/>
      <c r="HC1014"/>
      <c r="HD1014"/>
      <c r="HE1014"/>
      <c r="HF1014"/>
      <c r="HG1014"/>
      <c r="HH1014"/>
      <c r="HI1014"/>
      <c r="HJ1014"/>
      <c r="HK1014"/>
      <c r="HL1014"/>
      <c r="HM1014"/>
      <c r="HN1014"/>
      <c r="HO1014"/>
      <c r="HP1014"/>
      <c r="HQ1014"/>
      <c r="HR1014"/>
      <c r="HS1014"/>
      <c r="HT1014"/>
      <c r="HU1014"/>
      <c r="HV1014"/>
      <c r="HW1014"/>
      <c r="HX1014"/>
      <c r="HY1014"/>
      <c r="HZ1014"/>
      <c r="IA1014"/>
      <c r="IB1014"/>
      <c r="IC1014"/>
      <c r="ID1014"/>
      <c r="IE1014"/>
      <c r="IF1014"/>
      <c r="IG1014"/>
      <c r="IH1014"/>
      <c r="II1014"/>
      <c r="IJ1014"/>
      <c r="IK1014"/>
      <c r="IL1014"/>
      <c r="IM1014"/>
      <c r="IN1014"/>
      <c r="IO1014"/>
      <c r="IP1014"/>
      <c r="IQ1014"/>
      <c r="IR1014"/>
      <c r="IS1014"/>
      <c r="IT1014"/>
      <c r="IU1014"/>
      <c r="IV1014"/>
      <c r="IW1014"/>
      <c r="IX1014"/>
      <c r="IY1014"/>
      <c r="IZ1014"/>
      <c r="JA1014"/>
      <c r="JB1014"/>
      <c r="JC1014"/>
      <c r="JD1014"/>
      <c r="JE1014"/>
      <c r="JF1014"/>
      <c r="JG1014"/>
      <c r="JH1014"/>
      <c r="JI1014"/>
      <c r="JJ1014"/>
      <c r="JK1014"/>
      <c r="JL1014"/>
      <c r="JM1014"/>
      <c r="JN1014"/>
      <c r="JO1014"/>
      <c r="JP1014"/>
      <c r="JQ1014"/>
      <c r="JR1014"/>
      <c r="JS1014"/>
      <c r="JT1014"/>
      <c r="JU1014"/>
      <c r="JV1014"/>
      <c r="JW1014"/>
      <c r="JX1014"/>
      <c r="JY1014"/>
      <c r="JZ1014"/>
      <c r="KA1014"/>
      <c r="KB1014"/>
      <c r="KC1014"/>
      <c r="KD1014"/>
      <c r="KE1014"/>
      <c r="KF1014"/>
      <c r="KG1014"/>
      <c r="KH1014"/>
      <c r="KI1014"/>
      <c r="KJ1014"/>
      <c r="KK1014"/>
      <c r="KL1014"/>
      <c r="KM1014"/>
      <c r="KN1014"/>
      <c r="KO1014"/>
      <c r="KP1014"/>
      <c r="KQ1014"/>
      <c r="KR1014"/>
      <c r="KS1014"/>
      <c r="KT1014"/>
      <c r="KU1014"/>
      <c r="KV1014"/>
      <c r="KW1014"/>
      <c r="KX1014"/>
      <c r="KY1014"/>
      <c r="KZ1014"/>
      <c r="LA1014"/>
      <c r="LB1014"/>
      <c r="LC1014"/>
      <c r="LD1014"/>
      <c r="LE1014"/>
      <c r="LF1014"/>
      <c r="LG1014"/>
      <c r="LH1014"/>
      <c r="LI1014"/>
      <c r="LJ1014"/>
      <c r="LK1014"/>
      <c r="LL1014"/>
      <c r="LM1014"/>
      <c r="LN1014"/>
      <c r="LO1014"/>
      <c r="LP1014"/>
      <c r="LQ1014"/>
      <c r="LR1014"/>
      <c r="LS1014"/>
      <c r="LT1014"/>
      <c r="LU1014"/>
      <c r="LV1014"/>
      <c r="LW1014"/>
      <c r="LX1014"/>
      <c r="LY1014"/>
      <c r="LZ1014"/>
      <c r="MA1014"/>
      <c r="MB1014"/>
      <c r="MC1014"/>
      <c r="MD1014"/>
      <c r="ME1014"/>
      <c r="MF1014"/>
      <c r="MG1014"/>
      <c r="MH1014"/>
      <c r="MI1014"/>
      <c r="MJ1014"/>
      <c r="MK1014"/>
      <c r="ML1014"/>
      <c r="MM1014"/>
      <c r="MN1014"/>
      <c r="MO1014"/>
      <c r="MP1014"/>
      <c r="MQ1014"/>
      <c r="MR1014"/>
      <c r="MS1014"/>
      <c r="MT1014"/>
      <c r="MU1014"/>
      <c r="MV1014"/>
      <c r="MW1014"/>
      <c r="MX1014"/>
      <c r="MY1014"/>
      <c r="MZ1014"/>
      <c r="NA1014"/>
      <c r="NB1014"/>
      <c r="NC1014"/>
      <c r="ND1014"/>
      <c r="NE1014"/>
      <c r="NF1014"/>
      <c r="NG1014"/>
      <c r="NH1014"/>
      <c r="NI1014"/>
      <c r="NJ1014"/>
      <c r="NK1014"/>
      <c r="NL1014"/>
      <c r="NM1014"/>
      <c r="NN1014"/>
      <c r="NO1014"/>
      <c r="NP1014"/>
      <c r="NQ1014"/>
      <c r="NR1014"/>
      <c r="NS1014"/>
      <c r="NT1014"/>
      <c r="NU1014"/>
      <c r="NV1014"/>
      <c r="NW1014"/>
      <c r="NX1014"/>
      <c r="NY1014"/>
      <c r="NZ1014"/>
      <c r="OA1014"/>
    </row>
    <row r="1015" spans="16:391"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  <c r="EQ1015"/>
      <c r="ER1015"/>
      <c r="ES1015"/>
      <c r="ET1015"/>
      <c r="EU1015"/>
      <c r="EV1015"/>
      <c r="EW1015"/>
      <c r="EX1015"/>
      <c r="EY1015"/>
      <c r="EZ1015"/>
      <c r="FA1015"/>
      <c r="FB1015"/>
      <c r="FC1015"/>
      <c r="FD1015"/>
      <c r="FE1015"/>
      <c r="FF1015"/>
      <c r="FG1015"/>
      <c r="FH1015"/>
      <c r="FI1015"/>
      <c r="FJ1015"/>
      <c r="FK1015"/>
      <c r="FL1015"/>
      <c r="FM1015"/>
      <c r="FN1015"/>
      <c r="FO1015"/>
      <c r="FP1015"/>
      <c r="FQ1015"/>
      <c r="FR1015"/>
      <c r="FS1015"/>
      <c r="FT1015"/>
      <c r="FU1015"/>
      <c r="FV1015"/>
      <c r="FW1015"/>
      <c r="FX1015"/>
      <c r="FY1015"/>
      <c r="FZ1015"/>
      <c r="GA1015"/>
      <c r="GB1015"/>
      <c r="GC1015"/>
      <c r="GD1015"/>
      <c r="GE1015"/>
      <c r="GF1015"/>
      <c r="GG1015"/>
      <c r="GH1015"/>
      <c r="GI1015"/>
      <c r="GJ1015"/>
      <c r="GK1015"/>
      <c r="GL1015"/>
      <c r="GM1015"/>
      <c r="GN1015"/>
      <c r="GO1015"/>
      <c r="GP1015"/>
      <c r="GQ1015"/>
      <c r="GR1015"/>
      <c r="GS1015"/>
      <c r="GT1015"/>
      <c r="GU1015"/>
      <c r="GV1015"/>
      <c r="GW1015"/>
      <c r="GX1015"/>
      <c r="GY1015"/>
      <c r="GZ1015"/>
      <c r="HA1015"/>
      <c r="HB1015"/>
      <c r="HC1015"/>
      <c r="HD1015"/>
      <c r="HE1015"/>
      <c r="HF1015"/>
      <c r="HG1015"/>
      <c r="HH1015"/>
      <c r="HI1015"/>
      <c r="HJ1015"/>
      <c r="HK1015"/>
      <c r="HL1015"/>
      <c r="HM1015"/>
      <c r="HN1015"/>
      <c r="HO1015"/>
      <c r="HP1015"/>
      <c r="HQ1015"/>
      <c r="HR1015"/>
      <c r="HS1015"/>
      <c r="HT1015"/>
      <c r="HU1015"/>
      <c r="HV1015"/>
      <c r="HW1015"/>
      <c r="HX1015"/>
      <c r="HY1015"/>
      <c r="HZ1015"/>
      <c r="IA1015"/>
      <c r="IB1015"/>
      <c r="IC1015"/>
      <c r="ID1015"/>
      <c r="IE1015"/>
      <c r="IF1015"/>
      <c r="IG1015"/>
      <c r="IH1015"/>
      <c r="II1015"/>
      <c r="IJ1015"/>
      <c r="IK1015"/>
      <c r="IL1015"/>
      <c r="IM1015"/>
      <c r="IN1015"/>
      <c r="IO1015"/>
      <c r="IP1015"/>
      <c r="IQ1015"/>
      <c r="IR1015"/>
      <c r="IS1015"/>
      <c r="IT1015"/>
      <c r="IU1015"/>
      <c r="IV1015"/>
      <c r="IW1015"/>
      <c r="IX1015"/>
      <c r="IY1015"/>
      <c r="IZ1015"/>
      <c r="JA1015"/>
      <c r="JB1015"/>
      <c r="JC1015"/>
      <c r="JD1015"/>
      <c r="JE1015"/>
      <c r="JF1015"/>
      <c r="JG1015"/>
      <c r="JH1015"/>
      <c r="JI1015"/>
      <c r="JJ1015"/>
      <c r="JK1015"/>
      <c r="JL1015"/>
      <c r="JM1015"/>
      <c r="JN1015"/>
      <c r="JO1015"/>
      <c r="JP1015"/>
      <c r="JQ1015"/>
      <c r="JR1015"/>
      <c r="JS1015"/>
      <c r="JT1015"/>
      <c r="JU1015"/>
      <c r="JV1015"/>
      <c r="JW1015"/>
      <c r="JX1015"/>
      <c r="JY1015"/>
      <c r="JZ1015"/>
      <c r="KA1015"/>
      <c r="KB1015"/>
      <c r="KC1015"/>
      <c r="KD1015"/>
      <c r="KE1015"/>
      <c r="KF1015"/>
      <c r="KG1015"/>
      <c r="KH1015"/>
      <c r="KI1015"/>
      <c r="KJ1015"/>
      <c r="KK1015"/>
      <c r="KL1015"/>
      <c r="KM1015"/>
      <c r="KN1015"/>
      <c r="KO1015"/>
      <c r="KP1015"/>
      <c r="KQ1015"/>
      <c r="KR1015"/>
      <c r="KS1015"/>
      <c r="KT1015"/>
      <c r="KU1015"/>
      <c r="KV1015"/>
      <c r="KW1015"/>
      <c r="KX1015"/>
      <c r="KY1015"/>
      <c r="KZ1015"/>
      <c r="LA1015"/>
      <c r="LB1015"/>
      <c r="LC1015"/>
      <c r="LD1015"/>
      <c r="LE1015"/>
      <c r="LF1015"/>
      <c r="LG1015"/>
      <c r="LH1015"/>
      <c r="LI1015"/>
      <c r="LJ1015"/>
      <c r="LK1015"/>
      <c r="LL1015"/>
      <c r="LM1015"/>
      <c r="LN1015"/>
      <c r="LO1015"/>
      <c r="LP1015"/>
      <c r="LQ1015"/>
      <c r="LR1015"/>
      <c r="LS1015"/>
      <c r="LT1015"/>
      <c r="LU1015"/>
      <c r="LV1015"/>
      <c r="LW1015"/>
      <c r="LX1015"/>
      <c r="LY1015"/>
      <c r="LZ1015"/>
      <c r="MA1015"/>
      <c r="MB1015"/>
      <c r="MC1015"/>
      <c r="MD1015"/>
      <c r="ME1015"/>
      <c r="MF1015"/>
      <c r="MG1015"/>
      <c r="MH1015"/>
      <c r="MI1015"/>
      <c r="MJ1015"/>
      <c r="MK1015"/>
      <c r="ML1015"/>
      <c r="MM1015"/>
      <c r="MN1015"/>
      <c r="MO1015"/>
      <c r="MP1015"/>
      <c r="MQ1015"/>
      <c r="MR1015"/>
      <c r="MS1015"/>
      <c r="MT1015"/>
      <c r="MU1015"/>
      <c r="MV1015"/>
      <c r="MW1015"/>
      <c r="MX1015"/>
      <c r="MY1015"/>
      <c r="MZ1015"/>
      <c r="NA1015"/>
      <c r="NB1015"/>
      <c r="NC1015"/>
      <c r="ND1015"/>
      <c r="NE1015"/>
      <c r="NF1015"/>
      <c r="NG1015"/>
      <c r="NH1015"/>
      <c r="NI1015"/>
      <c r="NJ1015"/>
      <c r="NK1015"/>
      <c r="NL1015"/>
      <c r="NM1015"/>
      <c r="NN1015"/>
      <c r="NO1015"/>
      <c r="NP1015"/>
      <c r="NQ1015"/>
      <c r="NR1015"/>
      <c r="NS1015"/>
      <c r="NT1015"/>
      <c r="NU1015"/>
      <c r="NV1015"/>
      <c r="NW1015"/>
      <c r="NX1015"/>
      <c r="NY1015"/>
      <c r="NZ1015"/>
      <c r="OA1015"/>
    </row>
    <row r="1016" spans="16:391"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  <c r="EQ1016"/>
      <c r="ER1016"/>
      <c r="ES1016"/>
      <c r="ET1016"/>
      <c r="EU1016"/>
      <c r="EV1016"/>
      <c r="EW1016"/>
      <c r="EX1016"/>
      <c r="EY1016"/>
      <c r="EZ1016"/>
      <c r="FA1016"/>
      <c r="FB1016"/>
      <c r="FC1016"/>
      <c r="FD1016"/>
      <c r="FE1016"/>
      <c r="FF1016"/>
      <c r="FG1016"/>
      <c r="FH1016"/>
      <c r="FI1016"/>
      <c r="FJ1016"/>
      <c r="FK1016"/>
      <c r="FL1016"/>
      <c r="FM1016"/>
      <c r="FN1016"/>
      <c r="FO1016"/>
      <c r="FP1016"/>
      <c r="FQ1016"/>
      <c r="FR1016"/>
      <c r="FS1016"/>
      <c r="FT1016"/>
      <c r="FU1016"/>
      <c r="FV1016"/>
      <c r="FW1016"/>
      <c r="FX1016"/>
      <c r="FY1016"/>
      <c r="FZ1016"/>
      <c r="GA1016"/>
      <c r="GB1016"/>
      <c r="GC1016"/>
      <c r="GD1016"/>
      <c r="GE1016"/>
      <c r="GF1016"/>
      <c r="GG1016"/>
      <c r="GH1016"/>
      <c r="GI1016"/>
      <c r="GJ1016"/>
      <c r="GK1016"/>
      <c r="GL1016"/>
      <c r="GM1016"/>
      <c r="GN1016"/>
      <c r="GO1016"/>
      <c r="GP1016"/>
      <c r="GQ1016"/>
      <c r="GR1016"/>
      <c r="GS1016"/>
      <c r="GT1016"/>
      <c r="GU1016"/>
      <c r="GV1016"/>
      <c r="GW1016"/>
      <c r="GX1016"/>
      <c r="GY1016"/>
      <c r="GZ1016"/>
      <c r="HA1016"/>
      <c r="HB1016"/>
      <c r="HC1016"/>
      <c r="HD1016"/>
      <c r="HE1016"/>
      <c r="HF1016"/>
      <c r="HG1016"/>
      <c r="HH1016"/>
      <c r="HI1016"/>
      <c r="HJ1016"/>
      <c r="HK1016"/>
      <c r="HL1016"/>
      <c r="HM1016"/>
      <c r="HN1016"/>
      <c r="HO1016"/>
      <c r="HP1016"/>
      <c r="HQ1016"/>
      <c r="HR1016"/>
      <c r="HS1016"/>
      <c r="HT1016"/>
      <c r="HU1016"/>
      <c r="HV1016"/>
      <c r="HW1016"/>
      <c r="HX1016"/>
      <c r="HY1016"/>
      <c r="HZ1016"/>
      <c r="IA1016"/>
      <c r="IB1016"/>
      <c r="IC1016"/>
      <c r="ID1016"/>
      <c r="IE1016"/>
      <c r="IF1016"/>
      <c r="IG1016"/>
      <c r="IH1016"/>
      <c r="II1016"/>
      <c r="IJ1016"/>
      <c r="IK1016"/>
      <c r="IL1016"/>
      <c r="IM1016"/>
      <c r="IN1016"/>
      <c r="IO1016"/>
      <c r="IP1016"/>
      <c r="IQ1016"/>
      <c r="IR1016"/>
      <c r="IS1016"/>
      <c r="IT1016"/>
      <c r="IU1016"/>
      <c r="IV1016"/>
      <c r="IW1016"/>
      <c r="IX1016"/>
      <c r="IY1016"/>
      <c r="IZ1016"/>
      <c r="JA1016"/>
      <c r="JB1016"/>
      <c r="JC1016"/>
      <c r="JD1016"/>
      <c r="JE1016"/>
      <c r="JF1016"/>
      <c r="JG1016"/>
      <c r="JH1016"/>
      <c r="JI1016"/>
      <c r="JJ1016"/>
      <c r="JK1016"/>
      <c r="JL1016"/>
      <c r="JM1016"/>
      <c r="JN1016"/>
      <c r="JO1016"/>
      <c r="JP1016"/>
      <c r="JQ1016"/>
      <c r="JR1016"/>
      <c r="JS1016"/>
      <c r="JT1016"/>
      <c r="JU1016"/>
      <c r="JV1016"/>
      <c r="JW1016"/>
      <c r="JX1016"/>
      <c r="JY1016"/>
      <c r="JZ1016"/>
      <c r="KA1016"/>
      <c r="KB1016"/>
      <c r="KC1016"/>
      <c r="KD1016"/>
      <c r="KE1016"/>
      <c r="KF1016"/>
      <c r="KG1016"/>
      <c r="KH1016"/>
      <c r="KI1016"/>
      <c r="KJ1016"/>
      <c r="KK1016"/>
      <c r="KL1016"/>
      <c r="KM1016"/>
      <c r="KN1016"/>
      <c r="KO1016"/>
      <c r="KP1016"/>
      <c r="KQ1016"/>
      <c r="KR1016"/>
      <c r="KS1016"/>
      <c r="KT1016"/>
      <c r="KU1016"/>
      <c r="KV1016"/>
      <c r="KW1016"/>
      <c r="KX1016"/>
      <c r="KY1016"/>
      <c r="KZ1016"/>
      <c r="LA1016"/>
      <c r="LB1016"/>
      <c r="LC1016"/>
      <c r="LD1016"/>
      <c r="LE1016"/>
      <c r="LF1016"/>
      <c r="LG1016"/>
      <c r="LH1016"/>
      <c r="LI1016"/>
      <c r="LJ1016"/>
      <c r="LK1016"/>
      <c r="LL1016"/>
      <c r="LM1016"/>
      <c r="LN1016"/>
      <c r="LO1016"/>
      <c r="LP1016"/>
      <c r="LQ1016"/>
      <c r="LR1016"/>
      <c r="LS1016"/>
      <c r="LT1016"/>
      <c r="LU1016"/>
      <c r="LV1016"/>
      <c r="LW1016"/>
      <c r="LX1016"/>
      <c r="LY1016"/>
      <c r="LZ1016"/>
      <c r="MA1016"/>
      <c r="MB1016"/>
      <c r="MC1016"/>
      <c r="MD1016"/>
      <c r="ME1016"/>
      <c r="MF1016"/>
      <c r="MG1016"/>
      <c r="MH1016"/>
      <c r="MI1016"/>
      <c r="MJ1016"/>
      <c r="MK1016"/>
      <c r="ML1016"/>
      <c r="MM1016"/>
      <c r="MN1016"/>
      <c r="MO1016"/>
      <c r="MP1016"/>
      <c r="MQ1016"/>
      <c r="MR1016"/>
      <c r="MS1016"/>
      <c r="MT1016"/>
      <c r="MU1016"/>
      <c r="MV1016"/>
      <c r="MW1016"/>
      <c r="MX1016"/>
      <c r="MY1016"/>
      <c r="MZ1016"/>
      <c r="NA1016"/>
      <c r="NB1016"/>
      <c r="NC1016"/>
      <c r="ND1016"/>
      <c r="NE1016"/>
      <c r="NF1016"/>
      <c r="NG1016"/>
      <c r="NH1016"/>
      <c r="NI1016"/>
      <c r="NJ1016"/>
      <c r="NK1016"/>
      <c r="NL1016"/>
      <c r="NM1016"/>
      <c r="NN1016"/>
      <c r="NO1016"/>
      <c r="NP1016"/>
      <c r="NQ1016"/>
      <c r="NR1016"/>
      <c r="NS1016"/>
      <c r="NT1016"/>
      <c r="NU1016"/>
      <c r="NV1016"/>
      <c r="NW1016"/>
      <c r="NX1016"/>
      <c r="NY1016"/>
      <c r="NZ1016"/>
      <c r="OA1016"/>
    </row>
    <row r="1017" spans="16:391"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  <c r="EQ1017"/>
      <c r="ER1017"/>
      <c r="ES1017"/>
      <c r="ET1017"/>
      <c r="EU1017"/>
      <c r="EV1017"/>
      <c r="EW1017"/>
      <c r="EX1017"/>
      <c r="EY1017"/>
      <c r="EZ1017"/>
      <c r="FA1017"/>
      <c r="FB1017"/>
      <c r="FC1017"/>
      <c r="FD1017"/>
      <c r="FE1017"/>
      <c r="FF1017"/>
      <c r="FG1017"/>
      <c r="FH1017"/>
      <c r="FI1017"/>
      <c r="FJ1017"/>
      <c r="FK1017"/>
      <c r="FL1017"/>
      <c r="FM1017"/>
      <c r="FN1017"/>
      <c r="FO1017"/>
      <c r="FP1017"/>
      <c r="FQ1017"/>
      <c r="FR1017"/>
      <c r="FS1017"/>
      <c r="FT1017"/>
      <c r="FU1017"/>
      <c r="FV1017"/>
      <c r="FW1017"/>
      <c r="FX1017"/>
      <c r="FY1017"/>
      <c r="FZ1017"/>
      <c r="GA1017"/>
      <c r="GB1017"/>
      <c r="GC1017"/>
      <c r="GD1017"/>
      <c r="GE1017"/>
      <c r="GF1017"/>
      <c r="GG1017"/>
      <c r="GH1017"/>
      <c r="GI1017"/>
      <c r="GJ1017"/>
      <c r="GK1017"/>
      <c r="GL1017"/>
      <c r="GM1017"/>
      <c r="GN1017"/>
      <c r="GO1017"/>
      <c r="GP1017"/>
      <c r="GQ1017"/>
      <c r="GR1017"/>
      <c r="GS1017"/>
      <c r="GT1017"/>
      <c r="GU1017"/>
      <c r="GV1017"/>
      <c r="GW1017"/>
      <c r="GX1017"/>
      <c r="GY1017"/>
      <c r="GZ1017"/>
      <c r="HA1017"/>
      <c r="HB1017"/>
      <c r="HC1017"/>
      <c r="HD1017"/>
      <c r="HE1017"/>
      <c r="HF1017"/>
      <c r="HG1017"/>
      <c r="HH1017"/>
      <c r="HI1017"/>
      <c r="HJ1017"/>
      <c r="HK1017"/>
      <c r="HL1017"/>
      <c r="HM1017"/>
      <c r="HN1017"/>
      <c r="HO1017"/>
      <c r="HP1017"/>
      <c r="HQ1017"/>
      <c r="HR1017"/>
      <c r="HS1017"/>
      <c r="HT1017"/>
      <c r="HU1017"/>
      <c r="HV1017"/>
      <c r="HW1017"/>
      <c r="HX1017"/>
      <c r="HY1017"/>
      <c r="HZ1017"/>
      <c r="IA1017"/>
      <c r="IB1017"/>
      <c r="IC1017"/>
      <c r="ID1017"/>
      <c r="IE1017"/>
      <c r="IF1017"/>
      <c r="IG1017"/>
      <c r="IH1017"/>
      <c r="II1017"/>
      <c r="IJ1017"/>
      <c r="IK1017"/>
      <c r="IL1017"/>
      <c r="IM1017"/>
      <c r="IN1017"/>
      <c r="IO1017"/>
      <c r="IP1017"/>
      <c r="IQ1017"/>
      <c r="IR1017"/>
      <c r="IS1017"/>
      <c r="IT1017"/>
      <c r="IU1017"/>
      <c r="IV1017"/>
      <c r="IW1017"/>
      <c r="IX1017"/>
      <c r="IY1017"/>
      <c r="IZ1017"/>
      <c r="JA1017"/>
      <c r="JB1017"/>
      <c r="JC1017"/>
      <c r="JD1017"/>
      <c r="JE1017"/>
      <c r="JF1017"/>
      <c r="JG1017"/>
      <c r="JH1017"/>
      <c r="JI1017"/>
      <c r="JJ1017"/>
      <c r="JK1017"/>
      <c r="JL1017"/>
      <c r="JM1017"/>
      <c r="JN1017"/>
      <c r="JO1017"/>
      <c r="JP1017"/>
      <c r="JQ1017"/>
      <c r="JR1017"/>
      <c r="JS1017"/>
      <c r="JT1017"/>
      <c r="JU1017"/>
      <c r="JV1017"/>
      <c r="JW1017"/>
      <c r="JX1017"/>
      <c r="JY1017"/>
      <c r="JZ1017"/>
      <c r="KA1017"/>
      <c r="KB1017"/>
      <c r="KC1017"/>
      <c r="KD1017"/>
      <c r="KE1017"/>
      <c r="KF1017"/>
      <c r="KG1017"/>
      <c r="KH1017"/>
      <c r="KI1017"/>
      <c r="KJ1017"/>
      <c r="KK1017"/>
      <c r="KL1017"/>
      <c r="KM1017"/>
      <c r="KN1017"/>
      <c r="KO1017"/>
      <c r="KP1017"/>
      <c r="KQ1017"/>
      <c r="KR1017"/>
      <c r="KS1017"/>
      <c r="KT1017"/>
      <c r="KU1017"/>
      <c r="KV1017"/>
      <c r="KW1017"/>
      <c r="KX1017"/>
      <c r="KY1017"/>
      <c r="KZ1017"/>
      <c r="LA1017"/>
      <c r="LB1017"/>
      <c r="LC1017"/>
      <c r="LD1017"/>
      <c r="LE1017"/>
      <c r="LF1017"/>
      <c r="LG1017"/>
      <c r="LH1017"/>
      <c r="LI1017"/>
      <c r="LJ1017"/>
      <c r="LK1017"/>
      <c r="LL1017"/>
      <c r="LM1017"/>
      <c r="LN1017"/>
      <c r="LO1017"/>
      <c r="LP1017"/>
      <c r="LQ1017"/>
      <c r="LR1017"/>
      <c r="LS1017"/>
      <c r="LT1017"/>
      <c r="LU1017"/>
      <c r="LV1017"/>
      <c r="LW1017"/>
      <c r="LX1017"/>
      <c r="LY1017"/>
      <c r="LZ1017"/>
      <c r="MA1017"/>
      <c r="MB1017"/>
      <c r="MC1017"/>
      <c r="MD1017"/>
      <c r="ME1017"/>
      <c r="MF1017"/>
      <c r="MG1017"/>
      <c r="MH1017"/>
      <c r="MI1017"/>
      <c r="MJ1017"/>
      <c r="MK1017"/>
      <c r="ML1017"/>
      <c r="MM1017"/>
      <c r="MN1017"/>
      <c r="MO1017"/>
      <c r="MP1017"/>
      <c r="MQ1017"/>
      <c r="MR1017"/>
      <c r="MS1017"/>
      <c r="MT1017"/>
      <c r="MU1017"/>
      <c r="MV1017"/>
      <c r="MW1017"/>
      <c r="MX1017"/>
      <c r="MY1017"/>
      <c r="MZ1017"/>
      <c r="NA1017"/>
      <c r="NB1017"/>
      <c r="NC1017"/>
      <c r="ND1017"/>
      <c r="NE1017"/>
      <c r="NF1017"/>
      <c r="NG1017"/>
      <c r="NH1017"/>
      <c r="NI1017"/>
      <c r="NJ1017"/>
      <c r="NK1017"/>
      <c r="NL1017"/>
      <c r="NM1017"/>
      <c r="NN1017"/>
      <c r="NO1017"/>
      <c r="NP1017"/>
      <c r="NQ1017"/>
      <c r="NR1017"/>
      <c r="NS1017"/>
      <c r="NT1017"/>
      <c r="NU1017"/>
      <c r="NV1017"/>
      <c r="NW1017"/>
      <c r="NX1017"/>
      <c r="NY1017"/>
      <c r="NZ1017"/>
      <c r="OA1017"/>
    </row>
    <row r="1018" spans="16:391"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  <c r="EQ1018"/>
      <c r="ER1018"/>
      <c r="ES1018"/>
      <c r="ET1018"/>
      <c r="EU1018"/>
      <c r="EV1018"/>
      <c r="EW1018"/>
      <c r="EX1018"/>
      <c r="EY1018"/>
      <c r="EZ1018"/>
      <c r="FA1018"/>
      <c r="FB1018"/>
      <c r="FC1018"/>
      <c r="FD1018"/>
      <c r="FE1018"/>
      <c r="FF1018"/>
      <c r="FG1018"/>
      <c r="FH1018"/>
      <c r="FI1018"/>
      <c r="FJ1018"/>
      <c r="FK1018"/>
      <c r="FL1018"/>
      <c r="FM1018"/>
      <c r="FN1018"/>
      <c r="FO1018"/>
      <c r="FP1018"/>
      <c r="FQ1018"/>
      <c r="FR1018"/>
      <c r="FS1018"/>
      <c r="FT1018"/>
      <c r="FU1018"/>
      <c r="FV1018"/>
      <c r="FW1018"/>
      <c r="FX1018"/>
      <c r="FY1018"/>
      <c r="FZ1018"/>
      <c r="GA1018"/>
      <c r="GB1018"/>
      <c r="GC1018"/>
      <c r="GD1018"/>
      <c r="GE1018"/>
      <c r="GF1018"/>
      <c r="GG1018"/>
      <c r="GH1018"/>
      <c r="GI1018"/>
      <c r="GJ1018"/>
      <c r="GK1018"/>
      <c r="GL1018"/>
      <c r="GM1018"/>
      <c r="GN1018"/>
      <c r="GO1018"/>
      <c r="GP1018"/>
      <c r="GQ1018"/>
      <c r="GR1018"/>
      <c r="GS1018"/>
      <c r="GT1018"/>
      <c r="GU1018"/>
      <c r="GV1018"/>
      <c r="GW1018"/>
      <c r="GX1018"/>
      <c r="GY1018"/>
      <c r="GZ1018"/>
      <c r="HA1018"/>
      <c r="HB1018"/>
      <c r="HC1018"/>
      <c r="HD1018"/>
      <c r="HE1018"/>
      <c r="HF1018"/>
      <c r="HG1018"/>
      <c r="HH1018"/>
      <c r="HI1018"/>
      <c r="HJ1018"/>
      <c r="HK1018"/>
      <c r="HL1018"/>
      <c r="HM1018"/>
      <c r="HN1018"/>
      <c r="HO1018"/>
      <c r="HP1018"/>
      <c r="HQ1018"/>
      <c r="HR1018"/>
      <c r="HS1018"/>
      <c r="HT1018"/>
      <c r="HU1018"/>
      <c r="HV1018"/>
      <c r="HW1018"/>
      <c r="HX1018"/>
      <c r="HY1018"/>
      <c r="HZ1018"/>
      <c r="IA1018"/>
      <c r="IB1018"/>
      <c r="IC1018"/>
      <c r="ID1018"/>
      <c r="IE1018"/>
      <c r="IF1018"/>
      <c r="IG1018"/>
      <c r="IH1018"/>
      <c r="II1018"/>
      <c r="IJ1018"/>
      <c r="IK1018"/>
      <c r="IL1018"/>
      <c r="IM1018"/>
      <c r="IN1018"/>
      <c r="IO1018"/>
      <c r="IP1018"/>
      <c r="IQ1018"/>
      <c r="IR1018"/>
      <c r="IS1018"/>
      <c r="IT1018"/>
      <c r="IU1018"/>
      <c r="IV1018"/>
      <c r="IW1018"/>
      <c r="IX1018"/>
      <c r="IY1018"/>
      <c r="IZ1018"/>
      <c r="JA1018"/>
      <c r="JB1018"/>
      <c r="JC1018"/>
      <c r="JD1018"/>
      <c r="JE1018"/>
      <c r="JF1018"/>
      <c r="JG1018"/>
      <c r="JH1018"/>
      <c r="JI1018"/>
      <c r="JJ1018"/>
      <c r="JK1018"/>
      <c r="JL1018"/>
      <c r="JM1018"/>
      <c r="JN1018"/>
      <c r="JO1018"/>
      <c r="JP1018"/>
      <c r="JQ1018"/>
      <c r="JR1018"/>
      <c r="JS1018"/>
      <c r="JT1018"/>
      <c r="JU1018"/>
      <c r="JV1018"/>
      <c r="JW1018"/>
      <c r="JX1018"/>
      <c r="JY1018"/>
      <c r="JZ1018"/>
      <c r="KA1018"/>
      <c r="KB1018"/>
      <c r="KC1018"/>
      <c r="KD1018"/>
      <c r="KE1018"/>
      <c r="KF1018"/>
      <c r="KG1018"/>
      <c r="KH1018"/>
      <c r="KI1018"/>
      <c r="KJ1018"/>
      <c r="KK1018"/>
      <c r="KL1018"/>
      <c r="KM1018"/>
      <c r="KN1018"/>
      <c r="KO1018"/>
      <c r="KP1018"/>
      <c r="KQ1018"/>
      <c r="KR1018"/>
      <c r="KS1018"/>
      <c r="KT1018"/>
      <c r="KU1018"/>
      <c r="KV1018"/>
      <c r="KW1018"/>
      <c r="KX1018"/>
      <c r="KY1018"/>
      <c r="KZ1018"/>
      <c r="LA1018"/>
      <c r="LB1018"/>
      <c r="LC1018"/>
      <c r="LD1018"/>
      <c r="LE1018"/>
      <c r="LF1018"/>
      <c r="LG1018"/>
      <c r="LH1018"/>
      <c r="LI1018"/>
      <c r="LJ1018"/>
      <c r="LK1018"/>
      <c r="LL1018"/>
      <c r="LM1018"/>
      <c r="LN1018"/>
      <c r="LO1018"/>
      <c r="LP1018"/>
      <c r="LQ1018"/>
      <c r="LR1018"/>
      <c r="LS1018"/>
      <c r="LT1018"/>
      <c r="LU1018"/>
      <c r="LV1018"/>
      <c r="LW1018"/>
      <c r="LX1018"/>
      <c r="LY1018"/>
      <c r="LZ1018"/>
      <c r="MA1018"/>
      <c r="MB1018"/>
      <c r="MC1018"/>
      <c r="MD1018"/>
      <c r="ME1018"/>
      <c r="MF1018"/>
      <c r="MG1018"/>
      <c r="MH1018"/>
      <c r="MI1018"/>
      <c r="MJ1018"/>
      <c r="MK1018"/>
      <c r="ML1018"/>
      <c r="MM1018"/>
      <c r="MN1018"/>
      <c r="MO1018"/>
      <c r="MP1018"/>
      <c r="MQ1018"/>
      <c r="MR1018"/>
      <c r="MS1018"/>
      <c r="MT1018"/>
      <c r="MU1018"/>
      <c r="MV1018"/>
      <c r="MW1018"/>
      <c r="MX1018"/>
      <c r="MY1018"/>
      <c r="MZ1018"/>
      <c r="NA1018"/>
      <c r="NB1018"/>
      <c r="NC1018"/>
      <c r="ND1018"/>
      <c r="NE1018"/>
      <c r="NF1018"/>
      <c r="NG1018"/>
      <c r="NH1018"/>
      <c r="NI1018"/>
      <c r="NJ1018"/>
      <c r="NK1018"/>
      <c r="NL1018"/>
      <c r="NM1018"/>
      <c r="NN1018"/>
      <c r="NO1018"/>
      <c r="NP1018"/>
      <c r="NQ1018"/>
      <c r="NR1018"/>
      <c r="NS1018"/>
      <c r="NT1018"/>
      <c r="NU1018"/>
      <c r="NV1018"/>
      <c r="NW1018"/>
      <c r="NX1018"/>
      <c r="NY1018"/>
      <c r="NZ1018"/>
      <c r="OA1018"/>
    </row>
    <row r="1019" spans="16:391"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  <c r="EQ1019"/>
      <c r="ER1019"/>
      <c r="ES1019"/>
      <c r="ET1019"/>
      <c r="EU1019"/>
      <c r="EV1019"/>
      <c r="EW1019"/>
      <c r="EX1019"/>
      <c r="EY1019"/>
      <c r="EZ1019"/>
      <c r="FA1019"/>
      <c r="FB1019"/>
      <c r="FC1019"/>
      <c r="FD1019"/>
      <c r="FE1019"/>
      <c r="FF1019"/>
      <c r="FG1019"/>
      <c r="FH1019"/>
      <c r="FI1019"/>
      <c r="FJ1019"/>
      <c r="FK1019"/>
      <c r="FL1019"/>
      <c r="FM1019"/>
      <c r="FN1019"/>
      <c r="FO1019"/>
      <c r="FP1019"/>
      <c r="FQ1019"/>
      <c r="FR1019"/>
      <c r="FS1019"/>
      <c r="FT1019"/>
      <c r="FU1019"/>
      <c r="FV1019"/>
      <c r="FW1019"/>
      <c r="FX1019"/>
      <c r="FY1019"/>
      <c r="FZ1019"/>
      <c r="GA1019"/>
      <c r="GB1019"/>
      <c r="GC1019"/>
      <c r="GD1019"/>
      <c r="GE1019"/>
      <c r="GF1019"/>
      <c r="GG1019"/>
      <c r="GH1019"/>
      <c r="GI1019"/>
      <c r="GJ1019"/>
      <c r="GK1019"/>
      <c r="GL1019"/>
      <c r="GM1019"/>
      <c r="GN1019"/>
      <c r="GO1019"/>
      <c r="GP1019"/>
      <c r="GQ1019"/>
      <c r="GR1019"/>
      <c r="GS1019"/>
      <c r="GT1019"/>
      <c r="GU1019"/>
      <c r="GV1019"/>
      <c r="GW1019"/>
      <c r="GX1019"/>
      <c r="GY1019"/>
      <c r="GZ1019"/>
      <c r="HA1019"/>
      <c r="HB1019"/>
      <c r="HC1019"/>
      <c r="HD1019"/>
      <c r="HE1019"/>
      <c r="HF1019"/>
      <c r="HG1019"/>
      <c r="HH1019"/>
      <c r="HI1019"/>
      <c r="HJ1019"/>
      <c r="HK1019"/>
      <c r="HL1019"/>
      <c r="HM1019"/>
      <c r="HN1019"/>
      <c r="HO1019"/>
      <c r="HP1019"/>
      <c r="HQ1019"/>
      <c r="HR1019"/>
      <c r="HS1019"/>
      <c r="HT1019"/>
      <c r="HU1019"/>
      <c r="HV1019"/>
      <c r="HW1019"/>
      <c r="HX1019"/>
      <c r="HY1019"/>
      <c r="HZ1019"/>
      <c r="IA1019"/>
      <c r="IB1019"/>
      <c r="IC1019"/>
      <c r="ID1019"/>
      <c r="IE1019"/>
      <c r="IF1019"/>
      <c r="IG1019"/>
      <c r="IH1019"/>
      <c r="II1019"/>
      <c r="IJ1019"/>
      <c r="IK1019"/>
      <c r="IL1019"/>
      <c r="IM1019"/>
      <c r="IN1019"/>
      <c r="IO1019"/>
      <c r="IP1019"/>
      <c r="IQ1019"/>
      <c r="IR1019"/>
      <c r="IS1019"/>
      <c r="IT1019"/>
      <c r="IU1019"/>
      <c r="IV1019"/>
      <c r="IW1019"/>
      <c r="IX1019"/>
      <c r="IY1019"/>
      <c r="IZ1019"/>
      <c r="JA1019"/>
      <c r="JB1019"/>
      <c r="JC1019"/>
      <c r="JD1019"/>
      <c r="JE1019"/>
      <c r="JF1019"/>
      <c r="JG1019"/>
      <c r="JH1019"/>
      <c r="JI1019"/>
      <c r="JJ1019"/>
      <c r="JK1019"/>
      <c r="JL1019"/>
      <c r="JM1019"/>
      <c r="JN1019"/>
      <c r="JO1019"/>
      <c r="JP1019"/>
      <c r="JQ1019"/>
      <c r="JR1019"/>
      <c r="JS1019"/>
      <c r="JT1019"/>
      <c r="JU1019"/>
      <c r="JV1019"/>
      <c r="JW1019"/>
      <c r="JX1019"/>
      <c r="JY1019"/>
      <c r="JZ1019"/>
      <c r="KA1019"/>
      <c r="KB1019"/>
      <c r="KC1019"/>
      <c r="KD1019"/>
      <c r="KE1019"/>
      <c r="KF1019"/>
      <c r="KG1019"/>
      <c r="KH1019"/>
      <c r="KI1019"/>
      <c r="KJ1019"/>
      <c r="KK1019"/>
      <c r="KL1019"/>
      <c r="KM1019"/>
      <c r="KN1019"/>
      <c r="KO1019"/>
      <c r="KP1019"/>
      <c r="KQ1019"/>
      <c r="KR1019"/>
      <c r="KS1019"/>
      <c r="KT1019"/>
      <c r="KU1019"/>
      <c r="KV1019"/>
      <c r="KW1019"/>
      <c r="KX1019"/>
      <c r="KY1019"/>
      <c r="KZ1019"/>
      <c r="LA1019"/>
      <c r="LB1019"/>
      <c r="LC1019"/>
      <c r="LD1019"/>
      <c r="LE1019"/>
      <c r="LF1019"/>
      <c r="LG1019"/>
      <c r="LH1019"/>
      <c r="LI1019"/>
      <c r="LJ1019"/>
      <c r="LK1019"/>
      <c r="LL1019"/>
      <c r="LM1019"/>
      <c r="LN1019"/>
      <c r="LO1019"/>
      <c r="LP1019"/>
      <c r="LQ1019"/>
      <c r="LR1019"/>
      <c r="LS1019"/>
      <c r="LT1019"/>
      <c r="LU1019"/>
      <c r="LV1019"/>
      <c r="LW1019"/>
      <c r="LX1019"/>
      <c r="LY1019"/>
      <c r="LZ1019"/>
      <c r="MA1019"/>
      <c r="MB1019"/>
      <c r="MC1019"/>
      <c r="MD1019"/>
      <c r="ME1019"/>
      <c r="MF1019"/>
      <c r="MG1019"/>
      <c r="MH1019"/>
      <c r="MI1019"/>
      <c r="MJ1019"/>
      <c r="MK1019"/>
      <c r="ML1019"/>
      <c r="MM1019"/>
      <c r="MN1019"/>
      <c r="MO1019"/>
      <c r="MP1019"/>
      <c r="MQ1019"/>
      <c r="MR1019"/>
      <c r="MS1019"/>
      <c r="MT1019"/>
      <c r="MU1019"/>
      <c r="MV1019"/>
      <c r="MW1019"/>
      <c r="MX1019"/>
      <c r="MY1019"/>
      <c r="MZ1019"/>
      <c r="NA1019"/>
      <c r="NB1019"/>
      <c r="NC1019"/>
      <c r="ND1019"/>
      <c r="NE1019"/>
      <c r="NF1019"/>
      <c r="NG1019"/>
      <c r="NH1019"/>
      <c r="NI1019"/>
      <c r="NJ1019"/>
      <c r="NK1019"/>
      <c r="NL1019"/>
      <c r="NM1019"/>
      <c r="NN1019"/>
      <c r="NO1019"/>
      <c r="NP1019"/>
      <c r="NQ1019"/>
      <c r="NR1019"/>
      <c r="NS1019"/>
      <c r="NT1019"/>
      <c r="NU1019"/>
      <c r="NV1019"/>
      <c r="NW1019"/>
      <c r="NX1019"/>
      <c r="NY1019"/>
      <c r="NZ1019"/>
      <c r="OA1019"/>
    </row>
    <row r="1020" spans="16:391"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  <c r="EQ1020"/>
      <c r="ER1020"/>
      <c r="ES1020"/>
      <c r="ET1020"/>
      <c r="EU1020"/>
      <c r="EV1020"/>
      <c r="EW1020"/>
      <c r="EX1020"/>
      <c r="EY1020"/>
      <c r="EZ1020"/>
      <c r="FA1020"/>
      <c r="FB1020"/>
      <c r="FC1020"/>
      <c r="FD1020"/>
      <c r="FE1020"/>
      <c r="FF1020"/>
      <c r="FG1020"/>
      <c r="FH1020"/>
      <c r="FI1020"/>
      <c r="FJ1020"/>
      <c r="FK1020"/>
      <c r="FL1020"/>
      <c r="FM1020"/>
      <c r="FN1020"/>
      <c r="FO1020"/>
      <c r="FP1020"/>
      <c r="FQ1020"/>
      <c r="FR1020"/>
      <c r="FS1020"/>
      <c r="FT1020"/>
      <c r="FU1020"/>
      <c r="FV1020"/>
      <c r="FW1020"/>
      <c r="FX1020"/>
      <c r="FY1020"/>
      <c r="FZ1020"/>
      <c r="GA1020"/>
      <c r="GB1020"/>
      <c r="GC1020"/>
      <c r="GD1020"/>
      <c r="GE1020"/>
      <c r="GF1020"/>
      <c r="GG1020"/>
      <c r="GH1020"/>
      <c r="GI1020"/>
      <c r="GJ1020"/>
      <c r="GK1020"/>
      <c r="GL1020"/>
      <c r="GM1020"/>
      <c r="GN1020"/>
      <c r="GO1020"/>
      <c r="GP1020"/>
      <c r="GQ1020"/>
      <c r="GR1020"/>
      <c r="GS1020"/>
      <c r="GT1020"/>
      <c r="GU1020"/>
      <c r="GV1020"/>
      <c r="GW1020"/>
      <c r="GX1020"/>
      <c r="GY1020"/>
      <c r="GZ1020"/>
      <c r="HA1020"/>
      <c r="HB1020"/>
      <c r="HC1020"/>
      <c r="HD1020"/>
      <c r="HE1020"/>
      <c r="HF1020"/>
      <c r="HG1020"/>
      <c r="HH1020"/>
      <c r="HI1020"/>
      <c r="HJ1020"/>
      <c r="HK1020"/>
      <c r="HL1020"/>
      <c r="HM1020"/>
      <c r="HN1020"/>
      <c r="HO1020"/>
      <c r="HP1020"/>
      <c r="HQ1020"/>
      <c r="HR1020"/>
      <c r="HS1020"/>
      <c r="HT1020"/>
      <c r="HU1020"/>
      <c r="HV1020"/>
      <c r="HW1020"/>
      <c r="HX1020"/>
      <c r="HY1020"/>
      <c r="HZ1020"/>
      <c r="IA1020"/>
      <c r="IB1020"/>
      <c r="IC1020"/>
      <c r="ID1020"/>
      <c r="IE1020"/>
      <c r="IF1020"/>
      <c r="IG1020"/>
      <c r="IH1020"/>
      <c r="II1020"/>
      <c r="IJ1020"/>
      <c r="IK1020"/>
      <c r="IL1020"/>
      <c r="IM1020"/>
      <c r="IN1020"/>
      <c r="IO1020"/>
      <c r="IP1020"/>
      <c r="IQ1020"/>
      <c r="IR1020"/>
      <c r="IS1020"/>
      <c r="IT1020"/>
      <c r="IU1020"/>
      <c r="IV1020"/>
      <c r="IW1020"/>
      <c r="IX1020"/>
      <c r="IY1020"/>
      <c r="IZ1020"/>
      <c r="JA1020"/>
      <c r="JB1020"/>
      <c r="JC1020"/>
      <c r="JD1020"/>
      <c r="JE1020"/>
      <c r="JF1020"/>
      <c r="JG1020"/>
      <c r="JH1020"/>
      <c r="JI1020"/>
      <c r="JJ1020"/>
      <c r="JK1020"/>
      <c r="JL1020"/>
      <c r="JM1020"/>
      <c r="JN1020"/>
      <c r="JO1020"/>
      <c r="JP1020"/>
      <c r="JQ1020"/>
      <c r="JR1020"/>
      <c r="JS1020"/>
      <c r="JT1020"/>
      <c r="JU1020"/>
      <c r="JV1020"/>
      <c r="JW1020"/>
      <c r="JX1020"/>
      <c r="JY1020"/>
      <c r="JZ1020"/>
      <c r="KA1020"/>
      <c r="KB1020"/>
      <c r="KC1020"/>
      <c r="KD1020"/>
      <c r="KE1020"/>
      <c r="KF1020"/>
      <c r="KG1020"/>
      <c r="KH1020"/>
      <c r="KI1020"/>
      <c r="KJ1020"/>
      <c r="KK1020"/>
      <c r="KL1020"/>
      <c r="KM1020"/>
      <c r="KN1020"/>
      <c r="KO1020"/>
      <c r="KP1020"/>
      <c r="KQ1020"/>
      <c r="KR1020"/>
      <c r="KS1020"/>
      <c r="KT1020"/>
      <c r="KU1020"/>
      <c r="KV1020"/>
      <c r="KW1020"/>
      <c r="KX1020"/>
      <c r="KY1020"/>
      <c r="KZ1020"/>
      <c r="LA1020"/>
      <c r="LB1020"/>
      <c r="LC1020"/>
      <c r="LD1020"/>
      <c r="LE1020"/>
      <c r="LF1020"/>
      <c r="LG1020"/>
      <c r="LH1020"/>
      <c r="LI1020"/>
      <c r="LJ1020"/>
      <c r="LK1020"/>
      <c r="LL1020"/>
      <c r="LM1020"/>
      <c r="LN1020"/>
      <c r="LO1020"/>
      <c r="LP1020"/>
      <c r="LQ1020"/>
      <c r="LR1020"/>
      <c r="LS1020"/>
      <c r="LT1020"/>
      <c r="LU1020"/>
      <c r="LV1020"/>
      <c r="LW1020"/>
      <c r="LX1020"/>
      <c r="LY1020"/>
      <c r="LZ1020"/>
      <c r="MA1020"/>
      <c r="MB1020"/>
      <c r="MC1020"/>
      <c r="MD1020"/>
      <c r="ME1020"/>
      <c r="MF1020"/>
      <c r="MG1020"/>
      <c r="MH1020"/>
      <c r="MI1020"/>
      <c r="MJ1020"/>
      <c r="MK1020"/>
      <c r="ML1020"/>
      <c r="MM1020"/>
      <c r="MN1020"/>
      <c r="MO1020"/>
      <c r="MP1020"/>
      <c r="MQ1020"/>
      <c r="MR1020"/>
      <c r="MS1020"/>
      <c r="MT1020"/>
      <c r="MU1020"/>
      <c r="MV1020"/>
      <c r="MW1020"/>
      <c r="MX1020"/>
      <c r="MY1020"/>
      <c r="MZ1020"/>
      <c r="NA1020"/>
      <c r="NB1020"/>
      <c r="NC1020"/>
      <c r="ND1020"/>
      <c r="NE1020"/>
      <c r="NF1020"/>
      <c r="NG1020"/>
      <c r="NH1020"/>
      <c r="NI1020"/>
      <c r="NJ1020"/>
      <c r="NK1020"/>
      <c r="NL1020"/>
      <c r="NM1020"/>
      <c r="NN1020"/>
      <c r="NO1020"/>
      <c r="NP1020"/>
      <c r="NQ1020"/>
      <c r="NR1020"/>
      <c r="NS1020"/>
      <c r="NT1020"/>
      <c r="NU1020"/>
      <c r="NV1020"/>
      <c r="NW1020"/>
      <c r="NX1020"/>
      <c r="NY1020"/>
      <c r="NZ1020"/>
      <c r="OA1020"/>
    </row>
    <row r="1021" spans="16:391"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  <c r="EQ1021"/>
      <c r="ER1021"/>
      <c r="ES1021"/>
      <c r="ET1021"/>
      <c r="EU1021"/>
      <c r="EV1021"/>
      <c r="EW1021"/>
      <c r="EX1021"/>
      <c r="EY1021"/>
      <c r="EZ1021"/>
      <c r="FA1021"/>
      <c r="FB1021"/>
      <c r="FC1021"/>
      <c r="FD1021"/>
      <c r="FE1021"/>
      <c r="FF1021"/>
      <c r="FG1021"/>
      <c r="FH1021"/>
      <c r="FI1021"/>
      <c r="FJ1021"/>
      <c r="FK1021"/>
      <c r="FL1021"/>
      <c r="FM1021"/>
      <c r="FN1021"/>
      <c r="FO1021"/>
      <c r="FP1021"/>
      <c r="FQ1021"/>
      <c r="FR1021"/>
      <c r="FS1021"/>
      <c r="FT1021"/>
      <c r="FU1021"/>
      <c r="FV1021"/>
      <c r="FW1021"/>
      <c r="FX1021"/>
      <c r="FY1021"/>
      <c r="FZ1021"/>
      <c r="GA1021"/>
      <c r="GB1021"/>
      <c r="GC1021"/>
      <c r="GD1021"/>
      <c r="GE1021"/>
      <c r="GF1021"/>
      <c r="GG1021"/>
      <c r="GH1021"/>
      <c r="GI1021"/>
      <c r="GJ1021"/>
      <c r="GK1021"/>
      <c r="GL1021"/>
      <c r="GM1021"/>
      <c r="GN1021"/>
      <c r="GO1021"/>
      <c r="GP1021"/>
      <c r="GQ1021"/>
      <c r="GR1021"/>
      <c r="GS1021"/>
      <c r="GT1021"/>
      <c r="GU1021"/>
      <c r="GV1021"/>
      <c r="GW1021"/>
      <c r="GX1021"/>
      <c r="GY1021"/>
      <c r="GZ1021"/>
      <c r="HA1021"/>
      <c r="HB1021"/>
      <c r="HC1021"/>
      <c r="HD1021"/>
      <c r="HE1021"/>
      <c r="HF1021"/>
      <c r="HG1021"/>
      <c r="HH1021"/>
      <c r="HI1021"/>
      <c r="HJ1021"/>
      <c r="HK1021"/>
      <c r="HL1021"/>
      <c r="HM1021"/>
      <c r="HN1021"/>
      <c r="HO1021"/>
      <c r="HP1021"/>
      <c r="HQ1021"/>
      <c r="HR1021"/>
      <c r="HS1021"/>
      <c r="HT1021"/>
      <c r="HU1021"/>
      <c r="HV1021"/>
      <c r="HW1021"/>
      <c r="HX1021"/>
      <c r="HY1021"/>
      <c r="HZ1021"/>
      <c r="IA1021"/>
      <c r="IB1021"/>
      <c r="IC1021"/>
      <c r="ID1021"/>
      <c r="IE1021"/>
      <c r="IF1021"/>
      <c r="IG1021"/>
      <c r="IH1021"/>
      <c r="II1021"/>
      <c r="IJ1021"/>
      <c r="IK1021"/>
      <c r="IL1021"/>
      <c r="IM1021"/>
      <c r="IN1021"/>
      <c r="IO1021"/>
      <c r="IP1021"/>
      <c r="IQ1021"/>
      <c r="IR1021"/>
      <c r="IS1021"/>
      <c r="IT1021"/>
      <c r="IU1021"/>
      <c r="IV1021"/>
      <c r="IW1021"/>
      <c r="IX1021"/>
      <c r="IY1021"/>
      <c r="IZ1021"/>
      <c r="JA1021"/>
      <c r="JB1021"/>
      <c r="JC1021"/>
      <c r="JD1021"/>
      <c r="JE1021"/>
      <c r="JF1021"/>
      <c r="JG1021"/>
      <c r="JH1021"/>
      <c r="JI1021"/>
      <c r="JJ1021"/>
      <c r="JK1021"/>
      <c r="JL1021"/>
      <c r="JM1021"/>
      <c r="JN1021"/>
      <c r="JO1021"/>
      <c r="JP1021"/>
      <c r="JQ1021"/>
      <c r="JR1021"/>
      <c r="JS1021"/>
      <c r="JT1021"/>
      <c r="JU1021"/>
      <c r="JV1021"/>
      <c r="JW1021"/>
      <c r="JX1021"/>
      <c r="JY1021"/>
      <c r="JZ1021"/>
      <c r="KA1021"/>
      <c r="KB1021"/>
      <c r="KC1021"/>
      <c r="KD1021"/>
      <c r="KE1021"/>
      <c r="KF1021"/>
      <c r="KG1021"/>
      <c r="KH1021"/>
      <c r="KI1021"/>
      <c r="KJ1021"/>
      <c r="KK1021"/>
      <c r="KL1021"/>
      <c r="KM1021"/>
      <c r="KN1021"/>
      <c r="KO1021"/>
      <c r="KP1021"/>
      <c r="KQ1021"/>
      <c r="KR1021"/>
      <c r="KS1021"/>
      <c r="KT1021"/>
      <c r="KU1021"/>
      <c r="KV1021"/>
      <c r="KW1021"/>
      <c r="KX1021"/>
      <c r="KY1021"/>
      <c r="KZ1021"/>
      <c r="LA1021"/>
      <c r="LB1021"/>
      <c r="LC1021"/>
      <c r="LD1021"/>
      <c r="LE1021"/>
      <c r="LF1021"/>
      <c r="LG1021"/>
      <c r="LH1021"/>
      <c r="LI1021"/>
      <c r="LJ1021"/>
      <c r="LK1021"/>
      <c r="LL1021"/>
      <c r="LM1021"/>
      <c r="LN1021"/>
      <c r="LO1021"/>
      <c r="LP1021"/>
      <c r="LQ1021"/>
      <c r="LR1021"/>
      <c r="LS1021"/>
      <c r="LT1021"/>
      <c r="LU1021"/>
      <c r="LV1021"/>
      <c r="LW1021"/>
      <c r="LX1021"/>
      <c r="LY1021"/>
      <c r="LZ1021"/>
      <c r="MA1021"/>
      <c r="MB1021"/>
      <c r="MC1021"/>
      <c r="MD1021"/>
      <c r="ME1021"/>
      <c r="MF1021"/>
      <c r="MG1021"/>
      <c r="MH1021"/>
      <c r="MI1021"/>
      <c r="MJ1021"/>
      <c r="MK1021"/>
      <c r="ML1021"/>
      <c r="MM1021"/>
      <c r="MN1021"/>
      <c r="MO1021"/>
      <c r="MP1021"/>
      <c r="MQ1021"/>
      <c r="MR1021"/>
      <c r="MS1021"/>
      <c r="MT1021"/>
      <c r="MU1021"/>
      <c r="MV1021"/>
      <c r="MW1021"/>
      <c r="MX1021"/>
      <c r="MY1021"/>
      <c r="MZ1021"/>
      <c r="NA1021"/>
      <c r="NB1021"/>
      <c r="NC1021"/>
      <c r="ND1021"/>
      <c r="NE1021"/>
      <c r="NF1021"/>
      <c r="NG1021"/>
      <c r="NH1021"/>
      <c r="NI1021"/>
      <c r="NJ1021"/>
      <c r="NK1021"/>
      <c r="NL1021"/>
      <c r="NM1021"/>
      <c r="NN1021"/>
      <c r="NO1021"/>
      <c r="NP1021"/>
      <c r="NQ1021"/>
      <c r="NR1021"/>
      <c r="NS1021"/>
      <c r="NT1021"/>
      <c r="NU1021"/>
      <c r="NV1021"/>
      <c r="NW1021"/>
      <c r="NX1021"/>
      <c r="NY1021"/>
      <c r="NZ1021"/>
      <c r="OA1021"/>
    </row>
    <row r="1022" spans="16:391"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  <c r="GJ1022"/>
      <c r="GK1022"/>
      <c r="GL1022"/>
      <c r="GM1022"/>
      <c r="GN1022"/>
      <c r="GO1022"/>
      <c r="GP1022"/>
      <c r="GQ1022"/>
      <c r="GR1022"/>
      <c r="GS1022"/>
      <c r="GT1022"/>
      <c r="GU1022"/>
      <c r="GV1022"/>
      <c r="GW1022"/>
      <c r="GX1022"/>
      <c r="GY1022"/>
      <c r="GZ1022"/>
      <c r="HA1022"/>
      <c r="HB1022"/>
      <c r="HC1022"/>
      <c r="HD1022"/>
      <c r="HE1022"/>
      <c r="HF1022"/>
      <c r="HG1022"/>
      <c r="HH1022"/>
      <c r="HI1022"/>
      <c r="HJ1022"/>
      <c r="HK1022"/>
      <c r="HL1022"/>
      <c r="HM1022"/>
      <c r="HN1022"/>
      <c r="HO1022"/>
      <c r="HP1022"/>
      <c r="HQ1022"/>
      <c r="HR1022"/>
      <c r="HS1022"/>
      <c r="HT1022"/>
      <c r="HU1022"/>
      <c r="HV1022"/>
      <c r="HW1022"/>
      <c r="HX1022"/>
      <c r="HY1022"/>
      <c r="HZ1022"/>
      <c r="IA1022"/>
      <c r="IB1022"/>
      <c r="IC1022"/>
      <c r="ID1022"/>
      <c r="IE1022"/>
      <c r="IF1022"/>
      <c r="IG1022"/>
      <c r="IH1022"/>
      <c r="II1022"/>
      <c r="IJ1022"/>
      <c r="IK1022"/>
      <c r="IL1022"/>
      <c r="IM1022"/>
      <c r="IN1022"/>
      <c r="IO1022"/>
      <c r="IP1022"/>
      <c r="IQ1022"/>
      <c r="IR1022"/>
      <c r="IS1022"/>
      <c r="IT1022"/>
      <c r="IU1022"/>
      <c r="IV1022"/>
      <c r="IW1022"/>
      <c r="IX1022"/>
      <c r="IY1022"/>
      <c r="IZ1022"/>
      <c r="JA1022"/>
      <c r="JB1022"/>
      <c r="JC1022"/>
      <c r="JD1022"/>
      <c r="JE1022"/>
      <c r="JF1022"/>
      <c r="JG1022"/>
      <c r="JH1022"/>
      <c r="JI1022"/>
      <c r="JJ1022"/>
      <c r="JK1022"/>
      <c r="JL1022"/>
      <c r="JM1022"/>
      <c r="JN1022"/>
      <c r="JO1022"/>
      <c r="JP1022"/>
      <c r="JQ1022"/>
      <c r="JR1022"/>
      <c r="JS1022"/>
      <c r="JT1022"/>
      <c r="JU1022"/>
      <c r="JV1022"/>
      <c r="JW1022"/>
      <c r="JX1022"/>
      <c r="JY1022"/>
      <c r="JZ1022"/>
      <c r="KA1022"/>
      <c r="KB1022"/>
      <c r="KC1022"/>
      <c r="KD1022"/>
      <c r="KE1022"/>
      <c r="KF1022"/>
      <c r="KG1022"/>
      <c r="KH1022"/>
      <c r="KI1022"/>
      <c r="KJ1022"/>
      <c r="KK1022"/>
      <c r="KL1022"/>
      <c r="KM1022"/>
      <c r="KN1022"/>
      <c r="KO1022"/>
      <c r="KP1022"/>
      <c r="KQ1022"/>
      <c r="KR1022"/>
      <c r="KS1022"/>
      <c r="KT1022"/>
      <c r="KU1022"/>
      <c r="KV1022"/>
      <c r="KW1022"/>
      <c r="KX1022"/>
      <c r="KY1022"/>
      <c r="KZ1022"/>
      <c r="LA1022"/>
      <c r="LB1022"/>
      <c r="LC1022"/>
      <c r="LD1022"/>
      <c r="LE1022"/>
      <c r="LF1022"/>
      <c r="LG1022"/>
      <c r="LH1022"/>
      <c r="LI1022"/>
      <c r="LJ1022"/>
      <c r="LK1022"/>
      <c r="LL1022"/>
      <c r="LM1022"/>
      <c r="LN1022"/>
      <c r="LO1022"/>
      <c r="LP1022"/>
      <c r="LQ1022"/>
      <c r="LR1022"/>
      <c r="LS1022"/>
      <c r="LT1022"/>
      <c r="LU1022"/>
      <c r="LV1022"/>
      <c r="LW1022"/>
      <c r="LX1022"/>
      <c r="LY1022"/>
      <c r="LZ1022"/>
      <c r="MA1022"/>
      <c r="MB1022"/>
      <c r="MC1022"/>
      <c r="MD1022"/>
      <c r="ME1022"/>
      <c r="MF1022"/>
      <c r="MG1022"/>
      <c r="MH1022"/>
      <c r="MI1022"/>
      <c r="MJ1022"/>
      <c r="MK1022"/>
      <c r="ML1022"/>
      <c r="MM1022"/>
      <c r="MN1022"/>
      <c r="MO1022"/>
      <c r="MP1022"/>
      <c r="MQ1022"/>
      <c r="MR1022"/>
      <c r="MS1022"/>
      <c r="MT1022"/>
      <c r="MU1022"/>
      <c r="MV1022"/>
      <c r="MW1022"/>
      <c r="MX1022"/>
      <c r="MY1022"/>
      <c r="MZ1022"/>
      <c r="NA1022"/>
      <c r="NB1022"/>
      <c r="NC1022"/>
      <c r="ND1022"/>
      <c r="NE1022"/>
      <c r="NF1022"/>
      <c r="NG1022"/>
      <c r="NH1022"/>
      <c r="NI1022"/>
      <c r="NJ1022"/>
      <c r="NK1022"/>
      <c r="NL1022"/>
      <c r="NM1022"/>
      <c r="NN1022"/>
      <c r="NO1022"/>
      <c r="NP1022"/>
      <c r="NQ1022"/>
      <c r="NR1022"/>
      <c r="NS1022"/>
      <c r="NT1022"/>
      <c r="NU1022"/>
      <c r="NV1022"/>
      <c r="NW1022"/>
      <c r="NX1022"/>
      <c r="NY1022"/>
      <c r="NZ1022"/>
      <c r="OA1022"/>
    </row>
    <row r="1023" spans="16:391"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  <c r="GJ1023"/>
      <c r="GK1023"/>
      <c r="GL1023"/>
      <c r="GM1023"/>
      <c r="GN1023"/>
      <c r="GO1023"/>
      <c r="GP1023"/>
      <c r="GQ1023"/>
      <c r="GR1023"/>
      <c r="GS1023"/>
      <c r="GT1023"/>
      <c r="GU1023"/>
      <c r="GV1023"/>
      <c r="GW1023"/>
      <c r="GX1023"/>
      <c r="GY1023"/>
      <c r="GZ1023"/>
      <c r="HA1023"/>
      <c r="HB1023"/>
      <c r="HC1023"/>
      <c r="HD1023"/>
      <c r="HE1023"/>
      <c r="HF1023"/>
      <c r="HG1023"/>
      <c r="HH1023"/>
      <c r="HI1023"/>
      <c r="HJ1023"/>
      <c r="HK1023"/>
      <c r="HL1023"/>
      <c r="HM1023"/>
      <c r="HN1023"/>
      <c r="HO1023"/>
      <c r="HP1023"/>
      <c r="HQ1023"/>
      <c r="HR1023"/>
      <c r="HS1023"/>
      <c r="HT1023"/>
      <c r="HU1023"/>
      <c r="HV1023"/>
      <c r="HW1023"/>
      <c r="HX1023"/>
      <c r="HY1023"/>
      <c r="HZ1023"/>
      <c r="IA1023"/>
      <c r="IB1023"/>
      <c r="IC1023"/>
      <c r="ID1023"/>
      <c r="IE1023"/>
      <c r="IF1023"/>
      <c r="IG1023"/>
      <c r="IH1023"/>
      <c r="II1023"/>
      <c r="IJ1023"/>
      <c r="IK1023"/>
      <c r="IL1023"/>
      <c r="IM1023"/>
      <c r="IN1023"/>
      <c r="IO1023"/>
      <c r="IP1023"/>
      <c r="IQ1023"/>
      <c r="IR1023"/>
      <c r="IS1023"/>
      <c r="IT1023"/>
      <c r="IU1023"/>
      <c r="IV1023"/>
      <c r="IW1023"/>
      <c r="IX1023"/>
      <c r="IY1023"/>
      <c r="IZ1023"/>
      <c r="JA1023"/>
      <c r="JB1023"/>
      <c r="JC1023"/>
      <c r="JD1023"/>
      <c r="JE1023"/>
      <c r="JF1023"/>
      <c r="JG1023"/>
      <c r="JH1023"/>
      <c r="JI1023"/>
      <c r="JJ1023"/>
      <c r="JK1023"/>
      <c r="JL1023"/>
      <c r="JM1023"/>
      <c r="JN1023"/>
      <c r="JO1023"/>
      <c r="JP1023"/>
      <c r="JQ1023"/>
      <c r="JR1023"/>
      <c r="JS1023"/>
      <c r="JT1023"/>
      <c r="JU1023"/>
      <c r="JV1023"/>
      <c r="JW1023"/>
      <c r="JX1023"/>
      <c r="JY1023"/>
      <c r="JZ1023"/>
      <c r="KA1023"/>
      <c r="KB1023"/>
      <c r="KC1023"/>
      <c r="KD1023"/>
      <c r="KE1023"/>
      <c r="KF1023"/>
      <c r="KG1023"/>
      <c r="KH1023"/>
      <c r="KI1023"/>
      <c r="KJ1023"/>
      <c r="KK1023"/>
      <c r="KL1023"/>
      <c r="KM1023"/>
      <c r="KN1023"/>
      <c r="KO1023"/>
      <c r="KP1023"/>
      <c r="KQ1023"/>
      <c r="KR1023"/>
      <c r="KS1023"/>
      <c r="KT1023"/>
      <c r="KU1023"/>
      <c r="KV1023"/>
      <c r="KW1023"/>
      <c r="KX1023"/>
      <c r="KY1023"/>
      <c r="KZ1023"/>
      <c r="LA1023"/>
      <c r="LB1023"/>
      <c r="LC1023"/>
      <c r="LD1023"/>
      <c r="LE1023"/>
      <c r="LF1023"/>
      <c r="LG1023"/>
      <c r="LH1023"/>
      <c r="LI1023"/>
      <c r="LJ1023"/>
      <c r="LK1023"/>
      <c r="LL1023"/>
      <c r="LM1023"/>
      <c r="LN1023"/>
      <c r="LO1023"/>
      <c r="LP1023"/>
      <c r="LQ1023"/>
      <c r="LR1023"/>
      <c r="LS1023"/>
      <c r="LT1023"/>
      <c r="LU1023"/>
      <c r="LV1023"/>
      <c r="LW1023"/>
      <c r="LX1023"/>
      <c r="LY1023"/>
      <c r="LZ1023"/>
      <c r="MA1023"/>
      <c r="MB1023"/>
      <c r="MC1023"/>
      <c r="MD1023"/>
      <c r="ME1023"/>
      <c r="MF1023"/>
      <c r="MG1023"/>
      <c r="MH1023"/>
      <c r="MI1023"/>
      <c r="MJ1023"/>
      <c r="MK1023"/>
      <c r="ML1023"/>
      <c r="MM1023"/>
      <c r="MN1023"/>
      <c r="MO1023"/>
      <c r="MP1023"/>
      <c r="MQ1023"/>
      <c r="MR1023"/>
      <c r="MS1023"/>
      <c r="MT1023"/>
      <c r="MU1023"/>
      <c r="MV1023"/>
      <c r="MW1023"/>
      <c r="MX1023"/>
      <c r="MY1023"/>
      <c r="MZ1023"/>
      <c r="NA1023"/>
      <c r="NB1023"/>
      <c r="NC1023"/>
      <c r="ND1023"/>
      <c r="NE1023"/>
      <c r="NF1023"/>
      <c r="NG1023"/>
      <c r="NH1023"/>
      <c r="NI1023"/>
      <c r="NJ1023"/>
      <c r="NK1023"/>
      <c r="NL1023"/>
      <c r="NM1023"/>
      <c r="NN1023"/>
      <c r="NO1023"/>
      <c r="NP1023"/>
      <c r="NQ1023"/>
      <c r="NR1023"/>
      <c r="NS1023"/>
      <c r="NT1023"/>
      <c r="NU1023"/>
      <c r="NV1023"/>
      <c r="NW1023"/>
      <c r="NX1023"/>
      <c r="NY1023"/>
      <c r="NZ1023"/>
      <c r="OA1023"/>
    </row>
    <row r="1024" spans="16:391"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  <c r="GJ1024"/>
      <c r="GK1024"/>
      <c r="GL1024"/>
      <c r="GM1024"/>
      <c r="GN1024"/>
      <c r="GO1024"/>
      <c r="GP1024"/>
      <c r="GQ1024"/>
      <c r="GR1024"/>
      <c r="GS1024"/>
      <c r="GT1024"/>
      <c r="GU1024"/>
      <c r="GV1024"/>
      <c r="GW1024"/>
      <c r="GX1024"/>
      <c r="GY1024"/>
      <c r="GZ1024"/>
      <c r="HA1024"/>
      <c r="HB1024"/>
      <c r="HC1024"/>
      <c r="HD1024"/>
      <c r="HE1024"/>
      <c r="HF1024"/>
      <c r="HG1024"/>
      <c r="HH1024"/>
      <c r="HI1024"/>
      <c r="HJ1024"/>
      <c r="HK1024"/>
      <c r="HL1024"/>
      <c r="HM1024"/>
      <c r="HN1024"/>
      <c r="HO1024"/>
      <c r="HP1024"/>
      <c r="HQ1024"/>
      <c r="HR1024"/>
      <c r="HS1024"/>
      <c r="HT1024"/>
      <c r="HU1024"/>
      <c r="HV1024"/>
      <c r="HW1024"/>
      <c r="HX1024"/>
      <c r="HY1024"/>
      <c r="HZ1024"/>
      <c r="IA1024"/>
      <c r="IB1024"/>
      <c r="IC1024"/>
      <c r="ID1024"/>
      <c r="IE1024"/>
      <c r="IF1024"/>
      <c r="IG1024"/>
      <c r="IH1024"/>
      <c r="II1024"/>
      <c r="IJ1024"/>
      <c r="IK1024"/>
      <c r="IL1024"/>
      <c r="IM1024"/>
      <c r="IN1024"/>
      <c r="IO1024"/>
      <c r="IP1024"/>
      <c r="IQ1024"/>
      <c r="IR1024"/>
      <c r="IS1024"/>
      <c r="IT1024"/>
      <c r="IU1024"/>
      <c r="IV1024"/>
      <c r="IW1024"/>
      <c r="IX1024"/>
      <c r="IY1024"/>
      <c r="IZ1024"/>
      <c r="JA1024"/>
      <c r="JB1024"/>
      <c r="JC1024"/>
      <c r="JD1024"/>
      <c r="JE1024"/>
      <c r="JF1024"/>
      <c r="JG1024"/>
      <c r="JH1024"/>
      <c r="JI1024"/>
      <c r="JJ1024"/>
      <c r="JK1024"/>
      <c r="JL1024"/>
      <c r="JM1024"/>
      <c r="JN1024"/>
      <c r="JO1024"/>
      <c r="JP1024"/>
      <c r="JQ1024"/>
      <c r="JR1024"/>
      <c r="JS1024"/>
      <c r="JT1024"/>
      <c r="JU1024"/>
      <c r="JV1024"/>
      <c r="JW1024"/>
      <c r="JX1024"/>
      <c r="JY1024"/>
      <c r="JZ1024"/>
      <c r="KA1024"/>
      <c r="KB1024"/>
      <c r="KC1024"/>
      <c r="KD1024"/>
      <c r="KE1024"/>
      <c r="KF1024"/>
      <c r="KG1024"/>
      <c r="KH1024"/>
      <c r="KI1024"/>
      <c r="KJ1024"/>
      <c r="KK1024"/>
      <c r="KL1024"/>
      <c r="KM1024"/>
      <c r="KN1024"/>
      <c r="KO1024"/>
      <c r="KP1024"/>
      <c r="KQ1024"/>
      <c r="KR1024"/>
      <c r="KS1024"/>
      <c r="KT1024"/>
      <c r="KU1024"/>
      <c r="KV1024"/>
      <c r="KW1024"/>
      <c r="KX1024"/>
      <c r="KY1024"/>
      <c r="KZ1024"/>
      <c r="LA1024"/>
      <c r="LB1024"/>
      <c r="LC1024"/>
      <c r="LD1024"/>
      <c r="LE1024"/>
      <c r="LF1024"/>
      <c r="LG1024"/>
      <c r="LH1024"/>
      <c r="LI1024"/>
      <c r="LJ1024"/>
      <c r="LK1024"/>
      <c r="LL1024"/>
      <c r="LM1024"/>
      <c r="LN1024"/>
      <c r="LO1024"/>
      <c r="LP1024"/>
      <c r="LQ1024"/>
      <c r="LR1024"/>
      <c r="LS1024"/>
      <c r="LT1024"/>
      <c r="LU1024"/>
      <c r="LV1024"/>
      <c r="LW1024"/>
      <c r="LX1024"/>
      <c r="LY1024"/>
      <c r="LZ1024"/>
      <c r="MA1024"/>
      <c r="MB1024"/>
      <c r="MC1024"/>
      <c r="MD1024"/>
      <c r="ME1024"/>
      <c r="MF1024"/>
      <c r="MG1024"/>
      <c r="MH1024"/>
      <c r="MI1024"/>
      <c r="MJ1024"/>
      <c r="MK1024"/>
      <c r="ML1024"/>
      <c r="MM1024"/>
      <c r="MN1024"/>
      <c r="MO1024"/>
      <c r="MP1024"/>
      <c r="MQ1024"/>
      <c r="MR1024"/>
      <c r="MS1024"/>
      <c r="MT1024"/>
      <c r="MU1024"/>
      <c r="MV1024"/>
      <c r="MW1024"/>
      <c r="MX1024"/>
      <c r="MY1024"/>
      <c r="MZ1024"/>
      <c r="NA1024"/>
      <c r="NB1024"/>
      <c r="NC1024"/>
      <c r="ND1024"/>
      <c r="NE1024"/>
      <c r="NF1024"/>
      <c r="NG1024"/>
      <c r="NH1024"/>
      <c r="NI1024"/>
      <c r="NJ1024"/>
      <c r="NK1024"/>
      <c r="NL1024"/>
      <c r="NM1024"/>
      <c r="NN1024"/>
      <c r="NO1024"/>
      <c r="NP1024"/>
      <c r="NQ1024"/>
      <c r="NR1024"/>
      <c r="NS1024"/>
      <c r="NT1024"/>
      <c r="NU1024"/>
      <c r="NV1024"/>
      <c r="NW1024"/>
      <c r="NX1024"/>
      <c r="NY1024"/>
      <c r="NZ1024"/>
      <c r="OA1024"/>
    </row>
    <row r="1025" spans="16:391"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  <c r="GJ1025"/>
      <c r="GK1025"/>
      <c r="GL1025"/>
      <c r="GM1025"/>
      <c r="GN1025"/>
      <c r="GO1025"/>
      <c r="GP1025"/>
      <c r="GQ1025"/>
      <c r="GR1025"/>
      <c r="GS1025"/>
      <c r="GT1025"/>
      <c r="GU1025"/>
      <c r="GV1025"/>
      <c r="GW1025"/>
      <c r="GX1025"/>
      <c r="GY1025"/>
      <c r="GZ1025"/>
      <c r="HA1025"/>
      <c r="HB1025"/>
      <c r="HC1025"/>
      <c r="HD1025"/>
      <c r="HE1025"/>
      <c r="HF1025"/>
      <c r="HG1025"/>
      <c r="HH1025"/>
      <c r="HI1025"/>
      <c r="HJ1025"/>
      <c r="HK1025"/>
      <c r="HL1025"/>
      <c r="HM1025"/>
      <c r="HN1025"/>
      <c r="HO1025"/>
      <c r="HP1025"/>
      <c r="HQ1025"/>
      <c r="HR1025"/>
      <c r="HS1025"/>
      <c r="HT1025"/>
      <c r="HU1025"/>
      <c r="HV1025"/>
      <c r="HW1025"/>
      <c r="HX1025"/>
      <c r="HY1025"/>
      <c r="HZ1025"/>
      <c r="IA1025"/>
      <c r="IB1025"/>
      <c r="IC1025"/>
      <c r="ID1025"/>
      <c r="IE1025"/>
      <c r="IF1025"/>
      <c r="IG1025"/>
      <c r="IH1025"/>
      <c r="II1025"/>
      <c r="IJ1025"/>
      <c r="IK1025"/>
      <c r="IL1025"/>
      <c r="IM1025"/>
      <c r="IN1025"/>
      <c r="IO1025"/>
      <c r="IP1025"/>
      <c r="IQ1025"/>
      <c r="IR1025"/>
      <c r="IS1025"/>
      <c r="IT1025"/>
      <c r="IU1025"/>
      <c r="IV1025"/>
      <c r="IW1025"/>
      <c r="IX1025"/>
      <c r="IY1025"/>
      <c r="IZ1025"/>
      <c r="JA1025"/>
      <c r="JB1025"/>
      <c r="JC1025"/>
      <c r="JD1025"/>
      <c r="JE1025"/>
      <c r="JF1025"/>
      <c r="JG1025"/>
      <c r="JH1025"/>
      <c r="JI1025"/>
      <c r="JJ1025"/>
      <c r="JK1025"/>
      <c r="JL1025"/>
      <c r="JM1025"/>
      <c r="JN1025"/>
      <c r="JO1025"/>
      <c r="JP1025"/>
      <c r="JQ1025"/>
      <c r="JR1025"/>
      <c r="JS1025"/>
      <c r="JT1025"/>
      <c r="JU1025"/>
      <c r="JV1025"/>
      <c r="JW1025"/>
      <c r="JX1025"/>
      <c r="JY1025"/>
      <c r="JZ1025"/>
      <c r="KA1025"/>
      <c r="KB1025"/>
      <c r="KC1025"/>
      <c r="KD1025"/>
      <c r="KE1025"/>
      <c r="KF1025"/>
      <c r="KG1025"/>
      <c r="KH1025"/>
      <c r="KI1025"/>
      <c r="KJ1025"/>
      <c r="KK1025"/>
      <c r="KL1025"/>
      <c r="KM1025"/>
      <c r="KN1025"/>
      <c r="KO1025"/>
      <c r="KP1025"/>
      <c r="KQ1025"/>
      <c r="KR1025"/>
      <c r="KS1025"/>
      <c r="KT1025"/>
      <c r="KU1025"/>
      <c r="KV1025"/>
      <c r="KW1025"/>
      <c r="KX1025"/>
      <c r="KY1025"/>
      <c r="KZ1025"/>
      <c r="LA1025"/>
      <c r="LB1025"/>
      <c r="LC1025"/>
      <c r="LD1025"/>
      <c r="LE1025"/>
      <c r="LF1025"/>
      <c r="LG1025"/>
      <c r="LH1025"/>
      <c r="LI1025"/>
      <c r="LJ1025"/>
      <c r="LK1025"/>
      <c r="LL1025"/>
      <c r="LM1025"/>
      <c r="LN1025"/>
      <c r="LO1025"/>
      <c r="LP1025"/>
      <c r="LQ1025"/>
      <c r="LR1025"/>
      <c r="LS1025"/>
      <c r="LT1025"/>
      <c r="LU1025"/>
      <c r="LV1025"/>
      <c r="LW1025"/>
      <c r="LX1025"/>
      <c r="LY1025"/>
      <c r="LZ1025"/>
      <c r="MA1025"/>
      <c r="MB1025"/>
      <c r="MC1025"/>
      <c r="MD1025"/>
      <c r="ME1025"/>
      <c r="MF1025"/>
      <c r="MG1025"/>
      <c r="MH1025"/>
      <c r="MI1025"/>
      <c r="MJ1025"/>
      <c r="MK1025"/>
      <c r="ML1025"/>
      <c r="MM1025"/>
      <c r="MN1025"/>
      <c r="MO1025"/>
      <c r="MP1025"/>
      <c r="MQ1025"/>
      <c r="MR1025"/>
      <c r="MS1025"/>
      <c r="MT1025"/>
      <c r="MU1025"/>
      <c r="MV1025"/>
      <c r="MW1025"/>
      <c r="MX1025"/>
      <c r="MY1025"/>
      <c r="MZ1025"/>
      <c r="NA1025"/>
      <c r="NB1025"/>
      <c r="NC1025"/>
      <c r="ND1025"/>
      <c r="NE1025"/>
      <c r="NF1025"/>
      <c r="NG1025"/>
      <c r="NH1025"/>
      <c r="NI1025"/>
      <c r="NJ1025"/>
      <c r="NK1025"/>
      <c r="NL1025"/>
      <c r="NM1025"/>
      <c r="NN1025"/>
      <c r="NO1025"/>
      <c r="NP1025"/>
      <c r="NQ1025"/>
      <c r="NR1025"/>
      <c r="NS1025"/>
      <c r="NT1025"/>
      <c r="NU1025"/>
      <c r="NV1025"/>
      <c r="NW1025"/>
      <c r="NX1025"/>
      <c r="NY1025"/>
      <c r="NZ1025"/>
      <c r="OA1025"/>
    </row>
    <row r="1026" spans="16:391"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  <c r="GJ1026"/>
      <c r="GK1026"/>
      <c r="GL1026"/>
      <c r="GM1026"/>
      <c r="GN1026"/>
      <c r="GO1026"/>
      <c r="GP1026"/>
      <c r="GQ1026"/>
      <c r="GR1026"/>
      <c r="GS1026"/>
      <c r="GT1026"/>
      <c r="GU1026"/>
      <c r="GV1026"/>
      <c r="GW1026"/>
      <c r="GX1026"/>
      <c r="GY1026"/>
      <c r="GZ1026"/>
      <c r="HA1026"/>
      <c r="HB1026"/>
      <c r="HC1026"/>
      <c r="HD1026"/>
      <c r="HE1026"/>
      <c r="HF1026"/>
      <c r="HG1026"/>
      <c r="HH1026"/>
      <c r="HI1026"/>
      <c r="HJ1026"/>
      <c r="HK1026"/>
      <c r="HL1026"/>
      <c r="HM1026"/>
      <c r="HN1026"/>
      <c r="HO1026"/>
      <c r="HP1026"/>
      <c r="HQ1026"/>
      <c r="HR1026"/>
      <c r="HS1026"/>
      <c r="HT1026"/>
      <c r="HU1026"/>
      <c r="HV1026"/>
      <c r="HW1026"/>
      <c r="HX1026"/>
      <c r="HY1026"/>
      <c r="HZ1026"/>
      <c r="IA1026"/>
      <c r="IB1026"/>
      <c r="IC1026"/>
      <c r="ID1026"/>
      <c r="IE1026"/>
      <c r="IF1026"/>
      <c r="IG1026"/>
      <c r="IH1026"/>
      <c r="II1026"/>
      <c r="IJ1026"/>
      <c r="IK1026"/>
      <c r="IL1026"/>
      <c r="IM1026"/>
      <c r="IN1026"/>
      <c r="IO1026"/>
      <c r="IP1026"/>
      <c r="IQ1026"/>
      <c r="IR1026"/>
      <c r="IS1026"/>
      <c r="IT1026"/>
      <c r="IU1026"/>
      <c r="IV1026"/>
      <c r="IW1026"/>
      <c r="IX1026"/>
      <c r="IY1026"/>
      <c r="IZ1026"/>
      <c r="JA1026"/>
      <c r="JB1026"/>
      <c r="JC1026"/>
      <c r="JD1026"/>
      <c r="JE1026"/>
      <c r="JF1026"/>
      <c r="JG1026"/>
      <c r="JH1026"/>
      <c r="JI1026"/>
      <c r="JJ1026"/>
      <c r="JK1026"/>
      <c r="JL1026"/>
      <c r="JM1026"/>
      <c r="JN1026"/>
      <c r="JO1026"/>
      <c r="JP1026"/>
      <c r="JQ1026"/>
      <c r="JR1026"/>
      <c r="JS1026"/>
      <c r="JT1026"/>
      <c r="JU1026"/>
      <c r="JV1026"/>
      <c r="JW1026"/>
      <c r="JX1026"/>
      <c r="JY1026"/>
      <c r="JZ1026"/>
      <c r="KA1026"/>
      <c r="KB1026"/>
      <c r="KC1026"/>
      <c r="KD1026"/>
      <c r="KE1026"/>
      <c r="KF1026"/>
      <c r="KG1026"/>
      <c r="KH1026"/>
      <c r="KI1026"/>
      <c r="KJ1026"/>
      <c r="KK1026"/>
      <c r="KL1026"/>
      <c r="KM1026"/>
      <c r="KN1026"/>
      <c r="KO1026"/>
      <c r="KP1026"/>
      <c r="KQ1026"/>
      <c r="KR1026"/>
      <c r="KS1026"/>
      <c r="KT1026"/>
      <c r="KU1026"/>
      <c r="KV1026"/>
      <c r="KW1026"/>
      <c r="KX1026"/>
      <c r="KY1026"/>
      <c r="KZ1026"/>
      <c r="LA1026"/>
      <c r="LB1026"/>
      <c r="LC1026"/>
      <c r="LD1026"/>
      <c r="LE1026"/>
      <c r="LF1026"/>
      <c r="LG1026"/>
      <c r="LH1026"/>
      <c r="LI1026"/>
      <c r="LJ1026"/>
      <c r="LK1026"/>
      <c r="LL1026"/>
      <c r="LM1026"/>
      <c r="LN1026"/>
      <c r="LO1026"/>
      <c r="LP1026"/>
      <c r="LQ1026"/>
      <c r="LR1026"/>
      <c r="LS1026"/>
      <c r="LT1026"/>
      <c r="LU1026"/>
      <c r="LV1026"/>
      <c r="LW1026"/>
      <c r="LX1026"/>
      <c r="LY1026"/>
      <c r="LZ1026"/>
      <c r="MA1026"/>
      <c r="MB1026"/>
      <c r="MC1026"/>
      <c r="MD1026"/>
      <c r="ME1026"/>
      <c r="MF1026"/>
      <c r="MG1026"/>
      <c r="MH1026"/>
      <c r="MI1026"/>
      <c r="MJ1026"/>
      <c r="MK1026"/>
      <c r="ML1026"/>
      <c r="MM1026"/>
      <c r="MN1026"/>
      <c r="MO1026"/>
      <c r="MP1026"/>
      <c r="MQ1026"/>
      <c r="MR1026"/>
      <c r="MS1026"/>
      <c r="MT1026"/>
      <c r="MU1026"/>
      <c r="MV1026"/>
      <c r="MW1026"/>
      <c r="MX1026"/>
      <c r="MY1026"/>
      <c r="MZ1026"/>
      <c r="NA1026"/>
      <c r="NB1026"/>
      <c r="NC1026"/>
      <c r="ND1026"/>
      <c r="NE1026"/>
      <c r="NF1026"/>
      <c r="NG1026"/>
      <c r="NH1026"/>
      <c r="NI1026"/>
      <c r="NJ1026"/>
      <c r="NK1026"/>
      <c r="NL1026"/>
      <c r="NM1026"/>
      <c r="NN1026"/>
      <c r="NO1026"/>
      <c r="NP1026"/>
      <c r="NQ1026"/>
      <c r="NR1026"/>
      <c r="NS1026"/>
      <c r="NT1026"/>
      <c r="NU1026"/>
      <c r="NV1026"/>
      <c r="NW1026"/>
      <c r="NX1026"/>
      <c r="NY1026"/>
      <c r="NZ1026"/>
      <c r="OA1026"/>
    </row>
    <row r="1027" spans="16:391"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  <c r="GJ1027"/>
      <c r="GK1027"/>
      <c r="GL1027"/>
      <c r="GM1027"/>
      <c r="GN1027"/>
      <c r="GO1027"/>
      <c r="GP1027"/>
      <c r="GQ1027"/>
      <c r="GR1027"/>
      <c r="GS1027"/>
      <c r="GT1027"/>
      <c r="GU1027"/>
      <c r="GV1027"/>
      <c r="GW1027"/>
      <c r="GX1027"/>
      <c r="GY1027"/>
      <c r="GZ1027"/>
      <c r="HA1027"/>
      <c r="HB1027"/>
      <c r="HC1027"/>
      <c r="HD1027"/>
      <c r="HE1027"/>
      <c r="HF1027"/>
      <c r="HG1027"/>
      <c r="HH1027"/>
      <c r="HI1027"/>
      <c r="HJ1027"/>
      <c r="HK1027"/>
      <c r="HL1027"/>
      <c r="HM1027"/>
      <c r="HN1027"/>
      <c r="HO1027"/>
      <c r="HP1027"/>
      <c r="HQ1027"/>
      <c r="HR1027"/>
      <c r="HS1027"/>
      <c r="HT1027"/>
      <c r="HU1027"/>
      <c r="HV1027"/>
      <c r="HW1027"/>
      <c r="HX1027"/>
      <c r="HY1027"/>
      <c r="HZ1027"/>
      <c r="IA1027"/>
      <c r="IB1027"/>
      <c r="IC1027"/>
      <c r="ID1027"/>
      <c r="IE1027"/>
      <c r="IF1027"/>
      <c r="IG1027"/>
      <c r="IH1027"/>
      <c r="II1027"/>
      <c r="IJ1027"/>
      <c r="IK1027"/>
      <c r="IL1027"/>
      <c r="IM1027"/>
      <c r="IN1027"/>
      <c r="IO1027"/>
      <c r="IP1027"/>
      <c r="IQ1027"/>
      <c r="IR1027"/>
      <c r="IS1027"/>
      <c r="IT1027"/>
      <c r="IU1027"/>
      <c r="IV1027"/>
      <c r="IW1027"/>
      <c r="IX1027"/>
      <c r="IY1027"/>
      <c r="IZ1027"/>
      <c r="JA1027"/>
      <c r="JB1027"/>
      <c r="JC1027"/>
      <c r="JD1027"/>
      <c r="JE1027"/>
      <c r="JF1027"/>
      <c r="JG1027"/>
      <c r="JH1027"/>
      <c r="JI1027"/>
      <c r="JJ1027"/>
      <c r="JK1027"/>
      <c r="JL1027"/>
      <c r="JM1027"/>
      <c r="JN1027"/>
      <c r="JO1027"/>
      <c r="JP1027"/>
      <c r="JQ1027"/>
      <c r="JR1027"/>
      <c r="JS1027"/>
      <c r="JT1027"/>
      <c r="JU1027"/>
      <c r="JV1027"/>
      <c r="JW1027"/>
      <c r="JX1027"/>
      <c r="JY1027"/>
      <c r="JZ1027"/>
      <c r="KA1027"/>
      <c r="KB1027"/>
      <c r="KC1027"/>
      <c r="KD1027"/>
      <c r="KE1027"/>
      <c r="KF1027"/>
      <c r="KG1027"/>
      <c r="KH1027"/>
      <c r="KI1027"/>
      <c r="KJ1027"/>
      <c r="KK1027"/>
      <c r="KL1027"/>
      <c r="KM1027"/>
      <c r="KN1027"/>
      <c r="KO1027"/>
      <c r="KP1027"/>
      <c r="KQ1027"/>
      <c r="KR1027"/>
      <c r="KS1027"/>
      <c r="KT1027"/>
      <c r="KU1027"/>
      <c r="KV1027"/>
      <c r="KW1027"/>
      <c r="KX1027"/>
      <c r="KY1027"/>
      <c r="KZ1027"/>
      <c r="LA1027"/>
      <c r="LB1027"/>
      <c r="LC1027"/>
      <c r="LD1027"/>
      <c r="LE1027"/>
      <c r="LF1027"/>
      <c r="LG1027"/>
      <c r="LH1027"/>
      <c r="LI1027"/>
      <c r="LJ1027"/>
      <c r="LK1027"/>
      <c r="LL1027"/>
      <c r="LM1027"/>
      <c r="LN1027"/>
      <c r="LO1027"/>
      <c r="LP1027"/>
      <c r="LQ1027"/>
      <c r="LR1027"/>
      <c r="LS1027"/>
      <c r="LT1027"/>
      <c r="LU1027"/>
      <c r="LV1027"/>
      <c r="LW1027"/>
      <c r="LX1027"/>
      <c r="LY1027"/>
      <c r="LZ1027"/>
      <c r="MA1027"/>
      <c r="MB1027"/>
      <c r="MC1027"/>
      <c r="MD1027"/>
      <c r="ME1027"/>
      <c r="MF1027"/>
      <c r="MG1027"/>
      <c r="MH1027"/>
      <c r="MI1027"/>
      <c r="MJ1027"/>
      <c r="MK1027"/>
      <c r="ML1027"/>
      <c r="MM1027"/>
      <c r="MN1027"/>
      <c r="MO1027"/>
      <c r="MP1027"/>
      <c r="MQ1027"/>
      <c r="MR1027"/>
      <c r="MS1027"/>
      <c r="MT1027"/>
      <c r="MU1027"/>
      <c r="MV1027"/>
      <c r="MW1027"/>
      <c r="MX1027"/>
      <c r="MY1027"/>
      <c r="MZ1027"/>
      <c r="NA1027"/>
      <c r="NB1027"/>
      <c r="NC1027"/>
      <c r="ND1027"/>
      <c r="NE1027"/>
      <c r="NF1027"/>
      <c r="NG1027"/>
      <c r="NH1027"/>
      <c r="NI1027"/>
      <c r="NJ1027"/>
      <c r="NK1027"/>
      <c r="NL1027"/>
      <c r="NM1027"/>
      <c r="NN1027"/>
      <c r="NO1027"/>
      <c r="NP1027"/>
      <c r="NQ1027"/>
      <c r="NR1027"/>
      <c r="NS1027"/>
      <c r="NT1027"/>
      <c r="NU1027"/>
      <c r="NV1027"/>
      <c r="NW1027"/>
      <c r="NX1027"/>
      <c r="NY1027"/>
      <c r="NZ1027"/>
      <c r="OA1027"/>
    </row>
    <row r="1028" spans="16:391"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  <c r="GJ1028"/>
      <c r="GK1028"/>
      <c r="GL1028"/>
      <c r="GM1028"/>
      <c r="GN1028"/>
      <c r="GO1028"/>
      <c r="GP1028"/>
      <c r="GQ1028"/>
      <c r="GR1028"/>
      <c r="GS1028"/>
      <c r="GT1028"/>
      <c r="GU1028"/>
      <c r="GV1028"/>
      <c r="GW1028"/>
      <c r="GX1028"/>
      <c r="GY1028"/>
      <c r="GZ1028"/>
      <c r="HA1028"/>
      <c r="HB1028"/>
      <c r="HC1028"/>
      <c r="HD1028"/>
      <c r="HE1028"/>
      <c r="HF1028"/>
      <c r="HG1028"/>
      <c r="HH1028"/>
      <c r="HI1028"/>
      <c r="HJ1028"/>
      <c r="HK1028"/>
      <c r="HL1028"/>
      <c r="HM1028"/>
      <c r="HN1028"/>
      <c r="HO1028"/>
      <c r="HP1028"/>
      <c r="HQ1028"/>
      <c r="HR1028"/>
      <c r="HS1028"/>
      <c r="HT1028"/>
      <c r="HU1028"/>
      <c r="HV1028"/>
      <c r="HW1028"/>
      <c r="HX1028"/>
      <c r="HY1028"/>
      <c r="HZ1028"/>
      <c r="IA1028"/>
      <c r="IB1028"/>
      <c r="IC1028"/>
      <c r="ID1028"/>
      <c r="IE1028"/>
      <c r="IF1028"/>
      <c r="IG1028"/>
      <c r="IH1028"/>
      <c r="II1028"/>
      <c r="IJ1028"/>
      <c r="IK1028"/>
      <c r="IL1028"/>
      <c r="IM1028"/>
      <c r="IN1028"/>
      <c r="IO1028"/>
      <c r="IP1028"/>
      <c r="IQ1028"/>
      <c r="IR1028"/>
      <c r="IS1028"/>
      <c r="IT1028"/>
      <c r="IU1028"/>
      <c r="IV1028"/>
      <c r="IW1028"/>
      <c r="IX1028"/>
      <c r="IY1028"/>
      <c r="IZ1028"/>
      <c r="JA1028"/>
      <c r="JB1028"/>
      <c r="JC1028"/>
      <c r="JD1028"/>
      <c r="JE1028"/>
      <c r="JF1028"/>
      <c r="JG1028"/>
      <c r="JH1028"/>
      <c r="JI1028"/>
      <c r="JJ1028"/>
      <c r="JK1028"/>
      <c r="JL1028"/>
      <c r="JM1028"/>
      <c r="JN1028"/>
      <c r="JO1028"/>
      <c r="JP1028"/>
      <c r="JQ1028"/>
      <c r="JR1028"/>
      <c r="JS1028"/>
      <c r="JT1028"/>
      <c r="JU1028"/>
      <c r="JV1028"/>
      <c r="JW1028"/>
      <c r="JX1028"/>
      <c r="JY1028"/>
      <c r="JZ1028"/>
      <c r="KA1028"/>
      <c r="KB1028"/>
      <c r="KC1028"/>
      <c r="KD1028"/>
      <c r="KE1028"/>
      <c r="KF1028"/>
      <c r="KG1028"/>
      <c r="KH1028"/>
      <c r="KI1028"/>
      <c r="KJ1028"/>
      <c r="KK1028"/>
      <c r="KL1028"/>
      <c r="KM1028"/>
      <c r="KN1028"/>
      <c r="KO1028"/>
      <c r="KP1028"/>
      <c r="KQ1028"/>
      <c r="KR1028"/>
      <c r="KS1028"/>
      <c r="KT1028"/>
      <c r="KU1028"/>
      <c r="KV1028"/>
      <c r="KW1028"/>
      <c r="KX1028"/>
      <c r="KY1028"/>
      <c r="KZ1028"/>
      <c r="LA1028"/>
      <c r="LB1028"/>
      <c r="LC1028"/>
      <c r="LD1028"/>
      <c r="LE1028"/>
      <c r="LF1028"/>
      <c r="LG1028"/>
      <c r="LH1028"/>
      <c r="LI1028"/>
      <c r="LJ1028"/>
      <c r="LK1028"/>
      <c r="LL1028"/>
      <c r="LM1028"/>
      <c r="LN1028"/>
      <c r="LO1028"/>
      <c r="LP1028"/>
      <c r="LQ1028"/>
      <c r="LR1028"/>
      <c r="LS1028"/>
      <c r="LT1028"/>
      <c r="LU1028"/>
      <c r="LV1028"/>
      <c r="LW1028"/>
      <c r="LX1028"/>
      <c r="LY1028"/>
      <c r="LZ1028"/>
      <c r="MA1028"/>
      <c r="MB1028"/>
      <c r="MC1028"/>
      <c r="MD1028"/>
      <c r="ME1028"/>
      <c r="MF1028"/>
      <c r="MG1028"/>
      <c r="MH1028"/>
      <c r="MI1028"/>
      <c r="MJ1028"/>
      <c r="MK1028"/>
      <c r="ML1028"/>
      <c r="MM1028"/>
      <c r="MN1028"/>
      <c r="MO1028"/>
      <c r="MP1028"/>
      <c r="MQ1028"/>
      <c r="MR1028"/>
      <c r="MS1028"/>
      <c r="MT1028"/>
      <c r="MU1028"/>
      <c r="MV1028"/>
      <c r="MW1028"/>
      <c r="MX1028"/>
      <c r="MY1028"/>
      <c r="MZ1028"/>
      <c r="NA1028"/>
      <c r="NB1028"/>
      <c r="NC1028"/>
      <c r="ND1028"/>
      <c r="NE1028"/>
      <c r="NF1028"/>
      <c r="NG1028"/>
      <c r="NH1028"/>
      <c r="NI1028"/>
      <c r="NJ1028"/>
      <c r="NK1028"/>
      <c r="NL1028"/>
      <c r="NM1028"/>
      <c r="NN1028"/>
      <c r="NO1028"/>
      <c r="NP1028"/>
      <c r="NQ1028"/>
      <c r="NR1028"/>
      <c r="NS1028"/>
      <c r="NT1028"/>
      <c r="NU1028"/>
      <c r="NV1028"/>
      <c r="NW1028"/>
      <c r="NX1028"/>
      <c r="NY1028"/>
      <c r="NZ1028"/>
      <c r="OA1028"/>
    </row>
    <row r="1029" spans="16:391"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  <c r="GJ1029"/>
      <c r="GK1029"/>
      <c r="GL1029"/>
      <c r="GM1029"/>
      <c r="GN1029"/>
      <c r="GO1029"/>
      <c r="GP1029"/>
      <c r="GQ1029"/>
      <c r="GR1029"/>
      <c r="GS1029"/>
      <c r="GT1029"/>
      <c r="GU1029"/>
      <c r="GV1029"/>
      <c r="GW1029"/>
      <c r="GX1029"/>
      <c r="GY1029"/>
      <c r="GZ1029"/>
      <c r="HA1029"/>
      <c r="HB1029"/>
      <c r="HC1029"/>
      <c r="HD1029"/>
      <c r="HE1029"/>
      <c r="HF1029"/>
      <c r="HG1029"/>
      <c r="HH1029"/>
      <c r="HI1029"/>
      <c r="HJ1029"/>
      <c r="HK1029"/>
      <c r="HL1029"/>
      <c r="HM1029"/>
      <c r="HN1029"/>
      <c r="HO1029"/>
      <c r="HP1029"/>
      <c r="HQ1029"/>
      <c r="HR1029"/>
      <c r="HS1029"/>
      <c r="HT1029"/>
      <c r="HU1029"/>
      <c r="HV1029"/>
      <c r="HW1029"/>
      <c r="HX1029"/>
      <c r="HY1029"/>
      <c r="HZ1029"/>
      <c r="IA1029"/>
      <c r="IB1029"/>
      <c r="IC1029"/>
      <c r="ID1029"/>
      <c r="IE1029"/>
      <c r="IF1029"/>
      <c r="IG1029"/>
      <c r="IH1029"/>
      <c r="II1029"/>
      <c r="IJ1029"/>
      <c r="IK1029"/>
      <c r="IL1029"/>
      <c r="IM1029"/>
      <c r="IN1029"/>
      <c r="IO1029"/>
      <c r="IP1029"/>
      <c r="IQ1029"/>
      <c r="IR1029"/>
      <c r="IS1029"/>
      <c r="IT1029"/>
      <c r="IU1029"/>
      <c r="IV1029"/>
      <c r="IW1029"/>
      <c r="IX1029"/>
      <c r="IY1029"/>
      <c r="IZ1029"/>
      <c r="JA1029"/>
      <c r="JB1029"/>
      <c r="JC1029"/>
      <c r="JD1029"/>
      <c r="JE1029"/>
      <c r="JF1029"/>
      <c r="JG1029"/>
      <c r="JH1029"/>
      <c r="JI1029"/>
      <c r="JJ1029"/>
      <c r="JK1029"/>
      <c r="JL1029"/>
      <c r="JM1029"/>
      <c r="JN1029"/>
      <c r="JO1029"/>
      <c r="JP1029"/>
      <c r="JQ1029"/>
      <c r="JR1029"/>
      <c r="JS1029"/>
      <c r="JT1029"/>
      <c r="JU1029"/>
      <c r="JV1029"/>
      <c r="JW1029"/>
      <c r="JX1029"/>
      <c r="JY1029"/>
      <c r="JZ1029"/>
      <c r="KA1029"/>
      <c r="KB1029"/>
      <c r="KC1029"/>
      <c r="KD1029"/>
      <c r="KE1029"/>
      <c r="KF1029"/>
      <c r="KG1029"/>
      <c r="KH1029"/>
      <c r="KI1029"/>
      <c r="KJ1029"/>
      <c r="KK1029"/>
      <c r="KL1029"/>
      <c r="KM1029"/>
      <c r="KN1029"/>
      <c r="KO1029"/>
      <c r="KP1029"/>
      <c r="KQ1029"/>
      <c r="KR1029"/>
      <c r="KS1029"/>
      <c r="KT1029"/>
      <c r="KU1029"/>
      <c r="KV1029"/>
      <c r="KW1029"/>
      <c r="KX1029"/>
      <c r="KY1029"/>
      <c r="KZ1029"/>
      <c r="LA1029"/>
      <c r="LB1029"/>
      <c r="LC1029"/>
      <c r="LD1029"/>
      <c r="LE1029"/>
      <c r="LF1029"/>
      <c r="LG1029"/>
      <c r="LH1029"/>
      <c r="LI1029"/>
      <c r="LJ1029"/>
      <c r="LK1029"/>
      <c r="LL1029"/>
      <c r="LM1029"/>
      <c r="LN1029"/>
      <c r="LO1029"/>
      <c r="LP1029"/>
      <c r="LQ1029"/>
      <c r="LR1029"/>
      <c r="LS1029"/>
      <c r="LT1029"/>
      <c r="LU1029"/>
      <c r="LV1029"/>
      <c r="LW1029"/>
      <c r="LX1029"/>
      <c r="LY1029"/>
      <c r="LZ1029"/>
      <c r="MA1029"/>
      <c r="MB1029"/>
      <c r="MC1029"/>
      <c r="MD1029"/>
      <c r="ME1029"/>
      <c r="MF1029"/>
      <c r="MG1029"/>
      <c r="MH1029"/>
      <c r="MI1029"/>
      <c r="MJ1029"/>
      <c r="MK1029"/>
      <c r="ML1029"/>
      <c r="MM1029"/>
      <c r="MN1029"/>
      <c r="MO1029"/>
      <c r="MP1029"/>
      <c r="MQ1029"/>
      <c r="MR1029"/>
      <c r="MS1029"/>
      <c r="MT1029"/>
      <c r="MU1029"/>
      <c r="MV1029"/>
      <c r="MW1029"/>
      <c r="MX1029"/>
      <c r="MY1029"/>
      <c r="MZ1029"/>
      <c r="NA1029"/>
      <c r="NB1029"/>
      <c r="NC1029"/>
      <c r="ND1029"/>
      <c r="NE1029"/>
      <c r="NF1029"/>
      <c r="NG1029"/>
      <c r="NH1029"/>
      <c r="NI1029"/>
      <c r="NJ1029"/>
      <c r="NK1029"/>
      <c r="NL1029"/>
      <c r="NM1029"/>
      <c r="NN1029"/>
      <c r="NO1029"/>
      <c r="NP1029"/>
      <c r="NQ1029"/>
      <c r="NR1029"/>
      <c r="NS1029"/>
      <c r="NT1029"/>
      <c r="NU1029"/>
      <c r="NV1029"/>
      <c r="NW1029"/>
      <c r="NX1029"/>
      <c r="NY1029"/>
      <c r="NZ1029"/>
      <c r="OA1029"/>
    </row>
    <row r="1030" spans="16:391"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  <c r="EQ1030"/>
      <c r="ER1030"/>
      <c r="ES1030"/>
      <c r="ET1030"/>
      <c r="EU1030"/>
      <c r="EV1030"/>
      <c r="EW1030"/>
      <c r="EX1030"/>
      <c r="EY1030"/>
      <c r="EZ1030"/>
      <c r="FA1030"/>
      <c r="FB1030"/>
      <c r="FC1030"/>
      <c r="FD1030"/>
      <c r="FE1030"/>
      <c r="FF1030"/>
      <c r="FG1030"/>
      <c r="FH1030"/>
      <c r="FI1030"/>
      <c r="FJ1030"/>
      <c r="FK1030"/>
      <c r="FL1030"/>
      <c r="FM1030"/>
      <c r="FN1030"/>
      <c r="FO1030"/>
      <c r="FP1030"/>
      <c r="FQ1030"/>
      <c r="FR1030"/>
      <c r="FS1030"/>
      <c r="FT1030"/>
      <c r="FU1030"/>
      <c r="FV1030"/>
      <c r="FW1030"/>
      <c r="FX1030"/>
      <c r="FY1030"/>
      <c r="FZ1030"/>
      <c r="GA1030"/>
      <c r="GB1030"/>
      <c r="GC1030"/>
      <c r="GD1030"/>
      <c r="GE1030"/>
      <c r="GF1030"/>
      <c r="GG1030"/>
      <c r="GH1030"/>
      <c r="GI1030"/>
      <c r="GJ1030"/>
      <c r="GK1030"/>
      <c r="GL1030"/>
      <c r="GM1030"/>
      <c r="GN1030"/>
      <c r="GO1030"/>
      <c r="GP1030"/>
      <c r="GQ1030"/>
      <c r="GR1030"/>
      <c r="GS1030"/>
      <c r="GT1030"/>
      <c r="GU1030"/>
      <c r="GV1030"/>
      <c r="GW1030"/>
      <c r="GX1030"/>
      <c r="GY1030"/>
      <c r="GZ1030"/>
      <c r="HA1030"/>
      <c r="HB1030"/>
      <c r="HC1030"/>
      <c r="HD1030"/>
      <c r="HE1030"/>
      <c r="HF1030"/>
      <c r="HG1030"/>
      <c r="HH1030"/>
      <c r="HI1030"/>
      <c r="HJ1030"/>
      <c r="HK1030"/>
      <c r="HL1030"/>
      <c r="HM1030"/>
      <c r="HN1030"/>
      <c r="HO1030"/>
      <c r="HP1030"/>
      <c r="HQ1030"/>
      <c r="HR1030"/>
      <c r="HS1030"/>
      <c r="HT1030"/>
      <c r="HU1030"/>
      <c r="HV1030"/>
      <c r="HW1030"/>
      <c r="HX1030"/>
      <c r="HY1030"/>
      <c r="HZ1030"/>
      <c r="IA1030"/>
      <c r="IB1030"/>
      <c r="IC1030"/>
      <c r="ID1030"/>
      <c r="IE1030"/>
      <c r="IF1030"/>
      <c r="IG1030"/>
      <c r="IH1030"/>
      <c r="II1030"/>
      <c r="IJ1030"/>
      <c r="IK1030"/>
      <c r="IL1030"/>
      <c r="IM1030"/>
      <c r="IN1030"/>
      <c r="IO1030"/>
      <c r="IP1030"/>
      <c r="IQ1030"/>
      <c r="IR1030"/>
      <c r="IS1030"/>
      <c r="IT1030"/>
      <c r="IU1030"/>
      <c r="IV1030"/>
      <c r="IW1030"/>
      <c r="IX1030"/>
      <c r="IY1030"/>
      <c r="IZ1030"/>
      <c r="JA1030"/>
      <c r="JB1030"/>
      <c r="JC1030"/>
      <c r="JD1030"/>
      <c r="JE1030"/>
      <c r="JF1030"/>
      <c r="JG1030"/>
      <c r="JH1030"/>
      <c r="JI1030"/>
      <c r="JJ1030"/>
      <c r="JK1030"/>
      <c r="JL1030"/>
      <c r="JM1030"/>
      <c r="JN1030"/>
      <c r="JO1030"/>
      <c r="JP1030"/>
      <c r="JQ1030"/>
      <c r="JR1030"/>
      <c r="JS1030"/>
      <c r="JT1030"/>
      <c r="JU1030"/>
      <c r="JV1030"/>
      <c r="JW1030"/>
      <c r="JX1030"/>
      <c r="JY1030"/>
      <c r="JZ1030"/>
      <c r="KA1030"/>
      <c r="KB1030"/>
      <c r="KC1030"/>
      <c r="KD1030"/>
      <c r="KE1030"/>
      <c r="KF1030"/>
      <c r="KG1030"/>
      <c r="KH1030"/>
      <c r="KI1030"/>
      <c r="KJ1030"/>
      <c r="KK1030"/>
      <c r="KL1030"/>
      <c r="KM1030"/>
      <c r="KN1030"/>
      <c r="KO1030"/>
      <c r="KP1030"/>
      <c r="KQ1030"/>
      <c r="KR1030"/>
      <c r="KS1030"/>
      <c r="KT1030"/>
      <c r="KU1030"/>
      <c r="KV1030"/>
      <c r="KW1030"/>
      <c r="KX1030"/>
      <c r="KY1030"/>
      <c r="KZ1030"/>
      <c r="LA1030"/>
      <c r="LB1030"/>
      <c r="LC1030"/>
      <c r="LD1030"/>
      <c r="LE1030"/>
      <c r="LF1030"/>
      <c r="LG1030"/>
      <c r="LH1030"/>
      <c r="LI1030"/>
      <c r="LJ1030"/>
      <c r="LK1030"/>
      <c r="LL1030"/>
      <c r="LM1030"/>
      <c r="LN1030"/>
      <c r="LO1030"/>
      <c r="LP1030"/>
      <c r="LQ1030"/>
      <c r="LR1030"/>
      <c r="LS1030"/>
      <c r="LT1030"/>
      <c r="LU1030"/>
      <c r="LV1030"/>
      <c r="LW1030"/>
      <c r="LX1030"/>
      <c r="LY1030"/>
      <c r="LZ1030"/>
      <c r="MA1030"/>
      <c r="MB1030"/>
      <c r="MC1030"/>
      <c r="MD1030"/>
      <c r="ME1030"/>
      <c r="MF1030"/>
      <c r="MG1030"/>
      <c r="MH1030"/>
      <c r="MI1030"/>
      <c r="MJ1030"/>
      <c r="MK1030"/>
      <c r="ML1030"/>
      <c r="MM1030"/>
      <c r="MN1030"/>
      <c r="MO1030"/>
      <c r="MP1030"/>
      <c r="MQ1030"/>
      <c r="MR1030"/>
      <c r="MS1030"/>
      <c r="MT1030"/>
      <c r="MU1030"/>
      <c r="MV1030"/>
      <c r="MW1030"/>
      <c r="MX1030"/>
      <c r="MY1030"/>
      <c r="MZ1030"/>
      <c r="NA1030"/>
      <c r="NB1030"/>
      <c r="NC1030"/>
      <c r="ND1030"/>
      <c r="NE1030"/>
      <c r="NF1030"/>
      <c r="NG1030"/>
      <c r="NH1030"/>
      <c r="NI1030"/>
      <c r="NJ1030"/>
      <c r="NK1030"/>
      <c r="NL1030"/>
      <c r="NM1030"/>
      <c r="NN1030"/>
      <c r="NO1030"/>
      <c r="NP1030"/>
      <c r="NQ1030"/>
      <c r="NR1030"/>
      <c r="NS1030"/>
      <c r="NT1030"/>
      <c r="NU1030"/>
      <c r="NV1030"/>
      <c r="NW1030"/>
      <c r="NX1030"/>
      <c r="NY1030"/>
      <c r="NZ1030"/>
      <c r="OA1030"/>
    </row>
    <row r="1031" spans="16:391"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  <c r="EQ1031"/>
      <c r="ER1031"/>
      <c r="ES1031"/>
      <c r="ET1031"/>
      <c r="EU1031"/>
      <c r="EV1031"/>
      <c r="EW1031"/>
      <c r="EX1031"/>
      <c r="EY1031"/>
      <c r="EZ1031"/>
      <c r="FA1031"/>
      <c r="FB1031"/>
      <c r="FC1031"/>
      <c r="FD1031"/>
      <c r="FE1031"/>
      <c r="FF1031"/>
      <c r="FG1031"/>
      <c r="FH1031"/>
      <c r="FI1031"/>
      <c r="FJ1031"/>
      <c r="FK1031"/>
      <c r="FL1031"/>
      <c r="FM1031"/>
      <c r="FN1031"/>
      <c r="FO1031"/>
      <c r="FP1031"/>
      <c r="FQ1031"/>
      <c r="FR1031"/>
      <c r="FS1031"/>
      <c r="FT1031"/>
      <c r="FU1031"/>
      <c r="FV1031"/>
      <c r="FW1031"/>
      <c r="FX1031"/>
      <c r="FY1031"/>
      <c r="FZ1031"/>
      <c r="GA1031"/>
      <c r="GB1031"/>
      <c r="GC1031"/>
      <c r="GD1031"/>
      <c r="GE1031"/>
      <c r="GF1031"/>
      <c r="GG1031"/>
      <c r="GH1031"/>
      <c r="GI1031"/>
      <c r="GJ1031"/>
      <c r="GK1031"/>
      <c r="GL1031"/>
      <c r="GM1031"/>
      <c r="GN1031"/>
      <c r="GO1031"/>
      <c r="GP1031"/>
      <c r="GQ1031"/>
      <c r="GR1031"/>
      <c r="GS1031"/>
      <c r="GT1031"/>
      <c r="GU1031"/>
      <c r="GV1031"/>
      <c r="GW1031"/>
      <c r="GX1031"/>
      <c r="GY1031"/>
      <c r="GZ1031"/>
      <c r="HA1031"/>
      <c r="HB1031"/>
      <c r="HC1031"/>
      <c r="HD1031"/>
      <c r="HE1031"/>
      <c r="HF1031"/>
      <c r="HG1031"/>
      <c r="HH1031"/>
      <c r="HI1031"/>
      <c r="HJ1031"/>
      <c r="HK1031"/>
      <c r="HL1031"/>
      <c r="HM1031"/>
      <c r="HN1031"/>
      <c r="HO1031"/>
      <c r="HP1031"/>
      <c r="HQ1031"/>
      <c r="HR1031"/>
      <c r="HS1031"/>
      <c r="HT1031"/>
      <c r="HU1031"/>
      <c r="HV1031"/>
      <c r="HW1031"/>
      <c r="HX1031"/>
      <c r="HY1031"/>
      <c r="HZ1031"/>
      <c r="IA1031"/>
      <c r="IB1031"/>
      <c r="IC1031"/>
      <c r="ID1031"/>
      <c r="IE1031"/>
      <c r="IF1031"/>
      <c r="IG1031"/>
      <c r="IH1031"/>
      <c r="II1031"/>
      <c r="IJ1031"/>
      <c r="IK1031"/>
      <c r="IL1031"/>
      <c r="IM1031"/>
      <c r="IN1031"/>
      <c r="IO1031"/>
      <c r="IP1031"/>
      <c r="IQ1031"/>
      <c r="IR1031"/>
      <c r="IS1031"/>
      <c r="IT1031"/>
      <c r="IU1031"/>
      <c r="IV1031"/>
      <c r="IW1031"/>
      <c r="IX1031"/>
      <c r="IY1031"/>
      <c r="IZ1031"/>
      <c r="JA1031"/>
      <c r="JB1031"/>
      <c r="JC1031"/>
      <c r="JD1031"/>
      <c r="JE1031"/>
      <c r="JF1031"/>
      <c r="JG1031"/>
      <c r="JH1031"/>
      <c r="JI1031"/>
      <c r="JJ1031"/>
      <c r="JK1031"/>
      <c r="JL1031"/>
      <c r="JM1031"/>
      <c r="JN1031"/>
      <c r="JO1031"/>
      <c r="JP1031"/>
      <c r="JQ1031"/>
      <c r="JR1031"/>
      <c r="JS1031"/>
      <c r="JT1031"/>
      <c r="JU1031"/>
      <c r="JV1031"/>
      <c r="JW1031"/>
      <c r="JX1031"/>
      <c r="JY1031"/>
      <c r="JZ1031"/>
      <c r="KA1031"/>
      <c r="KB1031"/>
      <c r="KC1031"/>
      <c r="KD1031"/>
      <c r="KE1031"/>
      <c r="KF1031"/>
      <c r="KG1031"/>
      <c r="KH1031"/>
      <c r="KI1031"/>
      <c r="KJ1031"/>
      <c r="KK1031"/>
      <c r="KL1031"/>
      <c r="KM1031"/>
      <c r="KN1031"/>
      <c r="KO1031"/>
      <c r="KP1031"/>
      <c r="KQ1031"/>
      <c r="KR1031"/>
      <c r="KS1031"/>
      <c r="KT1031"/>
      <c r="KU1031"/>
      <c r="KV1031"/>
      <c r="KW1031"/>
      <c r="KX1031"/>
      <c r="KY1031"/>
      <c r="KZ1031"/>
      <c r="LA1031"/>
      <c r="LB1031"/>
      <c r="LC1031"/>
      <c r="LD1031"/>
      <c r="LE1031"/>
      <c r="LF1031"/>
      <c r="LG1031"/>
      <c r="LH1031"/>
      <c r="LI1031"/>
      <c r="LJ1031"/>
      <c r="LK1031"/>
      <c r="LL1031"/>
      <c r="LM1031"/>
      <c r="LN1031"/>
      <c r="LO1031"/>
      <c r="LP1031"/>
      <c r="LQ1031"/>
      <c r="LR1031"/>
      <c r="LS1031"/>
      <c r="LT1031"/>
      <c r="LU1031"/>
      <c r="LV1031"/>
      <c r="LW1031"/>
      <c r="LX1031"/>
      <c r="LY1031"/>
      <c r="LZ1031"/>
      <c r="MA1031"/>
      <c r="MB1031"/>
      <c r="MC1031"/>
      <c r="MD1031"/>
      <c r="ME1031"/>
      <c r="MF1031"/>
      <c r="MG1031"/>
      <c r="MH1031"/>
      <c r="MI1031"/>
      <c r="MJ1031"/>
      <c r="MK1031"/>
      <c r="ML1031"/>
      <c r="MM1031"/>
      <c r="MN1031"/>
      <c r="MO1031"/>
      <c r="MP1031"/>
      <c r="MQ1031"/>
      <c r="MR1031"/>
      <c r="MS1031"/>
      <c r="MT1031"/>
      <c r="MU1031"/>
      <c r="MV1031"/>
      <c r="MW1031"/>
      <c r="MX1031"/>
      <c r="MY1031"/>
      <c r="MZ1031"/>
      <c r="NA1031"/>
      <c r="NB1031"/>
      <c r="NC1031"/>
      <c r="ND1031"/>
      <c r="NE1031"/>
      <c r="NF1031"/>
      <c r="NG1031"/>
      <c r="NH1031"/>
      <c r="NI1031"/>
      <c r="NJ1031"/>
      <c r="NK1031"/>
      <c r="NL1031"/>
      <c r="NM1031"/>
      <c r="NN1031"/>
      <c r="NO1031"/>
      <c r="NP1031"/>
      <c r="NQ1031"/>
      <c r="NR1031"/>
      <c r="NS1031"/>
      <c r="NT1031"/>
      <c r="NU1031"/>
      <c r="NV1031"/>
      <c r="NW1031"/>
      <c r="NX1031"/>
      <c r="NY1031"/>
      <c r="NZ1031"/>
      <c r="OA1031"/>
    </row>
    <row r="1032" spans="16:391"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  <c r="EQ1032"/>
      <c r="ER1032"/>
      <c r="ES1032"/>
      <c r="ET1032"/>
      <c r="EU1032"/>
      <c r="EV1032"/>
      <c r="EW1032"/>
      <c r="EX1032"/>
      <c r="EY1032"/>
      <c r="EZ1032"/>
      <c r="FA1032"/>
      <c r="FB1032"/>
      <c r="FC1032"/>
      <c r="FD1032"/>
      <c r="FE1032"/>
      <c r="FF1032"/>
      <c r="FG1032"/>
      <c r="FH1032"/>
      <c r="FI1032"/>
      <c r="FJ1032"/>
      <c r="FK1032"/>
      <c r="FL1032"/>
      <c r="FM1032"/>
      <c r="FN1032"/>
      <c r="FO1032"/>
      <c r="FP1032"/>
      <c r="FQ1032"/>
      <c r="FR1032"/>
      <c r="FS1032"/>
      <c r="FT1032"/>
      <c r="FU1032"/>
      <c r="FV1032"/>
      <c r="FW1032"/>
      <c r="FX1032"/>
      <c r="FY1032"/>
      <c r="FZ1032"/>
      <c r="GA1032"/>
      <c r="GB1032"/>
      <c r="GC1032"/>
      <c r="GD1032"/>
      <c r="GE1032"/>
      <c r="GF1032"/>
      <c r="GG1032"/>
      <c r="GH1032"/>
      <c r="GI1032"/>
      <c r="GJ1032"/>
      <c r="GK1032"/>
      <c r="GL1032"/>
      <c r="GM1032"/>
      <c r="GN1032"/>
      <c r="GO1032"/>
      <c r="GP1032"/>
      <c r="GQ1032"/>
      <c r="GR1032"/>
      <c r="GS1032"/>
      <c r="GT1032"/>
      <c r="GU1032"/>
      <c r="GV1032"/>
      <c r="GW1032"/>
      <c r="GX1032"/>
      <c r="GY1032"/>
      <c r="GZ1032"/>
      <c r="HA1032"/>
      <c r="HB1032"/>
      <c r="HC1032"/>
      <c r="HD1032"/>
      <c r="HE1032"/>
      <c r="HF1032"/>
      <c r="HG1032"/>
      <c r="HH1032"/>
      <c r="HI1032"/>
      <c r="HJ1032"/>
      <c r="HK1032"/>
      <c r="HL1032"/>
      <c r="HM1032"/>
      <c r="HN1032"/>
      <c r="HO1032"/>
      <c r="HP1032"/>
      <c r="HQ1032"/>
      <c r="HR1032"/>
      <c r="HS1032"/>
      <c r="HT1032"/>
      <c r="HU1032"/>
      <c r="HV1032"/>
      <c r="HW1032"/>
      <c r="HX1032"/>
      <c r="HY1032"/>
      <c r="HZ1032"/>
      <c r="IA1032"/>
      <c r="IB1032"/>
      <c r="IC1032"/>
      <c r="ID1032"/>
      <c r="IE1032"/>
      <c r="IF1032"/>
      <c r="IG1032"/>
      <c r="IH1032"/>
      <c r="II1032"/>
      <c r="IJ1032"/>
      <c r="IK1032"/>
      <c r="IL1032"/>
      <c r="IM1032"/>
      <c r="IN1032"/>
      <c r="IO1032"/>
      <c r="IP1032"/>
      <c r="IQ1032"/>
      <c r="IR1032"/>
      <c r="IS1032"/>
      <c r="IT1032"/>
      <c r="IU1032"/>
      <c r="IV1032"/>
      <c r="IW1032"/>
      <c r="IX1032"/>
      <c r="IY1032"/>
      <c r="IZ1032"/>
      <c r="JA1032"/>
      <c r="JB1032"/>
      <c r="JC1032"/>
      <c r="JD1032"/>
      <c r="JE1032"/>
      <c r="JF1032"/>
      <c r="JG1032"/>
      <c r="JH1032"/>
      <c r="JI1032"/>
      <c r="JJ1032"/>
      <c r="JK1032"/>
      <c r="JL1032"/>
      <c r="JM1032"/>
      <c r="JN1032"/>
      <c r="JO1032"/>
      <c r="JP1032"/>
      <c r="JQ1032"/>
      <c r="JR1032"/>
      <c r="JS1032"/>
      <c r="JT1032"/>
      <c r="JU1032"/>
      <c r="JV1032"/>
      <c r="JW1032"/>
      <c r="JX1032"/>
      <c r="JY1032"/>
      <c r="JZ1032"/>
      <c r="KA1032"/>
      <c r="KB1032"/>
      <c r="KC1032"/>
      <c r="KD1032"/>
      <c r="KE1032"/>
      <c r="KF1032"/>
      <c r="KG1032"/>
      <c r="KH1032"/>
      <c r="KI1032"/>
      <c r="KJ1032"/>
      <c r="KK1032"/>
      <c r="KL1032"/>
      <c r="KM1032"/>
      <c r="KN1032"/>
      <c r="KO1032"/>
      <c r="KP1032"/>
      <c r="KQ1032"/>
      <c r="KR1032"/>
      <c r="KS1032"/>
      <c r="KT1032"/>
      <c r="KU1032"/>
      <c r="KV1032"/>
      <c r="KW1032"/>
      <c r="KX1032"/>
      <c r="KY1032"/>
      <c r="KZ1032"/>
      <c r="LA1032"/>
      <c r="LB1032"/>
      <c r="LC1032"/>
      <c r="LD1032"/>
      <c r="LE1032"/>
      <c r="LF1032"/>
      <c r="LG1032"/>
      <c r="LH1032"/>
      <c r="LI1032"/>
      <c r="LJ1032"/>
      <c r="LK1032"/>
      <c r="LL1032"/>
      <c r="LM1032"/>
      <c r="LN1032"/>
      <c r="LO1032"/>
      <c r="LP1032"/>
      <c r="LQ1032"/>
      <c r="LR1032"/>
      <c r="LS1032"/>
      <c r="LT1032"/>
      <c r="LU1032"/>
      <c r="LV1032"/>
      <c r="LW1032"/>
      <c r="LX1032"/>
      <c r="LY1032"/>
      <c r="LZ1032"/>
      <c r="MA1032"/>
      <c r="MB1032"/>
      <c r="MC1032"/>
      <c r="MD1032"/>
      <c r="ME1032"/>
      <c r="MF1032"/>
      <c r="MG1032"/>
      <c r="MH1032"/>
      <c r="MI1032"/>
      <c r="MJ1032"/>
      <c r="MK1032"/>
      <c r="ML1032"/>
      <c r="MM1032"/>
      <c r="MN1032"/>
      <c r="MO1032"/>
      <c r="MP1032"/>
      <c r="MQ1032"/>
      <c r="MR1032"/>
      <c r="MS1032"/>
      <c r="MT1032"/>
      <c r="MU1032"/>
      <c r="MV1032"/>
      <c r="MW1032"/>
      <c r="MX1032"/>
      <c r="MY1032"/>
      <c r="MZ1032"/>
      <c r="NA1032"/>
      <c r="NB1032"/>
      <c r="NC1032"/>
      <c r="ND1032"/>
      <c r="NE1032"/>
      <c r="NF1032"/>
      <c r="NG1032"/>
      <c r="NH1032"/>
      <c r="NI1032"/>
      <c r="NJ1032"/>
      <c r="NK1032"/>
      <c r="NL1032"/>
      <c r="NM1032"/>
      <c r="NN1032"/>
      <c r="NO1032"/>
      <c r="NP1032"/>
      <c r="NQ1032"/>
      <c r="NR1032"/>
      <c r="NS1032"/>
      <c r="NT1032"/>
      <c r="NU1032"/>
      <c r="NV1032"/>
      <c r="NW1032"/>
      <c r="NX1032"/>
      <c r="NY1032"/>
      <c r="NZ1032"/>
      <c r="OA1032"/>
    </row>
    <row r="1033" spans="16:391"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  <c r="EQ1033"/>
      <c r="ER1033"/>
      <c r="ES1033"/>
      <c r="ET1033"/>
      <c r="EU1033"/>
      <c r="EV1033"/>
      <c r="EW1033"/>
      <c r="EX1033"/>
      <c r="EY1033"/>
      <c r="EZ1033"/>
      <c r="FA1033"/>
      <c r="FB1033"/>
      <c r="FC1033"/>
      <c r="FD1033"/>
      <c r="FE1033"/>
      <c r="FF1033"/>
      <c r="FG1033"/>
      <c r="FH1033"/>
      <c r="FI1033"/>
      <c r="FJ1033"/>
      <c r="FK1033"/>
      <c r="FL1033"/>
      <c r="FM1033"/>
      <c r="FN1033"/>
      <c r="FO1033"/>
      <c r="FP1033"/>
      <c r="FQ1033"/>
      <c r="FR1033"/>
      <c r="FS1033"/>
      <c r="FT1033"/>
      <c r="FU1033"/>
      <c r="FV1033"/>
      <c r="FW1033"/>
      <c r="FX1033"/>
      <c r="FY1033"/>
      <c r="FZ1033"/>
      <c r="GA1033"/>
      <c r="GB1033"/>
      <c r="GC1033"/>
      <c r="GD1033"/>
      <c r="GE1033"/>
      <c r="GF1033"/>
      <c r="GG1033"/>
      <c r="GH1033"/>
      <c r="GI1033"/>
      <c r="GJ1033"/>
      <c r="GK1033"/>
      <c r="GL1033"/>
      <c r="GM1033"/>
      <c r="GN1033"/>
      <c r="GO1033"/>
      <c r="GP1033"/>
      <c r="GQ1033"/>
      <c r="GR1033"/>
      <c r="GS1033"/>
      <c r="GT1033"/>
      <c r="GU1033"/>
      <c r="GV1033"/>
      <c r="GW1033"/>
      <c r="GX1033"/>
      <c r="GY1033"/>
      <c r="GZ1033"/>
      <c r="HA1033"/>
      <c r="HB1033"/>
      <c r="HC1033"/>
      <c r="HD1033"/>
      <c r="HE1033"/>
      <c r="HF1033"/>
      <c r="HG1033"/>
      <c r="HH1033"/>
      <c r="HI1033"/>
      <c r="HJ1033"/>
      <c r="HK1033"/>
      <c r="HL1033"/>
      <c r="HM1033"/>
      <c r="HN1033"/>
      <c r="HO1033"/>
      <c r="HP1033"/>
      <c r="HQ1033"/>
      <c r="HR1033"/>
      <c r="HS1033"/>
      <c r="HT1033"/>
      <c r="HU1033"/>
      <c r="HV1033"/>
      <c r="HW1033"/>
      <c r="HX1033"/>
      <c r="HY1033"/>
      <c r="HZ1033"/>
      <c r="IA1033"/>
      <c r="IB1033"/>
      <c r="IC1033"/>
      <c r="ID1033"/>
      <c r="IE1033"/>
      <c r="IF1033"/>
      <c r="IG1033"/>
      <c r="IH1033"/>
      <c r="II1033"/>
      <c r="IJ1033"/>
      <c r="IK1033"/>
      <c r="IL1033"/>
      <c r="IM1033"/>
      <c r="IN1033"/>
      <c r="IO1033"/>
      <c r="IP1033"/>
      <c r="IQ1033"/>
      <c r="IR1033"/>
      <c r="IS1033"/>
      <c r="IT1033"/>
      <c r="IU1033"/>
      <c r="IV1033"/>
      <c r="IW1033"/>
      <c r="IX1033"/>
      <c r="IY1033"/>
      <c r="IZ1033"/>
      <c r="JA1033"/>
      <c r="JB1033"/>
      <c r="JC1033"/>
      <c r="JD1033"/>
      <c r="JE1033"/>
      <c r="JF1033"/>
      <c r="JG1033"/>
      <c r="JH1033"/>
      <c r="JI1033"/>
      <c r="JJ1033"/>
      <c r="JK1033"/>
      <c r="JL1033"/>
      <c r="JM1033"/>
      <c r="JN1033"/>
      <c r="JO1033"/>
      <c r="JP1033"/>
      <c r="JQ1033"/>
      <c r="JR1033"/>
      <c r="JS1033"/>
      <c r="JT1033"/>
      <c r="JU1033"/>
      <c r="JV1033"/>
      <c r="JW1033"/>
      <c r="JX1033"/>
      <c r="JY1033"/>
      <c r="JZ1033"/>
      <c r="KA1033"/>
      <c r="KB1033"/>
      <c r="KC1033"/>
      <c r="KD1033"/>
      <c r="KE1033"/>
      <c r="KF1033"/>
      <c r="KG1033"/>
      <c r="KH1033"/>
      <c r="KI1033"/>
      <c r="KJ1033"/>
      <c r="KK1033"/>
      <c r="KL1033"/>
      <c r="KM1033"/>
      <c r="KN1033"/>
      <c r="KO1033"/>
      <c r="KP1033"/>
      <c r="KQ1033"/>
      <c r="KR1033"/>
      <c r="KS1033"/>
      <c r="KT1033"/>
      <c r="KU1033"/>
      <c r="KV1033"/>
      <c r="KW1033"/>
      <c r="KX1033"/>
      <c r="KY1033"/>
      <c r="KZ1033"/>
      <c r="LA1033"/>
      <c r="LB1033"/>
      <c r="LC1033"/>
      <c r="LD1033"/>
      <c r="LE1033"/>
      <c r="LF1033"/>
      <c r="LG1033"/>
      <c r="LH1033"/>
      <c r="LI1033"/>
      <c r="LJ1033"/>
      <c r="LK1033"/>
      <c r="LL1033"/>
      <c r="LM1033"/>
      <c r="LN1033"/>
      <c r="LO1033"/>
      <c r="LP1033"/>
      <c r="LQ1033"/>
      <c r="LR1033"/>
      <c r="LS1033"/>
      <c r="LT1033"/>
      <c r="LU1033"/>
      <c r="LV1033"/>
      <c r="LW1033"/>
      <c r="LX1033"/>
      <c r="LY1033"/>
      <c r="LZ1033"/>
      <c r="MA1033"/>
      <c r="MB1033"/>
      <c r="MC1033"/>
      <c r="MD1033"/>
      <c r="ME1033"/>
      <c r="MF1033"/>
      <c r="MG1033"/>
      <c r="MH1033"/>
      <c r="MI1033"/>
      <c r="MJ1033"/>
      <c r="MK1033"/>
      <c r="ML1033"/>
      <c r="MM1033"/>
      <c r="MN1033"/>
      <c r="MO1033"/>
      <c r="MP1033"/>
      <c r="MQ1033"/>
      <c r="MR1033"/>
      <c r="MS1033"/>
      <c r="MT1033"/>
      <c r="MU1033"/>
      <c r="MV1033"/>
      <c r="MW1033"/>
      <c r="MX1033"/>
      <c r="MY1033"/>
      <c r="MZ1033"/>
      <c r="NA1033"/>
      <c r="NB1033"/>
      <c r="NC1033"/>
      <c r="ND1033"/>
      <c r="NE1033"/>
      <c r="NF1033"/>
      <c r="NG1033"/>
      <c r="NH1033"/>
      <c r="NI1033"/>
      <c r="NJ1033"/>
      <c r="NK1033"/>
      <c r="NL1033"/>
      <c r="NM1033"/>
      <c r="NN1033"/>
      <c r="NO1033"/>
      <c r="NP1033"/>
      <c r="NQ1033"/>
      <c r="NR1033"/>
      <c r="NS1033"/>
      <c r="NT1033"/>
      <c r="NU1033"/>
      <c r="NV1033"/>
      <c r="NW1033"/>
      <c r="NX1033"/>
      <c r="NY1033"/>
      <c r="NZ1033"/>
      <c r="OA1033"/>
    </row>
    <row r="1034" spans="16:391"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  <c r="EQ1034"/>
      <c r="ER1034"/>
      <c r="ES1034"/>
      <c r="ET1034"/>
      <c r="EU1034"/>
      <c r="EV1034"/>
      <c r="EW1034"/>
      <c r="EX1034"/>
      <c r="EY1034"/>
      <c r="EZ1034"/>
      <c r="FA1034"/>
      <c r="FB1034"/>
      <c r="FC1034"/>
      <c r="FD1034"/>
      <c r="FE1034"/>
      <c r="FF1034"/>
      <c r="FG1034"/>
      <c r="FH1034"/>
      <c r="FI1034"/>
      <c r="FJ1034"/>
      <c r="FK1034"/>
      <c r="FL1034"/>
      <c r="FM1034"/>
      <c r="FN1034"/>
      <c r="FO1034"/>
      <c r="FP1034"/>
      <c r="FQ1034"/>
      <c r="FR1034"/>
      <c r="FS1034"/>
      <c r="FT1034"/>
      <c r="FU1034"/>
      <c r="FV1034"/>
      <c r="FW1034"/>
      <c r="FX1034"/>
      <c r="FY1034"/>
      <c r="FZ1034"/>
      <c r="GA1034"/>
      <c r="GB1034"/>
      <c r="GC1034"/>
      <c r="GD1034"/>
      <c r="GE1034"/>
      <c r="GF1034"/>
      <c r="GG1034"/>
      <c r="GH1034"/>
      <c r="GI1034"/>
      <c r="GJ1034"/>
      <c r="GK1034"/>
      <c r="GL1034"/>
      <c r="GM1034"/>
      <c r="GN1034"/>
      <c r="GO1034"/>
      <c r="GP1034"/>
      <c r="GQ1034"/>
      <c r="GR1034"/>
      <c r="GS1034"/>
      <c r="GT1034"/>
      <c r="GU1034"/>
      <c r="GV1034"/>
      <c r="GW1034"/>
      <c r="GX1034"/>
      <c r="GY1034"/>
      <c r="GZ1034"/>
      <c r="HA1034"/>
      <c r="HB1034"/>
      <c r="HC1034"/>
      <c r="HD1034"/>
      <c r="HE1034"/>
      <c r="HF1034"/>
      <c r="HG1034"/>
      <c r="HH1034"/>
      <c r="HI1034"/>
      <c r="HJ1034"/>
      <c r="HK1034"/>
      <c r="HL1034"/>
      <c r="HM1034"/>
      <c r="HN1034"/>
      <c r="HO1034"/>
      <c r="HP1034"/>
      <c r="HQ1034"/>
      <c r="HR1034"/>
      <c r="HS1034"/>
      <c r="HT1034"/>
      <c r="HU1034"/>
      <c r="HV1034"/>
      <c r="HW1034"/>
      <c r="HX1034"/>
      <c r="HY1034"/>
      <c r="HZ1034"/>
      <c r="IA1034"/>
      <c r="IB1034"/>
      <c r="IC1034"/>
      <c r="ID1034"/>
      <c r="IE1034"/>
      <c r="IF1034"/>
      <c r="IG1034"/>
      <c r="IH1034"/>
      <c r="II1034"/>
      <c r="IJ1034"/>
      <c r="IK1034"/>
      <c r="IL1034"/>
      <c r="IM1034"/>
      <c r="IN1034"/>
      <c r="IO1034"/>
      <c r="IP1034"/>
      <c r="IQ1034"/>
      <c r="IR1034"/>
      <c r="IS1034"/>
      <c r="IT1034"/>
      <c r="IU1034"/>
      <c r="IV1034"/>
      <c r="IW1034"/>
      <c r="IX1034"/>
      <c r="IY1034"/>
      <c r="IZ1034"/>
      <c r="JA1034"/>
      <c r="JB1034"/>
      <c r="JC1034"/>
      <c r="JD1034"/>
      <c r="JE1034"/>
      <c r="JF1034"/>
      <c r="JG1034"/>
      <c r="JH1034"/>
      <c r="JI1034"/>
      <c r="JJ1034"/>
      <c r="JK1034"/>
      <c r="JL1034"/>
      <c r="JM1034"/>
      <c r="JN1034"/>
      <c r="JO1034"/>
      <c r="JP1034"/>
      <c r="JQ1034"/>
      <c r="JR1034"/>
      <c r="JS1034"/>
      <c r="JT1034"/>
      <c r="JU1034"/>
      <c r="JV1034"/>
      <c r="JW1034"/>
      <c r="JX1034"/>
      <c r="JY1034"/>
      <c r="JZ1034"/>
      <c r="KA1034"/>
      <c r="KB1034"/>
      <c r="KC1034"/>
      <c r="KD1034"/>
      <c r="KE1034"/>
      <c r="KF1034"/>
      <c r="KG1034"/>
      <c r="KH1034"/>
      <c r="KI1034"/>
      <c r="KJ1034"/>
      <c r="KK1034"/>
      <c r="KL1034"/>
      <c r="KM1034"/>
      <c r="KN1034"/>
      <c r="KO1034"/>
      <c r="KP1034"/>
      <c r="KQ1034"/>
      <c r="KR1034"/>
      <c r="KS1034"/>
      <c r="KT1034"/>
      <c r="KU1034"/>
      <c r="KV1034"/>
      <c r="KW1034"/>
      <c r="KX1034"/>
      <c r="KY1034"/>
      <c r="KZ1034"/>
      <c r="LA1034"/>
      <c r="LB1034"/>
      <c r="LC1034"/>
      <c r="LD1034"/>
      <c r="LE1034"/>
      <c r="LF1034"/>
      <c r="LG1034"/>
      <c r="LH1034"/>
      <c r="LI1034"/>
      <c r="LJ1034"/>
      <c r="LK1034"/>
      <c r="LL1034"/>
      <c r="LM1034"/>
      <c r="LN1034"/>
      <c r="LO1034"/>
      <c r="LP1034"/>
      <c r="LQ1034"/>
      <c r="LR1034"/>
      <c r="LS1034"/>
      <c r="LT1034"/>
      <c r="LU1034"/>
      <c r="LV1034"/>
      <c r="LW1034"/>
      <c r="LX1034"/>
      <c r="LY1034"/>
      <c r="LZ1034"/>
      <c r="MA1034"/>
      <c r="MB1034"/>
      <c r="MC1034"/>
      <c r="MD1034"/>
      <c r="ME1034"/>
      <c r="MF1034"/>
      <c r="MG1034"/>
      <c r="MH1034"/>
      <c r="MI1034"/>
      <c r="MJ1034"/>
      <c r="MK1034"/>
      <c r="ML1034"/>
      <c r="MM1034"/>
      <c r="MN1034"/>
      <c r="MO1034"/>
      <c r="MP1034"/>
      <c r="MQ1034"/>
      <c r="MR1034"/>
      <c r="MS1034"/>
      <c r="MT1034"/>
      <c r="MU1034"/>
      <c r="MV1034"/>
      <c r="MW1034"/>
      <c r="MX1034"/>
      <c r="MY1034"/>
      <c r="MZ1034"/>
      <c r="NA1034"/>
      <c r="NB1034"/>
      <c r="NC1034"/>
      <c r="ND1034"/>
      <c r="NE1034"/>
      <c r="NF1034"/>
      <c r="NG1034"/>
      <c r="NH1034"/>
      <c r="NI1034"/>
      <c r="NJ1034"/>
      <c r="NK1034"/>
      <c r="NL1034"/>
      <c r="NM1034"/>
      <c r="NN1034"/>
      <c r="NO1034"/>
      <c r="NP1034"/>
      <c r="NQ1034"/>
      <c r="NR1034"/>
      <c r="NS1034"/>
      <c r="NT1034"/>
      <c r="NU1034"/>
      <c r="NV1034"/>
      <c r="NW1034"/>
      <c r="NX1034"/>
      <c r="NY1034"/>
      <c r="NZ1034"/>
      <c r="OA1034"/>
    </row>
    <row r="1035" spans="16:391"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  <c r="EQ1035"/>
      <c r="ER1035"/>
      <c r="ES1035"/>
      <c r="ET1035"/>
      <c r="EU1035"/>
      <c r="EV1035"/>
      <c r="EW1035"/>
      <c r="EX1035"/>
      <c r="EY1035"/>
      <c r="EZ1035"/>
      <c r="FA1035"/>
      <c r="FB1035"/>
      <c r="FC1035"/>
      <c r="FD1035"/>
      <c r="FE1035"/>
      <c r="FF1035"/>
      <c r="FG1035"/>
      <c r="FH1035"/>
      <c r="FI1035"/>
      <c r="FJ1035"/>
      <c r="FK1035"/>
      <c r="FL1035"/>
      <c r="FM1035"/>
      <c r="FN1035"/>
      <c r="FO1035"/>
      <c r="FP1035"/>
      <c r="FQ1035"/>
      <c r="FR1035"/>
      <c r="FS1035"/>
      <c r="FT1035"/>
      <c r="FU1035"/>
      <c r="FV1035"/>
      <c r="FW1035"/>
      <c r="FX1035"/>
      <c r="FY1035"/>
      <c r="FZ1035"/>
      <c r="GA1035"/>
      <c r="GB1035"/>
      <c r="GC1035"/>
      <c r="GD1035"/>
      <c r="GE1035"/>
      <c r="GF1035"/>
      <c r="GG1035"/>
      <c r="GH1035"/>
      <c r="GI1035"/>
      <c r="GJ1035"/>
      <c r="GK1035"/>
      <c r="GL1035"/>
      <c r="GM1035"/>
      <c r="GN1035"/>
      <c r="GO1035"/>
      <c r="GP1035"/>
      <c r="GQ1035"/>
      <c r="GR1035"/>
      <c r="GS1035"/>
      <c r="GT1035"/>
      <c r="GU1035"/>
      <c r="GV1035"/>
      <c r="GW1035"/>
      <c r="GX1035"/>
      <c r="GY1035"/>
      <c r="GZ1035"/>
      <c r="HA1035"/>
      <c r="HB1035"/>
      <c r="HC1035"/>
      <c r="HD1035"/>
      <c r="HE1035"/>
      <c r="HF1035"/>
      <c r="HG1035"/>
      <c r="HH1035"/>
      <c r="HI1035"/>
      <c r="HJ1035"/>
      <c r="HK1035"/>
      <c r="HL1035"/>
      <c r="HM1035"/>
      <c r="HN1035"/>
      <c r="HO1035"/>
      <c r="HP1035"/>
      <c r="HQ1035"/>
      <c r="HR1035"/>
      <c r="HS1035"/>
      <c r="HT1035"/>
      <c r="HU1035"/>
      <c r="HV1035"/>
      <c r="HW1035"/>
      <c r="HX1035"/>
      <c r="HY1035"/>
      <c r="HZ1035"/>
      <c r="IA1035"/>
      <c r="IB1035"/>
      <c r="IC1035"/>
      <c r="ID1035"/>
      <c r="IE1035"/>
      <c r="IF1035"/>
      <c r="IG1035"/>
      <c r="IH1035"/>
      <c r="II1035"/>
      <c r="IJ1035"/>
      <c r="IK1035"/>
      <c r="IL1035"/>
      <c r="IM1035"/>
      <c r="IN1035"/>
      <c r="IO1035"/>
      <c r="IP1035"/>
      <c r="IQ1035"/>
      <c r="IR1035"/>
      <c r="IS1035"/>
      <c r="IT1035"/>
      <c r="IU1035"/>
      <c r="IV1035"/>
      <c r="IW1035"/>
      <c r="IX1035"/>
      <c r="IY1035"/>
      <c r="IZ1035"/>
      <c r="JA1035"/>
      <c r="JB1035"/>
      <c r="JC1035"/>
      <c r="JD1035"/>
      <c r="JE1035"/>
      <c r="JF1035"/>
      <c r="JG1035"/>
      <c r="JH1035"/>
      <c r="JI1035"/>
      <c r="JJ1035"/>
      <c r="JK1035"/>
      <c r="JL1035"/>
      <c r="JM1035"/>
      <c r="JN1035"/>
      <c r="JO1035"/>
      <c r="JP1035"/>
      <c r="JQ1035"/>
      <c r="JR1035"/>
      <c r="JS1035"/>
      <c r="JT1035"/>
      <c r="JU1035"/>
      <c r="JV1035"/>
      <c r="JW1035"/>
      <c r="JX1035"/>
      <c r="JY1035"/>
      <c r="JZ1035"/>
      <c r="KA1035"/>
      <c r="KB1035"/>
      <c r="KC1035"/>
      <c r="KD1035"/>
      <c r="KE1035"/>
      <c r="KF1035"/>
      <c r="KG1035"/>
      <c r="KH1035"/>
      <c r="KI1035"/>
      <c r="KJ1035"/>
      <c r="KK1035"/>
      <c r="KL1035"/>
      <c r="KM1035"/>
      <c r="KN1035"/>
      <c r="KO1035"/>
      <c r="KP1035"/>
      <c r="KQ1035"/>
      <c r="KR1035"/>
      <c r="KS1035"/>
      <c r="KT1035"/>
      <c r="KU1035"/>
      <c r="KV1035"/>
      <c r="KW1035"/>
      <c r="KX1035"/>
      <c r="KY1035"/>
      <c r="KZ1035"/>
      <c r="LA1035"/>
      <c r="LB1035"/>
      <c r="LC1035"/>
      <c r="LD1035"/>
      <c r="LE1035"/>
      <c r="LF1035"/>
      <c r="LG1035"/>
      <c r="LH1035"/>
      <c r="LI1035"/>
      <c r="LJ1035"/>
      <c r="LK1035"/>
      <c r="LL1035"/>
      <c r="LM1035"/>
      <c r="LN1035"/>
      <c r="LO1035"/>
      <c r="LP1035"/>
      <c r="LQ1035"/>
      <c r="LR1035"/>
      <c r="LS1035"/>
      <c r="LT1035"/>
      <c r="LU1035"/>
      <c r="LV1035"/>
      <c r="LW1035"/>
      <c r="LX1035"/>
      <c r="LY1035"/>
      <c r="LZ1035"/>
      <c r="MA1035"/>
      <c r="MB1035"/>
      <c r="MC1035"/>
      <c r="MD1035"/>
      <c r="ME1035"/>
      <c r="MF1035"/>
      <c r="MG1035"/>
      <c r="MH1035"/>
      <c r="MI1035"/>
      <c r="MJ1035"/>
      <c r="MK1035"/>
      <c r="ML1035"/>
      <c r="MM1035"/>
      <c r="MN1035"/>
      <c r="MO1035"/>
      <c r="MP1035"/>
      <c r="MQ1035"/>
      <c r="MR1035"/>
      <c r="MS1035"/>
      <c r="MT1035"/>
      <c r="MU1035"/>
      <c r="MV1035"/>
      <c r="MW1035"/>
      <c r="MX1035"/>
      <c r="MY1035"/>
      <c r="MZ1035"/>
      <c r="NA1035"/>
      <c r="NB1035"/>
      <c r="NC1035"/>
      <c r="ND1035"/>
      <c r="NE1035"/>
      <c r="NF1035"/>
      <c r="NG1035"/>
      <c r="NH1035"/>
      <c r="NI1035"/>
      <c r="NJ1035"/>
      <c r="NK1035"/>
      <c r="NL1035"/>
      <c r="NM1035"/>
      <c r="NN1035"/>
      <c r="NO1035"/>
      <c r="NP1035"/>
      <c r="NQ1035"/>
      <c r="NR1035"/>
      <c r="NS1035"/>
      <c r="NT1035"/>
      <c r="NU1035"/>
      <c r="NV1035"/>
      <c r="NW1035"/>
      <c r="NX1035"/>
      <c r="NY1035"/>
      <c r="NZ1035"/>
      <c r="OA1035"/>
    </row>
    <row r="1036" spans="16:391"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  <c r="EQ1036"/>
      <c r="ER1036"/>
      <c r="ES1036"/>
      <c r="ET1036"/>
      <c r="EU1036"/>
      <c r="EV1036"/>
      <c r="EW1036"/>
      <c r="EX1036"/>
      <c r="EY1036"/>
      <c r="EZ1036"/>
      <c r="FA1036"/>
      <c r="FB1036"/>
      <c r="FC1036"/>
      <c r="FD1036"/>
      <c r="FE1036"/>
      <c r="FF1036"/>
      <c r="FG1036"/>
      <c r="FH1036"/>
      <c r="FI1036"/>
      <c r="FJ1036"/>
      <c r="FK1036"/>
      <c r="FL1036"/>
      <c r="FM1036"/>
      <c r="FN1036"/>
      <c r="FO1036"/>
      <c r="FP1036"/>
      <c r="FQ1036"/>
      <c r="FR1036"/>
      <c r="FS1036"/>
      <c r="FT1036"/>
      <c r="FU1036"/>
      <c r="FV1036"/>
      <c r="FW1036"/>
      <c r="FX1036"/>
      <c r="FY1036"/>
      <c r="FZ1036"/>
      <c r="GA1036"/>
      <c r="GB1036"/>
      <c r="GC1036"/>
      <c r="GD1036"/>
      <c r="GE1036"/>
      <c r="GF1036"/>
      <c r="GG1036"/>
      <c r="GH1036"/>
      <c r="GI1036"/>
      <c r="GJ1036"/>
      <c r="GK1036"/>
      <c r="GL1036"/>
      <c r="GM1036"/>
      <c r="GN1036"/>
      <c r="GO1036"/>
      <c r="GP1036"/>
      <c r="GQ1036"/>
      <c r="GR1036"/>
      <c r="GS1036"/>
      <c r="GT1036"/>
      <c r="GU1036"/>
      <c r="GV1036"/>
      <c r="GW1036"/>
      <c r="GX1036"/>
      <c r="GY1036"/>
      <c r="GZ1036"/>
      <c r="HA1036"/>
      <c r="HB1036"/>
      <c r="HC1036"/>
      <c r="HD1036"/>
      <c r="HE1036"/>
      <c r="HF1036"/>
      <c r="HG1036"/>
      <c r="HH1036"/>
      <c r="HI1036"/>
      <c r="HJ1036"/>
      <c r="HK1036"/>
      <c r="HL1036"/>
      <c r="HM1036"/>
      <c r="HN1036"/>
      <c r="HO1036"/>
      <c r="HP1036"/>
      <c r="HQ1036"/>
      <c r="HR1036"/>
      <c r="HS1036"/>
      <c r="HT1036"/>
      <c r="HU1036"/>
      <c r="HV1036"/>
      <c r="HW1036"/>
      <c r="HX1036"/>
      <c r="HY1036"/>
      <c r="HZ1036"/>
      <c r="IA1036"/>
      <c r="IB1036"/>
      <c r="IC1036"/>
      <c r="ID1036"/>
      <c r="IE1036"/>
      <c r="IF1036"/>
      <c r="IG1036"/>
      <c r="IH1036"/>
      <c r="II1036"/>
      <c r="IJ1036"/>
      <c r="IK1036"/>
      <c r="IL1036"/>
      <c r="IM1036"/>
      <c r="IN1036"/>
      <c r="IO1036"/>
      <c r="IP1036"/>
      <c r="IQ1036"/>
      <c r="IR1036"/>
      <c r="IS1036"/>
      <c r="IT1036"/>
      <c r="IU1036"/>
      <c r="IV1036"/>
      <c r="IW1036"/>
      <c r="IX1036"/>
      <c r="IY1036"/>
      <c r="IZ1036"/>
      <c r="JA1036"/>
      <c r="JB1036"/>
      <c r="JC1036"/>
      <c r="JD1036"/>
      <c r="JE1036"/>
      <c r="JF1036"/>
      <c r="JG1036"/>
      <c r="JH1036"/>
      <c r="JI1036"/>
      <c r="JJ1036"/>
      <c r="JK1036"/>
      <c r="JL1036"/>
      <c r="JM1036"/>
      <c r="JN1036"/>
      <c r="JO1036"/>
      <c r="JP1036"/>
      <c r="JQ1036"/>
      <c r="JR1036"/>
      <c r="JS1036"/>
      <c r="JT1036"/>
      <c r="JU1036"/>
      <c r="JV1036"/>
      <c r="JW1036"/>
      <c r="JX1036"/>
      <c r="JY1036"/>
      <c r="JZ1036"/>
      <c r="KA1036"/>
      <c r="KB1036"/>
      <c r="KC1036"/>
      <c r="KD1036"/>
      <c r="KE1036"/>
      <c r="KF1036"/>
      <c r="KG1036"/>
      <c r="KH1036"/>
      <c r="KI1036"/>
      <c r="KJ1036"/>
      <c r="KK1036"/>
      <c r="KL1036"/>
      <c r="KM1036"/>
      <c r="KN1036"/>
      <c r="KO1036"/>
      <c r="KP1036"/>
      <c r="KQ1036"/>
      <c r="KR1036"/>
      <c r="KS1036"/>
      <c r="KT1036"/>
      <c r="KU1036"/>
      <c r="KV1036"/>
      <c r="KW1036"/>
      <c r="KX1036"/>
      <c r="KY1036"/>
      <c r="KZ1036"/>
      <c r="LA1036"/>
      <c r="LB1036"/>
      <c r="LC1036"/>
      <c r="LD1036"/>
      <c r="LE1036"/>
      <c r="LF1036"/>
      <c r="LG1036"/>
      <c r="LH1036"/>
      <c r="LI1036"/>
      <c r="LJ1036"/>
      <c r="LK1036"/>
      <c r="LL1036"/>
      <c r="LM1036"/>
      <c r="LN1036"/>
      <c r="LO1036"/>
      <c r="LP1036"/>
      <c r="LQ1036"/>
      <c r="LR1036"/>
      <c r="LS1036"/>
      <c r="LT1036"/>
      <c r="LU1036"/>
      <c r="LV1036"/>
      <c r="LW1036"/>
      <c r="LX1036"/>
      <c r="LY1036"/>
      <c r="LZ1036"/>
      <c r="MA1036"/>
      <c r="MB1036"/>
      <c r="MC1036"/>
      <c r="MD1036"/>
      <c r="ME1036"/>
      <c r="MF1036"/>
      <c r="MG1036"/>
      <c r="MH1036"/>
      <c r="MI1036"/>
      <c r="MJ1036"/>
      <c r="MK1036"/>
      <c r="ML1036"/>
      <c r="MM1036"/>
      <c r="MN1036"/>
      <c r="MO1036"/>
      <c r="MP1036"/>
      <c r="MQ1036"/>
      <c r="MR1036"/>
      <c r="MS1036"/>
      <c r="MT1036"/>
      <c r="MU1036"/>
      <c r="MV1036"/>
      <c r="MW1036"/>
      <c r="MX1036"/>
      <c r="MY1036"/>
      <c r="MZ1036"/>
      <c r="NA1036"/>
      <c r="NB1036"/>
      <c r="NC1036"/>
      <c r="ND1036"/>
      <c r="NE1036"/>
      <c r="NF1036"/>
      <c r="NG1036"/>
      <c r="NH1036"/>
      <c r="NI1036"/>
      <c r="NJ1036"/>
      <c r="NK1036"/>
      <c r="NL1036"/>
      <c r="NM1036"/>
      <c r="NN1036"/>
      <c r="NO1036"/>
      <c r="NP1036"/>
      <c r="NQ1036"/>
      <c r="NR1036"/>
      <c r="NS1036"/>
      <c r="NT1036"/>
      <c r="NU1036"/>
      <c r="NV1036"/>
      <c r="NW1036"/>
      <c r="NX1036"/>
      <c r="NY1036"/>
      <c r="NZ1036"/>
      <c r="OA1036"/>
    </row>
    <row r="1037" spans="16:391"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  <c r="EQ1037"/>
      <c r="ER1037"/>
      <c r="ES1037"/>
      <c r="ET1037"/>
      <c r="EU1037"/>
      <c r="EV1037"/>
      <c r="EW1037"/>
      <c r="EX1037"/>
      <c r="EY1037"/>
      <c r="EZ1037"/>
      <c r="FA1037"/>
      <c r="FB1037"/>
      <c r="FC1037"/>
      <c r="FD1037"/>
      <c r="FE1037"/>
      <c r="FF1037"/>
      <c r="FG1037"/>
      <c r="FH1037"/>
      <c r="FI1037"/>
      <c r="FJ1037"/>
      <c r="FK1037"/>
      <c r="FL1037"/>
      <c r="FM1037"/>
      <c r="FN1037"/>
      <c r="FO1037"/>
      <c r="FP1037"/>
      <c r="FQ1037"/>
      <c r="FR1037"/>
      <c r="FS1037"/>
      <c r="FT1037"/>
      <c r="FU1037"/>
      <c r="FV1037"/>
      <c r="FW1037"/>
      <c r="FX1037"/>
      <c r="FY1037"/>
      <c r="FZ1037"/>
      <c r="GA1037"/>
      <c r="GB1037"/>
      <c r="GC1037"/>
      <c r="GD1037"/>
      <c r="GE1037"/>
      <c r="GF1037"/>
      <c r="GG1037"/>
      <c r="GH1037"/>
      <c r="GI1037"/>
      <c r="GJ1037"/>
      <c r="GK1037"/>
      <c r="GL1037"/>
      <c r="GM1037"/>
      <c r="GN1037"/>
      <c r="GO1037"/>
      <c r="GP1037"/>
      <c r="GQ1037"/>
      <c r="GR1037"/>
      <c r="GS1037"/>
      <c r="GT1037"/>
      <c r="GU1037"/>
      <c r="GV1037"/>
      <c r="GW1037"/>
      <c r="GX1037"/>
      <c r="GY1037"/>
      <c r="GZ1037"/>
      <c r="HA1037"/>
      <c r="HB1037"/>
      <c r="HC1037"/>
      <c r="HD1037"/>
      <c r="HE1037"/>
      <c r="HF1037"/>
      <c r="HG1037"/>
      <c r="HH1037"/>
      <c r="HI1037"/>
      <c r="HJ1037"/>
      <c r="HK1037"/>
      <c r="HL1037"/>
      <c r="HM1037"/>
      <c r="HN1037"/>
      <c r="HO1037"/>
      <c r="HP1037"/>
      <c r="HQ1037"/>
      <c r="HR1037"/>
      <c r="HS1037"/>
      <c r="HT1037"/>
      <c r="HU1037"/>
      <c r="HV1037"/>
      <c r="HW1037"/>
      <c r="HX1037"/>
      <c r="HY1037"/>
      <c r="HZ1037"/>
      <c r="IA1037"/>
      <c r="IB1037"/>
      <c r="IC1037"/>
      <c r="ID1037"/>
      <c r="IE1037"/>
      <c r="IF1037"/>
      <c r="IG1037"/>
      <c r="IH1037"/>
      <c r="II1037"/>
      <c r="IJ1037"/>
      <c r="IK1037"/>
      <c r="IL1037"/>
      <c r="IM1037"/>
      <c r="IN1037"/>
      <c r="IO1037"/>
      <c r="IP1037"/>
      <c r="IQ1037"/>
      <c r="IR1037"/>
      <c r="IS1037"/>
      <c r="IT1037"/>
      <c r="IU1037"/>
      <c r="IV1037"/>
      <c r="IW1037"/>
      <c r="IX1037"/>
      <c r="IY1037"/>
      <c r="IZ1037"/>
      <c r="JA1037"/>
      <c r="JB1037"/>
      <c r="JC1037"/>
      <c r="JD1037"/>
      <c r="JE1037"/>
      <c r="JF1037"/>
      <c r="JG1037"/>
      <c r="JH1037"/>
      <c r="JI1037"/>
      <c r="JJ1037"/>
      <c r="JK1037"/>
      <c r="JL1037"/>
      <c r="JM1037"/>
      <c r="JN1037"/>
      <c r="JO1037"/>
      <c r="JP1037"/>
      <c r="JQ1037"/>
      <c r="JR1037"/>
      <c r="JS1037"/>
      <c r="JT1037"/>
      <c r="JU1037"/>
      <c r="JV1037"/>
      <c r="JW1037"/>
      <c r="JX1037"/>
      <c r="JY1037"/>
      <c r="JZ1037"/>
      <c r="KA1037"/>
      <c r="KB1037"/>
      <c r="KC1037"/>
      <c r="KD1037"/>
      <c r="KE1037"/>
      <c r="KF1037"/>
      <c r="KG1037"/>
      <c r="KH1037"/>
      <c r="KI1037"/>
      <c r="KJ1037"/>
      <c r="KK1037"/>
      <c r="KL1037"/>
      <c r="KM1037"/>
      <c r="KN1037"/>
      <c r="KO1037"/>
      <c r="KP1037"/>
      <c r="KQ1037"/>
      <c r="KR1037"/>
      <c r="KS1037"/>
      <c r="KT1037"/>
      <c r="KU1037"/>
      <c r="KV1037"/>
      <c r="KW1037"/>
      <c r="KX1037"/>
      <c r="KY1037"/>
      <c r="KZ1037"/>
      <c r="LA1037"/>
      <c r="LB1037"/>
      <c r="LC1037"/>
      <c r="LD1037"/>
      <c r="LE1037"/>
      <c r="LF1037"/>
      <c r="LG1037"/>
      <c r="LH1037"/>
      <c r="LI1037"/>
      <c r="LJ1037"/>
      <c r="LK1037"/>
      <c r="LL1037"/>
      <c r="LM1037"/>
      <c r="LN1037"/>
      <c r="LO1037"/>
      <c r="LP1037"/>
      <c r="LQ1037"/>
      <c r="LR1037"/>
      <c r="LS1037"/>
      <c r="LT1037"/>
      <c r="LU1037"/>
      <c r="LV1037"/>
      <c r="LW1037"/>
      <c r="LX1037"/>
      <c r="LY1037"/>
      <c r="LZ1037"/>
      <c r="MA1037"/>
      <c r="MB1037"/>
      <c r="MC1037"/>
      <c r="MD1037"/>
      <c r="ME1037"/>
      <c r="MF1037"/>
      <c r="MG1037"/>
      <c r="MH1037"/>
      <c r="MI1037"/>
      <c r="MJ1037"/>
      <c r="MK1037"/>
      <c r="ML1037"/>
      <c r="MM1037"/>
      <c r="MN1037"/>
      <c r="MO1037"/>
      <c r="MP1037"/>
      <c r="MQ1037"/>
      <c r="MR1037"/>
      <c r="MS1037"/>
      <c r="MT1037"/>
      <c r="MU1037"/>
      <c r="MV1037"/>
      <c r="MW1037"/>
      <c r="MX1037"/>
      <c r="MY1037"/>
      <c r="MZ1037"/>
      <c r="NA1037"/>
      <c r="NB1037"/>
      <c r="NC1037"/>
      <c r="ND1037"/>
      <c r="NE1037"/>
      <c r="NF1037"/>
      <c r="NG1037"/>
      <c r="NH1037"/>
      <c r="NI1037"/>
      <c r="NJ1037"/>
      <c r="NK1037"/>
      <c r="NL1037"/>
      <c r="NM1037"/>
      <c r="NN1037"/>
      <c r="NO1037"/>
      <c r="NP1037"/>
      <c r="NQ1037"/>
      <c r="NR1037"/>
      <c r="NS1037"/>
      <c r="NT1037"/>
      <c r="NU1037"/>
      <c r="NV1037"/>
      <c r="NW1037"/>
      <c r="NX1037"/>
      <c r="NY1037"/>
      <c r="NZ1037"/>
      <c r="OA1037"/>
    </row>
    <row r="1038" spans="16:391"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  <c r="EQ1038"/>
      <c r="ER1038"/>
      <c r="ES1038"/>
      <c r="ET1038"/>
      <c r="EU1038"/>
      <c r="EV1038"/>
      <c r="EW1038"/>
      <c r="EX1038"/>
      <c r="EY1038"/>
      <c r="EZ1038"/>
      <c r="FA1038"/>
      <c r="FB1038"/>
      <c r="FC1038"/>
      <c r="FD1038"/>
      <c r="FE1038"/>
      <c r="FF1038"/>
      <c r="FG1038"/>
      <c r="FH1038"/>
      <c r="FI1038"/>
      <c r="FJ1038"/>
      <c r="FK1038"/>
      <c r="FL1038"/>
      <c r="FM1038"/>
      <c r="FN1038"/>
      <c r="FO1038"/>
      <c r="FP1038"/>
      <c r="FQ1038"/>
      <c r="FR1038"/>
      <c r="FS1038"/>
      <c r="FT1038"/>
      <c r="FU1038"/>
      <c r="FV1038"/>
      <c r="FW1038"/>
      <c r="FX1038"/>
      <c r="FY1038"/>
      <c r="FZ1038"/>
      <c r="GA1038"/>
      <c r="GB1038"/>
      <c r="GC1038"/>
      <c r="GD1038"/>
      <c r="GE1038"/>
      <c r="GF1038"/>
      <c r="GG1038"/>
      <c r="GH1038"/>
      <c r="GI1038"/>
      <c r="GJ1038"/>
      <c r="GK1038"/>
      <c r="GL1038"/>
      <c r="GM1038"/>
      <c r="GN1038"/>
      <c r="GO1038"/>
      <c r="GP1038"/>
      <c r="GQ1038"/>
      <c r="GR1038"/>
      <c r="GS1038"/>
      <c r="GT1038"/>
      <c r="GU1038"/>
      <c r="GV1038"/>
      <c r="GW1038"/>
      <c r="GX1038"/>
      <c r="GY1038"/>
      <c r="GZ1038"/>
      <c r="HA1038"/>
      <c r="HB1038"/>
      <c r="HC1038"/>
      <c r="HD1038"/>
      <c r="HE1038"/>
      <c r="HF1038"/>
      <c r="HG1038"/>
      <c r="HH1038"/>
      <c r="HI1038"/>
      <c r="HJ1038"/>
      <c r="HK1038"/>
      <c r="HL1038"/>
      <c r="HM1038"/>
      <c r="HN1038"/>
      <c r="HO1038"/>
      <c r="HP1038"/>
      <c r="HQ1038"/>
      <c r="HR1038"/>
      <c r="HS1038"/>
      <c r="HT1038"/>
      <c r="HU1038"/>
      <c r="HV1038"/>
      <c r="HW1038"/>
      <c r="HX1038"/>
      <c r="HY1038"/>
      <c r="HZ1038"/>
      <c r="IA1038"/>
      <c r="IB1038"/>
      <c r="IC1038"/>
      <c r="ID1038"/>
      <c r="IE1038"/>
      <c r="IF1038"/>
      <c r="IG1038"/>
      <c r="IH1038"/>
      <c r="II1038"/>
      <c r="IJ1038"/>
      <c r="IK1038"/>
      <c r="IL1038"/>
      <c r="IM1038"/>
      <c r="IN1038"/>
      <c r="IO1038"/>
      <c r="IP1038"/>
      <c r="IQ1038"/>
      <c r="IR1038"/>
      <c r="IS1038"/>
      <c r="IT1038"/>
      <c r="IU1038"/>
      <c r="IV1038"/>
      <c r="IW1038"/>
      <c r="IX1038"/>
      <c r="IY1038"/>
      <c r="IZ1038"/>
      <c r="JA1038"/>
      <c r="JB1038"/>
      <c r="JC1038"/>
      <c r="JD1038"/>
      <c r="JE1038"/>
      <c r="JF1038"/>
      <c r="JG1038"/>
      <c r="JH1038"/>
      <c r="JI1038"/>
      <c r="JJ1038"/>
      <c r="JK1038"/>
      <c r="JL1038"/>
      <c r="JM1038"/>
      <c r="JN1038"/>
      <c r="JO1038"/>
      <c r="JP1038"/>
      <c r="JQ1038"/>
      <c r="JR1038"/>
      <c r="JS1038"/>
      <c r="JT1038"/>
      <c r="JU1038"/>
      <c r="JV1038"/>
      <c r="JW1038"/>
      <c r="JX1038"/>
      <c r="JY1038"/>
      <c r="JZ1038"/>
      <c r="KA1038"/>
      <c r="KB1038"/>
      <c r="KC1038"/>
      <c r="KD1038"/>
      <c r="KE1038"/>
      <c r="KF1038"/>
      <c r="KG1038"/>
      <c r="KH1038"/>
      <c r="KI1038"/>
      <c r="KJ1038"/>
      <c r="KK1038"/>
      <c r="KL1038"/>
      <c r="KM1038"/>
      <c r="KN1038"/>
      <c r="KO1038"/>
      <c r="KP1038"/>
      <c r="KQ1038"/>
      <c r="KR1038"/>
      <c r="KS1038"/>
      <c r="KT1038"/>
      <c r="KU1038"/>
      <c r="KV1038"/>
      <c r="KW1038"/>
      <c r="KX1038"/>
      <c r="KY1038"/>
      <c r="KZ1038"/>
      <c r="LA1038"/>
      <c r="LB1038"/>
      <c r="LC1038"/>
      <c r="LD1038"/>
      <c r="LE1038"/>
      <c r="LF1038"/>
      <c r="LG1038"/>
      <c r="LH1038"/>
      <c r="LI1038"/>
      <c r="LJ1038"/>
      <c r="LK1038"/>
      <c r="LL1038"/>
      <c r="LM1038"/>
      <c r="LN1038"/>
      <c r="LO1038"/>
      <c r="LP1038"/>
      <c r="LQ1038"/>
      <c r="LR1038"/>
      <c r="LS1038"/>
      <c r="LT1038"/>
      <c r="LU1038"/>
      <c r="LV1038"/>
      <c r="LW1038"/>
      <c r="LX1038"/>
      <c r="LY1038"/>
      <c r="LZ1038"/>
      <c r="MA1038"/>
      <c r="MB1038"/>
      <c r="MC1038"/>
      <c r="MD1038"/>
      <c r="ME1038"/>
      <c r="MF1038"/>
      <c r="MG1038"/>
      <c r="MH1038"/>
      <c r="MI1038"/>
      <c r="MJ1038"/>
      <c r="MK1038"/>
      <c r="ML1038"/>
      <c r="MM1038"/>
      <c r="MN1038"/>
      <c r="MO1038"/>
      <c r="MP1038"/>
      <c r="MQ1038"/>
      <c r="MR1038"/>
      <c r="MS1038"/>
      <c r="MT1038"/>
      <c r="MU1038"/>
      <c r="MV1038"/>
      <c r="MW1038"/>
      <c r="MX1038"/>
      <c r="MY1038"/>
      <c r="MZ1038"/>
      <c r="NA1038"/>
      <c r="NB1038"/>
      <c r="NC1038"/>
      <c r="ND1038"/>
      <c r="NE1038"/>
      <c r="NF1038"/>
      <c r="NG1038"/>
      <c r="NH1038"/>
      <c r="NI1038"/>
      <c r="NJ1038"/>
      <c r="NK1038"/>
      <c r="NL1038"/>
      <c r="NM1038"/>
      <c r="NN1038"/>
      <c r="NO1038"/>
      <c r="NP1038"/>
      <c r="NQ1038"/>
      <c r="NR1038"/>
      <c r="NS1038"/>
      <c r="NT1038"/>
      <c r="NU1038"/>
      <c r="NV1038"/>
      <c r="NW1038"/>
      <c r="NX1038"/>
      <c r="NY1038"/>
      <c r="NZ1038"/>
      <c r="OA1038"/>
    </row>
    <row r="1039" spans="16:391"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  <c r="GJ1039"/>
      <c r="GK1039"/>
      <c r="GL1039"/>
      <c r="GM1039"/>
      <c r="GN1039"/>
      <c r="GO1039"/>
      <c r="GP1039"/>
      <c r="GQ1039"/>
      <c r="GR1039"/>
      <c r="GS1039"/>
      <c r="GT1039"/>
      <c r="GU1039"/>
      <c r="GV1039"/>
      <c r="GW1039"/>
      <c r="GX1039"/>
      <c r="GY1039"/>
      <c r="GZ1039"/>
      <c r="HA1039"/>
      <c r="HB1039"/>
      <c r="HC1039"/>
      <c r="HD1039"/>
      <c r="HE1039"/>
      <c r="HF1039"/>
      <c r="HG1039"/>
      <c r="HH1039"/>
      <c r="HI1039"/>
      <c r="HJ1039"/>
      <c r="HK1039"/>
      <c r="HL1039"/>
      <c r="HM1039"/>
      <c r="HN1039"/>
      <c r="HO1039"/>
      <c r="HP1039"/>
      <c r="HQ1039"/>
      <c r="HR1039"/>
      <c r="HS1039"/>
      <c r="HT1039"/>
      <c r="HU1039"/>
      <c r="HV1039"/>
      <c r="HW1039"/>
      <c r="HX1039"/>
      <c r="HY1039"/>
      <c r="HZ1039"/>
      <c r="IA1039"/>
      <c r="IB1039"/>
      <c r="IC1039"/>
      <c r="ID1039"/>
      <c r="IE1039"/>
      <c r="IF1039"/>
      <c r="IG1039"/>
      <c r="IH1039"/>
      <c r="II1039"/>
      <c r="IJ1039"/>
      <c r="IK1039"/>
      <c r="IL1039"/>
      <c r="IM1039"/>
      <c r="IN1039"/>
      <c r="IO1039"/>
      <c r="IP1039"/>
      <c r="IQ1039"/>
      <c r="IR1039"/>
      <c r="IS1039"/>
      <c r="IT1039"/>
      <c r="IU1039"/>
      <c r="IV1039"/>
      <c r="IW1039"/>
      <c r="IX1039"/>
      <c r="IY1039"/>
      <c r="IZ1039"/>
      <c r="JA1039"/>
      <c r="JB1039"/>
      <c r="JC1039"/>
      <c r="JD1039"/>
      <c r="JE1039"/>
      <c r="JF1039"/>
      <c r="JG1039"/>
      <c r="JH1039"/>
      <c r="JI1039"/>
      <c r="JJ1039"/>
      <c r="JK1039"/>
      <c r="JL1039"/>
      <c r="JM1039"/>
      <c r="JN1039"/>
      <c r="JO1039"/>
      <c r="JP1039"/>
      <c r="JQ1039"/>
      <c r="JR1039"/>
      <c r="JS1039"/>
      <c r="JT1039"/>
      <c r="JU1039"/>
      <c r="JV1039"/>
      <c r="JW1039"/>
      <c r="JX1039"/>
      <c r="JY1039"/>
      <c r="JZ1039"/>
      <c r="KA1039"/>
      <c r="KB1039"/>
      <c r="KC1039"/>
      <c r="KD1039"/>
      <c r="KE1039"/>
      <c r="KF1039"/>
      <c r="KG1039"/>
      <c r="KH1039"/>
      <c r="KI1039"/>
      <c r="KJ1039"/>
      <c r="KK1039"/>
      <c r="KL1039"/>
      <c r="KM1039"/>
      <c r="KN1039"/>
      <c r="KO1039"/>
      <c r="KP1039"/>
      <c r="KQ1039"/>
      <c r="KR1039"/>
      <c r="KS1039"/>
      <c r="KT1039"/>
      <c r="KU1039"/>
      <c r="KV1039"/>
      <c r="KW1039"/>
      <c r="KX1039"/>
      <c r="KY1039"/>
      <c r="KZ1039"/>
      <c r="LA1039"/>
      <c r="LB1039"/>
      <c r="LC1039"/>
      <c r="LD1039"/>
      <c r="LE1039"/>
      <c r="LF1039"/>
      <c r="LG1039"/>
      <c r="LH1039"/>
      <c r="LI1039"/>
      <c r="LJ1039"/>
      <c r="LK1039"/>
      <c r="LL1039"/>
      <c r="LM1039"/>
      <c r="LN1039"/>
      <c r="LO1039"/>
      <c r="LP1039"/>
      <c r="LQ1039"/>
      <c r="LR1039"/>
      <c r="LS1039"/>
      <c r="LT1039"/>
      <c r="LU1039"/>
      <c r="LV1039"/>
      <c r="LW1039"/>
      <c r="LX1039"/>
      <c r="LY1039"/>
      <c r="LZ1039"/>
      <c r="MA1039"/>
      <c r="MB1039"/>
      <c r="MC1039"/>
      <c r="MD1039"/>
      <c r="ME1039"/>
      <c r="MF1039"/>
      <c r="MG1039"/>
      <c r="MH1039"/>
      <c r="MI1039"/>
      <c r="MJ1039"/>
      <c r="MK1039"/>
      <c r="ML1039"/>
      <c r="MM1039"/>
      <c r="MN1039"/>
      <c r="MO1039"/>
      <c r="MP1039"/>
      <c r="MQ1039"/>
      <c r="MR1039"/>
      <c r="MS1039"/>
      <c r="MT1039"/>
      <c r="MU1039"/>
      <c r="MV1039"/>
      <c r="MW1039"/>
      <c r="MX1039"/>
      <c r="MY1039"/>
      <c r="MZ1039"/>
      <c r="NA1039"/>
      <c r="NB1039"/>
      <c r="NC1039"/>
      <c r="ND1039"/>
      <c r="NE1039"/>
      <c r="NF1039"/>
      <c r="NG1039"/>
      <c r="NH1039"/>
      <c r="NI1039"/>
      <c r="NJ1039"/>
      <c r="NK1039"/>
      <c r="NL1039"/>
      <c r="NM1039"/>
      <c r="NN1039"/>
      <c r="NO1039"/>
      <c r="NP1039"/>
      <c r="NQ1039"/>
      <c r="NR1039"/>
      <c r="NS1039"/>
      <c r="NT1039"/>
      <c r="NU1039"/>
      <c r="NV1039"/>
      <c r="NW1039"/>
      <c r="NX1039"/>
      <c r="NY1039"/>
      <c r="NZ1039"/>
      <c r="OA1039"/>
    </row>
    <row r="1040" spans="16:391"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  <c r="GJ1040"/>
      <c r="GK1040"/>
      <c r="GL1040"/>
      <c r="GM1040"/>
      <c r="GN1040"/>
      <c r="GO1040"/>
      <c r="GP1040"/>
      <c r="GQ1040"/>
      <c r="GR1040"/>
      <c r="GS1040"/>
      <c r="GT1040"/>
      <c r="GU1040"/>
      <c r="GV1040"/>
      <c r="GW1040"/>
      <c r="GX1040"/>
      <c r="GY1040"/>
      <c r="GZ1040"/>
      <c r="HA1040"/>
      <c r="HB1040"/>
      <c r="HC1040"/>
      <c r="HD1040"/>
      <c r="HE1040"/>
      <c r="HF1040"/>
      <c r="HG1040"/>
      <c r="HH1040"/>
      <c r="HI1040"/>
      <c r="HJ1040"/>
      <c r="HK1040"/>
      <c r="HL1040"/>
      <c r="HM1040"/>
      <c r="HN1040"/>
      <c r="HO1040"/>
      <c r="HP1040"/>
      <c r="HQ1040"/>
      <c r="HR1040"/>
      <c r="HS1040"/>
      <c r="HT1040"/>
      <c r="HU1040"/>
      <c r="HV1040"/>
      <c r="HW1040"/>
      <c r="HX1040"/>
      <c r="HY1040"/>
      <c r="HZ1040"/>
      <c r="IA1040"/>
      <c r="IB1040"/>
      <c r="IC1040"/>
      <c r="ID1040"/>
      <c r="IE1040"/>
      <c r="IF1040"/>
      <c r="IG1040"/>
      <c r="IH1040"/>
      <c r="II1040"/>
      <c r="IJ1040"/>
      <c r="IK1040"/>
      <c r="IL1040"/>
      <c r="IM1040"/>
      <c r="IN1040"/>
      <c r="IO1040"/>
      <c r="IP1040"/>
      <c r="IQ1040"/>
      <c r="IR1040"/>
      <c r="IS1040"/>
      <c r="IT1040"/>
      <c r="IU1040"/>
      <c r="IV1040"/>
      <c r="IW1040"/>
      <c r="IX1040"/>
      <c r="IY1040"/>
      <c r="IZ1040"/>
      <c r="JA1040"/>
      <c r="JB1040"/>
      <c r="JC1040"/>
      <c r="JD1040"/>
      <c r="JE1040"/>
      <c r="JF1040"/>
      <c r="JG1040"/>
      <c r="JH1040"/>
      <c r="JI1040"/>
      <c r="JJ1040"/>
      <c r="JK1040"/>
      <c r="JL1040"/>
      <c r="JM1040"/>
      <c r="JN1040"/>
      <c r="JO1040"/>
      <c r="JP1040"/>
      <c r="JQ1040"/>
      <c r="JR1040"/>
      <c r="JS1040"/>
      <c r="JT1040"/>
      <c r="JU1040"/>
      <c r="JV1040"/>
      <c r="JW1040"/>
      <c r="JX1040"/>
      <c r="JY1040"/>
      <c r="JZ1040"/>
      <c r="KA1040"/>
      <c r="KB1040"/>
      <c r="KC1040"/>
      <c r="KD1040"/>
      <c r="KE1040"/>
      <c r="KF1040"/>
      <c r="KG1040"/>
      <c r="KH1040"/>
      <c r="KI1040"/>
      <c r="KJ1040"/>
      <c r="KK1040"/>
      <c r="KL1040"/>
      <c r="KM1040"/>
      <c r="KN1040"/>
      <c r="KO1040"/>
      <c r="KP1040"/>
      <c r="KQ1040"/>
      <c r="KR1040"/>
      <c r="KS1040"/>
      <c r="KT1040"/>
      <c r="KU1040"/>
      <c r="KV1040"/>
      <c r="KW1040"/>
      <c r="KX1040"/>
      <c r="KY1040"/>
      <c r="KZ1040"/>
      <c r="LA1040"/>
      <c r="LB1040"/>
      <c r="LC1040"/>
      <c r="LD1040"/>
      <c r="LE1040"/>
      <c r="LF1040"/>
      <c r="LG1040"/>
      <c r="LH1040"/>
      <c r="LI1040"/>
      <c r="LJ1040"/>
      <c r="LK1040"/>
      <c r="LL1040"/>
      <c r="LM1040"/>
      <c r="LN1040"/>
      <c r="LO1040"/>
      <c r="LP1040"/>
      <c r="LQ1040"/>
      <c r="LR1040"/>
      <c r="LS1040"/>
      <c r="LT1040"/>
      <c r="LU1040"/>
      <c r="LV1040"/>
      <c r="LW1040"/>
      <c r="LX1040"/>
      <c r="LY1040"/>
      <c r="LZ1040"/>
      <c r="MA1040"/>
      <c r="MB1040"/>
      <c r="MC1040"/>
      <c r="MD1040"/>
      <c r="ME1040"/>
      <c r="MF1040"/>
      <c r="MG1040"/>
      <c r="MH1040"/>
      <c r="MI1040"/>
      <c r="MJ1040"/>
      <c r="MK1040"/>
      <c r="ML1040"/>
      <c r="MM1040"/>
      <c r="MN1040"/>
      <c r="MO1040"/>
      <c r="MP1040"/>
      <c r="MQ1040"/>
      <c r="MR1040"/>
      <c r="MS1040"/>
      <c r="MT1040"/>
      <c r="MU1040"/>
      <c r="MV1040"/>
      <c r="MW1040"/>
      <c r="MX1040"/>
      <c r="MY1040"/>
      <c r="MZ1040"/>
      <c r="NA1040"/>
      <c r="NB1040"/>
      <c r="NC1040"/>
      <c r="ND1040"/>
      <c r="NE1040"/>
      <c r="NF1040"/>
      <c r="NG1040"/>
      <c r="NH1040"/>
      <c r="NI1040"/>
      <c r="NJ1040"/>
      <c r="NK1040"/>
      <c r="NL1040"/>
      <c r="NM1040"/>
      <c r="NN1040"/>
      <c r="NO1040"/>
      <c r="NP1040"/>
      <c r="NQ1040"/>
      <c r="NR1040"/>
      <c r="NS1040"/>
      <c r="NT1040"/>
      <c r="NU1040"/>
      <c r="NV1040"/>
      <c r="NW1040"/>
      <c r="NX1040"/>
      <c r="NY1040"/>
      <c r="NZ1040"/>
      <c r="OA1040"/>
    </row>
    <row r="1041" spans="16:391"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  <c r="GJ1041"/>
      <c r="GK1041"/>
      <c r="GL1041"/>
      <c r="GM1041"/>
      <c r="GN1041"/>
      <c r="GO1041"/>
      <c r="GP1041"/>
      <c r="GQ1041"/>
      <c r="GR1041"/>
      <c r="GS1041"/>
      <c r="GT1041"/>
      <c r="GU1041"/>
      <c r="GV1041"/>
      <c r="GW1041"/>
      <c r="GX1041"/>
      <c r="GY1041"/>
      <c r="GZ1041"/>
      <c r="HA1041"/>
      <c r="HB1041"/>
      <c r="HC1041"/>
      <c r="HD1041"/>
      <c r="HE1041"/>
      <c r="HF1041"/>
      <c r="HG1041"/>
      <c r="HH1041"/>
      <c r="HI1041"/>
      <c r="HJ1041"/>
      <c r="HK1041"/>
      <c r="HL1041"/>
      <c r="HM1041"/>
      <c r="HN1041"/>
      <c r="HO1041"/>
      <c r="HP1041"/>
      <c r="HQ1041"/>
      <c r="HR1041"/>
      <c r="HS1041"/>
      <c r="HT1041"/>
      <c r="HU1041"/>
      <c r="HV1041"/>
      <c r="HW1041"/>
      <c r="HX1041"/>
      <c r="HY1041"/>
      <c r="HZ1041"/>
      <c r="IA1041"/>
      <c r="IB1041"/>
      <c r="IC1041"/>
      <c r="ID1041"/>
      <c r="IE1041"/>
      <c r="IF1041"/>
      <c r="IG1041"/>
      <c r="IH1041"/>
      <c r="II1041"/>
      <c r="IJ1041"/>
      <c r="IK1041"/>
      <c r="IL1041"/>
      <c r="IM1041"/>
      <c r="IN1041"/>
      <c r="IO1041"/>
      <c r="IP1041"/>
      <c r="IQ1041"/>
      <c r="IR1041"/>
      <c r="IS1041"/>
      <c r="IT1041"/>
      <c r="IU1041"/>
      <c r="IV1041"/>
      <c r="IW1041"/>
      <c r="IX1041"/>
      <c r="IY1041"/>
      <c r="IZ1041"/>
      <c r="JA1041"/>
      <c r="JB1041"/>
      <c r="JC1041"/>
      <c r="JD1041"/>
      <c r="JE1041"/>
      <c r="JF1041"/>
      <c r="JG1041"/>
      <c r="JH1041"/>
      <c r="JI1041"/>
      <c r="JJ1041"/>
      <c r="JK1041"/>
      <c r="JL1041"/>
      <c r="JM1041"/>
      <c r="JN1041"/>
      <c r="JO1041"/>
      <c r="JP1041"/>
      <c r="JQ1041"/>
      <c r="JR1041"/>
      <c r="JS1041"/>
      <c r="JT1041"/>
      <c r="JU1041"/>
      <c r="JV1041"/>
      <c r="JW1041"/>
      <c r="JX1041"/>
      <c r="JY1041"/>
      <c r="JZ1041"/>
      <c r="KA1041"/>
      <c r="KB1041"/>
      <c r="KC1041"/>
      <c r="KD1041"/>
      <c r="KE1041"/>
      <c r="KF1041"/>
      <c r="KG1041"/>
      <c r="KH1041"/>
      <c r="KI1041"/>
      <c r="KJ1041"/>
      <c r="KK1041"/>
      <c r="KL1041"/>
      <c r="KM1041"/>
      <c r="KN1041"/>
      <c r="KO1041"/>
      <c r="KP1041"/>
      <c r="KQ1041"/>
      <c r="KR1041"/>
      <c r="KS1041"/>
      <c r="KT1041"/>
      <c r="KU1041"/>
      <c r="KV1041"/>
      <c r="KW1041"/>
      <c r="KX1041"/>
      <c r="KY1041"/>
      <c r="KZ1041"/>
      <c r="LA1041"/>
      <c r="LB1041"/>
      <c r="LC1041"/>
      <c r="LD1041"/>
      <c r="LE1041"/>
      <c r="LF1041"/>
      <c r="LG1041"/>
      <c r="LH1041"/>
      <c r="LI1041"/>
      <c r="LJ1041"/>
      <c r="LK1041"/>
      <c r="LL1041"/>
      <c r="LM1041"/>
      <c r="LN1041"/>
      <c r="LO1041"/>
      <c r="LP1041"/>
      <c r="LQ1041"/>
      <c r="LR1041"/>
      <c r="LS1041"/>
      <c r="LT1041"/>
      <c r="LU1041"/>
      <c r="LV1041"/>
      <c r="LW1041"/>
      <c r="LX1041"/>
      <c r="LY1041"/>
      <c r="LZ1041"/>
      <c r="MA1041"/>
      <c r="MB1041"/>
      <c r="MC1041"/>
      <c r="MD1041"/>
      <c r="ME1041"/>
      <c r="MF1041"/>
      <c r="MG1041"/>
      <c r="MH1041"/>
      <c r="MI1041"/>
      <c r="MJ1041"/>
      <c r="MK1041"/>
      <c r="ML1041"/>
      <c r="MM1041"/>
      <c r="MN1041"/>
      <c r="MO1041"/>
      <c r="MP1041"/>
      <c r="MQ1041"/>
      <c r="MR1041"/>
      <c r="MS1041"/>
      <c r="MT1041"/>
      <c r="MU1041"/>
      <c r="MV1041"/>
      <c r="MW1041"/>
      <c r="MX1041"/>
      <c r="MY1041"/>
      <c r="MZ1041"/>
      <c r="NA1041"/>
      <c r="NB1041"/>
      <c r="NC1041"/>
      <c r="ND1041"/>
      <c r="NE1041"/>
      <c r="NF1041"/>
      <c r="NG1041"/>
      <c r="NH1041"/>
      <c r="NI1041"/>
      <c r="NJ1041"/>
      <c r="NK1041"/>
      <c r="NL1041"/>
      <c r="NM1041"/>
      <c r="NN1041"/>
      <c r="NO1041"/>
      <c r="NP1041"/>
      <c r="NQ1041"/>
      <c r="NR1041"/>
      <c r="NS1041"/>
      <c r="NT1041"/>
      <c r="NU1041"/>
      <c r="NV1041"/>
      <c r="NW1041"/>
      <c r="NX1041"/>
      <c r="NY1041"/>
      <c r="NZ1041"/>
      <c r="OA1041"/>
    </row>
    <row r="1042" spans="16:391"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  <c r="GJ1042"/>
      <c r="GK1042"/>
      <c r="GL1042"/>
      <c r="GM1042"/>
      <c r="GN1042"/>
      <c r="GO1042"/>
      <c r="GP1042"/>
      <c r="GQ1042"/>
      <c r="GR1042"/>
      <c r="GS1042"/>
      <c r="GT1042"/>
      <c r="GU1042"/>
      <c r="GV1042"/>
      <c r="GW1042"/>
      <c r="GX1042"/>
      <c r="GY1042"/>
      <c r="GZ1042"/>
      <c r="HA1042"/>
      <c r="HB1042"/>
      <c r="HC1042"/>
      <c r="HD1042"/>
      <c r="HE1042"/>
      <c r="HF1042"/>
      <c r="HG1042"/>
      <c r="HH1042"/>
      <c r="HI1042"/>
      <c r="HJ1042"/>
      <c r="HK1042"/>
      <c r="HL1042"/>
      <c r="HM1042"/>
      <c r="HN1042"/>
      <c r="HO1042"/>
      <c r="HP1042"/>
      <c r="HQ1042"/>
      <c r="HR1042"/>
      <c r="HS1042"/>
      <c r="HT1042"/>
      <c r="HU1042"/>
      <c r="HV1042"/>
      <c r="HW1042"/>
      <c r="HX1042"/>
      <c r="HY1042"/>
      <c r="HZ1042"/>
      <c r="IA1042"/>
      <c r="IB1042"/>
      <c r="IC1042"/>
      <c r="ID1042"/>
      <c r="IE1042"/>
      <c r="IF1042"/>
      <c r="IG1042"/>
      <c r="IH1042"/>
      <c r="II1042"/>
      <c r="IJ1042"/>
      <c r="IK1042"/>
      <c r="IL1042"/>
      <c r="IM1042"/>
      <c r="IN1042"/>
      <c r="IO1042"/>
      <c r="IP1042"/>
      <c r="IQ1042"/>
      <c r="IR1042"/>
      <c r="IS1042"/>
      <c r="IT1042"/>
      <c r="IU1042"/>
      <c r="IV1042"/>
      <c r="IW1042"/>
      <c r="IX1042"/>
      <c r="IY1042"/>
      <c r="IZ1042"/>
      <c r="JA1042"/>
      <c r="JB1042"/>
      <c r="JC1042"/>
      <c r="JD1042"/>
      <c r="JE1042"/>
      <c r="JF1042"/>
      <c r="JG1042"/>
      <c r="JH1042"/>
      <c r="JI1042"/>
      <c r="JJ1042"/>
      <c r="JK1042"/>
      <c r="JL1042"/>
      <c r="JM1042"/>
      <c r="JN1042"/>
      <c r="JO1042"/>
      <c r="JP1042"/>
      <c r="JQ1042"/>
      <c r="JR1042"/>
      <c r="JS1042"/>
      <c r="JT1042"/>
      <c r="JU1042"/>
      <c r="JV1042"/>
      <c r="JW1042"/>
      <c r="JX1042"/>
      <c r="JY1042"/>
      <c r="JZ1042"/>
      <c r="KA1042"/>
      <c r="KB1042"/>
      <c r="KC1042"/>
      <c r="KD1042"/>
      <c r="KE1042"/>
      <c r="KF1042"/>
      <c r="KG1042"/>
      <c r="KH1042"/>
      <c r="KI1042"/>
      <c r="KJ1042"/>
      <c r="KK1042"/>
      <c r="KL1042"/>
      <c r="KM1042"/>
      <c r="KN1042"/>
      <c r="KO1042"/>
      <c r="KP1042"/>
      <c r="KQ1042"/>
      <c r="KR1042"/>
      <c r="KS1042"/>
      <c r="KT1042"/>
      <c r="KU1042"/>
      <c r="KV1042"/>
      <c r="KW1042"/>
      <c r="KX1042"/>
      <c r="KY1042"/>
      <c r="KZ1042"/>
      <c r="LA1042"/>
      <c r="LB1042"/>
      <c r="LC1042"/>
      <c r="LD1042"/>
      <c r="LE1042"/>
      <c r="LF1042"/>
      <c r="LG1042"/>
      <c r="LH1042"/>
      <c r="LI1042"/>
      <c r="LJ1042"/>
      <c r="LK1042"/>
      <c r="LL1042"/>
      <c r="LM1042"/>
      <c r="LN1042"/>
      <c r="LO1042"/>
      <c r="LP1042"/>
      <c r="LQ1042"/>
      <c r="LR1042"/>
      <c r="LS1042"/>
      <c r="LT1042"/>
      <c r="LU1042"/>
      <c r="LV1042"/>
      <c r="LW1042"/>
      <c r="LX1042"/>
      <c r="LY1042"/>
      <c r="LZ1042"/>
      <c r="MA1042"/>
      <c r="MB1042"/>
      <c r="MC1042"/>
      <c r="MD1042"/>
      <c r="ME1042"/>
      <c r="MF1042"/>
      <c r="MG1042"/>
      <c r="MH1042"/>
      <c r="MI1042"/>
      <c r="MJ1042"/>
      <c r="MK1042"/>
      <c r="ML1042"/>
      <c r="MM1042"/>
      <c r="MN1042"/>
      <c r="MO1042"/>
      <c r="MP1042"/>
      <c r="MQ1042"/>
      <c r="MR1042"/>
      <c r="MS1042"/>
      <c r="MT1042"/>
      <c r="MU1042"/>
      <c r="MV1042"/>
      <c r="MW1042"/>
      <c r="MX1042"/>
      <c r="MY1042"/>
      <c r="MZ1042"/>
      <c r="NA1042"/>
      <c r="NB1042"/>
      <c r="NC1042"/>
      <c r="ND1042"/>
      <c r="NE1042"/>
      <c r="NF1042"/>
      <c r="NG1042"/>
      <c r="NH1042"/>
      <c r="NI1042"/>
      <c r="NJ1042"/>
      <c r="NK1042"/>
      <c r="NL1042"/>
      <c r="NM1042"/>
      <c r="NN1042"/>
      <c r="NO1042"/>
      <c r="NP1042"/>
      <c r="NQ1042"/>
      <c r="NR1042"/>
      <c r="NS1042"/>
      <c r="NT1042"/>
      <c r="NU1042"/>
      <c r="NV1042"/>
      <c r="NW1042"/>
      <c r="NX1042"/>
      <c r="NY1042"/>
      <c r="NZ1042"/>
      <c r="OA1042"/>
    </row>
    <row r="1043" spans="16:391"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  <c r="GJ1043"/>
      <c r="GK1043"/>
      <c r="GL1043"/>
      <c r="GM1043"/>
      <c r="GN1043"/>
      <c r="GO1043"/>
      <c r="GP1043"/>
      <c r="GQ1043"/>
      <c r="GR1043"/>
      <c r="GS1043"/>
      <c r="GT1043"/>
      <c r="GU1043"/>
      <c r="GV1043"/>
      <c r="GW1043"/>
      <c r="GX1043"/>
      <c r="GY1043"/>
      <c r="GZ1043"/>
      <c r="HA1043"/>
      <c r="HB1043"/>
      <c r="HC1043"/>
      <c r="HD1043"/>
      <c r="HE1043"/>
      <c r="HF1043"/>
      <c r="HG1043"/>
      <c r="HH1043"/>
      <c r="HI1043"/>
      <c r="HJ1043"/>
      <c r="HK1043"/>
      <c r="HL1043"/>
      <c r="HM1043"/>
      <c r="HN1043"/>
      <c r="HO1043"/>
      <c r="HP1043"/>
      <c r="HQ1043"/>
      <c r="HR1043"/>
      <c r="HS1043"/>
      <c r="HT1043"/>
      <c r="HU1043"/>
      <c r="HV1043"/>
      <c r="HW1043"/>
      <c r="HX1043"/>
      <c r="HY1043"/>
      <c r="HZ1043"/>
      <c r="IA1043"/>
      <c r="IB1043"/>
      <c r="IC1043"/>
      <c r="ID1043"/>
      <c r="IE1043"/>
      <c r="IF1043"/>
      <c r="IG1043"/>
      <c r="IH1043"/>
      <c r="II1043"/>
      <c r="IJ1043"/>
      <c r="IK1043"/>
      <c r="IL1043"/>
      <c r="IM1043"/>
      <c r="IN1043"/>
      <c r="IO1043"/>
      <c r="IP1043"/>
      <c r="IQ1043"/>
      <c r="IR1043"/>
      <c r="IS1043"/>
      <c r="IT1043"/>
      <c r="IU1043"/>
      <c r="IV1043"/>
      <c r="IW1043"/>
      <c r="IX1043"/>
      <c r="IY1043"/>
      <c r="IZ1043"/>
      <c r="JA1043"/>
      <c r="JB1043"/>
      <c r="JC1043"/>
      <c r="JD1043"/>
      <c r="JE1043"/>
      <c r="JF1043"/>
      <c r="JG1043"/>
      <c r="JH1043"/>
      <c r="JI1043"/>
      <c r="JJ1043"/>
      <c r="JK1043"/>
      <c r="JL1043"/>
      <c r="JM1043"/>
      <c r="JN1043"/>
      <c r="JO1043"/>
      <c r="JP1043"/>
      <c r="JQ1043"/>
      <c r="JR1043"/>
      <c r="JS1043"/>
      <c r="JT1043"/>
      <c r="JU1043"/>
      <c r="JV1043"/>
      <c r="JW1043"/>
      <c r="JX1043"/>
      <c r="JY1043"/>
      <c r="JZ1043"/>
      <c r="KA1043"/>
      <c r="KB1043"/>
      <c r="KC1043"/>
      <c r="KD1043"/>
      <c r="KE1043"/>
      <c r="KF1043"/>
      <c r="KG1043"/>
      <c r="KH1043"/>
      <c r="KI1043"/>
      <c r="KJ1043"/>
      <c r="KK1043"/>
      <c r="KL1043"/>
      <c r="KM1043"/>
      <c r="KN1043"/>
      <c r="KO1043"/>
      <c r="KP1043"/>
      <c r="KQ1043"/>
      <c r="KR1043"/>
      <c r="KS1043"/>
      <c r="KT1043"/>
      <c r="KU1043"/>
      <c r="KV1043"/>
      <c r="KW1043"/>
      <c r="KX1043"/>
      <c r="KY1043"/>
      <c r="KZ1043"/>
      <c r="LA1043"/>
      <c r="LB1043"/>
      <c r="LC1043"/>
      <c r="LD1043"/>
      <c r="LE1043"/>
      <c r="LF1043"/>
      <c r="LG1043"/>
      <c r="LH1043"/>
      <c r="LI1043"/>
      <c r="LJ1043"/>
      <c r="LK1043"/>
      <c r="LL1043"/>
      <c r="LM1043"/>
      <c r="LN1043"/>
      <c r="LO1043"/>
      <c r="LP1043"/>
      <c r="LQ1043"/>
      <c r="LR1043"/>
      <c r="LS1043"/>
      <c r="LT1043"/>
      <c r="LU1043"/>
      <c r="LV1043"/>
      <c r="LW1043"/>
      <c r="LX1043"/>
      <c r="LY1043"/>
      <c r="LZ1043"/>
      <c r="MA1043"/>
      <c r="MB1043"/>
      <c r="MC1043"/>
      <c r="MD1043"/>
      <c r="ME1043"/>
      <c r="MF1043"/>
      <c r="MG1043"/>
      <c r="MH1043"/>
      <c r="MI1043"/>
      <c r="MJ1043"/>
      <c r="MK1043"/>
      <c r="ML1043"/>
      <c r="MM1043"/>
      <c r="MN1043"/>
      <c r="MO1043"/>
      <c r="MP1043"/>
      <c r="MQ1043"/>
      <c r="MR1043"/>
      <c r="MS1043"/>
      <c r="MT1043"/>
      <c r="MU1043"/>
      <c r="MV1043"/>
      <c r="MW1043"/>
      <c r="MX1043"/>
      <c r="MY1043"/>
      <c r="MZ1043"/>
      <c r="NA1043"/>
      <c r="NB1043"/>
      <c r="NC1043"/>
      <c r="ND1043"/>
      <c r="NE1043"/>
      <c r="NF1043"/>
      <c r="NG1043"/>
      <c r="NH1043"/>
      <c r="NI1043"/>
      <c r="NJ1043"/>
      <c r="NK1043"/>
      <c r="NL1043"/>
      <c r="NM1043"/>
      <c r="NN1043"/>
      <c r="NO1043"/>
      <c r="NP1043"/>
      <c r="NQ1043"/>
      <c r="NR1043"/>
      <c r="NS1043"/>
      <c r="NT1043"/>
      <c r="NU1043"/>
      <c r="NV1043"/>
      <c r="NW1043"/>
      <c r="NX1043"/>
      <c r="NY1043"/>
      <c r="NZ1043"/>
      <c r="OA1043"/>
    </row>
    <row r="1044" spans="16:391"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  <c r="GJ1044"/>
      <c r="GK1044"/>
      <c r="GL1044"/>
      <c r="GM1044"/>
      <c r="GN1044"/>
      <c r="GO1044"/>
      <c r="GP1044"/>
      <c r="GQ1044"/>
      <c r="GR1044"/>
      <c r="GS1044"/>
      <c r="GT1044"/>
      <c r="GU1044"/>
      <c r="GV1044"/>
      <c r="GW1044"/>
      <c r="GX1044"/>
      <c r="GY1044"/>
      <c r="GZ1044"/>
      <c r="HA1044"/>
      <c r="HB1044"/>
      <c r="HC1044"/>
      <c r="HD1044"/>
      <c r="HE1044"/>
      <c r="HF1044"/>
      <c r="HG1044"/>
      <c r="HH1044"/>
      <c r="HI1044"/>
      <c r="HJ1044"/>
      <c r="HK1044"/>
      <c r="HL1044"/>
      <c r="HM1044"/>
      <c r="HN1044"/>
      <c r="HO1044"/>
      <c r="HP1044"/>
      <c r="HQ1044"/>
      <c r="HR1044"/>
      <c r="HS1044"/>
      <c r="HT1044"/>
      <c r="HU1044"/>
      <c r="HV1044"/>
      <c r="HW1044"/>
      <c r="HX1044"/>
      <c r="HY1044"/>
      <c r="HZ1044"/>
      <c r="IA1044"/>
      <c r="IB1044"/>
      <c r="IC1044"/>
      <c r="ID1044"/>
      <c r="IE1044"/>
      <c r="IF1044"/>
      <c r="IG1044"/>
      <c r="IH1044"/>
      <c r="II1044"/>
      <c r="IJ1044"/>
      <c r="IK1044"/>
      <c r="IL1044"/>
      <c r="IM1044"/>
      <c r="IN1044"/>
      <c r="IO1044"/>
      <c r="IP1044"/>
      <c r="IQ1044"/>
      <c r="IR1044"/>
      <c r="IS1044"/>
      <c r="IT1044"/>
      <c r="IU1044"/>
      <c r="IV1044"/>
      <c r="IW1044"/>
      <c r="IX1044"/>
      <c r="IY1044"/>
      <c r="IZ1044"/>
      <c r="JA1044"/>
      <c r="JB1044"/>
      <c r="JC1044"/>
      <c r="JD1044"/>
      <c r="JE1044"/>
      <c r="JF1044"/>
      <c r="JG1044"/>
      <c r="JH1044"/>
      <c r="JI1044"/>
      <c r="JJ1044"/>
      <c r="JK1044"/>
      <c r="JL1044"/>
      <c r="JM1044"/>
      <c r="JN1044"/>
      <c r="JO1044"/>
      <c r="JP1044"/>
      <c r="JQ1044"/>
      <c r="JR1044"/>
      <c r="JS1044"/>
      <c r="JT1044"/>
      <c r="JU1044"/>
      <c r="JV1044"/>
      <c r="JW1044"/>
      <c r="JX1044"/>
      <c r="JY1044"/>
      <c r="JZ1044"/>
      <c r="KA1044"/>
      <c r="KB1044"/>
      <c r="KC1044"/>
      <c r="KD1044"/>
      <c r="KE1044"/>
      <c r="KF1044"/>
      <c r="KG1044"/>
      <c r="KH1044"/>
      <c r="KI1044"/>
      <c r="KJ1044"/>
      <c r="KK1044"/>
      <c r="KL1044"/>
      <c r="KM1044"/>
      <c r="KN1044"/>
      <c r="KO1044"/>
      <c r="KP1044"/>
      <c r="KQ1044"/>
      <c r="KR1044"/>
      <c r="KS1044"/>
      <c r="KT1044"/>
      <c r="KU1044"/>
      <c r="KV1044"/>
      <c r="KW1044"/>
      <c r="KX1044"/>
      <c r="KY1044"/>
      <c r="KZ1044"/>
      <c r="LA1044"/>
      <c r="LB1044"/>
      <c r="LC1044"/>
      <c r="LD1044"/>
      <c r="LE1044"/>
      <c r="LF1044"/>
      <c r="LG1044"/>
      <c r="LH1044"/>
      <c r="LI1044"/>
      <c r="LJ1044"/>
      <c r="LK1044"/>
      <c r="LL1044"/>
      <c r="LM1044"/>
      <c r="LN1044"/>
      <c r="LO1044"/>
      <c r="LP1044"/>
      <c r="LQ1044"/>
      <c r="LR1044"/>
      <c r="LS1044"/>
      <c r="LT1044"/>
      <c r="LU1044"/>
      <c r="LV1044"/>
      <c r="LW1044"/>
      <c r="LX1044"/>
      <c r="LY1044"/>
      <c r="LZ1044"/>
      <c r="MA1044"/>
      <c r="MB1044"/>
      <c r="MC1044"/>
      <c r="MD1044"/>
      <c r="ME1044"/>
      <c r="MF1044"/>
      <c r="MG1044"/>
      <c r="MH1044"/>
      <c r="MI1044"/>
      <c r="MJ1044"/>
      <c r="MK1044"/>
      <c r="ML1044"/>
      <c r="MM1044"/>
      <c r="MN1044"/>
      <c r="MO1044"/>
      <c r="MP1044"/>
      <c r="MQ1044"/>
      <c r="MR1044"/>
      <c r="MS1044"/>
      <c r="MT1044"/>
      <c r="MU1044"/>
      <c r="MV1044"/>
      <c r="MW1044"/>
      <c r="MX1044"/>
      <c r="MY1044"/>
      <c r="MZ1044"/>
      <c r="NA1044"/>
      <c r="NB1044"/>
      <c r="NC1044"/>
      <c r="ND1044"/>
      <c r="NE1044"/>
      <c r="NF1044"/>
      <c r="NG1044"/>
      <c r="NH1044"/>
      <c r="NI1044"/>
      <c r="NJ1044"/>
      <c r="NK1044"/>
      <c r="NL1044"/>
      <c r="NM1044"/>
      <c r="NN1044"/>
      <c r="NO1044"/>
      <c r="NP1044"/>
      <c r="NQ1044"/>
      <c r="NR1044"/>
      <c r="NS1044"/>
      <c r="NT1044"/>
      <c r="NU1044"/>
      <c r="NV1044"/>
      <c r="NW1044"/>
      <c r="NX1044"/>
      <c r="NY1044"/>
      <c r="NZ1044"/>
      <c r="OA1044"/>
    </row>
    <row r="1045" spans="16:391"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  <c r="GJ1045"/>
      <c r="GK1045"/>
      <c r="GL1045"/>
      <c r="GM1045"/>
      <c r="GN1045"/>
      <c r="GO1045"/>
      <c r="GP1045"/>
      <c r="GQ1045"/>
      <c r="GR1045"/>
      <c r="GS1045"/>
      <c r="GT1045"/>
      <c r="GU1045"/>
      <c r="GV1045"/>
      <c r="GW1045"/>
      <c r="GX1045"/>
      <c r="GY1045"/>
      <c r="GZ1045"/>
      <c r="HA1045"/>
      <c r="HB1045"/>
      <c r="HC1045"/>
      <c r="HD1045"/>
      <c r="HE1045"/>
      <c r="HF1045"/>
      <c r="HG1045"/>
      <c r="HH1045"/>
      <c r="HI1045"/>
      <c r="HJ1045"/>
      <c r="HK1045"/>
      <c r="HL1045"/>
      <c r="HM1045"/>
      <c r="HN1045"/>
      <c r="HO1045"/>
      <c r="HP1045"/>
      <c r="HQ1045"/>
      <c r="HR1045"/>
      <c r="HS1045"/>
      <c r="HT1045"/>
      <c r="HU1045"/>
      <c r="HV1045"/>
      <c r="HW1045"/>
      <c r="HX1045"/>
      <c r="HY1045"/>
      <c r="HZ1045"/>
      <c r="IA1045"/>
      <c r="IB1045"/>
      <c r="IC1045"/>
      <c r="ID1045"/>
      <c r="IE1045"/>
      <c r="IF1045"/>
      <c r="IG1045"/>
      <c r="IH1045"/>
      <c r="II1045"/>
      <c r="IJ1045"/>
      <c r="IK1045"/>
      <c r="IL1045"/>
      <c r="IM1045"/>
      <c r="IN1045"/>
      <c r="IO1045"/>
      <c r="IP1045"/>
      <c r="IQ1045"/>
      <c r="IR1045"/>
      <c r="IS1045"/>
      <c r="IT1045"/>
      <c r="IU1045"/>
      <c r="IV1045"/>
      <c r="IW1045"/>
      <c r="IX1045"/>
      <c r="IY1045"/>
      <c r="IZ1045"/>
      <c r="JA1045"/>
      <c r="JB1045"/>
      <c r="JC1045"/>
      <c r="JD1045"/>
      <c r="JE1045"/>
      <c r="JF1045"/>
      <c r="JG1045"/>
      <c r="JH1045"/>
      <c r="JI1045"/>
      <c r="JJ1045"/>
      <c r="JK1045"/>
      <c r="JL1045"/>
      <c r="JM1045"/>
      <c r="JN1045"/>
      <c r="JO1045"/>
      <c r="JP1045"/>
      <c r="JQ1045"/>
      <c r="JR1045"/>
      <c r="JS1045"/>
      <c r="JT1045"/>
      <c r="JU1045"/>
      <c r="JV1045"/>
      <c r="JW1045"/>
      <c r="JX1045"/>
      <c r="JY1045"/>
      <c r="JZ1045"/>
      <c r="KA1045"/>
      <c r="KB1045"/>
      <c r="KC1045"/>
      <c r="KD1045"/>
      <c r="KE1045"/>
      <c r="KF1045"/>
      <c r="KG1045"/>
      <c r="KH1045"/>
      <c r="KI1045"/>
      <c r="KJ1045"/>
      <c r="KK1045"/>
      <c r="KL1045"/>
      <c r="KM1045"/>
      <c r="KN1045"/>
      <c r="KO1045"/>
      <c r="KP1045"/>
      <c r="KQ1045"/>
      <c r="KR1045"/>
      <c r="KS1045"/>
      <c r="KT1045"/>
      <c r="KU1045"/>
      <c r="KV1045"/>
      <c r="KW1045"/>
      <c r="KX1045"/>
      <c r="KY1045"/>
      <c r="KZ1045"/>
      <c r="LA1045"/>
      <c r="LB1045"/>
      <c r="LC1045"/>
      <c r="LD1045"/>
      <c r="LE1045"/>
      <c r="LF1045"/>
      <c r="LG1045"/>
      <c r="LH1045"/>
      <c r="LI1045"/>
      <c r="LJ1045"/>
      <c r="LK1045"/>
      <c r="LL1045"/>
      <c r="LM1045"/>
      <c r="LN1045"/>
      <c r="LO1045"/>
      <c r="LP1045"/>
      <c r="LQ1045"/>
      <c r="LR1045"/>
      <c r="LS1045"/>
      <c r="LT1045"/>
      <c r="LU1045"/>
      <c r="LV1045"/>
      <c r="LW1045"/>
      <c r="LX1045"/>
      <c r="LY1045"/>
      <c r="LZ1045"/>
      <c r="MA1045"/>
      <c r="MB1045"/>
      <c r="MC1045"/>
      <c r="MD1045"/>
      <c r="ME1045"/>
      <c r="MF1045"/>
      <c r="MG1045"/>
      <c r="MH1045"/>
      <c r="MI1045"/>
      <c r="MJ1045"/>
      <c r="MK1045"/>
      <c r="ML1045"/>
      <c r="MM1045"/>
      <c r="MN1045"/>
      <c r="MO1045"/>
      <c r="MP1045"/>
      <c r="MQ1045"/>
      <c r="MR1045"/>
      <c r="MS1045"/>
      <c r="MT1045"/>
      <c r="MU1045"/>
      <c r="MV1045"/>
      <c r="MW1045"/>
      <c r="MX1045"/>
      <c r="MY1045"/>
      <c r="MZ1045"/>
      <c r="NA1045"/>
      <c r="NB1045"/>
      <c r="NC1045"/>
      <c r="ND1045"/>
      <c r="NE1045"/>
      <c r="NF1045"/>
      <c r="NG1045"/>
      <c r="NH1045"/>
      <c r="NI1045"/>
      <c r="NJ1045"/>
      <c r="NK1045"/>
      <c r="NL1045"/>
      <c r="NM1045"/>
      <c r="NN1045"/>
      <c r="NO1045"/>
      <c r="NP1045"/>
      <c r="NQ1045"/>
      <c r="NR1045"/>
      <c r="NS1045"/>
      <c r="NT1045"/>
      <c r="NU1045"/>
      <c r="NV1045"/>
      <c r="NW1045"/>
      <c r="NX1045"/>
      <c r="NY1045"/>
      <c r="NZ1045"/>
      <c r="OA1045"/>
    </row>
    <row r="1046" spans="16:391"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  <c r="GJ1046"/>
      <c r="GK1046"/>
      <c r="GL1046"/>
      <c r="GM1046"/>
      <c r="GN1046"/>
      <c r="GO1046"/>
      <c r="GP1046"/>
      <c r="GQ1046"/>
      <c r="GR1046"/>
      <c r="GS1046"/>
      <c r="GT1046"/>
      <c r="GU1046"/>
      <c r="GV1046"/>
      <c r="GW1046"/>
      <c r="GX1046"/>
      <c r="GY1046"/>
      <c r="GZ1046"/>
      <c r="HA1046"/>
      <c r="HB1046"/>
      <c r="HC1046"/>
      <c r="HD1046"/>
      <c r="HE1046"/>
      <c r="HF1046"/>
      <c r="HG1046"/>
      <c r="HH1046"/>
      <c r="HI1046"/>
      <c r="HJ1046"/>
      <c r="HK1046"/>
      <c r="HL1046"/>
      <c r="HM1046"/>
      <c r="HN1046"/>
      <c r="HO1046"/>
      <c r="HP1046"/>
      <c r="HQ1046"/>
      <c r="HR1046"/>
      <c r="HS1046"/>
      <c r="HT1046"/>
      <c r="HU1046"/>
      <c r="HV1046"/>
      <c r="HW1046"/>
      <c r="HX1046"/>
      <c r="HY1046"/>
      <c r="HZ1046"/>
      <c r="IA1046"/>
      <c r="IB1046"/>
      <c r="IC1046"/>
      <c r="ID1046"/>
      <c r="IE1046"/>
      <c r="IF1046"/>
      <c r="IG1046"/>
      <c r="IH1046"/>
      <c r="II1046"/>
      <c r="IJ1046"/>
      <c r="IK1046"/>
      <c r="IL1046"/>
      <c r="IM1046"/>
      <c r="IN1046"/>
      <c r="IO1046"/>
      <c r="IP1046"/>
      <c r="IQ1046"/>
      <c r="IR1046"/>
      <c r="IS1046"/>
      <c r="IT1046"/>
      <c r="IU1046"/>
      <c r="IV1046"/>
      <c r="IW1046"/>
      <c r="IX1046"/>
      <c r="IY1046"/>
      <c r="IZ1046"/>
      <c r="JA1046"/>
      <c r="JB1046"/>
      <c r="JC1046"/>
      <c r="JD1046"/>
      <c r="JE1046"/>
      <c r="JF1046"/>
      <c r="JG1046"/>
      <c r="JH1046"/>
      <c r="JI1046"/>
      <c r="JJ1046"/>
      <c r="JK1046"/>
      <c r="JL1046"/>
      <c r="JM1046"/>
      <c r="JN1046"/>
      <c r="JO1046"/>
      <c r="JP1046"/>
      <c r="JQ1046"/>
      <c r="JR1046"/>
      <c r="JS1046"/>
      <c r="JT1046"/>
      <c r="JU1046"/>
      <c r="JV1046"/>
      <c r="JW1046"/>
      <c r="JX1046"/>
      <c r="JY1046"/>
      <c r="JZ1046"/>
      <c r="KA1046"/>
      <c r="KB1046"/>
      <c r="KC1046"/>
      <c r="KD1046"/>
      <c r="KE1046"/>
      <c r="KF1046"/>
      <c r="KG1046"/>
      <c r="KH1046"/>
      <c r="KI1046"/>
      <c r="KJ1046"/>
      <c r="KK1046"/>
      <c r="KL1046"/>
      <c r="KM1046"/>
      <c r="KN1046"/>
      <c r="KO1046"/>
      <c r="KP1046"/>
      <c r="KQ1046"/>
      <c r="KR1046"/>
      <c r="KS1046"/>
      <c r="KT1046"/>
      <c r="KU1046"/>
      <c r="KV1046"/>
      <c r="KW1046"/>
      <c r="KX1046"/>
      <c r="KY1046"/>
      <c r="KZ1046"/>
      <c r="LA1046"/>
      <c r="LB1046"/>
      <c r="LC1046"/>
      <c r="LD1046"/>
      <c r="LE1046"/>
      <c r="LF1046"/>
      <c r="LG1046"/>
      <c r="LH1046"/>
      <c r="LI1046"/>
      <c r="LJ1046"/>
      <c r="LK1046"/>
      <c r="LL1046"/>
      <c r="LM1046"/>
      <c r="LN1046"/>
      <c r="LO1046"/>
      <c r="LP1046"/>
      <c r="LQ1046"/>
      <c r="LR1046"/>
      <c r="LS1046"/>
      <c r="LT1046"/>
      <c r="LU1046"/>
      <c r="LV1046"/>
      <c r="LW1046"/>
      <c r="LX1046"/>
      <c r="LY1046"/>
      <c r="LZ1046"/>
      <c r="MA1046"/>
      <c r="MB1046"/>
      <c r="MC1046"/>
      <c r="MD1046"/>
      <c r="ME1046"/>
      <c r="MF1046"/>
      <c r="MG1046"/>
      <c r="MH1046"/>
      <c r="MI1046"/>
      <c r="MJ1046"/>
      <c r="MK1046"/>
      <c r="ML1046"/>
      <c r="MM1046"/>
      <c r="MN1046"/>
      <c r="MO1046"/>
      <c r="MP1046"/>
      <c r="MQ1046"/>
      <c r="MR1046"/>
      <c r="MS1046"/>
      <c r="MT1046"/>
      <c r="MU1046"/>
      <c r="MV1046"/>
      <c r="MW1046"/>
      <c r="MX1046"/>
      <c r="MY1046"/>
      <c r="MZ1046"/>
      <c r="NA1046"/>
      <c r="NB1046"/>
      <c r="NC1046"/>
      <c r="ND1046"/>
      <c r="NE1046"/>
      <c r="NF1046"/>
      <c r="NG1046"/>
      <c r="NH1046"/>
      <c r="NI1046"/>
      <c r="NJ1046"/>
      <c r="NK1046"/>
      <c r="NL1046"/>
      <c r="NM1046"/>
      <c r="NN1046"/>
      <c r="NO1046"/>
      <c r="NP1046"/>
      <c r="NQ1046"/>
      <c r="NR1046"/>
      <c r="NS1046"/>
      <c r="NT1046"/>
      <c r="NU1046"/>
      <c r="NV1046"/>
      <c r="NW1046"/>
      <c r="NX1046"/>
      <c r="NY1046"/>
      <c r="NZ1046"/>
      <c r="OA1046"/>
    </row>
    <row r="1047" spans="16:391"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  <c r="EQ1047"/>
      <c r="ER1047"/>
      <c r="ES1047"/>
      <c r="ET1047"/>
      <c r="EU1047"/>
      <c r="EV1047"/>
      <c r="EW1047"/>
      <c r="EX1047"/>
      <c r="EY1047"/>
      <c r="EZ1047"/>
      <c r="FA1047"/>
      <c r="FB1047"/>
      <c r="FC1047"/>
      <c r="FD1047"/>
      <c r="FE1047"/>
      <c r="FF1047"/>
      <c r="FG1047"/>
      <c r="FH1047"/>
      <c r="FI1047"/>
      <c r="FJ1047"/>
      <c r="FK1047"/>
      <c r="FL1047"/>
      <c r="FM1047"/>
      <c r="FN1047"/>
      <c r="FO1047"/>
      <c r="FP1047"/>
      <c r="FQ1047"/>
      <c r="FR1047"/>
      <c r="FS1047"/>
      <c r="FT1047"/>
      <c r="FU1047"/>
      <c r="FV1047"/>
      <c r="FW1047"/>
      <c r="FX1047"/>
      <c r="FY1047"/>
      <c r="FZ1047"/>
      <c r="GA1047"/>
      <c r="GB1047"/>
      <c r="GC1047"/>
      <c r="GD1047"/>
      <c r="GE1047"/>
      <c r="GF1047"/>
      <c r="GG1047"/>
      <c r="GH1047"/>
      <c r="GI1047"/>
      <c r="GJ1047"/>
      <c r="GK1047"/>
      <c r="GL1047"/>
      <c r="GM1047"/>
      <c r="GN1047"/>
      <c r="GO1047"/>
      <c r="GP1047"/>
      <c r="GQ1047"/>
      <c r="GR1047"/>
      <c r="GS1047"/>
      <c r="GT1047"/>
      <c r="GU1047"/>
      <c r="GV1047"/>
      <c r="GW1047"/>
      <c r="GX1047"/>
      <c r="GY1047"/>
      <c r="GZ1047"/>
      <c r="HA1047"/>
      <c r="HB1047"/>
      <c r="HC1047"/>
      <c r="HD1047"/>
      <c r="HE1047"/>
      <c r="HF1047"/>
      <c r="HG1047"/>
      <c r="HH1047"/>
      <c r="HI1047"/>
      <c r="HJ1047"/>
      <c r="HK1047"/>
      <c r="HL1047"/>
      <c r="HM1047"/>
      <c r="HN1047"/>
      <c r="HO1047"/>
      <c r="HP1047"/>
      <c r="HQ1047"/>
      <c r="HR1047"/>
      <c r="HS1047"/>
      <c r="HT1047"/>
      <c r="HU1047"/>
      <c r="HV1047"/>
      <c r="HW1047"/>
      <c r="HX1047"/>
      <c r="HY1047"/>
      <c r="HZ1047"/>
      <c r="IA1047"/>
      <c r="IB1047"/>
      <c r="IC1047"/>
      <c r="ID1047"/>
      <c r="IE1047"/>
      <c r="IF1047"/>
      <c r="IG1047"/>
      <c r="IH1047"/>
      <c r="II1047"/>
      <c r="IJ1047"/>
      <c r="IK1047"/>
      <c r="IL1047"/>
      <c r="IM1047"/>
      <c r="IN1047"/>
      <c r="IO1047"/>
      <c r="IP1047"/>
      <c r="IQ1047"/>
      <c r="IR1047"/>
      <c r="IS1047"/>
      <c r="IT1047"/>
      <c r="IU1047"/>
      <c r="IV1047"/>
      <c r="IW1047"/>
      <c r="IX1047"/>
      <c r="IY1047"/>
      <c r="IZ1047"/>
      <c r="JA1047"/>
      <c r="JB1047"/>
      <c r="JC1047"/>
      <c r="JD1047"/>
      <c r="JE1047"/>
      <c r="JF1047"/>
      <c r="JG1047"/>
      <c r="JH1047"/>
      <c r="JI1047"/>
      <c r="JJ1047"/>
      <c r="JK1047"/>
      <c r="JL1047"/>
      <c r="JM1047"/>
      <c r="JN1047"/>
      <c r="JO1047"/>
      <c r="JP1047"/>
      <c r="JQ1047"/>
      <c r="JR1047"/>
      <c r="JS1047"/>
      <c r="JT1047"/>
      <c r="JU1047"/>
      <c r="JV1047"/>
      <c r="JW1047"/>
      <c r="JX1047"/>
      <c r="JY1047"/>
      <c r="JZ1047"/>
      <c r="KA1047"/>
      <c r="KB1047"/>
      <c r="KC1047"/>
      <c r="KD1047"/>
      <c r="KE1047"/>
      <c r="KF1047"/>
      <c r="KG1047"/>
      <c r="KH1047"/>
      <c r="KI1047"/>
      <c r="KJ1047"/>
      <c r="KK1047"/>
      <c r="KL1047"/>
      <c r="KM1047"/>
      <c r="KN1047"/>
      <c r="KO1047"/>
      <c r="KP1047"/>
      <c r="KQ1047"/>
      <c r="KR1047"/>
      <c r="KS1047"/>
      <c r="KT1047"/>
      <c r="KU1047"/>
      <c r="KV1047"/>
      <c r="KW1047"/>
      <c r="KX1047"/>
      <c r="KY1047"/>
      <c r="KZ1047"/>
      <c r="LA1047"/>
      <c r="LB1047"/>
      <c r="LC1047"/>
      <c r="LD1047"/>
      <c r="LE1047"/>
      <c r="LF1047"/>
      <c r="LG1047"/>
      <c r="LH1047"/>
      <c r="LI1047"/>
      <c r="LJ1047"/>
      <c r="LK1047"/>
      <c r="LL1047"/>
      <c r="LM1047"/>
      <c r="LN1047"/>
      <c r="LO1047"/>
      <c r="LP1047"/>
      <c r="LQ1047"/>
      <c r="LR1047"/>
      <c r="LS1047"/>
      <c r="LT1047"/>
      <c r="LU1047"/>
      <c r="LV1047"/>
      <c r="LW1047"/>
      <c r="LX1047"/>
      <c r="LY1047"/>
      <c r="LZ1047"/>
      <c r="MA1047"/>
      <c r="MB1047"/>
      <c r="MC1047"/>
      <c r="MD1047"/>
      <c r="ME1047"/>
      <c r="MF1047"/>
      <c r="MG1047"/>
      <c r="MH1047"/>
      <c r="MI1047"/>
      <c r="MJ1047"/>
      <c r="MK1047"/>
      <c r="ML1047"/>
      <c r="MM1047"/>
      <c r="MN1047"/>
      <c r="MO1047"/>
      <c r="MP1047"/>
      <c r="MQ1047"/>
      <c r="MR1047"/>
      <c r="MS1047"/>
      <c r="MT1047"/>
      <c r="MU1047"/>
      <c r="MV1047"/>
      <c r="MW1047"/>
      <c r="MX1047"/>
      <c r="MY1047"/>
      <c r="MZ1047"/>
      <c r="NA1047"/>
      <c r="NB1047"/>
      <c r="NC1047"/>
      <c r="ND1047"/>
      <c r="NE1047"/>
      <c r="NF1047"/>
      <c r="NG1047"/>
      <c r="NH1047"/>
      <c r="NI1047"/>
      <c r="NJ1047"/>
      <c r="NK1047"/>
      <c r="NL1047"/>
      <c r="NM1047"/>
      <c r="NN1047"/>
      <c r="NO1047"/>
      <c r="NP1047"/>
      <c r="NQ1047"/>
      <c r="NR1047"/>
      <c r="NS1047"/>
      <c r="NT1047"/>
      <c r="NU1047"/>
      <c r="NV1047"/>
      <c r="NW1047"/>
      <c r="NX1047"/>
      <c r="NY1047"/>
      <c r="NZ1047"/>
      <c r="OA1047"/>
    </row>
    <row r="1048" spans="16:391"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  <c r="EQ1048"/>
      <c r="ER1048"/>
      <c r="ES1048"/>
      <c r="ET1048"/>
      <c r="EU1048"/>
      <c r="EV1048"/>
      <c r="EW1048"/>
      <c r="EX1048"/>
      <c r="EY1048"/>
      <c r="EZ1048"/>
      <c r="FA1048"/>
      <c r="FB1048"/>
      <c r="FC1048"/>
      <c r="FD1048"/>
      <c r="FE1048"/>
      <c r="FF1048"/>
      <c r="FG1048"/>
      <c r="FH1048"/>
      <c r="FI1048"/>
      <c r="FJ1048"/>
      <c r="FK1048"/>
      <c r="FL1048"/>
      <c r="FM1048"/>
      <c r="FN1048"/>
      <c r="FO1048"/>
      <c r="FP1048"/>
      <c r="FQ1048"/>
      <c r="FR1048"/>
      <c r="FS1048"/>
      <c r="FT1048"/>
      <c r="FU1048"/>
      <c r="FV1048"/>
      <c r="FW1048"/>
      <c r="FX1048"/>
      <c r="FY1048"/>
      <c r="FZ1048"/>
      <c r="GA1048"/>
      <c r="GB1048"/>
      <c r="GC1048"/>
      <c r="GD1048"/>
      <c r="GE1048"/>
      <c r="GF1048"/>
      <c r="GG1048"/>
      <c r="GH1048"/>
      <c r="GI1048"/>
      <c r="GJ1048"/>
      <c r="GK1048"/>
      <c r="GL1048"/>
      <c r="GM1048"/>
      <c r="GN1048"/>
      <c r="GO1048"/>
      <c r="GP1048"/>
      <c r="GQ1048"/>
      <c r="GR1048"/>
      <c r="GS1048"/>
      <c r="GT1048"/>
      <c r="GU1048"/>
      <c r="GV1048"/>
      <c r="GW1048"/>
      <c r="GX1048"/>
      <c r="GY1048"/>
      <c r="GZ1048"/>
      <c r="HA1048"/>
      <c r="HB1048"/>
      <c r="HC1048"/>
      <c r="HD1048"/>
      <c r="HE1048"/>
      <c r="HF1048"/>
      <c r="HG1048"/>
      <c r="HH1048"/>
      <c r="HI1048"/>
      <c r="HJ1048"/>
      <c r="HK1048"/>
      <c r="HL1048"/>
      <c r="HM1048"/>
      <c r="HN1048"/>
      <c r="HO1048"/>
      <c r="HP1048"/>
      <c r="HQ1048"/>
      <c r="HR1048"/>
      <c r="HS1048"/>
      <c r="HT1048"/>
      <c r="HU1048"/>
      <c r="HV1048"/>
      <c r="HW1048"/>
      <c r="HX1048"/>
      <c r="HY1048"/>
      <c r="HZ1048"/>
      <c r="IA1048"/>
      <c r="IB1048"/>
      <c r="IC1048"/>
      <c r="ID1048"/>
      <c r="IE1048"/>
      <c r="IF1048"/>
      <c r="IG1048"/>
      <c r="IH1048"/>
      <c r="II1048"/>
      <c r="IJ1048"/>
      <c r="IK1048"/>
      <c r="IL1048"/>
      <c r="IM1048"/>
      <c r="IN1048"/>
      <c r="IO1048"/>
      <c r="IP1048"/>
      <c r="IQ1048"/>
      <c r="IR1048"/>
      <c r="IS1048"/>
      <c r="IT1048"/>
      <c r="IU1048"/>
      <c r="IV1048"/>
      <c r="IW1048"/>
      <c r="IX1048"/>
      <c r="IY1048"/>
      <c r="IZ1048"/>
      <c r="JA1048"/>
      <c r="JB1048"/>
      <c r="JC1048"/>
      <c r="JD1048"/>
      <c r="JE1048"/>
      <c r="JF1048"/>
      <c r="JG1048"/>
      <c r="JH1048"/>
      <c r="JI1048"/>
      <c r="JJ1048"/>
      <c r="JK1048"/>
      <c r="JL1048"/>
      <c r="JM1048"/>
      <c r="JN1048"/>
      <c r="JO1048"/>
      <c r="JP1048"/>
      <c r="JQ1048"/>
      <c r="JR1048"/>
      <c r="JS1048"/>
      <c r="JT1048"/>
      <c r="JU1048"/>
      <c r="JV1048"/>
      <c r="JW1048"/>
      <c r="JX1048"/>
      <c r="JY1048"/>
      <c r="JZ1048"/>
      <c r="KA1048"/>
      <c r="KB1048"/>
      <c r="KC1048"/>
      <c r="KD1048"/>
      <c r="KE1048"/>
      <c r="KF1048"/>
      <c r="KG1048"/>
      <c r="KH1048"/>
      <c r="KI1048"/>
      <c r="KJ1048"/>
      <c r="KK1048"/>
      <c r="KL1048"/>
      <c r="KM1048"/>
      <c r="KN1048"/>
      <c r="KO1048"/>
      <c r="KP1048"/>
      <c r="KQ1048"/>
      <c r="KR1048"/>
      <c r="KS1048"/>
      <c r="KT1048"/>
      <c r="KU1048"/>
      <c r="KV1048"/>
      <c r="KW1048"/>
      <c r="KX1048"/>
      <c r="KY1048"/>
      <c r="KZ1048"/>
      <c r="LA1048"/>
      <c r="LB1048"/>
      <c r="LC1048"/>
      <c r="LD1048"/>
      <c r="LE1048"/>
      <c r="LF1048"/>
      <c r="LG1048"/>
      <c r="LH1048"/>
      <c r="LI1048"/>
      <c r="LJ1048"/>
      <c r="LK1048"/>
      <c r="LL1048"/>
      <c r="LM1048"/>
      <c r="LN1048"/>
      <c r="LO1048"/>
      <c r="LP1048"/>
      <c r="LQ1048"/>
      <c r="LR1048"/>
      <c r="LS1048"/>
      <c r="LT1048"/>
      <c r="LU1048"/>
      <c r="LV1048"/>
      <c r="LW1048"/>
      <c r="LX1048"/>
      <c r="LY1048"/>
      <c r="LZ1048"/>
      <c r="MA1048"/>
      <c r="MB1048"/>
      <c r="MC1048"/>
      <c r="MD1048"/>
      <c r="ME1048"/>
      <c r="MF1048"/>
      <c r="MG1048"/>
      <c r="MH1048"/>
      <c r="MI1048"/>
      <c r="MJ1048"/>
      <c r="MK1048"/>
      <c r="ML1048"/>
      <c r="MM1048"/>
      <c r="MN1048"/>
      <c r="MO1048"/>
      <c r="MP1048"/>
      <c r="MQ1048"/>
      <c r="MR1048"/>
      <c r="MS1048"/>
      <c r="MT1048"/>
      <c r="MU1048"/>
      <c r="MV1048"/>
      <c r="MW1048"/>
      <c r="MX1048"/>
      <c r="MY1048"/>
      <c r="MZ1048"/>
      <c r="NA1048"/>
      <c r="NB1048"/>
      <c r="NC1048"/>
      <c r="ND1048"/>
      <c r="NE1048"/>
      <c r="NF1048"/>
      <c r="NG1048"/>
      <c r="NH1048"/>
      <c r="NI1048"/>
      <c r="NJ1048"/>
      <c r="NK1048"/>
      <c r="NL1048"/>
      <c r="NM1048"/>
      <c r="NN1048"/>
      <c r="NO1048"/>
      <c r="NP1048"/>
      <c r="NQ1048"/>
      <c r="NR1048"/>
      <c r="NS1048"/>
      <c r="NT1048"/>
      <c r="NU1048"/>
      <c r="NV1048"/>
      <c r="NW1048"/>
      <c r="NX1048"/>
      <c r="NY1048"/>
      <c r="NZ1048"/>
      <c r="OA1048"/>
    </row>
    <row r="1049" spans="16:391"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  <c r="EQ1049"/>
      <c r="ER1049"/>
      <c r="ES1049"/>
      <c r="ET1049"/>
      <c r="EU1049"/>
      <c r="EV1049"/>
      <c r="EW1049"/>
      <c r="EX1049"/>
      <c r="EY1049"/>
      <c r="EZ1049"/>
      <c r="FA1049"/>
      <c r="FB1049"/>
      <c r="FC1049"/>
      <c r="FD1049"/>
      <c r="FE1049"/>
      <c r="FF1049"/>
      <c r="FG1049"/>
      <c r="FH1049"/>
      <c r="FI1049"/>
      <c r="FJ1049"/>
      <c r="FK1049"/>
      <c r="FL1049"/>
      <c r="FM1049"/>
      <c r="FN1049"/>
      <c r="FO1049"/>
      <c r="FP1049"/>
      <c r="FQ1049"/>
      <c r="FR1049"/>
      <c r="FS1049"/>
      <c r="FT1049"/>
      <c r="FU1049"/>
      <c r="FV1049"/>
      <c r="FW1049"/>
      <c r="FX1049"/>
      <c r="FY1049"/>
      <c r="FZ1049"/>
      <c r="GA1049"/>
      <c r="GB1049"/>
      <c r="GC1049"/>
      <c r="GD1049"/>
      <c r="GE1049"/>
      <c r="GF1049"/>
      <c r="GG1049"/>
      <c r="GH1049"/>
      <c r="GI1049"/>
      <c r="GJ1049"/>
      <c r="GK1049"/>
      <c r="GL1049"/>
      <c r="GM1049"/>
      <c r="GN1049"/>
      <c r="GO1049"/>
      <c r="GP1049"/>
      <c r="GQ1049"/>
      <c r="GR1049"/>
      <c r="GS1049"/>
      <c r="GT1049"/>
      <c r="GU1049"/>
      <c r="GV1049"/>
      <c r="GW1049"/>
      <c r="GX1049"/>
      <c r="GY1049"/>
      <c r="GZ1049"/>
      <c r="HA1049"/>
      <c r="HB1049"/>
      <c r="HC1049"/>
      <c r="HD1049"/>
      <c r="HE1049"/>
      <c r="HF1049"/>
      <c r="HG1049"/>
      <c r="HH1049"/>
      <c r="HI1049"/>
      <c r="HJ1049"/>
      <c r="HK1049"/>
      <c r="HL1049"/>
      <c r="HM1049"/>
      <c r="HN1049"/>
      <c r="HO1049"/>
      <c r="HP1049"/>
      <c r="HQ1049"/>
      <c r="HR1049"/>
      <c r="HS1049"/>
      <c r="HT1049"/>
      <c r="HU1049"/>
      <c r="HV1049"/>
      <c r="HW1049"/>
      <c r="HX1049"/>
      <c r="HY1049"/>
      <c r="HZ1049"/>
      <c r="IA1049"/>
      <c r="IB1049"/>
      <c r="IC1049"/>
      <c r="ID1049"/>
      <c r="IE1049"/>
      <c r="IF1049"/>
      <c r="IG1049"/>
      <c r="IH1049"/>
      <c r="II1049"/>
      <c r="IJ1049"/>
      <c r="IK1049"/>
      <c r="IL1049"/>
      <c r="IM1049"/>
      <c r="IN1049"/>
      <c r="IO1049"/>
      <c r="IP1049"/>
      <c r="IQ1049"/>
      <c r="IR1049"/>
      <c r="IS1049"/>
      <c r="IT1049"/>
      <c r="IU1049"/>
      <c r="IV1049"/>
      <c r="IW1049"/>
      <c r="IX1049"/>
      <c r="IY1049"/>
      <c r="IZ1049"/>
      <c r="JA1049"/>
      <c r="JB1049"/>
      <c r="JC1049"/>
      <c r="JD1049"/>
      <c r="JE1049"/>
      <c r="JF1049"/>
      <c r="JG1049"/>
      <c r="JH1049"/>
      <c r="JI1049"/>
      <c r="JJ1049"/>
      <c r="JK1049"/>
      <c r="JL1049"/>
      <c r="JM1049"/>
      <c r="JN1049"/>
      <c r="JO1049"/>
      <c r="JP1049"/>
      <c r="JQ1049"/>
      <c r="JR1049"/>
      <c r="JS1049"/>
      <c r="JT1049"/>
      <c r="JU1049"/>
      <c r="JV1049"/>
      <c r="JW1049"/>
      <c r="JX1049"/>
      <c r="JY1049"/>
      <c r="JZ1049"/>
      <c r="KA1049"/>
      <c r="KB1049"/>
      <c r="KC1049"/>
      <c r="KD1049"/>
      <c r="KE1049"/>
      <c r="KF1049"/>
      <c r="KG1049"/>
      <c r="KH1049"/>
      <c r="KI1049"/>
      <c r="KJ1049"/>
      <c r="KK1049"/>
      <c r="KL1049"/>
      <c r="KM1049"/>
      <c r="KN1049"/>
      <c r="KO1049"/>
      <c r="KP1049"/>
      <c r="KQ1049"/>
      <c r="KR1049"/>
      <c r="KS1049"/>
      <c r="KT1049"/>
      <c r="KU1049"/>
      <c r="KV1049"/>
      <c r="KW1049"/>
      <c r="KX1049"/>
      <c r="KY1049"/>
      <c r="KZ1049"/>
      <c r="LA1049"/>
      <c r="LB1049"/>
      <c r="LC1049"/>
      <c r="LD1049"/>
      <c r="LE1049"/>
      <c r="LF1049"/>
      <c r="LG1049"/>
      <c r="LH1049"/>
      <c r="LI1049"/>
      <c r="LJ1049"/>
      <c r="LK1049"/>
      <c r="LL1049"/>
      <c r="LM1049"/>
      <c r="LN1049"/>
      <c r="LO1049"/>
      <c r="LP1049"/>
      <c r="LQ1049"/>
      <c r="LR1049"/>
      <c r="LS1049"/>
      <c r="LT1049"/>
      <c r="LU1049"/>
      <c r="LV1049"/>
      <c r="LW1049"/>
      <c r="LX1049"/>
      <c r="LY1049"/>
      <c r="LZ1049"/>
      <c r="MA1049"/>
      <c r="MB1049"/>
      <c r="MC1049"/>
      <c r="MD1049"/>
      <c r="ME1049"/>
      <c r="MF1049"/>
      <c r="MG1049"/>
      <c r="MH1049"/>
      <c r="MI1049"/>
      <c r="MJ1049"/>
      <c r="MK1049"/>
      <c r="ML1049"/>
      <c r="MM1049"/>
      <c r="MN1049"/>
      <c r="MO1049"/>
      <c r="MP1049"/>
      <c r="MQ1049"/>
      <c r="MR1049"/>
      <c r="MS1049"/>
      <c r="MT1049"/>
      <c r="MU1049"/>
      <c r="MV1049"/>
      <c r="MW1049"/>
      <c r="MX1049"/>
      <c r="MY1049"/>
      <c r="MZ1049"/>
      <c r="NA1049"/>
      <c r="NB1049"/>
      <c r="NC1049"/>
      <c r="ND1049"/>
      <c r="NE1049"/>
      <c r="NF1049"/>
      <c r="NG1049"/>
      <c r="NH1049"/>
      <c r="NI1049"/>
      <c r="NJ1049"/>
      <c r="NK1049"/>
      <c r="NL1049"/>
      <c r="NM1049"/>
      <c r="NN1049"/>
      <c r="NO1049"/>
      <c r="NP1049"/>
      <c r="NQ1049"/>
      <c r="NR1049"/>
      <c r="NS1049"/>
      <c r="NT1049"/>
      <c r="NU1049"/>
      <c r="NV1049"/>
      <c r="NW1049"/>
      <c r="NX1049"/>
      <c r="NY1049"/>
      <c r="NZ1049"/>
      <c r="OA1049"/>
    </row>
    <row r="1050" spans="16:391"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  <c r="EQ1050"/>
      <c r="ER1050"/>
      <c r="ES1050"/>
      <c r="ET1050"/>
      <c r="EU1050"/>
      <c r="EV1050"/>
      <c r="EW1050"/>
      <c r="EX1050"/>
      <c r="EY1050"/>
      <c r="EZ1050"/>
      <c r="FA1050"/>
      <c r="FB1050"/>
      <c r="FC1050"/>
      <c r="FD1050"/>
      <c r="FE1050"/>
      <c r="FF1050"/>
      <c r="FG1050"/>
      <c r="FH1050"/>
      <c r="FI1050"/>
      <c r="FJ1050"/>
      <c r="FK1050"/>
      <c r="FL1050"/>
      <c r="FM1050"/>
      <c r="FN1050"/>
      <c r="FO1050"/>
      <c r="FP1050"/>
      <c r="FQ1050"/>
      <c r="FR1050"/>
      <c r="FS1050"/>
      <c r="FT1050"/>
      <c r="FU1050"/>
      <c r="FV1050"/>
      <c r="FW1050"/>
      <c r="FX1050"/>
      <c r="FY1050"/>
      <c r="FZ1050"/>
      <c r="GA1050"/>
      <c r="GB1050"/>
      <c r="GC1050"/>
      <c r="GD1050"/>
      <c r="GE1050"/>
      <c r="GF1050"/>
      <c r="GG1050"/>
      <c r="GH1050"/>
      <c r="GI1050"/>
      <c r="GJ1050"/>
      <c r="GK1050"/>
      <c r="GL1050"/>
      <c r="GM1050"/>
      <c r="GN1050"/>
      <c r="GO1050"/>
      <c r="GP1050"/>
      <c r="GQ1050"/>
      <c r="GR1050"/>
      <c r="GS1050"/>
      <c r="GT1050"/>
      <c r="GU1050"/>
      <c r="GV1050"/>
      <c r="GW1050"/>
      <c r="GX1050"/>
      <c r="GY1050"/>
      <c r="GZ1050"/>
      <c r="HA1050"/>
      <c r="HB1050"/>
      <c r="HC1050"/>
      <c r="HD1050"/>
      <c r="HE1050"/>
      <c r="HF1050"/>
      <c r="HG1050"/>
      <c r="HH1050"/>
      <c r="HI1050"/>
      <c r="HJ1050"/>
      <c r="HK1050"/>
      <c r="HL1050"/>
      <c r="HM1050"/>
      <c r="HN1050"/>
      <c r="HO1050"/>
      <c r="HP1050"/>
      <c r="HQ1050"/>
      <c r="HR1050"/>
      <c r="HS1050"/>
      <c r="HT1050"/>
      <c r="HU1050"/>
      <c r="HV1050"/>
      <c r="HW1050"/>
      <c r="HX1050"/>
      <c r="HY1050"/>
      <c r="HZ1050"/>
      <c r="IA1050"/>
      <c r="IB1050"/>
      <c r="IC1050"/>
      <c r="ID1050"/>
      <c r="IE1050"/>
      <c r="IF1050"/>
      <c r="IG1050"/>
      <c r="IH1050"/>
      <c r="II1050"/>
      <c r="IJ1050"/>
      <c r="IK1050"/>
      <c r="IL1050"/>
      <c r="IM1050"/>
      <c r="IN1050"/>
      <c r="IO1050"/>
      <c r="IP1050"/>
      <c r="IQ1050"/>
      <c r="IR1050"/>
      <c r="IS1050"/>
      <c r="IT1050"/>
      <c r="IU1050"/>
      <c r="IV1050"/>
      <c r="IW1050"/>
      <c r="IX1050"/>
      <c r="IY1050"/>
      <c r="IZ1050"/>
      <c r="JA1050"/>
      <c r="JB1050"/>
      <c r="JC1050"/>
      <c r="JD1050"/>
      <c r="JE1050"/>
      <c r="JF1050"/>
      <c r="JG1050"/>
      <c r="JH1050"/>
      <c r="JI1050"/>
      <c r="JJ1050"/>
      <c r="JK1050"/>
      <c r="JL1050"/>
      <c r="JM1050"/>
      <c r="JN1050"/>
      <c r="JO1050"/>
      <c r="JP1050"/>
      <c r="JQ1050"/>
      <c r="JR1050"/>
      <c r="JS1050"/>
      <c r="JT1050"/>
      <c r="JU1050"/>
      <c r="JV1050"/>
      <c r="JW1050"/>
      <c r="JX1050"/>
      <c r="JY1050"/>
      <c r="JZ1050"/>
      <c r="KA1050"/>
      <c r="KB1050"/>
      <c r="KC1050"/>
      <c r="KD1050"/>
      <c r="KE1050"/>
      <c r="KF1050"/>
      <c r="KG1050"/>
      <c r="KH1050"/>
      <c r="KI1050"/>
      <c r="KJ1050"/>
      <c r="KK1050"/>
      <c r="KL1050"/>
      <c r="KM1050"/>
      <c r="KN1050"/>
      <c r="KO1050"/>
      <c r="KP1050"/>
      <c r="KQ1050"/>
      <c r="KR1050"/>
      <c r="KS1050"/>
      <c r="KT1050"/>
      <c r="KU1050"/>
      <c r="KV1050"/>
      <c r="KW1050"/>
      <c r="KX1050"/>
      <c r="KY1050"/>
      <c r="KZ1050"/>
      <c r="LA1050"/>
      <c r="LB1050"/>
      <c r="LC1050"/>
      <c r="LD1050"/>
      <c r="LE1050"/>
      <c r="LF1050"/>
      <c r="LG1050"/>
      <c r="LH1050"/>
      <c r="LI1050"/>
      <c r="LJ1050"/>
      <c r="LK1050"/>
      <c r="LL1050"/>
      <c r="LM1050"/>
      <c r="LN1050"/>
      <c r="LO1050"/>
      <c r="LP1050"/>
      <c r="LQ1050"/>
      <c r="LR1050"/>
      <c r="LS1050"/>
      <c r="LT1050"/>
      <c r="LU1050"/>
      <c r="LV1050"/>
      <c r="LW1050"/>
      <c r="LX1050"/>
      <c r="LY1050"/>
      <c r="LZ1050"/>
      <c r="MA1050"/>
      <c r="MB1050"/>
      <c r="MC1050"/>
      <c r="MD1050"/>
      <c r="ME1050"/>
      <c r="MF1050"/>
      <c r="MG1050"/>
      <c r="MH1050"/>
      <c r="MI1050"/>
      <c r="MJ1050"/>
      <c r="MK1050"/>
      <c r="ML1050"/>
      <c r="MM1050"/>
      <c r="MN1050"/>
      <c r="MO1050"/>
      <c r="MP1050"/>
      <c r="MQ1050"/>
      <c r="MR1050"/>
      <c r="MS1050"/>
      <c r="MT1050"/>
      <c r="MU1050"/>
      <c r="MV1050"/>
      <c r="MW1050"/>
      <c r="MX1050"/>
      <c r="MY1050"/>
      <c r="MZ1050"/>
      <c r="NA1050"/>
      <c r="NB1050"/>
      <c r="NC1050"/>
      <c r="ND1050"/>
      <c r="NE1050"/>
      <c r="NF1050"/>
      <c r="NG1050"/>
      <c r="NH1050"/>
      <c r="NI1050"/>
      <c r="NJ1050"/>
      <c r="NK1050"/>
      <c r="NL1050"/>
      <c r="NM1050"/>
      <c r="NN1050"/>
      <c r="NO1050"/>
      <c r="NP1050"/>
      <c r="NQ1050"/>
      <c r="NR1050"/>
      <c r="NS1050"/>
      <c r="NT1050"/>
      <c r="NU1050"/>
      <c r="NV1050"/>
      <c r="NW1050"/>
      <c r="NX1050"/>
      <c r="NY1050"/>
      <c r="NZ1050"/>
      <c r="OA1050"/>
    </row>
    <row r="1051" spans="16:391"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  <c r="EQ1051"/>
      <c r="ER1051"/>
      <c r="ES1051"/>
      <c r="ET1051"/>
      <c r="EU1051"/>
      <c r="EV1051"/>
      <c r="EW1051"/>
      <c r="EX1051"/>
      <c r="EY1051"/>
      <c r="EZ1051"/>
      <c r="FA1051"/>
      <c r="FB1051"/>
      <c r="FC1051"/>
      <c r="FD1051"/>
      <c r="FE1051"/>
      <c r="FF1051"/>
      <c r="FG1051"/>
      <c r="FH1051"/>
      <c r="FI1051"/>
      <c r="FJ1051"/>
      <c r="FK1051"/>
      <c r="FL1051"/>
      <c r="FM1051"/>
      <c r="FN1051"/>
      <c r="FO1051"/>
      <c r="FP1051"/>
      <c r="FQ1051"/>
      <c r="FR1051"/>
      <c r="FS1051"/>
      <c r="FT1051"/>
      <c r="FU1051"/>
      <c r="FV1051"/>
      <c r="FW1051"/>
      <c r="FX1051"/>
      <c r="FY1051"/>
      <c r="FZ1051"/>
      <c r="GA1051"/>
      <c r="GB1051"/>
      <c r="GC1051"/>
      <c r="GD1051"/>
      <c r="GE1051"/>
      <c r="GF1051"/>
      <c r="GG1051"/>
      <c r="GH1051"/>
      <c r="GI1051"/>
      <c r="GJ1051"/>
      <c r="GK1051"/>
      <c r="GL1051"/>
      <c r="GM1051"/>
      <c r="GN1051"/>
      <c r="GO1051"/>
      <c r="GP1051"/>
      <c r="GQ1051"/>
      <c r="GR1051"/>
      <c r="GS1051"/>
      <c r="GT1051"/>
      <c r="GU1051"/>
      <c r="GV1051"/>
      <c r="GW1051"/>
      <c r="GX1051"/>
      <c r="GY1051"/>
      <c r="GZ1051"/>
      <c r="HA1051"/>
      <c r="HB1051"/>
      <c r="HC1051"/>
      <c r="HD1051"/>
      <c r="HE1051"/>
      <c r="HF1051"/>
      <c r="HG1051"/>
      <c r="HH1051"/>
      <c r="HI1051"/>
      <c r="HJ1051"/>
      <c r="HK1051"/>
      <c r="HL1051"/>
      <c r="HM1051"/>
      <c r="HN1051"/>
      <c r="HO1051"/>
      <c r="HP1051"/>
      <c r="HQ1051"/>
      <c r="HR1051"/>
      <c r="HS1051"/>
      <c r="HT1051"/>
      <c r="HU1051"/>
      <c r="HV1051"/>
      <c r="HW1051"/>
      <c r="HX1051"/>
      <c r="HY1051"/>
      <c r="HZ1051"/>
      <c r="IA1051"/>
      <c r="IB1051"/>
      <c r="IC1051"/>
      <c r="ID1051"/>
      <c r="IE1051"/>
      <c r="IF1051"/>
      <c r="IG1051"/>
      <c r="IH1051"/>
      <c r="II1051"/>
      <c r="IJ1051"/>
      <c r="IK1051"/>
      <c r="IL1051"/>
      <c r="IM1051"/>
      <c r="IN1051"/>
      <c r="IO1051"/>
      <c r="IP1051"/>
      <c r="IQ1051"/>
      <c r="IR1051"/>
      <c r="IS1051"/>
      <c r="IT1051"/>
      <c r="IU1051"/>
      <c r="IV1051"/>
      <c r="IW1051"/>
      <c r="IX1051"/>
      <c r="IY1051"/>
      <c r="IZ1051"/>
      <c r="JA1051"/>
      <c r="JB1051"/>
      <c r="JC1051"/>
      <c r="JD1051"/>
      <c r="JE1051"/>
      <c r="JF1051"/>
      <c r="JG1051"/>
      <c r="JH1051"/>
      <c r="JI1051"/>
      <c r="JJ1051"/>
      <c r="JK1051"/>
      <c r="JL1051"/>
      <c r="JM1051"/>
      <c r="JN1051"/>
      <c r="JO1051"/>
      <c r="JP1051"/>
      <c r="JQ1051"/>
      <c r="JR1051"/>
      <c r="JS1051"/>
      <c r="JT1051"/>
      <c r="JU1051"/>
      <c r="JV1051"/>
      <c r="JW1051"/>
      <c r="JX1051"/>
      <c r="JY1051"/>
      <c r="JZ1051"/>
      <c r="KA1051"/>
      <c r="KB1051"/>
      <c r="KC1051"/>
      <c r="KD1051"/>
      <c r="KE1051"/>
      <c r="KF1051"/>
      <c r="KG1051"/>
      <c r="KH1051"/>
      <c r="KI1051"/>
      <c r="KJ1051"/>
      <c r="KK1051"/>
      <c r="KL1051"/>
      <c r="KM1051"/>
      <c r="KN1051"/>
      <c r="KO1051"/>
      <c r="KP1051"/>
      <c r="KQ1051"/>
      <c r="KR1051"/>
      <c r="KS1051"/>
      <c r="KT1051"/>
      <c r="KU1051"/>
      <c r="KV1051"/>
      <c r="KW1051"/>
      <c r="KX1051"/>
      <c r="KY1051"/>
      <c r="KZ1051"/>
      <c r="LA1051"/>
      <c r="LB1051"/>
      <c r="LC1051"/>
      <c r="LD1051"/>
      <c r="LE1051"/>
      <c r="LF1051"/>
      <c r="LG1051"/>
      <c r="LH1051"/>
      <c r="LI1051"/>
      <c r="LJ1051"/>
      <c r="LK1051"/>
      <c r="LL1051"/>
      <c r="LM1051"/>
      <c r="LN1051"/>
      <c r="LO1051"/>
      <c r="LP1051"/>
      <c r="LQ1051"/>
      <c r="LR1051"/>
      <c r="LS1051"/>
      <c r="LT1051"/>
      <c r="LU1051"/>
      <c r="LV1051"/>
      <c r="LW1051"/>
      <c r="LX1051"/>
      <c r="LY1051"/>
      <c r="LZ1051"/>
      <c r="MA1051"/>
      <c r="MB1051"/>
      <c r="MC1051"/>
      <c r="MD1051"/>
      <c r="ME1051"/>
      <c r="MF1051"/>
      <c r="MG1051"/>
      <c r="MH1051"/>
      <c r="MI1051"/>
      <c r="MJ1051"/>
      <c r="MK1051"/>
      <c r="ML1051"/>
      <c r="MM1051"/>
      <c r="MN1051"/>
      <c r="MO1051"/>
      <c r="MP1051"/>
      <c r="MQ1051"/>
      <c r="MR1051"/>
      <c r="MS1051"/>
      <c r="MT1051"/>
      <c r="MU1051"/>
      <c r="MV1051"/>
      <c r="MW1051"/>
      <c r="MX1051"/>
      <c r="MY1051"/>
      <c r="MZ1051"/>
      <c r="NA1051"/>
      <c r="NB1051"/>
      <c r="NC1051"/>
      <c r="ND1051"/>
      <c r="NE1051"/>
      <c r="NF1051"/>
      <c r="NG1051"/>
      <c r="NH1051"/>
      <c r="NI1051"/>
      <c r="NJ1051"/>
      <c r="NK1051"/>
      <c r="NL1051"/>
      <c r="NM1051"/>
      <c r="NN1051"/>
      <c r="NO1051"/>
      <c r="NP1051"/>
      <c r="NQ1051"/>
      <c r="NR1051"/>
      <c r="NS1051"/>
      <c r="NT1051"/>
      <c r="NU1051"/>
      <c r="NV1051"/>
      <c r="NW1051"/>
      <c r="NX1051"/>
      <c r="NY1051"/>
      <c r="NZ1051"/>
      <c r="OA1051"/>
    </row>
    <row r="1052" spans="16:391"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  <c r="EQ1052"/>
      <c r="ER1052"/>
      <c r="ES1052"/>
      <c r="ET1052"/>
      <c r="EU1052"/>
      <c r="EV1052"/>
      <c r="EW1052"/>
      <c r="EX1052"/>
      <c r="EY1052"/>
      <c r="EZ1052"/>
      <c r="FA1052"/>
      <c r="FB1052"/>
      <c r="FC1052"/>
      <c r="FD1052"/>
      <c r="FE1052"/>
      <c r="FF1052"/>
      <c r="FG1052"/>
      <c r="FH1052"/>
      <c r="FI1052"/>
      <c r="FJ1052"/>
      <c r="FK1052"/>
      <c r="FL1052"/>
      <c r="FM1052"/>
      <c r="FN1052"/>
      <c r="FO1052"/>
      <c r="FP1052"/>
      <c r="FQ1052"/>
      <c r="FR1052"/>
      <c r="FS1052"/>
      <c r="FT1052"/>
      <c r="FU1052"/>
      <c r="FV1052"/>
      <c r="FW1052"/>
      <c r="FX1052"/>
      <c r="FY1052"/>
      <c r="FZ1052"/>
      <c r="GA1052"/>
      <c r="GB1052"/>
      <c r="GC1052"/>
      <c r="GD1052"/>
      <c r="GE1052"/>
      <c r="GF1052"/>
      <c r="GG1052"/>
      <c r="GH1052"/>
      <c r="GI1052"/>
      <c r="GJ1052"/>
      <c r="GK1052"/>
      <c r="GL1052"/>
      <c r="GM1052"/>
      <c r="GN1052"/>
      <c r="GO1052"/>
      <c r="GP1052"/>
      <c r="GQ1052"/>
      <c r="GR1052"/>
      <c r="GS1052"/>
      <c r="GT1052"/>
      <c r="GU1052"/>
      <c r="GV1052"/>
      <c r="GW1052"/>
      <c r="GX1052"/>
      <c r="GY1052"/>
      <c r="GZ1052"/>
      <c r="HA1052"/>
      <c r="HB1052"/>
      <c r="HC1052"/>
      <c r="HD1052"/>
      <c r="HE1052"/>
      <c r="HF1052"/>
      <c r="HG1052"/>
      <c r="HH1052"/>
      <c r="HI1052"/>
      <c r="HJ1052"/>
      <c r="HK1052"/>
      <c r="HL1052"/>
      <c r="HM1052"/>
      <c r="HN1052"/>
      <c r="HO1052"/>
      <c r="HP1052"/>
      <c r="HQ1052"/>
      <c r="HR1052"/>
      <c r="HS1052"/>
      <c r="HT1052"/>
      <c r="HU1052"/>
      <c r="HV1052"/>
      <c r="HW1052"/>
      <c r="HX1052"/>
      <c r="HY1052"/>
      <c r="HZ1052"/>
      <c r="IA1052"/>
      <c r="IB1052"/>
      <c r="IC1052"/>
      <c r="ID1052"/>
      <c r="IE1052"/>
      <c r="IF1052"/>
      <c r="IG1052"/>
      <c r="IH1052"/>
      <c r="II1052"/>
      <c r="IJ1052"/>
      <c r="IK1052"/>
      <c r="IL1052"/>
      <c r="IM1052"/>
      <c r="IN1052"/>
      <c r="IO1052"/>
      <c r="IP1052"/>
      <c r="IQ1052"/>
      <c r="IR1052"/>
      <c r="IS1052"/>
      <c r="IT1052"/>
      <c r="IU1052"/>
      <c r="IV1052"/>
      <c r="IW1052"/>
      <c r="IX1052"/>
      <c r="IY1052"/>
      <c r="IZ1052"/>
      <c r="JA1052"/>
      <c r="JB1052"/>
      <c r="JC1052"/>
      <c r="JD1052"/>
      <c r="JE1052"/>
      <c r="JF1052"/>
      <c r="JG1052"/>
      <c r="JH1052"/>
      <c r="JI1052"/>
      <c r="JJ1052"/>
      <c r="JK1052"/>
      <c r="JL1052"/>
      <c r="JM1052"/>
      <c r="JN1052"/>
      <c r="JO1052"/>
      <c r="JP1052"/>
      <c r="JQ1052"/>
      <c r="JR1052"/>
      <c r="JS1052"/>
      <c r="JT1052"/>
      <c r="JU1052"/>
      <c r="JV1052"/>
      <c r="JW1052"/>
      <c r="JX1052"/>
      <c r="JY1052"/>
      <c r="JZ1052"/>
      <c r="KA1052"/>
      <c r="KB1052"/>
      <c r="KC1052"/>
      <c r="KD1052"/>
      <c r="KE1052"/>
      <c r="KF1052"/>
      <c r="KG1052"/>
      <c r="KH1052"/>
      <c r="KI1052"/>
      <c r="KJ1052"/>
      <c r="KK1052"/>
      <c r="KL1052"/>
      <c r="KM1052"/>
      <c r="KN1052"/>
      <c r="KO1052"/>
      <c r="KP1052"/>
      <c r="KQ1052"/>
      <c r="KR1052"/>
      <c r="KS1052"/>
      <c r="KT1052"/>
      <c r="KU1052"/>
      <c r="KV1052"/>
      <c r="KW1052"/>
      <c r="KX1052"/>
      <c r="KY1052"/>
      <c r="KZ1052"/>
      <c r="LA1052"/>
      <c r="LB1052"/>
      <c r="LC1052"/>
      <c r="LD1052"/>
      <c r="LE1052"/>
      <c r="LF1052"/>
      <c r="LG1052"/>
      <c r="LH1052"/>
      <c r="LI1052"/>
      <c r="LJ1052"/>
      <c r="LK1052"/>
      <c r="LL1052"/>
      <c r="LM1052"/>
      <c r="LN1052"/>
      <c r="LO1052"/>
      <c r="LP1052"/>
      <c r="LQ1052"/>
      <c r="LR1052"/>
      <c r="LS1052"/>
      <c r="LT1052"/>
      <c r="LU1052"/>
      <c r="LV1052"/>
      <c r="LW1052"/>
      <c r="LX1052"/>
      <c r="LY1052"/>
      <c r="LZ1052"/>
      <c r="MA1052"/>
      <c r="MB1052"/>
      <c r="MC1052"/>
      <c r="MD1052"/>
      <c r="ME1052"/>
      <c r="MF1052"/>
      <c r="MG1052"/>
      <c r="MH1052"/>
      <c r="MI1052"/>
      <c r="MJ1052"/>
      <c r="MK1052"/>
      <c r="ML1052"/>
      <c r="MM1052"/>
      <c r="MN1052"/>
      <c r="MO1052"/>
      <c r="MP1052"/>
      <c r="MQ1052"/>
      <c r="MR1052"/>
      <c r="MS1052"/>
      <c r="MT1052"/>
      <c r="MU1052"/>
      <c r="MV1052"/>
      <c r="MW1052"/>
      <c r="MX1052"/>
      <c r="MY1052"/>
      <c r="MZ1052"/>
      <c r="NA1052"/>
      <c r="NB1052"/>
      <c r="NC1052"/>
      <c r="ND1052"/>
      <c r="NE1052"/>
      <c r="NF1052"/>
      <c r="NG1052"/>
      <c r="NH1052"/>
      <c r="NI1052"/>
      <c r="NJ1052"/>
      <c r="NK1052"/>
      <c r="NL1052"/>
      <c r="NM1052"/>
      <c r="NN1052"/>
      <c r="NO1052"/>
      <c r="NP1052"/>
      <c r="NQ1052"/>
      <c r="NR1052"/>
      <c r="NS1052"/>
      <c r="NT1052"/>
      <c r="NU1052"/>
      <c r="NV1052"/>
      <c r="NW1052"/>
      <c r="NX1052"/>
      <c r="NY1052"/>
      <c r="NZ1052"/>
      <c r="OA1052"/>
    </row>
    <row r="1053" spans="16:391"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  <c r="EQ1053"/>
      <c r="ER1053"/>
      <c r="ES1053"/>
      <c r="ET1053"/>
      <c r="EU1053"/>
      <c r="EV1053"/>
      <c r="EW1053"/>
      <c r="EX1053"/>
      <c r="EY1053"/>
      <c r="EZ1053"/>
      <c r="FA1053"/>
      <c r="FB1053"/>
      <c r="FC1053"/>
      <c r="FD1053"/>
      <c r="FE1053"/>
      <c r="FF1053"/>
      <c r="FG1053"/>
      <c r="FH1053"/>
      <c r="FI1053"/>
      <c r="FJ1053"/>
      <c r="FK1053"/>
      <c r="FL1053"/>
      <c r="FM1053"/>
      <c r="FN1053"/>
      <c r="FO1053"/>
      <c r="FP1053"/>
      <c r="FQ1053"/>
      <c r="FR1053"/>
      <c r="FS1053"/>
      <c r="FT1053"/>
      <c r="FU1053"/>
      <c r="FV1053"/>
      <c r="FW1053"/>
      <c r="FX1053"/>
      <c r="FY1053"/>
      <c r="FZ1053"/>
      <c r="GA1053"/>
      <c r="GB1053"/>
      <c r="GC1053"/>
      <c r="GD1053"/>
      <c r="GE1053"/>
      <c r="GF1053"/>
      <c r="GG1053"/>
      <c r="GH1053"/>
      <c r="GI1053"/>
      <c r="GJ1053"/>
      <c r="GK1053"/>
      <c r="GL1053"/>
      <c r="GM1053"/>
      <c r="GN1053"/>
      <c r="GO1053"/>
      <c r="GP1053"/>
      <c r="GQ1053"/>
      <c r="GR1053"/>
      <c r="GS1053"/>
      <c r="GT1053"/>
      <c r="GU1053"/>
      <c r="GV1053"/>
      <c r="GW1053"/>
      <c r="GX1053"/>
      <c r="GY1053"/>
      <c r="GZ1053"/>
      <c r="HA1053"/>
      <c r="HB1053"/>
      <c r="HC1053"/>
      <c r="HD1053"/>
      <c r="HE1053"/>
      <c r="HF1053"/>
      <c r="HG1053"/>
      <c r="HH1053"/>
      <c r="HI1053"/>
      <c r="HJ1053"/>
      <c r="HK1053"/>
      <c r="HL1053"/>
      <c r="HM1053"/>
      <c r="HN1053"/>
      <c r="HO1053"/>
      <c r="HP1053"/>
      <c r="HQ1053"/>
      <c r="HR1053"/>
      <c r="HS1053"/>
      <c r="HT1053"/>
      <c r="HU1053"/>
      <c r="HV1053"/>
      <c r="HW1053"/>
      <c r="HX1053"/>
      <c r="HY1053"/>
      <c r="HZ1053"/>
      <c r="IA1053"/>
      <c r="IB1053"/>
      <c r="IC1053"/>
      <c r="ID1053"/>
      <c r="IE1053"/>
      <c r="IF1053"/>
      <c r="IG1053"/>
      <c r="IH1053"/>
      <c r="II1053"/>
      <c r="IJ1053"/>
      <c r="IK1053"/>
      <c r="IL1053"/>
      <c r="IM1053"/>
      <c r="IN1053"/>
      <c r="IO1053"/>
      <c r="IP1053"/>
      <c r="IQ1053"/>
      <c r="IR1053"/>
      <c r="IS1053"/>
      <c r="IT1053"/>
      <c r="IU1053"/>
      <c r="IV1053"/>
      <c r="IW1053"/>
      <c r="IX1053"/>
      <c r="IY1053"/>
      <c r="IZ1053"/>
      <c r="JA1053"/>
      <c r="JB1053"/>
      <c r="JC1053"/>
      <c r="JD1053"/>
      <c r="JE1053"/>
      <c r="JF1053"/>
      <c r="JG1053"/>
      <c r="JH1053"/>
      <c r="JI1053"/>
      <c r="JJ1053"/>
      <c r="JK1053"/>
      <c r="JL1053"/>
      <c r="JM1053"/>
      <c r="JN1053"/>
      <c r="JO1053"/>
      <c r="JP1053"/>
      <c r="JQ1053"/>
      <c r="JR1053"/>
      <c r="JS1053"/>
      <c r="JT1053"/>
      <c r="JU1053"/>
      <c r="JV1053"/>
      <c r="JW1053"/>
      <c r="JX1053"/>
      <c r="JY1053"/>
      <c r="JZ1053"/>
      <c r="KA1053"/>
      <c r="KB1053"/>
      <c r="KC1053"/>
      <c r="KD1053"/>
      <c r="KE1053"/>
      <c r="KF1053"/>
      <c r="KG1053"/>
      <c r="KH1053"/>
      <c r="KI1053"/>
      <c r="KJ1053"/>
      <c r="KK1053"/>
      <c r="KL1053"/>
      <c r="KM1053"/>
      <c r="KN1053"/>
      <c r="KO1053"/>
      <c r="KP1053"/>
      <c r="KQ1053"/>
      <c r="KR1053"/>
      <c r="KS1053"/>
      <c r="KT1053"/>
      <c r="KU1053"/>
      <c r="KV1053"/>
      <c r="KW1053"/>
      <c r="KX1053"/>
      <c r="KY1053"/>
      <c r="KZ1053"/>
      <c r="LA1053"/>
      <c r="LB1053"/>
      <c r="LC1053"/>
      <c r="LD1053"/>
      <c r="LE1053"/>
      <c r="LF1053"/>
      <c r="LG1053"/>
      <c r="LH1053"/>
      <c r="LI1053"/>
      <c r="LJ1053"/>
      <c r="LK1053"/>
      <c r="LL1053"/>
      <c r="LM1053"/>
      <c r="LN1053"/>
      <c r="LO1053"/>
      <c r="LP1053"/>
      <c r="LQ1053"/>
      <c r="LR1053"/>
      <c r="LS1053"/>
      <c r="LT1053"/>
      <c r="LU1053"/>
      <c r="LV1053"/>
      <c r="LW1053"/>
      <c r="LX1053"/>
      <c r="LY1053"/>
      <c r="LZ1053"/>
      <c r="MA1053"/>
      <c r="MB1053"/>
      <c r="MC1053"/>
      <c r="MD1053"/>
      <c r="ME1053"/>
      <c r="MF1053"/>
      <c r="MG1053"/>
      <c r="MH1053"/>
      <c r="MI1053"/>
      <c r="MJ1053"/>
      <c r="MK1053"/>
      <c r="ML1053"/>
      <c r="MM1053"/>
      <c r="MN1053"/>
      <c r="MO1053"/>
      <c r="MP1053"/>
      <c r="MQ1053"/>
      <c r="MR1053"/>
      <c r="MS1053"/>
      <c r="MT1053"/>
      <c r="MU1053"/>
      <c r="MV1053"/>
      <c r="MW1053"/>
      <c r="MX1053"/>
      <c r="MY1053"/>
      <c r="MZ1053"/>
      <c r="NA1053"/>
      <c r="NB1053"/>
      <c r="NC1053"/>
      <c r="ND1053"/>
      <c r="NE1053"/>
      <c r="NF1053"/>
      <c r="NG1053"/>
      <c r="NH1053"/>
      <c r="NI1053"/>
      <c r="NJ1053"/>
      <c r="NK1053"/>
      <c r="NL1053"/>
      <c r="NM1053"/>
      <c r="NN1053"/>
      <c r="NO1053"/>
      <c r="NP1053"/>
      <c r="NQ1053"/>
      <c r="NR1053"/>
      <c r="NS1053"/>
      <c r="NT1053"/>
      <c r="NU1053"/>
      <c r="NV1053"/>
      <c r="NW1053"/>
      <c r="NX1053"/>
      <c r="NY1053"/>
      <c r="NZ1053"/>
      <c r="OA1053"/>
    </row>
    <row r="1054" spans="16:391"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  <c r="EQ1054"/>
      <c r="ER1054"/>
      <c r="ES1054"/>
      <c r="ET1054"/>
      <c r="EU1054"/>
      <c r="EV1054"/>
      <c r="EW1054"/>
      <c r="EX1054"/>
      <c r="EY1054"/>
      <c r="EZ1054"/>
      <c r="FA1054"/>
      <c r="FB1054"/>
      <c r="FC1054"/>
      <c r="FD1054"/>
      <c r="FE1054"/>
      <c r="FF1054"/>
      <c r="FG1054"/>
      <c r="FH1054"/>
      <c r="FI1054"/>
      <c r="FJ1054"/>
      <c r="FK1054"/>
      <c r="FL1054"/>
      <c r="FM1054"/>
      <c r="FN1054"/>
      <c r="FO1054"/>
      <c r="FP1054"/>
      <c r="FQ1054"/>
      <c r="FR1054"/>
      <c r="FS1054"/>
      <c r="FT1054"/>
      <c r="FU1054"/>
      <c r="FV1054"/>
      <c r="FW1054"/>
      <c r="FX1054"/>
      <c r="FY1054"/>
      <c r="FZ1054"/>
      <c r="GA1054"/>
      <c r="GB1054"/>
      <c r="GC1054"/>
      <c r="GD1054"/>
      <c r="GE1054"/>
      <c r="GF1054"/>
      <c r="GG1054"/>
      <c r="GH1054"/>
      <c r="GI1054"/>
      <c r="GJ1054"/>
      <c r="GK1054"/>
      <c r="GL1054"/>
      <c r="GM1054"/>
      <c r="GN1054"/>
      <c r="GO1054"/>
      <c r="GP1054"/>
      <c r="GQ1054"/>
      <c r="GR1054"/>
      <c r="GS1054"/>
      <c r="GT1054"/>
      <c r="GU1054"/>
      <c r="GV1054"/>
      <c r="GW1054"/>
      <c r="GX1054"/>
      <c r="GY1054"/>
      <c r="GZ1054"/>
      <c r="HA1054"/>
      <c r="HB1054"/>
      <c r="HC1054"/>
      <c r="HD1054"/>
      <c r="HE1054"/>
      <c r="HF1054"/>
      <c r="HG1054"/>
      <c r="HH1054"/>
      <c r="HI1054"/>
      <c r="HJ1054"/>
      <c r="HK1054"/>
      <c r="HL1054"/>
      <c r="HM1054"/>
      <c r="HN1054"/>
      <c r="HO1054"/>
      <c r="HP1054"/>
      <c r="HQ1054"/>
      <c r="HR1054"/>
      <c r="HS1054"/>
      <c r="HT1054"/>
      <c r="HU1054"/>
      <c r="HV1054"/>
      <c r="HW1054"/>
      <c r="HX1054"/>
      <c r="HY1054"/>
      <c r="HZ1054"/>
      <c r="IA1054"/>
      <c r="IB1054"/>
      <c r="IC1054"/>
      <c r="ID1054"/>
      <c r="IE1054"/>
      <c r="IF1054"/>
      <c r="IG1054"/>
      <c r="IH1054"/>
      <c r="II1054"/>
      <c r="IJ1054"/>
      <c r="IK1054"/>
      <c r="IL1054"/>
      <c r="IM1054"/>
      <c r="IN1054"/>
      <c r="IO1054"/>
      <c r="IP1054"/>
      <c r="IQ1054"/>
      <c r="IR1054"/>
      <c r="IS1054"/>
      <c r="IT1054"/>
      <c r="IU1054"/>
      <c r="IV1054"/>
      <c r="IW1054"/>
      <c r="IX1054"/>
      <c r="IY1054"/>
      <c r="IZ1054"/>
      <c r="JA1054"/>
      <c r="JB1054"/>
      <c r="JC1054"/>
      <c r="JD1054"/>
      <c r="JE1054"/>
      <c r="JF1054"/>
      <c r="JG1054"/>
      <c r="JH1054"/>
      <c r="JI1054"/>
      <c r="JJ1054"/>
      <c r="JK1054"/>
      <c r="JL1054"/>
      <c r="JM1054"/>
      <c r="JN1054"/>
      <c r="JO1054"/>
      <c r="JP1054"/>
      <c r="JQ1054"/>
      <c r="JR1054"/>
      <c r="JS1054"/>
      <c r="JT1054"/>
      <c r="JU1054"/>
      <c r="JV1054"/>
      <c r="JW1054"/>
      <c r="JX1054"/>
      <c r="JY1054"/>
      <c r="JZ1054"/>
      <c r="KA1054"/>
      <c r="KB1054"/>
      <c r="KC1054"/>
      <c r="KD1054"/>
      <c r="KE1054"/>
      <c r="KF1054"/>
      <c r="KG1054"/>
      <c r="KH1054"/>
      <c r="KI1054"/>
      <c r="KJ1054"/>
      <c r="KK1054"/>
      <c r="KL1054"/>
      <c r="KM1054"/>
      <c r="KN1054"/>
      <c r="KO1054"/>
      <c r="KP1054"/>
      <c r="KQ1054"/>
      <c r="KR1054"/>
      <c r="KS1054"/>
      <c r="KT1054"/>
      <c r="KU1054"/>
      <c r="KV1054"/>
      <c r="KW1054"/>
      <c r="KX1054"/>
      <c r="KY1054"/>
      <c r="KZ1054"/>
      <c r="LA1054"/>
      <c r="LB1054"/>
      <c r="LC1054"/>
      <c r="LD1054"/>
      <c r="LE1054"/>
      <c r="LF1054"/>
      <c r="LG1054"/>
      <c r="LH1054"/>
      <c r="LI1054"/>
      <c r="LJ1054"/>
      <c r="LK1054"/>
      <c r="LL1054"/>
      <c r="LM1054"/>
      <c r="LN1054"/>
      <c r="LO1054"/>
      <c r="LP1054"/>
      <c r="LQ1054"/>
      <c r="LR1054"/>
      <c r="LS1054"/>
      <c r="LT1054"/>
      <c r="LU1054"/>
      <c r="LV1054"/>
      <c r="LW1054"/>
      <c r="LX1054"/>
      <c r="LY1054"/>
      <c r="LZ1054"/>
      <c r="MA1054"/>
      <c r="MB1054"/>
      <c r="MC1054"/>
      <c r="MD1054"/>
      <c r="ME1054"/>
      <c r="MF1054"/>
      <c r="MG1054"/>
      <c r="MH1054"/>
      <c r="MI1054"/>
      <c r="MJ1054"/>
      <c r="MK1054"/>
      <c r="ML1054"/>
      <c r="MM1054"/>
      <c r="MN1054"/>
      <c r="MO1054"/>
      <c r="MP1054"/>
      <c r="MQ1054"/>
      <c r="MR1054"/>
      <c r="MS1054"/>
      <c r="MT1054"/>
      <c r="MU1054"/>
      <c r="MV1054"/>
      <c r="MW1054"/>
      <c r="MX1054"/>
      <c r="MY1054"/>
      <c r="MZ1054"/>
      <c r="NA1054"/>
      <c r="NB1054"/>
      <c r="NC1054"/>
      <c r="ND1054"/>
      <c r="NE1054"/>
      <c r="NF1054"/>
      <c r="NG1054"/>
      <c r="NH1054"/>
      <c r="NI1054"/>
      <c r="NJ1054"/>
      <c r="NK1054"/>
      <c r="NL1054"/>
      <c r="NM1054"/>
      <c r="NN1054"/>
      <c r="NO1054"/>
      <c r="NP1054"/>
      <c r="NQ1054"/>
      <c r="NR1054"/>
      <c r="NS1054"/>
      <c r="NT1054"/>
      <c r="NU1054"/>
      <c r="NV1054"/>
      <c r="NW1054"/>
      <c r="NX1054"/>
      <c r="NY1054"/>
      <c r="NZ1054"/>
      <c r="OA1054"/>
    </row>
    <row r="1055" spans="16:391"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  <c r="EQ1055"/>
      <c r="ER1055"/>
      <c r="ES1055"/>
      <c r="ET1055"/>
      <c r="EU1055"/>
      <c r="EV1055"/>
      <c r="EW1055"/>
      <c r="EX1055"/>
      <c r="EY1055"/>
      <c r="EZ1055"/>
      <c r="FA1055"/>
      <c r="FB1055"/>
      <c r="FC1055"/>
      <c r="FD1055"/>
      <c r="FE1055"/>
      <c r="FF1055"/>
      <c r="FG1055"/>
      <c r="FH1055"/>
      <c r="FI1055"/>
      <c r="FJ1055"/>
      <c r="FK1055"/>
      <c r="FL1055"/>
      <c r="FM1055"/>
      <c r="FN1055"/>
      <c r="FO1055"/>
      <c r="FP1055"/>
      <c r="FQ1055"/>
      <c r="FR1055"/>
      <c r="FS1055"/>
      <c r="FT1055"/>
      <c r="FU1055"/>
      <c r="FV1055"/>
      <c r="FW1055"/>
      <c r="FX1055"/>
      <c r="FY1055"/>
      <c r="FZ1055"/>
      <c r="GA1055"/>
      <c r="GB1055"/>
      <c r="GC1055"/>
      <c r="GD1055"/>
      <c r="GE1055"/>
      <c r="GF1055"/>
      <c r="GG1055"/>
      <c r="GH1055"/>
      <c r="GI1055"/>
      <c r="GJ1055"/>
      <c r="GK1055"/>
      <c r="GL1055"/>
      <c r="GM1055"/>
      <c r="GN1055"/>
      <c r="GO1055"/>
      <c r="GP1055"/>
      <c r="GQ1055"/>
      <c r="GR1055"/>
      <c r="GS1055"/>
      <c r="GT1055"/>
      <c r="GU1055"/>
      <c r="GV1055"/>
      <c r="GW1055"/>
      <c r="GX1055"/>
      <c r="GY1055"/>
      <c r="GZ1055"/>
      <c r="HA1055"/>
      <c r="HB1055"/>
      <c r="HC1055"/>
      <c r="HD1055"/>
      <c r="HE1055"/>
      <c r="HF1055"/>
      <c r="HG1055"/>
      <c r="HH1055"/>
      <c r="HI1055"/>
      <c r="HJ1055"/>
      <c r="HK1055"/>
      <c r="HL1055"/>
      <c r="HM1055"/>
      <c r="HN1055"/>
      <c r="HO1055"/>
      <c r="HP1055"/>
      <c r="HQ1055"/>
      <c r="HR1055"/>
      <c r="HS1055"/>
      <c r="HT1055"/>
      <c r="HU1055"/>
      <c r="HV1055"/>
      <c r="HW1055"/>
      <c r="HX1055"/>
      <c r="HY1055"/>
      <c r="HZ1055"/>
      <c r="IA1055"/>
      <c r="IB1055"/>
      <c r="IC1055"/>
      <c r="ID1055"/>
      <c r="IE1055"/>
      <c r="IF1055"/>
      <c r="IG1055"/>
      <c r="IH1055"/>
      <c r="II1055"/>
      <c r="IJ1055"/>
      <c r="IK1055"/>
      <c r="IL1055"/>
      <c r="IM1055"/>
      <c r="IN1055"/>
      <c r="IO1055"/>
      <c r="IP1055"/>
      <c r="IQ1055"/>
      <c r="IR1055"/>
      <c r="IS1055"/>
      <c r="IT1055"/>
      <c r="IU1055"/>
      <c r="IV1055"/>
      <c r="IW1055"/>
      <c r="IX1055"/>
      <c r="IY1055"/>
      <c r="IZ1055"/>
      <c r="JA1055"/>
      <c r="JB1055"/>
      <c r="JC1055"/>
      <c r="JD1055"/>
      <c r="JE1055"/>
      <c r="JF1055"/>
      <c r="JG1055"/>
      <c r="JH1055"/>
      <c r="JI1055"/>
      <c r="JJ1055"/>
      <c r="JK1055"/>
      <c r="JL1055"/>
      <c r="JM1055"/>
      <c r="JN1055"/>
      <c r="JO1055"/>
      <c r="JP1055"/>
      <c r="JQ1055"/>
      <c r="JR1055"/>
      <c r="JS1055"/>
      <c r="JT1055"/>
      <c r="JU1055"/>
      <c r="JV1055"/>
      <c r="JW1055"/>
      <c r="JX1055"/>
      <c r="JY1055"/>
      <c r="JZ1055"/>
      <c r="KA1055"/>
      <c r="KB1055"/>
      <c r="KC1055"/>
      <c r="KD1055"/>
      <c r="KE1055"/>
      <c r="KF1055"/>
      <c r="KG1055"/>
      <c r="KH1055"/>
      <c r="KI1055"/>
      <c r="KJ1055"/>
      <c r="KK1055"/>
      <c r="KL1055"/>
      <c r="KM1055"/>
      <c r="KN1055"/>
      <c r="KO1055"/>
      <c r="KP1055"/>
      <c r="KQ1055"/>
      <c r="KR1055"/>
      <c r="KS1055"/>
      <c r="KT1055"/>
      <c r="KU1055"/>
      <c r="KV1055"/>
      <c r="KW1055"/>
      <c r="KX1055"/>
      <c r="KY1055"/>
      <c r="KZ1055"/>
      <c r="LA1055"/>
      <c r="LB1055"/>
      <c r="LC1055"/>
      <c r="LD1055"/>
      <c r="LE1055"/>
      <c r="LF1055"/>
      <c r="LG1055"/>
      <c r="LH1055"/>
      <c r="LI1055"/>
      <c r="LJ1055"/>
      <c r="LK1055"/>
      <c r="LL1055"/>
      <c r="LM1055"/>
      <c r="LN1055"/>
      <c r="LO1055"/>
      <c r="LP1055"/>
      <c r="LQ1055"/>
      <c r="LR1055"/>
      <c r="LS1055"/>
      <c r="LT1055"/>
      <c r="LU1055"/>
      <c r="LV1055"/>
      <c r="LW1055"/>
      <c r="LX1055"/>
      <c r="LY1055"/>
      <c r="LZ1055"/>
      <c r="MA1055"/>
      <c r="MB1055"/>
      <c r="MC1055"/>
      <c r="MD1055"/>
      <c r="ME1055"/>
      <c r="MF1055"/>
      <c r="MG1055"/>
      <c r="MH1055"/>
      <c r="MI1055"/>
      <c r="MJ1055"/>
      <c r="MK1055"/>
      <c r="ML1055"/>
      <c r="MM1055"/>
      <c r="MN1055"/>
      <c r="MO1055"/>
      <c r="MP1055"/>
      <c r="MQ1055"/>
      <c r="MR1055"/>
      <c r="MS1055"/>
      <c r="MT1055"/>
      <c r="MU1055"/>
      <c r="MV1055"/>
      <c r="MW1055"/>
      <c r="MX1055"/>
      <c r="MY1055"/>
      <c r="MZ1055"/>
      <c r="NA1055"/>
      <c r="NB1055"/>
      <c r="NC1055"/>
      <c r="ND1055"/>
      <c r="NE1055"/>
      <c r="NF1055"/>
      <c r="NG1055"/>
      <c r="NH1055"/>
      <c r="NI1055"/>
      <c r="NJ1055"/>
      <c r="NK1055"/>
      <c r="NL1055"/>
      <c r="NM1055"/>
      <c r="NN1055"/>
      <c r="NO1055"/>
      <c r="NP1055"/>
      <c r="NQ1055"/>
      <c r="NR1055"/>
      <c r="NS1055"/>
      <c r="NT1055"/>
      <c r="NU1055"/>
      <c r="NV1055"/>
      <c r="NW1055"/>
      <c r="NX1055"/>
      <c r="NY1055"/>
      <c r="NZ1055"/>
      <c r="OA1055"/>
    </row>
    <row r="1056" spans="16:391"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  <c r="GJ1056"/>
      <c r="GK1056"/>
      <c r="GL1056"/>
      <c r="GM1056"/>
      <c r="GN1056"/>
      <c r="GO1056"/>
      <c r="GP1056"/>
      <c r="GQ1056"/>
      <c r="GR1056"/>
      <c r="GS1056"/>
      <c r="GT1056"/>
      <c r="GU1056"/>
      <c r="GV1056"/>
      <c r="GW1056"/>
      <c r="GX1056"/>
      <c r="GY1056"/>
      <c r="GZ1056"/>
      <c r="HA1056"/>
      <c r="HB1056"/>
      <c r="HC1056"/>
      <c r="HD1056"/>
      <c r="HE1056"/>
      <c r="HF1056"/>
      <c r="HG1056"/>
      <c r="HH1056"/>
      <c r="HI1056"/>
      <c r="HJ1056"/>
      <c r="HK1056"/>
      <c r="HL1056"/>
      <c r="HM1056"/>
      <c r="HN1056"/>
      <c r="HO1056"/>
      <c r="HP1056"/>
      <c r="HQ1056"/>
      <c r="HR1056"/>
      <c r="HS1056"/>
      <c r="HT1056"/>
      <c r="HU1056"/>
      <c r="HV1056"/>
      <c r="HW1056"/>
      <c r="HX1056"/>
      <c r="HY1056"/>
      <c r="HZ1056"/>
      <c r="IA1056"/>
      <c r="IB1056"/>
      <c r="IC1056"/>
      <c r="ID1056"/>
      <c r="IE1056"/>
      <c r="IF1056"/>
      <c r="IG1056"/>
      <c r="IH1056"/>
      <c r="II1056"/>
      <c r="IJ1056"/>
      <c r="IK1056"/>
      <c r="IL1056"/>
      <c r="IM1056"/>
      <c r="IN1056"/>
      <c r="IO1056"/>
      <c r="IP1056"/>
      <c r="IQ1056"/>
      <c r="IR1056"/>
      <c r="IS1056"/>
      <c r="IT1056"/>
      <c r="IU1056"/>
      <c r="IV1056"/>
      <c r="IW1056"/>
      <c r="IX1056"/>
      <c r="IY1056"/>
      <c r="IZ1056"/>
      <c r="JA1056"/>
      <c r="JB1056"/>
      <c r="JC1056"/>
      <c r="JD1056"/>
      <c r="JE1056"/>
      <c r="JF1056"/>
      <c r="JG1056"/>
      <c r="JH1056"/>
      <c r="JI1056"/>
      <c r="JJ1056"/>
      <c r="JK1056"/>
      <c r="JL1056"/>
      <c r="JM1056"/>
      <c r="JN1056"/>
      <c r="JO1056"/>
      <c r="JP1056"/>
      <c r="JQ1056"/>
      <c r="JR1056"/>
      <c r="JS1056"/>
      <c r="JT1056"/>
      <c r="JU1056"/>
      <c r="JV1056"/>
      <c r="JW1056"/>
      <c r="JX1056"/>
      <c r="JY1056"/>
      <c r="JZ1056"/>
      <c r="KA1056"/>
      <c r="KB1056"/>
      <c r="KC1056"/>
      <c r="KD1056"/>
      <c r="KE1056"/>
      <c r="KF1056"/>
      <c r="KG1056"/>
      <c r="KH1056"/>
      <c r="KI1056"/>
      <c r="KJ1056"/>
      <c r="KK1056"/>
      <c r="KL1056"/>
      <c r="KM1056"/>
      <c r="KN1056"/>
      <c r="KO1056"/>
      <c r="KP1056"/>
      <c r="KQ1056"/>
      <c r="KR1056"/>
      <c r="KS1056"/>
      <c r="KT1056"/>
      <c r="KU1056"/>
      <c r="KV1056"/>
      <c r="KW1056"/>
      <c r="KX1056"/>
      <c r="KY1056"/>
      <c r="KZ1056"/>
      <c r="LA1056"/>
      <c r="LB1056"/>
      <c r="LC1056"/>
      <c r="LD1056"/>
      <c r="LE1056"/>
      <c r="LF1056"/>
      <c r="LG1056"/>
      <c r="LH1056"/>
      <c r="LI1056"/>
      <c r="LJ1056"/>
      <c r="LK1056"/>
      <c r="LL1056"/>
      <c r="LM1056"/>
      <c r="LN1056"/>
      <c r="LO1056"/>
      <c r="LP1056"/>
      <c r="LQ1056"/>
      <c r="LR1056"/>
      <c r="LS1056"/>
      <c r="LT1056"/>
      <c r="LU1056"/>
      <c r="LV1056"/>
      <c r="LW1056"/>
      <c r="LX1056"/>
      <c r="LY1056"/>
      <c r="LZ1056"/>
      <c r="MA1056"/>
      <c r="MB1056"/>
      <c r="MC1056"/>
      <c r="MD1056"/>
      <c r="ME1056"/>
      <c r="MF1056"/>
      <c r="MG1056"/>
      <c r="MH1056"/>
      <c r="MI1056"/>
      <c r="MJ1056"/>
      <c r="MK1056"/>
      <c r="ML1056"/>
      <c r="MM1056"/>
      <c r="MN1056"/>
      <c r="MO1056"/>
      <c r="MP1056"/>
      <c r="MQ1056"/>
      <c r="MR1056"/>
      <c r="MS1056"/>
      <c r="MT1056"/>
      <c r="MU1056"/>
      <c r="MV1056"/>
      <c r="MW1056"/>
      <c r="MX1056"/>
      <c r="MY1056"/>
      <c r="MZ1056"/>
      <c r="NA1056"/>
      <c r="NB1056"/>
      <c r="NC1056"/>
      <c r="ND1056"/>
      <c r="NE1056"/>
      <c r="NF1056"/>
      <c r="NG1056"/>
      <c r="NH1056"/>
      <c r="NI1056"/>
      <c r="NJ1056"/>
      <c r="NK1056"/>
      <c r="NL1056"/>
      <c r="NM1056"/>
      <c r="NN1056"/>
      <c r="NO1056"/>
      <c r="NP1056"/>
      <c r="NQ1056"/>
      <c r="NR1056"/>
      <c r="NS1056"/>
      <c r="NT1056"/>
      <c r="NU1056"/>
      <c r="NV1056"/>
      <c r="NW1056"/>
      <c r="NX1056"/>
      <c r="NY1056"/>
      <c r="NZ1056"/>
      <c r="OA1056"/>
    </row>
    <row r="1057" spans="16:391"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  <c r="GJ1057"/>
      <c r="GK1057"/>
      <c r="GL1057"/>
      <c r="GM1057"/>
      <c r="GN1057"/>
      <c r="GO1057"/>
      <c r="GP1057"/>
      <c r="GQ1057"/>
      <c r="GR1057"/>
      <c r="GS1057"/>
      <c r="GT1057"/>
      <c r="GU1057"/>
      <c r="GV1057"/>
      <c r="GW1057"/>
      <c r="GX1057"/>
      <c r="GY1057"/>
      <c r="GZ1057"/>
      <c r="HA1057"/>
      <c r="HB1057"/>
      <c r="HC1057"/>
      <c r="HD1057"/>
      <c r="HE1057"/>
      <c r="HF1057"/>
      <c r="HG1057"/>
      <c r="HH1057"/>
      <c r="HI1057"/>
      <c r="HJ1057"/>
      <c r="HK1057"/>
      <c r="HL1057"/>
      <c r="HM1057"/>
      <c r="HN1057"/>
      <c r="HO1057"/>
      <c r="HP1057"/>
      <c r="HQ1057"/>
      <c r="HR1057"/>
      <c r="HS1057"/>
      <c r="HT1057"/>
      <c r="HU1057"/>
      <c r="HV1057"/>
      <c r="HW1057"/>
      <c r="HX1057"/>
      <c r="HY1057"/>
      <c r="HZ1057"/>
      <c r="IA1057"/>
      <c r="IB1057"/>
      <c r="IC1057"/>
      <c r="ID1057"/>
      <c r="IE1057"/>
      <c r="IF1057"/>
      <c r="IG1057"/>
      <c r="IH1057"/>
      <c r="II1057"/>
      <c r="IJ1057"/>
      <c r="IK1057"/>
      <c r="IL1057"/>
      <c r="IM1057"/>
      <c r="IN1057"/>
      <c r="IO1057"/>
      <c r="IP1057"/>
      <c r="IQ1057"/>
      <c r="IR1057"/>
      <c r="IS1057"/>
      <c r="IT1057"/>
      <c r="IU1057"/>
      <c r="IV1057"/>
      <c r="IW1057"/>
      <c r="IX1057"/>
      <c r="IY1057"/>
      <c r="IZ1057"/>
      <c r="JA1057"/>
      <c r="JB1057"/>
      <c r="JC1057"/>
      <c r="JD1057"/>
      <c r="JE1057"/>
      <c r="JF1057"/>
      <c r="JG1057"/>
      <c r="JH1057"/>
      <c r="JI1057"/>
      <c r="JJ1057"/>
      <c r="JK1057"/>
      <c r="JL1057"/>
      <c r="JM1057"/>
      <c r="JN1057"/>
      <c r="JO1057"/>
      <c r="JP1057"/>
      <c r="JQ1057"/>
      <c r="JR1057"/>
      <c r="JS1057"/>
      <c r="JT1057"/>
      <c r="JU1057"/>
      <c r="JV1057"/>
      <c r="JW1057"/>
      <c r="JX1057"/>
      <c r="JY1057"/>
      <c r="JZ1057"/>
      <c r="KA1057"/>
      <c r="KB1057"/>
      <c r="KC1057"/>
      <c r="KD1057"/>
      <c r="KE1057"/>
      <c r="KF1057"/>
      <c r="KG1057"/>
      <c r="KH1057"/>
      <c r="KI1057"/>
      <c r="KJ1057"/>
      <c r="KK1057"/>
      <c r="KL1057"/>
      <c r="KM1057"/>
      <c r="KN1057"/>
      <c r="KO1057"/>
      <c r="KP1057"/>
      <c r="KQ1057"/>
      <c r="KR1057"/>
      <c r="KS1057"/>
      <c r="KT1057"/>
      <c r="KU1057"/>
      <c r="KV1057"/>
      <c r="KW1057"/>
      <c r="KX1057"/>
      <c r="KY1057"/>
      <c r="KZ1057"/>
      <c r="LA1057"/>
      <c r="LB1057"/>
      <c r="LC1057"/>
      <c r="LD1057"/>
      <c r="LE1057"/>
      <c r="LF1057"/>
      <c r="LG1057"/>
      <c r="LH1057"/>
      <c r="LI1057"/>
      <c r="LJ1057"/>
      <c r="LK1057"/>
      <c r="LL1057"/>
      <c r="LM1057"/>
      <c r="LN1057"/>
      <c r="LO1057"/>
      <c r="LP1057"/>
      <c r="LQ1057"/>
      <c r="LR1057"/>
      <c r="LS1057"/>
      <c r="LT1057"/>
      <c r="LU1057"/>
      <c r="LV1057"/>
      <c r="LW1057"/>
      <c r="LX1057"/>
      <c r="LY1057"/>
      <c r="LZ1057"/>
      <c r="MA1057"/>
      <c r="MB1057"/>
      <c r="MC1057"/>
      <c r="MD1057"/>
      <c r="ME1057"/>
      <c r="MF1057"/>
      <c r="MG1057"/>
      <c r="MH1057"/>
      <c r="MI1057"/>
      <c r="MJ1057"/>
      <c r="MK1057"/>
      <c r="ML1057"/>
      <c r="MM1057"/>
      <c r="MN1057"/>
      <c r="MO1057"/>
      <c r="MP1057"/>
      <c r="MQ1057"/>
      <c r="MR1057"/>
      <c r="MS1057"/>
      <c r="MT1057"/>
      <c r="MU1057"/>
      <c r="MV1057"/>
      <c r="MW1057"/>
      <c r="MX1057"/>
      <c r="MY1057"/>
      <c r="MZ1057"/>
      <c r="NA1057"/>
      <c r="NB1057"/>
      <c r="NC1057"/>
      <c r="ND1057"/>
      <c r="NE1057"/>
      <c r="NF1057"/>
      <c r="NG1057"/>
      <c r="NH1057"/>
      <c r="NI1057"/>
      <c r="NJ1057"/>
      <c r="NK1057"/>
      <c r="NL1057"/>
      <c r="NM1057"/>
      <c r="NN1057"/>
      <c r="NO1057"/>
      <c r="NP1057"/>
      <c r="NQ1057"/>
      <c r="NR1057"/>
      <c r="NS1057"/>
      <c r="NT1057"/>
      <c r="NU1057"/>
      <c r="NV1057"/>
      <c r="NW1057"/>
      <c r="NX1057"/>
      <c r="NY1057"/>
      <c r="NZ1057"/>
      <c r="OA1057"/>
    </row>
    <row r="1058" spans="16:391"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  <c r="GJ1058"/>
      <c r="GK1058"/>
      <c r="GL1058"/>
      <c r="GM1058"/>
      <c r="GN1058"/>
      <c r="GO1058"/>
      <c r="GP1058"/>
      <c r="GQ1058"/>
      <c r="GR1058"/>
      <c r="GS1058"/>
      <c r="GT1058"/>
      <c r="GU1058"/>
      <c r="GV1058"/>
      <c r="GW1058"/>
      <c r="GX1058"/>
      <c r="GY1058"/>
      <c r="GZ1058"/>
      <c r="HA1058"/>
      <c r="HB1058"/>
      <c r="HC1058"/>
      <c r="HD1058"/>
      <c r="HE1058"/>
      <c r="HF1058"/>
      <c r="HG1058"/>
      <c r="HH1058"/>
      <c r="HI1058"/>
      <c r="HJ1058"/>
      <c r="HK1058"/>
      <c r="HL1058"/>
      <c r="HM1058"/>
      <c r="HN1058"/>
      <c r="HO1058"/>
      <c r="HP1058"/>
      <c r="HQ1058"/>
      <c r="HR1058"/>
      <c r="HS1058"/>
      <c r="HT1058"/>
      <c r="HU1058"/>
      <c r="HV1058"/>
      <c r="HW1058"/>
      <c r="HX1058"/>
      <c r="HY1058"/>
      <c r="HZ1058"/>
      <c r="IA1058"/>
      <c r="IB1058"/>
      <c r="IC1058"/>
      <c r="ID1058"/>
      <c r="IE1058"/>
      <c r="IF1058"/>
      <c r="IG1058"/>
      <c r="IH1058"/>
      <c r="II1058"/>
      <c r="IJ1058"/>
      <c r="IK1058"/>
      <c r="IL1058"/>
      <c r="IM1058"/>
      <c r="IN1058"/>
      <c r="IO1058"/>
      <c r="IP1058"/>
      <c r="IQ1058"/>
      <c r="IR1058"/>
      <c r="IS1058"/>
      <c r="IT1058"/>
      <c r="IU1058"/>
      <c r="IV1058"/>
      <c r="IW1058"/>
      <c r="IX1058"/>
      <c r="IY1058"/>
      <c r="IZ1058"/>
      <c r="JA1058"/>
      <c r="JB1058"/>
      <c r="JC1058"/>
      <c r="JD1058"/>
      <c r="JE1058"/>
      <c r="JF1058"/>
      <c r="JG1058"/>
      <c r="JH1058"/>
      <c r="JI1058"/>
      <c r="JJ1058"/>
      <c r="JK1058"/>
      <c r="JL1058"/>
      <c r="JM1058"/>
      <c r="JN1058"/>
      <c r="JO1058"/>
      <c r="JP1058"/>
      <c r="JQ1058"/>
      <c r="JR1058"/>
      <c r="JS1058"/>
      <c r="JT1058"/>
      <c r="JU1058"/>
      <c r="JV1058"/>
      <c r="JW1058"/>
      <c r="JX1058"/>
      <c r="JY1058"/>
      <c r="JZ1058"/>
      <c r="KA1058"/>
      <c r="KB1058"/>
      <c r="KC1058"/>
      <c r="KD1058"/>
      <c r="KE1058"/>
      <c r="KF1058"/>
      <c r="KG1058"/>
      <c r="KH1058"/>
      <c r="KI1058"/>
      <c r="KJ1058"/>
      <c r="KK1058"/>
      <c r="KL1058"/>
      <c r="KM1058"/>
      <c r="KN1058"/>
      <c r="KO1058"/>
      <c r="KP1058"/>
      <c r="KQ1058"/>
      <c r="KR1058"/>
      <c r="KS1058"/>
      <c r="KT1058"/>
      <c r="KU1058"/>
      <c r="KV1058"/>
      <c r="KW1058"/>
      <c r="KX1058"/>
      <c r="KY1058"/>
      <c r="KZ1058"/>
      <c r="LA1058"/>
      <c r="LB1058"/>
      <c r="LC1058"/>
      <c r="LD1058"/>
      <c r="LE1058"/>
      <c r="LF1058"/>
      <c r="LG1058"/>
      <c r="LH1058"/>
      <c r="LI1058"/>
      <c r="LJ1058"/>
      <c r="LK1058"/>
      <c r="LL1058"/>
      <c r="LM1058"/>
      <c r="LN1058"/>
      <c r="LO1058"/>
      <c r="LP1058"/>
      <c r="LQ1058"/>
      <c r="LR1058"/>
      <c r="LS1058"/>
      <c r="LT1058"/>
      <c r="LU1058"/>
      <c r="LV1058"/>
      <c r="LW1058"/>
      <c r="LX1058"/>
      <c r="LY1058"/>
      <c r="LZ1058"/>
      <c r="MA1058"/>
      <c r="MB1058"/>
      <c r="MC1058"/>
      <c r="MD1058"/>
      <c r="ME1058"/>
      <c r="MF1058"/>
      <c r="MG1058"/>
      <c r="MH1058"/>
      <c r="MI1058"/>
      <c r="MJ1058"/>
      <c r="MK1058"/>
      <c r="ML1058"/>
      <c r="MM1058"/>
      <c r="MN1058"/>
      <c r="MO1058"/>
      <c r="MP1058"/>
      <c r="MQ1058"/>
      <c r="MR1058"/>
      <c r="MS1058"/>
      <c r="MT1058"/>
      <c r="MU1058"/>
      <c r="MV1058"/>
      <c r="MW1058"/>
      <c r="MX1058"/>
      <c r="MY1058"/>
      <c r="MZ1058"/>
      <c r="NA1058"/>
      <c r="NB1058"/>
      <c r="NC1058"/>
      <c r="ND1058"/>
      <c r="NE1058"/>
      <c r="NF1058"/>
      <c r="NG1058"/>
      <c r="NH1058"/>
      <c r="NI1058"/>
      <c r="NJ1058"/>
      <c r="NK1058"/>
      <c r="NL1058"/>
      <c r="NM1058"/>
      <c r="NN1058"/>
      <c r="NO1058"/>
      <c r="NP1058"/>
      <c r="NQ1058"/>
      <c r="NR1058"/>
      <c r="NS1058"/>
      <c r="NT1058"/>
      <c r="NU1058"/>
      <c r="NV1058"/>
      <c r="NW1058"/>
      <c r="NX1058"/>
      <c r="NY1058"/>
      <c r="NZ1058"/>
      <c r="OA1058"/>
    </row>
    <row r="1059" spans="16:391"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  <c r="GJ1059"/>
      <c r="GK1059"/>
      <c r="GL1059"/>
      <c r="GM1059"/>
      <c r="GN1059"/>
      <c r="GO1059"/>
      <c r="GP1059"/>
      <c r="GQ1059"/>
      <c r="GR1059"/>
      <c r="GS1059"/>
      <c r="GT1059"/>
      <c r="GU1059"/>
      <c r="GV1059"/>
      <c r="GW1059"/>
      <c r="GX1059"/>
      <c r="GY1059"/>
      <c r="GZ1059"/>
      <c r="HA1059"/>
      <c r="HB1059"/>
      <c r="HC1059"/>
      <c r="HD1059"/>
      <c r="HE1059"/>
      <c r="HF1059"/>
      <c r="HG1059"/>
      <c r="HH1059"/>
      <c r="HI1059"/>
      <c r="HJ1059"/>
      <c r="HK1059"/>
      <c r="HL1059"/>
      <c r="HM1059"/>
      <c r="HN1059"/>
      <c r="HO1059"/>
      <c r="HP1059"/>
      <c r="HQ1059"/>
      <c r="HR1059"/>
      <c r="HS1059"/>
      <c r="HT1059"/>
      <c r="HU1059"/>
      <c r="HV1059"/>
      <c r="HW1059"/>
      <c r="HX1059"/>
      <c r="HY1059"/>
      <c r="HZ1059"/>
      <c r="IA1059"/>
      <c r="IB1059"/>
      <c r="IC1059"/>
      <c r="ID1059"/>
      <c r="IE1059"/>
      <c r="IF1059"/>
      <c r="IG1059"/>
      <c r="IH1059"/>
      <c r="II1059"/>
      <c r="IJ1059"/>
      <c r="IK1059"/>
      <c r="IL1059"/>
      <c r="IM1059"/>
      <c r="IN1059"/>
      <c r="IO1059"/>
      <c r="IP1059"/>
      <c r="IQ1059"/>
      <c r="IR1059"/>
      <c r="IS1059"/>
      <c r="IT1059"/>
      <c r="IU1059"/>
      <c r="IV1059"/>
      <c r="IW1059"/>
      <c r="IX1059"/>
      <c r="IY1059"/>
      <c r="IZ1059"/>
      <c r="JA1059"/>
      <c r="JB1059"/>
      <c r="JC1059"/>
      <c r="JD1059"/>
      <c r="JE1059"/>
      <c r="JF1059"/>
      <c r="JG1059"/>
      <c r="JH1059"/>
      <c r="JI1059"/>
      <c r="JJ1059"/>
      <c r="JK1059"/>
      <c r="JL1059"/>
      <c r="JM1059"/>
      <c r="JN1059"/>
      <c r="JO1059"/>
      <c r="JP1059"/>
      <c r="JQ1059"/>
      <c r="JR1059"/>
      <c r="JS1059"/>
      <c r="JT1059"/>
      <c r="JU1059"/>
      <c r="JV1059"/>
      <c r="JW1059"/>
      <c r="JX1059"/>
      <c r="JY1059"/>
      <c r="JZ1059"/>
      <c r="KA1059"/>
      <c r="KB1059"/>
      <c r="KC1059"/>
      <c r="KD1059"/>
      <c r="KE1059"/>
      <c r="KF1059"/>
      <c r="KG1059"/>
      <c r="KH1059"/>
      <c r="KI1059"/>
      <c r="KJ1059"/>
      <c r="KK1059"/>
      <c r="KL1059"/>
      <c r="KM1059"/>
      <c r="KN1059"/>
      <c r="KO1059"/>
      <c r="KP1059"/>
      <c r="KQ1059"/>
      <c r="KR1059"/>
      <c r="KS1059"/>
      <c r="KT1059"/>
      <c r="KU1059"/>
      <c r="KV1059"/>
      <c r="KW1059"/>
      <c r="KX1059"/>
      <c r="KY1059"/>
      <c r="KZ1059"/>
      <c r="LA1059"/>
      <c r="LB1059"/>
      <c r="LC1059"/>
      <c r="LD1059"/>
      <c r="LE1059"/>
      <c r="LF1059"/>
      <c r="LG1059"/>
      <c r="LH1059"/>
      <c r="LI1059"/>
      <c r="LJ1059"/>
      <c r="LK1059"/>
      <c r="LL1059"/>
      <c r="LM1059"/>
      <c r="LN1059"/>
      <c r="LO1059"/>
      <c r="LP1059"/>
      <c r="LQ1059"/>
      <c r="LR1059"/>
      <c r="LS1059"/>
      <c r="LT1059"/>
      <c r="LU1059"/>
      <c r="LV1059"/>
      <c r="LW1059"/>
      <c r="LX1059"/>
      <c r="LY1059"/>
      <c r="LZ1059"/>
      <c r="MA1059"/>
      <c r="MB1059"/>
      <c r="MC1059"/>
      <c r="MD1059"/>
      <c r="ME1059"/>
      <c r="MF1059"/>
      <c r="MG1059"/>
      <c r="MH1059"/>
      <c r="MI1059"/>
      <c r="MJ1059"/>
      <c r="MK1059"/>
      <c r="ML1059"/>
      <c r="MM1059"/>
      <c r="MN1059"/>
      <c r="MO1059"/>
      <c r="MP1059"/>
      <c r="MQ1059"/>
      <c r="MR1059"/>
      <c r="MS1059"/>
      <c r="MT1059"/>
      <c r="MU1059"/>
      <c r="MV1059"/>
      <c r="MW1059"/>
      <c r="MX1059"/>
      <c r="MY1059"/>
      <c r="MZ1059"/>
      <c r="NA1059"/>
      <c r="NB1059"/>
      <c r="NC1059"/>
      <c r="ND1059"/>
      <c r="NE1059"/>
      <c r="NF1059"/>
      <c r="NG1059"/>
      <c r="NH1059"/>
      <c r="NI1059"/>
      <c r="NJ1059"/>
      <c r="NK1059"/>
      <c r="NL1059"/>
      <c r="NM1059"/>
      <c r="NN1059"/>
      <c r="NO1059"/>
      <c r="NP1059"/>
      <c r="NQ1059"/>
      <c r="NR1059"/>
      <c r="NS1059"/>
      <c r="NT1059"/>
      <c r="NU1059"/>
      <c r="NV1059"/>
      <c r="NW1059"/>
      <c r="NX1059"/>
      <c r="NY1059"/>
      <c r="NZ1059"/>
      <c r="OA1059"/>
    </row>
    <row r="1060" spans="16:391"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  <c r="GJ1060"/>
      <c r="GK1060"/>
      <c r="GL1060"/>
      <c r="GM1060"/>
      <c r="GN1060"/>
      <c r="GO1060"/>
      <c r="GP1060"/>
      <c r="GQ1060"/>
      <c r="GR1060"/>
      <c r="GS1060"/>
      <c r="GT1060"/>
      <c r="GU1060"/>
      <c r="GV1060"/>
      <c r="GW1060"/>
      <c r="GX1060"/>
      <c r="GY1060"/>
      <c r="GZ1060"/>
      <c r="HA1060"/>
      <c r="HB1060"/>
      <c r="HC1060"/>
      <c r="HD1060"/>
      <c r="HE1060"/>
      <c r="HF1060"/>
      <c r="HG1060"/>
      <c r="HH1060"/>
      <c r="HI1060"/>
      <c r="HJ1060"/>
      <c r="HK1060"/>
      <c r="HL1060"/>
      <c r="HM1060"/>
      <c r="HN1060"/>
      <c r="HO1060"/>
      <c r="HP1060"/>
      <c r="HQ1060"/>
      <c r="HR1060"/>
      <c r="HS1060"/>
      <c r="HT1060"/>
      <c r="HU1060"/>
      <c r="HV1060"/>
      <c r="HW1060"/>
      <c r="HX1060"/>
      <c r="HY1060"/>
      <c r="HZ1060"/>
      <c r="IA1060"/>
      <c r="IB1060"/>
      <c r="IC1060"/>
      <c r="ID1060"/>
      <c r="IE1060"/>
      <c r="IF1060"/>
      <c r="IG1060"/>
      <c r="IH1060"/>
      <c r="II1060"/>
      <c r="IJ1060"/>
      <c r="IK1060"/>
      <c r="IL1060"/>
      <c r="IM1060"/>
      <c r="IN1060"/>
      <c r="IO1060"/>
      <c r="IP1060"/>
      <c r="IQ1060"/>
      <c r="IR1060"/>
      <c r="IS1060"/>
      <c r="IT1060"/>
      <c r="IU1060"/>
      <c r="IV1060"/>
      <c r="IW1060"/>
      <c r="IX1060"/>
      <c r="IY1060"/>
      <c r="IZ1060"/>
      <c r="JA1060"/>
      <c r="JB1060"/>
      <c r="JC1060"/>
      <c r="JD1060"/>
      <c r="JE1060"/>
      <c r="JF1060"/>
      <c r="JG1060"/>
      <c r="JH1060"/>
      <c r="JI1060"/>
      <c r="JJ1060"/>
      <c r="JK1060"/>
      <c r="JL1060"/>
      <c r="JM1060"/>
      <c r="JN1060"/>
      <c r="JO1060"/>
      <c r="JP1060"/>
      <c r="JQ1060"/>
      <c r="JR1060"/>
      <c r="JS1060"/>
      <c r="JT1060"/>
      <c r="JU1060"/>
      <c r="JV1060"/>
      <c r="JW1060"/>
      <c r="JX1060"/>
      <c r="JY1060"/>
      <c r="JZ1060"/>
      <c r="KA1060"/>
      <c r="KB1060"/>
      <c r="KC1060"/>
      <c r="KD1060"/>
      <c r="KE1060"/>
      <c r="KF1060"/>
      <c r="KG1060"/>
      <c r="KH1060"/>
      <c r="KI1060"/>
      <c r="KJ1060"/>
      <c r="KK1060"/>
      <c r="KL1060"/>
      <c r="KM1060"/>
      <c r="KN1060"/>
      <c r="KO1060"/>
      <c r="KP1060"/>
      <c r="KQ1060"/>
      <c r="KR1060"/>
      <c r="KS1060"/>
      <c r="KT1060"/>
      <c r="KU1060"/>
      <c r="KV1060"/>
      <c r="KW1060"/>
      <c r="KX1060"/>
      <c r="KY1060"/>
      <c r="KZ1060"/>
      <c r="LA1060"/>
      <c r="LB1060"/>
      <c r="LC1060"/>
      <c r="LD1060"/>
      <c r="LE1060"/>
      <c r="LF1060"/>
      <c r="LG1060"/>
      <c r="LH1060"/>
      <c r="LI1060"/>
      <c r="LJ1060"/>
      <c r="LK1060"/>
      <c r="LL1060"/>
      <c r="LM1060"/>
      <c r="LN1060"/>
      <c r="LO1060"/>
      <c r="LP1060"/>
      <c r="LQ1060"/>
      <c r="LR1060"/>
      <c r="LS1060"/>
      <c r="LT1060"/>
      <c r="LU1060"/>
      <c r="LV1060"/>
      <c r="LW1060"/>
      <c r="LX1060"/>
      <c r="LY1060"/>
      <c r="LZ1060"/>
      <c r="MA1060"/>
      <c r="MB1060"/>
      <c r="MC1060"/>
      <c r="MD1060"/>
      <c r="ME1060"/>
      <c r="MF1060"/>
      <c r="MG1060"/>
      <c r="MH1060"/>
      <c r="MI1060"/>
      <c r="MJ1060"/>
      <c r="MK1060"/>
      <c r="ML1060"/>
      <c r="MM1060"/>
      <c r="MN1060"/>
      <c r="MO1060"/>
      <c r="MP1060"/>
      <c r="MQ1060"/>
      <c r="MR1060"/>
      <c r="MS1060"/>
      <c r="MT1060"/>
      <c r="MU1060"/>
      <c r="MV1060"/>
      <c r="MW1060"/>
      <c r="MX1060"/>
      <c r="MY1060"/>
      <c r="MZ1060"/>
      <c r="NA1060"/>
      <c r="NB1060"/>
      <c r="NC1060"/>
      <c r="ND1060"/>
      <c r="NE1060"/>
      <c r="NF1060"/>
      <c r="NG1060"/>
      <c r="NH1060"/>
      <c r="NI1060"/>
      <c r="NJ1060"/>
      <c r="NK1060"/>
      <c r="NL1060"/>
      <c r="NM1060"/>
      <c r="NN1060"/>
      <c r="NO1060"/>
      <c r="NP1060"/>
      <c r="NQ1060"/>
      <c r="NR1060"/>
      <c r="NS1060"/>
      <c r="NT1060"/>
      <c r="NU1060"/>
      <c r="NV1060"/>
      <c r="NW1060"/>
      <c r="NX1060"/>
      <c r="NY1060"/>
      <c r="NZ1060"/>
      <c r="OA1060"/>
    </row>
    <row r="1061" spans="16:391"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  <c r="GJ1061"/>
      <c r="GK1061"/>
      <c r="GL1061"/>
      <c r="GM1061"/>
      <c r="GN1061"/>
      <c r="GO1061"/>
      <c r="GP1061"/>
      <c r="GQ1061"/>
      <c r="GR1061"/>
      <c r="GS1061"/>
      <c r="GT1061"/>
      <c r="GU1061"/>
      <c r="GV1061"/>
      <c r="GW1061"/>
      <c r="GX1061"/>
      <c r="GY1061"/>
      <c r="GZ1061"/>
      <c r="HA1061"/>
      <c r="HB1061"/>
      <c r="HC1061"/>
      <c r="HD1061"/>
      <c r="HE1061"/>
      <c r="HF1061"/>
      <c r="HG1061"/>
      <c r="HH1061"/>
      <c r="HI1061"/>
      <c r="HJ1061"/>
      <c r="HK1061"/>
      <c r="HL1061"/>
      <c r="HM1061"/>
      <c r="HN1061"/>
      <c r="HO1061"/>
      <c r="HP1061"/>
      <c r="HQ1061"/>
      <c r="HR1061"/>
      <c r="HS1061"/>
      <c r="HT1061"/>
      <c r="HU1061"/>
      <c r="HV1061"/>
      <c r="HW1061"/>
      <c r="HX1061"/>
      <c r="HY1061"/>
      <c r="HZ1061"/>
      <c r="IA1061"/>
      <c r="IB1061"/>
      <c r="IC1061"/>
      <c r="ID1061"/>
      <c r="IE1061"/>
      <c r="IF1061"/>
      <c r="IG1061"/>
      <c r="IH1061"/>
      <c r="II1061"/>
      <c r="IJ1061"/>
      <c r="IK1061"/>
      <c r="IL1061"/>
      <c r="IM1061"/>
      <c r="IN1061"/>
      <c r="IO1061"/>
      <c r="IP1061"/>
      <c r="IQ1061"/>
      <c r="IR1061"/>
      <c r="IS1061"/>
      <c r="IT1061"/>
      <c r="IU1061"/>
      <c r="IV1061"/>
      <c r="IW1061"/>
      <c r="IX1061"/>
      <c r="IY1061"/>
      <c r="IZ1061"/>
      <c r="JA1061"/>
      <c r="JB1061"/>
      <c r="JC1061"/>
      <c r="JD1061"/>
      <c r="JE1061"/>
      <c r="JF1061"/>
      <c r="JG1061"/>
      <c r="JH1061"/>
      <c r="JI1061"/>
      <c r="JJ1061"/>
      <c r="JK1061"/>
      <c r="JL1061"/>
      <c r="JM1061"/>
      <c r="JN1061"/>
      <c r="JO1061"/>
      <c r="JP1061"/>
      <c r="JQ1061"/>
      <c r="JR1061"/>
      <c r="JS1061"/>
      <c r="JT1061"/>
      <c r="JU1061"/>
      <c r="JV1061"/>
      <c r="JW1061"/>
      <c r="JX1061"/>
      <c r="JY1061"/>
      <c r="JZ1061"/>
      <c r="KA1061"/>
      <c r="KB1061"/>
      <c r="KC1061"/>
      <c r="KD1061"/>
      <c r="KE1061"/>
      <c r="KF1061"/>
      <c r="KG1061"/>
      <c r="KH1061"/>
      <c r="KI1061"/>
      <c r="KJ1061"/>
      <c r="KK1061"/>
      <c r="KL1061"/>
      <c r="KM1061"/>
      <c r="KN1061"/>
      <c r="KO1061"/>
      <c r="KP1061"/>
      <c r="KQ1061"/>
      <c r="KR1061"/>
      <c r="KS1061"/>
      <c r="KT1061"/>
      <c r="KU1061"/>
      <c r="KV1061"/>
      <c r="KW1061"/>
      <c r="KX1061"/>
      <c r="KY1061"/>
      <c r="KZ1061"/>
      <c r="LA1061"/>
      <c r="LB1061"/>
      <c r="LC1061"/>
      <c r="LD1061"/>
      <c r="LE1061"/>
      <c r="LF1061"/>
      <c r="LG1061"/>
      <c r="LH1061"/>
      <c r="LI1061"/>
      <c r="LJ1061"/>
      <c r="LK1061"/>
      <c r="LL1061"/>
      <c r="LM1061"/>
      <c r="LN1061"/>
      <c r="LO1061"/>
      <c r="LP1061"/>
      <c r="LQ1061"/>
      <c r="LR1061"/>
      <c r="LS1061"/>
      <c r="LT1061"/>
      <c r="LU1061"/>
      <c r="LV1061"/>
      <c r="LW1061"/>
      <c r="LX1061"/>
      <c r="LY1061"/>
      <c r="LZ1061"/>
      <c r="MA1061"/>
      <c r="MB1061"/>
      <c r="MC1061"/>
      <c r="MD1061"/>
      <c r="ME1061"/>
      <c r="MF1061"/>
      <c r="MG1061"/>
      <c r="MH1061"/>
      <c r="MI1061"/>
      <c r="MJ1061"/>
      <c r="MK1061"/>
      <c r="ML1061"/>
      <c r="MM1061"/>
      <c r="MN1061"/>
      <c r="MO1061"/>
      <c r="MP1061"/>
      <c r="MQ1061"/>
      <c r="MR1061"/>
      <c r="MS1061"/>
      <c r="MT1061"/>
      <c r="MU1061"/>
      <c r="MV1061"/>
      <c r="MW1061"/>
      <c r="MX1061"/>
      <c r="MY1061"/>
      <c r="MZ1061"/>
      <c r="NA1061"/>
      <c r="NB1061"/>
      <c r="NC1061"/>
      <c r="ND1061"/>
      <c r="NE1061"/>
      <c r="NF1061"/>
      <c r="NG1061"/>
      <c r="NH1061"/>
      <c r="NI1061"/>
      <c r="NJ1061"/>
      <c r="NK1061"/>
      <c r="NL1061"/>
      <c r="NM1061"/>
      <c r="NN1061"/>
      <c r="NO1061"/>
      <c r="NP1061"/>
      <c r="NQ1061"/>
      <c r="NR1061"/>
      <c r="NS1061"/>
      <c r="NT1061"/>
      <c r="NU1061"/>
      <c r="NV1061"/>
      <c r="NW1061"/>
      <c r="NX1061"/>
      <c r="NY1061"/>
      <c r="NZ1061"/>
      <c r="OA1061"/>
    </row>
    <row r="1062" spans="16:391"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  <c r="GJ1062"/>
      <c r="GK1062"/>
      <c r="GL1062"/>
      <c r="GM1062"/>
      <c r="GN1062"/>
      <c r="GO1062"/>
      <c r="GP1062"/>
      <c r="GQ1062"/>
      <c r="GR1062"/>
      <c r="GS1062"/>
      <c r="GT1062"/>
      <c r="GU1062"/>
      <c r="GV1062"/>
      <c r="GW1062"/>
      <c r="GX1062"/>
      <c r="GY1062"/>
      <c r="GZ1062"/>
      <c r="HA1062"/>
      <c r="HB1062"/>
      <c r="HC1062"/>
      <c r="HD1062"/>
      <c r="HE1062"/>
      <c r="HF1062"/>
      <c r="HG1062"/>
      <c r="HH1062"/>
      <c r="HI1062"/>
      <c r="HJ1062"/>
      <c r="HK1062"/>
      <c r="HL1062"/>
      <c r="HM1062"/>
      <c r="HN1062"/>
      <c r="HO1062"/>
      <c r="HP1062"/>
      <c r="HQ1062"/>
      <c r="HR1062"/>
      <c r="HS1062"/>
      <c r="HT1062"/>
      <c r="HU1062"/>
      <c r="HV1062"/>
      <c r="HW1062"/>
      <c r="HX1062"/>
      <c r="HY1062"/>
      <c r="HZ1062"/>
      <c r="IA1062"/>
      <c r="IB1062"/>
      <c r="IC1062"/>
      <c r="ID1062"/>
      <c r="IE1062"/>
      <c r="IF1062"/>
      <c r="IG1062"/>
      <c r="IH1062"/>
      <c r="II1062"/>
      <c r="IJ1062"/>
      <c r="IK1062"/>
      <c r="IL1062"/>
      <c r="IM1062"/>
      <c r="IN1062"/>
      <c r="IO1062"/>
      <c r="IP1062"/>
      <c r="IQ1062"/>
      <c r="IR1062"/>
      <c r="IS1062"/>
      <c r="IT1062"/>
      <c r="IU1062"/>
      <c r="IV1062"/>
      <c r="IW1062"/>
      <c r="IX1062"/>
      <c r="IY1062"/>
      <c r="IZ1062"/>
      <c r="JA1062"/>
      <c r="JB1062"/>
      <c r="JC1062"/>
      <c r="JD1062"/>
      <c r="JE1062"/>
      <c r="JF1062"/>
      <c r="JG1062"/>
      <c r="JH1062"/>
      <c r="JI1062"/>
      <c r="JJ1062"/>
      <c r="JK1062"/>
      <c r="JL1062"/>
      <c r="JM1062"/>
      <c r="JN1062"/>
      <c r="JO1062"/>
      <c r="JP1062"/>
      <c r="JQ1062"/>
      <c r="JR1062"/>
      <c r="JS1062"/>
      <c r="JT1062"/>
      <c r="JU1062"/>
      <c r="JV1062"/>
      <c r="JW1062"/>
      <c r="JX1062"/>
      <c r="JY1062"/>
      <c r="JZ1062"/>
      <c r="KA1062"/>
      <c r="KB1062"/>
      <c r="KC1062"/>
      <c r="KD1062"/>
      <c r="KE1062"/>
      <c r="KF1062"/>
      <c r="KG1062"/>
      <c r="KH1062"/>
      <c r="KI1062"/>
      <c r="KJ1062"/>
      <c r="KK1062"/>
      <c r="KL1062"/>
      <c r="KM1062"/>
      <c r="KN1062"/>
      <c r="KO1062"/>
      <c r="KP1062"/>
      <c r="KQ1062"/>
      <c r="KR1062"/>
      <c r="KS1062"/>
      <c r="KT1062"/>
      <c r="KU1062"/>
      <c r="KV1062"/>
      <c r="KW1062"/>
      <c r="KX1062"/>
      <c r="KY1062"/>
      <c r="KZ1062"/>
      <c r="LA1062"/>
      <c r="LB1062"/>
      <c r="LC1062"/>
      <c r="LD1062"/>
      <c r="LE1062"/>
      <c r="LF1062"/>
      <c r="LG1062"/>
      <c r="LH1062"/>
      <c r="LI1062"/>
      <c r="LJ1062"/>
      <c r="LK1062"/>
      <c r="LL1062"/>
      <c r="LM1062"/>
      <c r="LN1062"/>
      <c r="LO1062"/>
      <c r="LP1062"/>
      <c r="LQ1062"/>
      <c r="LR1062"/>
      <c r="LS1062"/>
      <c r="LT1062"/>
      <c r="LU1062"/>
      <c r="LV1062"/>
      <c r="LW1062"/>
      <c r="LX1062"/>
      <c r="LY1062"/>
      <c r="LZ1062"/>
      <c r="MA1062"/>
      <c r="MB1062"/>
      <c r="MC1062"/>
      <c r="MD1062"/>
      <c r="ME1062"/>
      <c r="MF1062"/>
      <c r="MG1062"/>
      <c r="MH1062"/>
      <c r="MI1062"/>
      <c r="MJ1062"/>
      <c r="MK1062"/>
      <c r="ML1062"/>
      <c r="MM1062"/>
      <c r="MN1062"/>
      <c r="MO1062"/>
      <c r="MP1062"/>
      <c r="MQ1062"/>
      <c r="MR1062"/>
      <c r="MS1062"/>
      <c r="MT1062"/>
      <c r="MU1062"/>
      <c r="MV1062"/>
      <c r="MW1062"/>
      <c r="MX1062"/>
      <c r="MY1062"/>
      <c r="MZ1062"/>
      <c r="NA1062"/>
      <c r="NB1062"/>
      <c r="NC1062"/>
      <c r="ND1062"/>
      <c r="NE1062"/>
      <c r="NF1062"/>
      <c r="NG1062"/>
      <c r="NH1062"/>
      <c r="NI1062"/>
      <c r="NJ1062"/>
      <c r="NK1062"/>
      <c r="NL1062"/>
      <c r="NM1062"/>
      <c r="NN1062"/>
      <c r="NO1062"/>
      <c r="NP1062"/>
      <c r="NQ1062"/>
      <c r="NR1062"/>
      <c r="NS1062"/>
      <c r="NT1062"/>
      <c r="NU1062"/>
      <c r="NV1062"/>
      <c r="NW1062"/>
      <c r="NX1062"/>
      <c r="NY1062"/>
      <c r="NZ1062"/>
      <c r="OA1062"/>
    </row>
    <row r="1063" spans="16:391"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  <c r="GJ1063"/>
      <c r="GK1063"/>
      <c r="GL1063"/>
      <c r="GM1063"/>
      <c r="GN1063"/>
      <c r="GO1063"/>
      <c r="GP1063"/>
      <c r="GQ1063"/>
      <c r="GR1063"/>
      <c r="GS1063"/>
      <c r="GT1063"/>
      <c r="GU1063"/>
      <c r="GV1063"/>
      <c r="GW1063"/>
      <c r="GX1063"/>
      <c r="GY1063"/>
      <c r="GZ1063"/>
      <c r="HA1063"/>
      <c r="HB1063"/>
      <c r="HC1063"/>
      <c r="HD1063"/>
      <c r="HE1063"/>
      <c r="HF1063"/>
      <c r="HG1063"/>
      <c r="HH1063"/>
      <c r="HI1063"/>
      <c r="HJ1063"/>
      <c r="HK1063"/>
      <c r="HL1063"/>
      <c r="HM1063"/>
      <c r="HN1063"/>
      <c r="HO1063"/>
      <c r="HP1063"/>
      <c r="HQ1063"/>
      <c r="HR1063"/>
      <c r="HS1063"/>
      <c r="HT1063"/>
      <c r="HU1063"/>
      <c r="HV1063"/>
      <c r="HW1063"/>
      <c r="HX1063"/>
      <c r="HY1063"/>
      <c r="HZ1063"/>
      <c r="IA1063"/>
      <c r="IB1063"/>
      <c r="IC1063"/>
      <c r="ID1063"/>
      <c r="IE1063"/>
      <c r="IF1063"/>
      <c r="IG1063"/>
      <c r="IH1063"/>
      <c r="II1063"/>
      <c r="IJ1063"/>
      <c r="IK1063"/>
      <c r="IL1063"/>
      <c r="IM1063"/>
      <c r="IN1063"/>
      <c r="IO1063"/>
      <c r="IP1063"/>
      <c r="IQ1063"/>
      <c r="IR1063"/>
      <c r="IS1063"/>
      <c r="IT1063"/>
      <c r="IU1063"/>
      <c r="IV1063"/>
      <c r="IW1063"/>
      <c r="IX1063"/>
      <c r="IY1063"/>
      <c r="IZ1063"/>
      <c r="JA1063"/>
      <c r="JB1063"/>
      <c r="JC1063"/>
      <c r="JD1063"/>
      <c r="JE1063"/>
      <c r="JF1063"/>
      <c r="JG1063"/>
      <c r="JH1063"/>
      <c r="JI1063"/>
      <c r="JJ1063"/>
      <c r="JK1063"/>
      <c r="JL1063"/>
      <c r="JM1063"/>
      <c r="JN1063"/>
      <c r="JO1063"/>
      <c r="JP1063"/>
      <c r="JQ1063"/>
      <c r="JR1063"/>
      <c r="JS1063"/>
      <c r="JT1063"/>
      <c r="JU1063"/>
      <c r="JV1063"/>
      <c r="JW1063"/>
      <c r="JX1063"/>
      <c r="JY1063"/>
      <c r="JZ1063"/>
      <c r="KA1063"/>
      <c r="KB1063"/>
      <c r="KC1063"/>
      <c r="KD1063"/>
      <c r="KE1063"/>
      <c r="KF1063"/>
      <c r="KG1063"/>
      <c r="KH1063"/>
      <c r="KI1063"/>
      <c r="KJ1063"/>
      <c r="KK1063"/>
      <c r="KL1063"/>
      <c r="KM1063"/>
      <c r="KN1063"/>
      <c r="KO1063"/>
      <c r="KP1063"/>
      <c r="KQ1063"/>
      <c r="KR1063"/>
      <c r="KS1063"/>
      <c r="KT1063"/>
      <c r="KU1063"/>
      <c r="KV1063"/>
      <c r="KW1063"/>
      <c r="KX1063"/>
      <c r="KY1063"/>
      <c r="KZ1063"/>
      <c r="LA1063"/>
      <c r="LB1063"/>
      <c r="LC1063"/>
      <c r="LD1063"/>
      <c r="LE1063"/>
      <c r="LF1063"/>
      <c r="LG1063"/>
      <c r="LH1063"/>
      <c r="LI1063"/>
      <c r="LJ1063"/>
      <c r="LK1063"/>
      <c r="LL1063"/>
      <c r="LM1063"/>
      <c r="LN1063"/>
      <c r="LO1063"/>
      <c r="LP1063"/>
      <c r="LQ1063"/>
      <c r="LR1063"/>
      <c r="LS1063"/>
      <c r="LT1063"/>
      <c r="LU1063"/>
      <c r="LV1063"/>
      <c r="LW1063"/>
      <c r="LX1063"/>
      <c r="LY1063"/>
      <c r="LZ1063"/>
      <c r="MA1063"/>
      <c r="MB1063"/>
      <c r="MC1063"/>
      <c r="MD1063"/>
      <c r="ME1063"/>
      <c r="MF1063"/>
      <c r="MG1063"/>
      <c r="MH1063"/>
      <c r="MI1063"/>
      <c r="MJ1063"/>
      <c r="MK1063"/>
      <c r="ML1063"/>
      <c r="MM1063"/>
      <c r="MN1063"/>
      <c r="MO1063"/>
      <c r="MP1063"/>
      <c r="MQ1063"/>
      <c r="MR1063"/>
      <c r="MS1063"/>
      <c r="MT1063"/>
      <c r="MU1063"/>
      <c r="MV1063"/>
      <c r="MW1063"/>
      <c r="MX1063"/>
      <c r="MY1063"/>
      <c r="MZ1063"/>
      <c r="NA1063"/>
      <c r="NB1063"/>
      <c r="NC1063"/>
      <c r="ND1063"/>
      <c r="NE1063"/>
      <c r="NF1063"/>
      <c r="NG1063"/>
      <c r="NH1063"/>
      <c r="NI1063"/>
      <c r="NJ1063"/>
      <c r="NK1063"/>
      <c r="NL1063"/>
      <c r="NM1063"/>
      <c r="NN1063"/>
      <c r="NO1063"/>
      <c r="NP1063"/>
      <c r="NQ1063"/>
      <c r="NR1063"/>
      <c r="NS1063"/>
      <c r="NT1063"/>
      <c r="NU1063"/>
      <c r="NV1063"/>
      <c r="NW1063"/>
      <c r="NX1063"/>
      <c r="NY1063"/>
      <c r="NZ1063"/>
      <c r="OA1063"/>
    </row>
    <row r="1064" spans="16:391"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  <c r="EQ1064"/>
      <c r="ER1064"/>
      <c r="ES1064"/>
      <c r="ET1064"/>
      <c r="EU1064"/>
      <c r="EV1064"/>
      <c r="EW1064"/>
      <c r="EX1064"/>
      <c r="EY1064"/>
      <c r="EZ1064"/>
      <c r="FA1064"/>
      <c r="FB1064"/>
      <c r="FC1064"/>
      <c r="FD1064"/>
      <c r="FE1064"/>
      <c r="FF1064"/>
      <c r="FG1064"/>
      <c r="FH1064"/>
      <c r="FI1064"/>
      <c r="FJ1064"/>
      <c r="FK1064"/>
      <c r="FL1064"/>
      <c r="FM1064"/>
      <c r="FN1064"/>
      <c r="FO1064"/>
      <c r="FP1064"/>
      <c r="FQ1064"/>
      <c r="FR1064"/>
      <c r="FS1064"/>
      <c r="FT1064"/>
      <c r="FU1064"/>
      <c r="FV1064"/>
      <c r="FW1064"/>
      <c r="FX1064"/>
      <c r="FY1064"/>
      <c r="FZ1064"/>
      <c r="GA1064"/>
      <c r="GB1064"/>
      <c r="GC1064"/>
      <c r="GD1064"/>
      <c r="GE1064"/>
      <c r="GF1064"/>
      <c r="GG1064"/>
      <c r="GH1064"/>
      <c r="GI1064"/>
      <c r="GJ1064"/>
      <c r="GK1064"/>
      <c r="GL1064"/>
      <c r="GM1064"/>
      <c r="GN1064"/>
      <c r="GO1064"/>
      <c r="GP1064"/>
      <c r="GQ1064"/>
      <c r="GR1064"/>
      <c r="GS1064"/>
      <c r="GT1064"/>
      <c r="GU1064"/>
      <c r="GV1064"/>
      <c r="GW1064"/>
      <c r="GX1064"/>
      <c r="GY1064"/>
      <c r="GZ1064"/>
      <c r="HA1064"/>
      <c r="HB1064"/>
      <c r="HC1064"/>
      <c r="HD1064"/>
      <c r="HE1064"/>
      <c r="HF1064"/>
      <c r="HG1064"/>
      <c r="HH1064"/>
      <c r="HI1064"/>
      <c r="HJ1064"/>
      <c r="HK1064"/>
      <c r="HL1064"/>
      <c r="HM1064"/>
      <c r="HN1064"/>
      <c r="HO1064"/>
      <c r="HP1064"/>
      <c r="HQ1064"/>
      <c r="HR1064"/>
      <c r="HS1064"/>
      <c r="HT1064"/>
      <c r="HU1064"/>
      <c r="HV1064"/>
      <c r="HW1064"/>
      <c r="HX1064"/>
      <c r="HY1064"/>
      <c r="HZ1064"/>
      <c r="IA1064"/>
      <c r="IB1064"/>
      <c r="IC1064"/>
      <c r="ID1064"/>
      <c r="IE1064"/>
      <c r="IF1064"/>
      <c r="IG1064"/>
      <c r="IH1064"/>
      <c r="II1064"/>
      <c r="IJ1064"/>
      <c r="IK1064"/>
      <c r="IL1064"/>
      <c r="IM1064"/>
      <c r="IN1064"/>
      <c r="IO1064"/>
      <c r="IP1064"/>
      <c r="IQ1064"/>
      <c r="IR1064"/>
      <c r="IS1064"/>
      <c r="IT1064"/>
      <c r="IU1064"/>
      <c r="IV1064"/>
      <c r="IW1064"/>
      <c r="IX1064"/>
      <c r="IY1064"/>
      <c r="IZ1064"/>
      <c r="JA1064"/>
      <c r="JB1064"/>
      <c r="JC1064"/>
      <c r="JD1064"/>
      <c r="JE1064"/>
      <c r="JF1064"/>
      <c r="JG1064"/>
      <c r="JH1064"/>
      <c r="JI1064"/>
      <c r="JJ1064"/>
      <c r="JK1064"/>
      <c r="JL1064"/>
      <c r="JM1064"/>
      <c r="JN1064"/>
      <c r="JO1064"/>
      <c r="JP1064"/>
      <c r="JQ1064"/>
      <c r="JR1064"/>
      <c r="JS1064"/>
      <c r="JT1064"/>
      <c r="JU1064"/>
      <c r="JV1064"/>
      <c r="JW1064"/>
      <c r="JX1064"/>
      <c r="JY1064"/>
      <c r="JZ1064"/>
      <c r="KA1064"/>
      <c r="KB1064"/>
      <c r="KC1064"/>
      <c r="KD1064"/>
      <c r="KE1064"/>
      <c r="KF1064"/>
      <c r="KG1064"/>
      <c r="KH1064"/>
      <c r="KI1064"/>
      <c r="KJ1064"/>
      <c r="KK1064"/>
      <c r="KL1064"/>
      <c r="KM1064"/>
      <c r="KN1064"/>
      <c r="KO1064"/>
      <c r="KP1064"/>
      <c r="KQ1064"/>
      <c r="KR1064"/>
      <c r="KS1064"/>
      <c r="KT1064"/>
      <c r="KU1064"/>
      <c r="KV1064"/>
      <c r="KW1064"/>
      <c r="KX1064"/>
      <c r="KY1064"/>
      <c r="KZ1064"/>
      <c r="LA1064"/>
      <c r="LB1064"/>
      <c r="LC1064"/>
      <c r="LD1064"/>
      <c r="LE1064"/>
      <c r="LF1064"/>
      <c r="LG1064"/>
      <c r="LH1064"/>
      <c r="LI1064"/>
      <c r="LJ1064"/>
      <c r="LK1064"/>
      <c r="LL1064"/>
      <c r="LM1064"/>
      <c r="LN1064"/>
      <c r="LO1064"/>
      <c r="LP1064"/>
      <c r="LQ1064"/>
      <c r="LR1064"/>
      <c r="LS1064"/>
      <c r="LT1064"/>
      <c r="LU1064"/>
      <c r="LV1064"/>
      <c r="LW1064"/>
      <c r="LX1064"/>
      <c r="LY1064"/>
      <c r="LZ1064"/>
      <c r="MA1064"/>
      <c r="MB1064"/>
      <c r="MC1064"/>
      <c r="MD1064"/>
      <c r="ME1064"/>
      <c r="MF1064"/>
      <c r="MG1064"/>
      <c r="MH1064"/>
      <c r="MI1064"/>
      <c r="MJ1064"/>
      <c r="MK1064"/>
      <c r="ML1064"/>
      <c r="MM1064"/>
      <c r="MN1064"/>
      <c r="MO1064"/>
      <c r="MP1064"/>
      <c r="MQ1064"/>
      <c r="MR1064"/>
      <c r="MS1064"/>
      <c r="MT1064"/>
      <c r="MU1064"/>
      <c r="MV1064"/>
      <c r="MW1064"/>
      <c r="MX1064"/>
      <c r="MY1064"/>
      <c r="MZ1064"/>
      <c r="NA1064"/>
      <c r="NB1064"/>
      <c r="NC1064"/>
      <c r="ND1064"/>
      <c r="NE1064"/>
      <c r="NF1064"/>
      <c r="NG1064"/>
      <c r="NH1064"/>
      <c r="NI1064"/>
      <c r="NJ1064"/>
      <c r="NK1064"/>
      <c r="NL1064"/>
      <c r="NM1064"/>
      <c r="NN1064"/>
      <c r="NO1064"/>
      <c r="NP1064"/>
      <c r="NQ1064"/>
      <c r="NR1064"/>
      <c r="NS1064"/>
      <c r="NT1064"/>
      <c r="NU1064"/>
      <c r="NV1064"/>
      <c r="NW1064"/>
      <c r="NX1064"/>
      <c r="NY1064"/>
      <c r="NZ1064"/>
      <c r="OA1064"/>
    </row>
    <row r="1065" spans="16:391"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  <c r="EQ1065"/>
      <c r="ER1065"/>
      <c r="ES1065"/>
      <c r="ET1065"/>
      <c r="EU1065"/>
      <c r="EV1065"/>
      <c r="EW1065"/>
      <c r="EX1065"/>
      <c r="EY1065"/>
      <c r="EZ1065"/>
      <c r="FA1065"/>
      <c r="FB1065"/>
      <c r="FC1065"/>
      <c r="FD1065"/>
      <c r="FE1065"/>
      <c r="FF1065"/>
      <c r="FG1065"/>
      <c r="FH1065"/>
      <c r="FI1065"/>
      <c r="FJ1065"/>
      <c r="FK1065"/>
      <c r="FL1065"/>
      <c r="FM1065"/>
      <c r="FN1065"/>
      <c r="FO1065"/>
      <c r="FP1065"/>
      <c r="FQ1065"/>
      <c r="FR1065"/>
      <c r="FS1065"/>
      <c r="FT1065"/>
      <c r="FU1065"/>
      <c r="FV1065"/>
      <c r="FW1065"/>
      <c r="FX1065"/>
      <c r="FY1065"/>
      <c r="FZ1065"/>
      <c r="GA1065"/>
      <c r="GB1065"/>
      <c r="GC1065"/>
      <c r="GD1065"/>
      <c r="GE1065"/>
      <c r="GF1065"/>
      <c r="GG1065"/>
      <c r="GH1065"/>
      <c r="GI1065"/>
      <c r="GJ1065"/>
      <c r="GK1065"/>
      <c r="GL1065"/>
      <c r="GM1065"/>
      <c r="GN1065"/>
      <c r="GO1065"/>
      <c r="GP1065"/>
      <c r="GQ1065"/>
      <c r="GR1065"/>
      <c r="GS1065"/>
      <c r="GT1065"/>
      <c r="GU1065"/>
      <c r="GV1065"/>
      <c r="GW1065"/>
      <c r="GX1065"/>
      <c r="GY1065"/>
      <c r="GZ1065"/>
      <c r="HA1065"/>
      <c r="HB1065"/>
      <c r="HC1065"/>
      <c r="HD1065"/>
      <c r="HE1065"/>
      <c r="HF1065"/>
      <c r="HG1065"/>
      <c r="HH1065"/>
      <c r="HI1065"/>
      <c r="HJ1065"/>
      <c r="HK1065"/>
      <c r="HL1065"/>
      <c r="HM1065"/>
      <c r="HN1065"/>
      <c r="HO1065"/>
      <c r="HP1065"/>
      <c r="HQ1065"/>
      <c r="HR1065"/>
      <c r="HS1065"/>
      <c r="HT1065"/>
      <c r="HU1065"/>
      <c r="HV1065"/>
      <c r="HW1065"/>
      <c r="HX1065"/>
      <c r="HY1065"/>
      <c r="HZ1065"/>
      <c r="IA1065"/>
      <c r="IB1065"/>
      <c r="IC1065"/>
      <c r="ID1065"/>
      <c r="IE1065"/>
      <c r="IF1065"/>
      <c r="IG1065"/>
      <c r="IH1065"/>
      <c r="II1065"/>
      <c r="IJ1065"/>
      <c r="IK1065"/>
      <c r="IL1065"/>
      <c r="IM1065"/>
      <c r="IN1065"/>
      <c r="IO1065"/>
      <c r="IP1065"/>
      <c r="IQ1065"/>
      <c r="IR1065"/>
      <c r="IS1065"/>
      <c r="IT1065"/>
      <c r="IU1065"/>
      <c r="IV1065"/>
      <c r="IW1065"/>
      <c r="IX1065"/>
      <c r="IY1065"/>
      <c r="IZ1065"/>
      <c r="JA1065"/>
      <c r="JB1065"/>
      <c r="JC1065"/>
      <c r="JD1065"/>
      <c r="JE1065"/>
      <c r="JF1065"/>
      <c r="JG1065"/>
      <c r="JH1065"/>
      <c r="JI1065"/>
      <c r="JJ1065"/>
      <c r="JK1065"/>
      <c r="JL1065"/>
      <c r="JM1065"/>
      <c r="JN1065"/>
      <c r="JO1065"/>
      <c r="JP1065"/>
      <c r="JQ1065"/>
      <c r="JR1065"/>
      <c r="JS1065"/>
      <c r="JT1065"/>
      <c r="JU1065"/>
      <c r="JV1065"/>
      <c r="JW1065"/>
      <c r="JX1065"/>
      <c r="JY1065"/>
      <c r="JZ1065"/>
      <c r="KA1065"/>
      <c r="KB1065"/>
      <c r="KC1065"/>
      <c r="KD1065"/>
      <c r="KE1065"/>
      <c r="KF1065"/>
      <c r="KG1065"/>
      <c r="KH1065"/>
      <c r="KI1065"/>
      <c r="KJ1065"/>
      <c r="KK1065"/>
      <c r="KL1065"/>
      <c r="KM1065"/>
      <c r="KN1065"/>
      <c r="KO1065"/>
      <c r="KP1065"/>
      <c r="KQ1065"/>
      <c r="KR1065"/>
      <c r="KS1065"/>
      <c r="KT1065"/>
      <c r="KU1065"/>
      <c r="KV1065"/>
      <c r="KW1065"/>
      <c r="KX1065"/>
      <c r="KY1065"/>
      <c r="KZ1065"/>
      <c r="LA1065"/>
      <c r="LB1065"/>
      <c r="LC1065"/>
      <c r="LD1065"/>
      <c r="LE1065"/>
      <c r="LF1065"/>
      <c r="LG1065"/>
      <c r="LH1065"/>
      <c r="LI1065"/>
      <c r="LJ1065"/>
      <c r="LK1065"/>
      <c r="LL1065"/>
      <c r="LM1065"/>
      <c r="LN1065"/>
      <c r="LO1065"/>
      <c r="LP1065"/>
      <c r="LQ1065"/>
      <c r="LR1065"/>
      <c r="LS1065"/>
      <c r="LT1065"/>
      <c r="LU1065"/>
      <c r="LV1065"/>
      <c r="LW1065"/>
      <c r="LX1065"/>
      <c r="LY1065"/>
      <c r="LZ1065"/>
      <c r="MA1065"/>
      <c r="MB1065"/>
      <c r="MC1065"/>
      <c r="MD1065"/>
      <c r="ME1065"/>
      <c r="MF1065"/>
      <c r="MG1065"/>
      <c r="MH1065"/>
      <c r="MI1065"/>
      <c r="MJ1065"/>
      <c r="MK1065"/>
      <c r="ML1065"/>
      <c r="MM1065"/>
      <c r="MN1065"/>
      <c r="MO1065"/>
      <c r="MP1065"/>
      <c r="MQ1065"/>
      <c r="MR1065"/>
      <c r="MS1065"/>
      <c r="MT1065"/>
      <c r="MU1065"/>
      <c r="MV1065"/>
      <c r="MW1065"/>
      <c r="MX1065"/>
      <c r="MY1065"/>
      <c r="MZ1065"/>
      <c r="NA1065"/>
      <c r="NB1065"/>
      <c r="NC1065"/>
      <c r="ND1065"/>
      <c r="NE1065"/>
      <c r="NF1065"/>
      <c r="NG1065"/>
      <c r="NH1065"/>
      <c r="NI1065"/>
      <c r="NJ1065"/>
      <c r="NK1065"/>
      <c r="NL1065"/>
      <c r="NM1065"/>
      <c r="NN1065"/>
      <c r="NO1065"/>
      <c r="NP1065"/>
      <c r="NQ1065"/>
      <c r="NR1065"/>
      <c r="NS1065"/>
      <c r="NT1065"/>
      <c r="NU1065"/>
      <c r="NV1065"/>
      <c r="NW1065"/>
      <c r="NX1065"/>
      <c r="NY1065"/>
      <c r="NZ1065"/>
      <c r="OA1065"/>
    </row>
    <row r="1066" spans="16:391"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  <c r="EQ1066"/>
      <c r="ER1066"/>
      <c r="ES1066"/>
      <c r="ET1066"/>
      <c r="EU1066"/>
      <c r="EV1066"/>
      <c r="EW1066"/>
      <c r="EX1066"/>
      <c r="EY1066"/>
      <c r="EZ1066"/>
      <c r="FA1066"/>
      <c r="FB1066"/>
      <c r="FC1066"/>
      <c r="FD1066"/>
      <c r="FE1066"/>
      <c r="FF1066"/>
      <c r="FG1066"/>
      <c r="FH1066"/>
      <c r="FI1066"/>
      <c r="FJ1066"/>
      <c r="FK1066"/>
      <c r="FL1066"/>
      <c r="FM1066"/>
      <c r="FN1066"/>
      <c r="FO1066"/>
      <c r="FP1066"/>
      <c r="FQ1066"/>
      <c r="FR1066"/>
      <c r="FS1066"/>
      <c r="FT1066"/>
      <c r="FU1066"/>
      <c r="FV1066"/>
      <c r="FW1066"/>
      <c r="FX1066"/>
      <c r="FY1066"/>
      <c r="FZ1066"/>
      <c r="GA1066"/>
      <c r="GB1066"/>
      <c r="GC1066"/>
      <c r="GD1066"/>
      <c r="GE1066"/>
      <c r="GF1066"/>
      <c r="GG1066"/>
      <c r="GH1066"/>
      <c r="GI1066"/>
      <c r="GJ1066"/>
      <c r="GK1066"/>
      <c r="GL1066"/>
      <c r="GM1066"/>
      <c r="GN1066"/>
      <c r="GO1066"/>
      <c r="GP1066"/>
      <c r="GQ1066"/>
      <c r="GR1066"/>
      <c r="GS1066"/>
      <c r="GT1066"/>
      <c r="GU1066"/>
      <c r="GV1066"/>
      <c r="GW1066"/>
      <c r="GX1066"/>
      <c r="GY1066"/>
      <c r="GZ1066"/>
      <c r="HA1066"/>
      <c r="HB1066"/>
      <c r="HC1066"/>
      <c r="HD1066"/>
      <c r="HE1066"/>
      <c r="HF1066"/>
      <c r="HG1066"/>
      <c r="HH1066"/>
      <c r="HI1066"/>
      <c r="HJ1066"/>
      <c r="HK1066"/>
      <c r="HL1066"/>
      <c r="HM1066"/>
      <c r="HN1066"/>
      <c r="HO1066"/>
      <c r="HP1066"/>
      <c r="HQ1066"/>
      <c r="HR1066"/>
      <c r="HS1066"/>
      <c r="HT1066"/>
      <c r="HU1066"/>
      <c r="HV1066"/>
      <c r="HW1066"/>
      <c r="HX1066"/>
      <c r="HY1066"/>
      <c r="HZ1066"/>
      <c r="IA1066"/>
      <c r="IB1066"/>
      <c r="IC1066"/>
      <c r="ID1066"/>
      <c r="IE1066"/>
      <c r="IF1066"/>
      <c r="IG1066"/>
      <c r="IH1066"/>
      <c r="II1066"/>
      <c r="IJ1066"/>
      <c r="IK1066"/>
      <c r="IL1066"/>
      <c r="IM1066"/>
      <c r="IN1066"/>
      <c r="IO1066"/>
      <c r="IP1066"/>
      <c r="IQ1066"/>
      <c r="IR1066"/>
      <c r="IS1066"/>
      <c r="IT1066"/>
      <c r="IU1066"/>
      <c r="IV1066"/>
      <c r="IW1066"/>
      <c r="IX1066"/>
      <c r="IY1066"/>
      <c r="IZ1066"/>
      <c r="JA1066"/>
      <c r="JB1066"/>
      <c r="JC1066"/>
      <c r="JD1066"/>
      <c r="JE1066"/>
      <c r="JF1066"/>
      <c r="JG1066"/>
      <c r="JH1066"/>
      <c r="JI1066"/>
      <c r="JJ1066"/>
      <c r="JK1066"/>
      <c r="JL1066"/>
      <c r="JM1066"/>
      <c r="JN1066"/>
      <c r="JO1066"/>
      <c r="JP1066"/>
      <c r="JQ1066"/>
      <c r="JR1066"/>
      <c r="JS1066"/>
      <c r="JT1066"/>
      <c r="JU1066"/>
      <c r="JV1066"/>
      <c r="JW1066"/>
      <c r="JX1066"/>
      <c r="JY1066"/>
      <c r="JZ1066"/>
      <c r="KA1066"/>
      <c r="KB1066"/>
      <c r="KC1066"/>
      <c r="KD1066"/>
      <c r="KE1066"/>
      <c r="KF1066"/>
      <c r="KG1066"/>
      <c r="KH1066"/>
      <c r="KI1066"/>
      <c r="KJ1066"/>
      <c r="KK1066"/>
      <c r="KL1066"/>
      <c r="KM1066"/>
      <c r="KN1066"/>
      <c r="KO1066"/>
      <c r="KP1066"/>
      <c r="KQ1066"/>
      <c r="KR1066"/>
      <c r="KS1066"/>
      <c r="KT1066"/>
      <c r="KU1066"/>
      <c r="KV1066"/>
      <c r="KW1066"/>
      <c r="KX1066"/>
      <c r="KY1066"/>
      <c r="KZ1066"/>
      <c r="LA1066"/>
      <c r="LB1066"/>
      <c r="LC1066"/>
      <c r="LD1066"/>
      <c r="LE1066"/>
      <c r="LF1066"/>
      <c r="LG1066"/>
      <c r="LH1066"/>
      <c r="LI1066"/>
      <c r="LJ1066"/>
      <c r="LK1066"/>
      <c r="LL1066"/>
      <c r="LM1066"/>
      <c r="LN1066"/>
      <c r="LO1066"/>
      <c r="LP1066"/>
      <c r="LQ1066"/>
      <c r="LR1066"/>
      <c r="LS1066"/>
      <c r="LT1066"/>
      <c r="LU1066"/>
      <c r="LV1066"/>
      <c r="LW1066"/>
      <c r="LX1066"/>
      <c r="LY1066"/>
      <c r="LZ1066"/>
      <c r="MA1066"/>
      <c r="MB1066"/>
      <c r="MC1066"/>
      <c r="MD1066"/>
      <c r="ME1066"/>
      <c r="MF1066"/>
      <c r="MG1066"/>
      <c r="MH1066"/>
      <c r="MI1066"/>
      <c r="MJ1066"/>
      <c r="MK1066"/>
      <c r="ML1066"/>
      <c r="MM1066"/>
      <c r="MN1066"/>
      <c r="MO1066"/>
      <c r="MP1066"/>
      <c r="MQ1066"/>
      <c r="MR1066"/>
      <c r="MS1066"/>
      <c r="MT1066"/>
      <c r="MU1066"/>
      <c r="MV1066"/>
      <c r="MW1066"/>
      <c r="MX1066"/>
      <c r="MY1066"/>
      <c r="MZ1066"/>
      <c r="NA1066"/>
      <c r="NB1066"/>
      <c r="NC1066"/>
      <c r="ND1066"/>
      <c r="NE1066"/>
      <c r="NF1066"/>
      <c r="NG1066"/>
      <c r="NH1066"/>
      <c r="NI1066"/>
      <c r="NJ1066"/>
      <c r="NK1066"/>
      <c r="NL1066"/>
      <c r="NM1066"/>
      <c r="NN1066"/>
      <c r="NO1066"/>
      <c r="NP1066"/>
      <c r="NQ1066"/>
      <c r="NR1066"/>
      <c r="NS1066"/>
      <c r="NT1066"/>
      <c r="NU1066"/>
      <c r="NV1066"/>
      <c r="NW1066"/>
      <c r="NX1066"/>
      <c r="NY1066"/>
      <c r="NZ1066"/>
      <c r="OA1066"/>
    </row>
    <row r="1067" spans="16:391"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  <c r="EQ1067"/>
      <c r="ER1067"/>
      <c r="ES1067"/>
      <c r="ET1067"/>
      <c r="EU1067"/>
      <c r="EV1067"/>
      <c r="EW1067"/>
      <c r="EX1067"/>
      <c r="EY1067"/>
      <c r="EZ1067"/>
      <c r="FA1067"/>
      <c r="FB1067"/>
      <c r="FC1067"/>
      <c r="FD1067"/>
      <c r="FE1067"/>
      <c r="FF1067"/>
      <c r="FG1067"/>
      <c r="FH1067"/>
      <c r="FI1067"/>
      <c r="FJ1067"/>
      <c r="FK1067"/>
      <c r="FL1067"/>
      <c r="FM1067"/>
      <c r="FN1067"/>
      <c r="FO1067"/>
      <c r="FP1067"/>
      <c r="FQ1067"/>
      <c r="FR1067"/>
      <c r="FS1067"/>
      <c r="FT1067"/>
      <c r="FU1067"/>
      <c r="FV1067"/>
      <c r="FW1067"/>
      <c r="FX1067"/>
      <c r="FY1067"/>
      <c r="FZ1067"/>
      <c r="GA1067"/>
      <c r="GB1067"/>
      <c r="GC1067"/>
      <c r="GD1067"/>
      <c r="GE1067"/>
      <c r="GF1067"/>
      <c r="GG1067"/>
      <c r="GH1067"/>
      <c r="GI1067"/>
      <c r="GJ1067"/>
      <c r="GK1067"/>
      <c r="GL1067"/>
      <c r="GM1067"/>
      <c r="GN1067"/>
      <c r="GO1067"/>
      <c r="GP1067"/>
      <c r="GQ1067"/>
      <c r="GR1067"/>
      <c r="GS1067"/>
      <c r="GT1067"/>
      <c r="GU1067"/>
      <c r="GV1067"/>
      <c r="GW1067"/>
      <c r="GX1067"/>
      <c r="GY1067"/>
      <c r="GZ1067"/>
      <c r="HA1067"/>
      <c r="HB1067"/>
      <c r="HC1067"/>
      <c r="HD1067"/>
      <c r="HE1067"/>
      <c r="HF1067"/>
      <c r="HG1067"/>
      <c r="HH1067"/>
      <c r="HI1067"/>
      <c r="HJ1067"/>
      <c r="HK1067"/>
      <c r="HL1067"/>
      <c r="HM1067"/>
      <c r="HN1067"/>
      <c r="HO1067"/>
      <c r="HP1067"/>
      <c r="HQ1067"/>
      <c r="HR1067"/>
      <c r="HS1067"/>
      <c r="HT1067"/>
      <c r="HU1067"/>
      <c r="HV1067"/>
      <c r="HW1067"/>
      <c r="HX1067"/>
      <c r="HY1067"/>
      <c r="HZ1067"/>
      <c r="IA1067"/>
      <c r="IB1067"/>
      <c r="IC1067"/>
      <c r="ID1067"/>
      <c r="IE1067"/>
      <c r="IF1067"/>
      <c r="IG1067"/>
      <c r="IH1067"/>
      <c r="II1067"/>
      <c r="IJ1067"/>
      <c r="IK1067"/>
      <c r="IL1067"/>
      <c r="IM1067"/>
      <c r="IN1067"/>
      <c r="IO1067"/>
      <c r="IP1067"/>
      <c r="IQ1067"/>
      <c r="IR1067"/>
      <c r="IS1067"/>
      <c r="IT1067"/>
      <c r="IU1067"/>
      <c r="IV1067"/>
      <c r="IW1067"/>
      <c r="IX1067"/>
      <c r="IY1067"/>
      <c r="IZ1067"/>
      <c r="JA1067"/>
      <c r="JB1067"/>
      <c r="JC1067"/>
      <c r="JD1067"/>
      <c r="JE1067"/>
      <c r="JF1067"/>
      <c r="JG1067"/>
      <c r="JH1067"/>
      <c r="JI1067"/>
      <c r="JJ1067"/>
      <c r="JK1067"/>
      <c r="JL1067"/>
      <c r="JM1067"/>
      <c r="JN1067"/>
      <c r="JO1067"/>
      <c r="JP1067"/>
      <c r="JQ1067"/>
      <c r="JR1067"/>
      <c r="JS1067"/>
      <c r="JT1067"/>
      <c r="JU1067"/>
      <c r="JV1067"/>
      <c r="JW1067"/>
      <c r="JX1067"/>
      <c r="JY1067"/>
      <c r="JZ1067"/>
      <c r="KA1067"/>
      <c r="KB1067"/>
      <c r="KC1067"/>
      <c r="KD1067"/>
      <c r="KE1067"/>
      <c r="KF1067"/>
      <c r="KG1067"/>
      <c r="KH1067"/>
      <c r="KI1067"/>
      <c r="KJ1067"/>
      <c r="KK1067"/>
      <c r="KL1067"/>
      <c r="KM1067"/>
      <c r="KN1067"/>
      <c r="KO1067"/>
      <c r="KP1067"/>
      <c r="KQ1067"/>
      <c r="KR1067"/>
      <c r="KS1067"/>
      <c r="KT1067"/>
      <c r="KU1067"/>
      <c r="KV1067"/>
      <c r="KW1067"/>
      <c r="KX1067"/>
      <c r="KY1067"/>
      <c r="KZ1067"/>
      <c r="LA1067"/>
      <c r="LB1067"/>
      <c r="LC1067"/>
      <c r="LD1067"/>
      <c r="LE1067"/>
      <c r="LF1067"/>
      <c r="LG1067"/>
      <c r="LH1067"/>
      <c r="LI1067"/>
      <c r="LJ1067"/>
      <c r="LK1067"/>
      <c r="LL1067"/>
      <c r="LM1067"/>
      <c r="LN1067"/>
      <c r="LO1067"/>
      <c r="LP1067"/>
      <c r="LQ1067"/>
      <c r="LR1067"/>
      <c r="LS1067"/>
      <c r="LT1067"/>
      <c r="LU1067"/>
      <c r="LV1067"/>
      <c r="LW1067"/>
      <c r="LX1067"/>
      <c r="LY1067"/>
      <c r="LZ1067"/>
      <c r="MA1067"/>
      <c r="MB1067"/>
      <c r="MC1067"/>
      <c r="MD1067"/>
      <c r="ME1067"/>
      <c r="MF1067"/>
      <c r="MG1067"/>
      <c r="MH1067"/>
      <c r="MI1067"/>
      <c r="MJ1067"/>
      <c r="MK1067"/>
      <c r="ML1067"/>
      <c r="MM1067"/>
      <c r="MN1067"/>
      <c r="MO1067"/>
      <c r="MP1067"/>
      <c r="MQ1067"/>
      <c r="MR1067"/>
      <c r="MS1067"/>
      <c r="MT1067"/>
      <c r="MU1067"/>
      <c r="MV1067"/>
      <c r="MW1067"/>
      <c r="MX1067"/>
      <c r="MY1067"/>
      <c r="MZ1067"/>
      <c r="NA1067"/>
      <c r="NB1067"/>
      <c r="NC1067"/>
      <c r="ND1067"/>
      <c r="NE1067"/>
      <c r="NF1067"/>
      <c r="NG1067"/>
      <c r="NH1067"/>
      <c r="NI1067"/>
      <c r="NJ1067"/>
      <c r="NK1067"/>
      <c r="NL1067"/>
      <c r="NM1067"/>
      <c r="NN1067"/>
      <c r="NO1067"/>
      <c r="NP1067"/>
      <c r="NQ1067"/>
      <c r="NR1067"/>
      <c r="NS1067"/>
      <c r="NT1067"/>
      <c r="NU1067"/>
      <c r="NV1067"/>
      <c r="NW1067"/>
      <c r="NX1067"/>
      <c r="NY1067"/>
      <c r="NZ1067"/>
      <c r="OA1067"/>
    </row>
    <row r="1068" spans="16:391"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  <c r="EQ1068"/>
      <c r="ER1068"/>
      <c r="ES1068"/>
      <c r="ET1068"/>
      <c r="EU1068"/>
      <c r="EV1068"/>
      <c r="EW1068"/>
      <c r="EX1068"/>
      <c r="EY1068"/>
      <c r="EZ1068"/>
      <c r="FA1068"/>
      <c r="FB1068"/>
      <c r="FC1068"/>
      <c r="FD1068"/>
      <c r="FE1068"/>
      <c r="FF1068"/>
      <c r="FG1068"/>
      <c r="FH1068"/>
      <c r="FI1068"/>
      <c r="FJ1068"/>
      <c r="FK1068"/>
      <c r="FL1068"/>
      <c r="FM1068"/>
      <c r="FN1068"/>
      <c r="FO1068"/>
      <c r="FP1068"/>
      <c r="FQ1068"/>
      <c r="FR1068"/>
      <c r="FS1068"/>
      <c r="FT1068"/>
      <c r="FU1068"/>
      <c r="FV1068"/>
      <c r="FW1068"/>
      <c r="FX1068"/>
      <c r="FY1068"/>
      <c r="FZ1068"/>
      <c r="GA1068"/>
      <c r="GB1068"/>
      <c r="GC1068"/>
      <c r="GD1068"/>
      <c r="GE1068"/>
      <c r="GF1068"/>
      <c r="GG1068"/>
      <c r="GH1068"/>
      <c r="GI1068"/>
      <c r="GJ1068"/>
      <c r="GK1068"/>
      <c r="GL1068"/>
      <c r="GM1068"/>
      <c r="GN1068"/>
      <c r="GO1068"/>
      <c r="GP1068"/>
      <c r="GQ1068"/>
      <c r="GR1068"/>
      <c r="GS1068"/>
      <c r="GT1068"/>
      <c r="GU1068"/>
      <c r="GV1068"/>
      <c r="GW1068"/>
      <c r="GX1068"/>
      <c r="GY1068"/>
      <c r="GZ1068"/>
      <c r="HA1068"/>
      <c r="HB1068"/>
      <c r="HC1068"/>
      <c r="HD1068"/>
      <c r="HE1068"/>
      <c r="HF1068"/>
      <c r="HG1068"/>
      <c r="HH1068"/>
      <c r="HI1068"/>
      <c r="HJ1068"/>
      <c r="HK1068"/>
      <c r="HL1068"/>
      <c r="HM1068"/>
      <c r="HN1068"/>
      <c r="HO1068"/>
      <c r="HP1068"/>
      <c r="HQ1068"/>
      <c r="HR1068"/>
      <c r="HS1068"/>
      <c r="HT1068"/>
      <c r="HU1068"/>
      <c r="HV1068"/>
      <c r="HW1068"/>
      <c r="HX1068"/>
      <c r="HY1068"/>
      <c r="HZ1068"/>
      <c r="IA1068"/>
      <c r="IB1068"/>
      <c r="IC1068"/>
      <c r="ID1068"/>
      <c r="IE1068"/>
      <c r="IF1068"/>
      <c r="IG1068"/>
      <c r="IH1068"/>
      <c r="II1068"/>
      <c r="IJ1068"/>
      <c r="IK1068"/>
      <c r="IL1068"/>
      <c r="IM1068"/>
      <c r="IN1068"/>
      <c r="IO1068"/>
      <c r="IP1068"/>
      <c r="IQ1068"/>
      <c r="IR1068"/>
      <c r="IS1068"/>
      <c r="IT1068"/>
      <c r="IU1068"/>
      <c r="IV1068"/>
      <c r="IW1068"/>
      <c r="IX1068"/>
      <c r="IY1068"/>
      <c r="IZ1068"/>
      <c r="JA1068"/>
      <c r="JB1068"/>
      <c r="JC1068"/>
      <c r="JD1068"/>
      <c r="JE1068"/>
      <c r="JF1068"/>
      <c r="JG1068"/>
      <c r="JH1068"/>
      <c r="JI1068"/>
      <c r="JJ1068"/>
      <c r="JK1068"/>
      <c r="JL1068"/>
      <c r="JM1068"/>
      <c r="JN1068"/>
      <c r="JO1068"/>
      <c r="JP1068"/>
      <c r="JQ1068"/>
      <c r="JR1068"/>
      <c r="JS1068"/>
      <c r="JT1068"/>
      <c r="JU1068"/>
      <c r="JV1068"/>
      <c r="JW1068"/>
      <c r="JX1068"/>
      <c r="JY1068"/>
      <c r="JZ1068"/>
      <c r="KA1068"/>
      <c r="KB1068"/>
      <c r="KC1068"/>
      <c r="KD1068"/>
      <c r="KE1068"/>
      <c r="KF1068"/>
      <c r="KG1068"/>
      <c r="KH1068"/>
      <c r="KI1068"/>
      <c r="KJ1068"/>
      <c r="KK1068"/>
      <c r="KL1068"/>
      <c r="KM1068"/>
      <c r="KN1068"/>
      <c r="KO1068"/>
      <c r="KP1068"/>
      <c r="KQ1068"/>
      <c r="KR1068"/>
      <c r="KS1068"/>
      <c r="KT1068"/>
      <c r="KU1068"/>
      <c r="KV1068"/>
      <c r="KW1068"/>
      <c r="KX1068"/>
      <c r="KY1068"/>
      <c r="KZ1068"/>
      <c r="LA1068"/>
      <c r="LB1068"/>
      <c r="LC1068"/>
      <c r="LD1068"/>
      <c r="LE1068"/>
      <c r="LF1068"/>
      <c r="LG1068"/>
      <c r="LH1068"/>
      <c r="LI1068"/>
      <c r="LJ1068"/>
      <c r="LK1068"/>
      <c r="LL1068"/>
      <c r="LM1068"/>
      <c r="LN1068"/>
      <c r="LO1068"/>
      <c r="LP1068"/>
      <c r="LQ1068"/>
      <c r="LR1068"/>
      <c r="LS1068"/>
      <c r="LT1068"/>
      <c r="LU1068"/>
      <c r="LV1068"/>
      <c r="LW1068"/>
      <c r="LX1068"/>
      <c r="LY1068"/>
      <c r="LZ1068"/>
      <c r="MA1068"/>
      <c r="MB1068"/>
      <c r="MC1068"/>
      <c r="MD1068"/>
      <c r="ME1068"/>
      <c r="MF1068"/>
      <c r="MG1068"/>
      <c r="MH1068"/>
      <c r="MI1068"/>
      <c r="MJ1068"/>
      <c r="MK1068"/>
      <c r="ML1068"/>
      <c r="MM1068"/>
      <c r="MN1068"/>
      <c r="MO1068"/>
      <c r="MP1068"/>
      <c r="MQ1068"/>
      <c r="MR1068"/>
      <c r="MS1068"/>
      <c r="MT1068"/>
      <c r="MU1068"/>
      <c r="MV1068"/>
      <c r="MW1068"/>
      <c r="MX1068"/>
      <c r="MY1068"/>
      <c r="MZ1068"/>
      <c r="NA1068"/>
      <c r="NB1068"/>
      <c r="NC1068"/>
      <c r="ND1068"/>
      <c r="NE1068"/>
      <c r="NF1068"/>
      <c r="NG1068"/>
      <c r="NH1068"/>
      <c r="NI1068"/>
      <c r="NJ1068"/>
      <c r="NK1068"/>
      <c r="NL1068"/>
      <c r="NM1068"/>
      <c r="NN1068"/>
      <c r="NO1068"/>
      <c r="NP1068"/>
      <c r="NQ1068"/>
      <c r="NR1068"/>
      <c r="NS1068"/>
      <c r="NT1068"/>
      <c r="NU1068"/>
      <c r="NV1068"/>
      <c r="NW1068"/>
      <c r="NX1068"/>
      <c r="NY1068"/>
      <c r="NZ1068"/>
      <c r="OA1068"/>
    </row>
    <row r="1069" spans="16:391"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  <c r="EQ1069"/>
      <c r="ER1069"/>
      <c r="ES1069"/>
      <c r="ET1069"/>
      <c r="EU1069"/>
      <c r="EV1069"/>
      <c r="EW1069"/>
      <c r="EX1069"/>
      <c r="EY1069"/>
      <c r="EZ1069"/>
      <c r="FA1069"/>
      <c r="FB1069"/>
      <c r="FC1069"/>
      <c r="FD1069"/>
      <c r="FE1069"/>
      <c r="FF1069"/>
      <c r="FG1069"/>
      <c r="FH1069"/>
      <c r="FI1069"/>
      <c r="FJ1069"/>
      <c r="FK1069"/>
      <c r="FL1069"/>
      <c r="FM1069"/>
      <c r="FN1069"/>
      <c r="FO1069"/>
      <c r="FP1069"/>
      <c r="FQ1069"/>
      <c r="FR1069"/>
      <c r="FS1069"/>
      <c r="FT1069"/>
      <c r="FU1069"/>
      <c r="FV1069"/>
      <c r="FW1069"/>
      <c r="FX1069"/>
      <c r="FY1069"/>
      <c r="FZ1069"/>
      <c r="GA1069"/>
      <c r="GB1069"/>
      <c r="GC1069"/>
      <c r="GD1069"/>
      <c r="GE1069"/>
      <c r="GF1069"/>
      <c r="GG1069"/>
      <c r="GH1069"/>
      <c r="GI1069"/>
      <c r="GJ1069"/>
      <c r="GK1069"/>
      <c r="GL1069"/>
      <c r="GM1069"/>
      <c r="GN1069"/>
      <c r="GO1069"/>
      <c r="GP1069"/>
      <c r="GQ1069"/>
      <c r="GR1069"/>
      <c r="GS1069"/>
      <c r="GT1069"/>
      <c r="GU1069"/>
      <c r="GV1069"/>
      <c r="GW1069"/>
      <c r="GX1069"/>
      <c r="GY1069"/>
      <c r="GZ1069"/>
      <c r="HA1069"/>
      <c r="HB1069"/>
      <c r="HC1069"/>
      <c r="HD1069"/>
      <c r="HE1069"/>
      <c r="HF1069"/>
      <c r="HG1069"/>
      <c r="HH1069"/>
      <c r="HI1069"/>
      <c r="HJ1069"/>
      <c r="HK1069"/>
      <c r="HL1069"/>
      <c r="HM1069"/>
      <c r="HN1069"/>
      <c r="HO1069"/>
      <c r="HP1069"/>
      <c r="HQ1069"/>
      <c r="HR1069"/>
      <c r="HS1069"/>
      <c r="HT1069"/>
      <c r="HU1069"/>
      <c r="HV1069"/>
      <c r="HW1069"/>
      <c r="HX1069"/>
      <c r="HY1069"/>
      <c r="HZ1069"/>
      <c r="IA1069"/>
      <c r="IB1069"/>
      <c r="IC1069"/>
      <c r="ID1069"/>
      <c r="IE1069"/>
      <c r="IF1069"/>
      <c r="IG1069"/>
      <c r="IH1069"/>
      <c r="II1069"/>
      <c r="IJ1069"/>
      <c r="IK1069"/>
      <c r="IL1069"/>
      <c r="IM1069"/>
      <c r="IN1069"/>
      <c r="IO1069"/>
      <c r="IP1069"/>
      <c r="IQ1069"/>
      <c r="IR1069"/>
      <c r="IS1069"/>
      <c r="IT1069"/>
      <c r="IU1069"/>
      <c r="IV1069"/>
      <c r="IW1069"/>
      <c r="IX1069"/>
      <c r="IY1069"/>
      <c r="IZ1069"/>
      <c r="JA1069"/>
      <c r="JB1069"/>
      <c r="JC1069"/>
      <c r="JD1069"/>
      <c r="JE1069"/>
      <c r="JF1069"/>
      <c r="JG1069"/>
      <c r="JH1069"/>
      <c r="JI1069"/>
      <c r="JJ1069"/>
      <c r="JK1069"/>
      <c r="JL1069"/>
      <c r="JM1069"/>
      <c r="JN1069"/>
      <c r="JO1069"/>
      <c r="JP1069"/>
      <c r="JQ1069"/>
      <c r="JR1069"/>
      <c r="JS1069"/>
      <c r="JT1069"/>
      <c r="JU1069"/>
      <c r="JV1069"/>
      <c r="JW1069"/>
      <c r="JX1069"/>
      <c r="JY1069"/>
      <c r="JZ1069"/>
      <c r="KA1069"/>
      <c r="KB1069"/>
      <c r="KC1069"/>
      <c r="KD1069"/>
      <c r="KE1069"/>
      <c r="KF1069"/>
      <c r="KG1069"/>
      <c r="KH1069"/>
      <c r="KI1069"/>
      <c r="KJ1069"/>
      <c r="KK1069"/>
      <c r="KL1069"/>
      <c r="KM1069"/>
      <c r="KN1069"/>
      <c r="KO1069"/>
      <c r="KP1069"/>
      <c r="KQ1069"/>
      <c r="KR1069"/>
      <c r="KS1069"/>
      <c r="KT1069"/>
      <c r="KU1069"/>
      <c r="KV1069"/>
      <c r="KW1069"/>
      <c r="KX1069"/>
      <c r="KY1069"/>
      <c r="KZ1069"/>
      <c r="LA1069"/>
      <c r="LB1069"/>
      <c r="LC1069"/>
      <c r="LD1069"/>
      <c r="LE1069"/>
      <c r="LF1069"/>
      <c r="LG1069"/>
      <c r="LH1069"/>
      <c r="LI1069"/>
      <c r="LJ1069"/>
      <c r="LK1069"/>
      <c r="LL1069"/>
      <c r="LM1069"/>
      <c r="LN1069"/>
      <c r="LO1069"/>
      <c r="LP1069"/>
      <c r="LQ1069"/>
      <c r="LR1069"/>
      <c r="LS1069"/>
      <c r="LT1069"/>
      <c r="LU1069"/>
      <c r="LV1069"/>
      <c r="LW1069"/>
      <c r="LX1069"/>
      <c r="LY1069"/>
      <c r="LZ1069"/>
      <c r="MA1069"/>
      <c r="MB1069"/>
      <c r="MC1069"/>
      <c r="MD1069"/>
      <c r="ME1069"/>
      <c r="MF1069"/>
      <c r="MG1069"/>
      <c r="MH1069"/>
      <c r="MI1069"/>
      <c r="MJ1069"/>
      <c r="MK1069"/>
      <c r="ML1069"/>
      <c r="MM1069"/>
      <c r="MN1069"/>
      <c r="MO1069"/>
      <c r="MP1069"/>
      <c r="MQ1069"/>
      <c r="MR1069"/>
      <c r="MS1069"/>
      <c r="MT1069"/>
      <c r="MU1069"/>
      <c r="MV1069"/>
      <c r="MW1069"/>
      <c r="MX1069"/>
      <c r="MY1069"/>
      <c r="MZ1069"/>
      <c r="NA1069"/>
      <c r="NB1069"/>
      <c r="NC1069"/>
      <c r="ND1069"/>
      <c r="NE1069"/>
      <c r="NF1069"/>
      <c r="NG1069"/>
      <c r="NH1069"/>
      <c r="NI1069"/>
      <c r="NJ1069"/>
      <c r="NK1069"/>
      <c r="NL1069"/>
      <c r="NM1069"/>
      <c r="NN1069"/>
      <c r="NO1069"/>
      <c r="NP1069"/>
      <c r="NQ1069"/>
      <c r="NR1069"/>
      <c r="NS1069"/>
      <c r="NT1069"/>
      <c r="NU1069"/>
      <c r="NV1069"/>
      <c r="NW1069"/>
      <c r="NX1069"/>
      <c r="NY1069"/>
      <c r="NZ1069"/>
      <c r="OA1069"/>
    </row>
    <row r="1070" spans="16:391"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  <c r="EQ1070"/>
      <c r="ER1070"/>
      <c r="ES1070"/>
      <c r="ET1070"/>
      <c r="EU1070"/>
      <c r="EV1070"/>
      <c r="EW1070"/>
      <c r="EX1070"/>
      <c r="EY1070"/>
      <c r="EZ1070"/>
      <c r="FA1070"/>
      <c r="FB1070"/>
      <c r="FC1070"/>
      <c r="FD1070"/>
      <c r="FE1070"/>
      <c r="FF1070"/>
      <c r="FG1070"/>
      <c r="FH1070"/>
      <c r="FI1070"/>
      <c r="FJ1070"/>
      <c r="FK1070"/>
      <c r="FL1070"/>
      <c r="FM1070"/>
      <c r="FN1070"/>
      <c r="FO1070"/>
      <c r="FP1070"/>
      <c r="FQ1070"/>
      <c r="FR1070"/>
      <c r="FS1070"/>
      <c r="FT1070"/>
      <c r="FU1070"/>
      <c r="FV1070"/>
      <c r="FW1070"/>
      <c r="FX1070"/>
      <c r="FY1070"/>
      <c r="FZ1070"/>
      <c r="GA1070"/>
      <c r="GB1070"/>
      <c r="GC1070"/>
      <c r="GD1070"/>
      <c r="GE1070"/>
      <c r="GF1070"/>
      <c r="GG1070"/>
      <c r="GH1070"/>
      <c r="GI1070"/>
      <c r="GJ1070"/>
      <c r="GK1070"/>
      <c r="GL1070"/>
      <c r="GM1070"/>
      <c r="GN1070"/>
      <c r="GO1070"/>
      <c r="GP1070"/>
      <c r="GQ1070"/>
      <c r="GR1070"/>
      <c r="GS1070"/>
      <c r="GT1070"/>
      <c r="GU1070"/>
      <c r="GV1070"/>
      <c r="GW1070"/>
      <c r="GX1070"/>
      <c r="GY1070"/>
      <c r="GZ1070"/>
      <c r="HA1070"/>
      <c r="HB1070"/>
      <c r="HC1070"/>
      <c r="HD1070"/>
      <c r="HE1070"/>
      <c r="HF1070"/>
      <c r="HG1070"/>
      <c r="HH1070"/>
      <c r="HI1070"/>
      <c r="HJ1070"/>
      <c r="HK1070"/>
      <c r="HL1070"/>
      <c r="HM1070"/>
      <c r="HN1070"/>
      <c r="HO1070"/>
      <c r="HP1070"/>
      <c r="HQ1070"/>
      <c r="HR1070"/>
      <c r="HS1070"/>
      <c r="HT1070"/>
      <c r="HU1070"/>
      <c r="HV1070"/>
      <c r="HW1070"/>
      <c r="HX1070"/>
      <c r="HY1070"/>
      <c r="HZ1070"/>
      <c r="IA1070"/>
      <c r="IB1070"/>
      <c r="IC1070"/>
      <c r="ID1070"/>
      <c r="IE1070"/>
      <c r="IF1070"/>
      <c r="IG1070"/>
      <c r="IH1070"/>
      <c r="II1070"/>
      <c r="IJ1070"/>
      <c r="IK1070"/>
      <c r="IL1070"/>
      <c r="IM1070"/>
      <c r="IN1070"/>
      <c r="IO1070"/>
      <c r="IP1070"/>
      <c r="IQ1070"/>
      <c r="IR1070"/>
      <c r="IS1070"/>
      <c r="IT1070"/>
      <c r="IU1070"/>
      <c r="IV1070"/>
      <c r="IW1070"/>
      <c r="IX1070"/>
      <c r="IY1070"/>
      <c r="IZ1070"/>
      <c r="JA1070"/>
      <c r="JB1070"/>
      <c r="JC1070"/>
      <c r="JD1070"/>
      <c r="JE1070"/>
      <c r="JF1070"/>
      <c r="JG1070"/>
      <c r="JH1070"/>
      <c r="JI1070"/>
      <c r="JJ1070"/>
      <c r="JK1070"/>
      <c r="JL1070"/>
      <c r="JM1070"/>
      <c r="JN1070"/>
      <c r="JO1070"/>
      <c r="JP1070"/>
      <c r="JQ1070"/>
      <c r="JR1070"/>
      <c r="JS1070"/>
      <c r="JT1070"/>
      <c r="JU1070"/>
      <c r="JV1070"/>
      <c r="JW1070"/>
      <c r="JX1070"/>
      <c r="JY1070"/>
      <c r="JZ1070"/>
      <c r="KA1070"/>
      <c r="KB1070"/>
      <c r="KC1070"/>
      <c r="KD1070"/>
      <c r="KE1070"/>
      <c r="KF1070"/>
      <c r="KG1070"/>
      <c r="KH1070"/>
      <c r="KI1070"/>
      <c r="KJ1070"/>
      <c r="KK1070"/>
      <c r="KL1070"/>
      <c r="KM1070"/>
      <c r="KN1070"/>
      <c r="KO1070"/>
      <c r="KP1070"/>
      <c r="KQ1070"/>
      <c r="KR1070"/>
      <c r="KS1070"/>
      <c r="KT1070"/>
      <c r="KU1070"/>
      <c r="KV1070"/>
      <c r="KW1070"/>
      <c r="KX1070"/>
      <c r="KY1070"/>
      <c r="KZ1070"/>
      <c r="LA1070"/>
      <c r="LB1070"/>
      <c r="LC1070"/>
      <c r="LD1070"/>
      <c r="LE1070"/>
      <c r="LF1070"/>
      <c r="LG1070"/>
      <c r="LH1070"/>
      <c r="LI1070"/>
      <c r="LJ1070"/>
      <c r="LK1070"/>
      <c r="LL1070"/>
      <c r="LM1070"/>
      <c r="LN1070"/>
      <c r="LO1070"/>
      <c r="LP1070"/>
      <c r="LQ1070"/>
      <c r="LR1070"/>
      <c r="LS1070"/>
      <c r="LT1070"/>
      <c r="LU1070"/>
      <c r="LV1070"/>
      <c r="LW1070"/>
      <c r="LX1070"/>
      <c r="LY1070"/>
      <c r="LZ1070"/>
      <c r="MA1070"/>
      <c r="MB1070"/>
      <c r="MC1070"/>
      <c r="MD1070"/>
      <c r="ME1070"/>
      <c r="MF1070"/>
      <c r="MG1070"/>
      <c r="MH1070"/>
      <c r="MI1070"/>
      <c r="MJ1070"/>
      <c r="MK1070"/>
      <c r="ML1070"/>
      <c r="MM1070"/>
      <c r="MN1070"/>
      <c r="MO1070"/>
      <c r="MP1070"/>
      <c r="MQ1070"/>
      <c r="MR1070"/>
      <c r="MS1070"/>
      <c r="MT1070"/>
      <c r="MU1070"/>
      <c r="MV1070"/>
      <c r="MW1070"/>
      <c r="MX1070"/>
      <c r="MY1070"/>
      <c r="MZ1070"/>
      <c r="NA1070"/>
      <c r="NB1070"/>
      <c r="NC1070"/>
      <c r="ND1070"/>
      <c r="NE1070"/>
      <c r="NF1070"/>
      <c r="NG1070"/>
      <c r="NH1070"/>
      <c r="NI1070"/>
      <c r="NJ1070"/>
      <c r="NK1070"/>
      <c r="NL1070"/>
      <c r="NM1070"/>
      <c r="NN1070"/>
      <c r="NO1070"/>
      <c r="NP1070"/>
      <c r="NQ1070"/>
      <c r="NR1070"/>
      <c r="NS1070"/>
      <c r="NT1070"/>
      <c r="NU1070"/>
      <c r="NV1070"/>
      <c r="NW1070"/>
      <c r="NX1070"/>
      <c r="NY1070"/>
      <c r="NZ1070"/>
      <c r="OA1070"/>
    </row>
    <row r="1071" spans="16:391"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  <c r="EQ1071"/>
      <c r="ER1071"/>
      <c r="ES1071"/>
      <c r="ET1071"/>
      <c r="EU1071"/>
      <c r="EV1071"/>
      <c r="EW1071"/>
      <c r="EX1071"/>
      <c r="EY1071"/>
      <c r="EZ1071"/>
      <c r="FA1071"/>
      <c r="FB1071"/>
      <c r="FC1071"/>
      <c r="FD1071"/>
      <c r="FE1071"/>
      <c r="FF1071"/>
      <c r="FG1071"/>
      <c r="FH1071"/>
      <c r="FI1071"/>
      <c r="FJ1071"/>
      <c r="FK1071"/>
      <c r="FL1071"/>
      <c r="FM1071"/>
      <c r="FN1071"/>
      <c r="FO1071"/>
      <c r="FP1071"/>
      <c r="FQ1071"/>
      <c r="FR1071"/>
      <c r="FS1071"/>
      <c r="FT1071"/>
      <c r="FU1071"/>
      <c r="FV1071"/>
      <c r="FW1071"/>
      <c r="FX1071"/>
      <c r="FY1071"/>
      <c r="FZ1071"/>
      <c r="GA1071"/>
      <c r="GB1071"/>
      <c r="GC1071"/>
      <c r="GD1071"/>
      <c r="GE1071"/>
      <c r="GF1071"/>
      <c r="GG1071"/>
      <c r="GH1071"/>
      <c r="GI1071"/>
      <c r="GJ1071"/>
      <c r="GK1071"/>
      <c r="GL1071"/>
      <c r="GM1071"/>
      <c r="GN1071"/>
      <c r="GO1071"/>
      <c r="GP1071"/>
      <c r="GQ1071"/>
      <c r="GR1071"/>
      <c r="GS1071"/>
      <c r="GT1071"/>
      <c r="GU1071"/>
      <c r="GV1071"/>
      <c r="GW1071"/>
      <c r="GX1071"/>
      <c r="GY1071"/>
      <c r="GZ1071"/>
      <c r="HA1071"/>
      <c r="HB1071"/>
      <c r="HC1071"/>
      <c r="HD1071"/>
      <c r="HE1071"/>
      <c r="HF1071"/>
      <c r="HG1071"/>
      <c r="HH1071"/>
      <c r="HI1071"/>
      <c r="HJ1071"/>
      <c r="HK1071"/>
      <c r="HL1071"/>
      <c r="HM1071"/>
      <c r="HN1071"/>
      <c r="HO1071"/>
      <c r="HP1071"/>
      <c r="HQ1071"/>
      <c r="HR1071"/>
      <c r="HS1071"/>
      <c r="HT1071"/>
      <c r="HU1071"/>
      <c r="HV1071"/>
      <c r="HW1071"/>
      <c r="HX1071"/>
      <c r="HY1071"/>
      <c r="HZ1071"/>
      <c r="IA1071"/>
      <c r="IB1071"/>
      <c r="IC1071"/>
      <c r="ID1071"/>
      <c r="IE1071"/>
      <c r="IF1071"/>
      <c r="IG1071"/>
      <c r="IH1071"/>
      <c r="II1071"/>
      <c r="IJ1071"/>
      <c r="IK1071"/>
      <c r="IL1071"/>
      <c r="IM1071"/>
      <c r="IN1071"/>
      <c r="IO1071"/>
      <c r="IP1071"/>
      <c r="IQ1071"/>
      <c r="IR1071"/>
      <c r="IS1071"/>
      <c r="IT1071"/>
      <c r="IU1071"/>
      <c r="IV1071"/>
      <c r="IW1071"/>
      <c r="IX1071"/>
      <c r="IY1071"/>
      <c r="IZ1071"/>
      <c r="JA1071"/>
      <c r="JB1071"/>
      <c r="JC1071"/>
      <c r="JD1071"/>
      <c r="JE1071"/>
      <c r="JF1071"/>
      <c r="JG1071"/>
      <c r="JH1071"/>
      <c r="JI1071"/>
      <c r="JJ1071"/>
      <c r="JK1071"/>
      <c r="JL1071"/>
      <c r="JM1071"/>
      <c r="JN1071"/>
      <c r="JO1071"/>
      <c r="JP1071"/>
      <c r="JQ1071"/>
      <c r="JR1071"/>
      <c r="JS1071"/>
      <c r="JT1071"/>
      <c r="JU1071"/>
      <c r="JV1071"/>
      <c r="JW1071"/>
      <c r="JX1071"/>
      <c r="JY1071"/>
      <c r="JZ1071"/>
      <c r="KA1071"/>
      <c r="KB1071"/>
      <c r="KC1071"/>
      <c r="KD1071"/>
      <c r="KE1071"/>
      <c r="KF1071"/>
      <c r="KG1071"/>
      <c r="KH1071"/>
      <c r="KI1071"/>
      <c r="KJ1071"/>
      <c r="KK1071"/>
      <c r="KL1071"/>
      <c r="KM1071"/>
      <c r="KN1071"/>
      <c r="KO1071"/>
      <c r="KP1071"/>
      <c r="KQ1071"/>
      <c r="KR1071"/>
      <c r="KS1071"/>
      <c r="KT1071"/>
      <c r="KU1071"/>
      <c r="KV1071"/>
      <c r="KW1071"/>
      <c r="KX1071"/>
      <c r="KY1071"/>
      <c r="KZ1071"/>
      <c r="LA1071"/>
      <c r="LB1071"/>
      <c r="LC1071"/>
      <c r="LD1071"/>
      <c r="LE1071"/>
      <c r="LF1071"/>
      <c r="LG1071"/>
      <c r="LH1071"/>
      <c r="LI1071"/>
      <c r="LJ1071"/>
      <c r="LK1071"/>
      <c r="LL1071"/>
      <c r="LM1071"/>
      <c r="LN1071"/>
      <c r="LO1071"/>
      <c r="LP1071"/>
      <c r="LQ1071"/>
      <c r="LR1071"/>
      <c r="LS1071"/>
      <c r="LT1071"/>
      <c r="LU1071"/>
      <c r="LV1071"/>
      <c r="LW1071"/>
      <c r="LX1071"/>
      <c r="LY1071"/>
      <c r="LZ1071"/>
      <c r="MA1071"/>
      <c r="MB1071"/>
      <c r="MC1071"/>
      <c r="MD1071"/>
      <c r="ME1071"/>
      <c r="MF1071"/>
      <c r="MG1071"/>
      <c r="MH1071"/>
      <c r="MI1071"/>
      <c r="MJ1071"/>
      <c r="MK1071"/>
      <c r="ML1071"/>
      <c r="MM1071"/>
      <c r="MN1071"/>
      <c r="MO1071"/>
      <c r="MP1071"/>
      <c r="MQ1071"/>
      <c r="MR1071"/>
      <c r="MS1071"/>
      <c r="MT1071"/>
      <c r="MU1071"/>
      <c r="MV1071"/>
      <c r="MW1071"/>
      <c r="MX1071"/>
      <c r="MY1071"/>
      <c r="MZ1071"/>
      <c r="NA1071"/>
      <c r="NB1071"/>
      <c r="NC1071"/>
      <c r="ND1071"/>
      <c r="NE1071"/>
      <c r="NF1071"/>
      <c r="NG1071"/>
      <c r="NH1071"/>
      <c r="NI1071"/>
      <c r="NJ1071"/>
      <c r="NK1071"/>
      <c r="NL1071"/>
      <c r="NM1071"/>
      <c r="NN1071"/>
      <c r="NO1071"/>
      <c r="NP1071"/>
      <c r="NQ1071"/>
      <c r="NR1071"/>
      <c r="NS1071"/>
      <c r="NT1071"/>
      <c r="NU1071"/>
      <c r="NV1071"/>
      <c r="NW1071"/>
      <c r="NX1071"/>
      <c r="NY1071"/>
      <c r="NZ1071"/>
      <c r="OA1071"/>
    </row>
    <row r="1072" spans="16:391"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  <c r="EQ1072"/>
      <c r="ER1072"/>
      <c r="ES1072"/>
      <c r="ET1072"/>
      <c r="EU1072"/>
      <c r="EV1072"/>
      <c r="EW1072"/>
      <c r="EX1072"/>
      <c r="EY1072"/>
      <c r="EZ1072"/>
      <c r="FA1072"/>
      <c r="FB1072"/>
      <c r="FC1072"/>
      <c r="FD1072"/>
      <c r="FE1072"/>
      <c r="FF1072"/>
      <c r="FG1072"/>
      <c r="FH1072"/>
      <c r="FI1072"/>
      <c r="FJ1072"/>
      <c r="FK1072"/>
      <c r="FL1072"/>
      <c r="FM1072"/>
      <c r="FN1072"/>
      <c r="FO1072"/>
      <c r="FP1072"/>
      <c r="FQ1072"/>
      <c r="FR1072"/>
      <c r="FS1072"/>
      <c r="FT1072"/>
      <c r="FU1072"/>
      <c r="FV1072"/>
      <c r="FW1072"/>
      <c r="FX1072"/>
      <c r="FY1072"/>
      <c r="FZ1072"/>
      <c r="GA1072"/>
      <c r="GB1072"/>
      <c r="GC1072"/>
      <c r="GD1072"/>
      <c r="GE1072"/>
      <c r="GF1072"/>
      <c r="GG1072"/>
      <c r="GH1072"/>
      <c r="GI1072"/>
      <c r="GJ1072"/>
      <c r="GK1072"/>
      <c r="GL1072"/>
      <c r="GM1072"/>
      <c r="GN1072"/>
      <c r="GO1072"/>
      <c r="GP1072"/>
      <c r="GQ1072"/>
      <c r="GR1072"/>
      <c r="GS1072"/>
      <c r="GT1072"/>
      <c r="GU1072"/>
      <c r="GV1072"/>
      <c r="GW1072"/>
      <c r="GX1072"/>
      <c r="GY1072"/>
      <c r="GZ1072"/>
      <c r="HA1072"/>
      <c r="HB1072"/>
      <c r="HC1072"/>
      <c r="HD1072"/>
      <c r="HE1072"/>
      <c r="HF1072"/>
      <c r="HG1072"/>
      <c r="HH1072"/>
      <c r="HI1072"/>
      <c r="HJ1072"/>
      <c r="HK1072"/>
      <c r="HL1072"/>
      <c r="HM1072"/>
      <c r="HN1072"/>
      <c r="HO1072"/>
      <c r="HP1072"/>
      <c r="HQ1072"/>
      <c r="HR1072"/>
      <c r="HS1072"/>
      <c r="HT1072"/>
      <c r="HU1072"/>
      <c r="HV1072"/>
      <c r="HW1072"/>
      <c r="HX1072"/>
      <c r="HY1072"/>
      <c r="HZ1072"/>
      <c r="IA1072"/>
      <c r="IB1072"/>
      <c r="IC1072"/>
      <c r="ID1072"/>
      <c r="IE1072"/>
      <c r="IF1072"/>
      <c r="IG1072"/>
      <c r="IH1072"/>
      <c r="II1072"/>
      <c r="IJ1072"/>
      <c r="IK1072"/>
      <c r="IL1072"/>
      <c r="IM1072"/>
      <c r="IN1072"/>
      <c r="IO1072"/>
      <c r="IP1072"/>
      <c r="IQ1072"/>
      <c r="IR1072"/>
      <c r="IS1072"/>
      <c r="IT1072"/>
      <c r="IU1072"/>
      <c r="IV1072"/>
      <c r="IW1072"/>
      <c r="IX1072"/>
      <c r="IY1072"/>
      <c r="IZ1072"/>
      <c r="JA1072"/>
      <c r="JB1072"/>
      <c r="JC1072"/>
      <c r="JD1072"/>
      <c r="JE1072"/>
      <c r="JF1072"/>
      <c r="JG1072"/>
      <c r="JH1072"/>
      <c r="JI1072"/>
      <c r="JJ1072"/>
      <c r="JK1072"/>
      <c r="JL1072"/>
      <c r="JM1072"/>
      <c r="JN1072"/>
      <c r="JO1072"/>
      <c r="JP1072"/>
      <c r="JQ1072"/>
      <c r="JR1072"/>
      <c r="JS1072"/>
      <c r="JT1072"/>
      <c r="JU1072"/>
      <c r="JV1072"/>
      <c r="JW1072"/>
      <c r="JX1072"/>
      <c r="JY1072"/>
      <c r="JZ1072"/>
      <c r="KA1072"/>
      <c r="KB1072"/>
      <c r="KC1072"/>
      <c r="KD1072"/>
      <c r="KE1072"/>
      <c r="KF1072"/>
      <c r="KG1072"/>
      <c r="KH1072"/>
      <c r="KI1072"/>
      <c r="KJ1072"/>
      <c r="KK1072"/>
      <c r="KL1072"/>
      <c r="KM1072"/>
      <c r="KN1072"/>
      <c r="KO1072"/>
      <c r="KP1072"/>
      <c r="KQ1072"/>
      <c r="KR1072"/>
      <c r="KS1072"/>
      <c r="KT1072"/>
      <c r="KU1072"/>
      <c r="KV1072"/>
      <c r="KW1072"/>
      <c r="KX1072"/>
      <c r="KY1072"/>
      <c r="KZ1072"/>
      <c r="LA1072"/>
      <c r="LB1072"/>
      <c r="LC1072"/>
      <c r="LD1072"/>
      <c r="LE1072"/>
      <c r="LF1072"/>
      <c r="LG1072"/>
      <c r="LH1072"/>
      <c r="LI1072"/>
      <c r="LJ1072"/>
      <c r="LK1072"/>
      <c r="LL1072"/>
      <c r="LM1072"/>
      <c r="LN1072"/>
      <c r="LO1072"/>
      <c r="LP1072"/>
      <c r="LQ1072"/>
      <c r="LR1072"/>
      <c r="LS1072"/>
      <c r="LT1072"/>
      <c r="LU1072"/>
      <c r="LV1072"/>
      <c r="LW1072"/>
      <c r="LX1072"/>
      <c r="LY1072"/>
      <c r="LZ1072"/>
      <c r="MA1072"/>
      <c r="MB1072"/>
      <c r="MC1072"/>
      <c r="MD1072"/>
      <c r="ME1072"/>
      <c r="MF1072"/>
      <c r="MG1072"/>
      <c r="MH1072"/>
      <c r="MI1072"/>
      <c r="MJ1072"/>
      <c r="MK1072"/>
      <c r="ML1072"/>
      <c r="MM1072"/>
      <c r="MN1072"/>
      <c r="MO1072"/>
      <c r="MP1072"/>
      <c r="MQ1072"/>
      <c r="MR1072"/>
      <c r="MS1072"/>
      <c r="MT1072"/>
      <c r="MU1072"/>
      <c r="MV1072"/>
      <c r="MW1072"/>
      <c r="MX1072"/>
      <c r="MY1072"/>
      <c r="MZ1072"/>
      <c r="NA1072"/>
      <c r="NB1072"/>
      <c r="NC1072"/>
      <c r="ND1072"/>
      <c r="NE1072"/>
      <c r="NF1072"/>
      <c r="NG1072"/>
      <c r="NH1072"/>
      <c r="NI1072"/>
      <c r="NJ1072"/>
      <c r="NK1072"/>
      <c r="NL1072"/>
      <c r="NM1072"/>
      <c r="NN1072"/>
      <c r="NO1072"/>
      <c r="NP1072"/>
      <c r="NQ1072"/>
      <c r="NR1072"/>
      <c r="NS1072"/>
      <c r="NT1072"/>
      <c r="NU1072"/>
      <c r="NV1072"/>
      <c r="NW1072"/>
      <c r="NX1072"/>
      <c r="NY1072"/>
      <c r="NZ1072"/>
      <c r="OA1072"/>
    </row>
    <row r="1073" spans="16:391"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  <c r="GJ1073"/>
      <c r="GK1073"/>
      <c r="GL1073"/>
      <c r="GM1073"/>
      <c r="GN1073"/>
      <c r="GO1073"/>
      <c r="GP1073"/>
      <c r="GQ1073"/>
      <c r="GR1073"/>
      <c r="GS1073"/>
      <c r="GT1073"/>
      <c r="GU1073"/>
      <c r="GV1073"/>
      <c r="GW1073"/>
      <c r="GX1073"/>
      <c r="GY1073"/>
      <c r="GZ1073"/>
      <c r="HA1073"/>
      <c r="HB1073"/>
      <c r="HC1073"/>
      <c r="HD1073"/>
      <c r="HE1073"/>
      <c r="HF1073"/>
      <c r="HG1073"/>
      <c r="HH1073"/>
      <c r="HI1073"/>
      <c r="HJ1073"/>
      <c r="HK1073"/>
      <c r="HL1073"/>
      <c r="HM1073"/>
      <c r="HN1073"/>
      <c r="HO1073"/>
      <c r="HP1073"/>
      <c r="HQ1073"/>
      <c r="HR1073"/>
      <c r="HS1073"/>
      <c r="HT1073"/>
      <c r="HU1073"/>
      <c r="HV1073"/>
      <c r="HW1073"/>
      <c r="HX1073"/>
      <c r="HY1073"/>
      <c r="HZ1073"/>
      <c r="IA1073"/>
      <c r="IB1073"/>
      <c r="IC1073"/>
      <c r="ID1073"/>
      <c r="IE1073"/>
      <c r="IF1073"/>
      <c r="IG1073"/>
      <c r="IH1073"/>
      <c r="II1073"/>
      <c r="IJ1073"/>
      <c r="IK1073"/>
      <c r="IL1073"/>
      <c r="IM1073"/>
      <c r="IN1073"/>
      <c r="IO1073"/>
      <c r="IP1073"/>
      <c r="IQ1073"/>
      <c r="IR1073"/>
      <c r="IS1073"/>
      <c r="IT1073"/>
      <c r="IU1073"/>
      <c r="IV1073"/>
      <c r="IW1073"/>
      <c r="IX1073"/>
      <c r="IY1073"/>
      <c r="IZ1073"/>
      <c r="JA1073"/>
      <c r="JB1073"/>
      <c r="JC1073"/>
      <c r="JD1073"/>
      <c r="JE1073"/>
      <c r="JF1073"/>
      <c r="JG1073"/>
      <c r="JH1073"/>
      <c r="JI1073"/>
      <c r="JJ1073"/>
      <c r="JK1073"/>
      <c r="JL1073"/>
      <c r="JM1073"/>
      <c r="JN1073"/>
      <c r="JO1073"/>
      <c r="JP1073"/>
      <c r="JQ1073"/>
      <c r="JR1073"/>
      <c r="JS1073"/>
      <c r="JT1073"/>
      <c r="JU1073"/>
      <c r="JV1073"/>
      <c r="JW1073"/>
      <c r="JX1073"/>
      <c r="JY1073"/>
      <c r="JZ1073"/>
      <c r="KA1073"/>
      <c r="KB1073"/>
      <c r="KC1073"/>
      <c r="KD1073"/>
      <c r="KE1073"/>
      <c r="KF1073"/>
      <c r="KG1073"/>
      <c r="KH1073"/>
      <c r="KI1073"/>
      <c r="KJ1073"/>
      <c r="KK1073"/>
      <c r="KL1073"/>
      <c r="KM1073"/>
      <c r="KN1073"/>
      <c r="KO1073"/>
      <c r="KP1073"/>
      <c r="KQ1073"/>
      <c r="KR1073"/>
      <c r="KS1073"/>
      <c r="KT1073"/>
      <c r="KU1073"/>
      <c r="KV1073"/>
      <c r="KW1073"/>
      <c r="KX1073"/>
      <c r="KY1073"/>
      <c r="KZ1073"/>
      <c r="LA1073"/>
      <c r="LB1073"/>
      <c r="LC1073"/>
      <c r="LD1073"/>
      <c r="LE1073"/>
      <c r="LF1073"/>
      <c r="LG1073"/>
      <c r="LH1073"/>
      <c r="LI1073"/>
      <c r="LJ1073"/>
      <c r="LK1073"/>
      <c r="LL1073"/>
      <c r="LM1073"/>
      <c r="LN1073"/>
      <c r="LO1073"/>
      <c r="LP1073"/>
      <c r="LQ1073"/>
      <c r="LR1073"/>
      <c r="LS1073"/>
      <c r="LT1073"/>
      <c r="LU1073"/>
      <c r="LV1073"/>
      <c r="LW1073"/>
      <c r="LX1073"/>
      <c r="LY1073"/>
      <c r="LZ1073"/>
      <c r="MA1073"/>
      <c r="MB1073"/>
      <c r="MC1073"/>
      <c r="MD1073"/>
      <c r="ME1073"/>
      <c r="MF1073"/>
      <c r="MG1073"/>
      <c r="MH1073"/>
      <c r="MI1073"/>
      <c r="MJ1073"/>
      <c r="MK1073"/>
      <c r="ML1073"/>
      <c r="MM1073"/>
      <c r="MN1073"/>
      <c r="MO1073"/>
      <c r="MP1073"/>
      <c r="MQ1073"/>
      <c r="MR1073"/>
      <c r="MS1073"/>
      <c r="MT1073"/>
      <c r="MU1073"/>
      <c r="MV1073"/>
      <c r="MW1073"/>
      <c r="MX1073"/>
      <c r="MY1073"/>
      <c r="MZ1073"/>
      <c r="NA1073"/>
      <c r="NB1073"/>
      <c r="NC1073"/>
      <c r="ND1073"/>
      <c r="NE1073"/>
      <c r="NF1073"/>
      <c r="NG1073"/>
      <c r="NH1073"/>
      <c r="NI1073"/>
      <c r="NJ1073"/>
      <c r="NK1073"/>
      <c r="NL1073"/>
      <c r="NM1073"/>
      <c r="NN1073"/>
      <c r="NO1073"/>
      <c r="NP1073"/>
      <c r="NQ1073"/>
      <c r="NR1073"/>
      <c r="NS1073"/>
      <c r="NT1073"/>
      <c r="NU1073"/>
      <c r="NV1073"/>
      <c r="NW1073"/>
      <c r="NX1073"/>
      <c r="NY1073"/>
      <c r="NZ1073"/>
      <c r="OA1073"/>
    </row>
    <row r="1074" spans="16:391"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  <c r="GJ1074"/>
      <c r="GK1074"/>
      <c r="GL1074"/>
      <c r="GM1074"/>
      <c r="GN1074"/>
      <c r="GO1074"/>
      <c r="GP1074"/>
      <c r="GQ1074"/>
      <c r="GR1074"/>
      <c r="GS1074"/>
      <c r="GT1074"/>
      <c r="GU1074"/>
      <c r="GV1074"/>
      <c r="GW1074"/>
      <c r="GX1074"/>
      <c r="GY1074"/>
      <c r="GZ1074"/>
      <c r="HA1074"/>
      <c r="HB1074"/>
      <c r="HC1074"/>
      <c r="HD1074"/>
      <c r="HE1074"/>
      <c r="HF1074"/>
      <c r="HG1074"/>
      <c r="HH1074"/>
      <c r="HI1074"/>
      <c r="HJ1074"/>
      <c r="HK1074"/>
      <c r="HL1074"/>
      <c r="HM1074"/>
      <c r="HN1074"/>
      <c r="HO1074"/>
      <c r="HP1074"/>
      <c r="HQ1074"/>
      <c r="HR1074"/>
      <c r="HS1074"/>
      <c r="HT1074"/>
      <c r="HU1074"/>
      <c r="HV1074"/>
      <c r="HW1074"/>
      <c r="HX1074"/>
      <c r="HY1074"/>
      <c r="HZ1074"/>
      <c r="IA1074"/>
      <c r="IB1074"/>
      <c r="IC1074"/>
      <c r="ID1074"/>
      <c r="IE1074"/>
      <c r="IF1074"/>
      <c r="IG1074"/>
      <c r="IH1074"/>
      <c r="II1074"/>
      <c r="IJ1074"/>
      <c r="IK1074"/>
      <c r="IL1074"/>
      <c r="IM1074"/>
      <c r="IN1074"/>
      <c r="IO1074"/>
      <c r="IP1074"/>
      <c r="IQ1074"/>
      <c r="IR1074"/>
      <c r="IS1074"/>
      <c r="IT1074"/>
      <c r="IU1074"/>
      <c r="IV1074"/>
      <c r="IW1074"/>
      <c r="IX1074"/>
      <c r="IY1074"/>
      <c r="IZ1074"/>
      <c r="JA1074"/>
      <c r="JB1074"/>
      <c r="JC1074"/>
      <c r="JD1074"/>
      <c r="JE1074"/>
      <c r="JF1074"/>
      <c r="JG1074"/>
      <c r="JH1074"/>
      <c r="JI1074"/>
      <c r="JJ1074"/>
      <c r="JK1074"/>
      <c r="JL1074"/>
      <c r="JM1074"/>
      <c r="JN1074"/>
      <c r="JO1074"/>
      <c r="JP1074"/>
      <c r="JQ1074"/>
      <c r="JR1074"/>
      <c r="JS1074"/>
      <c r="JT1074"/>
      <c r="JU1074"/>
      <c r="JV1074"/>
      <c r="JW1074"/>
      <c r="JX1074"/>
      <c r="JY1074"/>
      <c r="JZ1074"/>
      <c r="KA1074"/>
      <c r="KB1074"/>
      <c r="KC1074"/>
      <c r="KD1074"/>
      <c r="KE1074"/>
      <c r="KF1074"/>
      <c r="KG1074"/>
      <c r="KH1074"/>
      <c r="KI1074"/>
      <c r="KJ1074"/>
      <c r="KK1074"/>
      <c r="KL1074"/>
      <c r="KM1074"/>
      <c r="KN1074"/>
      <c r="KO1074"/>
      <c r="KP1074"/>
      <c r="KQ1074"/>
      <c r="KR1074"/>
      <c r="KS1074"/>
      <c r="KT1074"/>
      <c r="KU1074"/>
      <c r="KV1074"/>
      <c r="KW1074"/>
      <c r="KX1074"/>
      <c r="KY1074"/>
      <c r="KZ1074"/>
      <c r="LA1074"/>
      <c r="LB1074"/>
      <c r="LC1074"/>
      <c r="LD1074"/>
      <c r="LE1074"/>
      <c r="LF1074"/>
      <c r="LG1074"/>
      <c r="LH1074"/>
      <c r="LI1074"/>
      <c r="LJ1074"/>
      <c r="LK1074"/>
      <c r="LL1074"/>
      <c r="LM1074"/>
      <c r="LN1074"/>
      <c r="LO1074"/>
      <c r="LP1074"/>
      <c r="LQ1074"/>
      <c r="LR1074"/>
      <c r="LS1074"/>
      <c r="LT1074"/>
      <c r="LU1074"/>
      <c r="LV1074"/>
      <c r="LW1074"/>
      <c r="LX1074"/>
      <c r="LY1074"/>
      <c r="LZ1074"/>
      <c r="MA1074"/>
      <c r="MB1074"/>
      <c r="MC1074"/>
      <c r="MD1074"/>
      <c r="ME1074"/>
      <c r="MF1074"/>
      <c r="MG1074"/>
      <c r="MH1074"/>
      <c r="MI1074"/>
      <c r="MJ1074"/>
      <c r="MK1074"/>
      <c r="ML1074"/>
      <c r="MM1074"/>
      <c r="MN1074"/>
      <c r="MO1074"/>
      <c r="MP1074"/>
      <c r="MQ1074"/>
      <c r="MR1074"/>
      <c r="MS1074"/>
      <c r="MT1074"/>
      <c r="MU1074"/>
      <c r="MV1074"/>
      <c r="MW1074"/>
      <c r="MX1074"/>
      <c r="MY1074"/>
      <c r="MZ1074"/>
      <c r="NA1074"/>
      <c r="NB1074"/>
      <c r="NC1074"/>
      <c r="ND1074"/>
      <c r="NE1074"/>
      <c r="NF1074"/>
      <c r="NG1074"/>
      <c r="NH1074"/>
      <c r="NI1074"/>
      <c r="NJ1074"/>
      <c r="NK1074"/>
      <c r="NL1074"/>
      <c r="NM1074"/>
      <c r="NN1074"/>
      <c r="NO1074"/>
      <c r="NP1074"/>
      <c r="NQ1074"/>
      <c r="NR1074"/>
      <c r="NS1074"/>
      <c r="NT1074"/>
      <c r="NU1074"/>
      <c r="NV1074"/>
      <c r="NW1074"/>
      <c r="NX1074"/>
      <c r="NY1074"/>
      <c r="NZ1074"/>
      <c r="OA1074"/>
    </row>
    <row r="1075" spans="16:391"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  <c r="GJ1075"/>
      <c r="GK1075"/>
      <c r="GL1075"/>
      <c r="GM1075"/>
      <c r="GN1075"/>
      <c r="GO1075"/>
      <c r="GP1075"/>
      <c r="GQ1075"/>
      <c r="GR1075"/>
      <c r="GS1075"/>
      <c r="GT1075"/>
      <c r="GU1075"/>
      <c r="GV1075"/>
      <c r="GW1075"/>
      <c r="GX1075"/>
      <c r="GY1075"/>
      <c r="GZ1075"/>
      <c r="HA1075"/>
      <c r="HB1075"/>
      <c r="HC1075"/>
      <c r="HD1075"/>
      <c r="HE1075"/>
      <c r="HF1075"/>
      <c r="HG1075"/>
      <c r="HH1075"/>
      <c r="HI1075"/>
      <c r="HJ1075"/>
      <c r="HK1075"/>
      <c r="HL1075"/>
      <c r="HM1075"/>
      <c r="HN1075"/>
      <c r="HO1075"/>
      <c r="HP1075"/>
      <c r="HQ1075"/>
      <c r="HR1075"/>
      <c r="HS1075"/>
      <c r="HT1075"/>
      <c r="HU1075"/>
      <c r="HV1075"/>
      <c r="HW1075"/>
      <c r="HX1075"/>
      <c r="HY1075"/>
      <c r="HZ1075"/>
      <c r="IA1075"/>
      <c r="IB1075"/>
      <c r="IC1075"/>
      <c r="ID1075"/>
      <c r="IE1075"/>
      <c r="IF1075"/>
      <c r="IG1075"/>
      <c r="IH1075"/>
      <c r="II1075"/>
      <c r="IJ1075"/>
      <c r="IK1075"/>
      <c r="IL1075"/>
      <c r="IM1075"/>
      <c r="IN1075"/>
      <c r="IO1075"/>
      <c r="IP1075"/>
      <c r="IQ1075"/>
      <c r="IR1075"/>
      <c r="IS1075"/>
      <c r="IT1075"/>
      <c r="IU1075"/>
      <c r="IV1075"/>
      <c r="IW1075"/>
      <c r="IX1075"/>
      <c r="IY1075"/>
      <c r="IZ1075"/>
      <c r="JA1075"/>
      <c r="JB1075"/>
      <c r="JC1075"/>
      <c r="JD1075"/>
      <c r="JE1075"/>
      <c r="JF1075"/>
      <c r="JG1075"/>
      <c r="JH1075"/>
      <c r="JI1075"/>
      <c r="JJ1075"/>
      <c r="JK1075"/>
      <c r="JL1075"/>
      <c r="JM1075"/>
      <c r="JN1075"/>
      <c r="JO1075"/>
      <c r="JP1075"/>
      <c r="JQ1075"/>
      <c r="JR1075"/>
      <c r="JS1075"/>
      <c r="JT1075"/>
      <c r="JU1075"/>
      <c r="JV1075"/>
      <c r="JW1075"/>
      <c r="JX1075"/>
      <c r="JY1075"/>
      <c r="JZ1075"/>
      <c r="KA1075"/>
      <c r="KB1075"/>
      <c r="KC1075"/>
      <c r="KD1075"/>
      <c r="KE1075"/>
      <c r="KF1075"/>
      <c r="KG1075"/>
      <c r="KH1075"/>
      <c r="KI1075"/>
      <c r="KJ1075"/>
      <c r="KK1075"/>
      <c r="KL1075"/>
      <c r="KM1075"/>
      <c r="KN1075"/>
      <c r="KO1075"/>
      <c r="KP1075"/>
      <c r="KQ1075"/>
      <c r="KR1075"/>
      <c r="KS1075"/>
      <c r="KT1075"/>
      <c r="KU1075"/>
      <c r="KV1075"/>
      <c r="KW1075"/>
      <c r="KX1075"/>
      <c r="KY1075"/>
      <c r="KZ1075"/>
      <c r="LA1075"/>
      <c r="LB1075"/>
      <c r="LC1075"/>
      <c r="LD1075"/>
      <c r="LE1075"/>
      <c r="LF1075"/>
      <c r="LG1075"/>
      <c r="LH1075"/>
      <c r="LI1075"/>
      <c r="LJ1075"/>
      <c r="LK1075"/>
      <c r="LL1075"/>
      <c r="LM1075"/>
      <c r="LN1075"/>
      <c r="LO1075"/>
      <c r="LP1075"/>
      <c r="LQ1075"/>
      <c r="LR1075"/>
      <c r="LS1075"/>
      <c r="LT1075"/>
      <c r="LU1075"/>
      <c r="LV1075"/>
      <c r="LW1075"/>
      <c r="LX1075"/>
      <c r="LY1075"/>
      <c r="LZ1075"/>
      <c r="MA1075"/>
      <c r="MB1075"/>
      <c r="MC1075"/>
      <c r="MD1075"/>
      <c r="ME1075"/>
      <c r="MF1075"/>
      <c r="MG1075"/>
      <c r="MH1075"/>
      <c r="MI1075"/>
      <c r="MJ1075"/>
      <c r="MK1075"/>
      <c r="ML1075"/>
      <c r="MM1075"/>
      <c r="MN1075"/>
      <c r="MO1075"/>
      <c r="MP1075"/>
      <c r="MQ1075"/>
      <c r="MR1075"/>
      <c r="MS1075"/>
      <c r="MT1075"/>
      <c r="MU1075"/>
      <c r="MV1075"/>
      <c r="MW1075"/>
      <c r="MX1075"/>
      <c r="MY1075"/>
      <c r="MZ1075"/>
      <c r="NA1075"/>
      <c r="NB1075"/>
      <c r="NC1075"/>
      <c r="ND1075"/>
      <c r="NE1075"/>
      <c r="NF1075"/>
      <c r="NG1075"/>
      <c r="NH1075"/>
      <c r="NI1075"/>
      <c r="NJ1075"/>
      <c r="NK1075"/>
      <c r="NL1075"/>
      <c r="NM1075"/>
      <c r="NN1075"/>
      <c r="NO1075"/>
      <c r="NP1075"/>
      <c r="NQ1075"/>
      <c r="NR1075"/>
      <c r="NS1075"/>
      <c r="NT1075"/>
      <c r="NU1075"/>
      <c r="NV1075"/>
      <c r="NW1075"/>
      <c r="NX1075"/>
      <c r="NY1075"/>
      <c r="NZ1075"/>
      <c r="OA1075"/>
    </row>
    <row r="1076" spans="16:391"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  <c r="GJ1076"/>
      <c r="GK1076"/>
      <c r="GL1076"/>
      <c r="GM1076"/>
      <c r="GN1076"/>
      <c r="GO1076"/>
      <c r="GP1076"/>
      <c r="GQ1076"/>
      <c r="GR1076"/>
      <c r="GS1076"/>
      <c r="GT1076"/>
      <c r="GU1076"/>
      <c r="GV1076"/>
      <c r="GW1076"/>
      <c r="GX1076"/>
      <c r="GY1076"/>
      <c r="GZ1076"/>
      <c r="HA1076"/>
      <c r="HB1076"/>
      <c r="HC1076"/>
      <c r="HD1076"/>
      <c r="HE1076"/>
      <c r="HF1076"/>
      <c r="HG1076"/>
      <c r="HH1076"/>
      <c r="HI1076"/>
      <c r="HJ1076"/>
      <c r="HK1076"/>
      <c r="HL1076"/>
      <c r="HM1076"/>
      <c r="HN1076"/>
      <c r="HO1076"/>
      <c r="HP1076"/>
      <c r="HQ1076"/>
      <c r="HR1076"/>
      <c r="HS1076"/>
      <c r="HT1076"/>
      <c r="HU1076"/>
      <c r="HV1076"/>
      <c r="HW1076"/>
      <c r="HX1076"/>
      <c r="HY1076"/>
      <c r="HZ1076"/>
      <c r="IA1076"/>
      <c r="IB1076"/>
      <c r="IC1076"/>
      <c r="ID1076"/>
      <c r="IE1076"/>
      <c r="IF1076"/>
      <c r="IG1076"/>
      <c r="IH1076"/>
      <c r="II1076"/>
      <c r="IJ1076"/>
      <c r="IK1076"/>
      <c r="IL1076"/>
      <c r="IM1076"/>
      <c r="IN1076"/>
      <c r="IO1076"/>
      <c r="IP1076"/>
      <c r="IQ1076"/>
      <c r="IR1076"/>
      <c r="IS1076"/>
      <c r="IT1076"/>
      <c r="IU1076"/>
      <c r="IV1076"/>
      <c r="IW1076"/>
      <c r="IX1076"/>
      <c r="IY1076"/>
      <c r="IZ1076"/>
      <c r="JA1076"/>
      <c r="JB1076"/>
      <c r="JC1076"/>
      <c r="JD1076"/>
      <c r="JE1076"/>
      <c r="JF1076"/>
      <c r="JG1076"/>
      <c r="JH1076"/>
      <c r="JI1076"/>
      <c r="JJ1076"/>
      <c r="JK1076"/>
      <c r="JL1076"/>
      <c r="JM1076"/>
      <c r="JN1076"/>
      <c r="JO1076"/>
      <c r="JP1076"/>
      <c r="JQ1076"/>
      <c r="JR1076"/>
      <c r="JS1076"/>
      <c r="JT1076"/>
      <c r="JU1076"/>
      <c r="JV1076"/>
      <c r="JW1076"/>
      <c r="JX1076"/>
      <c r="JY1076"/>
      <c r="JZ1076"/>
      <c r="KA1076"/>
      <c r="KB1076"/>
      <c r="KC1076"/>
      <c r="KD1076"/>
      <c r="KE1076"/>
      <c r="KF1076"/>
      <c r="KG1076"/>
      <c r="KH1076"/>
      <c r="KI1076"/>
      <c r="KJ1076"/>
      <c r="KK1076"/>
      <c r="KL1076"/>
      <c r="KM1076"/>
      <c r="KN1076"/>
      <c r="KO1076"/>
      <c r="KP1076"/>
      <c r="KQ1076"/>
      <c r="KR1076"/>
      <c r="KS1076"/>
      <c r="KT1076"/>
      <c r="KU1076"/>
      <c r="KV1076"/>
      <c r="KW1076"/>
      <c r="KX1076"/>
      <c r="KY1076"/>
      <c r="KZ1076"/>
      <c r="LA1076"/>
      <c r="LB1076"/>
      <c r="LC1076"/>
      <c r="LD1076"/>
      <c r="LE1076"/>
      <c r="LF1076"/>
      <c r="LG1076"/>
      <c r="LH1076"/>
      <c r="LI1076"/>
      <c r="LJ1076"/>
      <c r="LK1076"/>
      <c r="LL1076"/>
      <c r="LM1076"/>
      <c r="LN1076"/>
      <c r="LO1076"/>
      <c r="LP1076"/>
      <c r="LQ1076"/>
      <c r="LR1076"/>
      <c r="LS1076"/>
      <c r="LT1076"/>
      <c r="LU1076"/>
      <c r="LV1076"/>
      <c r="LW1076"/>
      <c r="LX1076"/>
      <c r="LY1076"/>
      <c r="LZ1076"/>
      <c r="MA1076"/>
      <c r="MB1076"/>
      <c r="MC1076"/>
      <c r="MD1076"/>
      <c r="ME1076"/>
      <c r="MF1076"/>
      <c r="MG1076"/>
      <c r="MH1076"/>
      <c r="MI1076"/>
      <c r="MJ1076"/>
      <c r="MK1076"/>
      <c r="ML1076"/>
      <c r="MM1076"/>
      <c r="MN1076"/>
      <c r="MO1076"/>
      <c r="MP1076"/>
      <c r="MQ1076"/>
      <c r="MR1076"/>
      <c r="MS1076"/>
      <c r="MT1076"/>
      <c r="MU1076"/>
      <c r="MV1076"/>
      <c r="MW1076"/>
      <c r="MX1076"/>
      <c r="MY1076"/>
      <c r="MZ1076"/>
      <c r="NA1076"/>
      <c r="NB1076"/>
      <c r="NC1076"/>
      <c r="ND1076"/>
      <c r="NE1076"/>
      <c r="NF1076"/>
      <c r="NG1076"/>
      <c r="NH1076"/>
      <c r="NI1076"/>
      <c r="NJ1076"/>
      <c r="NK1076"/>
      <c r="NL1076"/>
      <c r="NM1076"/>
      <c r="NN1076"/>
      <c r="NO1076"/>
      <c r="NP1076"/>
      <c r="NQ1076"/>
      <c r="NR1076"/>
      <c r="NS1076"/>
      <c r="NT1076"/>
      <c r="NU1076"/>
      <c r="NV1076"/>
      <c r="NW1076"/>
      <c r="NX1076"/>
      <c r="NY1076"/>
      <c r="NZ1076"/>
      <c r="OA1076"/>
    </row>
    <row r="1077" spans="16:391"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  <c r="EQ1077"/>
      <c r="ER1077"/>
      <c r="ES1077"/>
      <c r="ET1077"/>
      <c r="EU1077"/>
      <c r="EV1077"/>
      <c r="EW1077"/>
      <c r="EX1077"/>
      <c r="EY1077"/>
      <c r="EZ1077"/>
      <c r="FA1077"/>
      <c r="FB1077"/>
      <c r="FC1077"/>
      <c r="FD1077"/>
      <c r="FE1077"/>
      <c r="FF1077"/>
      <c r="FG1077"/>
      <c r="FH1077"/>
      <c r="FI1077"/>
      <c r="FJ1077"/>
      <c r="FK1077"/>
      <c r="FL1077"/>
      <c r="FM1077"/>
      <c r="FN1077"/>
      <c r="FO1077"/>
      <c r="FP1077"/>
      <c r="FQ1077"/>
      <c r="FR1077"/>
      <c r="FS1077"/>
      <c r="FT1077"/>
      <c r="FU1077"/>
      <c r="FV1077"/>
      <c r="FW1077"/>
      <c r="FX1077"/>
      <c r="FY1077"/>
      <c r="FZ1077"/>
      <c r="GA1077"/>
      <c r="GB1077"/>
      <c r="GC1077"/>
      <c r="GD1077"/>
      <c r="GE1077"/>
      <c r="GF1077"/>
      <c r="GG1077"/>
      <c r="GH1077"/>
      <c r="GI1077"/>
      <c r="GJ1077"/>
      <c r="GK1077"/>
      <c r="GL1077"/>
      <c r="GM1077"/>
      <c r="GN1077"/>
      <c r="GO1077"/>
      <c r="GP1077"/>
      <c r="GQ1077"/>
      <c r="GR1077"/>
      <c r="GS1077"/>
      <c r="GT1077"/>
      <c r="GU1077"/>
      <c r="GV1077"/>
      <c r="GW1077"/>
      <c r="GX1077"/>
      <c r="GY1077"/>
      <c r="GZ1077"/>
      <c r="HA1077"/>
      <c r="HB1077"/>
      <c r="HC1077"/>
      <c r="HD1077"/>
      <c r="HE1077"/>
      <c r="HF1077"/>
      <c r="HG1077"/>
      <c r="HH1077"/>
      <c r="HI1077"/>
      <c r="HJ1077"/>
      <c r="HK1077"/>
      <c r="HL1077"/>
      <c r="HM1077"/>
      <c r="HN1077"/>
      <c r="HO1077"/>
      <c r="HP1077"/>
      <c r="HQ1077"/>
      <c r="HR1077"/>
      <c r="HS1077"/>
      <c r="HT1077"/>
      <c r="HU1077"/>
      <c r="HV1077"/>
      <c r="HW1077"/>
      <c r="HX1077"/>
      <c r="HY1077"/>
      <c r="HZ1077"/>
      <c r="IA1077"/>
      <c r="IB1077"/>
      <c r="IC1077"/>
      <c r="ID1077"/>
      <c r="IE1077"/>
      <c r="IF1077"/>
      <c r="IG1077"/>
      <c r="IH1077"/>
      <c r="II1077"/>
      <c r="IJ1077"/>
      <c r="IK1077"/>
      <c r="IL1077"/>
      <c r="IM1077"/>
      <c r="IN1077"/>
      <c r="IO1077"/>
      <c r="IP1077"/>
      <c r="IQ1077"/>
      <c r="IR1077"/>
      <c r="IS1077"/>
      <c r="IT1077"/>
      <c r="IU1077"/>
      <c r="IV1077"/>
      <c r="IW1077"/>
      <c r="IX1077"/>
      <c r="IY1077"/>
      <c r="IZ1077"/>
      <c r="JA1077"/>
      <c r="JB1077"/>
      <c r="JC1077"/>
      <c r="JD1077"/>
      <c r="JE1077"/>
      <c r="JF1077"/>
      <c r="JG1077"/>
      <c r="JH1077"/>
      <c r="JI1077"/>
      <c r="JJ1077"/>
      <c r="JK1077"/>
      <c r="JL1077"/>
      <c r="JM1077"/>
      <c r="JN1077"/>
      <c r="JO1077"/>
      <c r="JP1077"/>
      <c r="JQ1077"/>
      <c r="JR1077"/>
      <c r="JS1077"/>
      <c r="JT1077"/>
      <c r="JU1077"/>
      <c r="JV1077"/>
      <c r="JW1077"/>
      <c r="JX1077"/>
      <c r="JY1077"/>
      <c r="JZ1077"/>
      <c r="KA1077"/>
      <c r="KB1077"/>
      <c r="KC1077"/>
      <c r="KD1077"/>
      <c r="KE1077"/>
      <c r="KF1077"/>
      <c r="KG1077"/>
      <c r="KH1077"/>
      <c r="KI1077"/>
      <c r="KJ1077"/>
      <c r="KK1077"/>
      <c r="KL1077"/>
      <c r="KM1077"/>
      <c r="KN1077"/>
      <c r="KO1077"/>
      <c r="KP1077"/>
      <c r="KQ1077"/>
      <c r="KR1077"/>
      <c r="KS1077"/>
      <c r="KT1077"/>
      <c r="KU1077"/>
      <c r="KV1077"/>
      <c r="KW1077"/>
      <c r="KX1077"/>
      <c r="KY1077"/>
      <c r="KZ1077"/>
      <c r="LA1077"/>
      <c r="LB1077"/>
      <c r="LC1077"/>
      <c r="LD1077"/>
      <c r="LE1077"/>
      <c r="LF1077"/>
      <c r="LG1077"/>
      <c r="LH1077"/>
      <c r="LI1077"/>
      <c r="LJ1077"/>
      <c r="LK1077"/>
      <c r="LL1077"/>
      <c r="LM1077"/>
      <c r="LN1077"/>
      <c r="LO1077"/>
      <c r="LP1077"/>
      <c r="LQ1077"/>
      <c r="LR1077"/>
      <c r="LS1077"/>
      <c r="LT1077"/>
      <c r="LU1077"/>
      <c r="LV1077"/>
      <c r="LW1077"/>
      <c r="LX1077"/>
      <c r="LY1077"/>
      <c r="LZ1077"/>
      <c r="MA1077"/>
      <c r="MB1077"/>
      <c r="MC1077"/>
      <c r="MD1077"/>
      <c r="ME1077"/>
      <c r="MF1077"/>
      <c r="MG1077"/>
      <c r="MH1077"/>
      <c r="MI1077"/>
      <c r="MJ1077"/>
      <c r="MK1077"/>
      <c r="ML1077"/>
      <c r="MM1077"/>
      <c r="MN1077"/>
      <c r="MO1077"/>
      <c r="MP1077"/>
      <c r="MQ1077"/>
      <c r="MR1077"/>
      <c r="MS1077"/>
      <c r="MT1077"/>
      <c r="MU1077"/>
      <c r="MV1077"/>
      <c r="MW1077"/>
      <c r="MX1077"/>
      <c r="MY1077"/>
      <c r="MZ1077"/>
      <c r="NA1077"/>
      <c r="NB1077"/>
      <c r="NC1077"/>
      <c r="ND1077"/>
      <c r="NE1077"/>
      <c r="NF1077"/>
      <c r="NG1077"/>
      <c r="NH1077"/>
      <c r="NI1077"/>
      <c r="NJ1077"/>
      <c r="NK1077"/>
      <c r="NL1077"/>
      <c r="NM1077"/>
      <c r="NN1077"/>
      <c r="NO1077"/>
      <c r="NP1077"/>
      <c r="NQ1077"/>
      <c r="NR1077"/>
      <c r="NS1077"/>
      <c r="NT1077"/>
      <c r="NU1077"/>
      <c r="NV1077"/>
      <c r="NW1077"/>
      <c r="NX1077"/>
      <c r="NY1077"/>
      <c r="NZ1077"/>
      <c r="OA1077"/>
    </row>
    <row r="1078" spans="16:391"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  <c r="EQ1078"/>
      <c r="ER1078"/>
      <c r="ES1078"/>
      <c r="ET1078"/>
      <c r="EU1078"/>
      <c r="EV1078"/>
      <c r="EW1078"/>
      <c r="EX1078"/>
      <c r="EY1078"/>
      <c r="EZ1078"/>
      <c r="FA1078"/>
      <c r="FB1078"/>
      <c r="FC1078"/>
      <c r="FD1078"/>
      <c r="FE1078"/>
      <c r="FF1078"/>
      <c r="FG1078"/>
      <c r="FH1078"/>
      <c r="FI1078"/>
      <c r="FJ1078"/>
      <c r="FK1078"/>
      <c r="FL1078"/>
      <c r="FM1078"/>
      <c r="FN1078"/>
      <c r="FO1078"/>
      <c r="FP1078"/>
      <c r="FQ1078"/>
      <c r="FR1078"/>
      <c r="FS1078"/>
      <c r="FT1078"/>
      <c r="FU1078"/>
      <c r="FV1078"/>
      <c r="FW1078"/>
      <c r="FX1078"/>
      <c r="FY1078"/>
      <c r="FZ1078"/>
      <c r="GA1078"/>
      <c r="GB1078"/>
      <c r="GC1078"/>
      <c r="GD1078"/>
      <c r="GE1078"/>
      <c r="GF1078"/>
      <c r="GG1078"/>
      <c r="GH1078"/>
      <c r="GI1078"/>
      <c r="GJ1078"/>
      <c r="GK1078"/>
      <c r="GL1078"/>
      <c r="GM1078"/>
      <c r="GN1078"/>
      <c r="GO1078"/>
      <c r="GP1078"/>
      <c r="GQ1078"/>
      <c r="GR1078"/>
      <c r="GS1078"/>
      <c r="GT1078"/>
      <c r="GU1078"/>
      <c r="GV1078"/>
      <c r="GW1078"/>
      <c r="GX1078"/>
      <c r="GY1078"/>
      <c r="GZ1078"/>
      <c r="HA1078"/>
      <c r="HB1078"/>
      <c r="HC1078"/>
      <c r="HD1078"/>
      <c r="HE1078"/>
      <c r="HF1078"/>
      <c r="HG1078"/>
      <c r="HH1078"/>
      <c r="HI1078"/>
      <c r="HJ1078"/>
      <c r="HK1078"/>
      <c r="HL1078"/>
      <c r="HM1078"/>
      <c r="HN1078"/>
      <c r="HO1078"/>
      <c r="HP1078"/>
      <c r="HQ1078"/>
      <c r="HR1078"/>
      <c r="HS1078"/>
      <c r="HT1078"/>
      <c r="HU1078"/>
      <c r="HV1078"/>
      <c r="HW1078"/>
      <c r="HX1078"/>
      <c r="HY1078"/>
      <c r="HZ1078"/>
      <c r="IA1078"/>
      <c r="IB1078"/>
      <c r="IC1078"/>
      <c r="ID1078"/>
      <c r="IE1078"/>
      <c r="IF1078"/>
      <c r="IG1078"/>
      <c r="IH1078"/>
      <c r="II1078"/>
      <c r="IJ1078"/>
      <c r="IK1078"/>
      <c r="IL1078"/>
      <c r="IM1078"/>
      <c r="IN1078"/>
      <c r="IO1078"/>
      <c r="IP1078"/>
      <c r="IQ1078"/>
      <c r="IR1078"/>
      <c r="IS1078"/>
      <c r="IT1078"/>
      <c r="IU1078"/>
      <c r="IV1078"/>
      <c r="IW1078"/>
      <c r="IX1078"/>
      <c r="IY1078"/>
      <c r="IZ1078"/>
      <c r="JA1078"/>
      <c r="JB1078"/>
      <c r="JC1078"/>
      <c r="JD1078"/>
      <c r="JE1078"/>
      <c r="JF1078"/>
      <c r="JG1078"/>
      <c r="JH1078"/>
      <c r="JI1078"/>
      <c r="JJ1078"/>
      <c r="JK1078"/>
      <c r="JL1078"/>
      <c r="JM1078"/>
      <c r="JN1078"/>
      <c r="JO1078"/>
      <c r="JP1078"/>
      <c r="JQ1078"/>
      <c r="JR1078"/>
      <c r="JS1078"/>
      <c r="JT1078"/>
      <c r="JU1078"/>
      <c r="JV1078"/>
      <c r="JW1078"/>
      <c r="JX1078"/>
      <c r="JY1078"/>
      <c r="JZ1078"/>
      <c r="KA1078"/>
      <c r="KB1078"/>
      <c r="KC1078"/>
      <c r="KD1078"/>
      <c r="KE1078"/>
      <c r="KF1078"/>
      <c r="KG1078"/>
      <c r="KH1078"/>
      <c r="KI1078"/>
      <c r="KJ1078"/>
      <c r="KK1078"/>
      <c r="KL1078"/>
      <c r="KM1078"/>
      <c r="KN1078"/>
      <c r="KO1078"/>
      <c r="KP1078"/>
      <c r="KQ1078"/>
      <c r="KR1078"/>
      <c r="KS1078"/>
      <c r="KT1078"/>
      <c r="KU1078"/>
      <c r="KV1078"/>
      <c r="KW1078"/>
      <c r="KX1078"/>
      <c r="KY1078"/>
      <c r="KZ1078"/>
      <c r="LA1078"/>
      <c r="LB1078"/>
      <c r="LC1078"/>
      <c r="LD1078"/>
      <c r="LE1078"/>
      <c r="LF1078"/>
      <c r="LG1078"/>
      <c r="LH1078"/>
      <c r="LI1078"/>
      <c r="LJ1078"/>
      <c r="LK1078"/>
      <c r="LL1078"/>
      <c r="LM1078"/>
      <c r="LN1078"/>
      <c r="LO1078"/>
      <c r="LP1078"/>
      <c r="LQ1078"/>
      <c r="LR1078"/>
      <c r="LS1078"/>
      <c r="LT1078"/>
      <c r="LU1078"/>
      <c r="LV1078"/>
      <c r="LW1078"/>
      <c r="LX1078"/>
      <c r="LY1078"/>
      <c r="LZ1078"/>
      <c r="MA1078"/>
      <c r="MB1078"/>
      <c r="MC1078"/>
      <c r="MD1078"/>
      <c r="ME1078"/>
      <c r="MF1078"/>
      <c r="MG1078"/>
      <c r="MH1078"/>
      <c r="MI1078"/>
      <c r="MJ1078"/>
      <c r="MK1078"/>
      <c r="ML1078"/>
      <c r="MM1078"/>
      <c r="MN1078"/>
      <c r="MO1078"/>
      <c r="MP1078"/>
      <c r="MQ1078"/>
      <c r="MR1078"/>
      <c r="MS1078"/>
      <c r="MT1078"/>
      <c r="MU1078"/>
      <c r="MV1078"/>
      <c r="MW1078"/>
      <c r="MX1078"/>
      <c r="MY1078"/>
      <c r="MZ1078"/>
      <c r="NA1078"/>
      <c r="NB1078"/>
      <c r="NC1078"/>
      <c r="ND1078"/>
      <c r="NE1078"/>
      <c r="NF1078"/>
      <c r="NG1078"/>
      <c r="NH1078"/>
      <c r="NI1078"/>
      <c r="NJ1078"/>
      <c r="NK1078"/>
      <c r="NL1078"/>
      <c r="NM1078"/>
      <c r="NN1078"/>
      <c r="NO1078"/>
      <c r="NP1078"/>
      <c r="NQ1078"/>
      <c r="NR1078"/>
      <c r="NS1078"/>
      <c r="NT1078"/>
      <c r="NU1078"/>
      <c r="NV1078"/>
      <c r="NW1078"/>
      <c r="NX1078"/>
      <c r="NY1078"/>
      <c r="NZ1078"/>
      <c r="OA1078"/>
    </row>
    <row r="1079" spans="16:391"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  <c r="EQ1079"/>
      <c r="ER1079"/>
      <c r="ES1079"/>
      <c r="ET1079"/>
      <c r="EU1079"/>
      <c r="EV1079"/>
      <c r="EW1079"/>
      <c r="EX1079"/>
      <c r="EY1079"/>
      <c r="EZ1079"/>
      <c r="FA1079"/>
      <c r="FB1079"/>
      <c r="FC1079"/>
      <c r="FD1079"/>
      <c r="FE1079"/>
      <c r="FF1079"/>
      <c r="FG1079"/>
      <c r="FH1079"/>
      <c r="FI1079"/>
      <c r="FJ1079"/>
      <c r="FK1079"/>
      <c r="FL1079"/>
      <c r="FM1079"/>
      <c r="FN1079"/>
      <c r="FO1079"/>
      <c r="FP1079"/>
      <c r="FQ1079"/>
      <c r="FR1079"/>
      <c r="FS1079"/>
      <c r="FT1079"/>
      <c r="FU1079"/>
      <c r="FV1079"/>
      <c r="FW1079"/>
      <c r="FX1079"/>
      <c r="FY1079"/>
      <c r="FZ1079"/>
      <c r="GA1079"/>
      <c r="GB1079"/>
      <c r="GC1079"/>
      <c r="GD1079"/>
      <c r="GE1079"/>
      <c r="GF1079"/>
      <c r="GG1079"/>
      <c r="GH1079"/>
      <c r="GI1079"/>
      <c r="GJ1079"/>
      <c r="GK1079"/>
      <c r="GL1079"/>
      <c r="GM1079"/>
      <c r="GN1079"/>
      <c r="GO1079"/>
      <c r="GP1079"/>
      <c r="GQ1079"/>
      <c r="GR1079"/>
      <c r="GS1079"/>
      <c r="GT1079"/>
      <c r="GU1079"/>
      <c r="GV1079"/>
      <c r="GW1079"/>
      <c r="GX1079"/>
      <c r="GY1079"/>
      <c r="GZ1079"/>
      <c r="HA1079"/>
      <c r="HB1079"/>
      <c r="HC1079"/>
      <c r="HD1079"/>
      <c r="HE1079"/>
      <c r="HF1079"/>
      <c r="HG1079"/>
      <c r="HH1079"/>
      <c r="HI1079"/>
      <c r="HJ1079"/>
      <c r="HK1079"/>
      <c r="HL1079"/>
      <c r="HM1079"/>
      <c r="HN1079"/>
      <c r="HO1079"/>
      <c r="HP1079"/>
      <c r="HQ1079"/>
      <c r="HR1079"/>
      <c r="HS1079"/>
      <c r="HT1079"/>
      <c r="HU1079"/>
      <c r="HV1079"/>
      <c r="HW1079"/>
      <c r="HX1079"/>
      <c r="HY1079"/>
      <c r="HZ1079"/>
      <c r="IA1079"/>
      <c r="IB1079"/>
      <c r="IC1079"/>
      <c r="ID1079"/>
      <c r="IE1079"/>
      <c r="IF1079"/>
      <c r="IG1079"/>
      <c r="IH1079"/>
      <c r="II1079"/>
      <c r="IJ1079"/>
      <c r="IK1079"/>
      <c r="IL1079"/>
      <c r="IM1079"/>
      <c r="IN1079"/>
      <c r="IO1079"/>
      <c r="IP1079"/>
      <c r="IQ1079"/>
      <c r="IR1079"/>
      <c r="IS1079"/>
      <c r="IT1079"/>
      <c r="IU1079"/>
      <c r="IV1079"/>
      <c r="IW1079"/>
      <c r="IX1079"/>
      <c r="IY1079"/>
      <c r="IZ1079"/>
      <c r="JA1079"/>
      <c r="JB1079"/>
      <c r="JC1079"/>
      <c r="JD1079"/>
      <c r="JE1079"/>
      <c r="JF1079"/>
      <c r="JG1079"/>
      <c r="JH1079"/>
      <c r="JI1079"/>
      <c r="JJ1079"/>
      <c r="JK1079"/>
      <c r="JL1079"/>
      <c r="JM1079"/>
      <c r="JN1079"/>
      <c r="JO1079"/>
      <c r="JP1079"/>
      <c r="JQ1079"/>
      <c r="JR1079"/>
      <c r="JS1079"/>
      <c r="JT1079"/>
      <c r="JU1079"/>
      <c r="JV1079"/>
      <c r="JW1079"/>
      <c r="JX1079"/>
      <c r="JY1079"/>
      <c r="JZ1079"/>
      <c r="KA1079"/>
      <c r="KB1079"/>
      <c r="KC1079"/>
      <c r="KD1079"/>
      <c r="KE1079"/>
      <c r="KF1079"/>
      <c r="KG1079"/>
      <c r="KH1079"/>
      <c r="KI1079"/>
      <c r="KJ1079"/>
      <c r="KK1079"/>
      <c r="KL1079"/>
      <c r="KM1079"/>
      <c r="KN1079"/>
      <c r="KO1079"/>
      <c r="KP1079"/>
      <c r="KQ1079"/>
      <c r="KR1079"/>
      <c r="KS1079"/>
      <c r="KT1079"/>
      <c r="KU1079"/>
      <c r="KV1079"/>
      <c r="KW1079"/>
      <c r="KX1079"/>
      <c r="KY1079"/>
      <c r="KZ1079"/>
      <c r="LA1079"/>
      <c r="LB1079"/>
      <c r="LC1079"/>
      <c r="LD1079"/>
      <c r="LE1079"/>
      <c r="LF1079"/>
      <c r="LG1079"/>
      <c r="LH1079"/>
      <c r="LI1079"/>
      <c r="LJ1079"/>
      <c r="LK1079"/>
      <c r="LL1079"/>
      <c r="LM1079"/>
      <c r="LN1079"/>
      <c r="LO1079"/>
      <c r="LP1079"/>
      <c r="LQ1079"/>
      <c r="LR1079"/>
      <c r="LS1079"/>
      <c r="LT1079"/>
      <c r="LU1079"/>
      <c r="LV1079"/>
      <c r="LW1079"/>
      <c r="LX1079"/>
      <c r="LY1079"/>
      <c r="LZ1079"/>
      <c r="MA1079"/>
      <c r="MB1079"/>
      <c r="MC1079"/>
      <c r="MD1079"/>
      <c r="ME1079"/>
      <c r="MF1079"/>
      <c r="MG1079"/>
      <c r="MH1079"/>
      <c r="MI1079"/>
      <c r="MJ1079"/>
      <c r="MK1079"/>
      <c r="ML1079"/>
      <c r="MM1079"/>
      <c r="MN1079"/>
      <c r="MO1079"/>
      <c r="MP1079"/>
      <c r="MQ1079"/>
      <c r="MR1079"/>
      <c r="MS1079"/>
      <c r="MT1079"/>
      <c r="MU1079"/>
      <c r="MV1079"/>
      <c r="MW1079"/>
      <c r="MX1079"/>
      <c r="MY1079"/>
      <c r="MZ1079"/>
      <c r="NA1079"/>
      <c r="NB1079"/>
      <c r="NC1079"/>
      <c r="ND1079"/>
      <c r="NE1079"/>
      <c r="NF1079"/>
      <c r="NG1079"/>
      <c r="NH1079"/>
      <c r="NI1079"/>
      <c r="NJ1079"/>
      <c r="NK1079"/>
      <c r="NL1079"/>
      <c r="NM1079"/>
      <c r="NN1079"/>
      <c r="NO1079"/>
      <c r="NP1079"/>
      <c r="NQ1079"/>
      <c r="NR1079"/>
      <c r="NS1079"/>
      <c r="NT1079"/>
      <c r="NU1079"/>
      <c r="NV1079"/>
      <c r="NW1079"/>
      <c r="NX1079"/>
      <c r="NY1079"/>
      <c r="NZ1079"/>
      <c r="OA1079"/>
    </row>
    <row r="1080" spans="16:391"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  <c r="EQ1080"/>
      <c r="ER1080"/>
      <c r="ES1080"/>
      <c r="ET1080"/>
      <c r="EU1080"/>
      <c r="EV1080"/>
      <c r="EW1080"/>
      <c r="EX1080"/>
      <c r="EY1080"/>
      <c r="EZ1080"/>
      <c r="FA1080"/>
      <c r="FB1080"/>
      <c r="FC1080"/>
      <c r="FD1080"/>
      <c r="FE1080"/>
      <c r="FF1080"/>
      <c r="FG1080"/>
      <c r="FH1080"/>
      <c r="FI1080"/>
      <c r="FJ1080"/>
      <c r="FK1080"/>
      <c r="FL1080"/>
      <c r="FM1080"/>
      <c r="FN1080"/>
      <c r="FO1080"/>
      <c r="FP1080"/>
      <c r="FQ1080"/>
      <c r="FR1080"/>
      <c r="FS1080"/>
      <c r="FT1080"/>
      <c r="FU1080"/>
      <c r="FV1080"/>
      <c r="FW1080"/>
      <c r="FX1080"/>
      <c r="FY1080"/>
      <c r="FZ1080"/>
      <c r="GA1080"/>
      <c r="GB1080"/>
      <c r="GC1080"/>
      <c r="GD1080"/>
      <c r="GE1080"/>
      <c r="GF1080"/>
      <c r="GG1080"/>
      <c r="GH1080"/>
      <c r="GI1080"/>
      <c r="GJ1080"/>
      <c r="GK1080"/>
      <c r="GL1080"/>
      <c r="GM1080"/>
      <c r="GN1080"/>
      <c r="GO1080"/>
      <c r="GP1080"/>
      <c r="GQ1080"/>
      <c r="GR1080"/>
      <c r="GS1080"/>
      <c r="GT1080"/>
      <c r="GU1080"/>
      <c r="GV1080"/>
      <c r="GW1080"/>
      <c r="GX1080"/>
      <c r="GY1080"/>
      <c r="GZ1080"/>
      <c r="HA1080"/>
      <c r="HB1080"/>
      <c r="HC1080"/>
      <c r="HD1080"/>
      <c r="HE1080"/>
      <c r="HF1080"/>
      <c r="HG1080"/>
      <c r="HH1080"/>
      <c r="HI1080"/>
      <c r="HJ1080"/>
      <c r="HK1080"/>
      <c r="HL1080"/>
      <c r="HM1080"/>
      <c r="HN1080"/>
      <c r="HO1080"/>
      <c r="HP1080"/>
      <c r="HQ1080"/>
      <c r="HR1080"/>
      <c r="HS1080"/>
      <c r="HT1080"/>
      <c r="HU1080"/>
      <c r="HV1080"/>
      <c r="HW1080"/>
      <c r="HX1080"/>
      <c r="HY1080"/>
      <c r="HZ1080"/>
      <c r="IA1080"/>
      <c r="IB1080"/>
      <c r="IC1080"/>
      <c r="ID1080"/>
      <c r="IE1080"/>
      <c r="IF1080"/>
      <c r="IG1080"/>
      <c r="IH1080"/>
      <c r="II1080"/>
      <c r="IJ1080"/>
      <c r="IK1080"/>
      <c r="IL1080"/>
      <c r="IM1080"/>
      <c r="IN1080"/>
      <c r="IO1080"/>
      <c r="IP1080"/>
      <c r="IQ1080"/>
      <c r="IR1080"/>
      <c r="IS1080"/>
      <c r="IT1080"/>
      <c r="IU1080"/>
      <c r="IV1080"/>
      <c r="IW1080"/>
      <c r="IX1080"/>
      <c r="IY1080"/>
      <c r="IZ1080"/>
      <c r="JA1080"/>
      <c r="JB1080"/>
      <c r="JC1080"/>
      <c r="JD1080"/>
      <c r="JE1080"/>
      <c r="JF1080"/>
      <c r="JG1080"/>
      <c r="JH1080"/>
      <c r="JI1080"/>
      <c r="JJ1080"/>
      <c r="JK1080"/>
      <c r="JL1080"/>
      <c r="JM1080"/>
      <c r="JN1080"/>
      <c r="JO1080"/>
      <c r="JP1080"/>
      <c r="JQ1080"/>
      <c r="JR1080"/>
      <c r="JS1080"/>
      <c r="JT1080"/>
      <c r="JU1080"/>
      <c r="JV1080"/>
      <c r="JW1080"/>
      <c r="JX1080"/>
      <c r="JY1080"/>
      <c r="JZ1080"/>
      <c r="KA1080"/>
      <c r="KB1080"/>
      <c r="KC1080"/>
      <c r="KD1080"/>
      <c r="KE1080"/>
      <c r="KF1080"/>
      <c r="KG1080"/>
      <c r="KH1080"/>
      <c r="KI1080"/>
      <c r="KJ1080"/>
      <c r="KK1080"/>
      <c r="KL1080"/>
      <c r="KM1080"/>
      <c r="KN1080"/>
      <c r="KO1080"/>
      <c r="KP1080"/>
      <c r="KQ1080"/>
      <c r="KR1080"/>
      <c r="KS1080"/>
      <c r="KT1080"/>
      <c r="KU1080"/>
      <c r="KV1080"/>
      <c r="KW1080"/>
      <c r="KX1080"/>
      <c r="KY1080"/>
      <c r="KZ1080"/>
      <c r="LA1080"/>
      <c r="LB1080"/>
      <c r="LC1080"/>
      <c r="LD1080"/>
      <c r="LE1080"/>
      <c r="LF1080"/>
      <c r="LG1080"/>
      <c r="LH1080"/>
      <c r="LI1080"/>
      <c r="LJ1080"/>
      <c r="LK1080"/>
      <c r="LL1080"/>
      <c r="LM1080"/>
      <c r="LN1080"/>
      <c r="LO1080"/>
      <c r="LP1080"/>
      <c r="LQ1080"/>
      <c r="LR1080"/>
      <c r="LS1080"/>
      <c r="LT1080"/>
      <c r="LU1080"/>
      <c r="LV1080"/>
      <c r="LW1080"/>
      <c r="LX1080"/>
      <c r="LY1080"/>
      <c r="LZ1080"/>
      <c r="MA1080"/>
      <c r="MB1080"/>
      <c r="MC1080"/>
      <c r="MD1080"/>
      <c r="ME1080"/>
      <c r="MF1080"/>
      <c r="MG1080"/>
      <c r="MH1080"/>
      <c r="MI1080"/>
      <c r="MJ1080"/>
      <c r="MK1080"/>
      <c r="ML1080"/>
      <c r="MM1080"/>
      <c r="MN1080"/>
      <c r="MO1080"/>
      <c r="MP1080"/>
      <c r="MQ1080"/>
      <c r="MR1080"/>
      <c r="MS1080"/>
      <c r="MT1080"/>
      <c r="MU1080"/>
      <c r="MV1080"/>
      <c r="MW1080"/>
      <c r="MX1080"/>
      <c r="MY1080"/>
      <c r="MZ1080"/>
      <c r="NA1080"/>
      <c r="NB1080"/>
      <c r="NC1080"/>
      <c r="ND1080"/>
      <c r="NE1080"/>
      <c r="NF1080"/>
      <c r="NG1080"/>
      <c r="NH1080"/>
      <c r="NI1080"/>
      <c r="NJ1080"/>
      <c r="NK1080"/>
      <c r="NL1080"/>
      <c r="NM1080"/>
      <c r="NN1080"/>
      <c r="NO1080"/>
      <c r="NP1080"/>
      <c r="NQ1080"/>
      <c r="NR1080"/>
      <c r="NS1080"/>
      <c r="NT1080"/>
      <c r="NU1080"/>
      <c r="NV1080"/>
      <c r="NW1080"/>
      <c r="NX1080"/>
      <c r="NY1080"/>
      <c r="NZ1080"/>
      <c r="OA1080"/>
    </row>
    <row r="1081" spans="16:391"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  <c r="EM1081"/>
      <c r="EN1081"/>
      <c r="EO1081"/>
      <c r="EP1081"/>
      <c r="EQ1081"/>
      <c r="ER1081"/>
      <c r="ES1081"/>
      <c r="ET1081"/>
      <c r="EU1081"/>
      <c r="EV1081"/>
      <c r="EW1081"/>
      <c r="EX1081"/>
      <c r="EY1081"/>
      <c r="EZ1081"/>
      <c r="FA1081"/>
      <c r="FB1081"/>
      <c r="FC1081"/>
      <c r="FD1081"/>
      <c r="FE1081"/>
      <c r="FF1081"/>
      <c r="FG1081"/>
      <c r="FH1081"/>
      <c r="FI1081"/>
      <c r="FJ1081"/>
      <c r="FK1081"/>
      <c r="FL1081"/>
      <c r="FM1081"/>
      <c r="FN1081"/>
      <c r="FO1081"/>
      <c r="FP1081"/>
      <c r="FQ1081"/>
      <c r="FR1081"/>
      <c r="FS1081"/>
      <c r="FT1081"/>
      <c r="FU1081"/>
      <c r="FV1081"/>
      <c r="FW1081"/>
      <c r="FX1081"/>
      <c r="FY1081"/>
      <c r="FZ1081"/>
      <c r="GA1081"/>
      <c r="GB1081"/>
      <c r="GC1081"/>
      <c r="GD1081"/>
      <c r="GE1081"/>
      <c r="GF1081"/>
      <c r="GG1081"/>
      <c r="GH1081"/>
      <c r="GI1081"/>
      <c r="GJ1081"/>
      <c r="GK1081"/>
      <c r="GL1081"/>
      <c r="GM1081"/>
      <c r="GN1081"/>
      <c r="GO1081"/>
      <c r="GP1081"/>
      <c r="GQ1081"/>
      <c r="GR1081"/>
      <c r="GS1081"/>
      <c r="GT1081"/>
      <c r="GU1081"/>
      <c r="GV1081"/>
      <c r="GW1081"/>
      <c r="GX1081"/>
      <c r="GY1081"/>
      <c r="GZ1081"/>
      <c r="HA1081"/>
      <c r="HB1081"/>
      <c r="HC1081"/>
      <c r="HD1081"/>
      <c r="HE1081"/>
      <c r="HF1081"/>
      <c r="HG1081"/>
      <c r="HH1081"/>
      <c r="HI1081"/>
      <c r="HJ1081"/>
      <c r="HK1081"/>
      <c r="HL1081"/>
      <c r="HM1081"/>
      <c r="HN1081"/>
      <c r="HO1081"/>
      <c r="HP1081"/>
      <c r="HQ1081"/>
      <c r="HR1081"/>
      <c r="HS1081"/>
      <c r="HT1081"/>
      <c r="HU1081"/>
      <c r="HV1081"/>
      <c r="HW1081"/>
      <c r="HX1081"/>
      <c r="HY1081"/>
      <c r="HZ1081"/>
      <c r="IA1081"/>
      <c r="IB1081"/>
      <c r="IC1081"/>
      <c r="ID1081"/>
      <c r="IE1081"/>
      <c r="IF1081"/>
      <c r="IG1081"/>
      <c r="IH1081"/>
      <c r="II1081"/>
      <c r="IJ1081"/>
      <c r="IK1081"/>
      <c r="IL1081"/>
      <c r="IM1081"/>
      <c r="IN1081"/>
      <c r="IO1081"/>
      <c r="IP1081"/>
      <c r="IQ1081"/>
      <c r="IR1081"/>
      <c r="IS1081"/>
      <c r="IT1081"/>
      <c r="IU1081"/>
      <c r="IV1081"/>
      <c r="IW1081"/>
      <c r="IX1081"/>
      <c r="IY1081"/>
      <c r="IZ1081"/>
      <c r="JA1081"/>
      <c r="JB1081"/>
      <c r="JC1081"/>
      <c r="JD1081"/>
      <c r="JE1081"/>
      <c r="JF1081"/>
      <c r="JG1081"/>
      <c r="JH1081"/>
      <c r="JI1081"/>
      <c r="JJ1081"/>
      <c r="JK1081"/>
      <c r="JL1081"/>
      <c r="JM1081"/>
      <c r="JN1081"/>
      <c r="JO1081"/>
      <c r="JP1081"/>
      <c r="JQ1081"/>
      <c r="JR1081"/>
      <c r="JS1081"/>
      <c r="JT1081"/>
      <c r="JU1081"/>
      <c r="JV1081"/>
      <c r="JW1081"/>
      <c r="JX1081"/>
      <c r="JY1081"/>
      <c r="JZ1081"/>
      <c r="KA1081"/>
      <c r="KB1081"/>
      <c r="KC1081"/>
      <c r="KD1081"/>
      <c r="KE1081"/>
      <c r="KF1081"/>
      <c r="KG1081"/>
      <c r="KH1081"/>
      <c r="KI1081"/>
      <c r="KJ1081"/>
      <c r="KK1081"/>
      <c r="KL1081"/>
      <c r="KM1081"/>
      <c r="KN1081"/>
      <c r="KO1081"/>
      <c r="KP1081"/>
      <c r="KQ1081"/>
      <c r="KR1081"/>
      <c r="KS1081"/>
      <c r="KT1081"/>
      <c r="KU1081"/>
      <c r="KV1081"/>
      <c r="KW1081"/>
      <c r="KX1081"/>
      <c r="KY1081"/>
      <c r="KZ1081"/>
      <c r="LA1081"/>
      <c r="LB1081"/>
      <c r="LC1081"/>
      <c r="LD1081"/>
      <c r="LE1081"/>
      <c r="LF1081"/>
      <c r="LG1081"/>
      <c r="LH1081"/>
      <c r="LI1081"/>
      <c r="LJ1081"/>
      <c r="LK1081"/>
      <c r="LL1081"/>
      <c r="LM1081"/>
      <c r="LN1081"/>
      <c r="LO1081"/>
      <c r="LP1081"/>
      <c r="LQ1081"/>
      <c r="LR1081"/>
      <c r="LS1081"/>
      <c r="LT1081"/>
      <c r="LU1081"/>
      <c r="LV1081"/>
      <c r="LW1081"/>
      <c r="LX1081"/>
      <c r="LY1081"/>
      <c r="LZ1081"/>
      <c r="MA1081"/>
      <c r="MB1081"/>
      <c r="MC1081"/>
      <c r="MD1081"/>
      <c r="ME1081"/>
      <c r="MF1081"/>
      <c r="MG1081"/>
      <c r="MH1081"/>
      <c r="MI1081"/>
      <c r="MJ1081"/>
      <c r="MK1081"/>
      <c r="ML1081"/>
      <c r="MM1081"/>
      <c r="MN1081"/>
      <c r="MO1081"/>
      <c r="MP1081"/>
      <c r="MQ1081"/>
      <c r="MR1081"/>
      <c r="MS1081"/>
      <c r="MT1081"/>
      <c r="MU1081"/>
      <c r="MV1081"/>
      <c r="MW1081"/>
      <c r="MX1081"/>
      <c r="MY1081"/>
      <c r="MZ1081"/>
      <c r="NA1081"/>
      <c r="NB1081"/>
      <c r="NC1081"/>
      <c r="ND1081"/>
      <c r="NE1081"/>
      <c r="NF1081"/>
      <c r="NG1081"/>
      <c r="NH1081"/>
      <c r="NI1081"/>
      <c r="NJ1081"/>
      <c r="NK1081"/>
      <c r="NL1081"/>
      <c r="NM1081"/>
      <c r="NN1081"/>
      <c r="NO1081"/>
      <c r="NP1081"/>
      <c r="NQ1081"/>
      <c r="NR1081"/>
      <c r="NS1081"/>
      <c r="NT1081"/>
      <c r="NU1081"/>
      <c r="NV1081"/>
      <c r="NW1081"/>
      <c r="NX1081"/>
      <c r="NY1081"/>
      <c r="NZ1081"/>
      <c r="OA1081"/>
    </row>
    <row r="1082" spans="16:391"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  <c r="EM1082"/>
      <c r="EN1082"/>
      <c r="EO1082"/>
      <c r="EP1082"/>
      <c r="EQ1082"/>
      <c r="ER1082"/>
      <c r="ES1082"/>
      <c r="ET1082"/>
      <c r="EU1082"/>
      <c r="EV1082"/>
      <c r="EW1082"/>
      <c r="EX1082"/>
      <c r="EY1082"/>
      <c r="EZ1082"/>
      <c r="FA1082"/>
      <c r="FB1082"/>
      <c r="FC1082"/>
      <c r="FD1082"/>
      <c r="FE1082"/>
      <c r="FF1082"/>
      <c r="FG1082"/>
      <c r="FH1082"/>
      <c r="FI1082"/>
      <c r="FJ1082"/>
      <c r="FK1082"/>
      <c r="FL1082"/>
      <c r="FM1082"/>
      <c r="FN1082"/>
      <c r="FO1082"/>
      <c r="FP1082"/>
      <c r="FQ1082"/>
      <c r="FR1082"/>
      <c r="FS1082"/>
      <c r="FT1082"/>
      <c r="FU1082"/>
      <c r="FV1082"/>
      <c r="FW1082"/>
      <c r="FX1082"/>
      <c r="FY1082"/>
      <c r="FZ1082"/>
      <c r="GA1082"/>
      <c r="GB1082"/>
      <c r="GC1082"/>
      <c r="GD1082"/>
      <c r="GE1082"/>
      <c r="GF1082"/>
      <c r="GG1082"/>
      <c r="GH1082"/>
      <c r="GI1082"/>
      <c r="GJ1082"/>
      <c r="GK1082"/>
      <c r="GL1082"/>
      <c r="GM1082"/>
      <c r="GN1082"/>
      <c r="GO1082"/>
      <c r="GP1082"/>
      <c r="GQ1082"/>
      <c r="GR1082"/>
      <c r="GS1082"/>
      <c r="GT1082"/>
      <c r="GU1082"/>
      <c r="GV1082"/>
      <c r="GW1082"/>
      <c r="GX1082"/>
      <c r="GY1082"/>
      <c r="GZ1082"/>
      <c r="HA1082"/>
      <c r="HB1082"/>
      <c r="HC1082"/>
      <c r="HD1082"/>
      <c r="HE1082"/>
      <c r="HF1082"/>
      <c r="HG1082"/>
      <c r="HH1082"/>
      <c r="HI1082"/>
      <c r="HJ1082"/>
      <c r="HK1082"/>
      <c r="HL1082"/>
      <c r="HM1082"/>
      <c r="HN1082"/>
      <c r="HO1082"/>
      <c r="HP1082"/>
      <c r="HQ1082"/>
      <c r="HR1082"/>
      <c r="HS1082"/>
      <c r="HT1082"/>
      <c r="HU1082"/>
      <c r="HV1082"/>
      <c r="HW1082"/>
      <c r="HX1082"/>
      <c r="HY1082"/>
      <c r="HZ1082"/>
      <c r="IA1082"/>
      <c r="IB1082"/>
      <c r="IC1082"/>
      <c r="ID1082"/>
      <c r="IE1082"/>
      <c r="IF1082"/>
      <c r="IG1082"/>
      <c r="IH1082"/>
      <c r="II1082"/>
      <c r="IJ1082"/>
      <c r="IK1082"/>
      <c r="IL1082"/>
      <c r="IM1082"/>
      <c r="IN1082"/>
      <c r="IO1082"/>
      <c r="IP1082"/>
      <c r="IQ1082"/>
      <c r="IR1082"/>
      <c r="IS1082"/>
      <c r="IT1082"/>
      <c r="IU1082"/>
      <c r="IV1082"/>
      <c r="IW1082"/>
      <c r="IX1082"/>
      <c r="IY1082"/>
      <c r="IZ1082"/>
      <c r="JA1082"/>
      <c r="JB1082"/>
      <c r="JC1082"/>
      <c r="JD1082"/>
      <c r="JE1082"/>
      <c r="JF1082"/>
      <c r="JG1082"/>
      <c r="JH1082"/>
      <c r="JI1082"/>
      <c r="JJ1082"/>
      <c r="JK1082"/>
      <c r="JL1082"/>
      <c r="JM1082"/>
      <c r="JN1082"/>
      <c r="JO1082"/>
      <c r="JP1082"/>
      <c r="JQ1082"/>
      <c r="JR1082"/>
      <c r="JS1082"/>
      <c r="JT1082"/>
      <c r="JU1082"/>
      <c r="JV1082"/>
      <c r="JW1082"/>
      <c r="JX1082"/>
      <c r="JY1082"/>
      <c r="JZ1082"/>
      <c r="KA1082"/>
      <c r="KB1082"/>
      <c r="KC1082"/>
      <c r="KD1082"/>
      <c r="KE1082"/>
      <c r="KF1082"/>
      <c r="KG1082"/>
      <c r="KH1082"/>
      <c r="KI1082"/>
      <c r="KJ1082"/>
      <c r="KK1082"/>
      <c r="KL1082"/>
      <c r="KM1082"/>
      <c r="KN1082"/>
      <c r="KO1082"/>
      <c r="KP1082"/>
      <c r="KQ1082"/>
      <c r="KR1082"/>
      <c r="KS1082"/>
      <c r="KT1082"/>
      <c r="KU1082"/>
      <c r="KV1082"/>
      <c r="KW1082"/>
      <c r="KX1082"/>
      <c r="KY1082"/>
      <c r="KZ1082"/>
      <c r="LA1082"/>
      <c r="LB1082"/>
      <c r="LC1082"/>
      <c r="LD1082"/>
      <c r="LE1082"/>
      <c r="LF1082"/>
      <c r="LG1082"/>
      <c r="LH1082"/>
      <c r="LI1082"/>
      <c r="LJ1082"/>
      <c r="LK1082"/>
      <c r="LL1082"/>
      <c r="LM1082"/>
      <c r="LN1082"/>
      <c r="LO1082"/>
      <c r="LP1082"/>
      <c r="LQ1082"/>
      <c r="LR1082"/>
      <c r="LS1082"/>
      <c r="LT1082"/>
      <c r="LU1082"/>
      <c r="LV1082"/>
      <c r="LW1082"/>
      <c r="LX1082"/>
      <c r="LY1082"/>
      <c r="LZ1082"/>
      <c r="MA1082"/>
      <c r="MB1082"/>
      <c r="MC1082"/>
      <c r="MD1082"/>
      <c r="ME1082"/>
      <c r="MF1082"/>
      <c r="MG1082"/>
      <c r="MH1082"/>
      <c r="MI1082"/>
      <c r="MJ1082"/>
      <c r="MK1082"/>
      <c r="ML1082"/>
      <c r="MM1082"/>
      <c r="MN1082"/>
      <c r="MO1082"/>
      <c r="MP1082"/>
      <c r="MQ1082"/>
      <c r="MR1082"/>
      <c r="MS1082"/>
      <c r="MT1082"/>
      <c r="MU1082"/>
      <c r="MV1082"/>
      <c r="MW1082"/>
      <c r="MX1082"/>
      <c r="MY1082"/>
      <c r="MZ1082"/>
      <c r="NA1082"/>
      <c r="NB1082"/>
      <c r="NC1082"/>
      <c r="ND1082"/>
      <c r="NE1082"/>
      <c r="NF1082"/>
      <c r="NG1082"/>
      <c r="NH1082"/>
      <c r="NI1082"/>
      <c r="NJ1082"/>
      <c r="NK1082"/>
      <c r="NL1082"/>
      <c r="NM1082"/>
      <c r="NN1082"/>
      <c r="NO1082"/>
      <c r="NP1082"/>
      <c r="NQ1082"/>
      <c r="NR1082"/>
      <c r="NS1082"/>
      <c r="NT1082"/>
      <c r="NU1082"/>
      <c r="NV1082"/>
      <c r="NW1082"/>
      <c r="NX1082"/>
      <c r="NY1082"/>
      <c r="NZ1082"/>
      <c r="OA1082"/>
    </row>
    <row r="1083" spans="16:391"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  <c r="EM1083"/>
      <c r="EN1083"/>
      <c r="EO1083"/>
      <c r="EP1083"/>
      <c r="EQ1083"/>
      <c r="ER1083"/>
      <c r="ES1083"/>
      <c r="ET1083"/>
      <c r="EU1083"/>
      <c r="EV1083"/>
      <c r="EW1083"/>
      <c r="EX1083"/>
      <c r="EY1083"/>
      <c r="EZ1083"/>
      <c r="FA1083"/>
      <c r="FB1083"/>
      <c r="FC1083"/>
      <c r="FD1083"/>
      <c r="FE1083"/>
      <c r="FF1083"/>
      <c r="FG1083"/>
      <c r="FH1083"/>
      <c r="FI1083"/>
      <c r="FJ1083"/>
      <c r="FK1083"/>
      <c r="FL1083"/>
      <c r="FM1083"/>
      <c r="FN1083"/>
      <c r="FO1083"/>
      <c r="FP1083"/>
      <c r="FQ1083"/>
      <c r="FR1083"/>
      <c r="FS1083"/>
      <c r="FT1083"/>
      <c r="FU1083"/>
      <c r="FV1083"/>
      <c r="FW1083"/>
      <c r="FX1083"/>
      <c r="FY1083"/>
      <c r="FZ1083"/>
      <c r="GA1083"/>
      <c r="GB1083"/>
      <c r="GC1083"/>
      <c r="GD1083"/>
      <c r="GE1083"/>
      <c r="GF1083"/>
      <c r="GG1083"/>
      <c r="GH1083"/>
      <c r="GI1083"/>
      <c r="GJ1083"/>
      <c r="GK1083"/>
      <c r="GL1083"/>
      <c r="GM1083"/>
      <c r="GN1083"/>
      <c r="GO1083"/>
      <c r="GP1083"/>
      <c r="GQ1083"/>
      <c r="GR1083"/>
      <c r="GS1083"/>
      <c r="GT1083"/>
      <c r="GU1083"/>
      <c r="GV1083"/>
      <c r="GW1083"/>
      <c r="GX1083"/>
      <c r="GY1083"/>
      <c r="GZ1083"/>
      <c r="HA1083"/>
      <c r="HB1083"/>
      <c r="HC1083"/>
      <c r="HD1083"/>
      <c r="HE1083"/>
      <c r="HF1083"/>
      <c r="HG1083"/>
      <c r="HH1083"/>
      <c r="HI1083"/>
      <c r="HJ1083"/>
      <c r="HK1083"/>
      <c r="HL1083"/>
      <c r="HM1083"/>
      <c r="HN1083"/>
      <c r="HO1083"/>
      <c r="HP1083"/>
      <c r="HQ1083"/>
      <c r="HR1083"/>
      <c r="HS1083"/>
      <c r="HT1083"/>
      <c r="HU1083"/>
      <c r="HV1083"/>
      <c r="HW1083"/>
      <c r="HX1083"/>
      <c r="HY1083"/>
      <c r="HZ1083"/>
      <c r="IA1083"/>
      <c r="IB1083"/>
      <c r="IC1083"/>
      <c r="ID1083"/>
      <c r="IE1083"/>
      <c r="IF1083"/>
      <c r="IG1083"/>
      <c r="IH1083"/>
      <c r="II1083"/>
      <c r="IJ1083"/>
      <c r="IK1083"/>
      <c r="IL1083"/>
      <c r="IM1083"/>
      <c r="IN1083"/>
      <c r="IO1083"/>
      <c r="IP1083"/>
      <c r="IQ1083"/>
      <c r="IR1083"/>
      <c r="IS1083"/>
      <c r="IT1083"/>
      <c r="IU1083"/>
      <c r="IV1083"/>
      <c r="IW1083"/>
      <c r="IX1083"/>
      <c r="IY1083"/>
      <c r="IZ1083"/>
      <c r="JA1083"/>
      <c r="JB1083"/>
      <c r="JC1083"/>
      <c r="JD1083"/>
      <c r="JE1083"/>
      <c r="JF1083"/>
      <c r="JG1083"/>
      <c r="JH1083"/>
      <c r="JI1083"/>
      <c r="JJ1083"/>
      <c r="JK1083"/>
      <c r="JL1083"/>
      <c r="JM1083"/>
      <c r="JN1083"/>
      <c r="JO1083"/>
      <c r="JP1083"/>
      <c r="JQ1083"/>
      <c r="JR1083"/>
      <c r="JS1083"/>
      <c r="JT1083"/>
      <c r="JU1083"/>
      <c r="JV1083"/>
      <c r="JW1083"/>
      <c r="JX1083"/>
      <c r="JY1083"/>
      <c r="JZ1083"/>
      <c r="KA1083"/>
      <c r="KB1083"/>
      <c r="KC1083"/>
      <c r="KD1083"/>
      <c r="KE1083"/>
      <c r="KF1083"/>
      <c r="KG1083"/>
      <c r="KH1083"/>
      <c r="KI1083"/>
      <c r="KJ1083"/>
      <c r="KK1083"/>
      <c r="KL1083"/>
      <c r="KM1083"/>
      <c r="KN1083"/>
      <c r="KO1083"/>
      <c r="KP1083"/>
      <c r="KQ1083"/>
      <c r="KR1083"/>
      <c r="KS1083"/>
      <c r="KT1083"/>
      <c r="KU1083"/>
      <c r="KV1083"/>
      <c r="KW1083"/>
      <c r="KX1083"/>
      <c r="KY1083"/>
      <c r="KZ1083"/>
      <c r="LA1083"/>
      <c r="LB1083"/>
      <c r="LC1083"/>
      <c r="LD1083"/>
      <c r="LE1083"/>
      <c r="LF1083"/>
      <c r="LG1083"/>
      <c r="LH1083"/>
      <c r="LI1083"/>
      <c r="LJ1083"/>
      <c r="LK1083"/>
      <c r="LL1083"/>
      <c r="LM1083"/>
      <c r="LN1083"/>
      <c r="LO1083"/>
      <c r="LP1083"/>
      <c r="LQ1083"/>
      <c r="LR1083"/>
      <c r="LS1083"/>
      <c r="LT1083"/>
      <c r="LU1083"/>
      <c r="LV1083"/>
      <c r="LW1083"/>
      <c r="LX1083"/>
      <c r="LY1083"/>
      <c r="LZ1083"/>
      <c r="MA1083"/>
      <c r="MB1083"/>
      <c r="MC1083"/>
      <c r="MD1083"/>
      <c r="ME1083"/>
      <c r="MF1083"/>
      <c r="MG1083"/>
      <c r="MH1083"/>
      <c r="MI1083"/>
      <c r="MJ1083"/>
      <c r="MK1083"/>
      <c r="ML1083"/>
      <c r="MM1083"/>
      <c r="MN1083"/>
      <c r="MO1083"/>
      <c r="MP1083"/>
      <c r="MQ1083"/>
      <c r="MR1083"/>
      <c r="MS1083"/>
      <c r="MT1083"/>
      <c r="MU1083"/>
      <c r="MV1083"/>
      <c r="MW1083"/>
      <c r="MX1083"/>
      <c r="MY1083"/>
      <c r="MZ1083"/>
      <c r="NA1083"/>
      <c r="NB1083"/>
      <c r="NC1083"/>
      <c r="ND1083"/>
      <c r="NE1083"/>
      <c r="NF1083"/>
      <c r="NG1083"/>
      <c r="NH1083"/>
      <c r="NI1083"/>
      <c r="NJ1083"/>
      <c r="NK1083"/>
      <c r="NL1083"/>
      <c r="NM1083"/>
      <c r="NN1083"/>
      <c r="NO1083"/>
      <c r="NP1083"/>
      <c r="NQ1083"/>
      <c r="NR1083"/>
      <c r="NS1083"/>
      <c r="NT1083"/>
      <c r="NU1083"/>
      <c r="NV1083"/>
      <c r="NW1083"/>
      <c r="NX1083"/>
      <c r="NY1083"/>
      <c r="NZ1083"/>
      <c r="OA1083"/>
    </row>
    <row r="1084" spans="16:391"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  <c r="EM1084"/>
      <c r="EN1084"/>
      <c r="EO1084"/>
      <c r="EP1084"/>
      <c r="EQ1084"/>
      <c r="ER1084"/>
      <c r="ES1084"/>
      <c r="ET1084"/>
      <c r="EU1084"/>
      <c r="EV1084"/>
      <c r="EW1084"/>
      <c r="EX1084"/>
      <c r="EY1084"/>
      <c r="EZ1084"/>
      <c r="FA1084"/>
      <c r="FB1084"/>
      <c r="FC1084"/>
      <c r="FD1084"/>
      <c r="FE1084"/>
      <c r="FF1084"/>
      <c r="FG1084"/>
      <c r="FH1084"/>
      <c r="FI1084"/>
      <c r="FJ1084"/>
      <c r="FK1084"/>
      <c r="FL1084"/>
      <c r="FM1084"/>
      <c r="FN1084"/>
      <c r="FO1084"/>
      <c r="FP1084"/>
      <c r="FQ1084"/>
      <c r="FR1084"/>
      <c r="FS1084"/>
      <c r="FT1084"/>
      <c r="FU1084"/>
      <c r="FV1084"/>
      <c r="FW1084"/>
      <c r="FX1084"/>
      <c r="FY1084"/>
      <c r="FZ1084"/>
      <c r="GA1084"/>
      <c r="GB1084"/>
      <c r="GC1084"/>
      <c r="GD1084"/>
      <c r="GE1084"/>
      <c r="GF1084"/>
      <c r="GG1084"/>
      <c r="GH1084"/>
      <c r="GI1084"/>
      <c r="GJ1084"/>
      <c r="GK1084"/>
      <c r="GL1084"/>
      <c r="GM1084"/>
      <c r="GN1084"/>
      <c r="GO1084"/>
      <c r="GP1084"/>
      <c r="GQ1084"/>
      <c r="GR1084"/>
      <c r="GS1084"/>
      <c r="GT1084"/>
      <c r="GU1084"/>
      <c r="GV1084"/>
      <c r="GW1084"/>
      <c r="GX1084"/>
      <c r="GY1084"/>
      <c r="GZ1084"/>
      <c r="HA1084"/>
      <c r="HB1084"/>
      <c r="HC1084"/>
      <c r="HD1084"/>
      <c r="HE1084"/>
      <c r="HF1084"/>
      <c r="HG1084"/>
      <c r="HH1084"/>
      <c r="HI1084"/>
      <c r="HJ1084"/>
      <c r="HK1084"/>
      <c r="HL1084"/>
      <c r="HM1084"/>
      <c r="HN1084"/>
      <c r="HO1084"/>
      <c r="HP1084"/>
      <c r="HQ1084"/>
      <c r="HR1084"/>
      <c r="HS1084"/>
      <c r="HT1084"/>
      <c r="HU1084"/>
      <c r="HV1084"/>
      <c r="HW1084"/>
      <c r="HX1084"/>
      <c r="HY1084"/>
      <c r="HZ1084"/>
      <c r="IA1084"/>
      <c r="IB1084"/>
      <c r="IC1084"/>
      <c r="ID1084"/>
      <c r="IE1084"/>
      <c r="IF1084"/>
      <c r="IG1084"/>
      <c r="IH1084"/>
      <c r="II1084"/>
      <c r="IJ1084"/>
      <c r="IK1084"/>
      <c r="IL1084"/>
      <c r="IM1084"/>
      <c r="IN1084"/>
      <c r="IO1084"/>
      <c r="IP1084"/>
      <c r="IQ1084"/>
      <c r="IR1084"/>
      <c r="IS1084"/>
      <c r="IT1084"/>
      <c r="IU1084"/>
      <c r="IV1084"/>
      <c r="IW1084"/>
      <c r="IX1084"/>
      <c r="IY1084"/>
      <c r="IZ1084"/>
      <c r="JA1084"/>
      <c r="JB1084"/>
      <c r="JC1084"/>
      <c r="JD1084"/>
      <c r="JE1084"/>
      <c r="JF1084"/>
      <c r="JG1084"/>
      <c r="JH1084"/>
      <c r="JI1084"/>
      <c r="JJ1084"/>
      <c r="JK1084"/>
      <c r="JL1084"/>
      <c r="JM1084"/>
      <c r="JN1084"/>
      <c r="JO1084"/>
      <c r="JP1084"/>
      <c r="JQ1084"/>
      <c r="JR1084"/>
      <c r="JS1084"/>
      <c r="JT1084"/>
      <c r="JU1084"/>
      <c r="JV1084"/>
      <c r="JW1084"/>
      <c r="JX1084"/>
      <c r="JY1084"/>
      <c r="JZ1084"/>
      <c r="KA1084"/>
      <c r="KB1084"/>
      <c r="KC1084"/>
      <c r="KD1084"/>
      <c r="KE1084"/>
      <c r="KF1084"/>
      <c r="KG1084"/>
      <c r="KH1084"/>
      <c r="KI1084"/>
      <c r="KJ1084"/>
      <c r="KK1084"/>
      <c r="KL1084"/>
      <c r="KM1084"/>
      <c r="KN1084"/>
      <c r="KO1084"/>
      <c r="KP1084"/>
      <c r="KQ1084"/>
      <c r="KR1084"/>
      <c r="KS1084"/>
      <c r="KT1084"/>
      <c r="KU1084"/>
      <c r="KV1084"/>
      <c r="KW1084"/>
      <c r="KX1084"/>
      <c r="KY1084"/>
      <c r="KZ1084"/>
      <c r="LA1084"/>
      <c r="LB1084"/>
      <c r="LC1084"/>
      <c r="LD1084"/>
      <c r="LE1084"/>
      <c r="LF1084"/>
      <c r="LG1084"/>
      <c r="LH1084"/>
      <c r="LI1084"/>
      <c r="LJ1084"/>
      <c r="LK1084"/>
      <c r="LL1084"/>
      <c r="LM1084"/>
      <c r="LN1084"/>
      <c r="LO1084"/>
      <c r="LP1084"/>
      <c r="LQ1084"/>
      <c r="LR1084"/>
      <c r="LS1084"/>
      <c r="LT1084"/>
      <c r="LU1084"/>
      <c r="LV1084"/>
      <c r="LW1084"/>
      <c r="LX1084"/>
      <c r="LY1084"/>
      <c r="LZ1084"/>
      <c r="MA1084"/>
      <c r="MB1084"/>
      <c r="MC1084"/>
      <c r="MD1084"/>
      <c r="ME1084"/>
      <c r="MF1084"/>
      <c r="MG1084"/>
      <c r="MH1084"/>
      <c r="MI1084"/>
      <c r="MJ1084"/>
      <c r="MK1084"/>
      <c r="ML1084"/>
      <c r="MM1084"/>
      <c r="MN1084"/>
      <c r="MO1084"/>
      <c r="MP1084"/>
      <c r="MQ1084"/>
      <c r="MR1084"/>
      <c r="MS1084"/>
      <c r="MT1084"/>
      <c r="MU1084"/>
      <c r="MV1084"/>
      <c r="MW1084"/>
      <c r="MX1084"/>
      <c r="MY1084"/>
      <c r="MZ1084"/>
      <c r="NA1084"/>
      <c r="NB1084"/>
      <c r="NC1084"/>
      <c r="ND1084"/>
      <c r="NE1084"/>
      <c r="NF1084"/>
      <c r="NG1084"/>
      <c r="NH1084"/>
      <c r="NI1084"/>
      <c r="NJ1084"/>
      <c r="NK1084"/>
      <c r="NL1084"/>
      <c r="NM1084"/>
      <c r="NN1084"/>
      <c r="NO1084"/>
      <c r="NP1084"/>
      <c r="NQ1084"/>
      <c r="NR1084"/>
      <c r="NS1084"/>
      <c r="NT1084"/>
      <c r="NU1084"/>
      <c r="NV1084"/>
      <c r="NW1084"/>
      <c r="NX1084"/>
      <c r="NY1084"/>
      <c r="NZ1084"/>
      <c r="OA1084"/>
    </row>
    <row r="1085" spans="16:391"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  <c r="EM1085"/>
      <c r="EN1085"/>
      <c r="EO1085"/>
      <c r="EP1085"/>
      <c r="EQ1085"/>
      <c r="ER1085"/>
      <c r="ES1085"/>
      <c r="ET1085"/>
      <c r="EU1085"/>
      <c r="EV1085"/>
      <c r="EW1085"/>
      <c r="EX1085"/>
      <c r="EY1085"/>
      <c r="EZ1085"/>
      <c r="FA1085"/>
      <c r="FB1085"/>
      <c r="FC1085"/>
      <c r="FD1085"/>
      <c r="FE1085"/>
      <c r="FF1085"/>
      <c r="FG1085"/>
      <c r="FH1085"/>
      <c r="FI1085"/>
      <c r="FJ1085"/>
      <c r="FK1085"/>
      <c r="FL1085"/>
      <c r="FM1085"/>
      <c r="FN1085"/>
      <c r="FO1085"/>
      <c r="FP1085"/>
      <c r="FQ1085"/>
      <c r="FR1085"/>
      <c r="FS1085"/>
      <c r="FT1085"/>
      <c r="FU1085"/>
      <c r="FV1085"/>
      <c r="FW1085"/>
      <c r="FX1085"/>
      <c r="FY1085"/>
      <c r="FZ1085"/>
      <c r="GA1085"/>
      <c r="GB1085"/>
      <c r="GC1085"/>
      <c r="GD1085"/>
      <c r="GE1085"/>
      <c r="GF1085"/>
      <c r="GG1085"/>
      <c r="GH1085"/>
      <c r="GI1085"/>
      <c r="GJ1085"/>
      <c r="GK1085"/>
      <c r="GL1085"/>
      <c r="GM1085"/>
      <c r="GN1085"/>
      <c r="GO1085"/>
      <c r="GP1085"/>
      <c r="GQ1085"/>
      <c r="GR1085"/>
      <c r="GS1085"/>
      <c r="GT1085"/>
      <c r="GU1085"/>
      <c r="GV1085"/>
      <c r="GW1085"/>
      <c r="GX1085"/>
      <c r="GY1085"/>
      <c r="GZ1085"/>
      <c r="HA1085"/>
      <c r="HB1085"/>
      <c r="HC1085"/>
      <c r="HD1085"/>
      <c r="HE1085"/>
      <c r="HF1085"/>
      <c r="HG1085"/>
      <c r="HH1085"/>
      <c r="HI1085"/>
      <c r="HJ1085"/>
      <c r="HK1085"/>
      <c r="HL1085"/>
      <c r="HM1085"/>
      <c r="HN1085"/>
      <c r="HO1085"/>
      <c r="HP1085"/>
      <c r="HQ1085"/>
      <c r="HR1085"/>
      <c r="HS1085"/>
      <c r="HT1085"/>
      <c r="HU1085"/>
      <c r="HV1085"/>
      <c r="HW1085"/>
      <c r="HX1085"/>
      <c r="HY1085"/>
      <c r="HZ1085"/>
      <c r="IA1085"/>
      <c r="IB1085"/>
      <c r="IC1085"/>
      <c r="ID1085"/>
      <c r="IE1085"/>
      <c r="IF1085"/>
      <c r="IG1085"/>
      <c r="IH1085"/>
      <c r="II1085"/>
      <c r="IJ1085"/>
      <c r="IK1085"/>
      <c r="IL1085"/>
      <c r="IM1085"/>
      <c r="IN1085"/>
      <c r="IO1085"/>
      <c r="IP1085"/>
      <c r="IQ1085"/>
      <c r="IR1085"/>
      <c r="IS1085"/>
      <c r="IT1085"/>
      <c r="IU1085"/>
      <c r="IV1085"/>
      <c r="IW1085"/>
      <c r="IX1085"/>
      <c r="IY1085"/>
      <c r="IZ1085"/>
      <c r="JA1085"/>
      <c r="JB1085"/>
      <c r="JC1085"/>
      <c r="JD1085"/>
      <c r="JE1085"/>
      <c r="JF1085"/>
      <c r="JG1085"/>
      <c r="JH1085"/>
      <c r="JI1085"/>
      <c r="JJ1085"/>
      <c r="JK1085"/>
      <c r="JL1085"/>
      <c r="JM1085"/>
      <c r="JN1085"/>
      <c r="JO1085"/>
      <c r="JP1085"/>
      <c r="JQ1085"/>
      <c r="JR1085"/>
      <c r="JS1085"/>
      <c r="JT1085"/>
      <c r="JU1085"/>
      <c r="JV1085"/>
      <c r="JW1085"/>
      <c r="JX1085"/>
      <c r="JY1085"/>
      <c r="JZ1085"/>
      <c r="KA1085"/>
      <c r="KB1085"/>
      <c r="KC1085"/>
      <c r="KD1085"/>
      <c r="KE1085"/>
      <c r="KF1085"/>
      <c r="KG1085"/>
      <c r="KH1085"/>
      <c r="KI1085"/>
      <c r="KJ1085"/>
      <c r="KK1085"/>
      <c r="KL1085"/>
      <c r="KM1085"/>
      <c r="KN1085"/>
      <c r="KO1085"/>
      <c r="KP1085"/>
      <c r="KQ1085"/>
      <c r="KR1085"/>
      <c r="KS1085"/>
      <c r="KT1085"/>
      <c r="KU1085"/>
      <c r="KV1085"/>
      <c r="KW1085"/>
      <c r="KX1085"/>
      <c r="KY1085"/>
      <c r="KZ1085"/>
      <c r="LA1085"/>
      <c r="LB1085"/>
      <c r="LC1085"/>
      <c r="LD1085"/>
      <c r="LE1085"/>
      <c r="LF1085"/>
      <c r="LG1085"/>
      <c r="LH1085"/>
      <c r="LI1085"/>
      <c r="LJ1085"/>
      <c r="LK1085"/>
      <c r="LL1085"/>
      <c r="LM1085"/>
      <c r="LN1085"/>
      <c r="LO1085"/>
      <c r="LP1085"/>
      <c r="LQ1085"/>
      <c r="LR1085"/>
      <c r="LS1085"/>
      <c r="LT1085"/>
      <c r="LU1085"/>
      <c r="LV1085"/>
      <c r="LW1085"/>
      <c r="LX1085"/>
      <c r="LY1085"/>
      <c r="LZ1085"/>
      <c r="MA1085"/>
      <c r="MB1085"/>
      <c r="MC1085"/>
      <c r="MD1085"/>
      <c r="ME1085"/>
      <c r="MF1085"/>
      <c r="MG1085"/>
      <c r="MH1085"/>
      <c r="MI1085"/>
      <c r="MJ1085"/>
      <c r="MK1085"/>
      <c r="ML1085"/>
      <c r="MM1085"/>
      <c r="MN1085"/>
      <c r="MO1085"/>
      <c r="MP1085"/>
      <c r="MQ1085"/>
      <c r="MR1085"/>
      <c r="MS1085"/>
      <c r="MT1085"/>
      <c r="MU1085"/>
      <c r="MV1085"/>
      <c r="MW1085"/>
      <c r="MX1085"/>
      <c r="MY1085"/>
      <c r="MZ1085"/>
      <c r="NA1085"/>
      <c r="NB1085"/>
      <c r="NC1085"/>
      <c r="ND1085"/>
      <c r="NE1085"/>
      <c r="NF1085"/>
      <c r="NG1085"/>
      <c r="NH1085"/>
      <c r="NI1085"/>
      <c r="NJ1085"/>
      <c r="NK1085"/>
      <c r="NL1085"/>
      <c r="NM1085"/>
      <c r="NN1085"/>
      <c r="NO1085"/>
      <c r="NP1085"/>
      <c r="NQ1085"/>
      <c r="NR1085"/>
      <c r="NS1085"/>
      <c r="NT1085"/>
      <c r="NU1085"/>
      <c r="NV1085"/>
      <c r="NW1085"/>
      <c r="NX1085"/>
      <c r="NY1085"/>
      <c r="NZ1085"/>
      <c r="OA1085"/>
    </row>
    <row r="1086" spans="16:391"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  <c r="EM1086"/>
      <c r="EN1086"/>
      <c r="EO1086"/>
      <c r="EP1086"/>
      <c r="EQ1086"/>
      <c r="ER1086"/>
      <c r="ES1086"/>
      <c r="ET1086"/>
      <c r="EU1086"/>
      <c r="EV1086"/>
      <c r="EW1086"/>
      <c r="EX1086"/>
      <c r="EY1086"/>
      <c r="EZ1086"/>
      <c r="FA1086"/>
      <c r="FB1086"/>
      <c r="FC1086"/>
      <c r="FD1086"/>
      <c r="FE1086"/>
      <c r="FF1086"/>
      <c r="FG1086"/>
      <c r="FH1086"/>
      <c r="FI1086"/>
      <c r="FJ1086"/>
      <c r="FK1086"/>
      <c r="FL1086"/>
      <c r="FM1086"/>
      <c r="FN1086"/>
      <c r="FO1086"/>
      <c r="FP1086"/>
      <c r="FQ1086"/>
      <c r="FR1086"/>
      <c r="FS1086"/>
      <c r="FT1086"/>
      <c r="FU1086"/>
      <c r="FV1086"/>
      <c r="FW1086"/>
      <c r="FX1086"/>
      <c r="FY1086"/>
      <c r="FZ1086"/>
      <c r="GA1086"/>
      <c r="GB1086"/>
      <c r="GC1086"/>
      <c r="GD1086"/>
      <c r="GE1086"/>
      <c r="GF1086"/>
      <c r="GG1086"/>
      <c r="GH1086"/>
      <c r="GI1086"/>
      <c r="GJ1086"/>
      <c r="GK1086"/>
      <c r="GL1086"/>
      <c r="GM1086"/>
      <c r="GN1086"/>
      <c r="GO1086"/>
      <c r="GP1086"/>
      <c r="GQ1086"/>
      <c r="GR1086"/>
      <c r="GS1086"/>
      <c r="GT1086"/>
      <c r="GU1086"/>
      <c r="GV1086"/>
      <c r="GW1086"/>
      <c r="GX1086"/>
      <c r="GY1086"/>
      <c r="GZ1086"/>
      <c r="HA1086"/>
      <c r="HB1086"/>
      <c r="HC1086"/>
      <c r="HD1086"/>
      <c r="HE1086"/>
      <c r="HF1086"/>
      <c r="HG1086"/>
      <c r="HH1086"/>
      <c r="HI1086"/>
      <c r="HJ1086"/>
      <c r="HK1086"/>
      <c r="HL1086"/>
      <c r="HM1086"/>
      <c r="HN1086"/>
      <c r="HO1086"/>
      <c r="HP1086"/>
      <c r="HQ1086"/>
      <c r="HR1086"/>
      <c r="HS1086"/>
      <c r="HT1086"/>
      <c r="HU1086"/>
      <c r="HV1086"/>
      <c r="HW1086"/>
      <c r="HX1086"/>
      <c r="HY1086"/>
      <c r="HZ1086"/>
      <c r="IA1086"/>
      <c r="IB1086"/>
      <c r="IC1086"/>
      <c r="ID1086"/>
      <c r="IE1086"/>
      <c r="IF1086"/>
      <c r="IG1086"/>
      <c r="IH1086"/>
      <c r="II1086"/>
      <c r="IJ1086"/>
      <c r="IK1086"/>
      <c r="IL1086"/>
      <c r="IM1086"/>
      <c r="IN1086"/>
      <c r="IO1086"/>
      <c r="IP1086"/>
      <c r="IQ1086"/>
      <c r="IR1086"/>
      <c r="IS1086"/>
      <c r="IT1086"/>
      <c r="IU1086"/>
      <c r="IV1086"/>
      <c r="IW1086"/>
      <c r="IX1086"/>
      <c r="IY1086"/>
      <c r="IZ1086"/>
      <c r="JA1086"/>
      <c r="JB1086"/>
      <c r="JC1086"/>
      <c r="JD1086"/>
      <c r="JE1086"/>
      <c r="JF1086"/>
      <c r="JG1086"/>
      <c r="JH1086"/>
      <c r="JI1086"/>
      <c r="JJ1086"/>
      <c r="JK1086"/>
      <c r="JL1086"/>
      <c r="JM1086"/>
      <c r="JN1086"/>
      <c r="JO1086"/>
      <c r="JP1086"/>
      <c r="JQ1086"/>
      <c r="JR1086"/>
      <c r="JS1086"/>
      <c r="JT1086"/>
      <c r="JU1086"/>
      <c r="JV1086"/>
      <c r="JW1086"/>
      <c r="JX1086"/>
      <c r="JY1086"/>
      <c r="JZ1086"/>
      <c r="KA1086"/>
      <c r="KB1086"/>
      <c r="KC1086"/>
      <c r="KD1086"/>
      <c r="KE1086"/>
      <c r="KF1086"/>
      <c r="KG1086"/>
      <c r="KH1086"/>
      <c r="KI1086"/>
      <c r="KJ1086"/>
      <c r="KK1086"/>
      <c r="KL1086"/>
      <c r="KM1086"/>
      <c r="KN1086"/>
      <c r="KO1086"/>
      <c r="KP1086"/>
      <c r="KQ1086"/>
      <c r="KR1086"/>
      <c r="KS1086"/>
      <c r="KT1086"/>
      <c r="KU1086"/>
      <c r="KV1086"/>
      <c r="KW1086"/>
      <c r="KX1086"/>
      <c r="KY1086"/>
      <c r="KZ1086"/>
      <c r="LA1086"/>
      <c r="LB1086"/>
      <c r="LC1086"/>
      <c r="LD1086"/>
      <c r="LE1086"/>
      <c r="LF1086"/>
      <c r="LG1086"/>
      <c r="LH1086"/>
      <c r="LI1086"/>
      <c r="LJ1086"/>
      <c r="LK1086"/>
      <c r="LL1086"/>
      <c r="LM1086"/>
      <c r="LN1086"/>
      <c r="LO1086"/>
      <c r="LP1086"/>
      <c r="LQ1086"/>
      <c r="LR1086"/>
      <c r="LS1086"/>
      <c r="LT1086"/>
      <c r="LU1086"/>
      <c r="LV1086"/>
      <c r="LW1086"/>
      <c r="LX1086"/>
      <c r="LY1086"/>
      <c r="LZ1086"/>
      <c r="MA1086"/>
      <c r="MB1086"/>
      <c r="MC1086"/>
      <c r="MD1086"/>
      <c r="ME1086"/>
      <c r="MF1086"/>
      <c r="MG1086"/>
      <c r="MH1086"/>
      <c r="MI1086"/>
      <c r="MJ1086"/>
      <c r="MK1086"/>
      <c r="ML1086"/>
      <c r="MM1086"/>
      <c r="MN1086"/>
      <c r="MO1086"/>
      <c r="MP1086"/>
      <c r="MQ1086"/>
      <c r="MR1086"/>
      <c r="MS1086"/>
      <c r="MT1086"/>
      <c r="MU1086"/>
      <c r="MV1086"/>
      <c r="MW1086"/>
      <c r="MX1086"/>
      <c r="MY1086"/>
      <c r="MZ1086"/>
      <c r="NA1086"/>
      <c r="NB1086"/>
      <c r="NC1086"/>
      <c r="ND1086"/>
      <c r="NE1086"/>
      <c r="NF1086"/>
      <c r="NG1086"/>
      <c r="NH1086"/>
      <c r="NI1086"/>
      <c r="NJ1086"/>
      <c r="NK1086"/>
      <c r="NL1086"/>
      <c r="NM1086"/>
      <c r="NN1086"/>
      <c r="NO1086"/>
      <c r="NP1086"/>
      <c r="NQ1086"/>
      <c r="NR1086"/>
      <c r="NS1086"/>
      <c r="NT1086"/>
      <c r="NU1086"/>
      <c r="NV1086"/>
      <c r="NW1086"/>
      <c r="NX1086"/>
      <c r="NY1086"/>
      <c r="NZ1086"/>
      <c r="OA1086"/>
    </row>
    <row r="1087" spans="16:391"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  <c r="EM1087"/>
      <c r="EN1087"/>
      <c r="EO1087"/>
      <c r="EP1087"/>
      <c r="EQ1087"/>
      <c r="ER1087"/>
      <c r="ES1087"/>
      <c r="ET1087"/>
      <c r="EU1087"/>
      <c r="EV1087"/>
      <c r="EW1087"/>
      <c r="EX1087"/>
      <c r="EY1087"/>
      <c r="EZ1087"/>
      <c r="FA1087"/>
      <c r="FB1087"/>
      <c r="FC1087"/>
      <c r="FD1087"/>
      <c r="FE1087"/>
      <c r="FF1087"/>
      <c r="FG1087"/>
      <c r="FH1087"/>
      <c r="FI1087"/>
      <c r="FJ1087"/>
      <c r="FK1087"/>
      <c r="FL1087"/>
      <c r="FM1087"/>
      <c r="FN1087"/>
      <c r="FO1087"/>
      <c r="FP1087"/>
      <c r="FQ1087"/>
      <c r="FR1087"/>
      <c r="FS1087"/>
      <c r="FT1087"/>
      <c r="FU1087"/>
      <c r="FV1087"/>
      <c r="FW1087"/>
      <c r="FX1087"/>
      <c r="FY1087"/>
      <c r="FZ1087"/>
      <c r="GA1087"/>
      <c r="GB1087"/>
      <c r="GC1087"/>
      <c r="GD1087"/>
      <c r="GE1087"/>
      <c r="GF1087"/>
      <c r="GG1087"/>
      <c r="GH1087"/>
      <c r="GI1087"/>
      <c r="GJ1087"/>
      <c r="GK1087"/>
      <c r="GL1087"/>
      <c r="GM1087"/>
      <c r="GN1087"/>
      <c r="GO1087"/>
      <c r="GP1087"/>
      <c r="GQ1087"/>
      <c r="GR1087"/>
      <c r="GS1087"/>
      <c r="GT1087"/>
      <c r="GU1087"/>
      <c r="GV1087"/>
      <c r="GW1087"/>
      <c r="GX1087"/>
      <c r="GY1087"/>
      <c r="GZ1087"/>
      <c r="HA1087"/>
      <c r="HB1087"/>
      <c r="HC1087"/>
      <c r="HD1087"/>
      <c r="HE1087"/>
      <c r="HF1087"/>
      <c r="HG1087"/>
      <c r="HH1087"/>
      <c r="HI1087"/>
      <c r="HJ1087"/>
      <c r="HK1087"/>
      <c r="HL1087"/>
      <c r="HM1087"/>
      <c r="HN1087"/>
      <c r="HO1087"/>
      <c r="HP1087"/>
      <c r="HQ1087"/>
      <c r="HR1087"/>
      <c r="HS1087"/>
      <c r="HT1087"/>
      <c r="HU1087"/>
      <c r="HV1087"/>
      <c r="HW1087"/>
      <c r="HX1087"/>
      <c r="HY1087"/>
      <c r="HZ1087"/>
      <c r="IA1087"/>
      <c r="IB1087"/>
      <c r="IC1087"/>
      <c r="ID1087"/>
      <c r="IE1087"/>
      <c r="IF1087"/>
      <c r="IG1087"/>
      <c r="IH1087"/>
      <c r="II1087"/>
      <c r="IJ1087"/>
      <c r="IK1087"/>
      <c r="IL1087"/>
      <c r="IM1087"/>
      <c r="IN1087"/>
      <c r="IO1087"/>
      <c r="IP1087"/>
      <c r="IQ1087"/>
      <c r="IR1087"/>
      <c r="IS1087"/>
      <c r="IT1087"/>
      <c r="IU1087"/>
      <c r="IV1087"/>
      <c r="IW1087"/>
      <c r="IX1087"/>
      <c r="IY1087"/>
      <c r="IZ1087"/>
      <c r="JA1087"/>
      <c r="JB1087"/>
      <c r="JC1087"/>
      <c r="JD1087"/>
      <c r="JE1087"/>
      <c r="JF1087"/>
      <c r="JG1087"/>
      <c r="JH1087"/>
      <c r="JI1087"/>
      <c r="JJ1087"/>
      <c r="JK1087"/>
      <c r="JL1087"/>
      <c r="JM1087"/>
      <c r="JN1087"/>
      <c r="JO1087"/>
      <c r="JP1087"/>
      <c r="JQ1087"/>
      <c r="JR1087"/>
      <c r="JS1087"/>
      <c r="JT1087"/>
      <c r="JU1087"/>
      <c r="JV1087"/>
      <c r="JW1087"/>
      <c r="JX1087"/>
      <c r="JY1087"/>
      <c r="JZ1087"/>
      <c r="KA1087"/>
      <c r="KB1087"/>
      <c r="KC1087"/>
      <c r="KD1087"/>
      <c r="KE1087"/>
      <c r="KF1087"/>
      <c r="KG1087"/>
      <c r="KH1087"/>
      <c r="KI1087"/>
      <c r="KJ1087"/>
      <c r="KK1087"/>
      <c r="KL1087"/>
      <c r="KM1087"/>
      <c r="KN1087"/>
      <c r="KO1087"/>
      <c r="KP1087"/>
      <c r="KQ1087"/>
      <c r="KR1087"/>
      <c r="KS1087"/>
      <c r="KT1087"/>
      <c r="KU1087"/>
      <c r="KV1087"/>
      <c r="KW1087"/>
      <c r="KX1087"/>
      <c r="KY1087"/>
      <c r="KZ1087"/>
      <c r="LA1087"/>
      <c r="LB1087"/>
      <c r="LC1087"/>
      <c r="LD1087"/>
      <c r="LE1087"/>
      <c r="LF1087"/>
      <c r="LG1087"/>
      <c r="LH1087"/>
      <c r="LI1087"/>
      <c r="LJ1087"/>
      <c r="LK1087"/>
      <c r="LL1087"/>
      <c r="LM1087"/>
      <c r="LN1087"/>
      <c r="LO1087"/>
      <c r="LP1087"/>
      <c r="LQ1087"/>
      <c r="LR1087"/>
      <c r="LS1087"/>
      <c r="LT1087"/>
      <c r="LU1087"/>
      <c r="LV1087"/>
      <c r="LW1087"/>
      <c r="LX1087"/>
      <c r="LY1087"/>
      <c r="LZ1087"/>
      <c r="MA1087"/>
      <c r="MB1087"/>
      <c r="MC1087"/>
      <c r="MD1087"/>
      <c r="ME1087"/>
      <c r="MF1087"/>
      <c r="MG1087"/>
      <c r="MH1087"/>
      <c r="MI1087"/>
      <c r="MJ1087"/>
      <c r="MK1087"/>
      <c r="ML1087"/>
      <c r="MM1087"/>
      <c r="MN1087"/>
      <c r="MO1087"/>
      <c r="MP1087"/>
      <c r="MQ1087"/>
      <c r="MR1087"/>
      <c r="MS1087"/>
      <c r="MT1087"/>
      <c r="MU1087"/>
      <c r="MV1087"/>
      <c r="MW1087"/>
      <c r="MX1087"/>
      <c r="MY1087"/>
      <c r="MZ1087"/>
      <c r="NA1087"/>
      <c r="NB1087"/>
      <c r="NC1087"/>
      <c r="ND1087"/>
      <c r="NE1087"/>
      <c r="NF1087"/>
      <c r="NG1087"/>
      <c r="NH1087"/>
      <c r="NI1087"/>
      <c r="NJ1087"/>
      <c r="NK1087"/>
      <c r="NL1087"/>
      <c r="NM1087"/>
      <c r="NN1087"/>
      <c r="NO1087"/>
      <c r="NP1087"/>
      <c r="NQ1087"/>
      <c r="NR1087"/>
      <c r="NS1087"/>
      <c r="NT1087"/>
      <c r="NU1087"/>
      <c r="NV1087"/>
      <c r="NW1087"/>
      <c r="NX1087"/>
      <c r="NY1087"/>
      <c r="NZ1087"/>
      <c r="OA1087"/>
    </row>
    <row r="1088" spans="16:391"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  <c r="EM1088"/>
      <c r="EN1088"/>
      <c r="EO1088"/>
      <c r="EP1088"/>
      <c r="EQ1088"/>
      <c r="ER1088"/>
      <c r="ES1088"/>
      <c r="ET1088"/>
      <c r="EU1088"/>
      <c r="EV1088"/>
      <c r="EW1088"/>
      <c r="EX1088"/>
      <c r="EY1088"/>
      <c r="EZ1088"/>
      <c r="FA1088"/>
      <c r="FB1088"/>
      <c r="FC1088"/>
      <c r="FD1088"/>
      <c r="FE1088"/>
      <c r="FF1088"/>
      <c r="FG1088"/>
      <c r="FH1088"/>
      <c r="FI1088"/>
      <c r="FJ1088"/>
      <c r="FK1088"/>
      <c r="FL1088"/>
      <c r="FM1088"/>
      <c r="FN1088"/>
      <c r="FO1088"/>
      <c r="FP1088"/>
      <c r="FQ1088"/>
      <c r="FR1088"/>
      <c r="FS1088"/>
      <c r="FT1088"/>
      <c r="FU1088"/>
      <c r="FV1088"/>
      <c r="FW1088"/>
      <c r="FX1088"/>
      <c r="FY1088"/>
      <c r="FZ1088"/>
      <c r="GA1088"/>
      <c r="GB1088"/>
      <c r="GC1088"/>
      <c r="GD1088"/>
      <c r="GE1088"/>
      <c r="GF1088"/>
      <c r="GG1088"/>
      <c r="GH1088"/>
      <c r="GI1088"/>
      <c r="GJ1088"/>
      <c r="GK1088"/>
      <c r="GL1088"/>
      <c r="GM1088"/>
      <c r="GN1088"/>
      <c r="GO1088"/>
      <c r="GP1088"/>
      <c r="GQ1088"/>
      <c r="GR1088"/>
      <c r="GS1088"/>
      <c r="GT1088"/>
      <c r="GU1088"/>
      <c r="GV1088"/>
      <c r="GW1088"/>
      <c r="GX1088"/>
      <c r="GY1088"/>
      <c r="GZ1088"/>
      <c r="HA1088"/>
      <c r="HB1088"/>
      <c r="HC1088"/>
      <c r="HD1088"/>
      <c r="HE1088"/>
      <c r="HF1088"/>
      <c r="HG1088"/>
      <c r="HH1088"/>
      <c r="HI1088"/>
      <c r="HJ1088"/>
      <c r="HK1088"/>
      <c r="HL1088"/>
      <c r="HM1088"/>
      <c r="HN1088"/>
      <c r="HO1088"/>
      <c r="HP1088"/>
      <c r="HQ1088"/>
      <c r="HR1088"/>
      <c r="HS1088"/>
      <c r="HT1088"/>
      <c r="HU1088"/>
      <c r="HV1088"/>
      <c r="HW1088"/>
      <c r="HX1088"/>
      <c r="HY1088"/>
      <c r="HZ1088"/>
      <c r="IA1088"/>
      <c r="IB1088"/>
      <c r="IC1088"/>
      <c r="ID1088"/>
      <c r="IE1088"/>
      <c r="IF1088"/>
      <c r="IG1088"/>
      <c r="IH1088"/>
      <c r="II1088"/>
      <c r="IJ1088"/>
      <c r="IK1088"/>
      <c r="IL1088"/>
      <c r="IM1088"/>
      <c r="IN1088"/>
      <c r="IO1088"/>
      <c r="IP1088"/>
      <c r="IQ1088"/>
      <c r="IR1088"/>
      <c r="IS1088"/>
      <c r="IT1088"/>
      <c r="IU1088"/>
      <c r="IV1088"/>
      <c r="IW1088"/>
      <c r="IX1088"/>
      <c r="IY1088"/>
      <c r="IZ1088"/>
      <c r="JA1088"/>
      <c r="JB1088"/>
      <c r="JC1088"/>
      <c r="JD1088"/>
      <c r="JE1088"/>
      <c r="JF1088"/>
      <c r="JG1088"/>
      <c r="JH1088"/>
      <c r="JI1088"/>
      <c r="JJ1088"/>
      <c r="JK1088"/>
      <c r="JL1088"/>
      <c r="JM1088"/>
      <c r="JN1088"/>
      <c r="JO1088"/>
      <c r="JP1088"/>
      <c r="JQ1088"/>
      <c r="JR1088"/>
      <c r="JS1088"/>
      <c r="JT1088"/>
      <c r="JU1088"/>
      <c r="JV1088"/>
      <c r="JW1088"/>
      <c r="JX1088"/>
      <c r="JY1088"/>
      <c r="JZ1088"/>
      <c r="KA1088"/>
      <c r="KB1088"/>
      <c r="KC1088"/>
      <c r="KD1088"/>
      <c r="KE1088"/>
      <c r="KF1088"/>
      <c r="KG1088"/>
      <c r="KH1088"/>
      <c r="KI1088"/>
      <c r="KJ1088"/>
      <c r="KK1088"/>
      <c r="KL1088"/>
      <c r="KM1088"/>
      <c r="KN1088"/>
      <c r="KO1088"/>
      <c r="KP1088"/>
      <c r="KQ1088"/>
      <c r="KR1088"/>
      <c r="KS1088"/>
      <c r="KT1088"/>
      <c r="KU1088"/>
      <c r="KV1088"/>
      <c r="KW1088"/>
      <c r="KX1088"/>
      <c r="KY1088"/>
      <c r="KZ1088"/>
      <c r="LA1088"/>
      <c r="LB1088"/>
      <c r="LC1088"/>
      <c r="LD1088"/>
      <c r="LE1088"/>
      <c r="LF1088"/>
      <c r="LG1088"/>
      <c r="LH1088"/>
      <c r="LI1088"/>
      <c r="LJ1088"/>
      <c r="LK1088"/>
      <c r="LL1088"/>
      <c r="LM1088"/>
      <c r="LN1088"/>
      <c r="LO1088"/>
      <c r="LP1088"/>
      <c r="LQ1088"/>
      <c r="LR1088"/>
      <c r="LS1088"/>
      <c r="LT1088"/>
      <c r="LU1088"/>
      <c r="LV1088"/>
      <c r="LW1088"/>
      <c r="LX1088"/>
      <c r="LY1088"/>
      <c r="LZ1088"/>
      <c r="MA1088"/>
      <c r="MB1088"/>
      <c r="MC1088"/>
      <c r="MD1088"/>
      <c r="ME1088"/>
      <c r="MF1088"/>
      <c r="MG1088"/>
      <c r="MH1088"/>
      <c r="MI1088"/>
      <c r="MJ1088"/>
      <c r="MK1088"/>
      <c r="ML1088"/>
      <c r="MM1088"/>
      <c r="MN1088"/>
      <c r="MO1088"/>
      <c r="MP1088"/>
      <c r="MQ1088"/>
      <c r="MR1088"/>
      <c r="MS1088"/>
      <c r="MT1088"/>
      <c r="MU1088"/>
      <c r="MV1088"/>
      <c r="MW1088"/>
      <c r="MX1088"/>
      <c r="MY1088"/>
      <c r="MZ1088"/>
      <c r="NA1088"/>
      <c r="NB1088"/>
      <c r="NC1088"/>
      <c r="ND1088"/>
      <c r="NE1088"/>
      <c r="NF1088"/>
      <c r="NG1088"/>
      <c r="NH1088"/>
      <c r="NI1088"/>
      <c r="NJ1088"/>
      <c r="NK1088"/>
      <c r="NL1088"/>
      <c r="NM1088"/>
      <c r="NN1088"/>
      <c r="NO1088"/>
      <c r="NP1088"/>
      <c r="NQ1088"/>
      <c r="NR1088"/>
      <c r="NS1088"/>
      <c r="NT1088"/>
      <c r="NU1088"/>
      <c r="NV1088"/>
      <c r="NW1088"/>
      <c r="NX1088"/>
      <c r="NY1088"/>
      <c r="NZ1088"/>
      <c r="OA1088"/>
    </row>
    <row r="1089" spans="16:391"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  <c r="EM1089"/>
      <c r="EN1089"/>
      <c r="EO1089"/>
      <c r="EP1089"/>
      <c r="EQ1089"/>
      <c r="ER1089"/>
      <c r="ES1089"/>
      <c r="ET1089"/>
      <c r="EU1089"/>
      <c r="EV1089"/>
      <c r="EW1089"/>
      <c r="EX1089"/>
      <c r="EY1089"/>
      <c r="EZ1089"/>
      <c r="FA1089"/>
      <c r="FB1089"/>
      <c r="FC1089"/>
      <c r="FD1089"/>
      <c r="FE1089"/>
      <c r="FF1089"/>
      <c r="FG1089"/>
      <c r="FH1089"/>
      <c r="FI1089"/>
      <c r="FJ1089"/>
      <c r="FK1089"/>
      <c r="FL1089"/>
      <c r="FM1089"/>
      <c r="FN1089"/>
      <c r="FO1089"/>
      <c r="FP1089"/>
      <c r="FQ1089"/>
      <c r="FR1089"/>
      <c r="FS1089"/>
      <c r="FT1089"/>
      <c r="FU1089"/>
      <c r="FV1089"/>
      <c r="FW1089"/>
      <c r="FX1089"/>
      <c r="FY1089"/>
      <c r="FZ1089"/>
      <c r="GA1089"/>
      <c r="GB1089"/>
      <c r="GC1089"/>
      <c r="GD1089"/>
      <c r="GE1089"/>
      <c r="GF1089"/>
      <c r="GG1089"/>
      <c r="GH1089"/>
      <c r="GI1089"/>
      <c r="GJ1089"/>
      <c r="GK1089"/>
      <c r="GL1089"/>
      <c r="GM1089"/>
      <c r="GN1089"/>
      <c r="GO1089"/>
      <c r="GP1089"/>
      <c r="GQ1089"/>
      <c r="GR1089"/>
      <c r="GS1089"/>
      <c r="GT1089"/>
      <c r="GU1089"/>
      <c r="GV1089"/>
      <c r="GW1089"/>
      <c r="GX1089"/>
      <c r="GY1089"/>
      <c r="GZ1089"/>
      <c r="HA1089"/>
      <c r="HB1089"/>
      <c r="HC1089"/>
      <c r="HD1089"/>
      <c r="HE1089"/>
      <c r="HF1089"/>
      <c r="HG1089"/>
      <c r="HH1089"/>
      <c r="HI1089"/>
      <c r="HJ1089"/>
      <c r="HK1089"/>
      <c r="HL1089"/>
      <c r="HM1089"/>
      <c r="HN1089"/>
      <c r="HO1089"/>
      <c r="HP1089"/>
      <c r="HQ1089"/>
      <c r="HR1089"/>
      <c r="HS1089"/>
      <c r="HT1089"/>
      <c r="HU1089"/>
      <c r="HV1089"/>
      <c r="HW1089"/>
      <c r="HX1089"/>
      <c r="HY1089"/>
      <c r="HZ1089"/>
      <c r="IA1089"/>
      <c r="IB1089"/>
      <c r="IC1089"/>
      <c r="ID1089"/>
      <c r="IE1089"/>
      <c r="IF1089"/>
      <c r="IG1089"/>
      <c r="IH1089"/>
      <c r="II1089"/>
      <c r="IJ1089"/>
      <c r="IK1089"/>
      <c r="IL1089"/>
      <c r="IM1089"/>
      <c r="IN1089"/>
      <c r="IO1089"/>
      <c r="IP1089"/>
      <c r="IQ1089"/>
      <c r="IR1089"/>
      <c r="IS1089"/>
      <c r="IT1089"/>
      <c r="IU1089"/>
      <c r="IV1089"/>
      <c r="IW1089"/>
      <c r="IX1089"/>
      <c r="IY1089"/>
      <c r="IZ1089"/>
      <c r="JA1089"/>
      <c r="JB1089"/>
      <c r="JC1089"/>
      <c r="JD1089"/>
      <c r="JE1089"/>
      <c r="JF1089"/>
      <c r="JG1089"/>
      <c r="JH1089"/>
      <c r="JI1089"/>
      <c r="JJ1089"/>
      <c r="JK1089"/>
      <c r="JL1089"/>
      <c r="JM1089"/>
      <c r="JN1089"/>
      <c r="JO1089"/>
      <c r="JP1089"/>
      <c r="JQ1089"/>
      <c r="JR1089"/>
      <c r="JS1089"/>
      <c r="JT1089"/>
      <c r="JU1089"/>
      <c r="JV1089"/>
      <c r="JW1089"/>
      <c r="JX1089"/>
      <c r="JY1089"/>
      <c r="JZ1089"/>
      <c r="KA1089"/>
      <c r="KB1089"/>
      <c r="KC1089"/>
      <c r="KD1089"/>
      <c r="KE1089"/>
      <c r="KF1089"/>
      <c r="KG1089"/>
      <c r="KH1089"/>
      <c r="KI1089"/>
      <c r="KJ1089"/>
      <c r="KK1089"/>
      <c r="KL1089"/>
      <c r="KM1089"/>
      <c r="KN1089"/>
      <c r="KO1089"/>
      <c r="KP1089"/>
      <c r="KQ1089"/>
      <c r="KR1089"/>
      <c r="KS1089"/>
      <c r="KT1089"/>
      <c r="KU1089"/>
      <c r="KV1089"/>
      <c r="KW1089"/>
      <c r="KX1089"/>
      <c r="KY1089"/>
      <c r="KZ1089"/>
      <c r="LA1089"/>
      <c r="LB1089"/>
      <c r="LC1089"/>
      <c r="LD1089"/>
      <c r="LE1089"/>
      <c r="LF1089"/>
      <c r="LG1089"/>
      <c r="LH1089"/>
      <c r="LI1089"/>
      <c r="LJ1089"/>
      <c r="LK1089"/>
      <c r="LL1089"/>
      <c r="LM1089"/>
      <c r="LN1089"/>
      <c r="LO1089"/>
      <c r="LP1089"/>
      <c r="LQ1089"/>
      <c r="LR1089"/>
      <c r="LS1089"/>
      <c r="LT1089"/>
      <c r="LU1089"/>
      <c r="LV1089"/>
      <c r="LW1089"/>
      <c r="LX1089"/>
      <c r="LY1089"/>
      <c r="LZ1089"/>
      <c r="MA1089"/>
      <c r="MB1089"/>
      <c r="MC1089"/>
      <c r="MD1089"/>
      <c r="ME1089"/>
      <c r="MF1089"/>
      <c r="MG1089"/>
      <c r="MH1089"/>
      <c r="MI1089"/>
      <c r="MJ1089"/>
      <c r="MK1089"/>
      <c r="ML1089"/>
      <c r="MM1089"/>
      <c r="MN1089"/>
      <c r="MO1089"/>
      <c r="MP1089"/>
      <c r="MQ1089"/>
      <c r="MR1089"/>
      <c r="MS1089"/>
      <c r="MT1089"/>
      <c r="MU1089"/>
      <c r="MV1089"/>
      <c r="MW1089"/>
      <c r="MX1089"/>
      <c r="MY1089"/>
      <c r="MZ1089"/>
      <c r="NA1089"/>
      <c r="NB1089"/>
      <c r="NC1089"/>
      <c r="ND1089"/>
      <c r="NE1089"/>
      <c r="NF1089"/>
      <c r="NG1089"/>
      <c r="NH1089"/>
      <c r="NI1089"/>
      <c r="NJ1089"/>
      <c r="NK1089"/>
      <c r="NL1089"/>
      <c r="NM1089"/>
      <c r="NN1089"/>
      <c r="NO1089"/>
      <c r="NP1089"/>
      <c r="NQ1089"/>
      <c r="NR1089"/>
      <c r="NS1089"/>
      <c r="NT1089"/>
      <c r="NU1089"/>
      <c r="NV1089"/>
      <c r="NW1089"/>
      <c r="NX1089"/>
      <c r="NY1089"/>
      <c r="NZ1089"/>
      <c r="OA1089"/>
    </row>
    <row r="1090" spans="16:391"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  <c r="EQ1090"/>
      <c r="ER1090"/>
      <c r="ES1090"/>
      <c r="ET1090"/>
      <c r="EU1090"/>
      <c r="EV1090"/>
      <c r="EW1090"/>
      <c r="EX1090"/>
      <c r="EY1090"/>
      <c r="EZ1090"/>
      <c r="FA1090"/>
      <c r="FB1090"/>
      <c r="FC1090"/>
      <c r="FD1090"/>
      <c r="FE1090"/>
      <c r="FF1090"/>
      <c r="FG1090"/>
      <c r="FH1090"/>
      <c r="FI1090"/>
      <c r="FJ1090"/>
      <c r="FK1090"/>
      <c r="FL1090"/>
      <c r="FM1090"/>
      <c r="FN1090"/>
      <c r="FO1090"/>
      <c r="FP1090"/>
      <c r="FQ1090"/>
      <c r="FR1090"/>
      <c r="FS1090"/>
      <c r="FT1090"/>
      <c r="FU1090"/>
      <c r="FV1090"/>
      <c r="FW1090"/>
      <c r="FX1090"/>
      <c r="FY1090"/>
      <c r="FZ1090"/>
      <c r="GA1090"/>
      <c r="GB1090"/>
      <c r="GC1090"/>
      <c r="GD1090"/>
      <c r="GE1090"/>
      <c r="GF1090"/>
      <c r="GG1090"/>
      <c r="GH1090"/>
      <c r="GI1090"/>
      <c r="GJ1090"/>
      <c r="GK1090"/>
      <c r="GL1090"/>
      <c r="GM1090"/>
      <c r="GN1090"/>
      <c r="GO1090"/>
      <c r="GP1090"/>
      <c r="GQ1090"/>
      <c r="GR1090"/>
      <c r="GS1090"/>
      <c r="GT1090"/>
      <c r="GU1090"/>
      <c r="GV1090"/>
      <c r="GW1090"/>
      <c r="GX1090"/>
      <c r="GY1090"/>
      <c r="GZ1090"/>
      <c r="HA1090"/>
      <c r="HB1090"/>
      <c r="HC1090"/>
      <c r="HD1090"/>
      <c r="HE1090"/>
      <c r="HF1090"/>
      <c r="HG1090"/>
      <c r="HH1090"/>
      <c r="HI1090"/>
      <c r="HJ1090"/>
      <c r="HK1090"/>
      <c r="HL1090"/>
      <c r="HM1090"/>
      <c r="HN1090"/>
      <c r="HO1090"/>
      <c r="HP1090"/>
      <c r="HQ1090"/>
      <c r="HR1090"/>
      <c r="HS1090"/>
      <c r="HT1090"/>
      <c r="HU1090"/>
      <c r="HV1090"/>
      <c r="HW1090"/>
      <c r="HX1090"/>
      <c r="HY1090"/>
      <c r="HZ1090"/>
      <c r="IA1090"/>
      <c r="IB1090"/>
      <c r="IC1090"/>
      <c r="ID1090"/>
      <c r="IE1090"/>
      <c r="IF1090"/>
      <c r="IG1090"/>
      <c r="IH1090"/>
      <c r="II1090"/>
      <c r="IJ1090"/>
      <c r="IK1090"/>
      <c r="IL1090"/>
      <c r="IM1090"/>
      <c r="IN1090"/>
      <c r="IO1090"/>
      <c r="IP1090"/>
      <c r="IQ1090"/>
      <c r="IR1090"/>
      <c r="IS1090"/>
      <c r="IT1090"/>
      <c r="IU1090"/>
      <c r="IV1090"/>
      <c r="IW1090"/>
      <c r="IX1090"/>
      <c r="IY1090"/>
      <c r="IZ1090"/>
      <c r="JA1090"/>
      <c r="JB1090"/>
      <c r="JC1090"/>
      <c r="JD1090"/>
      <c r="JE1090"/>
      <c r="JF1090"/>
      <c r="JG1090"/>
      <c r="JH1090"/>
      <c r="JI1090"/>
      <c r="JJ1090"/>
      <c r="JK1090"/>
      <c r="JL1090"/>
      <c r="JM1090"/>
      <c r="JN1090"/>
      <c r="JO1090"/>
      <c r="JP1090"/>
      <c r="JQ1090"/>
      <c r="JR1090"/>
      <c r="JS1090"/>
      <c r="JT1090"/>
      <c r="JU1090"/>
      <c r="JV1090"/>
      <c r="JW1090"/>
      <c r="JX1090"/>
      <c r="JY1090"/>
      <c r="JZ1090"/>
      <c r="KA1090"/>
      <c r="KB1090"/>
      <c r="KC1090"/>
      <c r="KD1090"/>
      <c r="KE1090"/>
      <c r="KF1090"/>
      <c r="KG1090"/>
      <c r="KH1090"/>
      <c r="KI1090"/>
      <c r="KJ1090"/>
      <c r="KK1090"/>
      <c r="KL1090"/>
      <c r="KM1090"/>
      <c r="KN1090"/>
      <c r="KO1090"/>
      <c r="KP1090"/>
      <c r="KQ1090"/>
      <c r="KR1090"/>
      <c r="KS1090"/>
      <c r="KT1090"/>
      <c r="KU1090"/>
      <c r="KV1090"/>
      <c r="KW1090"/>
      <c r="KX1090"/>
      <c r="KY1090"/>
      <c r="KZ1090"/>
      <c r="LA1090"/>
      <c r="LB1090"/>
      <c r="LC1090"/>
      <c r="LD1090"/>
      <c r="LE1090"/>
      <c r="LF1090"/>
      <c r="LG1090"/>
      <c r="LH1090"/>
      <c r="LI1090"/>
      <c r="LJ1090"/>
      <c r="LK1090"/>
      <c r="LL1090"/>
      <c r="LM1090"/>
      <c r="LN1090"/>
      <c r="LO1090"/>
      <c r="LP1090"/>
      <c r="LQ1090"/>
      <c r="LR1090"/>
      <c r="LS1090"/>
      <c r="LT1090"/>
      <c r="LU1090"/>
      <c r="LV1090"/>
      <c r="LW1090"/>
      <c r="LX1090"/>
      <c r="LY1090"/>
      <c r="LZ1090"/>
      <c r="MA1090"/>
      <c r="MB1090"/>
      <c r="MC1090"/>
      <c r="MD1090"/>
      <c r="ME1090"/>
      <c r="MF1090"/>
      <c r="MG1090"/>
      <c r="MH1090"/>
      <c r="MI1090"/>
      <c r="MJ1090"/>
      <c r="MK1090"/>
      <c r="ML1090"/>
      <c r="MM1090"/>
      <c r="MN1090"/>
      <c r="MO1090"/>
      <c r="MP1090"/>
      <c r="MQ1090"/>
      <c r="MR1090"/>
      <c r="MS1090"/>
      <c r="MT1090"/>
      <c r="MU1090"/>
      <c r="MV1090"/>
      <c r="MW1090"/>
      <c r="MX1090"/>
      <c r="MY1090"/>
      <c r="MZ1090"/>
      <c r="NA1090"/>
      <c r="NB1090"/>
      <c r="NC1090"/>
      <c r="ND1090"/>
      <c r="NE1090"/>
      <c r="NF1090"/>
      <c r="NG1090"/>
      <c r="NH1090"/>
      <c r="NI1090"/>
      <c r="NJ1090"/>
      <c r="NK1090"/>
      <c r="NL1090"/>
      <c r="NM1090"/>
      <c r="NN1090"/>
      <c r="NO1090"/>
      <c r="NP1090"/>
      <c r="NQ1090"/>
      <c r="NR1090"/>
      <c r="NS1090"/>
      <c r="NT1090"/>
      <c r="NU1090"/>
      <c r="NV1090"/>
      <c r="NW1090"/>
      <c r="NX1090"/>
      <c r="NY1090"/>
      <c r="NZ1090"/>
      <c r="OA1090"/>
    </row>
    <row r="1091" spans="16:391"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  <c r="EQ1091"/>
      <c r="ER1091"/>
      <c r="ES1091"/>
      <c r="ET1091"/>
      <c r="EU1091"/>
      <c r="EV1091"/>
      <c r="EW1091"/>
      <c r="EX1091"/>
      <c r="EY1091"/>
      <c r="EZ1091"/>
      <c r="FA1091"/>
      <c r="FB1091"/>
      <c r="FC1091"/>
      <c r="FD1091"/>
      <c r="FE1091"/>
      <c r="FF1091"/>
      <c r="FG1091"/>
      <c r="FH1091"/>
      <c r="FI1091"/>
      <c r="FJ1091"/>
      <c r="FK1091"/>
      <c r="FL1091"/>
      <c r="FM1091"/>
      <c r="FN1091"/>
      <c r="FO1091"/>
      <c r="FP1091"/>
      <c r="FQ1091"/>
      <c r="FR1091"/>
      <c r="FS1091"/>
      <c r="FT1091"/>
      <c r="FU1091"/>
      <c r="FV1091"/>
      <c r="FW1091"/>
      <c r="FX1091"/>
      <c r="FY1091"/>
      <c r="FZ1091"/>
      <c r="GA1091"/>
      <c r="GB1091"/>
      <c r="GC1091"/>
      <c r="GD1091"/>
      <c r="GE1091"/>
      <c r="GF1091"/>
      <c r="GG1091"/>
      <c r="GH1091"/>
      <c r="GI1091"/>
      <c r="GJ1091"/>
      <c r="GK1091"/>
      <c r="GL1091"/>
      <c r="GM1091"/>
      <c r="GN1091"/>
      <c r="GO1091"/>
      <c r="GP1091"/>
      <c r="GQ1091"/>
      <c r="GR1091"/>
      <c r="GS1091"/>
      <c r="GT1091"/>
      <c r="GU1091"/>
      <c r="GV1091"/>
      <c r="GW1091"/>
      <c r="GX1091"/>
      <c r="GY1091"/>
      <c r="GZ1091"/>
      <c r="HA1091"/>
      <c r="HB1091"/>
      <c r="HC1091"/>
      <c r="HD1091"/>
      <c r="HE1091"/>
      <c r="HF1091"/>
      <c r="HG1091"/>
      <c r="HH1091"/>
      <c r="HI1091"/>
      <c r="HJ1091"/>
      <c r="HK1091"/>
      <c r="HL1091"/>
      <c r="HM1091"/>
      <c r="HN1091"/>
      <c r="HO1091"/>
      <c r="HP1091"/>
      <c r="HQ1091"/>
      <c r="HR1091"/>
      <c r="HS1091"/>
      <c r="HT1091"/>
      <c r="HU1091"/>
      <c r="HV1091"/>
      <c r="HW1091"/>
      <c r="HX1091"/>
      <c r="HY1091"/>
      <c r="HZ1091"/>
      <c r="IA1091"/>
      <c r="IB1091"/>
      <c r="IC1091"/>
      <c r="ID1091"/>
      <c r="IE1091"/>
      <c r="IF1091"/>
      <c r="IG1091"/>
      <c r="IH1091"/>
      <c r="II1091"/>
      <c r="IJ1091"/>
      <c r="IK1091"/>
      <c r="IL1091"/>
      <c r="IM1091"/>
      <c r="IN1091"/>
      <c r="IO1091"/>
      <c r="IP1091"/>
      <c r="IQ1091"/>
      <c r="IR1091"/>
      <c r="IS1091"/>
      <c r="IT1091"/>
      <c r="IU1091"/>
      <c r="IV1091"/>
      <c r="IW1091"/>
      <c r="IX1091"/>
      <c r="IY1091"/>
      <c r="IZ1091"/>
      <c r="JA1091"/>
      <c r="JB1091"/>
      <c r="JC1091"/>
      <c r="JD1091"/>
      <c r="JE1091"/>
      <c r="JF1091"/>
      <c r="JG1091"/>
      <c r="JH1091"/>
      <c r="JI1091"/>
      <c r="JJ1091"/>
      <c r="JK1091"/>
      <c r="JL1091"/>
      <c r="JM1091"/>
      <c r="JN1091"/>
      <c r="JO1091"/>
      <c r="JP1091"/>
      <c r="JQ1091"/>
      <c r="JR1091"/>
      <c r="JS1091"/>
      <c r="JT1091"/>
      <c r="JU1091"/>
      <c r="JV1091"/>
      <c r="JW1091"/>
      <c r="JX1091"/>
      <c r="JY1091"/>
      <c r="JZ1091"/>
      <c r="KA1091"/>
      <c r="KB1091"/>
      <c r="KC1091"/>
      <c r="KD1091"/>
      <c r="KE1091"/>
      <c r="KF1091"/>
      <c r="KG1091"/>
      <c r="KH1091"/>
      <c r="KI1091"/>
      <c r="KJ1091"/>
      <c r="KK1091"/>
      <c r="KL1091"/>
      <c r="KM1091"/>
      <c r="KN1091"/>
      <c r="KO1091"/>
      <c r="KP1091"/>
      <c r="KQ1091"/>
      <c r="KR1091"/>
      <c r="KS1091"/>
      <c r="KT1091"/>
      <c r="KU1091"/>
      <c r="KV1091"/>
      <c r="KW1091"/>
      <c r="KX1091"/>
      <c r="KY1091"/>
      <c r="KZ1091"/>
      <c r="LA1091"/>
      <c r="LB1091"/>
      <c r="LC1091"/>
      <c r="LD1091"/>
      <c r="LE1091"/>
      <c r="LF1091"/>
      <c r="LG1091"/>
      <c r="LH1091"/>
      <c r="LI1091"/>
      <c r="LJ1091"/>
      <c r="LK1091"/>
      <c r="LL1091"/>
      <c r="LM1091"/>
      <c r="LN1091"/>
      <c r="LO1091"/>
      <c r="LP1091"/>
      <c r="LQ1091"/>
      <c r="LR1091"/>
      <c r="LS1091"/>
      <c r="LT1091"/>
      <c r="LU1091"/>
      <c r="LV1091"/>
      <c r="LW1091"/>
      <c r="LX1091"/>
      <c r="LY1091"/>
      <c r="LZ1091"/>
      <c r="MA1091"/>
      <c r="MB1091"/>
      <c r="MC1091"/>
      <c r="MD1091"/>
      <c r="ME1091"/>
      <c r="MF1091"/>
      <c r="MG1091"/>
      <c r="MH1091"/>
      <c r="MI1091"/>
      <c r="MJ1091"/>
      <c r="MK1091"/>
      <c r="ML1091"/>
      <c r="MM1091"/>
      <c r="MN1091"/>
      <c r="MO1091"/>
      <c r="MP1091"/>
      <c r="MQ1091"/>
      <c r="MR1091"/>
      <c r="MS1091"/>
      <c r="MT1091"/>
      <c r="MU1091"/>
      <c r="MV1091"/>
      <c r="MW1091"/>
      <c r="MX1091"/>
      <c r="MY1091"/>
      <c r="MZ1091"/>
      <c r="NA1091"/>
      <c r="NB1091"/>
      <c r="NC1091"/>
      <c r="ND1091"/>
      <c r="NE1091"/>
      <c r="NF1091"/>
      <c r="NG1091"/>
      <c r="NH1091"/>
      <c r="NI1091"/>
      <c r="NJ1091"/>
      <c r="NK1091"/>
      <c r="NL1091"/>
      <c r="NM1091"/>
      <c r="NN1091"/>
      <c r="NO1091"/>
      <c r="NP1091"/>
      <c r="NQ1091"/>
      <c r="NR1091"/>
      <c r="NS1091"/>
      <c r="NT1091"/>
      <c r="NU1091"/>
      <c r="NV1091"/>
      <c r="NW1091"/>
      <c r="NX1091"/>
      <c r="NY1091"/>
      <c r="NZ1091"/>
      <c r="OA1091"/>
    </row>
    <row r="1092" spans="16:391"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  <c r="EQ1092"/>
      <c r="ER1092"/>
      <c r="ES1092"/>
      <c r="ET1092"/>
      <c r="EU1092"/>
      <c r="EV1092"/>
      <c r="EW1092"/>
      <c r="EX1092"/>
      <c r="EY1092"/>
      <c r="EZ1092"/>
      <c r="FA1092"/>
      <c r="FB1092"/>
      <c r="FC1092"/>
      <c r="FD1092"/>
      <c r="FE1092"/>
      <c r="FF1092"/>
      <c r="FG1092"/>
      <c r="FH1092"/>
      <c r="FI1092"/>
      <c r="FJ1092"/>
      <c r="FK1092"/>
      <c r="FL1092"/>
      <c r="FM1092"/>
      <c r="FN1092"/>
      <c r="FO1092"/>
      <c r="FP1092"/>
      <c r="FQ1092"/>
      <c r="FR1092"/>
      <c r="FS1092"/>
      <c r="FT1092"/>
      <c r="FU1092"/>
      <c r="FV1092"/>
      <c r="FW1092"/>
      <c r="FX1092"/>
      <c r="FY1092"/>
      <c r="FZ1092"/>
      <c r="GA1092"/>
      <c r="GB1092"/>
      <c r="GC1092"/>
      <c r="GD1092"/>
      <c r="GE1092"/>
      <c r="GF1092"/>
      <c r="GG1092"/>
      <c r="GH1092"/>
      <c r="GI1092"/>
      <c r="GJ1092"/>
      <c r="GK1092"/>
      <c r="GL1092"/>
      <c r="GM1092"/>
      <c r="GN1092"/>
      <c r="GO1092"/>
      <c r="GP1092"/>
      <c r="GQ1092"/>
      <c r="GR1092"/>
      <c r="GS1092"/>
      <c r="GT1092"/>
      <c r="GU1092"/>
      <c r="GV1092"/>
      <c r="GW1092"/>
      <c r="GX1092"/>
      <c r="GY1092"/>
      <c r="GZ1092"/>
      <c r="HA1092"/>
      <c r="HB1092"/>
      <c r="HC1092"/>
      <c r="HD1092"/>
      <c r="HE1092"/>
      <c r="HF1092"/>
      <c r="HG1092"/>
      <c r="HH1092"/>
      <c r="HI1092"/>
      <c r="HJ1092"/>
      <c r="HK1092"/>
      <c r="HL1092"/>
      <c r="HM1092"/>
      <c r="HN1092"/>
      <c r="HO1092"/>
      <c r="HP1092"/>
      <c r="HQ1092"/>
      <c r="HR1092"/>
      <c r="HS1092"/>
      <c r="HT1092"/>
      <c r="HU1092"/>
      <c r="HV1092"/>
      <c r="HW1092"/>
      <c r="HX1092"/>
      <c r="HY1092"/>
      <c r="HZ1092"/>
      <c r="IA1092"/>
      <c r="IB1092"/>
      <c r="IC1092"/>
      <c r="ID1092"/>
      <c r="IE1092"/>
      <c r="IF1092"/>
      <c r="IG1092"/>
      <c r="IH1092"/>
      <c r="II1092"/>
      <c r="IJ1092"/>
      <c r="IK1092"/>
      <c r="IL1092"/>
      <c r="IM1092"/>
      <c r="IN1092"/>
      <c r="IO1092"/>
      <c r="IP1092"/>
      <c r="IQ1092"/>
      <c r="IR1092"/>
      <c r="IS1092"/>
      <c r="IT1092"/>
      <c r="IU1092"/>
      <c r="IV1092"/>
      <c r="IW1092"/>
      <c r="IX1092"/>
      <c r="IY1092"/>
      <c r="IZ1092"/>
      <c r="JA1092"/>
      <c r="JB1092"/>
      <c r="JC1092"/>
      <c r="JD1092"/>
      <c r="JE1092"/>
      <c r="JF1092"/>
      <c r="JG1092"/>
      <c r="JH1092"/>
      <c r="JI1092"/>
      <c r="JJ1092"/>
      <c r="JK1092"/>
      <c r="JL1092"/>
      <c r="JM1092"/>
      <c r="JN1092"/>
      <c r="JO1092"/>
      <c r="JP1092"/>
      <c r="JQ1092"/>
      <c r="JR1092"/>
      <c r="JS1092"/>
      <c r="JT1092"/>
      <c r="JU1092"/>
      <c r="JV1092"/>
      <c r="JW1092"/>
      <c r="JX1092"/>
      <c r="JY1092"/>
      <c r="JZ1092"/>
      <c r="KA1092"/>
      <c r="KB1092"/>
      <c r="KC1092"/>
      <c r="KD1092"/>
      <c r="KE1092"/>
      <c r="KF1092"/>
      <c r="KG1092"/>
      <c r="KH1092"/>
      <c r="KI1092"/>
      <c r="KJ1092"/>
      <c r="KK1092"/>
      <c r="KL1092"/>
      <c r="KM1092"/>
      <c r="KN1092"/>
      <c r="KO1092"/>
      <c r="KP1092"/>
      <c r="KQ1092"/>
      <c r="KR1092"/>
      <c r="KS1092"/>
      <c r="KT1092"/>
      <c r="KU1092"/>
      <c r="KV1092"/>
      <c r="KW1092"/>
      <c r="KX1092"/>
      <c r="KY1092"/>
      <c r="KZ1092"/>
      <c r="LA1092"/>
      <c r="LB1092"/>
      <c r="LC1092"/>
      <c r="LD1092"/>
      <c r="LE1092"/>
      <c r="LF1092"/>
      <c r="LG1092"/>
      <c r="LH1092"/>
      <c r="LI1092"/>
      <c r="LJ1092"/>
      <c r="LK1092"/>
      <c r="LL1092"/>
      <c r="LM1092"/>
      <c r="LN1092"/>
      <c r="LO1092"/>
      <c r="LP1092"/>
      <c r="LQ1092"/>
      <c r="LR1092"/>
      <c r="LS1092"/>
      <c r="LT1092"/>
      <c r="LU1092"/>
      <c r="LV1092"/>
      <c r="LW1092"/>
      <c r="LX1092"/>
      <c r="LY1092"/>
      <c r="LZ1092"/>
      <c r="MA1092"/>
      <c r="MB1092"/>
      <c r="MC1092"/>
      <c r="MD1092"/>
      <c r="ME1092"/>
      <c r="MF1092"/>
      <c r="MG1092"/>
      <c r="MH1092"/>
      <c r="MI1092"/>
      <c r="MJ1092"/>
      <c r="MK1092"/>
      <c r="ML1092"/>
      <c r="MM1092"/>
      <c r="MN1092"/>
      <c r="MO1092"/>
      <c r="MP1092"/>
      <c r="MQ1092"/>
      <c r="MR1092"/>
      <c r="MS1092"/>
      <c r="MT1092"/>
      <c r="MU1092"/>
      <c r="MV1092"/>
      <c r="MW1092"/>
      <c r="MX1092"/>
      <c r="MY1092"/>
      <c r="MZ1092"/>
      <c r="NA1092"/>
      <c r="NB1092"/>
      <c r="NC1092"/>
      <c r="ND1092"/>
      <c r="NE1092"/>
      <c r="NF1092"/>
      <c r="NG1092"/>
      <c r="NH1092"/>
      <c r="NI1092"/>
      <c r="NJ1092"/>
      <c r="NK1092"/>
      <c r="NL1092"/>
      <c r="NM1092"/>
      <c r="NN1092"/>
      <c r="NO1092"/>
      <c r="NP1092"/>
      <c r="NQ1092"/>
      <c r="NR1092"/>
      <c r="NS1092"/>
      <c r="NT1092"/>
      <c r="NU1092"/>
      <c r="NV1092"/>
      <c r="NW1092"/>
      <c r="NX1092"/>
      <c r="NY1092"/>
      <c r="NZ1092"/>
      <c r="OA1092"/>
    </row>
    <row r="1093" spans="16:391"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  <c r="EQ1093"/>
      <c r="ER1093"/>
      <c r="ES1093"/>
      <c r="ET1093"/>
      <c r="EU1093"/>
      <c r="EV1093"/>
      <c r="EW1093"/>
      <c r="EX1093"/>
      <c r="EY1093"/>
      <c r="EZ1093"/>
      <c r="FA1093"/>
      <c r="FB1093"/>
      <c r="FC1093"/>
      <c r="FD1093"/>
      <c r="FE1093"/>
      <c r="FF1093"/>
      <c r="FG1093"/>
      <c r="FH1093"/>
      <c r="FI1093"/>
      <c r="FJ1093"/>
      <c r="FK1093"/>
      <c r="FL1093"/>
      <c r="FM1093"/>
      <c r="FN1093"/>
      <c r="FO1093"/>
      <c r="FP1093"/>
      <c r="FQ1093"/>
      <c r="FR1093"/>
      <c r="FS1093"/>
      <c r="FT1093"/>
      <c r="FU1093"/>
      <c r="FV1093"/>
      <c r="FW1093"/>
      <c r="FX1093"/>
      <c r="FY1093"/>
      <c r="FZ1093"/>
      <c r="GA1093"/>
      <c r="GB1093"/>
      <c r="GC1093"/>
      <c r="GD1093"/>
      <c r="GE1093"/>
      <c r="GF1093"/>
      <c r="GG1093"/>
      <c r="GH1093"/>
      <c r="GI1093"/>
      <c r="GJ1093"/>
      <c r="GK1093"/>
      <c r="GL1093"/>
      <c r="GM1093"/>
      <c r="GN1093"/>
      <c r="GO1093"/>
      <c r="GP1093"/>
      <c r="GQ1093"/>
      <c r="GR1093"/>
      <c r="GS1093"/>
      <c r="GT1093"/>
      <c r="GU1093"/>
      <c r="GV1093"/>
      <c r="GW1093"/>
      <c r="GX1093"/>
      <c r="GY1093"/>
      <c r="GZ1093"/>
      <c r="HA1093"/>
      <c r="HB1093"/>
      <c r="HC1093"/>
      <c r="HD1093"/>
      <c r="HE1093"/>
      <c r="HF1093"/>
      <c r="HG1093"/>
      <c r="HH1093"/>
      <c r="HI1093"/>
      <c r="HJ1093"/>
      <c r="HK1093"/>
      <c r="HL1093"/>
      <c r="HM1093"/>
      <c r="HN1093"/>
      <c r="HO1093"/>
      <c r="HP1093"/>
      <c r="HQ1093"/>
      <c r="HR1093"/>
      <c r="HS1093"/>
      <c r="HT1093"/>
      <c r="HU1093"/>
      <c r="HV1093"/>
      <c r="HW1093"/>
      <c r="HX1093"/>
      <c r="HY1093"/>
      <c r="HZ1093"/>
      <c r="IA1093"/>
      <c r="IB1093"/>
      <c r="IC1093"/>
      <c r="ID1093"/>
      <c r="IE1093"/>
      <c r="IF1093"/>
      <c r="IG1093"/>
      <c r="IH1093"/>
      <c r="II1093"/>
      <c r="IJ1093"/>
      <c r="IK1093"/>
      <c r="IL1093"/>
      <c r="IM1093"/>
      <c r="IN1093"/>
      <c r="IO1093"/>
      <c r="IP1093"/>
      <c r="IQ1093"/>
      <c r="IR1093"/>
      <c r="IS1093"/>
      <c r="IT1093"/>
      <c r="IU1093"/>
      <c r="IV1093"/>
      <c r="IW1093"/>
      <c r="IX1093"/>
      <c r="IY1093"/>
      <c r="IZ1093"/>
      <c r="JA1093"/>
      <c r="JB1093"/>
      <c r="JC1093"/>
      <c r="JD1093"/>
      <c r="JE1093"/>
      <c r="JF1093"/>
      <c r="JG1093"/>
      <c r="JH1093"/>
      <c r="JI1093"/>
      <c r="JJ1093"/>
      <c r="JK1093"/>
      <c r="JL1093"/>
      <c r="JM1093"/>
      <c r="JN1093"/>
      <c r="JO1093"/>
      <c r="JP1093"/>
      <c r="JQ1093"/>
      <c r="JR1093"/>
      <c r="JS1093"/>
      <c r="JT1093"/>
      <c r="JU1093"/>
      <c r="JV1093"/>
      <c r="JW1093"/>
      <c r="JX1093"/>
      <c r="JY1093"/>
      <c r="JZ1093"/>
      <c r="KA1093"/>
      <c r="KB1093"/>
      <c r="KC1093"/>
      <c r="KD1093"/>
      <c r="KE1093"/>
      <c r="KF1093"/>
      <c r="KG1093"/>
      <c r="KH1093"/>
      <c r="KI1093"/>
      <c r="KJ1093"/>
      <c r="KK1093"/>
      <c r="KL1093"/>
      <c r="KM1093"/>
      <c r="KN1093"/>
      <c r="KO1093"/>
      <c r="KP1093"/>
      <c r="KQ1093"/>
      <c r="KR1093"/>
      <c r="KS1093"/>
      <c r="KT1093"/>
      <c r="KU1093"/>
      <c r="KV1093"/>
      <c r="KW1093"/>
      <c r="KX1093"/>
      <c r="KY1093"/>
      <c r="KZ1093"/>
      <c r="LA1093"/>
      <c r="LB1093"/>
      <c r="LC1093"/>
      <c r="LD1093"/>
      <c r="LE1093"/>
      <c r="LF1093"/>
      <c r="LG1093"/>
      <c r="LH1093"/>
      <c r="LI1093"/>
      <c r="LJ1093"/>
      <c r="LK1093"/>
      <c r="LL1093"/>
      <c r="LM1093"/>
      <c r="LN1093"/>
      <c r="LO1093"/>
      <c r="LP1093"/>
      <c r="LQ1093"/>
      <c r="LR1093"/>
      <c r="LS1093"/>
      <c r="LT1093"/>
      <c r="LU1093"/>
      <c r="LV1093"/>
      <c r="LW1093"/>
      <c r="LX1093"/>
      <c r="LY1093"/>
      <c r="LZ1093"/>
      <c r="MA1093"/>
      <c r="MB1093"/>
      <c r="MC1093"/>
      <c r="MD1093"/>
      <c r="ME1093"/>
      <c r="MF1093"/>
      <c r="MG1093"/>
      <c r="MH1093"/>
      <c r="MI1093"/>
      <c r="MJ1093"/>
      <c r="MK1093"/>
      <c r="ML1093"/>
      <c r="MM1093"/>
      <c r="MN1093"/>
      <c r="MO1093"/>
      <c r="MP1093"/>
      <c r="MQ1093"/>
      <c r="MR1093"/>
      <c r="MS1093"/>
      <c r="MT1093"/>
      <c r="MU1093"/>
      <c r="MV1093"/>
      <c r="MW1093"/>
      <c r="MX1093"/>
      <c r="MY1093"/>
      <c r="MZ1093"/>
      <c r="NA1093"/>
      <c r="NB1093"/>
      <c r="NC1093"/>
      <c r="ND1093"/>
      <c r="NE1093"/>
      <c r="NF1093"/>
      <c r="NG1093"/>
      <c r="NH1093"/>
      <c r="NI1093"/>
      <c r="NJ1093"/>
      <c r="NK1093"/>
      <c r="NL1093"/>
      <c r="NM1093"/>
      <c r="NN1093"/>
      <c r="NO1093"/>
      <c r="NP1093"/>
      <c r="NQ1093"/>
      <c r="NR1093"/>
      <c r="NS1093"/>
      <c r="NT1093"/>
      <c r="NU1093"/>
      <c r="NV1093"/>
      <c r="NW1093"/>
      <c r="NX1093"/>
      <c r="NY1093"/>
      <c r="NZ1093"/>
      <c r="OA1093"/>
    </row>
    <row r="1094" spans="16:391"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  <c r="EQ1094"/>
      <c r="ER1094"/>
      <c r="ES1094"/>
      <c r="ET1094"/>
      <c r="EU1094"/>
      <c r="EV1094"/>
      <c r="EW1094"/>
      <c r="EX1094"/>
      <c r="EY1094"/>
      <c r="EZ1094"/>
      <c r="FA1094"/>
      <c r="FB1094"/>
      <c r="FC1094"/>
      <c r="FD1094"/>
      <c r="FE1094"/>
      <c r="FF1094"/>
      <c r="FG1094"/>
      <c r="FH1094"/>
      <c r="FI1094"/>
      <c r="FJ1094"/>
      <c r="FK1094"/>
      <c r="FL1094"/>
      <c r="FM1094"/>
      <c r="FN1094"/>
      <c r="FO1094"/>
      <c r="FP1094"/>
      <c r="FQ1094"/>
      <c r="FR1094"/>
      <c r="FS1094"/>
      <c r="FT1094"/>
      <c r="FU1094"/>
      <c r="FV1094"/>
      <c r="FW1094"/>
      <c r="FX1094"/>
      <c r="FY1094"/>
      <c r="FZ1094"/>
      <c r="GA1094"/>
      <c r="GB1094"/>
      <c r="GC1094"/>
      <c r="GD1094"/>
      <c r="GE1094"/>
      <c r="GF1094"/>
      <c r="GG1094"/>
      <c r="GH1094"/>
      <c r="GI1094"/>
      <c r="GJ1094"/>
      <c r="GK1094"/>
      <c r="GL1094"/>
      <c r="GM1094"/>
      <c r="GN1094"/>
      <c r="GO1094"/>
      <c r="GP1094"/>
      <c r="GQ1094"/>
      <c r="GR1094"/>
      <c r="GS1094"/>
      <c r="GT1094"/>
      <c r="GU1094"/>
      <c r="GV1094"/>
      <c r="GW1094"/>
      <c r="GX1094"/>
      <c r="GY1094"/>
      <c r="GZ1094"/>
      <c r="HA1094"/>
      <c r="HB1094"/>
      <c r="HC1094"/>
      <c r="HD1094"/>
      <c r="HE1094"/>
      <c r="HF1094"/>
      <c r="HG1094"/>
      <c r="HH1094"/>
      <c r="HI1094"/>
      <c r="HJ1094"/>
      <c r="HK1094"/>
      <c r="HL1094"/>
      <c r="HM1094"/>
      <c r="HN1094"/>
      <c r="HO1094"/>
      <c r="HP1094"/>
      <c r="HQ1094"/>
      <c r="HR1094"/>
      <c r="HS1094"/>
      <c r="HT1094"/>
      <c r="HU1094"/>
      <c r="HV1094"/>
      <c r="HW1094"/>
      <c r="HX1094"/>
      <c r="HY1094"/>
      <c r="HZ1094"/>
      <c r="IA1094"/>
      <c r="IB1094"/>
      <c r="IC1094"/>
      <c r="ID1094"/>
      <c r="IE1094"/>
      <c r="IF1094"/>
      <c r="IG1094"/>
      <c r="IH1094"/>
      <c r="II1094"/>
      <c r="IJ1094"/>
      <c r="IK1094"/>
      <c r="IL1094"/>
      <c r="IM1094"/>
      <c r="IN1094"/>
      <c r="IO1094"/>
      <c r="IP1094"/>
      <c r="IQ1094"/>
      <c r="IR1094"/>
      <c r="IS1094"/>
      <c r="IT1094"/>
      <c r="IU1094"/>
      <c r="IV1094"/>
      <c r="IW1094"/>
      <c r="IX1094"/>
      <c r="IY1094"/>
      <c r="IZ1094"/>
      <c r="JA1094"/>
      <c r="JB1094"/>
      <c r="JC1094"/>
      <c r="JD1094"/>
      <c r="JE1094"/>
      <c r="JF1094"/>
      <c r="JG1094"/>
      <c r="JH1094"/>
      <c r="JI1094"/>
      <c r="JJ1094"/>
      <c r="JK1094"/>
      <c r="JL1094"/>
      <c r="JM1094"/>
      <c r="JN1094"/>
      <c r="JO1094"/>
      <c r="JP1094"/>
      <c r="JQ1094"/>
      <c r="JR1094"/>
      <c r="JS1094"/>
      <c r="JT1094"/>
      <c r="JU1094"/>
      <c r="JV1094"/>
      <c r="JW1094"/>
      <c r="JX1094"/>
      <c r="JY1094"/>
      <c r="JZ1094"/>
      <c r="KA1094"/>
      <c r="KB1094"/>
      <c r="KC1094"/>
      <c r="KD1094"/>
      <c r="KE1094"/>
      <c r="KF1094"/>
      <c r="KG1094"/>
      <c r="KH1094"/>
      <c r="KI1094"/>
      <c r="KJ1094"/>
      <c r="KK1094"/>
      <c r="KL1094"/>
      <c r="KM1094"/>
      <c r="KN1094"/>
      <c r="KO1094"/>
      <c r="KP1094"/>
      <c r="KQ1094"/>
      <c r="KR1094"/>
      <c r="KS1094"/>
      <c r="KT1094"/>
      <c r="KU1094"/>
      <c r="KV1094"/>
      <c r="KW1094"/>
      <c r="KX1094"/>
      <c r="KY1094"/>
      <c r="KZ1094"/>
      <c r="LA1094"/>
      <c r="LB1094"/>
      <c r="LC1094"/>
      <c r="LD1094"/>
      <c r="LE1094"/>
      <c r="LF1094"/>
      <c r="LG1094"/>
      <c r="LH1094"/>
      <c r="LI1094"/>
      <c r="LJ1094"/>
      <c r="LK1094"/>
      <c r="LL1094"/>
      <c r="LM1094"/>
      <c r="LN1094"/>
      <c r="LO1094"/>
      <c r="LP1094"/>
      <c r="LQ1094"/>
      <c r="LR1094"/>
      <c r="LS1094"/>
      <c r="LT1094"/>
      <c r="LU1094"/>
      <c r="LV1094"/>
      <c r="LW1094"/>
      <c r="LX1094"/>
      <c r="LY1094"/>
      <c r="LZ1094"/>
      <c r="MA1094"/>
      <c r="MB1094"/>
      <c r="MC1094"/>
      <c r="MD1094"/>
      <c r="ME1094"/>
      <c r="MF1094"/>
      <c r="MG1094"/>
      <c r="MH1094"/>
      <c r="MI1094"/>
      <c r="MJ1094"/>
      <c r="MK1094"/>
      <c r="ML1094"/>
      <c r="MM1094"/>
      <c r="MN1094"/>
      <c r="MO1094"/>
      <c r="MP1094"/>
      <c r="MQ1094"/>
      <c r="MR1094"/>
      <c r="MS1094"/>
      <c r="MT1094"/>
      <c r="MU1094"/>
      <c r="MV1094"/>
      <c r="MW1094"/>
      <c r="MX1094"/>
      <c r="MY1094"/>
      <c r="MZ1094"/>
      <c r="NA1094"/>
      <c r="NB1094"/>
      <c r="NC1094"/>
      <c r="ND1094"/>
      <c r="NE1094"/>
      <c r="NF1094"/>
      <c r="NG1094"/>
      <c r="NH1094"/>
      <c r="NI1094"/>
      <c r="NJ1094"/>
      <c r="NK1094"/>
      <c r="NL1094"/>
      <c r="NM1094"/>
      <c r="NN1094"/>
      <c r="NO1094"/>
      <c r="NP1094"/>
      <c r="NQ1094"/>
      <c r="NR1094"/>
      <c r="NS1094"/>
      <c r="NT1094"/>
      <c r="NU1094"/>
      <c r="NV1094"/>
      <c r="NW1094"/>
      <c r="NX1094"/>
      <c r="NY1094"/>
      <c r="NZ1094"/>
      <c r="OA1094"/>
    </row>
    <row r="1095" spans="16:391"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  <c r="EQ1095"/>
      <c r="ER1095"/>
      <c r="ES1095"/>
      <c r="ET1095"/>
      <c r="EU1095"/>
      <c r="EV1095"/>
      <c r="EW1095"/>
      <c r="EX1095"/>
      <c r="EY1095"/>
      <c r="EZ1095"/>
      <c r="FA1095"/>
      <c r="FB1095"/>
      <c r="FC1095"/>
      <c r="FD1095"/>
      <c r="FE1095"/>
      <c r="FF1095"/>
      <c r="FG1095"/>
      <c r="FH1095"/>
      <c r="FI1095"/>
      <c r="FJ1095"/>
      <c r="FK1095"/>
      <c r="FL1095"/>
      <c r="FM1095"/>
      <c r="FN1095"/>
      <c r="FO1095"/>
      <c r="FP1095"/>
      <c r="FQ1095"/>
      <c r="FR1095"/>
      <c r="FS1095"/>
      <c r="FT1095"/>
      <c r="FU1095"/>
      <c r="FV1095"/>
      <c r="FW1095"/>
      <c r="FX1095"/>
      <c r="FY1095"/>
      <c r="FZ1095"/>
      <c r="GA1095"/>
      <c r="GB1095"/>
      <c r="GC1095"/>
      <c r="GD1095"/>
      <c r="GE1095"/>
      <c r="GF1095"/>
      <c r="GG1095"/>
      <c r="GH1095"/>
      <c r="GI1095"/>
      <c r="GJ1095"/>
      <c r="GK1095"/>
      <c r="GL1095"/>
      <c r="GM1095"/>
      <c r="GN1095"/>
      <c r="GO1095"/>
      <c r="GP1095"/>
      <c r="GQ1095"/>
      <c r="GR1095"/>
      <c r="GS1095"/>
      <c r="GT1095"/>
      <c r="GU1095"/>
      <c r="GV1095"/>
      <c r="GW1095"/>
      <c r="GX1095"/>
      <c r="GY1095"/>
      <c r="GZ1095"/>
      <c r="HA1095"/>
      <c r="HB1095"/>
      <c r="HC1095"/>
      <c r="HD1095"/>
      <c r="HE1095"/>
      <c r="HF1095"/>
      <c r="HG1095"/>
      <c r="HH1095"/>
      <c r="HI1095"/>
      <c r="HJ1095"/>
      <c r="HK1095"/>
      <c r="HL1095"/>
      <c r="HM1095"/>
      <c r="HN1095"/>
      <c r="HO1095"/>
      <c r="HP1095"/>
      <c r="HQ1095"/>
      <c r="HR1095"/>
      <c r="HS1095"/>
      <c r="HT1095"/>
      <c r="HU1095"/>
      <c r="HV1095"/>
      <c r="HW1095"/>
      <c r="HX1095"/>
      <c r="HY1095"/>
      <c r="HZ1095"/>
      <c r="IA1095"/>
      <c r="IB1095"/>
      <c r="IC1095"/>
      <c r="ID1095"/>
      <c r="IE1095"/>
      <c r="IF1095"/>
      <c r="IG1095"/>
      <c r="IH1095"/>
      <c r="II1095"/>
      <c r="IJ1095"/>
      <c r="IK1095"/>
      <c r="IL1095"/>
      <c r="IM1095"/>
      <c r="IN1095"/>
      <c r="IO1095"/>
      <c r="IP1095"/>
      <c r="IQ1095"/>
      <c r="IR1095"/>
      <c r="IS1095"/>
      <c r="IT1095"/>
      <c r="IU1095"/>
      <c r="IV1095"/>
      <c r="IW1095"/>
      <c r="IX1095"/>
      <c r="IY1095"/>
      <c r="IZ1095"/>
      <c r="JA1095"/>
      <c r="JB1095"/>
      <c r="JC1095"/>
      <c r="JD1095"/>
      <c r="JE1095"/>
      <c r="JF1095"/>
      <c r="JG1095"/>
      <c r="JH1095"/>
      <c r="JI1095"/>
      <c r="JJ1095"/>
      <c r="JK1095"/>
      <c r="JL1095"/>
      <c r="JM1095"/>
      <c r="JN1095"/>
      <c r="JO1095"/>
      <c r="JP1095"/>
      <c r="JQ1095"/>
      <c r="JR1095"/>
      <c r="JS1095"/>
      <c r="JT1095"/>
      <c r="JU1095"/>
      <c r="JV1095"/>
      <c r="JW1095"/>
      <c r="JX1095"/>
      <c r="JY1095"/>
      <c r="JZ1095"/>
      <c r="KA1095"/>
      <c r="KB1095"/>
      <c r="KC1095"/>
      <c r="KD1095"/>
      <c r="KE1095"/>
      <c r="KF1095"/>
      <c r="KG1095"/>
      <c r="KH1095"/>
      <c r="KI1095"/>
      <c r="KJ1095"/>
      <c r="KK1095"/>
      <c r="KL1095"/>
      <c r="KM1095"/>
      <c r="KN1095"/>
      <c r="KO1095"/>
      <c r="KP1095"/>
      <c r="KQ1095"/>
      <c r="KR1095"/>
      <c r="KS1095"/>
      <c r="KT1095"/>
      <c r="KU1095"/>
      <c r="KV1095"/>
      <c r="KW1095"/>
      <c r="KX1095"/>
      <c r="KY1095"/>
      <c r="KZ1095"/>
      <c r="LA1095"/>
      <c r="LB1095"/>
      <c r="LC1095"/>
      <c r="LD1095"/>
      <c r="LE1095"/>
      <c r="LF1095"/>
      <c r="LG1095"/>
      <c r="LH1095"/>
      <c r="LI1095"/>
      <c r="LJ1095"/>
      <c r="LK1095"/>
      <c r="LL1095"/>
      <c r="LM1095"/>
      <c r="LN1095"/>
      <c r="LO1095"/>
      <c r="LP1095"/>
      <c r="LQ1095"/>
      <c r="LR1095"/>
      <c r="LS1095"/>
      <c r="LT1095"/>
      <c r="LU1095"/>
      <c r="LV1095"/>
      <c r="LW1095"/>
      <c r="LX1095"/>
      <c r="LY1095"/>
      <c r="LZ1095"/>
      <c r="MA1095"/>
      <c r="MB1095"/>
      <c r="MC1095"/>
      <c r="MD1095"/>
      <c r="ME1095"/>
      <c r="MF1095"/>
      <c r="MG1095"/>
      <c r="MH1095"/>
      <c r="MI1095"/>
      <c r="MJ1095"/>
      <c r="MK1095"/>
      <c r="ML1095"/>
      <c r="MM1095"/>
      <c r="MN1095"/>
      <c r="MO1095"/>
      <c r="MP1095"/>
      <c r="MQ1095"/>
      <c r="MR1095"/>
      <c r="MS1095"/>
      <c r="MT1095"/>
      <c r="MU1095"/>
      <c r="MV1095"/>
      <c r="MW1095"/>
      <c r="MX1095"/>
      <c r="MY1095"/>
      <c r="MZ1095"/>
      <c r="NA1095"/>
      <c r="NB1095"/>
      <c r="NC1095"/>
      <c r="ND1095"/>
      <c r="NE1095"/>
      <c r="NF1095"/>
      <c r="NG1095"/>
      <c r="NH1095"/>
      <c r="NI1095"/>
      <c r="NJ1095"/>
      <c r="NK1095"/>
      <c r="NL1095"/>
      <c r="NM1095"/>
      <c r="NN1095"/>
      <c r="NO1095"/>
      <c r="NP1095"/>
      <c r="NQ1095"/>
      <c r="NR1095"/>
      <c r="NS1095"/>
      <c r="NT1095"/>
      <c r="NU1095"/>
      <c r="NV1095"/>
      <c r="NW1095"/>
      <c r="NX1095"/>
      <c r="NY1095"/>
      <c r="NZ1095"/>
      <c r="OA1095"/>
    </row>
    <row r="1096" spans="16:391"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  <c r="EQ1096"/>
      <c r="ER1096"/>
      <c r="ES1096"/>
      <c r="ET1096"/>
      <c r="EU1096"/>
      <c r="EV1096"/>
      <c r="EW1096"/>
      <c r="EX1096"/>
      <c r="EY1096"/>
      <c r="EZ1096"/>
      <c r="FA1096"/>
      <c r="FB1096"/>
      <c r="FC1096"/>
      <c r="FD1096"/>
      <c r="FE1096"/>
      <c r="FF1096"/>
      <c r="FG1096"/>
      <c r="FH1096"/>
      <c r="FI1096"/>
      <c r="FJ1096"/>
      <c r="FK1096"/>
      <c r="FL1096"/>
      <c r="FM1096"/>
      <c r="FN1096"/>
      <c r="FO1096"/>
      <c r="FP1096"/>
      <c r="FQ1096"/>
      <c r="FR1096"/>
      <c r="FS1096"/>
      <c r="FT1096"/>
      <c r="FU1096"/>
      <c r="FV1096"/>
      <c r="FW1096"/>
      <c r="FX1096"/>
      <c r="FY1096"/>
      <c r="FZ1096"/>
      <c r="GA1096"/>
      <c r="GB1096"/>
      <c r="GC1096"/>
      <c r="GD1096"/>
      <c r="GE1096"/>
      <c r="GF1096"/>
      <c r="GG1096"/>
      <c r="GH1096"/>
      <c r="GI1096"/>
      <c r="GJ1096"/>
      <c r="GK1096"/>
      <c r="GL1096"/>
      <c r="GM1096"/>
      <c r="GN1096"/>
      <c r="GO1096"/>
      <c r="GP1096"/>
      <c r="GQ1096"/>
      <c r="GR1096"/>
      <c r="GS1096"/>
      <c r="GT1096"/>
      <c r="GU1096"/>
      <c r="GV1096"/>
      <c r="GW1096"/>
      <c r="GX1096"/>
      <c r="GY1096"/>
      <c r="GZ1096"/>
      <c r="HA1096"/>
      <c r="HB1096"/>
      <c r="HC1096"/>
      <c r="HD1096"/>
      <c r="HE1096"/>
      <c r="HF1096"/>
      <c r="HG1096"/>
      <c r="HH1096"/>
      <c r="HI1096"/>
      <c r="HJ1096"/>
      <c r="HK1096"/>
      <c r="HL1096"/>
      <c r="HM1096"/>
      <c r="HN1096"/>
      <c r="HO1096"/>
      <c r="HP1096"/>
      <c r="HQ1096"/>
      <c r="HR1096"/>
      <c r="HS1096"/>
      <c r="HT1096"/>
      <c r="HU1096"/>
      <c r="HV1096"/>
      <c r="HW1096"/>
      <c r="HX1096"/>
      <c r="HY1096"/>
      <c r="HZ1096"/>
      <c r="IA1096"/>
      <c r="IB1096"/>
      <c r="IC1096"/>
      <c r="ID1096"/>
      <c r="IE1096"/>
      <c r="IF1096"/>
      <c r="IG1096"/>
      <c r="IH1096"/>
      <c r="II1096"/>
      <c r="IJ1096"/>
      <c r="IK1096"/>
      <c r="IL1096"/>
      <c r="IM1096"/>
      <c r="IN1096"/>
      <c r="IO1096"/>
      <c r="IP1096"/>
      <c r="IQ1096"/>
      <c r="IR1096"/>
      <c r="IS1096"/>
      <c r="IT1096"/>
      <c r="IU1096"/>
      <c r="IV1096"/>
      <c r="IW1096"/>
      <c r="IX1096"/>
      <c r="IY1096"/>
      <c r="IZ1096"/>
      <c r="JA1096"/>
      <c r="JB1096"/>
      <c r="JC1096"/>
      <c r="JD1096"/>
      <c r="JE1096"/>
      <c r="JF1096"/>
      <c r="JG1096"/>
      <c r="JH1096"/>
      <c r="JI1096"/>
      <c r="JJ1096"/>
      <c r="JK1096"/>
      <c r="JL1096"/>
      <c r="JM1096"/>
      <c r="JN1096"/>
      <c r="JO1096"/>
      <c r="JP1096"/>
      <c r="JQ1096"/>
      <c r="JR1096"/>
      <c r="JS1096"/>
      <c r="JT1096"/>
      <c r="JU1096"/>
      <c r="JV1096"/>
      <c r="JW1096"/>
      <c r="JX1096"/>
      <c r="JY1096"/>
      <c r="JZ1096"/>
      <c r="KA1096"/>
      <c r="KB1096"/>
      <c r="KC1096"/>
      <c r="KD1096"/>
      <c r="KE1096"/>
      <c r="KF1096"/>
      <c r="KG1096"/>
      <c r="KH1096"/>
      <c r="KI1096"/>
      <c r="KJ1096"/>
      <c r="KK1096"/>
      <c r="KL1096"/>
      <c r="KM1096"/>
      <c r="KN1096"/>
      <c r="KO1096"/>
      <c r="KP1096"/>
      <c r="KQ1096"/>
      <c r="KR1096"/>
      <c r="KS1096"/>
      <c r="KT1096"/>
      <c r="KU1096"/>
      <c r="KV1096"/>
      <c r="KW1096"/>
      <c r="KX1096"/>
      <c r="KY1096"/>
      <c r="KZ1096"/>
      <c r="LA1096"/>
      <c r="LB1096"/>
      <c r="LC1096"/>
      <c r="LD1096"/>
      <c r="LE1096"/>
      <c r="LF1096"/>
      <c r="LG1096"/>
      <c r="LH1096"/>
      <c r="LI1096"/>
      <c r="LJ1096"/>
      <c r="LK1096"/>
      <c r="LL1096"/>
      <c r="LM1096"/>
      <c r="LN1096"/>
      <c r="LO1096"/>
      <c r="LP1096"/>
      <c r="LQ1096"/>
      <c r="LR1096"/>
      <c r="LS1096"/>
      <c r="LT1096"/>
      <c r="LU1096"/>
      <c r="LV1096"/>
      <c r="LW1096"/>
      <c r="LX1096"/>
      <c r="LY1096"/>
      <c r="LZ1096"/>
      <c r="MA1096"/>
      <c r="MB1096"/>
      <c r="MC1096"/>
      <c r="MD1096"/>
      <c r="ME1096"/>
      <c r="MF1096"/>
      <c r="MG1096"/>
      <c r="MH1096"/>
      <c r="MI1096"/>
      <c r="MJ1096"/>
      <c r="MK1096"/>
      <c r="ML1096"/>
      <c r="MM1096"/>
      <c r="MN1096"/>
      <c r="MO1096"/>
      <c r="MP1096"/>
      <c r="MQ1096"/>
      <c r="MR1096"/>
      <c r="MS1096"/>
      <c r="MT1096"/>
      <c r="MU1096"/>
      <c r="MV1096"/>
      <c r="MW1096"/>
      <c r="MX1096"/>
      <c r="MY1096"/>
      <c r="MZ1096"/>
      <c r="NA1096"/>
      <c r="NB1096"/>
      <c r="NC1096"/>
      <c r="ND1096"/>
      <c r="NE1096"/>
      <c r="NF1096"/>
      <c r="NG1096"/>
      <c r="NH1096"/>
      <c r="NI1096"/>
      <c r="NJ1096"/>
      <c r="NK1096"/>
      <c r="NL1096"/>
      <c r="NM1096"/>
      <c r="NN1096"/>
      <c r="NO1096"/>
      <c r="NP1096"/>
      <c r="NQ1096"/>
      <c r="NR1096"/>
      <c r="NS1096"/>
      <c r="NT1096"/>
      <c r="NU1096"/>
      <c r="NV1096"/>
      <c r="NW1096"/>
      <c r="NX1096"/>
      <c r="NY1096"/>
      <c r="NZ1096"/>
      <c r="OA1096"/>
    </row>
    <row r="1097" spans="16:391"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  <c r="EQ1097"/>
      <c r="ER1097"/>
      <c r="ES1097"/>
      <c r="ET1097"/>
      <c r="EU1097"/>
      <c r="EV1097"/>
      <c r="EW1097"/>
      <c r="EX1097"/>
      <c r="EY1097"/>
      <c r="EZ1097"/>
      <c r="FA1097"/>
      <c r="FB1097"/>
      <c r="FC1097"/>
      <c r="FD1097"/>
      <c r="FE1097"/>
      <c r="FF1097"/>
      <c r="FG1097"/>
      <c r="FH1097"/>
      <c r="FI1097"/>
      <c r="FJ1097"/>
      <c r="FK1097"/>
      <c r="FL1097"/>
      <c r="FM1097"/>
      <c r="FN1097"/>
      <c r="FO1097"/>
      <c r="FP1097"/>
      <c r="FQ1097"/>
      <c r="FR1097"/>
      <c r="FS1097"/>
      <c r="FT1097"/>
      <c r="FU1097"/>
      <c r="FV1097"/>
      <c r="FW1097"/>
      <c r="FX1097"/>
      <c r="FY1097"/>
      <c r="FZ1097"/>
      <c r="GA1097"/>
      <c r="GB1097"/>
      <c r="GC1097"/>
      <c r="GD1097"/>
      <c r="GE1097"/>
      <c r="GF1097"/>
      <c r="GG1097"/>
      <c r="GH1097"/>
      <c r="GI1097"/>
      <c r="GJ1097"/>
      <c r="GK1097"/>
      <c r="GL1097"/>
      <c r="GM1097"/>
      <c r="GN1097"/>
      <c r="GO1097"/>
      <c r="GP1097"/>
      <c r="GQ1097"/>
      <c r="GR1097"/>
      <c r="GS1097"/>
      <c r="GT1097"/>
      <c r="GU1097"/>
      <c r="GV1097"/>
      <c r="GW1097"/>
      <c r="GX1097"/>
      <c r="GY1097"/>
      <c r="GZ1097"/>
      <c r="HA1097"/>
      <c r="HB1097"/>
      <c r="HC1097"/>
      <c r="HD1097"/>
      <c r="HE1097"/>
      <c r="HF1097"/>
      <c r="HG1097"/>
      <c r="HH1097"/>
      <c r="HI1097"/>
      <c r="HJ1097"/>
      <c r="HK1097"/>
      <c r="HL1097"/>
      <c r="HM1097"/>
      <c r="HN1097"/>
      <c r="HO1097"/>
      <c r="HP1097"/>
      <c r="HQ1097"/>
      <c r="HR1097"/>
      <c r="HS1097"/>
      <c r="HT1097"/>
      <c r="HU1097"/>
      <c r="HV1097"/>
      <c r="HW1097"/>
      <c r="HX1097"/>
      <c r="HY1097"/>
      <c r="HZ1097"/>
      <c r="IA1097"/>
      <c r="IB1097"/>
      <c r="IC1097"/>
      <c r="ID1097"/>
      <c r="IE1097"/>
      <c r="IF1097"/>
      <c r="IG1097"/>
      <c r="IH1097"/>
      <c r="II1097"/>
      <c r="IJ1097"/>
      <c r="IK1097"/>
      <c r="IL1097"/>
      <c r="IM1097"/>
      <c r="IN1097"/>
      <c r="IO1097"/>
      <c r="IP1097"/>
      <c r="IQ1097"/>
      <c r="IR1097"/>
      <c r="IS1097"/>
      <c r="IT1097"/>
      <c r="IU1097"/>
      <c r="IV1097"/>
      <c r="IW1097"/>
      <c r="IX1097"/>
      <c r="IY1097"/>
      <c r="IZ1097"/>
      <c r="JA1097"/>
      <c r="JB1097"/>
      <c r="JC1097"/>
      <c r="JD1097"/>
      <c r="JE1097"/>
      <c r="JF1097"/>
      <c r="JG1097"/>
      <c r="JH1097"/>
      <c r="JI1097"/>
      <c r="JJ1097"/>
      <c r="JK1097"/>
      <c r="JL1097"/>
      <c r="JM1097"/>
      <c r="JN1097"/>
      <c r="JO1097"/>
      <c r="JP1097"/>
      <c r="JQ1097"/>
      <c r="JR1097"/>
      <c r="JS1097"/>
      <c r="JT1097"/>
      <c r="JU1097"/>
      <c r="JV1097"/>
      <c r="JW1097"/>
      <c r="JX1097"/>
      <c r="JY1097"/>
      <c r="JZ1097"/>
      <c r="KA1097"/>
      <c r="KB1097"/>
      <c r="KC1097"/>
      <c r="KD1097"/>
      <c r="KE1097"/>
      <c r="KF1097"/>
      <c r="KG1097"/>
      <c r="KH1097"/>
      <c r="KI1097"/>
      <c r="KJ1097"/>
      <c r="KK1097"/>
      <c r="KL1097"/>
      <c r="KM1097"/>
      <c r="KN1097"/>
      <c r="KO1097"/>
      <c r="KP1097"/>
      <c r="KQ1097"/>
      <c r="KR1097"/>
      <c r="KS1097"/>
      <c r="KT1097"/>
      <c r="KU1097"/>
      <c r="KV1097"/>
      <c r="KW1097"/>
      <c r="KX1097"/>
      <c r="KY1097"/>
      <c r="KZ1097"/>
      <c r="LA1097"/>
      <c r="LB1097"/>
      <c r="LC1097"/>
      <c r="LD1097"/>
      <c r="LE1097"/>
      <c r="LF1097"/>
      <c r="LG1097"/>
      <c r="LH1097"/>
      <c r="LI1097"/>
      <c r="LJ1097"/>
      <c r="LK1097"/>
      <c r="LL1097"/>
      <c r="LM1097"/>
      <c r="LN1097"/>
      <c r="LO1097"/>
      <c r="LP1097"/>
      <c r="LQ1097"/>
      <c r="LR1097"/>
      <c r="LS1097"/>
      <c r="LT1097"/>
      <c r="LU1097"/>
      <c r="LV1097"/>
      <c r="LW1097"/>
      <c r="LX1097"/>
      <c r="LY1097"/>
      <c r="LZ1097"/>
      <c r="MA1097"/>
      <c r="MB1097"/>
      <c r="MC1097"/>
      <c r="MD1097"/>
      <c r="ME1097"/>
      <c r="MF1097"/>
      <c r="MG1097"/>
      <c r="MH1097"/>
      <c r="MI1097"/>
      <c r="MJ1097"/>
      <c r="MK1097"/>
      <c r="ML1097"/>
      <c r="MM1097"/>
      <c r="MN1097"/>
      <c r="MO1097"/>
      <c r="MP1097"/>
      <c r="MQ1097"/>
      <c r="MR1097"/>
      <c r="MS1097"/>
      <c r="MT1097"/>
      <c r="MU1097"/>
      <c r="MV1097"/>
      <c r="MW1097"/>
      <c r="MX1097"/>
      <c r="MY1097"/>
      <c r="MZ1097"/>
      <c r="NA1097"/>
      <c r="NB1097"/>
      <c r="NC1097"/>
      <c r="ND1097"/>
      <c r="NE1097"/>
      <c r="NF1097"/>
      <c r="NG1097"/>
      <c r="NH1097"/>
      <c r="NI1097"/>
      <c r="NJ1097"/>
      <c r="NK1097"/>
      <c r="NL1097"/>
      <c r="NM1097"/>
      <c r="NN1097"/>
      <c r="NO1097"/>
      <c r="NP1097"/>
      <c r="NQ1097"/>
      <c r="NR1097"/>
      <c r="NS1097"/>
      <c r="NT1097"/>
      <c r="NU1097"/>
      <c r="NV1097"/>
      <c r="NW1097"/>
      <c r="NX1097"/>
      <c r="NY1097"/>
      <c r="NZ1097"/>
      <c r="OA1097"/>
    </row>
    <row r="1098" spans="16:391"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  <c r="EM1098"/>
      <c r="EN1098"/>
      <c r="EO1098"/>
      <c r="EP1098"/>
      <c r="EQ1098"/>
      <c r="ER1098"/>
      <c r="ES1098"/>
      <c r="ET1098"/>
      <c r="EU1098"/>
      <c r="EV1098"/>
      <c r="EW1098"/>
      <c r="EX1098"/>
      <c r="EY1098"/>
      <c r="EZ1098"/>
      <c r="FA1098"/>
      <c r="FB1098"/>
      <c r="FC1098"/>
      <c r="FD1098"/>
      <c r="FE1098"/>
      <c r="FF1098"/>
      <c r="FG1098"/>
      <c r="FH1098"/>
      <c r="FI1098"/>
      <c r="FJ1098"/>
      <c r="FK1098"/>
      <c r="FL1098"/>
      <c r="FM1098"/>
      <c r="FN1098"/>
      <c r="FO1098"/>
      <c r="FP1098"/>
      <c r="FQ1098"/>
      <c r="FR1098"/>
      <c r="FS1098"/>
      <c r="FT1098"/>
      <c r="FU1098"/>
      <c r="FV1098"/>
      <c r="FW1098"/>
      <c r="FX1098"/>
      <c r="FY1098"/>
      <c r="FZ1098"/>
      <c r="GA1098"/>
      <c r="GB1098"/>
      <c r="GC1098"/>
      <c r="GD1098"/>
      <c r="GE1098"/>
      <c r="GF1098"/>
      <c r="GG1098"/>
      <c r="GH1098"/>
      <c r="GI1098"/>
      <c r="GJ1098"/>
      <c r="GK1098"/>
      <c r="GL1098"/>
      <c r="GM1098"/>
      <c r="GN1098"/>
      <c r="GO1098"/>
      <c r="GP1098"/>
      <c r="GQ1098"/>
      <c r="GR1098"/>
      <c r="GS1098"/>
      <c r="GT1098"/>
      <c r="GU1098"/>
      <c r="GV1098"/>
      <c r="GW1098"/>
      <c r="GX1098"/>
      <c r="GY1098"/>
      <c r="GZ1098"/>
      <c r="HA1098"/>
      <c r="HB1098"/>
      <c r="HC1098"/>
      <c r="HD1098"/>
      <c r="HE1098"/>
      <c r="HF1098"/>
      <c r="HG1098"/>
      <c r="HH1098"/>
      <c r="HI1098"/>
      <c r="HJ1098"/>
      <c r="HK1098"/>
      <c r="HL1098"/>
      <c r="HM1098"/>
      <c r="HN1098"/>
      <c r="HO1098"/>
      <c r="HP1098"/>
      <c r="HQ1098"/>
      <c r="HR1098"/>
      <c r="HS1098"/>
      <c r="HT1098"/>
      <c r="HU1098"/>
      <c r="HV1098"/>
      <c r="HW1098"/>
      <c r="HX1098"/>
      <c r="HY1098"/>
      <c r="HZ1098"/>
      <c r="IA1098"/>
      <c r="IB1098"/>
      <c r="IC1098"/>
      <c r="ID1098"/>
      <c r="IE1098"/>
      <c r="IF1098"/>
      <c r="IG1098"/>
      <c r="IH1098"/>
      <c r="II1098"/>
      <c r="IJ1098"/>
      <c r="IK1098"/>
      <c r="IL1098"/>
      <c r="IM1098"/>
      <c r="IN1098"/>
      <c r="IO1098"/>
      <c r="IP1098"/>
      <c r="IQ1098"/>
      <c r="IR1098"/>
      <c r="IS1098"/>
      <c r="IT1098"/>
      <c r="IU1098"/>
      <c r="IV1098"/>
      <c r="IW1098"/>
      <c r="IX1098"/>
      <c r="IY1098"/>
      <c r="IZ1098"/>
      <c r="JA1098"/>
      <c r="JB1098"/>
      <c r="JC1098"/>
      <c r="JD1098"/>
      <c r="JE1098"/>
      <c r="JF1098"/>
      <c r="JG1098"/>
      <c r="JH1098"/>
      <c r="JI1098"/>
      <c r="JJ1098"/>
      <c r="JK1098"/>
      <c r="JL1098"/>
      <c r="JM1098"/>
      <c r="JN1098"/>
      <c r="JO1098"/>
      <c r="JP1098"/>
      <c r="JQ1098"/>
      <c r="JR1098"/>
      <c r="JS1098"/>
      <c r="JT1098"/>
      <c r="JU1098"/>
      <c r="JV1098"/>
      <c r="JW1098"/>
      <c r="JX1098"/>
      <c r="JY1098"/>
      <c r="JZ1098"/>
      <c r="KA1098"/>
      <c r="KB1098"/>
      <c r="KC1098"/>
      <c r="KD1098"/>
      <c r="KE1098"/>
      <c r="KF1098"/>
      <c r="KG1098"/>
      <c r="KH1098"/>
      <c r="KI1098"/>
      <c r="KJ1098"/>
      <c r="KK1098"/>
      <c r="KL1098"/>
      <c r="KM1098"/>
      <c r="KN1098"/>
      <c r="KO1098"/>
      <c r="KP1098"/>
      <c r="KQ1098"/>
      <c r="KR1098"/>
      <c r="KS1098"/>
      <c r="KT1098"/>
      <c r="KU1098"/>
      <c r="KV1098"/>
      <c r="KW1098"/>
      <c r="KX1098"/>
      <c r="KY1098"/>
      <c r="KZ1098"/>
      <c r="LA1098"/>
      <c r="LB1098"/>
      <c r="LC1098"/>
      <c r="LD1098"/>
      <c r="LE1098"/>
      <c r="LF1098"/>
      <c r="LG1098"/>
      <c r="LH1098"/>
      <c r="LI1098"/>
      <c r="LJ1098"/>
      <c r="LK1098"/>
      <c r="LL1098"/>
      <c r="LM1098"/>
      <c r="LN1098"/>
      <c r="LO1098"/>
      <c r="LP1098"/>
      <c r="LQ1098"/>
      <c r="LR1098"/>
      <c r="LS1098"/>
      <c r="LT1098"/>
      <c r="LU1098"/>
      <c r="LV1098"/>
      <c r="LW1098"/>
      <c r="LX1098"/>
      <c r="LY1098"/>
      <c r="LZ1098"/>
      <c r="MA1098"/>
      <c r="MB1098"/>
      <c r="MC1098"/>
      <c r="MD1098"/>
      <c r="ME1098"/>
      <c r="MF1098"/>
      <c r="MG1098"/>
      <c r="MH1098"/>
      <c r="MI1098"/>
      <c r="MJ1098"/>
      <c r="MK1098"/>
      <c r="ML1098"/>
      <c r="MM1098"/>
      <c r="MN1098"/>
      <c r="MO1098"/>
      <c r="MP1098"/>
      <c r="MQ1098"/>
      <c r="MR1098"/>
      <c r="MS1098"/>
      <c r="MT1098"/>
      <c r="MU1098"/>
      <c r="MV1098"/>
      <c r="MW1098"/>
      <c r="MX1098"/>
      <c r="MY1098"/>
      <c r="MZ1098"/>
      <c r="NA1098"/>
      <c r="NB1098"/>
      <c r="NC1098"/>
      <c r="ND1098"/>
      <c r="NE1098"/>
      <c r="NF1098"/>
      <c r="NG1098"/>
      <c r="NH1098"/>
      <c r="NI1098"/>
      <c r="NJ1098"/>
      <c r="NK1098"/>
      <c r="NL1098"/>
      <c r="NM1098"/>
      <c r="NN1098"/>
      <c r="NO1098"/>
      <c r="NP1098"/>
      <c r="NQ1098"/>
      <c r="NR1098"/>
      <c r="NS1098"/>
      <c r="NT1098"/>
      <c r="NU1098"/>
      <c r="NV1098"/>
      <c r="NW1098"/>
      <c r="NX1098"/>
      <c r="NY1098"/>
      <c r="NZ1098"/>
      <c r="OA1098"/>
    </row>
    <row r="1099" spans="16:391"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  <c r="EM1099"/>
      <c r="EN1099"/>
      <c r="EO1099"/>
      <c r="EP1099"/>
      <c r="EQ1099"/>
      <c r="ER1099"/>
      <c r="ES1099"/>
      <c r="ET1099"/>
      <c r="EU1099"/>
      <c r="EV1099"/>
      <c r="EW1099"/>
      <c r="EX1099"/>
      <c r="EY1099"/>
      <c r="EZ1099"/>
      <c r="FA1099"/>
      <c r="FB1099"/>
      <c r="FC1099"/>
      <c r="FD1099"/>
      <c r="FE1099"/>
      <c r="FF1099"/>
      <c r="FG1099"/>
      <c r="FH1099"/>
      <c r="FI1099"/>
      <c r="FJ1099"/>
      <c r="FK1099"/>
      <c r="FL1099"/>
      <c r="FM1099"/>
      <c r="FN1099"/>
      <c r="FO1099"/>
      <c r="FP1099"/>
      <c r="FQ1099"/>
      <c r="FR1099"/>
      <c r="FS1099"/>
      <c r="FT1099"/>
      <c r="FU1099"/>
      <c r="FV1099"/>
      <c r="FW1099"/>
      <c r="FX1099"/>
      <c r="FY1099"/>
      <c r="FZ1099"/>
      <c r="GA1099"/>
      <c r="GB1099"/>
      <c r="GC1099"/>
      <c r="GD1099"/>
      <c r="GE1099"/>
      <c r="GF1099"/>
      <c r="GG1099"/>
      <c r="GH1099"/>
      <c r="GI1099"/>
      <c r="GJ1099"/>
      <c r="GK1099"/>
      <c r="GL1099"/>
      <c r="GM1099"/>
      <c r="GN1099"/>
      <c r="GO1099"/>
      <c r="GP1099"/>
      <c r="GQ1099"/>
      <c r="GR1099"/>
      <c r="GS1099"/>
      <c r="GT1099"/>
      <c r="GU1099"/>
      <c r="GV1099"/>
      <c r="GW1099"/>
      <c r="GX1099"/>
      <c r="GY1099"/>
      <c r="GZ1099"/>
      <c r="HA1099"/>
      <c r="HB1099"/>
      <c r="HC1099"/>
      <c r="HD1099"/>
      <c r="HE1099"/>
      <c r="HF1099"/>
      <c r="HG1099"/>
      <c r="HH1099"/>
      <c r="HI1099"/>
      <c r="HJ1099"/>
      <c r="HK1099"/>
      <c r="HL1099"/>
      <c r="HM1099"/>
      <c r="HN1099"/>
      <c r="HO1099"/>
      <c r="HP1099"/>
      <c r="HQ1099"/>
      <c r="HR1099"/>
      <c r="HS1099"/>
      <c r="HT1099"/>
      <c r="HU1099"/>
      <c r="HV1099"/>
      <c r="HW1099"/>
      <c r="HX1099"/>
      <c r="HY1099"/>
      <c r="HZ1099"/>
      <c r="IA1099"/>
      <c r="IB1099"/>
      <c r="IC1099"/>
      <c r="ID1099"/>
      <c r="IE1099"/>
      <c r="IF1099"/>
      <c r="IG1099"/>
      <c r="IH1099"/>
      <c r="II1099"/>
      <c r="IJ1099"/>
      <c r="IK1099"/>
      <c r="IL1099"/>
      <c r="IM1099"/>
      <c r="IN1099"/>
      <c r="IO1099"/>
      <c r="IP1099"/>
      <c r="IQ1099"/>
      <c r="IR1099"/>
      <c r="IS1099"/>
      <c r="IT1099"/>
      <c r="IU1099"/>
      <c r="IV1099"/>
      <c r="IW1099"/>
      <c r="IX1099"/>
      <c r="IY1099"/>
      <c r="IZ1099"/>
      <c r="JA1099"/>
      <c r="JB1099"/>
      <c r="JC1099"/>
      <c r="JD1099"/>
      <c r="JE1099"/>
      <c r="JF1099"/>
      <c r="JG1099"/>
      <c r="JH1099"/>
      <c r="JI1099"/>
      <c r="JJ1099"/>
      <c r="JK1099"/>
      <c r="JL1099"/>
      <c r="JM1099"/>
      <c r="JN1099"/>
      <c r="JO1099"/>
      <c r="JP1099"/>
      <c r="JQ1099"/>
      <c r="JR1099"/>
      <c r="JS1099"/>
      <c r="JT1099"/>
      <c r="JU1099"/>
      <c r="JV1099"/>
      <c r="JW1099"/>
      <c r="JX1099"/>
      <c r="JY1099"/>
      <c r="JZ1099"/>
      <c r="KA1099"/>
      <c r="KB1099"/>
      <c r="KC1099"/>
      <c r="KD1099"/>
      <c r="KE1099"/>
      <c r="KF1099"/>
      <c r="KG1099"/>
      <c r="KH1099"/>
      <c r="KI1099"/>
      <c r="KJ1099"/>
      <c r="KK1099"/>
      <c r="KL1099"/>
      <c r="KM1099"/>
      <c r="KN1099"/>
      <c r="KO1099"/>
      <c r="KP1099"/>
      <c r="KQ1099"/>
      <c r="KR1099"/>
      <c r="KS1099"/>
      <c r="KT1099"/>
      <c r="KU1099"/>
      <c r="KV1099"/>
      <c r="KW1099"/>
      <c r="KX1099"/>
      <c r="KY1099"/>
      <c r="KZ1099"/>
      <c r="LA1099"/>
      <c r="LB1099"/>
      <c r="LC1099"/>
      <c r="LD1099"/>
      <c r="LE1099"/>
      <c r="LF1099"/>
      <c r="LG1099"/>
      <c r="LH1099"/>
      <c r="LI1099"/>
      <c r="LJ1099"/>
      <c r="LK1099"/>
      <c r="LL1099"/>
      <c r="LM1099"/>
      <c r="LN1099"/>
      <c r="LO1099"/>
      <c r="LP1099"/>
      <c r="LQ1099"/>
      <c r="LR1099"/>
      <c r="LS1099"/>
      <c r="LT1099"/>
      <c r="LU1099"/>
      <c r="LV1099"/>
      <c r="LW1099"/>
      <c r="LX1099"/>
      <c r="LY1099"/>
      <c r="LZ1099"/>
      <c r="MA1099"/>
      <c r="MB1099"/>
      <c r="MC1099"/>
      <c r="MD1099"/>
      <c r="ME1099"/>
      <c r="MF1099"/>
      <c r="MG1099"/>
      <c r="MH1099"/>
      <c r="MI1099"/>
      <c r="MJ1099"/>
      <c r="MK1099"/>
      <c r="ML1099"/>
      <c r="MM1099"/>
      <c r="MN1099"/>
      <c r="MO1099"/>
      <c r="MP1099"/>
      <c r="MQ1099"/>
      <c r="MR1099"/>
      <c r="MS1099"/>
      <c r="MT1099"/>
      <c r="MU1099"/>
      <c r="MV1099"/>
      <c r="MW1099"/>
      <c r="MX1099"/>
      <c r="MY1099"/>
      <c r="MZ1099"/>
      <c r="NA1099"/>
      <c r="NB1099"/>
      <c r="NC1099"/>
      <c r="ND1099"/>
      <c r="NE1099"/>
      <c r="NF1099"/>
      <c r="NG1099"/>
      <c r="NH1099"/>
      <c r="NI1099"/>
      <c r="NJ1099"/>
      <c r="NK1099"/>
      <c r="NL1099"/>
      <c r="NM1099"/>
      <c r="NN1099"/>
      <c r="NO1099"/>
      <c r="NP1099"/>
      <c r="NQ1099"/>
      <c r="NR1099"/>
      <c r="NS1099"/>
      <c r="NT1099"/>
      <c r="NU1099"/>
      <c r="NV1099"/>
      <c r="NW1099"/>
      <c r="NX1099"/>
      <c r="NY1099"/>
      <c r="NZ1099"/>
      <c r="OA1099"/>
    </row>
    <row r="1100" spans="16:391"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  <c r="EM1100"/>
      <c r="EN1100"/>
      <c r="EO1100"/>
      <c r="EP1100"/>
      <c r="EQ1100"/>
      <c r="ER1100"/>
      <c r="ES1100"/>
      <c r="ET1100"/>
      <c r="EU1100"/>
      <c r="EV1100"/>
      <c r="EW1100"/>
      <c r="EX1100"/>
      <c r="EY1100"/>
      <c r="EZ1100"/>
      <c r="FA1100"/>
      <c r="FB1100"/>
      <c r="FC1100"/>
      <c r="FD1100"/>
      <c r="FE1100"/>
      <c r="FF1100"/>
      <c r="FG1100"/>
      <c r="FH1100"/>
      <c r="FI1100"/>
      <c r="FJ1100"/>
      <c r="FK1100"/>
      <c r="FL1100"/>
      <c r="FM1100"/>
      <c r="FN1100"/>
      <c r="FO1100"/>
      <c r="FP1100"/>
      <c r="FQ1100"/>
      <c r="FR1100"/>
      <c r="FS1100"/>
      <c r="FT1100"/>
      <c r="FU1100"/>
      <c r="FV1100"/>
      <c r="FW1100"/>
      <c r="FX1100"/>
      <c r="FY1100"/>
      <c r="FZ1100"/>
      <c r="GA1100"/>
      <c r="GB1100"/>
      <c r="GC1100"/>
      <c r="GD1100"/>
      <c r="GE1100"/>
      <c r="GF1100"/>
      <c r="GG1100"/>
      <c r="GH1100"/>
      <c r="GI1100"/>
      <c r="GJ1100"/>
      <c r="GK1100"/>
      <c r="GL1100"/>
      <c r="GM1100"/>
      <c r="GN1100"/>
      <c r="GO1100"/>
      <c r="GP1100"/>
      <c r="GQ1100"/>
      <c r="GR1100"/>
      <c r="GS1100"/>
      <c r="GT1100"/>
      <c r="GU1100"/>
      <c r="GV1100"/>
      <c r="GW1100"/>
      <c r="GX1100"/>
      <c r="GY1100"/>
      <c r="GZ1100"/>
      <c r="HA1100"/>
      <c r="HB1100"/>
      <c r="HC1100"/>
      <c r="HD1100"/>
      <c r="HE1100"/>
      <c r="HF1100"/>
      <c r="HG1100"/>
      <c r="HH1100"/>
      <c r="HI1100"/>
      <c r="HJ1100"/>
      <c r="HK1100"/>
      <c r="HL1100"/>
      <c r="HM1100"/>
      <c r="HN1100"/>
      <c r="HO1100"/>
      <c r="HP1100"/>
      <c r="HQ1100"/>
      <c r="HR1100"/>
      <c r="HS1100"/>
      <c r="HT1100"/>
      <c r="HU1100"/>
      <c r="HV1100"/>
      <c r="HW1100"/>
      <c r="HX1100"/>
      <c r="HY1100"/>
      <c r="HZ1100"/>
      <c r="IA1100"/>
      <c r="IB1100"/>
      <c r="IC1100"/>
      <c r="ID1100"/>
      <c r="IE1100"/>
      <c r="IF1100"/>
      <c r="IG1100"/>
      <c r="IH1100"/>
      <c r="II1100"/>
      <c r="IJ1100"/>
      <c r="IK1100"/>
      <c r="IL1100"/>
      <c r="IM1100"/>
      <c r="IN1100"/>
      <c r="IO1100"/>
      <c r="IP1100"/>
      <c r="IQ1100"/>
      <c r="IR1100"/>
      <c r="IS1100"/>
      <c r="IT1100"/>
      <c r="IU1100"/>
      <c r="IV1100"/>
      <c r="IW1100"/>
      <c r="IX1100"/>
      <c r="IY1100"/>
      <c r="IZ1100"/>
      <c r="JA1100"/>
      <c r="JB1100"/>
      <c r="JC1100"/>
      <c r="JD1100"/>
      <c r="JE1100"/>
      <c r="JF1100"/>
      <c r="JG1100"/>
      <c r="JH1100"/>
      <c r="JI1100"/>
      <c r="JJ1100"/>
      <c r="JK1100"/>
      <c r="JL1100"/>
      <c r="JM1100"/>
      <c r="JN1100"/>
      <c r="JO1100"/>
      <c r="JP1100"/>
      <c r="JQ1100"/>
      <c r="JR1100"/>
      <c r="JS1100"/>
      <c r="JT1100"/>
      <c r="JU1100"/>
      <c r="JV1100"/>
      <c r="JW1100"/>
      <c r="JX1100"/>
      <c r="JY1100"/>
      <c r="JZ1100"/>
      <c r="KA1100"/>
      <c r="KB1100"/>
      <c r="KC1100"/>
      <c r="KD1100"/>
      <c r="KE1100"/>
      <c r="KF1100"/>
      <c r="KG1100"/>
      <c r="KH1100"/>
      <c r="KI1100"/>
      <c r="KJ1100"/>
      <c r="KK1100"/>
      <c r="KL1100"/>
      <c r="KM1100"/>
      <c r="KN1100"/>
      <c r="KO1100"/>
      <c r="KP1100"/>
      <c r="KQ1100"/>
      <c r="KR1100"/>
      <c r="KS1100"/>
      <c r="KT1100"/>
      <c r="KU1100"/>
      <c r="KV1100"/>
      <c r="KW1100"/>
      <c r="KX1100"/>
      <c r="KY1100"/>
      <c r="KZ1100"/>
      <c r="LA1100"/>
      <c r="LB1100"/>
      <c r="LC1100"/>
      <c r="LD1100"/>
      <c r="LE1100"/>
      <c r="LF1100"/>
      <c r="LG1100"/>
      <c r="LH1100"/>
      <c r="LI1100"/>
      <c r="LJ1100"/>
      <c r="LK1100"/>
      <c r="LL1100"/>
      <c r="LM1100"/>
      <c r="LN1100"/>
      <c r="LO1100"/>
      <c r="LP1100"/>
      <c r="LQ1100"/>
      <c r="LR1100"/>
      <c r="LS1100"/>
      <c r="LT1100"/>
      <c r="LU1100"/>
      <c r="LV1100"/>
      <c r="LW1100"/>
      <c r="LX1100"/>
      <c r="LY1100"/>
      <c r="LZ1100"/>
      <c r="MA1100"/>
      <c r="MB1100"/>
      <c r="MC1100"/>
      <c r="MD1100"/>
      <c r="ME1100"/>
      <c r="MF1100"/>
      <c r="MG1100"/>
      <c r="MH1100"/>
      <c r="MI1100"/>
      <c r="MJ1100"/>
      <c r="MK1100"/>
      <c r="ML1100"/>
      <c r="MM1100"/>
      <c r="MN1100"/>
      <c r="MO1100"/>
      <c r="MP1100"/>
      <c r="MQ1100"/>
      <c r="MR1100"/>
      <c r="MS1100"/>
      <c r="MT1100"/>
      <c r="MU1100"/>
      <c r="MV1100"/>
      <c r="MW1100"/>
      <c r="MX1100"/>
      <c r="MY1100"/>
      <c r="MZ1100"/>
      <c r="NA1100"/>
      <c r="NB1100"/>
      <c r="NC1100"/>
      <c r="ND1100"/>
      <c r="NE1100"/>
      <c r="NF1100"/>
      <c r="NG1100"/>
      <c r="NH1100"/>
      <c r="NI1100"/>
      <c r="NJ1100"/>
      <c r="NK1100"/>
      <c r="NL1100"/>
      <c r="NM1100"/>
      <c r="NN1100"/>
      <c r="NO1100"/>
      <c r="NP1100"/>
      <c r="NQ1100"/>
      <c r="NR1100"/>
      <c r="NS1100"/>
      <c r="NT1100"/>
      <c r="NU1100"/>
      <c r="NV1100"/>
      <c r="NW1100"/>
      <c r="NX1100"/>
      <c r="NY1100"/>
      <c r="NZ1100"/>
      <c r="OA1100"/>
    </row>
    <row r="1101" spans="16:391"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  <c r="EM1101"/>
      <c r="EN1101"/>
      <c r="EO1101"/>
      <c r="EP1101"/>
      <c r="EQ1101"/>
      <c r="ER1101"/>
      <c r="ES1101"/>
      <c r="ET1101"/>
      <c r="EU1101"/>
      <c r="EV1101"/>
      <c r="EW1101"/>
      <c r="EX1101"/>
      <c r="EY1101"/>
      <c r="EZ1101"/>
      <c r="FA1101"/>
      <c r="FB1101"/>
      <c r="FC1101"/>
      <c r="FD1101"/>
      <c r="FE1101"/>
      <c r="FF1101"/>
      <c r="FG1101"/>
      <c r="FH1101"/>
      <c r="FI1101"/>
      <c r="FJ1101"/>
      <c r="FK1101"/>
      <c r="FL1101"/>
      <c r="FM1101"/>
      <c r="FN1101"/>
      <c r="FO1101"/>
      <c r="FP1101"/>
      <c r="FQ1101"/>
      <c r="FR1101"/>
      <c r="FS1101"/>
      <c r="FT1101"/>
      <c r="FU1101"/>
      <c r="FV1101"/>
      <c r="FW1101"/>
      <c r="FX1101"/>
      <c r="FY1101"/>
      <c r="FZ1101"/>
      <c r="GA1101"/>
      <c r="GB1101"/>
      <c r="GC1101"/>
      <c r="GD1101"/>
      <c r="GE1101"/>
      <c r="GF1101"/>
      <c r="GG1101"/>
      <c r="GH1101"/>
      <c r="GI1101"/>
      <c r="GJ1101"/>
      <c r="GK1101"/>
      <c r="GL1101"/>
      <c r="GM1101"/>
      <c r="GN1101"/>
      <c r="GO1101"/>
      <c r="GP1101"/>
      <c r="GQ1101"/>
      <c r="GR1101"/>
      <c r="GS1101"/>
      <c r="GT1101"/>
      <c r="GU1101"/>
      <c r="GV1101"/>
      <c r="GW1101"/>
      <c r="GX1101"/>
      <c r="GY1101"/>
      <c r="GZ1101"/>
      <c r="HA1101"/>
      <c r="HB1101"/>
      <c r="HC1101"/>
      <c r="HD1101"/>
      <c r="HE1101"/>
      <c r="HF1101"/>
      <c r="HG1101"/>
      <c r="HH1101"/>
      <c r="HI1101"/>
      <c r="HJ1101"/>
      <c r="HK1101"/>
      <c r="HL1101"/>
      <c r="HM1101"/>
      <c r="HN1101"/>
      <c r="HO1101"/>
      <c r="HP1101"/>
      <c r="HQ1101"/>
      <c r="HR1101"/>
      <c r="HS1101"/>
      <c r="HT1101"/>
      <c r="HU1101"/>
      <c r="HV1101"/>
      <c r="HW1101"/>
      <c r="HX1101"/>
      <c r="HY1101"/>
      <c r="HZ1101"/>
      <c r="IA1101"/>
      <c r="IB1101"/>
      <c r="IC1101"/>
      <c r="ID1101"/>
      <c r="IE1101"/>
      <c r="IF1101"/>
      <c r="IG1101"/>
      <c r="IH1101"/>
      <c r="II1101"/>
      <c r="IJ1101"/>
      <c r="IK1101"/>
      <c r="IL1101"/>
      <c r="IM1101"/>
      <c r="IN1101"/>
      <c r="IO1101"/>
      <c r="IP1101"/>
      <c r="IQ1101"/>
      <c r="IR1101"/>
      <c r="IS1101"/>
      <c r="IT1101"/>
      <c r="IU1101"/>
      <c r="IV1101"/>
      <c r="IW1101"/>
      <c r="IX1101"/>
      <c r="IY1101"/>
      <c r="IZ1101"/>
      <c r="JA1101"/>
      <c r="JB1101"/>
      <c r="JC1101"/>
      <c r="JD1101"/>
      <c r="JE1101"/>
      <c r="JF1101"/>
      <c r="JG1101"/>
      <c r="JH1101"/>
      <c r="JI1101"/>
      <c r="JJ1101"/>
      <c r="JK1101"/>
      <c r="JL1101"/>
      <c r="JM1101"/>
      <c r="JN1101"/>
      <c r="JO1101"/>
      <c r="JP1101"/>
      <c r="JQ1101"/>
      <c r="JR1101"/>
      <c r="JS1101"/>
      <c r="JT1101"/>
      <c r="JU1101"/>
      <c r="JV1101"/>
      <c r="JW1101"/>
      <c r="JX1101"/>
      <c r="JY1101"/>
      <c r="JZ1101"/>
      <c r="KA1101"/>
      <c r="KB1101"/>
      <c r="KC1101"/>
      <c r="KD1101"/>
      <c r="KE1101"/>
      <c r="KF1101"/>
      <c r="KG1101"/>
      <c r="KH1101"/>
      <c r="KI1101"/>
      <c r="KJ1101"/>
      <c r="KK1101"/>
      <c r="KL1101"/>
      <c r="KM1101"/>
      <c r="KN1101"/>
      <c r="KO1101"/>
      <c r="KP1101"/>
      <c r="KQ1101"/>
      <c r="KR1101"/>
      <c r="KS1101"/>
      <c r="KT1101"/>
      <c r="KU1101"/>
      <c r="KV1101"/>
      <c r="KW1101"/>
      <c r="KX1101"/>
      <c r="KY1101"/>
      <c r="KZ1101"/>
      <c r="LA1101"/>
      <c r="LB1101"/>
      <c r="LC1101"/>
      <c r="LD1101"/>
      <c r="LE1101"/>
      <c r="LF1101"/>
      <c r="LG1101"/>
      <c r="LH1101"/>
      <c r="LI1101"/>
      <c r="LJ1101"/>
      <c r="LK1101"/>
      <c r="LL1101"/>
      <c r="LM1101"/>
      <c r="LN1101"/>
      <c r="LO1101"/>
      <c r="LP1101"/>
      <c r="LQ1101"/>
      <c r="LR1101"/>
      <c r="LS1101"/>
      <c r="LT1101"/>
      <c r="LU1101"/>
      <c r="LV1101"/>
      <c r="LW1101"/>
      <c r="LX1101"/>
      <c r="LY1101"/>
      <c r="LZ1101"/>
      <c r="MA1101"/>
      <c r="MB1101"/>
      <c r="MC1101"/>
      <c r="MD1101"/>
      <c r="ME1101"/>
      <c r="MF1101"/>
      <c r="MG1101"/>
      <c r="MH1101"/>
      <c r="MI1101"/>
      <c r="MJ1101"/>
      <c r="MK1101"/>
      <c r="ML1101"/>
      <c r="MM1101"/>
      <c r="MN1101"/>
      <c r="MO1101"/>
      <c r="MP1101"/>
      <c r="MQ1101"/>
      <c r="MR1101"/>
      <c r="MS1101"/>
      <c r="MT1101"/>
      <c r="MU1101"/>
      <c r="MV1101"/>
      <c r="MW1101"/>
      <c r="MX1101"/>
      <c r="MY1101"/>
      <c r="MZ1101"/>
      <c r="NA1101"/>
      <c r="NB1101"/>
      <c r="NC1101"/>
      <c r="ND1101"/>
      <c r="NE1101"/>
      <c r="NF1101"/>
      <c r="NG1101"/>
      <c r="NH1101"/>
      <c r="NI1101"/>
      <c r="NJ1101"/>
      <c r="NK1101"/>
      <c r="NL1101"/>
      <c r="NM1101"/>
      <c r="NN1101"/>
      <c r="NO1101"/>
      <c r="NP1101"/>
      <c r="NQ1101"/>
      <c r="NR1101"/>
      <c r="NS1101"/>
      <c r="NT1101"/>
      <c r="NU1101"/>
      <c r="NV1101"/>
      <c r="NW1101"/>
      <c r="NX1101"/>
      <c r="NY1101"/>
      <c r="NZ1101"/>
      <c r="OA1101"/>
    </row>
    <row r="1102" spans="16:391"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  <c r="EM1102"/>
      <c r="EN1102"/>
      <c r="EO1102"/>
      <c r="EP1102"/>
      <c r="EQ1102"/>
      <c r="ER1102"/>
      <c r="ES1102"/>
      <c r="ET1102"/>
      <c r="EU1102"/>
      <c r="EV1102"/>
      <c r="EW1102"/>
      <c r="EX1102"/>
      <c r="EY1102"/>
      <c r="EZ1102"/>
      <c r="FA1102"/>
      <c r="FB1102"/>
      <c r="FC1102"/>
      <c r="FD1102"/>
      <c r="FE1102"/>
      <c r="FF1102"/>
      <c r="FG1102"/>
      <c r="FH1102"/>
      <c r="FI1102"/>
      <c r="FJ1102"/>
      <c r="FK1102"/>
      <c r="FL1102"/>
      <c r="FM1102"/>
      <c r="FN1102"/>
      <c r="FO1102"/>
      <c r="FP1102"/>
      <c r="FQ1102"/>
      <c r="FR1102"/>
      <c r="FS1102"/>
      <c r="FT1102"/>
      <c r="FU1102"/>
      <c r="FV1102"/>
      <c r="FW1102"/>
      <c r="FX1102"/>
      <c r="FY1102"/>
      <c r="FZ1102"/>
      <c r="GA1102"/>
      <c r="GB1102"/>
      <c r="GC1102"/>
      <c r="GD1102"/>
      <c r="GE1102"/>
      <c r="GF1102"/>
      <c r="GG1102"/>
      <c r="GH1102"/>
      <c r="GI1102"/>
      <c r="GJ1102"/>
      <c r="GK1102"/>
      <c r="GL1102"/>
      <c r="GM1102"/>
      <c r="GN1102"/>
      <c r="GO1102"/>
      <c r="GP1102"/>
      <c r="GQ1102"/>
      <c r="GR1102"/>
      <c r="GS1102"/>
      <c r="GT1102"/>
      <c r="GU1102"/>
      <c r="GV1102"/>
      <c r="GW1102"/>
      <c r="GX1102"/>
      <c r="GY1102"/>
      <c r="GZ1102"/>
      <c r="HA1102"/>
      <c r="HB1102"/>
      <c r="HC1102"/>
      <c r="HD1102"/>
      <c r="HE1102"/>
      <c r="HF1102"/>
      <c r="HG1102"/>
      <c r="HH1102"/>
      <c r="HI1102"/>
      <c r="HJ1102"/>
      <c r="HK1102"/>
      <c r="HL1102"/>
      <c r="HM1102"/>
      <c r="HN1102"/>
      <c r="HO1102"/>
      <c r="HP1102"/>
      <c r="HQ1102"/>
      <c r="HR1102"/>
      <c r="HS1102"/>
      <c r="HT1102"/>
      <c r="HU1102"/>
      <c r="HV1102"/>
      <c r="HW1102"/>
      <c r="HX1102"/>
      <c r="HY1102"/>
      <c r="HZ1102"/>
      <c r="IA1102"/>
      <c r="IB1102"/>
      <c r="IC1102"/>
      <c r="ID1102"/>
      <c r="IE1102"/>
      <c r="IF1102"/>
      <c r="IG1102"/>
      <c r="IH1102"/>
      <c r="II1102"/>
      <c r="IJ1102"/>
      <c r="IK1102"/>
      <c r="IL1102"/>
      <c r="IM1102"/>
      <c r="IN1102"/>
      <c r="IO1102"/>
      <c r="IP1102"/>
      <c r="IQ1102"/>
      <c r="IR1102"/>
      <c r="IS1102"/>
      <c r="IT1102"/>
      <c r="IU1102"/>
      <c r="IV1102"/>
      <c r="IW1102"/>
      <c r="IX1102"/>
      <c r="IY1102"/>
      <c r="IZ1102"/>
      <c r="JA1102"/>
      <c r="JB1102"/>
      <c r="JC1102"/>
      <c r="JD1102"/>
      <c r="JE1102"/>
      <c r="JF1102"/>
      <c r="JG1102"/>
      <c r="JH1102"/>
      <c r="JI1102"/>
      <c r="JJ1102"/>
      <c r="JK1102"/>
      <c r="JL1102"/>
      <c r="JM1102"/>
      <c r="JN1102"/>
      <c r="JO1102"/>
      <c r="JP1102"/>
      <c r="JQ1102"/>
      <c r="JR1102"/>
      <c r="JS1102"/>
      <c r="JT1102"/>
      <c r="JU1102"/>
      <c r="JV1102"/>
      <c r="JW1102"/>
      <c r="JX1102"/>
      <c r="JY1102"/>
      <c r="JZ1102"/>
      <c r="KA1102"/>
      <c r="KB1102"/>
      <c r="KC1102"/>
      <c r="KD1102"/>
      <c r="KE1102"/>
      <c r="KF1102"/>
      <c r="KG1102"/>
      <c r="KH1102"/>
      <c r="KI1102"/>
      <c r="KJ1102"/>
      <c r="KK1102"/>
      <c r="KL1102"/>
      <c r="KM1102"/>
      <c r="KN1102"/>
      <c r="KO1102"/>
      <c r="KP1102"/>
      <c r="KQ1102"/>
      <c r="KR1102"/>
      <c r="KS1102"/>
      <c r="KT1102"/>
      <c r="KU1102"/>
      <c r="KV1102"/>
      <c r="KW1102"/>
      <c r="KX1102"/>
      <c r="KY1102"/>
      <c r="KZ1102"/>
      <c r="LA1102"/>
      <c r="LB1102"/>
      <c r="LC1102"/>
      <c r="LD1102"/>
      <c r="LE1102"/>
      <c r="LF1102"/>
      <c r="LG1102"/>
      <c r="LH1102"/>
      <c r="LI1102"/>
      <c r="LJ1102"/>
      <c r="LK1102"/>
      <c r="LL1102"/>
      <c r="LM1102"/>
      <c r="LN1102"/>
      <c r="LO1102"/>
      <c r="LP1102"/>
      <c r="LQ1102"/>
      <c r="LR1102"/>
      <c r="LS1102"/>
      <c r="LT1102"/>
      <c r="LU1102"/>
      <c r="LV1102"/>
      <c r="LW1102"/>
      <c r="LX1102"/>
      <c r="LY1102"/>
      <c r="LZ1102"/>
      <c r="MA1102"/>
      <c r="MB1102"/>
      <c r="MC1102"/>
      <c r="MD1102"/>
      <c r="ME1102"/>
      <c r="MF1102"/>
      <c r="MG1102"/>
      <c r="MH1102"/>
      <c r="MI1102"/>
      <c r="MJ1102"/>
      <c r="MK1102"/>
      <c r="ML1102"/>
      <c r="MM1102"/>
      <c r="MN1102"/>
      <c r="MO1102"/>
      <c r="MP1102"/>
      <c r="MQ1102"/>
      <c r="MR1102"/>
      <c r="MS1102"/>
      <c r="MT1102"/>
      <c r="MU1102"/>
      <c r="MV1102"/>
      <c r="MW1102"/>
      <c r="MX1102"/>
      <c r="MY1102"/>
      <c r="MZ1102"/>
      <c r="NA1102"/>
      <c r="NB1102"/>
      <c r="NC1102"/>
      <c r="ND1102"/>
      <c r="NE1102"/>
      <c r="NF1102"/>
      <c r="NG1102"/>
      <c r="NH1102"/>
      <c r="NI1102"/>
      <c r="NJ1102"/>
      <c r="NK1102"/>
      <c r="NL1102"/>
      <c r="NM1102"/>
      <c r="NN1102"/>
      <c r="NO1102"/>
      <c r="NP1102"/>
      <c r="NQ1102"/>
      <c r="NR1102"/>
      <c r="NS1102"/>
      <c r="NT1102"/>
      <c r="NU1102"/>
      <c r="NV1102"/>
      <c r="NW1102"/>
      <c r="NX1102"/>
      <c r="NY1102"/>
      <c r="NZ1102"/>
      <c r="OA1102"/>
    </row>
    <row r="1103" spans="16:391"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  <c r="EM1103"/>
      <c r="EN1103"/>
      <c r="EO1103"/>
      <c r="EP1103"/>
      <c r="EQ1103"/>
      <c r="ER1103"/>
      <c r="ES1103"/>
      <c r="ET1103"/>
      <c r="EU1103"/>
      <c r="EV1103"/>
      <c r="EW1103"/>
      <c r="EX1103"/>
      <c r="EY1103"/>
      <c r="EZ1103"/>
      <c r="FA1103"/>
      <c r="FB1103"/>
      <c r="FC1103"/>
      <c r="FD1103"/>
      <c r="FE1103"/>
      <c r="FF1103"/>
      <c r="FG1103"/>
      <c r="FH1103"/>
      <c r="FI1103"/>
      <c r="FJ1103"/>
      <c r="FK1103"/>
      <c r="FL1103"/>
      <c r="FM1103"/>
      <c r="FN1103"/>
      <c r="FO1103"/>
      <c r="FP1103"/>
      <c r="FQ1103"/>
      <c r="FR1103"/>
      <c r="FS1103"/>
      <c r="FT1103"/>
      <c r="FU1103"/>
      <c r="FV1103"/>
      <c r="FW1103"/>
      <c r="FX1103"/>
      <c r="FY1103"/>
      <c r="FZ1103"/>
      <c r="GA1103"/>
      <c r="GB1103"/>
      <c r="GC1103"/>
      <c r="GD1103"/>
      <c r="GE1103"/>
      <c r="GF1103"/>
      <c r="GG1103"/>
      <c r="GH1103"/>
      <c r="GI1103"/>
      <c r="GJ1103"/>
      <c r="GK1103"/>
      <c r="GL1103"/>
      <c r="GM1103"/>
      <c r="GN1103"/>
      <c r="GO1103"/>
      <c r="GP1103"/>
      <c r="GQ1103"/>
      <c r="GR1103"/>
      <c r="GS1103"/>
      <c r="GT1103"/>
      <c r="GU1103"/>
      <c r="GV1103"/>
      <c r="GW1103"/>
      <c r="GX1103"/>
      <c r="GY1103"/>
      <c r="GZ1103"/>
      <c r="HA1103"/>
      <c r="HB1103"/>
      <c r="HC1103"/>
      <c r="HD1103"/>
      <c r="HE1103"/>
      <c r="HF1103"/>
      <c r="HG1103"/>
      <c r="HH1103"/>
      <c r="HI1103"/>
      <c r="HJ1103"/>
      <c r="HK1103"/>
      <c r="HL1103"/>
      <c r="HM1103"/>
      <c r="HN1103"/>
      <c r="HO1103"/>
      <c r="HP1103"/>
      <c r="HQ1103"/>
      <c r="HR1103"/>
      <c r="HS1103"/>
      <c r="HT1103"/>
      <c r="HU1103"/>
      <c r="HV1103"/>
      <c r="HW1103"/>
      <c r="HX1103"/>
      <c r="HY1103"/>
      <c r="HZ1103"/>
      <c r="IA1103"/>
      <c r="IB1103"/>
      <c r="IC1103"/>
      <c r="ID1103"/>
      <c r="IE1103"/>
      <c r="IF1103"/>
      <c r="IG1103"/>
      <c r="IH1103"/>
      <c r="II1103"/>
      <c r="IJ1103"/>
      <c r="IK1103"/>
      <c r="IL1103"/>
      <c r="IM1103"/>
      <c r="IN1103"/>
      <c r="IO1103"/>
      <c r="IP1103"/>
      <c r="IQ1103"/>
      <c r="IR1103"/>
      <c r="IS1103"/>
      <c r="IT1103"/>
      <c r="IU1103"/>
      <c r="IV1103"/>
      <c r="IW1103"/>
      <c r="IX1103"/>
      <c r="IY1103"/>
      <c r="IZ1103"/>
      <c r="JA1103"/>
      <c r="JB1103"/>
      <c r="JC1103"/>
      <c r="JD1103"/>
      <c r="JE1103"/>
      <c r="JF1103"/>
      <c r="JG1103"/>
      <c r="JH1103"/>
      <c r="JI1103"/>
      <c r="JJ1103"/>
      <c r="JK1103"/>
      <c r="JL1103"/>
      <c r="JM1103"/>
      <c r="JN1103"/>
      <c r="JO1103"/>
      <c r="JP1103"/>
      <c r="JQ1103"/>
      <c r="JR1103"/>
      <c r="JS1103"/>
      <c r="JT1103"/>
      <c r="JU1103"/>
      <c r="JV1103"/>
      <c r="JW1103"/>
      <c r="JX1103"/>
      <c r="JY1103"/>
      <c r="JZ1103"/>
      <c r="KA1103"/>
      <c r="KB1103"/>
      <c r="KC1103"/>
      <c r="KD1103"/>
      <c r="KE1103"/>
      <c r="KF1103"/>
      <c r="KG1103"/>
      <c r="KH1103"/>
      <c r="KI1103"/>
      <c r="KJ1103"/>
      <c r="KK1103"/>
      <c r="KL1103"/>
      <c r="KM1103"/>
      <c r="KN1103"/>
      <c r="KO1103"/>
      <c r="KP1103"/>
      <c r="KQ1103"/>
      <c r="KR1103"/>
      <c r="KS1103"/>
      <c r="KT1103"/>
      <c r="KU1103"/>
      <c r="KV1103"/>
      <c r="KW1103"/>
      <c r="KX1103"/>
      <c r="KY1103"/>
      <c r="KZ1103"/>
      <c r="LA1103"/>
      <c r="LB1103"/>
      <c r="LC1103"/>
      <c r="LD1103"/>
      <c r="LE1103"/>
      <c r="LF1103"/>
      <c r="LG1103"/>
      <c r="LH1103"/>
      <c r="LI1103"/>
      <c r="LJ1103"/>
      <c r="LK1103"/>
      <c r="LL1103"/>
      <c r="LM1103"/>
      <c r="LN1103"/>
      <c r="LO1103"/>
      <c r="LP1103"/>
      <c r="LQ1103"/>
      <c r="LR1103"/>
      <c r="LS1103"/>
      <c r="LT1103"/>
      <c r="LU1103"/>
      <c r="LV1103"/>
      <c r="LW1103"/>
      <c r="LX1103"/>
      <c r="LY1103"/>
      <c r="LZ1103"/>
      <c r="MA1103"/>
      <c r="MB1103"/>
      <c r="MC1103"/>
      <c r="MD1103"/>
      <c r="ME1103"/>
      <c r="MF1103"/>
      <c r="MG1103"/>
      <c r="MH1103"/>
      <c r="MI1103"/>
      <c r="MJ1103"/>
      <c r="MK1103"/>
      <c r="ML1103"/>
      <c r="MM1103"/>
      <c r="MN1103"/>
      <c r="MO1103"/>
      <c r="MP1103"/>
      <c r="MQ1103"/>
      <c r="MR1103"/>
      <c r="MS1103"/>
      <c r="MT1103"/>
      <c r="MU1103"/>
      <c r="MV1103"/>
      <c r="MW1103"/>
      <c r="MX1103"/>
      <c r="MY1103"/>
      <c r="MZ1103"/>
      <c r="NA1103"/>
      <c r="NB1103"/>
      <c r="NC1103"/>
      <c r="ND1103"/>
      <c r="NE1103"/>
      <c r="NF1103"/>
      <c r="NG1103"/>
      <c r="NH1103"/>
      <c r="NI1103"/>
      <c r="NJ1103"/>
      <c r="NK1103"/>
      <c r="NL1103"/>
      <c r="NM1103"/>
      <c r="NN1103"/>
      <c r="NO1103"/>
      <c r="NP1103"/>
      <c r="NQ1103"/>
      <c r="NR1103"/>
      <c r="NS1103"/>
      <c r="NT1103"/>
      <c r="NU1103"/>
      <c r="NV1103"/>
      <c r="NW1103"/>
      <c r="NX1103"/>
      <c r="NY1103"/>
      <c r="NZ1103"/>
      <c r="OA1103"/>
    </row>
    <row r="1104" spans="16:391"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  <c r="EM1104"/>
      <c r="EN1104"/>
      <c r="EO1104"/>
      <c r="EP1104"/>
      <c r="EQ1104"/>
      <c r="ER1104"/>
      <c r="ES1104"/>
      <c r="ET1104"/>
      <c r="EU1104"/>
      <c r="EV1104"/>
      <c r="EW1104"/>
      <c r="EX1104"/>
      <c r="EY1104"/>
      <c r="EZ1104"/>
      <c r="FA1104"/>
      <c r="FB1104"/>
      <c r="FC1104"/>
      <c r="FD1104"/>
      <c r="FE1104"/>
      <c r="FF1104"/>
      <c r="FG1104"/>
      <c r="FH1104"/>
      <c r="FI1104"/>
      <c r="FJ1104"/>
      <c r="FK1104"/>
      <c r="FL1104"/>
      <c r="FM1104"/>
      <c r="FN1104"/>
      <c r="FO1104"/>
      <c r="FP1104"/>
      <c r="FQ1104"/>
      <c r="FR1104"/>
      <c r="FS1104"/>
      <c r="FT1104"/>
      <c r="FU1104"/>
      <c r="FV1104"/>
      <c r="FW1104"/>
      <c r="FX1104"/>
      <c r="FY1104"/>
      <c r="FZ1104"/>
      <c r="GA1104"/>
      <c r="GB1104"/>
      <c r="GC1104"/>
      <c r="GD1104"/>
      <c r="GE1104"/>
      <c r="GF1104"/>
      <c r="GG1104"/>
      <c r="GH1104"/>
      <c r="GI1104"/>
      <c r="GJ1104"/>
      <c r="GK1104"/>
      <c r="GL1104"/>
      <c r="GM1104"/>
      <c r="GN1104"/>
      <c r="GO1104"/>
      <c r="GP1104"/>
      <c r="GQ1104"/>
      <c r="GR1104"/>
      <c r="GS1104"/>
      <c r="GT1104"/>
      <c r="GU1104"/>
      <c r="GV1104"/>
      <c r="GW1104"/>
      <c r="GX1104"/>
      <c r="GY1104"/>
      <c r="GZ1104"/>
      <c r="HA1104"/>
      <c r="HB1104"/>
      <c r="HC1104"/>
      <c r="HD1104"/>
      <c r="HE1104"/>
      <c r="HF1104"/>
      <c r="HG1104"/>
      <c r="HH1104"/>
      <c r="HI1104"/>
      <c r="HJ1104"/>
      <c r="HK1104"/>
      <c r="HL1104"/>
      <c r="HM1104"/>
      <c r="HN1104"/>
      <c r="HO1104"/>
      <c r="HP1104"/>
      <c r="HQ1104"/>
      <c r="HR1104"/>
      <c r="HS1104"/>
      <c r="HT1104"/>
      <c r="HU1104"/>
      <c r="HV1104"/>
      <c r="HW1104"/>
      <c r="HX1104"/>
      <c r="HY1104"/>
      <c r="HZ1104"/>
      <c r="IA1104"/>
      <c r="IB1104"/>
      <c r="IC1104"/>
      <c r="ID1104"/>
      <c r="IE1104"/>
      <c r="IF1104"/>
      <c r="IG1104"/>
      <c r="IH1104"/>
      <c r="II1104"/>
      <c r="IJ1104"/>
      <c r="IK1104"/>
      <c r="IL1104"/>
      <c r="IM1104"/>
      <c r="IN1104"/>
      <c r="IO1104"/>
      <c r="IP1104"/>
      <c r="IQ1104"/>
      <c r="IR1104"/>
      <c r="IS1104"/>
      <c r="IT1104"/>
      <c r="IU1104"/>
      <c r="IV1104"/>
      <c r="IW1104"/>
      <c r="IX1104"/>
      <c r="IY1104"/>
      <c r="IZ1104"/>
      <c r="JA1104"/>
      <c r="JB1104"/>
      <c r="JC1104"/>
      <c r="JD1104"/>
      <c r="JE1104"/>
      <c r="JF1104"/>
      <c r="JG1104"/>
      <c r="JH1104"/>
      <c r="JI1104"/>
      <c r="JJ1104"/>
      <c r="JK1104"/>
      <c r="JL1104"/>
      <c r="JM1104"/>
      <c r="JN1104"/>
      <c r="JO1104"/>
      <c r="JP1104"/>
      <c r="JQ1104"/>
      <c r="JR1104"/>
      <c r="JS1104"/>
      <c r="JT1104"/>
      <c r="JU1104"/>
      <c r="JV1104"/>
      <c r="JW1104"/>
      <c r="JX1104"/>
      <c r="JY1104"/>
      <c r="JZ1104"/>
      <c r="KA1104"/>
      <c r="KB1104"/>
      <c r="KC1104"/>
      <c r="KD1104"/>
      <c r="KE1104"/>
      <c r="KF1104"/>
      <c r="KG1104"/>
      <c r="KH1104"/>
      <c r="KI1104"/>
      <c r="KJ1104"/>
      <c r="KK1104"/>
      <c r="KL1104"/>
      <c r="KM1104"/>
      <c r="KN1104"/>
      <c r="KO1104"/>
      <c r="KP1104"/>
      <c r="KQ1104"/>
      <c r="KR1104"/>
      <c r="KS1104"/>
      <c r="KT1104"/>
      <c r="KU1104"/>
      <c r="KV1104"/>
      <c r="KW1104"/>
      <c r="KX1104"/>
      <c r="KY1104"/>
      <c r="KZ1104"/>
      <c r="LA1104"/>
      <c r="LB1104"/>
      <c r="LC1104"/>
      <c r="LD1104"/>
      <c r="LE1104"/>
      <c r="LF1104"/>
      <c r="LG1104"/>
      <c r="LH1104"/>
      <c r="LI1104"/>
      <c r="LJ1104"/>
      <c r="LK1104"/>
      <c r="LL1104"/>
      <c r="LM1104"/>
      <c r="LN1104"/>
      <c r="LO1104"/>
      <c r="LP1104"/>
      <c r="LQ1104"/>
      <c r="LR1104"/>
      <c r="LS1104"/>
      <c r="LT1104"/>
      <c r="LU1104"/>
      <c r="LV1104"/>
      <c r="LW1104"/>
      <c r="LX1104"/>
      <c r="LY1104"/>
      <c r="LZ1104"/>
      <c r="MA1104"/>
      <c r="MB1104"/>
      <c r="MC1104"/>
      <c r="MD1104"/>
      <c r="ME1104"/>
      <c r="MF1104"/>
      <c r="MG1104"/>
      <c r="MH1104"/>
      <c r="MI1104"/>
      <c r="MJ1104"/>
      <c r="MK1104"/>
      <c r="ML1104"/>
      <c r="MM1104"/>
      <c r="MN1104"/>
      <c r="MO1104"/>
      <c r="MP1104"/>
      <c r="MQ1104"/>
      <c r="MR1104"/>
      <c r="MS1104"/>
      <c r="MT1104"/>
      <c r="MU1104"/>
      <c r="MV1104"/>
      <c r="MW1104"/>
      <c r="MX1104"/>
      <c r="MY1104"/>
      <c r="MZ1104"/>
      <c r="NA1104"/>
      <c r="NB1104"/>
      <c r="NC1104"/>
      <c r="ND1104"/>
      <c r="NE1104"/>
      <c r="NF1104"/>
      <c r="NG1104"/>
      <c r="NH1104"/>
      <c r="NI1104"/>
      <c r="NJ1104"/>
      <c r="NK1104"/>
      <c r="NL1104"/>
      <c r="NM1104"/>
      <c r="NN1104"/>
      <c r="NO1104"/>
      <c r="NP1104"/>
      <c r="NQ1104"/>
      <c r="NR1104"/>
      <c r="NS1104"/>
      <c r="NT1104"/>
      <c r="NU1104"/>
      <c r="NV1104"/>
      <c r="NW1104"/>
      <c r="NX1104"/>
      <c r="NY1104"/>
      <c r="NZ1104"/>
      <c r="OA1104"/>
    </row>
    <row r="1105" spans="16:391"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  <c r="EM1105"/>
      <c r="EN1105"/>
      <c r="EO1105"/>
      <c r="EP1105"/>
      <c r="EQ1105"/>
      <c r="ER1105"/>
      <c r="ES1105"/>
      <c r="ET1105"/>
      <c r="EU1105"/>
      <c r="EV1105"/>
      <c r="EW1105"/>
      <c r="EX1105"/>
      <c r="EY1105"/>
      <c r="EZ1105"/>
      <c r="FA1105"/>
      <c r="FB1105"/>
      <c r="FC1105"/>
      <c r="FD1105"/>
      <c r="FE1105"/>
      <c r="FF1105"/>
      <c r="FG1105"/>
      <c r="FH1105"/>
      <c r="FI1105"/>
      <c r="FJ1105"/>
      <c r="FK1105"/>
      <c r="FL1105"/>
      <c r="FM1105"/>
      <c r="FN1105"/>
      <c r="FO1105"/>
      <c r="FP1105"/>
      <c r="FQ1105"/>
      <c r="FR1105"/>
      <c r="FS1105"/>
      <c r="FT1105"/>
      <c r="FU1105"/>
      <c r="FV1105"/>
      <c r="FW1105"/>
      <c r="FX1105"/>
      <c r="FY1105"/>
      <c r="FZ1105"/>
      <c r="GA1105"/>
      <c r="GB1105"/>
      <c r="GC1105"/>
      <c r="GD1105"/>
      <c r="GE1105"/>
      <c r="GF1105"/>
      <c r="GG1105"/>
      <c r="GH1105"/>
      <c r="GI1105"/>
      <c r="GJ1105"/>
      <c r="GK1105"/>
      <c r="GL1105"/>
      <c r="GM1105"/>
      <c r="GN1105"/>
      <c r="GO1105"/>
      <c r="GP1105"/>
      <c r="GQ1105"/>
      <c r="GR1105"/>
      <c r="GS1105"/>
      <c r="GT1105"/>
      <c r="GU1105"/>
      <c r="GV1105"/>
      <c r="GW1105"/>
      <c r="GX1105"/>
      <c r="GY1105"/>
      <c r="GZ1105"/>
      <c r="HA1105"/>
      <c r="HB1105"/>
      <c r="HC1105"/>
      <c r="HD1105"/>
      <c r="HE1105"/>
      <c r="HF1105"/>
      <c r="HG1105"/>
      <c r="HH1105"/>
      <c r="HI1105"/>
      <c r="HJ1105"/>
      <c r="HK1105"/>
      <c r="HL1105"/>
      <c r="HM1105"/>
      <c r="HN1105"/>
      <c r="HO1105"/>
      <c r="HP1105"/>
      <c r="HQ1105"/>
      <c r="HR1105"/>
      <c r="HS1105"/>
      <c r="HT1105"/>
      <c r="HU1105"/>
      <c r="HV1105"/>
      <c r="HW1105"/>
      <c r="HX1105"/>
      <c r="HY1105"/>
      <c r="HZ1105"/>
      <c r="IA1105"/>
      <c r="IB1105"/>
      <c r="IC1105"/>
      <c r="ID1105"/>
      <c r="IE1105"/>
      <c r="IF1105"/>
      <c r="IG1105"/>
      <c r="IH1105"/>
      <c r="II1105"/>
      <c r="IJ1105"/>
      <c r="IK1105"/>
      <c r="IL1105"/>
      <c r="IM1105"/>
      <c r="IN1105"/>
      <c r="IO1105"/>
      <c r="IP1105"/>
      <c r="IQ1105"/>
      <c r="IR1105"/>
      <c r="IS1105"/>
      <c r="IT1105"/>
      <c r="IU1105"/>
      <c r="IV1105"/>
      <c r="IW1105"/>
      <c r="IX1105"/>
      <c r="IY1105"/>
      <c r="IZ1105"/>
      <c r="JA1105"/>
      <c r="JB1105"/>
      <c r="JC1105"/>
      <c r="JD1105"/>
      <c r="JE1105"/>
      <c r="JF1105"/>
      <c r="JG1105"/>
      <c r="JH1105"/>
      <c r="JI1105"/>
      <c r="JJ1105"/>
      <c r="JK1105"/>
      <c r="JL1105"/>
      <c r="JM1105"/>
      <c r="JN1105"/>
      <c r="JO1105"/>
      <c r="JP1105"/>
      <c r="JQ1105"/>
      <c r="JR1105"/>
      <c r="JS1105"/>
      <c r="JT1105"/>
      <c r="JU1105"/>
      <c r="JV1105"/>
      <c r="JW1105"/>
      <c r="JX1105"/>
      <c r="JY1105"/>
      <c r="JZ1105"/>
      <c r="KA1105"/>
      <c r="KB1105"/>
      <c r="KC1105"/>
      <c r="KD1105"/>
      <c r="KE1105"/>
      <c r="KF1105"/>
      <c r="KG1105"/>
      <c r="KH1105"/>
      <c r="KI1105"/>
      <c r="KJ1105"/>
      <c r="KK1105"/>
      <c r="KL1105"/>
      <c r="KM1105"/>
      <c r="KN1105"/>
      <c r="KO1105"/>
      <c r="KP1105"/>
      <c r="KQ1105"/>
      <c r="KR1105"/>
      <c r="KS1105"/>
      <c r="KT1105"/>
      <c r="KU1105"/>
      <c r="KV1105"/>
      <c r="KW1105"/>
      <c r="KX1105"/>
      <c r="KY1105"/>
      <c r="KZ1105"/>
      <c r="LA1105"/>
      <c r="LB1105"/>
      <c r="LC1105"/>
      <c r="LD1105"/>
      <c r="LE1105"/>
      <c r="LF1105"/>
      <c r="LG1105"/>
      <c r="LH1105"/>
      <c r="LI1105"/>
      <c r="LJ1105"/>
      <c r="LK1105"/>
      <c r="LL1105"/>
      <c r="LM1105"/>
      <c r="LN1105"/>
      <c r="LO1105"/>
      <c r="LP1105"/>
      <c r="LQ1105"/>
      <c r="LR1105"/>
      <c r="LS1105"/>
      <c r="LT1105"/>
      <c r="LU1105"/>
      <c r="LV1105"/>
      <c r="LW1105"/>
      <c r="LX1105"/>
      <c r="LY1105"/>
      <c r="LZ1105"/>
      <c r="MA1105"/>
      <c r="MB1105"/>
      <c r="MC1105"/>
      <c r="MD1105"/>
      <c r="ME1105"/>
      <c r="MF1105"/>
      <c r="MG1105"/>
      <c r="MH1105"/>
      <c r="MI1105"/>
      <c r="MJ1105"/>
      <c r="MK1105"/>
      <c r="ML1105"/>
      <c r="MM1105"/>
      <c r="MN1105"/>
      <c r="MO1105"/>
      <c r="MP1105"/>
      <c r="MQ1105"/>
      <c r="MR1105"/>
      <c r="MS1105"/>
      <c r="MT1105"/>
      <c r="MU1105"/>
      <c r="MV1105"/>
      <c r="MW1105"/>
      <c r="MX1105"/>
      <c r="MY1105"/>
      <c r="MZ1105"/>
      <c r="NA1105"/>
      <c r="NB1105"/>
      <c r="NC1105"/>
      <c r="ND1105"/>
      <c r="NE1105"/>
      <c r="NF1105"/>
      <c r="NG1105"/>
      <c r="NH1105"/>
      <c r="NI1105"/>
      <c r="NJ1105"/>
      <c r="NK1105"/>
      <c r="NL1105"/>
      <c r="NM1105"/>
      <c r="NN1105"/>
      <c r="NO1105"/>
      <c r="NP1105"/>
      <c r="NQ1105"/>
      <c r="NR1105"/>
      <c r="NS1105"/>
      <c r="NT1105"/>
      <c r="NU1105"/>
      <c r="NV1105"/>
      <c r="NW1105"/>
      <c r="NX1105"/>
      <c r="NY1105"/>
      <c r="NZ1105"/>
      <c r="OA1105"/>
    </row>
    <row r="1106" spans="16:391"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  <c r="EM1106"/>
      <c r="EN1106"/>
      <c r="EO1106"/>
      <c r="EP1106"/>
      <c r="EQ1106"/>
      <c r="ER1106"/>
      <c r="ES1106"/>
      <c r="ET1106"/>
      <c r="EU1106"/>
      <c r="EV1106"/>
      <c r="EW1106"/>
      <c r="EX1106"/>
      <c r="EY1106"/>
      <c r="EZ1106"/>
      <c r="FA1106"/>
      <c r="FB1106"/>
      <c r="FC1106"/>
      <c r="FD1106"/>
      <c r="FE1106"/>
      <c r="FF1106"/>
      <c r="FG1106"/>
      <c r="FH1106"/>
      <c r="FI1106"/>
      <c r="FJ1106"/>
      <c r="FK1106"/>
      <c r="FL1106"/>
      <c r="FM1106"/>
      <c r="FN1106"/>
      <c r="FO1106"/>
      <c r="FP1106"/>
      <c r="FQ1106"/>
      <c r="FR1106"/>
      <c r="FS1106"/>
      <c r="FT1106"/>
      <c r="FU1106"/>
      <c r="FV1106"/>
      <c r="FW1106"/>
      <c r="FX1106"/>
      <c r="FY1106"/>
      <c r="FZ1106"/>
      <c r="GA1106"/>
      <c r="GB1106"/>
      <c r="GC1106"/>
      <c r="GD1106"/>
      <c r="GE1106"/>
      <c r="GF1106"/>
      <c r="GG1106"/>
      <c r="GH1106"/>
      <c r="GI1106"/>
      <c r="GJ1106"/>
      <c r="GK1106"/>
      <c r="GL1106"/>
      <c r="GM1106"/>
      <c r="GN1106"/>
      <c r="GO1106"/>
      <c r="GP1106"/>
      <c r="GQ1106"/>
      <c r="GR1106"/>
      <c r="GS1106"/>
      <c r="GT1106"/>
      <c r="GU1106"/>
      <c r="GV1106"/>
      <c r="GW1106"/>
      <c r="GX1106"/>
      <c r="GY1106"/>
      <c r="GZ1106"/>
      <c r="HA1106"/>
      <c r="HB1106"/>
      <c r="HC1106"/>
      <c r="HD1106"/>
      <c r="HE1106"/>
      <c r="HF1106"/>
      <c r="HG1106"/>
      <c r="HH1106"/>
      <c r="HI1106"/>
      <c r="HJ1106"/>
      <c r="HK1106"/>
      <c r="HL1106"/>
      <c r="HM1106"/>
      <c r="HN1106"/>
      <c r="HO1106"/>
      <c r="HP1106"/>
      <c r="HQ1106"/>
      <c r="HR1106"/>
      <c r="HS1106"/>
      <c r="HT1106"/>
      <c r="HU1106"/>
      <c r="HV1106"/>
      <c r="HW1106"/>
      <c r="HX1106"/>
      <c r="HY1106"/>
      <c r="HZ1106"/>
      <c r="IA1106"/>
      <c r="IB1106"/>
      <c r="IC1106"/>
      <c r="ID1106"/>
      <c r="IE1106"/>
      <c r="IF1106"/>
      <c r="IG1106"/>
      <c r="IH1106"/>
      <c r="II1106"/>
      <c r="IJ1106"/>
      <c r="IK1106"/>
      <c r="IL1106"/>
      <c r="IM1106"/>
      <c r="IN1106"/>
      <c r="IO1106"/>
      <c r="IP1106"/>
      <c r="IQ1106"/>
      <c r="IR1106"/>
      <c r="IS1106"/>
      <c r="IT1106"/>
      <c r="IU1106"/>
      <c r="IV1106"/>
      <c r="IW1106"/>
      <c r="IX1106"/>
      <c r="IY1106"/>
      <c r="IZ1106"/>
      <c r="JA1106"/>
      <c r="JB1106"/>
      <c r="JC1106"/>
      <c r="JD1106"/>
      <c r="JE1106"/>
      <c r="JF1106"/>
      <c r="JG1106"/>
      <c r="JH1106"/>
      <c r="JI1106"/>
      <c r="JJ1106"/>
      <c r="JK1106"/>
      <c r="JL1106"/>
      <c r="JM1106"/>
      <c r="JN1106"/>
      <c r="JO1106"/>
      <c r="JP1106"/>
      <c r="JQ1106"/>
      <c r="JR1106"/>
      <c r="JS1106"/>
      <c r="JT1106"/>
      <c r="JU1106"/>
      <c r="JV1106"/>
      <c r="JW1106"/>
      <c r="JX1106"/>
      <c r="JY1106"/>
      <c r="JZ1106"/>
      <c r="KA1106"/>
      <c r="KB1106"/>
      <c r="KC1106"/>
      <c r="KD1106"/>
      <c r="KE1106"/>
      <c r="KF1106"/>
      <c r="KG1106"/>
      <c r="KH1106"/>
      <c r="KI1106"/>
      <c r="KJ1106"/>
      <c r="KK1106"/>
      <c r="KL1106"/>
      <c r="KM1106"/>
      <c r="KN1106"/>
      <c r="KO1106"/>
      <c r="KP1106"/>
      <c r="KQ1106"/>
      <c r="KR1106"/>
      <c r="KS1106"/>
      <c r="KT1106"/>
      <c r="KU1106"/>
      <c r="KV1106"/>
      <c r="KW1106"/>
      <c r="KX1106"/>
      <c r="KY1106"/>
      <c r="KZ1106"/>
      <c r="LA1106"/>
      <c r="LB1106"/>
      <c r="LC1106"/>
      <c r="LD1106"/>
      <c r="LE1106"/>
      <c r="LF1106"/>
      <c r="LG1106"/>
      <c r="LH1106"/>
      <c r="LI1106"/>
      <c r="LJ1106"/>
      <c r="LK1106"/>
      <c r="LL1106"/>
      <c r="LM1106"/>
      <c r="LN1106"/>
      <c r="LO1106"/>
      <c r="LP1106"/>
      <c r="LQ1106"/>
      <c r="LR1106"/>
      <c r="LS1106"/>
      <c r="LT1106"/>
      <c r="LU1106"/>
      <c r="LV1106"/>
      <c r="LW1106"/>
      <c r="LX1106"/>
      <c r="LY1106"/>
      <c r="LZ1106"/>
      <c r="MA1106"/>
      <c r="MB1106"/>
      <c r="MC1106"/>
      <c r="MD1106"/>
      <c r="ME1106"/>
      <c r="MF1106"/>
      <c r="MG1106"/>
      <c r="MH1106"/>
      <c r="MI1106"/>
      <c r="MJ1106"/>
      <c r="MK1106"/>
      <c r="ML1106"/>
      <c r="MM1106"/>
      <c r="MN1106"/>
      <c r="MO1106"/>
      <c r="MP1106"/>
      <c r="MQ1106"/>
      <c r="MR1106"/>
      <c r="MS1106"/>
      <c r="MT1106"/>
      <c r="MU1106"/>
      <c r="MV1106"/>
      <c r="MW1106"/>
      <c r="MX1106"/>
      <c r="MY1106"/>
      <c r="MZ1106"/>
      <c r="NA1106"/>
      <c r="NB1106"/>
      <c r="NC1106"/>
      <c r="ND1106"/>
      <c r="NE1106"/>
      <c r="NF1106"/>
      <c r="NG1106"/>
      <c r="NH1106"/>
      <c r="NI1106"/>
      <c r="NJ1106"/>
      <c r="NK1106"/>
      <c r="NL1106"/>
      <c r="NM1106"/>
      <c r="NN1106"/>
      <c r="NO1106"/>
      <c r="NP1106"/>
      <c r="NQ1106"/>
      <c r="NR1106"/>
      <c r="NS1106"/>
      <c r="NT1106"/>
      <c r="NU1106"/>
      <c r="NV1106"/>
      <c r="NW1106"/>
      <c r="NX1106"/>
      <c r="NY1106"/>
      <c r="NZ1106"/>
      <c r="OA1106"/>
    </row>
    <row r="1107" spans="16:391"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  <c r="EQ1107"/>
      <c r="ER1107"/>
      <c r="ES1107"/>
      <c r="ET1107"/>
      <c r="EU1107"/>
      <c r="EV1107"/>
      <c r="EW1107"/>
      <c r="EX1107"/>
      <c r="EY1107"/>
      <c r="EZ1107"/>
      <c r="FA1107"/>
      <c r="FB1107"/>
      <c r="FC1107"/>
      <c r="FD1107"/>
      <c r="FE1107"/>
      <c r="FF1107"/>
      <c r="FG1107"/>
      <c r="FH1107"/>
      <c r="FI1107"/>
      <c r="FJ1107"/>
      <c r="FK1107"/>
      <c r="FL1107"/>
      <c r="FM1107"/>
      <c r="FN1107"/>
      <c r="FO1107"/>
      <c r="FP1107"/>
      <c r="FQ1107"/>
      <c r="FR1107"/>
      <c r="FS1107"/>
      <c r="FT1107"/>
      <c r="FU1107"/>
      <c r="FV1107"/>
      <c r="FW1107"/>
      <c r="FX1107"/>
      <c r="FY1107"/>
      <c r="FZ1107"/>
      <c r="GA1107"/>
      <c r="GB1107"/>
      <c r="GC1107"/>
      <c r="GD1107"/>
      <c r="GE1107"/>
      <c r="GF1107"/>
      <c r="GG1107"/>
      <c r="GH1107"/>
      <c r="GI1107"/>
      <c r="GJ1107"/>
      <c r="GK1107"/>
      <c r="GL1107"/>
      <c r="GM1107"/>
      <c r="GN1107"/>
      <c r="GO1107"/>
      <c r="GP1107"/>
      <c r="GQ1107"/>
      <c r="GR1107"/>
      <c r="GS1107"/>
      <c r="GT1107"/>
      <c r="GU1107"/>
      <c r="GV1107"/>
      <c r="GW1107"/>
      <c r="GX1107"/>
      <c r="GY1107"/>
      <c r="GZ1107"/>
      <c r="HA1107"/>
      <c r="HB1107"/>
      <c r="HC1107"/>
      <c r="HD1107"/>
      <c r="HE1107"/>
      <c r="HF1107"/>
      <c r="HG1107"/>
      <c r="HH1107"/>
      <c r="HI1107"/>
      <c r="HJ1107"/>
      <c r="HK1107"/>
      <c r="HL1107"/>
      <c r="HM1107"/>
      <c r="HN1107"/>
      <c r="HO1107"/>
      <c r="HP1107"/>
      <c r="HQ1107"/>
      <c r="HR1107"/>
      <c r="HS1107"/>
      <c r="HT1107"/>
      <c r="HU1107"/>
      <c r="HV1107"/>
      <c r="HW1107"/>
      <c r="HX1107"/>
      <c r="HY1107"/>
      <c r="HZ1107"/>
      <c r="IA1107"/>
      <c r="IB1107"/>
      <c r="IC1107"/>
      <c r="ID1107"/>
      <c r="IE1107"/>
      <c r="IF1107"/>
      <c r="IG1107"/>
      <c r="IH1107"/>
      <c r="II1107"/>
      <c r="IJ1107"/>
      <c r="IK1107"/>
      <c r="IL1107"/>
      <c r="IM1107"/>
      <c r="IN1107"/>
      <c r="IO1107"/>
      <c r="IP1107"/>
      <c r="IQ1107"/>
      <c r="IR1107"/>
      <c r="IS1107"/>
      <c r="IT1107"/>
      <c r="IU1107"/>
      <c r="IV1107"/>
      <c r="IW1107"/>
      <c r="IX1107"/>
      <c r="IY1107"/>
      <c r="IZ1107"/>
      <c r="JA1107"/>
      <c r="JB1107"/>
      <c r="JC1107"/>
      <c r="JD1107"/>
      <c r="JE1107"/>
      <c r="JF1107"/>
      <c r="JG1107"/>
      <c r="JH1107"/>
      <c r="JI1107"/>
      <c r="JJ1107"/>
      <c r="JK1107"/>
      <c r="JL1107"/>
      <c r="JM1107"/>
      <c r="JN1107"/>
      <c r="JO1107"/>
      <c r="JP1107"/>
      <c r="JQ1107"/>
      <c r="JR1107"/>
      <c r="JS1107"/>
      <c r="JT1107"/>
      <c r="JU1107"/>
      <c r="JV1107"/>
      <c r="JW1107"/>
      <c r="JX1107"/>
      <c r="JY1107"/>
      <c r="JZ1107"/>
      <c r="KA1107"/>
      <c r="KB1107"/>
      <c r="KC1107"/>
      <c r="KD1107"/>
      <c r="KE1107"/>
      <c r="KF1107"/>
      <c r="KG1107"/>
      <c r="KH1107"/>
      <c r="KI1107"/>
      <c r="KJ1107"/>
      <c r="KK1107"/>
      <c r="KL1107"/>
      <c r="KM1107"/>
      <c r="KN1107"/>
      <c r="KO1107"/>
      <c r="KP1107"/>
      <c r="KQ1107"/>
      <c r="KR1107"/>
      <c r="KS1107"/>
      <c r="KT1107"/>
      <c r="KU1107"/>
      <c r="KV1107"/>
      <c r="KW1107"/>
      <c r="KX1107"/>
      <c r="KY1107"/>
      <c r="KZ1107"/>
      <c r="LA1107"/>
      <c r="LB1107"/>
      <c r="LC1107"/>
      <c r="LD1107"/>
      <c r="LE1107"/>
      <c r="LF1107"/>
      <c r="LG1107"/>
      <c r="LH1107"/>
      <c r="LI1107"/>
      <c r="LJ1107"/>
      <c r="LK1107"/>
      <c r="LL1107"/>
      <c r="LM1107"/>
      <c r="LN1107"/>
      <c r="LO1107"/>
      <c r="LP1107"/>
      <c r="LQ1107"/>
      <c r="LR1107"/>
      <c r="LS1107"/>
      <c r="LT1107"/>
      <c r="LU1107"/>
      <c r="LV1107"/>
      <c r="LW1107"/>
      <c r="LX1107"/>
      <c r="LY1107"/>
      <c r="LZ1107"/>
      <c r="MA1107"/>
      <c r="MB1107"/>
      <c r="MC1107"/>
      <c r="MD1107"/>
      <c r="ME1107"/>
      <c r="MF1107"/>
      <c r="MG1107"/>
      <c r="MH1107"/>
      <c r="MI1107"/>
      <c r="MJ1107"/>
      <c r="MK1107"/>
      <c r="ML1107"/>
      <c r="MM1107"/>
      <c r="MN1107"/>
      <c r="MO1107"/>
      <c r="MP1107"/>
      <c r="MQ1107"/>
      <c r="MR1107"/>
      <c r="MS1107"/>
      <c r="MT1107"/>
      <c r="MU1107"/>
      <c r="MV1107"/>
      <c r="MW1107"/>
      <c r="MX1107"/>
      <c r="MY1107"/>
      <c r="MZ1107"/>
      <c r="NA1107"/>
      <c r="NB1107"/>
      <c r="NC1107"/>
      <c r="ND1107"/>
      <c r="NE1107"/>
      <c r="NF1107"/>
      <c r="NG1107"/>
      <c r="NH1107"/>
      <c r="NI1107"/>
      <c r="NJ1107"/>
      <c r="NK1107"/>
      <c r="NL1107"/>
      <c r="NM1107"/>
      <c r="NN1107"/>
      <c r="NO1107"/>
      <c r="NP1107"/>
      <c r="NQ1107"/>
      <c r="NR1107"/>
      <c r="NS1107"/>
      <c r="NT1107"/>
      <c r="NU1107"/>
      <c r="NV1107"/>
      <c r="NW1107"/>
      <c r="NX1107"/>
      <c r="NY1107"/>
      <c r="NZ1107"/>
      <c r="OA1107"/>
    </row>
    <row r="1108" spans="16:391"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  <c r="EQ1108"/>
      <c r="ER1108"/>
      <c r="ES1108"/>
      <c r="ET1108"/>
      <c r="EU1108"/>
      <c r="EV1108"/>
      <c r="EW1108"/>
      <c r="EX1108"/>
      <c r="EY1108"/>
      <c r="EZ1108"/>
      <c r="FA1108"/>
      <c r="FB1108"/>
      <c r="FC1108"/>
      <c r="FD1108"/>
      <c r="FE1108"/>
      <c r="FF1108"/>
      <c r="FG1108"/>
      <c r="FH1108"/>
      <c r="FI1108"/>
      <c r="FJ1108"/>
      <c r="FK1108"/>
      <c r="FL1108"/>
      <c r="FM1108"/>
      <c r="FN1108"/>
      <c r="FO1108"/>
      <c r="FP1108"/>
      <c r="FQ1108"/>
      <c r="FR1108"/>
      <c r="FS1108"/>
      <c r="FT1108"/>
      <c r="FU1108"/>
      <c r="FV1108"/>
      <c r="FW1108"/>
      <c r="FX1108"/>
      <c r="FY1108"/>
      <c r="FZ1108"/>
      <c r="GA1108"/>
      <c r="GB1108"/>
      <c r="GC1108"/>
      <c r="GD1108"/>
      <c r="GE1108"/>
      <c r="GF1108"/>
      <c r="GG1108"/>
      <c r="GH1108"/>
      <c r="GI1108"/>
      <c r="GJ1108"/>
      <c r="GK1108"/>
      <c r="GL1108"/>
      <c r="GM1108"/>
      <c r="GN1108"/>
      <c r="GO1108"/>
      <c r="GP1108"/>
      <c r="GQ1108"/>
      <c r="GR1108"/>
      <c r="GS1108"/>
      <c r="GT1108"/>
      <c r="GU1108"/>
      <c r="GV1108"/>
      <c r="GW1108"/>
      <c r="GX1108"/>
      <c r="GY1108"/>
      <c r="GZ1108"/>
      <c r="HA1108"/>
      <c r="HB1108"/>
      <c r="HC1108"/>
      <c r="HD1108"/>
      <c r="HE1108"/>
      <c r="HF1108"/>
      <c r="HG1108"/>
      <c r="HH1108"/>
      <c r="HI1108"/>
      <c r="HJ1108"/>
      <c r="HK1108"/>
      <c r="HL1108"/>
      <c r="HM1108"/>
      <c r="HN1108"/>
      <c r="HO1108"/>
      <c r="HP1108"/>
      <c r="HQ1108"/>
      <c r="HR1108"/>
      <c r="HS1108"/>
      <c r="HT1108"/>
      <c r="HU1108"/>
      <c r="HV1108"/>
      <c r="HW1108"/>
      <c r="HX1108"/>
      <c r="HY1108"/>
      <c r="HZ1108"/>
      <c r="IA1108"/>
      <c r="IB1108"/>
      <c r="IC1108"/>
      <c r="ID1108"/>
      <c r="IE1108"/>
      <c r="IF1108"/>
      <c r="IG1108"/>
      <c r="IH1108"/>
      <c r="II1108"/>
      <c r="IJ1108"/>
      <c r="IK1108"/>
      <c r="IL1108"/>
      <c r="IM1108"/>
      <c r="IN1108"/>
      <c r="IO1108"/>
      <c r="IP1108"/>
      <c r="IQ1108"/>
      <c r="IR1108"/>
      <c r="IS1108"/>
      <c r="IT1108"/>
      <c r="IU1108"/>
      <c r="IV1108"/>
      <c r="IW1108"/>
      <c r="IX1108"/>
      <c r="IY1108"/>
      <c r="IZ1108"/>
      <c r="JA1108"/>
      <c r="JB1108"/>
      <c r="JC1108"/>
      <c r="JD1108"/>
      <c r="JE1108"/>
      <c r="JF1108"/>
      <c r="JG1108"/>
      <c r="JH1108"/>
      <c r="JI1108"/>
      <c r="JJ1108"/>
      <c r="JK1108"/>
      <c r="JL1108"/>
      <c r="JM1108"/>
      <c r="JN1108"/>
      <c r="JO1108"/>
      <c r="JP1108"/>
      <c r="JQ1108"/>
      <c r="JR1108"/>
      <c r="JS1108"/>
      <c r="JT1108"/>
      <c r="JU1108"/>
      <c r="JV1108"/>
      <c r="JW1108"/>
      <c r="JX1108"/>
      <c r="JY1108"/>
      <c r="JZ1108"/>
      <c r="KA1108"/>
      <c r="KB1108"/>
      <c r="KC1108"/>
      <c r="KD1108"/>
      <c r="KE1108"/>
      <c r="KF1108"/>
      <c r="KG1108"/>
      <c r="KH1108"/>
      <c r="KI1108"/>
      <c r="KJ1108"/>
      <c r="KK1108"/>
      <c r="KL1108"/>
      <c r="KM1108"/>
      <c r="KN1108"/>
      <c r="KO1108"/>
      <c r="KP1108"/>
      <c r="KQ1108"/>
      <c r="KR1108"/>
      <c r="KS1108"/>
      <c r="KT1108"/>
      <c r="KU1108"/>
      <c r="KV1108"/>
      <c r="KW1108"/>
      <c r="KX1108"/>
      <c r="KY1108"/>
      <c r="KZ1108"/>
      <c r="LA1108"/>
      <c r="LB1108"/>
      <c r="LC1108"/>
      <c r="LD1108"/>
      <c r="LE1108"/>
      <c r="LF1108"/>
      <c r="LG1108"/>
      <c r="LH1108"/>
      <c r="LI1108"/>
      <c r="LJ1108"/>
      <c r="LK1108"/>
      <c r="LL1108"/>
      <c r="LM1108"/>
      <c r="LN1108"/>
      <c r="LO1108"/>
      <c r="LP1108"/>
      <c r="LQ1108"/>
      <c r="LR1108"/>
      <c r="LS1108"/>
      <c r="LT1108"/>
      <c r="LU1108"/>
      <c r="LV1108"/>
      <c r="LW1108"/>
      <c r="LX1108"/>
      <c r="LY1108"/>
      <c r="LZ1108"/>
      <c r="MA1108"/>
      <c r="MB1108"/>
      <c r="MC1108"/>
      <c r="MD1108"/>
      <c r="ME1108"/>
      <c r="MF1108"/>
      <c r="MG1108"/>
      <c r="MH1108"/>
      <c r="MI1108"/>
      <c r="MJ1108"/>
      <c r="MK1108"/>
      <c r="ML1108"/>
      <c r="MM1108"/>
      <c r="MN1108"/>
      <c r="MO1108"/>
      <c r="MP1108"/>
      <c r="MQ1108"/>
      <c r="MR1108"/>
      <c r="MS1108"/>
      <c r="MT1108"/>
      <c r="MU1108"/>
      <c r="MV1108"/>
      <c r="MW1108"/>
      <c r="MX1108"/>
      <c r="MY1108"/>
      <c r="MZ1108"/>
      <c r="NA1108"/>
      <c r="NB1108"/>
      <c r="NC1108"/>
      <c r="ND1108"/>
      <c r="NE1108"/>
      <c r="NF1108"/>
      <c r="NG1108"/>
      <c r="NH1108"/>
      <c r="NI1108"/>
      <c r="NJ1108"/>
      <c r="NK1108"/>
      <c r="NL1108"/>
      <c r="NM1108"/>
      <c r="NN1108"/>
      <c r="NO1108"/>
      <c r="NP1108"/>
      <c r="NQ1108"/>
      <c r="NR1108"/>
      <c r="NS1108"/>
      <c r="NT1108"/>
      <c r="NU1108"/>
      <c r="NV1108"/>
      <c r="NW1108"/>
      <c r="NX1108"/>
      <c r="NY1108"/>
      <c r="NZ1108"/>
      <c r="OA1108"/>
    </row>
    <row r="1109" spans="16:391"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  <c r="EQ1109"/>
      <c r="ER1109"/>
      <c r="ES1109"/>
      <c r="ET1109"/>
      <c r="EU1109"/>
      <c r="EV1109"/>
      <c r="EW1109"/>
      <c r="EX1109"/>
      <c r="EY1109"/>
      <c r="EZ1109"/>
      <c r="FA1109"/>
      <c r="FB1109"/>
      <c r="FC1109"/>
      <c r="FD1109"/>
      <c r="FE1109"/>
      <c r="FF1109"/>
      <c r="FG1109"/>
      <c r="FH1109"/>
      <c r="FI1109"/>
      <c r="FJ1109"/>
      <c r="FK1109"/>
      <c r="FL1109"/>
      <c r="FM1109"/>
      <c r="FN1109"/>
      <c r="FO1109"/>
      <c r="FP1109"/>
      <c r="FQ1109"/>
      <c r="FR1109"/>
      <c r="FS1109"/>
      <c r="FT1109"/>
      <c r="FU1109"/>
      <c r="FV1109"/>
      <c r="FW1109"/>
      <c r="FX1109"/>
      <c r="FY1109"/>
      <c r="FZ1109"/>
      <c r="GA1109"/>
      <c r="GB1109"/>
      <c r="GC1109"/>
      <c r="GD1109"/>
      <c r="GE1109"/>
      <c r="GF1109"/>
      <c r="GG1109"/>
      <c r="GH1109"/>
      <c r="GI1109"/>
      <c r="GJ1109"/>
      <c r="GK1109"/>
      <c r="GL1109"/>
      <c r="GM1109"/>
      <c r="GN1109"/>
      <c r="GO1109"/>
      <c r="GP1109"/>
      <c r="GQ1109"/>
      <c r="GR1109"/>
      <c r="GS1109"/>
      <c r="GT1109"/>
      <c r="GU1109"/>
      <c r="GV1109"/>
      <c r="GW1109"/>
      <c r="GX1109"/>
      <c r="GY1109"/>
      <c r="GZ1109"/>
      <c r="HA1109"/>
      <c r="HB1109"/>
      <c r="HC1109"/>
      <c r="HD1109"/>
      <c r="HE1109"/>
      <c r="HF1109"/>
      <c r="HG1109"/>
      <c r="HH1109"/>
      <c r="HI1109"/>
      <c r="HJ1109"/>
      <c r="HK1109"/>
      <c r="HL1109"/>
      <c r="HM1109"/>
      <c r="HN1109"/>
      <c r="HO1109"/>
      <c r="HP1109"/>
      <c r="HQ1109"/>
      <c r="HR1109"/>
      <c r="HS1109"/>
      <c r="HT1109"/>
      <c r="HU1109"/>
      <c r="HV1109"/>
      <c r="HW1109"/>
      <c r="HX1109"/>
      <c r="HY1109"/>
      <c r="HZ1109"/>
      <c r="IA1109"/>
      <c r="IB1109"/>
      <c r="IC1109"/>
      <c r="ID1109"/>
      <c r="IE1109"/>
      <c r="IF1109"/>
      <c r="IG1109"/>
      <c r="IH1109"/>
      <c r="II1109"/>
      <c r="IJ1109"/>
      <c r="IK1109"/>
      <c r="IL1109"/>
      <c r="IM1109"/>
      <c r="IN1109"/>
      <c r="IO1109"/>
      <c r="IP1109"/>
      <c r="IQ1109"/>
      <c r="IR1109"/>
      <c r="IS1109"/>
      <c r="IT1109"/>
      <c r="IU1109"/>
      <c r="IV1109"/>
      <c r="IW1109"/>
      <c r="IX1109"/>
      <c r="IY1109"/>
      <c r="IZ1109"/>
      <c r="JA1109"/>
      <c r="JB1109"/>
      <c r="JC1109"/>
      <c r="JD1109"/>
      <c r="JE1109"/>
      <c r="JF1109"/>
      <c r="JG1109"/>
      <c r="JH1109"/>
      <c r="JI1109"/>
      <c r="JJ1109"/>
      <c r="JK1109"/>
      <c r="JL1109"/>
      <c r="JM1109"/>
      <c r="JN1109"/>
      <c r="JO1109"/>
      <c r="JP1109"/>
      <c r="JQ1109"/>
      <c r="JR1109"/>
      <c r="JS1109"/>
      <c r="JT1109"/>
      <c r="JU1109"/>
      <c r="JV1109"/>
      <c r="JW1109"/>
      <c r="JX1109"/>
      <c r="JY1109"/>
      <c r="JZ1109"/>
      <c r="KA1109"/>
      <c r="KB1109"/>
      <c r="KC1109"/>
      <c r="KD1109"/>
      <c r="KE1109"/>
      <c r="KF1109"/>
      <c r="KG1109"/>
      <c r="KH1109"/>
      <c r="KI1109"/>
      <c r="KJ1109"/>
      <c r="KK1109"/>
      <c r="KL1109"/>
      <c r="KM1109"/>
      <c r="KN1109"/>
      <c r="KO1109"/>
      <c r="KP1109"/>
      <c r="KQ1109"/>
      <c r="KR1109"/>
      <c r="KS1109"/>
      <c r="KT1109"/>
      <c r="KU1109"/>
      <c r="KV1109"/>
      <c r="KW1109"/>
      <c r="KX1109"/>
      <c r="KY1109"/>
      <c r="KZ1109"/>
      <c r="LA1109"/>
      <c r="LB1109"/>
      <c r="LC1109"/>
      <c r="LD1109"/>
      <c r="LE1109"/>
      <c r="LF1109"/>
      <c r="LG1109"/>
      <c r="LH1109"/>
      <c r="LI1109"/>
      <c r="LJ1109"/>
      <c r="LK1109"/>
      <c r="LL1109"/>
      <c r="LM1109"/>
      <c r="LN1109"/>
      <c r="LO1109"/>
      <c r="LP1109"/>
      <c r="LQ1109"/>
      <c r="LR1109"/>
      <c r="LS1109"/>
      <c r="LT1109"/>
      <c r="LU1109"/>
      <c r="LV1109"/>
      <c r="LW1109"/>
      <c r="LX1109"/>
      <c r="LY1109"/>
      <c r="LZ1109"/>
      <c r="MA1109"/>
      <c r="MB1109"/>
      <c r="MC1109"/>
      <c r="MD1109"/>
      <c r="ME1109"/>
      <c r="MF1109"/>
      <c r="MG1109"/>
      <c r="MH1109"/>
      <c r="MI1109"/>
      <c r="MJ1109"/>
      <c r="MK1109"/>
      <c r="ML1109"/>
      <c r="MM1109"/>
      <c r="MN1109"/>
      <c r="MO1109"/>
      <c r="MP1109"/>
      <c r="MQ1109"/>
      <c r="MR1109"/>
      <c r="MS1109"/>
      <c r="MT1109"/>
      <c r="MU1109"/>
      <c r="MV1109"/>
      <c r="MW1109"/>
      <c r="MX1109"/>
      <c r="MY1109"/>
      <c r="MZ1109"/>
      <c r="NA1109"/>
      <c r="NB1109"/>
      <c r="NC1109"/>
      <c r="ND1109"/>
      <c r="NE1109"/>
      <c r="NF1109"/>
      <c r="NG1109"/>
      <c r="NH1109"/>
      <c r="NI1109"/>
      <c r="NJ1109"/>
      <c r="NK1109"/>
      <c r="NL1109"/>
      <c r="NM1109"/>
      <c r="NN1109"/>
      <c r="NO1109"/>
      <c r="NP1109"/>
      <c r="NQ1109"/>
      <c r="NR1109"/>
      <c r="NS1109"/>
      <c r="NT1109"/>
      <c r="NU1109"/>
      <c r="NV1109"/>
      <c r="NW1109"/>
      <c r="NX1109"/>
      <c r="NY1109"/>
      <c r="NZ1109"/>
      <c r="OA1109"/>
    </row>
    <row r="1110" spans="16:391"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  <c r="EQ1110"/>
      <c r="ER1110"/>
      <c r="ES1110"/>
      <c r="ET1110"/>
      <c r="EU1110"/>
      <c r="EV1110"/>
      <c r="EW1110"/>
      <c r="EX1110"/>
      <c r="EY1110"/>
      <c r="EZ1110"/>
      <c r="FA1110"/>
      <c r="FB1110"/>
      <c r="FC1110"/>
      <c r="FD1110"/>
      <c r="FE1110"/>
      <c r="FF1110"/>
      <c r="FG1110"/>
      <c r="FH1110"/>
      <c r="FI1110"/>
      <c r="FJ1110"/>
      <c r="FK1110"/>
      <c r="FL1110"/>
      <c r="FM1110"/>
      <c r="FN1110"/>
      <c r="FO1110"/>
      <c r="FP1110"/>
      <c r="FQ1110"/>
      <c r="FR1110"/>
      <c r="FS1110"/>
      <c r="FT1110"/>
      <c r="FU1110"/>
      <c r="FV1110"/>
      <c r="FW1110"/>
      <c r="FX1110"/>
      <c r="FY1110"/>
      <c r="FZ1110"/>
      <c r="GA1110"/>
      <c r="GB1110"/>
      <c r="GC1110"/>
      <c r="GD1110"/>
      <c r="GE1110"/>
      <c r="GF1110"/>
      <c r="GG1110"/>
      <c r="GH1110"/>
      <c r="GI1110"/>
      <c r="GJ1110"/>
      <c r="GK1110"/>
      <c r="GL1110"/>
      <c r="GM1110"/>
      <c r="GN1110"/>
      <c r="GO1110"/>
      <c r="GP1110"/>
      <c r="GQ1110"/>
      <c r="GR1110"/>
      <c r="GS1110"/>
      <c r="GT1110"/>
      <c r="GU1110"/>
      <c r="GV1110"/>
      <c r="GW1110"/>
      <c r="GX1110"/>
      <c r="GY1110"/>
      <c r="GZ1110"/>
      <c r="HA1110"/>
      <c r="HB1110"/>
      <c r="HC1110"/>
      <c r="HD1110"/>
      <c r="HE1110"/>
      <c r="HF1110"/>
      <c r="HG1110"/>
      <c r="HH1110"/>
      <c r="HI1110"/>
      <c r="HJ1110"/>
      <c r="HK1110"/>
      <c r="HL1110"/>
      <c r="HM1110"/>
      <c r="HN1110"/>
      <c r="HO1110"/>
      <c r="HP1110"/>
      <c r="HQ1110"/>
      <c r="HR1110"/>
      <c r="HS1110"/>
      <c r="HT1110"/>
      <c r="HU1110"/>
      <c r="HV1110"/>
      <c r="HW1110"/>
      <c r="HX1110"/>
      <c r="HY1110"/>
      <c r="HZ1110"/>
      <c r="IA1110"/>
      <c r="IB1110"/>
      <c r="IC1110"/>
      <c r="ID1110"/>
      <c r="IE1110"/>
      <c r="IF1110"/>
      <c r="IG1110"/>
      <c r="IH1110"/>
      <c r="II1110"/>
      <c r="IJ1110"/>
      <c r="IK1110"/>
      <c r="IL1110"/>
      <c r="IM1110"/>
      <c r="IN1110"/>
      <c r="IO1110"/>
      <c r="IP1110"/>
      <c r="IQ1110"/>
      <c r="IR1110"/>
      <c r="IS1110"/>
      <c r="IT1110"/>
      <c r="IU1110"/>
      <c r="IV1110"/>
      <c r="IW1110"/>
      <c r="IX1110"/>
      <c r="IY1110"/>
      <c r="IZ1110"/>
      <c r="JA1110"/>
      <c r="JB1110"/>
      <c r="JC1110"/>
      <c r="JD1110"/>
      <c r="JE1110"/>
      <c r="JF1110"/>
      <c r="JG1110"/>
      <c r="JH1110"/>
      <c r="JI1110"/>
      <c r="JJ1110"/>
      <c r="JK1110"/>
      <c r="JL1110"/>
      <c r="JM1110"/>
      <c r="JN1110"/>
      <c r="JO1110"/>
      <c r="JP1110"/>
      <c r="JQ1110"/>
      <c r="JR1110"/>
      <c r="JS1110"/>
      <c r="JT1110"/>
      <c r="JU1110"/>
      <c r="JV1110"/>
      <c r="JW1110"/>
      <c r="JX1110"/>
      <c r="JY1110"/>
      <c r="JZ1110"/>
      <c r="KA1110"/>
      <c r="KB1110"/>
      <c r="KC1110"/>
      <c r="KD1110"/>
      <c r="KE1110"/>
      <c r="KF1110"/>
      <c r="KG1110"/>
      <c r="KH1110"/>
      <c r="KI1110"/>
      <c r="KJ1110"/>
      <c r="KK1110"/>
      <c r="KL1110"/>
      <c r="KM1110"/>
      <c r="KN1110"/>
      <c r="KO1110"/>
      <c r="KP1110"/>
      <c r="KQ1110"/>
      <c r="KR1110"/>
      <c r="KS1110"/>
      <c r="KT1110"/>
      <c r="KU1110"/>
      <c r="KV1110"/>
      <c r="KW1110"/>
      <c r="KX1110"/>
      <c r="KY1110"/>
      <c r="KZ1110"/>
      <c r="LA1110"/>
      <c r="LB1110"/>
      <c r="LC1110"/>
      <c r="LD1110"/>
      <c r="LE1110"/>
      <c r="LF1110"/>
      <c r="LG1110"/>
      <c r="LH1110"/>
      <c r="LI1110"/>
      <c r="LJ1110"/>
      <c r="LK1110"/>
      <c r="LL1110"/>
      <c r="LM1110"/>
      <c r="LN1110"/>
      <c r="LO1110"/>
      <c r="LP1110"/>
      <c r="LQ1110"/>
      <c r="LR1110"/>
      <c r="LS1110"/>
      <c r="LT1110"/>
      <c r="LU1110"/>
      <c r="LV1110"/>
      <c r="LW1110"/>
      <c r="LX1110"/>
      <c r="LY1110"/>
      <c r="LZ1110"/>
      <c r="MA1110"/>
      <c r="MB1110"/>
      <c r="MC1110"/>
      <c r="MD1110"/>
      <c r="ME1110"/>
      <c r="MF1110"/>
      <c r="MG1110"/>
      <c r="MH1110"/>
      <c r="MI1110"/>
      <c r="MJ1110"/>
      <c r="MK1110"/>
      <c r="ML1110"/>
      <c r="MM1110"/>
      <c r="MN1110"/>
      <c r="MO1110"/>
      <c r="MP1110"/>
      <c r="MQ1110"/>
      <c r="MR1110"/>
      <c r="MS1110"/>
      <c r="MT1110"/>
      <c r="MU1110"/>
      <c r="MV1110"/>
      <c r="MW1110"/>
      <c r="MX1110"/>
      <c r="MY1110"/>
      <c r="MZ1110"/>
      <c r="NA1110"/>
      <c r="NB1110"/>
      <c r="NC1110"/>
      <c r="ND1110"/>
      <c r="NE1110"/>
      <c r="NF1110"/>
      <c r="NG1110"/>
      <c r="NH1110"/>
      <c r="NI1110"/>
      <c r="NJ1110"/>
      <c r="NK1110"/>
      <c r="NL1110"/>
      <c r="NM1110"/>
      <c r="NN1110"/>
      <c r="NO1110"/>
      <c r="NP1110"/>
      <c r="NQ1110"/>
      <c r="NR1110"/>
      <c r="NS1110"/>
      <c r="NT1110"/>
      <c r="NU1110"/>
      <c r="NV1110"/>
      <c r="NW1110"/>
      <c r="NX1110"/>
      <c r="NY1110"/>
      <c r="NZ1110"/>
      <c r="OA1110"/>
    </row>
    <row r="1111" spans="16:391"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  <c r="EQ1111"/>
      <c r="ER1111"/>
      <c r="ES1111"/>
      <c r="ET1111"/>
      <c r="EU1111"/>
      <c r="EV1111"/>
      <c r="EW1111"/>
      <c r="EX1111"/>
      <c r="EY1111"/>
      <c r="EZ1111"/>
      <c r="FA1111"/>
      <c r="FB1111"/>
      <c r="FC1111"/>
      <c r="FD1111"/>
      <c r="FE1111"/>
      <c r="FF1111"/>
      <c r="FG1111"/>
      <c r="FH1111"/>
      <c r="FI1111"/>
      <c r="FJ1111"/>
      <c r="FK1111"/>
      <c r="FL1111"/>
      <c r="FM1111"/>
      <c r="FN1111"/>
      <c r="FO1111"/>
      <c r="FP1111"/>
      <c r="FQ1111"/>
      <c r="FR1111"/>
      <c r="FS1111"/>
      <c r="FT1111"/>
      <c r="FU1111"/>
      <c r="FV1111"/>
      <c r="FW1111"/>
      <c r="FX1111"/>
      <c r="FY1111"/>
      <c r="FZ1111"/>
      <c r="GA1111"/>
      <c r="GB1111"/>
      <c r="GC1111"/>
      <c r="GD1111"/>
      <c r="GE1111"/>
      <c r="GF1111"/>
      <c r="GG1111"/>
      <c r="GH1111"/>
      <c r="GI1111"/>
      <c r="GJ1111"/>
      <c r="GK1111"/>
      <c r="GL1111"/>
      <c r="GM1111"/>
      <c r="GN1111"/>
      <c r="GO1111"/>
      <c r="GP1111"/>
      <c r="GQ1111"/>
      <c r="GR1111"/>
      <c r="GS1111"/>
      <c r="GT1111"/>
      <c r="GU1111"/>
      <c r="GV1111"/>
      <c r="GW1111"/>
      <c r="GX1111"/>
      <c r="GY1111"/>
      <c r="GZ1111"/>
      <c r="HA1111"/>
      <c r="HB1111"/>
      <c r="HC1111"/>
      <c r="HD1111"/>
      <c r="HE1111"/>
      <c r="HF1111"/>
      <c r="HG1111"/>
      <c r="HH1111"/>
      <c r="HI1111"/>
      <c r="HJ1111"/>
      <c r="HK1111"/>
      <c r="HL1111"/>
      <c r="HM1111"/>
      <c r="HN1111"/>
      <c r="HO1111"/>
      <c r="HP1111"/>
      <c r="HQ1111"/>
      <c r="HR1111"/>
      <c r="HS1111"/>
      <c r="HT1111"/>
      <c r="HU1111"/>
      <c r="HV1111"/>
      <c r="HW1111"/>
      <c r="HX1111"/>
      <c r="HY1111"/>
      <c r="HZ1111"/>
      <c r="IA1111"/>
      <c r="IB1111"/>
      <c r="IC1111"/>
      <c r="ID1111"/>
      <c r="IE1111"/>
      <c r="IF1111"/>
      <c r="IG1111"/>
      <c r="IH1111"/>
      <c r="II1111"/>
      <c r="IJ1111"/>
      <c r="IK1111"/>
      <c r="IL1111"/>
      <c r="IM1111"/>
      <c r="IN1111"/>
      <c r="IO1111"/>
      <c r="IP1111"/>
      <c r="IQ1111"/>
      <c r="IR1111"/>
      <c r="IS1111"/>
      <c r="IT1111"/>
      <c r="IU1111"/>
      <c r="IV1111"/>
      <c r="IW1111"/>
      <c r="IX1111"/>
      <c r="IY1111"/>
      <c r="IZ1111"/>
      <c r="JA1111"/>
      <c r="JB1111"/>
      <c r="JC1111"/>
      <c r="JD1111"/>
      <c r="JE1111"/>
      <c r="JF1111"/>
      <c r="JG1111"/>
      <c r="JH1111"/>
      <c r="JI1111"/>
      <c r="JJ1111"/>
      <c r="JK1111"/>
      <c r="JL1111"/>
      <c r="JM1111"/>
      <c r="JN1111"/>
      <c r="JO1111"/>
      <c r="JP1111"/>
      <c r="JQ1111"/>
      <c r="JR1111"/>
      <c r="JS1111"/>
      <c r="JT1111"/>
      <c r="JU1111"/>
      <c r="JV1111"/>
      <c r="JW1111"/>
      <c r="JX1111"/>
      <c r="JY1111"/>
      <c r="JZ1111"/>
      <c r="KA1111"/>
      <c r="KB1111"/>
      <c r="KC1111"/>
      <c r="KD1111"/>
      <c r="KE1111"/>
      <c r="KF1111"/>
      <c r="KG1111"/>
      <c r="KH1111"/>
      <c r="KI1111"/>
      <c r="KJ1111"/>
      <c r="KK1111"/>
      <c r="KL1111"/>
      <c r="KM1111"/>
      <c r="KN1111"/>
      <c r="KO1111"/>
      <c r="KP1111"/>
      <c r="KQ1111"/>
      <c r="KR1111"/>
      <c r="KS1111"/>
      <c r="KT1111"/>
      <c r="KU1111"/>
      <c r="KV1111"/>
      <c r="KW1111"/>
      <c r="KX1111"/>
      <c r="KY1111"/>
      <c r="KZ1111"/>
      <c r="LA1111"/>
      <c r="LB1111"/>
      <c r="LC1111"/>
      <c r="LD1111"/>
      <c r="LE1111"/>
      <c r="LF1111"/>
      <c r="LG1111"/>
      <c r="LH1111"/>
      <c r="LI1111"/>
      <c r="LJ1111"/>
      <c r="LK1111"/>
      <c r="LL1111"/>
      <c r="LM1111"/>
      <c r="LN1111"/>
      <c r="LO1111"/>
      <c r="LP1111"/>
      <c r="LQ1111"/>
      <c r="LR1111"/>
      <c r="LS1111"/>
      <c r="LT1111"/>
      <c r="LU1111"/>
      <c r="LV1111"/>
      <c r="LW1111"/>
      <c r="LX1111"/>
      <c r="LY1111"/>
      <c r="LZ1111"/>
      <c r="MA1111"/>
      <c r="MB1111"/>
      <c r="MC1111"/>
      <c r="MD1111"/>
      <c r="ME1111"/>
      <c r="MF1111"/>
      <c r="MG1111"/>
      <c r="MH1111"/>
      <c r="MI1111"/>
      <c r="MJ1111"/>
      <c r="MK1111"/>
      <c r="ML1111"/>
      <c r="MM1111"/>
      <c r="MN1111"/>
      <c r="MO1111"/>
      <c r="MP1111"/>
      <c r="MQ1111"/>
      <c r="MR1111"/>
      <c r="MS1111"/>
      <c r="MT1111"/>
      <c r="MU1111"/>
      <c r="MV1111"/>
      <c r="MW1111"/>
      <c r="MX1111"/>
      <c r="MY1111"/>
      <c r="MZ1111"/>
      <c r="NA1111"/>
      <c r="NB1111"/>
      <c r="NC1111"/>
      <c r="ND1111"/>
      <c r="NE1111"/>
      <c r="NF1111"/>
      <c r="NG1111"/>
      <c r="NH1111"/>
      <c r="NI1111"/>
      <c r="NJ1111"/>
      <c r="NK1111"/>
      <c r="NL1111"/>
      <c r="NM1111"/>
      <c r="NN1111"/>
      <c r="NO1111"/>
      <c r="NP1111"/>
      <c r="NQ1111"/>
      <c r="NR1111"/>
      <c r="NS1111"/>
      <c r="NT1111"/>
      <c r="NU1111"/>
      <c r="NV1111"/>
      <c r="NW1111"/>
      <c r="NX1111"/>
      <c r="NY1111"/>
      <c r="NZ1111"/>
      <c r="OA1111"/>
    </row>
    <row r="1112" spans="16:391"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  <c r="EQ1112"/>
      <c r="ER1112"/>
      <c r="ES1112"/>
      <c r="ET1112"/>
      <c r="EU1112"/>
      <c r="EV1112"/>
      <c r="EW1112"/>
      <c r="EX1112"/>
      <c r="EY1112"/>
      <c r="EZ1112"/>
      <c r="FA1112"/>
      <c r="FB1112"/>
      <c r="FC1112"/>
      <c r="FD1112"/>
      <c r="FE1112"/>
      <c r="FF1112"/>
      <c r="FG1112"/>
      <c r="FH1112"/>
      <c r="FI1112"/>
      <c r="FJ1112"/>
      <c r="FK1112"/>
      <c r="FL1112"/>
      <c r="FM1112"/>
      <c r="FN1112"/>
      <c r="FO1112"/>
      <c r="FP1112"/>
      <c r="FQ1112"/>
      <c r="FR1112"/>
      <c r="FS1112"/>
      <c r="FT1112"/>
      <c r="FU1112"/>
      <c r="FV1112"/>
      <c r="FW1112"/>
      <c r="FX1112"/>
      <c r="FY1112"/>
      <c r="FZ1112"/>
      <c r="GA1112"/>
      <c r="GB1112"/>
      <c r="GC1112"/>
      <c r="GD1112"/>
      <c r="GE1112"/>
      <c r="GF1112"/>
      <c r="GG1112"/>
      <c r="GH1112"/>
      <c r="GI1112"/>
      <c r="GJ1112"/>
      <c r="GK1112"/>
      <c r="GL1112"/>
      <c r="GM1112"/>
      <c r="GN1112"/>
      <c r="GO1112"/>
      <c r="GP1112"/>
      <c r="GQ1112"/>
      <c r="GR1112"/>
      <c r="GS1112"/>
      <c r="GT1112"/>
      <c r="GU1112"/>
      <c r="GV1112"/>
      <c r="GW1112"/>
      <c r="GX1112"/>
      <c r="GY1112"/>
      <c r="GZ1112"/>
      <c r="HA1112"/>
      <c r="HB1112"/>
      <c r="HC1112"/>
      <c r="HD1112"/>
      <c r="HE1112"/>
      <c r="HF1112"/>
      <c r="HG1112"/>
      <c r="HH1112"/>
      <c r="HI1112"/>
      <c r="HJ1112"/>
      <c r="HK1112"/>
      <c r="HL1112"/>
      <c r="HM1112"/>
      <c r="HN1112"/>
      <c r="HO1112"/>
      <c r="HP1112"/>
      <c r="HQ1112"/>
      <c r="HR1112"/>
      <c r="HS1112"/>
      <c r="HT1112"/>
      <c r="HU1112"/>
      <c r="HV1112"/>
      <c r="HW1112"/>
      <c r="HX1112"/>
      <c r="HY1112"/>
      <c r="HZ1112"/>
      <c r="IA1112"/>
      <c r="IB1112"/>
      <c r="IC1112"/>
      <c r="ID1112"/>
      <c r="IE1112"/>
      <c r="IF1112"/>
      <c r="IG1112"/>
      <c r="IH1112"/>
      <c r="II1112"/>
      <c r="IJ1112"/>
      <c r="IK1112"/>
      <c r="IL1112"/>
      <c r="IM1112"/>
      <c r="IN1112"/>
      <c r="IO1112"/>
      <c r="IP1112"/>
      <c r="IQ1112"/>
      <c r="IR1112"/>
      <c r="IS1112"/>
      <c r="IT1112"/>
      <c r="IU1112"/>
      <c r="IV1112"/>
      <c r="IW1112"/>
      <c r="IX1112"/>
      <c r="IY1112"/>
      <c r="IZ1112"/>
      <c r="JA1112"/>
      <c r="JB1112"/>
      <c r="JC1112"/>
      <c r="JD1112"/>
      <c r="JE1112"/>
      <c r="JF1112"/>
      <c r="JG1112"/>
      <c r="JH1112"/>
      <c r="JI1112"/>
      <c r="JJ1112"/>
      <c r="JK1112"/>
      <c r="JL1112"/>
      <c r="JM1112"/>
      <c r="JN1112"/>
      <c r="JO1112"/>
      <c r="JP1112"/>
      <c r="JQ1112"/>
      <c r="JR1112"/>
      <c r="JS1112"/>
      <c r="JT1112"/>
      <c r="JU1112"/>
      <c r="JV1112"/>
      <c r="JW1112"/>
      <c r="JX1112"/>
      <c r="JY1112"/>
      <c r="JZ1112"/>
      <c r="KA1112"/>
      <c r="KB1112"/>
      <c r="KC1112"/>
      <c r="KD1112"/>
      <c r="KE1112"/>
      <c r="KF1112"/>
      <c r="KG1112"/>
      <c r="KH1112"/>
      <c r="KI1112"/>
      <c r="KJ1112"/>
      <c r="KK1112"/>
      <c r="KL1112"/>
      <c r="KM1112"/>
      <c r="KN1112"/>
      <c r="KO1112"/>
      <c r="KP1112"/>
      <c r="KQ1112"/>
      <c r="KR1112"/>
      <c r="KS1112"/>
      <c r="KT1112"/>
      <c r="KU1112"/>
      <c r="KV1112"/>
      <c r="KW1112"/>
      <c r="KX1112"/>
      <c r="KY1112"/>
      <c r="KZ1112"/>
      <c r="LA1112"/>
      <c r="LB1112"/>
      <c r="LC1112"/>
      <c r="LD1112"/>
      <c r="LE1112"/>
      <c r="LF1112"/>
      <c r="LG1112"/>
      <c r="LH1112"/>
      <c r="LI1112"/>
      <c r="LJ1112"/>
      <c r="LK1112"/>
      <c r="LL1112"/>
      <c r="LM1112"/>
      <c r="LN1112"/>
      <c r="LO1112"/>
      <c r="LP1112"/>
      <c r="LQ1112"/>
      <c r="LR1112"/>
      <c r="LS1112"/>
      <c r="LT1112"/>
      <c r="LU1112"/>
      <c r="LV1112"/>
      <c r="LW1112"/>
      <c r="LX1112"/>
      <c r="LY1112"/>
      <c r="LZ1112"/>
      <c r="MA1112"/>
      <c r="MB1112"/>
      <c r="MC1112"/>
      <c r="MD1112"/>
      <c r="ME1112"/>
      <c r="MF1112"/>
      <c r="MG1112"/>
      <c r="MH1112"/>
      <c r="MI1112"/>
      <c r="MJ1112"/>
      <c r="MK1112"/>
      <c r="ML1112"/>
      <c r="MM1112"/>
      <c r="MN1112"/>
      <c r="MO1112"/>
      <c r="MP1112"/>
      <c r="MQ1112"/>
      <c r="MR1112"/>
      <c r="MS1112"/>
      <c r="MT1112"/>
      <c r="MU1112"/>
      <c r="MV1112"/>
      <c r="MW1112"/>
      <c r="MX1112"/>
      <c r="MY1112"/>
      <c r="MZ1112"/>
      <c r="NA1112"/>
      <c r="NB1112"/>
      <c r="NC1112"/>
      <c r="ND1112"/>
      <c r="NE1112"/>
      <c r="NF1112"/>
      <c r="NG1112"/>
      <c r="NH1112"/>
      <c r="NI1112"/>
      <c r="NJ1112"/>
      <c r="NK1112"/>
      <c r="NL1112"/>
      <c r="NM1112"/>
      <c r="NN1112"/>
      <c r="NO1112"/>
      <c r="NP1112"/>
      <c r="NQ1112"/>
      <c r="NR1112"/>
      <c r="NS1112"/>
      <c r="NT1112"/>
      <c r="NU1112"/>
      <c r="NV1112"/>
      <c r="NW1112"/>
      <c r="NX1112"/>
      <c r="NY1112"/>
      <c r="NZ1112"/>
      <c r="OA1112"/>
    </row>
    <row r="1113" spans="16:391"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  <c r="EQ1113"/>
      <c r="ER1113"/>
      <c r="ES1113"/>
      <c r="ET1113"/>
      <c r="EU1113"/>
      <c r="EV1113"/>
      <c r="EW1113"/>
      <c r="EX1113"/>
      <c r="EY1113"/>
      <c r="EZ1113"/>
      <c r="FA1113"/>
      <c r="FB1113"/>
      <c r="FC1113"/>
      <c r="FD1113"/>
      <c r="FE1113"/>
      <c r="FF1113"/>
      <c r="FG1113"/>
      <c r="FH1113"/>
      <c r="FI1113"/>
      <c r="FJ1113"/>
      <c r="FK1113"/>
      <c r="FL1113"/>
      <c r="FM1113"/>
      <c r="FN1113"/>
      <c r="FO1113"/>
      <c r="FP1113"/>
      <c r="FQ1113"/>
      <c r="FR1113"/>
      <c r="FS1113"/>
      <c r="FT1113"/>
      <c r="FU1113"/>
      <c r="FV1113"/>
      <c r="FW1113"/>
      <c r="FX1113"/>
      <c r="FY1113"/>
      <c r="FZ1113"/>
      <c r="GA1113"/>
      <c r="GB1113"/>
      <c r="GC1113"/>
      <c r="GD1113"/>
      <c r="GE1113"/>
      <c r="GF1113"/>
      <c r="GG1113"/>
      <c r="GH1113"/>
      <c r="GI1113"/>
      <c r="GJ1113"/>
      <c r="GK1113"/>
      <c r="GL1113"/>
      <c r="GM1113"/>
      <c r="GN1113"/>
      <c r="GO1113"/>
      <c r="GP1113"/>
      <c r="GQ1113"/>
      <c r="GR1113"/>
      <c r="GS1113"/>
      <c r="GT1113"/>
      <c r="GU1113"/>
      <c r="GV1113"/>
      <c r="GW1113"/>
      <c r="GX1113"/>
      <c r="GY1113"/>
      <c r="GZ1113"/>
      <c r="HA1113"/>
      <c r="HB1113"/>
      <c r="HC1113"/>
      <c r="HD1113"/>
      <c r="HE1113"/>
      <c r="HF1113"/>
      <c r="HG1113"/>
      <c r="HH1113"/>
      <c r="HI1113"/>
      <c r="HJ1113"/>
      <c r="HK1113"/>
      <c r="HL1113"/>
      <c r="HM1113"/>
      <c r="HN1113"/>
      <c r="HO1113"/>
      <c r="HP1113"/>
      <c r="HQ1113"/>
      <c r="HR1113"/>
      <c r="HS1113"/>
      <c r="HT1113"/>
      <c r="HU1113"/>
      <c r="HV1113"/>
      <c r="HW1113"/>
      <c r="HX1113"/>
      <c r="HY1113"/>
      <c r="HZ1113"/>
      <c r="IA1113"/>
      <c r="IB1113"/>
      <c r="IC1113"/>
      <c r="ID1113"/>
      <c r="IE1113"/>
      <c r="IF1113"/>
      <c r="IG1113"/>
      <c r="IH1113"/>
      <c r="II1113"/>
      <c r="IJ1113"/>
      <c r="IK1113"/>
      <c r="IL1113"/>
      <c r="IM1113"/>
      <c r="IN1113"/>
      <c r="IO1113"/>
      <c r="IP1113"/>
      <c r="IQ1113"/>
      <c r="IR1113"/>
      <c r="IS1113"/>
      <c r="IT1113"/>
      <c r="IU1113"/>
      <c r="IV1113"/>
      <c r="IW1113"/>
      <c r="IX1113"/>
      <c r="IY1113"/>
      <c r="IZ1113"/>
      <c r="JA1113"/>
      <c r="JB1113"/>
      <c r="JC1113"/>
      <c r="JD1113"/>
      <c r="JE1113"/>
      <c r="JF1113"/>
      <c r="JG1113"/>
      <c r="JH1113"/>
      <c r="JI1113"/>
      <c r="JJ1113"/>
      <c r="JK1113"/>
      <c r="JL1113"/>
      <c r="JM1113"/>
      <c r="JN1113"/>
      <c r="JO1113"/>
      <c r="JP1113"/>
      <c r="JQ1113"/>
      <c r="JR1113"/>
      <c r="JS1113"/>
      <c r="JT1113"/>
      <c r="JU1113"/>
      <c r="JV1113"/>
      <c r="JW1113"/>
      <c r="JX1113"/>
      <c r="JY1113"/>
      <c r="JZ1113"/>
      <c r="KA1113"/>
      <c r="KB1113"/>
      <c r="KC1113"/>
      <c r="KD1113"/>
      <c r="KE1113"/>
      <c r="KF1113"/>
      <c r="KG1113"/>
      <c r="KH1113"/>
      <c r="KI1113"/>
      <c r="KJ1113"/>
      <c r="KK1113"/>
      <c r="KL1113"/>
      <c r="KM1113"/>
      <c r="KN1113"/>
      <c r="KO1113"/>
      <c r="KP1113"/>
      <c r="KQ1113"/>
      <c r="KR1113"/>
      <c r="KS1113"/>
      <c r="KT1113"/>
      <c r="KU1113"/>
      <c r="KV1113"/>
      <c r="KW1113"/>
      <c r="KX1113"/>
      <c r="KY1113"/>
      <c r="KZ1113"/>
      <c r="LA1113"/>
      <c r="LB1113"/>
      <c r="LC1113"/>
      <c r="LD1113"/>
      <c r="LE1113"/>
      <c r="LF1113"/>
      <c r="LG1113"/>
      <c r="LH1113"/>
      <c r="LI1113"/>
      <c r="LJ1113"/>
      <c r="LK1113"/>
      <c r="LL1113"/>
      <c r="LM1113"/>
      <c r="LN1113"/>
      <c r="LO1113"/>
      <c r="LP1113"/>
      <c r="LQ1113"/>
      <c r="LR1113"/>
      <c r="LS1113"/>
      <c r="LT1113"/>
      <c r="LU1113"/>
      <c r="LV1113"/>
      <c r="LW1113"/>
      <c r="LX1113"/>
      <c r="LY1113"/>
      <c r="LZ1113"/>
      <c r="MA1113"/>
      <c r="MB1113"/>
      <c r="MC1113"/>
      <c r="MD1113"/>
      <c r="ME1113"/>
      <c r="MF1113"/>
      <c r="MG1113"/>
      <c r="MH1113"/>
      <c r="MI1113"/>
      <c r="MJ1113"/>
      <c r="MK1113"/>
      <c r="ML1113"/>
      <c r="MM1113"/>
      <c r="MN1113"/>
      <c r="MO1113"/>
      <c r="MP1113"/>
      <c r="MQ1113"/>
      <c r="MR1113"/>
      <c r="MS1113"/>
      <c r="MT1113"/>
      <c r="MU1113"/>
      <c r="MV1113"/>
      <c r="MW1113"/>
      <c r="MX1113"/>
      <c r="MY1113"/>
      <c r="MZ1113"/>
      <c r="NA1113"/>
      <c r="NB1113"/>
      <c r="NC1113"/>
      <c r="ND1113"/>
      <c r="NE1113"/>
      <c r="NF1113"/>
      <c r="NG1113"/>
      <c r="NH1113"/>
      <c r="NI1113"/>
      <c r="NJ1113"/>
      <c r="NK1113"/>
      <c r="NL1113"/>
      <c r="NM1113"/>
      <c r="NN1113"/>
      <c r="NO1113"/>
      <c r="NP1113"/>
      <c r="NQ1113"/>
      <c r="NR1113"/>
      <c r="NS1113"/>
      <c r="NT1113"/>
      <c r="NU1113"/>
      <c r="NV1113"/>
      <c r="NW1113"/>
      <c r="NX1113"/>
      <c r="NY1113"/>
      <c r="NZ1113"/>
      <c r="OA1113"/>
    </row>
    <row r="1114" spans="16:391"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  <c r="EQ1114"/>
      <c r="ER1114"/>
      <c r="ES1114"/>
      <c r="ET1114"/>
      <c r="EU1114"/>
      <c r="EV1114"/>
      <c r="EW1114"/>
      <c r="EX1114"/>
      <c r="EY1114"/>
      <c r="EZ1114"/>
      <c r="FA1114"/>
      <c r="FB1114"/>
      <c r="FC1114"/>
      <c r="FD1114"/>
      <c r="FE1114"/>
      <c r="FF1114"/>
      <c r="FG1114"/>
      <c r="FH1114"/>
      <c r="FI1114"/>
      <c r="FJ1114"/>
      <c r="FK1114"/>
      <c r="FL1114"/>
      <c r="FM1114"/>
      <c r="FN1114"/>
      <c r="FO1114"/>
      <c r="FP1114"/>
      <c r="FQ1114"/>
      <c r="FR1114"/>
      <c r="FS1114"/>
      <c r="FT1114"/>
      <c r="FU1114"/>
      <c r="FV1114"/>
      <c r="FW1114"/>
      <c r="FX1114"/>
      <c r="FY1114"/>
      <c r="FZ1114"/>
      <c r="GA1114"/>
      <c r="GB1114"/>
      <c r="GC1114"/>
      <c r="GD1114"/>
      <c r="GE1114"/>
      <c r="GF1114"/>
      <c r="GG1114"/>
      <c r="GH1114"/>
      <c r="GI1114"/>
      <c r="GJ1114"/>
      <c r="GK1114"/>
      <c r="GL1114"/>
      <c r="GM1114"/>
      <c r="GN1114"/>
      <c r="GO1114"/>
      <c r="GP1114"/>
      <c r="GQ1114"/>
      <c r="GR1114"/>
      <c r="GS1114"/>
      <c r="GT1114"/>
      <c r="GU1114"/>
      <c r="GV1114"/>
      <c r="GW1114"/>
      <c r="GX1114"/>
      <c r="GY1114"/>
      <c r="GZ1114"/>
      <c r="HA1114"/>
      <c r="HB1114"/>
      <c r="HC1114"/>
      <c r="HD1114"/>
      <c r="HE1114"/>
      <c r="HF1114"/>
      <c r="HG1114"/>
      <c r="HH1114"/>
      <c r="HI1114"/>
      <c r="HJ1114"/>
      <c r="HK1114"/>
      <c r="HL1114"/>
      <c r="HM1114"/>
      <c r="HN1114"/>
      <c r="HO1114"/>
      <c r="HP1114"/>
      <c r="HQ1114"/>
      <c r="HR1114"/>
      <c r="HS1114"/>
      <c r="HT1114"/>
      <c r="HU1114"/>
      <c r="HV1114"/>
      <c r="HW1114"/>
      <c r="HX1114"/>
      <c r="HY1114"/>
      <c r="HZ1114"/>
      <c r="IA1114"/>
      <c r="IB1114"/>
      <c r="IC1114"/>
      <c r="ID1114"/>
      <c r="IE1114"/>
      <c r="IF1114"/>
      <c r="IG1114"/>
      <c r="IH1114"/>
      <c r="II1114"/>
      <c r="IJ1114"/>
      <c r="IK1114"/>
      <c r="IL1114"/>
      <c r="IM1114"/>
      <c r="IN1114"/>
      <c r="IO1114"/>
      <c r="IP1114"/>
      <c r="IQ1114"/>
      <c r="IR1114"/>
      <c r="IS1114"/>
      <c r="IT1114"/>
      <c r="IU1114"/>
      <c r="IV1114"/>
      <c r="IW1114"/>
      <c r="IX1114"/>
      <c r="IY1114"/>
      <c r="IZ1114"/>
      <c r="JA1114"/>
      <c r="JB1114"/>
      <c r="JC1114"/>
      <c r="JD1114"/>
      <c r="JE1114"/>
      <c r="JF1114"/>
      <c r="JG1114"/>
      <c r="JH1114"/>
      <c r="JI1114"/>
      <c r="JJ1114"/>
      <c r="JK1114"/>
      <c r="JL1114"/>
      <c r="JM1114"/>
      <c r="JN1114"/>
      <c r="JO1114"/>
      <c r="JP1114"/>
      <c r="JQ1114"/>
      <c r="JR1114"/>
      <c r="JS1114"/>
      <c r="JT1114"/>
      <c r="JU1114"/>
      <c r="JV1114"/>
      <c r="JW1114"/>
      <c r="JX1114"/>
      <c r="JY1114"/>
      <c r="JZ1114"/>
      <c r="KA1114"/>
      <c r="KB1114"/>
      <c r="KC1114"/>
      <c r="KD1114"/>
      <c r="KE1114"/>
      <c r="KF1114"/>
      <c r="KG1114"/>
      <c r="KH1114"/>
      <c r="KI1114"/>
      <c r="KJ1114"/>
      <c r="KK1114"/>
      <c r="KL1114"/>
      <c r="KM1114"/>
      <c r="KN1114"/>
      <c r="KO1114"/>
      <c r="KP1114"/>
      <c r="KQ1114"/>
      <c r="KR1114"/>
      <c r="KS1114"/>
      <c r="KT1114"/>
      <c r="KU1114"/>
      <c r="KV1114"/>
      <c r="KW1114"/>
      <c r="KX1114"/>
      <c r="KY1114"/>
      <c r="KZ1114"/>
      <c r="LA1114"/>
      <c r="LB1114"/>
      <c r="LC1114"/>
      <c r="LD1114"/>
      <c r="LE1114"/>
      <c r="LF1114"/>
      <c r="LG1114"/>
      <c r="LH1114"/>
      <c r="LI1114"/>
      <c r="LJ1114"/>
      <c r="LK1114"/>
      <c r="LL1114"/>
      <c r="LM1114"/>
      <c r="LN1114"/>
      <c r="LO1114"/>
      <c r="LP1114"/>
      <c r="LQ1114"/>
      <c r="LR1114"/>
      <c r="LS1114"/>
      <c r="LT1114"/>
      <c r="LU1114"/>
      <c r="LV1114"/>
      <c r="LW1114"/>
      <c r="LX1114"/>
      <c r="LY1114"/>
      <c r="LZ1114"/>
      <c r="MA1114"/>
      <c r="MB1114"/>
      <c r="MC1114"/>
      <c r="MD1114"/>
      <c r="ME1114"/>
      <c r="MF1114"/>
      <c r="MG1114"/>
      <c r="MH1114"/>
      <c r="MI1114"/>
      <c r="MJ1114"/>
      <c r="MK1114"/>
      <c r="ML1114"/>
      <c r="MM1114"/>
      <c r="MN1114"/>
      <c r="MO1114"/>
      <c r="MP1114"/>
      <c r="MQ1114"/>
      <c r="MR1114"/>
      <c r="MS1114"/>
      <c r="MT1114"/>
      <c r="MU1114"/>
      <c r="MV1114"/>
      <c r="MW1114"/>
      <c r="MX1114"/>
      <c r="MY1114"/>
      <c r="MZ1114"/>
      <c r="NA1114"/>
      <c r="NB1114"/>
      <c r="NC1114"/>
      <c r="ND1114"/>
      <c r="NE1114"/>
      <c r="NF1114"/>
      <c r="NG1114"/>
      <c r="NH1114"/>
      <c r="NI1114"/>
      <c r="NJ1114"/>
      <c r="NK1114"/>
      <c r="NL1114"/>
      <c r="NM1114"/>
      <c r="NN1114"/>
      <c r="NO1114"/>
      <c r="NP1114"/>
      <c r="NQ1114"/>
      <c r="NR1114"/>
      <c r="NS1114"/>
      <c r="NT1114"/>
      <c r="NU1114"/>
      <c r="NV1114"/>
      <c r="NW1114"/>
      <c r="NX1114"/>
      <c r="NY1114"/>
      <c r="NZ1114"/>
      <c r="OA1114"/>
    </row>
    <row r="1115" spans="16:391"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DR1115"/>
      <c r="DS1115"/>
      <c r="DT1115"/>
      <c r="DU1115"/>
      <c r="DV1115"/>
      <c r="DW1115"/>
      <c r="DX1115"/>
      <c r="DY1115"/>
      <c r="DZ1115"/>
      <c r="EA1115"/>
      <c r="EB1115"/>
      <c r="EC1115"/>
      <c r="ED1115"/>
      <c r="EE1115"/>
      <c r="EF1115"/>
      <c r="EG1115"/>
      <c r="EH1115"/>
      <c r="EI1115"/>
      <c r="EJ1115"/>
      <c r="EK1115"/>
      <c r="EL1115"/>
      <c r="EM1115"/>
      <c r="EN1115"/>
      <c r="EO1115"/>
      <c r="EP1115"/>
      <c r="EQ1115"/>
      <c r="ER1115"/>
      <c r="ES1115"/>
      <c r="ET1115"/>
      <c r="EU1115"/>
      <c r="EV1115"/>
      <c r="EW1115"/>
      <c r="EX1115"/>
      <c r="EY1115"/>
      <c r="EZ1115"/>
      <c r="FA1115"/>
      <c r="FB1115"/>
      <c r="FC1115"/>
      <c r="FD1115"/>
      <c r="FE1115"/>
      <c r="FF1115"/>
      <c r="FG1115"/>
      <c r="FH1115"/>
      <c r="FI1115"/>
      <c r="FJ1115"/>
      <c r="FK1115"/>
      <c r="FL1115"/>
      <c r="FM1115"/>
      <c r="FN1115"/>
      <c r="FO1115"/>
      <c r="FP1115"/>
      <c r="FQ1115"/>
      <c r="FR1115"/>
      <c r="FS1115"/>
      <c r="FT1115"/>
      <c r="FU1115"/>
      <c r="FV1115"/>
      <c r="FW1115"/>
      <c r="FX1115"/>
      <c r="FY1115"/>
      <c r="FZ1115"/>
      <c r="GA1115"/>
      <c r="GB1115"/>
      <c r="GC1115"/>
      <c r="GD1115"/>
      <c r="GE1115"/>
      <c r="GF1115"/>
      <c r="GG1115"/>
      <c r="GH1115"/>
      <c r="GI1115"/>
      <c r="GJ1115"/>
      <c r="GK1115"/>
      <c r="GL1115"/>
      <c r="GM1115"/>
      <c r="GN1115"/>
      <c r="GO1115"/>
      <c r="GP1115"/>
      <c r="GQ1115"/>
      <c r="GR1115"/>
      <c r="GS1115"/>
      <c r="GT1115"/>
      <c r="GU1115"/>
      <c r="GV1115"/>
      <c r="GW1115"/>
      <c r="GX1115"/>
      <c r="GY1115"/>
      <c r="GZ1115"/>
      <c r="HA1115"/>
      <c r="HB1115"/>
      <c r="HC1115"/>
      <c r="HD1115"/>
      <c r="HE1115"/>
      <c r="HF1115"/>
      <c r="HG1115"/>
      <c r="HH1115"/>
      <c r="HI1115"/>
      <c r="HJ1115"/>
      <c r="HK1115"/>
      <c r="HL1115"/>
      <c r="HM1115"/>
      <c r="HN1115"/>
      <c r="HO1115"/>
      <c r="HP1115"/>
      <c r="HQ1115"/>
      <c r="HR1115"/>
      <c r="HS1115"/>
      <c r="HT1115"/>
      <c r="HU1115"/>
      <c r="HV1115"/>
      <c r="HW1115"/>
      <c r="HX1115"/>
      <c r="HY1115"/>
      <c r="HZ1115"/>
      <c r="IA1115"/>
      <c r="IB1115"/>
      <c r="IC1115"/>
      <c r="ID1115"/>
      <c r="IE1115"/>
      <c r="IF1115"/>
      <c r="IG1115"/>
      <c r="IH1115"/>
      <c r="II1115"/>
      <c r="IJ1115"/>
      <c r="IK1115"/>
      <c r="IL1115"/>
      <c r="IM1115"/>
      <c r="IN1115"/>
      <c r="IO1115"/>
      <c r="IP1115"/>
      <c r="IQ1115"/>
      <c r="IR1115"/>
      <c r="IS1115"/>
      <c r="IT1115"/>
      <c r="IU1115"/>
      <c r="IV1115"/>
      <c r="IW1115"/>
      <c r="IX1115"/>
      <c r="IY1115"/>
      <c r="IZ1115"/>
      <c r="JA1115"/>
      <c r="JB1115"/>
      <c r="JC1115"/>
      <c r="JD1115"/>
      <c r="JE1115"/>
      <c r="JF1115"/>
      <c r="JG1115"/>
      <c r="JH1115"/>
      <c r="JI1115"/>
      <c r="JJ1115"/>
      <c r="JK1115"/>
      <c r="JL1115"/>
      <c r="JM1115"/>
      <c r="JN1115"/>
      <c r="JO1115"/>
      <c r="JP1115"/>
      <c r="JQ1115"/>
      <c r="JR1115"/>
      <c r="JS1115"/>
      <c r="JT1115"/>
      <c r="JU1115"/>
      <c r="JV1115"/>
      <c r="JW1115"/>
      <c r="JX1115"/>
      <c r="JY1115"/>
      <c r="JZ1115"/>
      <c r="KA1115"/>
      <c r="KB1115"/>
      <c r="KC1115"/>
      <c r="KD1115"/>
      <c r="KE1115"/>
      <c r="KF1115"/>
      <c r="KG1115"/>
      <c r="KH1115"/>
      <c r="KI1115"/>
      <c r="KJ1115"/>
      <c r="KK1115"/>
      <c r="KL1115"/>
      <c r="KM1115"/>
      <c r="KN1115"/>
      <c r="KO1115"/>
      <c r="KP1115"/>
      <c r="KQ1115"/>
      <c r="KR1115"/>
      <c r="KS1115"/>
      <c r="KT1115"/>
      <c r="KU1115"/>
      <c r="KV1115"/>
      <c r="KW1115"/>
      <c r="KX1115"/>
      <c r="KY1115"/>
      <c r="KZ1115"/>
      <c r="LA1115"/>
      <c r="LB1115"/>
      <c r="LC1115"/>
      <c r="LD1115"/>
      <c r="LE1115"/>
      <c r="LF1115"/>
      <c r="LG1115"/>
      <c r="LH1115"/>
      <c r="LI1115"/>
      <c r="LJ1115"/>
      <c r="LK1115"/>
      <c r="LL1115"/>
      <c r="LM1115"/>
      <c r="LN1115"/>
      <c r="LO1115"/>
      <c r="LP1115"/>
      <c r="LQ1115"/>
      <c r="LR1115"/>
      <c r="LS1115"/>
      <c r="LT1115"/>
      <c r="LU1115"/>
      <c r="LV1115"/>
      <c r="LW1115"/>
      <c r="LX1115"/>
      <c r="LY1115"/>
      <c r="LZ1115"/>
      <c r="MA1115"/>
      <c r="MB1115"/>
      <c r="MC1115"/>
      <c r="MD1115"/>
      <c r="ME1115"/>
      <c r="MF1115"/>
      <c r="MG1115"/>
      <c r="MH1115"/>
      <c r="MI1115"/>
      <c r="MJ1115"/>
      <c r="MK1115"/>
      <c r="ML1115"/>
      <c r="MM1115"/>
      <c r="MN1115"/>
      <c r="MO1115"/>
      <c r="MP1115"/>
      <c r="MQ1115"/>
      <c r="MR1115"/>
      <c r="MS1115"/>
      <c r="MT1115"/>
      <c r="MU1115"/>
      <c r="MV1115"/>
      <c r="MW1115"/>
      <c r="MX1115"/>
      <c r="MY1115"/>
      <c r="MZ1115"/>
      <c r="NA1115"/>
      <c r="NB1115"/>
      <c r="NC1115"/>
      <c r="ND1115"/>
      <c r="NE1115"/>
      <c r="NF1115"/>
      <c r="NG1115"/>
      <c r="NH1115"/>
      <c r="NI1115"/>
      <c r="NJ1115"/>
      <c r="NK1115"/>
      <c r="NL1115"/>
      <c r="NM1115"/>
      <c r="NN1115"/>
      <c r="NO1115"/>
      <c r="NP1115"/>
      <c r="NQ1115"/>
      <c r="NR1115"/>
      <c r="NS1115"/>
      <c r="NT1115"/>
      <c r="NU1115"/>
      <c r="NV1115"/>
      <c r="NW1115"/>
      <c r="NX1115"/>
      <c r="NY1115"/>
      <c r="NZ1115"/>
      <c r="OA1115"/>
    </row>
    <row r="1116" spans="16:391"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DR1116"/>
      <c r="DS1116"/>
      <c r="DT1116"/>
      <c r="DU1116"/>
      <c r="DV1116"/>
      <c r="DW1116"/>
      <c r="DX1116"/>
      <c r="DY1116"/>
      <c r="DZ1116"/>
      <c r="EA1116"/>
      <c r="EB1116"/>
      <c r="EC1116"/>
      <c r="ED1116"/>
      <c r="EE1116"/>
      <c r="EF1116"/>
      <c r="EG1116"/>
      <c r="EH1116"/>
      <c r="EI1116"/>
      <c r="EJ1116"/>
      <c r="EK1116"/>
      <c r="EL1116"/>
      <c r="EM1116"/>
      <c r="EN1116"/>
      <c r="EO1116"/>
      <c r="EP1116"/>
      <c r="EQ1116"/>
      <c r="ER1116"/>
      <c r="ES1116"/>
      <c r="ET1116"/>
      <c r="EU1116"/>
      <c r="EV1116"/>
      <c r="EW1116"/>
      <c r="EX1116"/>
      <c r="EY1116"/>
      <c r="EZ1116"/>
      <c r="FA1116"/>
      <c r="FB1116"/>
      <c r="FC1116"/>
      <c r="FD1116"/>
      <c r="FE1116"/>
      <c r="FF1116"/>
      <c r="FG1116"/>
      <c r="FH1116"/>
      <c r="FI1116"/>
      <c r="FJ1116"/>
      <c r="FK1116"/>
      <c r="FL1116"/>
      <c r="FM1116"/>
      <c r="FN1116"/>
      <c r="FO1116"/>
      <c r="FP1116"/>
      <c r="FQ1116"/>
      <c r="FR1116"/>
      <c r="FS1116"/>
      <c r="FT1116"/>
      <c r="FU1116"/>
      <c r="FV1116"/>
      <c r="FW1116"/>
      <c r="FX1116"/>
      <c r="FY1116"/>
      <c r="FZ1116"/>
      <c r="GA1116"/>
      <c r="GB1116"/>
      <c r="GC1116"/>
      <c r="GD1116"/>
      <c r="GE1116"/>
      <c r="GF1116"/>
      <c r="GG1116"/>
      <c r="GH1116"/>
      <c r="GI1116"/>
      <c r="GJ1116"/>
      <c r="GK1116"/>
      <c r="GL1116"/>
      <c r="GM1116"/>
      <c r="GN1116"/>
      <c r="GO1116"/>
      <c r="GP1116"/>
      <c r="GQ1116"/>
      <c r="GR1116"/>
      <c r="GS1116"/>
      <c r="GT1116"/>
      <c r="GU1116"/>
      <c r="GV1116"/>
      <c r="GW1116"/>
      <c r="GX1116"/>
      <c r="GY1116"/>
      <c r="GZ1116"/>
      <c r="HA1116"/>
      <c r="HB1116"/>
      <c r="HC1116"/>
      <c r="HD1116"/>
      <c r="HE1116"/>
      <c r="HF1116"/>
      <c r="HG1116"/>
      <c r="HH1116"/>
      <c r="HI1116"/>
      <c r="HJ1116"/>
      <c r="HK1116"/>
      <c r="HL1116"/>
      <c r="HM1116"/>
      <c r="HN1116"/>
      <c r="HO1116"/>
      <c r="HP1116"/>
      <c r="HQ1116"/>
      <c r="HR1116"/>
      <c r="HS1116"/>
      <c r="HT1116"/>
      <c r="HU1116"/>
      <c r="HV1116"/>
      <c r="HW1116"/>
      <c r="HX1116"/>
      <c r="HY1116"/>
      <c r="HZ1116"/>
      <c r="IA1116"/>
      <c r="IB1116"/>
      <c r="IC1116"/>
      <c r="ID1116"/>
      <c r="IE1116"/>
      <c r="IF1116"/>
      <c r="IG1116"/>
      <c r="IH1116"/>
      <c r="II1116"/>
      <c r="IJ1116"/>
      <c r="IK1116"/>
      <c r="IL1116"/>
      <c r="IM1116"/>
      <c r="IN1116"/>
      <c r="IO1116"/>
      <c r="IP1116"/>
      <c r="IQ1116"/>
      <c r="IR1116"/>
      <c r="IS1116"/>
      <c r="IT1116"/>
      <c r="IU1116"/>
      <c r="IV1116"/>
      <c r="IW1116"/>
      <c r="IX1116"/>
      <c r="IY1116"/>
      <c r="IZ1116"/>
      <c r="JA1116"/>
      <c r="JB1116"/>
      <c r="JC1116"/>
      <c r="JD1116"/>
      <c r="JE1116"/>
      <c r="JF1116"/>
      <c r="JG1116"/>
      <c r="JH1116"/>
      <c r="JI1116"/>
      <c r="JJ1116"/>
      <c r="JK1116"/>
      <c r="JL1116"/>
      <c r="JM1116"/>
      <c r="JN1116"/>
      <c r="JO1116"/>
      <c r="JP1116"/>
      <c r="JQ1116"/>
      <c r="JR1116"/>
      <c r="JS1116"/>
      <c r="JT1116"/>
      <c r="JU1116"/>
      <c r="JV1116"/>
      <c r="JW1116"/>
      <c r="JX1116"/>
      <c r="JY1116"/>
      <c r="JZ1116"/>
      <c r="KA1116"/>
      <c r="KB1116"/>
      <c r="KC1116"/>
      <c r="KD1116"/>
      <c r="KE1116"/>
      <c r="KF1116"/>
      <c r="KG1116"/>
      <c r="KH1116"/>
      <c r="KI1116"/>
      <c r="KJ1116"/>
      <c r="KK1116"/>
      <c r="KL1116"/>
      <c r="KM1116"/>
      <c r="KN1116"/>
      <c r="KO1116"/>
      <c r="KP1116"/>
      <c r="KQ1116"/>
      <c r="KR1116"/>
      <c r="KS1116"/>
      <c r="KT1116"/>
      <c r="KU1116"/>
      <c r="KV1116"/>
      <c r="KW1116"/>
      <c r="KX1116"/>
      <c r="KY1116"/>
      <c r="KZ1116"/>
      <c r="LA1116"/>
      <c r="LB1116"/>
      <c r="LC1116"/>
      <c r="LD1116"/>
      <c r="LE1116"/>
      <c r="LF1116"/>
      <c r="LG1116"/>
      <c r="LH1116"/>
      <c r="LI1116"/>
      <c r="LJ1116"/>
      <c r="LK1116"/>
      <c r="LL1116"/>
      <c r="LM1116"/>
      <c r="LN1116"/>
      <c r="LO1116"/>
      <c r="LP1116"/>
      <c r="LQ1116"/>
      <c r="LR1116"/>
      <c r="LS1116"/>
      <c r="LT1116"/>
      <c r="LU1116"/>
      <c r="LV1116"/>
      <c r="LW1116"/>
      <c r="LX1116"/>
      <c r="LY1116"/>
      <c r="LZ1116"/>
      <c r="MA1116"/>
      <c r="MB1116"/>
      <c r="MC1116"/>
      <c r="MD1116"/>
      <c r="ME1116"/>
      <c r="MF1116"/>
      <c r="MG1116"/>
      <c r="MH1116"/>
      <c r="MI1116"/>
      <c r="MJ1116"/>
      <c r="MK1116"/>
      <c r="ML1116"/>
      <c r="MM1116"/>
      <c r="MN1116"/>
      <c r="MO1116"/>
      <c r="MP1116"/>
      <c r="MQ1116"/>
      <c r="MR1116"/>
      <c r="MS1116"/>
      <c r="MT1116"/>
      <c r="MU1116"/>
      <c r="MV1116"/>
      <c r="MW1116"/>
      <c r="MX1116"/>
      <c r="MY1116"/>
      <c r="MZ1116"/>
      <c r="NA1116"/>
      <c r="NB1116"/>
      <c r="NC1116"/>
      <c r="ND1116"/>
      <c r="NE1116"/>
      <c r="NF1116"/>
      <c r="NG1116"/>
      <c r="NH1116"/>
      <c r="NI1116"/>
      <c r="NJ1116"/>
      <c r="NK1116"/>
      <c r="NL1116"/>
      <c r="NM1116"/>
      <c r="NN1116"/>
      <c r="NO1116"/>
      <c r="NP1116"/>
      <c r="NQ1116"/>
      <c r="NR1116"/>
      <c r="NS1116"/>
      <c r="NT1116"/>
      <c r="NU1116"/>
      <c r="NV1116"/>
      <c r="NW1116"/>
      <c r="NX1116"/>
      <c r="NY1116"/>
      <c r="NZ1116"/>
      <c r="OA1116"/>
    </row>
    <row r="1117" spans="16:391"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DR1117"/>
      <c r="DS1117"/>
      <c r="DT1117"/>
      <c r="DU1117"/>
      <c r="DV1117"/>
      <c r="DW1117"/>
      <c r="DX1117"/>
      <c r="DY1117"/>
      <c r="DZ1117"/>
      <c r="EA1117"/>
      <c r="EB1117"/>
      <c r="EC1117"/>
      <c r="ED1117"/>
      <c r="EE1117"/>
      <c r="EF1117"/>
      <c r="EG1117"/>
      <c r="EH1117"/>
      <c r="EI1117"/>
      <c r="EJ1117"/>
      <c r="EK1117"/>
      <c r="EL1117"/>
      <c r="EM1117"/>
      <c r="EN1117"/>
      <c r="EO1117"/>
      <c r="EP1117"/>
      <c r="EQ1117"/>
      <c r="ER1117"/>
      <c r="ES1117"/>
      <c r="ET1117"/>
      <c r="EU1117"/>
      <c r="EV1117"/>
      <c r="EW1117"/>
      <c r="EX1117"/>
      <c r="EY1117"/>
      <c r="EZ1117"/>
      <c r="FA1117"/>
      <c r="FB1117"/>
      <c r="FC1117"/>
      <c r="FD1117"/>
      <c r="FE1117"/>
      <c r="FF1117"/>
      <c r="FG1117"/>
      <c r="FH1117"/>
      <c r="FI1117"/>
      <c r="FJ1117"/>
      <c r="FK1117"/>
      <c r="FL1117"/>
      <c r="FM1117"/>
      <c r="FN1117"/>
      <c r="FO1117"/>
      <c r="FP1117"/>
      <c r="FQ1117"/>
      <c r="FR1117"/>
      <c r="FS1117"/>
      <c r="FT1117"/>
      <c r="FU1117"/>
      <c r="FV1117"/>
      <c r="FW1117"/>
      <c r="FX1117"/>
      <c r="FY1117"/>
      <c r="FZ1117"/>
      <c r="GA1117"/>
      <c r="GB1117"/>
      <c r="GC1117"/>
      <c r="GD1117"/>
      <c r="GE1117"/>
      <c r="GF1117"/>
      <c r="GG1117"/>
      <c r="GH1117"/>
      <c r="GI1117"/>
      <c r="GJ1117"/>
      <c r="GK1117"/>
      <c r="GL1117"/>
      <c r="GM1117"/>
      <c r="GN1117"/>
      <c r="GO1117"/>
      <c r="GP1117"/>
      <c r="GQ1117"/>
      <c r="GR1117"/>
      <c r="GS1117"/>
      <c r="GT1117"/>
      <c r="GU1117"/>
      <c r="GV1117"/>
      <c r="GW1117"/>
      <c r="GX1117"/>
      <c r="GY1117"/>
      <c r="GZ1117"/>
      <c r="HA1117"/>
      <c r="HB1117"/>
      <c r="HC1117"/>
      <c r="HD1117"/>
      <c r="HE1117"/>
      <c r="HF1117"/>
      <c r="HG1117"/>
      <c r="HH1117"/>
      <c r="HI1117"/>
      <c r="HJ1117"/>
      <c r="HK1117"/>
      <c r="HL1117"/>
      <c r="HM1117"/>
      <c r="HN1117"/>
      <c r="HO1117"/>
      <c r="HP1117"/>
      <c r="HQ1117"/>
      <c r="HR1117"/>
      <c r="HS1117"/>
      <c r="HT1117"/>
      <c r="HU1117"/>
      <c r="HV1117"/>
      <c r="HW1117"/>
      <c r="HX1117"/>
      <c r="HY1117"/>
      <c r="HZ1117"/>
      <c r="IA1117"/>
      <c r="IB1117"/>
      <c r="IC1117"/>
      <c r="ID1117"/>
      <c r="IE1117"/>
      <c r="IF1117"/>
      <c r="IG1117"/>
      <c r="IH1117"/>
      <c r="II1117"/>
      <c r="IJ1117"/>
      <c r="IK1117"/>
      <c r="IL1117"/>
      <c r="IM1117"/>
      <c r="IN1117"/>
      <c r="IO1117"/>
      <c r="IP1117"/>
      <c r="IQ1117"/>
      <c r="IR1117"/>
      <c r="IS1117"/>
      <c r="IT1117"/>
      <c r="IU1117"/>
      <c r="IV1117"/>
      <c r="IW1117"/>
      <c r="IX1117"/>
      <c r="IY1117"/>
      <c r="IZ1117"/>
      <c r="JA1117"/>
      <c r="JB1117"/>
      <c r="JC1117"/>
      <c r="JD1117"/>
      <c r="JE1117"/>
      <c r="JF1117"/>
      <c r="JG1117"/>
      <c r="JH1117"/>
      <c r="JI1117"/>
      <c r="JJ1117"/>
      <c r="JK1117"/>
      <c r="JL1117"/>
      <c r="JM1117"/>
      <c r="JN1117"/>
      <c r="JO1117"/>
      <c r="JP1117"/>
      <c r="JQ1117"/>
      <c r="JR1117"/>
      <c r="JS1117"/>
      <c r="JT1117"/>
      <c r="JU1117"/>
      <c r="JV1117"/>
      <c r="JW1117"/>
      <c r="JX1117"/>
      <c r="JY1117"/>
      <c r="JZ1117"/>
      <c r="KA1117"/>
      <c r="KB1117"/>
      <c r="KC1117"/>
      <c r="KD1117"/>
      <c r="KE1117"/>
      <c r="KF1117"/>
      <c r="KG1117"/>
      <c r="KH1117"/>
      <c r="KI1117"/>
      <c r="KJ1117"/>
      <c r="KK1117"/>
      <c r="KL1117"/>
      <c r="KM1117"/>
      <c r="KN1117"/>
      <c r="KO1117"/>
      <c r="KP1117"/>
      <c r="KQ1117"/>
      <c r="KR1117"/>
      <c r="KS1117"/>
      <c r="KT1117"/>
      <c r="KU1117"/>
      <c r="KV1117"/>
      <c r="KW1117"/>
      <c r="KX1117"/>
      <c r="KY1117"/>
      <c r="KZ1117"/>
      <c r="LA1117"/>
      <c r="LB1117"/>
      <c r="LC1117"/>
      <c r="LD1117"/>
      <c r="LE1117"/>
      <c r="LF1117"/>
      <c r="LG1117"/>
      <c r="LH1117"/>
      <c r="LI1117"/>
      <c r="LJ1117"/>
      <c r="LK1117"/>
      <c r="LL1117"/>
      <c r="LM1117"/>
      <c r="LN1117"/>
      <c r="LO1117"/>
      <c r="LP1117"/>
      <c r="LQ1117"/>
      <c r="LR1117"/>
      <c r="LS1117"/>
      <c r="LT1117"/>
      <c r="LU1117"/>
      <c r="LV1117"/>
      <c r="LW1117"/>
      <c r="LX1117"/>
      <c r="LY1117"/>
      <c r="LZ1117"/>
      <c r="MA1117"/>
      <c r="MB1117"/>
      <c r="MC1117"/>
      <c r="MD1117"/>
      <c r="ME1117"/>
      <c r="MF1117"/>
      <c r="MG1117"/>
      <c r="MH1117"/>
      <c r="MI1117"/>
      <c r="MJ1117"/>
      <c r="MK1117"/>
      <c r="ML1117"/>
      <c r="MM1117"/>
      <c r="MN1117"/>
      <c r="MO1117"/>
      <c r="MP1117"/>
      <c r="MQ1117"/>
      <c r="MR1117"/>
      <c r="MS1117"/>
      <c r="MT1117"/>
      <c r="MU1117"/>
      <c r="MV1117"/>
      <c r="MW1117"/>
      <c r="MX1117"/>
      <c r="MY1117"/>
      <c r="MZ1117"/>
      <c r="NA1117"/>
      <c r="NB1117"/>
      <c r="NC1117"/>
      <c r="ND1117"/>
      <c r="NE1117"/>
      <c r="NF1117"/>
      <c r="NG1117"/>
      <c r="NH1117"/>
      <c r="NI1117"/>
      <c r="NJ1117"/>
      <c r="NK1117"/>
      <c r="NL1117"/>
      <c r="NM1117"/>
      <c r="NN1117"/>
      <c r="NO1117"/>
      <c r="NP1117"/>
      <c r="NQ1117"/>
      <c r="NR1117"/>
      <c r="NS1117"/>
      <c r="NT1117"/>
      <c r="NU1117"/>
      <c r="NV1117"/>
      <c r="NW1117"/>
      <c r="NX1117"/>
      <c r="NY1117"/>
      <c r="NZ1117"/>
      <c r="OA1117"/>
    </row>
    <row r="1118" spans="16:391"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DR1118"/>
      <c r="DS1118"/>
      <c r="DT1118"/>
      <c r="DU1118"/>
      <c r="DV1118"/>
      <c r="DW1118"/>
      <c r="DX1118"/>
      <c r="DY1118"/>
      <c r="DZ1118"/>
      <c r="EA1118"/>
      <c r="EB1118"/>
      <c r="EC1118"/>
      <c r="ED1118"/>
      <c r="EE1118"/>
      <c r="EF1118"/>
      <c r="EG1118"/>
      <c r="EH1118"/>
      <c r="EI1118"/>
      <c r="EJ1118"/>
      <c r="EK1118"/>
      <c r="EL1118"/>
      <c r="EM1118"/>
      <c r="EN1118"/>
      <c r="EO1118"/>
      <c r="EP1118"/>
      <c r="EQ1118"/>
      <c r="ER1118"/>
      <c r="ES1118"/>
      <c r="ET1118"/>
      <c r="EU1118"/>
      <c r="EV1118"/>
      <c r="EW1118"/>
      <c r="EX1118"/>
      <c r="EY1118"/>
      <c r="EZ1118"/>
      <c r="FA1118"/>
      <c r="FB1118"/>
      <c r="FC1118"/>
      <c r="FD1118"/>
      <c r="FE1118"/>
      <c r="FF1118"/>
      <c r="FG1118"/>
      <c r="FH1118"/>
      <c r="FI1118"/>
      <c r="FJ1118"/>
      <c r="FK1118"/>
      <c r="FL1118"/>
      <c r="FM1118"/>
      <c r="FN1118"/>
      <c r="FO1118"/>
      <c r="FP1118"/>
      <c r="FQ1118"/>
      <c r="FR1118"/>
      <c r="FS1118"/>
      <c r="FT1118"/>
      <c r="FU1118"/>
      <c r="FV1118"/>
      <c r="FW1118"/>
      <c r="FX1118"/>
      <c r="FY1118"/>
      <c r="FZ1118"/>
      <c r="GA1118"/>
      <c r="GB1118"/>
      <c r="GC1118"/>
      <c r="GD1118"/>
      <c r="GE1118"/>
      <c r="GF1118"/>
      <c r="GG1118"/>
      <c r="GH1118"/>
      <c r="GI1118"/>
      <c r="GJ1118"/>
      <c r="GK1118"/>
      <c r="GL1118"/>
      <c r="GM1118"/>
      <c r="GN1118"/>
      <c r="GO1118"/>
      <c r="GP1118"/>
      <c r="GQ1118"/>
      <c r="GR1118"/>
      <c r="GS1118"/>
      <c r="GT1118"/>
      <c r="GU1118"/>
      <c r="GV1118"/>
      <c r="GW1118"/>
      <c r="GX1118"/>
      <c r="GY1118"/>
      <c r="GZ1118"/>
      <c r="HA1118"/>
      <c r="HB1118"/>
      <c r="HC1118"/>
      <c r="HD1118"/>
      <c r="HE1118"/>
      <c r="HF1118"/>
      <c r="HG1118"/>
      <c r="HH1118"/>
      <c r="HI1118"/>
      <c r="HJ1118"/>
      <c r="HK1118"/>
      <c r="HL1118"/>
      <c r="HM1118"/>
      <c r="HN1118"/>
      <c r="HO1118"/>
      <c r="HP1118"/>
      <c r="HQ1118"/>
      <c r="HR1118"/>
      <c r="HS1118"/>
      <c r="HT1118"/>
      <c r="HU1118"/>
      <c r="HV1118"/>
      <c r="HW1118"/>
      <c r="HX1118"/>
      <c r="HY1118"/>
      <c r="HZ1118"/>
      <c r="IA1118"/>
      <c r="IB1118"/>
      <c r="IC1118"/>
      <c r="ID1118"/>
      <c r="IE1118"/>
      <c r="IF1118"/>
      <c r="IG1118"/>
      <c r="IH1118"/>
      <c r="II1118"/>
      <c r="IJ1118"/>
      <c r="IK1118"/>
      <c r="IL1118"/>
      <c r="IM1118"/>
      <c r="IN1118"/>
      <c r="IO1118"/>
      <c r="IP1118"/>
      <c r="IQ1118"/>
      <c r="IR1118"/>
      <c r="IS1118"/>
      <c r="IT1118"/>
      <c r="IU1118"/>
      <c r="IV1118"/>
      <c r="IW1118"/>
      <c r="IX1118"/>
      <c r="IY1118"/>
      <c r="IZ1118"/>
      <c r="JA1118"/>
      <c r="JB1118"/>
      <c r="JC1118"/>
      <c r="JD1118"/>
      <c r="JE1118"/>
      <c r="JF1118"/>
      <c r="JG1118"/>
      <c r="JH1118"/>
      <c r="JI1118"/>
      <c r="JJ1118"/>
      <c r="JK1118"/>
      <c r="JL1118"/>
      <c r="JM1118"/>
      <c r="JN1118"/>
      <c r="JO1118"/>
      <c r="JP1118"/>
      <c r="JQ1118"/>
      <c r="JR1118"/>
      <c r="JS1118"/>
      <c r="JT1118"/>
      <c r="JU1118"/>
      <c r="JV1118"/>
      <c r="JW1118"/>
      <c r="JX1118"/>
      <c r="JY1118"/>
      <c r="JZ1118"/>
      <c r="KA1118"/>
      <c r="KB1118"/>
      <c r="KC1118"/>
      <c r="KD1118"/>
      <c r="KE1118"/>
      <c r="KF1118"/>
      <c r="KG1118"/>
      <c r="KH1118"/>
      <c r="KI1118"/>
      <c r="KJ1118"/>
      <c r="KK1118"/>
      <c r="KL1118"/>
      <c r="KM1118"/>
      <c r="KN1118"/>
      <c r="KO1118"/>
      <c r="KP1118"/>
      <c r="KQ1118"/>
      <c r="KR1118"/>
      <c r="KS1118"/>
      <c r="KT1118"/>
      <c r="KU1118"/>
      <c r="KV1118"/>
      <c r="KW1118"/>
      <c r="KX1118"/>
      <c r="KY1118"/>
      <c r="KZ1118"/>
      <c r="LA1118"/>
      <c r="LB1118"/>
      <c r="LC1118"/>
      <c r="LD1118"/>
      <c r="LE1118"/>
      <c r="LF1118"/>
      <c r="LG1118"/>
      <c r="LH1118"/>
      <c r="LI1118"/>
      <c r="LJ1118"/>
      <c r="LK1118"/>
      <c r="LL1118"/>
      <c r="LM1118"/>
      <c r="LN1118"/>
      <c r="LO1118"/>
      <c r="LP1118"/>
      <c r="LQ1118"/>
      <c r="LR1118"/>
      <c r="LS1118"/>
      <c r="LT1118"/>
      <c r="LU1118"/>
      <c r="LV1118"/>
      <c r="LW1118"/>
      <c r="LX1118"/>
      <c r="LY1118"/>
      <c r="LZ1118"/>
      <c r="MA1118"/>
      <c r="MB1118"/>
      <c r="MC1118"/>
      <c r="MD1118"/>
      <c r="ME1118"/>
      <c r="MF1118"/>
      <c r="MG1118"/>
      <c r="MH1118"/>
      <c r="MI1118"/>
      <c r="MJ1118"/>
      <c r="MK1118"/>
      <c r="ML1118"/>
      <c r="MM1118"/>
      <c r="MN1118"/>
      <c r="MO1118"/>
      <c r="MP1118"/>
      <c r="MQ1118"/>
      <c r="MR1118"/>
      <c r="MS1118"/>
      <c r="MT1118"/>
      <c r="MU1118"/>
      <c r="MV1118"/>
      <c r="MW1118"/>
      <c r="MX1118"/>
      <c r="MY1118"/>
      <c r="MZ1118"/>
      <c r="NA1118"/>
      <c r="NB1118"/>
      <c r="NC1118"/>
      <c r="ND1118"/>
      <c r="NE1118"/>
      <c r="NF1118"/>
      <c r="NG1118"/>
      <c r="NH1118"/>
      <c r="NI1118"/>
      <c r="NJ1118"/>
      <c r="NK1118"/>
      <c r="NL1118"/>
      <c r="NM1118"/>
      <c r="NN1118"/>
      <c r="NO1118"/>
      <c r="NP1118"/>
      <c r="NQ1118"/>
      <c r="NR1118"/>
      <c r="NS1118"/>
      <c r="NT1118"/>
      <c r="NU1118"/>
      <c r="NV1118"/>
      <c r="NW1118"/>
      <c r="NX1118"/>
      <c r="NY1118"/>
      <c r="NZ1118"/>
      <c r="OA1118"/>
    </row>
    <row r="1119" spans="16:391"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DR1119"/>
      <c r="DS1119"/>
      <c r="DT1119"/>
      <c r="DU1119"/>
      <c r="DV1119"/>
      <c r="DW1119"/>
      <c r="DX1119"/>
      <c r="DY1119"/>
      <c r="DZ1119"/>
      <c r="EA1119"/>
      <c r="EB1119"/>
      <c r="EC1119"/>
      <c r="ED1119"/>
      <c r="EE1119"/>
      <c r="EF1119"/>
      <c r="EG1119"/>
      <c r="EH1119"/>
      <c r="EI1119"/>
      <c r="EJ1119"/>
      <c r="EK1119"/>
      <c r="EL1119"/>
      <c r="EM1119"/>
      <c r="EN1119"/>
      <c r="EO1119"/>
      <c r="EP1119"/>
      <c r="EQ1119"/>
      <c r="ER1119"/>
      <c r="ES1119"/>
      <c r="ET1119"/>
      <c r="EU1119"/>
      <c r="EV1119"/>
      <c r="EW1119"/>
      <c r="EX1119"/>
      <c r="EY1119"/>
      <c r="EZ1119"/>
      <c r="FA1119"/>
      <c r="FB1119"/>
      <c r="FC1119"/>
      <c r="FD1119"/>
      <c r="FE1119"/>
      <c r="FF1119"/>
      <c r="FG1119"/>
      <c r="FH1119"/>
      <c r="FI1119"/>
      <c r="FJ1119"/>
      <c r="FK1119"/>
      <c r="FL1119"/>
      <c r="FM1119"/>
      <c r="FN1119"/>
      <c r="FO1119"/>
      <c r="FP1119"/>
      <c r="FQ1119"/>
      <c r="FR1119"/>
      <c r="FS1119"/>
      <c r="FT1119"/>
      <c r="FU1119"/>
      <c r="FV1119"/>
      <c r="FW1119"/>
      <c r="FX1119"/>
      <c r="FY1119"/>
      <c r="FZ1119"/>
      <c r="GA1119"/>
      <c r="GB1119"/>
      <c r="GC1119"/>
      <c r="GD1119"/>
      <c r="GE1119"/>
      <c r="GF1119"/>
      <c r="GG1119"/>
      <c r="GH1119"/>
      <c r="GI1119"/>
      <c r="GJ1119"/>
      <c r="GK1119"/>
      <c r="GL1119"/>
      <c r="GM1119"/>
      <c r="GN1119"/>
      <c r="GO1119"/>
      <c r="GP1119"/>
      <c r="GQ1119"/>
      <c r="GR1119"/>
      <c r="GS1119"/>
      <c r="GT1119"/>
      <c r="GU1119"/>
      <c r="GV1119"/>
      <c r="GW1119"/>
      <c r="GX1119"/>
      <c r="GY1119"/>
      <c r="GZ1119"/>
      <c r="HA1119"/>
      <c r="HB1119"/>
      <c r="HC1119"/>
      <c r="HD1119"/>
      <c r="HE1119"/>
      <c r="HF1119"/>
      <c r="HG1119"/>
      <c r="HH1119"/>
      <c r="HI1119"/>
      <c r="HJ1119"/>
      <c r="HK1119"/>
      <c r="HL1119"/>
      <c r="HM1119"/>
      <c r="HN1119"/>
      <c r="HO1119"/>
      <c r="HP1119"/>
      <c r="HQ1119"/>
      <c r="HR1119"/>
      <c r="HS1119"/>
      <c r="HT1119"/>
      <c r="HU1119"/>
      <c r="HV1119"/>
      <c r="HW1119"/>
      <c r="HX1119"/>
      <c r="HY1119"/>
      <c r="HZ1119"/>
      <c r="IA1119"/>
      <c r="IB1119"/>
      <c r="IC1119"/>
      <c r="ID1119"/>
      <c r="IE1119"/>
      <c r="IF1119"/>
      <c r="IG1119"/>
      <c r="IH1119"/>
      <c r="II1119"/>
      <c r="IJ1119"/>
      <c r="IK1119"/>
      <c r="IL1119"/>
      <c r="IM1119"/>
      <c r="IN1119"/>
      <c r="IO1119"/>
      <c r="IP1119"/>
      <c r="IQ1119"/>
      <c r="IR1119"/>
      <c r="IS1119"/>
      <c r="IT1119"/>
      <c r="IU1119"/>
      <c r="IV1119"/>
      <c r="IW1119"/>
      <c r="IX1119"/>
      <c r="IY1119"/>
      <c r="IZ1119"/>
      <c r="JA1119"/>
      <c r="JB1119"/>
      <c r="JC1119"/>
      <c r="JD1119"/>
      <c r="JE1119"/>
      <c r="JF1119"/>
      <c r="JG1119"/>
      <c r="JH1119"/>
      <c r="JI1119"/>
      <c r="JJ1119"/>
      <c r="JK1119"/>
      <c r="JL1119"/>
      <c r="JM1119"/>
      <c r="JN1119"/>
      <c r="JO1119"/>
      <c r="JP1119"/>
      <c r="JQ1119"/>
      <c r="JR1119"/>
      <c r="JS1119"/>
      <c r="JT1119"/>
      <c r="JU1119"/>
      <c r="JV1119"/>
      <c r="JW1119"/>
      <c r="JX1119"/>
      <c r="JY1119"/>
      <c r="JZ1119"/>
      <c r="KA1119"/>
      <c r="KB1119"/>
      <c r="KC1119"/>
      <c r="KD1119"/>
      <c r="KE1119"/>
      <c r="KF1119"/>
      <c r="KG1119"/>
      <c r="KH1119"/>
      <c r="KI1119"/>
      <c r="KJ1119"/>
      <c r="KK1119"/>
      <c r="KL1119"/>
      <c r="KM1119"/>
      <c r="KN1119"/>
      <c r="KO1119"/>
      <c r="KP1119"/>
      <c r="KQ1119"/>
      <c r="KR1119"/>
      <c r="KS1119"/>
      <c r="KT1119"/>
      <c r="KU1119"/>
      <c r="KV1119"/>
      <c r="KW1119"/>
      <c r="KX1119"/>
      <c r="KY1119"/>
      <c r="KZ1119"/>
      <c r="LA1119"/>
      <c r="LB1119"/>
      <c r="LC1119"/>
      <c r="LD1119"/>
      <c r="LE1119"/>
      <c r="LF1119"/>
      <c r="LG1119"/>
      <c r="LH1119"/>
      <c r="LI1119"/>
      <c r="LJ1119"/>
      <c r="LK1119"/>
      <c r="LL1119"/>
      <c r="LM1119"/>
      <c r="LN1119"/>
      <c r="LO1119"/>
      <c r="LP1119"/>
      <c r="LQ1119"/>
      <c r="LR1119"/>
      <c r="LS1119"/>
      <c r="LT1119"/>
      <c r="LU1119"/>
      <c r="LV1119"/>
      <c r="LW1119"/>
      <c r="LX1119"/>
      <c r="LY1119"/>
      <c r="LZ1119"/>
      <c r="MA1119"/>
      <c r="MB1119"/>
      <c r="MC1119"/>
      <c r="MD1119"/>
      <c r="ME1119"/>
      <c r="MF1119"/>
      <c r="MG1119"/>
      <c r="MH1119"/>
      <c r="MI1119"/>
      <c r="MJ1119"/>
      <c r="MK1119"/>
      <c r="ML1119"/>
      <c r="MM1119"/>
      <c r="MN1119"/>
      <c r="MO1119"/>
      <c r="MP1119"/>
      <c r="MQ1119"/>
      <c r="MR1119"/>
      <c r="MS1119"/>
      <c r="MT1119"/>
      <c r="MU1119"/>
      <c r="MV1119"/>
      <c r="MW1119"/>
      <c r="MX1119"/>
      <c r="MY1119"/>
      <c r="MZ1119"/>
      <c r="NA1119"/>
      <c r="NB1119"/>
      <c r="NC1119"/>
      <c r="ND1119"/>
      <c r="NE1119"/>
      <c r="NF1119"/>
      <c r="NG1119"/>
      <c r="NH1119"/>
      <c r="NI1119"/>
      <c r="NJ1119"/>
      <c r="NK1119"/>
      <c r="NL1119"/>
      <c r="NM1119"/>
      <c r="NN1119"/>
      <c r="NO1119"/>
      <c r="NP1119"/>
      <c r="NQ1119"/>
      <c r="NR1119"/>
      <c r="NS1119"/>
      <c r="NT1119"/>
      <c r="NU1119"/>
      <c r="NV1119"/>
      <c r="NW1119"/>
      <c r="NX1119"/>
      <c r="NY1119"/>
      <c r="NZ1119"/>
      <c r="OA1119"/>
    </row>
    <row r="1120" spans="16:391"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DR1120"/>
      <c r="DS1120"/>
      <c r="DT1120"/>
      <c r="DU1120"/>
      <c r="DV1120"/>
      <c r="DW1120"/>
      <c r="DX1120"/>
      <c r="DY1120"/>
      <c r="DZ1120"/>
      <c r="EA1120"/>
      <c r="EB1120"/>
      <c r="EC1120"/>
      <c r="ED1120"/>
      <c r="EE1120"/>
      <c r="EF1120"/>
      <c r="EG1120"/>
      <c r="EH1120"/>
      <c r="EI1120"/>
      <c r="EJ1120"/>
      <c r="EK1120"/>
      <c r="EL1120"/>
      <c r="EM1120"/>
      <c r="EN1120"/>
      <c r="EO1120"/>
      <c r="EP1120"/>
      <c r="EQ1120"/>
      <c r="ER1120"/>
      <c r="ES1120"/>
      <c r="ET1120"/>
      <c r="EU1120"/>
      <c r="EV1120"/>
      <c r="EW1120"/>
      <c r="EX1120"/>
      <c r="EY1120"/>
      <c r="EZ1120"/>
      <c r="FA1120"/>
      <c r="FB1120"/>
      <c r="FC1120"/>
      <c r="FD1120"/>
      <c r="FE1120"/>
      <c r="FF1120"/>
      <c r="FG1120"/>
      <c r="FH1120"/>
      <c r="FI1120"/>
      <c r="FJ1120"/>
      <c r="FK1120"/>
      <c r="FL1120"/>
      <c r="FM1120"/>
      <c r="FN1120"/>
      <c r="FO1120"/>
      <c r="FP1120"/>
      <c r="FQ1120"/>
      <c r="FR1120"/>
      <c r="FS1120"/>
      <c r="FT1120"/>
      <c r="FU1120"/>
      <c r="FV1120"/>
      <c r="FW1120"/>
      <c r="FX1120"/>
      <c r="FY1120"/>
      <c r="FZ1120"/>
      <c r="GA1120"/>
      <c r="GB1120"/>
      <c r="GC1120"/>
      <c r="GD1120"/>
      <c r="GE1120"/>
      <c r="GF1120"/>
      <c r="GG1120"/>
      <c r="GH1120"/>
      <c r="GI1120"/>
      <c r="GJ1120"/>
      <c r="GK1120"/>
      <c r="GL1120"/>
      <c r="GM1120"/>
      <c r="GN1120"/>
      <c r="GO1120"/>
      <c r="GP1120"/>
      <c r="GQ1120"/>
      <c r="GR1120"/>
      <c r="GS1120"/>
      <c r="GT1120"/>
      <c r="GU1120"/>
      <c r="GV1120"/>
      <c r="GW1120"/>
      <c r="GX1120"/>
      <c r="GY1120"/>
      <c r="GZ1120"/>
      <c r="HA1120"/>
      <c r="HB1120"/>
      <c r="HC1120"/>
      <c r="HD1120"/>
      <c r="HE1120"/>
      <c r="HF1120"/>
      <c r="HG1120"/>
      <c r="HH1120"/>
      <c r="HI1120"/>
      <c r="HJ1120"/>
      <c r="HK1120"/>
      <c r="HL1120"/>
      <c r="HM1120"/>
      <c r="HN1120"/>
      <c r="HO1120"/>
      <c r="HP1120"/>
      <c r="HQ1120"/>
      <c r="HR1120"/>
      <c r="HS1120"/>
      <c r="HT1120"/>
      <c r="HU1120"/>
      <c r="HV1120"/>
      <c r="HW1120"/>
      <c r="HX1120"/>
      <c r="HY1120"/>
      <c r="HZ1120"/>
      <c r="IA1120"/>
      <c r="IB1120"/>
      <c r="IC1120"/>
      <c r="ID1120"/>
      <c r="IE1120"/>
      <c r="IF1120"/>
      <c r="IG1120"/>
      <c r="IH1120"/>
      <c r="II1120"/>
      <c r="IJ1120"/>
      <c r="IK1120"/>
      <c r="IL1120"/>
      <c r="IM1120"/>
      <c r="IN1120"/>
      <c r="IO1120"/>
      <c r="IP1120"/>
      <c r="IQ1120"/>
      <c r="IR1120"/>
      <c r="IS1120"/>
      <c r="IT1120"/>
      <c r="IU1120"/>
      <c r="IV1120"/>
      <c r="IW1120"/>
      <c r="IX1120"/>
      <c r="IY1120"/>
      <c r="IZ1120"/>
      <c r="JA1120"/>
      <c r="JB1120"/>
      <c r="JC1120"/>
      <c r="JD1120"/>
      <c r="JE1120"/>
      <c r="JF1120"/>
      <c r="JG1120"/>
      <c r="JH1120"/>
      <c r="JI1120"/>
      <c r="JJ1120"/>
      <c r="JK1120"/>
      <c r="JL1120"/>
      <c r="JM1120"/>
      <c r="JN1120"/>
      <c r="JO1120"/>
      <c r="JP1120"/>
      <c r="JQ1120"/>
      <c r="JR1120"/>
      <c r="JS1120"/>
      <c r="JT1120"/>
      <c r="JU1120"/>
      <c r="JV1120"/>
      <c r="JW1120"/>
      <c r="JX1120"/>
      <c r="JY1120"/>
      <c r="JZ1120"/>
      <c r="KA1120"/>
      <c r="KB1120"/>
      <c r="KC1120"/>
      <c r="KD1120"/>
      <c r="KE1120"/>
      <c r="KF1120"/>
      <c r="KG1120"/>
      <c r="KH1120"/>
      <c r="KI1120"/>
      <c r="KJ1120"/>
      <c r="KK1120"/>
      <c r="KL1120"/>
      <c r="KM1120"/>
      <c r="KN1120"/>
      <c r="KO1120"/>
      <c r="KP1120"/>
      <c r="KQ1120"/>
      <c r="KR1120"/>
      <c r="KS1120"/>
      <c r="KT1120"/>
      <c r="KU1120"/>
      <c r="KV1120"/>
      <c r="KW1120"/>
      <c r="KX1120"/>
      <c r="KY1120"/>
      <c r="KZ1120"/>
      <c r="LA1120"/>
      <c r="LB1120"/>
      <c r="LC1120"/>
      <c r="LD1120"/>
      <c r="LE1120"/>
      <c r="LF1120"/>
      <c r="LG1120"/>
      <c r="LH1120"/>
      <c r="LI1120"/>
      <c r="LJ1120"/>
      <c r="LK1120"/>
      <c r="LL1120"/>
      <c r="LM1120"/>
      <c r="LN1120"/>
      <c r="LO1120"/>
      <c r="LP1120"/>
      <c r="LQ1120"/>
      <c r="LR1120"/>
      <c r="LS1120"/>
      <c r="LT1120"/>
      <c r="LU1120"/>
      <c r="LV1120"/>
      <c r="LW1120"/>
      <c r="LX1120"/>
      <c r="LY1120"/>
      <c r="LZ1120"/>
      <c r="MA1120"/>
      <c r="MB1120"/>
      <c r="MC1120"/>
      <c r="MD1120"/>
      <c r="ME1120"/>
      <c r="MF1120"/>
      <c r="MG1120"/>
      <c r="MH1120"/>
      <c r="MI1120"/>
      <c r="MJ1120"/>
      <c r="MK1120"/>
      <c r="ML1120"/>
      <c r="MM1120"/>
      <c r="MN1120"/>
      <c r="MO1120"/>
      <c r="MP1120"/>
      <c r="MQ1120"/>
      <c r="MR1120"/>
      <c r="MS1120"/>
      <c r="MT1120"/>
      <c r="MU1120"/>
      <c r="MV1120"/>
      <c r="MW1120"/>
      <c r="MX1120"/>
      <c r="MY1120"/>
      <c r="MZ1120"/>
      <c r="NA1120"/>
      <c r="NB1120"/>
      <c r="NC1120"/>
      <c r="ND1120"/>
      <c r="NE1120"/>
      <c r="NF1120"/>
      <c r="NG1120"/>
      <c r="NH1120"/>
      <c r="NI1120"/>
      <c r="NJ1120"/>
      <c r="NK1120"/>
      <c r="NL1120"/>
      <c r="NM1120"/>
      <c r="NN1120"/>
      <c r="NO1120"/>
      <c r="NP1120"/>
      <c r="NQ1120"/>
      <c r="NR1120"/>
      <c r="NS1120"/>
      <c r="NT1120"/>
      <c r="NU1120"/>
      <c r="NV1120"/>
      <c r="NW1120"/>
      <c r="NX1120"/>
      <c r="NY1120"/>
      <c r="NZ1120"/>
      <c r="OA1120"/>
    </row>
    <row r="1121" spans="16:391"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DR1121"/>
      <c r="DS1121"/>
      <c r="DT1121"/>
      <c r="DU1121"/>
      <c r="DV1121"/>
      <c r="DW1121"/>
      <c r="DX1121"/>
      <c r="DY1121"/>
      <c r="DZ1121"/>
      <c r="EA1121"/>
      <c r="EB1121"/>
      <c r="EC1121"/>
      <c r="ED1121"/>
      <c r="EE1121"/>
      <c r="EF1121"/>
      <c r="EG1121"/>
      <c r="EH1121"/>
      <c r="EI1121"/>
      <c r="EJ1121"/>
      <c r="EK1121"/>
      <c r="EL1121"/>
      <c r="EM1121"/>
      <c r="EN1121"/>
      <c r="EO1121"/>
      <c r="EP1121"/>
      <c r="EQ1121"/>
      <c r="ER1121"/>
      <c r="ES1121"/>
      <c r="ET1121"/>
      <c r="EU1121"/>
      <c r="EV1121"/>
      <c r="EW1121"/>
      <c r="EX1121"/>
      <c r="EY1121"/>
      <c r="EZ1121"/>
      <c r="FA1121"/>
      <c r="FB1121"/>
      <c r="FC1121"/>
      <c r="FD1121"/>
      <c r="FE1121"/>
      <c r="FF1121"/>
      <c r="FG1121"/>
      <c r="FH1121"/>
      <c r="FI1121"/>
      <c r="FJ1121"/>
      <c r="FK1121"/>
      <c r="FL1121"/>
      <c r="FM1121"/>
      <c r="FN1121"/>
      <c r="FO1121"/>
      <c r="FP1121"/>
      <c r="FQ1121"/>
      <c r="FR1121"/>
      <c r="FS1121"/>
      <c r="FT1121"/>
      <c r="FU1121"/>
      <c r="FV1121"/>
      <c r="FW1121"/>
      <c r="FX1121"/>
      <c r="FY1121"/>
      <c r="FZ1121"/>
      <c r="GA1121"/>
      <c r="GB1121"/>
      <c r="GC1121"/>
      <c r="GD1121"/>
      <c r="GE1121"/>
      <c r="GF1121"/>
      <c r="GG1121"/>
      <c r="GH1121"/>
      <c r="GI1121"/>
      <c r="GJ1121"/>
      <c r="GK1121"/>
      <c r="GL1121"/>
      <c r="GM1121"/>
      <c r="GN1121"/>
      <c r="GO1121"/>
      <c r="GP1121"/>
      <c r="GQ1121"/>
      <c r="GR1121"/>
      <c r="GS1121"/>
      <c r="GT1121"/>
      <c r="GU1121"/>
      <c r="GV1121"/>
      <c r="GW1121"/>
      <c r="GX1121"/>
      <c r="GY1121"/>
      <c r="GZ1121"/>
      <c r="HA1121"/>
      <c r="HB1121"/>
      <c r="HC1121"/>
      <c r="HD1121"/>
      <c r="HE1121"/>
      <c r="HF1121"/>
      <c r="HG1121"/>
      <c r="HH1121"/>
      <c r="HI1121"/>
      <c r="HJ1121"/>
      <c r="HK1121"/>
      <c r="HL1121"/>
      <c r="HM1121"/>
      <c r="HN1121"/>
      <c r="HO1121"/>
      <c r="HP1121"/>
      <c r="HQ1121"/>
      <c r="HR1121"/>
      <c r="HS1121"/>
      <c r="HT1121"/>
      <c r="HU1121"/>
      <c r="HV1121"/>
      <c r="HW1121"/>
      <c r="HX1121"/>
      <c r="HY1121"/>
      <c r="HZ1121"/>
      <c r="IA1121"/>
      <c r="IB1121"/>
      <c r="IC1121"/>
      <c r="ID1121"/>
      <c r="IE1121"/>
      <c r="IF1121"/>
      <c r="IG1121"/>
      <c r="IH1121"/>
      <c r="II1121"/>
      <c r="IJ1121"/>
      <c r="IK1121"/>
      <c r="IL1121"/>
      <c r="IM1121"/>
      <c r="IN1121"/>
      <c r="IO1121"/>
      <c r="IP1121"/>
      <c r="IQ1121"/>
      <c r="IR1121"/>
      <c r="IS1121"/>
      <c r="IT1121"/>
      <c r="IU1121"/>
      <c r="IV1121"/>
      <c r="IW1121"/>
      <c r="IX1121"/>
      <c r="IY1121"/>
      <c r="IZ1121"/>
      <c r="JA1121"/>
      <c r="JB1121"/>
      <c r="JC1121"/>
      <c r="JD1121"/>
      <c r="JE1121"/>
      <c r="JF1121"/>
      <c r="JG1121"/>
      <c r="JH1121"/>
      <c r="JI1121"/>
      <c r="JJ1121"/>
      <c r="JK1121"/>
      <c r="JL1121"/>
      <c r="JM1121"/>
      <c r="JN1121"/>
      <c r="JO1121"/>
      <c r="JP1121"/>
      <c r="JQ1121"/>
      <c r="JR1121"/>
      <c r="JS1121"/>
      <c r="JT1121"/>
      <c r="JU1121"/>
      <c r="JV1121"/>
      <c r="JW1121"/>
      <c r="JX1121"/>
      <c r="JY1121"/>
      <c r="JZ1121"/>
      <c r="KA1121"/>
      <c r="KB1121"/>
      <c r="KC1121"/>
      <c r="KD1121"/>
      <c r="KE1121"/>
      <c r="KF1121"/>
      <c r="KG1121"/>
      <c r="KH1121"/>
      <c r="KI1121"/>
      <c r="KJ1121"/>
      <c r="KK1121"/>
      <c r="KL1121"/>
      <c r="KM1121"/>
      <c r="KN1121"/>
      <c r="KO1121"/>
      <c r="KP1121"/>
      <c r="KQ1121"/>
      <c r="KR1121"/>
      <c r="KS1121"/>
      <c r="KT1121"/>
      <c r="KU1121"/>
      <c r="KV1121"/>
      <c r="KW1121"/>
      <c r="KX1121"/>
      <c r="KY1121"/>
      <c r="KZ1121"/>
      <c r="LA1121"/>
      <c r="LB1121"/>
      <c r="LC1121"/>
      <c r="LD1121"/>
      <c r="LE1121"/>
      <c r="LF1121"/>
      <c r="LG1121"/>
      <c r="LH1121"/>
      <c r="LI1121"/>
      <c r="LJ1121"/>
      <c r="LK1121"/>
      <c r="LL1121"/>
      <c r="LM1121"/>
      <c r="LN1121"/>
      <c r="LO1121"/>
      <c r="LP1121"/>
      <c r="LQ1121"/>
      <c r="LR1121"/>
      <c r="LS1121"/>
      <c r="LT1121"/>
      <c r="LU1121"/>
      <c r="LV1121"/>
      <c r="LW1121"/>
      <c r="LX1121"/>
      <c r="LY1121"/>
      <c r="LZ1121"/>
      <c r="MA1121"/>
      <c r="MB1121"/>
      <c r="MC1121"/>
      <c r="MD1121"/>
      <c r="ME1121"/>
      <c r="MF1121"/>
      <c r="MG1121"/>
      <c r="MH1121"/>
      <c r="MI1121"/>
      <c r="MJ1121"/>
      <c r="MK1121"/>
      <c r="ML1121"/>
      <c r="MM1121"/>
      <c r="MN1121"/>
      <c r="MO1121"/>
      <c r="MP1121"/>
      <c r="MQ1121"/>
      <c r="MR1121"/>
      <c r="MS1121"/>
      <c r="MT1121"/>
      <c r="MU1121"/>
      <c r="MV1121"/>
      <c r="MW1121"/>
      <c r="MX1121"/>
      <c r="MY1121"/>
      <c r="MZ1121"/>
      <c r="NA1121"/>
      <c r="NB1121"/>
      <c r="NC1121"/>
      <c r="ND1121"/>
      <c r="NE1121"/>
      <c r="NF1121"/>
      <c r="NG1121"/>
      <c r="NH1121"/>
      <c r="NI1121"/>
      <c r="NJ1121"/>
      <c r="NK1121"/>
      <c r="NL1121"/>
      <c r="NM1121"/>
      <c r="NN1121"/>
      <c r="NO1121"/>
      <c r="NP1121"/>
      <c r="NQ1121"/>
      <c r="NR1121"/>
      <c r="NS1121"/>
      <c r="NT1121"/>
      <c r="NU1121"/>
      <c r="NV1121"/>
      <c r="NW1121"/>
      <c r="NX1121"/>
      <c r="NY1121"/>
      <c r="NZ1121"/>
      <c r="OA1121"/>
    </row>
    <row r="1122" spans="16:391"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DR1122"/>
      <c r="DS1122"/>
      <c r="DT1122"/>
      <c r="DU1122"/>
      <c r="DV1122"/>
      <c r="DW1122"/>
      <c r="DX1122"/>
      <c r="DY1122"/>
      <c r="DZ1122"/>
      <c r="EA1122"/>
      <c r="EB1122"/>
      <c r="EC1122"/>
      <c r="ED1122"/>
      <c r="EE1122"/>
      <c r="EF1122"/>
      <c r="EG1122"/>
      <c r="EH1122"/>
      <c r="EI1122"/>
      <c r="EJ1122"/>
      <c r="EK1122"/>
      <c r="EL1122"/>
      <c r="EM1122"/>
      <c r="EN1122"/>
      <c r="EO1122"/>
      <c r="EP1122"/>
      <c r="EQ1122"/>
      <c r="ER1122"/>
      <c r="ES1122"/>
      <c r="ET1122"/>
      <c r="EU1122"/>
      <c r="EV1122"/>
      <c r="EW1122"/>
      <c r="EX1122"/>
      <c r="EY1122"/>
      <c r="EZ1122"/>
      <c r="FA1122"/>
      <c r="FB1122"/>
      <c r="FC1122"/>
      <c r="FD1122"/>
      <c r="FE1122"/>
      <c r="FF1122"/>
      <c r="FG1122"/>
      <c r="FH1122"/>
      <c r="FI1122"/>
      <c r="FJ1122"/>
      <c r="FK1122"/>
      <c r="FL1122"/>
      <c r="FM1122"/>
      <c r="FN1122"/>
      <c r="FO1122"/>
      <c r="FP1122"/>
      <c r="FQ1122"/>
      <c r="FR1122"/>
      <c r="FS1122"/>
      <c r="FT1122"/>
      <c r="FU1122"/>
      <c r="FV1122"/>
      <c r="FW1122"/>
      <c r="FX1122"/>
      <c r="FY1122"/>
      <c r="FZ1122"/>
      <c r="GA1122"/>
      <c r="GB1122"/>
      <c r="GC1122"/>
      <c r="GD1122"/>
      <c r="GE1122"/>
      <c r="GF1122"/>
      <c r="GG1122"/>
      <c r="GH1122"/>
      <c r="GI1122"/>
      <c r="GJ1122"/>
      <c r="GK1122"/>
      <c r="GL1122"/>
      <c r="GM1122"/>
      <c r="GN1122"/>
      <c r="GO1122"/>
      <c r="GP1122"/>
      <c r="GQ1122"/>
      <c r="GR1122"/>
      <c r="GS1122"/>
      <c r="GT1122"/>
      <c r="GU1122"/>
      <c r="GV1122"/>
      <c r="GW1122"/>
      <c r="GX1122"/>
      <c r="GY1122"/>
      <c r="GZ1122"/>
      <c r="HA1122"/>
      <c r="HB1122"/>
      <c r="HC1122"/>
      <c r="HD1122"/>
      <c r="HE1122"/>
      <c r="HF1122"/>
      <c r="HG1122"/>
      <c r="HH1122"/>
      <c r="HI1122"/>
      <c r="HJ1122"/>
      <c r="HK1122"/>
      <c r="HL1122"/>
      <c r="HM1122"/>
      <c r="HN1122"/>
      <c r="HO1122"/>
      <c r="HP1122"/>
      <c r="HQ1122"/>
      <c r="HR1122"/>
      <c r="HS1122"/>
      <c r="HT1122"/>
      <c r="HU1122"/>
      <c r="HV1122"/>
      <c r="HW1122"/>
      <c r="HX1122"/>
      <c r="HY1122"/>
      <c r="HZ1122"/>
      <c r="IA1122"/>
      <c r="IB1122"/>
      <c r="IC1122"/>
      <c r="ID1122"/>
      <c r="IE1122"/>
      <c r="IF1122"/>
      <c r="IG1122"/>
      <c r="IH1122"/>
      <c r="II1122"/>
      <c r="IJ1122"/>
      <c r="IK1122"/>
      <c r="IL1122"/>
      <c r="IM1122"/>
      <c r="IN1122"/>
      <c r="IO1122"/>
      <c r="IP1122"/>
      <c r="IQ1122"/>
      <c r="IR1122"/>
      <c r="IS1122"/>
      <c r="IT1122"/>
      <c r="IU1122"/>
      <c r="IV1122"/>
      <c r="IW1122"/>
      <c r="IX1122"/>
      <c r="IY1122"/>
      <c r="IZ1122"/>
      <c r="JA1122"/>
      <c r="JB1122"/>
      <c r="JC1122"/>
      <c r="JD1122"/>
      <c r="JE1122"/>
      <c r="JF1122"/>
      <c r="JG1122"/>
      <c r="JH1122"/>
      <c r="JI1122"/>
      <c r="JJ1122"/>
      <c r="JK1122"/>
      <c r="JL1122"/>
      <c r="JM1122"/>
      <c r="JN1122"/>
      <c r="JO1122"/>
      <c r="JP1122"/>
      <c r="JQ1122"/>
      <c r="JR1122"/>
      <c r="JS1122"/>
      <c r="JT1122"/>
      <c r="JU1122"/>
      <c r="JV1122"/>
      <c r="JW1122"/>
      <c r="JX1122"/>
      <c r="JY1122"/>
      <c r="JZ1122"/>
      <c r="KA1122"/>
      <c r="KB1122"/>
      <c r="KC1122"/>
      <c r="KD1122"/>
      <c r="KE1122"/>
      <c r="KF1122"/>
      <c r="KG1122"/>
      <c r="KH1122"/>
      <c r="KI1122"/>
      <c r="KJ1122"/>
      <c r="KK1122"/>
      <c r="KL1122"/>
      <c r="KM1122"/>
      <c r="KN1122"/>
      <c r="KO1122"/>
      <c r="KP1122"/>
      <c r="KQ1122"/>
      <c r="KR1122"/>
      <c r="KS1122"/>
      <c r="KT1122"/>
      <c r="KU1122"/>
      <c r="KV1122"/>
      <c r="KW1122"/>
      <c r="KX1122"/>
      <c r="KY1122"/>
      <c r="KZ1122"/>
      <c r="LA1122"/>
      <c r="LB1122"/>
      <c r="LC1122"/>
      <c r="LD1122"/>
      <c r="LE1122"/>
      <c r="LF1122"/>
      <c r="LG1122"/>
      <c r="LH1122"/>
      <c r="LI1122"/>
      <c r="LJ1122"/>
      <c r="LK1122"/>
      <c r="LL1122"/>
      <c r="LM1122"/>
      <c r="LN1122"/>
      <c r="LO1122"/>
      <c r="LP1122"/>
      <c r="LQ1122"/>
      <c r="LR1122"/>
      <c r="LS1122"/>
      <c r="LT1122"/>
      <c r="LU1122"/>
      <c r="LV1122"/>
      <c r="LW1122"/>
      <c r="LX1122"/>
      <c r="LY1122"/>
      <c r="LZ1122"/>
      <c r="MA1122"/>
      <c r="MB1122"/>
      <c r="MC1122"/>
      <c r="MD1122"/>
      <c r="ME1122"/>
      <c r="MF1122"/>
      <c r="MG1122"/>
      <c r="MH1122"/>
      <c r="MI1122"/>
      <c r="MJ1122"/>
      <c r="MK1122"/>
      <c r="ML1122"/>
      <c r="MM1122"/>
      <c r="MN1122"/>
      <c r="MO1122"/>
      <c r="MP1122"/>
      <c r="MQ1122"/>
      <c r="MR1122"/>
      <c r="MS1122"/>
      <c r="MT1122"/>
      <c r="MU1122"/>
      <c r="MV1122"/>
      <c r="MW1122"/>
      <c r="MX1122"/>
      <c r="MY1122"/>
      <c r="MZ1122"/>
      <c r="NA1122"/>
      <c r="NB1122"/>
      <c r="NC1122"/>
      <c r="ND1122"/>
      <c r="NE1122"/>
      <c r="NF1122"/>
      <c r="NG1122"/>
      <c r="NH1122"/>
      <c r="NI1122"/>
      <c r="NJ1122"/>
      <c r="NK1122"/>
      <c r="NL1122"/>
      <c r="NM1122"/>
      <c r="NN1122"/>
      <c r="NO1122"/>
      <c r="NP1122"/>
      <c r="NQ1122"/>
      <c r="NR1122"/>
      <c r="NS1122"/>
      <c r="NT1122"/>
      <c r="NU1122"/>
      <c r="NV1122"/>
      <c r="NW1122"/>
      <c r="NX1122"/>
      <c r="NY1122"/>
      <c r="NZ1122"/>
      <c r="OA1122"/>
    </row>
    <row r="1123" spans="16:391"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DR1123"/>
      <c r="DS1123"/>
      <c r="DT1123"/>
      <c r="DU1123"/>
      <c r="DV1123"/>
      <c r="DW1123"/>
      <c r="DX1123"/>
      <c r="DY1123"/>
      <c r="DZ1123"/>
      <c r="EA1123"/>
      <c r="EB1123"/>
      <c r="EC1123"/>
      <c r="ED1123"/>
      <c r="EE1123"/>
      <c r="EF1123"/>
      <c r="EG1123"/>
      <c r="EH1123"/>
      <c r="EI1123"/>
      <c r="EJ1123"/>
      <c r="EK1123"/>
      <c r="EL1123"/>
      <c r="EM1123"/>
      <c r="EN1123"/>
      <c r="EO1123"/>
      <c r="EP1123"/>
      <c r="EQ1123"/>
      <c r="ER1123"/>
      <c r="ES1123"/>
      <c r="ET1123"/>
      <c r="EU1123"/>
      <c r="EV1123"/>
      <c r="EW1123"/>
      <c r="EX1123"/>
      <c r="EY1123"/>
      <c r="EZ1123"/>
      <c r="FA1123"/>
      <c r="FB1123"/>
      <c r="FC1123"/>
      <c r="FD1123"/>
      <c r="FE1123"/>
      <c r="FF1123"/>
      <c r="FG1123"/>
      <c r="FH1123"/>
      <c r="FI1123"/>
      <c r="FJ1123"/>
      <c r="FK1123"/>
      <c r="FL1123"/>
      <c r="FM1123"/>
      <c r="FN1123"/>
      <c r="FO1123"/>
      <c r="FP1123"/>
      <c r="FQ1123"/>
      <c r="FR1123"/>
      <c r="FS1123"/>
      <c r="FT1123"/>
      <c r="FU1123"/>
      <c r="FV1123"/>
      <c r="FW1123"/>
      <c r="FX1123"/>
      <c r="FY1123"/>
      <c r="FZ1123"/>
      <c r="GA1123"/>
      <c r="GB1123"/>
      <c r="GC1123"/>
      <c r="GD1123"/>
      <c r="GE1123"/>
      <c r="GF1123"/>
      <c r="GG1123"/>
      <c r="GH1123"/>
      <c r="GI1123"/>
      <c r="GJ1123"/>
      <c r="GK1123"/>
      <c r="GL1123"/>
      <c r="GM1123"/>
      <c r="GN1123"/>
      <c r="GO1123"/>
      <c r="GP1123"/>
      <c r="GQ1123"/>
      <c r="GR1123"/>
      <c r="GS1123"/>
      <c r="GT1123"/>
      <c r="GU1123"/>
      <c r="GV1123"/>
      <c r="GW1123"/>
      <c r="GX1123"/>
      <c r="GY1123"/>
      <c r="GZ1123"/>
      <c r="HA1123"/>
      <c r="HB1123"/>
      <c r="HC1123"/>
      <c r="HD1123"/>
      <c r="HE1123"/>
      <c r="HF1123"/>
      <c r="HG1123"/>
      <c r="HH1123"/>
      <c r="HI1123"/>
      <c r="HJ1123"/>
      <c r="HK1123"/>
      <c r="HL1123"/>
      <c r="HM1123"/>
      <c r="HN1123"/>
      <c r="HO1123"/>
      <c r="HP1123"/>
      <c r="HQ1123"/>
      <c r="HR1123"/>
      <c r="HS1123"/>
      <c r="HT1123"/>
      <c r="HU1123"/>
      <c r="HV1123"/>
      <c r="HW1123"/>
      <c r="HX1123"/>
      <c r="HY1123"/>
      <c r="HZ1123"/>
      <c r="IA1123"/>
      <c r="IB1123"/>
      <c r="IC1123"/>
      <c r="ID1123"/>
      <c r="IE1123"/>
      <c r="IF1123"/>
      <c r="IG1123"/>
      <c r="IH1123"/>
      <c r="II1123"/>
      <c r="IJ1123"/>
      <c r="IK1123"/>
      <c r="IL1123"/>
      <c r="IM1123"/>
      <c r="IN1123"/>
      <c r="IO1123"/>
      <c r="IP1123"/>
      <c r="IQ1123"/>
      <c r="IR1123"/>
      <c r="IS1123"/>
      <c r="IT1123"/>
      <c r="IU1123"/>
      <c r="IV1123"/>
      <c r="IW1123"/>
      <c r="IX1123"/>
      <c r="IY1123"/>
      <c r="IZ1123"/>
      <c r="JA1123"/>
      <c r="JB1123"/>
      <c r="JC1123"/>
      <c r="JD1123"/>
      <c r="JE1123"/>
      <c r="JF1123"/>
      <c r="JG1123"/>
      <c r="JH1123"/>
      <c r="JI1123"/>
      <c r="JJ1123"/>
      <c r="JK1123"/>
      <c r="JL1123"/>
      <c r="JM1123"/>
      <c r="JN1123"/>
      <c r="JO1123"/>
      <c r="JP1123"/>
      <c r="JQ1123"/>
      <c r="JR1123"/>
      <c r="JS1123"/>
      <c r="JT1123"/>
      <c r="JU1123"/>
      <c r="JV1123"/>
      <c r="JW1123"/>
      <c r="JX1123"/>
      <c r="JY1123"/>
      <c r="JZ1123"/>
      <c r="KA1123"/>
      <c r="KB1123"/>
      <c r="KC1123"/>
      <c r="KD1123"/>
      <c r="KE1123"/>
      <c r="KF1123"/>
      <c r="KG1123"/>
      <c r="KH1123"/>
      <c r="KI1123"/>
      <c r="KJ1123"/>
      <c r="KK1123"/>
      <c r="KL1123"/>
      <c r="KM1123"/>
      <c r="KN1123"/>
      <c r="KO1123"/>
      <c r="KP1123"/>
      <c r="KQ1123"/>
      <c r="KR1123"/>
      <c r="KS1123"/>
      <c r="KT1123"/>
      <c r="KU1123"/>
      <c r="KV1123"/>
      <c r="KW1123"/>
      <c r="KX1123"/>
      <c r="KY1123"/>
      <c r="KZ1123"/>
      <c r="LA1123"/>
      <c r="LB1123"/>
      <c r="LC1123"/>
      <c r="LD1123"/>
      <c r="LE1123"/>
      <c r="LF1123"/>
      <c r="LG1123"/>
      <c r="LH1123"/>
      <c r="LI1123"/>
      <c r="LJ1123"/>
      <c r="LK1123"/>
      <c r="LL1123"/>
      <c r="LM1123"/>
      <c r="LN1123"/>
      <c r="LO1123"/>
      <c r="LP1123"/>
      <c r="LQ1123"/>
      <c r="LR1123"/>
      <c r="LS1123"/>
      <c r="LT1123"/>
      <c r="LU1123"/>
      <c r="LV1123"/>
      <c r="LW1123"/>
      <c r="LX1123"/>
      <c r="LY1123"/>
      <c r="LZ1123"/>
      <c r="MA1123"/>
      <c r="MB1123"/>
      <c r="MC1123"/>
      <c r="MD1123"/>
      <c r="ME1123"/>
      <c r="MF1123"/>
      <c r="MG1123"/>
      <c r="MH1123"/>
      <c r="MI1123"/>
      <c r="MJ1123"/>
      <c r="MK1123"/>
      <c r="ML1123"/>
      <c r="MM1123"/>
      <c r="MN1123"/>
      <c r="MO1123"/>
      <c r="MP1123"/>
      <c r="MQ1123"/>
      <c r="MR1123"/>
      <c r="MS1123"/>
      <c r="MT1123"/>
      <c r="MU1123"/>
      <c r="MV1123"/>
      <c r="MW1123"/>
      <c r="MX1123"/>
      <c r="MY1123"/>
      <c r="MZ1123"/>
      <c r="NA1123"/>
      <c r="NB1123"/>
      <c r="NC1123"/>
      <c r="ND1123"/>
      <c r="NE1123"/>
      <c r="NF1123"/>
      <c r="NG1123"/>
      <c r="NH1123"/>
      <c r="NI1123"/>
      <c r="NJ1123"/>
      <c r="NK1123"/>
      <c r="NL1123"/>
      <c r="NM1123"/>
      <c r="NN1123"/>
      <c r="NO1123"/>
      <c r="NP1123"/>
      <c r="NQ1123"/>
      <c r="NR1123"/>
      <c r="NS1123"/>
      <c r="NT1123"/>
      <c r="NU1123"/>
      <c r="NV1123"/>
      <c r="NW1123"/>
      <c r="NX1123"/>
      <c r="NY1123"/>
      <c r="NZ1123"/>
      <c r="OA1123"/>
    </row>
    <row r="1124" spans="16:391"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  <c r="EQ1124"/>
      <c r="ER1124"/>
      <c r="ES1124"/>
      <c r="ET1124"/>
      <c r="EU1124"/>
      <c r="EV1124"/>
      <c r="EW1124"/>
      <c r="EX1124"/>
      <c r="EY1124"/>
      <c r="EZ1124"/>
      <c r="FA1124"/>
      <c r="FB1124"/>
      <c r="FC1124"/>
      <c r="FD1124"/>
      <c r="FE1124"/>
      <c r="FF1124"/>
      <c r="FG1124"/>
      <c r="FH1124"/>
      <c r="FI1124"/>
      <c r="FJ1124"/>
      <c r="FK1124"/>
      <c r="FL1124"/>
      <c r="FM1124"/>
      <c r="FN1124"/>
      <c r="FO1124"/>
      <c r="FP1124"/>
      <c r="FQ1124"/>
      <c r="FR1124"/>
      <c r="FS1124"/>
      <c r="FT1124"/>
      <c r="FU1124"/>
      <c r="FV1124"/>
      <c r="FW1124"/>
      <c r="FX1124"/>
      <c r="FY1124"/>
      <c r="FZ1124"/>
      <c r="GA1124"/>
      <c r="GB1124"/>
      <c r="GC1124"/>
      <c r="GD1124"/>
      <c r="GE1124"/>
      <c r="GF1124"/>
      <c r="GG1124"/>
      <c r="GH1124"/>
      <c r="GI1124"/>
      <c r="GJ1124"/>
      <c r="GK1124"/>
      <c r="GL1124"/>
      <c r="GM1124"/>
      <c r="GN1124"/>
      <c r="GO1124"/>
      <c r="GP1124"/>
      <c r="GQ1124"/>
      <c r="GR1124"/>
      <c r="GS1124"/>
      <c r="GT1124"/>
      <c r="GU1124"/>
      <c r="GV1124"/>
      <c r="GW1124"/>
      <c r="GX1124"/>
      <c r="GY1124"/>
      <c r="GZ1124"/>
      <c r="HA1124"/>
      <c r="HB1124"/>
      <c r="HC1124"/>
      <c r="HD1124"/>
      <c r="HE1124"/>
      <c r="HF1124"/>
      <c r="HG1124"/>
      <c r="HH1124"/>
      <c r="HI1124"/>
      <c r="HJ1124"/>
      <c r="HK1124"/>
      <c r="HL1124"/>
      <c r="HM1124"/>
      <c r="HN1124"/>
      <c r="HO1124"/>
      <c r="HP1124"/>
      <c r="HQ1124"/>
      <c r="HR1124"/>
      <c r="HS1124"/>
      <c r="HT1124"/>
      <c r="HU1124"/>
      <c r="HV1124"/>
      <c r="HW1124"/>
      <c r="HX1124"/>
      <c r="HY1124"/>
      <c r="HZ1124"/>
      <c r="IA1124"/>
      <c r="IB1124"/>
      <c r="IC1124"/>
      <c r="ID1124"/>
      <c r="IE1124"/>
      <c r="IF1124"/>
      <c r="IG1124"/>
      <c r="IH1124"/>
      <c r="II1124"/>
      <c r="IJ1124"/>
      <c r="IK1124"/>
      <c r="IL1124"/>
      <c r="IM1124"/>
      <c r="IN1124"/>
      <c r="IO1124"/>
      <c r="IP1124"/>
      <c r="IQ1124"/>
      <c r="IR1124"/>
      <c r="IS1124"/>
      <c r="IT1124"/>
      <c r="IU1124"/>
      <c r="IV1124"/>
      <c r="IW1124"/>
      <c r="IX1124"/>
      <c r="IY1124"/>
      <c r="IZ1124"/>
      <c r="JA1124"/>
      <c r="JB1124"/>
      <c r="JC1124"/>
      <c r="JD1124"/>
      <c r="JE1124"/>
      <c r="JF1124"/>
      <c r="JG1124"/>
      <c r="JH1124"/>
      <c r="JI1124"/>
      <c r="JJ1124"/>
      <c r="JK1124"/>
      <c r="JL1124"/>
      <c r="JM1124"/>
      <c r="JN1124"/>
      <c r="JO1124"/>
      <c r="JP1124"/>
      <c r="JQ1124"/>
      <c r="JR1124"/>
      <c r="JS1124"/>
      <c r="JT1124"/>
      <c r="JU1124"/>
      <c r="JV1124"/>
      <c r="JW1124"/>
      <c r="JX1124"/>
      <c r="JY1124"/>
      <c r="JZ1124"/>
      <c r="KA1124"/>
      <c r="KB1124"/>
      <c r="KC1124"/>
      <c r="KD1124"/>
      <c r="KE1124"/>
      <c r="KF1124"/>
      <c r="KG1124"/>
      <c r="KH1124"/>
      <c r="KI1124"/>
      <c r="KJ1124"/>
      <c r="KK1124"/>
      <c r="KL1124"/>
      <c r="KM1124"/>
      <c r="KN1124"/>
      <c r="KO1124"/>
      <c r="KP1124"/>
      <c r="KQ1124"/>
      <c r="KR1124"/>
      <c r="KS1124"/>
      <c r="KT1124"/>
      <c r="KU1124"/>
      <c r="KV1124"/>
      <c r="KW1124"/>
      <c r="KX1124"/>
      <c r="KY1124"/>
      <c r="KZ1124"/>
      <c r="LA1124"/>
      <c r="LB1124"/>
      <c r="LC1124"/>
      <c r="LD1124"/>
      <c r="LE1124"/>
      <c r="LF1124"/>
      <c r="LG1124"/>
      <c r="LH1124"/>
      <c r="LI1124"/>
      <c r="LJ1124"/>
      <c r="LK1124"/>
      <c r="LL1124"/>
      <c r="LM1124"/>
      <c r="LN1124"/>
      <c r="LO1124"/>
      <c r="LP1124"/>
      <c r="LQ1124"/>
      <c r="LR1124"/>
      <c r="LS1124"/>
      <c r="LT1124"/>
      <c r="LU1124"/>
      <c r="LV1124"/>
      <c r="LW1124"/>
      <c r="LX1124"/>
      <c r="LY1124"/>
      <c r="LZ1124"/>
      <c r="MA1124"/>
      <c r="MB1124"/>
      <c r="MC1124"/>
      <c r="MD1124"/>
      <c r="ME1124"/>
      <c r="MF1124"/>
      <c r="MG1124"/>
      <c r="MH1124"/>
      <c r="MI1124"/>
      <c r="MJ1124"/>
      <c r="MK1124"/>
      <c r="ML1124"/>
      <c r="MM1124"/>
      <c r="MN1124"/>
      <c r="MO1124"/>
      <c r="MP1124"/>
      <c r="MQ1124"/>
      <c r="MR1124"/>
      <c r="MS1124"/>
      <c r="MT1124"/>
      <c r="MU1124"/>
      <c r="MV1124"/>
      <c r="MW1124"/>
      <c r="MX1124"/>
      <c r="MY1124"/>
      <c r="MZ1124"/>
      <c r="NA1124"/>
      <c r="NB1124"/>
      <c r="NC1124"/>
      <c r="ND1124"/>
      <c r="NE1124"/>
      <c r="NF1124"/>
      <c r="NG1124"/>
      <c r="NH1124"/>
      <c r="NI1124"/>
      <c r="NJ1124"/>
      <c r="NK1124"/>
      <c r="NL1124"/>
      <c r="NM1124"/>
      <c r="NN1124"/>
      <c r="NO1124"/>
      <c r="NP1124"/>
      <c r="NQ1124"/>
      <c r="NR1124"/>
      <c r="NS1124"/>
      <c r="NT1124"/>
      <c r="NU1124"/>
      <c r="NV1124"/>
      <c r="NW1124"/>
      <c r="NX1124"/>
      <c r="NY1124"/>
      <c r="NZ1124"/>
      <c r="OA1124"/>
    </row>
    <row r="1125" spans="16:391"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  <c r="EQ1125"/>
      <c r="ER1125"/>
      <c r="ES1125"/>
      <c r="ET1125"/>
      <c r="EU1125"/>
      <c r="EV1125"/>
      <c r="EW1125"/>
      <c r="EX1125"/>
      <c r="EY1125"/>
      <c r="EZ1125"/>
      <c r="FA1125"/>
      <c r="FB1125"/>
      <c r="FC1125"/>
      <c r="FD1125"/>
      <c r="FE1125"/>
      <c r="FF1125"/>
      <c r="FG1125"/>
      <c r="FH1125"/>
      <c r="FI1125"/>
      <c r="FJ1125"/>
      <c r="FK1125"/>
      <c r="FL1125"/>
      <c r="FM1125"/>
      <c r="FN1125"/>
      <c r="FO1125"/>
      <c r="FP1125"/>
      <c r="FQ1125"/>
      <c r="FR1125"/>
      <c r="FS1125"/>
      <c r="FT1125"/>
      <c r="FU1125"/>
      <c r="FV1125"/>
      <c r="FW1125"/>
      <c r="FX1125"/>
      <c r="FY1125"/>
      <c r="FZ1125"/>
      <c r="GA1125"/>
      <c r="GB1125"/>
      <c r="GC1125"/>
      <c r="GD1125"/>
      <c r="GE1125"/>
      <c r="GF1125"/>
      <c r="GG1125"/>
      <c r="GH1125"/>
      <c r="GI1125"/>
      <c r="GJ1125"/>
      <c r="GK1125"/>
      <c r="GL1125"/>
      <c r="GM1125"/>
      <c r="GN1125"/>
      <c r="GO1125"/>
      <c r="GP1125"/>
      <c r="GQ1125"/>
      <c r="GR1125"/>
      <c r="GS1125"/>
      <c r="GT1125"/>
      <c r="GU1125"/>
      <c r="GV1125"/>
      <c r="GW1125"/>
      <c r="GX1125"/>
      <c r="GY1125"/>
      <c r="GZ1125"/>
      <c r="HA1125"/>
      <c r="HB1125"/>
      <c r="HC1125"/>
      <c r="HD1125"/>
      <c r="HE1125"/>
      <c r="HF1125"/>
      <c r="HG1125"/>
      <c r="HH1125"/>
      <c r="HI1125"/>
      <c r="HJ1125"/>
      <c r="HK1125"/>
      <c r="HL1125"/>
      <c r="HM1125"/>
      <c r="HN1125"/>
      <c r="HO1125"/>
      <c r="HP1125"/>
      <c r="HQ1125"/>
      <c r="HR1125"/>
      <c r="HS1125"/>
      <c r="HT1125"/>
      <c r="HU1125"/>
      <c r="HV1125"/>
      <c r="HW1125"/>
      <c r="HX1125"/>
      <c r="HY1125"/>
      <c r="HZ1125"/>
      <c r="IA1125"/>
      <c r="IB1125"/>
      <c r="IC1125"/>
      <c r="ID1125"/>
      <c r="IE1125"/>
      <c r="IF1125"/>
      <c r="IG1125"/>
      <c r="IH1125"/>
      <c r="II1125"/>
      <c r="IJ1125"/>
      <c r="IK1125"/>
      <c r="IL1125"/>
      <c r="IM1125"/>
      <c r="IN1125"/>
      <c r="IO1125"/>
      <c r="IP1125"/>
      <c r="IQ1125"/>
      <c r="IR1125"/>
      <c r="IS1125"/>
      <c r="IT1125"/>
      <c r="IU1125"/>
      <c r="IV1125"/>
      <c r="IW1125"/>
      <c r="IX1125"/>
      <c r="IY1125"/>
      <c r="IZ1125"/>
      <c r="JA1125"/>
      <c r="JB1125"/>
      <c r="JC1125"/>
      <c r="JD1125"/>
      <c r="JE1125"/>
      <c r="JF1125"/>
      <c r="JG1125"/>
      <c r="JH1125"/>
      <c r="JI1125"/>
      <c r="JJ1125"/>
      <c r="JK1125"/>
      <c r="JL1125"/>
      <c r="JM1125"/>
      <c r="JN1125"/>
      <c r="JO1125"/>
      <c r="JP1125"/>
      <c r="JQ1125"/>
      <c r="JR1125"/>
      <c r="JS1125"/>
      <c r="JT1125"/>
      <c r="JU1125"/>
      <c r="JV1125"/>
      <c r="JW1125"/>
      <c r="JX1125"/>
      <c r="JY1125"/>
      <c r="JZ1125"/>
      <c r="KA1125"/>
      <c r="KB1125"/>
      <c r="KC1125"/>
      <c r="KD1125"/>
      <c r="KE1125"/>
      <c r="KF1125"/>
      <c r="KG1125"/>
      <c r="KH1125"/>
      <c r="KI1125"/>
      <c r="KJ1125"/>
      <c r="KK1125"/>
      <c r="KL1125"/>
      <c r="KM1125"/>
      <c r="KN1125"/>
      <c r="KO1125"/>
      <c r="KP1125"/>
      <c r="KQ1125"/>
      <c r="KR1125"/>
      <c r="KS1125"/>
      <c r="KT1125"/>
      <c r="KU1125"/>
      <c r="KV1125"/>
      <c r="KW1125"/>
      <c r="KX1125"/>
      <c r="KY1125"/>
      <c r="KZ1125"/>
      <c r="LA1125"/>
      <c r="LB1125"/>
      <c r="LC1125"/>
      <c r="LD1125"/>
      <c r="LE1125"/>
      <c r="LF1125"/>
      <c r="LG1125"/>
      <c r="LH1125"/>
      <c r="LI1125"/>
      <c r="LJ1125"/>
      <c r="LK1125"/>
      <c r="LL1125"/>
      <c r="LM1125"/>
      <c r="LN1125"/>
      <c r="LO1125"/>
      <c r="LP1125"/>
      <c r="LQ1125"/>
      <c r="LR1125"/>
      <c r="LS1125"/>
      <c r="LT1125"/>
      <c r="LU1125"/>
      <c r="LV1125"/>
      <c r="LW1125"/>
      <c r="LX1125"/>
      <c r="LY1125"/>
      <c r="LZ1125"/>
      <c r="MA1125"/>
      <c r="MB1125"/>
      <c r="MC1125"/>
      <c r="MD1125"/>
      <c r="ME1125"/>
      <c r="MF1125"/>
      <c r="MG1125"/>
      <c r="MH1125"/>
      <c r="MI1125"/>
      <c r="MJ1125"/>
      <c r="MK1125"/>
      <c r="ML1125"/>
      <c r="MM1125"/>
      <c r="MN1125"/>
      <c r="MO1125"/>
      <c r="MP1125"/>
      <c r="MQ1125"/>
      <c r="MR1125"/>
      <c r="MS1125"/>
      <c r="MT1125"/>
      <c r="MU1125"/>
      <c r="MV1125"/>
      <c r="MW1125"/>
      <c r="MX1125"/>
      <c r="MY1125"/>
      <c r="MZ1125"/>
      <c r="NA1125"/>
      <c r="NB1125"/>
      <c r="NC1125"/>
      <c r="ND1125"/>
      <c r="NE1125"/>
      <c r="NF1125"/>
      <c r="NG1125"/>
      <c r="NH1125"/>
      <c r="NI1125"/>
      <c r="NJ1125"/>
      <c r="NK1125"/>
      <c r="NL1125"/>
      <c r="NM1125"/>
      <c r="NN1125"/>
      <c r="NO1125"/>
      <c r="NP1125"/>
      <c r="NQ1125"/>
      <c r="NR1125"/>
      <c r="NS1125"/>
      <c r="NT1125"/>
      <c r="NU1125"/>
      <c r="NV1125"/>
      <c r="NW1125"/>
      <c r="NX1125"/>
      <c r="NY1125"/>
      <c r="NZ1125"/>
      <c r="OA1125"/>
    </row>
    <row r="1126" spans="16:391"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  <c r="EQ1126"/>
      <c r="ER1126"/>
      <c r="ES1126"/>
      <c r="ET1126"/>
      <c r="EU1126"/>
      <c r="EV1126"/>
      <c r="EW1126"/>
      <c r="EX1126"/>
      <c r="EY1126"/>
      <c r="EZ1126"/>
      <c r="FA1126"/>
      <c r="FB1126"/>
      <c r="FC1126"/>
      <c r="FD1126"/>
      <c r="FE1126"/>
      <c r="FF1126"/>
      <c r="FG1126"/>
      <c r="FH1126"/>
      <c r="FI1126"/>
      <c r="FJ1126"/>
      <c r="FK1126"/>
      <c r="FL1126"/>
      <c r="FM1126"/>
      <c r="FN1126"/>
      <c r="FO1126"/>
      <c r="FP1126"/>
      <c r="FQ1126"/>
      <c r="FR1126"/>
      <c r="FS1126"/>
      <c r="FT1126"/>
      <c r="FU1126"/>
      <c r="FV1126"/>
      <c r="FW1126"/>
      <c r="FX1126"/>
      <c r="FY1126"/>
      <c r="FZ1126"/>
      <c r="GA1126"/>
      <c r="GB1126"/>
      <c r="GC1126"/>
      <c r="GD1126"/>
      <c r="GE1126"/>
      <c r="GF1126"/>
      <c r="GG1126"/>
      <c r="GH1126"/>
      <c r="GI1126"/>
      <c r="GJ1126"/>
      <c r="GK1126"/>
      <c r="GL1126"/>
      <c r="GM1126"/>
      <c r="GN1126"/>
      <c r="GO1126"/>
      <c r="GP1126"/>
      <c r="GQ1126"/>
      <c r="GR1126"/>
      <c r="GS1126"/>
      <c r="GT1126"/>
      <c r="GU1126"/>
      <c r="GV1126"/>
      <c r="GW1126"/>
      <c r="GX1126"/>
      <c r="GY1126"/>
      <c r="GZ1126"/>
      <c r="HA1126"/>
      <c r="HB1126"/>
      <c r="HC1126"/>
      <c r="HD1126"/>
      <c r="HE1126"/>
      <c r="HF1126"/>
      <c r="HG1126"/>
      <c r="HH1126"/>
      <c r="HI1126"/>
      <c r="HJ1126"/>
      <c r="HK1126"/>
      <c r="HL1126"/>
      <c r="HM1126"/>
      <c r="HN1126"/>
      <c r="HO1126"/>
      <c r="HP1126"/>
      <c r="HQ1126"/>
      <c r="HR1126"/>
      <c r="HS1126"/>
      <c r="HT1126"/>
      <c r="HU1126"/>
      <c r="HV1126"/>
      <c r="HW1126"/>
      <c r="HX1126"/>
      <c r="HY1126"/>
      <c r="HZ1126"/>
      <c r="IA1126"/>
      <c r="IB1126"/>
      <c r="IC1126"/>
      <c r="ID1126"/>
      <c r="IE1126"/>
      <c r="IF1126"/>
      <c r="IG1126"/>
      <c r="IH1126"/>
      <c r="II1126"/>
      <c r="IJ1126"/>
      <c r="IK1126"/>
      <c r="IL1126"/>
      <c r="IM1126"/>
      <c r="IN1126"/>
      <c r="IO1126"/>
      <c r="IP1126"/>
      <c r="IQ1126"/>
      <c r="IR1126"/>
      <c r="IS1126"/>
      <c r="IT1126"/>
      <c r="IU1126"/>
      <c r="IV1126"/>
      <c r="IW1126"/>
      <c r="IX1126"/>
      <c r="IY1126"/>
      <c r="IZ1126"/>
      <c r="JA1126"/>
      <c r="JB1126"/>
      <c r="JC1126"/>
      <c r="JD1126"/>
      <c r="JE1126"/>
      <c r="JF1126"/>
      <c r="JG1126"/>
      <c r="JH1126"/>
      <c r="JI1126"/>
      <c r="JJ1126"/>
      <c r="JK1126"/>
      <c r="JL1126"/>
      <c r="JM1126"/>
      <c r="JN1126"/>
      <c r="JO1126"/>
      <c r="JP1126"/>
      <c r="JQ1126"/>
      <c r="JR1126"/>
      <c r="JS1126"/>
      <c r="JT1126"/>
      <c r="JU1126"/>
      <c r="JV1126"/>
      <c r="JW1126"/>
      <c r="JX1126"/>
      <c r="JY1126"/>
      <c r="JZ1126"/>
      <c r="KA1126"/>
      <c r="KB1126"/>
      <c r="KC1126"/>
      <c r="KD1126"/>
      <c r="KE1126"/>
      <c r="KF1126"/>
      <c r="KG1126"/>
      <c r="KH1126"/>
      <c r="KI1126"/>
      <c r="KJ1126"/>
      <c r="KK1126"/>
      <c r="KL1126"/>
      <c r="KM1126"/>
      <c r="KN1126"/>
      <c r="KO1126"/>
      <c r="KP1126"/>
      <c r="KQ1126"/>
      <c r="KR1126"/>
      <c r="KS1126"/>
      <c r="KT1126"/>
      <c r="KU1126"/>
      <c r="KV1126"/>
      <c r="KW1126"/>
      <c r="KX1126"/>
      <c r="KY1126"/>
      <c r="KZ1126"/>
      <c r="LA1126"/>
      <c r="LB1126"/>
      <c r="LC1126"/>
      <c r="LD1126"/>
      <c r="LE1126"/>
      <c r="LF1126"/>
      <c r="LG1126"/>
      <c r="LH1126"/>
      <c r="LI1126"/>
      <c r="LJ1126"/>
      <c r="LK1126"/>
      <c r="LL1126"/>
      <c r="LM1126"/>
      <c r="LN1126"/>
      <c r="LO1126"/>
      <c r="LP1126"/>
      <c r="LQ1126"/>
      <c r="LR1126"/>
      <c r="LS1126"/>
      <c r="LT1126"/>
      <c r="LU1126"/>
      <c r="LV1126"/>
      <c r="LW1126"/>
      <c r="LX1126"/>
      <c r="LY1126"/>
      <c r="LZ1126"/>
      <c r="MA1126"/>
      <c r="MB1126"/>
      <c r="MC1126"/>
      <c r="MD1126"/>
      <c r="ME1126"/>
      <c r="MF1126"/>
      <c r="MG1126"/>
      <c r="MH1126"/>
      <c r="MI1126"/>
      <c r="MJ1126"/>
      <c r="MK1126"/>
      <c r="ML1126"/>
      <c r="MM1126"/>
      <c r="MN1126"/>
      <c r="MO1126"/>
      <c r="MP1126"/>
      <c r="MQ1126"/>
      <c r="MR1126"/>
      <c r="MS1126"/>
      <c r="MT1126"/>
      <c r="MU1126"/>
      <c r="MV1126"/>
      <c r="MW1126"/>
      <c r="MX1126"/>
      <c r="MY1126"/>
      <c r="MZ1126"/>
      <c r="NA1126"/>
      <c r="NB1126"/>
      <c r="NC1126"/>
      <c r="ND1126"/>
      <c r="NE1126"/>
      <c r="NF1126"/>
      <c r="NG1126"/>
      <c r="NH1126"/>
      <c r="NI1126"/>
      <c r="NJ1126"/>
      <c r="NK1126"/>
      <c r="NL1126"/>
      <c r="NM1126"/>
      <c r="NN1126"/>
      <c r="NO1126"/>
      <c r="NP1126"/>
      <c r="NQ1126"/>
      <c r="NR1126"/>
      <c r="NS1126"/>
      <c r="NT1126"/>
      <c r="NU1126"/>
      <c r="NV1126"/>
      <c r="NW1126"/>
      <c r="NX1126"/>
      <c r="NY1126"/>
      <c r="NZ1126"/>
      <c r="OA1126"/>
    </row>
    <row r="1127" spans="16:391"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  <c r="EQ1127"/>
      <c r="ER1127"/>
      <c r="ES1127"/>
      <c r="ET1127"/>
      <c r="EU1127"/>
      <c r="EV1127"/>
      <c r="EW1127"/>
      <c r="EX1127"/>
      <c r="EY1127"/>
      <c r="EZ1127"/>
      <c r="FA1127"/>
      <c r="FB1127"/>
      <c r="FC1127"/>
      <c r="FD1127"/>
      <c r="FE1127"/>
      <c r="FF1127"/>
      <c r="FG1127"/>
      <c r="FH1127"/>
      <c r="FI1127"/>
      <c r="FJ1127"/>
      <c r="FK1127"/>
      <c r="FL1127"/>
      <c r="FM1127"/>
      <c r="FN1127"/>
      <c r="FO1127"/>
      <c r="FP1127"/>
      <c r="FQ1127"/>
      <c r="FR1127"/>
      <c r="FS1127"/>
      <c r="FT1127"/>
      <c r="FU1127"/>
      <c r="FV1127"/>
      <c r="FW1127"/>
      <c r="FX1127"/>
      <c r="FY1127"/>
      <c r="FZ1127"/>
      <c r="GA1127"/>
      <c r="GB1127"/>
      <c r="GC1127"/>
      <c r="GD1127"/>
      <c r="GE1127"/>
      <c r="GF1127"/>
      <c r="GG1127"/>
      <c r="GH1127"/>
      <c r="GI1127"/>
      <c r="GJ1127"/>
      <c r="GK1127"/>
      <c r="GL1127"/>
      <c r="GM1127"/>
      <c r="GN1127"/>
      <c r="GO1127"/>
      <c r="GP1127"/>
      <c r="GQ1127"/>
      <c r="GR1127"/>
      <c r="GS1127"/>
      <c r="GT1127"/>
      <c r="GU1127"/>
      <c r="GV1127"/>
      <c r="GW1127"/>
      <c r="GX1127"/>
      <c r="GY1127"/>
      <c r="GZ1127"/>
      <c r="HA1127"/>
      <c r="HB1127"/>
      <c r="HC1127"/>
      <c r="HD1127"/>
      <c r="HE1127"/>
      <c r="HF1127"/>
      <c r="HG1127"/>
      <c r="HH1127"/>
      <c r="HI1127"/>
      <c r="HJ1127"/>
      <c r="HK1127"/>
      <c r="HL1127"/>
      <c r="HM1127"/>
      <c r="HN1127"/>
      <c r="HO1127"/>
      <c r="HP1127"/>
      <c r="HQ1127"/>
      <c r="HR1127"/>
      <c r="HS1127"/>
      <c r="HT1127"/>
      <c r="HU1127"/>
      <c r="HV1127"/>
      <c r="HW1127"/>
      <c r="HX1127"/>
      <c r="HY1127"/>
      <c r="HZ1127"/>
      <c r="IA1127"/>
      <c r="IB1127"/>
      <c r="IC1127"/>
      <c r="ID1127"/>
      <c r="IE1127"/>
      <c r="IF1127"/>
      <c r="IG1127"/>
      <c r="IH1127"/>
      <c r="II1127"/>
      <c r="IJ1127"/>
      <c r="IK1127"/>
      <c r="IL1127"/>
      <c r="IM1127"/>
      <c r="IN1127"/>
      <c r="IO1127"/>
      <c r="IP1127"/>
      <c r="IQ1127"/>
      <c r="IR1127"/>
      <c r="IS1127"/>
      <c r="IT1127"/>
      <c r="IU1127"/>
      <c r="IV1127"/>
      <c r="IW1127"/>
      <c r="IX1127"/>
      <c r="IY1127"/>
      <c r="IZ1127"/>
      <c r="JA1127"/>
      <c r="JB1127"/>
      <c r="JC1127"/>
      <c r="JD1127"/>
      <c r="JE1127"/>
      <c r="JF1127"/>
      <c r="JG1127"/>
      <c r="JH1127"/>
      <c r="JI1127"/>
      <c r="JJ1127"/>
      <c r="JK1127"/>
      <c r="JL1127"/>
      <c r="JM1127"/>
      <c r="JN1127"/>
      <c r="JO1127"/>
      <c r="JP1127"/>
      <c r="JQ1127"/>
      <c r="JR1127"/>
      <c r="JS1127"/>
      <c r="JT1127"/>
      <c r="JU1127"/>
      <c r="JV1127"/>
      <c r="JW1127"/>
      <c r="JX1127"/>
      <c r="JY1127"/>
      <c r="JZ1127"/>
      <c r="KA1127"/>
      <c r="KB1127"/>
      <c r="KC1127"/>
      <c r="KD1127"/>
      <c r="KE1127"/>
      <c r="KF1127"/>
      <c r="KG1127"/>
      <c r="KH1127"/>
      <c r="KI1127"/>
      <c r="KJ1127"/>
      <c r="KK1127"/>
      <c r="KL1127"/>
      <c r="KM1127"/>
      <c r="KN1127"/>
      <c r="KO1127"/>
      <c r="KP1127"/>
      <c r="KQ1127"/>
      <c r="KR1127"/>
      <c r="KS1127"/>
      <c r="KT1127"/>
      <c r="KU1127"/>
      <c r="KV1127"/>
      <c r="KW1127"/>
      <c r="KX1127"/>
      <c r="KY1127"/>
      <c r="KZ1127"/>
      <c r="LA1127"/>
      <c r="LB1127"/>
      <c r="LC1127"/>
      <c r="LD1127"/>
      <c r="LE1127"/>
      <c r="LF1127"/>
      <c r="LG1127"/>
      <c r="LH1127"/>
      <c r="LI1127"/>
      <c r="LJ1127"/>
      <c r="LK1127"/>
      <c r="LL1127"/>
      <c r="LM1127"/>
      <c r="LN1127"/>
      <c r="LO1127"/>
      <c r="LP1127"/>
      <c r="LQ1127"/>
      <c r="LR1127"/>
      <c r="LS1127"/>
      <c r="LT1127"/>
      <c r="LU1127"/>
      <c r="LV1127"/>
      <c r="LW1127"/>
      <c r="LX1127"/>
      <c r="LY1127"/>
      <c r="LZ1127"/>
      <c r="MA1127"/>
      <c r="MB1127"/>
      <c r="MC1127"/>
      <c r="MD1127"/>
      <c r="ME1127"/>
      <c r="MF1127"/>
      <c r="MG1127"/>
      <c r="MH1127"/>
      <c r="MI1127"/>
      <c r="MJ1127"/>
      <c r="MK1127"/>
      <c r="ML1127"/>
      <c r="MM1127"/>
      <c r="MN1127"/>
      <c r="MO1127"/>
      <c r="MP1127"/>
      <c r="MQ1127"/>
      <c r="MR1127"/>
      <c r="MS1127"/>
      <c r="MT1127"/>
      <c r="MU1127"/>
      <c r="MV1127"/>
      <c r="MW1127"/>
      <c r="MX1127"/>
      <c r="MY1127"/>
      <c r="MZ1127"/>
      <c r="NA1127"/>
      <c r="NB1127"/>
      <c r="NC1127"/>
      <c r="ND1127"/>
      <c r="NE1127"/>
      <c r="NF1127"/>
      <c r="NG1127"/>
      <c r="NH1127"/>
      <c r="NI1127"/>
      <c r="NJ1127"/>
      <c r="NK1127"/>
      <c r="NL1127"/>
      <c r="NM1127"/>
      <c r="NN1127"/>
      <c r="NO1127"/>
      <c r="NP1127"/>
      <c r="NQ1127"/>
      <c r="NR1127"/>
      <c r="NS1127"/>
      <c r="NT1127"/>
      <c r="NU1127"/>
      <c r="NV1127"/>
      <c r="NW1127"/>
      <c r="NX1127"/>
      <c r="NY1127"/>
      <c r="NZ1127"/>
      <c r="OA1127"/>
    </row>
    <row r="1128" spans="16:391"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  <c r="EQ1128"/>
      <c r="ER1128"/>
      <c r="ES1128"/>
      <c r="ET1128"/>
      <c r="EU1128"/>
      <c r="EV1128"/>
      <c r="EW1128"/>
      <c r="EX1128"/>
      <c r="EY1128"/>
      <c r="EZ1128"/>
      <c r="FA1128"/>
      <c r="FB1128"/>
      <c r="FC1128"/>
      <c r="FD1128"/>
      <c r="FE1128"/>
      <c r="FF1128"/>
      <c r="FG1128"/>
      <c r="FH1128"/>
      <c r="FI1128"/>
      <c r="FJ1128"/>
      <c r="FK1128"/>
      <c r="FL1128"/>
      <c r="FM1128"/>
      <c r="FN1128"/>
      <c r="FO1128"/>
      <c r="FP1128"/>
      <c r="FQ1128"/>
      <c r="FR1128"/>
      <c r="FS1128"/>
      <c r="FT1128"/>
      <c r="FU1128"/>
      <c r="FV1128"/>
      <c r="FW1128"/>
      <c r="FX1128"/>
      <c r="FY1128"/>
      <c r="FZ1128"/>
      <c r="GA1128"/>
      <c r="GB1128"/>
      <c r="GC1128"/>
      <c r="GD1128"/>
      <c r="GE1128"/>
      <c r="GF1128"/>
      <c r="GG1128"/>
      <c r="GH1128"/>
      <c r="GI1128"/>
      <c r="GJ1128"/>
      <c r="GK1128"/>
      <c r="GL1128"/>
      <c r="GM1128"/>
      <c r="GN1128"/>
      <c r="GO1128"/>
      <c r="GP1128"/>
      <c r="GQ1128"/>
      <c r="GR1128"/>
      <c r="GS1128"/>
      <c r="GT1128"/>
      <c r="GU1128"/>
      <c r="GV1128"/>
      <c r="GW1128"/>
      <c r="GX1128"/>
      <c r="GY1128"/>
      <c r="GZ1128"/>
      <c r="HA1128"/>
      <c r="HB1128"/>
      <c r="HC1128"/>
      <c r="HD1128"/>
      <c r="HE1128"/>
      <c r="HF1128"/>
      <c r="HG1128"/>
      <c r="HH1128"/>
      <c r="HI1128"/>
      <c r="HJ1128"/>
      <c r="HK1128"/>
      <c r="HL1128"/>
      <c r="HM1128"/>
      <c r="HN1128"/>
      <c r="HO1128"/>
      <c r="HP1128"/>
      <c r="HQ1128"/>
      <c r="HR1128"/>
      <c r="HS1128"/>
      <c r="HT1128"/>
      <c r="HU1128"/>
      <c r="HV1128"/>
      <c r="HW1128"/>
      <c r="HX1128"/>
      <c r="HY1128"/>
      <c r="HZ1128"/>
      <c r="IA1128"/>
      <c r="IB1128"/>
      <c r="IC1128"/>
      <c r="ID1128"/>
      <c r="IE1128"/>
      <c r="IF1128"/>
      <c r="IG1128"/>
      <c r="IH1128"/>
      <c r="II1128"/>
      <c r="IJ1128"/>
      <c r="IK1128"/>
      <c r="IL1128"/>
      <c r="IM1128"/>
      <c r="IN1128"/>
      <c r="IO1128"/>
      <c r="IP1128"/>
      <c r="IQ1128"/>
      <c r="IR1128"/>
      <c r="IS1128"/>
      <c r="IT1128"/>
      <c r="IU1128"/>
      <c r="IV1128"/>
      <c r="IW1128"/>
      <c r="IX1128"/>
      <c r="IY1128"/>
      <c r="IZ1128"/>
      <c r="JA1128"/>
      <c r="JB1128"/>
      <c r="JC1128"/>
      <c r="JD1128"/>
      <c r="JE1128"/>
      <c r="JF1128"/>
      <c r="JG1128"/>
      <c r="JH1128"/>
      <c r="JI1128"/>
      <c r="JJ1128"/>
      <c r="JK1128"/>
      <c r="JL1128"/>
      <c r="JM1128"/>
      <c r="JN1128"/>
      <c r="JO1128"/>
      <c r="JP1128"/>
      <c r="JQ1128"/>
      <c r="JR1128"/>
      <c r="JS1128"/>
      <c r="JT1128"/>
      <c r="JU1128"/>
      <c r="JV1128"/>
      <c r="JW1128"/>
      <c r="JX1128"/>
      <c r="JY1128"/>
      <c r="JZ1128"/>
      <c r="KA1128"/>
      <c r="KB1128"/>
      <c r="KC1128"/>
      <c r="KD1128"/>
      <c r="KE1128"/>
      <c r="KF1128"/>
      <c r="KG1128"/>
      <c r="KH1128"/>
      <c r="KI1128"/>
      <c r="KJ1128"/>
      <c r="KK1128"/>
      <c r="KL1128"/>
      <c r="KM1128"/>
      <c r="KN1128"/>
      <c r="KO1128"/>
      <c r="KP1128"/>
      <c r="KQ1128"/>
      <c r="KR1128"/>
      <c r="KS1128"/>
      <c r="KT1128"/>
      <c r="KU1128"/>
      <c r="KV1128"/>
      <c r="KW1128"/>
      <c r="KX1128"/>
      <c r="KY1128"/>
      <c r="KZ1128"/>
      <c r="LA1128"/>
      <c r="LB1128"/>
      <c r="LC1128"/>
      <c r="LD1128"/>
      <c r="LE1128"/>
      <c r="LF1128"/>
      <c r="LG1128"/>
      <c r="LH1128"/>
      <c r="LI1128"/>
      <c r="LJ1128"/>
      <c r="LK1128"/>
      <c r="LL1128"/>
      <c r="LM1128"/>
      <c r="LN1128"/>
      <c r="LO1128"/>
      <c r="LP1128"/>
      <c r="LQ1128"/>
      <c r="LR1128"/>
      <c r="LS1128"/>
      <c r="LT1128"/>
      <c r="LU1128"/>
      <c r="LV1128"/>
      <c r="LW1128"/>
      <c r="LX1128"/>
      <c r="LY1128"/>
      <c r="LZ1128"/>
      <c r="MA1128"/>
      <c r="MB1128"/>
      <c r="MC1128"/>
      <c r="MD1128"/>
      <c r="ME1128"/>
      <c r="MF1128"/>
      <c r="MG1128"/>
      <c r="MH1128"/>
      <c r="MI1128"/>
      <c r="MJ1128"/>
      <c r="MK1128"/>
      <c r="ML1128"/>
      <c r="MM1128"/>
      <c r="MN1128"/>
      <c r="MO1128"/>
      <c r="MP1128"/>
      <c r="MQ1128"/>
      <c r="MR1128"/>
      <c r="MS1128"/>
      <c r="MT1128"/>
      <c r="MU1128"/>
      <c r="MV1128"/>
      <c r="MW1128"/>
      <c r="MX1128"/>
      <c r="MY1128"/>
      <c r="MZ1128"/>
      <c r="NA1128"/>
      <c r="NB1128"/>
      <c r="NC1128"/>
      <c r="ND1128"/>
      <c r="NE1128"/>
      <c r="NF1128"/>
      <c r="NG1128"/>
      <c r="NH1128"/>
      <c r="NI1128"/>
      <c r="NJ1128"/>
      <c r="NK1128"/>
      <c r="NL1128"/>
      <c r="NM1128"/>
      <c r="NN1128"/>
      <c r="NO1128"/>
      <c r="NP1128"/>
      <c r="NQ1128"/>
      <c r="NR1128"/>
      <c r="NS1128"/>
      <c r="NT1128"/>
      <c r="NU1128"/>
      <c r="NV1128"/>
      <c r="NW1128"/>
      <c r="NX1128"/>
      <c r="NY1128"/>
      <c r="NZ1128"/>
      <c r="OA1128"/>
    </row>
    <row r="1129" spans="16:391"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  <c r="EQ1129"/>
      <c r="ER1129"/>
      <c r="ES1129"/>
      <c r="ET1129"/>
      <c r="EU1129"/>
      <c r="EV1129"/>
      <c r="EW1129"/>
      <c r="EX1129"/>
      <c r="EY1129"/>
      <c r="EZ1129"/>
      <c r="FA1129"/>
      <c r="FB1129"/>
      <c r="FC1129"/>
      <c r="FD1129"/>
      <c r="FE1129"/>
      <c r="FF1129"/>
      <c r="FG1129"/>
      <c r="FH1129"/>
      <c r="FI1129"/>
      <c r="FJ1129"/>
      <c r="FK1129"/>
      <c r="FL1129"/>
      <c r="FM1129"/>
      <c r="FN1129"/>
      <c r="FO1129"/>
      <c r="FP1129"/>
      <c r="FQ1129"/>
      <c r="FR1129"/>
      <c r="FS1129"/>
      <c r="FT1129"/>
      <c r="FU1129"/>
      <c r="FV1129"/>
      <c r="FW1129"/>
      <c r="FX1129"/>
      <c r="FY1129"/>
      <c r="FZ1129"/>
      <c r="GA1129"/>
      <c r="GB1129"/>
      <c r="GC1129"/>
      <c r="GD1129"/>
      <c r="GE1129"/>
      <c r="GF1129"/>
      <c r="GG1129"/>
      <c r="GH1129"/>
      <c r="GI1129"/>
      <c r="GJ1129"/>
      <c r="GK1129"/>
      <c r="GL1129"/>
      <c r="GM1129"/>
      <c r="GN1129"/>
      <c r="GO1129"/>
      <c r="GP1129"/>
      <c r="GQ1129"/>
      <c r="GR1129"/>
      <c r="GS1129"/>
      <c r="GT1129"/>
      <c r="GU1129"/>
      <c r="GV1129"/>
      <c r="GW1129"/>
      <c r="GX1129"/>
      <c r="GY1129"/>
      <c r="GZ1129"/>
      <c r="HA1129"/>
      <c r="HB1129"/>
      <c r="HC1129"/>
      <c r="HD1129"/>
      <c r="HE1129"/>
      <c r="HF1129"/>
      <c r="HG1129"/>
      <c r="HH1129"/>
      <c r="HI1129"/>
      <c r="HJ1129"/>
      <c r="HK1129"/>
      <c r="HL1129"/>
      <c r="HM1129"/>
      <c r="HN1129"/>
      <c r="HO1129"/>
      <c r="HP1129"/>
      <c r="HQ1129"/>
      <c r="HR1129"/>
      <c r="HS1129"/>
      <c r="HT1129"/>
      <c r="HU1129"/>
      <c r="HV1129"/>
      <c r="HW1129"/>
      <c r="HX1129"/>
      <c r="HY1129"/>
      <c r="HZ1129"/>
      <c r="IA1129"/>
      <c r="IB1129"/>
      <c r="IC1129"/>
      <c r="ID1129"/>
      <c r="IE1129"/>
      <c r="IF1129"/>
      <c r="IG1129"/>
      <c r="IH1129"/>
      <c r="II1129"/>
      <c r="IJ1129"/>
      <c r="IK1129"/>
      <c r="IL1129"/>
      <c r="IM1129"/>
      <c r="IN1129"/>
      <c r="IO1129"/>
      <c r="IP1129"/>
      <c r="IQ1129"/>
      <c r="IR1129"/>
      <c r="IS1129"/>
      <c r="IT1129"/>
      <c r="IU1129"/>
      <c r="IV1129"/>
      <c r="IW1129"/>
      <c r="IX1129"/>
      <c r="IY1129"/>
      <c r="IZ1129"/>
      <c r="JA1129"/>
      <c r="JB1129"/>
      <c r="JC1129"/>
      <c r="JD1129"/>
      <c r="JE1129"/>
      <c r="JF1129"/>
      <c r="JG1129"/>
      <c r="JH1129"/>
      <c r="JI1129"/>
      <c r="JJ1129"/>
      <c r="JK1129"/>
      <c r="JL1129"/>
      <c r="JM1129"/>
      <c r="JN1129"/>
      <c r="JO1129"/>
      <c r="JP1129"/>
      <c r="JQ1129"/>
      <c r="JR1129"/>
      <c r="JS1129"/>
      <c r="JT1129"/>
      <c r="JU1129"/>
      <c r="JV1129"/>
      <c r="JW1129"/>
      <c r="JX1129"/>
      <c r="JY1129"/>
      <c r="JZ1129"/>
      <c r="KA1129"/>
      <c r="KB1129"/>
      <c r="KC1129"/>
      <c r="KD1129"/>
      <c r="KE1129"/>
      <c r="KF1129"/>
      <c r="KG1129"/>
      <c r="KH1129"/>
      <c r="KI1129"/>
      <c r="KJ1129"/>
      <c r="KK1129"/>
      <c r="KL1129"/>
      <c r="KM1129"/>
      <c r="KN1129"/>
      <c r="KO1129"/>
      <c r="KP1129"/>
      <c r="KQ1129"/>
      <c r="KR1129"/>
      <c r="KS1129"/>
      <c r="KT1129"/>
      <c r="KU1129"/>
      <c r="KV1129"/>
      <c r="KW1129"/>
      <c r="KX1129"/>
      <c r="KY1129"/>
      <c r="KZ1129"/>
      <c r="LA1129"/>
      <c r="LB1129"/>
      <c r="LC1129"/>
      <c r="LD1129"/>
      <c r="LE1129"/>
      <c r="LF1129"/>
      <c r="LG1129"/>
      <c r="LH1129"/>
      <c r="LI1129"/>
      <c r="LJ1129"/>
      <c r="LK1129"/>
      <c r="LL1129"/>
      <c r="LM1129"/>
      <c r="LN1129"/>
      <c r="LO1129"/>
      <c r="LP1129"/>
      <c r="LQ1129"/>
      <c r="LR1129"/>
      <c r="LS1129"/>
      <c r="LT1129"/>
      <c r="LU1129"/>
      <c r="LV1129"/>
      <c r="LW1129"/>
      <c r="LX1129"/>
      <c r="LY1129"/>
      <c r="LZ1129"/>
      <c r="MA1129"/>
      <c r="MB1129"/>
      <c r="MC1129"/>
      <c r="MD1129"/>
      <c r="ME1129"/>
      <c r="MF1129"/>
      <c r="MG1129"/>
      <c r="MH1129"/>
      <c r="MI1129"/>
      <c r="MJ1129"/>
      <c r="MK1129"/>
      <c r="ML1129"/>
      <c r="MM1129"/>
      <c r="MN1129"/>
      <c r="MO1129"/>
      <c r="MP1129"/>
      <c r="MQ1129"/>
      <c r="MR1129"/>
      <c r="MS1129"/>
      <c r="MT1129"/>
      <c r="MU1129"/>
      <c r="MV1129"/>
      <c r="MW1129"/>
      <c r="MX1129"/>
      <c r="MY1129"/>
      <c r="MZ1129"/>
      <c r="NA1129"/>
      <c r="NB1129"/>
      <c r="NC1129"/>
      <c r="ND1129"/>
      <c r="NE1129"/>
      <c r="NF1129"/>
      <c r="NG1129"/>
      <c r="NH1129"/>
      <c r="NI1129"/>
      <c r="NJ1129"/>
      <c r="NK1129"/>
      <c r="NL1129"/>
      <c r="NM1129"/>
      <c r="NN1129"/>
      <c r="NO1129"/>
      <c r="NP1129"/>
      <c r="NQ1129"/>
      <c r="NR1129"/>
      <c r="NS1129"/>
      <c r="NT1129"/>
      <c r="NU1129"/>
      <c r="NV1129"/>
      <c r="NW1129"/>
      <c r="NX1129"/>
      <c r="NY1129"/>
      <c r="NZ1129"/>
      <c r="OA1129"/>
    </row>
    <row r="1130" spans="16:391"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  <c r="EQ1130"/>
      <c r="ER1130"/>
      <c r="ES1130"/>
      <c r="ET1130"/>
      <c r="EU1130"/>
      <c r="EV1130"/>
      <c r="EW1130"/>
      <c r="EX1130"/>
      <c r="EY1130"/>
      <c r="EZ1130"/>
      <c r="FA1130"/>
      <c r="FB1130"/>
      <c r="FC1130"/>
      <c r="FD1130"/>
      <c r="FE1130"/>
      <c r="FF1130"/>
      <c r="FG1130"/>
      <c r="FH1130"/>
      <c r="FI1130"/>
      <c r="FJ1130"/>
      <c r="FK1130"/>
      <c r="FL1130"/>
      <c r="FM1130"/>
      <c r="FN1130"/>
      <c r="FO1130"/>
      <c r="FP1130"/>
      <c r="FQ1130"/>
      <c r="FR1130"/>
      <c r="FS1130"/>
      <c r="FT1130"/>
      <c r="FU1130"/>
      <c r="FV1130"/>
      <c r="FW1130"/>
      <c r="FX1130"/>
      <c r="FY1130"/>
      <c r="FZ1130"/>
      <c r="GA1130"/>
      <c r="GB1130"/>
      <c r="GC1130"/>
      <c r="GD1130"/>
      <c r="GE1130"/>
      <c r="GF1130"/>
      <c r="GG1130"/>
      <c r="GH1130"/>
      <c r="GI1130"/>
      <c r="GJ1130"/>
      <c r="GK1130"/>
      <c r="GL1130"/>
      <c r="GM1130"/>
      <c r="GN1130"/>
      <c r="GO1130"/>
      <c r="GP1130"/>
      <c r="GQ1130"/>
      <c r="GR1130"/>
      <c r="GS1130"/>
      <c r="GT1130"/>
      <c r="GU1130"/>
      <c r="GV1130"/>
      <c r="GW1130"/>
      <c r="GX1130"/>
      <c r="GY1130"/>
      <c r="GZ1130"/>
      <c r="HA1130"/>
      <c r="HB1130"/>
      <c r="HC1130"/>
      <c r="HD1130"/>
      <c r="HE1130"/>
      <c r="HF1130"/>
      <c r="HG1130"/>
      <c r="HH1130"/>
      <c r="HI1130"/>
      <c r="HJ1130"/>
      <c r="HK1130"/>
      <c r="HL1130"/>
      <c r="HM1130"/>
      <c r="HN1130"/>
      <c r="HO1130"/>
      <c r="HP1130"/>
      <c r="HQ1130"/>
      <c r="HR1130"/>
      <c r="HS1130"/>
      <c r="HT1130"/>
      <c r="HU1130"/>
      <c r="HV1130"/>
      <c r="HW1130"/>
      <c r="HX1130"/>
      <c r="HY1130"/>
      <c r="HZ1130"/>
      <c r="IA1130"/>
      <c r="IB1130"/>
      <c r="IC1130"/>
      <c r="ID1130"/>
      <c r="IE1130"/>
      <c r="IF1130"/>
      <c r="IG1130"/>
      <c r="IH1130"/>
      <c r="II1130"/>
      <c r="IJ1130"/>
      <c r="IK1130"/>
      <c r="IL1130"/>
      <c r="IM1130"/>
      <c r="IN1130"/>
      <c r="IO1130"/>
      <c r="IP1130"/>
      <c r="IQ1130"/>
      <c r="IR1130"/>
      <c r="IS1130"/>
      <c r="IT1130"/>
      <c r="IU1130"/>
      <c r="IV1130"/>
      <c r="IW1130"/>
      <c r="IX1130"/>
      <c r="IY1130"/>
      <c r="IZ1130"/>
      <c r="JA1130"/>
      <c r="JB1130"/>
      <c r="JC1130"/>
      <c r="JD1130"/>
      <c r="JE1130"/>
      <c r="JF1130"/>
      <c r="JG1130"/>
      <c r="JH1130"/>
      <c r="JI1130"/>
      <c r="JJ1130"/>
      <c r="JK1130"/>
      <c r="JL1130"/>
      <c r="JM1130"/>
      <c r="JN1130"/>
      <c r="JO1130"/>
      <c r="JP1130"/>
      <c r="JQ1130"/>
      <c r="JR1130"/>
      <c r="JS1130"/>
      <c r="JT1130"/>
      <c r="JU1130"/>
      <c r="JV1130"/>
      <c r="JW1130"/>
      <c r="JX1130"/>
      <c r="JY1130"/>
      <c r="JZ1130"/>
      <c r="KA1130"/>
      <c r="KB1130"/>
      <c r="KC1130"/>
      <c r="KD1130"/>
      <c r="KE1130"/>
      <c r="KF1130"/>
      <c r="KG1130"/>
      <c r="KH1130"/>
      <c r="KI1130"/>
      <c r="KJ1130"/>
      <c r="KK1130"/>
      <c r="KL1130"/>
      <c r="KM1130"/>
      <c r="KN1130"/>
      <c r="KO1130"/>
      <c r="KP1130"/>
      <c r="KQ1130"/>
      <c r="KR1130"/>
      <c r="KS1130"/>
      <c r="KT1130"/>
      <c r="KU1130"/>
      <c r="KV1130"/>
      <c r="KW1130"/>
      <c r="KX1130"/>
      <c r="KY1130"/>
      <c r="KZ1130"/>
      <c r="LA1130"/>
      <c r="LB1130"/>
      <c r="LC1130"/>
      <c r="LD1130"/>
      <c r="LE1130"/>
      <c r="LF1130"/>
      <c r="LG1130"/>
      <c r="LH1130"/>
      <c r="LI1130"/>
      <c r="LJ1130"/>
      <c r="LK1130"/>
      <c r="LL1130"/>
      <c r="LM1130"/>
      <c r="LN1130"/>
      <c r="LO1130"/>
      <c r="LP1130"/>
      <c r="LQ1130"/>
      <c r="LR1130"/>
      <c r="LS1130"/>
      <c r="LT1130"/>
      <c r="LU1130"/>
      <c r="LV1130"/>
      <c r="LW1130"/>
      <c r="LX1130"/>
      <c r="LY1130"/>
      <c r="LZ1130"/>
      <c r="MA1130"/>
      <c r="MB1130"/>
      <c r="MC1130"/>
      <c r="MD1130"/>
      <c r="ME1130"/>
      <c r="MF1130"/>
      <c r="MG1130"/>
      <c r="MH1130"/>
      <c r="MI1130"/>
      <c r="MJ1130"/>
      <c r="MK1130"/>
      <c r="ML1130"/>
      <c r="MM1130"/>
      <c r="MN1130"/>
      <c r="MO1130"/>
      <c r="MP1130"/>
      <c r="MQ1130"/>
      <c r="MR1130"/>
      <c r="MS1130"/>
      <c r="MT1130"/>
      <c r="MU1130"/>
      <c r="MV1130"/>
      <c r="MW1130"/>
      <c r="MX1130"/>
      <c r="MY1130"/>
      <c r="MZ1130"/>
      <c r="NA1130"/>
      <c r="NB1130"/>
      <c r="NC1130"/>
      <c r="ND1130"/>
      <c r="NE1130"/>
      <c r="NF1130"/>
      <c r="NG1130"/>
      <c r="NH1130"/>
      <c r="NI1130"/>
      <c r="NJ1130"/>
      <c r="NK1130"/>
      <c r="NL1130"/>
      <c r="NM1130"/>
      <c r="NN1130"/>
      <c r="NO1130"/>
      <c r="NP1130"/>
      <c r="NQ1130"/>
      <c r="NR1130"/>
      <c r="NS1130"/>
      <c r="NT1130"/>
      <c r="NU1130"/>
      <c r="NV1130"/>
      <c r="NW1130"/>
      <c r="NX1130"/>
      <c r="NY1130"/>
      <c r="NZ1130"/>
      <c r="OA1130"/>
    </row>
    <row r="1131" spans="16:391"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  <c r="EQ1131"/>
      <c r="ER1131"/>
      <c r="ES1131"/>
      <c r="ET1131"/>
      <c r="EU1131"/>
      <c r="EV1131"/>
      <c r="EW1131"/>
      <c r="EX1131"/>
      <c r="EY1131"/>
      <c r="EZ1131"/>
      <c r="FA1131"/>
      <c r="FB1131"/>
      <c r="FC1131"/>
      <c r="FD1131"/>
      <c r="FE1131"/>
      <c r="FF1131"/>
      <c r="FG1131"/>
      <c r="FH1131"/>
      <c r="FI1131"/>
      <c r="FJ1131"/>
      <c r="FK1131"/>
      <c r="FL1131"/>
      <c r="FM1131"/>
      <c r="FN1131"/>
      <c r="FO1131"/>
      <c r="FP1131"/>
      <c r="FQ1131"/>
      <c r="FR1131"/>
      <c r="FS1131"/>
      <c r="FT1131"/>
      <c r="FU1131"/>
      <c r="FV1131"/>
      <c r="FW1131"/>
      <c r="FX1131"/>
      <c r="FY1131"/>
      <c r="FZ1131"/>
      <c r="GA1131"/>
      <c r="GB1131"/>
      <c r="GC1131"/>
      <c r="GD1131"/>
      <c r="GE1131"/>
      <c r="GF1131"/>
      <c r="GG1131"/>
      <c r="GH1131"/>
      <c r="GI1131"/>
      <c r="GJ1131"/>
      <c r="GK1131"/>
      <c r="GL1131"/>
      <c r="GM1131"/>
      <c r="GN1131"/>
      <c r="GO1131"/>
      <c r="GP1131"/>
      <c r="GQ1131"/>
      <c r="GR1131"/>
      <c r="GS1131"/>
      <c r="GT1131"/>
      <c r="GU1131"/>
      <c r="GV1131"/>
      <c r="GW1131"/>
      <c r="GX1131"/>
      <c r="GY1131"/>
      <c r="GZ1131"/>
      <c r="HA1131"/>
      <c r="HB1131"/>
      <c r="HC1131"/>
      <c r="HD1131"/>
      <c r="HE1131"/>
      <c r="HF1131"/>
      <c r="HG1131"/>
      <c r="HH1131"/>
      <c r="HI1131"/>
      <c r="HJ1131"/>
      <c r="HK1131"/>
      <c r="HL1131"/>
      <c r="HM1131"/>
      <c r="HN1131"/>
      <c r="HO1131"/>
      <c r="HP1131"/>
      <c r="HQ1131"/>
      <c r="HR1131"/>
      <c r="HS1131"/>
      <c r="HT1131"/>
      <c r="HU1131"/>
      <c r="HV1131"/>
      <c r="HW1131"/>
      <c r="HX1131"/>
      <c r="HY1131"/>
      <c r="HZ1131"/>
      <c r="IA1131"/>
      <c r="IB1131"/>
      <c r="IC1131"/>
      <c r="ID1131"/>
      <c r="IE1131"/>
      <c r="IF1131"/>
      <c r="IG1131"/>
      <c r="IH1131"/>
      <c r="II1131"/>
      <c r="IJ1131"/>
      <c r="IK1131"/>
      <c r="IL1131"/>
      <c r="IM1131"/>
      <c r="IN1131"/>
      <c r="IO1131"/>
      <c r="IP1131"/>
      <c r="IQ1131"/>
      <c r="IR1131"/>
      <c r="IS1131"/>
      <c r="IT1131"/>
      <c r="IU1131"/>
      <c r="IV1131"/>
      <c r="IW1131"/>
      <c r="IX1131"/>
      <c r="IY1131"/>
      <c r="IZ1131"/>
      <c r="JA1131"/>
      <c r="JB1131"/>
      <c r="JC1131"/>
      <c r="JD1131"/>
      <c r="JE1131"/>
      <c r="JF1131"/>
      <c r="JG1131"/>
      <c r="JH1131"/>
      <c r="JI1131"/>
      <c r="JJ1131"/>
      <c r="JK1131"/>
      <c r="JL1131"/>
      <c r="JM1131"/>
      <c r="JN1131"/>
      <c r="JO1131"/>
      <c r="JP1131"/>
      <c r="JQ1131"/>
      <c r="JR1131"/>
      <c r="JS1131"/>
      <c r="JT1131"/>
      <c r="JU1131"/>
      <c r="JV1131"/>
      <c r="JW1131"/>
      <c r="JX1131"/>
      <c r="JY1131"/>
      <c r="JZ1131"/>
      <c r="KA1131"/>
      <c r="KB1131"/>
      <c r="KC1131"/>
      <c r="KD1131"/>
      <c r="KE1131"/>
      <c r="KF1131"/>
      <c r="KG1131"/>
      <c r="KH1131"/>
      <c r="KI1131"/>
      <c r="KJ1131"/>
      <c r="KK1131"/>
      <c r="KL1131"/>
      <c r="KM1131"/>
      <c r="KN1131"/>
      <c r="KO1131"/>
      <c r="KP1131"/>
      <c r="KQ1131"/>
      <c r="KR1131"/>
      <c r="KS1131"/>
      <c r="KT1131"/>
      <c r="KU1131"/>
      <c r="KV1131"/>
      <c r="KW1131"/>
      <c r="KX1131"/>
      <c r="KY1131"/>
      <c r="KZ1131"/>
      <c r="LA1131"/>
      <c r="LB1131"/>
      <c r="LC1131"/>
      <c r="LD1131"/>
      <c r="LE1131"/>
      <c r="LF1131"/>
      <c r="LG1131"/>
      <c r="LH1131"/>
      <c r="LI1131"/>
      <c r="LJ1131"/>
      <c r="LK1131"/>
      <c r="LL1131"/>
      <c r="LM1131"/>
      <c r="LN1131"/>
      <c r="LO1131"/>
      <c r="LP1131"/>
      <c r="LQ1131"/>
      <c r="LR1131"/>
      <c r="LS1131"/>
      <c r="LT1131"/>
      <c r="LU1131"/>
      <c r="LV1131"/>
      <c r="LW1131"/>
      <c r="LX1131"/>
      <c r="LY1131"/>
      <c r="LZ1131"/>
      <c r="MA1131"/>
      <c r="MB1131"/>
      <c r="MC1131"/>
      <c r="MD1131"/>
      <c r="ME1131"/>
      <c r="MF1131"/>
      <c r="MG1131"/>
      <c r="MH1131"/>
      <c r="MI1131"/>
      <c r="MJ1131"/>
      <c r="MK1131"/>
      <c r="ML1131"/>
      <c r="MM1131"/>
      <c r="MN1131"/>
      <c r="MO1131"/>
      <c r="MP1131"/>
      <c r="MQ1131"/>
      <c r="MR1131"/>
      <c r="MS1131"/>
      <c r="MT1131"/>
      <c r="MU1131"/>
      <c r="MV1131"/>
      <c r="MW1131"/>
      <c r="MX1131"/>
      <c r="MY1131"/>
      <c r="MZ1131"/>
      <c r="NA1131"/>
      <c r="NB1131"/>
      <c r="NC1131"/>
      <c r="ND1131"/>
      <c r="NE1131"/>
      <c r="NF1131"/>
      <c r="NG1131"/>
      <c r="NH1131"/>
      <c r="NI1131"/>
      <c r="NJ1131"/>
      <c r="NK1131"/>
      <c r="NL1131"/>
      <c r="NM1131"/>
      <c r="NN1131"/>
      <c r="NO1131"/>
      <c r="NP1131"/>
      <c r="NQ1131"/>
      <c r="NR1131"/>
      <c r="NS1131"/>
      <c r="NT1131"/>
      <c r="NU1131"/>
      <c r="NV1131"/>
      <c r="NW1131"/>
      <c r="NX1131"/>
      <c r="NY1131"/>
      <c r="NZ1131"/>
      <c r="OA1131"/>
    </row>
    <row r="1132" spans="16:391"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DR1132"/>
      <c r="DS1132"/>
      <c r="DT1132"/>
      <c r="DU1132"/>
      <c r="DV1132"/>
      <c r="DW1132"/>
      <c r="DX1132"/>
      <c r="DY1132"/>
      <c r="DZ1132"/>
      <c r="EA1132"/>
      <c r="EB1132"/>
      <c r="EC1132"/>
      <c r="ED1132"/>
      <c r="EE1132"/>
      <c r="EF1132"/>
      <c r="EG1132"/>
      <c r="EH1132"/>
      <c r="EI1132"/>
      <c r="EJ1132"/>
      <c r="EK1132"/>
      <c r="EL1132"/>
      <c r="EM1132"/>
      <c r="EN1132"/>
      <c r="EO1132"/>
      <c r="EP1132"/>
      <c r="EQ1132"/>
      <c r="ER1132"/>
      <c r="ES1132"/>
      <c r="ET1132"/>
      <c r="EU1132"/>
      <c r="EV1132"/>
      <c r="EW1132"/>
      <c r="EX1132"/>
      <c r="EY1132"/>
      <c r="EZ1132"/>
      <c r="FA1132"/>
      <c r="FB1132"/>
      <c r="FC1132"/>
      <c r="FD1132"/>
      <c r="FE1132"/>
      <c r="FF1132"/>
      <c r="FG1132"/>
      <c r="FH1132"/>
      <c r="FI1132"/>
      <c r="FJ1132"/>
      <c r="FK1132"/>
      <c r="FL1132"/>
      <c r="FM1132"/>
      <c r="FN1132"/>
      <c r="FO1132"/>
      <c r="FP1132"/>
      <c r="FQ1132"/>
      <c r="FR1132"/>
      <c r="FS1132"/>
      <c r="FT1132"/>
      <c r="FU1132"/>
      <c r="FV1132"/>
      <c r="FW1132"/>
      <c r="FX1132"/>
      <c r="FY1132"/>
      <c r="FZ1132"/>
      <c r="GA1132"/>
      <c r="GB1132"/>
      <c r="GC1132"/>
      <c r="GD1132"/>
      <c r="GE1132"/>
      <c r="GF1132"/>
      <c r="GG1132"/>
      <c r="GH1132"/>
      <c r="GI1132"/>
      <c r="GJ1132"/>
      <c r="GK1132"/>
      <c r="GL1132"/>
      <c r="GM1132"/>
      <c r="GN1132"/>
      <c r="GO1132"/>
      <c r="GP1132"/>
      <c r="GQ1132"/>
      <c r="GR1132"/>
      <c r="GS1132"/>
      <c r="GT1132"/>
      <c r="GU1132"/>
      <c r="GV1132"/>
      <c r="GW1132"/>
      <c r="GX1132"/>
      <c r="GY1132"/>
      <c r="GZ1132"/>
      <c r="HA1132"/>
      <c r="HB1132"/>
      <c r="HC1132"/>
      <c r="HD1132"/>
      <c r="HE1132"/>
      <c r="HF1132"/>
      <c r="HG1132"/>
      <c r="HH1132"/>
      <c r="HI1132"/>
      <c r="HJ1132"/>
      <c r="HK1132"/>
      <c r="HL1132"/>
      <c r="HM1132"/>
      <c r="HN1132"/>
      <c r="HO1132"/>
      <c r="HP1132"/>
      <c r="HQ1132"/>
      <c r="HR1132"/>
      <c r="HS1132"/>
      <c r="HT1132"/>
      <c r="HU1132"/>
      <c r="HV1132"/>
      <c r="HW1132"/>
      <c r="HX1132"/>
      <c r="HY1132"/>
      <c r="HZ1132"/>
      <c r="IA1132"/>
      <c r="IB1132"/>
      <c r="IC1132"/>
      <c r="ID1132"/>
      <c r="IE1132"/>
      <c r="IF1132"/>
      <c r="IG1132"/>
      <c r="IH1132"/>
      <c r="II1132"/>
      <c r="IJ1132"/>
      <c r="IK1132"/>
      <c r="IL1132"/>
      <c r="IM1132"/>
      <c r="IN1132"/>
      <c r="IO1132"/>
      <c r="IP1132"/>
      <c r="IQ1132"/>
      <c r="IR1132"/>
      <c r="IS1132"/>
      <c r="IT1132"/>
      <c r="IU1132"/>
      <c r="IV1132"/>
      <c r="IW1132"/>
      <c r="IX1132"/>
      <c r="IY1132"/>
      <c r="IZ1132"/>
      <c r="JA1132"/>
      <c r="JB1132"/>
      <c r="JC1132"/>
      <c r="JD1132"/>
      <c r="JE1132"/>
      <c r="JF1132"/>
      <c r="JG1132"/>
      <c r="JH1132"/>
      <c r="JI1132"/>
      <c r="JJ1132"/>
      <c r="JK1132"/>
      <c r="JL1132"/>
      <c r="JM1132"/>
      <c r="JN1132"/>
      <c r="JO1132"/>
      <c r="JP1132"/>
      <c r="JQ1132"/>
      <c r="JR1132"/>
      <c r="JS1132"/>
      <c r="JT1132"/>
      <c r="JU1132"/>
      <c r="JV1132"/>
      <c r="JW1132"/>
      <c r="JX1132"/>
      <c r="JY1132"/>
      <c r="JZ1132"/>
      <c r="KA1132"/>
      <c r="KB1132"/>
      <c r="KC1132"/>
      <c r="KD1132"/>
      <c r="KE1132"/>
      <c r="KF1132"/>
      <c r="KG1132"/>
      <c r="KH1132"/>
      <c r="KI1132"/>
      <c r="KJ1132"/>
      <c r="KK1132"/>
      <c r="KL1132"/>
      <c r="KM1132"/>
      <c r="KN1132"/>
      <c r="KO1132"/>
      <c r="KP1132"/>
      <c r="KQ1132"/>
      <c r="KR1132"/>
      <c r="KS1132"/>
      <c r="KT1132"/>
      <c r="KU1132"/>
      <c r="KV1132"/>
      <c r="KW1132"/>
      <c r="KX1132"/>
      <c r="KY1132"/>
      <c r="KZ1132"/>
      <c r="LA1132"/>
      <c r="LB1132"/>
      <c r="LC1132"/>
      <c r="LD1132"/>
      <c r="LE1132"/>
      <c r="LF1132"/>
      <c r="LG1132"/>
      <c r="LH1132"/>
      <c r="LI1132"/>
      <c r="LJ1132"/>
      <c r="LK1132"/>
      <c r="LL1132"/>
      <c r="LM1132"/>
      <c r="LN1132"/>
      <c r="LO1132"/>
      <c r="LP1132"/>
      <c r="LQ1132"/>
      <c r="LR1132"/>
      <c r="LS1132"/>
      <c r="LT1132"/>
      <c r="LU1132"/>
      <c r="LV1132"/>
      <c r="LW1132"/>
      <c r="LX1132"/>
      <c r="LY1132"/>
      <c r="LZ1132"/>
      <c r="MA1132"/>
      <c r="MB1132"/>
      <c r="MC1132"/>
      <c r="MD1132"/>
      <c r="ME1132"/>
      <c r="MF1132"/>
      <c r="MG1132"/>
      <c r="MH1132"/>
      <c r="MI1132"/>
      <c r="MJ1132"/>
      <c r="MK1132"/>
      <c r="ML1132"/>
      <c r="MM1132"/>
      <c r="MN1132"/>
      <c r="MO1132"/>
      <c r="MP1132"/>
      <c r="MQ1132"/>
      <c r="MR1132"/>
      <c r="MS1132"/>
      <c r="MT1132"/>
      <c r="MU1132"/>
      <c r="MV1132"/>
      <c r="MW1132"/>
      <c r="MX1132"/>
      <c r="MY1132"/>
      <c r="MZ1132"/>
      <c r="NA1132"/>
      <c r="NB1132"/>
      <c r="NC1132"/>
      <c r="ND1132"/>
      <c r="NE1132"/>
      <c r="NF1132"/>
      <c r="NG1132"/>
      <c r="NH1132"/>
      <c r="NI1132"/>
      <c r="NJ1132"/>
      <c r="NK1132"/>
      <c r="NL1132"/>
      <c r="NM1132"/>
      <c r="NN1132"/>
      <c r="NO1132"/>
      <c r="NP1132"/>
      <c r="NQ1132"/>
      <c r="NR1132"/>
      <c r="NS1132"/>
      <c r="NT1132"/>
      <c r="NU1132"/>
      <c r="NV1132"/>
      <c r="NW1132"/>
      <c r="NX1132"/>
      <c r="NY1132"/>
      <c r="NZ1132"/>
      <c r="OA1132"/>
    </row>
    <row r="1133" spans="16:391"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DR1133"/>
      <c r="DS1133"/>
      <c r="DT1133"/>
      <c r="DU1133"/>
      <c r="DV1133"/>
      <c r="DW1133"/>
      <c r="DX1133"/>
      <c r="DY1133"/>
      <c r="DZ1133"/>
      <c r="EA1133"/>
      <c r="EB1133"/>
      <c r="EC1133"/>
      <c r="ED1133"/>
      <c r="EE1133"/>
      <c r="EF1133"/>
      <c r="EG1133"/>
      <c r="EH1133"/>
      <c r="EI1133"/>
      <c r="EJ1133"/>
      <c r="EK1133"/>
      <c r="EL1133"/>
      <c r="EM1133"/>
      <c r="EN1133"/>
      <c r="EO1133"/>
      <c r="EP1133"/>
      <c r="EQ1133"/>
      <c r="ER1133"/>
      <c r="ES1133"/>
      <c r="ET1133"/>
      <c r="EU1133"/>
      <c r="EV1133"/>
      <c r="EW1133"/>
      <c r="EX1133"/>
      <c r="EY1133"/>
      <c r="EZ1133"/>
      <c r="FA1133"/>
      <c r="FB1133"/>
      <c r="FC1133"/>
      <c r="FD1133"/>
      <c r="FE1133"/>
      <c r="FF1133"/>
      <c r="FG1133"/>
      <c r="FH1133"/>
      <c r="FI1133"/>
      <c r="FJ1133"/>
      <c r="FK1133"/>
      <c r="FL1133"/>
      <c r="FM1133"/>
      <c r="FN1133"/>
      <c r="FO1133"/>
      <c r="FP1133"/>
      <c r="FQ1133"/>
      <c r="FR1133"/>
      <c r="FS1133"/>
      <c r="FT1133"/>
      <c r="FU1133"/>
      <c r="FV1133"/>
      <c r="FW1133"/>
      <c r="FX1133"/>
      <c r="FY1133"/>
      <c r="FZ1133"/>
      <c r="GA1133"/>
      <c r="GB1133"/>
      <c r="GC1133"/>
      <c r="GD1133"/>
      <c r="GE1133"/>
      <c r="GF1133"/>
      <c r="GG1133"/>
      <c r="GH1133"/>
      <c r="GI1133"/>
      <c r="GJ1133"/>
      <c r="GK1133"/>
      <c r="GL1133"/>
      <c r="GM1133"/>
      <c r="GN1133"/>
      <c r="GO1133"/>
      <c r="GP1133"/>
      <c r="GQ1133"/>
      <c r="GR1133"/>
      <c r="GS1133"/>
      <c r="GT1133"/>
      <c r="GU1133"/>
      <c r="GV1133"/>
      <c r="GW1133"/>
      <c r="GX1133"/>
      <c r="GY1133"/>
      <c r="GZ1133"/>
      <c r="HA1133"/>
      <c r="HB1133"/>
      <c r="HC1133"/>
      <c r="HD1133"/>
      <c r="HE1133"/>
      <c r="HF1133"/>
      <c r="HG1133"/>
      <c r="HH1133"/>
      <c r="HI1133"/>
      <c r="HJ1133"/>
      <c r="HK1133"/>
      <c r="HL1133"/>
      <c r="HM1133"/>
      <c r="HN1133"/>
      <c r="HO1133"/>
      <c r="HP1133"/>
      <c r="HQ1133"/>
      <c r="HR1133"/>
      <c r="HS1133"/>
      <c r="HT1133"/>
      <c r="HU1133"/>
      <c r="HV1133"/>
      <c r="HW1133"/>
      <c r="HX1133"/>
      <c r="HY1133"/>
      <c r="HZ1133"/>
      <c r="IA1133"/>
      <c r="IB1133"/>
      <c r="IC1133"/>
      <c r="ID1133"/>
      <c r="IE1133"/>
      <c r="IF1133"/>
      <c r="IG1133"/>
      <c r="IH1133"/>
      <c r="II1133"/>
      <c r="IJ1133"/>
      <c r="IK1133"/>
      <c r="IL1133"/>
      <c r="IM1133"/>
      <c r="IN1133"/>
      <c r="IO1133"/>
      <c r="IP1133"/>
      <c r="IQ1133"/>
      <c r="IR1133"/>
      <c r="IS1133"/>
      <c r="IT1133"/>
      <c r="IU1133"/>
      <c r="IV1133"/>
      <c r="IW1133"/>
      <c r="IX1133"/>
      <c r="IY1133"/>
      <c r="IZ1133"/>
      <c r="JA1133"/>
      <c r="JB1133"/>
      <c r="JC1133"/>
      <c r="JD1133"/>
      <c r="JE1133"/>
      <c r="JF1133"/>
      <c r="JG1133"/>
      <c r="JH1133"/>
      <c r="JI1133"/>
      <c r="JJ1133"/>
      <c r="JK1133"/>
      <c r="JL1133"/>
      <c r="JM1133"/>
      <c r="JN1133"/>
      <c r="JO1133"/>
      <c r="JP1133"/>
      <c r="JQ1133"/>
      <c r="JR1133"/>
      <c r="JS1133"/>
      <c r="JT1133"/>
      <c r="JU1133"/>
      <c r="JV1133"/>
      <c r="JW1133"/>
      <c r="JX1133"/>
      <c r="JY1133"/>
      <c r="JZ1133"/>
      <c r="KA1133"/>
      <c r="KB1133"/>
      <c r="KC1133"/>
      <c r="KD1133"/>
      <c r="KE1133"/>
      <c r="KF1133"/>
      <c r="KG1133"/>
      <c r="KH1133"/>
      <c r="KI1133"/>
      <c r="KJ1133"/>
      <c r="KK1133"/>
      <c r="KL1133"/>
      <c r="KM1133"/>
      <c r="KN1133"/>
      <c r="KO1133"/>
      <c r="KP1133"/>
      <c r="KQ1133"/>
      <c r="KR1133"/>
      <c r="KS1133"/>
      <c r="KT1133"/>
      <c r="KU1133"/>
      <c r="KV1133"/>
      <c r="KW1133"/>
      <c r="KX1133"/>
      <c r="KY1133"/>
      <c r="KZ1133"/>
      <c r="LA1133"/>
      <c r="LB1133"/>
      <c r="LC1133"/>
      <c r="LD1133"/>
      <c r="LE1133"/>
      <c r="LF1133"/>
      <c r="LG1133"/>
      <c r="LH1133"/>
      <c r="LI1133"/>
      <c r="LJ1133"/>
      <c r="LK1133"/>
      <c r="LL1133"/>
      <c r="LM1133"/>
      <c r="LN1133"/>
      <c r="LO1133"/>
      <c r="LP1133"/>
      <c r="LQ1133"/>
      <c r="LR1133"/>
      <c r="LS1133"/>
      <c r="LT1133"/>
      <c r="LU1133"/>
      <c r="LV1133"/>
      <c r="LW1133"/>
      <c r="LX1133"/>
      <c r="LY1133"/>
      <c r="LZ1133"/>
      <c r="MA1133"/>
      <c r="MB1133"/>
      <c r="MC1133"/>
      <c r="MD1133"/>
      <c r="ME1133"/>
      <c r="MF1133"/>
      <c r="MG1133"/>
      <c r="MH1133"/>
      <c r="MI1133"/>
      <c r="MJ1133"/>
      <c r="MK1133"/>
      <c r="ML1133"/>
      <c r="MM1133"/>
      <c r="MN1133"/>
      <c r="MO1133"/>
      <c r="MP1133"/>
      <c r="MQ1133"/>
      <c r="MR1133"/>
      <c r="MS1133"/>
      <c r="MT1133"/>
      <c r="MU1133"/>
      <c r="MV1133"/>
      <c r="MW1133"/>
      <c r="MX1133"/>
      <c r="MY1133"/>
      <c r="MZ1133"/>
      <c r="NA1133"/>
      <c r="NB1133"/>
      <c r="NC1133"/>
      <c r="ND1133"/>
      <c r="NE1133"/>
      <c r="NF1133"/>
      <c r="NG1133"/>
      <c r="NH1133"/>
      <c r="NI1133"/>
      <c r="NJ1133"/>
      <c r="NK1133"/>
      <c r="NL1133"/>
      <c r="NM1133"/>
      <c r="NN1133"/>
      <c r="NO1133"/>
      <c r="NP1133"/>
      <c r="NQ1133"/>
      <c r="NR1133"/>
      <c r="NS1133"/>
      <c r="NT1133"/>
      <c r="NU1133"/>
      <c r="NV1133"/>
      <c r="NW1133"/>
      <c r="NX1133"/>
      <c r="NY1133"/>
      <c r="NZ1133"/>
      <c r="OA1133"/>
    </row>
    <row r="1134" spans="16:391"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  <c r="EK1134"/>
      <c r="EL1134"/>
      <c r="EM1134"/>
      <c r="EN1134"/>
      <c r="EO1134"/>
      <c r="EP1134"/>
      <c r="EQ1134"/>
      <c r="ER1134"/>
      <c r="ES1134"/>
      <c r="ET1134"/>
      <c r="EU1134"/>
      <c r="EV1134"/>
      <c r="EW1134"/>
      <c r="EX1134"/>
      <c r="EY1134"/>
      <c r="EZ1134"/>
      <c r="FA1134"/>
      <c r="FB1134"/>
      <c r="FC1134"/>
      <c r="FD1134"/>
      <c r="FE1134"/>
      <c r="FF1134"/>
      <c r="FG1134"/>
      <c r="FH1134"/>
      <c r="FI1134"/>
      <c r="FJ1134"/>
      <c r="FK1134"/>
      <c r="FL1134"/>
      <c r="FM1134"/>
      <c r="FN1134"/>
      <c r="FO1134"/>
      <c r="FP1134"/>
      <c r="FQ1134"/>
      <c r="FR1134"/>
      <c r="FS1134"/>
      <c r="FT1134"/>
      <c r="FU1134"/>
      <c r="FV1134"/>
      <c r="FW1134"/>
      <c r="FX1134"/>
      <c r="FY1134"/>
      <c r="FZ1134"/>
      <c r="GA1134"/>
      <c r="GB1134"/>
      <c r="GC1134"/>
      <c r="GD1134"/>
      <c r="GE1134"/>
      <c r="GF1134"/>
      <c r="GG1134"/>
      <c r="GH1134"/>
      <c r="GI1134"/>
      <c r="GJ1134"/>
      <c r="GK1134"/>
      <c r="GL1134"/>
      <c r="GM1134"/>
      <c r="GN1134"/>
      <c r="GO1134"/>
      <c r="GP1134"/>
      <c r="GQ1134"/>
      <c r="GR1134"/>
      <c r="GS1134"/>
      <c r="GT1134"/>
      <c r="GU1134"/>
      <c r="GV1134"/>
      <c r="GW1134"/>
      <c r="GX1134"/>
      <c r="GY1134"/>
      <c r="GZ1134"/>
      <c r="HA1134"/>
      <c r="HB1134"/>
      <c r="HC1134"/>
      <c r="HD1134"/>
      <c r="HE1134"/>
      <c r="HF1134"/>
      <c r="HG1134"/>
      <c r="HH1134"/>
      <c r="HI1134"/>
      <c r="HJ1134"/>
      <c r="HK1134"/>
      <c r="HL1134"/>
      <c r="HM1134"/>
      <c r="HN1134"/>
      <c r="HO1134"/>
      <c r="HP1134"/>
      <c r="HQ1134"/>
      <c r="HR1134"/>
      <c r="HS1134"/>
      <c r="HT1134"/>
      <c r="HU1134"/>
      <c r="HV1134"/>
      <c r="HW1134"/>
      <c r="HX1134"/>
      <c r="HY1134"/>
      <c r="HZ1134"/>
      <c r="IA1134"/>
      <c r="IB1134"/>
      <c r="IC1134"/>
      <c r="ID1134"/>
      <c r="IE1134"/>
      <c r="IF1134"/>
      <c r="IG1134"/>
      <c r="IH1134"/>
      <c r="II1134"/>
      <c r="IJ1134"/>
      <c r="IK1134"/>
      <c r="IL1134"/>
      <c r="IM1134"/>
      <c r="IN1134"/>
      <c r="IO1134"/>
      <c r="IP1134"/>
      <c r="IQ1134"/>
      <c r="IR1134"/>
      <c r="IS1134"/>
      <c r="IT1134"/>
      <c r="IU1134"/>
      <c r="IV1134"/>
      <c r="IW1134"/>
      <c r="IX1134"/>
      <c r="IY1134"/>
      <c r="IZ1134"/>
      <c r="JA1134"/>
      <c r="JB1134"/>
      <c r="JC1134"/>
      <c r="JD1134"/>
      <c r="JE1134"/>
      <c r="JF1134"/>
      <c r="JG1134"/>
      <c r="JH1134"/>
      <c r="JI1134"/>
      <c r="JJ1134"/>
      <c r="JK1134"/>
      <c r="JL1134"/>
      <c r="JM1134"/>
      <c r="JN1134"/>
      <c r="JO1134"/>
      <c r="JP1134"/>
      <c r="JQ1134"/>
      <c r="JR1134"/>
      <c r="JS1134"/>
      <c r="JT1134"/>
      <c r="JU1134"/>
      <c r="JV1134"/>
      <c r="JW1134"/>
      <c r="JX1134"/>
      <c r="JY1134"/>
      <c r="JZ1134"/>
      <c r="KA1134"/>
      <c r="KB1134"/>
      <c r="KC1134"/>
      <c r="KD1134"/>
      <c r="KE1134"/>
      <c r="KF1134"/>
      <c r="KG1134"/>
      <c r="KH1134"/>
      <c r="KI1134"/>
      <c r="KJ1134"/>
      <c r="KK1134"/>
      <c r="KL1134"/>
      <c r="KM1134"/>
      <c r="KN1134"/>
      <c r="KO1134"/>
      <c r="KP1134"/>
      <c r="KQ1134"/>
      <c r="KR1134"/>
      <c r="KS1134"/>
      <c r="KT1134"/>
      <c r="KU1134"/>
      <c r="KV1134"/>
      <c r="KW1134"/>
      <c r="KX1134"/>
      <c r="KY1134"/>
      <c r="KZ1134"/>
      <c r="LA1134"/>
      <c r="LB1134"/>
      <c r="LC1134"/>
      <c r="LD1134"/>
      <c r="LE1134"/>
      <c r="LF1134"/>
      <c r="LG1134"/>
      <c r="LH1134"/>
      <c r="LI1134"/>
      <c r="LJ1134"/>
      <c r="LK1134"/>
      <c r="LL1134"/>
      <c r="LM1134"/>
      <c r="LN1134"/>
      <c r="LO1134"/>
      <c r="LP1134"/>
      <c r="LQ1134"/>
      <c r="LR1134"/>
      <c r="LS1134"/>
      <c r="LT1134"/>
      <c r="LU1134"/>
      <c r="LV1134"/>
      <c r="LW1134"/>
      <c r="LX1134"/>
      <c r="LY1134"/>
      <c r="LZ1134"/>
      <c r="MA1134"/>
      <c r="MB1134"/>
      <c r="MC1134"/>
      <c r="MD1134"/>
      <c r="ME1134"/>
      <c r="MF1134"/>
      <c r="MG1134"/>
      <c r="MH1134"/>
      <c r="MI1134"/>
      <c r="MJ1134"/>
      <c r="MK1134"/>
      <c r="ML1134"/>
      <c r="MM1134"/>
      <c r="MN1134"/>
      <c r="MO1134"/>
      <c r="MP1134"/>
      <c r="MQ1134"/>
      <c r="MR1134"/>
      <c r="MS1134"/>
      <c r="MT1134"/>
      <c r="MU1134"/>
      <c r="MV1134"/>
      <c r="MW1134"/>
      <c r="MX1134"/>
      <c r="MY1134"/>
      <c r="MZ1134"/>
      <c r="NA1134"/>
      <c r="NB1134"/>
      <c r="NC1134"/>
      <c r="ND1134"/>
      <c r="NE1134"/>
      <c r="NF1134"/>
      <c r="NG1134"/>
      <c r="NH1134"/>
      <c r="NI1134"/>
      <c r="NJ1134"/>
      <c r="NK1134"/>
      <c r="NL1134"/>
      <c r="NM1134"/>
      <c r="NN1134"/>
      <c r="NO1134"/>
      <c r="NP1134"/>
      <c r="NQ1134"/>
      <c r="NR1134"/>
      <c r="NS1134"/>
      <c r="NT1134"/>
      <c r="NU1134"/>
      <c r="NV1134"/>
      <c r="NW1134"/>
      <c r="NX1134"/>
      <c r="NY1134"/>
      <c r="NZ1134"/>
      <c r="OA1134"/>
    </row>
    <row r="1135" spans="16:391"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DR1135"/>
      <c r="DS1135"/>
      <c r="DT1135"/>
      <c r="DU1135"/>
      <c r="DV1135"/>
      <c r="DW1135"/>
      <c r="DX1135"/>
      <c r="DY1135"/>
      <c r="DZ1135"/>
      <c r="EA1135"/>
      <c r="EB1135"/>
      <c r="EC1135"/>
      <c r="ED1135"/>
      <c r="EE1135"/>
      <c r="EF1135"/>
      <c r="EG1135"/>
      <c r="EH1135"/>
      <c r="EI1135"/>
      <c r="EJ1135"/>
      <c r="EK1135"/>
      <c r="EL1135"/>
      <c r="EM1135"/>
      <c r="EN1135"/>
      <c r="EO1135"/>
      <c r="EP1135"/>
      <c r="EQ1135"/>
      <c r="ER1135"/>
      <c r="ES1135"/>
      <c r="ET1135"/>
      <c r="EU1135"/>
      <c r="EV1135"/>
      <c r="EW1135"/>
      <c r="EX1135"/>
      <c r="EY1135"/>
      <c r="EZ1135"/>
      <c r="FA1135"/>
      <c r="FB1135"/>
      <c r="FC1135"/>
      <c r="FD1135"/>
      <c r="FE1135"/>
      <c r="FF1135"/>
      <c r="FG1135"/>
      <c r="FH1135"/>
      <c r="FI1135"/>
      <c r="FJ1135"/>
      <c r="FK1135"/>
      <c r="FL1135"/>
      <c r="FM1135"/>
      <c r="FN1135"/>
      <c r="FO1135"/>
      <c r="FP1135"/>
      <c r="FQ1135"/>
      <c r="FR1135"/>
      <c r="FS1135"/>
      <c r="FT1135"/>
      <c r="FU1135"/>
      <c r="FV1135"/>
      <c r="FW1135"/>
      <c r="FX1135"/>
      <c r="FY1135"/>
      <c r="FZ1135"/>
      <c r="GA1135"/>
      <c r="GB1135"/>
      <c r="GC1135"/>
      <c r="GD1135"/>
      <c r="GE1135"/>
      <c r="GF1135"/>
      <c r="GG1135"/>
      <c r="GH1135"/>
      <c r="GI1135"/>
      <c r="GJ1135"/>
      <c r="GK1135"/>
      <c r="GL1135"/>
      <c r="GM1135"/>
      <c r="GN1135"/>
      <c r="GO1135"/>
      <c r="GP1135"/>
      <c r="GQ1135"/>
      <c r="GR1135"/>
      <c r="GS1135"/>
      <c r="GT1135"/>
      <c r="GU1135"/>
      <c r="GV1135"/>
      <c r="GW1135"/>
      <c r="GX1135"/>
      <c r="GY1135"/>
      <c r="GZ1135"/>
      <c r="HA1135"/>
      <c r="HB1135"/>
      <c r="HC1135"/>
      <c r="HD1135"/>
      <c r="HE1135"/>
      <c r="HF1135"/>
      <c r="HG1135"/>
      <c r="HH1135"/>
      <c r="HI1135"/>
      <c r="HJ1135"/>
      <c r="HK1135"/>
      <c r="HL1135"/>
      <c r="HM1135"/>
      <c r="HN1135"/>
      <c r="HO1135"/>
      <c r="HP1135"/>
      <c r="HQ1135"/>
      <c r="HR1135"/>
      <c r="HS1135"/>
      <c r="HT1135"/>
      <c r="HU1135"/>
      <c r="HV1135"/>
      <c r="HW1135"/>
      <c r="HX1135"/>
      <c r="HY1135"/>
      <c r="HZ1135"/>
      <c r="IA1135"/>
      <c r="IB1135"/>
      <c r="IC1135"/>
      <c r="ID1135"/>
      <c r="IE1135"/>
      <c r="IF1135"/>
      <c r="IG1135"/>
      <c r="IH1135"/>
      <c r="II1135"/>
      <c r="IJ1135"/>
      <c r="IK1135"/>
      <c r="IL1135"/>
      <c r="IM1135"/>
      <c r="IN1135"/>
      <c r="IO1135"/>
      <c r="IP1135"/>
      <c r="IQ1135"/>
      <c r="IR1135"/>
      <c r="IS1135"/>
      <c r="IT1135"/>
      <c r="IU1135"/>
      <c r="IV1135"/>
      <c r="IW1135"/>
      <c r="IX1135"/>
      <c r="IY1135"/>
      <c r="IZ1135"/>
      <c r="JA1135"/>
      <c r="JB1135"/>
      <c r="JC1135"/>
      <c r="JD1135"/>
      <c r="JE1135"/>
      <c r="JF1135"/>
      <c r="JG1135"/>
      <c r="JH1135"/>
      <c r="JI1135"/>
      <c r="JJ1135"/>
      <c r="JK1135"/>
      <c r="JL1135"/>
      <c r="JM1135"/>
      <c r="JN1135"/>
      <c r="JO1135"/>
      <c r="JP1135"/>
      <c r="JQ1135"/>
      <c r="JR1135"/>
      <c r="JS1135"/>
      <c r="JT1135"/>
      <c r="JU1135"/>
      <c r="JV1135"/>
      <c r="JW1135"/>
      <c r="JX1135"/>
      <c r="JY1135"/>
      <c r="JZ1135"/>
      <c r="KA1135"/>
      <c r="KB1135"/>
      <c r="KC1135"/>
      <c r="KD1135"/>
      <c r="KE1135"/>
      <c r="KF1135"/>
      <c r="KG1135"/>
      <c r="KH1135"/>
      <c r="KI1135"/>
      <c r="KJ1135"/>
      <c r="KK1135"/>
      <c r="KL1135"/>
      <c r="KM1135"/>
      <c r="KN1135"/>
      <c r="KO1135"/>
      <c r="KP1135"/>
      <c r="KQ1135"/>
      <c r="KR1135"/>
      <c r="KS1135"/>
      <c r="KT1135"/>
      <c r="KU1135"/>
      <c r="KV1135"/>
      <c r="KW1135"/>
      <c r="KX1135"/>
      <c r="KY1135"/>
      <c r="KZ1135"/>
      <c r="LA1135"/>
      <c r="LB1135"/>
      <c r="LC1135"/>
      <c r="LD1135"/>
      <c r="LE1135"/>
      <c r="LF1135"/>
      <c r="LG1135"/>
      <c r="LH1135"/>
      <c r="LI1135"/>
      <c r="LJ1135"/>
      <c r="LK1135"/>
      <c r="LL1135"/>
      <c r="LM1135"/>
      <c r="LN1135"/>
      <c r="LO1135"/>
      <c r="LP1135"/>
      <c r="LQ1135"/>
      <c r="LR1135"/>
      <c r="LS1135"/>
      <c r="LT1135"/>
      <c r="LU1135"/>
      <c r="LV1135"/>
      <c r="LW1135"/>
      <c r="LX1135"/>
      <c r="LY1135"/>
      <c r="LZ1135"/>
      <c r="MA1135"/>
      <c r="MB1135"/>
      <c r="MC1135"/>
      <c r="MD1135"/>
      <c r="ME1135"/>
      <c r="MF1135"/>
      <c r="MG1135"/>
      <c r="MH1135"/>
      <c r="MI1135"/>
      <c r="MJ1135"/>
      <c r="MK1135"/>
      <c r="ML1135"/>
      <c r="MM1135"/>
      <c r="MN1135"/>
      <c r="MO1135"/>
      <c r="MP1135"/>
      <c r="MQ1135"/>
      <c r="MR1135"/>
      <c r="MS1135"/>
      <c r="MT1135"/>
      <c r="MU1135"/>
      <c r="MV1135"/>
      <c r="MW1135"/>
      <c r="MX1135"/>
      <c r="MY1135"/>
      <c r="MZ1135"/>
      <c r="NA1135"/>
      <c r="NB1135"/>
      <c r="NC1135"/>
      <c r="ND1135"/>
      <c r="NE1135"/>
      <c r="NF1135"/>
      <c r="NG1135"/>
      <c r="NH1135"/>
      <c r="NI1135"/>
      <c r="NJ1135"/>
      <c r="NK1135"/>
      <c r="NL1135"/>
      <c r="NM1135"/>
      <c r="NN1135"/>
      <c r="NO1135"/>
      <c r="NP1135"/>
      <c r="NQ1135"/>
      <c r="NR1135"/>
      <c r="NS1135"/>
      <c r="NT1135"/>
      <c r="NU1135"/>
      <c r="NV1135"/>
      <c r="NW1135"/>
      <c r="NX1135"/>
      <c r="NY1135"/>
      <c r="NZ1135"/>
      <c r="OA1135"/>
    </row>
    <row r="1136" spans="16:391"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DR1136"/>
      <c r="DS1136"/>
      <c r="DT1136"/>
      <c r="DU1136"/>
      <c r="DV1136"/>
      <c r="DW1136"/>
      <c r="DX1136"/>
      <c r="DY1136"/>
      <c r="DZ1136"/>
      <c r="EA1136"/>
      <c r="EB1136"/>
      <c r="EC1136"/>
      <c r="ED1136"/>
      <c r="EE1136"/>
      <c r="EF1136"/>
      <c r="EG1136"/>
      <c r="EH1136"/>
      <c r="EI1136"/>
      <c r="EJ1136"/>
      <c r="EK1136"/>
      <c r="EL1136"/>
      <c r="EM1136"/>
      <c r="EN1136"/>
      <c r="EO1136"/>
      <c r="EP1136"/>
      <c r="EQ1136"/>
      <c r="ER1136"/>
      <c r="ES1136"/>
      <c r="ET1136"/>
      <c r="EU1136"/>
      <c r="EV1136"/>
      <c r="EW1136"/>
      <c r="EX1136"/>
      <c r="EY1136"/>
      <c r="EZ1136"/>
      <c r="FA1136"/>
      <c r="FB1136"/>
      <c r="FC1136"/>
      <c r="FD1136"/>
      <c r="FE1136"/>
      <c r="FF1136"/>
      <c r="FG1136"/>
      <c r="FH1136"/>
      <c r="FI1136"/>
      <c r="FJ1136"/>
      <c r="FK1136"/>
      <c r="FL1136"/>
      <c r="FM1136"/>
      <c r="FN1136"/>
      <c r="FO1136"/>
      <c r="FP1136"/>
      <c r="FQ1136"/>
      <c r="FR1136"/>
      <c r="FS1136"/>
      <c r="FT1136"/>
      <c r="FU1136"/>
      <c r="FV1136"/>
      <c r="FW1136"/>
      <c r="FX1136"/>
      <c r="FY1136"/>
      <c r="FZ1136"/>
      <c r="GA1136"/>
      <c r="GB1136"/>
      <c r="GC1136"/>
      <c r="GD1136"/>
      <c r="GE1136"/>
      <c r="GF1136"/>
      <c r="GG1136"/>
      <c r="GH1136"/>
      <c r="GI1136"/>
      <c r="GJ1136"/>
      <c r="GK1136"/>
      <c r="GL1136"/>
      <c r="GM1136"/>
      <c r="GN1136"/>
      <c r="GO1136"/>
      <c r="GP1136"/>
      <c r="GQ1136"/>
      <c r="GR1136"/>
      <c r="GS1136"/>
      <c r="GT1136"/>
      <c r="GU1136"/>
      <c r="GV1136"/>
      <c r="GW1136"/>
      <c r="GX1136"/>
      <c r="GY1136"/>
      <c r="GZ1136"/>
      <c r="HA1136"/>
      <c r="HB1136"/>
      <c r="HC1136"/>
      <c r="HD1136"/>
      <c r="HE1136"/>
      <c r="HF1136"/>
      <c r="HG1136"/>
      <c r="HH1136"/>
      <c r="HI1136"/>
      <c r="HJ1136"/>
      <c r="HK1136"/>
      <c r="HL1136"/>
      <c r="HM1136"/>
      <c r="HN1136"/>
      <c r="HO1136"/>
      <c r="HP1136"/>
      <c r="HQ1136"/>
      <c r="HR1136"/>
      <c r="HS1136"/>
      <c r="HT1136"/>
      <c r="HU1136"/>
      <c r="HV1136"/>
      <c r="HW1136"/>
      <c r="HX1136"/>
      <c r="HY1136"/>
      <c r="HZ1136"/>
      <c r="IA1136"/>
      <c r="IB1136"/>
      <c r="IC1136"/>
      <c r="ID1136"/>
      <c r="IE1136"/>
      <c r="IF1136"/>
      <c r="IG1136"/>
      <c r="IH1136"/>
      <c r="II1136"/>
      <c r="IJ1136"/>
      <c r="IK1136"/>
      <c r="IL1136"/>
      <c r="IM1136"/>
      <c r="IN1136"/>
      <c r="IO1136"/>
      <c r="IP1136"/>
      <c r="IQ1136"/>
      <c r="IR1136"/>
      <c r="IS1136"/>
      <c r="IT1136"/>
      <c r="IU1136"/>
      <c r="IV1136"/>
      <c r="IW1136"/>
      <c r="IX1136"/>
      <c r="IY1136"/>
      <c r="IZ1136"/>
      <c r="JA1136"/>
      <c r="JB1136"/>
      <c r="JC1136"/>
      <c r="JD1136"/>
      <c r="JE1136"/>
      <c r="JF1136"/>
      <c r="JG1136"/>
      <c r="JH1136"/>
      <c r="JI1136"/>
      <c r="JJ1136"/>
      <c r="JK1136"/>
      <c r="JL1136"/>
      <c r="JM1136"/>
      <c r="JN1136"/>
      <c r="JO1136"/>
      <c r="JP1136"/>
      <c r="JQ1136"/>
      <c r="JR1136"/>
      <c r="JS1136"/>
      <c r="JT1136"/>
      <c r="JU1136"/>
      <c r="JV1136"/>
      <c r="JW1136"/>
      <c r="JX1136"/>
      <c r="JY1136"/>
      <c r="JZ1136"/>
      <c r="KA1136"/>
      <c r="KB1136"/>
      <c r="KC1136"/>
      <c r="KD1136"/>
      <c r="KE1136"/>
      <c r="KF1136"/>
      <c r="KG1136"/>
      <c r="KH1136"/>
      <c r="KI1136"/>
      <c r="KJ1136"/>
      <c r="KK1136"/>
      <c r="KL1136"/>
      <c r="KM1136"/>
      <c r="KN1136"/>
      <c r="KO1136"/>
      <c r="KP1136"/>
      <c r="KQ1136"/>
      <c r="KR1136"/>
      <c r="KS1136"/>
      <c r="KT1136"/>
      <c r="KU1136"/>
      <c r="KV1136"/>
      <c r="KW1136"/>
      <c r="KX1136"/>
      <c r="KY1136"/>
      <c r="KZ1136"/>
      <c r="LA1136"/>
      <c r="LB1136"/>
      <c r="LC1136"/>
      <c r="LD1136"/>
      <c r="LE1136"/>
      <c r="LF1136"/>
      <c r="LG1136"/>
      <c r="LH1136"/>
      <c r="LI1136"/>
      <c r="LJ1136"/>
      <c r="LK1136"/>
      <c r="LL1136"/>
      <c r="LM1136"/>
      <c r="LN1136"/>
      <c r="LO1136"/>
      <c r="LP1136"/>
      <c r="LQ1136"/>
      <c r="LR1136"/>
      <c r="LS1136"/>
      <c r="LT1136"/>
      <c r="LU1136"/>
      <c r="LV1136"/>
      <c r="LW1136"/>
      <c r="LX1136"/>
      <c r="LY1136"/>
      <c r="LZ1136"/>
      <c r="MA1136"/>
      <c r="MB1136"/>
      <c r="MC1136"/>
      <c r="MD1136"/>
      <c r="ME1136"/>
      <c r="MF1136"/>
      <c r="MG1136"/>
      <c r="MH1136"/>
      <c r="MI1136"/>
      <c r="MJ1136"/>
      <c r="MK1136"/>
      <c r="ML1136"/>
      <c r="MM1136"/>
      <c r="MN1136"/>
      <c r="MO1136"/>
      <c r="MP1136"/>
      <c r="MQ1136"/>
      <c r="MR1136"/>
      <c r="MS1136"/>
      <c r="MT1136"/>
      <c r="MU1136"/>
      <c r="MV1136"/>
      <c r="MW1136"/>
      <c r="MX1136"/>
      <c r="MY1136"/>
      <c r="MZ1136"/>
      <c r="NA1136"/>
      <c r="NB1136"/>
      <c r="NC1136"/>
      <c r="ND1136"/>
      <c r="NE1136"/>
      <c r="NF1136"/>
      <c r="NG1136"/>
      <c r="NH1136"/>
      <c r="NI1136"/>
      <c r="NJ1136"/>
      <c r="NK1136"/>
      <c r="NL1136"/>
      <c r="NM1136"/>
      <c r="NN1136"/>
      <c r="NO1136"/>
      <c r="NP1136"/>
      <c r="NQ1136"/>
      <c r="NR1136"/>
      <c r="NS1136"/>
      <c r="NT1136"/>
      <c r="NU1136"/>
      <c r="NV1136"/>
      <c r="NW1136"/>
      <c r="NX1136"/>
      <c r="NY1136"/>
      <c r="NZ1136"/>
      <c r="OA1136"/>
    </row>
    <row r="1137" spans="16:391"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DR1137"/>
      <c r="DS1137"/>
      <c r="DT1137"/>
      <c r="DU1137"/>
      <c r="DV1137"/>
      <c r="DW1137"/>
      <c r="DX1137"/>
      <c r="DY1137"/>
      <c r="DZ1137"/>
      <c r="EA1137"/>
      <c r="EB1137"/>
      <c r="EC1137"/>
      <c r="ED1137"/>
      <c r="EE1137"/>
      <c r="EF1137"/>
      <c r="EG1137"/>
      <c r="EH1137"/>
      <c r="EI1137"/>
      <c r="EJ1137"/>
      <c r="EK1137"/>
      <c r="EL1137"/>
      <c r="EM1137"/>
      <c r="EN1137"/>
      <c r="EO1137"/>
      <c r="EP1137"/>
      <c r="EQ1137"/>
      <c r="ER1137"/>
      <c r="ES1137"/>
      <c r="ET1137"/>
      <c r="EU1137"/>
      <c r="EV1137"/>
      <c r="EW1137"/>
      <c r="EX1137"/>
      <c r="EY1137"/>
      <c r="EZ1137"/>
      <c r="FA1137"/>
      <c r="FB1137"/>
      <c r="FC1137"/>
      <c r="FD1137"/>
      <c r="FE1137"/>
      <c r="FF1137"/>
      <c r="FG1137"/>
      <c r="FH1137"/>
      <c r="FI1137"/>
      <c r="FJ1137"/>
      <c r="FK1137"/>
      <c r="FL1137"/>
      <c r="FM1137"/>
      <c r="FN1137"/>
      <c r="FO1137"/>
      <c r="FP1137"/>
      <c r="FQ1137"/>
      <c r="FR1137"/>
      <c r="FS1137"/>
      <c r="FT1137"/>
      <c r="FU1137"/>
      <c r="FV1137"/>
      <c r="FW1137"/>
      <c r="FX1137"/>
      <c r="FY1137"/>
      <c r="FZ1137"/>
      <c r="GA1137"/>
      <c r="GB1137"/>
      <c r="GC1137"/>
      <c r="GD1137"/>
      <c r="GE1137"/>
      <c r="GF1137"/>
      <c r="GG1137"/>
      <c r="GH1137"/>
      <c r="GI1137"/>
      <c r="GJ1137"/>
      <c r="GK1137"/>
      <c r="GL1137"/>
      <c r="GM1137"/>
      <c r="GN1137"/>
      <c r="GO1137"/>
      <c r="GP1137"/>
      <c r="GQ1137"/>
      <c r="GR1137"/>
      <c r="GS1137"/>
      <c r="GT1137"/>
      <c r="GU1137"/>
      <c r="GV1137"/>
      <c r="GW1137"/>
      <c r="GX1137"/>
      <c r="GY1137"/>
      <c r="GZ1137"/>
      <c r="HA1137"/>
      <c r="HB1137"/>
      <c r="HC1137"/>
      <c r="HD1137"/>
      <c r="HE1137"/>
      <c r="HF1137"/>
      <c r="HG1137"/>
      <c r="HH1137"/>
      <c r="HI1137"/>
      <c r="HJ1137"/>
      <c r="HK1137"/>
      <c r="HL1137"/>
      <c r="HM1137"/>
      <c r="HN1137"/>
      <c r="HO1137"/>
      <c r="HP1137"/>
      <c r="HQ1137"/>
      <c r="HR1137"/>
      <c r="HS1137"/>
      <c r="HT1137"/>
      <c r="HU1137"/>
      <c r="HV1137"/>
      <c r="HW1137"/>
      <c r="HX1137"/>
      <c r="HY1137"/>
      <c r="HZ1137"/>
      <c r="IA1137"/>
      <c r="IB1137"/>
      <c r="IC1137"/>
      <c r="ID1137"/>
      <c r="IE1137"/>
      <c r="IF1137"/>
      <c r="IG1137"/>
      <c r="IH1137"/>
      <c r="II1137"/>
      <c r="IJ1137"/>
      <c r="IK1137"/>
      <c r="IL1137"/>
      <c r="IM1137"/>
      <c r="IN1137"/>
      <c r="IO1137"/>
      <c r="IP1137"/>
      <c r="IQ1137"/>
      <c r="IR1137"/>
      <c r="IS1137"/>
      <c r="IT1137"/>
      <c r="IU1137"/>
      <c r="IV1137"/>
      <c r="IW1137"/>
      <c r="IX1137"/>
      <c r="IY1137"/>
      <c r="IZ1137"/>
      <c r="JA1137"/>
      <c r="JB1137"/>
      <c r="JC1137"/>
      <c r="JD1137"/>
      <c r="JE1137"/>
      <c r="JF1137"/>
      <c r="JG1137"/>
      <c r="JH1137"/>
      <c r="JI1137"/>
      <c r="JJ1137"/>
      <c r="JK1137"/>
      <c r="JL1137"/>
      <c r="JM1137"/>
      <c r="JN1137"/>
      <c r="JO1137"/>
      <c r="JP1137"/>
      <c r="JQ1137"/>
      <c r="JR1137"/>
      <c r="JS1137"/>
      <c r="JT1137"/>
      <c r="JU1137"/>
      <c r="JV1137"/>
      <c r="JW1137"/>
      <c r="JX1137"/>
      <c r="JY1137"/>
      <c r="JZ1137"/>
      <c r="KA1137"/>
      <c r="KB1137"/>
      <c r="KC1137"/>
      <c r="KD1137"/>
      <c r="KE1137"/>
      <c r="KF1137"/>
      <c r="KG1137"/>
      <c r="KH1137"/>
      <c r="KI1137"/>
      <c r="KJ1137"/>
      <c r="KK1137"/>
      <c r="KL1137"/>
      <c r="KM1137"/>
      <c r="KN1137"/>
      <c r="KO1137"/>
      <c r="KP1137"/>
      <c r="KQ1137"/>
      <c r="KR1137"/>
      <c r="KS1137"/>
      <c r="KT1137"/>
      <c r="KU1137"/>
      <c r="KV1137"/>
      <c r="KW1137"/>
      <c r="KX1137"/>
      <c r="KY1137"/>
      <c r="KZ1137"/>
      <c r="LA1137"/>
      <c r="LB1137"/>
      <c r="LC1137"/>
      <c r="LD1137"/>
      <c r="LE1137"/>
      <c r="LF1137"/>
      <c r="LG1137"/>
      <c r="LH1137"/>
      <c r="LI1137"/>
      <c r="LJ1137"/>
      <c r="LK1137"/>
      <c r="LL1137"/>
      <c r="LM1137"/>
      <c r="LN1137"/>
      <c r="LO1137"/>
      <c r="LP1137"/>
      <c r="LQ1137"/>
      <c r="LR1137"/>
      <c r="LS1137"/>
      <c r="LT1137"/>
      <c r="LU1137"/>
      <c r="LV1137"/>
      <c r="LW1137"/>
      <c r="LX1137"/>
      <c r="LY1137"/>
      <c r="LZ1137"/>
      <c r="MA1137"/>
      <c r="MB1137"/>
      <c r="MC1137"/>
      <c r="MD1137"/>
      <c r="ME1137"/>
      <c r="MF1137"/>
      <c r="MG1137"/>
      <c r="MH1137"/>
      <c r="MI1137"/>
      <c r="MJ1137"/>
      <c r="MK1137"/>
      <c r="ML1137"/>
      <c r="MM1137"/>
      <c r="MN1137"/>
      <c r="MO1137"/>
      <c r="MP1137"/>
      <c r="MQ1137"/>
      <c r="MR1137"/>
      <c r="MS1137"/>
      <c r="MT1137"/>
      <c r="MU1137"/>
      <c r="MV1137"/>
      <c r="MW1137"/>
      <c r="MX1137"/>
      <c r="MY1137"/>
      <c r="MZ1137"/>
      <c r="NA1137"/>
      <c r="NB1137"/>
      <c r="NC1137"/>
      <c r="ND1137"/>
      <c r="NE1137"/>
      <c r="NF1137"/>
      <c r="NG1137"/>
      <c r="NH1137"/>
      <c r="NI1137"/>
      <c r="NJ1137"/>
      <c r="NK1137"/>
      <c r="NL1137"/>
      <c r="NM1137"/>
      <c r="NN1137"/>
      <c r="NO1137"/>
      <c r="NP1137"/>
      <c r="NQ1137"/>
      <c r="NR1137"/>
      <c r="NS1137"/>
      <c r="NT1137"/>
      <c r="NU1137"/>
      <c r="NV1137"/>
      <c r="NW1137"/>
      <c r="NX1137"/>
      <c r="NY1137"/>
      <c r="NZ1137"/>
      <c r="OA1137"/>
    </row>
    <row r="1138" spans="16:391"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DR1138"/>
      <c r="DS1138"/>
      <c r="DT1138"/>
      <c r="DU1138"/>
      <c r="DV1138"/>
      <c r="DW1138"/>
      <c r="DX1138"/>
      <c r="DY1138"/>
      <c r="DZ1138"/>
      <c r="EA1138"/>
      <c r="EB1138"/>
      <c r="EC1138"/>
      <c r="ED1138"/>
      <c r="EE1138"/>
      <c r="EF1138"/>
      <c r="EG1138"/>
      <c r="EH1138"/>
      <c r="EI1138"/>
      <c r="EJ1138"/>
      <c r="EK1138"/>
      <c r="EL1138"/>
      <c r="EM1138"/>
      <c r="EN1138"/>
      <c r="EO1138"/>
      <c r="EP1138"/>
      <c r="EQ1138"/>
      <c r="ER1138"/>
      <c r="ES1138"/>
      <c r="ET1138"/>
      <c r="EU1138"/>
      <c r="EV1138"/>
      <c r="EW1138"/>
      <c r="EX1138"/>
      <c r="EY1138"/>
      <c r="EZ1138"/>
      <c r="FA1138"/>
      <c r="FB1138"/>
      <c r="FC1138"/>
      <c r="FD1138"/>
      <c r="FE1138"/>
      <c r="FF1138"/>
      <c r="FG1138"/>
      <c r="FH1138"/>
      <c r="FI1138"/>
      <c r="FJ1138"/>
      <c r="FK1138"/>
      <c r="FL1138"/>
      <c r="FM1138"/>
      <c r="FN1138"/>
      <c r="FO1138"/>
      <c r="FP1138"/>
      <c r="FQ1138"/>
      <c r="FR1138"/>
      <c r="FS1138"/>
      <c r="FT1138"/>
      <c r="FU1138"/>
      <c r="FV1138"/>
      <c r="FW1138"/>
      <c r="FX1138"/>
      <c r="FY1138"/>
      <c r="FZ1138"/>
      <c r="GA1138"/>
      <c r="GB1138"/>
      <c r="GC1138"/>
      <c r="GD1138"/>
      <c r="GE1138"/>
      <c r="GF1138"/>
      <c r="GG1138"/>
      <c r="GH1138"/>
      <c r="GI1138"/>
      <c r="GJ1138"/>
      <c r="GK1138"/>
      <c r="GL1138"/>
      <c r="GM1138"/>
      <c r="GN1138"/>
      <c r="GO1138"/>
      <c r="GP1138"/>
      <c r="GQ1138"/>
      <c r="GR1138"/>
      <c r="GS1138"/>
      <c r="GT1138"/>
      <c r="GU1138"/>
      <c r="GV1138"/>
      <c r="GW1138"/>
      <c r="GX1138"/>
      <c r="GY1138"/>
      <c r="GZ1138"/>
      <c r="HA1138"/>
      <c r="HB1138"/>
      <c r="HC1138"/>
      <c r="HD1138"/>
      <c r="HE1138"/>
      <c r="HF1138"/>
      <c r="HG1138"/>
      <c r="HH1138"/>
      <c r="HI1138"/>
      <c r="HJ1138"/>
      <c r="HK1138"/>
      <c r="HL1138"/>
      <c r="HM1138"/>
      <c r="HN1138"/>
      <c r="HO1138"/>
      <c r="HP1138"/>
      <c r="HQ1138"/>
      <c r="HR1138"/>
      <c r="HS1138"/>
      <c r="HT1138"/>
      <c r="HU1138"/>
      <c r="HV1138"/>
      <c r="HW1138"/>
      <c r="HX1138"/>
      <c r="HY1138"/>
      <c r="HZ1138"/>
      <c r="IA1138"/>
      <c r="IB1138"/>
      <c r="IC1138"/>
      <c r="ID1138"/>
      <c r="IE1138"/>
      <c r="IF1138"/>
      <c r="IG1138"/>
      <c r="IH1138"/>
      <c r="II1138"/>
      <c r="IJ1138"/>
      <c r="IK1138"/>
      <c r="IL1138"/>
      <c r="IM1138"/>
      <c r="IN1138"/>
      <c r="IO1138"/>
      <c r="IP1138"/>
      <c r="IQ1138"/>
      <c r="IR1138"/>
      <c r="IS1138"/>
      <c r="IT1138"/>
      <c r="IU1138"/>
      <c r="IV1138"/>
      <c r="IW1138"/>
      <c r="IX1138"/>
      <c r="IY1138"/>
      <c r="IZ1138"/>
      <c r="JA1138"/>
      <c r="JB1138"/>
      <c r="JC1138"/>
      <c r="JD1138"/>
      <c r="JE1138"/>
      <c r="JF1138"/>
      <c r="JG1138"/>
      <c r="JH1138"/>
      <c r="JI1138"/>
      <c r="JJ1138"/>
      <c r="JK1138"/>
      <c r="JL1138"/>
      <c r="JM1138"/>
      <c r="JN1138"/>
      <c r="JO1138"/>
      <c r="JP1138"/>
      <c r="JQ1138"/>
      <c r="JR1138"/>
      <c r="JS1138"/>
      <c r="JT1138"/>
      <c r="JU1138"/>
      <c r="JV1138"/>
      <c r="JW1138"/>
      <c r="JX1138"/>
      <c r="JY1138"/>
      <c r="JZ1138"/>
      <c r="KA1138"/>
      <c r="KB1138"/>
      <c r="KC1138"/>
      <c r="KD1138"/>
      <c r="KE1138"/>
      <c r="KF1138"/>
      <c r="KG1138"/>
      <c r="KH1138"/>
      <c r="KI1138"/>
      <c r="KJ1138"/>
      <c r="KK1138"/>
      <c r="KL1138"/>
      <c r="KM1138"/>
      <c r="KN1138"/>
      <c r="KO1138"/>
      <c r="KP1138"/>
      <c r="KQ1138"/>
      <c r="KR1138"/>
      <c r="KS1138"/>
      <c r="KT1138"/>
      <c r="KU1138"/>
      <c r="KV1138"/>
      <c r="KW1138"/>
      <c r="KX1138"/>
      <c r="KY1138"/>
      <c r="KZ1138"/>
      <c r="LA1138"/>
      <c r="LB1138"/>
      <c r="LC1138"/>
      <c r="LD1138"/>
      <c r="LE1138"/>
      <c r="LF1138"/>
      <c r="LG1138"/>
      <c r="LH1138"/>
      <c r="LI1138"/>
      <c r="LJ1138"/>
      <c r="LK1138"/>
      <c r="LL1138"/>
      <c r="LM1138"/>
      <c r="LN1138"/>
      <c r="LO1138"/>
      <c r="LP1138"/>
      <c r="LQ1138"/>
      <c r="LR1138"/>
      <c r="LS1138"/>
      <c r="LT1138"/>
      <c r="LU1138"/>
      <c r="LV1138"/>
      <c r="LW1138"/>
      <c r="LX1138"/>
      <c r="LY1138"/>
      <c r="LZ1138"/>
      <c r="MA1138"/>
      <c r="MB1138"/>
      <c r="MC1138"/>
      <c r="MD1138"/>
      <c r="ME1138"/>
      <c r="MF1138"/>
      <c r="MG1138"/>
      <c r="MH1138"/>
      <c r="MI1138"/>
      <c r="MJ1138"/>
      <c r="MK1138"/>
      <c r="ML1138"/>
      <c r="MM1138"/>
      <c r="MN1138"/>
      <c r="MO1138"/>
      <c r="MP1138"/>
      <c r="MQ1138"/>
      <c r="MR1138"/>
      <c r="MS1138"/>
      <c r="MT1138"/>
      <c r="MU1138"/>
      <c r="MV1138"/>
      <c r="MW1138"/>
      <c r="MX1138"/>
      <c r="MY1138"/>
      <c r="MZ1138"/>
      <c r="NA1138"/>
      <c r="NB1138"/>
      <c r="NC1138"/>
      <c r="ND1138"/>
      <c r="NE1138"/>
      <c r="NF1138"/>
      <c r="NG1138"/>
      <c r="NH1138"/>
      <c r="NI1138"/>
      <c r="NJ1138"/>
      <c r="NK1138"/>
      <c r="NL1138"/>
      <c r="NM1138"/>
      <c r="NN1138"/>
      <c r="NO1138"/>
      <c r="NP1138"/>
      <c r="NQ1138"/>
      <c r="NR1138"/>
      <c r="NS1138"/>
      <c r="NT1138"/>
      <c r="NU1138"/>
      <c r="NV1138"/>
      <c r="NW1138"/>
      <c r="NX1138"/>
      <c r="NY1138"/>
      <c r="NZ1138"/>
      <c r="OA1138"/>
    </row>
    <row r="1139" spans="16:391"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DR1139"/>
      <c r="DS1139"/>
      <c r="DT1139"/>
      <c r="DU1139"/>
      <c r="DV1139"/>
      <c r="DW1139"/>
      <c r="DX1139"/>
      <c r="DY1139"/>
      <c r="DZ1139"/>
      <c r="EA1139"/>
      <c r="EB1139"/>
      <c r="EC1139"/>
      <c r="ED1139"/>
      <c r="EE1139"/>
      <c r="EF1139"/>
      <c r="EG1139"/>
      <c r="EH1139"/>
      <c r="EI1139"/>
      <c r="EJ1139"/>
      <c r="EK1139"/>
      <c r="EL1139"/>
      <c r="EM1139"/>
      <c r="EN1139"/>
      <c r="EO1139"/>
      <c r="EP1139"/>
      <c r="EQ1139"/>
      <c r="ER1139"/>
      <c r="ES1139"/>
      <c r="ET1139"/>
      <c r="EU1139"/>
      <c r="EV1139"/>
      <c r="EW1139"/>
      <c r="EX1139"/>
      <c r="EY1139"/>
      <c r="EZ1139"/>
      <c r="FA1139"/>
      <c r="FB1139"/>
      <c r="FC1139"/>
      <c r="FD1139"/>
      <c r="FE1139"/>
      <c r="FF1139"/>
      <c r="FG1139"/>
      <c r="FH1139"/>
      <c r="FI1139"/>
      <c r="FJ1139"/>
      <c r="FK1139"/>
      <c r="FL1139"/>
      <c r="FM1139"/>
      <c r="FN1139"/>
      <c r="FO1139"/>
      <c r="FP1139"/>
      <c r="FQ1139"/>
      <c r="FR1139"/>
      <c r="FS1139"/>
      <c r="FT1139"/>
      <c r="FU1139"/>
      <c r="FV1139"/>
      <c r="FW1139"/>
      <c r="FX1139"/>
      <c r="FY1139"/>
      <c r="FZ1139"/>
      <c r="GA1139"/>
      <c r="GB1139"/>
      <c r="GC1139"/>
      <c r="GD1139"/>
      <c r="GE1139"/>
      <c r="GF1139"/>
      <c r="GG1139"/>
      <c r="GH1139"/>
      <c r="GI1139"/>
      <c r="GJ1139"/>
      <c r="GK1139"/>
      <c r="GL1139"/>
      <c r="GM1139"/>
      <c r="GN1139"/>
      <c r="GO1139"/>
      <c r="GP1139"/>
      <c r="GQ1139"/>
      <c r="GR1139"/>
      <c r="GS1139"/>
      <c r="GT1139"/>
      <c r="GU1139"/>
      <c r="GV1139"/>
      <c r="GW1139"/>
      <c r="GX1139"/>
      <c r="GY1139"/>
      <c r="GZ1139"/>
      <c r="HA1139"/>
      <c r="HB1139"/>
      <c r="HC1139"/>
      <c r="HD1139"/>
      <c r="HE1139"/>
      <c r="HF1139"/>
      <c r="HG1139"/>
      <c r="HH1139"/>
      <c r="HI1139"/>
      <c r="HJ1139"/>
      <c r="HK1139"/>
      <c r="HL1139"/>
      <c r="HM1139"/>
      <c r="HN1139"/>
      <c r="HO1139"/>
      <c r="HP1139"/>
      <c r="HQ1139"/>
      <c r="HR1139"/>
      <c r="HS1139"/>
      <c r="HT1139"/>
      <c r="HU1139"/>
      <c r="HV1139"/>
      <c r="HW1139"/>
      <c r="HX1139"/>
      <c r="HY1139"/>
      <c r="HZ1139"/>
      <c r="IA1139"/>
      <c r="IB1139"/>
      <c r="IC1139"/>
      <c r="ID1139"/>
      <c r="IE1139"/>
      <c r="IF1139"/>
      <c r="IG1139"/>
      <c r="IH1139"/>
      <c r="II1139"/>
      <c r="IJ1139"/>
      <c r="IK1139"/>
      <c r="IL1139"/>
      <c r="IM1139"/>
      <c r="IN1139"/>
      <c r="IO1139"/>
      <c r="IP1139"/>
      <c r="IQ1139"/>
      <c r="IR1139"/>
      <c r="IS1139"/>
      <c r="IT1139"/>
      <c r="IU1139"/>
      <c r="IV1139"/>
      <c r="IW1139"/>
      <c r="IX1139"/>
      <c r="IY1139"/>
      <c r="IZ1139"/>
      <c r="JA1139"/>
      <c r="JB1139"/>
      <c r="JC1139"/>
      <c r="JD1139"/>
      <c r="JE1139"/>
      <c r="JF1139"/>
      <c r="JG1139"/>
      <c r="JH1139"/>
      <c r="JI1139"/>
      <c r="JJ1139"/>
      <c r="JK1139"/>
      <c r="JL1139"/>
      <c r="JM1139"/>
      <c r="JN1139"/>
      <c r="JO1139"/>
      <c r="JP1139"/>
      <c r="JQ1139"/>
      <c r="JR1139"/>
      <c r="JS1139"/>
      <c r="JT1139"/>
      <c r="JU1139"/>
      <c r="JV1139"/>
      <c r="JW1139"/>
      <c r="JX1139"/>
      <c r="JY1139"/>
      <c r="JZ1139"/>
      <c r="KA1139"/>
      <c r="KB1139"/>
      <c r="KC1139"/>
      <c r="KD1139"/>
      <c r="KE1139"/>
      <c r="KF1139"/>
      <c r="KG1139"/>
      <c r="KH1139"/>
      <c r="KI1139"/>
      <c r="KJ1139"/>
      <c r="KK1139"/>
      <c r="KL1139"/>
      <c r="KM1139"/>
      <c r="KN1139"/>
      <c r="KO1139"/>
      <c r="KP1139"/>
      <c r="KQ1139"/>
      <c r="KR1139"/>
      <c r="KS1139"/>
      <c r="KT1139"/>
      <c r="KU1139"/>
      <c r="KV1139"/>
      <c r="KW1139"/>
      <c r="KX1139"/>
      <c r="KY1139"/>
      <c r="KZ1139"/>
      <c r="LA1139"/>
      <c r="LB1139"/>
      <c r="LC1139"/>
      <c r="LD1139"/>
      <c r="LE1139"/>
      <c r="LF1139"/>
      <c r="LG1139"/>
      <c r="LH1139"/>
      <c r="LI1139"/>
      <c r="LJ1139"/>
      <c r="LK1139"/>
      <c r="LL1139"/>
      <c r="LM1139"/>
      <c r="LN1139"/>
      <c r="LO1139"/>
      <c r="LP1139"/>
      <c r="LQ1139"/>
      <c r="LR1139"/>
      <c r="LS1139"/>
      <c r="LT1139"/>
      <c r="LU1139"/>
      <c r="LV1139"/>
      <c r="LW1139"/>
      <c r="LX1139"/>
      <c r="LY1139"/>
      <c r="LZ1139"/>
      <c r="MA1139"/>
      <c r="MB1139"/>
      <c r="MC1139"/>
      <c r="MD1139"/>
      <c r="ME1139"/>
      <c r="MF1139"/>
      <c r="MG1139"/>
      <c r="MH1139"/>
      <c r="MI1139"/>
      <c r="MJ1139"/>
      <c r="MK1139"/>
      <c r="ML1139"/>
      <c r="MM1139"/>
      <c r="MN1139"/>
      <c r="MO1139"/>
      <c r="MP1139"/>
      <c r="MQ1139"/>
      <c r="MR1139"/>
      <c r="MS1139"/>
      <c r="MT1139"/>
      <c r="MU1139"/>
      <c r="MV1139"/>
      <c r="MW1139"/>
      <c r="MX1139"/>
      <c r="MY1139"/>
      <c r="MZ1139"/>
      <c r="NA1139"/>
      <c r="NB1139"/>
      <c r="NC1139"/>
      <c r="ND1139"/>
      <c r="NE1139"/>
      <c r="NF1139"/>
      <c r="NG1139"/>
      <c r="NH1139"/>
      <c r="NI1139"/>
      <c r="NJ1139"/>
      <c r="NK1139"/>
      <c r="NL1139"/>
      <c r="NM1139"/>
      <c r="NN1139"/>
      <c r="NO1139"/>
      <c r="NP1139"/>
      <c r="NQ1139"/>
      <c r="NR1139"/>
      <c r="NS1139"/>
      <c r="NT1139"/>
      <c r="NU1139"/>
      <c r="NV1139"/>
      <c r="NW1139"/>
      <c r="NX1139"/>
      <c r="NY1139"/>
      <c r="NZ1139"/>
      <c r="OA1139"/>
    </row>
    <row r="1140" spans="16:391"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DR1140"/>
      <c r="DS1140"/>
      <c r="DT1140"/>
      <c r="DU1140"/>
      <c r="DV1140"/>
      <c r="DW1140"/>
      <c r="DX1140"/>
      <c r="DY1140"/>
      <c r="DZ1140"/>
      <c r="EA1140"/>
      <c r="EB1140"/>
      <c r="EC1140"/>
      <c r="ED1140"/>
      <c r="EE1140"/>
      <c r="EF1140"/>
      <c r="EG1140"/>
      <c r="EH1140"/>
      <c r="EI1140"/>
      <c r="EJ1140"/>
      <c r="EK1140"/>
      <c r="EL1140"/>
      <c r="EM1140"/>
      <c r="EN1140"/>
      <c r="EO1140"/>
      <c r="EP1140"/>
      <c r="EQ1140"/>
      <c r="ER1140"/>
      <c r="ES1140"/>
      <c r="ET1140"/>
      <c r="EU1140"/>
      <c r="EV1140"/>
      <c r="EW1140"/>
      <c r="EX1140"/>
      <c r="EY1140"/>
      <c r="EZ1140"/>
      <c r="FA1140"/>
      <c r="FB1140"/>
      <c r="FC1140"/>
      <c r="FD1140"/>
      <c r="FE1140"/>
      <c r="FF1140"/>
      <c r="FG1140"/>
      <c r="FH1140"/>
      <c r="FI1140"/>
      <c r="FJ1140"/>
      <c r="FK1140"/>
      <c r="FL1140"/>
      <c r="FM1140"/>
      <c r="FN1140"/>
      <c r="FO1140"/>
      <c r="FP1140"/>
      <c r="FQ1140"/>
      <c r="FR1140"/>
      <c r="FS1140"/>
      <c r="FT1140"/>
      <c r="FU1140"/>
      <c r="FV1140"/>
      <c r="FW1140"/>
      <c r="FX1140"/>
      <c r="FY1140"/>
      <c r="FZ1140"/>
      <c r="GA1140"/>
      <c r="GB1140"/>
      <c r="GC1140"/>
      <c r="GD1140"/>
      <c r="GE1140"/>
      <c r="GF1140"/>
      <c r="GG1140"/>
      <c r="GH1140"/>
      <c r="GI1140"/>
      <c r="GJ1140"/>
      <c r="GK1140"/>
      <c r="GL1140"/>
      <c r="GM1140"/>
      <c r="GN1140"/>
      <c r="GO1140"/>
      <c r="GP1140"/>
      <c r="GQ1140"/>
      <c r="GR1140"/>
      <c r="GS1140"/>
      <c r="GT1140"/>
      <c r="GU1140"/>
      <c r="GV1140"/>
      <c r="GW1140"/>
      <c r="GX1140"/>
      <c r="GY1140"/>
      <c r="GZ1140"/>
      <c r="HA1140"/>
      <c r="HB1140"/>
      <c r="HC1140"/>
      <c r="HD1140"/>
      <c r="HE1140"/>
      <c r="HF1140"/>
      <c r="HG1140"/>
      <c r="HH1140"/>
      <c r="HI1140"/>
      <c r="HJ1140"/>
      <c r="HK1140"/>
      <c r="HL1140"/>
      <c r="HM1140"/>
      <c r="HN1140"/>
      <c r="HO1140"/>
      <c r="HP1140"/>
      <c r="HQ1140"/>
      <c r="HR1140"/>
      <c r="HS1140"/>
      <c r="HT1140"/>
      <c r="HU1140"/>
      <c r="HV1140"/>
      <c r="HW1140"/>
      <c r="HX1140"/>
      <c r="HY1140"/>
      <c r="HZ1140"/>
      <c r="IA1140"/>
      <c r="IB1140"/>
      <c r="IC1140"/>
      <c r="ID1140"/>
      <c r="IE1140"/>
      <c r="IF1140"/>
      <c r="IG1140"/>
      <c r="IH1140"/>
      <c r="II1140"/>
      <c r="IJ1140"/>
      <c r="IK1140"/>
      <c r="IL1140"/>
      <c r="IM1140"/>
      <c r="IN1140"/>
      <c r="IO1140"/>
      <c r="IP1140"/>
      <c r="IQ1140"/>
      <c r="IR1140"/>
      <c r="IS1140"/>
      <c r="IT1140"/>
      <c r="IU1140"/>
      <c r="IV1140"/>
      <c r="IW1140"/>
      <c r="IX1140"/>
      <c r="IY1140"/>
      <c r="IZ1140"/>
      <c r="JA1140"/>
      <c r="JB1140"/>
      <c r="JC1140"/>
      <c r="JD1140"/>
      <c r="JE1140"/>
      <c r="JF1140"/>
      <c r="JG1140"/>
      <c r="JH1140"/>
      <c r="JI1140"/>
      <c r="JJ1140"/>
      <c r="JK1140"/>
      <c r="JL1140"/>
      <c r="JM1140"/>
      <c r="JN1140"/>
      <c r="JO1140"/>
      <c r="JP1140"/>
      <c r="JQ1140"/>
      <c r="JR1140"/>
      <c r="JS1140"/>
      <c r="JT1140"/>
      <c r="JU1140"/>
      <c r="JV1140"/>
      <c r="JW1140"/>
      <c r="JX1140"/>
      <c r="JY1140"/>
      <c r="JZ1140"/>
      <c r="KA1140"/>
      <c r="KB1140"/>
      <c r="KC1140"/>
      <c r="KD1140"/>
      <c r="KE1140"/>
      <c r="KF1140"/>
      <c r="KG1140"/>
      <c r="KH1140"/>
      <c r="KI1140"/>
      <c r="KJ1140"/>
      <c r="KK1140"/>
      <c r="KL1140"/>
      <c r="KM1140"/>
      <c r="KN1140"/>
      <c r="KO1140"/>
      <c r="KP1140"/>
      <c r="KQ1140"/>
      <c r="KR1140"/>
      <c r="KS1140"/>
      <c r="KT1140"/>
      <c r="KU1140"/>
      <c r="KV1140"/>
      <c r="KW1140"/>
      <c r="KX1140"/>
      <c r="KY1140"/>
      <c r="KZ1140"/>
      <c r="LA1140"/>
      <c r="LB1140"/>
      <c r="LC1140"/>
      <c r="LD1140"/>
      <c r="LE1140"/>
      <c r="LF1140"/>
      <c r="LG1140"/>
      <c r="LH1140"/>
      <c r="LI1140"/>
      <c r="LJ1140"/>
      <c r="LK1140"/>
      <c r="LL1140"/>
      <c r="LM1140"/>
      <c r="LN1140"/>
      <c r="LO1140"/>
      <c r="LP1140"/>
      <c r="LQ1140"/>
      <c r="LR1140"/>
      <c r="LS1140"/>
      <c r="LT1140"/>
      <c r="LU1140"/>
      <c r="LV1140"/>
      <c r="LW1140"/>
      <c r="LX1140"/>
      <c r="LY1140"/>
      <c r="LZ1140"/>
      <c r="MA1140"/>
      <c r="MB1140"/>
      <c r="MC1140"/>
      <c r="MD1140"/>
      <c r="ME1140"/>
      <c r="MF1140"/>
      <c r="MG1140"/>
      <c r="MH1140"/>
      <c r="MI1140"/>
      <c r="MJ1140"/>
      <c r="MK1140"/>
      <c r="ML1140"/>
      <c r="MM1140"/>
      <c r="MN1140"/>
      <c r="MO1140"/>
      <c r="MP1140"/>
      <c r="MQ1140"/>
      <c r="MR1140"/>
      <c r="MS1140"/>
      <c r="MT1140"/>
      <c r="MU1140"/>
      <c r="MV1140"/>
      <c r="MW1140"/>
      <c r="MX1140"/>
      <c r="MY1140"/>
      <c r="MZ1140"/>
      <c r="NA1140"/>
      <c r="NB1140"/>
      <c r="NC1140"/>
      <c r="ND1140"/>
      <c r="NE1140"/>
      <c r="NF1140"/>
      <c r="NG1140"/>
      <c r="NH1140"/>
      <c r="NI1140"/>
      <c r="NJ1140"/>
      <c r="NK1140"/>
      <c r="NL1140"/>
      <c r="NM1140"/>
      <c r="NN1140"/>
      <c r="NO1140"/>
      <c r="NP1140"/>
      <c r="NQ1140"/>
      <c r="NR1140"/>
      <c r="NS1140"/>
      <c r="NT1140"/>
      <c r="NU1140"/>
      <c r="NV1140"/>
      <c r="NW1140"/>
      <c r="NX1140"/>
      <c r="NY1140"/>
      <c r="NZ1140"/>
      <c r="OA1140"/>
    </row>
    <row r="1141" spans="16:391"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  <c r="EQ1141"/>
      <c r="ER1141"/>
      <c r="ES1141"/>
      <c r="ET1141"/>
      <c r="EU1141"/>
      <c r="EV1141"/>
      <c r="EW1141"/>
      <c r="EX1141"/>
      <c r="EY1141"/>
      <c r="EZ1141"/>
      <c r="FA1141"/>
      <c r="FB1141"/>
      <c r="FC1141"/>
      <c r="FD1141"/>
      <c r="FE1141"/>
      <c r="FF1141"/>
      <c r="FG1141"/>
      <c r="FH1141"/>
      <c r="FI1141"/>
      <c r="FJ1141"/>
      <c r="FK1141"/>
      <c r="FL1141"/>
      <c r="FM1141"/>
      <c r="FN1141"/>
      <c r="FO1141"/>
      <c r="FP1141"/>
      <c r="FQ1141"/>
      <c r="FR1141"/>
      <c r="FS1141"/>
      <c r="FT1141"/>
      <c r="FU1141"/>
      <c r="FV1141"/>
      <c r="FW1141"/>
      <c r="FX1141"/>
      <c r="FY1141"/>
      <c r="FZ1141"/>
      <c r="GA1141"/>
      <c r="GB1141"/>
      <c r="GC1141"/>
      <c r="GD1141"/>
      <c r="GE1141"/>
      <c r="GF1141"/>
      <c r="GG1141"/>
      <c r="GH1141"/>
      <c r="GI1141"/>
      <c r="GJ1141"/>
      <c r="GK1141"/>
      <c r="GL1141"/>
      <c r="GM1141"/>
      <c r="GN1141"/>
      <c r="GO1141"/>
      <c r="GP1141"/>
      <c r="GQ1141"/>
      <c r="GR1141"/>
      <c r="GS1141"/>
      <c r="GT1141"/>
      <c r="GU1141"/>
      <c r="GV1141"/>
      <c r="GW1141"/>
      <c r="GX1141"/>
      <c r="GY1141"/>
      <c r="GZ1141"/>
      <c r="HA1141"/>
      <c r="HB1141"/>
      <c r="HC1141"/>
      <c r="HD1141"/>
      <c r="HE1141"/>
      <c r="HF1141"/>
      <c r="HG1141"/>
      <c r="HH1141"/>
      <c r="HI1141"/>
      <c r="HJ1141"/>
      <c r="HK1141"/>
      <c r="HL1141"/>
      <c r="HM1141"/>
      <c r="HN1141"/>
      <c r="HO1141"/>
      <c r="HP1141"/>
      <c r="HQ1141"/>
      <c r="HR1141"/>
      <c r="HS1141"/>
      <c r="HT1141"/>
      <c r="HU1141"/>
      <c r="HV1141"/>
      <c r="HW1141"/>
      <c r="HX1141"/>
      <c r="HY1141"/>
      <c r="HZ1141"/>
      <c r="IA1141"/>
      <c r="IB1141"/>
      <c r="IC1141"/>
      <c r="ID1141"/>
      <c r="IE1141"/>
      <c r="IF1141"/>
      <c r="IG1141"/>
      <c r="IH1141"/>
      <c r="II1141"/>
      <c r="IJ1141"/>
      <c r="IK1141"/>
      <c r="IL1141"/>
      <c r="IM1141"/>
      <c r="IN1141"/>
      <c r="IO1141"/>
      <c r="IP1141"/>
      <c r="IQ1141"/>
      <c r="IR1141"/>
      <c r="IS1141"/>
      <c r="IT1141"/>
      <c r="IU1141"/>
      <c r="IV1141"/>
      <c r="IW1141"/>
      <c r="IX1141"/>
      <c r="IY1141"/>
      <c r="IZ1141"/>
      <c r="JA1141"/>
      <c r="JB1141"/>
      <c r="JC1141"/>
      <c r="JD1141"/>
      <c r="JE1141"/>
      <c r="JF1141"/>
      <c r="JG1141"/>
      <c r="JH1141"/>
      <c r="JI1141"/>
      <c r="JJ1141"/>
      <c r="JK1141"/>
      <c r="JL1141"/>
      <c r="JM1141"/>
      <c r="JN1141"/>
      <c r="JO1141"/>
      <c r="JP1141"/>
      <c r="JQ1141"/>
      <c r="JR1141"/>
      <c r="JS1141"/>
      <c r="JT1141"/>
      <c r="JU1141"/>
      <c r="JV1141"/>
      <c r="JW1141"/>
      <c r="JX1141"/>
      <c r="JY1141"/>
      <c r="JZ1141"/>
      <c r="KA1141"/>
      <c r="KB1141"/>
      <c r="KC1141"/>
      <c r="KD1141"/>
      <c r="KE1141"/>
      <c r="KF1141"/>
      <c r="KG1141"/>
      <c r="KH1141"/>
      <c r="KI1141"/>
      <c r="KJ1141"/>
      <c r="KK1141"/>
      <c r="KL1141"/>
      <c r="KM1141"/>
      <c r="KN1141"/>
      <c r="KO1141"/>
      <c r="KP1141"/>
      <c r="KQ1141"/>
      <c r="KR1141"/>
      <c r="KS1141"/>
      <c r="KT1141"/>
      <c r="KU1141"/>
      <c r="KV1141"/>
      <c r="KW1141"/>
      <c r="KX1141"/>
      <c r="KY1141"/>
      <c r="KZ1141"/>
      <c r="LA1141"/>
      <c r="LB1141"/>
      <c r="LC1141"/>
      <c r="LD1141"/>
      <c r="LE1141"/>
      <c r="LF1141"/>
      <c r="LG1141"/>
      <c r="LH1141"/>
      <c r="LI1141"/>
      <c r="LJ1141"/>
      <c r="LK1141"/>
      <c r="LL1141"/>
      <c r="LM1141"/>
      <c r="LN1141"/>
      <c r="LO1141"/>
      <c r="LP1141"/>
      <c r="LQ1141"/>
      <c r="LR1141"/>
      <c r="LS1141"/>
      <c r="LT1141"/>
      <c r="LU1141"/>
      <c r="LV1141"/>
      <c r="LW1141"/>
      <c r="LX1141"/>
      <c r="LY1141"/>
      <c r="LZ1141"/>
      <c r="MA1141"/>
      <c r="MB1141"/>
      <c r="MC1141"/>
      <c r="MD1141"/>
      <c r="ME1141"/>
      <c r="MF1141"/>
      <c r="MG1141"/>
      <c r="MH1141"/>
      <c r="MI1141"/>
      <c r="MJ1141"/>
      <c r="MK1141"/>
      <c r="ML1141"/>
      <c r="MM1141"/>
      <c r="MN1141"/>
      <c r="MO1141"/>
      <c r="MP1141"/>
      <c r="MQ1141"/>
      <c r="MR1141"/>
      <c r="MS1141"/>
      <c r="MT1141"/>
      <c r="MU1141"/>
      <c r="MV1141"/>
      <c r="MW1141"/>
      <c r="MX1141"/>
      <c r="MY1141"/>
      <c r="MZ1141"/>
      <c r="NA1141"/>
      <c r="NB1141"/>
      <c r="NC1141"/>
      <c r="ND1141"/>
      <c r="NE1141"/>
      <c r="NF1141"/>
      <c r="NG1141"/>
      <c r="NH1141"/>
      <c r="NI1141"/>
      <c r="NJ1141"/>
      <c r="NK1141"/>
      <c r="NL1141"/>
      <c r="NM1141"/>
      <c r="NN1141"/>
      <c r="NO1141"/>
      <c r="NP1141"/>
      <c r="NQ1141"/>
      <c r="NR1141"/>
      <c r="NS1141"/>
      <c r="NT1141"/>
      <c r="NU1141"/>
      <c r="NV1141"/>
      <c r="NW1141"/>
      <c r="NX1141"/>
      <c r="NY1141"/>
      <c r="NZ1141"/>
      <c r="OA1141"/>
    </row>
    <row r="1142" spans="16:391"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  <c r="EQ1142"/>
      <c r="ER1142"/>
      <c r="ES1142"/>
      <c r="ET1142"/>
      <c r="EU1142"/>
      <c r="EV1142"/>
      <c r="EW1142"/>
      <c r="EX1142"/>
      <c r="EY1142"/>
      <c r="EZ1142"/>
      <c r="FA1142"/>
      <c r="FB1142"/>
      <c r="FC1142"/>
      <c r="FD1142"/>
      <c r="FE1142"/>
      <c r="FF1142"/>
      <c r="FG1142"/>
      <c r="FH1142"/>
      <c r="FI1142"/>
      <c r="FJ1142"/>
      <c r="FK1142"/>
      <c r="FL1142"/>
      <c r="FM1142"/>
      <c r="FN1142"/>
      <c r="FO1142"/>
      <c r="FP1142"/>
      <c r="FQ1142"/>
      <c r="FR1142"/>
      <c r="FS1142"/>
      <c r="FT1142"/>
      <c r="FU1142"/>
      <c r="FV1142"/>
      <c r="FW1142"/>
      <c r="FX1142"/>
      <c r="FY1142"/>
      <c r="FZ1142"/>
      <c r="GA1142"/>
      <c r="GB1142"/>
      <c r="GC1142"/>
      <c r="GD1142"/>
      <c r="GE1142"/>
      <c r="GF1142"/>
      <c r="GG1142"/>
      <c r="GH1142"/>
      <c r="GI1142"/>
      <c r="GJ1142"/>
      <c r="GK1142"/>
      <c r="GL1142"/>
      <c r="GM1142"/>
      <c r="GN1142"/>
      <c r="GO1142"/>
      <c r="GP1142"/>
      <c r="GQ1142"/>
      <c r="GR1142"/>
      <c r="GS1142"/>
      <c r="GT1142"/>
      <c r="GU1142"/>
      <c r="GV1142"/>
      <c r="GW1142"/>
      <c r="GX1142"/>
      <c r="GY1142"/>
      <c r="GZ1142"/>
      <c r="HA1142"/>
      <c r="HB1142"/>
      <c r="HC1142"/>
      <c r="HD1142"/>
      <c r="HE1142"/>
      <c r="HF1142"/>
      <c r="HG1142"/>
      <c r="HH1142"/>
      <c r="HI1142"/>
      <c r="HJ1142"/>
      <c r="HK1142"/>
      <c r="HL1142"/>
      <c r="HM1142"/>
      <c r="HN1142"/>
      <c r="HO1142"/>
      <c r="HP1142"/>
      <c r="HQ1142"/>
      <c r="HR1142"/>
      <c r="HS1142"/>
      <c r="HT1142"/>
      <c r="HU1142"/>
      <c r="HV1142"/>
      <c r="HW1142"/>
      <c r="HX1142"/>
      <c r="HY1142"/>
      <c r="HZ1142"/>
      <c r="IA1142"/>
      <c r="IB1142"/>
      <c r="IC1142"/>
      <c r="ID1142"/>
      <c r="IE1142"/>
      <c r="IF1142"/>
      <c r="IG1142"/>
      <c r="IH1142"/>
      <c r="II1142"/>
      <c r="IJ1142"/>
      <c r="IK1142"/>
      <c r="IL1142"/>
      <c r="IM1142"/>
      <c r="IN1142"/>
      <c r="IO1142"/>
      <c r="IP1142"/>
      <c r="IQ1142"/>
      <c r="IR1142"/>
      <c r="IS1142"/>
      <c r="IT1142"/>
      <c r="IU1142"/>
      <c r="IV1142"/>
      <c r="IW1142"/>
      <c r="IX1142"/>
      <c r="IY1142"/>
      <c r="IZ1142"/>
      <c r="JA1142"/>
      <c r="JB1142"/>
      <c r="JC1142"/>
      <c r="JD1142"/>
      <c r="JE1142"/>
      <c r="JF1142"/>
      <c r="JG1142"/>
      <c r="JH1142"/>
      <c r="JI1142"/>
      <c r="JJ1142"/>
      <c r="JK1142"/>
      <c r="JL1142"/>
      <c r="JM1142"/>
      <c r="JN1142"/>
      <c r="JO1142"/>
      <c r="JP1142"/>
      <c r="JQ1142"/>
      <c r="JR1142"/>
      <c r="JS1142"/>
      <c r="JT1142"/>
      <c r="JU1142"/>
      <c r="JV1142"/>
      <c r="JW1142"/>
      <c r="JX1142"/>
      <c r="JY1142"/>
      <c r="JZ1142"/>
      <c r="KA1142"/>
      <c r="KB1142"/>
      <c r="KC1142"/>
      <c r="KD1142"/>
      <c r="KE1142"/>
      <c r="KF1142"/>
      <c r="KG1142"/>
      <c r="KH1142"/>
      <c r="KI1142"/>
      <c r="KJ1142"/>
      <c r="KK1142"/>
      <c r="KL1142"/>
      <c r="KM1142"/>
      <c r="KN1142"/>
      <c r="KO1142"/>
      <c r="KP1142"/>
      <c r="KQ1142"/>
      <c r="KR1142"/>
      <c r="KS1142"/>
      <c r="KT1142"/>
      <c r="KU1142"/>
      <c r="KV1142"/>
      <c r="KW1142"/>
      <c r="KX1142"/>
      <c r="KY1142"/>
      <c r="KZ1142"/>
      <c r="LA1142"/>
      <c r="LB1142"/>
      <c r="LC1142"/>
      <c r="LD1142"/>
      <c r="LE1142"/>
      <c r="LF1142"/>
      <c r="LG1142"/>
      <c r="LH1142"/>
      <c r="LI1142"/>
      <c r="LJ1142"/>
      <c r="LK1142"/>
      <c r="LL1142"/>
      <c r="LM1142"/>
      <c r="LN1142"/>
      <c r="LO1142"/>
      <c r="LP1142"/>
      <c r="LQ1142"/>
      <c r="LR1142"/>
      <c r="LS1142"/>
      <c r="LT1142"/>
      <c r="LU1142"/>
      <c r="LV1142"/>
      <c r="LW1142"/>
      <c r="LX1142"/>
      <c r="LY1142"/>
      <c r="LZ1142"/>
      <c r="MA1142"/>
      <c r="MB1142"/>
      <c r="MC1142"/>
      <c r="MD1142"/>
      <c r="ME1142"/>
      <c r="MF1142"/>
      <c r="MG1142"/>
      <c r="MH1142"/>
      <c r="MI1142"/>
      <c r="MJ1142"/>
      <c r="MK1142"/>
      <c r="ML1142"/>
      <c r="MM1142"/>
      <c r="MN1142"/>
      <c r="MO1142"/>
      <c r="MP1142"/>
      <c r="MQ1142"/>
      <c r="MR1142"/>
      <c r="MS1142"/>
      <c r="MT1142"/>
      <c r="MU1142"/>
      <c r="MV1142"/>
      <c r="MW1142"/>
      <c r="MX1142"/>
      <c r="MY1142"/>
      <c r="MZ1142"/>
      <c r="NA1142"/>
      <c r="NB1142"/>
      <c r="NC1142"/>
      <c r="ND1142"/>
      <c r="NE1142"/>
      <c r="NF1142"/>
      <c r="NG1142"/>
      <c r="NH1142"/>
      <c r="NI1142"/>
      <c r="NJ1142"/>
      <c r="NK1142"/>
      <c r="NL1142"/>
      <c r="NM1142"/>
      <c r="NN1142"/>
      <c r="NO1142"/>
      <c r="NP1142"/>
      <c r="NQ1142"/>
      <c r="NR1142"/>
      <c r="NS1142"/>
      <c r="NT1142"/>
      <c r="NU1142"/>
      <c r="NV1142"/>
      <c r="NW1142"/>
      <c r="NX1142"/>
      <c r="NY1142"/>
      <c r="NZ1142"/>
      <c r="OA1142"/>
    </row>
    <row r="1143" spans="16:391"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  <c r="EQ1143"/>
      <c r="ER1143"/>
      <c r="ES1143"/>
      <c r="ET1143"/>
      <c r="EU1143"/>
      <c r="EV1143"/>
      <c r="EW1143"/>
      <c r="EX1143"/>
      <c r="EY1143"/>
      <c r="EZ1143"/>
      <c r="FA1143"/>
      <c r="FB1143"/>
      <c r="FC1143"/>
      <c r="FD1143"/>
      <c r="FE1143"/>
      <c r="FF1143"/>
      <c r="FG1143"/>
      <c r="FH1143"/>
      <c r="FI1143"/>
      <c r="FJ1143"/>
      <c r="FK1143"/>
      <c r="FL1143"/>
      <c r="FM1143"/>
      <c r="FN1143"/>
      <c r="FO1143"/>
      <c r="FP1143"/>
      <c r="FQ1143"/>
      <c r="FR1143"/>
      <c r="FS1143"/>
      <c r="FT1143"/>
      <c r="FU1143"/>
      <c r="FV1143"/>
      <c r="FW1143"/>
      <c r="FX1143"/>
      <c r="FY1143"/>
      <c r="FZ1143"/>
      <c r="GA1143"/>
      <c r="GB1143"/>
      <c r="GC1143"/>
      <c r="GD1143"/>
      <c r="GE1143"/>
      <c r="GF1143"/>
      <c r="GG1143"/>
      <c r="GH1143"/>
      <c r="GI1143"/>
      <c r="GJ1143"/>
      <c r="GK1143"/>
      <c r="GL1143"/>
      <c r="GM1143"/>
      <c r="GN1143"/>
      <c r="GO1143"/>
      <c r="GP1143"/>
      <c r="GQ1143"/>
      <c r="GR1143"/>
      <c r="GS1143"/>
      <c r="GT1143"/>
      <c r="GU1143"/>
      <c r="GV1143"/>
      <c r="GW1143"/>
      <c r="GX1143"/>
      <c r="GY1143"/>
      <c r="GZ1143"/>
      <c r="HA1143"/>
      <c r="HB1143"/>
      <c r="HC1143"/>
      <c r="HD1143"/>
      <c r="HE1143"/>
      <c r="HF1143"/>
      <c r="HG1143"/>
      <c r="HH1143"/>
      <c r="HI1143"/>
      <c r="HJ1143"/>
      <c r="HK1143"/>
      <c r="HL1143"/>
      <c r="HM1143"/>
      <c r="HN1143"/>
      <c r="HO1143"/>
      <c r="HP1143"/>
      <c r="HQ1143"/>
      <c r="HR1143"/>
      <c r="HS1143"/>
      <c r="HT1143"/>
      <c r="HU1143"/>
      <c r="HV1143"/>
      <c r="HW1143"/>
      <c r="HX1143"/>
      <c r="HY1143"/>
      <c r="HZ1143"/>
      <c r="IA1143"/>
      <c r="IB1143"/>
      <c r="IC1143"/>
      <c r="ID1143"/>
      <c r="IE1143"/>
      <c r="IF1143"/>
      <c r="IG1143"/>
      <c r="IH1143"/>
      <c r="II1143"/>
      <c r="IJ1143"/>
      <c r="IK1143"/>
      <c r="IL1143"/>
      <c r="IM1143"/>
      <c r="IN1143"/>
      <c r="IO1143"/>
      <c r="IP1143"/>
      <c r="IQ1143"/>
      <c r="IR1143"/>
      <c r="IS1143"/>
      <c r="IT1143"/>
      <c r="IU1143"/>
      <c r="IV1143"/>
      <c r="IW1143"/>
      <c r="IX1143"/>
      <c r="IY1143"/>
      <c r="IZ1143"/>
      <c r="JA1143"/>
      <c r="JB1143"/>
      <c r="JC1143"/>
      <c r="JD1143"/>
      <c r="JE1143"/>
      <c r="JF1143"/>
      <c r="JG1143"/>
      <c r="JH1143"/>
      <c r="JI1143"/>
      <c r="JJ1143"/>
      <c r="JK1143"/>
      <c r="JL1143"/>
      <c r="JM1143"/>
      <c r="JN1143"/>
      <c r="JO1143"/>
      <c r="JP1143"/>
      <c r="JQ1143"/>
      <c r="JR1143"/>
      <c r="JS1143"/>
      <c r="JT1143"/>
      <c r="JU1143"/>
      <c r="JV1143"/>
      <c r="JW1143"/>
      <c r="JX1143"/>
      <c r="JY1143"/>
      <c r="JZ1143"/>
      <c r="KA1143"/>
      <c r="KB1143"/>
      <c r="KC1143"/>
      <c r="KD1143"/>
      <c r="KE1143"/>
      <c r="KF1143"/>
      <c r="KG1143"/>
      <c r="KH1143"/>
      <c r="KI1143"/>
      <c r="KJ1143"/>
      <c r="KK1143"/>
      <c r="KL1143"/>
      <c r="KM1143"/>
      <c r="KN1143"/>
      <c r="KO1143"/>
      <c r="KP1143"/>
      <c r="KQ1143"/>
      <c r="KR1143"/>
      <c r="KS1143"/>
      <c r="KT1143"/>
      <c r="KU1143"/>
      <c r="KV1143"/>
      <c r="KW1143"/>
      <c r="KX1143"/>
      <c r="KY1143"/>
      <c r="KZ1143"/>
      <c r="LA1143"/>
      <c r="LB1143"/>
      <c r="LC1143"/>
      <c r="LD1143"/>
      <c r="LE1143"/>
      <c r="LF1143"/>
      <c r="LG1143"/>
      <c r="LH1143"/>
      <c r="LI1143"/>
      <c r="LJ1143"/>
      <c r="LK1143"/>
      <c r="LL1143"/>
      <c r="LM1143"/>
      <c r="LN1143"/>
      <c r="LO1143"/>
      <c r="LP1143"/>
      <c r="LQ1143"/>
      <c r="LR1143"/>
      <c r="LS1143"/>
      <c r="LT1143"/>
      <c r="LU1143"/>
      <c r="LV1143"/>
      <c r="LW1143"/>
      <c r="LX1143"/>
      <c r="LY1143"/>
      <c r="LZ1143"/>
      <c r="MA1143"/>
      <c r="MB1143"/>
      <c r="MC1143"/>
      <c r="MD1143"/>
      <c r="ME1143"/>
      <c r="MF1143"/>
      <c r="MG1143"/>
      <c r="MH1143"/>
      <c r="MI1143"/>
      <c r="MJ1143"/>
      <c r="MK1143"/>
      <c r="ML1143"/>
      <c r="MM1143"/>
      <c r="MN1143"/>
      <c r="MO1143"/>
      <c r="MP1143"/>
      <c r="MQ1143"/>
      <c r="MR1143"/>
      <c r="MS1143"/>
      <c r="MT1143"/>
      <c r="MU1143"/>
      <c r="MV1143"/>
      <c r="MW1143"/>
      <c r="MX1143"/>
      <c r="MY1143"/>
      <c r="MZ1143"/>
      <c r="NA1143"/>
      <c r="NB1143"/>
      <c r="NC1143"/>
      <c r="ND1143"/>
      <c r="NE1143"/>
      <c r="NF1143"/>
      <c r="NG1143"/>
      <c r="NH1143"/>
      <c r="NI1143"/>
      <c r="NJ1143"/>
      <c r="NK1143"/>
      <c r="NL1143"/>
      <c r="NM1143"/>
      <c r="NN1143"/>
      <c r="NO1143"/>
      <c r="NP1143"/>
      <c r="NQ1143"/>
      <c r="NR1143"/>
      <c r="NS1143"/>
      <c r="NT1143"/>
      <c r="NU1143"/>
      <c r="NV1143"/>
      <c r="NW1143"/>
      <c r="NX1143"/>
      <c r="NY1143"/>
      <c r="NZ1143"/>
      <c r="OA1143"/>
    </row>
    <row r="1144" spans="16:391"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  <c r="EQ1144"/>
      <c r="ER1144"/>
      <c r="ES1144"/>
      <c r="ET1144"/>
      <c r="EU1144"/>
      <c r="EV1144"/>
      <c r="EW1144"/>
      <c r="EX1144"/>
      <c r="EY1144"/>
      <c r="EZ1144"/>
      <c r="FA1144"/>
      <c r="FB1144"/>
      <c r="FC1144"/>
      <c r="FD1144"/>
      <c r="FE1144"/>
      <c r="FF1144"/>
      <c r="FG1144"/>
      <c r="FH1144"/>
      <c r="FI1144"/>
      <c r="FJ1144"/>
      <c r="FK1144"/>
      <c r="FL1144"/>
      <c r="FM1144"/>
      <c r="FN1144"/>
      <c r="FO1144"/>
      <c r="FP1144"/>
      <c r="FQ1144"/>
      <c r="FR1144"/>
      <c r="FS1144"/>
      <c r="FT1144"/>
      <c r="FU1144"/>
      <c r="FV1144"/>
      <c r="FW1144"/>
      <c r="FX1144"/>
      <c r="FY1144"/>
      <c r="FZ1144"/>
      <c r="GA1144"/>
      <c r="GB1144"/>
      <c r="GC1144"/>
      <c r="GD1144"/>
      <c r="GE1144"/>
      <c r="GF1144"/>
      <c r="GG1144"/>
      <c r="GH1144"/>
      <c r="GI1144"/>
      <c r="GJ1144"/>
      <c r="GK1144"/>
      <c r="GL1144"/>
      <c r="GM1144"/>
      <c r="GN1144"/>
      <c r="GO1144"/>
      <c r="GP1144"/>
      <c r="GQ1144"/>
      <c r="GR1144"/>
      <c r="GS1144"/>
      <c r="GT1144"/>
      <c r="GU1144"/>
      <c r="GV1144"/>
      <c r="GW1144"/>
      <c r="GX1144"/>
      <c r="GY1144"/>
      <c r="GZ1144"/>
      <c r="HA1144"/>
      <c r="HB1144"/>
      <c r="HC1144"/>
      <c r="HD1144"/>
      <c r="HE1144"/>
      <c r="HF1144"/>
      <c r="HG1144"/>
      <c r="HH1144"/>
      <c r="HI1144"/>
      <c r="HJ1144"/>
      <c r="HK1144"/>
      <c r="HL1144"/>
      <c r="HM1144"/>
      <c r="HN1144"/>
      <c r="HO1144"/>
      <c r="HP1144"/>
      <c r="HQ1144"/>
      <c r="HR1144"/>
      <c r="HS1144"/>
      <c r="HT1144"/>
      <c r="HU1144"/>
      <c r="HV1144"/>
      <c r="HW1144"/>
      <c r="HX1144"/>
      <c r="HY1144"/>
      <c r="HZ1144"/>
      <c r="IA1144"/>
      <c r="IB1144"/>
      <c r="IC1144"/>
      <c r="ID1144"/>
      <c r="IE1144"/>
      <c r="IF1144"/>
      <c r="IG1144"/>
      <c r="IH1144"/>
      <c r="II1144"/>
      <c r="IJ1144"/>
      <c r="IK1144"/>
      <c r="IL1144"/>
      <c r="IM1144"/>
      <c r="IN1144"/>
      <c r="IO1144"/>
      <c r="IP1144"/>
      <c r="IQ1144"/>
      <c r="IR1144"/>
      <c r="IS1144"/>
      <c r="IT1144"/>
      <c r="IU1144"/>
      <c r="IV1144"/>
      <c r="IW1144"/>
      <c r="IX1144"/>
      <c r="IY1144"/>
      <c r="IZ1144"/>
      <c r="JA1144"/>
      <c r="JB1144"/>
      <c r="JC1144"/>
      <c r="JD1144"/>
      <c r="JE1144"/>
      <c r="JF1144"/>
      <c r="JG1144"/>
      <c r="JH1144"/>
      <c r="JI1144"/>
      <c r="JJ1144"/>
      <c r="JK1144"/>
      <c r="JL1144"/>
      <c r="JM1144"/>
      <c r="JN1144"/>
      <c r="JO1144"/>
      <c r="JP1144"/>
      <c r="JQ1144"/>
      <c r="JR1144"/>
      <c r="JS1144"/>
      <c r="JT1144"/>
      <c r="JU1144"/>
      <c r="JV1144"/>
      <c r="JW1144"/>
      <c r="JX1144"/>
      <c r="JY1144"/>
      <c r="JZ1144"/>
      <c r="KA1144"/>
      <c r="KB1144"/>
      <c r="KC1144"/>
      <c r="KD1144"/>
      <c r="KE1144"/>
      <c r="KF1144"/>
      <c r="KG1144"/>
      <c r="KH1144"/>
      <c r="KI1144"/>
      <c r="KJ1144"/>
      <c r="KK1144"/>
      <c r="KL1144"/>
      <c r="KM1144"/>
      <c r="KN1144"/>
      <c r="KO1144"/>
      <c r="KP1144"/>
      <c r="KQ1144"/>
      <c r="KR1144"/>
      <c r="KS1144"/>
      <c r="KT1144"/>
      <c r="KU1144"/>
      <c r="KV1144"/>
      <c r="KW1144"/>
      <c r="KX1144"/>
      <c r="KY1144"/>
      <c r="KZ1144"/>
      <c r="LA1144"/>
      <c r="LB1144"/>
      <c r="LC1144"/>
      <c r="LD1144"/>
      <c r="LE1144"/>
      <c r="LF1144"/>
      <c r="LG1144"/>
      <c r="LH1144"/>
      <c r="LI1144"/>
      <c r="LJ1144"/>
      <c r="LK1144"/>
      <c r="LL1144"/>
      <c r="LM1144"/>
      <c r="LN1144"/>
      <c r="LO1144"/>
      <c r="LP1144"/>
      <c r="LQ1144"/>
      <c r="LR1144"/>
      <c r="LS1144"/>
      <c r="LT1144"/>
      <c r="LU1144"/>
      <c r="LV1144"/>
      <c r="LW1144"/>
      <c r="LX1144"/>
      <c r="LY1144"/>
      <c r="LZ1144"/>
      <c r="MA1144"/>
      <c r="MB1144"/>
      <c r="MC1144"/>
      <c r="MD1144"/>
      <c r="ME1144"/>
      <c r="MF1144"/>
      <c r="MG1144"/>
      <c r="MH1144"/>
      <c r="MI1144"/>
      <c r="MJ1144"/>
      <c r="MK1144"/>
      <c r="ML1144"/>
      <c r="MM1144"/>
      <c r="MN1144"/>
      <c r="MO1144"/>
      <c r="MP1144"/>
      <c r="MQ1144"/>
      <c r="MR1144"/>
      <c r="MS1144"/>
      <c r="MT1144"/>
      <c r="MU1144"/>
      <c r="MV1144"/>
      <c r="MW1144"/>
      <c r="MX1144"/>
      <c r="MY1144"/>
      <c r="MZ1144"/>
      <c r="NA1144"/>
      <c r="NB1144"/>
      <c r="NC1144"/>
      <c r="ND1144"/>
      <c r="NE1144"/>
      <c r="NF1144"/>
      <c r="NG1144"/>
      <c r="NH1144"/>
      <c r="NI1144"/>
      <c r="NJ1144"/>
      <c r="NK1144"/>
      <c r="NL1144"/>
      <c r="NM1144"/>
      <c r="NN1144"/>
      <c r="NO1144"/>
      <c r="NP1144"/>
      <c r="NQ1144"/>
      <c r="NR1144"/>
      <c r="NS1144"/>
      <c r="NT1144"/>
      <c r="NU1144"/>
      <c r="NV1144"/>
      <c r="NW1144"/>
      <c r="NX1144"/>
      <c r="NY1144"/>
      <c r="NZ1144"/>
      <c r="OA1144"/>
    </row>
    <row r="1145" spans="16:391"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  <c r="EQ1145"/>
      <c r="ER1145"/>
      <c r="ES1145"/>
      <c r="ET1145"/>
      <c r="EU1145"/>
      <c r="EV1145"/>
      <c r="EW1145"/>
      <c r="EX1145"/>
      <c r="EY1145"/>
      <c r="EZ1145"/>
      <c r="FA1145"/>
      <c r="FB1145"/>
      <c r="FC1145"/>
      <c r="FD1145"/>
      <c r="FE1145"/>
      <c r="FF1145"/>
      <c r="FG1145"/>
      <c r="FH1145"/>
      <c r="FI1145"/>
      <c r="FJ1145"/>
      <c r="FK1145"/>
      <c r="FL1145"/>
      <c r="FM1145"/>
      <c r="FN1145"/>
      <c r="FO1145"/>
      <c r="FP1145"/>
      <c r="FQ1145"/>
      <c r="FR1145"/>
      <c r="FS1145"/>
      <c r="FT1145"/>
      <c r="FU1145"/>
      <c r="FV1145"/>
      <c r="FW1145"/>
      <c r="FX1145"/>
      <c r="FY1145"/>
      <c r="FZ1145"/>
      <c r="GA1145"/>
      <c r="GB1145"/>
      <c r="GC1145"/>
      <c r="GD1145"/>
      <c r="GE1145"/>
      <c r="GF1145"/>
      <c r="GG1145"/>
      <c r="GH1145"/>
      <c r="GI1145"/>
      <c r="GJ1145"/>
      <c r="GK1145"/>
      <c r="GL1145"/>
      <c r="GM1145"/>
      <c r="GN1145"/>
      <c r="GO1145"/>
      <c r="GP1145"/>
      <c r="GQ1145"/>
      <c r="GR1145"/>
      <c r="GS1145"/>
      <c r="GT1145"/>
      <c r="GU1145"/>
      <c r="GV1145"/>
      <c r="GW1145"/>
      <c r="GX1145"/>
      <c r="GY1145"/>
      <c r="GZ1145"/>
      <c r="HA1145"/>
      <c r="HB1145"/>
      <c r="HC1145"/>
      <c r="HD1145"/>
      <c r="HE1145"/>
      <c r="HF1145"/>
      <c r="HG1145"/>
      <c r="HH1145"/>
      <c r="HI1145"/>
      <c r="HJ1145"/>
      <c r="HK1145"/>
      <c r="HL1145"/>
      <c r="HM1145"/>
      <c r="HN1145"/>
      <c r="HO1145"/>
      <c r="HP1145"/>
      <c r="HQ1145"/>
      <c r="HR1145"/>
      <c r="HS1145"/>
      <c r="HT1145"/>
      <c r="HU1145"/>
      <c r="HV1145"/>
      <c r="HW1145"/>
      <c r="HX1145"/>
      <c r="HY1145"/>
      <c r="HZ1145"/>
      <c r="IA1145"/>
      <c r="IB1145"/>
      <c r="IC1145"/>
      <c r="ID1145"/>
      <c r="IE1145"/>
      <c r="IF1145"/>
      <c r="IG1145"/>
      <c r="IH1145"/>
      <c r="II1145"/>
      <c r="IJ1145"/>
      <c r="IK1145"/>
      <c r="IL1145"/>
      <c r="IM1145"/>
      <c r="IN1145"/>
      <c r="IO1145"/>
      <c r="IP1145"/>
      <c r="IQ1145"/>
      <c r="IR1145"/>
      <c r="IS1145"/>
      <c r="IT1145"/>
      <c r="IU1145"/>
      <c r="IV1145"/>
      <c r="IW1145"/>
      <c r="IX1145"/>
      <c r="IY1145"/>
      <c r="IZ1145"/>
      <c r="JA1145"/>
      <c r="JB1145"/>
      <c r="JC1145"/>
      <c r="JD1145"/>
      <c r="JE1145"/>
      <c r="JF1145"/>
      <c r="JG1145"/>
      <c r="JH1145"/>
      <c r="JI1145"/>
      <c r="JJ1145"/>
      <c r="JK1145"/>
      <c r="JL1145"/>
      <c r="JM1145"/>
      <c r="JN1145"/>
      <c r="JO1145"/>
      <c r="JP1145"/>
      <c r="JQ1145"/>
      <c r="JR1145"/>
      <c r="JS1145"/>
      <c r="JT1145"/>
      <c r="JU1145"/>
      <c r="JV1145"/>
      <c r="JW1145"/>
      <c r="JX1145"/>
      <c r="JY1145"/>
      <c r="JZ1145"/>
      <c r="KA1145"/>
      <c r="KB1145"/>
      <c r="KC1145"/>
      <c r="KD1145"/>
      <c r="KE1145"/>
      <c r="KF1145"/>
      <c r="KG1145"/>
      <c r="KH1145"/>
      <c r="KI1145"/>
      <c r="KJ1145"/>
      <c r="KK1145"/>
      <c r="KL1145"/>
      <c r="KM1145"/>
      <c r="KN1145"/>
      <c r="KO1145"/>
      <c r="KP1145"/>
      <c r="KQ1145"/>
      <c r="KR1145"/>
      <c r="KS1145"/>
      <c r="KT1145"/>
      <c r="KU1145"/>
      <c r="KV1145"/>
      <c r="KW1145"/>
      <c r="KX1145"/>
      <c r="KY1145"/>
      <c r="KZ1145"/>
      <c r="LA1145"/>
      <c r="LB1145"/>
      <c r="LC1145"/>
      <c r="LD1145"/>
      <c r="LE1145"/>
      <c r="LF1145"/>
      <c r="LG1145"/>
      <c r="LH1145"/>
      <c r="LI1145"/>
      <c r="LJ1145"/>
      <c r="LK1145"/>
      <c r="LL1145"/>
      <c r="LM1145"/>
      <c r="LN1145"/>
      <c r="LO1145"/>
      <c r="LP1145"/>
      <c r="LQ1145"/>
      <c r="LR1145"/>
      <c r="LS1145"/>
      <c r="LT1145"/>
      <c r="LU1145"/>
      <c r="LV1145"/>
      <c r="LW1145"/>
      <c r="LX1145"/>
      <c r="LY1145"/>
      <c r="LZ1145"/>
      <c r="MA1145"/>
      <c r="MB1145"/>
      <c r="MC1145"/>
      <c r="MD1145"/>
      <c r="ME1145"/>
      <c r="MF1145"/>
      <c r="MG1145"/>
      <c r="MH1145"/>
      <c r="MI1145"/>
      <c r="MJ1145"/>
      <c r="MK1145"/>
      <c r="ML1145"/>
      <c r="MM1145"/>
      <c r="MN1145"/>
      <c r="MO1145"/>
      <c r="MP1145"/>
      <c r="MQ1145"/>
      <c r="MR1145"/>
      <c r="MS1145"/>
      <c r="MT1145"/>
      <c r="MU1145"/>
      <c r="MV1145"/>
      <c r="MW1145"/>
      <c r="MX1145"/>
      <c r="MY1145"/>
      <c r="MZ1145"/>
      <c r="NA1145"/>
      <c r="NB1145"/>
      <c r="NC1145"/>
      <c r="ND1145"/>
      <c r="NE1145"/>
      <c r="NF1145"/>
      <c r="NG1145"/>
      <c r="NH1145"/>
      <c r="NI1145"/>
      <c r="NJ1145"/>
      <c r="NK1145"/>
      <c r="NL1145"/>
      <c r="NM1145"/>
      <c r="NN1145"/>
      <c r="NO1145"/>
      <c r="NP1145"/>
      <c r="NQ1145"/>
      <c r="NR1145"/>
      <c r="NS1145"/>
      <c r="NT1145"/>
      <c r="NU1145"/>
      <c r="NV1145"/>
      <c r="NW1145"/>
      <c r="NX1145"/>
      <c r="NY1145"/>
      <c r="NZ1145"/>
      <c r="OA1145"/>
    </row>
    <row r="1146" spans="16:391"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  <c r="EQ1146"/>
      <c r="ER1146"/>
      <c r="ES1146"/>
      <c r="ET1146"/>
      <c r="EU1146"/>
      <c r="EV1146"/>
      <c r="EW1146"/>
      <c r="EX1146"/>
      <c r="EY1146"/>
      <c r="EZ1146"/>
      <c r="FA1146"/>
      <c r="FB1146"/>
      <c r="FC1146"/>
      <c r="FD1146"/>
      <c r="FE1146"/>
      <c r="FF1146"/>
      <c r="FG1146"/>
      <c r="FH1146"/>
      <c r="FI1146"/>
      <c r="FJ1146"/>
      <c r="FK1146"/>
      <c r="FL1146"/>
      <c r="FM1146"/>
      <c r="FN1146"/>
      <c r="FO1146"/>
      <c r="FP1146"/>
      <c r="FQ1146"/>
      <c r="FR1146"/>
      <c r="FS1146"/>
      <c r="FT1146"/>
      <c r="FU1146"/>
      <c r="FV1146"/>
      <c r="FW1146"/>
      <c r="FX1146"/>
      <c r="FY1146"/>
      <c r="FZ1146"/>
      <c r="GA1146"/>
      <c r="GB1146"/>
      <c r="GC1146"/>
      <c r="GD1146"/>
      <c r="GE1146"/>
      <c r="GF1146"/>
      <c r="GG1146"/>
      <c r="GH1146"/>
      <c r="GI1146"/>
      <c r="GJ1146"/>
      <c r="GK1146"/>
      <c r="GL1146"/>
      <c r="GM1146"/>
      <c r="GN1146"/>
      <c r="GO1146"/>
      <c r="GP1146"/>
      <c r="GQ1146"/>
      <c r="GR1146"/>
      <c r="GS1146"/>
      <c r="GT1146"/>
      <c r="GU1146"/>
      <c r="GV1146"/>
      <c r="GW1146"/>
      <c r="GX1146"/>
      <c r="GY1146"/>
      <c r="GZ1146"/>
      <c r="HA1146"/>
      <c r="HB1146"/>
      <c r="HC1146"/>
      <c r="HD1146"/>
      <c r="HE1146"/>
      <c r="HF1146"/>
      <c r="HG1146"/>
      <c r="HH1146"/>
      <c r="HI1146"/>
      <c r="HJ1146"/>
      <c r="HK1146"/>
      <c r="HL1146"/>
      <c r="HM1146"/>
      <c r="HN1146"/>
      <c r="HO1146"/>
      <c r="HP1146"/>
      <c r="HQ1146"/>
      <c r="HR1146"/>
      <c r="HS1146"/>
      <c r="HT1146"/>
      <c r="HU1146"/>
      <c r="HV1146"/>
      <c r="HW1146"/>
      <c r="HX1146"/>
      <c r="HY1146"/>
      <c r="HZ1146"/>
      <c r="IA1146"/>
      <c r="IB1146"/>
      <c r="IC1146"/>
      <c r="ID1146"/>
      <c r="IE1146"/>
      <c r="IF1146"/>
      <c r="IG1146"/>
      <c r="IH1146"/>
      <c r="II1146"/>
      <c r="IJ1146"/>
      <c r="IK1146"/>
      <c r="IL1146"/>
      <c r="IM1146"/>
      <c r="IN1146"/>
      <c r="IO1146"/>
      <c r="IP1146"/>
      <c r="IQ1146"/>
      <c r="IR1146"/>
      <c r="IS1146"/>
      <c r="IT1146"/>
      <c r="IU1146"/>
      <c r="IV1146"/>
      <c r="IW1146"/>
      <c r="IX1146"/>
      <c r="IY1146"/>
      <c r="IZ1146"/>
      <c r="JA1146"/>
      <c r="JB1146"/>
      <c r="JC1146"/>
      <c r="JD1146"/>
      <c r="JE1146"/>
      <c r="JF1146"/>
      <c r="JG1146"/>
      <c r="JH1146"/>
      <c r="JI1146"/>
      <c r="JJ1146"/>
      <c r="JK1146"/>
      <c r="JL1146"/>
      <c r="JM1146"/>
      <c r="JN1146"/>
      <c r="JO1146"/>
      <c r="JP1146"/>
      <c r="JQ1146"/>
      <c r="JR1146"/>
      <c r="JS1146"/>
      <c r="JT1146"/>
      <c r="JU1146"/>
      <c r="JV1146"/>
      <c r="JW1146"/>
      <c r="JX1146"/>
      <c r="JY1146"/>
      <c r="JZ1146"/>
      <c r="KA1146"/>
      <c r="KB1146"/>
      <c r="KC1146"/>
      <c r="KD1146"/>
      <c r="KE1146"/>
      <c r="KF1146"/>
      <c r="KG1146"/>
      <c r="KH1146"/>
      <c r="KI1146"/>
      <c r="KJ1146"/>
      <c r="KK1146"/>
      <c r="KL1146"/>
      <c r="KM1146"/>
      <c r="KN1146"/>
      <c r="KO1146"/>
      <c r="KP1146"/>
      <c r="KQ1146"/>
      <c r="KR1146"/>
      <c r="KS1146"/>
      <c r="KT1146"/>
      <c r="KU1146"/>
      <c r="KV1146"/>
      <c r="KW1146"/>
      <c r="KX1146"/>
      <c r="KY1146"/>
      <c r="KZ1146"/>
      <c r="LA1146"/>
      <c r="LB1146"/>
      <c r="LC1146"/>
      <c r="LD1146"/>
      <c r="LE1146"/>
      <c r="LF1146"/>
      <c r="LG1146"/>
      <c r="LH1146"/>
      <c r="LI1146"/>
      <c r="LJ1146"/>
      <c r="LK1146"/>
      <c r="LL1146"/>
      <c r="LM1146"/>
      <c r="LN1146"/>
      <c r="LO1146"/>
      <c r="LP1146"/>
      <c r="LQ1146"/>
      <c r="LR1146"/>
      <c r="LS1146"/>
      <c r="LT1146"/>
      <c r="LU1146"/>
      <c r="LV1146"/>
      <c r="LW1146"/>
      <c r="LX1146"/>
      <c r="LY1146"/>
      <c r="LZ1146"/>
      <c r="MA1146"/>
      <c r="MB1146"/>
      <c r="MC1146"/>
      <c r="MD1146"/>
      <c r="ME1146"/>
      <c r="MF1146"/>
      <c r="MG1146"/>
      <c r="MH1146"/>
      <c r="MI1146"/>
      <c r="MJ1146"/>
      <c r="MK1146"/>
      <c r="ML1146"/>
      <c r="MM1146"/>
      <c r="MN1146"/>
      <c r="MO1146"/>
      <c r="MP1146"/>
      <c r="MQ1146"/>
      <c r="MR1146"/>
      <c r="MS1146"/>
      <c r="MT1146"/>
      <c r="MU1146"/>
      <c r="MV1146"/>
      <c r="MW1146"/>
      <c r="MX1146"/>
      <c r="MY1146"/>
      <c r="MZ1146"/>
      <c r="NA1146"/>
      <c r="NB1146"/>
      <c r="NC1146"/>
      <c r="ND1146"/>
      <c r="NE1146"/>
      <c r="NF1146"/>
      <c r="NG1146"/>
      <c r="NH1146"/>
      <c r="NI1146"/>
      <c r="NJ1146"/>
      <c r="NK1146"/>
      <c r="NL1146"/>
      <c r="NM1146"/>
      <c r="NN1146"/>
      <c r="NO1146"/>
      <c r="NP1146"/>
      <c r="NQ1146"/>
      <c r="NR1146"/>
      <c r="NS1146"/>
      <c r="NT1146"/>
      <c r="NU1146"/>
      <c r="NV1146"/>
      <c r="NW1146"/>
      <c r="NX1146"/>
      <c r="NY1146"/>
      <c r="NZ1146"/>
      <c r="OA1146"/>
    </row>
    <row r="1147" spans="16:391"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  <c r="EQ1147"/>
      <c r="ER1147"/>
      <c r="ES1147"/>
      <c r="ET1147"/>
      <c r="EU1147"/>
      <c r="EV1147"/>
      <c r="EW1147"/>
      <c r="EX1147"/>
      <c r="EY1147"/>
      <c r="EZ1147"/>
      <c r="FA1147"/>
      <c r="FB1147"/>
      <c r="FC1147"/>
      <c r="FD1147"/>
      <c r="FE1147"/>
      <c r="FF1147"/>
      <c r="FG1147"/>
      <c r="FH1147"/>
      <c r="FI1147"/>
      <c r="FJ1147"/>
      <c r="FK1147"/>
      <c r="FL1147"/>
      <c r="FM1147"/>
      <c r="FN1147"/>
      <c r="FO1147"/>
      <c r="FP1147"/>
      <c r="FQ1147"/>
      <c r="FR1147"/>
      <c r="FS1147"/>
      <c r="FT1147"/>
      <c r="FU1147"/>
      <c r="FV1147"/>
      <c r="FW1147"/>
      <c r="FX1147"/>
      <c r="FY1147"/>
      <c r="FZ1147"/>
      <c r="GA1147"/>
      <c r="GB1147"/>
      <c r="GC1147"/>
      <c r="GD1147"/>
      <c r="GE1147"/>
      <c r="GF1147"/>
      <c r="GG1147"/>
      <c r="GH1147"/>
      <c r="GI1147"/>
      <c r="GJ1147"/>
      <c r="GK1147"/>
      <c r="GL1147"/>
      <c r="GM1147"/>
      <c r="GN1147"/>
      <c r="GO1147"/>
      <c r="GP1147"/>
      <c r="GQ1147"/>
      <c r="GR1147"/>
      <c r="GS1147"/>
      <c r="GT1147"/>
      <c r="GU1147"/>
      <c r="GV1147"/>
      <c r="GW1147"/>
      <c r="GX1147"/>
      <c r="GY1147"/>
      <c r="GZ1147"/>
      <c r="HA1147"/>
      <c r="HB1147"/>
      <c r="HC1147"/>
      <c r="HD1147"/>
      <c r="HE1147"/>
      <c r="HF1147"/>
      <c r="HG1147"/>
      <c r="HH1147"/>
      <c r="HI1147"/>
      <c r="HJ1147"/>
      <c r="HK1147"/>
      <c r="HL1147"/>
      <c r="HM1147"/>
      <c r="HN1147"/>
      <c r="HO1147"/>
      <c r="HP1147"/>
      <c r="HQ1147"/>
      <c r="HR1147"/>
      <c r="HS1147"/>
      <c r="HT1147"/>
      <c r="HU1147"/>
      <c r="HV1147"/>
      <c r="HW1147"/>
      <c r="HX1147"/>
      <c r="HY1147"/>
      <c r="HZ1147"/>
      <c r="IA1147"/>
      <c r="IB1147"/>
      <c r="IC1147"/>
      <c r="ID1147"/>
      <c r="IE1147"/>
      <c r="IF1147"/>
      <c r="IG1147"/>
      <c r="IH1147"/>
      <c r="II1147"/>
      <c r="IJ1147"/>
      <c r="IK1147"/>
      <c r="IL1147"/>
      <c r="IM1147"/>
      <c r="IN1147"/>
      <c r="IO1147"/>
      <c r="IP1147"/>
      <c r="IQ1147"/>
      <c r="IR1147"/>
      <c r="IS1147"/>
      <c r="IT1147"/>
      <c r="IU1147"/>
      <c r="IV1147"/>
      <c r="IW1147"/>
      <c r="IX1147"/>
      <c r="IY1147"/>
      <c r="IZ1147"/>
      <c r="JA1147"/>
      <c r="JB1147"/>
      <c r="JC1147"/>
      <c r="JD1147"/>
      <c r="JE1147"/>
      <c r="JF1147"/>
      <c r="JG1147"/>
      <c r="JH1147"/>
      <c r="JI1147"/>
      <c r="JJ1147"/>
      <c r="JK1147"/>
      <c r="JL1147"/>
      <c r="JM1147"/>
      <c r="JN1147"/>
      <c r="JO1147"/>
      <c r="JP1147"/>
      <c r="JQ1147"/>
      <c r="JR1147"/>
      <c r="JS1147"/>
      <c r="JT1147"/>
      <c r="JU1147"/>
      <c r="JV1147"/>
      <c r="JW1147"/>
      <c r="JX1147"/>
      <c r="JY1147"/>
      <c r="JZ1147"/>
      <c r="KA1147"/>
      <c r="KB1147"/>
      <c r="KC1147"/>
      <c r="KD1147"/>
      <c r="KE1147"/>
      <c r="KF1147"/>
      <c r="KG1147"/>
      <c r="KH1147"/>
      <c r="KI1147"/>
      <c r="KJ1147"/>
      <c r="KK1147"/>
      <c r="KL1147"/>
      <c r="KM1147"/>
      <c r="KN1147"/>
      <c r="KO1147"/>
      <c r="KP1147"/>
      <c r="KQ1147"/>
      <c r="KR1147"/>
      <c r="KS1147"/>
      <c r="KT1147"/>
      <c r="KU1147"/>
      <c r="KV1147"/>
      <c r="KW1147"/>
      <c r="KX1147"/>
      <c r="KY1147"/>
      <c r="KZ1147"/>
      <c r="LA1147"/>
      <c r="LB1147"/>
      <c r="LC1147"/>
      <c r="LD1147"/>
      <c r="LE1147"/>
      <c r="LF1147"/>
      <c r="LG1147"/>
      <c r="LH1147"/>
      <c r="LI1147"/>
      <c r="LJ1147"/>
      <c r="LK1147"/>
      <c r="LL1147"/>
      <c r="LM1147"/>
      <c r="LN1147"/>
      <c r="LO1147"/>
      <c r="LP1147"/>
      <c r="LQ1147"/>
      <c r="LR1147"/>
      <c r="LS1147"/>
      <c r="LT1147"/>
      <c r="LU1147"/>
      <c r="LV1147"/>
      <c r="LW1147"/>
      <c r="LX1147"/>
      <c r="LY1147"/>
      <c r="LZ1147"/>
      <c r="MA1147"/>
      <c r="MB1147"/>
      <c r="MC1147"/>
      <c r="MD1147"/>
      <c r="ME1147"/>
      <c r="MF1147"/>
      <c r="MG1147"/>
      <c r="MH1147"/>
      <c r="MI1147"/>
      <c r="MJ1147"/>
      <c r="MK1147"/>
      <c r="ML1147"/>
      <c r="MM1147"/>
      <c r="MN1147"/>
      <c r="MO1147"/>
      <c r="MP1147"/>
      <c r="MQ1147"/>
      <c r="MR1147"/>
      <c r="MS1147"/>
      <c r="MT1147"/>
      <c r="MU1147"/>
      <c r="MV1147"/>
      <c r="MW1147"/>
      <c r="MX1147"/>
      <c r="MY1147"/>
      <c r="MZ1147"/>
      <c r="NA1147"/>
      <c r="NB1147"/>
      <c r="NC1147"/>
      <c r="ND1147"/>
      <c r="NE1147"/>
      <c r="NF1147"/>
      <c r="NG1147"/>
      <c r="NH1147"/>
      <c r="NI1147"/>
      <c r="NJ1147"/>
      <c r="NK1147"/>
      <c r="NL1147"/>
      <c r="NM1147"/>
      <c r="NN1147"/>
      <c r="NO1147"/>
      <c r="NP1147"/>
      <c r="NQ1147"/>
      <c r="NR1147"/>
      <c r="NS1147"/>
      <c r="NT1147"/>
      <c r="NU1147"/>
      <c r="NV1147"/>
      <c r="NW1147"/>
      <c r="NX1147"/>
      <c r="NY1147"/>
      <c r="NZ1147"/>
      <c r="OA1147"/>
    </row>
    <row r="1148" spans="16:391"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  <c r="EQ1148"/>
      <c r="ER1148"/>
      <c r="ES1148"/>
      <c r="ET1148"/>
      <c r="EU1148"/>
      <c r="EV1148"/>
      <c r="EW1148"/>
      <c r="EX1148"/>
      <c r="EY1148"/>
      <c r="EZ1148"/>
      <c r="FA1148"/>
      <c r="FB1148"/>
      <c r="FC1148"/>
      <c r="FD1148"/>
      <c r="FE1148"/>
      <c r="FF1148"/>
      <c r="FG1148"/>
      <c r="FH1148"/>
      <c r="FI1148"/>
      <c r="FJ1148"/>
      <c r="FK1148"/>
      <c r="FL1148"/>
      <c r="FM1148"/>
      <c r="FN1148"/>
      <c r="FO1148"/>
      <c r="FP1148"/>
      <c r="FQ1148"/>
      <c r="FR1148"/>
      <c r="FS1148"/>
      <c r="FT1148"/>
      <c r="FU1148"/>
      <c r="FV1148"/>
      <c r="FW1148"/>
      <c r="FX1148"/>
      <c r="FY1148"/>
      <c r="FZ1148"/>
      <c r="GA1148"/>
      <c r="GB1148"/>
      <c r="GC1148"/>
      <c r="GD1148"/>
      <c r="GE1148"/>
      <c r="GF1148"/>
      <c r="GG1148"/>
      <c r="GH1148"/>
      <c r="GI1148"/>
      <c r="GJ1148"/>
      <c r="GK1148"/>
      <c r="GL1148"/>
      <c r="GM1148"/>
      <c r="GN1148"/>
      <c r="GO1148"/>
      <c r="GP1148"/>
      <c r="GQ1148"/>
      <c r="GR1148"/>
      <c r="GS1148"/>
      <c r="GT1148"/>
      <c r="GU1148"/>
      <c r="GV1148"/>
      <c r="GW1148"/>
      <c r="GX1148"/>
      <c r="GY1148"/>
      <c r="GZ1148"/>
      <c r="HA1148"/>
      <c r="HB1148"/>
      <c r="HC1148"/>
      <c r="HD1148"/>
      <c r="HE1148"/>
      <c r="HF1148"/>
      <c r="HG1148"/>
      <c r="HH1148"/>
      <c r="HI1148"/>
      <c r="HJ1148"/>
      <c r="HK1148"/>
      <c r="HL1148"/>
      <c r="HM1148"/>
      <c r="HN1148"/>
      <c r="HO1148"/>
      <c r="HP1148"/>
      <c r="HQ1148"/>
      <c r="HR1148"/>
      <c r="HS1148"/>
      <c r="HT1148"/>
      <c r="HU1148"/>
      <c r="HV1148"/>
      <c r="HW1148"/>
      <c r="HX1148"/>
      <c r="HY1148"/>
      <c r="HZ1148"/>
      <c r="IA1148"/>
      <c r="IB1148"/>
      <c r="IC1148"/>
      <c r="ID1148"/>
      <c r="IE1148"/>
      <c r="IF1148"/>
      <c r="IG1148"/>
      <c r="IH1148"/>
      <c r="II1148"/>
      <c r="IJ1148"/>
      <c r="IK1148"/>
      <c r="IL1148"/>
      <c r="IM1148"/>
      <c r="IN1148"/>
      <c r="IO1148"/>
      <c r="IP1148"/>
      <c r="IQ1148"/>
      <c r="IR1148"/>
      <c r="IS1148"/>
      <c r="IT1148"/>
      <c r="IU1148"/>
      <c r="IV1148"/>
      <c r="IW1148"/>
      <c r="IX1148"/>
      <c r="IY1148"/>
      <c r="IZ1148"/>
      <c r="JA1148"/>
      <c r="JB1148"/>
      <c r="JC1148"/>
      <c r="JD1148"/>
      <c r="JE1148"/>
      <c r="JF1148"/>
      <c r="JG1148"/>
      <c r="JH1148"/>
      <c r="JI1148"/>
      <c r="JJ1148"/>
      <c r="JK1148"/>
      <c r="JL1148"/>
      <c r="JM1148"/>
      <c r="JN1148"/>
      <c r="JO1148"/>
      <c r="JP1148"/>
      <c r="JQ1148"/>
      <c r="JR1148"/>
      <c r="JS1148"/>
      <c r="JT1148"/>
      <c r="JU1148"/>
      <c r="JV1148"/>
      <c r="JW1148"/>
      <c r="JX1148"/>
      <c r="JY1148"/>
      <c r="JZ1148"/>
      <c r="KA1148"/>
      <c r="KB1148"/>
      <c r="KC1148"/>
      <c r="KD1148"/>
      <c r="KE1148"/>
      <c r="KF1148"/>
      <c r="KG1148"/>
      <c r="KH1148"/>
      <c r="KI1148"/>
      <c r="KJ1148"/>
      <c r="KK1148"/>
      <c r="KL1148"/>
      <c r="KM1148"/>
      <c r="KN1148"/>
      <c r="KO1148"/>
      <c r="KP1148"/>
      <c r="KQ1148"/>
      <c r="KR1148"/>
      <c r="KS1148"/>
      <c r="KT1148"/>
      <c r="KU1148"/>
      <c r="KV1148"/>
      <c r="KW1148"/>
      <c r="KX1148"/>
      <c r="KY1148"/>
      <c r="KZ1148"/>
      <c r="LA1148"/>
      <c r="LB1148"/>
      <c r="LC1148"/>
      <c r="LD1148"/>
      <c r="LE1148"/>
      <c r="LF1148"/>
      <c r="LG1148"/>
      <c r="LH1148"/>
      <c r="LI1148"/>
      <c r="LJ1148"/>
      <c r="LK1148"/>
      <c r="LL1148"/>
      <c r="LM1148"/>
      <c r="LN1148"/>
      <c r="LO1148"/>
      <c r="LP1148"/>
      <c r="LQ1148"/>
      <c r="LR1148"/>
      <c r="LS1148"/>
      <c r="LT1148"/>
      <c r="LU1148"/>
      <c r="LV1148"/>
      <c r="LW1148"/>
      <c r="LX1148"/>
      <c r="LY1148"/>
      <c r="LZ1148"/>
      <c r="MA1148"/>
      <c r="MB1148"/>
      <c r="MC1148"/>
      <c r="MD1148"/>
      <c r="ME1148"/>
      <c r="MF1148"/>
      <c r="MG1148"/>
      <c r="MH1148"/>
      <c r="MI1148"/>
      <c r="MJ1148"/>
      <c r="MK1148"/>
      <c r="ML1148"/>
      <c r="MM1148"/>
      <c r="MN1148"/>
      <c r="MO1148"/>
      <c r="MP1148"/>
      <c r="MQ1148"/>
      <c r="MR1148"/>
      <c r="MS1148"/>
      <c r="MT1148"/>
      <c r="MU1148"/>
      <c r="MV1148"/>
      <c r="MW1148"/>
      <c r="MX1148"/>
      <c r="MY1148"/>
      <c r="MZ1148"/>
      <c r="NA1148"/>
      <c r="NB1148"/>
      <c r="NC1148"/>
      <c r="ND1148"/>
      <c r="NE1148"/>
      <c r="NF1148"/>
      <c r="NG1148"/>
      <c r="NH1148"/>
      <c r="NI1148"/>
      <c r="NJ1148"/>
      <c r="NK1148"/>
      <c r="NL1148"/>
      <c r="NM1148"/>
      <c r="NN1148"/>
      <c r="NO1148"/>
      <c r="NP1148"/>
      <c r="NQ1148"/>
      <c r="NR1148"/>
      <c r="NS1148"/>
      <c r="NT1148"/>
      <c r="NU1148"/>
      <c r="NV1148"/>
      <c r="NW1148"/>
      <c r="NX1148"/>
      <c r="NY1148"/>
      <c r="NZ1148"/>
      <c r="OA1148"/>
    </row>
    <row r="1149" spans="16:391"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  <c r="EQ1149"/>
      <c r="ER1149"/>
      <c r="ES1149"/>
      <c r="ET1149"/>
      <c r="EU1149"/>
      <c r="EV1149"/>
      <c r="EW1149"/>
      <c r="EX1149"/>
      <c r="EY1149"/>
      <c r="EZ1149"/>
      <c r="FA1149"/>
      <c r="FB1149"/>
      <c r="FC1149"/>
      <c r="FD1149"/>
      <c r="FE1149"/>
      <c r="FF1149"/>
      <c r="FG1149"/>
      <c r="FH1149"/>
      <c r="FI1149"/>
      <c r="FJ1149"/>
      <c r="FK1149"/>
      <c r="FL1149"/>
      <c r="FM1149"/>
      <c r="FN1149"/>
      <c r="FO1149"/>
      <c r="FP1149"/>
      <c r="FQ1149"/>
      <c r="FR1149"/>
      <c r="FS1149"/>
      <c r="FT1149"/>
      <c r="FU1149"/>
      <c r="FV1149"/>
      <c r="FW1149"/>
      <c r="FX1149"/>
      <c r="FY1149"/>
      <c r="FZ1149"/>
      <c r="GA1149"/>
      <c r="GB1149"/>
      <c r="GC1149"/>
      <c r="GD1149"/>
      <c r="GE1149"/>
      <c r="GF1149"/>
      <c r="GG1149"/>
      <c r="GH1149"/>
      <c r="GI1149"/>
      <c r="GJ1149"/>
      <c r="GK1149"/>
      <c r="GL1149"/>
      <c r="GM1149"/>
      <c r="GN1149"/>
      <c r="GO1149"/>
      <c r="GP1149"/>
      <c r="GQ1149"/>
      <c r="GR1149"/>
      <c r="GS1149"/>
      <c r="GT1149"/>
      <c r="GU1149"/>
      <c r="GV1149"/>
      <c r="GW1149"/>
      <c r="GX1149"/>
      <c r="GY1149"/>
      <c r="GZ1149"/>
      <c r="HA1149"/>
      <c r="HB1149"/>
      <c r="HC1149"/>
      <c r="HD1149"/>
      <c r="HE1149"/>
      <c r="HF1149"/>
      <c r="HG1149"/>
      <c r="HH1149"/>
      <c r="HI1149"/>
      <c r="HJ1149"/>
      <c r="HK1149"/>
      <c r="HL1149"/>
      <c r="HM1149"/>
      <c r="HN1149"/>
      <c r="HO1149"/>
      <c r="HP1149"/>
      <c r="HQ1149"/>
      <c r="HR1149"/>
      <c r="HS1149"/>
      <c r="HT1149"/>
      <c r="HU1149"/>
      <c r="HV1149"/>
      <c r="HW1149"/>
      <c r="HX1149"/>
      <c r="HY1149"/>
      <c r="HZ1149"/>
      <c r="IA1149"/>
      <c r="IB1149"/>
      <c r="IC1149"/>
      <c r="ID1149"/>
      <c r="IE1149"/>
      <c r="IF1149"/>
      <c r="IG1149"/>
      <c r="IH1149"/>
      <c r="II1149"/>
      <c r="IJ1149"/>
      <c r="IK1149"/>
      <c r="IL1149"/>
      <c r="IM1149"/>
      <c r="IN1149"/>
      <c r="IO1149"/>
      <c r="IP1149"/>
      <c r="IQ1149"/>
      <c r="IR1149"/>
      <c r="IS1149"/>
      <c r="IT1149"/>
      <c r="IU1149"/>
      <c r="IV1149"/>
      <c r="IW1149"/>
      <c r="IX1149"/>
      <c r="IY1149"/>
      <c r="IZ1149"/>
      <c r="JA1149"/>
      <c r="JB1149"/>
      <c r="JC1149"/>
      <c r="JD1149"/>
      <c r="JE1149"/>
      <c r="JF1149"/>
      <c r="JG1149"/>
      <c r="JH1149"/>
      <c r="JI1149"/>
      <c r="JJ1149"/>
      <c r="JK1149"/>
      <c r="JL1149"/>
      <c r="JM1149"/>
      <c r="JN1149"/>
      <c r="JO1149"/>
      <c r="JP1149"/>
      <c r="JQ1149"/>
      <c r="JR1149"/>
      <c r="JS1149"/>
      <c r="JT1149"/>
      <c r="JU1149"/>
      <c r="JV1149"/>
      <c r="JW1149"/>
      <c r="JX1149"/>
      <c r="JY1149"/>
      <c r="JZ1149"/>
      <c r="KA1149"/>
      <c r="KB1149"/>
      <c r="KC1149"/>
      <c r="KD1149"/>
      <c r="KE1149"/>
      <c r="KF1149"/>
      <c r="KG1149"/>
      <c r="KH1149"/>
      <c r="KI1149"/>
      <c r="KJ1149"/>
      <c r="KK1149"/>
      <c r="KL1149"/>
      <c r="KM1149"/>
      <c r="KN1149"/>
      <c r="KO1149"/>
      <c r="KP1149"/>
      <c r="KQ1149"/>
      <c r="KR1149"/>
      <c r="KS1149"/>
      <c r="KT1149"/>
      <c r="KU1149"/>
      <c r="KV1149"/>
      <c r="KW1149"/>
      <c r="KX1149"/>
      <c r="KY1149"/>
      <c r="KZ1149"/>
      <c r="LA1149"/>
      <c r="LB1149"/>
      <c r="LC1149"/>
      <c r="LD1149"/>
      <c r="LE1149"/>
      <c r="LF1149"/>
      <c r="LG1149"/>
      <c r="LH1149"/>
      <c r="LI1149"/>
      <c r="LJ1149"/>
      <c r="LK1149"/>
      <c r="LL1149"/>
      <c r="LM1149"/>
      <c r="LN1149"/>
      <c r="LO1149"/>
      <c r="LP1149"/>
      <c r="LQ1149"/>
      <c r="LR1149"/>
      <c r="LS1149"/>
      <c r="LT1149"/>
      <c r="LU1149"/>
      <c r="LV1149"/>
      <c r="LW1149"/>
      <c r="LX1149"/>
      <c r="LY1149"/>
      <c r="LZ1149"/>
      <c r="MA1149"/>
      <c r="MB1149"/>
      <c r="MC1149"/>
      <c r="MD1149"/>
      <c r="ME1149"/>
      <c r="MF1149"/>
      <c r="MG1149"/>
      <c r="MH1149"/>
      <c r="MI1149"/>
      <c r="MJ1149"/>
      <c r="MK1149"/>
      <c r="ML1149"/>
      <c r="MM1149"/>
      <c r="MN1149"/>
      <c r="MO1149"/>
      <c r="MP1149"/>
      <c r="MQ1149"/>
      <c r="MR1149"/>
      <c r="MS1149"/>
      <c r="MT1149"/>
      <c r="MU1149"/>
      <c r="MV1149"/>
      <c r="MW1149"/>
      <c r="MX1149"/>
      <c r="MY1149"/>
      <c r="MZ1149"/>
      <c r="NA1149"/>
      <c r="NB1149"/>
      <c r="NC1149"/>
      <c r="ND1149"/>
      <c r="NE1149"/>
      <c r="NF1149"/>
      <c r="NG1149"/>
      <c r="NH1149"/>
      <c r="NI1149"/>
      <c r="NJ1149"/>
      <c r="NK1149"/>
      <c r="NL1149"/>
      <c r="NM1149"/>
      <c r="NN1149"/>
      <c r="NO1149"/>
      <c r="NP1149"/>
      <c r="NQ1149"/>
      <c r="NR1149"/>
      <c r="NS1149"/>
      <c r="NT1149"/>
      <c r="NU1149"/>
      <c r="NV1149"/>
      <c r="NW1149"/>
      <c r="NX1149"/>
      <c r="NY1149"/>
      <c r="NZ1149"/>
      <c r="OA1149"/>
    </row>
    <row r="1150" spans="16:391"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  <c r="EQ1150"/>
      <c r="ER1150"/>
      <c r="ES1150"/>
      <c r="ET1150"/>
      <c r="EU1150"/>
      <c r="EV1150"/>
      <c r="EW1150"/>
      <c r="EX1150"/>
      <c r="EY1150"/>
      <c r="EZ1150"/>
      <c r="FA1150"/>
      <c r="FB1150"/>
      <c r="FC1150"/>
      <c r="FD1150"/>
      <c r="FE1150"/>
      <c r="FF1150"/>
      <c r="FG1150"/>
      <c r="FH1150"/>
      <c r="FI1150"/>
      <c r="FJ1150"/>
      <c r="FK1150"/>
      <c r="FL1150"/>
      <c r="FM1150"/>
      <c r="FN1150"/>
      <c r="FO1150"/>
      <c r="FP1150"/>
      <c r="FQ1150"/>
      <c r="FR1150"/>
      <c r="FS1150"/>
      <c r="FT1150"/>
      <c r="FU1150"/>
      <c r="FV1150"/>
      <c r="FW1150"/>
      <c r="FX1150"/>
      <c r="FY1150"/>
      <c r="FZ1150"/>
      <c r="GA1150"/>
      <c r="GB1150"/>
      <c r="GC1150"/>
      <c r="GD1150"/>
      <c r="GE1150"/>
      <c r="GF1150"/>
      <c r="GG1150"/>
      <c r="GH1150"/>
      <c r="GI1150"/>
      <c r="GJ1150"/>
      <c r="GK1150"/>
      <c r="GL1150"/>
      <c r="GM1150"/>
      <c r="GN1150"/>
      <c r="GO1150"/>
      <c r="GP1150"/>
      <c r="GQ1150"/>
      <c r="GR1150"/>
      <c r="GS1150"/>
      <c r="GT1150"/>
      <c r="GU1150"/>
      <c r="GV1150"/>
      <c r="GW1150"/>
      <c r="GX1150"/>
      <c r="GY1150"/>
      <c r="GZ1150"/>
      <c r="HA1150"/>
      <c r="HB1150"/>
      <c r="HC1150"/>
      <c r="HD1150"/>
      <c r="HE1150"/>
      <c r="HF1150"/>
      <c r="HG1150"/>
      <c r="HH1150"/>
      <c r="HI1150"/>
      <c r="HJ1150"/>
      <c r="HK1150"/>
      <c r="HL1150"/>
      <c r="HM1150"/>
      <c r="HN1150"/>
      <c r="HO1150"/>
      <c r="HP1150"/>
      <c r="HQ1150"/>
      <c r="HR1150"/>
      <c r="HS1150"/>
      <c r="HT1150"/>
      <c r="HU1150"/>
      <c r="HV1150"/>
      <c r="HW1150"/>
      <c r="HX1150"/>
      <c r="HY1150"/>
      <c r="HZ1150"/>
      <c r="IA1150"/>
      <c r="IB1150"/>
      <c r="IC1150"/>
      <c r="ID1150"/>
      <c r="IE1150"/>
      <c r="IF1150"/>
      <c r="IG1150"/>
      <c r="IH1150"/>
      <c r="II1150"/>
      <c r="IJ1150"/>
      <c r="IK1150"/>
      <c r="IL1150"/>
      <c r="IM1150"/>
      <c r="IN1150"/>
      <c r="IO1150"/>
      <c r="IP1150"/>
      <c r="IQ1150"/>
      <c r="IR1150"/>
      <c r="IS1150"/>
      <c r="IT1150"/>
      <c r="IU1150"/>
      <c r="IV1150"/>
      <c r="IW1150"/>
      <c r="IX1150"/>
      <c r="IY1150"/>
      <c r="IZ1150"/>
      <c r="JA1150"/>
      <c r="JB1150"/>
      <c r="JC1150"/>
      <c r="JD1150"/>
      <c r="JE1150"/>
      <c r="JF1150"/>
      <c r="JG1150"/>
      <c r="JH1150"/>
      <c r="JI1150"/>
      <c r="JJ1150"/>
      <c r="JK1150"/>
      <c r="JL1150"/>
      <c r="JM1150"/>
      <c r="JN1150"/>
      <c r="JO1150"/>
      <c r="JP1150"/>
      <c r="JQ1150"/>
      <c r="JR1150"/>
      <c r="JS1150"/>
      <c r="JT1150"/>
      <c r="JU1150"/>
      <c r="JV1150"/>
      <c r="JW1150"/>
      <c r="JX1150"/>
      <c r="JY1150"/>
      <c r="JZ1150"/>
      <c r="KA1150"/>
      <c r="KB1150"/>
      <c r="KC1150"/>
      <c r="KD1150"/>
      <c r="KE1150"/>
      <c r="KF1150"/>
      <c r="KG1150"/>
      <c r="KH1150"/>
      <c r="KI1150"/>
      <c r="KJ1150"/>
      <c r="KK1150"/>
      <c r="KL1150"/>
      <c r="KM1150"/>
      <c r="KN1150"/>
      <c r="KO1150"/>
      <c r="KP1150"/>
      <c r="KQ1150"/>
      <c r="KR1150"/>
      <c r="KS1150"/>
      <c r="KT1150"/>
      <c r="KU1150"/>
      <c r="KV1150"/>
      <c r="KW1150"/>
      <c r="KX1150"/>
      <c r="KY1150"/>
      <c r="KZ1150"/>
      <c r="LA1150"/>
      <c r="LB1150"/>
      <c r="LC1150"/>
      <c r="LD1150"/>
      <c r="LE1150"/>
      <c r="LF1150"/>
      <c r="LG1150"/>
      <c r="LH1150"/>
      <c r="LI1150"/>
      <c r="LJ1150"/>
      <c r="LK1150"/>
      <c r="LL1150"/>
      <c r="LM1150"/>
      <c r="LN1150"/>
      <c r="LO1150"/>
      <c r="LP1150"/>
      <c r="LQ1150"/>
      <c r="LR1150"/>
      <c r="LS1150"/>
      <c r="LT1150"/>
      <c r="LU1150"/>
      <c r="LV1150"/>
      <c r="LW1150"/>
      <c r="LX1150"/>
      <c r="LY1150"/>
      <c r="LZ1150"/>
      <c r="MA1150"/>
      <c r="MB1150"/>
      <c r="MC1150"/>
      <c r="MD1150"/>
      <c r="ME1150"/>
      <c r="MF1150"/>
      <c r="MG1150"/>
      <c r="MH1150"/>
      <c r="MI1150"/>
      <c r="MJ1150"/>
      <c r="MK1150"/>
      <c r="ML1150"/>
      <c r="MM1150"/>
      <c r="MN1150"/>
      <c r="MO1150"/>
      <c r="MP1150"/>
      <c r="MQ1150"/>
      <c r="MR1150"/>
      <c r="MS1150"/>
      <c r="MT1150"/>
      <c r="MU1150"/>
      <c r="MV1150"/>
      <c r="MW1150"/>
      <c r="MX1150"/>
      <c r="MY1150"/>
      <c r="MZ1150"/>
      <c r="NA1150"/>
      <c r="NB1150"/>
      <c r="NC1150"/>
      <c r="ND1150"/>
      <c r="NE1150"/>
      <c r="NF1150"/>
      <c r="NG1150"/>
      <c r="NH1150"/>
      <c r="NI1150"/>
      <c r="NJ1150"/>
      <c r="NK1150"/>
      <c r="NL1150"/>
      <c r="NM1150"/>
      <c r="NN1150"/>
      <c r="NO1150"/>
      <c r="NP1150"/>
      <c r="NQ1150"/>
      <c r="NR1150"/>
      <c r="NS1150"/>
      <c r="NT1150"/>
      <c r="NU1150"/>
      <c r="NV1150"/>
      <c r="NW1150"/>
      <c r="NX1150"/>
      <c r="NY1150"/>
      <c r="NZ1150"/>
      <c r="OA1150"/>
    </row>
    <row r="1151" spans="16:391"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  <c r="EQ1151"/>
      <c r="ER1151"/>
      <c r="ES1151"/>
      <c r="ET1151"/>
      <c r="EU1151"/>
      <c r="EV1151"/>
      <c r="EW1151"/>
      <c r="EX1151"/>
      <c r="EY1151"/>
      <c r="EZ1151"/>
      <c r="FA1151"/>
      <c r="FB1151"/>
      <c r="FC1151"/>
      <c r="FD1151"/>
      <c r="FE1151"/>
      <c r="FF1151"/>
      <c r="FG1151"/>
      <c r="FH1151"/>
      <c r="FI1151"/>
      <c r="FJ1151"/>
      <c r="FK1151"/>
      <c r="FL1151"/>
      <c r="FM1151"/>
      <c r="FN1151"/>
      <c r="FO1151"/>
      <c r="FP1151"/>
      <c r="FQ1151"/>
      <c r="FR1151"/>
      <c r="FS1151"/>
      <c r="FT1151"/>
      <c r="FU1151"/>
      <c r="FV1151"/>
      <c r="FW1151"/>
      <c r="FX1151"/>
      <c r="FY1151"/>
      <c r="FZ1151"/>
      <c r="GA1151"/>
      <c r="GB1151"/>
      <c r="GC1151"/>
      <c r="GD1151"/>
      <c r="GE1151"/>
      <c r="GF1151"/>
      <c r="GG1151"/>
      <c r="GH1151"/>
      <c r="GI1151"/>
      <c r="GJ1151"/>
      <c r="GK1151"/>
      <c r="GL1151"/>
      <c r="GM1151"/>
      <c r="GN1151"/>
      <c r="GO1151"/>
      <c r="GP1151"/>
      <c r="GQ1151"/>
      <c r="GR1151"/>
      <c r="GS1151"/>
      <c r="GT1151"/>
      <c r="GU1151"/>
      <c r="GV1151"/>
      <c r="GW1151"/>
      <c r="GX1151"/>
      <c r="GY1151"/>
      <c r="GZ1151"/>
      <c r="HA1151"/>
      <c r="HB1151"/>
      <c r="HC1151"/>
      <c r="HD1151"/>
      <c r="HE1151"/>
      <c r="HF1151"/>
      <c r="HG1151"/>
      <c r="HH1151"/>
      <c r="HI1151"/>
      <c r="HJ1151"/>
      <c r="HK1151"/>
      <c r="HL1151"/>
      <c r="HM1151"/>
      <c r="HN1151"/>
      <c r="HO1151"/>
      <c r="HP1151"/>
      <c r="HQ1151"/>
      <c r="HR1151"/>
      <c r="HS1151"/>
      <c r="HT1151"/>
      <c r="HU1151"/>
      <c r="HV1151"/>
      <c r="HW1151"/>
      <c r="HX1151"/>
      <c r="HY1151"/>
      <c r="HZ1151"/>
      <c r="IA1151"/>
      <c r="IB1151"/>
      <c r="IC1151"/>
      <c r="ID1151"/>
      <c r="IE1151"/>
      <c r="IF1151"/>
      <c r="IG1151"/>
      <c r="IH1151"/>
      <c r="II1151"/>
      <c r="IJ1151"/>
      <c r="IK1151"/>
      <c r="IL1151"/>
      <c r="IM1151"/>
      <c r="IN1151"/>
      <c r="IO1151"/>
      <c r="IP1151"/>
      <c r="IQ1151"/>
      <c r="IR1151"/>
      <c r="IS1151"/>
      <c r="IT1151"/>
      <c r="IU1151"/>
      <c r="IV1151"/>
      <c r="IW1151"/>
      <c r="IX1151"/>
      <c r="IY1151"/>
      <c r="IZ1151"/>
      <c r="JA1151"/>
      <c r="JB1151"/>
      <c r="JC1151"/>
      <c r="JD1151"/>
      <c r="JE1151"/>
      <c r="JF1151"/>
      <c r="JG1151"/>
      <c r="JH1151"/>
      <c r="JI1151"/>
      <c r="JJ1151"/>
      <c r="JK1151"/>
      <c r="JL1151"/>
      <c r="JM1151"/>
      <c r="JN1151"/>
      <c r="JO1151"/>
      <c r="JP1151"/>
      <c r="JQ1151"/>
      <c r="JR1151"/>
      <c r="JS1151"/>
      <c r="JT1151"/>
      <c r="JU1151"/>
      <c r="JV1151"/>
      <c r="JW1151"/>
      <c r="JX1151"/>
      <c r="JY1151"/>
      <c r="JZ1151"/>
      <c r="KA1151"/>
      <c r="KB1151"/>
      <c r="KC1151"/>
      <c r="KD1151"/>
      <c r="KE1151"/>
      <c r="KF1151"/>
      <c r="KG1151"/>
      <c r="KH1151"/>
      <c r="KI1151"/>
      <c r="KJ1151"/>
      <c r="KK1151"/>
      <c r="KL1151"/>
      <c r="KM1151"/>
      <c r="KN1151"/>
      <c r="KO1151"/>
      <c r="KP1151"/>
      <c r="KQ1151"/>
      <c r="KR1151"/>
      <c r="KS1151"/>
      <c r="KT1151"/>
      <c r="KU1151"/>
      <c r="KV1151"/>
      <c r="KW1151"/>
      <c r="KX1151"/>
      <c r="KY1151"/>
      <c r="KZ1151"/>
      <c r="LA1151"/>
      <c r="LB1151"/>
      <c r="LC1151"/>
      <c r="LD1151"/>
      <c r="LE1151"/>
      <c r="LF1151"/>
      <c r="LG1151"/>
      <c r="LH1151"/>
      <c r="LI1151"/>
      <c r="LJ1151"/>
      <c r="LK1151"/>
      <c r="LL1151"/>
      <c r="LM1151"/>
      <c r="LN1151"/>
      <c r="LO1151"/>
      <c r="LP1151"/>
      <c r="LQ1151"/>
      <c r="LR1151"/>
      <c r="LS1151"/>
      <c r="LT1151"/>
      <c r="LU1151"/>
      <c r="LV1151"/>
      <c r="LW1151"/>
      <c r="LX1151"/>
      <c r="LY1151"/>
      <c r="LZ1151"/>
      <c r="MA1151"/>
      <c r="MB1151"/>
      <c r="MC1151"/>
      <c r="MD1151"/>
      <c r="ME1151"/>
      <c r="MF1151"/>
      <c r="MG1151"/>
      <c r="MH1151"/>
      <c r="MI1151"/>
      <c r="MJ1151"/>
      <c r="MK1151"/>
      <c r="ML1151"/>
      <c r="MM1151"/>
      <c r="MN1151"/>
      <c r="MO1151"/>
      <c r="MP1151"/>
      <c r="MQ1151"/>
      <c r="MR1151"/>
      <c r="MS1151"/>
      <c r="MT1151"/>
      <c r="MU1151"/>
      <c r="MV1151"/>
      <c r="MW1151"/>
      <c r="MX1151"/>
      <c r="MY1151"/>
      <c r="MZ1151"/>
      <c r="NA1151"/>
      <c r="NB1151"/>
      <c r="NC1151"/>
      <c r="ND1151"/>
      <c r="NE1151"/>
      <c r="NF1151"/>
      <c r="NG1151"/>
      <c r="NH1151"/>
      <c r="NI1151"/>
      <c r="NJ1151"/>
      <c r="NK1151"/>
      <c r="NL1151"/>
      <c r="NM1151"/>
      <c r="NN1151"/>
      <c r="NO1151"/>
      <c r="NP1151"/>
      <c r="NQ1151"/>
      <c r="NR1151"/>
      <c r="NS1151"/>
      <c r="NT1151"/>
      <c r="NU1151"/>
      <c r="NV1151"/>
      <c r="NW1151"/>
      <c r="NX1151"/>
      <c r="NY1151"/>
      <c r="NZ1151"/>
      <c r="OA1151"/>
    </row>
    <row r="1152" spans="16:391"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  <c r="EQ1152"/>
      <c r="ER1152"/>
      <c r="ES1152"/>
      <c r="ET1152"/>
      <c r="EU1152"/>
      <c r="EV1152"/>
      <c r="EW1152"/>
      <c r="EX1152"/>
      <c r="EY1152"/>
      <c r="EZ1152"/>
      <c r="FA1152"/>
      <c r="FB1152"/>
      <c r="FC1152"/>
      <c r="FD1152"/>
      <c r="FE1152"/>
      <c r="FF1152"/>
      <c r="FG1152"/>
      <c r="FH1152"/>
      <c r="FI1152"/>
      <c r="FJ1152"/>
      <c r="FK1152"/>
      <c r="FL1152"/>
      <c r="FM1152"/>
      <c r="FN1152"/>
      <c r="FO1152"/>
      <c r="FP1152"/>
      <c r="FQ1152"/>
      <c r="FR1152"/>
      <c r="FS1152"/>
      <c r="FT1152"/>
      <c r="FU1152"/>
      <c r="FV1152"/>
      <c r="FW1152"/>
      <c r="FX1152"/>
      <c r="FY1152"/>
      <c r="FZ1152"/>
      <c r="GA1152"/>
      <c r="GB1152"/>
      <c r="GC1152"/>
      <c r="GD1152"/>
      <c r="GE1152"/>
      <c r="GF1152"/>
      <c r="GG1152"/>
      <c r="GH1152"/>
      <c r="GI1152"/>
      <c r="GJ1152"/>
      <c r="GK1152"/>
      <c r="GL1152"/>
      <c r="GM1152"/>
      <c r="GN1152"/>
      <c r="GO1152"/>
      <c r="GP1152"/>
      <c r="GQ1152"/>
      <c r="GR1152"/>
      <c r="GS1152"/>
      <c r="GT1152"/>
      <c r="GU1152"/>
      <c r="GV1152"/>
      <c r="GW1152"/>
      <c r="GX1152"/>
      <c r="GY1152"/>
      <c r="GZ1152"/>
      <c r="HA1152"/>
      <c r="HB1152"/>
      <c r="HC1152"/>
      <c r="HD1152"/>
      <c r="HE1152"/>
      <c r="HF1152"/>
      <c r="HG1152"/>
      <c r="HH1152"/>
      <c r="HI1152"/>
      <c r="HJ1152"/>
      <c r="HK1152"/>
      <c r="HL1152"/>
      <c r="HM1152"/>
      <c r="HN1152"/>
      <c r="HO1152"/>
      <c r="HP1152"/>
      <c r="HQ1152"/>
      <c r="HR1152"/>
      <c r="HS1152"/>
      <c r="HT1152"/>
      <c r="HU1152"/>
      <c r="HV1152"/>
      <c r="HW1152"/>
      <c r="HX1152"/>
      <c r="HY1152"/>
      <c r="HZ1152"/>
      <c r="IA1152"/>
      <c r="IB1152"/>
      <c r="IC1152"/>
      <c r="ID1152"/>
      <c r="IE1152"/>
      <c r="IF1152"/>
      <c r="IG1152"/>
      <c r="IH1152"/>
      <c r="II1152"/>
      <c r="IJ1152"/>
      <c r="IK1152"/>
      <c r="IL1152"/>
      <c r="IM1152"/>
      <c r="IN1152"/>
      <c r="IO1152"/>
      <c r="IP1152"/>
      <c r="IQ1152"/>
      <c r="IR1152"/>
      <c r="IS1152"/>
      <c r="IT1152"/>
      <c r="IU1152"/>
      <c r="IV1152"/>
      <c r="IW1152"/>
      <c r="IX1152"/>
      <c r="IY1152"/>
      <c r="IZ1152"/>
      <c r="JA1152"/>
      <c r="JB1152"/>
      <c r="JC1152"/>
      <c r="JD1152"/>
      <c r="JE1152"/>
      <c r="JF1152"/>
      <c r="JG1152"/>
      <c r="JH1152"/>
      <c r="JI1152"/>
      <c r="JJ1152"/>
      <c r="JK1152"/>
      <c r="JL1152"/>
      <c r="JM1152"/>
      <c r="JN1152"/>
      <c r="JO1152"/>
      <c r="JP1152"/>
      <c r="JQ1152"/>
      <c r="JR1152"/>
      <c r="JS1152"/>
      <c r="JT1152"/>
      <c r="JU1152"/>
      <c r="JV1152"/>
      <c r="JW1152"/>
      <c r="JX1152"/>
      <c r="JY1152"/>
      <c r="JZ1152"/>
      <c r="KA1152"/>
      <c r="KB1152"/>
      <c r="KC1152"/>
      <c r="KD1152"/>
      <c r="KE1152"/>
      <c r="KF1152"/>
      <c r="KG1152"/>
      <c r="KH1152"/>
      <c r="KI1152"/>
      <c r="KJ1152"/>
      <c r="KK1152"/>
      <c r="KL1152"/>
      <c r="KM1152"/>
      <c r="KN1152"/>
      <c r="KO1152"/>
      <c r="KP1152"/>
      <c r="KQ1152"/>
      <c r="KR1152"/>
      <c r="KS1152"/>
      <c r="KT1152"/>
      <c r="KU1152"/>
      <c r="KV1152"/>
      <c r="KW1152"/>
      <c r="KX1152"/>
      <c r="KY1152"/>
      <c r="KZ1152"/>
      <c r="LA1152"/>
      <c r="LB1152"/>
      <c r="LC1152"/>
      <c r="LD1152"/>
      <c r="LE1152"/>
      <c r="LF1152"/>
      <c r="LG1152"/>
      <c r="LH1152"/>
      <c r="LI1152"/>
      <c r="LJ1152"/>
      <c r="LK1152"/>
      <c r="LL1152"/>
      <c r="LM1152"/>
      <c r="LN1152"/>
      <c r="LO1152"/>
      <c r="LP1152"/>
      <c r="LQ1152"/>
      <c r="LR1152"/>
      <c r="LS1152"/>
      <c r="LT1152"/>
      <c r="LU1152"/>
      <c r="LV1152"/>
      <c r="LW1152"/>
      <c r="LX1152"/>
      <c r="LY1152"/>
      <c r="LZ1152"/>
      <c r="MA1152"/>
      <c r="MB1152"/>
      <c r="MC1152"/>
      <c r="MD1152"/>
      <c r="ME1152"/>
      <c r="MF1152"/>
      <c r="MG1152"/>
      <c r="MH1152"/>
      <c r="MI1152"/>
      <c r="MJ1152"/>
      <c r="MK1152"/>
      <c r="ML1152"/>
      <c r="MM1152"/>
      <c r="MN1152"/>
      <c r="MO1152"/>
      <c r="MP1152"/>
      <c r="MQ1152"/>
      <c r="MR1152"/>
      <c r="MS1152"/>
      <c r="MT1152"/>
      <c r="MU1152"/>
      <c r="MV1152"/>
      <c r="MW1152"/>
      <c r="MX1152"/>
      <c r="MY1152"/>
      <c r="MZ1152"/>
      <c r="NA1152"/>
      <c r="NB1152"/>
      <c r="NC1152"/>
      <c r="ND1152"/>
      <c r="NE1152"/>
      <c r="NF1152"/>
      <c r="NG1152"/>
      <c r="NH1152"/>
      <c r="NI1152"/>
      <c r="NJ1152"/>
      <c r="NK1152"/>
      <c r="NL1152"/>
      <c r="NM1152"/>
      <c r="NN1152"/>
      <c r="NO1152"/>
      <c r="NP1152"/>
      <c r="NQ1152"/>
      <c r="NR1152"/>
      <c r="NS1152"/>
      <c r="NT1152"/>
      <c r="NU1152"/>
      <c r="NV1152"/>
      <c r="NW1152"/>
      <c r="NX1152"/>
      <c r="NY1152"/>
      <c r="NZ1152"/>
      <c r="OA1152"/>
    </row>
    <row r="1153" spans="16:391"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  <c r="EQ1153"/>
      <c r="ER1153"/>
      <c r="ES1153"/>
      <c r="ET1153"/>
      <c r="EU1153"/>
      <c r="EV1153"/>
      <c r="EW1153"/>
      <c r="EX1153"/>
      <c r="EY1153"/>
      <c r="EZ1153"/>
      <c r="FA1153"/>
      <c r="FB1153"/>
      <c r="FC1153"/>
      <c r="FD1153"/>
      <c r="FE1153"/>
      <c r="FF1153"/>
      <c r="FG1153"/>
      <c r="FH1153"/>
      <c r="FI1153"/>
      <c r="FJ1153"/>
      <c r="FK1153"/>
      <c r="FL1153"/>
      <c r="FM1153"/>
      <c r="FN1153"/>
      <c r="FO1153"/>
      <c r="FP1153"/>
      <c r="FQ1153"/>
      <c r="FR1153"/>
      <c r="FS1153"/>
      <c r="FT1153"/>
      <c r="FU1153"/>
      <c r="FV1153"/>
      <c r="FW1153"/>
      <c r="FX1153"/>
      <c r="FY1153"/>
      <c r="FZ1153"/>
      <c r="GA1153"/>
      <c r="GB1153"/>
      <c r="GC1153"/>
      <c r="GD1153"/>
      <c r="GE1153"/>
      <c r="GF1153"/>
      <c r="GG1153"/>
      <c r="GH1153"/>
      <c r="GI1153"/>
      <c r="GJ1153"/>
      <c r="GK1153"/>
      <c r="GL1153"/>
      <c r="GM1153"/>
      <c r="GN1153"/>
      <c r="GO1153"/>
      <c r="GP1153"/>
      <c r="GQ1153"/>
      <c r="GR1153"/>
      <c r="GS1153"/>
      <c r="GT1153"/>
      <c r="GU1153"/>
      <c r="GV1153"/>
      <c r="GW1153"/>
      <c r="GX1153"/>
      <c r="GY1153"/>
      <c r="GZ1153"/>
      <c r="HA1153"/>
      <c r="HB1153"/>
      <c r="HC1153"/>
      <c r="HD1153"/>
      <c r="HE1153"/>
      <c r="HF1153"/>
      <c r="HG1153"/>
      <c r="HH1153"/>
      <c r="HI1153"/>
      <c r="HJ1153"/>
      <c r="HK1153"/>
      <c r="HL1153"/>
      <c r="HM1153"/>
      <c r="HN1153"/>
      <c r="HO1153"/>
      <c r="HP1153"/>
      <c r="HQ1153"/>
      <c r="HR1153"/>
      <c r="HS1153"/>
      <c r="HT1153"/>
      <c r="HU1153"/>
      <c r="HV1153"/>
      <c r="HW1153"/>
      <c r="HX1153"/>
      <c r="HY1153"/>
      <c r="HZ1153"/>
      <c r="IA1153"/>
      <c r="IB1153"/>
      <c r="IC1153"/>
      <c r="ID1153"/>
      <c r="IE1153"/>
      <c r="IF1153"/>
      <c r="IG1153"/>
      <c r="IH1153"/>
      <c r="II1153"/>
      <c r="IJ1153"/>
      <c r="IK1153"/>
      <c r="IL1153"/>
      <c r="IM1153"/>
      <c r="IN1153"/>
      <c r="IO1153"/>
      <c r="IP1153"/>
      <c r="IQ1153"/>
      <c r="IR1153"/>
      <c r="IS1153"/>
      <c r="IT1153"/>
      <c r="IU1153"/>
      <c r="IV1153"/>
      <c r="IW1153"/>
      <c r="IX1153"/>
      <c r="IY1153"/>
      <c r="IZ1153"/>
      <c r="JA1153"/>
      <c r="JB1153"/>
      <c r="JC1153"/>
      <c r="JD1153"/>
      <c r="JE1153"/>
      <c r="JF1153"/>
      <c r="JG1153"/>
      <c r="JH1153"/>
      <c r="JI1153"/>
      <c r="JJ1153"/>
      <c r="JK1153"/>
      <c r="JL1153"/>
      <c r="JM1153"/>
      <c r="JN1153"/>
      <c r="JO1153"/>
      <c r="JP1153"/>
      <c r="JQ1153"/>
      <c r="JR1153"/>
      <c r="JS1153"/>
      <c r="JT1153"/>
      <c r="JU1153"/>
      <c r="JV1153"/>
      <c r="JW1153"/>
      <c r="JX1153"/>
      <c r="JY1153"/>
      <c r="JZ1153"/>
      <c r="KA1153"/>
      <c r="KB1153"/>
      <c r="KC1153"/>
      <c r="KD1153"/>
      <c r="KE1153"/>
      <c r="KF1153"/>
      <c r="KG1153"/>
      <c r="KH1153"/>
      <c r="KI1153"/>
      <c r="KJ1153"/>
      <c r="KK1153"/>
      <c r="KL1153"/>
      <c r="KM1153"/>
      <c r="KN1153"/>
      <c r="KO1153"/>
      <c r="KP1153"/>
      <c r="KQ1153"/>
      <c r="KR1153"/>
      <c r="KS1153"/>
      <c r="KT1153"/>
      <c r="KU1153"/>
      <c r="KV1153"/>
      <c r="KW1153"/>
      <c r="KX1153"/>
      <c r="KY1153"/>
      <c r="KZ1153"/>
      <c r="LA1153"/>
      <c r="LB1153"/>
      <c r="LC1153"/>
      <c r="LD1153"/>
      <c r="LE1153"/>
      <c r="LF1153"/>
      <c r="LG1153"/>
      <c r="LH1153"/>
      <c r="LI1153"/>
      <c r="LJ1153"/>
      <c r="LK1153"/>
      <c r="LL1153"/>
      <c r="LM1153"/>
      <c r="LN1153"/>
      <c r="LO1153"/>
      <c r="LP1153"/>
      <c r="LQ1153"/>
      <c r="LR1153"/>
      <c r="LS1153"/>
      <c r="LT1153"/>
      <c r="LU1153"/>
      <c r="LV1153"/>
      <c r="LW1153"/>
      <c r="LX1153"/>
      <c r="LY1153"/>
      <c r="LZ1153"/>
      <c r="MA1153"/>
      <c r="MB1153"/>
      <c r="MC1153"/>
      <c r="MD1153"/>
      <c r="ME1153"/>
      <c r="MF1153"/>
      <c r="MG1153"/>
      <c r="MH1153"/>
      <c r="MI1153"/>
      <c r="MJ1153"/>
      <c r="MK1153"/>
      <c r="ML1153"/>
      <c r="MM1153"/>
      <c r="MN1153"/>
      <c r="MO1153"/>
      <c r="MP1153"/>
      <c r="MQ1153"/>
      <c r="MR1153"/>
      <c r="MS1153"/>
      <c r="MT1153"/>
      <c r="MU1153"/>
      <c r="MV1153"/>
      <c r="MW1153"/>
      <c r="MX1153"/>
      <c r="MY1153"/>
      <c r="MZ1153"/>
      <c r="NA1153"/>
      <c r="NB1153"/>
      <c r="NC1153"/>
      <c r="ND1153"/>
      <c r="NE1153"/>
      <c r="NF1153"/>
      <c r="NG1153"/>
      <c r="NH1153"/>
      <c r="NI1153"/>
      <c r="NJ1153"/>
      <c r="NK1153"/>
      <c r="NL1153"/>
      <c r="NM1153"/>
      <c r="NN1153"/>
      <c r="NO1153"/>
      <c r="NP1153"/>
      <c r="NQ1153"/>
      <c r="NR1153"/>
      <c r="NS1153"/>
      <c r="NT1153"/>
      <c r="NU1153"/>
      <c r="NV1153"/>
      <c r="NW1153"/>
      <c r="NX1153"/>
      <c r="NY1153"/>
      <c r="NZ1153"/>
      <c r="OA1153"/>
    </row>
    <row r="1154" spans="16:391"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  <c r="EQ1154"/>
      <c r="ER1154"/>
      <c r="ES1154"/>
      <c r="ET1154"/>
      <c r="EU1154"/>
      <c r="EV1154"/>
      <c r="EW1154"/>
      <c r="EX1154"/>
      <c r="EY1154"/>
      <c r="EZ1154"/>
      <c r="FA1154"/>
      <c r="FB1154"/>
      <c r="FC1154"/>
      <c r="FD1154"/>
      <c r="FE1154"/>
      <c r="FF1154"/>
      <c r="FG1154"/>
      <c r="FH1154"/>
      <c r="FI1154"/>
      <c r="FJ1154"/>
      <c r="FK1154"/>
      <c r="FL1154"/>
      <c r="FM1154"/>
      <c r="FN1154"/>
      <c r="FO1154"/>
      <c r="FP1154"/>
      <c r="FQ1154"/>
      <c r="FR1154"/>
      <c r="FS1154"/>
      <c r="FT1154"/>
      <c r="FU1154"/>
      <c r="FV1154"/>
      <c r="FW1154"/>
      <c r="FX1154"/>
      <c r="FY1154"/>
      <c r="FZ1154"/>
      <c r="GA1154"/>
      <c r="GB1154"/>
      <c r="GC1154"/>
      <c r="GD1154"/>
      <c r="GE1154"/>
      <c r="GF1154"/>
      <c r="GG1154"/>
      <c r="GH1154"/>
      <c r="GI1154"/>
      <c r="GJ1154"/>
      <c r="GK1154"/>
      <c r="GL1154"/>
      <c r="GM1154"/>
      <c r="GN1154"/>
      <c r="GO1154"/>
      <c r="GP1154"/>
      <c r="GQ1154"/>
      <c r="GR1154"/>
      <c r="GS1154"/>
      <c r="GT1154"/>
      <c r="GU1154"/>
      <c r="GV1154"/>
      <c r="GW1154"/>
      <c r="GX1154"/>
      <c r="GY1154"/>
      <c r="GZ1154"/>
      <c r="HA1154"/>
      <c r="HB1154"/>
      <c r="HC1154"/>
      <c r="HD1154"/>
      <c r="HE1154"/>
      <c r="HF1154"/>
      <c r="HG1154"/>
      <c r="HH1154"/>
      <c r="HI1154"/>
      <c r="HJ1154"/>
      <c r="HK1154"/>
      <c r="HL1154"/>
      <c r="HM1154"/>
      <c r="HN1154"/>
      <c r="HO1154"/>
      <c r="HP1154"/>
      <c r="HQ1154"/>
      <c r="HR1154"/>
      <c r="HS1154"/>
      <c r="HT1154"/>
      <c r="HU1154"/>
      <c r="HV1154"/>
      <c r="HW1154"/>
      <c r="HX1154"/>
      <c r="HY1154"/>
      <c r="HZ1154"/>
      <c r="IA1154"/>
      <c r="IB1154"/>
      <c r="IC1154"/>
      <c r="ID1154"/>
      <c r="IE1154"/>
      <c r="IF1154"/>
      <c r="IG1154"/>
      <c r="IH1154"/>
      <c r="II1154"/>
      <c r="IJ1154"/>
      <c r="IK1154"/>
      <c r="IL1154"/>
      <c r="IM1154"/>
      <c r="IN1154"/>
      <c r="IO1154"/>
      <c r="IP1154"/>
      <c r="IQ1154"/>
      <c r="IR1154"/>
      <c r="IS1154"/>
      <c r="IT1154"/>
      <c r="IU1154"/>
      <c r="IV1154"/>
      <c r="IW1154"/>
      <c r="IX1154"/>
      <c r="IY1154"/>
      <c r="IZ1154"/>
      <c r="JA1154"/>
      <c r="JB1154"/>
      <c r="JC1154"/>
      <c r="JD1154"/>
      <c r="JE1154"/>
      <c r="JF1154"/>
      <c r="JG1154"/>
      <c r="JH1154"/>
      <c r="JI1154"/>
      <c r="JJ1154"/>
      <c r="JK1154"/>
      <c r="JL1154"/>
      <c r="JM1154"/>
      <c r="JN1154"/>
      <c r="JO1154"/>
      <c r="JP1154"/>
      <c r="JQ1154"/>
      <c r="JR1154"/>
      <c r="JS1154"/>
      <c r="JT1154"/>
      <c r="JU1154"/>
      <c r="JV1154"/>
      <c r="JW1154"/>
      <c r="JX1154"/>
      <c r="JY1154"/>
      <c r="JZ1154"/>
      <c r="KA1154"/>
      <c r="KB1154"/>
      <c r="KC1154"/>
      <c r="KD1154"/>
      <c r="KE1154"/>
      <c r="KF1154"/>
      <c r="KG1154"/>
      <c r="KH1154"/>
      <c r="KI1154"/>
      <c r="KJ1154"/>
      <c r="KK1154"/>
      <c r="KL1154"/>
      <c r="KM1154"/>
      <c r="KN1154"/>
      <c r="KO1154"/>
      <c r="KP1154"/>
      <c r="KQ1154"/>
      <c r="KR1154"/>
      <c r="KS1154"/>
      <c r="KT1154"/>
      <c r="KU1154"/>
      <c r="KV1154"/>
      <c r="KW1154"/>
      <c r="KX1154"/>
      <c r="KY1154"/>
      <c r="KZ1154"/>
      <c r="LA1154"/>
      <c r="LB1154"/>
      <c r="LC1154"/>
      <c r="LD1154"/>
      <c r="LE1154"/>
      <c r="LF1154"/>
      <c r="LG1154"/>
      <c r="LH1154"/>
      <c r="LI1154"/>
      <c r="LJ1154"/>
      <c r="LK1154"/>
      <c r="LL1154"/>
      <c r="LM1154"/>
      <c r="LN1154"/>
      <c r="LO1154"/>
      <c r="LP1154"/>
      <c r="LQ1154"/>
      <c r="LR1154"/>
      <c r="LS1154"/>
      <c r="LT1154"/>
      <c r="LU1154"/>
      <c r="LV1154"/>
      <c r="LW1154"/>
      <c r="LX1154"/>
      <c r="LY1154"/>
      <c r="LZ1154"/>
      <c r="MA1154"/>
      <c r="MB1154"/>
      <c r="MC1154"/>
      <c r="MD1154"/>
      <c r="ME1154"/>
      <c r="MF1154"/>
      <c r="MG1154"/>
      <c r="MH1154"/>
      <c r="MI1154"/>
      <c r="MJ1154"/>
      <c r="MK1154"/>
      <c r="ML1154"/>
      <c r="MM1154"/>
      <c r="MN1154"/>
      <c r="MO1154"/>
      <c r="MP1154"/>
      <c r="MQ1154"/>
      <c r="MR1154"/>
      <c r="MS1154"/>
      <c r="MT1154"/>
      <c r="MU1154"/>
      <c r="MV1154"/>
      <c r="MW1154"/>
      <c r="MX1154"/>
      <c r="MY1154"/>
      <c r="MZ1154"/>
      <c r="NA1154"/>
      <c r="NB1154"/>
      <c r="NC1154"/>
      <c r="ND1154"/>
      <c r="NE1154"/>
      <c r="NF1154"/>
      <c r="NG1154"/>
      <c r="NH1154"/>
      <c r="NI1154"/>
      <c r="NJ1154"/>
      <c r="NK1154"/>
      <c r="NL1154"/>
      <c r="NM1154"/>
      <c r="NN1154"/>
      <c r="NO1154"/>
      <c r="NP1154"/>
      <c r="NQ1154"/>
      <c r="NR1154"/>
      <c r="NS1154"/>
      <c r="NT1154"/>
      <c r="NU1154"/>
      <c r="NV1154"/>
      <c r="NW1154"/>
      <c r="NX1154"/>
      <c r="NY1154"/>
      <c r="NZ1154"/>
      <c r="OA1154"/>
    </row>
    <row r="1155" spans="16:391"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  <c r="EQ1155"/>
      <c r="ER1155"/>
      <c r="ES1155"/>
      <c r="ET1155"/>
      <c r="EU1155"/>
      <c r="EV1155"/>
      <c r="EW1155"/>
      <c r="EX1155"/>
      <c r="EY1155"/>
      <c r="EZ1155"/>
      <c r="FA1155"/>
      <c r="FB1155"/>
      <c r="FC1155"/>
      <c r="FD1155"/>
      <c r="FE1155"/>
      <c r="FF1155"/>
      <c r="FG1155"/>
      <c r="FH1155"/>
      <c r="FI1155"/>
      <c r="FJ1155"/>
      <c r="FK1155"/>
      <c r="FL1155"/>
      <c r="FM1155"/>
      <c r="FN1155"/>
      <c r="FO1155"/>
      <c r="FP1155"/>
      <c r="FQ1155"/>
      <c r="FR1155"/>
      <c r="FS1155"/>
      <c r="FT1155"/>
      <c r="FU1155"/>
      <c r="FV1155"/>
      <c r="FW1155"/>
      <c r="FX1155"/>
      <c r="FY1155"/>
      <c r="FZ1155"/>
      <c r="GA1155"/>
      <c r="GB1155"/>
      <c r="GC1155"/>
      <c r="GD1155"/>
      <c r="GE1155"/>
      <c r="GF1155"/>
      <c r="GG1155"/>
      <c r="GH1155"/>
      <c r="GI1155"/>
      <c r="GJ1155"/>
      <c r="GK1155"/>
      <c r="GL1155"/>
      <c r="GM1155"/>
      <c r="GN1155"/>
      <c r="GO1155"/>
      <c r="GP1155"/>
      <c r="GQ1155"/>
      <c r="GR1155"/>
      <c r="GS1155"/>
      <c r="GT1155"/>
      <c r="GU1155"/>
      <c r="GV1155"/>
      <c r="GW1155"/>
      <c r="GX1155"/>
      <c r="GY1155"/>
      <c r="GZ1155"/>
      <c r="HA1155"/>
      <c r="HB1155"/>
      <c r="HC1155"/>
      <c r="HD1155"/>
      <c r="HE1155"/>
      <c r="HF1155"/>
      <c r="HG1155"/>
      <c r="HH1155"/>
      <c r="HI1155"/>
      <c r="HJ1155"/>
      <c r="HK1155"/>
      <c r="HL1155"/>
      <c r="HM1155"/>
      <c r="HN1155"/>
      <c r="HO1155"/>
      <c r="HP1155"/>
      <c r="HQ1155"/>
      <c r="HR1155"/>
      <c r="HS1155"/>
      <c r="HT1155"/>
      <c r="HU1155"/>
      <c r="HV1155"/>
      <c r="HW1155"/>
      <c r="HX1155"/>
      <c r="HY1155"/>
      <c r="HZ1155"/>
      <c r="IA1155"/>
      <c r="IB1155"/>
      <c r="IC1155"/>
      <c r="ID1155"/>
      <c r="IE1155"/>
      <c r="IF1155"/>
      <c r="IG1155"/>
      <c r="IH1155"/>
      <c r="II1155"/>
      <c r="IJ1155"/>
      <c r="IK1155"/>
      <c r="IL1155"/>
      <c r="IM1155"/>
      <c r="IN1155"/>
      <c r="IO1155"/>
      <c r="IP1155"/>
      <c r="IQ1155"/>
      <c r="IR1155"/>
      <c r="IS1155"/>
      <c r="IT1155"/>
      <c r="IU1155"/>
      <c r="IV1155"/>
      <c r="IW1155"/>
      <c r="IX1155"/>
      <c r="IY1155"/>
      <c r="IZ1155"/>
      <c r="JA1155"/>
      <c r="JB1155"/>
      <c r="JC1155"/>
      <c r="JD1155"/>
      <c r="JE1155"/>
      <c r="JF1155"/>
      <c r="JG1155"/>
      <c r="JH1155"/>
      <c r="JI1155"/>
      <c r="JJ1155"/>
      <c r="JK1155"/>
      <c r="JL1155"/>
      <c r="JM1155"/>
      <c r="JN1155"/>
      <c r="JO1155"/>
      <c r="JP1155"/>
      <c r="JQ1155"/>
      <c r="JR1155"/>
      <c r="JS1155"/>
      <c r="JT1155"/>
      <c r="JU1155"/>
      <c r="JV1155"/>
      <c r="JW1155"/>
      <c r="JX1155"/>
      <c r="JY1155"/>
      <c r="JZ1155"/>
      <c r="KA1155"/>
      <c r="KB1155"/>
      <c r="KC1155"/>
      <c r="KD1155"/>
      <c r="KE1155"/>
      <c r="KF1155"/>
      <c r="KG1155"/>
      <c r="KH1155"/>
      <c r="KI1155"/>
      <c r="KJ1155"/>
      <c r="KK1155"/>
      <c r="KL1155"/>
      <c r="KM1155"/>
      <c r="KN1155"/>
      <c r="KO1155"/>
      <c r="KP1155"/>
      <c r="KQ1155"/>
      <c r="KR1155"/>
      <c r="KS1155"/>
      <c r="KT1155"/>
      <c r="KU1155"/>
      <c r="KV1155"/>
      <c r="KW1155"/>
      <c r="KX1155"/>
      <c r="KY1155"/>
      <c r="KZ1155"/>
      <c r="LA1155"/>
      <c r="LB1155"/>
      <c r="LC1155"/>
      <c r="LD1155"/>
      <c r="LE1155"/>
      <c r="LF1155"/>
      <c r="LG1155"/>
      <c r="LH1155"/>
      <c r="LI1155"/>
      <c r="LJ1155"/>
      <c r="LK1155"/>
      <c r="LL1155"/>
      <c r="LM1155"/>
      <c r="LN1155"/>
      <c r="LO1155"/>
      <c r="LP1155"/>
      <c r="LQ1155"/>
      <c r="LR1155"/>
      <c r="LS1155"/>
      <c r="LT1155"/>
      <c r="LU1155"/>
      <c r="LV1155"/>
      <c r="LW1155"/>
      <c r="LX1155"/>
      <c r="LY1155"/>
      <c r="LZ1155"/>
      <c r="MA1155"/>
      <c r="MB1155"/>
      <c r="MC1155"/>
      <c r="MD1155"/>
      <c r="ME1155"/>
      <c r="MF1155"/>
      <c r="MG1155"/>
      <c r="MH1155"/>
      <c r="MI1155"/>
      <c r="MJ1155"/>
      <c r="MK1155"/>
      <c r="ML1155"/>
      <c r="MM1155"/>
      <c r="MN1155"/>
      <c r="MO1155"/>
      <c r="MP1155"/>
      <c r="MQ1155"/>
      <c r="MR1155"/>
      <c r="MS1155"/>
      <c r="MT1155"/>
      <c r="MU1155"/>
      <c r="MV1155"/>
      <c r="MW1155"/>
      <c r="MX1155"/>
      <c r="MY1155"/>
      <c r="MZ1155"/>
      <c r="NA1155"/>
      <c r="NB1155"/>
      <c r="NC1155"/>
      <c r="ND1155"/>
      <c r="NE1155"/>
      <c r="NF1155"/>
      <c r="NG1155"/>
      <c r="NH1155"/>
      <c r="NI1155"/>
      <c r="NJ1155"/>
      <c r="NK1155"/>
      <c r="NL1155"/>
      <c r="NM1155"/>
      <c r="NN1155"/>
      <c r="NO1155"/>
      <c r="NP1155"/>
      <c r="NQ1155"/>
      <c r="NR1155"/>
      <c r="NS1155"/>
      <c r="NT1155"/>
      <c r="NU1155"/>
      <c r="NV1155"/>
      <c r="NW1155"/>
      <c r="NX1155"/>
      <c r="NY1155"/>
      <c r="NZ1155"/>
      <c r="OA1155"/>
    </row>
    <row r="1156" spans="16:391"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  <c r="EQ1156"/>
      <c r="ER1156"/>
      <c r="ES1156"/>
      <c r="ET1156"/>
      <c r="EU1156"/>
      <c r="EV1156"/>
      <c r="EW1156"/>
      <c r="EX1156"/>
      <c r="EY1156"/>
      <c r="EZ1156"/>
      <c r="FA1156"/>
      <c r="FB1156"/>
      <c r="FC1156"/>
      <c r="FD1156"/>
      <c r="FE1156"/>
      <c r="FF1156"/>
      <c r="FG1156"/>
      <c r="FH1156"/>
      <c r="FI1156"/>
      <c r="FJ1156"/>
      <c r="FK1156"/>
      <c r="FL1156"/>
      <c r="FM1156"/>
      <c r="FN1156"/>
      <c r="FO1156"/>
      <c r="FP1156"/>
      <c r="FQ1156"/>
      <c r="FR1156"/>
      <c r="FS1156"/>
      <c r="FT1156"/>
      <c r="FU1156"/>
      <c r="FV1156"/>
      <c r="FW1156"/>
      <c r="FX1156"/>
      <c r="FY1156"/>
      <c r="FZ1156"/>
      <c r="GA1156"/>
      <c r="GB1156"/>
      <c r="GC1156"/>
      <c r="GD1156"/>
      <c r="GE1156"/>
      <c r="GF1156"/>
      <c r="GG1156"/>
      <c r="GH1156"/>
      <c r="GI1156"/>
      <c r="GJ1156"/>
      <c r="GK1156"/>
      <c r="GL1156"/>
      <c r="GM1156"/>
      <c r="GN1156"/>
      <c r="GO1156"/>
      <c r="GP1156"/>
      <c r="GQ1156"/>
      <c r="GR1156"/>
      <c r="GS1156"/>
      <c r="GT1156"/>
      <c r="GU1156"/>
      <c r="GV1156"/>
      <c r="GW1156"/>
      <c r="GX1156"/>
      <c r="GY1156"/>
      <c r="GZ1156"/>
      <c r="HA1156"/>
      <c r="HB1156"/>
      <c r="HC1156"/>
      <c r="HD1156"/>
      <c r="HE1156"/>
      <c r="HF1156"/>
      <c r="HG1156"/>
      <c r="HH1156"/>
      <c r="HI1156"/>
      <c r="HJ1156"/>
      <c r="HK1156"/>
      <c r="HL1156"/>
      <c r="HM1156"/>
      <c r="HN1156"/>
      <c r="HO1156"/>
      <c r="HP1156"/>
      <c r="HQ1156"/>
      <c r="HR1156"/>
      <c r="HS1156"/>
      <c r="HT1156"/>
      <c r="HU1156"/>
      <c r="HV1156"/>
      <c r="HW1156"/>
      <c r="HX1156"/>
      <c r="HY1156"/>
      <c r="HZ1156"/>
      <c r="IA1156"/>
      <c r="IB1156"/>
      <c r="IC1156"/>
      <c r="ID1156"/>
      <c r="IE1156"/>
      <c r="IF1156"/>
      <c r="IG1156"/>
      <c r="IH1156"/>
      <c r="II1156"/>
      <c r="IJ1156"/>
      <c r="IK1156"/>
      <c r="IL1156"/>
      <c r="IM1156"/>
      <c r="IN1156"/>
      <c r="IO1156"/>
      <c r="IP1156"/>
      <c r="IQ1156"/>
      <c r="IR1156"/>
      <c r="IS1156"/>
      <c r="IT1156"/>
      <c r="IU1156"/>
      <c r="IV1156"/>
      <c r="IW1156"/>
      <c r="IX1156"/>
      <c r="IY1156"/>
      <c r="IZ1156"/>
      <c r="JA1156"/>
      <c r="JB1156"/>
      <c r="JC1156"/>
      <c r="JD1156"/>
      <c r="JE1156"/>
      <c r="JF1156"/>
      <c r="JG1156"/>
      <c r="JH1156"/>
      <c r="JI1156"/>
      <c r="JJ1156"/>
      <c r="JK1156"/>
      <c r="JL1156"/>
      <c r="JM1156"/>
      <c r="JN1156"/>
      <c r="JO1156"/>
      <c r="JP1156"/>
      <c r="JQ1156"/>
      <c r="JR1156"/>
      <c r="JS1156"/>
      <c r="JT1156"/>
      <c r="JU1156"/>
      <c r="JV1156"/>
      <c r="JW1156"/>
      <c r="JX1156"/>
      <c r="JY1156"/>
      <c r="JZ1156"/>
      <c r="KA1156"/>
      <c r="KB1156"/>
      <c r="KC1156"/>
      <c r="KD1156"/>
      <c r="KE1156"/>
      <c r="KF1156"/>
      <c r="KG1156"/>
      <c r="KH1156"/>
      <c r="KI1156"/>
      <c r="KJ1156"/>
      <c r="KK1156"/>
      <c r="KL1156"/>
      <c r="KM1156"/>
      <c r="KN1156"/>
      <c r="KO1156"/>
      <c r="KP1156"/>
      <c r="KQ1156"/>
      <c r="KR1156"/>
      <c r="KS1156"/>
      <c r="KT1156"/>
      <c r="KU1156"/>
      <c r="KV1156"/>
      <c r="KW1156"/>
      <c r="KX1156"/>
      <c r="KY1156"/>
      <c r="KZ1156"/>
      <c r="LA1156"/>
      <c r="LB1156"/>
      <c r="LC1156"/>
      <c r="LD1156"/>
      <c r="LE1156"/>
      <c r="LF1156"/>
      <c r="LG1156"/>
      <c r="LH1156"/>
      <c r="LI1156"/>
      <c r="LJ1156"/>
      <c r="LK1156"/>
      <c r="LL1156"/>
      <c r="LM1156"/>
      <c r="LN1156"/>
      <c r="LO1156"/>
      <c r="LP1156"/>
      <c r="LQ1156"/>
      <c r="LR1156"/>
      <c r="LS1156"/>
      <c r="LT1156"/>
      <c r="LU1156"/>
      <c r="LV1156"/>
      <c r="LW1156"/>
      <c r="LX1156"/>
      <c r="LY1156"/>
      <c r="LZ1156"/>
      <c r="MA1156"/>
      <c r="MB1156"/>
      <c r="MC1156"/>
      <c r="MD1156"/>
      <c r="ME1156"/>
      <c r="MF1156"/>
      <c r="MG1156"/>
      <c r="MH1156"/>
      <c r="MI1156"/>
      <c r="MJ1156"/>
      <c r="MK1156"/>
      <c r="ML1156"/>
      <c r="MM1156"/>
      <c r="MN1156"/>
      <c r="MO1156"/>
      <c r="MP1156"/>
      <c r="MQ1156"/>
      <c r="MR1156"/>
      <c r="MS1156"/>
      <c r="MT1156"/>
      <c r="MU1156"/>
      <c r="MV1156"/>
      <c r="MW1156"/>
      <c r="MX1156"/>
      <c r="MY1156"/>
      <c r="MZ1156"/>
      <c r="NA1156"/>
      <c r="NB1156"/>
      <c r="NC1156"/>
      <c r="ND1156"/>
      <c r="NE1156"/>
      <c r="NF1156"/>
      <c r="NG1156"/>
      <c r="NH1156"/>
      <c r="NI1156"/>
      <c r="NJ1156"/>
      <c r="NK1156"/>
      <c r="NL1156"/>
      <c r="NM1156"/>
      <c r="NN1156"/>
      <c r="NO1156"/>
      <c r="NP1156"/>
      <c r="NQ1156"/>
      <c r="NR1156"/>
      <c r="NS1156"/>
      <c r="NT1156"/>
      <c r="NU1156"/>
      <c r="NV1156"/>
      <c r="NW1156"/>
      <c r="NX1156"/>
      <c r="NY1156"/>
      <c r="NZ1156"/>
      <c r="OA1156"/>
    </row>
    <row r="1157" spans="16:391"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  <c r="EQ1157"/>
      <c r="ER1157"/>
      <c r="ES1157"/>
      <c r="ET1157"/>
      <c r="EU1157"/>
      <c r="EV1157"/>
      <c r="EW1157"/>
      <c r="EX1157"/>
      <c r="EY1157"/>
      <c r="EZ1157"/>
      <c r="FA1157"/>
      <c r="FB1157"/>
      <c r="FC1157"/>
      <c r="FD1157"/>
      <c r="FE1157"/>
      <c r="FF1157"/>
      <c r="FG1157"/>
      <c r="FH1157"/>
      <c r="FI1157"/>
      <c r="FJ1157"/>
      <c r="FK1157"/>
      <c r="FL1157"/>
      <c r="FM1157"/>
      <c r="FN1157"/>
      <c r="FO1157"/>
      <c r="FP1157"/>
      <c r="FQ1157"/>
      <c r="FR1157"/>
      <c r="FS1157"/>
      <c r="FT1157"/>
      <c r="FU1157"/>
      <c r="FV1157"/>
      <c r="FW1157"/>
      <c r="FX1157"/>
      <c r="FY1157"/>
      <c r="FZ1157"/>
      <c r="GA1157"/>
      <c r="GB1157"/>
      <c r="GC1157"/>
      <c r="GD1157"/>
      <c r="GE1157"/>
      <c r="GF1157"/>
      <c r="GG1157"/>
      <c r="GH1157"/>
      <c r="GI1157"/>
      <c r="GJ1157"/>
      <c r="GK1157"/>
      <c r="GL1157"/>
      <c r="GM1157"/>
      <c r="GN1157"/>
      <c r="GO1157"/>
      <c r="GP1157"/>
      <c r="GQ1157"/>
      <c r="GR1157"/>
      <c r="GS1157"/>
      <c r="GT1157"/>
      <c r="GU1157"/>
      <c r="GV1157"/>
      <c r="GW1157"/>
      <c r="GX1157"/>
      <c r="GY1157"/>
      <c r="GZ1157"/>
      <c r="HA1157"/>
      <c r="HB1157"/>
      <c r="HC1157"/>
      <c r="HD1157"/>
      <c r="HE1157"/>
      <c r="HF1157"/>
      <c r="HG1157"/>
      <c r="HH1157"/>
      <c r="HI1157"/>
      <c r="HJ1157"/>
      <c r="HK1157"/>
      <c r="HL1157"/>
      <c r="HM1157"/>
      <c r="HN1157"/>
      <c r="HO1157"/>
      <c r="HP1157"/>
      <c r="HQ1157"/>
      <c r="HR1157"/>
      <c r="HS1157"/>
      <c r="HT1157"/>
      <c r="HU1157"/>
      <c r="HV1157"/>
      <c r="HW1157"/>
      <c r="HX1157"/>
      <c r="HY1157"/>
      <c r="HZ1157"/>
      <c r="IA1157"/>
      <c r="IB1157"/>
      <c r="IC1157"/>
      <c r="ID1157"/>
      <c r="IE1157"/>
      <c r="IF1157"/>
      <c r="IG1157"/>
      <c r="IH1157"/>
      <c r="II1157"/>
      <c r="IJ1157"/>
      <c r="IK1157"/>
      <c r="IL1157"/>
      <c r="IM1157"/>
      <c r="IN1157"/>
      <c r="IO1157"/>
      <c r="IP1157"/>
      <c r="IQ1157"/>
      <c r="IR1157"/>
      <c r="IS1157"/>
      <c r="IT1157"/>
      <c r="IU1157"/>
      <c r="IV1157"/>
      <c r="IW1157"/>
      <c r="IX1157"/>
      <c r="IY1157"/>
      <c r="IZ1157"/>
      <c r="JA1157"/>
      <c r="JB1157"/>
      <c r="JC1157"/>
      <c r="JD1157"/>
      <c r="JE1157"/>
      <c r="JF1157"/>
      <c r="JG1157"/>
      <c r="JH1157"/>
      <c r="JI1157"/>
      <c r="JJ1157"/>
      <c r="JK1157"/>
      <c r="JL1157"/>
      <c r="JM1157"/>
      <c r="JN1157"/>
      <c r="JO1157"/>
      <c r="JP1157"/>
      <c r="JQ1157"/>
      <c r="JR1157"/>
      <c r="JS1157"/>
      <c r="JT1157"/>
      <c r="JU1157"/>
      <c r="JV1157"/>
      <c r="JW1157"/>
      <c r="JX1157"/>
      <c r="JY1157"/>
      <c r="JZ1157"/>
      <c r="KA1157"/>
      <c r="KB1157"/>
      <c r="KC1157"/>
      <c r="KD1157"/>
      <c r="KE1157"/>
      <c r="KF1157"/>
      <c r="KG1157"/>
      <c r="KH1157"/>
      <c r="KI1157"/>
      <c r="KJ1157"/>
      <c r="KK1157"/>
      <c r="KL1157"/>
      <c r="KM1157"/>
      <c r="KN1157"/>
      <c r="KO1157"/>
      <c r="KP1157"/>
      <c r="KQ1157"/>
      <c r="KR1157"/>
      <c r="KS1157"/>
      <c r="KT1157"/>
      <c r="KU1157"/>
      <c r="KV1157"/>
      <c r="KW1157"/>
      <c r="KX1157"/>
      <c r="KY1157"/>
      <c r="KZ1157"/>
      <c r="LA1157"/>
      <c r="LB1157"/>
      <c r="LC1157"/>
      <c r="LD1157"/>
      <c r="LE1157"/>
      <c r="LF1157"/>
      <c r="LG1157"/>
      <c r="LH1157"/>
      <c r="LI1157"/>
      <c r="LJ1157"/>
      <c r="LK1157"/>
      <c r="LL1157"/>
      <c r="LM1157"/>
      <c r="LN1157"/>
      <c r="LO1157"/>
      <c r="LP1157"/>
      <c r="LQ1157"/>
      <c r="LR1157"/>
      <c r="LS1157"/>
      <c r="LT1157"/>
      <c r="LU1157"/>
      <c r="LV1157"/>
      <c r="LW1157"/>
      <c r="LX1157"/>
      <c r="LY1157"/>
      <c r="LZ1157"/>
      <c r="MA1157"/>
      <c r="MB1157"/>
      <c r="MC1157"/>
      <c r="MD1157"/>
      <c r="ME1157"/>
      <c r="MF1157"/>
      <c r="MG1157"/>
      <c r="MH1157"/>
      <c r="MI1157"/>
      <c r="MJ1157"/>
      <c r="MK1157"/>
      <c r="ML1157"/>
      <c r="MM1157"/>
      <c r="MN1157"/>
      <c r="MO1157"/>
      <c r="MP1157"/>
      <c r="MQ1157"/>
      <c r="MR1157"/>
      <c r="MS1157"/>
      <c r="MT1157"/>
      <c r="MU1157"/>
      <c r="MV1157"/>
      <c r="MW1157"/>
      <c r="MX1157"/>
      <c r="MY1157"/>
      <c r="MZ1157"/>
      <c r="NA1157"/>
      <c r="NB1157"/>
      <c r="NC1157"/>
      <c r="ND1157"/>
      <c r="NE1157"/>
      <c r="NF1157"/>
      <c r="NG1157"/>
      <c r="NH1157"/>
      <c r="NI1157"/>
      <c r="NJ1157"/>
      <c r="NK1157"/>
      <c r="NL1157"/>
      <c r="NM1157"/>
      <c r="NN1157"/>
      <c r="NO1157"/>
      <c r="NP1157"/>
      <c r="NQ1157"/>
      <c r="NR1157"/>
      <c r="NS1157"/>
      <c r="NT1157"/>
      <c r="NU1157"/>
      <c r="NV1157"/>
      <c r="NW1157"/>
      <c r="NX1157"/>
      <c r="NY1157"/>
      <c r="NZ1157"/>
      <c r="OA1157"/>
    </row>
    <row r="1158" spans="16:391"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  <c r="GC1158"/>
      <c r="GD1158"/>
      <c r="GE1158"/>
      <c r="GF1158"/>
      <c r="GG1158"/>
      <c r="GH1158"/>
      <c r="GI1158"/>
      <c r="GJ1158"/>
      <c r="GK1158"/>
      <c r="GL1158"/>
      <c r="GM1158"/>
      <c r="GN1158"/>
      <c r="GO1158"/>
      <c r="GP1158"/>
      <c r="GQ1158"/>
      <c r="GR1158"/>
      <c r="GS1158"/>
      <c r="GT1158"/>
      <c r="GU1158"/>
      <c r="GV1158"/>
      <c r="GW1158"/>
      <c r="GX1158"/>
      <c r="GY1158"/>
      <c r="GZ1158"/>
      <c r="HA1158"/>
      <c r="HB1158"/>
      <c r="HC1158"/>
      <c r="HD1158"/>
      <c r="HE1158"/>
      <c r="HF1158"/>
      <c r="HG1158"/>
      <c r="HH1158"/>
      <c r="HI1158"/>
      <c r="HJ1158"/>
      <c r="HK1158"/>
      <c r="HL1158"/>
      <c r="HM1158"/>
      <c r="HN1158"/>
      <c r="HO1158"/>
      <c r="HP1158"/>
      <c r="HQ1158"/>
      <c r="HR1158"/>
      <c r="HS1158"/>
      <c r="HT1158"/>
      <c r="HU1158"/>
      <c r="HV1158"/>
      <c r="HW1158"/>
      <c r="HX1158"/>
      <c r="HY1158"/>
      <c r="HZ1158"/>
      <c r="IA1158"/>
      <c r="IB1158"/>
      <c r="IC1158"/>
      <c r="ID1158"/>
      <c r="IE1158"/>
      <c r="IF1158"/>
      <c r="IG1158"/>
      <c r="IH1158"/>
      <c r="II1158"/>
      <c r="IJ1158"/>
      <c r="IK1158"/>
      <c r="IL1158"/>
      <c r="IM1158"/>
      <c r="IN1158"/>
      <c r="IO1158"/>
      <c r="IP1158"/>
      <c r="IQ1158"/>
      <c r="IR1158"/>
      <c r="IS1158"/>
      <c r="IT1158"/>
      <c r="IU1158"/>
      <c r="IV1158"/>
      <c r="IW1158"/>
      <c r="IX1158"/>
      <c r="IY1158"/>
      <c r="IZ1158"/>
      <c r="JA1158"/>
      <c r="JB1158"/>
      <c r="JC1158"/>
      <c r="JD1158"/>
      <c r="JE1158"/>
      <c r="JF1158"/>
      <c r="JG1158"/>
      <c r="JH1158"/>
      <c r="JI1158"/>
      <c r="JJ1158"/>
      <c r="JK1158"/>
      <c r="JL1158"/>
      <c r="JM1158"/>
      <c r="JN1158"/>
      <c r="JO1158"/>
      <c r="JP1158"/>
      <c r="JQ1158"/>
      <c r="JR1158"/>
      <c r="JS1158"/>
      <c r="JT1158"/>
      <c r="JU1158"/>
      <c r="JV1158"/>
      <c r="JW1158"/>
      <c r="JX1158"/>
      <c r="JY1158"/>
      <c r="JZ1158"/>
      <c r="KA1158"/>
      <c r="KB1158"/>
      <c r="KC1158"/>
      <c r="KD1158"/>
      <c r="KE1158"/>
      <c r="KF1158"/>
      <c r="KG1158"/>
      <c r="KH1158"/>
      <c r="KI1158"/>
      <c r="KJ1158"/>
      <c r="KK1158"/>
      <c r="KL1158"/>
      <c r="KM1158"/>
      <c r="KN1158"/>
      <c r="KO1158"/>
      <c r="KP1158"/>
      <c r="KQ1158"/>
      <c r="KR1158"/>
      <c r="KS1158"/>
      <c r="KT1158"/>
      <c r="KU1158"/>
      <c r="KV1158"/>
      <c r="KW1158"/>
      <c r="KX1158"/>
      <c r="KY1158"/>
      <c r="KZ1158"/>
      <c r="LA1158"/>
      <c r="LB1158"/>
      <c r="LC1158"/>
      <c r="LD1158"/>
      <c r="LE1158"/>
      <c r="LF1158"/>
      <c r="LG1158"/>
      <c r="LH1158"/>
      <c r="LI1158"/>
      <c r="LJ1158"/>
      <c r="LK1158"/>
      <c r="LL1158"/>
      <c r="LM1158"/>
      <c r="LN1158"/>
      <c r="LO1158"/>
      <c r="LP1158"/>
      <c r="LQ1158"/>
      <c r="LR1158"/>
      <c r="LS1158"/>
      <c r="LT1158"/>
      <c r="LU1158"/>
      <c r="LV1158"/>
      <c r="LW1158"/>
      <c r="LX1158"/>
      <c r="LY1158"/>
      <c r="LZ1158"/>
      <c r="MA1158"/>
      <c r="MB1158"/>
      <c r="MC1158"/>
      <c r="MD1158"/>
      <c r="ME1158"/>
      <c r="MF1158"/>
      <c r="MG1158"/>
      <c r="MH1158"/>
      <c r="MI1158"/>
      <c r="MJ1158"/>
      <c r="MK1158"/>
      <c r="ML1158"/>
      <c r="MM1158"/>
      <c r="MN1158"/>
      <c r="MO1158"/>
      <c r="MP1158"/>
      <c r="MQ1158"/>
      <c r="MR1158"/>
      <c r="MS1158"/>
      <c r="MT1158"/>
      <c r="MU1158"/>
      <c r="MV1158"/>
      <c r="MW1158"/>
      <c r="MX1158"/>
      <c r="MY1158"/>
      <c r="MZ1158"/>
      <c r="NA1158"/>
      <c r="NB1158"/>
      <c r="NC1158"/>
      <c r="ND1158"/>
      <c r="NE1158"/>
      <c r="NF1158"/>
      <c r="NG1158"/>
      <c r="NH1158"/>
      <c r="NI1158"/>
      <c r="NJ1158"/>
      <c r="NK1158"/>
      <c r="NL1158"/>
      <c r="NM1158"/>
      <c r="NN1158"/>
      <c r="NO1158"/>
      <c r="NP1158"/>
      <c r="NQ1158"/>
      <c r="NR1158"/>
      <c r="NS1158"/>
      <c r="NT1158"/>
      <c r="NU1158"/>
      <c r="NV1158"/>
      <c r="NW1158"/>
      <c r="NX1158"/>
      <c r="NY1158"/>
      <c r="NZ1158"/>
      <c r="OA1158"/>
    </row>
    <row r="1159" spans="16:391"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  <c r="GC1159"/>
      <c r="GD1159"/>
      <c r="GE1159"/>
      <c r="GF1159"/>
      <c r="GG1159"/>
      <c r="GH1159"/>
      <c r="GI1159"/>
      <c r="GJ1159"/>
      <c r="GK1159"/>
      <c r="GL1159"/>
      <c r="GM1159"/>
      <c r="GN1159"/>
      <c r="GO1159"/>
      <c r="GP1159"/>
      <c r="GQ1159"/>
      <c r="GR1159"/>
      <c r="GS1159"/>
      <c r="GT1159"/>
      <c r="GU1159"/>
      <c r="GV1159"/>
      <c r="GW1159"/>
      <c r="GX1159"/>
      <c r="GY1159"/>
      <c r="GZ1159"/>
      <c r="HA1159"/>
      <c r="HB1159"/>
      <c r="HC1159"/>
      <c r="HD1159"/>
      <c r="HE1159"/>
      <c r="HF1159"/>
      <c r="HG1159"/>
      <c r="HH1159"/>
      <c r="HI1159"/>
      <c r="HJ1159"/>
      <c r="HK1159"/>
      <c r="HL1159"/>
      <c r="HM1159"/>
      <c r="HN1159"/>
      <c r="HO1159"/>
      <c r="HP1159"/>
      <c r="HQ1159"/>
      <c r="HR1159"/>
      <c r="HS1159"/>
      <c r="HT1159"/>
      <c r="HU1159"/>
      <c r="HV1159"/>
      <c r="HW1159"/>
      <c r="HX1159"/>
      <c r="HY1159"/>
      <c r="HZ1159"/>
      <c r="IA1159"/>
      <c r="IB1159"/>
      <c r="IC1159"/>
      <c r="ID1159"/>
      <c r="IE1159"/>
      <c r="IF1159"/>
      <c r="IG1159"/>
      <c r="IH1159"/>
      <c r="II1159"/>
      <c r="IJ1159"/>
      <c r="IK1159"/>
      <c r="IL1159"/>
      <c r="IM1159"/>
      <c r="IN1159"/>
      <c r="IO1159"/>
      <c r="IP1159"/>
      <c r="IQ1159"/>
      <c r="IR1159"/>
      <c r="IS1159"/>
      <c r="IT1159"/>
      <c r="IU1159"/>
      <c r="IV1159"/>
      <c r="IW1159"/>
      <c r="IX1159"/>
      <c r="IY1159"/>
      <c r="IZ1159"/>
      <c r="JA1159"/>
      <c r="JB1159"/>
      <c r="JC1159"/>
      <c r="JD1159"/>
      <c r="JE1159"/>
      <c r="JF1159"/>
      <c r="JG1159"/>
      <c r="JH1159"/>
      <c r="JI1159"/>
      <c r="JJ1159"/>
      <c r="JK1159"/>
      <c r="JL1159"/>
      <c r="JM1159"/>
      <c r="JN1159"/>
      <c r="JO1159"/>
      <c r="JP1159"/>
      <c r="JQ1159"/>
      <c r="JR1159"/>
      <c r="JS1159"/>
      <c r="JT1159"/>
      <c r="JU1159"/>
      <c r="JV1159"/>
      <c r="JW1159"/>
      <c r="JX1159"/>
      <c r="JY1159"/>
      <c r="JZ1159"/>
      <c r="KA1159"/>
      <c r="KB1159"/>
      <c r="KC1159"/>
      <c r="KD1159"/>
      <c r="KE1159"/>
      <c r="KF1159"/>
      <c r="KG1159"/>
      <c r="KH1159"/>
      <c r="KI1159"/>
      <c r="KJ1159"/>
      <c r="KK1159"/>
      <c r="KL1159"/>
      <c r="KM1159"/>
      <c r="KN1159"/>
      <c r="KO1159"/>
      <c r="KP1159"/>
      <c r="KQ1159"/>
      <c r="KR1159"/>
      <c r="KS1159"/>
      <c r="KT1159"/>
      <c r="KU1159"/>
      <c r="KV1159"/>
      <c r="KW1159"/>
      <c r="KX1159"/>
      <c r="KY1159"/>
      <c r="KZ1159"/>
      <c r="LA1159"/>
      <c r="LB1159"/>
      <c r="LC1159"/>
      <c r="LD1159"/>
      <c r="LE1159"/>
      <c r="LF1159"/>
      <c r="LG1159"/>
      <c r="LH1159"/>
      <c r="LI1159"/>
      <c r="LJ1159"/>
      <c r="LK1159"/>
      <c r="LL1159"/>
      <c r="LM1159"/>
      <c r="LN1159"/>
      <c r="LO1159"/>
      <c r="LP1159"/>
      <c r="LQ1159"/>
      <c r="LR1159"/>
      <c r="LS1159"/>
      <c r="LT1159"/>
      <c r="LU1159"/>
      <c r="LV1159"/>
      <c r="LW1159"/>
      <c r="LX1159"/>
      <c r="LY1159"/>
      <c r="LZ1159"/>
      <c r="MA1159"/>
      <c r="MB1159"/>
      <c r="MC1159"/>
      <c r="MD1159"/>
      <c r="ME1159"/>
      <c r="MF1159"/>
      <c r="MG1159"/>
      <c r="MH1159"/>
      <c r="MI1159"/>
      <c r="MJ1159"/>
      <c r="MK1159"/>
      <c r="ML1159"/>
      <c r="MM1159"/>
      <c r="MN1159"/>
      <c r="MO1159"/>
      <c r="MP1159"/>
      <c r="MQ1159"/>
      <c r="MR1159"/>
      <c r="MS1159"/>
      <c r="MT1159"/>
      <c r="MU1159"/>
      <c r="MV1159"/>
      <c r="MW1159"/>
      <c r="MX1159"/>
      <c r="MY1159"/>
      <c r="MZ1159"/>
      <c r="NA1159"/>
      <c r="NB1159"/>
      <c r="NC1159"/>
      <c r="ND1159"/>
      <c r="NE1159"/>
      <c r="NF1159"/>
      <c r="NG1159"/>
      <c r="NH1159"/>
      <c r="NI1159"/>
      <c r="NJ1159"/>
      <c r="NK1159"/>
      <c r="NL1159"/>
      <c r="NM1159"/>
      <c r="NN1159"/>
      <c r="NO1159"/>
      <c r="NP1159"/>
      <c r="NQ1159"/>
      <c r="NR1159"/>
      <c r="NS1159"/>
      <c r="NT1159"/>
      <c r="NU1159"/>
      <c r="NV1159"/>
      <c r="NW1159"/>
      <c r="NX1159"/>
      <c r="NY1159"/>
      <c r="NZ1159"/>
      <c r="OA1159"/>
    </row>
    <row r="1160" spans="16:391"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  <c r="GC1160"/>
      <c r="GD1160"/>
      <c r="GE1160"/>
      <c r="GF1160"/>
      <c r="GG1160"/>
      <c r="GH1160"/>
      <c r="GI1160"/>
      <c r="GJ1160"/>
      <c r="GK1160"/>
      <c r="GL1160"/>
      <c r="GM1160"/>
      <c r="GN1160"/>
      <c r="GO1160"/>
      <c r="GP1160"/>
      <c r="GQ1160"/>
      <c r="GR1160"/>
      <c r="GS1160"/>
      <c r="GT1160"/>
      <c r="GU1160"/>
      <c r="GV1160"/>
      <c r="GW1160"/>
      <c r="GX1160"/>
      <c r="GY1160"/>
      <c r="GZ1160"/>
      <c r="HA1160"/>
      <c r="HB1160"/>
      <c r="HC1160"/>
      <c r="HD1160"/>
      <c r="HE1160"/>
      <c r="HF1160"/>
      <c r="HG1160"/>
      <c r="HH1160"/>
      <c r="HI1160"/>
      <c r="HJ1160"/>
      <c r="HK1160"/>
      <c r="HL1160"/>
      <c r="HM1160"/>
      <c r="HN1160"/>
      <c r="HO1160"/>
      <c r="HP1160"/>
      <c r="HQ1160"/>
      <c r="HR1160"/>
      <c r="HS1160"/>
      <c r="HT1160"/>
      <c r="HU1160"/>
      <c r="HV1160"/>
      <c r="HW1160"/>
      <c r="HX1160"/>
      <c r="HY1160"/>
      <c r="HZ1160"/>
      <c r="IA1160"/>
      <c r="IB1160"/>
      <c r="IC1160"/>
      <c r="ID1160"/>
      <c r="IE1160"/>
      <c r="IF1160"/>
      <c r="IG1160"/>
      <c r="IH1160"/>
      <c r="II1160"/>
      <c r="IJ1160"/>
      <c r="IK1160"/>
      <c r="IL1160"/>
      <c r="IM1160"/>
      <c r="IN1160"/>
      <c r="IO1160"/>
      <c r="IP1160"/>
      <c r="IQ1160"/>
      <c r="IR1160"/>
      <c r="IS1160"/>
      <c r="IT1160"/>
      <c r="IU1160"/>
      <c r="IV1160"/>
      <c r="IW1160"/>
      <c r="IX1160"/>
      <c r="IY1160"/>
      <c r="IZ1160"/>
      <c r="JA1160"/>
      <c r="JB1160"/>
      <c r="JC1160"/>
      <c r="JD1160"/>
      <c r="JE1160"/>
      <c r="JF1160"/>
      <c r="JG1160"/>
      <c r="JH1160"/>
      <c r="JI1160"/>
      <c r="JJ1160"/>
      <c r="JK1160"/>
      <c r="JL1160"/>
      <c r="JM1160"/>
      <c r="JN1160"/>
      <c r="JO1160"/>
      <c r="JP1160"/>
      <c r="JQ1160"/>
      <c r="JR1160"/>
      <c r="JS1160"/>
      <c r="JT1160"/>
      <c r="JU1160"/>
      <c r="JV1160"/>
      <c r="JW1160"/>
      <c r="JX1160"/>
      <c r="JY1160"/>
      <c r="JZ1160"/>
      <c r="KA1160"/>
      <c r="KB1160"/>
      <c r="KC1160"/>
      <c r="KD1160"/>
      <c r="KE1160"/>
      <c r="KF1160"/>
      <c r="KG1160"/>
      <c r="KH1160"/>
      <c r="KI1160"/>
      <c r="KJ1160"/>
      <c r="KK1160"/>
      <c r="KL1160"/>
      <c r="KM1160"/>
      <c r="KN1160"/>
      <c r="KO1160"/>
      <c r="KP1160"/>
      <c r="KQ1160"/>
      <c r="KR1160"/>
      <c r="KS1160"/>
      <c r="KT1160"/>
      <c r="KU1160"/>
      <c r="KV1160"/>
      <c r="KW1160"/>
      <c r="KX1160"/>
      <c r="KY1160"/>
      <c r="KZ1160"/>
      <c r="LA1160"/>
      <c r="LB1160"/>
      <c r="LC1160"/>
      <c r="LD1160"/>
      <c r="LE1160"/>
      <c r="LF1160"/>
      <c r="LG1160"/>
      <c r="LH1160"/>
      <c r="LI1160"/>
      <c r="LJ1160"/>
      <c r="LK1160"/>
      <c r="LL1160"/>
      <c r="LM1160"/>
      <c r="LN1160"/>
      <c r="LO1160"/>
      <c r="LP1160"/>
      <c r="LQ1160"/>
      <c r="LR1160"/>
      <c r="LS1160"/>
      <c r="LT1160"/>
      <c r="LU1160"/>
      <c r="LV1160"/>
      <c r="LW1160"/>
      <c r="LX1160"/>
      <c r="LY1160"/>
      <c r="LZ1160"/>
      <c r="MA1160"/>
      <c r="MB1160"/>
      <c r="MC1160"/>
      <c r="MD1160"/>
      <c r="ME1160"/>
      <c r="MF1160"/>
      <c r="MG1160"/>
      <c r="MH1160"/>
      <c r="MI1160"/>
      <c r="MJ1160"/>
      <c r="MK1160"/>
      <c r="ML1160"/>
      <c r="MM1160"/>
      <c r="MN1160"/>
      <c r="MO1160"/>
      <c r="MP1160"/>
      <c r="MQ1160"/>
      <c r="MR1160"/>
      <c r="MS1160"/>
      <c r="MT1160"/>
      <c r="MU1160"/>
      <c r="MV1160"/>
      <c r="MW1160"/>
      <c r="MX1160"/>
      <c r="MY1160"/>
      <c r="MZ1160"/>
      <c r="NA1160"/>
      <c r="NB1160"/>
      <c r="NC1160"/>
      <c r="ND1160"/>
      <c r="NE1160"/>
      <c r="NF1160"/>
      <c r="NG1160"/>
      <c r="NH1160"/>
      <c r="NI1160"/>
      <c r="NJ1160"/>
      <c r="NK1160"/>
      <c r="NL1160"/>
      <c r="NM1160"/>
      <c r="NN1160"/>
      <c r="NO1160"/>
      <c r="NP1160"/>
      <c r="NQ1160"/>
      <c r="NR1160"/>
      <c r="NS1160"/>
      <c r="NT1160"/>
      <c r="NU1160"/>
      <c r="NV1160"/>
      <c r="NW1160"/>
      <c r="NX1160"/>
      <c r="NY1160"/>
      <c r="NZ1160"/>
      <c r="OA1160"/>
    </row>
    <row r="1161" spans="16:391"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  <c r="GC1161"/>
      <c r="GD1161"/>
      <c r="GE1161"/>
      <c r="GF1161"/>
      <c r="GG1161"/>
      <c r="GH1161"/>
      <c r="GI1161"/>
      <c r="GJ1161"/>
      <c r="GK1161"/>
      <c r="GL1161"/>
      <c r="GM1161"/>
      <c r="GN1161"/>
      <c r="GO1161"/>
      <c r="GP1161"/>
      <c r="GQ1161"/>
      <c r="GR1161"/>
      <c r="GS1161"/>
      <c r="GT1161"/>
      <c r="GU1161"/>
      <c r="GV1161"/>
      <c r="GW1161"/>
      <c r="GX1161"/>
      <c r="GY1161"/>
      <c r="GZ1161"/>
      <c r="HA1161"/>
      <c r="HB1161"/>
      <c r="HC1161"/>
      <c r="HD1161"/>
      <c r="HE1161"/>
      <c r="HF1161"/>
      <c r="HG1161"/>
      <c r="HH1161"/>
      <c r="HI1161"/>
      <c r="HJ1161"/>
      <c r="HK1161"/>
      <c r="HL1161"/>
      <c r="HM1161"/>
      <c r="HN1161"/>
      <c r="HO1161"/>
      <c r="HP1161"/>
      <c r="HQ1161"/>
      <c r="HR1161"/>
      <c r="HS1161"/>
      <c r="HT1161"/>
      <c r="HU1161"/>
      <c r="HV1161"/>
      <c r="HW1161"/>
      <c r="HX1161"/>
      <c r="HY1161"/>
      <c r="HZ1161"/>
      <c r="IA1161"/>
      <c r="IB1161"/>
      <c r="IC1161"/>
      <c r="ID1161"/>
      <c r="IE1161"/>
      <c r="IF1161"/>
      <c r="IG1161"/>
      <c r="IH1161"/>
      <c r="II1161"/>
      <c r="IJ1161"/>
      <c r="IK1161"/>
      <c r="IL1161"/>
      <c r="IM1161"/>
      <c r="IN1161"/>
      <c r="IO1161"/>
      <c r="IP1161"/>
      <c r="IQ1161"/>
      <c r="IR1161"/>
      <c r="IS1161"/>
      <c r="IT1161"/>
      <c r="IU1161"/>
      <c r="IV1161"/>
      <c r="IW1161"/>
      <c r="IX1161"/>
      <c r="IY1161"/>
      <c r="IZ1161"/>
      <c r="JA1161"/>
      <c r="JB1161"/>
      <c r="JC1161"/>
      <c r="JD1161"/>
      <c r="JE1161"/>
      <c r="JF1161"/>
      <c r="JG1161"/>
      <c r="JH1161"/>
      <c r="JI1161"/>
      <c r="JJ1161"/>
      <c r="JK1161"/>
      <c r="JL1161"/>
      <c r="JM1161"/>
      <c r="JN1161"/>
      <c r="JO1161"/>
      <c r="JP1161"/>
      <c r="JQ1161"/>
      <c r="JR1161"/>
      <c r="JS1161"/>
      <c r="JT1161"/>
      <c r="JU1161"/>
      <c r="JV1161"/>
      <c r="JW1161"/>
      <c r="JX1161"/>
      <c r="JY1161"/>
      <c r="JZ1161"/>
      <c r="KA1161"/>
      <c r="KB1161"/>
      <c r="KC1161"/>
      <c r="KD1161"/>
      <c r="KE1161"/>
      <c r="KF1161"/>
      <c r="KG1161"/>
      <c r="KH1161"/>
      <c r="KI1161"/>
      <c r="KJ1161"/>
      <c r="KK1161"/>
      <c r="KL1161"/>
      <c r="KM1161"/>
      <c r="KN1161"/>
      <c r="KO1161"/>
      <c r="KP1161"/>
      <c r="KQ1161"/>
      <c r="KR1161"/>
      <c r="KS1161"/>
      <c r="KT1161"/>
      <c r="KU1161"/>
      <c r="KV1161"/>
      <c r="KW1161"/>
      <c r="KX1161"/>
      <c r="KY1161"/>
      <c r="KZ1161"/>
      <c r="LA1161"/>
      <c r="LB1161"/>
      <c r="LC1161"/>
      <c r="LD1161"/>
      <c r="LE1161"/>
      <c r="LF1161"/>
      <c r="LG1161"/>
      <c r="LH1161"/>
      <c r="LI1161"/>
      <c r="LJ1161"/>
      <c r="LK1161"/>
      <c r="LL1161"/>
      <c r="LM1161"/>
      <c r="LN1161"/>
      <c r="LO1161"/>
      <c r="LP1161"/>
      <c r="LQ1161"/>
      <c r="LR1161"/>
      <c r="LS1161"/>
      <c r="LT1161"/>
      <c r="LU1161"/>
      <c r="LV1161"/>
      <c r="LW1161"/>
      <c r="LX1161"/>
      <c r="LY1161"/>
      <c r="LZ1161"/>
      <c r="MA1161"/>
      <c r="MB1161"/>
      <c r="MC1161"/>
      <c r="MD1161"/>
      <c r="ME1161"/>
      <c r="MF1161"/>
      <c r="MG1161"/>
      <c r="MH1161"/>
      <c r="MI1161"/>
      <c r="MJ1161"/>
      <c r="MK1161"/>
      <c r="ML1161"/>
      <c r="MM1161"/>
      <c r="MN1161"/>
      <c r="MO1161"/>
      <c r="MP1161"/>
      <c r="MQ1161"/>
      <c r="MR1161"/>
      <c r="MS1161"/>
      <c r="MT1161"/>
      <c r="MU1161"/>
      <c r="MV1161"/>
      <c r="MW1161"/>
      <c r="MX1161"/>
      <c r="MY1161"/>
      <c r="MZ1161"/>
      <c r="NA1161"/>
      <c r="NB1161"/>
      <c r="NC1161"/>
      <c r="ND1161"/>
      <c r="NE1161"/>
      <c r="NF1161"/>
      <c r="NG1161"/>
      <c r="NH1161"/>
      <c r="NI1161"/>
      <c r="NJ1161"/>
      <c r="NK1161"/>
      <c r="NL1161"/>
      <c r="NM1161"/>
      <c r="NN1161"/>
      <c r="NO1161"/>
      <c r="NP1161"/>
      <c r="NQ1161"/>
      <c r="NR1161"/>
      <c r="NS1161"/>
      <c r="NT1161"/>
      <c r="NU1161"/>
      <c r="NV1161"/>
      <c r="NW1161"/>
      <c r="NX1161"/>
      <c r="NY1161"/>
      <c r="NZ1161"/>
      <c r="OA1161"/>
    </row>
    <row r="1162" spans="16:391"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  <c r="GC1162"/>
      <c r="GD1162"/>
      <c r="GE1162"/>
      <c r="GF1162"/>
      <c r="GG1162"/>
      <c r="GH1162"/>
      <c r="GI1162"/>
      <c r="GJ1162"/>
      <c r="GK1162"/>
      <c r="GL1162"/>
      <c r="GM1162"/>
      <c r="GN1162"/>
      <c r="GO1162"/>
      <c r="GP1162"/>
      <c r="GQ1162"/>
      <c r="GR1162"/>
      <c r="GS1162"/>
      <c r="GT1162"/>
      <c r="GU1162"/>
      <c r="GV1162"/>
      <c r="GW1162"/>
      <c r="GX1162"/>
      <c r="GY1162"/>
      <c r="GZ1162"/>
      <c r="HA1162"/>
      <c r="HB1162"/>
      <c r="HC1162"/>
      <c r="HD1162"/>
      <c r="HE1162"/>
      <c r="HF1162"/>
      <c r="HG1162"/>
      <c r="HH1162"/>
      <c r="HI1162"/>
      <c r="HJ1162"/>
      <c r="HK1162"/>
      <c r="HL1162"/>
      <c r="HM1162"/>
      <c r="HN1162"/>
      <c r="HO1162"/>
      <c r="HP1162"/>
      <c r="HQ1162"/>
      <c r="HR1162"/>
      <c r="HS1162"/>
      <c r="HT1162"/>
      <c r="HU1162"/>
      <c r="HV1162"/>
      <c r="HW1162"/>
      <c r="HX1162"/>
      <c r="HY1162"/>
      <c r="HZ1162"/>
      <c r="IA1162"/>
      <c r="IB1162"/>
      <c r="IC1162"/>
      <c r="ID1162"/>
      <c r="IE1162"/>
      <c r="IF1162"/>
      <c r="IG1162"/>
      <c r="IH1162"/>
      <c r="II1162"/>
      <c r="IJ1162"/>
      <c r="IK1162"/>
      <c r="IL1162"/>
      <c r="IM1162"/>
      <c r="IN1162"/>
      <c r="IO1162"/>
      <c r="IP1162"/>
      <c r="IQ1162"/>
      <c r="IR1162"/>
      <c r="IS1162"/>
      <c r="IT1162"/>
      <c r="IU1162"/>
      <c r="IV1162"/>
      <c r="IW1162"/>
      <c r="IX1162"/>
      <c r="IY1162"/>
      <c r="IZ1162"/>
      <c r="JA1162"/>
      <c r="JB1162"/>
      <c r="JC1162"/>
      <c r="JD1162"/>
      <c r="JE1162"/>
      <c r="JF1162"/>
      <c r="JG1162"/>
      <c r="JH1162"/>
      <c r="JI1162"/>
      <c r="JJ1162"/>
      <c r="JK1162"/>
      <c r="JL1162"/>
      <c r="JM1162"/>
      <c r="JN1162"/>
      <c r="JO1162"/>
      <c r="JP1162"/>
      <c r="JQ1162"/>
      <c r="JR1162"/>
      <c r="JS1162"/>
      <c r="JT1162"/>
      <c r="JU1162"/>
      <c r="JV1162"/>
      <c r="JW1162"/>
      <c r="JX1162"/>
      <c r="JY1162"/>
      <c r="JZ1162"/>
      <c r="KA1162"/>
      <c r="KB1162"/>
      <c r="KC1162"/>
      <c r="KD1162"/>
      <c r="KE1162"/>
      <c r="KF1162"/>
      <c r="KG1162"/>
      <c r="KH1162"/>
      <c r="KI1162"/>
      <c r="KJ1162"/>
      <c r="KK1162"/>
      <c r="KL1162"/>
      <c r="KM1162"/>
      <c r="KN1162"/>
      <c r="KO1162"/>
      <c r="KP1162"/>
      <c r="KQ1162"/>
      <c r="KR1162"/>
      <c r="KS1162"/>
      <c r="KT1162"/>
      <c r="KU1162"/>
      <c r="KV1162"/>
      <c r="KW1162"/>
      <c r="KX1162"/>
      <c r="KY1162"/>
      <c r="KZ1162"/>
      <c r="LA1162"/>
      <c r="LB1162"/>
      <c r="LC1162"/>
      <c r="LD1162"/>
      <c r="LE1162"/>
      <c r="LF1162"/>
      <c r="LG1162"/>
      <c r="LH1162"/>
      <c r="LI1162"/>
      <c r="LJ1162"/>
      <c r="LK1162"/>
      <c r="LL1162"/>
      <c r="LM1162"/>
      <c r="LN1162"/>
      <c r="LO1162"/>
      <c r="LP1162"/>
      <c r="LQ1162"/>
      <c r="LR1162"/>
      <c r="LS1162"/>
      <c r="LT1162"/>
      <c r="LU1162"/>
      <c r="LV1162"/>
      <c r="LW1162"/>
      <c r="LX1162"/>
      <c r="LY1162"/>
      <c r="LZ1162"/>
      <c r="MA1162"/>
      <c r="MB1162"/>
      <c r="MC1162"/>
      <c r="MD1162"/>
      <c r="ME1162"/>
      <c r="MF1162"/>
      <c r="MG1162"/>
      <c r="MH1162"/>
      <c r="MI1162"/>
      <c r="MJ1162"/>
      <c r="MK1162"/>
      <c r="ML1162"/>
      <c r="MM1162"/>
      <c r="MN1162"/>
      <c r="MO1162"/>
      <c r="MP1162"/>
      <c r="MQ1162"/>
      <c r="MR1162"/>
      <c r="MS1162"/>
      <c r="MT1162"/>
      <c r="MU1162"/>
      <c r="MV1162"/>
      <c r="MW1162"/>
      <c r="MX1162"/>
      <c r="MY1162"/>
      <c r="MZ1162"/>
      <c r="NA1162"/>
      <c r="NB1162"/>
      <c r="NC1162"/>
      <c r="ND1162"/>
      <c r="NE1162"/>
      <c r="NF1162"/>
      <c r="NG1162"/>
      <c r="NH1162"/>
      <c r="NI1162"/>
      <c r="NJ1162"/>
      <c r="NK1162"/>
      <c r="NL1162"/>
      <c r="NM1162"/>
      <c r="NN1162"/>
      <c r="NO1162"/>
      <c r="NP1162"/>
      <c r="NQ1162"/>
      <c r="NR1162"/>
      <c r="NS1162"/>
      <c r="NT1162"/>
      <c r="NU1162"/>
      <c r="NV1162"/>
      <c r="NW1162"/>
      <c r="NX1162"/>
      <c r="NY1162"/>
      <c r="NZ1162"/>
      <c r="OA1162"/>
    </row>
    <row r="1163" spans="16:391"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  <c r="GC1163"/>
      <c r="GD1163"/>
      <c r="GE1163"/>
      <c r="GF1163"/>
      <c r="GG1163"/>
      <c r="GH1163"/>
      <c r="GI1163"/>
      <c r="GJ1163"/>
      <c r="GK1163"/>
      <c r="GL1163"/>
      <c r="GM1163"/>
      <c r="GN1163"/>
      <c r="GO1163"/>
      <c r="GP1163"/>
      <c r="GQ1163"/>
      <c r="GR1163"/>
      <c r="GS1163"/>
      <c r="GT1163"/>
      <c r="GU1163"/>
      <c r="GV1163"/>
      <c r="GW1163"/>
      <c r="GX1163"/>
      <c r="GY1163"/>
      <c r="GZ1163"/>
      <c r="HA1163"/>
      <c r="HB1163"/>
      <c r="HC1163"/>
      <c r="HD1163"/>
      <c r="HE1163"/>
      <c r="HF1163"/>
      <c r="HG1163"/>
      <c r="HH1163"/>
      <c r="HI1163"/>
      <c r="HJ1163"/>
      <c r="HK1163"/>
      <c r="HL1163"/>
      <c r="HM1163"/>
      <c r="HN1163"/>
      <c r="HO1163"/>
      <c r="HP1163"/>
      <c r="HQ1163"/>
      <c r="HR1163"/>
      <c r="HS1163"/>
      <c r="HT1163"/>
      <c r="HU1163"/>
      <c r="HV1163"/>
      <c r="HW1163"/>
      <c r="HX1163"/>
      <c r="HY1163"/>
      <c r="HZ1163"/>
      <c r="IA1163"/>
      <c r="IB1163"/>
      <c r="IC1163"/>
      <c r="ID1163"/>
      <c r="IE1163"/>
      <c r="IF1163"/>
      <c r="IG1163"/>
      <c r="IH1163"/>
      <c r="II1163"/>
      <c r="IJ1163"/>
      <c r="IK1163"/>
      <c r="IL1163"/>
      <c r="IM1163"/>
      <c r="IN1163"/>
      <c r="IO1163"/>
      <c r="IP1163"/>
      <c r="IQ1163"/>
      <c r="IR1163"/>
      <c r="IS1163"/>
      <c r="IT1163"/>
      <c r="IU1163"/>
      <c r="IV1163"/>
      <c r="IW1163"/>
      <c r="IX1163"/>
      <c r="IY1163"/>
      <c r="IZ1163"/>
      <c r="JA1163"/>
      <c r="JB1163"/>
      <c r="JC1163"/>
      <c r="JD1163"/>
      <c r="JE1163"/>
      <c r="JF1163"/>
      <c r="JG1163"/>
      <c r="JH1163"/>
      <c r="JI1163"/>
      <c r="JJ1163"/>
      <c r="JK1163"/>
      <c r="JL1163"/>
      <c r="JM1163"/>
      <c r="JN1163"/>
      <c r="JO1163"/>
      <c r="JP1163"/>
      <c r="JQ1163"/>
      <c r="JR1163"/>
      <c r="JS1163"/>
      <c r="JT1163"/>
      <c r="JU1163"/>
      <c r="JV1163"/>
      <c r="JW1163"/>
      <c r="JX1163"/>
      <c r="JY1163"/>
      <c r="JZ1163"/>
      <c r="KA1163"/>
      <c r="KB1163"/>
      <c r="KC1163"/>
      <c r="KD1163"/>
      <c r="KE1163"/>
      <c r="KF1163"/>
      <c r="KG1163"/>
      <c r="KH1163"/>
      <c r="KI1163"/>
      <c r="KJ1163"/>
      <c r="KK1163"/>
      <c r="KL1163"/>
      <c r="KM1163"/>
      <c r="KN1163"/>
      <c r="KO1163"/>
      <c r="KP1163"/>
      <c r="KQ1163"/>
      <c r="KR1163"/>
      <c r="KS1163"/>
      <c r="KT1163"/>
      <c r="KU1163"/>
      <c r="KV1163"/>
      <c r="KW1163"/>
      <c r="KX1163"/>
      <c r="KY1163"/>
      <c r="KZ1163"/>
      <c r="LA1163"/>
      <c r="LB1163"/>
      <c r="LC1163"/>
      <c r="LD1163"/>
      <c r="LE1163"/>
      <c r="LF1163"/>
      <c r="LG1163"/>
      <c r="LH1163"/>
      <c r="LI1163"/>
      <c r="LJ1163"/>
      <c r="LK1163"/>
      <c r="LL1163"/>
      <c r="LM1163"/>
      <c r="LN1163"/>
      <c r="LO1163"/>
      <c r="LP1163"/>
      <c r="LQ1163"/>
      <c r="LR1163"/>
      <c r="LS1163"/>
      <c r="LT1163"/>
      <c r="LU1163"/>
      <c r="LV1163"/>
      <c r="LW1163"/>
      <c r="LX1163"/>
      <c r="LY1163"/>
      <c r="LZ1163"/>
      <c r="MA1163"/>
      <c r="MB1163"/>
      <c r="MC1163"/>
      <c r="MD1163"/>
      <c r="ME1163"/>
      <c r="MF1163"/>
      <c r="MG1163"/>
      <c r="MH1163"/>
      <c r="MI1163"/>
      <c r="MJ1163"/>
      <c r="MK1163"/>
      <c r="ML1163"/>
      <c r="MM1163"/>
      <c r="MN1163"/>
      <c r="MO1163"/>
      <c r="MP1163"/>
      <c r="MQ1163"/>
      <c r="MR1163"/>
      <c r="MS1163"/>
      <c r="MT1163"/>
      <c r="MU1163"/>
      <c r="MV1163"/>
      <c r="MW1163"/>
      <c r="MX1163"/>
      <c r="MY1163"/>
      <c r="MZ1163"/>
      <c r="NA1163"/>
      <c r="NB1163"/>
      <c r="NC1163"/>
      <c r="ND1163"/>
      <c r="NE1163"/>
      <c r="NF1163"/>
      <c r="NG1163"/>
      <c r="NH1163"/>
      <c r="NI1163"/>
      <c r="NJ1163"/>
      <c r="NK1163"/>
      <c r="NL1163"/>
      <c r="NM1163"/>
      <c r="NN1163"/>
      <c r="NO1163"/>
      <c r="NP1163"/>
      <c r="NQ1163"/>
      <c r="NR1163"/>
      <c r="NS1163"/>
      <c r="NT1163"/>
      <c r="NU1163"/>
      <c r="NV1163"/>
      <c r="NW1163"/>
      <c r="NX1163"/>
      <c r="NY1163"/>
      <c r="NZ1163"/>
      <c r="OA1163"/>
    </row>
    <row r="1164" spans="16:391"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  <c r="GC1164"/>
      <c r="GD1164"/>
      <c r="GE1164"/>
      <c r="GF1164"/>
      <c r="GG1164"/>
      <c r="GH1164"/>
      <c r="GI1164"/>
      <c r="GJ1164"/>
      <c r="GK1164"/>
      <c r="GL1164"/>
      <c r="GM1164"/>
      <c r="GN1164"/>
      <c r="GO1164"/>
      <c r="GP1164"/>
      <c r="GQ1164"/>
      <c r="GR1164"/>
      <c r="GS1164"/>
      <c r="GT1164"/>
      <c r="GU1164"/>
      <c r="GV1164"/>
      <c r="GW1164"/>
      <c r="GX1164"/>
      <c r="GY1164"/>
      <c r="GZ1164"/>
      <c r="HA1164"/>
      <c r="HB1164"/>
      <c r="HC1164"/>
      <c r="HD1164"/>
      <c r="HE1164"/>
      <c r="HF1164"/>
      <c r="HG1164"/>
      <c r="HH1164"/>
      <c r="HI1164"/>
      <c r="HJ1164"/>
      <c r="HK1164"/>
      <c r="HL1164"/>
      <c r="HM1164"/>
      <c r="HN1164"/>
      <c r="HO1164"/>
      <c r="HP1164"/>
      <c r="HQ1164"/>
      <c r="HR1164"/>
      <c r="HS1164"/>
      <c r="HT1164"/>
      <c r="HU1164"/>
      <c r="HV1164"/>
      <c r="HW1164"/>
      <c r="HX1164"/>
      <c r="HY1164"/>
      <c r="HZ1164"/>
      <c r="IA1164"/>
      <c r="IB1164"/>
      <c r="IC1164"/>
      <c r="ID1164"/>
      <c r="IE1164"/>
      <c r="IF1164"/>
      <c r="IG1164"/>
      <c r="IH1164"/>
      <c r="II1164"/>
      <c r="IJ1164"/>
      <c r="IK1164"/>
      <c r="IL1164"/>
      <c r="IM1164"/>
      <c r="IN1164"/>
      <c r="IO1164"/>
      <c r="IP1164"/>
      <c r="IQ1164"/>
      <c r="IR1164"/>
      <c r="IS1164"/>
      <c r="IT1164"/>
      <c r="IU1164"/>
      <c r="IV1164"/>
      <c r="IW1164"/>
      <c r="IX1164"/>
      <c r="IY1164"/>
      <c r="IZ1164"/>
      <c r="JA1164"/>
      <c r="JB1164"/>
      <c r="JC1164"/>
      <c r="JD1164"/>
      <c r="JE1164"/>
      <c r="JF1164"/>
      <c r="JG1164"/>
      <c r="JH1164"/>
      <c r="JI1164"/>
      <c r="JJ1164"/>
      <c r="JK1164"/>
      <c r="JL1164"/>
      <c r="JM1164"/>
      <c r="JN1164"/>
      <c r="JO1164"/>
      <c r="JP1164"/>
      <c r="JQ1164"/>
      <c r="JR1164"/>
      <c r="JS1164"/>
      <c r="JT1164"/>
      <c r="JU1164"/>
      <c r="JV1164"/>
      <c r="JW1164"/>
      <c r="JX1164"/>
      <c r="JY1164"/>
      <c r="JZ1164"/>
      <c r="KA1164"/>
      <c r="KB1164"/>
      <c r="KC1164"/>
      <c r="KD1164"/>
      <c r="KE1164"/>
      <c r="KF1164"/>
      <c r="KG1164"/>
      <c r="KH1164"/>
      <c r="KI1164"/>
      <c r="KJ1164"/>
      <c r="KK1164"/>
      <c r="KL1164"/>
      <c r="KM1164"/>
      <c r="KN1164"/>
      <c r="KO1164"/>
      <c r="KP1164"/>
      <c r="KQ1164"/>
      <c r="KR1164"/>
      <c r="KS1164"/>
      <c r="KT1164"/>
      <c r="KU1164"/>
      <c r="KV1164"/>
      <c r="KW1164"/>
      <c r="KX1164"/>
      <c r="KY1164"/>
      <c r="KZ1164"/>
      <c r="LA1164"/>
      <c r="LB1164"/>
      <c r="LC1164"/>
      <c r="LD1164"/>
      <c r="LE1164"/>
      <c r="LF1164"/>
      <c r="LG1164"/>
      <c r="LH1164"/>
      <c r="LI1164"/>
      <c r="LJ1164"/>
      <c r="LK1164"/>
      <c r="LL1164"/>
      <c r="LM1164"/>
      <c r="LN1164"/>
      <c r="LO1164"/>
      <c r="LP1164"/>
      <c r="LQ1164"/>
      <c r="LR1164"/>
      <c r="LS1164"/>
      <c r="LT1164"/>
      <c r="LU1164"/>
      <c r="LV1164"/>
      <c r="LW1164"/>
      <c r="LX1164"/>
      <c r="LY1164"/>
      <c r="LZ1164"/>
      <c r="MA1164"/>
      <c r="MB1164"/>
      <c r="MC1164"/>
      <c r="MD1164"/>
      <c r="ME1164"/>
      <c r="MF1164"/>
      <c r="MG1164"/>
      <c r="MH1164"/>
      <c r="MI1164"/>
      <c r="MJ1164"/>
      <c r="MK1164"/>
      <c r="ML1164"/>
      <c r="MM1164"/>
      <c r="MN1164"/>
      <c r="MO1164"/>
      <c r="MP1164"/>
      <c r="MQ1164"/>
      <c r="MR1164"/>
      <c r="MS1164"/>
      <c r="MT1164"/>
      <c r="MU1164"/>
      <c r="MV1164"/>
      <c r="MW1164"/>
      <c r="MX1164"/>
      <c r="MY1164"/>
      <c r="MZ1164"/>
      <c r="NA1164"/>
      <c r="NB1164"/>
      <c r="NC1164"/>
      <c r="ND1164"/>
      <c r="NE1164"/>
      <c r="NF1164"/>
      <c r="NG1164"/>
      <c r="NH1164"/>
      <c r="NI1164"/>
      <c r="NJ1164"/>
      <c r="NK1164"/>
      <c r="NL1164"/>
      <c r="NM1164"/>
      <c r="NN1164"/>
      <c r="NO1164"/>
      <c r="NP1164"/>
      <c r="NQ1164"/>
      <c r="NR1164"/>
      <c r="NS1164"/>
      <c r="NT1164"/>
      <c r="NU1164"/>
      <c r="NV1164"/>
      <c r="NW1164"/>
      <c r="NX1164"/>
      <c r="NY1164"/>
      <c r="NZ1164"/>
      <c r="OA1164"/>
    </row>
    <row r="1165" spans="16:391"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  <c r="GC1165"/>
      <c r="GD1165"/>
      <c r="GE1165"/>
      <c r="GF1165"/>
      <c r="GG1165"/>
      <c r="GH1165"/>
      <c r="GI1165"/>
      <c r="GJ1165"/>
      <c r="GK1165"/>
      <c r="GL1165"/>
      <c r="GM1165"/>
      <c r="GN1165"/>
      <c r="GO1165"/>
      <c r="GP1165"/>
      <c r="GQ1165"/>
      <c r="GR1165"/>
      <c r="GS1165"/>
      <c r="GT1165"/>
      <c r="GU1165"/>
      <c r="GV1165"/>
      <c r="GW1165"/>
      <c r="GX1165"/>
      <c r="GY1165"/>
      <c r="GZ1165"/>
      <c r="HA1165"/>
      <c r="HB1165"/>
      <c r="HC1165"/>
      <c r="HD1165"/>
      <c r="HE1165"/>
      <c r="HF1165"/>
      <c r="HG1165"/>
      <c r="HH1165"/>
      <c r="HI1165"/>
      <c r="HJ1165"/>
      <c r="HK1165"/>
      <c r="HL1165"/>
      <c r="HM1165"/>
      <c r="HN1165"/>
      <c r="HO1165"/>
      <c r="HP1165"/>
      <c r="HQ1165"/>
      <c r="HR1165"/>
      <c r="HS1165"/>
      <c r="HT1165"/>
      <c r="HU1165"/>
      <c r="HV1165"/>
      <c r="HW1165"/>
      <c r="HX1165"/>
      <c r="HY1165"/>
      <c r="HZ1165"/>
      <c r="IA1165"/>
      <c r="IB1165"/>
      <c r="IC1165"/>
      <c r="ID1165"/>
      <c r="IE1165"/>
      <c r="IF1165"/>
      <c r="IG1165"/>
      <c r="IH1165"/>
      <c r="II1165"/>
      <c r="IJ1165"/>
      <c r="IK1165"/>
      <c r="IL1165"/>
      <c r="IM1165"/>
      <c r="IN1165"/>
      <c r="IO1165"/>
      <c r="IP1165"/>
      <c r="IQ1165"/>
      <c r="IR1165"/>
      <c r="IS1165"/>
      <c r="IT1165"/>
      <c r="IU1165"/>
      <c r="IV1165"/>
      <c r="IW1165"/>
      <c r="IX1165"/>
      <c r="IY1165"/>
      <c r="IZ1165"/>
      <c r="JA1165"/>
      <c r="JB1165"/>
      <c r="JC1165"/>
      <c r="JD1165"/>
      <c r="JE1165"/>
      <c r="JF1165"/>
      <c r="JG1165"/>
      <c r="JH1165"/>
      <c r="JI1165"/>
      <c r="JJ1165"/>
      <c r="JK1165"/>
      <c r="JL1165"/>
      <c r="JM1165"/>
      <c r="JN1165"/>
      <c r="JO1165"/>
      <c r="JP1165"/>
      <c r="JQ1165"/>
      <c r="JR1165"/>
      <c r="JS1165"/>
      <c r="JT1165"/>
      <c r="JU1165"/>
      <c r="JV1165"/>
      <c r="JW1165"/>
      <c r="JX1165"/>
      <c r="JY1165"/>
      <c r="JZ1165"/>
      <c r="KA1165"/>
      <c r="KB1165"/>
      <c r="KC1165"/>
      <c r="KD1165"/>
      <c r="KE1165"/>
      <c r="KF1165"/>
      <c r="KG1165"/>
      <c r="KH1165"/>
      <c r="KI1165"/>
      <c r="KJ1165"/>
      <c r="KK1165"/>
      <c r="KL1165"/>
      <c r="KM1165"/>
      <c r="KN1165"/>
      <c r="KO1165"/>
      <c r="KP1165"/>
      <c r="KQ1165"/>
      <c r="KR1165"/>
      <c r="KS1165"/>
      <c r="KT1165"/>
      <c r="KU1165"/>
      <c r="KV1165"/>
      <c r="KW1165"/>
      <c r="KX1165"/>
      <c r="KY1165"/>
      <c r="KZ1165"/>
      <c r="LA1165"/>
      <c r="LB1165"/>
      <c r="LC1165"/>
      <c r="LD1165"/>
      <c r="LE1165"/>
      <c r="LF1165"/>
      <c r="LG1165"/>
      <c r="LH1165"/>
      <c r="LI1165"/>
      <c r="LJ1165"/>
      <c r="LK1165"/>
      <c r="LL1165"/>
      <c r="LM1165"/>
      <c r="LN1165"/>
      <c r="LO1165"/>
      <c r="LP1165"/>
      <c r="LQ1165"/>
      <c r="LR1165"/>
      <c r="LS1165"/>
      <c r="LT1165"/>
      <c r="LU1165"/>
      <c r="LV1165"/>
      <c r="LW1165"/>
      <c r="LX1165"/>
      <c r="LY1165"/>
      <c r="LZ1165"/>
      <c r="MA1165"/>
      <c r="MB1165"/>
      <c r="MC1165"/>
      <c r="MD1165"/>
      <c r="ME1165"/>
      <c r="MF1165"/>
      <c r="MG1165"/>
      <c r="MH1165"/>
      <c r="MI1165"/>
      <c r="MJ1165"/>
      <c r="MK1165"/>
      <c r="ML1165"/>
      <c r="MM1165"/>
      <c r="MN1165"/>
      <c r="MO1165"/>
      <c r="MP1165"/>
      <c r="MQ1165"/>
      <c r="MR1165"/>
      <c r="MS1165"/>
      <c r="MT1165"/>
      <c r="MU1165"/>
      <c r="MV1165"/>
      <c r="MW1165"/>
      <c r="MX1165"/>
      <c r="MY1165"/>
      <c r="MZ1165"/>
      <c r="NA1165"/>
      <c r="NB1165"/>
      <c r="NC1165"/>
      <c r="ND1165"/>
      <c r="NE1165"/>
      <c r="NF1165"/>
      <c r="NG1165"/>
      <c r="NH1165"/>
      <c r="NI1165"/>
      <c r="NJ1165"/>
      <c r="NK1165"/>
      <c r="NL1165"/>
      <c r="NM1165"/>
      <c r="NN1165"/>
      <c r="NO1165"/>
      <c r="NP1165"/>
      <c r="NQ1165"/>
      <c r="NR1165"/>
      <c r="NS1165"/>
      <c r="NT1165"/>
      <c r="NU1165"/>
      <c r="NV1165"/>
      <c r="NW1165"/>
      <c r="NX1165"/>
      <c r="NY1165"/>
      <c r="NZ1165"/>
      <c r="OA1165"/>
    </row>
    <row r="1166" spans="16:391"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  <c r="EQ1166"/>
      <c r="ER1166"/>
      <c r="ES1166"/>
      <c r="ET1166"/>
      <c r="EU1166"/>
      <c r="EV1166"/>
      <c r="EW1166"/>
      <c r="EX1166"/>
      <c r="EY1166"/>
      <c r="EZ1166"/>
      <c r="FA1166"/>
      <c r="FB1166"/>
      <c r="FC1166"/>
      <c r="FD1166"/>
      <c r="FE1166"/>
      <c r="FF1166"/>
      <c r="FG1166"/>
      <c r="FH1166"/>
      <c r="FI1166"/>
      <c r="FJ1166"/>
      <c r="FK1166"/>
      <c r="FL1166"/>
      <c r="FM1166"/>
      <c r="FN1166"/>
      <c r="FO1166"/>
      <c r="FP1166"/>
      <c r="FQ1166"/>
      <c r="FR1166"/>
      <c r="FS1166"/>
      <c r="FT1166"/>
      <c r="FU1166"/>
      <c r="FV1166"/>
      <c r="FW1166"/>
      <c r="FX1166"/>
      <c r="FY1166"/>
      <c r="FZ1166"/>
      <c r="GA1166"/>
      <c r="GB1166"/>
      <c r="GC1166"/>
      <c r="GD1166"/>
      <c r="GE1166"/>
      <c r="GF1166"/>
      <c r="GG1166"/>
      <c r="GH1166"/>
      <c r="GI1166"/>
      <c r="GJ1166"/>
      <c r="GK1166"/>
      <c r="GL1166"/>
      <c r="GM1166"/>
      <c r="GN1166"/>
      <c r="GO1166"/>
      <c r="GP1166"/>
      <c r="GQ1166"/>
      <c r="GR1166"/>
      <c r="GS1166"/>
      <c r="GT1166"/>
      <c r="GU1166"/>
      <c r="GV1166"/>
      <c r="GW1166"/>
      <c r="GX1166"/>
      <c r="GY1166"/>
      <c r="GZ1166"/>
      <c r="HA1166"/>
      <c r="HB1166"/>
      <c r="HC1166"/>
      <c r="HD1166"/>
      <c r="HE1166"/>
      <c r="HF1166"/>
      <c r="HG1166"/>
      <c r="HH1166"/>
      <c r="HI1166"/>
      <c r="HJ1166"/>
      <c r="HK1166"/>
      <c r="HL1166"/>
      <c r="HM1166"/>
      <c r="HN1166"/>
      <c r="HO1166"/>
      <c r="HP1166"/>
      <c r="HQ1166"/>
      <c r="HR1166"/>
      <c r="HS1166"/>
      <c r="HT1166"/>
      <c r="HU1166"/>
      <c r="HV1166"/>
      <c r="HW1166"/>
      <c r="HX1166"/>
      <c r="HY1166"/>
      <c r="HZ1166"/>
      <c r="IA1166"/>
      <c r="IB1166"/>
      <c r="IC1166"/>
      <c r="ID1166"/>
      <c r="IE1166"/>
      <c r="IF1166"/>
      <c r="IG1166"/>
      <c r="IH1166"/>
      <c r="II1166"/>
      <c r="IJ1166"/>
      <c r="IK1166"/>
      <c r="IL1166"/>
      <c r="IM1166"/>
      <c r="IN1166"/>
      <c r="IO1166"/>
      <c r="IP1166"/>
      <c r="IQ1166"/>
      <c r="IR1166"/>
      <c r="IS1166"/>
      <c r="IT1166"/>
      <c r="IU1166"/>
      <c r="IV1166"/>
      <c r="IW1166"/>
      <c r="IX1166"/>
      <c r="IY1166"/>
      <c r="IZ1166"/>
      <c r="JA1166"/>
      <c r="JB1166"/>
      <c r="JC1166"/>
      <c r="JD1166"/>
      <c r="JE1166"/>
      <c r="JF1166"/>
      <c r="JG1166"/>
      <c r="JH1166"/>
      <c r="JI1166"/>
      <c r="JJ1166"/>
      <c r="JK1166"/>
      <c r="JL1166"/>
      <c r="JM1166"/>
      <c r="JN1166"/>
      <c r="JO1166"/>
      <c r="JP1166"/>
      <c r="JQ1166"/>
      <c r="JR1166"/>
      <c r="JS1166"/>
      <c r="JT1166"/>
      <c r="JU1166"/>
      <c r="JV1166"/>
      <c r="JW1166"/>
      <c r="JX1166"/>
      <c r="JY1166"/>
      <c r="JZ1166"/>
      <c r="KA1166"/>
      <c r="KB1166"/>
      <c r="KC1166"/>
      <c r="KD1166"/>
      <c r="KE1166"/>
      <c r="KF1166"/>
      <c r="KG1166"/>
      <c r="KH1166"/>
      <c r="KI1166"/>
      <c r="KJ1166"/>
      <c r="KK1166"/>
      <c r="KL1166"/>
      <c r="KM1166"/>
      <c r="KN1166"/>
      <c r="KO1166"/>
      <c r="KP1166"/>
      <c r="KQ1166"/>
      <c r="KR1166"/>
      <c r="KS1166"/>
      <c r="KT1166"/>
      <c r="KU1166"/>
      <c r="KV1166"/>
      <c r="KW1166"/>
      <c r="KX1166"/>
      <c r="KY1166"/>
      <c r="KZ1166"/>
      <c r="LA1166"/>
      <c r="LB1166"/>
      <c r="LC1166"/>
      <c r="LD1166"/>
      <c r="LE1166"/>
      <c r="LF1166"/>
      <c r="LG1166"/>
      <c r="LH1166"/>
      <c r="LI1166"/>
      <c r="LJ1166"/>
      <c r="LK1166"/>
      <c r="LL1166"/>
      <c r="LM1166"/>
      <c r="LN1166"/>
      <c r="LO1166"/>
      <c r="LP1166"/>
      <c r="LQ1166"/>
      <c r="LR1166"/>
      <c r="LS1166"/>
      <c r="LT1166"/>
      <c r="LU1166"/>
      <c r="LV1166"/>
      <c r="LW1166"/>
      <c r="LX1166"/>
      <c r="LY1166"/>
      <c r="LZ1166"/>
      <c r="MA1166"/>
      <c r="MB1166"/>
      <c r="MC1166"/>
      <c r="MD1166"/>
      <c r="ME1166"/>
      <c r="MF1166"/>
      <c r="MG1166"/>
      <c r="MH1166"/>
      <c r="MI1166"/>
      <c r="MJ1166"/>
      <c r="MK1166"/>
      <c r="ML1166"/>
      <c r="MM1166"/>
      <c r="MN1166"/>
      <c r="MO1166"/>
      <c r="MP1166"/>
      <c r="MQ1166"/>
      <c r="MR1166"/>
      <c r="MS1166"/>
      <c r="MT1166"/>
      <c r="MU1166"/>
      <c r="MV1166"/>
      <c r="MW1166"/>
      <c r="MX1166"/>
      <c r="MY1166"/>
      <c r="MZ1166"/>
      <c r="NA1166"/>
      <c r="NB1166"/>
      <c r="NC1166"/>
      <c r="ND1166"/>
      <c r="NE1166"/>
      <c r="NF1166"/>
      <c r="NG1166"/>
      <c r="NH1166"/>
      <c r="NI1166"/>
      <c r="NJ1166"/>
      <c r="NK1166"/>
      <c r="NL1166"/>
      <c r="NM1166"/>
      <c r="NN1166"/>
      <c r="NO1166"/>
      <c r="NP1166"/>
      <c r="NQ1166"/>
      <c r="NR1166"/>
      <c r="NS1166"/>
      <c r="NT1166"/>
      <c r="NU1166"/>
      <c r="NV1166"/>
      <c r="NW1166"/>
      <c r="NX1166"/>
      <c r="NY1166"/>
      <c r="NZ1166"/>
      <c r="OA1166"/>
    </row>
    <row r="1167" spans="16:391"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  <c r="EQ1167"/>
      <c r="ER1167"/>
      <c r="ES1167"/>
      <c r="ET1167"/>
      <c r="EU1167"/>
      <c r="EV1167"/>
      <c r="EW1167"/>
      <c r="EX1167"/>
      <c r="EY1167"/>
      <c r="EZ1167"/>
      <c r="FA1167"/>
      <c r="FB1167"/>
      <c r="FC1167"/>
      <c r="FD1167"/>
      <c r="FE1167"/>
      <c r="FF1167"/>
      <c r="FG1167"/>
      <c r="FH1167"/>
      <c r="FI1167"/>
      <c r="FJ1167"/>
      <c r="FK1167"/>
      <c r="FL1167"/>
      <c r="FM1167"/>
      <c r="FN1167"/>
      <c r="FO1167"/>
      <c r="FP1167"/>
      <c r="FQ1167"/>
      <c r="FR1167"/>
      <c r="FS1167"/>
      <c r="FT1167"/>
      <c r="FU1167"/>
      <c r="FV1167"/>
      <c r="FW1167"/>
      <c r="FX1167"/>
      <c r="FY1167"/>
      <c r="FZ1167"/>
      <c r="GA1167"/>
      <c r="GB1167"/>
      <c r="GC1167"/>
      <c r="GD1167"/>
      <c r="GE1167"/>
      <c r="GF1167"/>
      <c r="GG1167"/>
      <c r="GH1167"/>
      <c r="GI1167"/>
      <c r="GJ1167"/>
      <c r="GK1167"/>
      <c r="GL1167"/>
      <c r="GM1167"/>
      <c r="GN1167"/>
      <c r="GO1167"/>
      <c r="GP1167"/>
      <c r="GQ1167"/>
      <c r="GR1167"/>
      <c r="GS1167"/>
      <c r="GT1167"/>
      <c r="GU1167"/>
      <c r="GV1167"/>
      <c r="GW1167"/>
      <c r="GX1167"/>
      <c r="GY1167"/>
      <c r="GZ1167"/>
      <c r="HA1167"/>
      <c r="HB1167"/>
      <c r="HC1167"/>
      <c r="HD1167"/>
      <c r="HE1167"/>
      <c r="HF1167"/>
      <c r="HG1167"/>
      <c r="HH1167"/>
      <c r="HI1167"/>
      <c r="HJ1167"/>
      <c r="HK1167"/>
      <c r="HL1167"/>
      <c r="HM1167"/>
      <c r="HN1167"/>
      <c r="HO1167"/>
      <c r="HP1167"/>
      <c r="HQ1167"/>
      <c r="HR1167"/>
      <c r="HS1167"/>
      <c r="HT1167"/>
      <c r="HU1167"/>
      <c r="HV1167"/>
      <c r="HW1167"/>
      <c r="HX1167"/>
      <c r="HY1167"/>
      <c r="HZ1167"/>
      <c r="IA1167"/>
      <c r="IB1167"/>
      <c r="IC1167"/>
      <c r="ID1167"/>
      <c r="IE1167"/>
      <c r="IF1167"/>
      <c r="IG1167"/>
      <c r="IH1167"/>
      <c r="II1167"/>
      <c r="IJ1167"/>
      <c r="IK1167"/>
      <c r="IL1167"/>
      <c r="IM1167"/>
      <c r="IN1167"/>
      <c r="IO1167"/>
      <c r="IP1167"/>
      <c r="IQ1167"/>
      <c r="IR1167"/>
      <c r="IS1167"/>
      <c r="IT1167"/>
      <c r="IU1167"/>
      <c r="IV1167"/>
      <c r="IW1167"/>
      <c r="IX1167"/>
      <c r="IY1167"/>
      <c r="IZ1167"/>
      <c r="JA1167"/>
      <c r="JB1167"/>
      <c r="JC1167"/>
      <c r="JD1167"/>
      <c r="JE1167"/>
      <c r="JF1167"/>
      <c r="JG1167"/>
      <c r="JH1167"/>
      <c r="JI1167"/>
      <c r="JJ1167"/>
      <c r="JK1167"/>
      <c r="JL1167"/>
      <c r="JM1167"/>
      <c r="JN1167"/>
      <c r="JO1167"/>
      <c r="JP1167"/>
      <c r="JQ1167"/>
      <c r="JR1167"/>
      <c r="JS1167"/>
      <c r="JT1167"/>
      <c r="JU1167"/>
      <c r="JV1167"/>
      <c r="JW1167"/>
      <c r="JX1167"/>
      <c r="JY1167"/>
      <c r="JZ1167"/>
      <c r="KA1167"/>
      <c r="KB1167"/>
      <c r="KC1167"/>
      <c r="KD1167"/>
      <c r="KE1167"/>
      <c r="KF1167"/>
      <c r="KG1167"/>
      <c r="KH1167"/>
      <c r="KI1167"/>
      <c r="KJ1167"/>
      <c r="KK1167"/>
      <c r="KL1167"/>
      <c r="KM1167"/>
      <c r="KN1167"/>
      <c r="KO1167"/>
      <c r="KP1167"/>
      <c r="KQ1167"/>
      <c r="KR1167"/>
      <c r="KS1167"/>
      <c r="KT1167"/>
      <c r="KU1167"/>
      <c r="KV1167"/>
      <c r="KW1167"/>
      <c r="KX1167"/>
      <c r="KY1167"/>
      <c r="KZ1167"/>
      <c r="LA1167"/>
      <c r="LB1167"/>
      <c r="LC1167"/>
      <c r="LD1167"/>
      <c r="LE1167"/>
      <c r="LF1167"/>
      <c r="LG1167"/>
      <c r="LH1167"/>
      <c r="LI1167"/>
      <c r="LJ1167"/>
      <c r="LK1167"/>
      <c r="LL1167"/>
      <c r="LM1167"/>
      <c r="LN1167"/>
      <c r="LO1167"/>
      <c r="LP1167"/>
      <c r="LQ1167"/>
      <c r="LR1167"/>
      <c r="LS1167"/>
      <c r="LT1167"/>
      <c r="LU1167"/>
      <c r="LV1167"/>
      <c r="LW1167"/>
      <c r="LX1167"/>
      <c r="LY1167"/>
      <c r="LZ1167"/>
      <c r="MA1167"/>
      <c r="MB1167"/>
      <c r="MC1167"/>
      <c r="MD1167"/>
      <c r="ME1167"/>
      <c r="MF1167"/>
      <c r="MG1167"/>
      <c r="MH1167"/>
      <c r="MI1167"/>
      <c r="MJ1167"/>
      <c r="MK1167"/>
      <c r="ML1167"/>
      <c r="MM1167"/>
      <c r="MN1167"/>
      <c r="MO1167"/>
      <c r="MP1167"/>
      <c r="MQ1167"/>
      <c r="MR1167"/>
      <c r="MS1167"/>
      <c r="MT1167"/>
      <c r="MU1167"/>
      <c r="MV1167"/>
      <c r="MW1167"/>
      <c r="MX1167"/>
      <c r="MY1167"/>
      <c r="MZ1167"/>
      <c r="NA1167"/>
      <c r="NB1167"/>
      <c r="NC1167"/>
      <c r="ND1167"/>
      <c r="NE1167"/>
      <c r="NF1167"/>
      <c r="NG1167"/>
      <c r="NH1167"/>
      <c r="NI1167"/>
      <c r="NJ1167"/>
      <c r="NK1167"/>
      <c r="NL1167"/>
      <c r="NM1167"/>
      <c r="NN1167"/>
      <c r="NO1167"/>
      <c r="NP1167"/>
      <c r="NQ1167"/>
      <c r="NR1167"/>
      <c r="NS1167"/>
      <c r="NT1167"/>
      <c r="NU1167"/>
      <c r="NV1167"/>
      <c r="NW1167"/>
      <c r="NX1167"/>
      <c r="NY1167"/>
      <c r="NZ1167"/>
      <c r="OA1167"/>
    </row>
    <row r="1168" spans="16:391"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  <c r="EQ1168"/>
      <c r="ER1168"/>
      <c r="ES1168"/>
      <c r="ET1168"/>
      <c r="EU1168"/>
      <c r="EV1168"/>
      <c r="EW1168"/>
      <c r="EX1168"/>
      <c r="EY1168"/>
      <c r="EZ1168"/>
      <c r="FA1168"/>
      <c r="FB1168"/>
      <c r="FC1168"/>
      <c r="FD1168"/>
      <c r="FE1168"/>
      <c r="FF1168"/>
      <c r="FG1168"/>
      <c r="FH1168"/>
      <c r="FI1168"/>
      <c r="FJ1168"/>
      <c r="FK1168"/>
      <c r="FL1168"/>
      <c r="FM1168"/>
      <c r="FN1168"/>
      <c r="FO1168"/>
      <c r="FP1168"/>
      <c r="FQ1168"/>
      <c r="FR1168"/>
      <c r="FS1168"/>
      <c r="FT1168"/>
      <c r="FU1168"/>
      <c r="FV1168"/>
      <c r="FW1168"/>
      <c r="FX1168"/>
      <c r="FY1168"/>
      <c r="FZ1168"/>
      <c r="GA1168"/>
      <c r="GB1168"/>
      <c r="GC1168"/>
      <c r="GD1168"/>
      <c r="GE1168"/>
      <c r="GF1168"/>
      <c r="GG1168"/>
      <c r="GH1168"/>
      <c r="GI1168"/>
      <c r="GJ1168"/>
      <c r="GK1168"/>
      <c r="GL1168"/>
      <c r="GM1168"/>
      <c r="GN1168"/>
      <c r="GO1168"/>
      <c r="GP1168"/>
      <c r="GQ1168"/>
      <c r="GR1168"/>
      <c r="GS1168"/>
      <c r="GT1168"/>
      <c r="GU1168"/>
      <c r="GV1168"/>
      <c r="GW1168"/>
      <c r="GX1168"/>
      <c r="GY1168"/>
      <c r="GZ1168"/>
      <c r="HA1168"/>
      <c r="HB1168"/>
      <c r="HC1168"/>
      <c r="HD1168"/>
      <c r="HE1168"/>
      <c r="HF1168"/>
      <c r="HG1168"/>
      <c r="HH1168"/>
      <c r="HI1168"/>
      <c r="HJ1168"/>
      <c r="HK1168"/>
      <c r="HL1168"/>
      <c r="HM1168"/>
      <c r="HN1168"/>
      <c r="HO1168"/>
      <c r="HP1168"/>
      <c r="HQ1168"/>
      <c r="HR1168"/>
      <c r="HS1168"/>
      <c r="HT1168"/>
      <c r="HU1168"/>
      <c r="HV1168"/>
      <c r="HW1168"/>
      <c r="HX1168"/>
      <c r="HY1168"/>
      <c r="HZ1168"/>
      <c r="IA1168"/>
      <c r="IB1168"/>
      <c r="IC1168"/>
      <c r="ID1168"/>
      <c r="IE1168"/>
      <c r="IF1168"/>
      <c r="IG1168"/>
      <c r="IH1168"/>
      <c r="II1168"/>
      <c r="IJ1168"/>
      <c r="IK1168"/>
      <c r="IL1168"/>
      <c r="IM1168"/>
      <c r="IN1168"/>
      <c r="IO1168"/>
      <c r="IP1168"/>
      <c r="IQ1168"/>
      <c r="IR1168"/>
      <c r="IS1168"/>
      <c r="IT1168"/>
      <c r="IU1168"/>
      <c r="IV1168"/>
      <c r="IW1168"/>
      <c r="IX1168"/>
      <c r="IY1168"/>
      <c r="IZ1168"/>
      <c r="JA1168"/>
      <c r="JB1168"/>
      <c r="JC1168"/>
      <c r="JD1168"/>
      <c r="JE1168"/>
      <c r="JF1168"/>
      <c r="JG1168"/>
      <c r="JH1168"/>
      <c r="JI1168"/>
      <c r="JJ1168"/>
      <c r="JK1168"/>
      <c r="JL1168"/>
      <c r="JM1168"/>
      <c r="JN1168"/>
      <c r="JO1168"/>
      <c r="JP1168"/>
      <c r="JQ1168"/>
      <c r="JR1168"/>
      <c r="JS1168"/>
      <c r="JT1168"/>
      <c r="JU1168"/>
      <c r="JV1168"/>
      <c r="JW1168"/>
      <c r="JX1168"/>
      <c r="JY1168"/>
      <c r="JZ1168"/>
      <c r="KA1168"/>
      <c r="KB1168"/>
      <c r="KC1168"/>
      <c r="KD1168"/>
      <c r="KE1168"/>
      <c r="KF1168"/>
      <c r="KG1168"/>
      <c r="KH1168"/>
      <c r="KI1168"/>
      <c r="KJ1168"/>
      <c r="KK1168"/>
      <c r="KL1168"/>
      <c r="KM1168"/>
      <c r="KN1168"/>
      <c r="KO1168"/>
      <c r="KP1168"/>
      <c r="KQ1168"/>
      <c r="KR1168"/>
      <c r="KS1168"/>
      <c r="KT1168"/>
      <c r="KU1168"/>
      <c r="KV1168"/>
      <c r="KW1168"/>
      <c r="KX1168"/>
      <c r="KY1168"/>
      <c r="KZ1168"/>
      <c r="LA1168"/>
      <c r="LB1168"/>
      <c r="LC1168"/>
      <c r="LD1168"/>
      <c r="LE1168"/>
      <c r="LF1168"/>
      <c r="LG1168"/>
      <c r="LH1168"/>
      <c r="LI1168"/>
      <c r="LJ1168"/>
      <c r="LK1168"/>
      <c r="LL1168"/>
      <c r="LM1168"/>
      <c r="LN1168"/>
      <c r="LO1168"/>
      <c r="LP1168"/>
      <c r="LQ1168"/>
      <c r="LR1168"/>
      <c r="LS1168"/>
      <c r="LT1168"/>
      <c r="LU1168"/>
      <c r="LV1168"/>
      <c r="LW1168"/>
      <c r="LX1168"/>
      <c r="LY1168"/>
      <c r="LZ1168"/>
      <c r="MA1168"/>
      <c r="MB1168"/>
      <c r="MC1168"/>
      <c r="MD1168"/>
      <c r="ME1168"/>
      <c r="MF1168"/>
      <c r="MG1168"/>
      <c r="MH1168"/>
      <c r="MI1168"/>
      <c r="MJ1168"/>
      <c r="MK1168"/>
      <c r="ML1168"/>
      <c r="MM1168"/>
      <c r="MN1168"/>
      <c r="MO1168"/>
      <c r="MP1168"/>
      <c r="MQ1168"/>
      <c r="MR1168"/>
      <c r="MS1168"/>
      <c r="MT1168"/>
      <c r="MU1168"/>
      <c r="MV1168"/>
      <c r="MW1168"/>
      <c r="MX1168"/>
      <c r="MY1168"/>
      <c r="MZ1168"/>
      <c r="NA1168"/>
      <c r="NB1168"/>
      <c r="NC1168"/>
      <c r="ND1168"/>
      <c r="NE1168"/>
      <c r="NF1168"/>
      <c r="NG1168"/>
      <c r="NH1168"/>
      <c r="NI1168"/>
      <c r="NJ1168"/>
      <c r="NK1168"/>
      <c r="NL1168"/>
      <c r="NM1168"/>
      <c r="NN1168"/>
      <c r="NO1168"/>
      <c r="NP1168"/>
      <c r="NQ1168"/>
      <c r="NR1168"/>
      <c r="NS1168"/>
      <c r="NT1168"/>
      <c r="NU1168"/>
      <c r="NV1168"/>
      <c r="NW1168"/>
      <c r="NX1168"/>
      <c r="NY1168"/>
      <c r="NZ1168"/>
      <c r="OA1168"/>
    </row>
    <row r="1169" spans="16:391"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  <c r="EQ1169"/>
      <c r="ER1169"/>
      <c r="ES1169"/>
      <c r="ET1169"/>
      <c r="EU1169"/>
      <c r="EV1169"/>
      <c r="EW1169"/>
      <c r="EX1169"/>
      <c r="EY1169"/>
      <c r="EZ1169"/>
      <c r="FA1169"/>
      <c r="FB1169"/>
      <c r="FC1169"/>
      <c r="FD1169"/>
      <c r="FE1169"/>
      <c r="FF1169"/>
      <c r="FG1169"/>
      <c r="FH1169"/>
      <c r="FI1169"/>
      <c r="FJ1169"/>
      <c r="FK1169"/>
      <c r="FL1169"/>
      <c r="FM1169"/>
      <c r="FN1169"/>
      <c r="FO1169"/>
      <c r="FP1169"/>
      <c r="FQ1169"/>
      <c r="FR1169"/>
      <c r="FS1169"/>
      <c r="FT1169"/>
      <c r="FU1169"/>
      <c r="FV1169"/>
      <c r="FW1169"/>
      <c r="FX1169"/>
      <c r="FY1169"/>
      <c r="FZ1169"/>
      <c r="GA1169"/>
      <c r="GB1169"/>
      <c r="GC1169"/>
      <c r="GD1169"/>
      <c r="GE1169"/>
      <c r="GF1169"/>
      <c r="GG1169"/>
      <c r="GH1169"/>
      <c r="GI1169"/>
      <c r="GJ1169"/>
      <c r="GK1169"/>
      <c r="GL1169"/>
      <c r="GM1169"/>
      <c r="GN1169"/>
      <c r="GO1169"/>
      <c r="GP1169"/>
      <c r="GQ1169"/>
      <c r="GR1169"/>
      <c r="GS1169"/>
      <c r="GT1169"/>
      <c r="GU1169"/>
      <c r="GV1169"/>
      <c r="GW1169"/>
      <c r="GX1169"/>
      <c r="GY1169"/>
      <c r="GZ1169"/>
      <c r="HA1169"/>
      <c r="HB1169"/>
      <c r="HC1169"/>
      <c r="HD1169"/>
      <c r="HE1169"/>
      <c r="HF1169"/>
      <c r="HG1169"/>
      <c r="HH1169"/>
      <c r="HI1169"/>
      <c r="HJ1169"/>
      <c r="HK1169"/>
      <c r="HL1169"/>
      <c r="HM1169"/>
      <c r="HN1169"/>
      <c r="HO1169"/>
      <c r="HP1169"/>
      <c r="HQ1169"/>
      <c r="HR1169"/>
      <c r="HS1169"/>
      <c r="HT1169"/>
      <c r="HU1169"/>
      <c r="HV1169"/>
      <c r="HW1169"/>
      <c r="HX1169"/>
      <c r="HY1169"/>
      <c r="HZ1169"/>
      <c r="IA1169"/>
      <c r="IB1169"/>
      <c r="IC1169"/>
      <c r="ID1169"/>
      <c r="IE1169"/>
      <c r="IF1169"/>
      <c r="IG1169"/>
      <c r="IH1169"/>
      <c r="II1169"/>
      <c r="IJ1169"/>
      <c r="IK1169"/>
      <c r="IL1169"/>
      <c r="IM1169"/>
      <c r="IN1169"/>
      <c r="IO1169"/>
      <c r="IP1169"/>
      <c r="IQ1169"/>
      <c r="IR1169"/>
      <c r="IS1169"/>
      <c r="IT1169"/>
      <c r="IU1169"/>
      <c r="IV1169"/>
      <c r="IW1169"/>
      <c r="IX1169"/>
      <c r="IY1169"/>
      <c r="IZ1169"/>
      <c r="JA1169"/>
      <c r="JB1169"/>
      <c r="JC1169"/>
      <c r="JD1169"/>
      <c r="JE1169"/>
      <c r="JF1169"/>
      <c r="JG1169"/>
      <c r="JH1169"/>
      <c r="JI1169"/>
      <c r="JJ1169"/>
      <c r="JK1169"/>
      <c r="JL1169"/>
      <c r="JM1169"/>
      <c r="JN1169"/>
      <c r="JO1169"/>
      <c r="JP1169"/>
      <c r="JQ1169"/>
      <c r="JR1169"/>
      <c r="JS1169"/>
      <c r="JT1169"/>
      <c r="JU1169"/>
      <c r="JV1169"/>
      <c r="JW1169"/>
      <c r="JX1169"/>
      <c r="JY1169"/>
      <c r="JZ1169"/>
      <c r="KA1169"/>
      <c r="KB1169"/>
      <c r="KC1169"/>
      <c r="KD1169"/>
      <c r="KE1169"/>
      <c r="KF1169"/>
      <c r="KG1169"/>
      <c r="KH1169"/>
      <c r="KI1169"/>
      <c r="KJ1169"/>
      <c r="KK1169"/>
      <c r="KL1169"/>
      <c r="KM1169"/>
      <c r="KN1169"/>
      <c r="KO1169"/>
      <c r="KP1169"/>
      <c r="KQ1169"/>
      <c r="KR1169"/>
      <c r="KS1169"/>
      <c r="KT1169"/>
      <c r="KU1169"/>
      <c r="KV1169"/>
      <c r="KW1169"/>
      <c r="KX1169"/>
      <c r="KY1169"/>
      <c r="KZ1169"/>
      <c r="LA1169"/>
      <c r="LB1169"/>
      <c r="LC1169"/>
      <c r="LD1169"/>
      <c r="LE1169"/>
      <c r="LF1169"/>
      <c r="LG1169"/>
      <c r="LH1169"/>
      <c r="LI1169"/>
      <c r="LJ1169"/>
      <c r="LK1169"/>
      <c r="LL1169"/>
      <c r="LM1169"/>
      <c r="LN1169"/>
      <c r="LO1169"/>
      <c r="LP1169"/>
      <c r="LQ1169"/>
      <c r="LR1169"/>
      <c r="LS1169"/>
      <c r="LT1169"/>
      <c r="LU1169"/>
      <c r="LV1169"/>
      <c r="LW1169"/>
      <c r="LX1169"/>
      <c r="LY1169"/>
      <c r="LZ1169"/>
      <c r="MA1169"/>
      <c r="MB1169"/>
      <c r="MC1169"/>
      <c r="MD1169"/>
      <c r="ME1169"/>
      <c r="MF1169"/>
      <c r="MG1169"/>
      <c r="MH1169"/>
      <c r="MI1169"/>
      <c r="MJ1169"/>
      <c r="MK1169"/>
      <c r="ML1169"/>
      <c r="MM1169"/>
      <c r="MN1169"/>
      <c r="MO1169"/>
      <c r="MP1169"/>
      <c r="MQ1169"/>
      <c r="MR1169"/>
      <c r="MS1169"/>
      <c r="MT1169"/>
      <c r="MU1169"/>
      <c r="MV1169"/>
      <c r="MW1169"/>
      <c r="MX1169"/>
      <c r="MY1169"/>
      <c r="MZ1169"/>
      <c r="NA1169"/>
      <c r="NB1169"/>
      <c r="NC1169"/>
      <c r="ND1169"/>
      <c r="NE1169"/>
      <c r="NF1169"/>
      <c r="NG1169"/>
      <c r="NH1169"/>
      <c r="NI1169"/>
      <c r="NJ1169"/>
      <c r="NK1169"/>
      <c r="NL1169"/>
      <c r="NM1169"/>
      <c r="NN1169"/>
      <c r="NO1169"/>
      <c r="NP1169"/>
      <c r="NQ1169"/>
      <c r="NR1169"/>
      <c r="NS1169"/>
      <c r="NT1169"/>
      <c r="NU1169"/>
      <c r="NV1169"/>
      <c r="NW1169"/>
      <c r="NX1169"/>
      <c r="NY1169"/>
      <c r="NZ1169"/>
      <c r="OA1169"/>
    </row>
    <row r="1170" spans="16:391"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  <c r="EQ1170"/>
      <c r="ER1170"/>
      <c r="ES1170"/>
      <c r="ET1170"/>
      <c r="EU1170"/>
      <c r="EV1170"/>
      <c r="EW1170"/>
      <c r="EX1170"/>
      <c r="EY1170"/>
      <c r="EZ1170"/>
      <c r="FA1170"/>
      <c r="FB1170"/>
      <c r="FC1170"/>
      <c r="FD1170"/>
      <c r="FE1170"/>
      <c r="FF1170"/>
      <c r="FG1170"/>
      <c r="FH1170"/>
      <c r="FI1170"/>
      <c r="FJ1170"/>
      <c r="FK1170"/>
      <c r="FL1170"/>
      <c r="FM1170"/>
      <c r="FN1170"/>
      <c r="FO1170"/>
      <c r="FP1170"/>
      <c r="FQ1170"/>
      <c r="FR1170"/>
      <c r="FS1170"/>
      <c r="FT1170"/>
      <c r="FU1170"/>
      <c r="FV1170"/>
      <c r="FW1170"/>
      <c r="FX1170"/>
      <c r="FY1170"/>
      <c r="FZ1170"/>
      <c r="GA1170"/>
      <c r="GB1170"/>
      <c r="GC1170"/>
      <c r="GD1170"/>
      <c r="GE1170"/>
      <c r="GF1170"/>
      <c r="GG1170"/>
      <c r="GH1170"/>
      <c r="GI1170"/>
      <c r="GJ1170"/>
      <c r="GK1170"/>
      <c r="GL1170"/>
      <c r="GM1170"/>
      <c r="GN1170"/>
      <c r="GO1170"/>
      <c r="GP1170"/>
      <c r="GQ1170"/>
      <c r="GR1170"/>
      <c r="GS1170"/>
      <c r="GT1170"/>
      <c r="GU1170"/>
      <c r="GV1170"/>
      <c r="GW1170"/>
      <c r="GX1170"/>
      <c r="GY1170"/>
      <c r="GZ1170"/>
      <c r="HA1170"/>
      <c r="HB1170"/>
      <c r="HC1170"/>
      <c r="HD1170"/>
      <c r="HE1170"/>
      <c r="HF1170"/>
      <c r="HG1170"/>
      <c r="HH1170"/>
      <c r="HI1170"/>
      <c r="HJ1170"/>
      <c r="HK1170"/>
      <c r="HL1170"/>
      <c r="HM1170"/>
      <c r="HN1170"/>
      <c r="HO1170"/>
      <c r="HP1170"/>
      <c r="HQ1170"/>
      <c r="HR1170"/>
      <c r="HS1170"/>
      <c r="HT1170"/>
      <c r="HU1170"/>
      <c r="HV1170"/>
      <c r="HW1170"/>
      <c r="HX1170"/>
      <c r="HY1170"/>
      <c r="HZ1170"/>
      <c r="IA1170"/>
      <c r="IB1170"/>
      <c r="IC1170"/>
      <c r="ID1170"/>
      <c r="IE1170"/>
      <c r="IF1170"/>
      <c r="IG1170"/>
      <c r="IH1170"/>
      <c r="II1170"/>
      <c r="IJ1170"/>
      <c r="IK1170"/>
      <c r="IL1170"/>
      <c r="IM1170"/>
      <c r="IN1170"/>
      <c r="IO1170"/>
      <c r="IP1170"/>
      <c r="IQ1170"/>
      <c r="IR1170"/>
      <c r="IS1170"/>
      <c r="IT1170"/>
      <c r="IU1170"/>
      <c r="IV1170"/>
      <c r="IW1170"/>
      <c r="IX1170"/>
      <c r="IY1170"/>
      <c r="IZ1170"/>
      <c r="JA1170"/>
      <c r="JB1170"/>
      <c r="JC1170"/>
      <c r="JD1170"/>
      <c r="JE1170"/>
      <c r="JF1170"/>
      <c r="JG1170"/>
      <c r="JH1170"/>
      <c r="JI1170"/>
      <c r="JJ1170"/>
      <c r="JK1170"/>
      <c r="JL1170"/>
      <c r="JM1170"/>
      <c r="JN1170"/>
      <c r="JO1170"/>
      <c r="JP1170"/>
      <c r="JQ1170"/>
      <c r="JR1170"/>
      <c r="JS1170"/>
      <c r="JT1170"/>
      <c r="JU1170"/>
      <c r="JV1170"/>
      <c r="JW1170"/>
      <c r="JX1170"/>
      <c r="JY1170"/>
      <c r="JZ1170"/>
      <c r="KA1170"/>
      <c r="KB1170"/>
      <c r="KC1170"/>
      <c r="KD1170"/>
      <c r="KE1170"/>
      <c r="KF1170"/>
      <c r="KG1170"/>
      <c r="KH1170"/>
      <c r="KI1170"/>
      <c r="KJ1170"/>
      <c r="KK1170"/>
      <c r="KL1170"/>
      <c r="KM1170"/>
      <c r="KN1170"/>
      <c r="KO1170"/>
      <c r="KP1170"/>
      <c r="KQ1170"/>
      <c r="KR1170"/>
      <c r="KS1170"/>
      <c r="KT1170"/>
      <c r="KU1170"/>
      <c r="KV1170"/>
      <c r="KW1170"/>
      <c r="KX1170"/>
      <c r="KY1170"/>
      <c r="KZ1170"/>
      <c r="LA1170"/>
      <c r="LB1170"/>
      <c r="LC1170"/>
      <c r="LD1170"/>
      <c r="LE1170"/>
      <c r="LF1170"/>
      <c r="LG1170"/>
      <c r="LH1170"/>
      <c r="LI1170"/>
      <c r="LJ1170"/>
      <c r="LK1170"/>
      <c r="LL1170"/>
      <c r="LM1170"/>
      <c r="LN1170"/>
      <c r="LO1170"/>
      <c r="LP1170"/>
      <c r="LQ1170"/>
      <c r="LR1170"/>
      <c r="LS1170"/>
      <c r="LT1170"/>
      <c r="LU1170"/>
      <c r="LV1170"/>
      <c r="LW1170"/>
      <c r="LX1170"/>
      <c r="LY1170"/>
      <c r="LZ1170"/>
      <c r="MA1170"/>
      <c r="MB1170"/>
      <c r="MC1170"/>
      <c r="MD1170"/>
      <c r="ME1170"/>
      <c r="MF1170"/>
      <c r="MG1170"/>
      <c r="MH1170"/>
      <c r="MI1170"/>
      <c r="MJ1170"/>
      <c r="MK1170"/>
      <c r="ML1170"/>
      <c r="MM1170"/>
      <c r="MN1170"/>
      <c r="MO1170"/>
      <c r="MP1170"/>
      <c r="MQ1170"/>
      <c r="MR1170"/>
      <c r="MS1170"/>
      <c r="MT1170"/>
      <c r="MU1170"/>
      <c r="MV1170"/>
      <c r="MW1170"/>
      <c r="MX1170"/>
      <c r="MY1170"/>
      <c r="MZ1170"/>
      <c r="NA1170"/>
      <c r="NB1170"/>
      <c r="NC1170"/>
      <c r="ND1170"/>
      <c r="NE1170"/>
      <c r="NF1170"/>
      <c r="NG1170"/>
      <c r="NH1170"/>
      <c r="NI1170"/>
      <c r="NJ1170"/>
      <c r="NK1170"/>
      <c r="NL1170"/>
      <c r="NM1170"/>
      <c r="NN1170"/>
      <c r="NO1170"/>
      <c r="NP1170"/>
      <c r="NQ1170"/>
      <c r="NR1170"/>
      <c r="NS1170"/>
      <c r="NT1170"/>
      <c r="NU1170"/>
      <c r="NV1170"/>
      <c r="NW1170"/>
      <c r="NX1170"/>
      <c r="NY1170"/>
      <c r="NZ1170"/>
      <c r="OA1170"/>
    </row>
    <row r="1171" spans="16:391"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  <c r="EQ1171"/>
      <c r="ER1171"/>
      <c r="ES1171"/>
      <c r="ET1171"/>
      <c r="EU1171"/>
      <c r="EV1171"/>
      <c r="EW1171"/>
      <c r="EX1171"/>
      <c r="EY1171"/>
      <c r="EZ1171"/>
      <c r="FA1171"/>
      <c r="FB1171"/>
      <c r="FC1171"/>
      <c r="FD1171"/>
      <c r="FE1171"/>
      <c r="FF1171"/>
      <c r="FG1171"/>
      <c r="FH1171"/>
      <c r="FI1171"/>
      <c r="FJ1171"/>
      <c r="FK1171"/>
      <c r="FL1171"/>
      <c r="FM1171"/>
      <c r="FN1171"/>
      <c r="FO1171"/>
      <c r="FP1171"/>
      <c r="FQ1171"/>
      <c r="FR1171"/>
      <c r="FS1171"/>
      <c r="FT1171"/>
      <c r="FU1171"/>
      <c r="FV1171"/>
      <c r="FW1171"/>
      <c r="FX1171"/>
      <c r="FY1171"/>
      <c r="FZ1171"/>
      <c r="GA1171"/>
      <c r="GB1171"/>
      <c r="GC1171"/>
      <c r="GD1171"/>
      <c r="GE1171"/>
      <c r="GF1171"/>
      <c r="GG1171"/>
      <c r="GH1171"/>
      <c r="GI1171"/>
      <c r="GJ1171"/>
      <c r="GK1171"/>
      <c r="GL1171"/>
      <c r="GM1171"/>
      <c r="GN1171"/>
      <c r="GO1171"/>
      <c r="GP1171"/>
      <c r="GQ1171"/>
      <c r="GR1171"/>
      <c r="GS1171"/>
      <c r="GT1171"/>
      <c r="GU1171"/>
      <c r="GV1171"/>
      <c r="GW1171"/>
      <c r="GX1171"/>
      <c r="GY1171"/>
      <c r="GZ1171"/>
      <c r="HA1171"/>
      <c r="HB1171"/>
      <c r="HC1171"/>
      <c r="HD1171"/>
      <c r="HE1171"/>
      <c r="HF1171"/>
      <c r="HG1171"/>
      <c r="HH1171"/>
      <c r="HI1171"/>
      <c r="HJ1171"/>
      <c r="HK1171"/>
      <c r="HL1171"/>
      <c r="HM1171"/>
      <c r="HN1171"/>
      <c r="HO1171"/>
      <c r="HP1171"/>
      <c r="HQ1171"/>
      <c r="HR1171"/>
      <c r="HS1171"/>
      <c r="HT1171"/>
      <c r="HU1171"/>
      <c r="HV1171"/>
      <c r="HW1171"/>
      <c r="HX1171"/>
      <c r="HY1171"/>
      <c r="HZ1171"/>
      <c r="IA1171"/>
      <c r="IB1171"/>
      <c r="IC1171"/>
      <c r="ID1171"/>
      <c r="IE1171"/>
      <c r="IF1171"/>
      <c r="IG1171"/>
      <c r="IH1171"/>
      <c r="II1171"/>
      <c r="IJ1171"/>
      <c r="IK1171"/>
      <c r="IL1171"/>
      <c r="IM1171"/>
      <c r="IN1171"/>
      <c r="IO1171"/>
      <c r="IP1171"/>
      <c r="IQ1171"/>
      <c r="IR1171"/>
      <c r="IS1171"/>
      <c r="IT1171"/>
      <c r="IU1171"/>
      <c r="IV1171"/>
      <c r="IW1171"/>
      <c r="IX1171"/>
      <c r="IY1171"/>
      <c r="IZ1171"/>
      <c r="JA1171"/>
      <c r="JB1171"/>
      <c r="JC1171"/>
      <c r="JD1171"/>
      <c r="JE1171"/>
      <c r="JF1171"/>
      <c r="JG1171"/>
      <c r="JH1171"/>
      <c r="JI1171"/>
      <c r="JJ1171"/>
      <c r="JK1171"/>
      <c r="JL1171"/>
      <c r="JM1171"/>
      <c r="JN1171"/>
      <c r="JO1171"/>
      <c r="JP1171"/>
      <c r="JQ1171"/>
      <c r="JR1171"/>
      <c r="JS1171"/>
      <c r="JT1171"/>
      <c r="JU1171"/>
      <c r="JV1171"/>
      <c r="JW1171"/>
      <c r="JX1171"/>
      <c r="JY1171"/>
      <c r="JZ1171"/>
      <c r="KA1171"/>
      <c r="KB1171"/>
      <c r="KC1171"/>
      <c r="KD1171"/>
      <c r="KE1171"/>
      <c r="KF1171"/>
      <c r="KG1171"/>
      <c r="KH1171"/>
      <c r="KI1171"/>
      <c r="KJ1171"/>
      <c r="KK1171"/>
      <c r="KL1171"/>
      <c r="KM1171"/>
      <c r="KN1171"/>
      <c r="KO1171"/>
      <c r="KP1171"/>
      <c r="KQ1171"/>
      <c r="KR1171"/>
      <c r="KS1171"/>
      <c r="KT1171"/>
      <c r="KU1171"/>
      <c r="KV1171"/>
      <c r="KW1171"/>
      <c r="KX1171"/>
      <c r="KY1171"/>
      <c r="KZ1171"/>
      <c r="LA1171"/>
      <c r="LB1171"/>
      <c r="LC1171"/>
      <c r="LD1171"/>
      <c r="LE1171"/>
      <c r="LF1171"/>
      <c r="LG1171"/>
      <c r="LH1171"/>
      <c r="LI1171"/>
      <c r="LJ1171"/>
      <c r="LK1171"/>
      <c r="LL1171"/>
      <c r="LM1171"/>
      <c r="LN1171"/>
      <c r="LO1171"/>
      <c r="LP1171"/>
      <c r="LQ1171"/>
      <c r="LR1171"/>
      <c r="LS1171"/>
      <c r="LT1171"/>
      <c r="LU1171"/>
      <c r="LV1171"/>
      <c r="LW1171"/>
      <c r="LX1171"/>
      <c r="LY1171"/>
      <c r="LZ1171"/>
      <c r="MA1171"/>
      <c r="MB1171"/>
      <c r="MC1171"/>
      <c r="MD1171"/>
      <c r="ME1171"/>
      <c r="MF1171"/>
      <c r="MG1171"/>
      <c r="MH1171"/>
      <c r="MI1171"/>
      <c r="MJ1171"/>
      <c r="MK1171"/>
      <c r="ML1171"/>
      <c r="MM1171"/>
      <c r="MN1171"/>
      <c r="MO1171"/>
      <c r="MP1171"/>
      <c r="MQ1171"/>
      <c r="MR1171"/>
      <c r="MS1171"/>
      <c r="MT1171"/>
      <c r="MU1171"/>
      <c r="MV1171"/>
      <c r="MW1171"/>
      <c r="MX1171"/>
      <c r="MY1171"/>
      <c r="MZ1171"/>
      <c r="NA1171"/>
      <c r="NB1171"/>
      <c r="NC1171"/>
      <c r="ND1171"/>
      <c r="NE1171"/>
      <c r="NF1171"/>
      <c r="NG1171"/>
      <c r="NH1171"/>
      <c r="NI1171"/>
      <c r="NJ1171"/>
      <c r="NK1171"/>
      <c r="NL1171"/>
      <c r="NM1171"/>
      <c r="NN1171"/>
      <c r="NO1171"/>
      <c r="NP1171"/>
      <c r="NQ1171"/>
      <c r="NR1171"/>
      <c r="NS1171"/>
      <c r="NT1171"/>
      <c r="NU1171"/>
      <c r="NV1171"/>
      <c r="NW1171"/>
      <c r="NX1171"/>
      <c r="NY1171"/>
      <c r="NZ1171"/>
      <c r="OA1171"/>
    </row>
    <row r="1172" spans="16:391"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  <c r="EQ1172"/>
      <c r="ER1172"/>
      <c r="ES1172"/>
      <c r="ET1172"/>
      <c r="EU1172"/>
      <c r="EV1172"/>
      <c r="EW1172"/>
      <c r="EX1172"/>
      <c r="EY1172"/>
      <c r="EZ1172"/>
      <c r="FA1172"/>
      <c r="FB1172"/>
      <c r="FC1172"/>
      <c r="FD1172"/>
      <c r="FE1172"/>
      <c r="FF1172"/>
      <c r="FG1172"/>
      <c r="FH1172"/>
      <c r="FI1172"/>
      <c r="FJ1172"/>
      <c r="FK1172"/>
      <c r="FL1172"/>
      <c r="FM1172"/>
      <c r="FN1172"/>
      <c r="FO1172"/>
      <c r="FP1172"/>
      <c r="FQ1172"/>
      <c r="FR1172"/>
      <c r="FS1172"/>
      <c r="FT1172"/>
      <c r="FU1172"/>
      <c r="FV1172"/>
      <c r="FW1172"/>
      <c r="FX1172"/>
      <c r="FY1172"/>
      <c r="FZ1172"/>
      <c r="GA1172"/>
      <c r="GB1172"/>
      <c r="GC1172"/>
      <c r="GD1172"/>
      <c r="GE1172"/>
      <c r="GF1172"/>
      <c r="GG1172"/>
      <c r="GH1172"/>
      <c r="GI1172"/>
      <c r="GJ1172"/>
      <c r="GK1172"/>
      <c r="GL1172"/>
      <c r="GM1172"/>
      <c r="GN1172"/>
      <c r="GO1172"/>
      <c r="GP1172"/>
      <c r="GQ1172"/>
      <c r="GR1172"/>
      <c r="GS1172"/>
      <c r="GT1172"/>
      <c r="GU1172"/>
      <c r="GV1172"/>
      <c r="GW1172"/>
      <c r="GX1172"/>
      <c r="GY1172"/>
      <c r="GZ1172"/>
      <c r="HA1172"/>
      <c r="HB1172"/>
      <c r="HC1172"/>
      <c r="HD1172"/>
      <c r="HE1172"/>
      <c r="HF1172"/>
      <c r="HG1172"/>
      <c r="HH1172"/>
      <c r="HI1172"/>
      <c r="HJ1172"/>
      <c r="HK1172"/>
      <c r="HL1172"/>
      <c r="HM1172"/>
      <c r="HN1172"/>
      <c r="HO1172"/>
      <c r="HP1172"/>
      <c r="HQ1172"/>
      <c r="HR1172"/>
      <c r="HS1172"/>
      <c r="HT1172"/>
      <c r="HU1172"/>
      <c r="HV1172"/>
      <c r="HW1172"/>
      <c r="HX1172"/>
      <c r="HY1172"/>
      <c r="HZ1172"/>
      <c r="IA1172"/>
      <c r="IB1172"/>
      <c r="IC1172"/>
      <c r="ID1172"/>
      <c r="IE1172"/>
      <c r="IF1172"/>
      <c r="IG1172"/>
      <c r="IH1172"/>
      <c r="II1172"/>
      <c r="IJ1172"/>
      <c r="IK1172"/>
      <c r="IL1172"/>
      <c r="IM1172"/>
      <c r="IN1172"/>
      <c r="IO1172"/>
      <c r="IP1172"/>
      <c r="IQ1172"/>
      <c r="IR1172"/>
      <c r="IS1172"/>
      <c r="IT1172"/>
      <c r="IU1172"/>
      <c r="IV1172"/>
      <c r="IW1172"/>
      <c r="IX1172"/>
      <c r="IY1172"/>
      <c r="IZ1172"/>
      <c r="JA1172"/>
      <c r="JB1172"/>
      <c r="JC1172"/>
      <c r="JD1172"/>
      <c r="JE1172"/>
      <c r="JF1172"/>
      <c r="JG1172"/>
      <c r="JH1172"/>
      <c r="JI1172"/>
      <c r="JJ1172"/>
      <c r="JK1172"/>
      <c r="JL1172"/>
      <c r="JM1172"/>
      <c r="JN1172"/>
      <c r="JO1172"/>
      <c r="JP1172"/>
      <c r="JQ1172"/>
      <c r="JR1172"/>
      <c r="JS1172"/>
      <c r="JT1172"/>
      <c r="JU1172"/>
      <c r="JV1172"/>
      <c r="JW1172"/>
      <c r="JX1172"/>
      <c r="JY1172"/>
      <c r="JZ1172"/>
      <c r="KA1172"/>
      <c r="KB1172"/>
      <c r="KC1172"/>
      <c r="KD1172"/>
      <c r="KE1172"/>
      <c r="KF1172"/>
      <c r="KG1172"/>
      <c r="KH1172"/>
      <c r="KI1172"/>
      <c r="KJ1172"/>
      <c r="KK1172"/>
      <c r="KL1172"/>
      <c r="KM1172"/>
      <c r="KN1172"/>
      <c r="KO1172"/>
      <c r="KP1172"/>
      <c r="KQ1172"/>
      <c r="KR1172"/>
      <c r="KS1172"/>
      <c r="KT1172"/>
      <c r="KU1172"/>
      <c r="KV1172"/>
      <c r="KW1172"/>
      <c r="KX1172"/>
      <c r="KY1172"/>
      <c r="KZ1172"/>
      <c r="LA1172"/>
      <c r="LB1172"/>
      <c r="LC1172"/>
      <c r="LD1172"/>
      <c r="LE1172"/>
      <c r="LF1172"/>
      <c r="LG1172"/>
      <c r="LH1172"/>
      <c r="LI1172"/>
      <c r="LJ1172"/>
      <c r="LK1172"/>
      <c r="LL1172"/>
      <c r="LM1172"/>
      <c r="LN1172"/>
      <c r="LO1172"/>
      <c r="LP1172"/>
      <c r="LQ1172"/>
      <c r="LR1172"/>
      <c r="LS1172"/>
      <c r="LT1172"/>
      <c r="LU1172"/>
      <c r="LV1172"/>
      <c r="LW1172"/>
      <c r="LX1172"/>
      <c r="LY1172"/>
      <c r="LZ1172"/>
      <c r="MA1172"/>
      <c r="MB1172"/>
      <c r="MC1172"/>
      <c r="MD1172"/>
      <c r="ME1172"/>
      <c r="MF1172"/>
      <c r="MG1172"/>
      <c r="MH1172"/>
      <c r="MI1172"/>
      <c r="MJ1172"/>
      <c r="MK1172"/>
      <c r="ML1172"/>
      <c r="MM1172"/>
      <c r="MN1172"/>
      <c r="MO1172"/>
      <c r="MP1172"/>
      <c r="MQ1172"/>
      <c r="MR1172"/>
      <c r="MS1172"/>
      <c r="MT1172"/>
      <c r="MU1172"/>
      <c r="MV1172"/>
      <c r="MW1172"/>
      <c r="MX1172"/>
      <c r="MY1172"/>
      <c r="MZ1172"/>
      <c r="NA1172"/>
      <c r="NB1172"/>
      <c r="NC1172"/>
      <c r="ND1172"/>
      <c r="NE1172"/>
      <c r="NF1172"/>
      <c r="NG1172"/>
      <c r="NH1172"/>
      <c r="NI1172"/>
      <c r="NJ1172"/>
      <c r="NK1172"/>
      <c r="NL1172"/>
      <c r="NM1172"/>
      <c r="NN1172"/>
      <c r="NO1172"/>
      <c r="NP1172"/>
      <c r="NQ1172"/>
      <c r="NR1172"/>
      <c r="NS1172"/>
      <c r="NT1172"/>
      <c r="NU1172"/>
      <c r="NV1172"/>
      <c r="NW1172"/>
      <c r="NX1172"/>
      <c r="NY1172"/>
      <c r="NZ1172"/>
      <c r="OA1172"/>
    </row>
    <row r="1173" spans="16:391"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  <c r="EQ1173"/>
      <c r="ER1173"/>
      <c r="ES1173"/>
      <c r="ET1173"/>
      <c r="EU1173"/>
      <c r="EV1173"/>
      <c r="EW1173"/>
      <c r="EX1173"/>
      <c r="EY1173"/>
      <c r="EZ1173"/>
      <c r="FA1173"/>
      <c r="FB1173"/>
      <c r="FC1173"/>
      <c r="FD1173"/>
      <c r="FE1173"/>
      <c r="FF1173"/>
      <c r="FG1173"/>
      <c r="FH1173"/>
      <c r="FI1173"/>
      <c r="FJ1173"/>
      <c r="FK1173"/>
      <c r="FL1173"/>
      <c r="FM1173"/>
      <c r="FN1173"/>
      <c r="FO1173"/>
      <c r="FP1173"/>
      <c r="FQ1173"/>
      <c r="FR1173"/>
      <c r="FS1173"/>
      <c r="FT1173"/>
      <c r="FU1173"/>
      <c r="FV1173"/>
      <c r="FW1173"/>
      <c r="FX1173"/>
      <c r="FY1173"/>
      <c r="FZ1173"/>
      <c r="GA1173"/>
      <c r="GB1173"/>
      <c r="GC1173"/>
      <c r="GD1173"/>
      <c r="GE1173"/>
      <c r="GF1173"/>
      <c r="GG1173"/>
      <c r="GH1173"/>
      <c r="GI1173"/>
      <c r="GJ1173"/>
      <c r="GK1173"/>
      <c r="GL1173"/>
      <c r="GM1173"/>
      <c r="GN1173"/>
      <c r="GO1173"/>
      <c r="GP1173"/>
      <c r="GQ1173"/>
      <c r="GR1173"/>
      <c r="GS1173"/>
      <c r="GT1173"/>
      <c r="GU1173"/>
      <c r="GV1173"/>
      <c r="GW1173"/>
      <c r="GX1173"/>
      <c r="GY1173"/>
      <c r="GZ1173"/>
      <c r="HA1173"/>
      <c r="HB1173"/>
      <c r="HC1173"/>
      <c r="HD1173"/>
      <c r="HE1173"/>
      <c r="HF1173"/>
      <c r="HG1173"/>
      <c r="HH1173"/>
      <c r="HI1173"/>
      <c r="HJ1173"/>
      <c r="HK1173"/>
      <c r="HL1173"/>
      <c r="HM1173"/>
      <c r="HN1173"/>
      <c r="HO1173"/>
      <c r="HP1173"/>
      <c r="HQ1173"/>
      <c r="HR1173"/>
      <c r="HS1173"/>
      <c r="HT1173"/>
      <c r="HU1173"/>
      <c r="HV1173"/>
      <c r="HW1173"/>
      <c r="HX1173"/>
      <c r="HY1173"/>
      <c r="HZ1173"/>
      <c r="IA1173"/>
      <c r="IB1173"/>
      <c r="IC1173"/>
      <c r="ID1173"/>
      <c r="IE1173"/>
      <c r="IF1173"/>
      <c r="IG1173"/>
      <c r="IH1173"/>
      <c r="II1173"/>
      <c r="IJ1173"/>
      <c r="IK1173"/>
      <c r="IL1173"/>
      <c r="IM1173"/>
      <c r="IN1173"/>
      <c r="IO1173"/>
      <c r="IP1173"/>
      <c r="IQ1173"/>
      <c r="IR1173"/>
      <c r="IS1173"/>
      <c r="IT1173"/>
      <c r="IU1173"/>
      <c r="IV1173"/>
      <c r="IW1173"/>
      <c r="IX1173"/>
      <c r="IY1173"/>
      <c r="IZ1173"/>
      <c r="JA1173"/>
      <c r="JB1173"/>
      <c r="JC1173"/>
      <c r="JD1173"/>
      <c r="JE1173"/>
      <c r="JF1173"/>
      <c r="JG1173"/>
      <c r="JH1173"/>
      <c r="JI1173"/>
      <c r="JJ1173"/>
      <c r="JK1173"/>
      <c r="JL1173"/>
      <c r="JM1173"/>
      <c r="JN1173"/>
      <c r="JO1173"/>
      <c r="JP1173"/>
      <c r="JQ1173"/>
      <c r="JR1173"/>
      <c r="JS1173"/>
      <c r="JT1173"/>
      <c r="JU1173"/>
      <c r="JV1173"/>
      <c r="JW1173"/>
      <c r="JX1173"/>
      <c r="JY1173"/>
      <c r="JZ1173"/>
      <c r="KA1173"/>
      <c r="KB1173"/>
      <c r="KC1173"/>
      <c r="KD1173"/>
      <c r="KE1173"/>
      <c r="KF1173"/>
      <c r="KG1173"/>
      <c r="KH1173"/>
      <c r="KI1173"/>
      <c r="KJ1173"/>
      <c r="KK1173"/>
      <c r="KL1173"/>
      <c r="KM1173"/>
      <c r="KN1173"/>
      <c r="KO1173"/>
      <c r="KP1173"/>
      <c r="KQ1173"/>
      <c r="KR1173"/>
      <c r="KS1173"/>
      <c r="KT1173"/>
      <c r="KU1173"/>
      <c r="KV1173"/>
      <c r="KW1173"/>
      <c r="KX1173"/>
      <c r="KY1173"/>
      <c r="KZ1173"/>
      <c r="LA1173"/>
      <c r="LB1173"/>
      <c r="LC1173"/>
      <c r="LD1173"/>
      <c r="LE1173"/>
      <c r="LF1173"/>
      <c r="LG1173"/>
      <c r="LH1173"/>
      <c r="LI1173"/>
      <c r="LJ1173"/>
      <c r="LK1173"/>
      <c r="LL1173"/>
      <c r="LM1173"/>
      <c r="LN1173"/>
      <c r="LO1173"/>
      <c r="LP1173"/>
      <c r="LQ1173"/>
      <c r="LR1173"/>
      <c r="LS1173"/>
      <c r="LT1173"/>
      <c r="LU1173"/>
      <c r="LV1173"/>
      <c r="LW1173"/>
      <c r="LX1173"/>
      <c r="LY1173"/>
      <c r="LZ1173"/>
      <c r="MA1173"/>
      <c r="MB1173"/>
      <c r="MC1173"/>
      <c r="MD1173"/>
      <c r="ME1173"/>
      <c r="MF1173"/>
      <c r="MG1173"/>
      <c r="MH1173"/>
      <c r="MI1173"/>
      <c r="MJ1173"/>
      <c r="MK1173"/>
      <c r="ML1173"/>
      <c r="MM1173"/>
      <c r="MN1173"/>
      <c r="MO1173"/>
      <c r="MP1173"/>
      <c r="MQ1173"/>
      <c r="MR1173"/>
      <c r="MS1173"/>
      <c r="MT1173"/>
      <c r="MU1173"/>
      <c r="MV1173"/>
      <c r="MW1173"/>
      <c r="MX1173"/>
      <c r="MY1173"/>
      <c r="MZ1173"/>
      <c r="NA1173"/>
      <c r="NB1173"/>
      <c r="NC1173"/>
      <c r="ND1173"/>
      <c r="NE1173"/>
      <c r="NF1173"/>
      <c r="NG1173"/>
      <c r="NH1173"/>
      <c r="NI1173"/>
      <c r="NJ1173"/>
      <c r="NK1173"/>
      <c r="NL1173"/>
      <c r="NM1173"/>
      <c r="NN1173"/>
      <c r="NO1173"/>
      <c r="NP1173"/>
      <c r="NQ1173"/>
      <c r="NR1173"/>
      <c r="NS1173"/>
      <c r="NT1173"/>
      <c r="NU1173"/>
      <c r="NV1173"/>
      <c r="NW1173"/>
      <c r="NX1173"/>
      <c r="NY1173"/>
      <c r="NZ1173"/>
      <c r="OA1173"/>
    </row>
    <row r="1174" spans="16:391"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  <c r="EQ1174"/>
      <c r="ER1174"/>
      <c r="ES1174"/>
      <c r="ET1174"/>
      <c r="EU1174"/>
      <c r="EV1174"/>
      <c r="EW1174"/>
      <c r="EX1174"/>
      <c r="EY1174"/>
      <c r="EZ1174"/>
      <c r="FA1174"/>
      <c r="FB1174"/>
      <c r="FC1174"/>
      <c r="FD1174"/>
      <c r="FE1174"/>
      <c r="FF1174"/>
      <c r="FG1174"/>
      <c r="FH1174"/>
      <c r="FI1174"/>
      <c r="FJ1174"/>
      <c r="FK1174"/>
      <c r="FL1174"/>
      <c r="FM1174"/>
      <c r="FN1174"/>
      <c r="FO1174"/>
      <c r="FP1174"/>
      <c r="FQ1174"/>
      <c r="FR1174"/>
      <c r="FS1174"/>
      <c r="FT1174"/>
      <c r="FU1174"/>
      <c r="FV1174"/>
      <c r="FW1174"/>
      <c r="FX1174"/>
      <c r="FY1174"/>
      <c r="FZ1174"/>
      <c r="GA1174"/>
      <c r="GB1174"/>
      <c r="GC1174"/>
      <c r="GD1174"/>
      <c r="GE1174"/>
      <c r="GF1174"/>
      <c r="GG1174"/>
      <c r="GH1174"/>
      <c r="GI1174"/>
      <c r="GJ1174"/>
      <c r="GK1174"/>
      <c r="GL1174"/>
      <c r="GM1174"/>
      <c r="GN1174"/>
      <c r="GO1174"/>
      <c r="GP1174"/>
      <c r="GQ1174"/>
      <c r="GR1174"/>
      <c r="GS1174"/>
      <c r="GT1174"/>
      <c r="GU1174"/>
      <c r="GV1174"/>
      <c r="GW1174"/>
      <c r="GX1174"/>
      <c r="GY1174"/>
      <c r="GZ1174"/>
      <c r="HA1174"/>
      <c r="HB1174"/>
      <c r="HC1174"/>
      <c r="HD1174"/>
      <c r="HE1174"/>
      <c r="HF1174"/>
      <c r="HG1174"/>
      <c r="HH1174"/>
      <c r="HI1174"/>
      <c r="HJ1174"/>
      <c r="HK1174"/>
      <c r="HL1174"/>
      <c r="HM1174"/>
      <c r="HN1174"/>
      <c r="HO1174"/>
      <c r="HP1174"/>
      <c r="HQ1174"/>
      <c r="HR1174"/>
      <c r="HS1174"/>
      <c r="HT1174"/>
      <c r="HU1174"/>
      <c r="HV1174"/>
      <c r="HW1174"/>
      <c r="HX1174"/>
      <c r="HY1174"/>
      <c r="HZ1174"/>
      <c r="IA1174"/>
      <c r="IB1174"/>
      <c r="IC1174"/>
      <c r="ID1174"/>
      <c r="IE1174"/>
      <c r="IF1174"/>
      <c r="IG1174"/>
      <c r="IH1174"/>
      <c r="II1174"/>
      <c r="IJ1174"/>
      <c r="IK1174"/>
      <c r="IL1174"/>
      <c r="IM1174"/>
      <c r="IN1174"/>
      <c r="IO1174"/>
      <c r="IP1174"/>
      <c r="IQ1174"/>
      <c r="IR1174"/>
      <c r="IS1174"/>
      <c r="IT1174"/>
      <c r="IU1174"/>
      <c r="IV1174"/>
      <c r="IW1174"/>
      <c r="IX1174"/>
      <c r="IY1174"/>
      <c r="IZ1174"/>
      <c r="JA1174"/>
      <c r="JB1174"/>
      <c r="JC1174"/>
      <c r="JD1174"/>
      <c r="JE1174"/>
      <c r="JF1174"/>
      <c r="JG1174"/>
      <c r="JH1174"/>
      <c r="JI1174"/>
      <c r="JJ1174"/>
      <c r="JK1174"/>
      <c r="JL1174"/>
      <c r="JM1174"/>
      <c r="JN1174"/>
      <c r="JO1174"/>
      <c r="JP1174"/>
      <c r="JQ1174"/>
      <c r="JR1174"/>
      <c r="JS1174"/>
      <c r="JT1174"/>
      <c r="JU1174"/>
      <c r="JV1174"/>
      <c r="JW1174"/>
      <c r="JX1174"/>
      <c r="JY1174"/>
      <c r="JZ1174"/>
      <c r="KA1174"/>
      <c r="KB1174"/>
      <c r="KC1174"/>
      <c r="KD1174"/>
      <c r="KE1174"/>
      <c r="KF1174"/>
      <c r="KG1174"/>
      <c r="KH1174"/>
      <c r="KI1174"/>
      <c r="KJ1174"/>
      <c r="KK1174"/>
      <c r="KL1174"/>
      <c r="KM1174"/>
      <c r="KN1174"/>
      <c r="KO1174"/>
      <c r="KP1174"/>
      <c r="KQ1174"/>
      <c r="KR1174"/>
      <c r="KS1174"/>
      <c r="KT1174"/>
      <c r="KU1174"/>
      <c r="KV1174"/>
      <c r="KW1174"/>
      <c r="KX1174"/>
      <c r="KY1174"/>
      <c r="KZ1174"/>
      <c r="LA1174"/>
      <c r="LB1174"/>
      <c r="LC1174"/>
      <c r="LD1174"/>
      <c r="LE1174"/>
      <c r="LF1174"/>
      <c r="LG1174"/>
      <c r="LH1174"/>
      <c r="LI1174"/>
      <c r="LJ1174"/>
      <c r="LK1174"/>
      <c r="LL1174"/>
      <c r="LM1174"/>
      <c r="LN1174"/>
      <c r="LO1174"/>
      <c r="LP1174"/>
      <c r="LQ1174"/>
      <c r="LR1174"/>
      <c r="LS1174"/>
      <c r="LT1174"/>
      <c r="LU1174"/>
      <c r="LV1174"/>
      <c r="LW1174"/>
      <c r="LX1174"/>
      <c r="LY1174"/>
      <c r="LZ1174"/>
      <c r="MA1174"/>
      <c r="MB1174"/>
      <c r="MC1174"/>
      <c r="MD1174"/>
      <c r="ME1174"/>
      <c r="MF1174"/>
      <c r="MG1174"/>
      <c r="MH1174"/>
      <c r="MI1174"/>
      <c r="MJ1174"/>
      <c r="MK1174"/>
      <c r="ML1174"/>
      <c r="MM1174"/>
      <c r="MN1174"/>
      <c r="MO1174"/>
      <c r="MP1174"/>
      <c r="MQ1174"/>
      <c r="MR1174"/>
      <c r="MS1174"/>
      <c r="MT1174"/>
      <c r="MU1174"/>
      <c r="MV1174"/>
      <c r="MW1174"/>
      <c r="MX1174"/>
      <c r="MY1174"/>
      <c r="MZ1174"/>
      <c r="NA1174"/>
      <c r="NB1174"/>
      <c r="NC1174"/>
      <c r="ND1174"/>
      <c r="NE1174"/>
      <c r="NF1174"/>
      <c r="NG1174"/>
      <c r="NH1174"/>
      <c r="NI1174"/>
      <c r="NJ1174"/>
      <c r="NK1174"/>
      <c r="NL1174"/>
      <c r="NM1174"/>
      <c r="NN1174"/>
      <c r="NO1174"/>
      <c r="NP1174"/>
      <c r="NQ1174"/>
      <c r="NR1174"/>
      <c r="NS1174"/>
      <c r="NT1174"/>
      <c r="NU1174"/>
      <c r="NV1174"/>
      <c r="NW1174"/>
      <c r="NX1174"/>
      <c r="NY1174"/>
      <c r="NZ1174"/>
      <c r="OA1174"/>
    </row>
    <row r="1175" spans="16:391"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  <c r="GC1175"/>
      <c r="GD1175"/>
      <c r="GE1175"/>
      <c r="GF1175"/>
      <c r="GG1175"/>
      <c r="GH1175"/>
      <c r="GI1175"/>
      <c r="GJ1175"/>
      <c r="GK1175"/>
      <c r="GL1175"/>
      <c r="GM1175"/>
      <c r="GN1175"/>
      <c r="GO1175"/>
      <c r="GP1175"/>
      <c r="GQ1175"/>
      <c r="GR1175"/>
      <c r="GS1175"/>
      <c r="GT1175"/>
      <c r="GU1175"/>
      <c r="GV1175"/>
      <c r="GW1175"/>
      <c r="GX1175"/>
      <c r="GY1175"/>
      <c r="GZ1175"/>
      <c r="HA1175"/>
      <c r="HB1175"/>
      <c r="HC1175"/>
      <c r="HD1175"/>
      <c r="HE1175"/>
      <c r="HF1175"/>
      <c r="HG1175"/>
      <c r="HH1175"/>
      <c r="HI1175"/>
      <c r="HJ1175"/>
      <c r="HK1175"/>
      <c r="HL1175"/>
      <c r="HM1175"/>
      <c r="HN1175"/>
      <c r="HO1175"/>
      <c r="HP1175"/>
      <c r="HQ1175"/>
      <c r="HR1175"/>
      <c r="HS1175"/>
      <c r="HT1175"/>
      <c r="HU1175"/>
      <c r="HV1175"/>
      <c r="HW1175"/>
      <c r="HX1175"/>
      <c r="HY1175"/>
      <c r="HZ1175"/>
      <c r="IA1175"/>
      <c r="IB1175"/>
      <c r="IC1175"/>
      <c r="ID1175"/>
      <c r="IE1175"/>
      <c r="IF1175"/>
      <c r="IG1175"/>
      <c r="IH1175"/>
      <c r="II1175"/>
      <c r="IJ1175"/>
      <c r="IK1175"/>
      <c r="IL1175"/>
      <c r="IM1175"/>
      <c r="IN1175"/>
      <c r="IO1175"/>
      <c r="IP1175"/>
      <c r="IQ1175"/>
      <c r="IR1175"/>
      <c r="IS1175"/>
      <c r="IT1175"/>
      <c r="IU1175"/>
      <c r="IV1175"/>
      <c r="IW1175"/>
      <c r="IX1175"/>
      <c r="IY1175"/>
      <c r="IZ1175"/>
      <c r="JA1175"/>
      <c r="JB1175"/>
      <c r="JC1175"/>
      <c r="JD1175"/>
      <c r="JE1175"/>
      <c r="JF1175"/>
      <c r="JG1175"/>
      <c r="JH1175"/>
      <c r="JI1175"/>
      <c r="JJ1175"/>
      <c r="JK1175"/>
      <c r="JL1175"/>
      <c r="JM1175"/>
      <c r="JN1175"/>
      <c r="JO1175"/>
      <c r="JP1175"/>
      <c r="JQ1175"/>
      <c r="JR1175"/>
      <c r="JS1175"/>
      <c r="JT1175"/>
      <c r="JU1175"/>
      <c r="JV1175"/>
      <c r="JW1175"/>
      <c r="JX1175"/>
      <c r="JY1175"/>
      <c r="JZ1175"/>
      <c r="KA1175"/>
      <c r="KB1175"/>
      <c r="KC1175"/>
      <c r="KD1175"/>
      <c r="KE1175"/>
      <c r="KF1175"/>
      <c r="KG1175"/>
      <c r="KH1175"/>
      <c r="KI1175"/>
      <c r="KJ1175"/>
      <c r="KK1175"/>
      <c r="KL1175"/>
      <c r="KM1175"/>
      <c r="KN1175"/>
      <c r="KO1175"/>
      <c r="KP1175"/>
      <c r="KQ1175"/>
      <c r="KR1175"/>
      <c r="KS1175"/>
      <c r="KT1175"/>
      <c r="KU1175"/>
      <c r="KV1175"/>
      <c r="KW1175"/>
      <c r="KX1175"/>
      <c r="KY1175"/>
      <c r="KZ1175"/>
      <c r="LA1175"/>
      <c r="LB1175"/>
      <c r="LC1175"/>
      <c r="LD1175"/>
      <c r="LE1175"/>
      <c r="LF1175"/>
      <c r="LG1175"/>
      <c r="LH1175"/>
      <c r="LI1175"/>
      <c r="LJ1175"/>
      <c r="LK1175"/>
      <c r="LL1175"/>
      <c r="LM1175"/>
      <c r="LN1175"/>
      <c r="LO1175"/>
      <c r="LP1175"/>
      <c r="LQ1175"/>
      <c r="LR1175"/>
      <c r="LS1175"/>
      <c r="LT1175"/>
      <c r="LU1175"/>
      <c r="LV1175"/>
      <c r="LW1175"/>
      <c r="LX1175"/>
      <c r="LY1175"/>
      <c r="LZ1175"/>
      <c r="MA1175"/>
      <c r="MB1175"/>
      <c r="MC1175"/>
      <c r="MD1175"/>
      <c r="ME1175"/>
      <c r="MF1175"/>
      <c r="MG1175"/>
      <c r="MH1175"/>
      <c r="MI1175"/>
      <c r="MJ1175"/>
      <c r="MK1175"/>
      <c r="ML1175"/>
      <c r="MM1175"/>
      <c r="MN1175"/>
      <c r="MO1175"/>
      <c r="MP1175"/>
      <c r="MQ1175"/>
      <c r="MR1175"/>
      <c r="MS1175"/>
      <c r="MT1175"/>
      <c r="MU1175"/>
      <c r="MV1175"/>
      <c r="MW1175"/>
      <c r="MX1175"/>
      <c r="MY1175"/>
      <c r="MZ1175"/>
      <c r="NA1175"/>
      <c r="NB1175"/>
      <c r="NC1175"/>
      <c r="ND1175"/>
      <c r="NE1175"/>
      <c r="NF1175"/>
      <c r="NG1175"/>
      <c r="NH1175"/>
      <c r="NI1175"/>
      <c r="NJ1175"/>
      <c r="NK1175"/>
      <c r="NL1175"/>
      <c r="NM1175"/>
      <c r="NN1175"/>
      <c r="NO1175"/>
      <c r="NP1175"/>
      <c r="NQ1175"/>
      <c r="NR1175"/>
      <c r="NS1175"/>
      <c r="NT1175"/>
      <c r="NU1175"/>
      <c r="NV1175"/>
      <c r="NW1175"/>
      <c r="NX1175"/>
      <c r="NY1175"/>
      <c r="NZ1175"/>
      <c r="OA1175"/>
    </row>
    <row r="1176" spans="16:391"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  <c r="GC1176"/>
      <c r="GD1176"/>
      <c r="GE1176"/>
      <c r="GF1176"/>
      <c r="GG1176"/>
      <c r="GH1176"/>
      <c r="GI1176"/>
      <c r="GJ1176"/>
      <c r="GK1176"/>
      <c r="GL1176"/>
      <c r="GM1176"/>
      <c r="GN1176"/>
      <c r="GO1176"/>
      <c r="GP1176"/>
      <c r="GQ1176"/>
      <c r="GR1176"/>
      <c r="GS1176"/>
      <c r="GT1176"/>
      <c r="GU1176"/>
      <c r="GV1176"/>
      <c r="GW1176"/>
      <c r="GX1176"/>
      <c r="GY1176"/>
      <c r="GZ1176"/>
      <c r="HA1176"/>
      <c r="HB1176"/>
      <c r="HC1176"/>
      <c r="HD1176"/>
      <c r="HE1176"/>
      <c r="HF1176"/>
      <c r="HG1176"/>
      <c r="HH1176"/>
      <c r="HI1176"/>
      <c r="HJ1176"/>
      <c r="HK1176"/>
      <c r="HL1176"/>
      <c r="HM1176"/>
      <c r="HN1176"/>
      <c r="HO1176"/>
      <c r="HP1176"/>
      <c r="HQ1176"/>
      <c r="HR1176"/>
      <c r="HS1176"/>
      <c r="HT1176"/>
      <c r="HU1176"/>
      <c r="HV1176"/>
      <c r="HW1176"/>
      <c r="HX1176"/>
      <c r="HY1176"/>
      <c r="HZ1176"/>
      <c r="IA1176"/>
      <c r="IB1176"/>
      <c r="IC1176"/>
      <c r="ID1176"/>
      <c r="IE1176"/>
      <c r="IF1176"/>
      <c r="IG1176"/>
      <c r="IH1176"/>
      <c r="II1176"/>
      <c r="IJ1176"/>
      <c r="IK1176"/>
      <c r="IL1176"/>
      <c r="IM1176"/>
      <c r="IN1176"/>
      <c r="IO1176"/>
      <c r="IP1176"/>
      <c r="IQ1176"/>
      <c r="IR1176"/>
      <c r="IS1176"/>
      <c r="IT1176"/>
      <c r="IU1176"/>
      <c r="IV1176"/>
      <c r="IW1176"/>
      <c r="IX1176"/>
      <c r="IY1176"/>
      <c r="IZ1176"/>
      <c r="JA1176"/>
      <c r="JB1176"/>
      <c r="JC1176"/>
      <c r="JD1176"/>
      <c r="JE1176"/>
      <c r="JF1176"/>
      <c r="JG1176"/>
      <c r="JH1176"/>
      <c r="JI1176"/>
      <c r="JJ1176"/>
      <c r="JK1176"/>
      <c r="JL1176"/>
      <c r="JM1176"/>
      <c r="JN1176"/>
      <c r="JO1176"/>
      <c r="JP1176"/>
      <c r="JQ1176"/>
      <c r="JR1176"/>
      <c r="JS1176"/>
      <c r="JT1176"/>
      <c r="JU1176"/>
      <c r="JV1176"/>
      <c r="JW1176"/>
      <c r="JX1176"/>
      <c r="JY1176"/>
      <c r="JZ1176"/>
      <c r="KA1176"/>
      <c r="KB1176"/>
      <c r="KC1176"/>
      <c r="KD1176"/>
      <c r="KE1176"/>
      <c r="KF1176"/>
      <c r="KG1176"/>
      <c r="KH1176"/>
      <c r="KI1176"/>
      <c r="KJ1176"/>
      <c r="KK1176"/>
      <c r="KL1176"/>
      <c r="KM1176"/>
      <c r="KN1176"/>
      <c r="KO1176"/>
      <c r="KP1176"/>
      <c r="KQ1176"/>
      <c r="KR1176"/>
      <c r="KS1176"/>
      <c r="KT1176"/>
      <c r="KU1176"/>
      <c r="KV1176"/>
      <c r="KW1176"/>
      <c r="KX1176"/>
      <c r="KY1176"/>
      <c r="KZ1176"/>
      <c r="LA1176"/>
      <c r="LB1176"/>
      <c r="LC1176"/>
      <c r="LD1176"/>
      <c r="LE1176"/>
      <c r="LF1176"/>
      <c r="LG1176"/>
      <c r="LH1176"/>
      <c r="LI1176"/>
      <c r="LJ1176"/>
      <c r="LK1176"/>
      <c r="LL1176"/>
      <c r="LM1176"/>
      <c r="LN1176"/>
      <c r="LO1176"/>
      <c r="LP1176"/>
      <c r="LQ1176"/>
      <c r="LR1176"/>
      <c r="LS1176"/>
      <c r="LT1176"/>
      <c r="LU1176"/>
      <c r="LV1176"/>
      <c r="LW1176"/>
      <c r="LX1176"/>
      <c r="LY1176"/>
      <c r="LZ1176"/>
      <c r="MA1176"/>
      <c r="MB1176"/>
      <c r="MC1176"/>
      <c r="MD1176"/>
      <c r="ME1176"/>
      <c r="MF1176"/>
      <c r="MG1176"/>
      <c r="MH1176"/>
      <c r="MI1176"/>
      <c r="MJ1176"/>
      <c r="MK1176"/>
      <c r="ML1176"/>
      <c r="MM1176"/>
      <c r="MN1176"/>
      <c r="MO1176"/>
      <c r="MP1176"/>
      <c r="MQ1176"/>
      <c r="MR1176"/>
      <c r="MS1176"/>
      <c r="MT1176"/>
      <c r="MU1176"/>
      <c r="MV1176"/>
      <c r="MW1176"/>
      <c r="MX1176"/>
      <c r="MY1176"/>
      <c r="MZ1176"/>
      <c r="NA1176"/>
      <c r="NB1176"/>
      <c r="NC1176"/>
      <c r="ND1176"/>
      <c r="NE1176"/>
      <c r="NF1176"/>
      <c r="NG1176"/>
      <c r="NH1176"/>
      <c r="NI1176"/>
      <c r="NJ1176"/>
      <c r="NK1176"/>
      <c r="NL1176"/>
      <c r="NM1176"/>
      <c r="NN1176"/>
      <c r="NO1176"/>
      <c r="NP1176"/>
      <c r="NQ1176"/>
      <c r="NR1176"/>
      <c r="NS1176"/>
      <c r="NT1176"/>
      <c r="NU1176"/>
      <c r="NV1176"/>
      <c r="NW1176"/>
      <c r="NX1176"/>
      <c r="NY1176"/>
      <c r="NZ1176"/>
      <c r="OA1176"/>
    </row>
    <row r="1177" spans="16:391"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  <c r="GC1177"/>
      <c r="GD1177"/>
      <c r="GE1177"/>
      <c r="GF1177"/>
      <c r="GG1177"/>
      <c r="GH1177"/>
      <c r="GI1177"/>
      <c r="GJ1177"/>
      <c r="GK1177"/>
      <c r="GL1177"/>
      <c r="GM1177"/>
      <c r="GN1177"/>
      <c r="GO1177"/>
      <c r="GP1177"/>
      <c r="GQ1177"/>
      <c r="GR1177"/>
      <c r="GS1177"/>
      <c r="GT1177"/>
      <c r="GU1177"/>
      <c r="GV1177"/>
      <c r="GW1177"/>
      <c r="GX1177"/>
      <c r="GY1177"/>
      <c r="GZ1177"/>
      <c r="HA1177"/>
      <c r="HB1177"/>
      <c r="HC1177"/>
      <c r="HD1177"/>
      <c r="HE1177"/>
      <c r="HF1177"/>
      <c r="HG1177"/>
      <c r="HH1177"/>
      <c r="HI1177"/>
      <c r="HJ1177"/>
      <c r="HK1177"/>
      <c r="HL1177"/>
      <c r="HM1177"/>
      <c r="HN1177"/>
      <c r="HO1177"/>
      <c r="HP1177"/>
      <c r="HQ1177"/>
      <c r="HR1177"/>
      <c r="HS1177"/>
      <c r="HT1177"/>
      <c r="HU1177"/>
      <c r="HV1177"/>
      <c r="HW1177"/>
      <c r="HX1177"/>
      <c r="HY1177"/>
      <c r="HZ1177"/>
      <c r="IA1177"/>
      <c r="IB1177"/>
      <c r="IC1177"/>
      <c r="ID1177"/>
      <c r="IE1177"/>
      <c r="IF1177"/>
      <c r="IG1177"/>
      <c r="IH1177"/>
      <c r="II1177"/>
      <c r="IJ1177"/>
      <c r="IK1177"/>
      <c r="IL1177"/>
      <c r="IM1177"/>
      <c r="IN1177"/>
      <c r="IO1177"/>
      <c r="IP1177"/>
      <c r="IQ1177"/>
      <c r="IR1177"/>
      <c r="IS1177"/>
      <c r="IT1177"/>
      <c r="IU1177"/>
      <c r="IV1177"/>
      <c r="IW1177"/>
      <c r="IX1177"/>
      <c r="IY1177"/>
      <c r="IZ1177"/>
      <c r="JA1177"/>
      <c r="JB1177"/>
      <c r="JC1177"/>
      <c r="JD1177"/>
      <c r="JE1177"/>
      <c r="JF1177"/>
      <c r="JG1177"/>
      <c r="JH1177"/>
      <c r="JI1177"/>
      <c r="JJ1177"/>
      <c r="JK1177"/>
      <c r="JL1177"/>
      <c r="JM1177"/>
      <c r="JN1177"/>
      <c r="JO1177"/>
      <c r="JP1177"/>
      <c r="JQ1177"/>
      <c r="JR1177"/>
      <c r="JS1177"/>
      <c r="JT1177"/>
      <c r="JU1177"/>
      <c r="JV1177"/>
      <c r="JW1177"/>
      <c r="JX1177"/>
      <c r="JY1177"/>
      <c r="JZ1177"/>
      <c r="KA1177"/>
      <c r="KB1177"/>
      <c r="KC1177"/>
      <c r="KD1177"/>
      <c r="KE1177"/>
      <c r="KF1177"/>
      <c r="KG1177"/>
      <c r="KH1177"/>
      <c r="KI1177"/>
      <c r="KJ1177"/>
      <c r="KK1177"/>
      <c r="KL1177"/>
      <c r="KM1177"/>
      <c r="KN1177"/>
      <c r="KO1177"/>
      <c r="KP1177"/>
      <c r="KQ1177"/>
      <c r="KR1177"/>
      <c r="KS1177"/>
      <c r="KT1177"/>
      <c r="KU1177"/>
      <c r="KV1177"/>
      <c r="KW1177"/>
      <c r="KX1177"/>
      <c r="KY1177"/>
      <c r="KZ1177"/>
      <c r="LA1177"/>
      <c r="LB1177"/>
      <c r="LC1177"/>
      <c r="LD1177"/>
      <c r="LE1177"/>
      <c r="LF1177"/>
      <c r="LG1177"/>
      <c r="LH1177"/>
      <c r="LI1177"/>
      <c r="LJ1177"/>
      <c r="LK1177"/>
      <c r="LL1177"/>
      <c r="LM1177"/>
      <c r="LN1177"/>
      <c r="LO1177"/>
      <c r="LP1177"/>
      <c r="LQ1177"/>
      <c r="LR1177"/>
      <c r="LS1177"/>
      <c r="LT1177"/>
      <c r="LU1177"/>
      <c r="LV1177"/>
      <c r="LW1177"/>
      <c r="LX1177"/>
      <c r="LY1177"/>
      <c r="LZ1177"/>
      <c r="MA1177"/>
      <c r="MB1177"/>
      <c r="MC1177"/>
      <c r="MD1177"/>
      <c r="ME1177"/>
      <c r="MF1177"/>
      <c r="MG1177"/>
      <c r="MH1177"/>
      <c r="MI1177"/>
      <c r="MJ1177"/>
      <c r="MK1177"/>
      <c r="ML1177"/>
      <c r="MM1177"/>
      <c r="MN1177"/>
      <c r="MO1177"/>
      <c r="MP1177"/>
      <c r="MQ1177"/>
      <c r="MR1177"/>
      <c r="MS1177"/>
      <c r="MT1177"/>
      <c r="MU1177"/>
      <c r="MV1177"/>
      <c r="MW1177"/>
      <c r="MX1177"/>
      <c r="MY1177"/>
      <c r="MZ1177"/>
      <c r="NA1177"/>
      <c r="NB1177"/>
      <c r="NC1177"/>
      <c r="ND1177"/>
      <c r="NE1177"/>
      <c r="NF1177"/>
      <c r="NG1177"/>
      <c r="NH1177"/>
      <c r="NI1177"/>
      <c r="NJ1177"/>
      <c r="NK1177"/>
      <c r="NL1177"/>
      <c r="NM1177"/>
      <c r="NN1177"/>
      <c r="NO1177"/>
      <c r="NP1177"/>
      <c r="NQ1177"/>
      <c r="NR1177"/>
      <c r="NS1177"/>
      <c r="NT1177"/>
      <c r="NU1177"/>
      <c r="NV1177"/>
      <c r="NW1177"/>
      <c r="NX1177"/>
      <c r="NY1177"/>
      <c r="NZ1177"/>
      <c r="OA1177"/>
    </row>
    <row r="1178" spans="16:391"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  <c r="GC1178"/>
      <c r="GD1178"/>
      <c r="GE1178"/>
      <c r="GF1178"/>
      <c r="GG1178"/>
      <c r="GH1178"/>
      <c r="GI1178"/>
      <c r="GJ1178"/>
      <c r="GK1178"/>
      <c r="GL1178"/>
      <c r="GM1178"/>
      <c r="GN1178"/>
      <c r="GO1178"/>
      <c r="GP1178"/>
      <c r="GQ1178"/>
      <c r="GR1178"/>
      <c r="GS1178"/>
      <c r="GT1178"/>
      <c r="GU1178"/>
      <c r="GV1178"/>
      <c r="GW1178"/>
      <c r="GX1178"/>
      <c r="GY1178"/>
      <c r="GZ1178"/>
      <c r="HA1178"/>
      <c r="HB1178"/>
      <c r="HC1178"/>
      <c r="HD1178"/>
      <c r="HE1178"/>
      <c r="HF1178"/>
      <c r="HG1178"/>
      <c r="HH1178"/>
      <c r="HI1178"/>
      <c r="HJ1178"/>
      <c r="HK1178"/>
      <c r="HL1178"/>
      <c r="HM1178"/>
      <c r="HN1178"/>
      <c r="HO1178"/>
      <c r="HP1178"/>
      <c r="HQ1178"/>
      <c r="HR1178"/>
      <c r="HS1178"/>
      <c r="HT1178"/>
      <c r="HU1178"/>
      <c r="HV1178"/>
      <c r="HW1178"/>
      <c r="HX1178"/>
      <c r="HY1178"/>
      <c r="HZ1178"/>
      <c r="IA1178"/>
      <c r="IB1178"/>
      <c r="IC1178"/>
      <c r="ID1178"/>
      <c r="IE1178"/>
      <c r="IF1178"/>
      <c r="IG1178"/>
      <c r="IH1178"/>
      <c r="II1178"/>
      <c r="IJ1178"/>
      <c r="IK1178"/>
      <c r="IL1178"/>
      <c r="IM1178"/>
      <c r="IN1178"/>
      <c r="IO1178"/>
      <c r="IP1178"/>
      <c r="IQ1178"/>
      <c r="IR1178"/>
      <c r="IS1178"/>
      <c r="IT1178"/>
      <c r="IU1178"/>
      <c r="IV1178"/>
      <c r="IW1178"/>
      <c r="IX1178"/>
      <c r="IY1178"/>
      <c r="IZ1178"/>
      <c r="JA1178"/>
      <c r="JB1178"/>
      <c r="JC1178"/>
      <c r="JD1178"/>
      <c r="JE1178"/>
      <c r="JF1178"/>
      <c r="JG1178"/>
      <c r="JH1178"/>
      <c r="JI1178"/>
      <c r="JJ1178"/>
      <c r="JK1178"/>
      <c r="JL1178"/>
      <c r="JM1178"/>
      <c r="JN1178"/>
      <c r="JO1178"/>
      <c r="JP1178"/>
      <c r="JQ1178"/>
      <c r="JR1178"/>
      <c r="JS1178"/>
      <c r="JT1178"/>
      <c r="JU1178"/>
      <c r="JV1178"/>
      <c r="JW1178"/>
      <c r="JX1178"/>
      <c r="JY1178"/>
      <c r="JZ1178"/>
      <c r="KA1178"/>
      <c r="KB1178"/>
      <c r="KC1178"/>
      <c r="KD1178"/>
      <c r="KE1178"/>
      <c r="KF1178"/>
      <c r="KG1178"/>
      <c r="KH1178"/>
      <c r="KI1178"/>
      <c r="KJ1178"/>
      <c r="KK1178"/>
      <c r="KL1178"/>
      <c r="KM1178"/>
      <c r="KN1178"/>
      <c r="KO1178"/>
      <c r="KP1178"/>
      <c r="KQ1178"/>
      <c r="KR1178"/>
      <c r="KS1178"/>
      <c r="KT1178"/>
      <c r="KU1178"/>
      <c r="KV1178"/>
      <c r="KW1178"/>
      <c r="KX1178"/>
      <c r="KY1178"/>
      <c r="KZ1178"/>
      <c r="LA1178"/>
      <c r="LB1178"/>
      <c r="LC1178"/>
      <c r="LD1178"/>
      <c r="LE1178"/>
      <c r="LF1178"/>
      <c r="LG1178"/>
      <c r="LH1178"/>
      <c r="LI1178"/>
      <c r="LJ1178"/>
      <c r="LK1178"/>
      <c r="LL1178"/>
      <c r="LM1178"/>
      <c r="LN1178"/>
      <c r="LO1178"/>
      <c r="LP1178"/>
      <c r="LQ1178"/>
      <c r="LR1178"/>
      <c r="LS1178"/>
      <c r="LT1178"/>
      <c r="LU1178"/>
      <c r="LV1178"/>
      <c r="LW1178"/>
      <c r="LX1178"/>
      <c r="LY1178"/>
      <c r="LZ1178"/>
      <c r="MA1178"/>
      <c r="MB1178"/>
      <c r="MC1178"/>
      <c r="MD1178"/>
      <c r="ME1178"/>
      <c r="MF1178"/>
      <c r="MG1178"/>
      <c r="MH1178"/>
      <c r="MI1178"/>
      <c r="MJ1178"/>
      <c r="MK1178"/>
      <c r="ML1178"/>
      <c r="MM1178"/>
      <c r="MN1178"/>
      <c r="MO1178"/>
      <c r="MP1178"/>
      <c r="MQ1178"/>
      <c r="MR1178"/>
      <c r="MS1178"/>
      <c r="MT1178"/>
      <c r="MU1178"/>
      <c r="MV1178"/>
      <c r="MW1178"/>
      <c r="MX1178"/>
      <c r="MY1178"/>
      <c r="MZ1178"/>
      <c r="NA1178"/>
      <c r="NB1178"/>
      <c r="NC1178"/>
      <c r="ND1178"/>
      <c r="NE1178"/>
      <c r="NF1178"/>
      <c r="NG1178"/>
      <c r="NH1178"/>
      <c r="NI1178"/>
      <c r="NJ1178"/>
      <c r="NK1178"/>
      <c r="NL1178"/>
      <c r="NM1178"/>
      <c r="NN1178"/>
      <c r="NO1178"/>
      <c r="NP1178"/>
      <c r="NQ1178"/>
      <c r="NR1178"/>
      <c r="NS1178"/>
      <c r="NT1178"/>
      <c r="NU1178"/>
      <c r="NV1178"/>
      <c r="NW1178"/>
      <c r="NX1178"/>
      <c r="NY1178"/>
      <c r="NZ1178"/>
      <c r="OA1178"/>
    </row>
    <row r="1179" spans="16:391"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  <c r="GJ1179"/>
      <c r="GK1179"/>
      <c r="GL1179"/>
      <c r="GM1179"/>
      <c r="GN1179"/>
      <c r="GO1179"/>
      <c r="GP1179"/>
      <c r="GQ1179"/>
      <c r="GR1179"/>
      <c r="GS1179"/>
      <c r="GT1179"/>
      <c r="GU1179"/>
      <c r="GV1179"/>
      <c r="GW1179"/>
      <c r="GX1179"/>
      <c r="GY1179"/>
      <c r="GZ1179"/>
      <c r="HA1179"/>
      <c r="HB1179"/>
      <c r="HC1179"/>
      <c r="HD1179"/>
      <c r="HE1179"/>
      <c r="HF1179"/>
      <c r="HG1179"/>
      <c r="HH1179"/>
      <c r="HI1179"/>
      <c r="HJ1179"/>
      <c r="HK1179"/>
      <c r="HL1179"/>
      <c r="HM1179"/>
      <c r="HN1179"/>
      <c r="HO1179"/>
      <c r="HP1179"/>
      <c r="HQ1179"/>
      <c r="HR1179"/>
      <c r="HS1179"/>
      <c r="HT1179"/>
      <c r="HU1179"/>
      <c r="HV1179"/>
      <c r="HW1179"/>
      <c r="HX1179"/>
      <c r="HY1179"/>
      <c r="HZ1179"/>
      <c r="IA1179"/>
      <c r="IB1179"/>
      <c r="IC1179"/>
      <c r="ID1179"/>
      <c r="IE1179"/>
      <c r="IF1179"/>
      <c r="IG1179"/>
      <c r="IH1179"/>
      <c r="II1179"/>
      <c r="IJ1179"/>
      <c r="IK1179"/>
      <c r="IL1179"/>
      <c r="IM1179"/>
      <c r="IN1179"/>
      <c r="IO1179"/>
      <c r="IP1179"/>
      <c r="IQ1179"/>
      <c r="IR1179"/>
      <c r="IS1179"/>
      <c r="IT1179"/>
      <c r="IU1179"/>
      <c r="IV1179"/>
      <c r="IW1179"/>
      <c r="IX1179"/>
      <c r="IY1179"/>
      <c r="IZ1179"/>
      <c r="JA1179"/>
      <c r="JB1179"/>
      <c r="JC1179"/>
      <c r="JD1179"/>
      <c r="JE1179"/>
      <c r="JF1179"/>
      <c r="JG1179"/>
      <c r="JH1179"/>
      <c r="JI1179"/>
      <c r="JJ1179"/>
      <c r="JK1179"/>
      <c r="JL1179"/>
      <c r="JM1179"/>
      <c r="JN1179"/>
      <c r="JO1179"/>
      <c r="JP1179"/>
      <c r="JQ1179"/>
      <c r="JR1179"/>
      <c r="JS1179"/>
      <c r="JT1179"/>
      <c r="JU1179"/>
      <c r="JV1179"/>
      <c r="JW1179"/>
      <c r="JX1179"/>
      <c r="JY1179"/>
      <c r="JZ1179"/>
      <c r="KA1179"/>
      <c r="KB1179"/>
      <c r="KC1179"/>
      <c r="KD1179"/>
      <c r="KE1179"/>
      <c r="KF1179"/>
      <c r="KG1179"/>
      <c r="KH1179"/>
      <c r="KI1179"/>
      <c r="KJ1179"/>
      <c r="KK1179"/>
      <c r="KL1179"/>
      <c r="KM1179"/>
      <c r="KN1179"/>
      <c r="KO1179"/>
      <c r="KP1179"/>
      <c r="KQ1179"/>
      <c r="KR1179"/>
      <c r="KS1179"/>
      <c r="KT1179"/>
      <c r="KU1179"/>
      <c r="KV1179"/>
      <c r="KW1179"/>
      <c r="KX1179"/>
      <c r="KY1179"/>
      <c r="KZ1179"/>
      <c r="LA1179"/>
      <c r="LB1179"/>
      <c r="LC1179"/>
      <c r="LD1179"/>
      <c r="LE1179"/>
      <c r="LF1179"/>
      <c r="LG1179"/>
      <c r="LH1179"/>
      <c r="LI1179"/>
      <c r="LJ1179"/>
      <c r="LK1179"/>
      <c r="LL1179"/>
      <c r="LM1179"/>
      <c r="LN1179"/>
      <c r="LO1179"/>
      <c r="LP1179"/>
      <c r="LQ1179"/>
      <c r="LR1179"/>
      <c r="LS1179"/>
      <c r="LT1179"/>
      <c r="LU1179"/>
      <c r="LV1179"/>
      <c r="LW1179"/>
      <c r="LX1179"/>
      <c r="LY1179"/>
      <c r="LZ1179"/>
      <c r="MA1179"/>
      <c r="MB1179"/>
      <c r="MC1179"/>
      <c r="MD1179"/>
      <c r="ME1179"/>
      <c r="MF1179"/>
      <c r="MG1179"/>
      <c r="MH1179"/>
      <c r="MI1179"/>
      <c r="MJ1179"/>
      <c r="MK1179"/>
      <c r="ML1179"/>
      <c r="MM1179"/>
      <c r="MN1179"/>
      <c r="MO1179"/>
      <c r="MP1179"/>
      <c r="MQ1179"/>
      <c r="MR1179"/>
      <c r="MS1179"/>
      <c r="MT1179"/>
      <c r="MU1179"/>
      <c r="MV1179"/>
      <c r="MW1179"/>
      <c r="MX1179"/>
      <c r="MY1179"/>
      <c r="MZ1179"/>
      <c r="NA1179"/>
      <c r="NB1179"/>
      <c r="NC1179"/>
      <c r="ND1179"/>
      <c r="NE1179"/>
      <c r="NF1179"/>
      <c r="NG1179"/>
      <c r="NH1179"/>
      <c r="NI1179"/>
      <c r="NJ1179"/>
      <c r="NK1179"/>
      <c r="NL1179"/>
      <c r="NM1179"/>
      <c r="NN1179"/>
      <c r="NO1179"/>
      <c r="NP1179"/>
      <c r="NQ1179"/>
      <c r="NR1179"/>
      <c r="NS1179"/>
      <c r="NT1179"/>
      <c r="NU1179"/>
      <c r="NV1179"/>
      <c r="NW1179"/>
      <c r="NX1179"/>
      <c r="NY1179"/>
      <c r="NZ1179"/>
      <c r="OA1179"/>
    </row>
    <row r="1180" spans="16:391"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  <c r="GJ1180"/>
      <c r="GK1180"/>
      <c r="GL1180"/>
      <c r="GM1180"/>
      <c r="GN1180"/>
      <c r="GO1180"/>
      <c r="GP1180"/>
      <c r="GQ1180"/>
      <c r="GR1180"/>
      <c r="GS1180"/>
      <c r="GT1180"/>
      <c r="GU1180"/>
      <c r="GV1180"/>
      <c r="GW1180"/>
      <c r="GX1180"/>
      <c r="GY1180"/>
      <c r="GZ1180"/>
      <c r="HA1180"/>
      <c r="HB1180"/>
      <c r="HC1180"/>
      <c r="HD1180"/>
      <c r="HE1180"/>
      <c r="HF1180"/>
      <c r="HG1180"/>
      <c r="HH1180"/>
      <c r="HI1180"/>
      <c r="HJ1180"/>
      <c r="HK1180"/>
      <c r="HL1180"/>
      <c r="HM1180"/>
      <c r="HN1180"/>
      <c r="HO1180"/>
      <c r="HP1180"/>
      <c r="HQ1180"/>
      <c r="HR1180"/>
      <c r="HS1180"/>
      <c r="HT1180"/>
      <c r="HU1180"/>
      <c r="HV1180"/>
      <c r="HW1180"/>
      <c r="HX1180"/>
      <c r="HY1180"/>
      <c r="HZ1180"/>
      <c r="IA1180"/>
      <c r="IB1180"/>
      <c r="IC1180"/>
      <c r="ID1180"/>
      <c r="IE1180"/>
      <c r="IF1180"/>
      <c r="IG1180"/>
      <c r="IH1180"/>
      <c r="II1180"/>
      <c r="IJ1180"/>
      <c r="IK1180"/>
      <c r="IL1180"/>
      <c r="IM1180"/>
      <c r="IN1180"/>
      <c r="IO1180"/>
      <c r="IP1180"/>
      <c r="IQ1180"/>
      <c r="IR1180"/>
      <c r="IS1180"/>
      <c r="IT1180"/>
      <c r="IU1180"/>
      <c r="IV1180"/>
      <c r="IW1180"/>
      <c r="IX1180"/>
      <c r="IY1180"/>
      <c r="IZ1180"/>
      <c r="JA1180"/>
      <c r="JB1180"/>
      <c r="JC1180"/>
      <c r="JD1180"/>
      <c r="JE1180"/>
      <c r="JF1180"/>
      <c r="JG1180"/>
      <c r="JH1180"/>
      <c r="JI1180"/>
      <c r="JJ1180"/>
      <c r="JK1180"/>
      <c r="JL1180"/>
      <c r="JM1180"/>
      <c r="JN1180"/>
      <c r="JO1180"/>
      <c r="JP1180"/>
      <c r="JQ1180"/>
      <c r="JR1180"/>
      <c r="JS1180"/>
      <c r="JT1180"/>
      <c r="JU1180"/>
      <c r="JV1180"/>
      <c r="JW1180"/>
      <c r="JX1180"/>
      <c r="JY1180"/>
      <c r="JZ1180"/>
      <c r="KA1180"/>
      <c r="KB1180"/>
      <c r="KC1180"/>
      <c r="KD1180"/>
      <c r="KE1180"/>
      <c r="KF1180"/>
      <c r="KG1180"/>
      <c r="KH1180"/>
      <c r="KI1180"/>
      <c r="KJ1180"/>
      <c r="KK1180"/>
      <c r="KL1180"/>
      <c r="KM1180"/>
      <c r="KN1180"/>
      <c r="KO1180"/>
      <c r="KP1180"/>
      <c r="KQ1180"/>
      <c r="KR1180"/>
      <c r="KS1180"/>
      <c r="KT1180"/>
      <c r="KU1180"/>
      <c r="KV1180"/>
      <c r="KW1180"/>
      <c r="KX1180"/>
      <c r="KY1180"/>
      <c r="KZ1180"/>
      <c r="LA1180"/>
      <c r="LB1180"/>
      <c r="LC1180"/>
      <c r="LD1180"/>
      <c r="LE1180"/>
      <c r="LF1180"/>
      <c r="LG1180"/>
      <c r="LH1180"/>
      <c r="LI1180"/>
      <c r="LJ1180"/>
      <c r="LK1180"/>
      <c r="LL1180"/>
      <c r="LM1180"/>
      <c r="LN1180"/>
      <c r="LO1180"/>
      <c r="LP1180"/>
      <c r="LQ1180"/>
      <c r="LR1180"/>
      <c r="LS1180"/>
      <c r="LT1180"/>
      <c r="LU1180"/>
      <c r="LV1180"/>
      <c r="LW1180"/>
      <c r="LX1180"/>
      <c r="LY1180"/>
      <c r="LZ1180"/>
      <c r="MA1180"/>
      <c r="MB1180"/>
      <c r="MC1180"/>
      <c r="MD1180"/>
      <c r="ME1180"/>
      <c r="MF1180"/>
      <c r="MG1180"/>
      <c r="MH1180"/>
      <c r="MI1180"/>
      <c r="MJ1180"/>
      <c r="MK1180"/>
      <c r="ML1180"/>
      <c r="MM1180"/>
      <c r="MN1180"/>
      <c r="MO1180"/>
      <c r="MP1180"/>
      <c r="MQ1180"/>
      <c r="MR1180"/>
      <c r="MS1180"/>
      <c r="MT1180"/>
      <c r="MU1180"/>
      <c r="MV1180"/>
      <c r="MW1180"/>
      <c r="MX1180"/>
      <c r="MY1180"/>
      <c r="MZ1180"/>
      <c r="NA1180"/>
      <c r="NB1180"/>
      <c r="NC1180"/>
      <c r="ND1180"/>
      <c r="NE1180"/>
      <c r="NF1180"/>
      <c r="NG1180"/>
      <c r="NH1180"/>
      <c r="NI1180"/>
      <c r="NJ1180"/>
      <c r="NK1180"/>
      <c r="NL1180"/>
      <c r="NM1180"/>
      <c r="NN1180"/>
      <c r="NO1180"/>
      <c r="NP1180"/>
      <c r="NQ1180"/>
      <c r="NR1180"/>
      <c r="NS1180"/>
      <c r="NT1180"/>
      <c r="NU1180"/>
      <c r="NV1180"/>
      <c r="NW1180"/>
      <c r="NX1180"/>
      <c r="NY1180"/>
      <c r="NZ1180"/>
      <c r="OA1180"/>
    </row>
    <row r="1181" spans="16:391"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  <c r="GJ1181"/>
      <c r="GK1181"/>
      <c r="GL1181"/>
      <c r="GM1181"/>
      <c r="GN1181"/>
      <c r="GO1181"/>
      <c r="GP1181"/>
      <c r="GQ1181"/>
      <c r="GR1181"/>
      <c r="GS1181"/>
      <c r="GT1181"/>
      <c r="GU1181"/>
      <c r="GV1181"/>
      <c r="GW1181"/>
      <c r="GX1181"/>
      <c r="GY1181"/>
      <c r="GZ1181"/>
      <c r="HA1181"/>
      <c r="HB1181"/>
      <c r="HC1181"/>
      <c r="HD1181"/>
      <c r="HE1181"/>
      <c r="HF1181"/>
      <c r="HG1181"/>
      <c r="HH1181"/>
      <c r="HI1181"/>
      <c r="HJ1181"/>
      <c r="HK1181"/>
      <c r="HL1181"/>
      <c r="HM1181"/>
      <c r="HN1181"/>
      <c r="HO1181"/>
      <c r="HP1181"/>
      <c r="HQ1181"/>
      <c r="HR1181"/>
      <c r="HS1181"/>
      <c r="HT1181"/>
      <c r="HU1181"/>
      <c r="HV1181"/>
      <c r="HW1181"/>
      <c r="HX1181"/>
      <c r="HY1181"/>
      <c r="HZ1181"/>
      <c r="IA1181"/>
      <c r="IB1181"/>
      <c r="IC1181"/>
      <c r="ID1181"/>
      <c r="IE1181"/>
      <c r="IF1181"/>
      <c r="IG1181"/>
      <c r="IH1181"/>
      <c r="II1181"/>
      <c r="IJ1181"/>
      <c r="IK1181"/>
      <c r="IL1181"/>
      <c r="IM1181"/>
      <c r="IN1181"/>
      <c r="IO1181"/>
      <c r="IP1181"/>
      <c r="IQ1181"/>
      <c r="IR1181"/>
      <c r="IS1181"/>
      <c r="IT1181"/>
      <c r="IU1181"/>
      <c r="IV1181"/>
      <c r="IW1181"/>
      <c r="IX1181"/>
      <c r="IY1181"/>
      <c r="IZ1181"/>
      <c r="JA1181"/>
      <c r="JB1181"/>
      <c r="JC1181"/>
      <c r="JD1181"/>
      <c r="JE1181"/>
      <c r="JF1181"/>
      <c r="JG1181"/>
      <c r="JH1181"/>
      <c r="JI1181"/>
      <c r="JJ1181"/>
      <c r="JK1181"/>
      <c r="JL1181"/>
      <c r="JM1181"/>
      <c r="JN1181"/>
      <c r="JO1181"/>
      <c r="JP1181"/>
      <c r="JQ1181"/>
      <c r="JR1181"/>
      <c r="JS1181"/>
      <c r="JT1181"/>
      <c r="JU1181"/>
      <c r="JV1181"/>
      <c r="JW1181"/>
      <c r="JX1181"/>
      <c r="JY1181"/>
      <c r="JZ1181"/>
      <c r="KA1181"/>
      <c r="KB1181"/>
      <c r="KC1181"/>
      <c r="KD1181"/>
      <c r="KE1181"/>
      <c r="KF1181"/>
      <c r="KG1181"/>
      <c r="KH1181"/>
      <c r="KI1181"/>
      <c r="KJ1181"/>
      <c r="KK1181"/>
      <c r="KL1181"/>
      <c r="KM1181"/>
      <c r="KN1181"/>
      <c r="KO1181"/>
      <c r="KP1181"/>
      <c r="KQ1181"/>
      <c r="KR1181"/>
      <c r="KS1181"/>
      <c r="KT1181"/>
      <c r="KU1181"/>
      <c r="KV1181"/>
      <c r="KW1181"/>
      <c r="KX1181"/>
      <c r="KY1181"/>
      <c r="KZ1181"/>
      <c r="LA1181"/>
      <c r="LB1181"/>
      <c r="LC1181"/>
      <c r="LD1181"/>
      <c r="LE1181"/>
      <c r="LF1181"/>
      <c r="LG1181"/>
      <c r="LH1181"/>
      <c r="LI1181"/>
      <c r="LJ1181"/>
      <c r="LK1181"/>
      <c r="LL1181"/>
      <c r="LM1181"/>
      <c r="LN1181"/>
      <c r="LO1181"/>
      <c r="LP1181"/>
      <c r="LQ1181"/>
      <c r="LR1181"/>
      <c r="LS1181"/>
      <c r="LT1181"/>
      <c r="LU1181"/>
      <c r="LV1181"/>
      <c r="LW1181"/>
      <c r="LX1181"/>
      <c r="LY1181"/>
      <c r="LZ1181"/>
      <c r="MA1181"/>
      <c r="MB1181"/>
      <c r="MC1181"/>
      <c r="MD1181"/>
      <c r="ME1181"/>
      <c r="MF1181"/>
      <c r="MG1181"/>
      <c r="MH1181"/>
      <c r="MI1181"/>
      <c r="MJ1181"/>
      <c r="MK1181"/>
      <c r="ML1181"/>
      <c r="MM1181"/>
      <c r="MN1181"/>
      <c r="MO1181"/>
      <c r="MP1181"/>
      <c r="MQ1181"/>
      <c r="MR1181"/>
      <c r="MS1181"/>
      <c r="MT1181"/>
      <c r="MU1181"/>
      <c r="MV1181"/>
      <c r="MW1181"/>
      <c r="MX1181"/>
      <c r="MY1181"/>
      <c r="MZ1181"/>
      <c r="NA1181"/>
      <c r="NB1181"/>
      <c r="NC1181"/>
      <c r="ND1181"/>
      <c r="NE1181"/>
      <c r="NF1181"/>
      <c r="NG1181"/>
      <c r="NH1181"/>
      <c r="NI1181"/>
      <c r="NJ1181"/>
      <c r="NK1181"/>
      <c r="NL1181"/>
      <c r="NM1181"/>
      <c r="NN1181"/>
      <c r="NO1181"/>
      <c r="NP1181"/>
      <c r="NQ1181"/>
      <c r="NR1181"/>
      <c r="NS1181"/>
      <c r="NT1181"/>
      <c r="NU1181"/>
      <c r="NV1181"/>
      <c r="NW1181"/>
      <c r="NX1181"/>
      <c r="NY1181"/>
      <c r="NZ1181"/>
      <c r="OA1181"/>
    </row>
    <row r="1182" spans="16:391"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  <c r="GJ1182"/>
      <c r="GK1182"/>
      <c r="GL1182"/>
      <c r="GM1182"/>
      <c r="GN1182"/>
      <c r="GO1182"/>
      <c r="GP1182"/>
      <c r="GQ1182"/>
      <c r="GR1182"/>
      <c r="GS1182"/>
      <c r="GT1182"/>
      <c r="GU1182"/>
      <c r="GV1182"/>
      <c r="GW1182"/>
      <c r="GX1182"/>
      <c r="GY1182"/>
      <c r="GZ1182"/>
      <c r="HA1182"/>
      <c r="HB1182"/>
      <c r="HC1182"/>
      <c r="HD1182"/>
      <c r="HE1182"/>
      <c r="HF1182"/>
      <c r="HG1182"/>
      <c r="HH1182"/>
      <c r="HI1182"/>
      <c r="HJ1182"/>
      <c r="HK1182"/>
      <c r="HL1182"/>
      <c r="HM1182"/>
      <c r="HN1182"/>
      <c r="HO1182"/>
      <c r="HP1182"/>
      <c r="HQ1182"/>
      <c r="HR1182"/>
      <c r="HS1182"/>
      <c r="HT1182"/>
      <c r="HU1182"/>
      <c r="HV1182"/>
      <c r="HW1182"/>
      <c r="HX1182"/>
      <c r="HY1182"/>
      <c r="HZ1182"/>
      <c r="IA1182"/>
      <c r="IB1182"/>
      <c r="IC1182"/>
      <c r="ID1182"/>
      <c r="IE1182"/>
      <c r="IF1182"/>
      <c r="IG1182"/>
      <c r="IH1182"/>
      <c r="II1182"/>
      <c r="IJ1182"/>
      <c r="IK1182"/>
      <c r="IL1182"/>
      <c r="IM1182"/>
      <c r="IN1182"/>
      <c r="IO1182"/>
      <c r="IP1182"/>
      <c r="IQ1182"/>
      <c r="IR1182"/>
      <c r="IS1182"/>
      <c r="IT1182"/>
      <c r="IU1182"/>
      <c r="IV1182"/>
      <c r="IW1182"/>
      <c r="IX1182"/>
      <c r="IY1182"/>
      <c r="IZ1182"/>
      <c r="JA1182"/>
      <c r="JB1182"/>
      <c r="JC1182"/>
      <c r="JD1182"/>
      <c r="JE1182"/>
      <c r="JF1182"/>
      <c r="JG1182"/>
      <c r="JH1182"/>
      <c r="JI1182"/>
      <c r="JJ1182"/>
      <c r="JK1182"/>
      <c r="JL1182"/>
      <c r="JM1182"/>
      <c r="JN1182"/>
      <c r="JO1182"/>
      <c r="JP1182"/>
      <c r="JQ1182"/>
      <c r="JR1182"/>
      <c r="JS1182"/>
      <c r="JT1182"/>
      <c r="JU1182"/>
      <c r="JV1182"/>
      <c r="JW1182"/>
      <c r="JX1182"/>
      <c r="JY1182"/>
      <c r="JZ1182"/>
      <c r="KA1182"/>
      <c r="KB1182"/>
      <c r="KC1182"/>
      <c r="KD1182"/>
      <c r="KE1182"/>
      <c r="KF1182"/>
      <c r="KG1182"/>
      <c r="KH1182"/>
      <c r="KI1182"/>
      <c r="KJ1182"/>
      <c r="KK1182"/>
      <c r="KL1182"/>
      <c r="KM1182"/>
      <c r="KN1182"/>
      <c r="KO1182"/>
      <c r="KP1182"/>
      <c r="KQ1182"/>
      <c r="KR1182"/>
      <c r="KS1182"/>
      <c r="KT1182"/>
      <c r="KU1182"/>
      <c r="KV1182"/>
      <c r="KW1182"/>
      <c r="KX1182"/>
      <c r="KY1182"/>
      <c r="KZ1182"/>
      <c r="LA1182"/>
      <c r="LB1182"/>
      <c r="LC1182"/>
      <c r="LD1182"/>
      <c r="LE1182"/>
      <c r="LF1182"/>
      <c r="LG1182"/>
      <c r="LH1182"/>
      <c r="LI1182"/>
      <c r="LJ1182"/>
      <c r="LK1182"/>
      <c r="LL1182"/>
      <c r="LM1182"/>
      <c r="LN1182"/>
      <c r="LO1182"/>
      <c r="LP1182"/>
      <c r="LQ1182"/>
      <c r="LR1182"/>
      <c r="LS1182"/>
      <c r="LT1182"/>
      <c r="LU1182"/>
      <c r="LV1182"/>
      <c r="LW1182"/>
      <c r="LX1182"/>
      <c r="LY1182"/>
      <c r="LZ1182"/>
      <c r="MA1182"/>
      <c r="MB1182"/>
      <c r="MC1182"/>
      <c r="MD1182"/>
      <c r="ME1182"/>
      <c r="MF1182"/>
      <c r="MG1182"/>
      <c r="MH1182"/>
      <c r="MI1182"/>
      <c r="MJ1182"/>
      <c r="MK1182"/>
      <c r="ML1182"/>
      <c r="MM1182"/>
      <c r="MN1182"/>
      <c r="MO1182"/>
      <c r="MP1182"/>
      <c r="MQ1182"/>
      <c r="MR1182"/>
      <c r="MS1182"/>
      <c r="MT1182"/>
      <c r="MU1182"/>
      <c r="MV1182"/>
      <c r="MW1182"/>
      <c r="MX1182"/>
      <c r="MY1182"/>
      <c r="MZ1182"/>
      <c r="NA1182"/>
      <c r="NB1182"/>
      <c r="NC1182"/>
      <c r="ND1182"/>
      <c r="NE1182"/>
      <c r="NF1182"/>
      <c r="NG1182"/>
      <c r="NH1182"/>
      <c r="NI1182"/>
      <c r="NJ1182"/>
      <c r="NK1182"/>
      <c r="NL1182"/>
      <c r="NM1182"/>
      <c r="NN1182"/>
      <c r="NO1182"/>
      <c r="NP1182"/>
      <c r="NQ1182"/>
      <c r="NR1182"/>
      <c r="NS1182"/>
      <c r="NT1182"/>
      <c r="NU1182"/>
      <c r="NV1182"/>
      <c r="NW1182"/>
      <c r="NX1182"/>
      <c r="NY1182"/>
      <c r="NZ1182"/>
      <c r="OA1182"/>
    </row>
    <row r="1183" spans="16:391"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  <c r="EQ1183"/>
      <c r="ER1183"/>
      <c r="ES1183"/>
      <c r="ET1183"/>
      <c r="EU1183"/>
      <c r="EV1183"/>
      <c r="EW1183"/>
      <c r="EX1183"/>
      <c r="EY1183"/>
      <c r="EZ1183"/>
      <c r="FA1183"/>
      <c r="FB1183"/>
      <c r="FC1183"/>
      <c r="FD1183"/>
      <c r="FE1183"/>
      <c r="FF1183"/>
      <c r="FG1183"/>
      <c r="FH1183"/>
      <c r="FI1183"/>
      <c r="FJ1183"/>
      <c r="FK1183"/>
      <c r="FL1183"/>
      <c r="FM1183"/>
      <c r="FN1183"/>
      <c r="FO1183"/>
      <c r="FP1183"/>
      <c r="FQ1183"/>
      <c r="FR1183"/>
      <c r="FS1183"/>
      <c r="FT1183"/>
      <c r="FU1183"/>
      <c r="FV1183"/>
      <c r="FW1183"/>
      <c r="FX1183"/>
      <c r="FY1183"/>
      <c r="FZ1183"/>
      <c r="GA1183"/>
      <c r="GB1183"/>
      <c r="GC1183"/>
      <c r="GD1183"/>
      <c r="GE1183"/>
      <c r="GF1183"/>
      <c r="GG1183"/>
      <c r="GH1183"/>
      <c r="GI1183"/>
      <c r="GJ1183"/>
      <c r="GK1183"/>
      <c r="GL1183"/>
      <c r="GM1183"/>
      <c r="GN1183"/>
      <c r="GO1183"/>
      <c r="GP1183"/>
      <c r="GQ1183"/>
      <c r="GR1183"/>
      <c r="GS1183"/>
      <c r="GT1183"/>
      <c r="GU1183"/>
      <c r="GV1183"/>
      <c r="GW1183"/>
      <c r="GX1183"/>
      <c r="GY1183"/>
      <c r="GZ1183"/>
      <c r="HA1183"/>
      <c r="HB1183"/>
      <c r="HC1183"/>
      <c r="HD1183"/>
      <c r="HE1183"/>
      <c r="HF1183"/>
      <c r="HG1183"/>
      <c r="HH1183"/>
      <c r="HI1183"/>
      <c r="HJ1183"/>
      <c r="HK1183"/>
      <c r="HL1183"/>
      <c r="HM1183"/>
      <c r="HN1183"/>
      <c r="HO1183"/>
      <c r="HP1183"/>
      <c r="HQ1183"/>
      <c r="HR1183"/>
      <c r="HS1183"/>
      <c r="HT1183"/>
      <c r="HU1183"/>
      <c r="HV1183"/>
      <c r="HW1183"/>
      <c r="HX1183"/>
      <c r="HY1183"/>
      <c r="HZ1183"/>
      <c r="IA1183"/>
      <c r="IB1183"/>
      <c r="IC1183"/>
      <c r="ID1183"/>
      <c r="IE1183"/>
      <c r="IF1183"/>
      <c r="IG1183"/>
      <c r="IH1183"/>
      <c r="II1183"/>
      <c r="IJ1183"/>
      <c r="IK1183"/>
      <c r="IL1183"/>
      <c r="IM1183"/>
      <c r="IN1183"/>
      <c r="IO1183"/>
      <c r="IP1183"/>
      <c r="IQ1183"/>
      <c r="IR1183"/>
      <c r="IS1183"/>
      <c r="IT1183"/>
      <c r="IU1183"/>
      <c r="IV1183"/>
      <c r="IW1183"/>
      <c r="IX1183"/>
      <c r="IY1183"/>
      <c r="IZ1183"/>
      <c r="JA1183"/>
      <c r="JB1183"/>
      <c r="JC1183"/>
      <c r="JD1183"/>
      <c r="JE1183"/>
      <c r="JF1183"/>
      <c r="JG1183"/>
      <c r="JH1183"/>
      <c r="JI1183"/>
      <c r="JJ1183"/>
      <c r="JK1183"/>
      <c r="JL1183"/>
      <c r="JM1183"/>
      <c r="JN1183"/>
      <c r="JO1183"/>
      <c r="JP1183"/>
      <c r="JQ1183"/>
      <c r="JR1183"/>
      <c r="JS1183"/>
      <c r="JT1183"/>
      <c r="JU1183"/>
      <c r="JV1183"/>
      <c r="JW1183"/>
      <c r="JX1183"/>
      <c r="JY1183"/>
      <c r="JZ1183"/>
      <c r="KA1183"/>
      <c r="KB1183"/>
      <c r="KC1183"/>
      <c r="KD1183"/>
      <c r="KE1183"/>
      <c r="KF1183"/>
      <c r="KG1183"/>
      <c r="KH1183"/>
      <c r="KI1183"/>
      <c r="KJ1183"/>
      <c r="KK1183"/>
      <c r="KL1183"/>
      <c r="KM1183"/>
      <c r="KN1183"/>
      <c r="KO1183"/>
      <c r="KP1183"/>
      <c r="KQ1183"/>
      <c r="KR1183"/>
      <c r="KS1183"/>
      <c r="KT1183"/>
      <c r="KU1183"/>
      <c r="KV1183"/>
      <c r="KW1183"/>
      <c r="KX1183"/>
      <c r="KY1183"/>
      <c r="KZ1183"/>
      <c r="LA1183"/>
      <c r="LB1183"/>
      <c r="LC1183"/>
      <c r="LD1183"/>
      <c r="LE1183"/>
      <c r="LF1183"/>
      <c r="LG1183"/>
      <c r="LH1183"/>
      <c r="LI1183"/>
      <c r="LJ1183"/>
      <c r="LK1183"/>
      <c r="LL1183"/>
      <c r="LM1183"/>
      <c r="LN1183"/>
      <c r="LO1183"/>
      <c r="LP1183"/>
      <c r="LQ1183"/>
      <c r="LR1183"/>
      <c r="LS1183"/>
      <c r="LT1183"/>
      <c r="LU1183"/>
      <c r="LV1183"/>
      <c r="LW1183"/>
      <c r="LX1183"/>
      <c r="LY1183"/>
      <c r="LZ1183"/>
      <c r="MA1183"/>
      <c r="MB1183"/>
      <c r="MC1183"/>
      <c r="MD1183"/>
      <c r="ME1183"/>
      <c r="MF1183"/>
      <c r="MG1183"/>
      <c r="MH1183"/>
      <c r="MI1183"/>
      <c r="MJ1183"/>
      <c r="MK1183"/>
      <c r="ML1183"/>
      <c r="MM1183"/>
      <c r="MN1183"/>
      <c r="MO1183"/>
      <c r="MP1183"/>
      <c r="MQ1183"/>
      <c r="MR1183"/>
      <c r="MS1183"/>
      <c r="MT1183"/>
      <c r="MU1183"/>
      <c r="MV1183"/>
      <c r="MW1183"/>
      <c r="MX1183"/>
      <c r="MY1183"/>
      <c r="MZ1183"/>
      <c r="NA1183"/>
      <c r="NB1183"/>
      <c r="NC1183"/>
      <c r="ND1183"/>
      <c r="NE1183"/>
      <c r="NF1183"/>
      <c r="NG1183"/>
      <c r="NH1183"/>
      <c r="NI1183"/>
      <c r="NJ1183"/>
      <c r="NK1183"/>
      <c r="NL1183"/>
      <c r="NM1183"/>
      <c r="NN1183"/>
      <c r="NO1183"/>
      <c r="NP1183"/>
      <c r="NQ1183"/>
      <c r="NR1183"/>
      <c r="NS1183"/>
      <c r="NT1183"/>
      <c r="NU1183"/>
      <c r="NV1183"/>
      <c r="NW1183"/>
      <c r="NX1183"/>
      <c r="NY1183"/>
      <c r="NZ1183"/>
      <c r="OA1183"/>
    </row>
    <row r="1184" spans="16:391"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  <c r="EQ1184"/>
      <c r="ER1184"/>
      <c r="ES1184"/>
      <c r="ET1184"/>
      <c r="EU1184"/>
      <c r="EV1184"/>
      <c r="EW1184"/>
      <c r="EX1184"/>
      <c r="EY1184"/>
      <c r="EZ1184"/>
      <c r="FA1184"/>
      <c r="FB1184"/>
      <c r="FC1184"/>
      <c r="FD1184"/>
      <c r="FE1184"/>
      <c r="FF1184"/>
      <c r="FG1184"/>
      <c r="FH1184"/>
      <c r="FI1184"/>
      <c r="FJ1184"/>
      <c r="FK1184"/>
      <c r="FL1184"/>
      <c r="FM1184"/>
      <c r="FN1184"/>
      <c r="FO1184"/>
      <c r="FP1184"/>
      <c r="FQ1184"/>
      <c r="FR1184"/>
      <c r="FS1184"/>
      <c r="FT1184"/>
      <c r="FU1184"/>
      <c r="FV1184"/>
      <c r="FW1184"/>
      <c r="FX1184"/>
      <c r="FY1184"/>
      <c r="FZ1184"/>
      <c r="GA1184"/>
      <c r="GB1184"/>
      <c r="GC1184"/>
      <c r="GD1184"/>
      <c r="GE1184"/>
      <c r="GF1184"/>
      <c r="GG1184"/>
      <c r="GH1184"/>
      <c r="GI1184"/>
      <c r="GJ1184"/>
      <c r="GK1184"/>
      <c r="GL1184"/>
      <c r="GM1184"/>
      <c r="GN1184"/>
      <c r="GO1184"/>
      <c r="GP1184"/>
      <c r="GQ1184"/>
      <c r="GR1184"/>
      <c r="GS1184"/>
      <c r="GT1184"/>
      <c r="GU1184"/>
      <c r="GV1184"/>
      <c r="GW1184"/>
      <c r="GX1184"/>
      <c r="GY1184"/>
      <c r="GZ1184"/>
      <c r="HA1184"/>
      <c r="HB1184"/>
      <c r="HC1184"/>
      <c r="HD1184"/>
      <c r="HE1184"/>
      <c r="HF1184"/>
      <c r="HG1184"/>
      <c r="HH1184"/>
      <c r="HI1184"/>
      <c r="HJ1184"/>
      <c r="HK1184"/>
      <c r="HL1184"/>
      <c r="HM1184"/>
      <c r="HN1184"/>
      <c r="HO1184"/>
      <c r="HP1184"/>
      <c r="HQ1184"/>
      <c r="HR1184"/>
      <c r="HS1184"/>
      <c r="HT1184"/>
      <c r="HU1184"/>
      <c r="HV1184"/>
      <c r="HW1184"/>
      <c r="HX1184"/>
      <c r="HY1184"/>
      <c r="HZ1184"/>
      <c r="IA1184"/>
      <c r="IB1184"/>
      <c r="IC1184"/>
      <c r="ID1184"/>
      <c r="IE1184"/>
      <c r="IF1184"/>
      <c r="IG1184"/>
      <c r="IH1184"/>
      <c r="II1184"/>
      <c r="IJ1184"/>
      <c r="IK1184"/>
      <c r="IL1184"/>
      <c r="IM1184"/>
      <c r="IN1184"/>
      <c r="IO1184"/>
      <c r="IP1184"/>
      <c r="IQ1184"/>
      <c r="IR1184"/>
      <c r="IS1184"/>
      <c r="IT1184"/>
      <c r="IU1184"/>
      <c r="IV1184"/>
      <c r="IW1184"/>
      <c r="IX1184"/>
      <c r="IY1184"/>
      <c r="IZ1184"/>
      <c r="JA1184"/>
      <c r="JB1184"/>
      <c r="JC1184"/>
      <c r="JD1184"/>
      <c r="JE1184"/>
      <c r="JF1184"/>
      <c r="JG1184"/>
      <c r="JH1184"/>
      <c r="JI1184"/>
      <c r="JJ1184"/>
      <c r="JK1184"/>
      <c r="JL1184"/>
      <c r="JM1184"/>
      <c r="JN1184"/>
      <c r="JO1184"/>
      <c r="JP1184"/>
      <c r="JQ1184"/>
      <c r="JR1184"/>
      <c r="JS1184"/>
      <c r="JT1184"/>
      <c r="JU1184"/>
      <c r="JV1184"/>
      <c r="JW1184"/>
      <c r="JX1184"/>
      <c r="JY1184"/>
      <c r="JZ1184"/>
      <c r="KA1184"/>
      <c r="KB1184"/>
      <c r="KC1184"/>
      <c r="KD1184"/>
      <c r="KE1184"/>
      <c r="KF1184"/>
      <c r="KG1184"/>
      <c r="KH1184"/>
      <c r="KI1184"/>
      <c r="KJ1184"/>
      <c r="KK1184"/>
      <c r="KL1184"/>
      <c r="KM1184"/>
      <c r="KN1184"/>
      <c r="KO1184"/>
      <c r="KP1184"/>
      <c r="KQ1184"/>
      <c r="KR1184"/>
      <c r="KS1184"/>
      <c r="KT1184"/>
      <c r="KU1184"/>
      <c r="KV1184"/>
      <c r="KW1184"/>
      <c r="KX1184"/>
      <c r="KY1184"/>
      <c r="KZ1184"/>
      <c r="LA1184"/>
      <c r="LB1184"/>
      <c r="LC1184"/>
      <c r="LD1184"/>
      <c r="LE1184"/>
      <c r="LF1184"/>
      <c r="LG1184"/>
      <c r="LH1184"/>
      <c r="LI1184"/>
      <c r="LJ1184"/>
      <c r="LK1184"/>
      <c r="LL1184"/>
      <c r="LM1184"/>
      <c r="LN1184"/>
      <c r="LO1184"/>
      <c r="LP1184"/>
      <c r="LQ1184"/>
      <c r="LR1184"/>
      <c r="LS1184"/>
      <c r="LT1184"/>
      <c r="LU1184"/>
      <c r="LV1184"/>
      <c r="LW1184"/>
      <c r="LX1184"/>
      <c r="LY1184"/>
      <c r="LZ1184"/>
      <c r="MA1184"/>
      <c r="MB1184"/>
      <c r="MC1184"/>
      <c r="MD1184"/>
      <c r="ME1184"/>
      <c r="MF1184"/>
      <c r="MG1184"/>
      <c r="MH1184"/>
      <c r="MI1184"/>
      <c r="MJ1184"/>
      <c r="MK1184"/>
      <c r="ML1184"/>
      <c r="MM1184"/>
      <c r="MN1184"/>
      <c r="MO1184"/>
      <c r="MP1184"/>
      <c r="MQ1184"/>
      <c r="MR1184"/>
      <c r="MS1184"/>
      <c r="MT1184"/>
      <c r="MU1184"/>
      <c r="MV1184"/>
      <c r="MW1184"/>
      <c r="MX1184"/>
      <c r="MY1184"/>
      <c r="MZ1184"/>
      <c r="NA1184"/>
      <c r="NB1184"/>
      <c r="NC1184"/>
      <c r="ND1184"/>
      <c r="NE1184"/>
      <c r="NF1184"/>
      <c r="NG1184"/>
      <c r="NH1184"/>
      <c r="NI1184"/>
      <c r="NJ1184"/>
      <c r="NK1184"/>
      <c r="NL1184"/>
      <c r="NM1184"/>
      <c r="NN1184"/>
      <c r="NO1184"/>
      <c r="NP1184"/>
      <c r="NQ1184"/>
      <c r="NR1184"/>
      <c r="NS1184"/>
      <c r="NT1184"/>
      <c r="NU1184"/>
      <c r="NV1184"/>
      <c r="NW1184"/>
      <c r="NX1184"/>
      <c r="NY1184"/>
      <c r="NZ1184"/>
      <c r="OA1184"/>
    </row>
    <row r="1185" spans="16:391"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  <c r="EQ1185"/>
      <c r="ER1185"/>
      <c r="ES1185"/>
      <c r="ET1185"/>
      <c r="EU1185"/>
      <c r="EV1185"/>
      <c r="EW1185"/>
      <c r="EX1185"/>
      <c r="EY1185"/>
      <c r="EZ1185"/>
      <c r="FA1185"/>
      <c r="FB1185"/>
      <c r="FC1185"/>
      <c r="FD1185"/>
      <c r="FE1185"/>
      <c r="FF1185"/>
      <c r="FG1185"/>
      <c r="FH1185"/>
      <c r="FI1185"/>
      <c r="FJ1185"/>
      <c r="FK1185"/>
      <c r="FL1185"/>
      <c r="FM1185"/>
      <c r="FN1185"/>
      <c r="FO1185"/>
      <c r="FP1185"/>
      <c r="FQ1185"/>
      <c r="FR1185"/>
      <c r="FS1185"/>
      <c r="FT1185"/>
      <c r="FU1185"/>
      <c r="FV1185"/>
      <c r="FW1185"/>
      <c r="FX1185"/>
      <c r="FY1185"/>
      <c r="FZ1185"/>
      <c r="GA1185"/>
      <c r="GB1185"/>
      <c r="GC1185"/>
      <c r="GD1185"/>
      <c r="GE1185"/>
      <c r="GF1185"/>
      <c r="GG1185"/>
      <c r="GH1185"/>
      <c r="GI1185"/>
      <c r="GJ1185"/>
      <c r="GK1185"/>
      <c r="GL1185"/>
      <c r="GM1185"/>
      <c r="GN1185"/>
      <c r="GO1185"/>
      <c r="GP1185"/>
      <c r="GQ1185"/>
      <c r="GR1185"/>
      <c r="GS1185"/>
      <c r="GT1185"/>
      <c r="GU1185"/>
      <c r="GV1185"/>
      <c r="GW1185"/>
      <c r="GX1185"/>
      <c r="GY1185"/>
      <c r="GZ1185"/>
      <c r="HA1185"/>
      <c r="HB1185"/>
      <c r="HC1185"/>
      <c r="HD1185"/>
      <c r="HE1185"/>
      <c r="HF1185"/>
      <c r="HG1185"/>
      <c r="HH1185"/>
      <c r="HI1185"/>
      <c r="HJ1185"/>
      <c r="HK1185"/>
      <c r="HL1185"/>
      <c r="HM1185"/>
      <c r="HN1185"/>
      <c r="HO1185"/>
      <c r="HP1185"/>
      <c r="HQ1185"/>
      <c r="HR1185"/>
      <c r="HS1185"/>
      <c r="HT1185"/>
      <c r="HU1185"/>
      <c r="HV1185"/>
      <c r="HW1185"/>
      <c r="HX1185"/>
      <c r="HY1185"/>
      <c r="HZ1185"/>
      <c r="IA1185"/>
      <c r="IB1185"/>
      <c r="IC1185"/>
      <c r="ID1185"/>
      <c r="IE1185"/>
      <c r="IF1185"/>
      <c r="IG1185"/>
      <c r="IH1185"/>
      <c r="II1185"/>
      <c r="IJ1185"/>
      <c r="IK1185"/>
      <c r="IL1185"/>
      <c r="IM1185"/>
      <c r="IN1185"/>
      <c r="IO1185"/>
      <c r="IP1185"/>
      <c r="IQ1185"/>
      <c r="IR1185"/>
      <c r="IS1185"/>
      <c r="IT1185"/>
      <c r="IU1185"/>
      <c r="IV1185"/>
      <c r="IW1185"/>
      <c r="IX1185"/>
      <c r="IY1185"/>
      <c r="IZ1185"/>
      <c r="JA1185"/>
      <c r="JB1185"/>
      <c r="JC1185"/>
      <c r="JD1185"/>
      <c r="JE1185"/>
      <c r="JF1185"/>
      <c r="JG1185"/>
      <c r="JH1185"/>
      <c r="JI1185"/>
      <c r="JJ1185"/>
      <c r="JK1185"/>
      <c r="JL1185"/>
      <c r="JM1185"/>
      <c r="JN1185"/>
      <c r="JO1185"/>
      <c r="JP1185"/>
      <c r="JQ1185"/>
      <c r="JR1185"/>
      <c r="JS1185"/>
      <c r="JT1185"/>
      <c r="JU1185"/>
      <c r="JV1185"/>
      <c r="JW1185"/>
      <c r="JX1185"/>
      <c r="JY1185"/>
      <c r="JZ1185"/>
      <c r="KA1185"/>
      <c r="KB1185"/>
      <c r="KC1185"/>
      <c r="KD1185"/>
      <c r="KE1185"/>
      <c r="KF1185"/>
      <c r="KG1185"/>
      <c r="KH1185"/>
      <c r="KI1185"/>
      <c r="KJ1185"/>
      <c r="KK1185"/>
      <c r="KL1185"/>
      <c r="KM1185"/>
      <c r="KN1185"/>
      <c r="KO1185"/>
      <c r="KP1185"/>
      <c r="KQ1185"/>
      <c r="KR1185"/>
      <c r="KS1185"/>
      <c r="KT1185"/>
      <c r="KU1185"/>
      <c r="KV1185"/>
      <c r="KW1185"/>
      <c r="KX1185"/>
      <c r="KY1185"/>
      <c r="KZ1185"/>
      <c r="LA1185"/>
      <c r="LB1185"/>
      <c r="LC1185"/>
      <c r="LD1185"/>
      <c r="LE1185"/>
      <c r="LF1185"/>
      <c r="LG1185"/>
      <c r="LH1185"/>
      <c r="LI1185"/>
      <c r="LJ1185"/>
      <c r="LK1185"/>
      <c r="LL1185"/>
      <c r="LM1185"/>
      <c r="LN1185"/>
      <c r="LO1185"/>
      <c r="LP1185"/>
      <c r="LQ1185"/>
      <c r="LR1185"/>
      <c r="LS1185"/>
      <c r="LT1185"/>
      <c r="LU1185"/>
      <c r="LV1185"/>
      <c r="LW1185"/>
      <c r="LX1185"/>
      <c r="LY1185"/>
      <c r="LZ1185"/>
      <c r="MA1185"/>
      <c r="MB1185"/>
      <c r="MC1185"/>
      <c r="MD1185"/>
      <c r="ME1185"/>
      <c r="MF1185"/>
      <c r="MG1185"/>
      <c r="MH1185"/>
      <c r="MI1185"/>
      <c r="MJ1185"/>
      <c r="MK1185"/>
      <c r="ML1185"/>
      <c r="MM1185"/>
      <c r="MN1185"/>
      <c r="MO1185"/>
      <c r="MP1185"/>
      <c r="MQ1185"/>
      <c r="MR1185"/>
      <c r="MS1185"/>
      <c r="MT1185"/>
      <c r="MU1185"/>
      <c r="MV1185"/>
      <c r="MW1185"/>
      <c r="MX1185"/>
      <c r="MY1185"/>
      <c r="MZ1185"/>
      <c r="NA1185"/>
      <c r="NB1185"/>
      <c r="NC1185"/>
      <c r="ND1185"/>
      <c r="NE1185"/>
      <c r="NF1185"/>
      <c r="NG1185"/>
      <c r="NH1185"/>
      <c r="NI1185"/>
      <c r="NJ1185"/>
      <c r="NK1185"/>
      <c r="NL1185"/>
      <c r="NM1185"/>
      <c r="NN1185"/>
      <c r="NO1185"/>
      <c r="NP1185"/>
      <c r="NQ1185"/>
      <c r="NR1185"/>
      <c r="NS1185"/>
      <c r="NT1185"/>
      <c r="NU1185"/>
      <c r="NV1185"/>
      <c r="NW1185"/>
      <c r="NX1185"/>
      <c r="NY1185"/>
      <c r="NZ1185"/>
      <c r="OA1185"/>
    </row>
    <row r="1186" spans="16:391"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  <c r="EQ1186"/>
      <c r="ER1186"/>
      <c r="ES1186"/>
      <c r="ET1186"/>
      <c r="EU1186"/>
      <c r="EV1186"/>
      <c r="EW1186"/>
      <c r="EX1186"/>
      <c r="EY1186"/>
      <c r="EZ1186"/>
      <c r="FA1186"/>
      <c r="FB1186"/>
      <c r="FC1186"/>
      <c r="FD1186"/>
      <c r="FE1186"/>
      <c r="FF1186"/>
      <c r="FG1186"/>
      <c r="FH1186"/>
      <c r="FI1186"/>
      <c r="FJ1186"/>
      <c r="FK1186"/>
      <c r="FL1186"/>
      <c r="FM1186"/>
      <c r="FN1186"/>
      <c r="FO1186"/>
      <c r="FP1186"/>
      <c r="FQ1186"/>
      <c r="FR1186"/>
      <c r="FS1186"/>
      <c r="FT1186"/>
      <c r="FU1186"/>
      <c r="FV1186"/>
      <c r="FW1186"/>
      <c r="FX1186"/>
      <c r="FY1186"/>
      <c r="FZ1186"/>
      <c r="GA1186"/>
      <c r="GB1186"/>
      <c r="GC1186"/>
      <c r="GD1186"/>
      <c r="GE1186"/>
      <c r="GF1186"/>
      <c r="GG1186"/>
      <c r="GH1186"/>
      <c r="GI1186"/>
      <c r="GJ1186"/>
      <c r="GK1186"/>
      <c r="GL1186"/>
      <c r="GM1186"/>
      <c r="GN1186"/>
      <c r="GO1186"/>
      <c r="GP1186"/>
      <c r="GQ1186"/>
      <c r="GR1186"/>
      <c r="GS1186"/>
      <c r="GT1186"/>
      <c r="GU1186"/>
      <c r="GV1186"/>
      <c r="GW1186"/>
      <c r="GX1186"/>
      <c r="GY1186"/>
      <c r="GZ1186"/>
      <c r="HA1186"/>
      <c r="HB1186"/>
      <c r="HC1186"/>
      <c r="HD1186"/>
      <c r="HE1186"/>
      <c r="HF1186"/>
      <c r="HG1186"/>
      <c r="HH1186"/>
      <c r="HI1186"/>
      <c r="HJ1186"/>
      <c r="HK1186"/>
      <c r="HL1186"/>
      <c r="HM1186"/>
      <c r="HN1186"/>
      <c r="HO1186"/>
      <c r="HP1186"/>
      <c r="HQ1186"/>
      <c r="HR1186"/>
      <c r="HS1186"/>
      <c r="HT1186"/>
      <c r="HU1186"/>
      <c r="HV1186"/>
      <c r="HW1186"/>
      <c r="HX1186"/>
      <c r="HY1186"/>
      <c r="HZ1186"/>
      <c r="IA1186"/>
      <c r="IB1186"/>
      <c r="IC1186"/>
      <c r="ID1186"/>
      <c r="IE1186"/>
      <c r="IF1186"/>
      <c r="IG1186"/>
      <c r="IH1186"/>
      <c r="II1186"/>
      <c r="IJ1186"/>
      <c r="IK1186"/>
      <c r="IL1186"/>
      <c r="IM1186"/>
      <c r="IN1186"/>
      <c r="IO1186"/>
      <c r="IP1186"/>
      <c r="IQ1186"/>
      <c r="IR1186"/>
      <c r="IS1186"/>
      <c r="IT1186"/>
      <c r="IU1186"/>
      <c r="IV1186"/>
      <c r="IW1186"/>
      <c r="IX1186"/>
      <c r="IY1186"/>
      <c r="IZ1186"/>
      <c r="JA1186"/>
      <c r="JB1186"/>
      <c r="JC1186"/>
      <c r="JD1186"/>
      <c r="JE1186"/>
      <c r="JF1186"/>
      <c r="JG1186"/>
      <c r="JH1186"/>
      <c r="JI1186"/>
      <c r="JJ1186"/>
      <c r="JK1186"/>
      <c r="JL1186"/>
      <c r="JM1186"/>
      <c r="JN1186"/>
      <c r="JO1186"/>
      <c r="JP1186"/>
      <c r="JQ1186"/>
      <c r="JR1186"/>
      <c r="JS1186"/>
      <c r="JT1186"/>
      <c r="JU1186"/>
      <c r="JV1186"/>
      <c r="JW1186"/>
      <c r="JX1186"/>
      <c r="JY1186"/>
      <c r="JZ1186"/>
      <c r="KA1186"/>
      <c r="KB1186"/>
      <c r="KC1186"/>
      <c r="KD1186"/>
      <c r="KE1186"/>
      <c r="KF1186"/>
      <c r="KG1186"/>
      <c r="KH1186"/>
      <c r="KI1186"/>
      <c r="KJ1186"/>
      <c r="KK1186"/>
      <c r="KL1186"/>
      <c r="KM1186"/>
      <c r="KN1186"/>
      <c r="KO1186"/>
      <c r="KP1186"/>
      <c r="KQ1186"/>
      <c r="KR1186"/>
      <c r="KS1186"/>
      <c r="KT1186"/>
      <c r="KU1186"/>
      <c r="KV1186"/>
      <c r="KW1186"/>
      <c r="KX1186"/>
      <c r="KY1186"/>
      <c r="KZ1186"/>
      <c r="LA1186"/>
      <c r="LB1186"/>
      <c r="LC1186"/>
      <c r="LD1186"/>
      <c r="LE1186"/>
      <c r="LF1186"/>
      <c r="LG1186"/>
      <c r="LH1186"/>
      <c r="LI1186"/>
      <c r="LJ1186"/>
      <c r="LK1186"/>
      <c r="LL1186"/>
      <c r="LM1186"/>
      <c r="LN1186"/>
      <c r="LO1186"/>
      <c r="LP1186"/>
      <c r="LQ1186"/>
      <c r="LR1186"/>
      <c r="LS1186"/>
      <c r="LT1186"/>
      <c r="LU1186"/>
      <c r="LV1186"/>
      <c r="LW1186"/>
      <c r="LX1186"/>
      <c r="LY1186"/>
      <c r="LZ1186"/>
      <c r="MA1186"/>
      <c r="MB1186"/>
      <c r="MC1186"/>
      <c r="MD1186"/>
      <c r="ME1186"/>
      <c r="MF1186"/>
      <c r="MG1186"/>
      <c r="MH1186"/>
      <c r="MI1186"/>
      <c r="MJ1186"/>
      <c r="MK1186"/>
      <c r="ML1186"/>
      <c r="MM1186"/>
      <c r="MN1186"/>
      <c r="MO1186"/>
      <c r="MP1186"/>
      <c r="MQ1186"/>
      <c r="MR1186"/>
      <c r="MS1186"/>
      <c r="MT1186"/>
      <c r="MU1186"/>
      <c r="MV1186"/>
      <c r="MW1186"/>
      <c r="MX1186"/>
      <c r="MY1186"/>
      <c r="MZ1186"/>
      <c r="NA1186"/>
      <c r="NB1186"/>
      <c r="NC1186"/>
      <c r="ND1186"/>
      <c r="NE1186"/>
      <c r="NF1186"/>
      <c r="NG1186"/>
      <c r="NH1186"/>
      <c r="NI1186"/>
      <c r="NJ1186"/>
      <c r="NK1186"/>
      <c r="NL1186"/>
      <c r="NM1186"/>
      <c r="NN1186"/>
      <c r="NO1186"/>
      <c r="NP1186"/>
      <c r="NQ1186"/>
      <c r="NR1186"/>
      <c r="NS1186"/>
      <c r="NT1186"/>
      <c r="NU1186"/>
      <c r="NV1186"/>
      <c r="NW1186"/>
      <c r="NX1186"/>
      <c r="NY1186"/>
      <c r="NZ1186"/>
      <c r="OA1186"/>
    </row>
    <row r="1187" spans="16:391"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  <c r="EQ1187"/>
      <c r="ER1187"/>
      <c r="ES1187"/>
      <c r="ET1187"/>
      <c r="EU1187"/>
      <c r="EV1187"/>
      <c r="EW1187"/>
      <c r="EX1187"/>
      <c r="EY1187"/>
      <c r="EZ1187"/>
      <c r="FA1187"/>
      <c r="FB1187"/>
      <c r="FC1187"/>
      <c r="FD1187"/>
      <c r="FE1187"/>
      <c r="FF1187"/>
      <c r="FG1187"/>
      <c r="FH1187"/>
      <c r="FI1187"/>
      <c r="FJ1187"/>
      <c r="FK1187"/>
      <c r="FL1187"/>
      <c r="FM1187"/>
      <c r="FN1187"/>
      <c r="FO1187"/>
      <c r="FP1187"/>
      <c r="FQ1187"/>
      <c r="FR1187"/>
      <c r="FS1187"/>
      <c r="FT1187"/>
      <c r="FU1187"/>
      <c r="FV1187"/>
      <c r="FW1187"/>
      <c r="FX1187"/>
      <c r="FY1187"/>
      <c r="FZ1187"/>
      <c r="GA1187"/>
      <c r="GB1187"/>
      <c r="GC1187"/>
      <c r="GD1187"/>
      <c r="GE1187"/>
      <c r="GF1187"/>
      <c r="GG1187"/>
      <c r="GH1187"/>
      <c r="GI1187"/>
      <c r="GJ1187"/>
      <c r="GK1187"/>
      <c r="GL1187"/>
      <c r="GM1187"/>
      <c r="GN1187"/>
      <c r="GO1187"/>
      <c r="GP1187"/>
      <c r="GQ1187"/>
      <c r="GR1187"/>
      <c r="GS1187"/>
      <c r="GT1187"/>
      <c r="GU1187"/>
      <c r="GV1187"/>
      <c r="GW1187"/>
      <c r="GX1187"/>
      <c r="GY1187"/>
      <c r="GZ1187"/>
      <c r="HA1187"/>
      <c r="HB1187"/>
      <c r="HC1187"/>
      <c r="HD1187"/>
      <c r="HE1187"/>
      <c r="HF1187"/>
      <c r="HG1187"/>
      <c r="HH1187"/>
      <c r="HI1187"/>
      <c r="HJ1187"/>
      <c r="HK1187"/>
      <c r="HL1187"/>
      <c r="HM1187"/>
      <c r="HN1187"/>
      <c r="HO1187"/>
      <c r="HP1187"/>
      <c r="HQ1187"/>
      <c r="HR1187"/>
      <c r="HS1187"/>
      <c r="HT1187"/>
      <c r="HU1187"/>
      <c r="HV1187"/>
      <c r="HW1187"/>
      <c r="HX1187"/>
      <c r="HY1187"/>
      <c r="HZ1187"/>
      <c r="IA1187"/>
      <c r="IB1187"/>
      <c r="IC1187"/>
      <c r="ID1187"/>
      <c r="IE1187"/>
      <c r="IF1187"/>
      <c r="IG1187"/>
      <c r="IH1187"/>
      <c r="II1187"/>
      <c r="IJ1187"/>
      <c r="IK1187"/>
      <c r="IL1187"/>
      <c r="IM1187"/>
      <c r="IN1187"/>
      <c r="IO1187"/>
      <c r="IP1187"/>
      <c r="IQ1187"/>
      <c r="IR1187"/>
      <c r="IS1187"/>
      <c r="IT1187"/>
      <c r="IU1187"/>
      <c r="IV1187"/>
      <c r="IW1187"/>
      <c r="IX1187"/>
      <c r="IY1187"/>
      <c r="IZ1187"/>
      <c r="JA1187"/>
      <c r="JB1187"/>
      <c r="JC1187"/>
      <c r="JD1187"/>
      <c r="JE1187"/>
      <c r="JF1187"/>
      <c r="JG1187"/>
      <c r="JH1187"/>
      <c r="JI1187"/>
      <c r="JJ1187"/>
      <c r="JK1187"/>
      <c r="JL1187"/>
      <c r="JM1187"/>
      <c r="JN1187"/>
      <c r="JO1187"/>
      <c r="JP1187"/>
      <c r="JQ1187"/>
      <c r="JR1187"/>
      <c r="JS1187"/>
      <c r="JT1187"/>
      <c r="JU1187"/>
      <c r="JV1187"/>
      <c r="JW1187"/>
      <c r="JX1187"/>
      <c r="JY1187"/>
      <c r="JZ1187"/>
      <c r="KA1187"/>
      <c r="KB1187"/>
      <c r="KC1187"/>
      <c r="KD1187"/>
      <c r="KE1187"/>
      <c r="KF1187"/>
      <c r="KG1187"/>
      <c r="KH1187"/>
      <c r="KI1187"/>
      <c r="KJ1187"/>
      <c r="KK1187"/>
      <c r="KL1187"/>
      <c r="KM1187"/>
      <c r="KN1187"/>
      <c r="KO1187"/>
      <c r="KP1187"/>
      <c r="KQ1187"/>
      <c r="KR1187"/>
      <c r="KS1187"/>
      <c r="KT1187"/>
      <c r="KU1187"/>
      <c r="KV1187"/>
      <c r="KW1187"/>
      <c r="KX1187"/>
      <c r="KY1187"/>
      <c r="KZ1187"/>
      <c r="LA1187"/>
      <c r="LB1187"/>
      <c r="LC1187"/>
      <c r="LD1187"/>
      <c r="LE1187"/>
      <c r="LF1187"/>
      <c r="LG1187"/>
      <c r="LH1187"/>
      <c r="LI1187"/>
      <c r="LJ1187"/>
      <c r="LK1187"/>
      <c r="LL1187"/>
      <c r="LM1187"/>
      <c r="LN1187"/>
      <c r="LO1187"/>
      <c r="LP1187"/>
      <c r="LQ1187"/>
      <c r="LR1187"/>
      <c r="LS1187"/>
      <c r="LT1187"/>
      <c r="LU1187"/>
      <c r="LV1187"/>
      <c r="LW1187"/>
      <c r="LX1187"/>
      <c r="LY1187"/>
      <c r="LZ1187"/>
      <c r="MA1187"/>
      <c r="MB1187"/>
      <c r="MC1187"/>
      <c r="MD1187"/>
      <c r="ME1187"/>
      <c r="MF1187"/>
      <c r="MG1187"/>
      <c r="MH1187"/>
      <c r="MI1187"/>
      <c r="MJ1187"/>
      <c r="MK1187"/>
      <c r="ML1187"/>
      <c r="MM1187"/>
      <c r="MN1187"/>
      <c r="MO1187"/>
      <c r="MP1187"/>
      <c r="MQ1187"/>
      <c r="MR1187"/>
      <c r="MS1187"/>
      <c r="MT1187"/>
      <c r="MU1187"/>
      <c r="MV1187"/>
      <c r="MW1187"/>
      <c r="MX1187"/>
      <c r="MY1187"/>
      <c r="MZ1187"/>
      <c r="NA1187"/>
      <c r="NB1187"/>
      <c r="NC1187"/>
      <c r="ND1187"/>
      <c r="NE1187"/>
      <c r="NF1187"/>
      <c r="NG1187"/>
      <c r="NH1187"/>
      <c r="NI1187"/>
      <c r="NJ1187"/>
      <c r="NK1187"/>
      <c r="NL1187"/>
      <c r="NM1187"/>
      <c r="NN1187"/>
      <c r="NO1187"/>
      <c r="NP1187"/>
      <c r="NQ1187"/>
      <c r="NR1187"/>
      <c r="NS1187"/>
      <c r="NT1187"/>
      <c r="NU1187"/>
      <c r="NV1187"/>
      <c r="NW1187"/>
      <c r="NX1187"/>
      <c r="NY1187"/>
      <c r="NZ1187"/>
      <c r="OA1187"/>
    </row>
    <row r="1188" spans="16:391"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  <c r="EQ1188"/>
      <c r="ER1188"/>
      <c r="ES1188"/>
      <c r="ET1188"/>
      <c r="EU1188"/>
      <c r="EV1188"/>
      <c r="EW1188"/>
      <c r="EX1188"/>
      <c r="EY1188"/>
      <c r="EZ1188"/>
      <c r="FA1188"/>
      <c r="FB1188"/>
      <c r="FC1188"/>
      <c r="FD1188"/>
      <c r="FE1188"/>
      <c r="FF1188"/>
      <c r="FG1188"/>
      <c r="FH1188"/>
      <c r="FI1188"/>
      <c r="FJ1188"/>
      <c r="FK1188"/>
      <c r="FL1188"/>
      <c r="FM1188"/>
      <c r="FN1188"/>
      <c r="FO1188"/>
      <c r="FP1188"/>
      <c r="FQ1188"/>
      <c r="FR1188"/>
      <c r="FS1188"/>
      <c r="FT1188"/>
      <c r="FU1188"/>
      <c r="FV1188"/>
      <c r="FW1188"/>
      <c r="FX1188"/>
      <c r="FY1188"/>
      <c r="FZ1188"/>
      <c r="GA1188"/>
      <c r="GB1188"/>
      <c r="GC1188"/>
      <c r="GD1188"/>
      <c r="GE1188"/>
      <c r="GF1188"/>
      <c r="GG1188"/>
      <c r="GH1188"/>
      <c r="GI1188"/>
      <c r="GJ1188"/>
      <c r="GK1188"/>
      <c r="GL1188"/>
      <c r="GM1188"/>
      <c r="GN1188"/>
      <c r="GO1188"/>
      <c r="GP1188"/>
      <c r="GQ1188"/>
      <c r="GR1188"/>
      <c r="GS1188"/>
      <c r="GT1188"/>
      <c r="GU1188"/>
      <c r="GV1188"/>
      <c r="GW1188"/>
      <c r="GX1188"/>
      <c r="GY1188"/>
      <c r="GZ1188"/>
      <c r="HA1188"/>
      <c r="HB1188"/>
      <c r="HC1188"/>
      <c r="HD1188"/>
      <c r="HE1188"/>
      <c r="HF1188"/>
      <c r="HG1188"/>
      <c r="HH1188"/>
      <c r="HI1188"/>
      <c r="HJ1188"/>
      <c r="HK1188"/>
      <c r="HL1188"/>
      <c r="HM1188"/>
      <c r="HN1188"/>
      <c r="HO1188"/>
      <c r="HP1188"/>
      <c r="HQ1188"/>
      <c r="HR1188"/>
      <c r="HS1188"/>
      <c r="HT1188"/>
      <c r="HU1188"/>
      <c r="HV1188"/>
      <c r="HW1188"/>
      <c r="HX1188"/>
      <c r="HY1188"/>
      <c r="HZ1188"/>
      <c r="IA1188"/>
      <c r="IB1188"/>
      <c r="IC1188"/>
      <c r="ID1188"/>
      <c r="IE1188"/>
      <c r="IF1188"/>
      <c r="IG1188"/>
      <c r="IH1188"/>
      <c r="II1188"/>
      <c r="IJ1188"/>
      <c r="IK1188"/>
      <c r="IL1188"/>
      <c r="IM1188"/>
      <c r="IN1188"/>
      <c r="IO1188"/>
      <c r="IP1188"/>
      <c r="IQ1188"/>
      <c r="IR1188"/>
      <c r="IS1188"/>
      <c r="IT1188"/>
      <c r="IU1188"/>
      <c r="IV1188"/>
      <c r="IW1188"/>
      <c r="IX1188"/>
      <c r="IY1188"/>
      <c r="IZ1188"/>
      <c r="JA1188"/>
      <c r="JB1188"/>
      <c r="JC1188"/>
      <c r="JD1188"/>
      <c r="JE1188"/>
      <c r="JF1188"/>
      <c r="JG1188"/>
      <c r="JH1188"/>
      <c r="JI1188"/>
      <c r="JJ1188"/>
      <c r="JK1188"/>
      <c r="JL1188"/>
      <c r="JM1188"/>
      <c r="JN1188"/>
      <c r="JO1188"/>
      <c r="JP1188"/>
      <c r="JQ1188"/>
      <c r="JR1188"/>
      <c r="JS1188"/>
      <c r="JT1188"/>
      <c r="JU1188"/>
      <c r="JV1188"/>
      <c r="JW1188"/>
      <c r="JX1188"/>
      <c r="JY1188"/>
      <c r="JZ1188"/>
      <c r="KA1188"/>
      <c r="KB1188"/>
      <c r="KC1188"/>
      <c r="KD1188"/>
      <c r="KE1188"/>
      <c r="KF1188"/>
      <c r="KG1188"/>
      <c r="KH1188"/>
      <c r="KI1188"/>
      <c r="KJ1188"/>
      <c r="KK1188"/>
      <c r="KL1188"/>
      <c r="KM1188"/>
      <c r="KN1188"/>
      <c r="KO1188"/>
      <c r="KP1188"/>
      <c r="KQ1188"/>
      <c r="KR1188"/>
      <c r="KS1188"/>
      <c r="KT1188"/>
      <c r="KU1188"/>
      <c r="KV1188"/>
      <c r="KW1188"/>
      <c r="KX1188"/>
      <c r="KY1188"/>
      <c r="KZ1188"/>
      <c r="LA1188"/>
      <c r="LB1188"/>
      <c r="LC1188"/>
      <c r="LD1188"/>
      <c r="LE1188"/>
      <c r="LF1188"/>
      <c r="LG1188"/>
      <c r="LH1188"/>
      <c r="LI1188"/>
      <c r="LJ1188"/>
      <c r="LK1188"/>
      <c r="LL1188"/>
      <c r="LM1188"/>
      <c r="LN1188"/>
      <c r="LO1188"/>
      <c r="LP1188"/>
      <c r="LQ1188"/>
      <c r="LR1188"/>
      <c r="LS1188"/>
      <c r="LT1188"/>
      <c r="LU1188"/>
      <c r="LV1188"/>
      <c r="LW1188"/>
      <c r="LX1188"/>
      <c r="LY1188"/>
      <c r="LZ1188"/>
      <c r="MA1188"/>
      <c r="MB1188"/>
      <c r="MC1188"/>
      <c r="MD1188"/>
      <c r="ME1188"/>
      <c r="MF1188"/>
      <c r="MG1188"/>
      <c r="MH1188"/>
      <c r="MI1188"/>
      <c r="MJ1188"/>
      <c r="MK1188"/>
      <c r="ML1188"/>
      <c r="MM1188"/>
      <c r="MN1188"/>
      <c r="MO1188"/>
      <c r="MP1188"/>
      <c r="MQ1188"/>
      <c r="MR1188"/>
      <c r="MS1188"/>
      <c r="MT1188"/>
      <c r="MU1188"/>
      <c r="MV1188"/>
      <c r="MW1188"/>
      <c r="MX1188"/>
      <c r="MY1188"/>
      <c r="MZ1188"/>
      <c r="NA1188"/>
      <c r="NB1188"/>
      <c r="NC1188"/>
      <c r="ND1188"/>
      <c r="NE1188"/>
      <c r="NF1188"/>
      <c r="NG1188"/>
      <c r="NH1188"/>
      <c r="NI1188"/>
      <c r="NJ1188"/>
      <c r="NK1188"/>
      <c r="NL1188"/>
      <c r="NM1188"/>
      <c r="NN1188"/>
      <c r="NO1188"/>
      <c r="NP1188"/>
      <c r="NQ1188"/>
      <c r="NR1188"/>
      <c r="NS1188"/>
      <c r="NT1188"/>
      <c r="NU1188"/>
      <c r="NV1188"/>
      <c r="NW1188"/>
      <c r="NX1188"/>
      <c r="NY1188"/>
      <c r="NZ1188"/>
      <c r="OA1188"/>
    </row>
    <row r="1189" spans="16:391"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  <c r="EQ1189"/>
      <c r="ER1189"/>
      <c r="ES1189"/>
      <c r="ET1189"/>
      <c r="EU1189"/>
      <c r="EV1189"/>
      <c r="EW1189"/>
      <c r="EX1189"/>
      <c r="EY1189"/>
      <c r="EZ1189"/>
      <c r="FA1189"/>
      <c r="FB1189"/>
      <c r="FC1189"/>
      <c r="FD1189"/>
      <c r="FE1189"/>
      <c r="FF1189"/>
      <c r="FG1189"/>
      <c r="FH1189"/>
      <c r="FI1189"/>
      <c r="FJ1189"/>
      <c r="FK1189"/>
      <c r="FL1189"/>
      <c r="FM1189"/>
      <c r="FN1189"/>
      <c r="FO1189"/>
      <c r="FP1189"/>
      <c r="FQ1189"/>
      <c r="FR1189"/>
      <c r="FS1189"/>
      <c r="FT1189"/>
      <c r="FU1189"/>
      <c r="FV1189"/>
      <c r="FW1189"/>
      <c r="FX1189"/>
      <c r="FY1189"/>
      <c r="FZ1189"/>
      <c r="GA1189"/>
      <c r="GB1189"/>
      <c r="GC1189"/>
      <c r="GD1189"/>
      <c r="GE1189"/>
      <c r="GF1189"/>
      <c r="GG1189"/>
      <c r="GH1189"/>
      <c r="GI1189"/>
      <c r="GJ1189"/>
      <c r="GK1189"/>
      <c r="GL1189"/>
      <c r="GM1189"/>
      <c r="GN1189"/>
      <c r="GO1189"/>
      <c r="GP1189"/>
      <c r="GQ1189"/>
      <c r="GR1189"/>
      <c r="GS1189"/>
      <c r="GT1189"/>
      <c r="GU1189"/>
      <c r="GV1189"/>
      <c r="GW1189"/>
      <c r="GX1189"/>
      <c r="GY1189"/>
      <c r="GZ1189"/>
      <c r="HA1189"/>
      <c r="HB1189"/>
      <c r="HC1189"/>
      <c r="HD1189"/>
      <c r="HE1189"/>
      <c r="HF1189"/>
      <c r="HG1189"/>
      <c r="HH1189"/>
      <c r="HI1189"/>
      <c r="HJ1189"/>
      <c r="HK1189"/>
      <c r="HL1189"/>
      <c r="HM1189"/>
      <c r="HN1189"/>
      <c r="HO1189"/>
      <c r="HP1189"/>
      <c r="HQ1189"/>
      <c r="HR1189"/>
      <c r="HS1189"/>
      <c r="HT1189"/>
      <c r="HU1189"/>
      <c r="HV1189"/>
      <c r="HW1189"/>
      <c r="HX1189"/>
      <c r="HY1189"/>
      <c r="HZ1189"/>
      <c r="IA1189"/>
      <c r="IB1189"/>
      <c r="IC1189"/>
      <c r="ID1189"/>
      <c r="IE1189"/>
      <c r="IF1189"/>
      <c r="IG1189"/>
      <c r="IH1189"/>
      <c r="II1189"/>
      <c r="IJ1189"/>
      <c r="IK1189"/>
      <c r="IL1189"/>
      <c r="IM1189"/>
      <c r="IN1189"/>
      <c r="IO1189"/>
      <c r="IP1189"/>
      <c r="IQ1189"/>
      <c r="IR1189"/>
      <c r="IS1189"/>
      <c r="IT1189"/>
      <c r="IU1189"/>
      <c r="IV1189"/>
      <c r="IW1189"/>
      <c r="IX1189"/>
      <c r="IY1189"/>
      <c r="IZ1189"/>
      <c r="JA1189"/>
      <c r="JB1189"/>
      <c r="JC1189"/>
      <c r="JD1189"/>
      <c r="JE1189"/>
      <c r="JF1189"/>
      <c r="JG1189"/>
      <c r="JH1189"/>
      <c r="JI1189"/>
      <c r="JJ1189"/>
      <c r="JK1189"/>
      <c r="JL1189"/>
      <c r="JM1189"/>
      <c r="JN1189"/>
      <c r="JO1189"/>
      <c r="JP1189"/>
      <c r="JQ1189"/>
      <c r="JR1189"/>
      <c r="JS1189"/>
      <c r="JT1189"/>
      <c r="JU1189"/>
      <c r="JV1189"/>
      <c r="JW1189"/>
      <c r="JX1189"/>
      <c r="JY1189"/>
      <c r="JZ1189"/>
      <c r="KA1189"/>
      <c r="KB1189"/>
      <c r="KC1189"/>
      <c r="KD1189"/>
      <c r="KE1189"/>
      <c r="KF1189"/>
      <c r="KG1189"/>
      <c r="KH1189"/>
      <c r="KI1189"/>
      <c r="KJ1189"/>
      <c r="KK1189"/>
      <c r="KL1189"/>
      <c r="KM1189"/>
      <c r="KN1189"/>
      <c r="KO1189"/>
      <c r="KP1189"/>
      <c r="KQ1189"/>
      <c r="KR1189"/>
      <c r="KS1189"/>
      <c r="KT1189"/>
      <c r="KU1189"/>
      <c r="KV1189"/>
      <c r="KW1189"/>
      <c r="KX1189"/>
      <c r="KY1189"/>
      <c r="KZ1189"/>
      <c r="LA1189"/>
      <c r="LB1189"/>
      <c r="LC1189"/>
      <c r="LD1189"/>
      <c r="LE1189"/>
      <c r="LF1189"/>
      <c r="LG1189"/>
      <c r="LH1189"/>
      <c r="LI1189"/>
      <c r="LJ1189"/>
      <c r="LK1189"/>
      <c r="LL1189"/>
      <c r="LM1189"/>
      <c r="LN1189"/>
      <c r="LO1189"/>
      <c r="LP1189"/>
      <c r="LQ1189"/>
      <c r="LR1189"/>
      <c r="LS1189"/>
      <c r="LT1189"/>
      <c r="LU1189"/>
      <c r="LV1189"/>
      <c r="LW1189"/>
      <c r="LX1189"/>
      <c r="LY1189"/>
      <c r="LZ1189"/>
      <c r="MA1189"/>
      <c r="MB1189"/>
      <c r="MC1189"/>
      <c r="MD1189"/>
      <c r="ME1189"/>
      <c r="MF1189"/>
      <c r="MG1189"/>
      <c r="MH1189"/>
      <c r="MI1189"/>
      <c r="MJ1189"/>
      <c r="MK1189"/>
      <c r="ML1189"/>
      <c r="MM1189"/>
      <c r="MN1189"/>
      <c r="MO1189"/>
      <c r="MP1189"/>
      <c r="MQ1189"/>
      <c r="MR1189"/>
      <c r="MS1189"/>
      <c r="MT1189"/>
      <c r="MU1189"/>
      <c r="MV1189"/>
      <c r="MW1189"/>
      <c r="MX1189"/>
      <c r="MY1189"/>
      <c r="MZ1189"/>
      <c r="NA1189"/>
      <c r="NB1189"/>
      <c r="NC1189"/>
      <c r="ND1189"/>
      <c r="NE1189"/>
      <c r="NF1189"/>
      <c r="NG1189"/>
      <c r="NH1189"/>
      <c r="NI1189"/>
      <c r="NJ1189"/>
      <c r="NK1189"/>
      <c r="NL1189"/>
      <c r="NM1189"/>
      <c r="NN1189"/>
      <c r="NO1189"/>
      <c r="NP1189"/>
      <c r="NQ1189"/>
      <c r="NR1189"/>
      <c r="NS1189"/>
      <c r="NT1189"/>
      <c r="NU1189"/>
      <c r="NV1189"/>
      <c r="NW1189"/>
      <c r="NX1189"/>
      <c r="NY1189"/>
      <c r="NZ1189"/>
      <c r="OA1189"/>
    </row>
    <row r="1190" spans="16:391"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  <c r="EQ1190"/>
      <c r="ER1190"/>
      <c r="ES1190"/>
      <c r="ET1190"/>
      <c r="EU1190"/>
      <c r="EV1190"/>
      <c r="EW1190"/>
      <c r="EX1190"/>
      <c r="EY1190"/>
      <c r="EZ1190"/>
      <c r="FA1190"/>
      <c r="FB1190"/>
      <c r="FC1190"/>
      <c r="FD1190"/>
      <c r="FE1190"/>
      <c r="FF1190"/>
      <c r="FG1190"/>
      <c r="FH1190"/>
      <c r="FI1190"/>
      <c r="FJ1190"/>
      <c r="FK1190"/>
      <c r="FL1190"/>
      <c r="FM1190"/>
      <c r="FN1190"/>
      <c r="FO1190"/>
      <c r="FP1190"/>
      <c r="FQ1190"/>
      <c r="FR1190"/>
      <c r="FS1190"/>
      <c r="FT1190"/>
      <c r="FU1190"/>
      <c r="FV1190"/>
      <c r="FW1190"/>
      <c r="FX1190"/>
      <c r="FY1190"/>
      <c r="FZ1190"/>
      <c r="GA1190"/>
      <c r="GB1190"/>
      <c r="GC1190"/>
      <c r="GD1190"/>
      <c r="GE1190"/>
      <c r="GF1190"/>
      <c r="GG1190"/>
      <c r="GH1190"/>
      <c r="GI1190"/>
      <c r="GJ1190"/>
      <c r="GK1190"/>
      <c r="GL1190"/>
      <c r="GM1190"/>
      <c r="GN1190"/>
      <c r="GO1190"/>
      <c r="GP1190"/>
      <c r="GQ1190"/>
      <c r="GR1190"/>
      <c r="GS1190"/>
      <c r="GT1190"/>
      <c r="GU1190"/>
      <c r="GV1190"/>
      <c r="GW1190"/>
      <c r="GX1190"/>
      <c r="GY1190"/>
      <c r="GZ1190"/>
      <c r="HA1190"/>
      <c r="HB1190"/>
      <c r="HC1190"/>
      <c r="HD1190"/>
      <c r="HE1190"/>
      <c r="HF1190"/>
      <c r="HG1190"/>
      <c r="HH1190"/>
      <c r="HI1190"/>
      <c r="HJ1190"/>
      <c r="HK1190"/>
      <c r="HL1190"/>
      <c r="HM1190"/>
      <c r="HN1190"/>
      <c r="HO1190"/>
      <c r="HP1190"/>
      <c r="HQ1190"/>
      <c r="HR1190"/>
      <c r="HS1190"/>
      <c r="HT1190"/>
      <c r="HU1190"/>
      <c r="HV1190"/>
      <c r="HW1190"/>
      <c r="HX1190"/>
      <c r="HY1190"/>
      <c r="HZ1190"/>
      <c r="IA1190"/>
      <c r="IB1190"/>
      <c r="IC1190"/>
      <c r="ID1190"/>
      <c r="IE1190"/>
      <c r="IF1190"/>
      <c r="IG1190"/>
      <c r="IH1190"/>
      <c r="II1190"/>
      <c r="IJ1190"/>
      <c r="IK1190"/>
      <c r="IL1190"/>
      <c r="IM1190"/>
      <c r="IN1190"/>
      <c r="IO1190"/>
      <c r="IP1190"/>
      <c r="IQ1190"/>
      <c r="IR1190"/>
      <c r="IS1190"/>
      <c r="IT1190"/>
      <c r="IU1190"/>
      <c r="IV1190"/>
      <c r="IW1190"/>
      <c r="IX1190"/>
      <c r="IY1190"/>
      <c r="IZ1190"/>
      <c r="JA1190"/>
      <c r="JB1190"/>
      <c r="JC1190"/>
      <c r="JD1190"/>
      <c r="JE1190"/>
      <c r="JF1190"/>
      <c r="JG1190"/>
      <c r="JH1190"/>
      <c r="JI1190"/>
      <c r="JJ1190"/>
      <c r="JK1190"/>
      <c r="JL1190"/>
      <c r="JM1190"/>
      <c r="JN1190"/>
      <c r="JO1190"/>
      <c r="JP1190"/>
      <c r="JQ1190"/>
      <c r="JR1190"/>
      <c r="JS1190"/>
      <c r="JT1190"/>
      <c r="JU1190"/>
      <c r="JV1190"/>
      <c r="JW1190"/>
      <c r="JX1190"/>
      <c r="JY1190"/>
      <c r="JZ1190"/>
      <c r="KA1190"/>
      <c r="KB1190"/>
      <c r="KC1190"/>
      <c r="KD1190"/>
      <c r="KE1190"/>
      <c r="KF1190"/>
      <c r="KG1190"/>
      <c r="KH1190"/>
      <c r="KI1190"/>
      <c r="KJ1190"/>
      <c r="KK1190"/>
      <c r="KL1190"/>
      <c r="KM1190"/>
      <c r="KN1190"/>
      <c r="KO1190"/>
      <c r="KP1190"/>
      <c r="KQ1190"/>
      <c r="KR1190"/>
      <c r="KS1190"/>
      <c r="KT1190"/>
      <c r="KU1190"/>
      <c r="KV1190"/>
      <c r="KW1190"/>
      <c r="KX1190"/>
      <c r="KY1190"/>
      <c r="KZ1190"/>
      <c r="LA1190"/>
      <c r="LB1190"/>
      <c r="LC1190"/>
      <c r="LD1190"/>
      <c r="LE1190"/>
      <c r="LF1190"/>
      <c r="LG1190"/>
      <c r="LH1190"/>
      <c r="LI1190"/>
      <c r="LJ1190"/>
      <c r="LK1190"/>
      <c r="LL1190"/>
      <c r="LM1190"/>
      <c r="LN1190"/>
      <c r="LO1190"/>
      <c r="LP1190"/>
      <c r="LQ1190"/>
      <c r="LR1190"/>
      <c r="LS1190"/>
      <c r="LT1190"/>
      <c r="LU1190"/>
      <c r="LV1190"/>
      <c r="LW1190"/>
      <c r="LX1190"/>
      <c r="LY1190"/>
      <c r="LZ1190"/>
      <c r="MA1190"/>
      <c r="MB1190"/>
      <c r="MC1190"/>
      <c r="MD1190"/>
      <c r="ME1190"/>
      <c r="MF1190"/>
      <c r="MG1190"/>
      <c r="MH1190"/>
      <c r="MI1190"/>
      <c r="MJ1190"/>
      <c r="MK1190"/>
      <c r="ML1190"/>
      <c r="MM1190"/>
      <c r="MN1190"/>
      <c r="MO1190"/>
      <c r="MP1190"/>
      <c r="MQ1190"/>
      <c r="MR1190"/>
      <c r="MS1190"/>
      <c r="MT1190"/>
      <c r="MU1190"/>
      <c r="MV1190"/>
      <c r="MW1190"/>
      <c r="MX1190"/>
      <c r="MY1190"/>
      <c r="MZ1190"/>
      <c r="NA1190"/>
      <c r="NB1190"/>
      <c r="NC1190"/>
      <c r="ND1190"/>
      <c r="NE1190"/>
      <c r="NF1190"/>
      <c r="NG1190"/>
      <c r="NH1190"/>
      <c r="NI1190"/>
      <c r="NJ1190"/>
      <c r="NK1190"/>
      <c r="NL1190"/>
      <c r="NM1190"/>
      <c r="NN1190"/>
      <c r="NO1190"/>
      <c r="NP1190"/>
      <c r="NQ1190"/>
      <c r="NR1190"/>
      <c r="NS1190"/>
      <c r="NT1190"/>
      <c r="NU1190"/>
      <c r="NV1190"/>
      <c r="NW1190"/>
      <c r="NX1190"/>
      <c r="NY1190"/>
      <c r="NZ1190"/>
      <c r="OA1190"/>
    </row>
    <row r="1191" spans="16:391"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  <c r="EQ1191"/>
      <c r="ER1191"/>
      <c r="ES1191"/>
      <c r="ET1191"/>
      <c r="EU1191"/>
      <c r="EV1191"/>
      <c r="EW1191"/>
      <c r="EX1191"/>
      <c r="EY1191"/>
      <c r="EZ1191"/>
      <c r="FA1191"/>
      <c r="FB1191"/>
      <c r="FC1191"/>
      <c r="FD1191"/>
      <c r="FE1191"/>
      <c r="FF1191"/>
      <c r="FG1191"/>
      <c r="FH1191"/>
      <c r="FI1191"/>
      <c r="FJ1191"/>
      <c r="FK1191"/>
      <c r="FL1191"/>
      <c r="FM1191"/>
      <c r="FN1191"/>
      <c r="FO1191"/>
      <c r="FP1191"/>
      <c r="FQ1191"/>
      <c r="FR1191"/>
      <c r="FS1191"/>
      <c r="FT1191"/>
      <c r="FU1191"/>
      <c r="FV1191"/>
      <c r="FW1191"/>
      <c r="FX1191"/>
      <c r="FY1191"/>
      <c r="FZ1191"/>
      <c r="GA1191"/>
      <c r="GB1191"/>
      <c r="GC1191"/>
      <c r="GD1191"/>
      <c r="GE1191"/>
      <c r="GF1191"/>
      <c r="GG1191"/>
      <c r="GH1191"/>
      <c r="GI1191"/>
      <c r="GJ1191"/>
      <c r="GK1191"/>
      <c r="GL1191"/>
      <c r="GM1191"/>
      <c r="GN1191"/>
      <c r="GO1191"/>
      <c r="GP1191"/>
      <c r="GQ1191"/>
      <c r="GR1191"/>
      <c r="GS1191"/>
      <c r="GT1191"/>
      <c r="GU1191"/>
      <c r="GV1191"/>
      <c r="GW1191"/>
      <c r="GX1191"/>
      <c r="GY1191"/>
      <c r="GZ1191"/>
      <c r="HA1191"/>
      <c r="HB1191"/>
      <c r="HC1191"/>
      <c r="HD1191"/>
      <c r="HE1191"/>
      <c r="HF1191"/>
      <c r="HG1191"/>
      <c r="HH1191"/>
      <c r="HI1191"/>
      <c r="HJ1191"/>
      <c r="HK1191"/>
      <c r="HL1191"/>
      <c r="HM1191"/>
      <c r="HN1191"/>
      <c r="HO1191"/>
      <c r="HP1191"/>
      <c r="HQ1191"/>
      <c r="HR1191"/>
      <c r="HS1191"/>
      <c r="HT1191"/>
      <c r="HU1191"/>
      <c r="HV1191"/>
      <c r="HW1191"/>
      <c r="HX1191"/>
      <c r="HY1191"/>
      <c r="HZ1191"/>
      <c r="IA1191"/>
      <c r="IB1191"/>
      <c r="IC1191"/>
      <c r="ID1191"/>
      <c r="IE1191"/>
      <c r="IF1191"/>
      <c r="IG1191"/>
      <c r="IH1191"/>
      <c r="II1191"/>
      <c r="IJ1191"/>
      <c r="IK1191"/>
      <c r="IL1191"/>
      <c r="IM1191"/>
      <c r="IN1191"/>
      <c r="IO1191"/>
      <c r="IP1191"/>
      <c r="IQ1191"/>
      <c r="IR1191"/>
      <c r="IS1191"/>
      <c r="IT1191"/>
      <c r="IU1191"/>
      <c r="IV1191"/>
      <c r="IW1191"/>
      <c r="IX1191"/>
      <c r="IY1191"/>
      <c r="IZ1191"/>
      <c r="JA1191"/>
      <c r="JB1191"/>
      <c r="JC1191"/>
      <c r="JD1191"/>
      <c r="JE1191"/>
      <c r="JF1191"/>
      <c r="JG1191"/>
      <c r="JH1191"/>
      <c r="JI1191"/>
      <c r="JJ1191"/>
      <c r="JK1191"/>
      <c r="JL1191"/>
      <c r="JM1191"/>
      <c r="JN1191"/>
      <c r="JO1191"/>
      <c r="JP1191"/>
      <c r="JQ1191"/>
      <c r="JR1191"/>
      <c r="JS1191"/>
      <c r="JT1191"/>
      <c r="JU1191"/>
      <c r="JV1191"/>
      <c r="JW1191"/>
      <c r="JX1191"/>
      <c r="JY1191"/>
      <c r="JZ1191"/>
      <c r="KA1191"/>
      <c r="KB1191"/>
      <c r="KC1191"/>
      <c r="KD1191"/>
      <c r="KE1191"/>
      <c r="KF1191"/>
      <c r="KG1191"/>
      <c r="KH1191"/>
      <c r="KI1191"/>
      <c r="KJ1191"/>
      <c r="KK1191"/>
      <c r="KL1191"/>
      <c r="KM1191"/>
      <c r="KN1191"/>
      <c r="KO1191"/>
      <c r="KP1191"/>
      <c r="KQ1191"/>
      <c r="KR1191"/>
      <c r="KS1191"/>
      <c r="KT1191"/>
      <c r="KU1191"/>
      <c r="KV1191"/>
      <c r="KW1191"/>
      <c r="KX1191"/>
      <c r="KY1191"/>
      <c r="KZ1191"/>
      <c r="LA1191"/>
      <c r="LB1191"/>
      <c r="LC1191"/>
      <c r="LD1191"/>
      <c r="LE1191"/>
      <c r="LF1191"/>
      <c r="LG1191"/>
      <c r="LH1191"/>
      <c r="LI1191"/>
      <c r="LJ1191"/>
      <c r="LK1191"/>
      <c r="LL1191"/>
      <c r="LM1191"/>
      <c r="LN1191"/>
      <c r="LO1191"/>
      <c r="LP1191"/>
      <c r="LQ1191"/>
      <c r="LR1191"/>
      <c r="LS1191"/>
      <c r="LT1191"/>
      <c r="LU1191"/>
      <c r="LV1191"/>
      <c r="LW1191"/>
      <c r="LX1191"/>
      <c r="LY1191"/>
      <c r="LZ1191"/>
      <c r="MA1191"/>
      <c r="MB1191"/>
      <c r="MC1191"/>
      <c r="MD1191"/>
      <c r="ME1191"/>
      <c r="MF1191"/>
      <c r="MG1191"/>
      <c r="MH1191"/>
      <c r="MI1191"/>
      <c r="MJ1191"/>
      <c r="MK1191"/>
      <c r="ML1191"/>
      <c r="MM1191"/>
      <c r="MN1191"/>
      <c r="MO1191"/>
      <c r="MP1191"/>
      <c r="MQ1191"/>
      <c r="MR1191"/>
      <c r="MS1191"/>
      <c r="MT1191"/>
      <c r="MU1191"/>
      <c r="MV1191"/>
      <c r="MW1191"/>
      <c r="MX1191"/>
      <c r="MY1191"/>
      <c r="MZ1191"/>
      <c r="NA1191"/>
      <c r="NB1191"/>
      <c r="NC1191"/>
      <c r="ND1191"/>
      <c r="NE1191"/>
      <c r="NF1191"/>
      <c r="NG1191"/>
      <c r="NH1191"/>
      <c r="NI1191"/>
      <c r="NJ1191"/>
      <c r="NK1191"/>
      <c r="NL1191"/>
      <c r="NM1191"/>
      <c r="NN1191"/>
      <c r="NO1191"/>
      <c r="NP1191"/>
      <c r="NQ1191"/>
      <c r="NR1191"/>
      <c r="NS1191"/>
      <c r="NT1191"/>
      <c r="NU1191"/>
      <c r="NV1191"/>
      <c r="NW1191"/>
      <c r="NX1191"/>
      <c r="NY1191"/>
      <c r="NZ1191"/>
      <c r="OA1191"/>
    </row>
    <row r="1192" spans="16:391"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  <c r="GC1192"/>
      <c r="GD1192"/>
      <c r="GE1192"/>
      <c r="GF1192"/>
      <c r="GG1192"/>
      <c r="GH1192"/>
      <c r="GI1192"/>
      <c r="GJ1192"/>
      <c r="GK1192"/>
      <c r="GL1192"/>
      <c r="GM1192"/>
      <c r="GN1192"/>
      <c r="GO1192"/>
      <c r="GP1192"/>
      <c r="GQ1192"/>
      <c r="GR1192"/>
      <c r="GS1192"/>
      <c r="GT1192"/>
      <c r="GU1192"/>
      <c r="GV1192"/>
      <c r="GW1192"/>
      <c r="GX1192"/>
      <c r="GY1192"/>
      <c r="GZ1192"/>
      <c r="HA1192"/>
      <c r="HB1192"/>
      <c r="HC1192"/>
      <c r="HD1192"/>
      <c r="HE1192"/>
      <c r="HF1192"/>
      <c r="HG1192"/>
      <c r="HH1192"/>
      <c r="HI1192"/>
      <c r="HJ1192"/>
      <c r="HK1192"/>
      <c r="HL1192"/>
      <c r="HM1192"/>
      <c r="HN1192"/>
      <c r="HO1192"/>
      <c r="HP1192"/>
      <c r="HQ1192"/>
      <c r="HR1192"/>
      <c r="HS1192"/>
      <c r="HT1192"/>
      <c r="HU1192"/>
      <c r="HV1192"/>
      <c r="HW1192"/>
      <c r="HX1192"/>
      <c r="HY1192"/>
      <c r="HZ1192"/>
      <c r="IA1192"/>
      <c r="IB1192"/>
      <c r="IC1192"/>
      <c r="ID1192"/>
      <c r="IE1192"/>
      <c r="IF1192"/>
      <c r="IG1192"/>
      <c r="IH1192"/>
      <c r="II1192"/>
      <c r="IJ1192"/>
      <c r="IK1192"/>
      <c r="IL1192"/>
      <c r="IM1192"/>
      <c r="IN1192"/>
      <c r="IO1192"/>
      <c r="IP1192"/>
      <c r="IQ1192"/>
      <c r="IR1192"/>
      <c r="IS1192"/>
      <c r="IT1192"/>
      <c r="IU1192"/>
      <c r="IV1192"/>
      <c r="IW1192"/>
      <c r="IX1192"/>
      <c r="IY1192"/>
      <c r="IZ1192"/>
      <c r="JA1192"/>
      <c r="JB1192"/>
      <c r="JC1192"/>
      <c r="JD1192"/>
      <c r="JE1192"/>
      <c r="JF1192"/>
      <c r="JG1192"/>
      <c r="JH1192"/>
      <c r="JI1192"/>
      <c r="JJ1192"/>
      <c r="JK1192"/>
      <c r="JL1192"/>
      <c r="JM1192"/>
      <c r="JN1192"/>
      <c r="JO1192"/>
      <c r="JP1192"/>
      <c r="JQ1192"/>
      <c r="JR1192"/>
      <c r="JS1192"/>
      <c r="JT1192"/>
      <c r="JU1192"/>
      <c r="JV1192"/>
      <c r="JW1192"/>
      <c r="JX1192"/>
      <c r="JY1192"/>
      <c r="JZ1192"/>
      <c r="KA1192"/>
      <c r="KB1192"/>
      <c r="KC1192"/>
      <c r="KD1192"/>
      <c r="KE1192"/>
      <c r="KF1192"/>
      <c r="KG1192"/>
      <c r="KH1192"/>
      <c r="KI1192"/>
      <c r="KJ1192"/>
      <c r="KK1192"/>
      <c r="KL1192"/>
      <c r="KM1192"/>
      <c r="KN1192"/>
      <c r="KO1192"/>
      <c r="KP1192"/>
      <c r="KQ1192"/>
      <c r="KR1192"/>
      <c r="KS1192"/>
      <c r="KT1192"/>
      <c r="KU1192"/>
      <c r="KV1192"/>
      <c r="KW1192"/>
      <c r="KX1192"/>
      <c r="KY1192"/>
      <c r="KZ1192"/>
      <c r="LA1192"/>
      <c r="LB1192"/>
      <c r="LC1192"/>
      <c r="LD1192"/>
      <c r="LE1192"/>
      <c r="LF1192"/>
      <c r="LG1192"/>
      <c r="LH1192"/>
      <c r="LI1192"/>
      <c r="LJ1192"/>
      <c r="LK1192"/>
      <c r="LL1192"/>
      <c r="LM1192"/>
      <c r="LN1192"/>
      <c r="LO1192"/>
      <c r="LP1192"/>
      <c r="LQ1192"/>
      <c r="LR1192"/>
      <c r="LS1192"/>
      <c r="LT1192"/>
      <c r="LU1192"/>
      <c r="LV1192"/>
      <c r="LW1192"/>
      <c r="LX1192"/>
      <c r="LY1192"/>
      <c r="LZ1192"/>
      <c r="MA1192"/>
      <c r="MB1192"/>
      <c r="MC1192"/>
      <c r="MD1192"/>
      <c r="ME1192"/>
      <c r="MF1192"/>
      <c r="MG1192"/>
      <c r="MH1192"/>
      <c r="MI1192"/>
      <c r="MJ1192"/>
      <c r="MK1192"/>
      <c r="ML1192"/>
      <c r="MM1192"/>
      <c r="MN1192"/>
      <c r="MO1192"/>
      <c r="MP1192"/>
      <c r="MQ1192"/>
      <c r="MR1192"/>
      <c r="MS1192"/>
      <c r="MT1192"/>
      <c r="MU1192"/>
      <c r="MV1192"/>
      <c r="MW1192"/>
      <c r="MX1192"/>
      <c r="MY1192"/>
      <c r="MZ1192"/>
      <c r="NA1192"/>
      <c r="NB1192"/>
      <c r="NC1192"/>
      <c r="ND1192"/>
      <c r="NE1192"/>
      <c r="NF1192"/>
      <c r="NG1192"/>
      <c r="NH1192"/>
      <c r="NI1192"/>
      <c r="NJ1192"/>
      <c r="NK1192"/>
      <c r="NL1192"/>
      <c r="NM1192"/>
      <c r="NN1192"/>
      <c r="NO1192"/>
      <c r="NP1192"/>
      <c r="NQ1192"/>
      <c r="NR1192"/>
      <c r="NS1192"/>
      <c r="NT1192"/>
      <c r="NU1192"/>
      <c r="NV1192"/>
      <c r="NW1192"/>
      <c r="NX1192"/>
      <c r="NY1192"/>
      <c r="NZ1192"/>
      <c r="OA1192"/>
    </row>
    <row r="1193" spans="16:391"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  <c r="GC1193"/>
      <c r="GD1193"/>
      <c r="GE1193"/>
      <c r="GF1193"/>
      <c r="GG1193"/>
      <c r="GH1193"/>
      <c r="GI1193"/>
      <c r="GJ1193"/>
      <c r="GK1193"/>
      <c r="GL1193"/>
      <c r="GM1193"/>
      <c r="GN1193"/>
      <c r="GO1193"/>
      <c r="GP1193"/>
      <c r="GQ1193"/>
      <c r="GR1193"/>
      <c r="GS1193"/>
      <c r="GT1193"/>
      <c r="GU1193"/>
      <c r="GV1193"/>
      <c r="GW1193"/>
      <c r="GX1193"/>
      <c r="GY1193"/>
      <c r="GZ1193"/>
      <c r="HA1193"/>
      <c r="HB1193"/>
      <c r="HC1193"/>
      <c r="HD1193"/>
      <c r="HE1193"/>
      <c r="HF1193"/>
      <c r="HG1193"/>
      <c r="HH1193"/>
      <c r="HI1193"/>
      <c r="HJ1193"/>
      <c r="HK1193"/>
      <c r="HL1193"/>
      <c r="HM1193"/>
      <c r="HN1193"/>
      <c r="HO1193"/>
      <c r="HP1193"/>
      <c r="HQ1193"/>
      <c r="HR1193"/>
      <c r="HS1193"/>
      <c r="HT1193"/>
      <c r="HU1193"/>
      <c r="HV1193"/>
      <c r="HW1193"/>
      <c r="HX1193"/>
      <c r="HY1193"/>
      <c r="HZ1193"/>
      <c r="IA1193"/>
      <c r="IB1193"/>
      <c r="IC1193"/>
      <c r="ID1193"/>
      <c r="IE1193"/>
      <c r="IF1193"/>
      <c r="IG1193"/>
      <c r="IH1193"/>
      <c r="II1193"/>
      <c r="IJ1193"/>
      <c r="IK1193"/>
      <c r="IL1193"/>
      <c r="IM1193"/>
      <c r="IN1193"/>
      <c r="IO1193"/>
      <c r="IP1193"/>
      <c r="IQ1193"/>
      <c r="IR1193"/>
      <c r="IS1193"/>
      <c r="IT1193"/>
      <c r="IU1193"/>
      <c r="IV1193"/>
      <c r="IW1193"/>
      <c r="IX1193"/>
      <c r="IY1193"/>
      <c r="IZ1193"/>
      <c r="JA1193"/>
      <c r="JB1193"/>
      <c r="JC1193"/>
      <c r="JD1193"/>
      <c r="JE1193"/>
      <c r="JF1193"/>
      <c r="JG1193"/>
      <c r="JH1193"/>
      <c r="JI1193"/>
      <c r="JJ1193"/>
      <c r="JK1193"/>
      <c r="JL1193"/>
      <c r="JM1193"/>
      <c r="JN1193"/>
      <c r="JO1193"/>
      <c r="JP1193"/>
      <c r="JQ1193"/>
      <c r="JR1193"/>
      <c r="JS1193"/>
      <c r="JT1193"/>
      <c r="JU1193"/>
      <c r="JV1193"/>
      <c r="JW1193"/>
      <c r="JX1193"/>
      <c r="JY1193"/>
      <c r="JZ1193"/>
      <c r="KA1193"/>
      <c r="KB1193"/>
      <c r="KC1193"/>
      <c r="KD1193"/>
      <c r="KE1193"/>
      <c r="KF1193"/>
      <c r="KG1193"/>
      <c r="KH1193"/>
      <c r="KI1193"/>
      <c r="KJ1193"/>
      <c r="KK1193"/>
      <c r="KL1193"/>
      <c r="KM1193"/>
      <c r="KN1193"/>
      <c r="KO1193"/>
      <c r="KP1193"/>
      <c r="KQ1193"/>
      <c r="KR1193"/>
      <c r="KS1193"/>
      <c r="KT1193"/>
      <c r="KU1193"/>
      <c r="KV1193"/>
      <c r="KW1193"/>
      <c r="KX1193"/>
      <c r="KY1193"/>
      <c r="KZ1193"/>
      <c r="LA1193"/>
      <c r="LB1193"/>
      <c r="LC1193"/>
      <c r="LD1193"/>
      <c r="LE1193"/>
      <c r="LF1193"/>
      <c r="LG1193"/>
      <c r="LH1193"/>
      <c r="LI1193"/>
      <c r="LJ1193"/>
      <c r="LK1193"/>
      <c r="LL1193"/>
      <c r="LM1193"/>
      <c r="LN1193"/>
      <c r="LO1193"/>
      <c r="LP1193"/>
      <c r="LQ1193"/>
      <c r="LR1193"/>
      <c r="LS1193"/>
      <c r="LT1193"/>
      <c r="LU1193"/>
      <c r="LV1193"/>
      <c r="LW1193"/>
      <c r="LX1193"/>
      <c r="LY1193"/>
      <c r="LZ1193"/>
      <c r="MA1193"/>
      <c r="MB1193"/>
      <c r="MC1193"/>
      <c r="MD1193"/>
      <c r="ME1193"/>
      <c r="MF1193"/>
      <c r="MG1193"/>
      <c r="MH1193"/>
      <c r="MI1193"/>
      <c r="MJ1193"/>
      <c r="MK1193"/>
      <c r="ML1193"/>
      <c r="MM1193"/>
      <c r="MN1193"/>
      <c r="MO1193"/>
      <c r="MP1193"/>
      <c r="MQ1193"/>
      <c r="MR1193"/>
      <c r="MS1193"/>
      <c r="MT1193"/>
      <c r="MU1193"/>
      <c r="MV1193"/>
      <c r="MW1193"/>
      <c r="MX1193"/>
      <c r="MY1193"/>
      <c r="MZ1193"/>
      <c r="NA1193"/>
      <c r="NB1193"/>
      <c r="NC1193"/>
      <c r="ND1193"/>
      <c r="NE1193"/>
      <c r="NF1193"/>
      <c r="NG1193"/>
      <c r="NH1193"/>
      <c r="NI1193"/>
      <c r="NJ1193"/>
      <c r="NK1193"/>
      <c r="NL1193"/>
      <c r="NM1193"/>
      <c r="NN1193"/>
      <c r="NO1193"/>
      <c r="NP1193"/>
      <c r="NQ1193"/>
      <c r="NR1193"/>
      <c r="NS1193"/>
      <c r="NT1193"/>
      <c r="NU1193"/>
      <c r="NV1193"/>
      <c r="NW1193"/>
      <c r="NX1193"/>
      <c r="NY1193"/>
      <c r="NZ1193"/>
      <c r="OA1193"/>
    </row>
    <row r="1194" spans="16:391"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  <c r="GC1194"/>
      <c r="GD1194"/>
      <c r="GE1194"/>
      <c r="GF1194"/>
      <c r="GG1194"/>
      <c r="GH1194"/>
      <c r="GI1194"/>
      <c r="GJ1194"/>
      <c r="GK1194"/>
      <c r="GL1194"/>
      <c r="GM1194"/>
      <c r="GN1194"/>
      <c r="GO1194"/>
      <c r="GP1194"/>
      <c r="GQ1194"/>
      <c r="GR1194"/>
      <c r="GS1194"/>
      <c r="GT1194"/>
      <c r="GU1194"/>
      <c r="GV1194"/>
      <c r="GW1194"/>
      <c r="GX1194"/>
      <c r="GY1194"/>
      <c r="GZ1194"/>
      <c r="HA1194"/>
      <c r="HB1194"/>
      <c r="HC1194"/>
      <c r="HD1194"/>
      <c r="HE1194"/>
      <c r="HF1194"/>
      <c r="HG1194"/>
      <c r="HH1194"/>
      <c r="HI1194"/>
      <c r="HJ1194"/>
      <c r="HK1194"/>
      <c r="HL1194"/>
      <c r="HM1194"/>
      <c r="HN1194"/>
      <c r="HO1194"/>
      <c r="HP1194"/>
      <c r="HQ1194"/>
      <c r="HR1194"/>
      <c r="HS1194"/>
      <c r="HT1194"/>
      <c r="HU1194"/>
      <c r="HV1194"/>
      <c r="HW1194"/>
      <c r="HX1194"/>
      <c r="HY1194"/>
      <c r="HZ1194"/>
      <c r="IA1194"/>
      <c r="IB1194"/>
      <c r="IC1194"/>
      <c r="ID1194"/>
      <c r="IE1194"/>
      <c r="IF1194"/>
      <c r="IG1194"/>
      <c r="IH1194"/>
      <c r="II1194"/>
      <c r="IJ1194"/>
      <c r="IK1194"/>
      <c r="IL1194"/>
      <c r="IM1194"/>
      <c r="IN1194"/>
      <c r="IO1194"/>
      <c r="IP1194"/>
      <c r="IQ1194"/>
      <c r="IR1194"/>
      <c r="IS1194"/>
      <c r="IT1194"/>
      <c r="IU1194"/>
      <c r="IV1194"/>
      <c r="IW1194"/>
      <c r="IX1194"/>
      <c r="IY1194"/>
      <c r="IZ1194"/>
      <c r="JA1194"/>
      <c r="JB1194"/>
      <c r="JC1194"/>
      <c r="JD1194"/>
      <c r="JE1194"/>
      <c r="JF1194"/>
      <c r="JG1194"/>
      <c r="JH1194"/>
      <c r="JI1194"/>
      <c r="JJ1194"/>
      <c r="JK1194"/>
      <c r="JL1194"/>
      <c r="JM1194"/>
      <c r="JN1194"/>
      <c r="JO1194"/>
      <c r="JP1194"/>
      <c r="JQ1194"/>
      <c r="JR1194"/>
      <c r="JS1194"/>
      <c r="JT1194"/>
      <c r="JU1194"/>
      <c r="JV1194"/>
      <c r="JW1194"/>
      <c r="JX1194"/>
      <c r="JY1194"/>
      <c r="JZ1194"/>
      <c r="KA1194"/>
      <c r="KB1194"/>
      <c r="KC1194"/>
      <c r="KD1194"/>
      <c r="KE1194"/>
      <c r="KF1194"/>
      <c r="KG1194"/>
      <c r="KH1194"/>
      <c r="KI1194"/>
      <c r="KJ1194"/>
      <c r="KK1194"/>
      <c r="KL1194"/>
      <c r="KM1194"/>
      <c r="KN1194"/>
      <c r="KO1194"/>
      <c r="KP1194"/>
      <c r="KQ1194"/>
      <c r="KR1194"/>
      <c r="KS1194"/>
      <c r="KT1194"/>
      <c r="KU1194"/>
      <c r="KV1194"/>
      <c r="KW1194"/>
      <c r="KX1194"/>
      <c r="KY1194"/>
      <c r="KZ1194"/>
      <c r="LA1194"/>
      <c r="LB1194"/>
      <c r="LC1194"/>
      <c r="LD1194"/>
      <c r="LE1194"/>
      <c r="LF1194"/>
      <c r="LG1194"/>
      <c r="LH1194"/>
      <c r="LI1194"/>
      <c r="LJ1194"/>
      <c r="LK1194"/>
      <c r="LL1194"/>
      <c r="LM1194"/>
      <c r="LN1194"/>
      <c r="LO1194"/>
      <c r="LP1194"/>
      <c r="LQ1194"/>
      <c r="LR1194"/>
      <c r="LS1194"/>
      <c r="LT1194"/>
      <c r="LU1194"/>
      <c r="LV1194"/>
      <c r="LW1194"/>
      <c r="LX1194"/>
      <c r="LY1194"/>
      <c r="LZ1194"/>
      <c r="MA1194"/>
      <c r="MB1194"/>
      <c r="MC1194"/>
      <c r="MD1194"/>
      <c r="ME1194"/>
      <c r="MF1194"/>
      <c r="MG1194"/>
      <c r="MH1194"/>
      <c r="MI1194"/>
      <c r="MJ1194"/>
      <c r="MK1194"/>
      <c r="ML1194"/>
      <c r="MM1194"/>
      <c r="MN1194"/>
      <c r="MO1194"/>
      <c r="MP1194"/>
      <c r="MQ1194"/>
      <c r="MR1194"/>
      <c r="MS1194"/>
      <c r="MT1194"/>
      <c r="MU1194"/>
      <c r="MV1194"/>
      <c r="MW1194"/>
      <c r="MX1194"/>
      <c r="MY1194"/>
      <c r="MZ1194"/>
      <c r="NA1194"/>
      <c r="NB1194"/>
      <c r="NC1194"/>
      <c r="ND1194"/>
      <c r="NE1194"/>
      <c r="NF1194"/>
      <c r="NG1194"/>
      <c r="NH1194"/>
      <c r="NI1194"/>
      <c r="NJ1194"/>
      <c r="NK1194"/>
      <c r="NL1194"/>
      <c r="NM1194"/>
      <c r="NN1194"/>
      <c r="NO1194"/>
      <c r="NP1194"/>
      <c r="NQ1194"/>
      <c r="NR1194"/>
      <c r="NS1194"/>
      <c r="NT1194"/>
      <c r="NU1194"/>
      <c r="NV1194"/>
      <c r="NW1194"/>
      <c r="NX1194"/>
      <c r="NY1194"/>
      <c r="NZ1194"/>
      <c r="OA1194"/>
    </row>
    <row r="1195" spans="16:391"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  <c r="GC1195"/>
      <c r="GD1195"/>
      <c r="GE1195"/>
      <c r="GF1195"/>
      <c r="GG1195"/>
      <c r="GH1195"/>
      <c r="GI1195"/>
      <c r="GJ1195"/>
      <c r="GK1195"/>
      <c r="GL1195"/>
      <c r="GM1195"/>
      <c r="GN1195"/>
      <c r="GO1195"/>
      <c r="GP1195"/>
      <c r="GQ1195"/>
      <c r="GR1195"/>
      <c r="GS1195"/>
      <c r="GT1195"/>
      <c r="GU1195"/>
      <c r="GV1195"/>
      <c r="GW1195"/>
      <c r="GX1195"/>
      <c r="GY1195"/>
      <c r="GZ1195"/>
      <c r="HA1195"/>
      <c r="HB1195"/>
      <c r="HC1195"/>
      <c r="HD1195"/>
      <c r="HE1195"/>
      <c r="HF1195"/>
      <c r="HG1195"/>
      <c r="HH1195"/>
      <c r="HI1195"/>
      <c r="HJ1195"/>
      <c r="HK1195"/>
      <c r="HL1195"/>
      <c r="HM1195"/>
      <c r="HN1195"/>
      <c r="HO1195"/>
      <c r="HP1195"/>
      <c r="HQ1195"/>
      <c r="HR1195"/>
      <c r="HS1195"/>
      <c r="HT1195"/>
      <c r="HU1195"/>
      <c r="HV1195"/>
      <c r="HW1195"/>
      <c r="HX1195"/>
      <c r="HY1195"/>
      <c r="HZ1195"/>
      <c r="IA1195"/>
      <c r="IB1195"/>
      <c r="IC1195"/>
      <c r="ID1195"/>
      <c r="IE1195"/>
      <c r="IF1195"/>
      <c r="IG1195"/>
      <c r="IH1195"/>
      <c r="II1195"/>
      <c r="IJ1195"/>
      <c r="IK1195"/>
      <c r="IL1195"/>
      <c r="IM1195"/>
      <c r="IN1195"/>
      <c r="IO1195"/>
      <c r="IP1195"/>
      <c r="IQ1195"/>
      <c r="IR1195"/>
      <c r="IS1195"/>
      <c r="IT1195"/>
      <c r="IU1195"/>
      <c r="IV1195"/>
      <c r="IW1195"/>
      <c r="IX1195"/>
      <c r="IY1195"/>
      <c r="IZ1195"/>
      <c r="JA1195"/>
      <c r="JB1195"/>
      <c r="JC1195"/>
      <c r="JD1195"/>
      <c r="JE1195"/>
      <c r="JF1195"/>
      <c r="JG1195"/>
      <c r="JH1195"/>
      <c r="JI1195"/>
      <c r="JJ1195"/>
      <c r="JK1195"/>
      <c r="JL1195"/>
      <c r="JM1195"/>
      <c r="JN1195"/>
      <c r="JO1195"/>
      <c r="JP1195"/>
      <c r="JQ1195"/>
      <c r="JR1195"/>
      <c r="JS1195"/>
      <c r="JT1195"/>
      <c r="JU1195"/>
      <c r="JV1195"/>
      <c r="JW1195"/>
      <c r="JX1195"/>
      <c r="JY1195"/>
      <c r="JZ1195"/>
      <c r="KA1195"/>
      <c r="KB1195"/>
      <c r="KC1195"/>
      <c r="KD1195"/>
      <c r="KE1195"/>
      <c r="KF1195"/>
      <c r="KG1195"/>
      <c r="KH1195"/>
      <c r="KI1195"/>
      <c r="KJ1195"/>
      <c r="KK1195"/>
      <c r="KL1195"/>
      <c r="KM1195"/>
      <c r="KN1195"/>
      <c r="KO1195"/>
      <c r="KP1195"/>
      <c r="KQ1195"/>
      <c r="KR1195"/>
      <c r="KS1195"/>
      <c r="KT1195"/>
      <c r="KU1195"/>
      <c r="KV1195"/>
      <c r="KW1195"/>
      <c r="KX1195"/>
      <c r="KY1195"/>
      <c r="KZ1195"/>
      <c r="LA1195"/>
      <c r="LB1195"/>
      <c r="LC1195"/>
      <c r="LD1195"/>
      <c r="LE1195"/>
      <c r="LF1195"/>
      <c r="LG1195"/>
      <c r="LH1195"/>
      <c r="LI1195"/>
      <c r="LJ1195"/>
      <c r="LK1195"/>
      <c r="LL1195"/>
      <c r="LM1195"/>
      <c r="LN1195"/>
      <c r="LO1195"/>
      <c r="LP1195"/>
      <c r="LQ1195"/>
      <c r="LR1195"/>
      <c r="LS1195"/>
      <c r="LT1195"/>
      <c r="LU1195"/>
      <c r="LV1195"/>
      <c r="LW1195"/>
      <c r="LX1195"/>
      <c r="LY1195"/>
      <c r="LZ1195"/>
      <c r="MA1195"/>
      <c r="MB1195"/>
      <c r="MC1195"/>
      <c r="MD1195"/>
      <c r="ME1195"/>
      <c r="MF1195"/>
      <c r="MG1195"/>
      <c r="MH1195"/>
      <c r="MI1195"/>
      <c r="MJ1195"/>
      <c r="MK1195"/>
      <c r="ML1195"/>
      <c r="MM1195"/>
      <c r="MN1195"/>
      <c r="MO1195"/>
      <c r="MP1195"/>
      <c r="MQ1195"/>
      <c r="MR1195"/>
      <c r="MS1195"/>
      <c r="MT1195"/>
      <c r="MU1195"/>
      <c r="MV1195"/>
      <c r="MW1195"/>
      <c r="MX1195"/>
      <c r="MY1195"/>
      <c r="MZ1195"/>
      <c r="NA1195"/>
      <c r="NB1195"/>
      <c r="NC1195"/>
      <c r="ND1195"/>
      <c r="NE1195"/>
      <c r="NF1195"/>
      <c r="NG1195"/>
      <c r="NH1195"/>
      <c r="NI1195"/>
      <c r="NJ1195"/>
      <c r="NK1195"/>
      <c r="NL1195"/>
      <c r="NM1195"/>
      <c r="NN1195"/>
      <c r="NO1195"/>
      <c r="NP1195"/>
      <c r="NQ1195"/>
      <c r="NR1195"/>
      <c r="NS1195"/>
      <c r="NT1195"/>
      <c r="NU1195"/>
      <c r="NV1195"/>
      <c r="NW1195"/>
      <c r="NX1195"/>
      <c r="NY1195"/>
      <c r="NZ1195"/>
      <c r="OA1195"/>
    </row>
    <row r="1196" spans="16:391"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  <c r="GC1196"/>
      <c r="GD1196"/>
      <c r="GE1196"/>
      <c r="GF1196"/>
      <c r="GG1196"/>
      <c r="GH1196"/>
      <c r="GI1196"/>
      <c r="GJ1196"/>
      <c r="GK1196"/>
      <c r="GL1196"/>
      <c r="GM1196"/>
      <c r="GN1196"/>
      <c r="GO1196"/>
      <c r="GP1196"/>
      <c r="GQ1196"/>
      <c r="GR1196"/>
      <c r="GS1196"/>
      <c r="GT1196"/>
      <c r="GU1196"/>
      <c r="GV1196"/>
      <c r="GW1196"/>
      <c r="GX1196"/>
      <c r="GY1196"/>
      <c r="GZ1196"/>
      <c r="HA1196"/>
      <c r="HB1196"/>
      <c r="HC1196"/>
      <c r="HD1196"/>
      <c r="HE1196"/>
      <c r="HF1196"/>
      <c r="HG1196"/>
      <c r="HH1196"/>
      <c r="HI1196"/>
      <c r="HJ1196"/>
      <c r="HK1196"/>
      <c r="HL1196"/>
      <c r="HM1196"/>
      <c r="HN1196"/>
      <c r="HO1196"/>
      <c r="HP1196"/>
      <c r="HQ1196"/>
      <c r="HR1196"/>
      <c r="HS1196"/>
      <c r="HT1196"/>
      <c r="HU1196"/>
      <c r="HV1196"/>
      <c r="HW1196"/>
      <c r="HX1196"/>
      <c r="HY1196"/>
      <c r="HZ1196"/>
      <c r="IA1196"/>
      <c r="IB1196"/>
      <c r="IC1196"/>
      <c r="ID1196"/>
      <c r="IE1196"/>
      <c r="IF1196"/>
      <c r="IG1196"/>
      <c r="IH1196"/>
      <c r="II1196"/>
      <c r="IJ1196"/>
      <c r="IK1196"/>
      <c r="IL1196"/>
      <c r="IM1196"/>
      <c r="IN1196"/>
      <c r="IO1196"/>
      <c r="IP1196"/>
      <c r="IQ1196"/>
      <c r="IR1196"/>
      <c r="IS1196"/>
      <c r="IT1196"/>
      <c r="IU1196"/>
      <c r="IV1196"/>
      <c r="IW1196"/>
      <c r="IX1196"/>
      <c r="IY1196"/>
      <c r="IZ1196"/>
      <c r="JA1196"/>
      <c r="JB1196"/>
      <c r="JC1196"/>
      <c r="JD1196"/>
      <c r="JE1196"/>
      <c r="JF1196"/>
      <c r="JG1196"/>
      <c r="JH1196"/>
      <c r="JI1196"/>
      <c r="JJ1196"/>
      <c r="JK1196"/>
      <c r="JL1196"/>
      <c r="JM1196"/>
      <c r="JN1196"/>
      <c r="JO1196"/>
      <c r="JP1196"/>
      <c r="JQ1196"/>
      <c r="JR1196"/>
      <c r="JS1196"/>
      <c r="JT1196"/>
      <c r="JU1196"/>
      <c r="JV1196"/>
      <c r="JW1196"/>
      <c r="JX1196"/>
      <c r="JY1196"/>
      <c r="JZ1196"/>
      <c r="KA1196"/>
      <c r="KB1196"/>
      <c r="KC1196"/>
      <c r="KD1196"/>
      <c r="KE1196"/>
      <c r="KF1196"/>
      <c r="KG1196"/>
      <c r="KH1196"/>
      <c r="KI1196"/>
      <c r="KJ1196"/>
      <c r="KK1196"/>
      <c r="KL1196"/>
      <c r="KM1196"/>
      <c r="KN1196"/>
      <c r="KO1196"/>
      <c r="KP1196"/>
      <c r="KQ1196"/>
      <c r="KR1196"/>
      <c r="KS1196"/>
      <c r="KT1196"/>
      <c r="KU1196"/>
      <c r="KV1196"/>
      <c r="KW1196"/>
      <c r="KX1196"/>
      <c r="KY1196"/>
      <c r="KZ1196"/>
      <c r="LA1196"/>
      <c r="LB1196"/>
      <c r="LC1196"/>
      <c r="LD1196"/>
      <c r="LE1196"/>
      <c r="LF1196"/>
      <c r="LG1196"/>
      <c r="LH1196"/>
      <c r="LI1196"/>
      <c r="LJ1196"/>
      <c r="LK1196"/>
      <c r="LL1196"/>
      <c r="LM1196"/>
      <c r="LN1196"/>
      <c r="LO1196"/>
      <c r="LP1196"/>
      <c r="LQ1196"/>
      <c r="LR1196"/>
      <c r="LS1196"/>
      <c r="LT1196"/>
      <c r="LU1196"/>
      <c r="LV1196"/>
      <c r="LW1196"/>
      <c r="LX1196"/>
      <c r="LY1196"/>
      <c r="LZ1196"/>
      <c r="MA1196"/>
      <c r="MB1196"/>
      <c r="MC1196"/>
      <c r="MD1196"/>
      <c r="ME1196"/>
      <c r="MF1196"/>
      <c r="MG1196"/>
      <c r="MH1196"/>
      <c r="MI1196"/>
      <c r="MJ1196"/>
      <c r="MK1196"/>
      <c r="ML1196"/>
      <c r="MM1196"/>
      <c r="MN1196"/>
      <c r="MO1196"/>
      <c r="MP1196"/>
      <c r="MQ1196"/>
      <c r="MR1196"/>
      <c r="MS1196"/>
      <c r="MT1196"/>
      <c r="MU1196"/>
      <c r="MV1196"/>
      <c r="MW1196"/>
      <c r="MX1196"/>
      <c r="MY1196"/>
      <c r="MZ1196"/>
      <c r="NA1196"/>
      <c r="NB1196"/>
      <c r="NC1196"/>
      <c r="ND1196"/>
      <c r="NE1196"/>
      <c r="NF1196"/>
      <c r="NG1196"/>
      <c r="NH1196"/>
      <c r="NI1196"/>
      <c r="NJ1196"/>
      <c r="NK1196"/>
      <c r="NL1196"/>
      <c r="NM1196"/>
      <c r="NN1196"/>
      <c r="NO1196"/>
      <c r="NP1196"/>
      <c r="NQ1196"/>
      <c r="NR1196"/>
      <c r="NS1196"/>
      <c r="NT1196"/>
      <c r="NU1196"/>
      <c r="NV1196"/>
      <c r="NW1196"/>
      <c r="NX1196"/>
      <c r="NY1196"/>
      <c r="NZ1196"/>
      <c r="OA1196"/>
    </row>
    <row r="1197" spans="16:391"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  <c r="GC1197"/>
      <c r="GD1197"/>
      <c r="GE1197"/>
      <c r="GF1197"/>
      <c r="GG1197"/>
      <c r="GH1197"/>
      <c r="GI1197"/>
      <c r="GJ1197"/>
      <c r="GK1197"/>
      <c r="GL1197"/>
      <c r="GM1197"/>
      <c r="GN1197"/>
      <c r="GO1197"/>
      <c r="GP1197"/>
      <c r="GQ1197"/>
      <c r="GR1197"/>
      <c r="GS1197"/>
      <c r="GT1197"/>
      <c r="GU1197"/>
      <c r="GV1197"/>
      <c r="GW1197"/>
      <c r="GX1197"/>
      <c r="GY1197"/>
      <c r="GZ1197"/>
      <c r="HA1197"/>
      <c r="HB1197"/>
      <c r="HC1197"/>
      <c r="HD1197"/>
      <c r="HE1197"/>
      <c r="HF1197"/>
      <c r="HG1197"/>
      <c r="HH1197"/>
      <c r="HI1197"/>
      <c r="HJ1197"/>
      <c r="HK1197"/>
      <c r="HL1197"/>
      <c r="HM1197"/>
      <c r="HN1197"/>
      <c r="HO1197"/>
      <c r="HP1197"/>
      <c r="HQ1197"/>
      <c r="HR1197"/>
      <c r="HS1197"/>
      <c r="HT1197"/>
      <c r="HU1197"/>
      <c r="HV1197"/>
      <c r="HW1197"/>
      <c r="HX1197"/>
      <c r="HY1197"/>
      <c r="HZ1197"/>
      <c r="IA1197"/>
      <c r="IB1197"/>
      <c r="IC1197"/>
      <c r="ID1197"/>
      <c r="IE1197"/>
      <c r="IF1197"/>
      <c r="IG1197"/>
      <c r="IH1197"/>
      <c r="II1197"/>
      <c r="IJ1197"/>
      <c r="IK1197"/>
      <c r="IL1197"/>
      <c r="IM1197"/>
      <c r="IN1197"/>
      <c r="IO1197"/>
      <c r="IP1197"/>
      <c r="IQ1197"/>
      <c r="IR1197"/>
      <c r="IS1197"/>
      <c r="IT1197"/>
      <c r="IU1197"/>
      <c r="IV1197"/>
      <c r="IW1197"/>
      <c r="IX1197"/>
      <c r="IY1197"/>
      <c r="IZ1197"/>
      <c r="JA1197"/>
      <c r="JB1197"/>
      <c r="JC1197"/>
      <c r="JD1197"/>
      <c r="JE1197"/>
      <c r="JF1197"/>
      <c r="JG1197"/>
      <c r="JH1197"/>
      <c r="JI1197"/>
      <c r="JJ1197"/>
      <c r="JK1197"/>
      <c r="JL1197"/>
      <c r="JM1197"/>
      <c r="JN1197"/>
      <c r="JO1197"/>
      <c r="JP1197"/>
      <c r="JQ1197"/>
      <c r="JR1197"/>
      <c r="JS1197"/>
      <c r="JT1197"/>
      <c r="JU1197"/>
      <c r="JV1197"/>
      <c r="JW1197"/>
      <c r="JX1197"/>
      <c r="JY1197"/>
      <c r="JZ1197"/>
      <c r="KA1197"/>
      <c r="KB1197"/>
      <c r="KC1197"/>
      <c r="KD1197"/>
      <c r="KE1197"/>
      <c r="KF1197"/>
      <c r="KG1197"/>
      <c r="KH1197"/>
      <c r="KI1197"/>
      <c r="KJ1197"/>
      <c r="KK1197"/>
      <c r="KL1197"/>
      <c r="KM1197"/>
      <c r="KN1197"/>
      <c r="KO1197"/>
      <c r="KP1197"/>
      <c r="KQ1197"/>
      <c r="KR1197"/>
      <c r="KS1197"/>
      <c r="KT1197"/>
      <c r="KU1197"/>
      <c r="KV1197"/>
      <c r="KW1197"/>
      <c r="KX1197"/>
      <c r="KY1197"/>
      <c r="KZ1197"/>
      <c r="LA1197"/>
      <c r="LB1197"/>
      <c r="LC1197"/>
      <c r="LD1197"/>
      <c r="LE1197"/>
      <c r="LF1197"/>
      <c r="LG1197"/>
      <c r="LH1197"/>
      <c r="LI1197"/>
      <c r="LJ1197"/>
      <c r="LK1197"/>
      <c r="LL1197"/>
      <c r="LM1197"/>
      <c r="LN1197"/>
      <c r="LO1197"/>
      <c r="LP1197"/>
      <c r="LQ1197"/>
      <c r="LR1197"/>
      <c r="LS1197"/>
      <c r="LT1197"/>
      <c r="LU1197"/>
      <c r="LV1197"/>
      <c r="LW1197"/>
      <c r="LX1197"/>
      <c r="LY1197"/>
      <c r="LZ1197"/>
      <c r="MA1197"/>
      <c r="MB1197"/>
      <c r="MC1197"/>
      <c r="MD1197"/>
      <c r="ME1197"/>
      <c r="MF1197"/>
      <c r="MG1197"/>
      <c r="MH1197"/>
      <c r="MI1197"/>
      <c r="MJ1197"/>
      <c r="MK1197"/>
      <c r="ML1197"/>
      <c r="MM1197"/>
      <c r="MN1197"/>
      <c r="MO1197"/>
      <c r="MP1197"/>
      <c r="MQ1197"/>
      <c r="MR1197"/>
      <c r="MS1197"/>
      <c r="MT1197"/>
      <c r="MU1197"/>
      <c r="MV1197"/>
      <c r="MW1197"/>
      <c r="MX1197"/>
      <c r="MY1197"/>
      <c r="MZ1197"/>
      <c r="NA1197"/>
      <c r="NB1197"/>
      <c r="NC1197"/>
      <c r="ND1197"/>
      <c r="NE1197"/>
      <c r="NF1197"/>
      <c r="NG1197"/>
      <c r="NH1197"/>
      <c r="NI1197"/>
      <c r="NJ1197"/>
      <c r="NK1197"/>
      <c r="NL1197"/>
      <c r="NM1197"/>
      <c r="NN1197"/>
      <c r="NO1197"/>
      <c r="NP1197"/>
      <c r="NQ1197"/>
      <c r="NR1197"/>
      <c r="NS1197"/>
      <c r="NT1197"/>
      <c r="NU1197"/>
      <c r="NV1197"/>
      <c r="NW1197"/>
      <c r="NX1197"/>
      <c r="NY1197"/>
      <c r="NZ1197"/>
      <c r="OA1197"/>
    </row>
    <row r="1198" spans="16:391"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  <c r="GC1198"/>
      <c r="GD1198"/>
      <c r="GE1198"/>
      <c r="GF1198"/>
      <c r="GG1198"/>
      <c r="GH1198"/>
      <c r="GI1198"/>
      <c r="GJ1198"/>
      <c r="GK1198"/>
      <c r="GL1198"/>
      <c r="GM1198"/>
      <c r="GN1198"/>
      <c r="GO1198"/>
      <c r="GP1198"/>
      <c r="GQ1198"/>
      <c r="GR1198"/>
      <c r="GS1198"/>
      <c r="GT1198"/>
      <c r="GU1198"/>
      <c r="GV1198"/>
      <c r="GW1198"/>
      <c r="GX1198"/>
      <c r="GY1198"/>
      <c r="GZ1198"/>
      <c r="HA1198"/>
      <c r="HB1198"/>
      <c r="HC1198"/>
      <c r="HD1198"/>
      <c r="HE1198"/>
      <c r="HF1198"/>
      <c r="HG1198"/>
      <c r="HH1198"/>
      <c r="HI1198"/>
      <c r="HJ1198"/>
      <c r="HK1198"/>
      <c r="HL1198"/>
      <c r="HM1198"/>
      <c r="HN1198"/>
      <c r="HO1198"/>
      <c r="HP1198"/>
      <c r="HQ1198"/>
      <c r="HR1198"/>
      <c r="HS1198"/>
      <c r="HT1198"/>
      <c r="HU1198"/>
      <c r="HV1198"/>
      <c r="HW1198"/>
      <c r="HX1198"/>
      <c r="HY1198"/>
      <c r="HZ1198"/>
      <c r="IA1198"/>
      <c r="IB1198"/>
      <c r="IC1198"/>
      <c r="ID1198"/>
      <c r="IE1198"/>
      <c r="IF1198"/>
      <c r="IG1198"/>
      <c r="IH1198"/>
      <c r="II1198"/>
      <c r="IJ1198"/>
      <c r="IK1198"/>
      <c r="IL1198"/>
      <c r="IM1198"/>
      <c r="IN1198"/>
      <c r="IO1198"/>
      <c r="IP1198"/>
      <c r="IQ1198"/>
      <c r="IR1198"/>
      <c r="IS1198"/>
      <c r="IT1198"/>
      <c r="IU1198"/>
      <c r="IV1198"/>
      <c r="IW1198"/>
      <c r="IX1198"/>
      <c r="IY1198"/>
      <c r="IZ1198"/>
      <c r="JA1198"/>
      <c r="JB1198"/>
      <c r="JC1198"/>
      <c r="JD1198"/>
      <c r="JE1198"/>
      <c r="JF1198"/>
      <c r="JG1198"/>
      <c r="JH1198"/>
      <c r="JI1198"/>
      <c r="JJ1198"/>
      <c r="JK1198"/>
      <c r="JL1198"/>
      <c r="JM1198"/>
      <c r="JN1198"/>
      <c r="JO1198"/>
      <c r="JP1198"/>
      <c r="JQ1198"/>
      <c r="JR1198"/>
      <c r="JS1198"/>
      <c r="JT1198"/>
      <c r="JU1198"/>
      <c r="JV1198"/>
      <c r="JW1198"/>
      <c r="JX1198"/>
      <c r="JY1198"/>
      <c r="JZ1198"/>
      <c r="KA1198"/>
      <c r="KB1198"/>
      <c r="KC1198"/>
      <c r="KD1198"/>
      <c r="KE1198"/>
      <c r="KF1198"/>
      <c r="KG1198"/>
      <c r="KH1198"/>
      <c r="KI1198"/>
      <c r="KJ1198"/>
      <c r="KK1198"/>
      <c r="KL1198"/>
      <c r="KM1198"/>
      <c r="KN1198"/>
      <c r="KO1198"/>
      <c r="KP1198"/>
      <c r="KQ1198"/>
      <c r="KR1198"/>
      <c r="KS1198"/>
      <c r="KT1198"/>
      <c r="KU1198"/>
      <c r="KV1198"/>
      <c r="KW1198"/>
      <c r="KX1198"/>
      <c r="KY1198"/>
      <c r="KZ1198"/>
      <c r="LA1198"/>
      <c r="LB1198"/>
      <c r="LC1198"/>
      <c r="LD1198"/>
      <c r="LE1198"/>
      <c r="LF1198"/>
      <c r="LG1198"/>
      <c r="LH1198"/>
      <c r="LI1198"/>
      <c r="LJ1198"/>
      <c r="LK1198"/>
      <c r="LL1198"/>
      <c r="LM1198"/>
      <c r="LN1198"/>
      <c r="LO1198"/>
      <c r="LP1198"/>
      <c r="LQ1198"/>
      <c r="LR1198"/>
      <c r="LS1198"/>
      <c r="LT1198"/>
      <c r="LU1198"/>
      <c r="LV1198"/>
      <c r="LW1198"/>
      <c r="LX1198"/>
      <c r="LY1198"/>
      <c r="LZ1198"/>
      <c r="MA1198"/>
      <c r="MB1198"/>
      <c r="MC1198"/>
      <c r="MD1198"/>
      <c r="ME1198"/>
      <c r="MF1198"/>
      <c r="MG1198"/>
      <c r="MH1198"/>
      <c r="MI1198"/>
      <c r="MJ1198"/>
      <c r="MK1198"/>
      <c r="ML1198"/>
      <c r="MM1198"/>
      <c r="MN1198"/>
      <c r="MO1198"/>
      <c r="MP1198"/>
      <c r="MQ1198"/>
      <c r="MR1198"/>
      <c r="MS1198"/>
      <c r="MT1198"/>
      <c r="MU1198"/>
      <c r="MV1198"/>
      <c r="MW1198"/>
      <c r="MX1198"/>
      <c r="MY1198"/>
      <c r="MZ1198"/>
      <c r="NA1198"/>
      <c r="NB1198"/>
      <c r="NC1198"/>
      <c r="ND1198"/>
      <c r="NE1198"/>
      <c r="NF1198"/>
      <c r="NG1198"/>
      <c r="NH1198"/>
      <c r="NI1198"/>
      <c r="NJ1198"/>
      <c r="NK1198"/>
      <c r="NL1198"/>
      <c r="NM1198"/>
      <c r="NN1198"/>
      <c r="NO1198"/>
      <c r="NP1198"/>
      <c r="NQ1198"/>
      <c r="NR1198"/>
      <c r="NS1198"/>
      <c r="NT1198"/>
      <c r="NU1198"/>
      <c r="NV1198"/>
      <c r="NW1198"/>
      <c r="NX1198"/>
      <c r="NY1198"/>
      <c r="NZ1198"/>
      <c r="OA1198"/>
    </row>
    <row r="1199" spans="16:391"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  <c r="GC1199"/>
      <c r="GD1199"/>
      <c r="GE1199"/>
      <c r="GF1199"/>
      <c r="GG1199"/>
      <c r="GH1199"/>
      <c r="GI1199"/>
      <c r="GJ1199"/>
      <c r="GK1199"/>
      <c r="GL1199"/>
      <c r="GM1199"/>
      <c r="GN1199"/>
      <c r="GO1199"/>
      <c r="GP1199"/>
      <c r="GQ1199"/>
      <c r="GR1199"/>
      <c r="GS1199"/>
      <c r="GT1199"/>
      <c r="GU1199"/>
      <c r="GV1199"/>
      <c r="GW1199"/>
      <c r="GX1199"/>
      <c r="GY1199"/>
      <c r="GZ1199"/>
      <c r="HA1199"/>
      <c r="HB1199"/>
      <c r="HC1199"/>
      <c r="HD1199"/>
      <c r="HE1199"/>
      <c r="HF1199"/>
      <c r="HG1199"/>
      <c r="HH1199"/>
      <c r="HI1199"/>
      <c r="HJ1199"/>
      <c r="HK1199"/>
      <c r="HL1199"/>
      <c r="HM1199"/>
      <c r="HN1199"/>
      <c r="HO1199"/>
      <c r="HP1199"/>
      <c r="HQ1199"/>
      <c r="HR1199"/>
      <c r="HS1199"/>
      <c r="HT1199"/>
      <c r="HU1199"/>
      <c r="HV1199"/>
      <c r="HW1199"/>
      <c r="HX1199"/>
      <c r="HY1199"/>
      <c r="HZ1199"/>
      <c r="IA1199"/>
      <c r="IB1199"/>
      <c r="IC1199"/>
      <c r="ID1199"/>
      <c r="IE1199"/>
      <c r="IF1199"/>
      <c r="IG1199"/>
      <c r="IH1199"/>
      <c r="II1199"/>
      <c r="IJ1199"/>
      <c r="IK1199"/>
      <c r="IL1199"/>
      <c r="IM1199"/>
      <c r="IN1199"/>
      <c r="IO1199"/>
      <c r="IP1199"/>
      <c r="IQ1199"/>
      <c r="IR1199"/>
      <c r="IS1199"/>
      <c r="IT1199"/>
      <c r="IU1199"/>
      <c r="IV1199"/>
      <c r="IW1199"/>
      <c r="IX1199"/>
      <c r="IY1199"/>
      <c r="IZ1199"/>
      <c r="JA1199"/>
      <c r="JB1199"/>
      <c r="JC1199"/>
      <c r="JD1199"/>
      <c r="JE1199"/>
      <c r="JF1199"/>
      <c r="JG1199"/>
      <c r="JH1199"/>
      <c r="JI1199"/>
      <c r="JJ1199"/>
      <c r="JK1199"/>
      <c r="JL1199"/>
      <c r="JM1199"/>
      <c r="JN1199"/>
      <c r="JO1199"/>
      <c r="JP1199"/>
      <c r="JQ1199"/>
      <c r="JR1199"/>
      <c r="JS1199"/>
      <c r="JT1199"/>
      <c r="JU1199"/>
      <c r="JV1199"/>
      <c r="JW1199"/>
      <c r="JX1199"/>
      <c r="JY1199"/>
      <c r="JZ1199"/>
      <c r="KA1199"/>
      <c r="KB1199"/>
      <c r="KC1199"/>
      <c r="KD1199"/>
      <c r="KE1199"/>
      <c r="KF1199"/>
      <c r="KG1199"/>
      <c r="KH1199"/>
      <c r="KI1199"/>
      <c r="KJ1199"/>
      <c r="KK1199"/>
      <c r="KL1199"/>
      <c r="KM1199"/>
      <c r="KN1199"/>
      <c r="KO1199"/>
      <c r="KP1199"/>
      <c r="KQ1199"/>
      <c r="KR1199"/>
      <c r="KS1199"/>
      <c r="KT1199"/>
      <c r="KU1199"/>
      <c r="KV1199"/>
      <c r="KW1199"/>
      <c r="KX1199"/>
      <c r="KY1199"/>
      <c r="KZ1199"/>
      <c r="LA1199"/>
      <c r="LB1199"/>
      <c r="LC1199"/>
      <c r="LD1199"/>
      <c r="LE1199"/>
      <c r="LF1199"/>
      <c r="LG1199"/>
      <c r="LH1199"/>
      <c r="LI1199"/>
      <c r="LJ1199"/>
      <c r="LK1199"/>
      <c r="LL1199"/>
      <c r="LM1199"/>
      <c r="LN1199"/>
      <c r="LO1199"/>
      <c r="LP1199"/>
      <c r="LQ1199"/>
      <c r="LR1199"/>
      <c r="LS1199"/>
      <c r="LT1199"/>
      <c r="LU1199"/>
      <c r="LV1199"/>
      <c r="LW1199"/>
      <c r="LX1199"/>
      <c r="LY1199"/>
      <c r="LZ1199"/>
      <c r="MA1199"/>
      <c r="MB1199"/>
      <c r="MC1199"/>
      <c r="MD1199"/>
      <c r="ME1199"/>
      <c r="MF1199"/>
      <c r="MG1199"/>
      <c r="MH1199"/>
      <c r="MI1199"/>
      <c r="MJ1199"/>
      <c r="MK1199"/>
      <c r="ML1199"/>
      <c r="MM1199"/>
      <c r="MN1199"/>
      <c r="MO1199"/>
      <c r="MP1199"/>
      <c r="MQ1199"/>
      <c r="MR1199"/>
      <c r="MS1199"/>
      <c r="MT1199"/>
      <c r="MU1199"/>
      <c r="MV1199"/>
      <c r="MW1199"/>
      <c r="MX1199"/>
      <c r="MY1199"/>
      <c r="MZ1199"/>
      <c r="NA1199"/>
      <c r="NB1199"/>
      <c r="NC1199"/>
      <c r="ND1199"/>
      <c r="NE1199"/>
      <c r="NF1199"/>
      <c r="NG1199"/>
      <c r="NH1199"/>
      <c r="NI1199"/>
      <c r="NJ1199"/>
      <c r="NK1199"/>
      <c r="NL1199"/>
      <c r="NM1199"/>
      <c r="NN1199"/>
      <c r="NO1199"/>
      <c r="NP1199"/>
      <c r="NQ1199"/>
      <c r="NR1199"/>
      <c r="NS1199"/>
      <c r="NT1199"/>
      <c r="NU1199"/>
      <c r="NV1199"/>
      <c r="NW1199"/>
      <c r="NX1199"/>
      <c r="NY1199"/>
      <c r="NZ1199"/>
      <c r="OA1199"/>
    </row>
    <row r="1200" spans="16:391"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  <c r="EQ1200"/>
      <c r="ER1200"/>
      <c r="ES1200"/>
      <c r="ET1200"/>
      <c r="EU1200"/>
      <c r="EV1200"/>
      <c r="EW1200"/>
      <c r="EX1200"/>
      <c r="EY1200"/>
      <c r="EZ1200"/>
      <c r="FA1200"/>
      <c r="FB1200"/>
      <c r="FC1200"/>
      <c r="FD1200"/>
      <c r="FE1200"/>
      <c r="FF1200"/>
      <c r="FG1200"/>
      <c r="FH1200"/>
      <c r="FI1200"/>
      <c r="FJ1200"/>
      <c r="FK1200"/>
      <c r="FL1200"/>
      <c r="FM1200"/>
      <c r="FN1200"/>
      <c r="FO1200"/>
      <c r="FP1200"/>
      <c r="FQ1200"/>
      <c r="FR1200"/>
      <c r="FS1200"/>
      <c r="FT1200"/>
      <c r="FU1200"/>
      <c r="FV1200"/>
      <c r="FW1200"/>
      <c r="FX1200"/>
      <c r="FY1200"/>
      <c r="FZ1200"/>
      <c r="GA1200"/>
      <c r="GB1200"/>
      <c r="GC1200"/>
      <c r="GD1200"/>
      <c r="GE1200"/>
      <c r="GF1200"/>
      <c r="GG1200"/>
      <c r="GH1200"/>
      <c r="GI1200"/>
      <c r="GJ1200"/>
      <c r="GK1200"/>
      <c r="GL1200"/>
      <c r="GM1200"/>
      <c r="GN1200"/>
      <c r="GO1200"/>
      <c r="GP1200"/>
      <c r="GQ1200"/>
      <c r="GR1200"/>
      <c r="GS1200"/>
      <c r="GT1200"/>
      <c r="GU1200"/>
      <c r="GV1200"/>
      <c r="GW1200"/>
      <c r="GX1200"/>
      <c r="GY1200"/>
      <c r="GZ1200"/>
      <c r="HA1200"/>
      <c r="HB1200"/>
      <c r="HC1200"/>
      <c r="HD1200"/>
      <c r="HE1200"/>
      <c r="HF1200"/>
      <c r="HG1200"/>
      <c r="HH1200"/>
      <c r="HI1200"/>
      <c r="HJ1200"/>
      <c r="HK1200"/>
      <c r="HL1200"/>
      <c r="HM1200"/>
      <c r="HN1200"/>
      <c r="HO1200"/>
      <c r="HP1200"/>
      <c r="HQ1200"/>
      <c r="HR1200"/>
      <c r="HS1200"/>
      <c r="HT1200"/>
      <c r="HU1200"/>
      <c r="HV1200"/>
      <c r="HW1200"/>
      <c r="HX1200"/>
      <c r="HY1200"/>
      <c r="HZ1200"/>
      <c r="IA1200"/>
      <c r="IB1200"/>
      <c r="IC1200"/>
      <c r="ID1200"/>
      <c r="IE1200"/>
      <c r="IF1200"/>
      <c r="IG1200"/>
      <c r="IH1200"/>
      <c r="II1200"/>
      <c r="IJ1200"/>
      <c r="IK1200"/>
      <c r="IL1200"/>
      <c r="IM1200"/>
      <c r="IN1200"/>
      <c r="IO1200"/>
      <c r="IP1200"/>
      <c r="IQ1200"/>
      <c r="IR1200"/>
      <c r="IS1200"/>
      <c r="IT1200"/>
      <c r="IU1200"/>
      <c r="IV1200"/>
      <c r="IW1200"/>
      <c r="IX1200"/>
      <c r="IY1200"/>
      <c r="IZ1200"/>
      <c r="JA1200"/>
      <c r="JB1200"/>
      <c r="JC1200"/>
      <c r="JD1200"/>
      <c r="JE1200"/>
      <c r="JF1200"/>
      <c r="JG1200"/>
      <c r="JH1200"/>
      <c r="JI1200"/>
      <c r="JJ1200"/>
      <c r="JK1200"/>
      <c r="JL1200"/>
      <c r="JM1200"/>
      <c r="JN1200"/>
      <c r="JO1200"/>
      <c r="JP1200"/>
      <c r="JQ1200"/>
      <c r="JR1200"/>
      <c r="JS1200"/>
      <c r="JT1200"/>
      <c r="JU1200"/>
      <c r="JV1200"/>
      <c r="JW1200"/>
      <c r="JX1200"/>
      <c r="JY1200"/>
      <c r="JZ1200"/>
      <c r="KA1200"/>
      <c r="KB1200"/>
      <c r="KC1200"/>
      <c r="KD1200"/>
      <c r="KE1200"/>
      <c r="KF1200"/>
      <c r="KG1200"/>
      <c r="KH1200"/>
      <c r="KI1200"/>
      <c r="KJ1200"/>
      <c r="KK1200"/>
      <c r="KL1200"/>
      <c r="KM1200"/>
      <c r="KN1200"/>
      <c r="KO1200"/>
      <c r="KP1200"/>
      <c r="KQ1200"/>
      <c r="KR1200"/>
      <c r="KS1200"/>
      <c r="KT1200"/>
      <c r="KU1200"/>
      <c r="KV1200"/>
      <c r="KW1200"/>
      <c r="KX1200"/>
      <c r="KY1200"/>
      <c r="KZ1200"/>
      <c r="LA1200"/>
      <c r="LB1200"/>
      <c r="LC1200"/>
      <c r="LD1200"/>
      <c r="LE1200"/>
      <c r="LF1200"/>
      <c r="LG1200"/>
      <c r="LH1200"/>
      <c r="LI1200"/>
      <c r="LJ1200"/>
      <c r="LK1200"/>
      <c r="LL1200"/>
      <c r="LM1200"/>
      <c r="LN1200"/>
      <c r="LO1200"/>
      <c r="LP1200"/>
      <c r="LQ1200"/>
      <c r="LR1200"/>
      <c r="LS1200"/>
      <c r="LT1200"/>
      <c r="LU1200"/>
      <c r="LV1200"/>
      <c r="LW1200"/>
      <c r="LX1200"/>
      <c r="LY1200"/>
      <c r="LZ1200"/>
      <c r="MA1200"/>
      <c r="MB1200"/>
      <c r="MC1200"/>
      <c r="MD1200"/>
      <c r="ME1200"/>
      <c r="MF1200"/>
      <c r="MG1200"/>
      <c r="MH1200"/>
      <c r="MI1200"/>
      <c r="MJ1200"/>
      <c r="MK1200"/>
      <c r="ML1200"/>
      <c r="MM1200"/>
      <c r="MN1200"/>
      <c r="MO1200"/>
      <c r="MP1200"/>
      <c r="MQ1200"/>
      <c r="MR1200"/>
      <c r="MS1200"/>
      <c r="MT1200"/>
      <c r="MU1200"/>
      <c r="MV1200"/>
      <c r="MW1200"/>
      <c r="MX1200"/>
      <c r="MY1200"/>
      <c r="MZ1200"/>
      <c r="NA1200"/>
      <c r="NB1200"/>
      <c r="NC1200"/>
      <c r="ND1200"/>
      <c r="NE1200"/>
      <c r="NF1200"/>
      <c r="NG1200"/>
      <c r="NH1200"/>
      <c r="NI1200"/>
      <c r="NJ1200"/>
      <c r="NK1200"/>
      <c r="NL1200"/>
      <c r="NM1200"/>
      <c r="NN1200"/>
      <c r="NO1200"/>
      <c r="NP1200"/>
      <c r="NQ1200"/>
      <c r="NR1200"/>
      <c r="NS1200"/>
      <c r="NT1200"/>
      <c r="NU1200"/>
      <c r="NV1200"/>
      <c r="NW1200"/>
      <c r="NX1200"/>
      <c r="NY1200"/>
      <c r="NZ1200"/>
      <c r="OA1200"/>
    </row>
    <row r="1201" spans="16:391"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  <c r="EQ1201"/>
      <c r="ER1201"/>
      <c r="ES1201"/>
      <c r="ET1201"/>
      <c r="EU1201"/>
      <c r="EV1201"/>
      <c r="EW1201"/>
      <c r="EX1201"/>
      <c r="EY1201"/>
      <c r="EZ1201"/>
      <c r="FA1201"/>
      <c r="FB1201"/>
      <c r="FC1201"/>
      <c r="FD1201"/>
      <c r="FE1201"/>
      <c r="FF1201"/>
      <c r="FG1201"/>
      <c r="FH1201"/>
      <c r="FI1201"/>
      <c r="FJ1201"/>
      <c r="FK1201"/>
      <c r="FL1201"/>
      <c r="FM1201"/>
      <c r="FN1201"/>
      <c r="FO1201"/>
      <c r="FP1201"/>
      <c r="FQ1201"/>
      <c r="FR1201"/>
      <c r="FS1201"/>
      <c r="FT1201"/>
      <c r="FU1201"/>
      <c r="FV1201"/>
      <c r="FW1201"/>
      <c r="FX1201"/>
      <c r="FY1201"/>
      <c r="FZ1201"/>
      <c r="GA1201"/>
      <c r="GB1201"/>
      <c r="GC1201"/>
      <c r="GD1201"/>
      <c r="GE1201"/>
      <c r="GF1201"/>
      <c r="GG1201"/>
      <c r="GH1201"/>
      <c r="GI1201"/>
      <c r="GJ1201"/>
      <c r="GK1201"/>
      <c r="GL1201"/>
      <c r="GM1201"/>
      <c r="GN1201"/>
      <c r="GO1201"/>
      <c r="GP1201"/>
      <c r="GQ1201"/>
      <c r="GR1201"/>
      <c r="GS1201"/>
      <c r="GT1201"/>
      <c r="GU1201"/>
      <c r="GV1201"/>
      <c r="GW1201"/>
      <c r="GX1201"/>
      <c r="GY1201"/>
      <c r="GZ1201"/>
      <c r="HA1201"/>
      <c r="HB1201"/>
      <c r="HC1201"/>
      <c r="HD1201"/>
      <c r="HE1201"/>
      <c r="HF1201"/>
      <c r="HG1201"/>
      <c r="HH1201"/>
      <c r="HI1201"/>
      <c r="HJ1201"/>
      <c r="HK1201"/>
      <c r="HL1201"/>
      <c r="HM1201"/>
      <c r="HN1201"/>
      <c r="HO1201"/>
      <c r="HP1201"/>
      <c r="HQ1201"/>
      <c r="HR1201"/>
      <c r="HS1201"/>
      <c r="HT1201"/>
      <c r="HU1201"/>
      <c r="HV1201"/>
      <c r="HW1201"/>
      <c r="HX1201"/>
      <c r="HY1201"/>
      <c r="HZ1201"/>
      <c r="IA1201"/>
      <c r="IB1201"/>
      <c r="IC1201"/>
      <c r="ID1201"/>
      <c r="IE1201"/>
      <c r="IF1201"/>
      <c r="IG1201"/>
      <c r="IH1201"/>
      <c r="II1201"/>
      <c r="IJ1201"/>
      <c r="IK1201"/>
      <c r="IL1201"/>
      <c r="IM1201"/>
      <c r="IN1201"/>
      <c r="IO1201"/>
      <c r="IP1201"/>
      <c r="IQ1201"/>
      <c r="IR1201"/>
      <c r="IS1201"/>
      <c r="IT1201"/>
      <c r="IU1201"/>
      <c r="IV1201"/>
      <c r="IW1201"/>
      <c r="IX1201"/>
      <c r="IY1201"/>
      <c r="IZ1201"/>
      <c r="JA1201"/>
      <c r="JB1201"/>
      <c r="JC1201"/>
      <c r="JD1201"/>
      <c r="JE1201"/>
      <c r="JF1201"/>
      <c r="JG1201"/>
      <c r="JH1201"/>
      <c r="JI1201"/>
      <c r="JJ1201"/>
      <c r="JK1201"/>
      <c r="JL1201"/>
      <c r="JM1201"/>
      <c r="JN1201"/>
      <c r="JO1201"/>
      <c r="JP1201"/>
      <c r="JQ1201"/>
      <c r="JR1201"/>
      <c r="JS1201"/>
      <c r="JT1201"/>
      <c r="JU1201"/>
      <c r="JV1201"/>
      <c r="JW1201"/>
      <c r="JX1201"/>
      <c r="JY1201"/>
      <c r="JZ1201"/>
      <c r="KA1201"/>
      <c r="KB1201"/>
      <c r="KC1201"/>
      <c r="KD1201"/>
      <c r="KE1201"/>
      <c r="KF1201"/>
      <c r="KG1201"/>
      <c r="KH1201"/>
      <c r="KI1201"/>
      <c r="KJ1201"/>
      <c r="KK1201"/>
      <c r="KL1201"/>
      <c r="KM1201"/>
      <c r="KN1201"/>
      <c r="KO1201"/>
      <c r="KP1201"/>
      <c r="KQ1201"/>
      <c r="KR1201"/>
      <c r="KS1201"/>
      <c r="KT1201"/>
      <c r="KU1201"/>
      <c r="KV1201"/>
      <c r="KW1201"/>
      <c r="KX1201"/>
      <c r="KY1201"/>
      <c r="KZ1201"/>
      <c r="LA1201"/>
      <c r="LB1201"/>
      <c r="LC1201"/>
      <c r="LD1201"/>
      <c r="LE1201"/>
      <c r="LF1201"/>
      <c r="LG1201"/>
      <c r="LH1201"/>
      <c r="LI1201"/>
      <c r="LJ1201"/>
      <c r="LK1201"/>
      <c r="LL1201"/>
      <c r="LM1201"/>
      <c r="LN1201"/>
      <c r="LO1201"/>
      <c r="LP1201"/>
      <c r="LQ1201"/>
      <c r="LR1201"/>
      <c r="LS1201"/>
      <c r="LT1201"/>
      <c r="LU1201"/>
      <c r="LV1201"/>
      <c r="LW1201"/>
      <c r="LX1201"/>
      <c r="LY1201"/>
      <c r="LZ1201"/>
      <c r="MA1201"/>
      <c r="MB1201"/>
      <c r="MC1201"/>
      <c r="MD1201"/>
      <c r="ME1201"/>
      <c r="MF1201"/>
      <c r="MG1201"/>
      <c r="MH1201"/>
      <c r="MI1201"/>
      <c r="MJ1201"/>
      <c r="MK1201"/>
      <c r="ML1201"/>
      <c r="MM1201"/>
      <c r="MN1201"/>
      <c r="MO1201"/>
      <c r="MP1201"/>
      <c r="MQ1201"/>
      <c r="MR1201"/>
      <c r="MS1201"/>
      <c r="MT1201"/>
      <c r="MU1201"/>
      <c r="MV1201"/>
      <c r="MW1201"/>
      <c r="MX1201"/>
      <c r="MY1201"/>
      <c r="MZ1201"/>
      <c r="NA1201"/>
      <c r="NB1201"/>
      <c r="NC1201"/>
      <c r="ND1201"/>
      <c r="NE1201"/>
      <c r="NF1201"/>
      <c r="NG1201"/>
      <c r="NH1201"/>
      <c r="NI1201"/>
      <c r="NJ1201"/>
      <c r="NK1201"/>
      <c r="NL1201"/>
      <c r="NM1201"/>
      <c r="NN1201"/>
      <c r="NO1201"/>
      <c r="NP1201"/>
      <c r="NQ1201"/>
      <c r="NR1201"/>
      <c r="NS1201"/>
      <c r="NT1201"/>
      <c r="NU1201"/>
      <c r="NV1201"/>
      <c r="NW1201"/>
      <c r="NX1201"/>
      <c r="NY1201"/>
      <c r="NZ1201"/>
      <c r="OA1201"/>
    </row>
    <row r="1202" spans="16:391"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  <c r="EQ1202"/>
      <c r="ER1202"/>
      <c r="ES1202"/>
      <c r="ET1202"/>
      <c r="EU1202"/>
      <c r="EV1202"/>
      <c r="EW1202"/>
      <c r="EX1202"/>
      <c r="EY1202"/>
      <c r="EZ1202"/>
      <c r="FA1202"/>
      <c r="FB1202"/>
      <c r="FC1202"/>
      <c r="FD1202"/>
      <c r="FE1202"/>
      <c r="FF1202"/>
      <c r="FG1202"/>
      <c r="FH1202"/>
      <c r="FI1202"/>
      <c r="FJ1202"/>
      <c r="FK1202"/>
      <c r="FL1202"/>
      <c r="FM1202"/>
      <c r="FN1202"/>
      <c r="FO1202"/>
      <c r="FP1202"/>
      <c r="FQ1202"/>
      <c r="FR1202"/>
      <c r="FS1202"/>
      <c r="FT1202"/>
      <c r="FU1202"/>
      <c r="FV1202"/>
      <c r="FW1202"/>
      <c r="FX1202"/>
      <c r="FY1202"/>
      <c r="FZ1202"/>
      <c r="GA1202"/>
      <c r="GB1202"/>
      <c r="GC1202"/>
      <c r="GD1202"/>
      <c r="GE1202"/>
      <c r="GF1202"/>
      <c r="GG1202"/>
      <c r="GH1202"/>
      <c r="GI1202"/>
      <c r="GJ1202"/>
      <c r="GK1202"/>
      <c r="GL1202"/>
      <c r="GM1202"/>
      <c r="GN1202"/>
      <c r="GO1202"/>
      <c r="GP1202"/>
      <c r="GQ1202"/>
      <c r="GR1202"/>
      <c r="GS1202"/>
      <c r="GT1202"/>
      <c r="GU1202"/>
      <c r="GV1202"/>
      <c r="GW1202"/>
      <c r="GX1202"/>
      <c r="GY1202"/>
      <c r="GZ1202"/>
      <c r="HA1202"/>
      <c r="HB1202"/>
      <c r="HC1202"/>
      <c r="HD1202"/>
      <c r="HE1202"/>
      <c r="HF1202"/>
      <c r="HG1202"/>
      <c r="HH1202"/>
      <c r="HI1202"/>
      <c r="HJ1202"/>
      <c r="HK1202"/>
      <c r="HL1202"/>
      <c r="HM1202"/>
      <c r="HN1202"/>
      <c r="HO1202"/>
      <c r="HP1202"/>
      <c r="HQ1202"/>
      <c r="HR1202"/>
      <c r="HS1202"/>
      <c r="HT1202"/>
      <c r="HU1202"/>
      <c r="HV1202"/>
      <c r="HW1202"/>
      <c r="HX1202"/>
      <c r="HY1202"/>
      <c r="HZ1202"/>
      <c r="IA1202"/>
      <c r="IB1202"/>
      <c r="IC1202"/>
      <c r="ID1202"/>
      <c r="IE1202"/>
      <c r="IF1202"/>
      <c r="IG1202"/>
      <c r="IH1202"/>
      <c r="II1202"/>
      <c r="IJ1202"/>
      <c r="IK1202"/>
      <c r="IL1202"/>
      <c r="IM1202"/>
      <c r="IN1202"/>
      <c r="IO1202"/>
      <c r="IP1202"/>
      <c r="IQ1202"/>
      <c r="IR1202"/>
      <c r="IS1202"/>
      <c r="IT1202"/>
      <c r="IU1202"/>
      <c r="IV1202"/>
      <c r="IW1202"/>
      <c r="IX1202"/>
      <c r="IY1202"/>
      <c r="IZ1202"/>
      <c r="JA1202"/>
      <c r="JB1202"/>
      <c r="JC1202"/>
      <c r="JD1202"/>
      <c r="JE1202"/>
      <c r="JF1202"/>
      <c r="JG1202"/>
      <c r="JH1202"/>
      <c r="JI1202"/>
      <c r="JJ1202"/>
      <c r="JK1202"/>
      <c r="JL1202"/>
      <c r="JM1202"/>
      <c r="JN1202"/>
      <c r="JO1202"/>
      <c r="JP1202"/>
      <c r="JQ1202"/>
      <c r="JR1202"/>
      <c r="JS1202"/>
      <c r="JT1202"/>
      <c r="JU1202"/>
      <c r="JV1202"/>
      <c r="JW1202"/>
      <c r="JX1202"/>
      <c r="JY1202"/>
      <c r="JZ1202"/>
      <c r="KA1202"/>
      <c r="KB1202"/>
      <c r="KC1202"/>
      <c r="KD1202"/>
      <c r="KE1202"/>
      <c r="KF1202"/>
      <c r="KG1202"/>
      <c r="KH1202"/>
      <c r="KI1202"/>
      <c r="KJ1202"/>
      <c r="KK1202"/>
      <c r="KL1202"/>
      <c r="KM1202"/>
      <c r="KN1202"/>
      <c r="KO1202"/>
      <c r="KP1202"/>
      <c r="KQ1202"/>
      <c r="KR1202"/>
      <c r="KS1202"/>
      <c r="KT1202"/>
      <c r="KU1202"/>
      <c r="KV1202"/>
      <c r="KW1202"/>
      <c r="KX1202"/>
      <c r="KY1202"/>
      <c r="KZ1202"/>
      <c r="LA1202"/>
      <c r="LB1202"/>
      <c r="LC1202"/>
      <c r="LD1202"/>
      <c r="LE1202"/>
      <c r="LF1202"/>
      <c r="LG1202"/>
      <c r="LH1202"/>
      <c r="LI1202"/>
      <c r="LJ1202"/>
      <c r="LK1202"/>
      <c r="LL1202"/>
      <c r="LM1202"/>
      <c r="LN1202"/>
      <c r="LO1202"/>
      <c r="LP1202"/>
      <c r="LQ1202"/>
      <c r="LR1202"/>
      <c r="LS1202"/>
      <c r="LT1202"/>
      <c r="LU1202"/>
      <c r="LV1202"/>
      <c r="LW1202"/>
      <c r="LX1202"/>
      <c r="LY1202"/>
      <c r="LZ1202"/>
      <c r="MA1202"/>
      <c r="MB1202"/>
      <c r="MC1202"/>
      <c r="MD1202"/>
      <c r="ME1202"/>
      <c r="MF1202"/>
      <c r="MG1202"/>
      <c r="MH1202"/>
      <c r="MI1202"/>
      <c r="MJ1202"/>
      <c r="MK1202"/>
      <c r="ML1202"/>
      <c r="MM1202"/>
      <c r="MN1202"/>
      <c r="MO1202"/>
      <c r="MP1202"/>
      <c r="MQ1202"/>
      <c r="MR1202"/>
      <c r="MS1202"/>
      <c r="MT1202"/>
      <c r="MU1202"/>
      <c r="MV1202"/>
      <c r="MW1202"/>
      <c r="MX1202"/>
      <c r="MY1202"/>
      <c r="MZ1202"/>
      <c r="NA1202"/>
      <c r="NB1202"/>
      <c r="NC1202"/>
      <c r="ND1202"/>
      <c r="NE1202"/>
      <c r="NF1202"/>
      <c r="NG1202"/>
      <c r="NH1202"/>
      <c r="NI1202"/>
      <c r="NJ1202"/>
      <c r="NK1202"/>
      <c r="NL1202"/>
      <c r="NM1202"/>
      <c r="NN1202"/>
      <c r="NO1202"/>
      <c r="NP1202"/>
      <c r="NQ1202"/>
      <c r="NR1202"/>
      <c r="NS1202"/>
      <c r="NT1202"/>
      <c r="NU1202"/>
      <c r="NV1202"/>
      <c r="NW1202"/>
      <c r="NX1202"/>
      <c r="NY1202"/>
      <c r="NZ1202"/>
      <c r="OA1202"/>
    </row>
    <row r="1203" spans="16:391"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  <c r="EQ1203"/>
      <c r="ER1203"/>
      <c r="ES1203"/>
      <c r="ET1203"/>
      <c r="EU1203"/>
      <c r="EV1203"/>
      <c r="EW1203"/>
      <c r="EX1203"/>
      <c r="EY1203"/>
      <c r="EZ1203"/>
      <c r="FA1203"/>
      <c r="FB1203"/>
      <c r="FC1203"/>
      <c r="FD1203"/>
      <c r="FE1203"/>
      <c r="FF1203"/>
      <c r="FG1203"/>
      <c r="FH1203"/>
      <c r="FI1203"/>
      <c r="FJ1203"/>
      <c r="FK1203"/>
      <c r="FL1203"/>
      <c r="FM1203"/>
      <c r="FN1203"/>
      <c r="FO1203"/>
      <c r="FP1203"/>
      <c r="FQ1203"/>
      <c r="FR1203"/>
      <c r="FS1203"/>
      <c r="FT1203"/>
      <c r="FU1203"/>
      <c r="FV1203"/>
      <c r="FW1203"/>
      <c r="FX1203"/>
      <c r="FY1203"/>
      <c r="FZ1203"/>
      <c r="GA1203"/>
      <c r="GB1203"/>
      <c r="GC1203"/>
      <c r="GD1203"/>
      <c r="GE1203"/>
      <c r="GF1203"/>
      <c r="GG1203"/>
      <c r="GH1203"/>
      <c r="GI1203"/>
      <c r="GJ1203"/>
      <c r="GK1203"/>
      <c r="GL1203"/>
      <c r="GM1203"/>
      <c r="GN1203"/>
      <c r="GO1203"/>
      <c r="GP1203"/>
      <c r="GQ1203"/>
      <c r="GR1203"/>
      <c r="GS1203"/>
      <c r="GT1203"/>
      <c r="GU1203"/>
      <c r="GV1203"/>
      <c r="GW1203"/>
      <c r="GX1203"/>
      <c r="GY1203"/>
      <c r="GZ1203"/>
      <c r="HA1203"/>
      <c r="HB1203"/>
      <c r="HC1203"/>
      <c r="HD1203"/>
      <c r="HE1203"/>
      <c r="HF1203"/>
      <c r="HG1203"/>
      <c r="HH1203"/>
      <c r="HI1203"/>
      <c r="HJ1203"/>
      <c r="HK1203"/>
      <c r="HL1203"/>
      <c r="HM1203"/>
      <c r="HN1203"/>
      <c r="HO1203"/>
      <c r="HP1203"/>
      <c r="HQ1203"/>
      <c r="HR1203"/>
      <c r="HS1203"/>
      <c r="HT1203"/>
      <c r="HU1203"/>
      <c r="HV1203"/>
      <c r="HW1203"/>
      <c r="HX1203"/>
      <c r="HY1203"/>
      <c r="HZ1203"/>
      <c r="IA1203"/>
      <c r="IB1203"/>
      <c r="IC1203"/>
      <c r="ID1203"/>
      <c r="IE1203"/>
      <c r="IF1203"/>
      <c r="IG1203"/>
      <c r="IH1203"/>
      <c r="II1203"/>
      <c r="IJ1203"/>
      <c r="IK1203"/>
      <c r="IL1203"/>
      <c r="IM1203"/>
      <c r="IN1203"/>
      <c r="IO1203"/>
      <c r="IP1203"/>
      <c r="IQ1203"/>
      <c r="IR1203"/>
      <c r="IS1203"/>
      <c r="IT1203"/>
      <c r="IU1203"/>
      <c r="IV1203"/>
      <c r="IW1203"/>
      <c r="IX1203"/>
      <c r="IY1203"/>
      <c r="IZ1203"/>
      <c r="JA1203"/>
      <c r="JB1203"/>
      <c r="JC1203"/>
      <c r="JD1203"/>
      <c r="JE1203"/>
      <c r="JF1203"/>
      <c r="JG1203"/>
      <c r="JH1203"/>
      <c r="JI1203"/>
      <c r="JJ1203"/>
      <c r="JK1203"/>
      <c r="JL1203"/>
      <c r="JM1203"/>
      <c r="JN1203"/>
      <c r="JO1203"/>
      <c r="JP1203"/>
      <c r="JQ1203"/>
      <c r="JR1203"/>
      <c r="JS1203"/>
      <c r="JT1203"/>
      <c r="JU1203"/>
      <c r="JV1203"/>
      <c r="JW1203"/>
      <c r="JX1203"/>
      <c r="JY1203"/>
      <c r="JZ1203"/>
      <c r="KA1203"/>
      <c r="KB1203"/>
      <c r="KC1203"/>
      <c r="KD1203"/>
      <c r="KE1203"/>
      <c r="KF1203"/>
      <c r="KG1203"/>
      <c r="KH1203"/>
      <c r="KI1203"/>
      <c r="KJ1203"/>
      <c r="KK1203"/>
      <c r="KL1203"/>
      <c r="KM1203"/>
      <c r="KN1203"/>
      <c r="KO1203"/>
      <c r="KP1203"/>
      <c r="KQ1203"/>
      <c r="KR1203"/>
      <c r="KS1203"/>
      <c r="KT1203"/>
      <c r="KU1203"/>
      <c r="KV1203"/>
      <c r="KW1203"/>
      <c r="KX1203"/>
      <c r="KY1203"/>
      <c r="KZ1203"/>
      <c r="LA1203"/>
      <c r="LB1203"/>
      <c r="LC1203"/>
      <c r="LD1203"/>
      <c r="LE1203"/>
      <c r="LF1203"/>
      <c r="LG1203"/>
      <c r="LH1203"/>
      <c r="LI1203"/>
      <c r="LJ1203"/>
      <c r="LK1203"/>
      <c r="LL1203"/>
      <c r="LM1203"/>
      <c r="LN1203"/>
      <c r="LO1203"/>
      <c r="LP1203"/>
      <c r="LQ1203"/>
      <c r="LR1203"/>
      <c r="LS1203"/>
      <c r="LT1203"/>
      <c r="LU1203"/>
      <c r="LV1203"/>
      <c r="LW1203"/>
      <c r="LX1203"/>
      <c r="LY1203"/>
      <c r="LZ1203"/>
      <c r="MA1203"/>
      <c r="MB1203"/>
      <c r="MC1203"/>
      <c r="MD1203"/>
      <c r="ME1203"/>
      <c r="MF1203"/>
      <c r="MG1203"/>
      <c r="MH1203"/>
      <c r="MI1203"/>
      <c r="MJ1203"/>
      <c r="MK1203"/>
      <c r="ML1203"/>
      <c r="MM1203"/>
      <c r="MN1203"/>
      <c r="MO1203"/>
      <c r="MP1203"/>
      <c r="MQ1203"/>
      <c r="MR1203"/>
      <c r="MS1203"/>
      <c r="MT1203"/>
      <c r="MU1203"/>
      <c r="MV1203"/>
      <c r="MW1203"/>
      <c r="MX1203"/>
      <c r="MY1203"/>
      <c r="MZ1203"/>
      <c r="NA1203"/>
      <c r="NB1203"/>
      <c r="NC1203"/>
      <c r="ND1203"/>
      <c r="NE1203"/>
      <c r="NF1203"/>
      <c r="NG1203"/>
      <c r="NH1203"/>
      <c r="NI1203"/>
      <c r="NJ1203"/>
      <c r="NK1203"/>
      <c r="NL1203"/>
      <c r="NM1203"/>
      <c r="NN1203"/>
      <c r="NO1203"/>
      <c r="NP1203"/>
      <c r="NQ1203"/>
      <c r="NR1203"/>
      <c r="NS1203"/>
      <c r="NT1203"/>
      <c r="NU1203"/>
      <c r="NV1203"/>
      <c r="NW1203"/>
      <c r="NX1203"/>
      <c r="NY1203"/>
      <c r="NZ1203"/>
      <c r="OA1203"/>
    </row>
    <row r="1204" spans="16:391"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  <c r="EQ1204"/>
      <c r="ER1204"/>
      <c r="ES1204"/>
      <c r="ET1204"/>
      <c r="EU1204"/>
      <c r="EV1204"/>
      <c r="EW1204"/>
      <c r="EX1204"/>
      <c r="EY1204"/>
      <c r="EZ1204"/>
      <c r="FA1204"/>
      <c r="FB1204"/>
      <c r="FC1204"/>
      <c r="FD1204"/>
      <c r="FE1204"/>
      <c r="FF1204"/>
      <c r="FG1204"/>
      <c r="FH1204"/>
      <c r="FI1204"/>
      <c r="FJ1204"/>
      <c r="FK1204"/>
      <c r="FL1204"/>
      <c r="FM1204"/>
      <c r="FN1204"/>
      <c r="FO1204"/>
      <c r="FP1204"/>
      <c r="FQ1204"/>
      <c r="FR1204"/>
      <c r="FS1204"/>
      <c r="FT1204"/>
      <c r="FU1204"/>
      <c r="FV1204"/>
      <c r="FW1204"/>
      <c r="FX1204"/>
      <c r="FY1204"/>
      <c r="FZ1204"/>
      <c r="GA1204"/>
      <c r="GB1204"/>
      <c r="GC1204"/>
      <c r="GD1204"/>
      <c r="GE1204"/>
      <c r="GF1204"/>
      <c r="GG1204"/>
      <c r="GH1204"/>
      <c r="GI1204"/>
      <c r="GJ1204"/>
      <c r="GK1204"/>
      <c r="GL1204"/>
      <c r="GM1204"/>
      <c r="GN1204"/>
      <c r="GO1204"/>
      <c r="GP1204"/>
      <c r="GQ1204"/>
      <c r="GR1204"/>
      <c r="GS1204"/>
      <c r="GT1204"/>
      <c r="GU1204"/>
      <c r="GV1204"/>
      <c r="GW1204"/>
      <c r="GX1204"/>
      <c r="GY1204"/>
      <c r="GZ1204"/>
      <c r="HA1204"/>
      <c r="HB1204"/>
      <c r="HC1204"/>
      <c r="HD1204"/>
      <c r="HE1204"/>
      <c r="HF1204"/>
      <c r="HG1204"/>
      <c r="HH1204"/>
      <c r="HI1204"/>
      <c r="HJ1204"/>
      <c r="HK1204"/>
      <c r="HL1204"/>
      <c r="HM1204"/>
      <c r="HN1204"/>
      <c r="HO1204"/>
      <c r="HP1204"/>
      <c r="HQ1204"/>
      <c r="HR1204"/>
      <c r="HS1204"/>
      <c r="HT1204"/>
      <c r="HU1204"/>
      <c r="HV1204"/>
      <c r="HW1204"/>
      <c r="HX1204"/>
      <c r="HY1204"/>
      <c r="HZ1204"/>
      <c r="IA1204"/>
      <c r="IB1204"/>
      <c r="IC1204"/>
      <c r="ID1204"/>
      <c r="IE1204"/>
      <c r="IF1204"/>
      <c r="IG1204"/>
      <c r="IH1204"/>
      <c r="II1204"/>
      <c r="IJ1204"/>
      <c r="IK1204"/>
      <c r="IL1204"/>
      <c r="IM1204"/>
      <c r="IN1204"/>
      <c r="IO1204"/>
      <c r="IP1204"/>
      <c r="IQ1204"/>
      <c r="IR1204"/>
      <c r="IS1204"/>
      <c r="IT1204"/>
      <c r="IU1204"/>
      <c r="IV1204"/>
      <c r="IW1204"/>
      <c r="IX1204"/>
      <c r="IY1204"/>
      <c r="IZ1204"/>
      <c r="JA1204"/>
      <c r="JB1204"/>
      <c r="JC1204"/>
      <c r="JD1204"/>
      <c r="JE1204"/>
      <c r="JF1204"/>
      <c r="JG1204"/>
      <c r="JH1204"/>
      <c r="JI1204"/>
      <c r="JJ1204"/>
      <c r="JK1204"/>
      <c r="JL1204"/>
      <c r="JM1204"/>
      <c r="JN1204"/>
      <c r="JO1204"/>
      <c r="JP1204"/>
      <c r="JQ1204"/>
      <c r="JR1204"/>
      <c r="JS1204"/>
      <c r="JT1204"/>
      <c r="JU1204"/>
      <c r="JV1204"/>
      <c r="JW1204"/>
      <c r="JX1204"/>
      <c r="JY1204"/>
      <c r="JZ1204"/>
      <c r="KA1204"/>
      <c r="KB1204"/>
      <c r="KC1204"/>
      <c r="KD1204"/>
      <c r="KE1204"/>
      <c r="KF1204"/>
      <c r="KG1204"/>
      <c r="KH1204"/>
      <c r="KI1204"/>
      <c r="KJ1204"/>
      <c r="KK1204"/>
      <c r="KL1204"/>
      <c r="KM1204"/>
      <c r="KN1204"/>
      <c r="KO1204"/>
      <c r="KP1204"/>
      <c r="KQ1204"/>
      <c r="KR1204"/>
      <c r="KS1204"/>
      <c r="KT1204"/>
      <c r="KU1204"/>
      <c r="KV1204"/>
      <c r="KW1204"/>
      <c r="KX1204"/>
      <c r="KY1204"/>
      <c r="KZ1204"/>
      <c r="LA1204"/>
      <c r="LB1204"/>
      <c r="LC1204"/>
      <c r="LD1204"/>
      <c r="LE1204"/>
      <c r="LF1204"/>
      <c r="LG1204"/>
      <c r="LH1204"/>
      <c r="LI1204"/>
      <c r="LJ1204"/>
      <c r="LK1204"/>
      <c r="LL1204"/>
      <c r="LM1204"/>
      <c r="LN1204"/>
      <c r="LO1204"/>
      <c r="LP1204"/>
      <c r="LQ1204"/>
      <c r="LR1204"/>
      <c r="LS1204"/>
      <c r="LT1204"/>
      <c r="LU1204"/>
      <c r="LV1204"/>
      <c r="LW1204"/>
      <c r="LX1204"/>
      <c r="LY1204"/>
      <c r="LZ1204"/>
      <c r="MA1204"/>
      <c r="MB1204"/>
      <c r="MC1204"/>
      <c r="MD1204"/>
      <c r="ME1204"/>
      <c r="MF1204"/>
      <c r="MG1204"/>
      <c r="MH1204"/>
      <c r="MI1204"/>
      <c r="MJ1204"/>
      <c r="MK1204"/>
      <c r="ML1204"/>
      <c r="MM1204"/>
      <c r="MN1204"/>
      <c r="MO1204"/>
      <c r="MP1204"/>
      <c r="MQ1204"/>
      <c r="MR1204"/>
      <c r="MS1204"/>
      <c r="MT1204"/>
      <c r="MU1204"/>
      <c r="MV1204"/>
      <c r="MW1204"/>
      <c r="MX1204"/>
      <c r="MY1204"/>
      <c r="MZ1204"/>
      <c r="NA1204"/>
      <c r="NB1204"/>
      <c r="NC1204"/>
      <c r="ND1204"/>
      <c r="NE1204"/>
      <c r="NF1204"/>
      <c r="NG1204"/>
      <c r="NH1204"/>
      <c r="NI1204"/>
      <c r="NJ1204"/>
      <c r="NK1204"/>
      <c r="NL1204"/>
      <c r="NM1204"/>
      <c r="NN1204"/>
      <c r="NO1204"/>
      <c r="NP1204"/>
      <c r="NQ1204"/>
      <c r="NR1204"/>
      <c r="NS1204"/>
      <c r="NT1204"/>
      <c r="NU1204"/>
      <c r="NV1204"/>
      <c r="NW1204"/>
      <c r="NX1204"/>
      <c r="NY1204"/>
      <c r="NZ1204"/>
      <c r="OA1204"/>
    </row>
    <row r="1205" spans="16:391"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  <c r="EQ1205"/>
      <c r="ER1205"/>
      <c r="ES1205"/>
      <c r="ET1205"/>
      <c r="EU1205"/>
      <c r="EV1205"/>
      <c r="EW1205"/>
      <c r="EX1205"/>
      <c r="EY1205"/>
      <c r="EZ1205"/>
      <c r="FA1205"/>
      <c r="FB1205"/>
      <c r="FC1205"/>
      <c r="FD1205"/>
      <c r="FE1205"/>
      <c r="FF1205"/>
      <c r="FG1205"/>
      <c r="FH1205"/>
      <c r="FI1205"/>
      <c r="FJ1205"/>
      <c r="FK1205"/>
      <c r="FL1205"/>
      <c r="FM1205"/>
      <c r="FN1205"/>
      <c r="FO1205"/>
      <c r="FP1205"/>
      <c r="FQ1205"/>
      <c r="FR1205"/>
      <c r="FS1205"/>
      <c r="FT1205"/>
      <c r="FU1205"/>
      <c r="FV1205"/>
      <c r="FW1205"/>
      <c r="FX1205"/>
      <c r="FY1205"/>
      <c r="FZ1205"/>
      <c r="GA1205"/>
      <c r="GB1205"/>
      <c r="GC1205"/>
      <c r="GD1205"/>
      <c r="GE1205"/>
      <c r="GF1205"/>
      <c r="GG1205"/>
      <c r="GH1205"/>
      <c r="GI1205"/>
      <c r="GJ1205"/>
      <c r="GK1205"/>
      <c r="GL1205"/>
      <c r="GM1205"/>
      <c r="GN1205"/>
      <c r="GO1205"/>
      <c r="GP1205"/>
      <c r="GQ1205"/>
      <c r="GR1205"/>
      <c r="GS1205"/>
      <c r="GT1205"/>
      <c r="GU1205"/>
      <c r="GV1205"/>
      <c r="GW1205"/>
      <c r="GX1205"/>
      <c r="GY1205"/>
      <c r="GZ1205"/>
      <c r="HA1205"/>
      <c r="HB1205"/>
      <c r="HC1205"/>
      <c r="HD1205"/>
      <c r="HE1205"/>
      <c r="HF1205"/>
      <c r="HG1205"/>
      <c r="HH1205"/>
      <c r="HI1205"/>
      <c r="HJ1205"/>
      <c r="HK1205"/>
      <c r="HL1205"/>
      <c r="HM1205"/>
      <c r="HN1205"/>
      <c r="HO1205"/>
      <c r="HP1205"/>
      <c r="HQ1205"/>
      <c r="HR1205"/>
      <c r="HS1205"/>
      <c r="HT1205"/>
      <c r="HU1205"/>
      <c r="HV1205"/>
      <c r="HW1205"/>
      <c r="HX1205"/>
      <c r="HY1205"/>
      <c r="HZ1205"/>
      <c r="IA1205"/>
      <c r="IB1205"/>
      <c r="IC1205"/>
      <c r="ID1205"/>
      <c r="IE1205"/>
      <c r="IF1205"/>
      <c r="IG1205"/>
      <c r="IH1205"/>
      <c r="II1205"/>
      <c r="IJ1205"/>
      <c r="IK1205"/>
      <c r="IL1205"/>
      <c r="IM1205"/>
      <c r="IN1205"/>
      <c r="IO1205"/>
      <c r="IP1205"/>
      <c r="IQ1205"/>
      <c r="IR1205"/>
      <c r="IS1205"/>
      <c r="IT1205"/>
      <c r="IU1205"/>
      <c r="IV1205"/>
      <c r="IW1205"/>
      <c r="IX1205"/>
      <c r="IY1205"/>
      <c r="IZ1205"/>
      <c r="JA1205"/>
      <c r="JB1205"/>
      <c r="JC1205"/>
      <c r="JD1205"/>
      <c r="JE1205"/>
      <c r="JF1205"/>
      <c r="JG1205"/>
      <c r="JH1205"/>
      <c r="JI1205"/>
      <c r="JJ1205"/>
      <c r="JK1205"/>
      <c r="JL1205"/>
      <c r="JM1205"/>
      <c r="JN1205"/>
      <c r="JO1205"/>
      <c r="JP1205"/>
      <c r="JQ1205"/>
      <c r="JR1205"/>
      <c r="JS1205"/>
      <c r="JT1205"/>
      <c r="JU1205"/>
      <c r="JV1205"/>
      <c r="JW1205"/>
      <c r="JX1205"/>
      <c r="JY1205"/>
      <c r="JZ1205"/>
      <c r="KA1205"/>
      <c r="KB1205"/>
      <c r="KC1205"/>
      <c r="KD1205"/>
      <c r="KE1205"/>
      <c r="KF1205"/>
      <c r="KG1205"/>
      <c r="KH1205"/>
      <c r="KI1205"/>
      <c r="KJ1205"/>
      <c r="KK1205"/>
      <c r="KL1205"/>
      <c r="KM1205"/>
      <c r="KN1205"/>
      <c r="KO1205"/>
      <c r="KP1205"/>
      <c r="KQ1205"/>
      <c r="KR1205"/>
      <c r="KS1205"/>
      <c r="KT1205"/>
      <c r="KU1205"/>
      <c r="KV1205"/>
      <c r="KW1205"/>
      <c r="KX1205"/>
      <c r="KY1205"/>
      <c r="KZ1205"/>
      <c r="LA1205"/>
      <c r="LB1205"/>
      <c r="LC1205"/>
      <c r="LD1205"/>
      <c r="LE1205"/>
      <c r="LF1205"/>
      <c r="LG1205"/>
      <c r="LH1205"/>
      <c r="LI1205"/>
      <c r="LJ1205"/>
      <c r="LK1205"/>
      <c r="LL1205"/>
      <c r="LM1205"/>
      <c r="LN1205"/>
      <c r="LO1205"/>
      <c r="LP1205"/>
      <c r="LQ1205"/>
      <c r="LR1205"/>
      <c r="LS1205"/>
      <c r="LT1205"/>
      <c r="LU1205"/>
      <c r="LV1205"/>
      <c r="LW1205"/>
      <c r="LX1205"/>
      <c r="LY1205"/>
      <c r="LZ1205"/>
      <c r="MA1205"/>
      <c r="MB1205"/>
      <c r="MC1205"/>
      <c r="MD1205"/>
      <c r="ME1205"/>
      <c r="MF1205"/>
      <c r="MG1205"/>
      <c r="MH1205"/>
      <c r="MI1205"/>
      <c r="MJ1205"/>
      <c r="MK1205"/>
      <c r="ML1205"/>
      <c r="MM1205"/>
      <c r="MN1205"/>
      <c r="MO1205"/>
      <c r="MP1205"/>
      <c r="MQ1205"/>
      <c r="MR1205"/>
      <c r="MS1205"/>
      <c r="MT1205"/>
      <c r="MU1205"/>
      <c r="MV1205"/>
      <c r="MW1205"/>
      <c r="MX1205"/>
      <c r="MY1205"/>
      <c r="MZ1205"/>
      <c r="NA1205"/>
      <c r="NB1205"/>
      <c r="NC1205"/>
      <c r="ND1205"/>
      <c r="NE1205"/>
      <c r="NF1205"/>
      <c r="NG1205"/>
      <c r="NH1205"/>
      <c r="NI1205"/>
      <c r="NJ1205"/>
      <c r="NK1205"/>
      <c r="NL1205"/>
      <c r="NM1205"/>
      <c r="NN1205"/>
      <c r="NO1205"/>
      <c r="NP1205"/>
      <c r="NQ1205"/>
      <c r="NR1205"/>
      <c r="NS1205"/>
      <c r="NT1205"/>
      <c r="NU1205"/>
      <c r="NV1205"/>
      <c r="NW1205"/>
      <c r="NX1205"/>
      <c r="NY1205"/>
      <c r="NZ1205"/>
      <c r="OA1205"/>
    </row>
    <row r="1206" spans="16:391"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  <c r="EQ1206"/>
      <c r="ER1206"/>
      <c r="ES1206"/>
      <c r="ET1206"/>
      <c r="EU1206"/>
      <c r="EV1206"/>
      <c r="EW1206"/>
      <c r="EX1206"/>
      <c r="EY1206"/>
      <c r="EZ1206"/>
      <c r="FA1206"/>
      <c r="FB1206"/>
      <c r="FC1206"/>
      <c r="FD1206"/>
      <c r="FE1206"/>
      <c r="FF1206"/>
      <c r="FG1206"/>
      <c r="FH1206"/>
      <c r="FI1206"/>
      <c r="FJ1206"/>
      <c r="FK1206"/>
      <c r="FL1206"/>
      <c r="FM1206"/>
      <c r="FN1206"/>
      <c r="FO1206"/>
      <c r="FP1206"/>
      <c r="FQ1206"/>
      <c r="FR1206"/>
      <c r="FS1206"/>
      <c r="FT1206"/>
      <c r="FU1206"/>
      <c r="FV1206"/>
      <c r="FW1206"/>
      <c r="FX1206"/>
      <c r="FY1206"/>
      <c r="FZ1206"/>
      <c r="GA1206"/>
      <c r="GB1206"/>
      <c r="GC1206"/>
      <c r="GD1206"/>
      <c r="GE1206"/>
      <c r="GF1206"/>
      <c r="GG1206"/>
      <c r="GH1206"/>
      <c r="GI1206"/>
      <c r="GJ1206"/>
      <c r="GK1206"/>
      <c r="GL1206"/>
      <c r="GM1206"/>
      <c r="GN1206"/>
      <c r="GO1206"/>
      <c r="GP1206"/>
      <c r="GQ1206"/>
      <c r="GR1206"/>
      <c r="GS1206"/>
      <c r="GT1206"/>
      <c r="GU1206"/>
      <c r="GV1206"/>
      <c r="GW1206"/>
      <c r="GX1206"/>
      <c r="GY1206"/>
      <c r="GZ1206"/>
      <c r="HA1206"/>
      <c r="HB1206"/>
      <c r="HC1206"/>
      <c r="HD1206"/>
      <c r="HE1206"/>
      <c r="HF1206"/>
      <c r="HG1206"/>
      <c r="HH1206"/>
      <c r="HI1206"/>
      <c r="HJ1206"/>
      <c r="HK1206"/>
      <c r="HL1206"/>
      <c r="HM1206"/>
      <c r="HN1206"/>
      <c r="HO1206"/>
      <c r="HP1206"/>
      <c r="HQ1206"/>
      <c r="HR1206"/>
      <c r="HS1206"/>
      <c r="HT1206"/>
      <c r="HU1206"/>
      <c r="HV1206"/>
      <c r="HW1206"/>
      <c r="HX1206"/>
      <c r="HY1206"/>
      <c r="HZ1206"/>
      <c r="IA1206"/>
      <c r="IB1206"/>
      <c r="IC1206"/>
      <c r="ID1206"/>
      <c r="IE1206"/>
      <c r="IF1206"/>
      <c r="IG1206"/>
      <c r="IH1206"/>
      <c r="II1206"/>
      <c r="IJ1206"/>
      <c r="IK1206"/>
      <c r="IL1206"/>
      <c r="IM1206"/>
      <c r="IN1206"/>
      <c r="IO1206"/>
      <c r="IP1206"/>
      <c r="IQ1206"/>
      <c r="IR1206"/>
      <c r="IS1206"/>
      <c r="IT1206"/>
      <c r="IU1206"/>
      <c r="IV1206"/>
      <c r="IW1206"/>
      <c r="IX1206"/>
      <c r="IY1206"/>
      <c r="IZ1206"/>
      <c r="JA1206"/>
      <c r="JB1206"/>
      <c r="JC1206"/>
      <c r="JD1206"/>
      <c r="JE1206"/>
      <c r="JF1206"/>
      <c r="JG1206"/>
      <c r="JH1206"/>
      <c r="JI1206"/>
      <c r="JJ1206"/>
      <c r="JK1206"/>
      <c r="JL1206"/>
      <c r="JM1206"/>
      <c r="JN1206"/>
      <c r="JO1206"/>
      <c r="JP1206"/>
      <c r="JQ1206"/>
      <c r="JR1206"/>
      <c r="JS1206"/>
      <c r="JT1206"/>
      <c r="JU1206"/>
      <c r="JV1206"/>
      <c r="JW1206"/>
      <c r="JX1206"/>
      <c r="JY1206"/>
      <c r="JZ1206"/>
      <c r="KA1206"/>
      <c r="KB1206"/>
      <c r="KC1206"/>
      <c r="KD1206"/>
      <c r="KE1206"/>
      <c r="KF1206"/>
      <c r="KG1206"/>
      <c r="KH1206"/>
      <c r="KI1206"/>
      <c r="KJ1206"/>
      <c r="KK1206"/>
      <c r="KL1206"/>
      <c r="KM1206"/>
      <c r="KN1206"/>
      <c r="KO1206"/>
      <c r="KP1206"/>
      <c r="KQ1206"/>
      <c r="KR1206"/>
      <c r="KS1206"/>
      <c r="KT1206"/>
      <c r="KU1206"/>
      <c r="KV1206"/>
      <c r="KW1206"/>
      <c r="KX1206"/>
      <c r="KY1206"/>
      <c r="KZ1206"/>
      <c r="LA1206"/>
      <c r="LB1206"/>
      <c r="LC1206"/>
      <c r="LD1206"/>
      <c r="LE1206"/>
      <c r="LF1206"/>
      <c r="LG1206"/>
      <c r="LH1206"/>
      <c r="LI1206"/>
      <c r="LJ1206"/>
      <c r="LK1206"/>
      <c r="LL1206"/>
      <c r="LM1206"/>
      <c r="LN1206"/>
      <c r="LO1206"/>
      <c r="LP1206"/>
      <c r="LQ1206"/>
      <c r="LR1206"/>
      <c r="LS1206"/>
      <c r="LT1206"/>
      <c r="LU1206"/>
      <c r="LV1206"/>
      <c r="LW1206"/>
      <c r="LX1206"/>
      <c r="LY1206"/>
      <c r="LZ1206"/>
      <c r="MA1206"/>
      <c r="MB1206"/>
      <c r="MC1206"/>
      <c r="MD1206"/>
      <c r="ME1206"/>
      <c r="MF1206"/>
      <c r="MG1206"/>
      <c r="MH1206"/>
      <c r="MI1206"/>
      <c r="MJ1206"/>
      <c r="MK1206"/>
      <c r="ML1206"/>
      <c r="MM1206"/>
      <c r="MN1206"/>
      <c r="MO1206"/>
      <c r="MP1206"/>
      <c r="MQ1206"/>
      <c r="MR1206"/>
      <c r="MS1206"/>
      <c r="MT1206"/>
      <c r="MU1206"/>
      <c r="MV1206"/>
      <c r="MW1206"/>
      <c r="MX1206"/>
      <c r="MY1206"/>
      <c r="MZ1206"/>
      <c r="NA1206"/>
      <c r="NB1206"/>
      <c r="NC1206"/>
      <c r="ND1206"/>
      <c r="NE1206"/>
      <c r="NF1206"/>
      <c r="NG1206"/>
      <c r="NH1206"/>
      <c r="NI1206"/>
      <c r="NJ1206"/>
      <c r="NK1206"/>
      <c r="NL1206"/>
      <c r="NM1206"/>
      <c r="NN1206"/>
      <c r="NO1206"/>
      <c r="NP1206"/>
      <c r="NQ1206"/>
      <c r="NR1206"/>
      <c r="NS1206"/>
      <c r="NT1206"/>
      <c r="NU1206"/>
      <c r="NV1206"/>
      <c r="NW1206"/>
      <c r="NX1206"/>
      <c r="NY1206"/>
      <c r="NZ1206"/>
      <c r="OA1206"/>
    </row>
    <row r="1207" spans="16:391"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  <c r="EQ1207"/>
      <c r="ER1207"/>
      <c r="ES1207"/>
      <c r="ET1207"/>
      <c r="EU1207"/>
      <c r="EV1207"/>
      <c r="EW1207"/>
      <c r="EX1207"/>
      <c r="EY1207"/>
      <c r="EZ1207"/>
      <c r="FA1207"/>
      <c r="FB1207"/>
      <c r="FC1207"/>
      <c r="FD1207"/>
      <c r="FE1207"/>
      <c r="FF1207"/>
      <c r="FG1207"/>
      <c r="FH1207"/>
      <c r="FI1207"/>
      <c r="FJ1207"/>
      <c r="FK1207"/>
      <c r="FL1207"/>
      <c r="FM1207"/>
      <c r="FN1207"/>
      <c r="FO1207"/>
      <c r="FP1207"/>
      <c r="FQ1207"/>
      <c r="FR1207"/>
      <c r="FS1207"/>
      <c r="FT1207"/>
      <c r="FU1207"/>
      <c r="FV1207"/>
      <c r="FW1207"/>
      <c r="FX1207"/>
      <c r="FY1207"/>
      <c r="FZ1207"/>
      <c r="GA1207"/>
      <c r="GB1207"/>
      <c r="GC1207"/>
      <c r="GD1207"/>
      <c r="GE1207"/>
      <c r="GF1207"/>
      <c r="GG1207"/>
      <c r="GH1207"/>
      <c r="GI1207"/>
      <c r="GJ1207"/>
      <c r="GK1207"/>
      <c r="GL1207"/>
      <c r="GM1207"/>
      <c r="GN1207"/>
      <c r="GO1207"/>
      <c r="GP1207"/>
      <c r="GQ1207"/>
      <c r="GR1207"/>
      <c r="GS1207"/>
      <c r="GT1207"/>
      <c r="GU1207"/>
      <c r="GV1207"/>
      <c r="GW1207"/>
      <c r="GX1207"/>
      <c r="GY1207"/>
      <c r="GZ1207"/>
      <c r="HA1207"/>
      <c r="HB1207"/>
      <c r="HC1207"/>
      <c r="HD1207"/>
      <c r="HE1207"/>
      <c r="HF1207"/>
      <c r="HG1207"/>
      <c r="HH1207"/>
      <c r="HI1207"/>
      <c r="HJ1207"/>
      <c r="HK1207"/>
      <c r="HL1207"/>
      <c r="HM1207"/>
      <c r="HN1207"/>
      <c r="HO1207"/>
      <c r="HP1207"/>
      <c r="HQ1207"/>
      <c r="HR1207"/>
      <c r="HS1207"/>
      <c r="HT1207"/>
      <c r="HU1207"/>
      <c r="HV1207"/>
      <c r="HW1207"/>
      <c r="HX1207"/>
      <c r="HY1207"/>
      <c r="HZ1207"/>
      <c r="IA1207"/>
      <c r="IB1207"/>
      <c r="IC1207"/>
      <c r="ID1207"/>
      <c r="IE1207"/>
      <c r="IF1207"/>
      <c r="IG1207"/>
      <c r="IH1207"/>
      <c r="II1207"/>
      <c r="IJ1207"/>
      <c r="IK1207"/>
      <c r="IL1207"/>
      <c r="IM1207"/>
      <c r="IN1207"/>
      <c r="IO1207"/>
      <c r="IP1207"/>
      <c r="IQ1207"/>
      <c r="IR1207"/>
      <c r="IS1207"/>
      <c r="IT1207"/>
      <c r="IU1207"/>
      <c r="IV1207"/>
      <c r="IW1207"/>
      <c r="IX1207"/>
      <c r="IY1207"/>
      <c r="IZ1207"/>
      <c r="JA1207"/>
      <c r="JB1207"/>
      <c r="JC1207"/>
      <c r="JD1207"/>
      <c r="JE1207"/>
      <c r="JF1207"/>
      <c r="JG1207"/>
      <c r="JH1207"/>
      <c r="JI1207"/>
      <c r="JJ1207"/>
      <c r="JK1207"/>
      <c r="JL1207"/>
      <c r="JM1207"/>
      <c r="JN1207"/>
      <c r="JO1207"/>
      <c r="JP1207"/>
      <c r="JQ1207"/>
      <c r="JR1207"/>
      <c r="JS1207"/>
      <c r="JT1207"/>
      <c r="JU1207"/>
      <c r="JV1207"/>
      <c r="JW1207"/>
      <c r="JX1207"/>
      <c r="JY1207"/>
      <c r="JZ1207"/>
      <c r="KA1207"/>
      <c r="KB1207"/>
      <c r="KC1207"/>
      <c r="KD1207"/>
      <c r="KE1207"/>
      <c r="KF1207"/>
      <c r="KG1207"/>
      <c r="KH1207"/>
      <c r="KI1207"/>
      <c r="KJ1207"/>
      <c r="KK1207"/>
      <c r="KL1207"/>
      <c r="KM1207"/>
      <c r="KN1207"/>
      <c r="KO1207"/>
      <c r="KP1207"/>
      <c r="KQ1207"/>
      <c r="KR1207"/>
      <c r="KS1207"/>
      <c r="KT1207"/>
      <c r="KU1207"/>
      <c r="KV1207"/>
      <c r="KW1207"/>
      <c r="KX1207"/>
      <c r="KY1207"/>
      <c r="KZ1207"/>
      <c r="LA1207"/>
      <c r="LB1207"/>
      <c r="LC1207"/>
      <c r="LD1207"/>
      <c r="LE1207"/>
      <c r="LF1207"/>
      <c r="LG1207"/>
      <c r="LH1207"/>
      <c r="LI1207"/>
      <c r="LJ1207"/>
      <c r="LK1207"/>
      <c r="LL1207"/>
      <c r="LM1207"/>
      <c r="LN1207"/>
      <c r="LO1207"/>
      <c r="LP1207"/>
      <c r="LQ1207"/>
      <c r="LR1207"/>
      <c r="LS1207"/>
      <c r="LT1207"/>
      <c r="LU1207"/>
      <c r="LV1207"/>
      <c r="LW1207"/>
      <c r="LX1207"/>
      <c r="LY1207"/>
      <c r="LZ1207"/>
      <c r="MA1207"/>
      <c r="MB1207"/>
      <c r="MC1207"/>
      <c r="MD1207"/>
      <c r="ME1207"/>
      <c r="MF1207"/>
      <c r="MG1207"/>
      <c r="MH1207"/>
      <c r="MI1207"/>
      <c r="MJ1207"/>
      <c r="MK1207"/>
      <c r="ML1207"/>
      <c r="MM1207"/>
      <c r="MN1207"/>
      <c r="MO1207"/>
      <c r="MP1207"/>
      <c r="MQ1207"/>
      <c r="MR1207"/>
      <c r="MS1207"/>
      <c r="MT1207"/>
      <c r="MU1207"/>
      <c r="MV1207"/>
      <c r="MW1207"/>
      <c r="MX1207"/>
      <c r="MY1207"/>
      <c r="MZ1207"/>
      <c r="NA1207"/>
      <c r="NB1207"/>
      <c r="NC1207"/>
      <c r="ND1207"/>
      <c r="NE1207"/>
      <c r="NF1207"/>
      <c r="NG1207"/>
      <c r="NH1207"/>
      <c r="NI1207"/>
      <c r="NJ1207"/>
      <c r="NK1207"/>
      <c r="NL1207"/>
      <c r="NM1207"/>
      <c r="NN1207"/>
      <c r="NO1207"/>
      <c r="NP1207"/>
      <c r="NQ1207"/>
      <c r="NR1207"/>
      <c r="NS1207"/>
      <c r="NT1207"/>
      <c r="NU1207"/>
      <c r="NV1207"/>
      <c r="NW1207"/>
      <c r="NX1207"/>
      <c r="NY1207"/>
      <c r="NZ1207"/>
      <c r="OA1207"/>
    </row>
    <row r="1208" spans="16:391"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  <c r="EQ1208"/>
      <c r="ER1208"/>
      <c r="ES1208"/>
      <c r="ET1208"/>
      <c r="EU1208"/>
      <c r="EV1208"/>
      <c r="EW1208"/>
      <c r="EX1208"/>
      <c r="EY1208"/>
      <c r="EZ1208"/>
      <c r="FA1208"/>
      <c r="FB1208"/>
      <c r="FC1208"/>
      <c r="FD1208"/>
      <c r="FE1208"/>
      <c r="FF1208"/>
      <c r="FG1208"/>
      <c r="FH1208"/>
      <c r="FI1208"/>
      <c r="FJ1208"/>
      <c r="FK1208"/>
      <c r="FL1208"/>
      <c r="FM1208"/>
      <c r="FN1208"/>
      <c r="FO1208"/>
      <c r="FP1208"/>
      <c r="FQ1208"/>
      <c r="FR1208"/>
      <c r="FS1208"/>
      <c r="FT1208"/>
      <c r="FU1208"/>
      <c r="FV1208"/>
      <c r="FW1208"/>
      <c r="FX1208"/>
      <c r="FY1208"/>
      <c r="FZ1208"/>
      <c r="GA1208"/>
      <c r="GB1208"/>
      <c r="GC1208"/>
      <c r="GD1208"/>
      <c r="GE1208"/>
      <c r="GF1208"/>
      <c r="GG1208"/>
      <c r="GH1208"/>
      <c r="GI1208"/>
      <c r="GJ1208"/>
      <c r="GK1208"/>
      <c r="GL1208"/>
      <c r="GM1208"/>
      <c r="GN1208"/>
      <c r="GO1208"/>
      <c r="GP1208"/>
      <c r="GQ1208"/>
      <c r="GR1208"/>
      <c r="GS1208"/>
      <c r="GT1208"/>
      <c r="GU1208"/>
      <c r="GV1208"/>
      <c r="GW1208"/>
      <c r="GX1208"/>
      <c r="GY1208"/>
      <c r="GZ1208"/>
      <c r="HA1208"/>
      <c r="HB1208"/>
      <c r="HC1208"/>
      <c r="HD1208"/>
      <c r="HE1208"/>
      <c r="HF1208"/>
      <c r="HG1208"/>
      <c r="HH1208"/>
      <c r="HI1208"/>
      <c r="HJ1208"/>
      <c r="HK1208"/>
      <c r="HL1208"/>
      <c r="HM1208"/>
      <c r="HN1208"/>
      <c r="HO1208"/>
      <c r="HP1208"/>
      <c r="HQ1208"/>
      <c r="HR1208"/>
      <c r="HS1208"/>
      <c r="HT1208"/>
      <c r="HU1208"/>
      <c r="HV1208"/>
      <c r="HW1208"/>
      <c r="HX1208"/>
      <c r="HY1208"/>
      <c r="HZ1208"/>
      <c r="IA1208"/>
      <c r="IB1208"/>
      <c r="IC1208"/>
      <c r="ID1208"/>
      <c r="IE1208"/>
      <c r="IF1208"/>
      <c r="IG1208"/>
      <c r="IH1208"/>
      <c r="II1208"/>
      <c r="IJ1208"/>
      <c r="IK1208"/>
      <c r="IL1208"/>
      <c r="IM1208"/>
      <c r="IN1208"/>
      <c r="IO1208"/>
      <c r="IP1208"/>
      <c r="IQ1208"/>
      <c r="IR1208"/>
      <c r="IS1208"/>
      <c r="IT1208"/>
      <c r="IU1208"/>
      <c r="IV1208"/>
      <c r="IW1208"/>
      <c r="IX1208"/>
      <c r="IY1208"/>
      <c r="IZ1208"/>
      <c r="JA1208"/>
      <c r="JB1208"/>
      <c r="JC1208"/>
      <c r="JD1208"/>
      <c r="JE1208"/>
      <c r="JF1208"/>
      <c r="JG1208"/>
      <c r="JH1208"/>
      <c r="JI1208"/>
      <c r="JJ1208"/>
      <c r="JK1208"/>
      <c r="JL1208"/>
      <c r="JM1208"/>
      <c r="JN1208"/>
      <c r="JO1208"/>
      <c r="JP1208"/>
      <c r="JQ1208"/>
      <c r="JR1208"/>
      <c r="JS1208"/>
      <c r="JT1208"/>
      <c r="JU1208"/>
      <c r="JV1208"/>
      <c r="JW1208"/>
      <c r="JX1208"/>
      <c r="JY1208"/>
      <c r="JZ1208"/>
      <c r="KA1208"/>
      <c r="KB1208"/>
      <c r="KC1208"/>
      <c r="KD1208"/>
      <c r="KE1208"/>
      <c r="KF1208"/>
      <c r="KG1208"/>
      <c r="KH1208"/>
      <c r="KI1208"/>
      <c r="KJ1208"/>
      <c r="KK1208"/>
      <c r="KL1208"/>
      <c r="KM1208"/>
      <c r="KN1208"/>
      <c r="KO1208"/>
      <c r="KP1208"/>
      <c r="KQ1208"/>
      <c r="KR1208"/>
      <c r="KS1208"/>
      <c r="KT1208"/>
      <c r="KU1208"/>
      <c r="KV1208"/>
      <c r="KW1208"/>
      <c r="KX1208"/>
      <c r="KY1208"/>
      <c r="KZ1208"/>
      <c r="LA1208"/>
      <c r="LB1208"/>
      <c r="LC1208"/>
      <c r="LD1208"/>
      <c r="LE1208"/>
      <c r="LF1208"/>
      <c r="LG1208"/>
      <c r="LH1208"/>
      <c r="LI1208"/>
      <c r="LJ1208"/>
      <c r="LK1208"/>
      <c r="LL1208"/>
      <c r="LM1208"/>
      <c r="LN1208"/>
      <c r="LO1208"/>
      <c r="LP1208"/>
      <c r="LQ1208"/>
      <c r="LR1208"/>
      <c r="LS1208"/>
      <c r="LT1208"/>
      <c r="LU1208"/>
      <c r="LV1208"/>
      <c r="LW1208"/>
      <c r="LX1208"/>
      <c r="LY1208"/>
      <c r="LZ1208"/>
      <c r="MA1208"/>
      <c r="MB1208"/>
      <c r="MC1208"/>
      <c r="MD1208"/>
      <c r="ME1208"/>
      <c r="MF1208"/>
      <c r="MG1208"/>
      <c r="MH1208"/>
      <c r="MI1208"/>
      <c r="MJ1208"/>
      <c r="MK1208"/>
      <c r="ML1208"/>
      <c r="MM1208"/>
      <c r="MN1208"/>
      <c r="MO1208"/>
      <c r="MP1208"/>
      <c r="MQ1208"/>
      <c r="MR1208"/>
      <c r="MS1208"/>
      <c r="MT1208"/>
      <c r="MU1208"/>
      <c r="MV1208"/>
      <c r="MW1208"/>
      <c r="MX1208"/>
      <c r="MY1208"/>
      <c r="MZ1208"/>
      <c r="NA1208"/>
      <c r="NB1208"/>
      <c r="NC1208"/>
      <c r="ND1208"/>
      <c r="NE1208"/>
      <c r="NF1208"/>
      <c r="NG1208"/>
      <c r="NH1208"/>
      <c r="NI1208"/>
      <c r="NJ1208"/>
      <c r="NK1208"/>
      <c r="NL1208"/>
      <c r="NM1208"/>
      <c r="NN1208"/>
      <c r="NO1208"/>
      <c r="NP1208"/>
      <c r="NQ1208"/>
      <c r="NR1208"/>
      <c r="NS1208"/>
      <c r="NT1208"/>
      <c r="NU1208"/>
      <c r="NV1208"/>
      <c r="NW1208"/>
      <c r="NX1208"/>
      <c r="NY1208"/>
      <c r="NZ1208"/>
      <c r="OA1208"/>
    </row>
    <row r="1209" spans="16:391"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  <c r="GC1209"/>
      <c r="GD1209"/>
      <c r="GE1209"/>
      <c r="GF1209"/>
      <c r="GG1209"/>
      <c r="GH1209"/>
      <c r="GI1209"/>
      <c r="GJ1209"/>
      <c r="GK1209"/>
      <c r="GL1209"/>
      <c r="GM1209"/>
      <c r="GN1209"/>
      <c r="GO1209"/>
      <c r="GP1209"/>
      <c r="GQ1209"/>
      <c r="GR1209"/>
      <c r="GS1209"/>
      <c r="GT1209"/>
      <c r="GU1209"/>
      <c r="GV1209"/>
      <c r="GW1209"/>
      <c r="GX1209"/>
      <c r="GY1209"/>
      <c r="GZ1209"/>
      <c r="HA1209"/>
      <c r="HB1209"/>
      <c r="HC1209"/>
      <c r="HD1209"/>
      <c r="HE1209"/>
      <c r="HF1209"/>
      <c r="HG1209"/>
      <c r="HH1209"/>
      <c r="HI1209"/>
      <c r="HJ1209"/>
      <c r="HK1209"/>
      <c r="HL1209"/>
      <c r="HM1209"/>
      <c r="HN1209"/>
      <c r="HO1209"/>
      <c r="HP1209"/>
      <c r="HQ1209"/>
      <c r="HR1209"/>
      <c r="HS1209"/>
      <c r="HT1209"/>
      <c r="HU1209"/>
      <c r="HV1209"/>
      <c r="HW1209"/>
      <c r="HX1209"/>
      <c r="HY1209"/>
      <c r="HZ1209"/>
      <c r="IA1209"/>
      <c r="IB1209"/>
      <c r="IC1209"/>
      <c r="ID1209"/>
      <c r="IE1209"/>
      <c r="IF1209"/>
      <c r="IG1209"/>
      <c r="IH1209"/>
      <c r="II1209"/>
      <c r="IJ1209"/>
      <c r="IK1209"/>
      <c r="IL1209"/>
      <c r="IM1209"/>
      <c r="IN1209"/>
      <c r="IO1209"/>
      <c r="IP1209"/>
      <c r="IQ1209"/>
      <c r="IR1209"/>
      <c r="IS1209"/>
      <c r="IT1209"/>
      <c r="IU1209"/>
      <c r="IV1209"/>
      <c r="IW1209"/>
      <c r="IX1209"/>
      <c r="IY1209"/>
      <c r="IZ1209"/>
      <c r="JA1209"/>
      <c r="JB1209"/>
      <c r="JC1209"/>
      <c r="JD1209"/>
      <c r="JE1209"/>
      <c r="JF1209"/>
      <c r="JG1209"/>
      <c r="JH1209"/>
      <c r="JI1209"/>
      <c r="JJ1209"/>
      <c r="JK1209"/>
      <c r="JL1209"/>
      <c r="JM1209"/>
      <c r="JN1209"/>
      <c r="JO1209"/>
      <c r="JP1209"/>
      <c r="JQ1209"/>
      <c r="JR1209"/>
      <c r="JS1209"/>
      <c r="JT1209"/>
      <c r="JU1209"/>
      <c r="JV1209"/>
      <c r="JW1209"/>
      <c r="JX1209"/>
      <c r="JY1209"/>
      <c r="JZ1209"/>
      <c r="KA1209"/>
      <c r="KB1209"/>
      <c r="KC1209"/>
      <c r="KD1209"/>
      <c r="KE1209"/>
      <c r="KF1209"/>
      <c r="KG1209"/>
      <c r="KH1209"/>
      <c r="KI1209"/>
      <c r="KJ1209"/>
      <c r="KK1209"/>
      <c r="KL1209"/>
      <c r="KM1209"/>
      <c r="KN1209"/>
      <c r="KO1209"/>
      <c r="KP1209"/>
      <c r="KQ1209"/>
      <c r="KR1209"/>
      <c r="KS1209"/>
      <c r="KT1209"/>
      <c r="KU1209"/>
      <c r="KV1209"/>
      <c r="KW1209"/>
      <c r="KX1209"/>
      <c r="KY1209"/>
      <c r="KZ1209"/>
      <c r="LA1209"/>
      <c r="LB1209"/>
      <c r="LC1209"/>
      <c r="LD1209"/>
      <c r="LE1209"/>
      <c r="LF1209"/>
      <c r="LG1209"/>
      <c r="LH1209"/>
      <c r="LI1209"/>
      <c r="LJ1209"/>
      <c r="LK1209"/>
      <c r="LL1209"/>
      <c r="LM1209"/>
      <c r="LN1209"/>
      <c r="LO1209"/>
      <c r="LP1209"/>
      <c r="LQ1209"/>
      <c r="LR1209"/>
      <c r="LS1209"/>
      <c r="LT1209"/>
      <c r="LU1209"/>
      <c r="LV1209"/>
      <c r="LW1209"/>
      <c r="LX1209"/>
      <c r="LY1209"/>
      <c r="LZ1209"/>
      <c r="MA1209"/>
      <c r="MB1209"/>
      <c r="MC1209"/>
      <c r="MD1209"/>
      <c r="ME1209"/>
      <c r="MF1209"/>
      <c r="MG1209"/>
      <c r="MH1209"/>
      <c r="MI1209"/>
      <c r="MJ1209"/>
      <c r="MK1209"/>
      <c r="ML1209"/>
      <c r="MM1209"/>
      <c r="MN1209"/>
      <c r="MO1209"/>
      <c r="MP1209"/>
      <c r="MQ1209"/>
      <c r="MR1209"/>
      <c r="MS1209"/>
      <c r="MT1209"/>
      <c r="MU1209"/>
      <c r="MV1209"/>
      <c r="MW1209"/>
      <c r="MX1209"/>
      <c r="MY1209"/>
      <c r="MZ1209"/>
      <c r="NA1209"/>
      <c r="NB1209"/>
      <c r="NC1209"/>
      <c r="ND1209"/>
      <c r="NE1209"/>
      <c r="NF1209"/>
      <c r="NG1209"/>
      <c r="NH1209"/>
      <c r="NI1209"/>
      <c r="NJ1209"/>
      <c r="NK1209"/>
      <c r="NL1209"/>
      <c r="NM1209"/>
      <c r="NN1209"/>
      <c r="NO1209"/>
      <c r="NP1209"/>
      <c r="NQ1209"/>
      <c r="NR1209"/>
      <c r="NS1209"/>
      <c r="NT1209"/>
      <c r="NU1209"/>
      <c r="NV1209"/>
      <c r="NW1209"/>
      <c r="NX1209"/>
      <c r="NY1209"/>
      <c r="NZ1209"/>
      <c r="OA1209"/>
    </row>
    <row r="1210" spans="16:391"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  <c r="EQ1210"/>
      <c r="ER1210"/>
      <c r="ES1210"/>
      <c r="ET1210"/>
      <c r="EU1210"/>
      <c r="EV1210"/>
      <c r="EW1210"/>
      <c r="EX1210"/>
      <c r="EY1210"/>
      <c r="EZ1210"/>
      <c r="FA1210"/>
      <c r="FB1210"/>
      <c r="FC1210"/>
      <c r="FD1210"/>
      <c r="FE1210"/>
      <c r="FF1210"/>
      <c r="FG1210"/>
      <c r="FH1210"/>
      <c r="FI1210"/>
      <c r="FJ1210"/>
      <c r="FK1210"/>
      <c r="FL1210"/>
      <c r="FM1210"/>
      <c r="FN1210"/>
      <c r="FO1210"/>
      <c r="FP1210"/>
      <c r="FQ1210"/>
      <c r="FR1210"/>
      <c r="FS1210"/>
      <c r="FT1210"/>
      <c r="FU1210"/>
      <c r="FV1210"/>
      <c r="FW1210"/>
      <c r="FX1210"/>
      <c r="FY1210"/>
      <c r="FZ1210"/>
      <c r="GA1210"/>
      <c r="GB1210"/>
      <c r="GC1210"/>
      <c r="GD1210"/>
      <c r="GE1210"/>
      <c r="GF1210"/>
      <c r="GG1210"/>
      <c r="GH1210"/>
      <c r="GI1210"/>
      <c r="GJ1210"/>
      <c r="GK1210"/>
      <c r="GL1210"/>
      <c r="GM1210"/>
      <c r="GN1210"/>
      <c r="GO1210"/>
      <c r="GP1210"/>
      <c r="GQ1210"/>
      <c r="GR1210"/>
      <c r="GS1210"/>
      <c r="GT1210"/>
      <c r="GU1210"/>
      <c r="GV1210"/>
      <c r="GW1210"/>
      <c r="GX1210"/>
      <c r="GY1210"/>
      <c r="GZ1210"/>
      <c r="HA1210"/>
      <c r="HB1210"/>
      <c r="HC1210"/>
      <c r="HD1210"/>
      <c r="HE1210"/>
      <c r="HF1210"/>
      <c r="HG1210"/>
      <c r="HH1210"/>
      <c r="HI1210"/>
      <c r="HJ1210"/>
      <c r="HK1210"/>
      <c r="HL1210"/>
      <c r="HM1210"/>
      <c r="HN1210"/>
      <c r="HO1210"/>
      <c r="HP1210"/>
      <c r="HQ1210"/>
      <c r="HR1210"/>
      <c r="HS1210"/>
      <c r="HT1210"/>
      <c r="HU1210"/>
      <c r="HV1210"/>
      <c r="HW1210"/>
      <c r="HX1210"/>
      <c r="HY1210"/>
      <c r="HZ1210"/>
      <c r="IA1210"/>
      <c r="IB1210"/>
      <c r="IC1210"/>
      <c r="ID1210"/>
      <c r="IE1210"/>
      <c r="IF1210"/>
      <c r="IG1210"/>
      <c r="IH1210"/>
      <c r="II1210"/>
      <c r="IJ1210"/>
      <c r="IK1210"/>
      <c r="IL1210"/>
      <c r="IM1210"/>
      <c r="IN1210"/>
      <c r="IO1210"/>
      <c r="IP1210"/>
      <c r="IQ1210"/>
      <c r="IR1210"/>
      <c r="IS1210"/>
      <c r="IT1210"/>
      <c r="IU1210"/>
      <c r="IV1210"/>
      <c r="IW1210"/>
      <c r="IX1210"/>
      <c r="IY1210"/>
      <c r="IZ1210"/>
      <c r="JA1210"/>
      <c r="JB1210"/>
      <c r="JC1210"/>
      <c r="JD1210"/>
      <c r="JE1210"/>
      <c r="JF1210"/>
      <c r="JG1210"/>
      <c r="JH1210"/>
      <c r="JI1210"/>
      <c r="JJ1210"/>
      <c r="JK1210"/>
      <c r="JL1210"/>
      <c r="JM1210"/>
      <c r="JN1210"/>
      <c r="JO1210"/>
      <c r="JP1210"/>
      <c r="JQ1210"/>
      <c r="JR1210"/>
      <c r="JS1210"/>
      <c r="JT1210"/>
      <c r="JU1210"/>
      <c r="JV1210"/>
      <c r="JW1210"/>
      <c r="JX1210"/>
      <c r="JY1210"/>
      <c r="JZ1210"/>
      <c r="KA1210"/>
      <c r="KB1210"/>
      <c r="KC1210"/>
      <c r="KD1210"/>
      <c r="KE1210"/>
      <c r="KF1210"/>
      <c r="KG1210"/>
      <c r="KH1210"/>
      <c r="KI1210"/>
      <c r="KJ1210"/>
      <c r="KK1210"/>
      <c r="KL1210"/>
      <c r="KM1210"/>
      <c r="KN1210"/>
      <c r="KO1210"/>
      <c r="KP1210"/>
      <c r="KQ1210"/>
      <c r="KR1210"/>
      <c r="KS1210"/>
      <c r="KT1210"/>
      <c r="KU1210"/>
      <c r="KV1210"/>
      <c r="KW1210"/>
      <c r="KX1210"/>
      <c r="KY1210"/>
      <c r="KZ1210"/>
      <c r="LA1210"/>
      <c r="LB1210"/>
      <c r="LC1210"/>
      <c r="LD1210"/>
      <c r="LE1210"/>
      <c r="LF1210"/>
      <c r="LG1210"/>
      <c r="LH1210"/>
      <c r="LI1210"/>
      <c r="LJ1210"/>
      <c r="LK1210"/>
      <c r="LL1210"/>
      <c r="LM1210"/>
      <c r="LN1210"/>
      <c r="LO1210"/>
      <c r="LP1210"/>
      <c r="LQ1210"/>
      <c r="LR1210"/>
      <c r="LS1210"/>
      <c r="LT1210"/>
      <c r="LU1210"/>
      <c r="LV1210"/>
      <c r="LW1210"/>
      <c r="LX1210"/>
      <c r="LY1210"/>
      <c r="LZ1210"/>
      <c r="MA1210"/>
      <c r="MB1210"/>
      <c r="MC1210"/>
      <c r="MD1210"/>
      <c r="ME1210"/>
      <c r="MF1210"/>
      <c r="MG1210"/>
      <c r="MH1210"/>
      <c r="MI1210"/>
      <c r="MJ1210"/>
      <c r="MK1210"/>
      <c r="ML1210"/>
      <c r="MM1210"/>
      <c r="MN1210"/>
      <c r="MO1210"/>
      <c r="MP1210"/>
      <c r="MQ1210"/>
      <c r="MR1210"/>
      <c r="MS1210"/>
      <c r="MT1210"/>
      <c r="MU1210"/>
      <c r="MV1210"/>
      <c r="MW1210"/>
      <c r="MX1210"/>
      <c r="MY1210"/>
      <c r="MZ1210"/>
      <c r="NA1210"/>
      <c r="NB1210"/>
      <c r="NC1210"/>
      <c r="ND1210"/>
      <c r="NE1210"/>
      <c r="NF1210"/>
      <c r="NG1210"/>
      <c r="NH1210"/>
      <c r="NI1210"/>
      <c r="NJ1210"/>
      <c r="NK1210"/>
      <c r="NL1210"/>
      <c r="NM1210"/>
      <c r="NN1210"/>
      <c r="NO1210"/>
      <c r="NP1210"/>
      <c r="NQ1210"/>
      <c r="NR1210"/>
      <c r="NS1210"/>
      <c r="NT1210"/>
      <c r="NU1210"/>
      <c r="NV1210"/>
      <c r="NW1210"/>
      <c r="NX1210"/>
      <c r="NY1210"/>
      <c r="NZ1210"/>
      <c r="OA1210"/>
    </row>
    <row r="1211" spans="16:391"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  <c r="EQ1211"/>
      <c r="ER1211"/>
      <c r="ES1211"/>
      <c r="ET1211"/>
      <c r="EU1211"/>
      <c r="EV1211"/>
      <c r="EW1211"/>
      <c r="EX1211"/>
      <c r="EY1211"/>
      <c r="EZ1211"/>
      <c r="FA1211"/>
      <c r="FB1211"/>
      <c r="FC1211"/>
      <c r="FD1211"/>
      <c r="FE1211"/>
      <c r="FF1211"/>
      <c r="FG1211"/>
      <c r="FH1211"/>
      <c r="FI1211"/>
      <c r="FJ1211"/>
      <c r="FK1211"/>
      <c r="FL1211"/>
      <c r="FM1211"/>
      <c r="FN1211"/>
      <c r="FO1211"/>
      <c r="FP1211"/>
      <c r="FQ1211"/>
      <c r="FR1211"/>
      <c r="FS1211"/>
      <c r="FT1211"/>
      <c r="FU1211"/>
      <c r="FV1211"/>
      <c r="FW1211"/>
      <c r="FX1211"/>
      <c r="FY1211"/>
      <c r="FZ1211"/>
      <c r="GA1211"/>
      <c r="GB1211"/>
      <c r="GC1211"/>
      <c r="GD1211"/>
      <c r="GE1211"/>
      <c r="GF1211"/>
      <c r="GG1211"/>
      <c r="GH1211"/>
      <c r="GI1211"/>
      <c r="GJ1211"/>
      <c r="GK1211"/>
      <c r="GL1211"/>
      <c r="GM1211"/>
      <c r="GN1211"/>
      <c r="GO1211"/>
      <c r="GP1211"/>
      <c r="GQ1211"/>
      <c r="GR1211"/>
      <c r="GS1211"/>
      <c r="GT1211"/>
      <c r="GU1211"/>
      <c r="GV1211"/>
      <c r="GW1211"/>
      <c r="GX1211"/>
      <c r="GY1211"/>
      <c r="GZ1211"/>
      <c r="HA1211"/>
      <c r="HB1211"/>
      <c r="HC1211"/>
      <c r="HD1211"/>
      <c r="HE1211"/>
      <c r="HF1211"/>
      <c r="HG1211"/>
      <c r="HH1211"/>
      <c r="HI1211"/>
      <c r="HJ1211"/>
      <c r="HK1211"/>
      <c r="HL1211"/>
      <c r="HM1211"/>
      <c r="HN1211"/>
      <c r="HO1211"/>
      <c r="HP1211"/>
      <c r="HQ1211"/>
      <c r="HR1211"/>
      <c r="HS1211"/>
      <c r="HT1211"/>
      <c r="HU1211"/>
      <c r="HV1211"/>
      <c r="HW1211"/>
      <c r="HX1211"/>
      <c r="HY1211"/>
      <c r="HZ1211"/>
      <c r="IA1211"/>
      <c r="IB1211"/>
      <c r="IC1211"/>
      <c r="ID1211"/>
      <c r="IE1211"/>
      <c r="IF1211"/>
      <c r="IG1211"/>
      <c r="IH1211"/>
      <c r="II1211"/>
      <c r="IJ1211"/>
      <c r="IK1211"/>
      <c r="IL1211"/>
      <c r="IM1211"/>
      <c r="IN1211"/>
      <c r="IO1211"/>
      <c r="IP1211"/>
      <c r="IQ1211"/>
      <c r="IR1211"/>
      <c r="IS1211"/>
      <c r="IT1211"/>
      <c r="IU1211"/>
      <c r="IV1211"/>
      <c r="IW1211"/>
      <c r="IX1211"/>
      <c r="IY1211"/>
      <c r="IZ1211"/>
      <c r="JA1211"/>
      <c r="JB1211"/>
      <c r="JC1211"/>
      <c r="JD1211"/>
      <c r="JE1211"/>
      <c r="JF1211"/>
      <c r="JG1211"/>
      <c r="JH1211"/>
      <c r="JI1211"/>
      <c r="JJ1211"/>
      <c r="JK1211"/>
      <c r="JL1211"/>
      <c r="JM1211"/>
      <c r="JN1211"/>
      <c r="JO1211"/>
      <c r="JP1211"/>
      <c r="JQ1211"/>
      <c r="JR1211"/>
      <c r="JS1211"/>
      <c r="JT1211"/>
      <c r="JU1211"/>
      <c r="JV1211"/>
      <c r="JW1211"/>
      <c r="JX1211"/>
      <c r="JY1211"/>
      <c r="JZ1211"/>
      <c r="KA1211"/>
      <c r="KB1211"/>
      <c r="KC1211"/>
      <c r="KD1211"/>
      <c r="KE1211"/>
      <c r="KF1211"/>
      <c r="KG1211"/>
      <c r="KH1211"/>
      <c r="KI1211"/>
      <c r="KJ1211"/>
      <c r="KK1211"/>
      <c r="KL1211"/>
      <c r="KM1211"/>
      <c r="KN1211"/>
      <c r="KO1211"/>
      <c r="KP1211"/>
      <c r="KQ1211"/>
      <c r="KR1211"/>
      <c r="KS1211"/>
      <c r="KT1211"/>
      <c r="KU1211"/>
      <c r="KV1211"/>
      <c r="KW1211"/>
      <c r="KX1211"/>
      <c r="KY1211"/>
      <c r="KZ1211"/>
      <c r="LA1211"/>
      <c r="LB1211"/>
      <c r="LC1211"/>
      <c r="LD1211"/>
      <c r="LE1211"/>
      <c r="LF1211"/>
      <c r="LG1211"/>
      <c r="LH1211"/>
      <c r="LI1211"/>
      <c r="LJ1211"/>
      <c r="LK1211"/>
      <c r="LL1211"/>
      <c r="LM1211"/>
      <c r="LN1211"/>
      <c r="LO1211"/>
      <c r="LP1211"/>
      <c r="LQ1211"/>
      <c r="LR1211"/>
      <c r="LS1211"/>
      <c r="LT1211"/>
      <c r="LU1211"/>
      <c r="LV1211"/>
      <c r="LW1211"/>
      <c r="LX1211"/>
      <c r="LY1211"/>
      <c r="LZ1211"/>
      <c r="MA1211"/>
      <c r="MB1211"/>
      <c r="MC1211"/>
      <c r="MD1211"/>
      <c r="ME1211"/>
      <c r="MF1211"/>
      <c r="MG1211"/>
      <c r="MH1211"/>
      <c r="MI1211"/>
      <c r="MJ1211"/>
      <c r="MK1211"/>
      <c r="ML1211"/>
      <c r="MM1211"/>
      <c r="MN1211"/>
      <c r="MO1211"/>
      <c r="MP1211"/>
      <c r="MQ1211"/>
      <c r="MR1211"/>
      <c r="MS1211"/>
      <c r="MT1211"/>
      <c r="MU1211"/>
      <c r="MV1211"/>
      <c r="MW1211"/>
      <c r="MX1211"/>
      <c r="MY1211"/>
      <c r="MZ1211"/>
      <c r="NA1211"/>
      <c r="NB1211"/>
      <c r="NC1211"/>
      <c r="ND1211"/>
      <c r="NE1211"/>
      <c r="NF1211"/>
      <c r="NG1211"/>
      <c r="NH1211"/>
      <c r="NI1211"/>
      <c r="NJ1211"/>
      <c r="NK1211"/>
      <c r="NL1211"/>
      <c r="NM1211"/>
      <c r="NN1211"/>
      <c r="NO1211"/>
      <c r="NP1211"/>
      <c r="NQ1211"/>
      <c r="NR1211"/>
      <c r="NS1211"/>
      <c r="NT1211"/>
      <c r="NU1211"/>
      <c r="NV1211"/>
      <c r="NW1211"/>
      <c r="NX1211"/>
      <c r="NY1211"/>
      <c r="NZ1211"/>
      <c r="OA1211"/>
    </row>
    <row r="1212" spans="16:391"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  <c r="EQ1212"/>
      <c r="ER1212"/>
      <c r="ES1212"/>
      <c r="ET1212"/>
      <c r="EU1212"/>
      <c r="EV1212"/>
      <c r="EW1212"/>
      <c r="EX1212"/>
      <c r="EY1212"/>
      <c r="EZ1212"/>
      <c r="FA1212"/>
      <c r="FB1212"/>
      <c r="FC1212"/>
      <c r="FD1212"/>
      <c r="FE1212"/>
      <c r="FF1212"/>
      <c r="FG1212"/>
      <c r="FH1212"/>
      <c r="FI1212"/>
      <c r="FJ1212"/>
      <c r="FK1212"/>
      <c r="FL1212"/>
      <c r="FM1212"/>
      <c r="FN1212"/>
      <c r="FO1212"/>
      <c r="FP1212"/>
      <c r="FQ1212"/>
      <c r="FR1212"/>
      <c r="FS1212"/>
      <c r="FT1212"/>
      <c r="FU1212"/>
      <c r="FV1212"/>
      <c r="FW1212"/>
      <c r="FX1212"/>
      <c r="FY1212"/>
      <c r="FZ1212"/>
      <c r="GA1212"/>
      <c r="GB1212"/>
      <c r="GC1212"/>
      <c r="GD1212"/>
      <c r="GE1212"/>
      <c r="GF1212"/>
      <c r="GG1212"/>
      <c r="GH1212"/>
      <c r="GI1212"/>
      <c r="GJ1212"/>
      <c r="GK1212"/>
      <c r="GL1212"/>
      <c r="GM1212"/>
      <c r="GN1212"/>
      <c r="GO1212"/>
      <c r="GP1212"/>
      <c r="GQ1212"/>
      <c r="GR1212"/>
      <c r="GS1212"/>
      <c r="GT1212"/>
      <c r="GU1212"/>
      <c r="GV1212"/>
      <c r="GW1212"/>
      <c r="GX1212"/>
      <c r="GY1212"/>
      <c r="GZ1212"/>
      <c r="HA1212"/>
      <c r="HB1212"/>
      <c r="HC1212"/>
      <c r="HD1212"/>
      <c r="HE1212"/>
      <c r="HF1212"/>
      <c r="HG1212"/>
      <c r="HH1212"/>
      <c r="HI1212"/>
      <c r="HJ1212"/>
      <c r="HK1212"/>
      <c r="HL1212"/>
      <c r="HM1212"/>
      <c r="HN1212"/>
      <c r="HO1212"/>
      <c r="HP1212"/>
      <c r="HQ1212"/>
      <c r="HR1212"/>
      <c r="HS1212"/>
      <c r="HT1212"/>
      <c r="HU1212"/>
      <c r="HV1212"/>
      <c r="HW1212"/>
      <c r="HX1212"/>
      <c r="HY1212"/>
      <c r="HZ1212"/>
      <c r="IA1212"/>
      <c r="IB1212"/>
      <c r="IC1212"/>
      <c r="ID1212"/>
      <c r="IE1212"/>
      <c r="IF1212"/>
      <c r="IG1212"/>
      <c r="IH1212"/>
      <c r="II1212"/>
      <c r="IJ1212"/>
      <c r="IK1212"/>
      <c r="IL1212"/>
      <c r="IM1212"/>
      <c r="IN1212"/>
      <c r="IO1212"/>
      <c r="IP1212"/>
      <c r="IQ1212"/>
      <c r="IR1212"/>
      <c r="IS1212"/>
      <c r="IT1212"/>
      <c r="IU1212"/>
      <c r="IV1212"/>
      <c r="IW1212"/>
      <c r="IX1212"/>
      <c r="IY1212"/>
      <c r="IZ1212"/>
      <c r="JA1212"/>
      <c r="JB1212"/>
      <c r="JC1212"/>
      <c r="JD1212"/>
      <c r="JE1212"/>
      <c r="JF1212"/>
      <c r="JG1212"/>
      <c r="JH1212"/>
      <c r="JI1212"/>
      <c r="JJ1212"/>
      <c r="JK1212"/>
      <c r="JL1212"/>
      <c r="JM1212"/>
      <c r="JN1212"/>
      <c r="JO1212"/>
      <c r="JP1212"/>
      <c r="JQ1212"/>
      <c r="JR1212"/>
      <c r="JS1212"/>
      <c r="JT1212"/>
      <c r="JU1212"/>
      <c r="JV1212"/>
      <c r="JW1212"/>
      <c r="JX1212"/>
      <c r="JY1212"/>
      <c r="JZ1212"/>
      <c r="KA1212"/>
      <c r="KB1212"/>
      <c r="KC1212"/>
      <c r="KD1212"/>
      <c r="KE1212"/>
      <c r="KF1212"/>
      <c r="KG1212"/>
      <c r="KH1212"/>
      <c r="KI1212"/>
      <c r="KJ1212"/>
      <c r="KK1212"/>
      <c r="KL1212"/>
      <c r="KM1212"/>
      <c r="KN1212"/>
      <c r="KO1212"/>
      <c r="KP1212"/>
      <c r="KQ1212"/>
      <c r="KR1212"/>
      <c r="KS1212"/>
      <c r="KT1212"/>
      <c r="KU1212"/>
      <c r="KV1212"/>
      <c r="KW1212"/>
      <c r="KX1212"/>
      <c r="KY1212"/>
      <c r="KZ1212"/>
      <c r="LA1212"/>
      <c r="LB1212"/>
      <c r="LC1212"/>
      <c r="LD1212"/>
      <c r="LE1212"/>
      <c r="LF1212"/>
      <c r="LG1212"/>
      <c r="LH1212"/>
      <c r="LI1212"/>
      <c r="LJ1212"/>
      <c r="LK1212"/>
      <c r="LL1212"/>
      <c r="LM1212"/>
      <c r="LN1212"/>
      <c r="LO1212"/>
      <c r="LP1212"/>
      <c r="LQ1212"/>
      <c r="LR1212"/>
      <c r="LS1212"/>
      <c r="LT1212"/>
      <c r="LU1212"/>
      <c r="LV1212"/>
      <c r="LW1212"/>
      <c r="LX1212"/>
      <c r="LY1212"/>
      <c r="LZ1212"/>
      <c r="MA1212"/>
      <c r="MB1212"/>
      <c r="MC1212"/>
      <c r="MD1212"/>
      <c r="ME1212"/>
      <c r="MF1212"/>
      <c r="MG1212"/>
      <c r="MH1212"/>
      <c r="MI1212"/>
      <c r="MJ1212"/>
      <c r="MK1212"/>
      <c r="ML1212"/>
      <c r="MM1212"/>
      <c r="MN1212"/>
      <c r="MO1212"/>
      <c r="MP1212"/>
      <c r="MQ1212"/>
      <c r="MR1212"/>
      <c r="MS1212"/>
      <c r="MT1212"/>
      <c r="MU1212"/>
      <c r="MV1212"/>
      <c r="MW1212"/>
      <c r="MX1212"/>
      <c r="MY1212"/>
      <c r="MZ1212"/>
      <c r="NA1212"/>
      <c r="NB1212"/>
      <c r="NC1212"/>
      <c r="ND1212"/>
      <c r="NE1212"/>
      <c r="NF1212"/>
      <c r="NG1212"/>
      <c r="NH1212"/>
      <c r="NI1212"/>
      <c r="NJ1212"/>
      <c r="NK1212"/>
      <c r="NL1212"/>
      <c r="NM1212"/>
      <c r="NN1212"/>
      <c r="NO1212"/>
      <c r="NP1212"/>
      <c r="NQ1212"/>
      <c r="NR1212"/>
      <c r="NS1212"/>
      <c r="NT1212"/>
      <c r="NU1212"/>
      <c r="NV1212"/>
      <c r="NW1212"/>
      <c r="NX1212"/>
      <c r="NY1212"/>
      <c r="NZ1212"/>
      <c r="OA1212"/>
    </row>
    <row r="1213" spans="16:391"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  <c r="EQ1213"/>
      <c r="ER1213"/>
      <c r="ES1213"/>
      <c r="ET1213"/>
      <c r="EU1213"/>
      <c r="EV1213"/>
      <c r="EW1213"/>
      <c r="EX1213"/>
      <c r="EY1213"/>
      <c r="EZ1213"/>
      <c r="FA1213"/>
      <c r="FB1213"/>
      <c r="FC1213"/>
      <c r="FD1213"/>
      <c r="FE1213"/>
      <c r="FF1213"/>
      <c r="FG1213"/>
      <c r="FH1213"/>
      <c r="FI1213"/>
      <c r="FJ1213"/>
      <c r="FK1213"/>
      <c r="FL1213"/>
      <c r="FM1213"/>
      <c r="FN1213"/>
      <c r="FO1213"/>
      <c r="FP1213"/>
      <c r="FQ1213"/>
      <c r="FR1213"/>
      <c r="FS1213"/>
      <c r="FT1213"/>
      <c r="FU1213"/>
      <c r="FV1213"/>
      <c r="FW1213"/>
      <c r="FX1213"/>
      <c r="FY1213"/>
      <c r="FZ1213"/>
      <c r="GA1213"/>
      <c r="GB1213"/>
      <c r="GC1213"/>
      <c r="GD1213"/>
      <c r="GE1213"/>
      <c r="GF1213"/>
      <c r="GG1213"/>
      <c r="GH1213"/>
      <c r="GI1213"/>
      <c r="GJ1213"/>
      <c r="GK1213"/>
      <c r="GL1213"/>
      <c r="GM1213"/>
      <c r="GN1213"/>
      <c r="GO1213"/>
      <c r="GP1213"/>
      <c r="GQ1213"/>
      <c r="GR1213"/>
      <c r="GS1213"/>
      <c r="GT1213"/>
      <c r="GU1213"/>
      <c r="GV1213"/>
      <c r="GW1213"/>
      <c r="GX1213"/>
      <c r="GY1213"/>
      <c r="GZ1213"/>
      <c r="HA1213"/>
      <c r="HB1213"/>
      <c r="HC1213"/>
      <c r="HD1213"/>
      <c r="HE1213"/>
      <c r="HF1213"/>
      <c r="HG1213"/>
      <c r="HH1213"/>
      <c r="HI1213"/>
      <c r="HJ1213"/>
      <c r="HK1213"/>
      <c r="HL1213"/>
      <c r="HM1213"/>
      <c r="HN1213"/>
      <c r="HO1213"/>
      <c r="HP1213"/>
      <c r="HQ1213"/>
      <c r="HR1213"/>
      <c r="HS1213"/>
      <c r="HT1213"/>
      <c r="HU1213"/>
      <c r="HV1213"/>
      <c r="HW1213"/>
      <c r="HX1213"/>
      <c r="HY1213"/>
      <c r="HZ1213"/>
      <c r="IA1213"/>
      <c r="IB1213"/>
      <c r="IC1213"/>
      <c r="ID1213"/>
      <c r="IE1213"/>
      <c r="IF1213"/>
      <c r="IG1213"/>
      <c r="IH1213"/>
      <c r="II1213"/>
      <c r="IJ1213"/>
      <c r="IK1213"/>
      <c r="IL1213"/>
      <c r="IM1213"/>
      <c r="IN1213"/>
      <c r="IO1213"/>
      <c r="IP1213"/>
      <c r="IQ1213"/>
      <c r="IR1213"/>
      <c r="IS1213"/>
      <c r="IT1213"/>
      <c r="IU1213"/>
      <c r="IV1213"/>
      <c r="IW1213"/>
      <c r="IX1213"/>
      <c r="IY1213"/>
      <c r="IZ1213"/>
      <c r="JA1213"/>
      <c r="JB1213"/>
      <c r="JC1213"/>
      <c r="JD1213"/>
      <c r="JE1213"/>
      <c r="JF1213"/>
      <c r="JG1213"/>
      <c r="JH1213"/>
      <c r="JI1213"/>
      <c r="JJ1213"/>
      <c r="JK1213"/>
      <c r="JL1213"/>
      <c r="JM1213"/>
      <c r="JN1213"/>
      <c r="JO1213"/>
      <c r="JP1213"/>
      <c r="JQ1213"/>
      <c r="JR1213"/>
      <c r="JS1213"/>
      <c r="JT1213"/>
      <c r="JU1213"/>
      <c r="JV1213"/>
      <c r="JW1213"/>
      <c r="JX1213"/>
      <c r="JY1213"/>
      <c r="JZ1213"/>
      <c r="KA1213"/>
      <c r="KB1213"/>
      <c r="KC1213"/>
      <c r="KD1213"/>
      <c r="KE1213"/>
      <c r="KF1213"/>
      <c r="KG1213"/>
      <c r="KH1213"/>
      <c r="KI1213"/>
      <c r="KJ1213"/>
      <c r="KK1213"/>
      <c r="KL1213"/>
      <c r="KM1213"/>
      <c r="KN1213"/>
      <c r="KO1213"/>
      <c r="KP1213"/>
      <c r="KQ1213"/>
      <c r="KR1213"/>
      <c r="KS1213"/>
      <c r="KT1213"/>
      <c r="KU1213"/>
      <c r="KV1213"/>
      <c r="KW1213"/>
      <c r="KX1213"/>
      <c r="KY1213"/>
      <c r="KZ1213"/>
      <c r="LA1213"/>
      <c r="LB1213"/>
      <c r="LC1213"/>
      <c r="LD1213"/>
      <c r="LE1213"/>
      <c r="LF1213"/>
      <c r="LG1213"/>
      <c r="LH1213"/>
      <c r="LI1213"/>
      <c r="LJ1213"/>
      <c r="LK1213"/>
      <c r="LL1213"/>
      <c r="LM1213"/>
      <c r="LN1213"/>
      <c r="LO1213"/>
      <c r="LP1213"/>
      <c r="LQ1213"/>
      <c r="LR1213"/>
      <c r="LS1213"/>
      <c r="LT1213"/>
      <c r="LU1213"/>
      <c r="LV1213"/>
      <c r="LW1213"/>
      <c r="LX1213"/>
      <c r="LY1213"/>
      <c r="LZ1213"/>
      <c r="MA1213"/>
      <c r="MB1213"/>
      <c r="MC1213"/>
      <c r="MD1213"/>
      <c r="ME1213"/>
      <c r="MF1213"/>
      <c r="MG1213"/>
      <c r="MH1213"/>
      <c r="MI1213"/>
      <c r="MJ1213"/>
      <c r="MK1213"/>
      <c r="ML1213"/>
      <c r="MM1213"/>
      <c r="MN1213"/>
      <c r="MO1213"/>
      <c r="MP1213"/>
      <c r="MQ1213"/>
      <c r="MR1213"/>
      <c r="MS1213"/>
      <c r="MT1213"/>
      <c r="MU1213"/>
      <c r="MV1213"/>
      <c r="MW1213"/>
      <c r="MX1213"/>
      <c r="MY1213"/>
      <c r="MZ1213"/>
      <c r="NA1213"/>
      <c r="NB1213"/>
      <c r="NC1213"/>
      <c r="ND1213"/>
      <c r="NE1213"/>
      <c r="NF1213"/>
      <c r="NG1213"/>
      <c r="NH1213"/>
      <c r="NI1213"/>
      <c r="NJ1213"/>
      <c r="NK1213"/>
      <c r="NL1213"/>
      <c r="NM1213"/>
      <c r="NN1213"/>
      <c r="NO1213"/>
      <c r="NP1213"/>
      <c r="NQ1213"/>
      <c r="NR1213"/>
      <c r="NS1213"/>
      <c r="NT1213"/>
      <c r="NU1213"/>
      <c r="NV1213"/>
      <c r="NW1213"/>
      <c r="NX1213"/>
      <c r="NY1213"/>
      <c r="NZ1213"/>
      <c r="OA1213"/>
    </row>
    <row r="1214" spans="16:391"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  <c r="EQ1214"/>
      <c r="ER1214"/>
      <c r="ES1214"/>
      <c r="ET1214"/>
      <c r="EU1214"/>
      <c r="EV1214"/>
      <c r="EW1214"/>
      <c r="EX1214"/>
      <c r="EY1214"/>
      <c r="EZ1214"/>
      <c r="FA1214"/>
      <c r="FB1214"/>
      <c r="FC1214"/>
      <c r="FD1214"/>
      <c r="FE1214"/>
      <c r="FF1214"/>
      <c r="FG1214"/>
      <c r="FH1214"/>
      <c r="FI1214"/>
      <c r="FJ1214"/>
      <c r="FK1214"/>
      <c r="FL1214"/>
      <c r="FM1214"/>
      <c r="FN1214"/>
      <c r="FO1214"/>
      <c r="FP1214"/>
      <c r="FQ1214"/>
      <c r="FR1214"/>
      <c r="FS1214"/>
      <c r="FT1214"/>
      <c r="FU1214"/>
      <c r="FV1214"/>
      <c r="FW1214"/>
      <c r="FX1214"/>
      <c r="FY1214"/>
      <c r="FZ1214"/>
      <c r="GA1214"/>
      <c r="GB1214"/>
      <c r="GC1214"/>
      <c r="GD1214"/>
      <c r="GE1214"/>
      <c r="GF1214"/>
      <c r="GG1214"/>
      <c r="GH1214"/>
      <c r="GI1214"/>
      <c r="GJ1214"/>
      <c r="GK1214"/>
      <c r="GL1214"/>
      <c r="GM1214"/>
      <c r="GN1214"/>
      <c r="GO1214"/>
      <c r="GP1214"/>
      <c r="GQ1214"/>
      <c r="GR1214"/>
      <c r="GS1214"/>
      <c r="GT1214"/>
      <c r="GU1214"/>
      <c r="GV1214"/>
      <c r="GW1214"/>
      <c r="GX1214"/>
      <c r="GY1214"/>
      <c r="GZ1214"/>
      <c r="HA1214"/>
      <c r="HB1214"/>
      <c r="HC1214"/>
      <c r="HD1214"/>
      <c r="HE1214"/>
      <c r="HF1214"/>
      <c r="HG1214"/>
      <c r="HH1214"/>
      <c r="HI1214"/>
      <c r="HJ1214"/>
      <c r="HK1214"/>
      <c r="HL1214"/>
      <c r="HM1214"/>
      <c r="HN1214"/>
      <c r="HO1214"/>
      <c r="HP1214"/>
      <c r="HQ1214"/>
      <c r="HR1214"/>
      <c r="HS1214"/>
      <c r="HT1214"/>
      <c r="HU1214"/>
      <c r="HV1214"/>
      <c r="HW1214"/>
      <c r="HX1214"/>
      <c r="HY1214"/>
      <c r="HZ1214"/>
      <c r="IA1214"/>
      <c r="IB1214"/>
      <c r="IC1214"/>
      <c r="ID1214"/>
      <c r="IE1214"/>
      <c r="IF1214"/>
      <c r="IG1214"/>
      <c r="IH1214"/>
      <c r="II1214"/>
      <c r="IJ1214"/>
      <c r="IK1214"/>
      <c r="IL1214"/>
      <c r="IM1214"/>
      <c r="IN1214"/>
      <c r="IO1214"/>
      <c r="IP1214"/>
      <c r="IQ1214"/>
      <c r="IR1214"/>
      <c r="IS1214"/>
      <c r="IT1214"/>
      <c r="IU1214"/>
      <c r="IV1214"/>
      <c r="IW1214"/>
      <c r="IX1214"/>
      <c r="IY1214"/>
      <c r="IZ1214"/>
      <c r="JA1214"/>
      <c r="JB1214"/>
      <c r="JC1214"/>
      <c r="JD1214"/>
      <c r="JE1214"/>
      <c r="JF1214"/>
      <c r="JG1214"/>
      <c r="JH1214"/>
      <c r="JI1214"/>
      <c r="JJ1214"/>
      <c r="JK1214"/>
      <c r="JL1214"/>
      <c r="JM1214"/>
      <c r="JN1214"/>
      <c r="JO1214"/>
      <c r="JP1214"/>
      <c r="JQ1214"/>
      <c r="JR1214"/>
      <c r="JS1214"/>
      <c r="JT1214"/>
      <c r="JU1214"/>
      <c r="JV1214"/>
      <c r="JW1214"/>
      <c r="JX1214"/>
      <c r="JY1214"/>
      <c r="JZ1214"/>
      <c r="KA1214"/>
      <c r="KB1214"/>
      <c r="KC1214"/>
      <c r="KD1214"/>
      <c r="KE1214"/>
      <c r="KF1214"/>
      <c r="KG1214"/>
      <c r="KH1214"/>
      <c r="KI1214"/>
      <c r="KJ1214"/>
      <c r="KK1214"/>
      <c r="KL1214"/>
      <c r="KM1214"/>
      <c r="KN1214"/>
      <c r="KO1214"/>
      <c r="KP1214"/>
      <c r="KQ1214"/>
      <c r="KR1214"/>
      <c r="KS1214"/>
      <c r="KT1214"/>
      <c r="KU1214"/>
      <c r="KV1214"/>
      <c r="KW1214"/>
      <c r="KX1214"/>
      <c r="KY1214"/>
      <c r="KZ1214"/>
      <c r="LA1214"/>
      <c r="LB1214"/>
      <c r="LC1214"/>
      <c r="LD1214"/>
      <c r="LE1214"/>
      <c r="LF1214"/>
      <c r="LG1214"/>
      <c r="LH1214"/>
      <c r="LI1214"/>
      <c r="LJ1214"/>
      <c r="LK1214"/>
      <c r="LL1214"/>
      <c r="LM1214"/>
      <c r="LN1214"/>
      <c r="LO1214"/>
      <c r="LP1214"/>
      <c r="LQ1214"/>
      <c r="LR1214"/>
      <c r="LS1214"/>
      <c r="LT1214"/>
      <c r="LU1214"/>
      <c r="LV1214"/>
      <c r="LW1214"/>
      <c r="LX1214"/>
      <c r="LY1214"/>
      <c r="LZ1214"/>
      <c r="MA1214"/>
      <c r="MB1214"/>
      <c r="MC1214"/>
      <c r="MD1214"/>
      <c r="ME1214"/>
      <c r="MF1214"/>
      <c r="MG1214"/>
      <c r="MH1214"/>
      <c r="MI1214"/>
      <c r="MJ1214"/>
      <c r="MK1214"/>
      <c r="ML1214"/>
      <c r="MM1214"/>
      <c r="MN1214"/>
      <c r="MO1214"/>
      <c r="MP1214"/>
      <c r="MQ1214"/>
      <c r="MR1214"/>
      <c r="MS1214"/>
      <c r="MT1214"/>
      <c r="MU1214"/>
      <c r="MV1214"/>
      <c r="MW1214"/>
      <c r="MX1214"/>
      <c r="MY1214"/>
      <c r="MZ1214"/>
      <c r="NA1214"/>
      <c r="NB1214"/>
      <c r="NC1214"/>
      <c r="ND1214"/>
      <c r="NE1214"/>
      <c r="NF1214"/>
      <c r="NG1214"/>
      <c r="NH1214"/>
      <c r="NI1214"/>
      <c r="NJ1214"/>
      <c r="NK1214"/>
      <c r="NL1214"/>
      <c r="NM1214"/>
      <c r="NN1214"/>
      <c r="NO1214"/>
      <c r="NP1214"/>
      <c r="NQ1214"/>
      <c r="NR1214"/>
      <c r="NS1214"/>
      <c r="NT1214"/>
      <c r="NU1214"/>
      <c r="NV1214"/>
      <c r="NW1214"/>
      <c r="NX1214"/>
      <c r="NY1214"/>
      <c r="NZ1214"/>
      <c r="OA1214"/>
    </row>
    <row r="1215" spans="16:391"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  <c r="EQ1215"/>
      <c r="ER1215"/>
      <c r="ES1215"/>
      <c r="ET1215"/>
      <c r="EU1215"/>
      <c r="EV1215"/>
      <c r="EW1215"/>
      <c r="EX1215"/>
      <c r="EY1215"/>
      <c r="EZ1215"/>
      <c r="FA1215"/>
      <c r="FB1215"/>
      <c r="FC1215"/>
      <c r="FD1215"/>
      <c r="FE1215"/>
      <c r="FF1215"/>
      <c r="FG1215"/>
      <c r="FH1215"/>
      <c r="FI1215"/>
      <c r="FJ1215"/>
      <c r="FK1215"/>
      <c r="FL1215"/>
      <c r="FM1215"/>
      <c r="FN1215"/>
      <c r="FO1215"/>
      <c r="FP1215"/>
      <c r="FQ1215"/>
      <c r="FR1215"/>
      <c r="FS1215"/>
      <c r="FT1215"/>
      <c r="FU1215"/>
      <c r="FV1215"/>
      <c r="FW1215"/>
      <c r="FX1215"/>
      <c r="FY1215"/>
      <c r="FZ1215"/>
      <c r="GA1215"/>
      <c r="GB1215"/>
      <c r="GC1215"/>
      <c r="GD1215"/>
      <c r="GE1215"/>
      <c r="GF1215"/>
      <c r="GG1215"/>
      <c r="GH1215"/>
      <c r="GI1215"/>
      <c r="GJ1215"/>
      <c r="GK1215"/>
      <c r="GL1215"/>
      <c r="GM1215"/>
      <c r="GN1215"/>
      <c r="GO1215"/>
      <c r="GP1215"/>
      <c r="GQ1215"/>
      <c r="GR1215"/>
      <c r="GS1215"/>
      <c r="GT1215"/>
      <c r="GU1215"/>
      <c r="GV1215"/>
      <c r="GW1215"/>
      <c r="GX1215"/>
      <c r="GY1215"/>
      <c r="GZ1215"/>
      <c r="HA1215"/>
      <c r="HB1215"/>
      <c r="HC1215"/>
      <c r="HD1215"/>
      <c r="HE1215"/>
      <c r="HF1215"/>
      <c r="HG1215"/>
      <c r="HH1215"/>
      <c r="HI1215"/>
      <c r="HJ1215"/>
      <c r="HK1215"/>
      <c r="HL1215"/>
      <c r="HM1215"/>
      <c r="HN1215"/>
      <c r="HO1215"/>
      <c r="HP1215"/>
      <c r="HQ1215"/>
      <c r="HR1215"/>
      <c r="HS1215"/>
      <c r="HT1215"/>
      <c r="HU1215"/>
      <c r="HV1215"/>
      <c r="HW1215"/>
      <c r="HX1215"/>
      <c r="HY1215"/>
      <c r="HZ1215"/>
      <c r="IA1215"/>
      <c r="IB1215"/>
      <c r="IC1215"/>
      <c r="ID1215"/>
      <c r="IE1215"/>
      <c r="IF1215"/>
      <c r="IG1215"/>
      <c r="IH1215"/>
      <c r="II1215"/>
      <c r="IJ1215"/>
      <c r="IK1215"/>
      <c r="IL1215"/>
      <c r="IM1215"/>
      <c r="IN1215"/>
      <c r="IO1215"/>
      <c r="IP1215"/>
      <c r="IQ1215"/>
      <c r="IR1215"/>
      <c r="IS1215"/>
      <c r="IT1215"/>
      <c r="IU1215"/>
      <c r="IV1215"/>
      <c r="IW1215"/>
      <c r="IX1215"/>
      <c r="IY1215"/>
      <c r="IZ1215"/>
      <c r="JA1215"/>
      <c r="JB1215"/>
      <c r="JC1215"/>
      <c r="JD1215"/>
      <c r="JE1215"/>
      <c r="JF1215"/>
      <c r="JG1215"/>
      <c r="JH1215"/>
      <c r="JI1215"/>
      <c r="JJ1215"/>
      <c r="JK1215"/>
      <c r="JL1215"/>
      <c r="JM1215"/>
      <c r="JN1215"/>
      <c r="JO1215"/>
      <c r="JP1215"/>
      <c r="JQ1215"/>
      <c r="JR1215"/>
      <c r="JS1215"/>
      <c r="JT1215"/>
      <c r="JU1215"/>
      <c r="JV1215"/>
      <c r="JW1215"/>
      <c r="JX1215"/>
      <c r="JY1215"/>
      <c r="JZ1215"/>
      <c r="KA1215"/>
      <c r="KB1215"/>
      <c r="KC1215"/>
      <c r="KD1215"/>
      <c r="KE1215"/>
      <c r="KF1215"/>
      <c r="KG1215"/>
      <c r="KH1215"/>
      <c r="KI1215"/>
      <c r="KJ1215"/>
      <c r="KK1215"/>
      <c r="KL1215"/>
      <c r="KM1215"/>
      <c r="KN1215"/>
      <c r="KO1215"/>
      <c r="KP1215"/>
      <c r="KQ1215"/>
      <c r="KR1215"/>
      <c r="KS1215"/>
      <c r="KT1215"/>
      <c r="KU1215"/>
      <c r="KV1215"/>
      <c r="KW1215"/>
      <c r="KX1215"/>
      <c r="KY1215"/>
      <c r="KZ1215"/>
      <c r="LA1215"/>
      <c r="LB1215"/>
      <c r="LC1215"/>
      <c r="LD1215"/>
      <c r="LE1215"/>
      <c r="LF1215"/>
      <c r="LG1215"/>
      <c r="LH1215"/>
      <c r="LI1215"/>
      <c r="LJ1215"/>
      <c r="LK1215"/>
      <c r="LL1215"/>
      <c r="LM1215"/>
      <c r="LN1215"/>
      <c r="LO1215"/>
      <c r="LP1215"/>
      <c r="LQ1215"/>
      <c r="LR1215"/>
      <c r="LS1215"/>
      <c r="LT1215"/>
      <c r="LU1215"/>
      <c r="LV1215"/>
      <c r="LW1215"/>
      <c r="LX1215"/>
      <c r="LY1215"/>
      <c r="LZ1215"/>
      <c r="MA1215"/>
      <c r="MB1215"/>
      <c r="MC1215"/>
      <c r="MD1215"/>
      <c r="ME1215"/>
      <c r="MF1215"/>
      <c r="MG1215"/>
      <c r="MH1215"/>
      <c r="MI1215"/>
      <c r="MJ1215"/>
      <c r="MK1215"/>
      <c r="ML1215"/>
      <c r="MM1215"/>
      <c r="MN1215"/>
      <c r="MO1215"/>
      <c r="MP1215"/>
      <c r="MQ1215"/>
      <c r="MR1215"/>
      <c r="MS1215"/>
      <c r="MT1215"/>
      <c r="MU1215"/>
      <c r="MV1215"/>
      <c r="MW1215"/>
      <c r="MX1215"/>
      <c r="MY1215"/>
      <c r="MZ1215"/>
      <c r="NA1215"/>
      <c r="NB1215"/>
      <c r="NC1215"/>
      <c r="ND1215"/>
      <c r="NE1215"/>
      <c r="NF1215"/>
      <c r="NG1215"/>
      <c r="NH1215"/>
      <c r="NI1215"/>
      <c r="NJ1215"/>
      <c r="NK1215"/>
      <c r="NL1215"/>
      <c r="NM1215"/>
      <c r="NN1215"/>
      <c r="NO1215"/>
      <c r="NP1215"/>
      <c r="NQ1215"/>
      <c r="NR1215"/>
      <c r="NS1215"/>
      <c r="NT1215"/>
      <c r="NU1215"/>
      <c r="NV1215"/>
      <c r="NW1215"/>
      <c r="NX1215"/>
      <c r="NY1215"/>
      <c r="NZ1215"/>
      <c r="OA1215"/>
    </row>
    <row r="1216" spans="16:391"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  <c r="EQ1216"/>
      <c r="ER1216"/>
      <c r="ES1216"/>
      <c r="ET1216"/>
      <c r="EU1216"/>
      <c r="EV1216"/>
      <c r="EW1216"/>
      <c r="EX1216"/>
      <c r="EY1216"/>
      <c r="EZ1216"/>
      <c r="FA1216"/>
      <c r="FB1216"/>
      <c r="FC1216"/>
      <c r="FD1216"/>
      <c r="FE1216"/>
      <c r="FF1216"/>
      <c r="FG1216"/>
      <c r="FH1216"/>
      <c r="FI1216"/>
      <c r="FJ1216"/>
      <c r="FK1216"/>
      <c r="FL1216"/>
      <c r="FM1216"/>
      <c r="FN1216"/>
      <c r="FO1216"/>
      <c r="FP1216"/>
      <c r="FQ1216"/>
      <c r="FR1216"/>
      <c r="FS1216"/>
      <c r="FT1216"/>
      <c r="FU1216"/>
      <c r="FV1216"/>
      <c r="FW1216"/>
      <c r="FX1216"/>
      <c r="FY1216"/>
      <c r="FZ1216"/>
      <c r="GA1216"/>
      <c r="GB1216"/>
      <c r="GC1216"/>
      <c r="GD1216"/>
      <c r="GE1216"/>
      <c r="GF1216"/>
      <c r="GG1216"/>
      <c r="GH1216"/>
      <c r="GI1216"/>
      <c r="GJ1216"/>
      <c r="GK1216"/>
      <c r="GL1216"/>
      <c r="GM1216"/>
      <c r="GN1216"/>
      <c r="GO1216"/>
      <c r="GP1216"/>
      <c r="GQ1216"/>
      <c r="GR1216"/>
      <c r="GS1216"/>
      <c r="GT1216"/>
      <c r="GU1216"/>
      <c r="GV1216"/>
      <c r="GW1216"/>
      <c r="GX1216"/>
      <c r="GY1216"/>
      <c r="GZ1216"/>
      <c r="HA1216"/>
      <c r="HB1216"/>
      <c r="HC1216"/>
      <c r="HD1216"/>
      <c r="HE1216"/>
      <c r="HF1216"/>
      <c r="HG1216"/>
      <c r="HH1216"/>
      <c r="HI1216"/>
      <c r="HJ1216"/>
      <c r="HK1216"/>
      <c r="HL1216"/>
      <c r="HM1216"/>
      <c r="HN1216"/>
      <c r="HO1216"/>
      <c r="HP1216"/>
      <c r="HQ1216"/>
      <c r="HR1216"/>
      <c r="HS1216"/>
      <c r="HT1216"/>
      <c r="HU1216"/>
      <c r="HV1216"/>
      <c r="HW1216"/>
      <c r="HX1216"/>
      <c r="HY1216"/>
      <c r="HZ1216"/>
      <c r="IA1216"/>
      <c r="IB1216"/>
      <c r="IC1216"/>
      <c r="ID1216"/>
      <c r="IE1216"/>
      <c r="IF1216"/>
      <c r="IG1216"/>
      <c r="IH1216"/>
      <c r="II1216"/>
      <c r="IJ1216"/>
      <c r="IK1216"/>
      <c r="IL1216"/>
      <c r="IM1216"/>
      <c r="IN1216"/>
      <c r="IO1216"/>
      <c r="IP1216"/>
      <c r="IQ1216"/>
      <c r="IR1216"/>
      <c r="IS1216"/>
      <c r="IT1216"/>
      <c r="IU1216"/>
      <c r="IV1216"/>
      <c r="IW1216"/>
      <c r="IX1216"/>
      <c r="IY1216"/>
      <c r="IZ1216"/>
      <c r="JA1216"/>
      <c r="JB1216"/>
      <c r="JC1216"/>
      <c r="JD1216"/>
      <c r="JE1216"/>
      <c r="JF1216"/>
      <c r="JG1216"/>
      <c r="JH1216"/>
      <c r="JI1216"/>
      <c r="JJ1216"/>
      <c r="JK1216"/>
      <c r="JL1216"/>
      <c r="JM1216"/>
      <c r="JN1216"/>
      <c r="JO1216"/>
      <c r="JP1216"/>
      <c r="JQ1216"/>
      <c r="JR1216"/>
      <c r="JS1216"/>
      <c r="JT1216"/>
      <c r="JU1216"/>
      <c r="JV1216"/>
      <c r="JW1216"/>
      <c r="JX1216"/>
      <c r="JY1216"/>
      <c r="JZ1216"/>
      <c r="KA1216"/>
      <c r="KB1216"/>
      <c r="KC1216"/>
      <c r="KD1216"/>
      <c r="KE1216"/>
      <c r="KF1216"/>
      <c r="KG1216"/>
      <c r="KH1216"/>
      <c r="KI1216"/>
      <c r="KJ1216"/>
      <c r="KK1216"/>
      <c r="KL1216"/>
      <c r="KM1216"/>
      <c r="KN1216"/>
      <c r="KO1216"/>
      <c r="KP1216"/>
      <c r="KQ1216"/>
      <c r="KR1216"/>
      <c r="KS1216"/>
      <c r="KT1216"/>
      <c r="KU1216"/>
      <c r="KV1216"/>
      <c r="KW1216"/>
      <c r="KX1216"/>
      <c r="KY1216"/>
      <c r="KZ1216"/>
      <c r="LA1216"/>
      <c r="LB1216"/>
      <c r="LC1216"/>
      <c r="LD1216"/>
      <c r="LE1216"/>
      <c r="LF1216"/>
      <c r="LG1216"/>
      <c r="LH1216"/>
      <c r="LI1216"/>
      <c r="LJ1216"/>
      <c r="LK1216"/>
      <c r="LL1216"/>
      <c r="LM1216"/>
      <c r="LN1216"/>
      <c r="LO1216"/>
      <c r="LP1216"/>
      <c r="LQ1216"/>
      <c r="LR1216"/>
      <c r="LS1216"/>
      <c r="LT1216"/>
      <c r="LU1216"/>
      <c r="LV1216"/>
      <c r="LW1216"/>
      <c r="LX1216"/>
      <c r="LY1216"/>
      <c r="LZ1216"/>
      <c r="MA1216"/>
      <c r="MB1216"/>
      <c r="MC1216"/>
      <c r="MD1216"/>
      <c r="ME1216"/>
      <c r="MF1216"/>
      <c r="MG1216"/>
      <c r="MH1216"/>
      <c r="MI1216"/>
      <c r="MJ1216"/>
      <c r="MK1216"/>
      <c r="ML1216"/>
      <c r="MM1216"/>
      <c r="MN1216"/>
      <c r="MO1216"/>
      <c r="MP1216"/>
      <c r="MQ1216"/>
      <c r="MR1216"/>
      <c r="MS1216"/>
      <c r="MT1216"/>
      <c r="MU1216"/>
      <c r="MV1216"/>
      <c r="MW1216"/>
      <c r="MX1216"/>
      <c r="MY1216"/>
      <c r="MZ1216"/>
      <c r="NA1216"/>
      <c r="NB1216"/>
      <c r="NC1216"/>
      <c r="ND1216"/>
      <c r="NE1216"/>
      <c r="NF1216"/>
      <c r="NG1216"/>
      <c r="NH1216"/>
      <c r="NI1216"/>
      <c r="NJ1216"/>
      <c r="NK1216"/>
      <c r="NL1216"/>
      <c r="NM1216"/>
      <c r="NN1216"/>
      <c r="NO1216"/>
      <c r="NP1216"/>
      <c r="NQ1216"/>
      <c r="NR1216"/>
      <c r="NS1216"/>
      <c r="NT1216"/>
      <c r="NU1216"/>
      <c r="NV1216"/>
      <c r="NW1216"/>
      <c r="NX1216"/>
      <c r="NY1216"/>
      <c r="NZ1216"/>
      <c r="OA1216"/>
    </row>
    <row r="1217" spans="16:391"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DR1217"/>
      <c r="DS1217"/>
      <c r="DT1217"/>
      <c r="DU1217"/>
      <c r="DV1217"/>
      <c r="DW1217"/>
      <c r="DX1217"/>
      <c r="DY1217"/>
      <c r="DZ1217"/>
      <c r="EA1217"/>
      <c r="EB1217"/>
      <c r="EC1217"/>
      <c r="ED1217"/>
      <c r="EE1217"/>
      <c r="EF1217"/>
      <c r="EG1217"/>
      <c r="EH1217"/>
      <c r="EI1217"/>
      <c r="EJ1217"/>
      <c r="EK1217"/>
      <c r="EL1217"/>
      <c r="EM1217"/>
      <c r="EN1217"/>
      <c r="EO1217"/>
      <c r="EP1217"/>
      <c r="EQ1217"/>
      <c r="ER1217"/>
      <c r="ES1217"/>
      <c r="ET1217"/>
      <c r="EU1217"/>
      <c r="EV1217"/>
      <c r="EW1217"/>
      <c r="EX1217"/>
      <c r="EY1217"/>
      <c r="EZ1217"/>
      <c r="FA1217"/>
      <c r="FB1217"/>
      <c r="FC1217"/>
      <c r="FD1217"/>
      <c r="FE1217"/>
      <c r="FF1217"/>
      <c r="FG1217"/>
      <c r="FH1217"/>
      <c r="FI1217"/>
      <c r="FJ1217"/>
      <c r="FK1217"/>
      <c r="FL1217"/>
      <c r="FM1217"/>
      <c r="FN1217"/>
      <c r="FO1217"/>
      <c r="FP1217"/>
      <c r="FQ1217"/>
      <c r="FR1217"/>
      <c r="FS1217"/>
      <c r="FT1217"/>
      <c r="FU1217"/>
      <c r="FV1217"/>
      <c r="FW1217"/>
      <c r="FX1217"/>
      <c r="FY1217"/>
      <c r="FZ1217"/>
      <c r="GA1217"/>
      <c r="GB1217"/>
      <c r="GC1217"/>
      <c r="GD1217"/>
      <c r="GE1217"/>
      <c r="GF1217"/>
      <c r="GG1217"/>
      <c r="GH1217"/>
      <c r="GI1217"/>
      <c r="GJ1217"/>
      <c r="GK1217"/>
      <c r="GL1217"/>
      <c r="GM1217"/>
      <c r="GN1217"/>
      <c r="GO1217"/>
      <c r="GP1217"/>
      <c r="GQ1217"/>
      <c r="GR1217"/>
      <c r="GS1217"/>
      <c r="GT1217"/>
      <c r="GU1217"/>
      <c r="GV1217"/>
      <c r="GW1217"/>
      <c r="GX1217"/>
      <c r="GY1217"/>
      <c r="GZ1217"/>
      <c r="HA1217"/>
      <c r="HB1217"/>
      <c r="HC1217"/>
      <c r="HD1217"/>
      <c r="HE1217"/>
      <c r="HF1217"/>
      <c r="HG1217"/>
      <c r="HH1217"/>
      <c r="HI1217"/>
      <c r="HJ1217"/>
      <c r="HK1217"/>
      <c r="HL1217"/>
      <c r="HM1217"/>
      <c r="HN1217"/>
      <c r="HO1217"/>
      <c r="HP1217"/>
      <c r="HQ1217"/>
      <c r="HR1217"/>
      <c r="HS1217"/>
      <c r="HT1217"/>
      <c r="HU1217"/>
      <c r="HV1217"/>
      <c r="HW1217"/>
      <c r="HX1217"/>
      <c r="HY1217"/>
      <c r="HZ1217"/>
      <c r="IA1217"/>
      <c r="IB1217"/>
      <c r="IC1217"/>
      <c r="ID1217"/>
      <c r="IE1217"/>
      <c r="IF1217"/>
      <c r="IG1217"/>
      <c r="IH1217"/>
      <c r="II1217"/>
      <c r="IJ1217"/>
      <c r="IK1217"/>
      <c r="IL1217"/>
      <c r="IM1217"/>
      <c r="IN1217"/>
      <c r="IO1217"/>
      <c r="IP1217"/>
      <c r="IQ1217"/>
      <c r="IR1217"/>
      <c r="IS1217"/>
      <c r="IT1217"/>
      <c r="IU1217"/>
      <c r="IV1217"/>
      <c r="IW1217"/>
      <c r="IX1217"/>
      <c r="IY1217"/>
      <c r="IZ1217"/>
      <c r="JA1217"/>
      <c r="JB1217"/>
      <c r="JC1217"/>
      <c r="JD1217"/>
      <c r="JE1217"/>
      <c r="JF1217"/>
      <c r="JG1217"/>
      <c r="JH1217"/>
      <c r="JI1217"/>
      <c r="JJ1217"/>
      <c r="JK1217"/>
      <c r="JL1217"/>
      <c r="JM1217"/>
      <c r="JN1217"/>
      <c r="JO1217"/>
      <c r="JP1217"/>
      <c r="JQ1217"/>
      <c r="JR1217"/>
      <c r="JS1217"/>
      <c r="JT1217"/>
      <c r="JU1217"/>
      <c r="JV1217"/>
      <c r="JW1217"/>
      <c r="JX1217"/>
      <c r="JY1217"/>
      <c r="JZ1217"/>
      <c r="KA1217"/>
      <c r="KB1217"/>
      <c r="KC1217"/>
      <c r="KD1217"/>
      <c r="KE1217"/>
      <c r="KF1217"/>
      <c r="KG1217"/>
      <c r="KH1217"/>
      <c r="KI1217"/>
      <c r="KJ1217"/>
      <c r="KK1217"/>
      <c r="KL1217"/>
      <c r="KM1217"/>
      <c r="KN1217"/>
      <c r="KO1217"/>
      <c r="KP1217"/>
      <c r="KQ1217"/>
      <c r="KR1217"/>
      <c r="KS1217"/>
      <c r="KT1217"/>
      <c r="KU1217"/>
      <c r="KV1217"/>
      <c r="KW1217"/>
      <c r="KX1217"/>
      <c r="KY1217"/>
      <c r="KZ1217"/>
      <c r="LA1217"/>
      <c r="LB1217"/>
      <c r="LC1217"/>
      <c r="LD1217"/>
      <c r="LE1217"/>
      <c r="LF1217"/>
      <c r="LG1217"/>
      <c r="LH1217"/>
      <c r="LI1217"/>
      <c r="LJ1217"/>
      <c r="LK1217"/>
      <c r="LL1217"/>
      <c r="LM1217"/>
      <c r="LN1217"/>
      <c r="LO1217"/>
      <c r="LP1217"/>
      <c r="LQ1217"/>
      <c r="LR1217"/>
      <c r="LS1217"/>
      <c r="LT1217"/>
      <c r="LU1217"/>
      <c r="LV1217"/>
      <c r="LW1217"/>
      <c r="LX1217"/>
      <c r="LY1217"/>
      <c r="LZ1217"/>
      <c r="MA1217"/>
      <c r="MB1217"/>
      <c r="MC1217"/>
      <c r="MD1217"/>
      <c r="ME1217"/>
      <c r="MF1217"/>
      <c r="MG1217"/>
      <c r="MH1217"/>
      <c r="MI1217"/>
      <c r="MJ1217"/>
      <c r="MK1217"/>
      <c r="ML1217"/>
      <c r="MM1217"/>
      <c r="MN1217"/>
      <c r="MO1217"/>
      <c r="MP1217"/>
      <c r="MQ1217"/>
      <c r="MR1217"/>
      <c r="MS1217"/>
      <c r="MT1217"/>
      <c r="MU1217"/>
      <c r="MV1217"/>
      <c r="MW1217"/>
      <c r="MX1217"/>
      <c r="MY1217"/>
      <c r="MZ1217"/>
      <c r="NA1217"/>
      <c r="NB1217"/>
      <c r="NC1217"/>
      <c r="ND1217"/>
      <c r="NE1217"/>
      <c r="NF1217"/>
      <c r="NG1217"/>
      <c r="NH1217"/>
      <c r="NI1217"/>
      <c r="NJ1217"/>
      <c r="NK1217"/>
      <c r="NL1217"/>
      <c r="NM1217"/>
      <c r="NN1217"/>
      <c r="NO1217"/>
      <c r="NP1217"/>
      <c r="NQ1217"/>
      <c r="NR1217"/>
      <c r="NS1217"/>
      <c r="NT1217"/>
      <c r="NU1217"/>
      <c r="NV1217"/>
      <c r="NW1217"/>
      <c r="NX1217"/>
      <c r="NY1217"/>
      <c r="NZ1217"/>
      <c r="OA1217"/>
    </row>
    <row r="1218" spans="16:391"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  <c r="EK1218"/>
      <c r="EL1218"/>
      <c r="EM1218"/>
      <c r="EN1218"/>
      <c r="EO1218"/>
      <c r="EP1218"/>
      <c r="EQ1218"/>
      <c r="ER1218"/>
      <c r="ES1218"/>
      <c r="ET1218"/>
      <c r="EU1218"/>
      <c r="EV1218"/>
      <c r="EW1218"/>
      <c r="EX1218"/>
      <c r="EY1218"/>
      <c r="EZ1218"/>
      <c r="FA1218"/>
      <c r="FB1218"/>
      <c r="FC1218"/>
      <c r="FD1218"/>
      <c r="FE1218"/>
      <c r="FF1218"/>
      <c r="FG1218"/>
      <c r="FH1218"/>
      <c r="FI1218"/>
      <c r="FJ1218"/>
      <c r="FK1218"/>
      <c r="FL1218"/>
      <c r="FM1218"/>
      <c r="FN1218"/>
      <c r="FO1218"/>
      <c r="FP1218"/>
      <c r="FQ1218"/>
      <c r="FR1218"/>
      <c r="FS1218"/>
      <c r="FT1218"/>
      <c r="FU1218"/>
      <c r="FV1218"/>
      <c r="FW1218"/>
      <c r="FX1218"/>
      <c r="FY1218"/>
      <c r="FZ1218"/>
      <c r="GA1218"/>
      <c r="GB1218"/>
      <c r="GC1218"/>
      <c r="GD1218"/>
      <c r="GE1218"/>
      <c r="GF1218"/>
      <c r="GG1218"/>
      <c r="GH1218"/>
      <c r="GI1218"/>
      <c r="GJ1218"/>
      <c r="GK1218"/>
      <c r="GL1218"/>
      <c r="GM1218"/>
      <c r="GN1218"/>
      <c r="GO1218"/>
      <c r="GP1218"/>
      <c r="GQ1218"/>
      <c r="GR1218"/>
      <c r="GS1218"/>
      <c r="GT1218"/>
      <c r="GU1218"/>
      <c r="GV1218"/>
      <c r="GW1218"/>
      <c r="GX1218"/>
      <c r="GY1218"/>
      <c r="GZ1218"/>
      <c r="HA1218"/>
      <c r="HB1218"/>
      <c r="HC1218"/>
      <c r="HD1218"/>
      <c r="HE1218"/>
      <c r="HF1218"/>
      <c r="HG1218"/>
      <c r="HH1218"/>
      <c r="HI1218"/>
      <c r="HJ1218"/>
      <c r="HK1218"/>
      <c r="HL1218"/>
      <c r="HM1218"/>
      <c r="HN1218"/>
      <c r="HO1218"/>
      <c r="HP1218"/>
      <c r="HQ1218"/>
      <c r="HR1218"/>
      <c r="HS1218"/>
      <c r="HT1218"/>
      <c r="HU1218"/>
      <c r="HV1218"/>
      <c r="HW1218"/>
      <c r="HX1218"/>
      <c r="HY1218"/>
      <c r="HZ1218"/>
      <c r="IA1218"/>
      <c r="IB1218"/>
      <c r="IC1218"/>
      <c r="ID1218"/>
      <c r="IE1218"/>
      <c r="IF1218"/>
      <c r="IG1218"/>
      <c r="IH1218"/>
      <c r="II1218"/>
      <c r="IJ1218"/>
      <c r="IK1218"/>
      <c r="IL1218"/>
      <c r="IM1218"/>
      <c r="IN1218"/>
      <c r="IO1218"/>
      <c r="IP1218"/>
      <c r="IQ1218"/>
      <c r="IR1218"/>
      <c r="IS1218"/>
      <c r="IT1218"/>
      <c r="IU1218"/>
      <c r="IV1218"/>
      <c r="IW1218"/>
      <c r="IX1218"/>
      <c r="IY1218"/>
      <c r="IZ1218"/>
      <c r="JA1218"/>
      <c r="JB1218"/>
      <c r="JC1218"/>
      <c r="JD1218"/>
      <c r="JE1218"/>
      <c r="JF1218"/>
      <c r="JG1218"/>
      <c r="JH1218"/>
      <c r="JI1218"/>
      <c r="JJ1218"/>
      <c r="JK1218"/>
      <c r="JL1218"/>
      <c r="JM1218"/>
      <c r="JN1218"/>
      <c r="JO1218"/>
      <c r="JP1218"/>
      <c r="JQ1218"/>
      <c r="JR1218"/>
      <c r="JS1218"/>
      <c r="JT1218"/>
      <c r="JU1218"/>
      <c r="JV1218"/>
      <c r="JW1218"/>
      <c r="JX1218"/>
      <c r="JY1218"/>
      <c r="JZ1218"/>
      <c r="KA1218"/>
      <c r="KB1218"/>
      <c r="KC1218"/>
      <c r="KD1218"/>
      <c r="KE1218"/>
      <c r="KF1218"/>
      <c r="KG1218"/>
      <c r="KH1218"/>
      <c r="KI1218"/>
      <c r="KJ1218"/>
      <c r="KK1218"/>
      <c r="KL1218"/>
      <c r="KM1218"/>
      <c r="KN1218"/>
      <c r="KO1218"/>
      <c r="KP1218"/>
      <c r="KQ1218"/>
      <c r="KR1218"/>
      <c r="KS1218"/>
      <c r="KT1218"/>
      <c r="KU1218"/>
      <c r="KV1218"/>
      <c r="KW1218"/>
      <c r="KX1218"/>
      <c r="KY1218"/>
      <c r="KZ1218"/>
      <c r="LA1218"/>
      <c r="LB1218"/>
      <c r="LC1218"/>
      <c r="LD1218"/>
      <c r="LE1218"/>
      <c r="LF1218"/>
      <c r="LG1218"/>
      <c r="LH1218"/>
      <c r="LI1218"/>
      <c r="LJ1218"/>
      <c r="LK1218"/>
      <c r="LL1218"/>
      <c r="LM1218"/>
      <c r="LN1218"/>
      <c r="LO1218"/>
      <c r="LP1218"/>
      <c r="LQ1218"/>
      <c r="LR1218"/>
      <c r="LS1218"/>
      <c r="LT1218"/>
      <c r="LU1218"/>
      <c r="LV1218"/>
      <c r="LW1218"/>
      <c r="LX1218"/>
      <c r="LY1218"/>
      <c r="LZ1218"/>
      <c r="MA1218"/>
      <c r="MB1218"/>
      <c r="MC1218"/>
      <c r="MD1218"/>
      <c r="ME1218"/>
      <c r="MF1218"/>
      <c r="MG1218"/>
      <c r="MH1218"/>
      <c r="MI1218"/>
      <c r="MJ1218"/>
      <c r="MK1218"/>
      <c r="ML1218"/>
      <c r="MM1218"/>
      <c r="MN1218"/>
      <c r="MO1218"/>
      <c r="MP1218"/>
      <c r="MQ1218"/>
      <c r="MR1218"/>
      <c r="MS1218"/>
      <c r="MT1218"/>
      <c r="MU1218"/>
      <c r="MV1218"/>
      <c r="MW1218"/>
      <c r="MX1218"/>
      <c r="MY1218"/>
      <c r="MZ1218"/>
      <c r="NA1218"/>
      <c r="NB1218"/>
      <c r="NC1218"/>
      <c r="ND1218"/>
      <c r="NE1218"/>
      <c r="NF1218"/>
      <c r="NG1218"/>
      <c r="NH1218"/>
      <c r="NI1218"/>
      <c r="NJ1218"/>
      <c r="NK1218"/>
      <c r="NL1218"/>
      <c r="NM1218"/>
      <c r="NN1218"/>
      <c r="NO1218"/>
      <c r="NP1218"/>
      <c r="NQ1218"/>
      <c r="NR1218"/>
      <c r="NS1218"/>
      <c r="NT1218"/>
      <c r="NU1218"/>
      <c r="NV1218"/>
      <c r="NW1218"/>
      <c r="NX1218"/>
      <c r="NY1218"/>
      <c r="NZ1218"/>
      <c r="OA1218"/>
    </row>
    <row r="1219" spans="16:391"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DR1219"/>
      <c r="DS1219"/>
      <c r="DT1219"/>
      <c r="DU1219"/>
      <c r="DV1219"/>
      <c r="DW1219"/>
      <c r="DX1219"/>
      <c r="DY1219"/>
      <c r="DZ1219"/>
      <c r="EA1219"/>
      <c r="EB1219"/>
      <c r="EC1219"/>
      <c r="ED1219"/>
      <c r="EE1219"/>
      <c r="EF1219"/>
      <c r="EG1219"/>
      <c r="EH1219"/>
      <c r="EI1219"/>
      <c r="EJ1219"/>
      <c r="EK1219"/>
      <c r="EL1219"/>
      <c r="EM1219"/>
      <c r="EN1219"/>
      <c r="EO1219"/>
      <c r="EP1219"/>
      <c r="EQ1219"/>
      <c r="ER1219"/>
      <c r="ES1219"/>
      <c r="ET1219"/>
      <c r="EU1219"/>
      <c r="EV1219"/>
      <c r="EW1219"/>
      <c r="EX1219"/>
      <c r="EY1219"/>
      <c r="EZ1219"/>
      <c r="FA1219"/>
      <c r="FB1219"/>
      <c r="FC1219"/>
      <c r="FD1219"/>
      <c r="FE1219"/>
      <c r="FF1219"/>
      <c r="FG1219"/>
      <c r="FH1219"/>
      <c r="FI1219"/>
      <c r="FJ1219"/>
      <c r="FK1219"/>
      <c r="FL1219"/>
      <c r="FM1219"/>
      <c r="FN1219"/>
      <c r="FO1219"/>
      <c r="FP1219"/>
      <c r="FQ1219"/>
      <c r="FR1219"/>
      <c r="FS1219"/>
      <c r="FT1219"/>
      <c r="FU1219"/>
      <c r="FV1219"/>
      <c r="FW1219"/>
      <c r="FX1219"/>
      <c r="FY1219"/>
      <c r="FZ1219"/>
      <c r="GA1219"/>
      <c r="GB1219"/>
      <c r="GC1219"/>
      <c r="GD1219"/>
      <c r="GE1219"/>
      <c r="GF1219"/>
      <c r="GG1219"/>
      <c r="GH1219"/>
      <c r="GI1219"/>
      <c r="GJ1219"/>
      <c r="GK1219"/>
      <c r="GL1219"/>
      <c r="GM1219"/>
      <c r="GN1219"/>
      <c r="GO1219"/>
      <c r="GP1219"/>
      <c r="GQ1219"/>
      <c r="GR1219"/>
      <c r="GS1219"/>
      <c r="GT1219"/>
      <c r="GU1219"/>
      <c r="GV1219"/>
      <c r="GW1219"/>
      <c r="GX1219"/>
      <c r="GY1219"/>
      <c r="GZ1219"/>
      <c r="HA1219"/>
      <c r="HB1219"/>
      <c r="HC1219"/>
      <c r="HD1219"/>
      <c r="HE1219"/>
      <c r="HF1219"/>
      <c r="HG1219"/>
      <c r="HH1219"/>
      <c r="HI1219"/>
      <c r="HJ1219"/>
      <c r="HK1219"/>
      <c r="HL1219"/>
      <c r="HM1219"/>
      <c r="HN1219"/>
      <c r="HO1219"/>
      <c r="HP1219"/>
      <c r="HQ1219"/>
      <c r="HR1219"/>
      <c r="HS1219"/>
      <c r="HT1219"/>
      <c r="HU1219"/>
      <c r="HV1219"/>
      <c r="HW1219"/>
      <c r="HX1219"/>
      <c r="HY1219"/>
      <c r="HZ1219"/>
      <c r="IA1219"/>
      <c r="IB1219"/>
      <c r="IC1219"/>
      <c r="ID1219"/>
      <c r="IE1219"/>
      <c r="IF1219"/>
      <c r="IG1219"/>
      <c r="IH1219"/>
      <c r="II1219"/>
      <c r="IJ1219"/>
      <c r="IK1219"/>
      <c r="IL1219"/>
      <c r="IM1219"/>
      <c r="IN1219"/>
      <c r="IO1219"/>
      <c r="IP1219"/>
      <c r="IQ1219"/>
      <c r="IR1219"/>
      <c r="IS1219"/>
      <c r="IT1219"/>
      <c r="IU1219"/>
      <c r="IV1219"/>
      <c r="IW1219"/>
      <c r="IX1219"/>
      <c r="IY1219"/>
      <c r="IZ1219"/>
      <c r="JA1219"/>
      <c r="JB1219"/>
      <c r="JC1219"/>
      <c r="JD1219"/>
      <c r="JE1219"/>
      <c r="JF1219"/>
      <c r="JG1219"/>
      <c r="JH1219"/>
      <c r="JI1219"/>
      <c r="JJ1219"/>
      <c r="JK1219"/>
      <c r="JL1219"/>
      <c r="JM1219"/>
      <c r="JN1219"/>
      <c r="JO1219"/>
      <c r="JP1219"/>
      <c r="JQ1219"/>
      <c r="JR1219"/>
      <c r="JS1219"/>
      <c r="JT1219"/>
      <c r="JU1219"/>
      <c r="JV1219"/>
      <c r="JW1219"/>
      <c r="JX1219"/>
      <c r="JY1219"/>
      <c r="JZ1219"/>
      <c r="KA1219"/>
      <c r="KB1219"/>
      <c r="KC1219"/>
      <c r="KD1219"/>
      <c r="KE1219"/>
      <c r="KF1219"/>
      <c r="KG1219"/>
      <c r="KH1219"/>
      <c r="KI1219"/>
      <c r="KJ1219"/>
      <c r="KK1219"/>
      <c r="KL1219"/>
      <c r="KM1219"/>
      <c r="KN1219"/>
      <c r="KO1219"/>
      <c r="KP1219"/>
      <c r="KQ1219"/>
      <c r="KR1219"/>
      <c r="KS1219"/>
      <c r="KT1219"/>
      <c r="KU1219"/>
      <c r="KV1219"/>
      <c r="KW1219"/>
      <c r="KX1219"/>
      <c r="KY1219"/>
      <c r="KZ1219"/>
      <c r="LA1219"/>
      <c r="LB1219"/>
      <c r="LC1219"/>
      <c r="LD1219"/>
      <c r="LE1219"/>
      <c r="LF1219"/>
      <c r="LG1219"/>
      <c r="LH1219"/>
      <c r="LI1219"/>
      <c r="LJ1219"/>
      <c r="LK1219"/>
      <c r="LL1219"/>
      <c r="LM1219"/>
      <c r="LN1219"/>
      <c r="LO1219"/>
      <c r="LP1219"/>
      <c r="LQ1219"/>
      <c r="LR1219"/>
      <c r="LS1219"/>
      <c r="LT1219"/>
      <c r="LU1219"/>
      <c r="LV1219"/>
      <c r="LW1219"/>
      <c r="LX1219"/>
      <c r="LY1219"/>
      <c r="LZ1219"/>
      <c r="MA1219"/>
      <c r="MB1219"/>
      <c r="MC1219"/>
      <c r="MD1219"/>
      <c r="ME1219"/>
      <c r="MF1219"/>
      <c r="MG1219"/>
      <c r="MH1219"/>
      <c r="MI1219"/>
      <c r="MJ1219"/>
      <c r="MK1219"/>
      <c r="ML1219"/>
      <c r="MM1219"/>
      <c r="MN1219"/>
      <c r="MO1219"/>
      <c r="MP1219"/>
      <c r="MQ1219"/>
      <c r="MR1219"/>
      <c r="MS1219"/>
      <c r="MT1219"/>
      <c r="MU1219"/>
      <c r="MV1219"/>
      <c r="MW1219"/>
      <c r="MX1219"/>
      <c r="MY1219"/>
      <c r="MZ1219"/>
      <c r="NA1219"/>
      <c r="NB1219"/>
      <c r="NC1219"/>
      <c r="ND1219"/>
      <c r="NE1219"/>
      <c r="NF1219"/>
      <c r="NG1219"/>
      <c r="NH1219"/>
      <c r="NI1219"/>
      <c r="NJ1219"/>
      <c r="NK1219"/>
      <c r="NL1219"/>
      <c r="NM1219"/>
      <c r="NN1219"/>
      <c r="NO1219"/>
      <c r="NP1219"/>
      <c r="NQ1219"/>
      <c r="NR1219"/>
      <c r="NS1219"/>
      <c r="NT1219"/>
      <c r="NU1219"/>
      <c r="NV1219"/>
      <c r="NW1219"/>
      <c r="NX1219"/>
      <c r="NY1219"/>
      <c r="NZ1219"/>
      <c r="OA1219"/>
    </row>
    <row r="1220" spans="16:391"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DR1220"/>
      <c r="DS1220"/>
      <c r="DT1220"/>
      <c r="DU1220"/>
      <c r="DV1220"/>
      <c r="DW1220"/>
      <c r="DX1220"/>
      <c r="DY1220"/>
      <c r="DZ1220"/>
      <c r="EA1220"/>
      <c r="EB1220"/>
      <c r="EC1220"/>
      <c r="ED1220"/>
      <c r="EE1220"/>
      <c r="EF1220"/>
      <c r="EG1220"/>
      <c r="EH1220"/>
      <c r="EI1220"/>
      <c r="EJ1220"/>
      <c r="EK1220"/>
      <c r="EL1220"/>
      <c r="EM1220"/>
      <c r="EN1220"/>
      <c r="EO1220"/>
      <c r="EP1220"/>
      <c r="EQ1220"/>
      <c r="ER1220"/>
      <c r="ES1220"/>
      <c r="ET1220"/>
      <c r="EU1220"/>
      <c r="EV1220"/>
      <c r="EW1220"/>
      <c r="EX1220"/>
      <c r="EY1220"/>
      <c r="EZ1220"/>
      <c r="FA1220"/>
      <c r="FB1220"/>
      <c r="FC1220"/>
      <c r="FD1220"/>
      <c r="FE1220"/>
      <c r="FF1220"/>
      <c r="FG1220"/>
      <c r="FH1220"/>
      <c r="FI1220"/>
      <c r="FJ1220"/>
      <c r="FK1220"/>
      <c r="FL1220"/>
      <c r="FM1220"/>
      <c r="FN1220"/>
      <c r="FO1220"/>
      <c r="FP1220"/>
      <c r="FQ1220"/>
      <c r="FR1220"/>
      <c r="FS1220"/>
      <c r="FT1220"/>
      <c r="FU1220"/>
      <c r="FV1220"/>
      <c r="FW1220"/>
      <c r="FX1220"/>
      <c r="FY1220"/>
      <c r="FZ1220"/>
      <c r="GA1220"/>
      <c r="GB1220"/>
      <c r="GC1220"/>
      <c r="GD1220"/>
      <c r="GE1220"/>
      <c r="GF1220"/>
      <c r="GG1220"/>
      <c r="GH1220"/>
      <c r="GI1220"/>
      <c r="GJ1220"/>
      <c r="GK1220"/>
      <c r="GL1220"/>
      <c r="GM1220"/>
      <c r="GN1220"/>
      <c r="GO1220"/>
      <c r="GP1220"/>
      <c r="GQ1220"/>
      <c r="GR1220"/>
      <c r="GS1220"/>
      <c r="GT1220"/>
      <c r="GU1220"/>
      <c r="GV1220"/>
      <c r="GW1220"/>
      <c r="GX1220"/>
      <c r="GY1220"/>
      <c r="GZ1220"/>
      <c r="HA1220"/>
      <c r="HB1220"/>
      <c r="HC1220"/>
      <c r="HD1220"/>
      <c r="HE1220"/>
      <c r="HF1220"/>
      <c r="HG1220"/>
      <c r="HH1220"/>
      <c r="HI1220"/>
      <c r="HJ1220"/>
      <c r="HK1220"/>
      <c r="HL1220"/>
      <c r="HM1220"/>
      <c r="HN1220"/>
      <c r="HO1220"/>
      <c r="HP1220"/>
      <c r="HQ1220"/>
      <c r="HR1220"/>
      <c r="HS1220"/>
      <c r="HT1220"/>
      <c r="HU1220"/>
      <c r="HV1220"/>
      <c r="HW1220"/>
      <c r="HX1220"/>
      <c r="HY1220"/>
      <c r="HZ1220"/>
      <c r="IA1220"/>
      <c r="IB1220"/>
      <c r="IC1220"/>
      <c r="ID1220"/>
      <c r="IE1220"/>
      <c r="IF1220"/>
      <c r="IG1220"/>
      <c r="IH1220"/>
      <c r="II1220"/>
      <c r="IJ1220"/>
      <c r="IK1220"/>
      <c r="IL1220"/>
      <c r="IM1220"/>
      <c r="IN1220"/>
      <c r="IO1220"/>
      <c r="IP1220"/>
      <c r="IQ1220"/>
      <c r="IR1220"/>
      <c r="IS1220"/>
      <c r="IT1220"/>
      <c r="IU1220"/>
      <c r="IV1220"/>
      <c r="IW1220"/>
      <c r="IX1220"/>
      <c r="IY1220"/>
      <c r="IZ1220"/>
      <c r="JA1220"/>
      <c r="JB1220"/>
      <c r="JC1220"/>
      <c r="JD1220"/>
      <c r="JE1220"/>
      <c r="JF1220"/>
      <c r="JG1220"/>
      <c r="JH1220"/>
      <c r="JI1220"/>
      <c r="JJ1220"/>
      <c r="JK1220"/>
      <c r="JL1220"/>
      <c r="JM1220"/>
      <c r="JN1220"/>
      <c r="JO1220"/>
      <c r="JP1220"/>
      <c r="JQ1220"/>
      <c r="JR1220"/>
      <c r="JS1220"/>
      <c r="JT1220"/>
      <c r="JU1220"/>
      <c r="JV1220"/>
      <c r="JW1220"/>
      <c r="JX1220"/>
      <c r="JY1220"/>
      <c r="JZ1220"/>
      <c r="KA1220"/>
      <c r="KB1220"/>
      <c r="KC1220"/>
      <c r="KD1220"/>
      <c r="KE1220"/>
      <c r="KF1220"/>
      <c r="KG1220"/>
      <c r="KH1220"/>
      <c r="KI1220"/>
      <c r="KJ1220"/>
      <c r="KK1220"/>
      <c r="KL1220"/>
      <c r="KM1220"/>
      <c r="KN1220"/>
      <c r="KO1220"/>
      <c r="KP1220"/>
      <c r="KQ1220"/>
      <c r="KR1220"/>
      <c r="KS1220"/>
      <c r="KT1220"/>
      <c r="KU1220"/>
      <c r="KV1220"/>
      <c r="KW1220"/>
      <c r="KX1220"/>
      <c r="KY1220"/>
      <c r="KZ1220"/>
      <c r="LA1220"/>
      <c r="LB1220"/>
      <c r="LC1220"/>
      <c r="LD1220"/>
      <c r="LE1220"/>
      <c r="LF1220"/>
      <c r="LG1220"/>
      <c r="LH1220"/>
      <c r="LI1220"/>
      <c r="LJ1220"/>
      <c r="LK1220"/>
      <c r="LL1220"/>
      <c r="LM1220"/>
      <c r="LN1220"/>
      <c r="LO1220"/>
      <c r="LP1220"/>
      <c r="LQ1220"/>
      <c r="LR1220"/>
      <c r="LS1220"/>
      <c r="LT1220"/>
      <c r="LU1220"/>
      <c r="LV1220"/>
      <c r="LW1220"/>
      <c r="LX1220"/>
      <c r="LY1220"/>
      <c r="LZ1220"/>
      <c r="MA1220"/>
      <c r="MB1220"/>
      <c r="MC1220"/>
      <c r="MD1220"/>
      <c r="ME1220"/>
      <c r="MF1220"/>
      <c r="MG1220"/>
      <c r="MH1220"/>
      <c r="MI1220"/>
      <c r="MJ1220"/>
      <c r="MK1220"/>
      <c r="ML1220"/>
      <c r="MM1220"/>
      <c r="MN1220"/>
      <c r="MO1220"/>
      <c r="MP1220"/>
      <c r="MQ1220"/>
      <c r="MR1220"/>
      <c r="MS1220"/>
      <c r="MT1220"/>
      <c r="MU1220"/>
      <c r="MV1220"/>
      <c r="MW1220"/>
      <c r="MX1220"/>
      <c r="MY1220"/>
      <c r="MZ1220"/>
      <c r="NA1220"/>
      <c r="NB1220"/>
      <c r="NC1220"/>
      <c r="ND1220"/>
      <c r="NE1220"/>
      <c r="NF1220"/>
      <c r="NG1220"/>
      <c r="NH1220"/>
      <c r="NI1220"/>
      <c r="NJ1220"/>
      <c r="NK1220"/>
      <c r="NL1220"/>
      <c r="NM1220"/>
      <c r="NN1220"/>
      <c r="NO1220"/>
      <c r="NP1220"/>
      <c r="NQ1220"/>
      <c r="NR1220"/>
      <c r="NS1220"/>
      <c r="NT1220"/>
      <c r="NU1220"/>
      <c r="NV1220"/>
      <c r="NW1220"/>
      <c r="NX1220"/>
      <c r="NY1220"/>
      <c r="NZ1220"/>
      <c r="OA1220"/>
    </row>
    <row r="1221" spans="16:391"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DR1221"/>
      <c r="DS1221"/>
      <c r="DT1221"/>
      <c r="DU1221"/>
      <c r="DV1221"/>
      <c r="DW1221"/>
      <c r="DX1221"/>
      <c r="DY1221"/>
      <c r="DZ1221"/>
      <c r="EA1221"/>
      <c r="EB1221"/>
      <c r="EC1221"/>
      <c r="ED1221"/>
      <c r="EE1221"/>
      <c r="EF1221"/>
      <c r="EG1221"/>
      <c r="EH1221"/>
      <c r="EI1221"/>
      <c r="EJ1221"/>
      <c r="EK1221"/>
      <c r="EL1221"/>
      <c r="EM1221"/>
      <c r="EN1221"/>
      <c r="EO1221"/>
      <c r="EP1221"/>
      <c r="EQ1221"/>
      <c r="ER1221"/>
      <c r="ES1221"/>
      <c r="ET1221"/>
      <c r="EU1221"/>
      <c r="EV1221"/>
      <c r="EW1221"/>
      <c r="EX1221"/>
      <c r="EY1221"/>
      <c r="EZ1221"/>
      <c r="FA1221"/>
      <c r="FB1221"/>
      <c r="FC1221"/>
      <c r="FD1221"/>
      <c r="FE1221"/>
      <c r="FF1221"/>
      <c r="FG1221"/>
      <c r="FH1221"/>
      <c r="FI1221"/>
      <c r="FJ1221"/>
      <c r="FK1221"/>
      <c r="FL1221"/>
      <c r="FM1221"/>
      <c r="FN1221"/>
      <c r="FO1221"/>
      <c r="FP1221"/>
      <c r="FQ1221"/>
      <c r="FR1221"/>
      <c r="FS1221"/>
      <c r="FT1221"/>
      <c r="FU1221"/>
      <c r="FV1221"/>
      <c r="FW1221"/>
      <c r="FX1221"/>
      <c r="FY1221"/>
      <c r="FZ1221"/>
      <c r="GA1221"/>
      <c r="GB1221"/>
      <c r="GC1221"/>
      <c r="GD1221"/>
      <c r="GE1221"/>
      <c r="GF1221"/>
      <c r="GG1221"/>
      <c r="GH1221"/>
      <c r="GI1221"/>
      <c r="GJ1221"/>
      <c r="GK1221"/>
      <c r="GL1221"/>
      <c r="GM1221"/>
      <c r="GN1221"/>
      <c r="GO1221"/>
      <c r="GP1221"/>
      <c r="GQ1221"/>
      <c r="GR1221"/>
      <c r="GS1221"/>
      <c r="GT1221"/>
      <c r="GU1221"/>
      <c r="GV1221"/>
      <c r="GW1221"/>
      <c r="GX1221"/>
      <c r="GY1221"/>
      <c r="GZ1221"/>
      <c r="HA1221"/>
      <c r="HB1221"/>
      <c r="HC1221"/>
      <c r="HD1221"/>
      <c r="HE1221"/>
      <c r="HF1221"/>
      <c r="HG1221"/>
      <c r="HH1221"/>
      <c r="HI1221"/>
      <c r="HJ1221"/>
      <c r="HK1221"/>
      <c r="HL1221"/>
      <c r="HM1221"/>
      <c r="HN1221"/>
      <c r="HO1221"/>
      <c r="HP1221"/>
      <c r="HQ1221"/>
      <c r="HR1221"/>
      <c r="HS1221"/>
      <c r="HT1221"/>
      <c r="HU1221"/>
      <c r="HV1221"/>
      <c r="HW1221"/>
      <c r="HX1221"/>
      <c r="HY1221"/>
      <c r="HZ1221"/>
      <c r="IA1221"/>
      <c r="IB1221"/>
      <c r="IC1221"/>
      <c r="ID1221"/>
      <c r="IE1221"/>
      <c r="IF1221"/>
      <c r="IG1221"/>
      <c r="IH1221"/>
      <c r="II1221"/>
      <c r="IJ1221"/>
      <c r="IK1221"/>
      <c r="IL1221"/>
      <c r="IM1221"/>
      <c r="IN1221"/>
      <c r="IO1221"/>
      <c r="IP1221"/>
      <c r="IQ1221"/>
      <c r="IR1221"/>
      <c r="IS1221"/>
      <c r="IT1221"/>
      <c r="IU1221"/>
      <c r="IV1221"/>
      <c r="IW1221"/>
      <c r="IX1221"/>
      <c r="IY1221"/>
      <c r="IZ1221"/>
      <c r="JA1221"/>
      <c r="JB1221"/>
      <c r="JC1221"/>
      <c r="JD1221"/>
      <c r="JE1221"/>
      <c r="JF1221"/>
      <c r="JG1221"/>
      <c r="JH1221"/>
      <c r="JI1221"/>
      <c r="JJ1221"/>
      <c r="JK1221"/>
      <c r="JL1221"/>
      <c r="JM1221"/>
      <c r="JN1221"/>
      <c r="JO1221"/>
      <c r="JP1221"/>
      <c r="JQ1221"/>
      <c r="JR1221"/>
      <c r="JS1221"/>
      <c r="JT1221"/>
      <c r="JU1221"/>
      <c r="JV1221"/>
      <c r="JW1221"/>
      <c r="JX1221"/>
      <c r="JY1221"/>
      <c r="JZ1221"/>
      <c r="KA1221"/>
      <c r="KB1221"/>
      <c r="KC1221"/>
      <c r="KD1221"/>
      <c r="KE1221"/>
      <c r="KF1221"/>
      <c r="KG1221"/>
      <c r="KH1221"/>
      <c r="KI1221"/>
      <c r="KJ1221"/>
      <c r="KK1221"/>
      <c r="KL1221"/>
      <c r="KM1221"/>
      <c r="KN1221"/>
      <c r="KO1221"/>
      <c r="KP1221"/>
      <c r="KQ1221"/>
      <c r="KR1221"/>
      <c r="KS1221"/>
      <c r="KT1221"/>
      <c r="KU1221"/>
      <c r="KV1221"/>
      <c r="KW1221"/>
      <c r="KX1221"/>
      <c r="KY1221"/>
      <c r="KZ1221"/>
      <c r="LA1221"/>
      <c r="LB1221"/>
      <c r="LC1221"/>
      <c r="LD1221"/>
      <c r="LE1221"/>
      <c r="LF1221"/>
      <c r="LG1221"/>
      <c r="LH1221"/>
      <c r="LI1221"/>
      <c r="LJ1221"/>
      <c r="LK1221"/>
      <c r="LL1221"/>
      <c r="LM1221"/>
      <c r="LN1221"/>
      <c r="LO1221"/>
      <c r="LP1221"/>
      <c r="LQ1221"/>
      <c r="LR1221"/>
      <c r="LS1221"/>
      <c r="LT1221"/>
      <c r="LU1221"/>
      <c r="LV1221"/>
      <c r="LW1221"/>
      <c r="LX1221"/>
      <c r="LY1221"/>
      <c r="LZ1221"/>
      <c r="MA1221"/>
      <c r="MB1221"/>
      <c r="MC1221"/>
      <c r="MD1221"/>
      <c r="ME1221"/>
      <c r="MF1221"/>
      <c r="MG1221"/>
      <c r="MH1221"/>
      <c r="MI1221"/>
      <c r="MJ1221"/>
      <c r="MK1221"/>
      <c r="ML1221"/>
      <c r="MM1221"/>
      <c r="MN1221"/>
      <c r="MO1221"/>
      <c r="MP1221"/>
      <c r="MQ1221"/>
      <c r="MR1221"/>
      <c r="MS1221"/>
      <c r="MT1221"/>
      <c r="MU1221"/>
      <c r="MV1221"/>
      <c r="MW1221"/>
      <c r="MX1221"/>
      <c r="MY1221"/>
      <c r="MZ1221"/>
      <c r="NA1221"/>
      <c r="NB1221"/>
      <c r="NC1221"/>
      <c r="ND1221"/>
      <c r="NE1221"/>
      <c r="NF1221"/>
      <c r="NG1221"/>
      <c r="NH1221"/>
      <c r="NI1221"/>
      <c r="NJ1221"/>
      <c r="NK1221"/>
      <c r="NL1221"/>
      <c r="NM1221"/>
      <c r="NN1221"/>
      <c r="NO1221"/>
      <c r="NP1221"/>
      <c r="NQ1221"/>
      <c r="NR1221"/>
      <c r="NS1221"/>
      <c r="NT1221"/>
      <c r="NU1221"/>
      <c r="NV1221"/>
      <c r="NW1221"/>
      <c r="NX1221"/>
      <c r="NY1221"/>
      <c r="NZ1221"/>
      <c r="OA1221"/>
    </row>
    <row r="1222" spans="16:391"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DR1222"/>
      <c r="DS1222"/>
      <c r="DT1222"/>
      <c r="DU1222"/>
      <c r="DV1222"/>
      <c r="DW1222"/>
      <c r="DX1222"/>
      <c r="DY1222"/>
      <c r="DZ1222"/>
      <c r="EA1222"/>
      <c r="EB1222"/>
      <c r="EC1222"/>
      <c r="ED1222"/>
      <c r="EE1222"/>
      <c r="EF1222"/>
      <c r="EG1222"/>
      <c r="EH1222"/>
      <c r="EI1222"/>
      <c r="EJ1222"/>
      <c r="EK1222"/>
      <c r="EL1222"/>
      <c r="EM1222"/>
      <c r="EN1222"/>
      <c r="EO1222"/>
      <c r="EP1222"/>
      <c r="EQ1222"/>
      <c r="ER1222"/>
      <c r="ES1222"/>
      <c r="ET1222"/>
      <c r="EU1222"/>
      <c r="EV1222"/>
      <c r="EW1222"/>
      <c r="EX1222"/>
      <c r="EY1222"/>
      <c r="EZ1222"/>
      <c r="FA1222"/>
      <c r="FB1222"/>
      <c r="FC1222"/>
      <c r="FD1222"/>
      <c r="FE1222"/>
      <c r="FF1222"/>
      <c r="FG1222"/>
      <c r="FH1222"/>
      <c r="FI1222"/>
      <c r="FJ1222"/>
      <c r="FK1222"/>
      <c r="FL1222"/>
      <c r="FM1222"/>
      <c r="FN1222"/>
      <c r="FO1222"/>
      <c r="FP1222"/>
      <c r="FQ1222"/>
      <c r="FR1222"/>
      <c r="FS1222"/>
      <c r="FT1222"/>
      <c r="FU1222"/>
      <c r="FV1222"/>
      <c r="FW1222"/>
      <c r="FX1222"/>
      <c r="FY1222"/>
      <c r="FZ1222"/>
      <c r="GA1222"/>
      <c r="GB1222"/>
      <c r="GC1222"/>
      <c r="GD1222"/>
      <c r="GE1222"/>
      <c r="GF1222"/>
      <c r="GG1222"/>
      <c r="GH1222"/>
      <c r="GI1222"/>
      <c r="GJ1222"/>
      <c r="GK1222"/>
      <c r="GL1222"/>
      <c r="GM1222"/>
      <c r="GN1222"/>
      <c r="GO1222"/>
      <c r="GP1222"/>
      <c r="GQ1222"/>
      <c r="GR1222"/>
      <c r="GS1222"/>
      <c r="GT1222"/>
      <c r="GU1222"/>
      <c r="GV1222"/>
      <c r="GW1222"/>
      <c r="GX1222"/>
      <c r="GY1222"/>
      <c r="GZ1222"/>
      <c r="HA1222"/>
      <c r="HB1222"/>
      <c r="HC1222"/>
      <c r="HD1222"/>
      <c r="HE1222"/>
      <c r="HF1222"/>
      <c r="HG1222"/>
      <c r="HH1222"/>
      <c r="HI1222"/>
      <c r="HJ1222"/>
      <c r="HK1222"/>
      <c r="HL1222"/>
      <c r="HM1222"/>
      <c r="HN1222"/>
      <c r="HO1222"/>
      <c r="HP1222"/>
      <c r="HQ1222"/>
      <c r="HR1222"/>
      <c r="HS1222"/>
      <c r="HT1222"/>
      <c r="HU1222"/>
      <c r="HV1222"/>
      <c r="HW1222"/>
      <c r="HX1222"/>
      <c r="HY1222"/>
      <c r="HZ1222"/>
      <c r="IA1222"/>
      <c r="IB1222"/>
      <c r="IC1222"/>
      <c r="ID1222"/>
      <c r="IE1222"/>
      <c r="IF1222"/>
      <c r="IG1222"/>
      <c r="IH1222"/>
      <c r="II1222"/>
      <c r="IJ1222"/>
      <c r="IK1222"/>
      <c r="IL1222"/>
      <c r="IM1222"/>
      <c r="IN1222"/>
      <c r="IO1222"/>
      <c r="IP1222"/>
      <c r="IQ1222"/>
      <c r="IR1222"/>
      <c r="IS1222"/>
      <c r="IT1222"/>
      <c r="IU1222"/>
      <c r="IV1222"/>
      <c r="IW1222"/>
      <c r="IX1222"/>
      <c r="IY1222"/>
      <c r="IZ1222"/>
      <c r="JA1222"/>
      <c r="JB1222"/>
      <c r="JC1222"/>
      <c r="JD1222"/>
      <c r="JE1222"/>
      <c r="JF1222"/>
      <c r="JG1222"/>
      <c r="JH1222"/>
      <c r="JI1222"/>
      <c r="JJ1222"/>
      <c r="JK1222"/>
      <c r="JL1222"/>
      <c r="JM1222"/>
      <c r="JN1222"/>
      <c r="JO1222"/>
      <c r="JP1222"/>
      <c r="JQ1222"/>
      <c r="JR1222"/>
      <c r="JS1222"/>
      <c r="JT1222"/>
      <c r="JU1222"/>
      <c r="JV1222"/>
      <c r="JW1222"/>
      <c r="JX1222"/>
      <c r="JY1222"/>
      <c r="JZ1222"/>
      <c r="KA1222"/>
      <c r="KB1222"/>
      <c r="KC1222"/>
      <c r="KD1222"/>
      <c r="KE1222"/>
      <c r="KF1222"/>
      <c r="KG1222"/>
      <c r="KH1222"/>
      <c r="KI1222"/>
      <c r="KJ1222"/>
      <c r="KK1222"/>
      <c r="KL1222"/>
      <c r="KM1222"/>
      <c r="KN1222"/>
      <c r="KO1222"/>
      <c r="KP1222"/>
      <c r="KQ1222"/>
      <c r="KR1222"/>
      <c r="KS1222"/>
      <c r="KT1222"/>
      <c r="KU1222"/>
      <c r="KV1222"/>
      <c r="KW1222"/>
      <c r="KX1222"/>
      <c r="KY1222"/>
      <c r="KZ1222"/>
      <c r="LA1222"/>
      <c r="LB1222"/>
      <c r="LC1222"/>
      <c r="LD1222"/>
      <c r="LE1222"/>
      <c r="LF1222"/>
      <c r="LG1222"/>
      <c r="LH1222"/>
      <c r="LI1222"/>
      <c r="LJ1222"/>
      <c r="LK1222"/>
      <c r="LL1222"/>
      <c r="LM1222"/>
      <c r="LN1222"/>
      <c r="LO1222"/>
      <c r="LP1222"/>
      <c r="LQ1222"/>
      <c r="LR1222"/>
      <c r="LS1222"/>
      <c r="LT1222"/>
      <c r="LU1222"/>
      <c r="LV1222"/>
      <c r="LW1222"/>
      <c r="LX1222"/>
      <c r="LY1222"/>
      <c r="LZ1222"/>
      <c r="MA1222"/>
      <c r="MB1222"/>
      <c r="MC1222"/>
      <c r="MD1222"/>
      <c r="ME1222"/>
      <c r="MF1222"/>
      <c r="MG1222"/>
      <c r="MH1222"/>
      <c r="MI1222"/>
      <c r="MJ1222"/>
      <c r="MK1222"/>
      <c r="ML1222"/>
      <c r="MM1222"/>
      <c r="MN1222"/>
      <c r="MO1222"/>
      <c r="MP1222"/>
      <c r="MQ1222"/>
      <c r="MR1222"/>
      <c r="MS1222"/>
      <c r="MT1222"/>
      <c r="MU1222"/>
      <c r="MV1222"/>
      <c r="MW1222"/>
      <c r="MX1222"/>
      <c r="MY1222"/>
      <c r="MZ1222"/>
      <c r="NA1222"/>
      <c r="NB1222"/>
      <c r="NC1222"/>
      <c r="ND1222"/>
      <c r="NE1222"/>
      <c r="NF1222"/>
      <c r="NG1222"/>
      <c r="NH1222"/>
      <c r="NI1222"/>
      <c r="NJ1222"/>
      <c r="NK1222"/>
      <c r="NL1222"/>
      <c r="NM1222"/>
      <c r="NN1222"/>
      <c r="NO1222"/>
      <c r="NP1222"/>
      <c r="NQ1222"/>
      <c r="NR1222"/>
      <c r="NS1222"/>
      <c r="NT1222"/>
      <c r="NU1222"/>
      <c r="NV1222"/>
      <c r="NW1222"/>
      <c r="NX1222"/>
      <c r="NY1222"/>
      <c r="NZ1222"/>
      <c r="OA1222"/>
    </row>
    <row r="1223" spans="16:391"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DR1223"/>
      <c r="DS1223"/>
      <c r="DT1223"/>
      <c r="DU1223"/>
      <c r="DV1223"/>
      <c r="DW1223"/>
      <c r="DX1223"/>
      <c r="DY1223"/>
      <c r="DZ1223"/>
      <c r="EA1223"/>
      <c r="EB1223"/>
      <c r="EC1223"/>
      <c r="ED1223"/>
      <c r="EE1223"/>
      <c r="EF1223"/>
      <c r="EG1223"/>
      <c r="EH1223"/>
      <c r="EI1223"/>
      <c r="EJ1223"/>
      <c r="EK1223"/>
      <c r="EL1223"/>
      <c r="EM1223"/>
      <c r="EN1223"/>
      <c r="EO1223"/>
      <c r="EP1223"/>
      <c r="EQ1223"/>
      <c r="ER1223"/>
      <c r="ES1223"/>
      <c r="ET1223"/>
      <c r="EU1223"/>
      <c r="EV1223"/>
      <c r="EW1223"/>
      <c r="EX1223"/>
      <c r="EY1223"/>
      <c r="EZ1223"/>
      <c r="FA1223"/>
      <c r="FB1223"/>
      <c r="FC1223"/>
      <c r="FD1223"/>
      <c r="FE1223"/>
      <c r="FF1223"/>
      <c r="FG1223"/>
      <c r="FH1223"/>
      <c r="FI1223"/>
      <c r="FJ1223"/>
      <c r="FK1223"/>
      <c r="FL1223"/>
      <c r="FM1223"/>
      <c r="FN1223"/>
      <c r="FO1223"/>
      <c r="FP1223"/>
      <c r="FQ1223"/>
      <c r="FR1223"/>
      <c r="FS1223"/>
      <c r="FT1223"/>
      <c r="FU1223"/>
      <c r="FV1223"/>
      <c r="FW1223"/>
      <c r="FX1223"/>
      <c r="FY1223"/>
      <c r="FZ1223"/>
      <c r="GA1223"/>
      <c r="GB1223"/>
      <c r="GC1223"/>
      <c r="GD1223"/>
      <c r="GE1223"/>
      <c r="GF1223"/>
      <c r="GG1223"/>
      <c r="GH1223"/>
      <c r="GI1223"/>
      <c r="GJ1223"/>
      <c r="GK1223"/>
      <c r="GL1223"/>
      <c r="GM1223"/>
      <c r="GN1223"/>
      <c r="GO1223"/>
      <c r="GP1223"/>
      <c r="GQ1223"/>
      <c r="GR1223"/>
      <c r="GS1223"/>
      <c r="GT1223"/>
      <c r="GU1223"/>
      <c r="GV1223"/>
      <c r="GW1223"/>
      <c r="GX1223"/>
      <c r="GY1223"/>
      <c r="GZ1223"/>
      <c r="HA1223"/>
      <c r="HB1223"/>
      <c r="HC1223"/>
      <c r="HD1223"/>
      <c r="HE1223"/>
      <c r="HF1223"/>
      <c r="HG1223"/>
      <c r="HH1223"/>
      <c r="HI1223"/>
      <c r="HJ1223"/>
      <c r="HK1223"/>
      <c r="HL1223"/>
      <c r="HM1223"/>
      <c r="HN1223"/>
      <c r="HO1223"/>
      <c r="HP1223"/>
      <c r="HQ1223"/>
      <c r="HR1223"/>
      <c r="HS1223"/>
      <c r="HT1223"/>
      <c r="HU1223"/>
      <c r="HV1223"/>
      <c r="HW1223"/>
      <c r="HX1223"/>
      <c r="HY1223"/>
      <c r="HZ1223"/>
      <c r="IA1223"/>
      <c r="IB1223"/>
      <c r="IC1223"/>
      <c r="ID1223"/>
      <c r="IE1223"/>
      <c r="IF1223"/>
      <c r="IG1223"/>
      <c r="IH1223"/>
      <c r="II1223"/>
      <c r="IJ1223"/>
      <c r="IK1223"/>
      <c r="IL1223"/>
      <c r="IM1223"/>
      <c r="IN1223"/>
      <c r="IO1223"/>
      <c r="IP1223"/>
      <c r="IQ1223"/>
      <c r="IR1223"/>
      <c r="IS1223"/>
      <c r="IT1223"/>
      <c r="IU1223"/>
      <c r="IV1223"/>
      <c r="IW1223"/>
      <c r="IX1223"/>
      <c r="IY1223"/>
      <c r="IZ1223"/>
      <c r="JA1223"/>
      <c r="JB1223"/>
      <c r="JC1223"/>
      <c r="JD1223"/>
      <c r="JE1223"/>
      <c r="JF1223"/>
      <c r="JG1223"/>
      <c r="JH1223"/>
      <c r="JI1223"/>
      <c r="JJ1223"/>
      <c r="JK1223"/>
      <c r="JL1223"/>
      <c r="JM1223"/>
      <c r="JN1223"/>
      <c r="JO1223"/>
      <c r="JP1223"/>
      <c r="JQ1223"/>
      <c r="JR1223"/>
      <c r="JS1223"/>
      <c r="JT1223"/>
      <c r="JU1223"/>
      <c r="JV1223"/>
      <c r="JW1223"/>
      <c r="JX1223"/>
      <c r="JY1223"/>
      <c r="JZ1223"/>
      <c r="KA1223"/>
      <c r="KB1223"/>
      <c r="KC1223"/>
      <c r="KD1223"/>
      <c r="KE1223"/>
      <c r="KF1223"/>
      <c r="KG1223"/>
      <c r="KH1223"/>
      <c r="KI1223"/>
      <c r="KJ1223"/>
      <c r="KK1223"/>
      <c r="KL1223"/>
      <c r="KM1223"/>
      <c r="KN1223"/>
      <c r="KO1223"/>
      <c r="KP1223"/>
      <c r="KQ1223"/>
      <c r="KR1223"/>
      <c r="KS1223"/>
      <c r="KT1223"/>
      <c r="KU1223"/>
      <c r="KV1223"/>
      <c r="KW1223"/>
      <c r="KX1223"/>
      <c r="KY1223"/>
      <c r="KZ1223"/>
      <c r="LA1223"/>
      <c r="LB1223"/>
      <c r="LC1223"/>
      <c r="LD1223"/>
      <c r="LE1223"/>
      <c r="LF1223"/>
      <c r="LG1223"/>
      <c r="LH1223"/>
      <c r="LI1223"/>
      <c r="LJ1223"/>
      <c r="LK1223"/>
      <c r="LL1223"/>
      <c r="LM1223"/>
      <c r="LN1223"/>
      <c r="LO1223"/>
      <c r="LP1223"/>
      <c r="LQ1223"/>
      <c r="LR1223"/>
      <c r="LS1223"/>
      <c r="LT1223"/>
      <c r="LU1223"/>
      <c r="LV1223"/>
      <c r="LW1223"/>
      <c r="LX1223"/>
      <c r="LY1223"/>
      <c r="LZ1223"/>
      <c r="MA1223"/>
      <c r="MB1223"/>
      <c r="MC1223"/>
      <c r="MD1223"/>
      <c r="ME1223"/>
      <c r="MF1223"/>
      <c r="MG1223"/>
      <c r="MH1223"/>
      <c r="MI1223"/>
      <c r="MJ1223"/>
      <c r="MK1223"/>
      <c r="ML1223"/>
      <c r="MM1223"/>
      <c r="MN1223"/>
      <c r="MO1223"/>
      <c r="MP1223"/>
      <c r="MQ1223"/>
      <c r="MR1223"/>
      <c r="MS1223"/>
      <c r="MT1223"/>
      <c r="MU1223"/>
      <c r="MV1223"/>
      <c r="MW1223"/>
      <c r="MX1223"/>
      <c r="MY1223"/>
      <c r="MZ1223"/>
      <c r="NA1223"/>
      <c r="NB1223"/>
      <c r="NC1223"/>
      <c r="ND1223"/>
      <c r="NE1223"/>
      <c r="NF1223"/>
      <c r="NG1223"/>
      <c r="NH1223"/>
      <c r="NI1223"/>
      <c r="NJ1223"/>
      <c r="NK1223"/>
      <c r="NL1223"/>
      <c r="NM1223"/>
      <c r="NN1223"/>
      <c r="NO1223"/>
      <c r="NP1223"/>
      <c r="NQ1223"/>
      <c r="NR1223"/>
      <c r="NS1223"/>
      <c r="NT1223"/>
      <c r="NU1223"/>
      <c r="NV1223"/>
      <c r="NW1223"/>
      <c r="NX1223"/>
      <c r="NY1223"/>
      <c r="NZ1223"/>
      <c r="OA1223"/>
    </row>
    <row r="1224" spans="16:391"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DR1224"/>
      <c r="DS1224"/>
      <c r="DT1224"/>
      <c r="DU1224"/>
      <c r="DV1224"/>
      <c r="DW1224"/>
      <c r="DX1224"/>
      <c r="DY1224"/>
      <c r="DZ1224"/>
      <c r="EA1224"/>
      <c r="EB1224"/>
      <c r="EC1224"/>
      <c r="ED1224"/>
      <c r="EE1224"/>
      <c r="EF1224"/>
      <c r="EG1224"/>
      <c r="EH1224"/>
      <c r="EI1224"/>
      <c r="EJ1224"/>
      <c r="EK1224"/>
      <c r="EL1224"/>
      <c r="EM1224"/>
      <c r="EN1224"/>
      <c r="EO1224"/>
      <c r="EP1224"/>
      <c r="EQ1224"/>
      <c r="ER1224"/>
      <c r="ES1224"/>
      <c r="ET1224"/>
      <c r="EU1224"/>
      <c r="EV1224"/>
      <c r="EW1224"/>
      <c r="EX1224"/>
      <c r="EY1224"/>
      <c r="EZ1224"/>
      <c r="FA1224"/>
      <c r="FB1224"/>
      <c r="FC1224"/>
      <c r="FD1224"/>
      <c r="FE1224"/>
      <c r="FF1224"/>
      <c r="FG1224"/>
      <c r="FH1224"/>
      <c r="FI1224"/>
      <c r="FJ1224"/>
      <c r="FK1224"/>
      <c r="FL1224"/>
      <c r="FM1224"/>
      <c r="FN1224"/>
      <c r="FO1224"/>
      <c r="FP1224"/>
      <c r="FQ1224"/>
      <c r="FR1224"/>
      <c r="FS1224"/>
      <c r="FT1224"/>
      <c r="FU1224"/>
      <c r="FV1224"/>
      <c r="FW1224"/>
      <c r="FX1224"/>
      <c r="FY1224"/>
      <c r="FZ1224"/>
      <c r="GA1224"/>
      <c r="GB1224"/>
      <c r="GC1224"/>
      <c r="GD1224"/>
      <c r="GE1224"/>
      <c r="GF1224"/>
      <c r="GG1224"/>
      <c r="GH1224"/>
      <c r="GI1224"/>
      <c r="GJ1224"/>
      <c r="GK1224"/>
      <c r="GL1224"/>
      <c r="GM1224"/>
      <c r="GN1224"/>
      <c r="GO1224"/>
      <c r="GP1224"/>
      <c r="GQ1224"/>
      <c r="GR1224"/>
      <c r="GS1224"/>
      <c r="GT1224"/>
      <c r="GU1224"/>
      <c r="GV1224"/>
      <c r="GW1224"/>
      <c r="GX1224"/>
      <c r="GY1224"/>
      <c r="GZ1224"/>
      <c r="HA1224"/>
      <c r="HB1224"/>
      <c r="HC1224"/>
      <c r="HD1224"/>
      <c r="HE1224"/>
      <c r="HF1224"/>
      <c r="HG1224"/>
      <c r="HH1224"/>
      <c r="HI1224"/>
      <c r="HJ1224"/>
      <c r="HK1224"/>
      <c r="HL1224"/>
      <c r="HM1224"/>
      <c r="HN1224"/>
      <c r="HO1224"/>
      <c r="HP1224"/>
      <c r="HQ1224"/>
      <c r="HR1224"/>
      <c r="HS1224"/>
      <c r="HT1224"/>
      <c r="HU1224"/>
      <c r="HV1224"/>
      <c r="HW1224"/>
      <c r="HX1224"/>
      <c r="HY1224"/>
      <c r="HZ1224"/>
      <c r="IA1224"/>
      <c r="IB1224"/>
      <c r="IC1224"/>
      <c r="ID1224"/>
      <c r="IE1224"/>
      <c r="IF1224"/>
      <c r="IG1224"/>
      <c r="IH1224"/>
      <c r="II1224"/>
      <c r="IJ1224"/>
      <c r="IK1224"/>
      <c r="IL1224"/>
      <c r="IM1224"/>
      <c r="IN1224"/>
      <c r="IO1224"/>
      <c r="IP1224"/>
      <c r="IQ1224"/>
      <c r="IR1224"/>
      <c r="IS1224"/>
      <c r="IT1224"/>
      <c r="IU1224"/>
      <c r="IV1224"/>
      <c r="IW1224"/>
      <c r="IX1224"/>
      <c r="IY1224"/>
      <c r="IZ1224"/>
      <c r="JA1224"/>
      <c r="JB1224"/>
      <c r="JC1224"/>
      <c r="JD1224"/>
      <c r="JE1224"/>
      <c r="JF1224"/>
      <c r="JG1224"/>
      <c r="JH1224"/>
      <c r="JI1224"/>
      <c r="JJ1224"/>
      <c r="JK1224"/>
      <c r="JL1224"/>
      <c r="JM1224"/>
      <c r="JN1224"/>
      <c r="JO1224"/>
      <c r="JP1224"/>
      <c r="JQ1224"/>
      <c r="JR1224"/>
      <c r="JS1224"/>
      <c r="JT1224"/>
      <c r="JU1224"/>
      <c r="JV1224"/>
      <c r="JW1224"/>
      <c r="JX1224"/>
      <c r="JY1224"/>
      <c r="JZ1224"/>
      <c r="KA1224"/>
      <c r="KB1224"/>
      <c r="KC1224"/>
      <c r="KD1224"/>
      <c r="KE1224"/>
      <c r="KF1224"/>
      <c r="KG1224"/>
      <c r="KH1224"/>
      <c r="KI1224"/>
      <c r="KJ1224"/>
      <c r="KK1224"/>
      <c r="KL1224"/>
      <c r="KM1224"/>
      <c r="KN1224"/>
      <c r="KO1224"/>
      <c r="KP1224"/>
      <c r="KQ1224"/>
      <c r="KR1224"/>
      <c r="KS1224"/>
      <c r="KT1224"/>
      <c r="KU1224"/>
      <c r="KV1224"/>
      <c r="KW1224"/>
      <c r="KX1224"/>
      <c r="KY1224"/>
      <c r="KZ1224"/>
      <c r="LA1224"/>
      <c r="LB1224"/>
      <c r="LC1224"/>
      <c r="LD1224"/>
      <c r="LE1224"/>
      <c r="LF1224"/>
      <c r="LG1224"/>
      <c r="LH1224"/>
      <c r="LI1224"/>
      <c r="LJ1224"/>
      <c r="LK1224"/>
      <c r="LL1224"/>
      <c r="LM1224"/>
      <c r="LN1224"/>
      <c r="LO1224"/>
      <c r="LP1224"/>
      <c r="LQ1224"/>
      <c r="LR1224"/>
      <c r="LS1224"/>
      <c r="LT1224"/>
      <c r="LU1224"/>
      <c r="LV1224"/>
      <c r="LW1224"/>
      <c r="LX1224"/>
      <c r="LY1224"/>
      <c r="LZ1224"/>
      <c r="MA1224"/>
      <c r="MB1224"/>
      <c r="MC1224"/>
      <c r="MD1224"/>
      <c r="ME1224"/>
      <c r="MF1224"/>
      <c r="MG1224"/>
      <c r="MH1224"/>
      <c r="MI1224"/>
      <c r="MJ1224"/>
      <c r="MK1224"/>
      <c r="ML1224"/>
      <c r="MM1224"/>
      <c r="MN1224"/>
      <c r="MO1224"/>
      <c r="MP1224"/>
      <c r="MQ1224"/>
      <c r="MR1224"/>
      <c r="MS1224"/>
      <c r="MT1224"/>
      <c r="MU1224"/>
      <c r="MV1224"/>
      <c r="MW1224"/>
      <c r="MX1224"/>
      <c r="MY1224"/>
      <c r="MZ1224"/>
      <c r="NA1224"/>
      <c r="NB1224"/>
      <c r="NC1224"/>
      <c r="ND1224"/>
      <c r="NE1224"/>
      <c r="NF1224"/>
      <c r="NG1224"/>
      <c r="NH1224"/>
      <c r="NI1224"/>
      <c r="NJ1224"/>
      <c r="NK1224"/>
      <c r="NL1224"/>
      <c r="NM1224"/>
      <c r="NN1224"/>
      <c r="NO1224"/>
      <c r="NP1224"/>
      <c r="NQ1224"/>
      <c r="NR1224"/>
      <c r="NS1224"/>
      <c r="NT1224"/>
      <c r="NU1224"/>
      <c r="NV1224"/>
      <c r="NW1224"/>
      <c r="NX1224"/>
      <c r="NY1224"/>
      <c r="NZ1224"/>
      <c r="OA1224"/>
    </row>
    <row r="1225" spans="16:391"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DR1225"/>
      <c r="DS1225"/>
      <c r="DT1225"/>
      <c r="DU1225"/>
      <c r="DV1225"/>
      <c r="DW1225"/>
      <c r="DX1225"/>
      <c r="DY1225"/>
      <c r="DZ1225"/>
      <c r="EA1225"/>
      <c r="EB1225"/>
      <c r="EC1225"/>
      <c r="ED1225"/>
      <c r="EE1225"/>
      <c r="EF1225"/>
      <c r="EG1225"/>
      <c r="EH1225"/>
      <c r="EI1225"/>
      <c r="EJ1225"/>
      <c r="EK1225"/>
      <c r="EL1225"/>
      <c r="EM1225"/>
      <c r="EN1225"/>
      <c r="EO1225"/>
      <c r="EP1225"/>
      <c r="EQ1225"/>
      <c r="ER1225"/>
      <c r="ES1225"/>
      <c r="ET1225"/>
      <c r="EU1225"/>
      <c r="EV1225"/>
      <c r="EW1225"/>
      <c r="EX1225"/>
      <c r="EY1225"/>
      <c r="EZ1225"/>
      <c r="FA1225"/>
      <c r="FB1225"/>
      <c r="FC1225"/>
      <c r="FD1225"/>
      <c r="FE1225"/>
      <c r="FF1225"/>
      <c r="FG1225"/>
      <c r="FH1225"/>
      <c r="FI1225"/>
      <c r="FJ1225"/>
      <c r="FK1225"/>
      <c r="FL1225"/>
      <c r="FM1225"/>
      <c r="FN1225"/>
      <c r="FO1225"/>
      <c r="FP1225"/>
      <c r="FQ1225"/>
      <c r="FR1225"/>
      <c r="FS1225"/>
      <c r="FT1225"/>
      <c r="FU1225"/>
      <c r="FV1225"/>
      <c r="FW1225"/>
      <c r="FX1225"/>
      <c r="FY1225"/>
      <c r="FZ1225"/>
      <c r="GA1225"/>
      <c r="GB1225"/>
      <c r="GC1225"/>
      <c r="GD1225"/>
      <c r="GE1225"/>
      <c r="GF1225"/>
      <c r="GG1225"/>
      <c r="GH1225"/>
      <c r="GI1225"/>
      <c r="GJ1225"/>
      <c r="GK1225"/>
      <c r="GL1225"/>
      <c r="GM1225"/>
      <c r="GN1225"/>
      <c r="GO1225"/>
      <c r="GP1225"/>
      <c r="GQ1225"/>
      <c r="GR1225"/>
      <c r="GS1225"/>
      <c r="GT1225"/>
      <c r="GU1225"/>
      <c r="GV1225"/>
      <c r="GW1225"/>
      <c r="GX1225"/>
      <c r="GY1225"/>
      <c r="GZ1225"/>
      <c r="HA1225"/>
      <c r="HB1225"/>
      <c r="HC1225"/>
      <c r="HD1225"/>
      <c r="HE1225"/>
      <c r="HF1225"/>
      <c r="HG1225"/>
      <c r="HH1225"/>
      <c r="HI1225"/>
      <c r="HJ1225"/>
      <c r="HK1225"/>
      <c r="HL1225"/>
      <c r="HM1225"/>
      <c r="HN1225"/>
      <c r="HO1225"/>
      <c r="HP1225"/>
      <c r="HQ1225"/>
      <c r="HR1225"/>
      <c r="HS1225"/>
      <c r="HT1225"/>
      <c r="HU1225"/>
      <c r="HV1225"/>
      <c r="HW1225"/>
      <c r="HX1225"/>
      <c r="HY1225"/>
      <c r="HZ1225"/>
      <c r="IA1225"/>
      <c r="IB1225"/>
      <c r="IC1225"/>
      <c r="ID1225"/>
      <c r="IE1225"/>
      <c r="IF1225"/>
      <c r="IG1225"/>
      <c r="IH1225"/>
      <c r="II1225"/>
      <c r="IJ1225"/>
      <c r="IK1225"/>
      <c r="IL1225"/>
      <c r="IM1225"/>
      <c r="IN1225"/>
      <c r="IO1225"/>
      <c r="IP1225"/>
      <c r="IQ1225"/>
      <c r="IR1225"/>
      <c r="IS1225"/>
      <c r="IT1225"/>
      <c r="IU1225"/>
      <c r="IV1225"/>
      <c r="IW1225"/>
      <c r="IX1225"/>
      <c r="IY1225"/>
      <c r="IZ1225"/>
      <c r="JA1225"/>
      <c r="JB1225"/>
      <c r="JC1225"/>
      <c r="JD1225"/>
      <c r="JE1225"/>
      <c r="JF1225"/>
      <c r="JG1225"/>
      <c r="JH1225"/>
      <c r="JI1225"/>
      <c r="JJ1225"/>
      <c r="JK1225"/>
      <c r="JL1225"/>
      <c r="JM1225"/>
      <c r="JN1225"/>
      <c r="JO1225"/>
      <c r="JP1225"/>
      <c r="JQ1225"/>
      <c r="JR1225"/>
      <c r="JS1225"/>
      <c r="JT1225"/>
      <c r="JU1225"/>
      <c r="JV1225"/>
      <c r="JW1225"/>
      <c r="JX1225"/>
      <c r="JY1225"/>
      <c r="JZ1225"/>
      <c r="KA1225"/>
      <c r="KB1225"/>
      <c r="KC1225"/>
      <c r="KD1225"/>
      <c r="KE1225"/>
      <c r="KF1225"/>
      <c r="KG1225"/>
      <c r="KH1225"/>
      <c r="KI1225"/>
      <c r="KJ1225"/>
      <c r="KK1225"/>
      <c r="KL1225"/>
      <c r="KM1225"/>
      <c r="KN1225"/>
      <c r="KO1225"/>
      <c r="KP1225"/>
      <c r="KQ1225"/>
      <c r="KR1225"/>
      <c r="KS1225"/>
      <c r="KT1225"/>
      <c r="KU1225"/>
      <c r="KV1225"/>
      <c r="KW1225"/>
      <c r="KX1225"/>
      <c r="KY1225"/>
      <c r="KZ1225"/>
      <c r="LA1225"/>
      <c r="LB1225"/>
      <c r="LC1225"/>
      <c r="LD1225"/>
      <c r="LE1225"/>
      <c r="LF1225"/>
      <c r="LG1225"/>
      <c r="LH1225"/>
      <c r="LI1225"/>
      <c r="LJ1225"/>
      <c r="LK1225"/>
      <c r="LL1225"/>
      <c r="LM1225"/>
      <c r="LN1225"/>
      <c r="LO1225"/>
      <c r="LP1225"/>
      <c r="LQ1225"/>
      <c r="LR1225"/>
      <c r="LS1225"/>
      <c r="LT1225"/>
      <c r="LU1225"/>
      <c r="LV1225"/>
      <c r="LW1225"/>
      <c r="LX1225"/>
      <c r="LY1225"/>
      <c r="LZ1225"/>
      <c r="MA1225"/>
      <c r="MB1225"/>
      <c r="MC1225"/>
      <c r="MD1225"/>
      <c r="ME1225"/>
      <c r="MF1225"/>
      <c r="MG1225"/>
      <c r="MH1225"/>
      <c r="MI1225"/>
      <c r="MJ1225"/>
      <c r="MK1225"/>
      <c r="ML1225"/>
      <c r="MM1225"/>
      <c r="MN1225"/>
      <c r="MO1225"/>
      <c r="MP1225"/>
      <c r="MQ1225"/>
      <c r="MR1225"/>
      <c r="MS1225"/>
      <c r="MT1225"/>
      <c r="MU1225"/>
      <c r="MV1225"/>
      <c r="MW1225"/>
      <c r="MX1225"/>
      <c r="MY1225"/>
      <c r="MZ1225"/>
      <c r="NA1225"/>
      <c r="NB1225"/>
      <c r="NC1225"/>
      <c r="ND1225"/>
      <c r="NE1225"/>
      <c r="NF1225"/>
      <c r="NG1225"/>
      <c r="NH1225"/>
      <c r="NI1225"/>
      <c r="NJ1225"/>
      <c r="NK1225"/>
      <c r="NL1225"/>
      <c r="NM1225"/>
      <c r="NN1225"/>
      <c r="NO1225"/>
      <c r="NP1225"/>
      <c r="NQ1225"/>
      <c r="NR1225"/>
      <c r="NS1225"/>
      <c r="NT1225"/>
      <c r="NU1225"/>
      <c r="NV1225"/>
      <c r="NW1225"/>
      <c r="NX1225"/>
      <c r="NY1225"/>
      <c r="NZ1225"/>
      <c r="OA1225"/>
    </row>
    <row r="1226" spans="16:391"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DR1226"/>
      <c r="DS1226"/>
      <c r="DT1226"/>
      <c r="DU1226"/>
      <c r="DV1226"/>
      <c r="DW1226"/>
      <c r="DX1226"/>
      <c r="DY1226"/>
      <c r="DZ1226"/>
      <c r="EA1226"/>
      <c r="EB1226"/>
      <c r="EC1226"/>
      <c r="ED1226"/>
      <c r="EE1226"/>
      <c r="EF1226"/>
      <c r="EG1226"/>
      <c r="EH1226"/>
      <c r="EI1226"/>
      <c r="EJ1226"/>
      <c r="EK1226"/>
      <c r="EL1226"/>
      <c r="EM1226"/>
      <c r="EN1226"/>
      <c r="EO1226"/>
      <c r="EP1226"/>
      <c r="EQ1226"/>
      <c r="ER1226"/>
      <c r="ES1226"/>
      <c r="ET1226"/>
      <c r="EU1226"/>
      <c r="EV1226"/>
      <c r="EW1226"/>
      <c r="EX1226"/>
      <c r="EY1226"/>
      <c r="EZ1226"/>
      <c r="FA1226"/>
      <c r="FB1226"/>
      <c r="FC1226"/>
      <c r="FD1226"/>
      <c r="FE1226"/>
      <c r="FF1226"/>
      <c r="FG1226"/>
      <c r="FH1226"/>
      <c r="FI1226"/>
      <c r="FJ1226"/>
      <c r="FK1226"/>
      <c r="FL1226"/>
      <c r="FM1226"/>
      <c r="FN1226"/>
      <c r="FO1226"/>
      <c r="FP1226"/>
      <c r="FQ1226"/>
      <c r="FR1226"/>
      <c r="FS1226"/>
      <c r="FT1226"/>
      <c r="FU1226"/>
      <c r="FV1226"/>
      <c r="FW1226"/>
      <c r="FX1226"/>
      <c r="FY1226"/>
      <c r="FZ1226"/>
      <c r="GA1226"/>
      <c r="GB1226"/>
      <c r="GC1226"/>
      <c r="GD1226"/>
      <c r="GE1226"/>
      <c r="GF1226"/>
      <c r="GG1226"/>
      <c r="GH1226"/>
      <c r="GI1226"/>
      <c r="GJ1226"/>
      <c r="GK1226"/>
      <c r="GL1226"/>
      <c r="GM1226"/>
      <c r="GN1226"/>
      <c r="GO1226"/>
      <c r="GP1226"/>
      <c r="GQ1226"/>
      <c r="GR1226"/>
      <c r="GS1226"/>
      <c r="GT1226"/>
      <c r="GU1226"/>
      <c r="GV1226"/>
      <c r="GW1226"/>
      <c r="GX1226"/>
      <c r="GY1226"/>
      <c r="GZ1226"/>
      <c r="HA1226"/>
      <c r="HB1226"/>
      <c r="HC1226"/>
      <c r="HD1226"/>
      <c r="HE1226"/>
      <c r="HF1226"/>
      <c r="HG1226"/>
      <c r="HH1226"/>
      <c r="HI1226"/>
      <c r="HJ1226"/>
      <c r="HK1226"/>
      <c r="HL1226"/>
      <c r="HM1226"/>
      <c r="HN1226"/>
      <c r="HO1226"/>
      <c r="HP1226"/>
      <c r="HQ1226"/>
      <c r="HR1226"/>
      <c r="HS1226"/>
      <c r="HT1226"/>
      <c r="HU1226"/>
      <c r="HV1226"/>
      <c r="HW1226"/>
      <c r="HX1226"/>
      <c r="HY1226"/>
      <c r="HZ1226"/>
      <c r="IA1226"/>
      <c r="IB1226"/>
      <c r="IC1226"/>
      <c r="ID1226"/>
      <c r="IE1226"/>
      <c r="IF1226"/>
      <c r="IG1226"/>
      <c r="IH1226"/>
      <c r="II1226"/>
      <c r="IJ1226"/>
      <c r="IK1226"/>
      <c r="IL1226"/>
      <c r="IM1226"/>
      <c r="IN1226"/>
      <c r="IO1226"/>
      <c r="IP1226"/>
      <c r="IQ1226"/>
      <c r="IR1226"/>
      <c r="IS1226"/>
      <c r="IT1226"/>
      <c r="IU1226"/>
      <c r="IV1226"/>
      <c r="IW1226"/>
      <c r="IX1226"/>
      <c r="IY1226"/>
      <c r="IZ1226"/>
      <c r="JA1226"/>
      <c r="JB1226"/>
      <c r="JC1226"/>
      <c r="JD1226"/>
      <c r="JE1226"/>
      <c r="JF1226"/>
      <c r="JG1226"/>
      <c r="JH1226"/>
      <c r="JI1226"/>
      <c r="JJ1226"/>
      <c r="JK1226"/>
      <c r="JL1226"/>
      <c r="JM1226"/>
      <c r="JN1226"/>
      <c r="JO1226"/>
      <c r="JP1226"/>
      <c r="JQ1226"/>
      <c r="JR1226"/>
      <c r="JS1226"/>
      <c r="JT1226"/>
      <c r="JU1226"/>
      <c r="JV1226"/>
      <c r="JW1226"/>
      <c r="JX1226"/>
      <c r="JY1226"/>
      <c r="JZ1226"/>
      <c r="KA1226"/>
      <c r="KB1226"/>
      <c r="KC1226"/>
      <c r="KD1226"/>
      <c r="KE1226"/>
      <c r="KF1226"/>
      <c r="KG1226"/>
      <c r="KH1226"/>
      <c r="KI1226"/>
      <c r="KJ1226"/>
      <c r="KK1226"/>
      <c r="KL1226"/>
      <c r="KM1226"/>
      <c r="KN1226"/>
      <c r="KO1226"/>
      <c r="KP1226"/>
      <c r="KQ1226"/>
      <c r="KR1226"/>
      <c r="KS1226"/>
      <c r="KT1226"/>
      <c r="KU1226"/>
      <c r="KV1226"/>
      <c r="KW1226"/>
      <c r="KX1226"/>
      <c r="KY1226"/>
      <c r="KZ1226"/>
      <c r="LA1226"/>
      <c r="LB1226"/>
      <c r="LC1226"/>
      <c r="LD1226"/>
      <c r="LE1226"/>
      <c r="LF1226"/>
      <c r="LG1226"/>
      <c r="LH1226"/>
      <c r="LI1226"/>
      <c r="LJ1226"/>
      <c r="LK1226"/>
      <c r="LL1226"/>
      <c r="LM1226"/>
      <c r="LN1226"/>
      <c r="LO1226"/>
      <c r="LP1226"/>
      <c r="LQ1226"/>
      <c r="LR1226"/>
      <c r="LS1226"/>
      <c r="LT1226"/>
      <c r="LU1226"/>
      <c r="LV1226"/>
      <c r="LW1226"/>
      <c r="LX1226"/>
      <c r="LY1226"/>
      <c r="LZ1226"/>
      <c r="MA1226"/>
      <c r="MB1226"/>
      <c r="MC1226"/>
      <c r="MD1226"/>
      <c r="ME1226"/>
      <c r="MF1226"/>
      <c r="MG1226"/>
      <c r="MH1226"/>
      <c r="MI1226"/>
      <c r="MJ1226"/>
      <c r="MK1226"/>
      <c r="ML1226"/>
      <c r="MM1226"/>
      <c r="MN1226"/>
      <c r="MO1226"/>
      <c r="MP1226"/>
      <c r="MQ1226"/>
      <c r="MR1226"/>
      <c r="MS1226"/>
      <c r="MT1226"/>
      <c r="MU1226"/>
      <c r="MV1226"/>
      <c r="MW1226"/>
      <c r="MX1226"/>
      <c r="MY1226"/>
      <c r="MZ1226"/>
      <c r="NA1226"/>
      <c r="NB1226"/>
      <c r="NC1226"/>
      <c r="ND1226"/>
      <c r="NE1226"/>
      <c r="NF1226"/>
      <c r="NG1226"/>
      <c r="NH1226"/>
      <c r="NI1226"/>
      <c r="NJ1226"/>
      <c r="NK1226"/>
      <c r="NL1226"/>
      <c r="NM1226"/>
      <c r="NN1226"/>
      <c r="NO1226"/>
      <c r="NP1226"/>
      <c r="NQ1226"/>
      <c r="NR1226"/>
      <c r="NS1226"/>
      <c r="NT1226"/>
      <c r="NU1226"/>
      <c r="NV1226"/>
      <c r="NW1226"/>
      <c r="NX1226"/>
      <c r="NY1226"/>
      <c r="NZ1226"/>
      <c r="OA1226"/>
    </row>
    <row r="1227" spans="16:391"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DR1227"/>
      <c r="DS1227"/>
      <c r="DT1227"/>
      <c r="DU1227"/>
      <c r="DV1227"/>
      <c r="DW1227"/>
      <c r="DX1227"/>
      <c r="DY1227"/>
      <c r="DZ1227"/>
      <c r="EA1227"/>
      <c r="EB1227"/>
      <c r="EC1227"/>
      <c r="ED1227"/>
      <c r="EE1227"/>
      <c r="EF1227"/>
      <c r="EG1227"/>
      <c r="EH1227"/>
      <c r="EI1227"/>
      <c r="EJ1227"/>
      <c r="EK1227"/>
      <c r="EL1227"/>
      <c r="EM1227"/>
      <c r="EN1227"/>
      <c r="EO1227"/>
      <c r="EP1227"/>
      <c r="EQ1227"/>
      <c r="ER1227"/>
      <c r="ES1227"/>
      <c r="ET1227"/>
      <c r="EU1227"/>
      <c r="EV1227"/>
      <c r="EW1227"/>
      <c r="EX1227"/>
      <c r="EY1227"/>
      <c r="EZ1227"/>
      <c r="FA1227"/>
      <c r="FB1227"/>
      <c r="FC1227"/>
      <c r="FD1227"/>
      <c r="FE1227"/>
      <c r="FF1227"/>
      <c r="FG1227"/>
      <c r="FH1227"/>
      <c r="FI1227"/>
      <c r="FJ1227"/>
      <c r="FK1227"/>
      <c r="FL1227"/>
      <c r="FM1227"/>
      <c r="FN1227"/>
      <c r="FO1227"/>
      <c r="FP1227"/>
      <c r="FQ1227"/>
      <c r="FR1227"/>
      <c r="FS1227"/>
      <c r="FT1227"/>
      <c r="FU1227"/>
      <c r="FV1227"/>
      <c r="FW1227"/>
      <c r="FX1227"/>
      <c r="FY1227"/>
      <c r="FZ1227"/>
      <c r="GA1227"/>
      <c r="GB1227"/>
      <c r="GC1227"/>
      <c r="GD1227"/>
      <c r="GE1227"/>
      <c r="GF1227"/>
      <c r="GG1227"/>
      <c r="GH1227"/>
      <c r="GI1227"/>
      <c r="GJ1227"/>
      <c r="GK1227"/>
      <c r="GL1227"/>
      <c r="GM1227"/>
      <c r="GN1227"/>
      <c r="GO1227"/>
      <c r="GP1227"/>
      <c r="GQ1227"/>
      <c r="GR1227"/>
      <c r="GS1227"/>
      <c r="GT1227"/>
      <c r="GU1227"/>
      <c r="GV1227"/>
      <c r="GW1227"/>
      <c r="GX1227"/>
      <c r="GY1227"/>
      <c r="GZ1227"/>
      <c r="HA1227"/>
      <c r="HB1227"/>
      <c r="HC1227"/>
      <c r="HD1227"/>
      <c r="HE1227"/>
      <c r="HF1227"/>
      <c r="HG1227"/>
      <c r="HH1227"/>
      <c r="HI1227"/>
      <c r="HJ1227"/>
      <c r="HK1227"/>
      <c r="HL1227"/>
      <c r="HM1227"/>
      <c r="HN1227"/>
      <c r="HO1227"/>
      <c r="HP1227"/>
      <c r="HQ1227"/>
      <c r="HR1227"/>
      <c r="HS1227"/>
      <c r="HT1227"/>
      <c r="HU1227"/>
      <c r="HV1227"/>
      <c r="HW1227"/>
      <c r="HX1227"/>
      <c r="HY1227"/>
      <c r="HZ1227"/>
      <c r="IA1227"/>
      <c r="IB1227"/>
      <c r="IC1227"/>
      <c r="ID1227"/>
      <c r="IE1227"/>
      <c r="IF1227"/>
      <c r="IG1227"/>
      <c r="IH1227"/>
      <c r="II1227"/>
      <c r="IJ1227"/>
      <c r="IK1227"/>
      <c r="IL1227"/>
      <c r="IM1227"/>
      <c r="IN1227"/>
      <c r="IO1227"/>
      <c r="IP1227"/>
      <c r="IQ1227"/>
      <c r="IR1227"/>
      <c r="IS1227"/>
      <c r="IT1227"/>
      <c r="IU1227"/>
      <c r="IV1227"/>
      <c r="IW1227"/>
      <c r="IX1227"/>
      <c r="IY1227"/>
      <c r="IZ1227"/>
      <c r="JA1227"/>
      <c r="JB1227"/>
      <c r="JC1227"/>
      <c r="JD1227"/>
      <c r="JE1227"/>
      <c r="JF1227"/>
      <c r="JG1227"/>
      <c r="JH1227"/>
      <c r="JI1227"/>
      <c r="JJ1227"/>
      <c r="JK1227"/>
      <c r="JL1227"/>
      <c r="JM1227"/>
      <c r="JN1227"/>
      <c r="JO1227"/>
      <c r="JP1227"/>
      <c r="JQ1227"/>
      <c r="JR1227"/>
      <c r="JS1227"/>
      <c r="JT1227"/>
      <c r="JU1227"/>
      <c r="JV1227"/>
      <c r="JW1227"/>
      <c r="JX1227"/>
      <c r="JY1227"/>
      <c r="JZ1227"/>
      <c r="KA1227"/>
      <c r="KB1227"/>
      <c r="KC1227"/>
      <c r="KD1227"/>
      <c r="KE1227"/>
      <c r="KF1227"/>
      <c r="KG1227"/>
      <c r="KH1227"/>
      <c r="KI1227"/>
      <c r="KJ1227"/>
      <c r="KK1227"/>
      <c r="KL1227"/>
      <c r="KM1227"/>
      <c r="KN1227"/>
      <c r="KO1227"/>
      <c r="KP1227"/>
      <c r="KQ1227"/>
      <c r="KR1227"/>
      <c r="KS1227"/>
      <c r="KT1227"/>
      <c r="KU1227"/>
      <c r="KV1227"/>
      <c r="KW1227"/>
      <c r="KX1227"/>
      <c r="KY1227"/>
      <c r="KZ1227"/>
      <c r="LA1227"/>
      <c r="LB1227"/>
      <c r="LC1227"/>
      <c r="LD1227"/>
      <c r="LE1227"/>
      <c r="LF1227"/>
      <c r="LG1227"/>
      <c r="LH1227"/>
      <c r="LI1227"/>
      <c r="LJ1227"/>
      <c r="LK1227"/>
      <c r="LL1227"/>
      <c r="LM1227"/>
      <c r="LN1227"/>
      <c r="LO1227"/>
      <c r="LP1227"/>
      <c r="LQ1227"/>
      <c r="LR1227"/>
      <c r="LS1227"/>
      <c r="LT1227"/>
      <c r="LU1227"/>
      <c r="LV1227"/>
      <c r="LW1227"/>
      <c r="LX1227"/>
      <c r="LY1227"/>
      <c r="LZ1227"/>
      <c r="MA1227"/>
      <c r="MB1227"/>
      <c r="MC1227"/>
      <c r="MD1227"/>
      <c r="ME1227"/>
      <c r="MF1227"/>
      <c r="MG1227"/>
      <c r="MH1227"/>
      <c r="MI1227"/>
      <c r="MJ1227"/>
      <c r="MK1227"/>
      <c r="ML1227"/>
      <c r="MM1227"/>
      <c r="MN1227"/>
      <c r="MO1227"/>
      <c r="MP1227"/>
      <c r="MQ1227"/>
      <c r="MR1227"/>
      <c r="MS1227"/>
      <c r="MT1227"/>
      <c r="MU1227"/>
      <c r="MV1227"/>
      <c r="MW1227"/>
      <c r="MX1227"/>
      <c r="MY1227"/>
      <c r="MZ1227"/>
      <c r="NA1227"/>
      <c r="NB1227"/>
      <c r="NC1227"/>
      <c r="ND1227"/>
      <c r="NE1227"/>
      <c r="NF1227"/>
      <c r="NG1227"/>
      <c r="NH1227"/>
      <c r="NI1227"/>
      <c r="NJ1227"/>
      <c r="NK1227"/>
      <c r="NL1227"/>
      <c r="NM1227"/>
      <c r="NN1227"/>
      <c r="NO1227"/>
      <c r="NP1227"/>
      <c r="NQ1227"/>
      <c r="NR1227"/>
      <c r="NS1227"/>
      <c r="NT1227"/>
      <c r="NU1227"/>
      <c r="NV1227"/>
      <c r="NW1227"/>
      <c r="NX1227"/>
      <c r="NY1227"/>
      <c r="NZ1227"/>
      <c r="OA1227"/>
    </row>
    <row r="1228" spans="16:391"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DR1228"/>
      <c r="DS1228"/>
      <c r="DT1228"/>
      <c r="DU1228"/>
      <c r="DV1228"/>
      <c r="DW1228"/>
      <c r="DX1228"/>
      <c r="DY1228"/>
      <c r="DZ1228"/>
      <c r="EA1228"/>
      <c r="EB1228"/>
      <c r="EC1228"/>
      <c r="ED1228"/>
      <c r="EE1228"/>
      <c r="EF1228"/>
      <c r="EG1228"/>
      <c r="EH1228"/>
      <c r="EI1228"/>
      <c r="EJ1228"/>
      <c r="EK1228"/>
      <c r="EL1228"/>
      <c r="EM1228"/>
      <c r="EN1228"/>
      <c r="EO1228"/>
      <c r="EP1228"/>
      <c r="EQ1228"/>
      <c r="ER1228"/>
      <c r="ES1228"/>
      <c r="ET1228"/>
      <c r="EU1228"/>
      <c r="EV1228"/>
      <c r="EW1228"/>
      <c r="EX1228"/>
      <c r="EY1228"/>
      <c r="EZ1228"/>
      <c r="FA1228"/>
      <c r="FB1228"/>
      <c r="FC1228"/>
      <c r="FD1228"/>
      <c r="FE1228"/>
      <c r="FF1228"/>
      <c r="FG1228"/>
      <c r="FH1228"/>
      <c r="FI1228"/>
      <c r="FJ1228"/>
      <c r="FK1228"/>
      <c r="FL1228"/>
      <c r="FM1228"/>
      <c r="FN1228"/>
      <c r="FO1228"/>
      <c r="FP1228"/>
      <c r="FQ1228"/>
      <c r="FR1228"/>
      <c r="FS1228"/>
      <c r="FT1228"/>
      <c r="FU1228"/>
      <c r="FV1228"/>
      <c r="FW1228"/>
      <c r="FX1228"/>
      <c r="FY1228"/>
      <c r="FZ1228"/>
      <c r="GA1228"/>
      <c r="GB1228"/>
      <c r="GC1228"/>
      <c r="GD1228"/>
      <c r="GE1228"/>
      <c r="GF1228"/>
      <c r="GG1228"/>
      <c r="GH1228"/>
      <c r="GI1228"/>
      <c r="GJ1228"/>
      <c r="GK1228"/>
      <c r="GL1228"/>
      <c r="GM1228"/>
      <c r="GN1228"/>
      <c r="GO1228"/>
      <c r="GP1228"/>
      <c r="GQ1228"/>
      <c r="GR1228"/>
      <c r="GS1228"/>
      <c r="GT1228"/>
      <c r="GU1228"/>
      <c r="GV1228"/>
      <c r="GW1228"/>
      <c r="GX1228"/>
      <c r="GY1228"/>
      <c r="GZ1228"/>
      <c r="HA1228"/>
      <c r="HB1228"/>
      <c r="HC1228"/>
      <c r="HD1228"/>
      <c r="HE1228"/>
      <c r="HF1228"/>
      <c r="HG1228"/>
      <c r="HH1228"/>
      <c r="HI1228"/>
      <c r="HJ1228"/>
      <c r="HK1228"/>
      <c r="HL1228"/>
      <c r="HM1228"/>
      <c r="HN1228"/>
      <c r="HO1228"/>
      <c r="HP1228"/>
      <c r="HQ1228"/>
      <c r="HR1228"/>
      <c r="HS1228"/>
      <c r="HT1228"/>
      <c r="HU1228"/>
      <c r="HV1228"/>
      <c r="HW1228"/>
      <c r="HX1228"/>
      <c r="HY1228"/>
      <c r="HZ1228"/>
      <c r="IA1228"/>
      <c r="IB1228"/>
      <c r="IC1228"/>
      <c r="ID1228"/>
      <c r="IE1228"/>
      <c r="IF1228"/>
      <c r="IG1228"/>
      <c r="IH1228"/>
      <c r="II1228"/>
      <c r="IJ1228"/>
      <c r="IK1228"/>
      <c r="IL1228"/>
      <c r="IM1228"/>
      <c r="IN1228"/>
      <c r="IO1228"/>
      <c r="IP1228"/>
      <c r="IQ1228"/>
      <c r="IR1228"/>
      <c r="IS1228"/>
      <c r="IT1228"/>
      <c r="IU1228"/>
      <c r="IV1228"/>
      <c r="IW1228"/>
      <c r="IX1228"/>
      <c r="IY1228"/>
      <c r="IZ1228"/>
      <c r="JA1228"/>
      <c r="JB1228"/>
      <c r="JC1228"/>
      <c r="JD1228"/>
      <c r="JE1228"/>
      <c r="JF1228"/>
      <c r="JG1228"/>
      <c r="JH1228"/>
      <c r="JI1228"/>
      <c r="JJ1228"/>
      <c r="JK1228"/>
      <c r="JL1228"/>
      <c r="JM1228"/>
      <c r="JN1228"/>
      <c r="JO1228"/>
      <c r="JP1228"/>
      <c r="JQ1228"/>
      <c r="JR1228"/>
      <c r="JS1228"/>
      <c r="JT1228"/>
      <c r="JU1228"/>
      <c r="JV1228"/>
      <c r="JW1228"/>
      <c r="JX1228"/>
      <c r="JY1228"/>
      <c r="JZ1228"/>
      <c r="KA1228"/>
      <c r="KB1228"/>
      <c r="KC1228"/>
      <c r="KD1228"/>
      <c r="KE1228"/>
      <c r="KF1228"/>
      <c r="KG1228"/>
      <c r="KH1228"/>
      <c r="KI1228"/>
      <c r="KJ1228"/>
      <c r="KK1228"/>
      <c r="KL1228"/>
      <c r="KM1228"/>
      <c r="KN1228"/>
      <c r="KO1228"/>
      <c r="KP1228"/>
      <c r="KQ1228"/>
      <c r="KR1228"/>
      <c r="KS1228"/>
      <c r="KT1228"/>
      <c r="KU1228"/>
      <c r="KV1228"/>
      <c r="KW1228"/>
      <c r="KX1228"/>
      <c r="KY1228"/>
      <c r="KZ1228"/>
      <c r="LA1228"/>
      <c r="LB1228"/>
      <c r="LC1228"/>
      <c r="LD1228"/>
      <c r="LE1228"/>
      <c r="LF1228"/>
      <c r="LG1228"/>
      <c r="LH1228"/>
      <c r="LI1228"/>
      <c r="LJ1228"/>
      <c r="LK1228"/>
      <c r="LL1228"/>
      <c r="LM1228"/>
      <c r="LN1228"/>
      <c r="LO1228"/>
      <c r="LP1228"/>
      <c r="LQ1228"/>
      <c r="LR1228"/>
      <c r="LS1228"/>
      <c r="LT1228"/>
      <c r="LU1228"/>
      <c r="LV1228"/>
      <c r="LW1228"/>
      <c r="LX1228"/>
      <c r="LY1228"/>
      <c r="LZ1228"/>
      <c r="MA1228"/>
      <c r="MB1228"/>
      <c r="MC1228"/>
      <c r="MD1228"/>
      <c r="ME1228"/>
      <c r="MF1228"/>
      <c r="MG1228"/>
      <c r="MH1228"/>
      <c r="MI1228"/>
      <c r="MJ1228"/>
      <c r="MK1228"/>
      <c r="ML1228"/>
      <c r="MM1228"/>
      <c r="MN1228"/>
      <c r="MO1228"/>
      <c r="MP1228"/>
      <c r="MQ1228"/>
      <c r="MR1228"/>
      <c r="MS1228"/>
      <c r="MT1228"/>
      <c r="MU1228"/>
      <c r="MV1228"/>
      <c r="MW1228"/>
      <c r="MX1228"/>
      <c r="MY1228"/>
      <c r="MZ1228"/>
      <c r="NA1228"/>
      <c r="NB1228"/>
      <c r="NC1228"/>
      <c r="ND1228"/>
      <c r="NE1228"/>
      <c r="NF1228"/>
      <c r="NG1228"/>
      <c r="NH1228"/>
      <c r="NI1228"/>
      <c r="NJ1228"/>
      <c r="NK1228"/>
      <c r="NL1228"/>
      <c r="NM1228"/>
      <c r="NN1228"/>
      <c r="NO1228"/>
      <c r="NP1228"/>
      <c r="NQ1228"/>
      <c r="NR1228"/>
      <c r="NS1228"/>
      <c r="NT1228"/>
      <c r="NU1228"/>
      <c r="NV1228"/>
      <c r="NW1228"/>
      <c r="NX1228"/>
      <c r="NY1228"/>
      <c r="NZ1228"/>
      <c r="OA1228"/>
    </row>
    <row r="1229" spans="16:391"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DR1229"/>
      <c r="DS1229"/>
      <c r="DT1229"/>
      <c r="DU1229"/>
      <c r="DV1229"/>
      <c r="DW1229"/>
      <c r="DX1229"/>
      <c r="DY1229"/>
      <c r="DZ1229"/>
      <c r="EA1229"/>
      <c r="EB1229"/>
      <c r="EC1229"/>
      <c r="ED1229"/>
      <c r="EE1229"/>
      <c r="EF1229"/>
      <c r="EG1229"/>
      <c r="EH1229"/>
      <c r="EI1229"/>
      <c r="EJ1229"/>
      <c r="EK1229"/>
      <c r="EL1229"/>
      <c r="EM1229"/>
      <c r="EN1229"/>
      <c r="EO1229"/>
      <c r="EP1229"/>
      <c r="EQ1229"/>
      <c r="ER1229"/>
      <c r="ES1229"/>
      <c r="ET1229"/>
      <c r="EU1229"/>
      <c r="EV1229"/>
      <c r="EW1229"/>
      <c r="EX1229"/>
      <c r="EY1229"/>
      <c r="EZ1229"/>
      <c r="FA1229"/>
      <c r="FB1229"/>
      <c r="FC1229"/>
      <c r="FD1229"/>
      <c r="FE1229"/>
      <c r="FF1229"/>
      <c r="FG1229"/>
      <c r="FH1229"/>
      <c r="FI1229"/>
      <c r="FJ1229"/>
      <c r="FK1229"/>
      <c r="FL1229"/>
      <c r="FM1229"/>
      <c r="FN1229"/>
      <c r="FO1229"/>
      <c r="FP1229"/>
      <c r="FQ1229"/>
      <c r="FR1229"/>
      <c r="FS1229"/>
      <c r="FT1229"/>
      <c r="FU1229"/>
      <c r="FV1229"/>
      <c r="FW1229"/>
      <c r="FX1229"/>
      <c r="FY1229"/>
      <c r="FZ1229"/>
      <c r="GA1229"/>
      <c r="GB1229"/>
      <c r="GC1229"/>
      <c r="GD1229"/>
      <c r="GE1229"/>
      <c r="GF1229"/>
      <c r="GG1229"/>
      <c r="GH1229"/>
      <c r="GI1229"/>
      <c r="GJ1229"/>
      <c r="GK1229"/>
      <c r="GL1229"/>
      <c r="GM1229"/>
      <c r="GN1229"/>
      <c r="GO1229"/>
      <c r="GP1229"/>
      <c r="GQ1229"/>
      <c r="GR1229"/>
      <c r="GS1229"/>
      <c r="GT1229"/>
      <c r="GU1229"/>
      <c r="GV1229"/>
      <c r="GW1229"/>
      <c r="GX1229"/>
      <c r="GY1229"/>
      <c r="GZ1229"/>
      <c r="HA1229"/>
      <c r="HB1229"/>
      <c r="HC1229"/>
      <c r="HD1229"/>
      <c r="HE1229"/>
      <c r="HF1229"/>
      <c r="HG1229"/>
      <c r="HH1229"/>
      <c r="HI1229"/>
      <c r="HJ1229"/>
      <c r="HK1229"/>
      <c r="HL1229"/>
      <c r="HM1229"/>
      <c r="HN1229"/>
      <c r="HO1229"/>
      <c r="HP1229"/>
      <c r="HQ1229"/>
      <c r="HR1229"/>
      <c r="HS1229"/>
      <c r="HT1229"/>
      <c r="HU1229"/>
      <c r="HV1229"/>
      <c r="HW1229"/>
      <c r="HX1229"/>
      <c r="HY1229"/>
      <c r="HZ1229"/>
      <c r="IA1229"/>
      <c r="IB1229"/>
      <c r="IC1229"/>
      <c r="ID1229"/>
      <c r="IE1229"/>
      <c r="IF1229"/>
      <c r="IG1229"/>
      <c r="IH1229"/>
      <c r="II1229"/>
      <c r="IJ1229"/>
      <c r="IK1229"/>
      <c r="IL1229"/>
      <c r="IM1229"/>
      <c r="IN1229"/>
      <c r="IO1229"/>
      <c r="IP1229"/>
      <c r="IQ1229"/>
      <c r="IR1229"/>
      <c r="IS1229"/>
      <c r="IT1229"/>
      <c r="IU1229"/>
      <c r="IV1229"/>
      <c r="IW1229"/>
      <c r="IX1229"/>
      <c r="IY1229"/>
      <c r="IZ1229"/>
      <c r="JA1229"/>
      <c r="JB1229"/>
      <c r="JC1229"/>
      <c r="JD1229"/>
      <c r="JE1229"/>
      <c r="JF1229"/>
      <c r="JG1229"/>
      <c r="JH1229"/>
      <c r="JI1229"/>
      <c r="JJ1229"/>
      <c r="JK1229"/>
      <c r="JL1229"/>
      <c r="JM1229"/>
      <c r="JN1229"/>
      <c r="JO1229"/>
      <c r="JP1229"/>
      <c r="JQ1229"/>
      <c r="JR1229"/>
      <c r="JS1229"/>
      <c r="JT1229"/>
      <c r="JU1229"/>
      <c r="JV1229"/>
      <c r="JW1229"/>
      <c r="JX1229"/>
      <c r="JY1229"/>
      <c r="JZ1229"/>
      <c r="KA1229"/>
      <c r="KB1229"/>
      <c r="KC1229"/>
      <c r="KD1229"/>
      <c r="KE1229"/>
      <c r="KF1229"/>
      <c r="KG1229"/>
      <c r="KH1229"/>
      <c r="KI1229"/>
      <c r="KJ1229"/>
      <c r="KK1229"/>
      <c r="KL1229"/>
      <c r="KM1229"/>
      <c r="KN1229"/>
      <c r="KO1229"/>
      <c r="KP1229"/>
      <c r="KQ1229"/>
      <c r="KR1229"/>
      <c r="KS1229"/>
      <c r="KT1229"/>
      <c r="KU1229"/>
      <c r="KV1229"/>
      <c r="KW1229"/>
      <c r="KX1229"/>
      <c r="KY1229"/>
      <c r="KZ1229"/>
      <c r="LA1229"/>
      <c r="LB1229"/>
      <c r="LC1229"/>
      <c r="LD1229"/>
      <c r="LE1229"/>
      <c r="LF1229"/>
      <c r="LG1229"/>
      <c r="LH1229"/>
      <c r="LI1229"/>
      <c r="LJ1229"/>
      <c r="LK1229"/>
      <c r="LL1229"/>
      <c r="LM1229"/>
      <c r="LN1229"/>
      <c r="LO1229"/>
      <c r="LP1229"/>
      <c r="LQ1229"/>
      <c r="LR1229"/>
      <c r="LS1229"/>
      <c r="LT1229"/>
      <c r="LU1229"/>
      <c r="LV1229"/>
      <c r="LW1229"/>
      <c r="LX1229"/>
      <c r="LY1229"/>
      <c r="LZ1229"/>
      <c r="MA1229"/>
      <c r="MB1229"/>
      <c r="MC1229"/>
      <c r="MD1229"/>
      <c r="ME1229"/>
      <c r="MF1229"/>
      <c r="MG1229"/>
      <c r="MH1229"/>
      <c r="MI1229"/>
      <c r="MJ1229"/>
      <c r="MK1229"/>
      <c r="ML1229"/>
      <c r="MM1229"/>
      <c r="MN1229"/>
      <c r="MO1229"/>
      <c r="MP1229"/>
      <c r="MQ1229"/>
      <c r="MR1229"/>
      <c r="MS1229"/>
      <c r="MT1229"/>
      <c r="MU1229"/>
      <c r="MV1229"/>
      <c r="MW1229"/>
      <c r="MX1229"/>
      <c r="MY1229"/>
      <c r="MZ1229"/>
      <c r="NA1229"/>
      <c r="NB1229"/>
      <c r="NC1229"/>
      <c r="ND1229"/>
      <c r="NE1229"/>
      <c r="NF1229"/>
      <c r="NG1229"/>
      <c r="NH1229"/>
      <c r="NI1229"/>
      <c r="NJ1229"/>
      <c r="NK1229"/>
      <c r="NL1229"/>
      <c r="NM1229"/>
      <c r="NN1229"/>
      <c r="NO1229"/>
      <c r="NP1229"/>
      <c r="NQ1229"/>
      <c r="NR1229"/>
      <c r="NS1229"/>
      <c r="NT1229"/>
      <c r="NU1229"/>
      <c r="NV1229"/>
      <c r="NW1229"/>
      <c r="NX1229"/>
      <c r="NY1229"/>
      <c r="NZ1229"/>
      <c r="OA1229"/>
    </row>
    <row r="1230" spans="16:391"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DR1230"/>
      <c r="DS1230"/>
      <c r="DT1230"/>
      <c r="DU1230"/>
      <c r="DV1230"/>
      <c r="DW1230"/>
      <c r="DX1230"/>
      <c r="DY1230"/>
      <c r="DZ1230"/>
      <c r="EA1230"/>
      <c r="EB1230"/>
      <c r="EC1230"/>
      <c r="ED1230"/>
      <c r="EE1230"/>
      <c r="EF1230"/>
      <c r="EG1230"/>
      <c r="EH1230"/>
      <c r="EI1230"/>
      <c r="EJ1230"/>
      <c r="EK1230"/>
      <c r="EL1230"/>
      <c r="EM1230"/>
      <c r="EN1230"/>
      <c r="EO1230"/>
      <c r="EP1230"/>
      <c r="EQ1230"/>
      <c r="ER1230"/>
      <c r="ES1230"/>
      <c r="ET1230"/>
      <c r="EU1230"/>
      <c r="EV1230"/>
      <c r="EW1230"/>
      <c r="EX1230"/>
      <c r="EY1230"/>
      <c r="EZ1230"/>
      <c r="FA1230"/>
      <c r="FB1230"/>
      <c r="FC1230"/>
      <c r="FD1230"/>
      <c r="FE1230"/>
      <c r="FF1230"/>
      <c r="FG1230"/>
      <c r="FH1230"/>
      <c r="FI1230"/>
      <c r="FJ1230"/>
      <c r="FK1230"/>
      <c r="FL1230"/>
      <c r="FM1230"/>
      <c r="FN1230"/>
      <c r="FO1230"/>
      <c r="FP1230"/>
      <c r="FQ1230"/>
      <c r="FR1230"/>
      <c r="FS1230"/>
      <c r="FT1230"/>
      <c r="FU1230"/>
      <c r="FV1230"/>
      <c r="FW1230"/>
      <c r="FX1230"/>
      <c r="FY1230"/>
      <c r="FZ1230"/>
      <c r="GA1230"/>
      <c r="GB1230"/>
      <c r="GC1230"/>
      <c r="GD1230"/>
      <c r="GE1230"/>
      <c r="GF1230"/>
      <c r="GG1230"/>
      <c r="GH1230"/>
      <c r="GI1230"/>
      <c r="GJ1230"/>
      <c r="GK1230"/>
      <c r="GL1230"/>
      <c r="GM1230"/>
      <c r="GN1230"/>
      <c r="GO1230"/>
      <c r="GP1230"/>
      <c r="GQ1230"/>
      <c r="GR1230"/>
      <c r="GS1230"/>
      <c r="GT1230"/>
      <c r="GU1230"/>
      <c r="GV1230"/>
      <c r="GW1230"/>
      <c r="GX1230"/>
      <c r="GY1230"/>
      <c r="GZ1230"/>
      <c r="HA1230"/>
      <c r="HB1230"/>
      <c r="HC1230"/>
      <c r="HD1230"/>
      <c r="HE1230"/>
      <c r="HF1230"/>
      <c r="HG1230"/>
      <c r="HH1230"/>
      <c r="HI1230"/>
      <c r="HJ1230"/>
      <c r="HK1230"/>
      <c r="HL1230"/>
      <c r="HM1230"/>
      <c r="HN1230"/>
      <c r="HO1230"/>
      <c r="HP1230"/>
      <c r="HQ1230"/>
      <c r="HR1230"/>
      <c r="HS1230"/>
      <c r="HT1230"/>
      <c r="HU1230"/>
      <c r="HV1230"/>
      <c r="HW1230"/>
      <c r="HX1230"/>
      <c r="HY1230"/>
      <c r="HZ1230"/>
      <c r="IA1230"/>
      <c r="IB1230"/>
      <c r="IC1230"/>
      <c r="ID1230"/>
      <c r="IE1230"/>
      <c r="IF1230"/>
      <c r="IG1230"/>
      <c r="IH1230"/>
      <c r="II1230"/>
      <c r="IJ1230"/>
      <c r="IK1230"/>
      <c r="IL1230"/>
      <c r="IM1230"/>
      <c r="IN1230"/>
      <c r="IO1230"/>
      <c r="IP1230"/>
      <c r="IQ1230"/>
      <c r="IR1230"/>
      <c r="IS1230"/>
      <c r="IT1230"/>
      <c r="IU1230"/>
      <c r="IV1230"/>
      <c r="IW1230"/>
      <c r="IX1230"/>
      <c r="IY1230"/>
      <c r="IZ1230"/>
      <c r="JA1230"/>
      <c r="JB1230"/>
      <c r="JC1230"/>
      <c r="JD1230"/>
      <c r="JE1230"/>
      <c r="JF1230"/>
      <c r="JG1230"/>
      <c r="JH1230"/>
      <c r="JI1230"/>
      <c r="JJ1230"/>
      <c r="JK1230"/>
      <c r="JL1230"/>
      <c r="JM1230"/>
      <c r="JN1230"/>
      <c r="JO1230"/>
      <c r="JP1230"/>
      <c r="JQ1230"/>
      <c r="JR1230"/>
      <c r="JS1230"/>
      <c r="JT1230"/>
      <c r="JU1230"/>
      <c r="JV1230"/>
      <c r="JW1230"/>
      <c r="JX1230"/>
      <c r="JY1230"/>
      <c r="JZ1230"/>
      <c r="KA1230"/>
      <c r="KB1230"/>
      <c r="KC1230"/>
      <c r="KD1230"/>
      <c r="KE1230"/>
      <c r="KF1230"/>
      <c r="KG1230"/>
      <c r="KH1230"/>
      <c r="KI1230"/>
      <c r="KJ1230"/>
      <c r="KK1230"/>
      <c r="KL1230"/>
      <c r="KM1230"/>
      <c r="KN1230"/>
      <c r="KO1230"/>
      <c r="KP1230"/>
      <c r="KQ1230"/>
      <c r="KR1230"/>
      <c r="KS1230"/>
      <c r="KT1230"/>
      <c r="KU1230"/>
      <c r="KV1230"/>
      <c r="KW1230"/>
      <c r="KX1230"/>
      <c r="KY1230"/>
      <c r="KZ1230"/>
      <c r="LA1230"/>
      <c r="LB1230"/>
      <c r="LC1230"/>
      <c r="LD1230"/>
      <c r="LE1230"/>
      <c r="LF1230"/>
      <c r="LG1230"/>
      <c r="LH1230"/>
      <c r="LI1230"/>
      <c r="LJ1230"/>
      <c r="LK1230"/>
      <c r="LL1230"/>
      <c r="LM1230"/>
      <c r="LN1230"/>
      <c r="LO1230"/>
      <c r="LP1230"/>
      <c r="LQ1230"/>
      <c r="LR1230"/>
      <c r="LS1230"/>
      <c r="LT1230"/>
      <c r="LU1230"/>
      <c r="LV1230"/>
      <c r="LW1230"/>
      <c r="LX1230"/>
      <c r="LY1230"/>
      <c r="LZ1230"/>
      <c r="MA1230"/>
      <c r="MB1230"/>
      <c r="MC1230"/>
      <c r="MD1230"/>
      <c r="ME1230"/>
      <c r="MF1230"/>
      <c r="MG1230"/>
      <c r="MH1230"/>
      <c r="MI1230"/>
      <c r="MJ1230"/>
      <c r="MK1230"/>
      <c r="ML1230"/>
      <c r="MM1230"/>
      <c r="MN1230"/>
      <c r="MO1230"/>
      <c r="MP1230"/>
      <c r="MQ1230"/>
      <c r="MR1230"/>
      <c r="MS1230"/>
      <c r="MT1230"/>
      <c r="MU1230"/>
      <c r="MV1230"/>
      <c r="MW1230"/>
      <c r="MX1230"/>
      <c r="MY1230"/>
      <c r="MZ1230"/>
      <c r="NA1230"/>
      <c r="NB1230"/>
      <c r="NC1230"/>
      <c r="ND1230"/>
      <c r="NE1230"/>
      <c r="NF1230"/>
      <c r="NG1230"/>
      <c r="NH1230"/>
      <c r="NI1230"/>
      <c r="NJ1230"/>
      <c r="NK1230"/>
      <c r="NL1230"/>
      <c r="NM1230"/>
      <c r="NN1230"/>
      <c r="NO1230"/>
      <c r="NP1230"/>
      <c r="NQ1230"/>
      <c r="NR1230"/>
      <c r="NS1230"/>
      <c r="NT1230"/>
      <c r="NU1230"/>
      <c r="NV1230"/>
      <c r="NW1230"/>
      <c r="NX1230"/>
      <c r="NY1230"/>
      <c r="NZ1230"/>
      <c r="OA1230"/>
    </row>
    <row r="1231" spans="16:391"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DR1231"/>
      <c r="DS1231"/>
      <c r="DT1231"/>
      <c r="DU1231"/>
      <c r="DV1231"/>
      <c r="DW1231"/>
      <c r="DX1231"/>
      <c r="DY1231"/>
      <c r="DZ1231"/>
      <c r="EA1231"/>
      <c r="EB1231"/>
      <c r="EC1231"/>
      <c r="ED1231"/>
      <c r="EE1231"/>
      <c r="EF1231"/>
      <c r="EG1231"/>
      <c r="EH1231"/>
      <c r="EI1231"/>
      <c r="EJ1231"/>
      <c r="EK1231"/>
      <c r="EL1231"/>
      <c r="EM1231"/>
      <c r="EN1231"/>
      <c r="EO1231"/>
      <c r="EP1231"/>
      <c r="EQ1231"/>
      <c r="ER1231"/>
      <c r="ES1231"/>
      <c r="ET1231"/>
      <c r="EU1231"/>
      <c r="EV1231"/>
      <c r="EW1231"/>
      <c r="EX1231"/>
      <c r="EY1231"/>
      <c r="EZ1231"/>
      <c r="FA1231"/>
      <c r="FB1231"/>
      <c r="FC1231"/>
      <c r="FD1231"/>
      <c r="FE1231"/>
      <c r="FF1231"/>
      <c r="FG1231"/>
      <c r="FH1231"/>
      <c r="FI1231"/>
      <c r="FJ1231"/>
      <c r="FK1231"/>
      <c r="FL1231"/>
      <c r="FM1231"/>
      <c r="FN1231"/>
      <c r="FO1231"/>
      <c r="FP1231"/>
      <c r="FQ1231"/>
      <c r="FR1231"/>
      <c r="FS1231"/>
      <c r="FT1231"/>
      <c r="FU1231"/>
      <c r="FV1231"/>
      <c r="FW1231"/>
      <c r="FX1231"/>
      <c r="FY1231"/>
      <c r="FZ1231"/>
      <c r="GA1231"/>
      <c r="GB1231"/>
      <c r="GC1231"/>
      <c r="GD1231"/>
      <c r="GE1231"/>
      <c r="GF1231"/>
      <c r="GG1231"/>
      <c r="GH1231"/>
      <c r="GI1231"/>
      <c r="GJ1231"/>
      <c r="GK1231"/>
      <c r="GL1231"/>
      <c r="GM1231"/>
      <c r="GN1231"/>
      <c r="GO1231"/>
      <c r="GP1231"/>
      <c r="GQ1231"/>
      <c r="GR1231"/>
      <c r="GS1231"/>
      <c r="GT1231"/>
      <c r="GU1231"/>
      <c r="GV1231"/>
      <c r="GW1231"/>
      <c r="GX1231"/>
      <c r="GY1231"/>
      <c r="GZ1231"/>
      <c r="HA1231"/>
      <c r="HB1231"/>
      <c r="HC1231"/>
      <c r="HD1231"/>
      <c r="HE1231"/>
      <c r="HF1231"/>
      <c r="HG1231"/>
      <c r="HH1231"/>
      <c r="HI1231"/>
      <c r="HJ1231"/>
      <c r="HK1231"/>
      <c r="HL1231"/>
      <c r="HM1231"/>
      <c r="HN1231"/>
      <c r="HO1231"/>
      <c r="HP1231"/>
      <c r="HQ1231"/>
      <c r="HR1231"/>
      <c r="HS1231"/>
      <c r="HT1231"/>
      <c r="HU1231"/>
      <c r="HV1231"/>
      <c r="HW1231"/>
      <c r="HX1231"/>
      <c r="HY1231"/>
      <c r="HZ1231"/>
      <c r="IA1231"/>
      <c r="IB1231"/>
      <c r="IC1231"/>
      <c r="ID1231"/>
      <c r="IE1231"/>
      <c r="IF1231"/>
      <c r="IG1231"/>
      <c r="IH1231"/>
      <c r="II1231"/>
      <c r="IJ1231"/>
      <c r="IK1231"/>
      <c r="IL1231"/>
      <c r="IM1231"/>
      <c r="IN1231"/>
      <c r="IO1231"/>
      <c r="IP1231"/>
      <c r="IQ1231"/>
      <c r="IR1231"/>
      <c r="IS1231"/>
      <c r="IT1231"/>
      <c r="IU1231"/>
      <c r="IV1231"/>
      <c r="IW1231"/>
      <c r="IX1231"/>
      <c r="IY1231"/>
      <c r="IZ1231"/>
      <c r="JA1231"/>
      <c r="JB1231"/>
      <c r="JC1231"/>
      <c r="JD1231"/>
      <c r="JE1231"/>
      <c r="JF1231"/>
      <c r="JG1231"/>
      <c r="JH1231"/>
      <c r="JI1231"/>
      <c r="JJ1231"/>
      <c r="JK1231"/>
      <c r="JL1231"/>
      <c r="JM1231"/>
      <c r="JN1231"/>
      <c r="JO1231"/>
      <c r="JP1231"/>
      <c r="JQ1231"/>
      <c r="JR1231"/>
      <c r="JS1231"/>
      <c r="JT1231"/>
      <c r="JU1231"/>
      <c r="JV1231"/>
      <c r="JW1231"/>
      <c r="JX1231"/>
      <c r="JY1231"/>
      <c r="JZ1231"/>
      <c r="KA1231"/>
      <c r="KB1231"/>
      <c r="KC1231"/>
      <c r="KD1231"/>
      <c r="KE1231"/>
      <c r="KF1231"/>
      <c r="KG1231"/>
      <c r="KH1231"/>
      <c r="KI1231"/>
      <c r="KJ1231"/>
      <c r="KK1231"/>
      <c r="KL1231"/>
      <c r="KM1231"/>
      <c r="KN1231"/>
      <c r="KO1231"/>
      <c r="KP1231"/>
      <c r="KQ1231"/>
      <c r="KR1231"/>
      <c r="KS1231"/>
      <c r="KT1231"/>
      <c r="KU1231"/>
      <c r="KV1231"/>
      <c r="KW1231"/>
      <c r="KX1231"/>
      <c r="KY1231"/>
      <c r="KZ1231"/>
      <c r="LA1231"/>
      <c r="LB1231"/>
      <c r="LC1231"/>
      <c r="LD1231"/>
      <c r="LE1231"/>
      <c r="LF1231"/>
      <c r="LG1231"/>
      <c r="LH1231"/>
      <c r="LI1231"/>
      <c r="LJ1231"/>
      <c r="LK1231"/>
      <c r="LL1231"/>
      <c r="LM1231"/>
      <c r="LN1231"/>
      <c r="LO1231"/>
      <c r="LP1231"/>
      <c r="LQ1231"/>
      <c r="LR1231"/>
      <c r="LS1231"/>
      <c r="LT1231"/>
      <c r="LU1231"/>
      <c r="LV1231"/>
      <c r="LW1231"/>
      <c r="LX1231"/>
      <c r="LY1231"/>
      <c r="LZ1231"/>
      <c r="MA1231"/>
      <c r="MB1231"/>
      <c r="MC1231"/>
      <c r="MD1231"/>
      <c r="ME1231"/>
      <c r="MF1231"/>
      <c r="MG1231"/>
      <c r="MH1231"/>
      <c r="MI1231"/>
      <c r="MJ1231"/>
      <c r="MK1231"/>
      <c r="ML1231"/>
      <c r="MM1231"/>
      <c r="MN1231"/>
      <c r="MO1231"/>
      <c r="MP1231"/>
      <c r="MQ1231"/>
      <c r="MR1231"/>
      <c r="MS1231"/>
      <c r="MT1231"/>
      <c r="MU1231"/>
      <c r="MV1231"/>
      <c r="MW1231"/>
      <c r="MX1231"/>
      <c r="MY1231"/>
      <c r="MZ1231"/>
      <c r="NA1231"/>
      <c r="NB1231"/>
      <c r="NC1231"/>
      <c r="ND1231"/>
      <c r="NE1231"/>
      <c r="NF1231"/>
      <c r="NG1231"/>
      <c r="NH1231"/>
      <c r="NI1231"/>
      <c r="NJ1231"/>
      <c r="NK1231"/>
      <c r="NL1231"/>
      <c r="NM1231"/>
      <c r="NN1231"/>
      <c r="NO1231"/>
      <c r="NP1231"/>
      <c r="NQ1231"/>
      <c r="NR1231"/>
      <c r="NS1231"/>
      <c r="NT1231"/>
      <c r="NU1231"/>
      <c r="NV1231"/>
      <c r="NW1231"/>
      <c r="NX1231"/>
      <c r="NY1231"/>
      <c r="NZ1231"/>
      <c r="OA1231"/>
    </row>
    <row r="1232" spans="16:391"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DR1232"/>
      <c r="DS1232"/>
      <c r="DT1232"/>
      <c r="DU1232"/>
      <c r="DV1232"/>
      <c r="DW1232"/>
      <c r="DX1232"/>
      <c r="DY1232"/>
      <c r="DZ1232"/>
      <c r="EA1232"/>
      <c r="EB1232"/>
      <c r="EC1232"/>
      <c r="ED1232"/>
      <c r="EE1232"/>
      <c r="EF1232"/>
      <c r="EG1232"/>
      <c r="EH1232"/>
      <c r="EI1232"/>
      <c r="EJ1232"/>
      <c r="EK1232"/>
      <c r="EL1232"/>
      <c r="EM1232"/>
      <c r="EN1232"/>
      <c r="EO1232"/>
      <c r="EP1232"/>
      <c r="EQ1232"/>
      <c r="ER1232"/>
      <c r="ES1232"/>
      <c r="ET1232"/>
      <c r="EU1232"/>
      <c r="EV1232"/>
      <c r="EW1232"/>
      <c r="EX1232"/>
      <c r="EY1232"/>
      <c r="EZ1232"/>
      <c r="FA1232"/>
      <c r="FB1232"/>
      <c r="FC1232"/>
      <c r="FD1232"/>
      <c r="FE1232"/>
      <c r="FF1232"/>
      <c r="FG1232"/>
      <c r="FH1232"/>
      <c r="FI1232"/>
      <c r="FJ1232"/>
      <c r="FK1232"/>
      <c r="FL1232"/>
      <c r="FM1232"/>
      <c r="FN1232"/>
      <c r="FO1232"/>
      <c r="FP1232"/>
      <c r="FQ1232"/>
      <c r="FR1232"/>
      <c r="FS1232"/>
      <c r="FT1232"/>
      <c r="FU1232"/>
      <c r="FV1232"/>
      <c r="FW1232"/>
      <c r="FX1232"/>
      <c r="FY1232"/>
      <c r="FZ1232"/>
      <c r="GA1232"/>
      <c r="GB1232"/>
      <c r="GC1232"/>
      <c r="GD1232"/>
      <c r="GE1232"/>
      <c r="GF1232"/>
      <c r="GG1232"/>
      <c r="GH1232"/>
      <c r="GI1232"/>
      <c r="GJ1232"/>
      <c r="GK1232"/>
      <c r="GL1232"/>
      <c r="GM1232"/>
      <c r="GN1232"/>
      <c r="GO1232"/>
      <c r="GP1232"/>
      <c r="GQ1232"/>
      <c r="GR1232"/>
      <c r="GS1232"/>
      <c r="GT1232"/>
      <c r="GU1232"/>
      <c r="GV1232"/>
      <c r="GW1232"/>
      <c r="GX1232"/>
      <c r="GY1232"/>
      <c r="GZ1232"/>
      <c r="HA1232"/>
      <c r="HB1232"/>
      <c r="HC1232"/>
      <c r="HD1232"/>
      <c r="HE1232"/>
      <c r="HF1232"/>
      <c r="HG1232"/>
      <c r="HH1232"/>
      <c r="HI1232"/>
      <c r="HJ1232"/>
      <c r="HK1232"/>
      <c r="HL1232"/>
      <c r="HM1232"/>
      <c r="HN1232"/>
      <c r="HO1232"/>
      <c r="HP1232"/>
      <c r="HQ1232"/>
      <c r="HR1232"/>
      <c r="HS1232"/>
      <c r="HT1232"/>
      <c r="HU1232"/>
      <c r="HV1232"/>
      <c r="HW1232"/>
      <c r="HX1232"/>
      <c r="HY1232"/>
      <c r="HZ1232"/>
      <c r="IA1232"/>
      <c r="IB1232"/>
      <c r="IC1232"/>
      <c r="ID1232"/>
      <c r="IE1232"/>
      <c r="IF1232"/>
      <c r="IG1232"/>
      <c r="IH1232"/>
      <c r="II1232"/>
      <c r="IJ1232"/>
      <c r="IK1232"/>
      <c r="IL1232"/>
      <c r="IM1232"/>
      <c r="IN1232"/>
      <c r="IO1232"/>
      <c r="IP1232"/>
      <c r="IQ1232"/>
      <c r="IR1232"/>
      <c r="IS1232"/>
      <c r="IT1232"/>
      <c r="IU1232"/>
      <c r="IV1232"/>
      <c r="IW1232"/>
      <c r="IX1232"/>
      <c r="IY1232"/>
      <c r="IZ1232"/>
      <c r="JA1232"/>
      <c r="JB1232"/>
      <c r="JC1232"/>
      <c r="JD1232"/>
      <c r="JE1232"/>
      <c r="JF1232"/>
      <c r="JG1232"/>
      <c r="JH1232"/>
      <c r="JI1232"/>
      <c r="JJ1232"/>
      <c r="JK1232"/>
      <c r="JL1232"/>
      <c r="JM1232"/>
      <c r="JN1232"/>
      <c r="JO1232"/>
      <c r="JP1232"/>
      <c r="JQ1232"/>
      <c r="JR1232"/>
      <c r="JS1232"/>
      <c r="JT1232"/>
      <c r="JU1232"/>
      <c r="JV1232"/>
      <c r="JW1232"/>
      <c r="JX1232"/>
      <c r="JY1232"/>
      <c r="JZ1232"/>
      <c r="KA1232"/>
      <c r="KB1232"/>
      <c r="KC1232"/>
      <c r="KD1232"/>
      <c r="KE1232"/>
      <c r="KF1232"/>
      <c r="KG1232"/>
      <c r="KH1232"/>
      <c r="KI1232"/>
      <c r="KJ1232"/>
      <c r="KK1232"/>
      <c r="KL1232"/>
      <c r="KM1232"/>
      <c r="KN1232"/>
      <c r="KO1232"/>
      <c r="KP1232"/>
      <c r="KQ1232"/>
      <c r="KR1232"/>
      <c r="KS1232"/>
      <c r="KT1232"/>
      <c r="KU1232"/>
      <c r="KV1232"/>
      <c r="KW1232"/>
      <c r="KX1232"/>
      <c r="KY1232"/>
      <c r="KZ1232"/>
      <c r="LA1232"/>
      <c r="LB1232"/>
      <c r="LC1232"/>
      <c r="LD1232"/>
      <c r="LE1232"/>
      <c r="LF1232"/>
      <c r="LG1232"/>
      <c r="LH1232"/>
      <c r="LI1232"/>
      <c r="LJ1232"/>
      <c r="LK1232"/>
      <c r="LL1232"/>
      <c r="LM1232"/>
      <c r="LN1232"/>
      <c r="LO1232"/>
      <c r="LP1232"/>
      <c r="LQ1232"/>
      <c r="LR1232"/>
      <c r="LS1232"/>
      <c r="LT1232"/>
      <c r="LU1232"/>
      <c r="LV1232"/>
      <c r="LW1232"/>
      <c r="LX1232"/>
      <c r="LY1232"/>
      <c r="LZ1232"/>
      <c r="MA1232"/>
      <c r="MB1232"/>
      <c r="MC1232"/>
      <c r="MD1232"/>
      <c r="ME1232"/>
      <c r="MF1232"/>
      <c r="MG1232"/>
      <c r="MH1232"/>
      <c r="MI1232"/>
      <c r="MJ1232"/>
      <c r="MK1232"/>
      <c r="ML1232"/>
      <c r="MM1232"/>
      <c r="MN1232"/>
      <c r="MO1232"/>
      <c r="MP1232"/>
      <c r="MQ1232"/>
      <c r="MR1232"/>
      <c r="MS1232"/>
      <c r="MT1232"/>
      <c r="MU1232"/>
      <c r="MV1232"/>
      <c r="MW1232"/>
      <c r="MX1232"/>
      <c r="MY1232"/>
      <c r="MZ1232"/>
      <c r="NA1232"/>
      <c r="NB1232"/>
      <c r="NC1232"/>
      <c r="ND1232"/>
      <c r="NE1232"/>
      <c r="NF1232"/>
      <c r="NG1232"/>
      <c r="NH1232"/>
      <c r="NI1232"/>
      <c r="NJ1232"/>
      <c r="NK1232"/>
      <c r="NL1232"/>
      <c r="NM1232"/>
      <c r="NN1232"/>
      <c r="NO1232"/>
      <c r="NP1232"/>
      <c r="NQ1232"/>
      <c r="NR1232"/>
      <c r="NS1232"/>
      <c r="NT1232"/>
      <c r="NU1232"/>
      <c r="NV1232"/>
      <c r="NW1232"/>
      <c r="NX1232"/>
      <c r="NY1232"/>
      <c r="NZ1232"/>
      <c r="OA1232"/>
    </row>
    <row r="1233" spans="16:391"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DR1233"/>
      <c r="DS1233"/>
      <c r="DT1233"/>
      <c r="DU1233"/>
      <c r="DV1233"/>
      <c r="DW1233"/>
      <c r="DX1233"/>
      <c r="DY1233"/>
      <c r="DZ1233"/>
      <c r="EA1233"/>
      <c r="EB1233"/>
      <c r="EC1233"/>
      <c r="ED1233"/>
      <c r="EE1233"/>
      <c r="EF1233"/>
      <c r="EG1233"/>
      <c r="EH1233"/>
      <c r="EI1233"/>
      <c r="EJ1233"/>
      <c r="EK1233"/>
      <c r="EL1233"/>
      <c r="EM1233"/>
      <c r="EN1233"/>
      <c r="EO1233"/>
      <c r="EP1233"/>
      <c r="EQ1233"/>
      <c r="ER1233"/>
      <c r="ES1233"/>
      <c r="ET1233"/>
      <c r="EU1233"/>
      <c r="EV1233"/>
      <c r="EW1233"/>
      <c r="EX1233"/>
      <c r="EY1233"/>
      <c r="EZ1233"/>
      <c r="FA1233"/>
      <c r="FB1233"/>
      <c r="FC1233"/>
      <c r="FD1233"/>
      <c r="FE1233"/>
      <c r="FF1233"/>
      <c r="FG1233"/>
      <c r="FH1233"/>
      <c r="FI1233"/>
      <c r="FJ1233"/>
      <c r="FK1233"/>
      <c r="FL1233"/>
      <c r="FM1233"/>
      <c r="FN1233"/>
      <c r="FO1233"/>
      <c r="FP1233"/>
      <c r="FQ1233"/>
      <c r="FR1233"/>
      <c r="FS1233"/>
      <c r="FT1233"/>
      <c r="FU1233"/>
      <c r="FV1233"/>
      <c r="FW1233"/>
      <c r="FX1233"/>
      <c r="FY1233"/>
      <c r="FZ1233"/>
      <c r="GA1233"/>
      <c r="GB1233"/>
      <c r="GC1233"/>
      <c r="GD1233"/>
      <c r="GE1233"/>
      <c r="GF1233"/>
      <c r="GG1233"/>
      <c r="GH1233"/>
      <c r="GI1233"/>
      <c r="GJ1233"/>
      <c r="GK1233"/>
      <c r="GL1233"/>
      <c r="GM1233"/>
      <c r="GN1233"/>
      <c r="GO1233"/>
      <c r="GP1233"/>
      <c r="GQ1233"/>
      <c r="GR1233"/>
      <c r="GS1233"/>
      <c r="GT1233"/>
      <c r="GU1233"/>
      <c r="GV1233"/>
      <c r="GW1233"/>
      <c r="GX1233"/>
      <c r="GY1233"/>
      <c r="GZ1233"/>
      <c r="HA1233"/>
      <c r="HB1233"/>
      <c r="HC1233"/>
      <c r="HD1233"/>
      <c r="HE1233"/>
      <c r="HF1233"/>
      <c r="HG1233"/>
      <c r="HH1233"/>
      <c r="HI1233"/>
      <c r="HJ1233"/>
      <c r="HK1233"/>
      <c r="HL1233"/>
      <c r="HM1233"/>
      <c r="HN1233"/>
      <c r="HO1233"/>
      <c r="HP1233"/>
      <c r="HQ1233"/>
      <c r="HR1233"/>
      <c r="HS1233"/>
      <c r="HT1233"/>
      <c r="HU1233"/>
      <c r="HV1233"/>
      <c r="HW1233"/>
      <c r="HX1233"/>
      <c r="HY1233"/>
      <c r="HZ1233"/>
      <c r="IA1233"/>
      <c r="IB1233"/>
      <c r="IC1233"/>
      <c r="ID1233"/>
      <c r="IE1233"/>
      <c r="IF1233"/>
      <c r="IG1233"/>
      <c r="IH1233"/>
      <c r="II1233"/>
      <c r="IJ1233"/>
      <c r="IK1233"/>
      <c r="IL1233"/>
      <c r="IM1233"/>
      <c r="IN1233"/>
      <c r="IO1233"/>
      <c r="IP1233"/>
      <c r="IQ1233"/>
      <c r="IR1233"/>
      <c r="IS1233"/>
      <c r="IT1233"/>
      <c r="IU1233"/>
      <c r="IV1233"/>
      <c r="IW1233"/>
      <c r="IX1233"/>
      <c r="IY1233"/>
      <c r="IZ1233"/>
      <c r="JA1233"/>
      <c r="JB1233"/>
      <c r="JC1233"/>
      <c r="JD1233"/>
      <c r="JE1233"/>
      <c r="JF1233"/>
      <c r="JG1233"/>
      <c r="JH1233"/>
      <c r="JI1233"/>
      <c r="JJ1233"/>
      <c r="JK1233"/>
      <c r="JL1233"/>
      <c r="JM1233"/>
      <c r="JN1233"/>
      <c r="JO1233"/>
      <c r="JP1233"/>
      <c r="JQ1233"/>
      <c r="JR1233"/>
      <c r="JS1233"/>
      <c r="JT1233"/>
      <c r="JU1233"/>
      <c r="JV1233"/>
      <c r="JW1233"/>
      <c r="JX1233"/>
      <c r="JY1233"/>
      <c r="JZ1233"/>
      <c r="KA1233"/>
      <c r="KB1233"/>
      <c r="KC1233"/>
      <c r="KD1233"/>
      <c r="KE1233"/>
      <c r="KF1233"/>
      <c r="KG1233"/>
      <c r="KH1233"/>
      <c r="KI1233"/>
      <c r="KJ1233"/>
      <c r="KK1233"/>
      <c r="KL1233"/>
      <c r="KM1233"/>
      <c r="KN1233"/>
      <c r="KO1233"/>
      <c r="KP1233"/>
      <c r="KQ1233"/>
      <c r="KR1233"/>
      <c r="KS1233"/>
      <c r="KT1233"/>
      <c r="KU1233"/>
      <c r="KV1233"/>
      <c r="KW1233"/>
      <c r="KX1233"/>
      <c r="KY1233"/>
      <c r="KZ1233"/>
      <c r="LA1233"/>
      <c r="LB1233"/>
      <c r="LC1233"/>
      <c r="LD1233"/>
      <c r="LE1233"/>
      <c r="LF1233"/>
      <c r="LG1233"/>
      <c r="LH1233"/>
      <c r="LI1233"/>
      <c r="LJ1233"/>
      <c r="LK1233"/>
      <c r="LL1233"/>
      <c r="LM1233"/>
      <c r="LN1233"/>
      <c r="LO1233"/>
      <c r="LP1233"/>
      <c r="LQ1233"/>
      <c r="LR1233"/>
      <c r="LS1233"/>
      <c r="LT1233"/>
      <c r="LU1233"/>
      <c r="LV1233"/>
      <c r="LW1233"/>
      <c r="LX1233"/>
      <c r="LY1233"/>
      <c r="LZ1233"/>
      <c r="MA1233"/>
      <c r="MB1233"/>
      <c r="MC1233"/>
      <c r="MD1233"/>
      <c r="ME1233"/>
      <c r="MF1233"/>
      <c r="MG1233"/>
      <c r="MH1233"/>
      <c r="MI1233"/>
      <c r="MJ1233"/>
      <c r="MK1233"/>
      <c r="ML1233"/>
      <c r="MM1233"/>
      <c r="MN1233"/>
      <c r="MO1233"/>
      <c r="MP1233"/>
      <c r="MQ1233"/>
      <c r="MR1233"/>
      <c r="MS1233"/>
      <c r="MT1233"/>
      <c r="MU1233"/>
      <c r="MV1233"/>
      <c r="MW1233"/>
      <c r="MX1233"/>
      <c r="MY1233"/>
      <c r="MZ1233"/>
      <c r="NA1233"/>
      <c r="NB1233"/>
      <c r="NC1233"/>
      <c r="ND1233"/>
      <c r="NE1233"/>
      <c r="NF1233"/>
      <c r="NG1233"/>
      <c r="NH1233"/>
      <c r="NI1233"/>
      <c r="NJ1233"/>
      <c r="NK1233"/>
      <c r="NL1233"/>
      <c r="NM1233"/>
      <c r="NN1233"/>
      <c r="NO1233"/>
      <c r="NP1233"/>
      <c r="NQ1233"/>
      <c r="NR1233"/>
      <c r="NS1233"/>
      <c r="NT1233"/>
      <c r="NU1233"/>
      <c r="NV1233"/>
      <c r="NW1233"/>
      <c r="NX1233"/>
      <c r="NY1233"/>
      <c r="NZ1233"/>
      <c r="OA1233"/>
    </row>
    <row r="1234" spans="16:391"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DR1234"/>
      <c r="DS1234"/>
      <c r="DT1234"/>
      <c r="DU1234"/>
      <c r="DV1234"/>
      <c r="DW1234"/>
      <c r="DX1234"/>
      <c r="DY1234"/>
      <c r="DZ1234"/>
      <c r="EA1234"/>
      <c r="EB1234"/>
      <c r="EC1234"/>
      <c r="ED1234"/>
      <c r="EE1234"/>
      <c r="EF1234"/>
      <c r="EG1234"/>
      <c r="EH1234"/>
      <c r="EI1234"/>
      <c r="EJ1234"/>
      <c r="EK1234"/>
      <c r="EL1234"/>
      <c r="EM1234"/>
      <c r="EN1234"/>
      <c r="EO1234"/>
      <c r="EP1234"/>
      <c r="EQ1234"/>
      <c r="ER1234"/>
      <c r="ES1234"/>
      <c r="ET1234"/>
      <c r="EU1234"/>
      <c r="EV1234"/>
      <c r="EW1234"/>
      <c r="EX1234"/>
      <c r="EY1234"/>
      <c r="EZ1234"/>
      <c r="FA1234"/>
      <c r="FB1234"/>
      <c r="FC1234"/>
      <c r="FD1234"/>
      <c r="FE1234"/>
      <c r="FF1234"/>
      <c r="FG1234"/>
      <c r="FH1234"/>
      <c r="FI1234"/>
      <c r="FJ1234"/>
      <c r="FK1234"/>
      <c r="FL1234"/>
      <c r="FM1234"/>
      <c r="FN1234"/>
      <c r="FO1234"/>
      <c r="FP1234"/>
      <c r="FQ1234"/>
      <c r="FR1234"/>
      <c r="FS1234"/>
      <c r="FT1234"/>
      <c r="FU1234"/>
      <c r="FV1234"/>
      <c r="FW1234"/>
      <c r="FX1234"/>
      <c r="FY1234"/>
      <c r="FZ1234"/>
      <c r="GA1234"/>
      <c r="GB1234"/>
      <c r="GC1234"/>
      <c r="GD1234"/>
      <c r="GE1234"/>
      <c r="GF1234"/>
      <c r="GG1234"/>
      <c r="GH1234"/>
      <c r="GI1234"/>
      <c r="GJ1234"/>
      <c r="GK1234"/>
      <c r="GL1234"/>
      <c r="GM1234"/>
      <c r="GN1234"/>
      <c r="GO1234"/>
      <c r="GP1234"/>
      <c r="GQ1234"/>
      <c r="GR1234"/>
      <c r="GS1234"/>
      <c r="GT1234"/>
      <c r="GU1234"/>
      <c r="GV1234"/>
      <c r="GW1234"/>
      <c r="GX1234"/>
      <c r="GY1234"/>
      <c r="GZ1234"/>
      <c r="HA1234"/>
      <c r="HB1234"/>
      <c r="HC1234"/>
      <c r="HD1234"/>
      <c r="HE1234"/>
      <c r="HF1234"/>
      <c r="HG1234"/>
      <c r="HH1234"/>
      <c r="HI1234"/>
      <c r="HJ1234"/>
      <c r="HK1234"/>
      <c r="HL1234"/>
      <c r="HM1234"/>
      <c r="HN1234"/>
      <c r="HO1234"/>
      <c r="HP1234"/>
      <c r="HQ1234"/>
      <c r="HR1234"/>
      <c r="HS1234"/>
      <c r="HT1234"/>
      <c r="HU1234"/>
      <c r="HV1234"/>
      <c r="HW1234"/>
      <c r="HX1234"/>
      <c r="HY1234"/>
      <c r="HZ1234"/>
      <c r="IA1234"/>
      <c r="IB1234"/>
      <c r="IC1234"/>
      <c r="ID1234"/>
      <c r="IE1234"/>
      <c r="IF1234"/>
      <c r="IG1234"/>
      <c r="IH1234"/>
      <c r="II1234"/>
      <c r="IJ1234"/>
      <c r="IK1234"/>
      <c r="IL1234"/>
      <c r="IM1234"/>
      <c r="IN1234"/>
      <c r="IO1234"/>
      <c r="IP1234"/>
      <c r="IQ1234"/>
      <c r="IR1234"/>
      <c r="IS1234"/>
      <c r="IT1234"/>
      <c r="IU1234"/>
      <c r="IV1234"/>
      <c r="IW1234"/>
      <c r="IX1234"/>
      <c r="IY1234"/>
      <c r="IZ1234"/>
      <c r="JA1234"/>
      <c r="JB1234"/>
      <c r="JC1234"/>
      <c r="JD1234"/>
      <c r="JE1234"/>
      <c r="JF1234"/>
      <c r="JG1234"/>
      <c r="JH1234"/>
      <c r="JI1234"/>
      <c r="JJ1234"/>
      <c r="JK1234"/>
      <c r="JL1234"/>
      <c r="JM1234"/>
      <c r="JN1234"/>
      <c r="JO1234"/>
      <c r="JP1234"/>
      <c r="JQ1234"/>
      <c r="JR1234"/>
      <c r="JS1234"/>
      <c r="JT1234"/>
      <c r="JU1234"/>
      <c r="JV1234"/>
      <c r="JW1234"/>
      <c r="JX1234"/>
      <c r="JY1234"/>
      <c r="JZ1234"/>
      <c r="KA1234"/>
      <c r="KB1234"/>
      <c r="KC1234"/>
      <c r="KD1234"/>
      <c r="KE1234"/>
      <c r="KF1234"/>
      <c r="KG1234"/>
      <c r="KH1234"/>
      <c r="KI1234"/>
      <c r="KJ1234"/>
      <c r="KK1234"/>
      <c r="KL1234"/>
      <c r="KM1234"/>
      <c r="KN1234"/>
      <c r="KO1234"/>
      <c r="KP1234"/>
      <c r="KQ1234"/>
      <c r="KR1234"/>
      <c r="KS1234"/>
      <c r="KT1234"/>
      <c r="KU1234"/>
      <c r="KV1234"/>
      <c r="KW1234"/>
      <c r="KX1234"/>
      <c r="KY1234"/>
      <c r="KZ1234"/>
      <c r="LA1234"/>
      <c r="LB1234"/>
      <c r="LC1234"/>
      <c r="LD1234"/>
      <c r="LE1234"/>
      <c r="LF1234"/>
      <c r="LG1234"/>
      <c r="LH1234"/>
      <c r="LI1234"/>
      <c r="LJ1234"/>
      <c r="LK1234"/>
      <c r="LL1234"/>
      <c r="LM1234"/>
      <c r="LN1234"/>
      <c r="LO1234"/>
      <c r="LP1234"/>
      <c r="LQ1234"/>
      <c r="LR1234"/>
      <c r="LS1234"/>
      <c r="LT1234"/>
      <c r="LU1234"/>
      <c r="LV1234"/>
      <c r="LW1234"/>
      <c r="LX1234"/>
      <c r="LY1234"/>
      <c r="LZ1234"/>
      <c r="MA1234"/>
      <c r="MB1234"/>
      <c r="MC1234"/>
      <c r="MD1234"/>
      <c r="ME1234"/>
      <c r="MF1234"/>
      <c r="MG1234"/>
      <c r="MH1234"/>
      <c r="MI1234"/>
      <c r="MJ1234"/>
      <c r="MK1234"/>
      <c r="ML1234"/>
      <c r="MM1234"/>
      <c r="MN1234"/>
      <c r="MO1234"/>
      <c r="MP1234"/>
      <c r="MQ1234"/>
      <c r="MR1234"/>
      <c r="MS1234"/>
      <c r="MT1234"/>
      <c r="MU1234"/>
      <c r="MV1234"/>
      <c r="MW1234"/>
      <c r="MX1234"/>
      <c r="MY1234"/>
      <c r="MZ1234"/>
      <c r="NA1234"/>
      <c r="NB1234"/>
      <c r="NC1234"/>
      <c r="ND1234"/>
      <c r="NE1234"/>
      <c r="NF1234"/>
      <c r="NG1234"/>
      <c r="NH1234"/>
      <c r="NI1234"/>
      <c r="NJ1234"/>
      <c r="NK1234"/>
      <c r="NL1234"/>
      <c r="NM1234"/>
      <c r="NN1234"/>
      <c r="NO1234"/>
      <c r="NP1234"/>
      <c r="NQ1234"/>
      <c r="NR1234"/>
      <c r="NS1234"/>
      <c r="NT1234"/>
      <c r="NU1234"/>
      <c r="NV1234"/>
      <c r="NW1234"/>
      <c r="NX1234"/>
      <c r="NY1234"/>
      <c r="NZ1234"/>
      <c r="OA1234"/>
    </row>
    <row r="1235" spans="16:391"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DR1235"/>
      <c r="DS1235"/>
      <c r="DT1235"/>
      <c r="DU1235"/>
      <c r="DV1235"/>
      <c r="DW1235"/>
      <c r="DX1235"/>
      <c r="DY1235"/>
      <c r="DZ1235"/>
      <c r="EA1235"/>
      <c r="EB1235"/>
      <c r="EC1235"/>
      <c r="ED1235"/>
      <c r="EE1235"/>
      <c r="EF1235"/>
      <c r="EG1235"/>
      <c r="EH1235"/>
      <c r="EI1235"/>
      <c r="EJ1235"/>
      <c r="EK1235"/>
      <c r="EL1235"/>
      <c r="EM1235"/>
      <c r="EN1235"/>
      <c r="EO1235"/>
      <c r="EP1235"/>
      <c r="EQ1235"/>
      <c r="ER1235"/>
      <c r="ES1235"/>
      <c r="ET1235"/>
      <c r="EU1235"/>
      <c r="EV1235"/>
      <c r="EW1235"/>
      <c r="EX1235"/>
      <c r="EY1235"/>
      <c r="EZ1235"/>
      <c r="FA1235"/>
      <c r="FB1235"/>
      <c r="FC1235"/>
      <c r="FD1235"/>
      <c r="FE1235"/>
      <c r="FF1235"/>
      <c r="FG1235"/>
      <c r="FH1235"/>
      <c r="FI1235"/>
      <c r="FJ1235"/>
      <c r="FK1235"/>
      <c r="FL1235"/>
      <c r="FM1235"/>
      <c r="FN1235"/>
      <c r="FO1235"/>
      <c r="FP1235"/>
      <c r="FQ1235"/>
      <c r="FR1235"/>
      <c r="FS1235"/>
      <c r="FT1235"/>
      <c r="FU1235"/>
      <c r="FV1235"/>
      <c r="FW1235"/>
      <c r="FX1235"/>
      <c r="FY1235"/>
      <c r="FZ1235"/>
      <c r="GA1235"/>
      <c r="GB1235"/>
      <c r="GC1235"/>
      <c r="GD1235"/>
      <c r="GE1235"/>
      <c r="GF1235"/>
      <c r="GG1235"/>
      <c r="GH1235"/>
      <c r="GI1235"/>
      <c r="GJ1235"/>
      <c r="GK1235"/>
      <c r="GL1235"/>
      <c r="GM1235"/>
      <c r="GN1235"/>
      <c r="GO1235"/>
      <c r="GP1235"/>
      <c r="GQ1235"/>
      <c r="GR1235"/>
      <c r="GS1235"/>
      <c r="GT1235"/>
      <c r="GU1235"/>
      <c r="GV1235"/>
      <c r="GW1235"/>
      <c r="GX1235"/>
      <c r="GY1235"/>
      <c r="GZ1235"/>
      <c r="HA1235"/>
      <c r="HB1235"/>
      <c r="HC1235"/>
      <c r="HD1235"/>
      <c r="HE1235"/>
      <c r="HF1235"/>
      <c r="HG1235"/>
      <c r="HH1235"/>
      <c r="HI1235"/>
      <c r="HJ1235"/>
      <c r="HK1235"/>
      <c r="HL1235"/>
      <c r="HM1235"/>
      <c r="HN1235"/>
      <c r="HO1235"/>
      <c r="HP1235"/>
      <c r="HQ1235"/>
      <c r="HR1235"/>
      <c r="HS1235"/>
      <c r="HT1235"/>
      <c r="HU1235"/>
      <c r="HV1235"/>
      <c r="HW1235"/>
      <c r="HX1235"/>
      <c r="HY1235"/>
      <c r="HZ1235"/>
      <c r="IA1235"/>
      <c r="IB1235"/>
      <c r="IC1235"/>
      <c r="ID1235"/>
      <c r="IE1235"/>
      <c r="IF1235"/>
      <c r="IG1235"/>
      <c r="IH1235"/>
      <c r="II1235"/>
      <c r="IJ1235"/>
      <c r="IK1235"/>
      <c r="IL1235"/>
      <c r="IM1235"/>
      <c r="IN1235"/>
      <c r="IO1235"/>
      <c r="IP1235"/>
      <c r="IQ1235"/>
      <c r="IR1235"/>
      <c r="IS1235"/>
      <c r="IT1235"/>
      <c r="IU1235"/>
      <c r="IV1235"/>
      <c r="IW1235"/>
      <c r="IX1235"/>
      <c r="IY1235"/>
      <c r="IZ1235"/>
      <c r="JA1235"/>
      <c r="JB1235"/>
      <c r="JC1235"/>
      <c r="JD1235"/>
      <c r="JE1235"/>
      <c r="JF1235"/>
      <c r="JG1235"/>
      <c r="JH1235"/>
      <c r="JI1235"/>
      <c r="JJ1235"/>
      <c r="JK1235"/>
      <c r="JL1235"/>
      <c r="JM1235"/>
      <c r="JN1235"/>
      <c r="JO1235"/>
      <c r="JP1235"/>
      <c r="JQ1235"/>
      <c r="JR1235"/>
      <c r="JS1235"/>
      <c r="JT1235"/>
      <c r="JU1235"/>
      <c r="JV1235"/>
      <c r="JW1235"/>
      <c r="JX1235"/>
      <c r="JY1235"/>
      <c r="JZ1235"/>
      <c r="KA1235"/>
      <c r="KB1235"/>
      <c r="KC1235"/>
      <c r="KD1235"/>
      <c r="KE1235"/>
      <c r="KF1235"/>
      <c r="KG1235"/>
      <c r="KH1235"/>
      <c r="KI1235"/>
      <c r="KJ1235"/>
      <c r="KK1235"/>
      <c r="KL1235"/>
      <c r="KM1235"/>
      <c r="KN1235"/>
      <c r="KO1235"/>
      <c r="KP1235"/>
      <c r="KQ1235"/>
      <c r="KR1235"/>
      <c r="KS1235"/>
      <c r="KT1235"/>
      <c r="KU1235"/>
      <c r="KV1235"/>
      <c r="KW1235"/>
      <c r="KX1235"/>
      <c r="KY1235"/>
      <c r="KZ1235"/>
      <c r="LA1235"/>
      <c r="LB1235"/>
      <c r="LC1235"/>
      <c r="LD1235"/>
      <c r="LE1235"/>
      <c r="LF1235"/>
      <c r="LG1235"/>
      <c r="LH1235"/>
      <c r="LI1235"/>
      <c r="LJ1235"/>
      <c r="LK1235"/>
      <c r="LL1235"/>
      <c r="LM1235"/>
      <c r="LN1235"/>
      <c r="LO1235"/>
      <c r="LP1235"/>
      <c r="LQ1235"/>
      <c r="LR1235"/>
      <c r="LS1235"/>
      <c r="LT1235"/>
      <c r="LU1235"/>
      <c r="LV1235"/>
      <c r="LW1235"/>
      <c r="LX1235"/>
      <c r="LY1235"/>
      <c r="LZ1235"/>
      <c r="MA1235"/>
      <c r="MB1235"/>
      <c r="MC1235"/>
      <c r="MD1235"/>
      <c r="ME1235"/>
      <c r="MF1235"/>
      <c r="MG1235"/>
      <c r="MH1235"/>
      <c r="MI1235"/>
      <c r="MJ1235"/>
      <c r="MK1235"/>
      <c r="ML1235"/>
      <c r="MM1235"/>
      <c r="MN1235"/>
      <c r="MO1235"/>
      <c r="MP1235"/>
      <c r="MQ1235"/>
      <c r="MR1235"/>
      <c r="MS1235"/>
      <c r="MT1235"/>
      <c r="MU1235"/>
      <c r="MV1235"/>
      <c r="MW1235"/>
      <c r="MX1235"/>
      <c r="MY1235"/>
      <c r="MZ1235"/>
      <c r="NA1235"/>
      <c r="NB1235"/>
      <c r="NC1235"/>
      <c r="ND1235"/>
      <c r="NE1235"/>
      <c r="NF1235"/>
      <c r="NG1235"/>
      <c r="NH1235"/>
      <c r="NI1235"/>
      <c r="NJ1235"/>
      <c r="NK1235"/>
      <c r="NL1235"/>
      <c r="NM1235"/>
      <c r="NN1235"/>
      <c r="NO1235"/>
      <c r="NP1235"/>
      <c r="NQ1235"/>
      <c r="NR1235"/>
      <c r="NS1235"/>
      <c r="NT1235"/>
      <c r="NU1235"/>
      <c r="NV1235"/>
      <c r="NW1235"/>
      <c r="NX1235"/>
      <c r="NY1235"/>
      <c r="NZ1235"/>
      <c r="OA1235"/>
    </row>
    <row r="1236" spans="16:391"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DR1236"/>
      <c r="DS1236"/>
      <c r="DT1236"/>
      <c r="DU1236"/>
      <c r="DV1236"/>
      <c r="DW1236"/>
      <c r="DX1236"/>
      <c r="DY1236"/>
      <c r="DZ1236"/>
      <c r="EA1236"/>
      <c r="EB1236"/>
      <c r="EC1236"/>
      <c r="ED1236"/>
      <c r="EE1236"/>
      <c r="EF1236"/>
      <c r="EG1236"/>
      <c r="EH1236"/>
      <c r="EI1236"/>
      <c r="EJ1236"/>
      <c r="EK1236"/>
      <c r="EL1236"/>
      <c r="EM1236"/>
      <c r="EN1236"/>
      <c r="EO1236"/>
      <c r="EP1236"/>
      <c r="EQ1236"/>
      <c r="ER1236"/>
      <c r="ES1236"/>
      <c r="ET1236"/>
      <c r="EU1236"/>
      <c r="EV1236"/>
      <c r="EW1236"/>
      <c r="EX1236"/>
      <c r="EY1236"/>
      <c r="EZ1236"/>
      <c r="FA1236"/>
      <c r="FB1236"/>
      <c r="FC1236"/>
      <c r="FD1236"/>
      <c r="FE1236"/>
      <c r="FF1236"/>
      <c r="FG1236"/>
      <c r="FH1236"/>
      <c r="FI1236"/>
      <c r="FJ1236"/>
      <c r="FK1236"/>
      <c r="FL1236"/>
      <c r="FM1236"/>
      <c r="FN1236"/>
      <c r="FO1236"/>
      <c r="FP1236"/>
      <c r="FQ1236"/>
      <c r="FR1236"/>
      <c r="FS1236"/>
      <c r="FT1236"/>
      <c r="FU1236"/>
      <c r="FV1236"/>
      <c r="FW1236"/>
      <c r="FX1236"/>
      <c r="FY1236"/>
      <c r="FZ1236"/>
      <c r="GA1236"/>
      <c r="GB1236"/>
      <c r="GC1236"/>
      <c r="GD1236"/>
      <c r="GE1236"/>
      <c r="GF1236"/>
      <c r="GG1236"/>
      <c r="GH1236"/>
      <c r="GI1236"/>
      <c r="GJ1236"/>
      <c r="GK1236"/>
      <c r="GL1236"/>
      <c r="GM1236"/>
      <c r="GN1236"/>
      <c r="GO1236"/>
      <c r="GP1236"/>
      <c r="GQ1236"/>
      <c r="GR1236"/>
      <c r="GS1236"/>
      <c r="GT1236"/>
      <c r="GU1236"/>
      <c r="GV1236"/>
      <c r="GW1236"/>
      <c r="GX1236"/>
      <c r="GY1236"/>
      <c r="GZ1236"/>
      <c r="HA1236"/>
      <c r="HB1236"/>
      <c r="HC1236"/>
      <c r="HD1236"/>
      <c r="HE1236"/>
      <c r="HF1236"/>
      <c r="HG1236"/>
      <c r="HH1236"/>
      <c r="HI1236"/>
      <c r="HJ1236"/>
      <c r="HK1236"/>
      <c r="HL1236"/>
      <c r="HM1236"/>
      <c r="HN1236"/>
      <c r="HO1236"/>
      <c r="HP1236"/>
      <c r="HQ1236"/>
      <c r="HR1236"/>
      <c r="HS1236"/>
      <c r="HT1236"/>
      <c r="HU1236"/>
      <c r="HV1236"/>
      <c r="HW1236"/>
      <c r="HX1236"/>
      <c r="HY1236"/>
      <c r="HZ1236"/>
      <c r="IA1236"/>
      <c r="IB1236"/>
      <c r="IC1236"/>
      <c r="ID1236"/>
      <c r="IE1236"/>
      <c r="IF1236"/>
      <c r="IG1236"/>
      <c r="IH1236"/>
      <c r="II1236"/>
      <c r="IJ1236"/>
      <c r="IK1236"/>
      <c r="IL1236"/>
      <c r="IM1236"/>
      <c r="IN1236"/>
      <c r="IO1236"/>
      <c r="IP1236"/>
      <c r="IQ1236"/>
      <c r="IR1236"/>
      <c r="IS1236"/>
      <c r="IT1236"/>
      <c r="IU1236"/>
      <c r="IV1236"/>
      <c r="IW1236"/>
      <c r="IX1236"/>
      <c r="IY1236"/>
      <c r="IZ1236"/>
      <c r="JA1236"/>
      <c r="JB1236"/>
      <c r="JC1236"/>
      <c r="JD1236"/>
      <c r="JE1236"/>
      <c r="JF1236"/>
      <c r="JG1236"/>
      <c r="JH1236"/>
      <c r="JI1236"/>
      <c r="JJ1236"/>
      <c r="JK1236"/>
      <c r="JL1236"/>
      <c r="JM1236"/>
      <c r="JN1236"/>
      <c r="JO1236"/>
      <c r="JP1236"/>
      <c r="JQ1236"/>
      <c r="JR1236"/>
      <c r="JS1236"/>
      <c r="JT1236"/>
      <c r="JU1236"/>
      <c r="JV1236"/>
      <c r="JW1236"/>
      <c r="JX1236"/>
      <c r="JY1236"/>
      <c r="JZ1236"/>
      <c r="KA1236"/>
      <c r="KB1236"/>
      <c r="KC1236"/>
      <c r="KD1236"/>
      <c r="KE1236"/>
      <c r="KF1236"/>
      <c r="KG1236"/>
      <c r="KH1236"/>
      <c r="KI1236"/>
      <c r="KJ1236"/>
      <c r="KK1236"/>
      <c r="KL1236"/>
      <c r="KM1236"/>
      <c r="KN1236"/>
      <c r="KO1236"/>
      <c r="KP1236"/>
      <c r="KQ1236"/>
      <c r="KR1236"/>
      <c r="KS1236"/>
      <c r="KT1236"/>
      <c r="KU1236"/>
      <c r="KV1236"/>
      <c r="KW1236"/>
      <c r="KX1236"/>
      <c r="KY1236"/>
      <c r="KZ1236"/>
      <c r="LA1236"/>
      <c r="LB1236"/>
      <c r="LC1236"/>
      <c r="LD1236"/>
      <c r="LE1236"/>
      <c r="LF1236"/>
      <c r="LG1236"/>
      <c r="LH1236"/>
      <c r="LI1236"/>
      <c r="LJ1236"/>
      <c r="LK1236"/>
      <c r="LL1236"/>
      <c r="LM1236"/>
      <c r="LN1236"/>
      <c r="LO1236"/>
      <c r="LP1236"/>
      <c r="LQ1236"/>
      <c r="LR1236"/>
      <c r="LS1236"/>
      <c r="LT1236"/>
      <c r="LU1236"/>
      <c r="LV1236"/>
      <c r="LW1236"/>
      <c r="LX1236"/>
      <c r="LY1236"/>
      <c r="LZ1236"/>
      <c r="MA1236"/>
      <c r="MB1236"/>
      <c r="MC1236"/>
      <c r="MD1236"/>
      <c r="ME1236"/>
      <c r="MF1236"/>
      <c r="MG1236"/>
      <c r="MH1236"/>
      <c r="MI1236"/>
      <c r="MJ1236"/>
      <c r="MK1236"/>
      <c r="ML1236"/>
      <c r="MM1236"/>
      <c r="MN1236"/>
      <c r="MO1236"/>
      <c r="MP1236"/>
      <c r="MQ1236"/>
      <c r="MR1236"/>
      <c r="MS1236"/>
      <c r="MT1236"/>
      <c r="MU1236"/>
      <c r="MV1236"/>
      <c r="MW1236"/>
      <c r="MX1236"/>
      <c r="MY1236"/>
      <c r="MZ1236"/>
      <c r="NA1236"/>
      <c r="NB1236"/>
      <c r="NC1236"/>
      <c r="ND1236"/>
      <c r="NE1236"/>
      <c r="NF1236"/>
      <c r="NG1236"/>
      <c r="NH1236"/>
      <c r="NI1236"/>
      <c r="NJ1236"/>
      <c r="NK1236"/>
      <c r="NL1236"/>
      <c r="NM1236"/>
      <c r="NN1236"/>
      <c r="NO1236"/>
      <c r="NP1236"/>
      <c r="NQ1236"/>
      <c r="NR1236"/>
      <c r="NS1236"/>
      <c r="NT1236"/>
      <c r="NU1236"/>
      <c r="NV1236"/>
      <c r="NW1236"/>
      <c r="NX1236"/>
      <c r="NY1236"/>
      <c r="NZ1236"/>
      <c r="OA1236"/>
    </row>
    <row r="1237" spans="16:391"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DR1237"/>
      <c r="DS1237"/>
      <c r="DT1237"/>
      <c r="DU1237"/>
      <c r="DV1237"/>
      <c r="DW1237"/>
      <c r="DX1237"/>
      <c r="DY1237"/>
      <c r="DZ1237"/>
      <c r="EA1237"/>
      <c r="EB1237"/>
      <c r="EC1237"/>
      <c r="ED1237"/>
      <c r="EE1237"/>
      <c r="EF1237"/>
      <c r="EG1237"/>
      <c r="EH1237"/>
      <c r="EI1237"/>
      <c r="EJ1237"/>
      <c r="EK1237"/>
      <c r="EL1237"/>
      <c r="EM1237"/>
      <c r="EN1237"/>
      <c r="EO1237"/>
      <c r="EP1237"/>
      <c r="EQ1237"/>
      <c r="ER1237"/>
      <c r="ES1237"/>
      <c r="ET1237"/>
      <c r="EU1237"/>
      <c r="EV1237"/>
      <c r="EW1237"/>
      <c r="EX1237"/>
      <c r="EY1237"/>
      <c r="EZ1237"/>
      <c r="FA1237"/>
      <c r="FB1237"/>
      <c r="FC1237"/>
      <c r="FD1237"/>
      <c r="FE1237"/>
      <c r="FF1237"/>
      <c r="FG1237"/>
      <c r="FH1237"/>
      <c r="FI1237"/>
      <c r="FJ1237"/>
      <c r="FK1237"/>
      <c r="FL1237"/>
      <c r="FM1237"/>
      <c r="FN1237"/>
      <c r="FO1237"/>
      <c r="FP1237"/>
      <c r="FQ1237"/>
      <c r="FR1237"/>
      <c r="FS1237"/>
      <c r="FT1237"/>
      <c r="FU1237"/>
      <c r="FV1237"/>
      <c r="FW1237"/>
      <c r="FX1237"/>
      <c r="FY1237"/>
      <c r="FZ1237"/>
      <c r="GA1237"/>
      <c r="GB1237"/>
      <c r="GC1237"/>
      <c r="GD1237"/>
      <c r="GE1237"/>
      <c r="GF1237"/>
      <c r="GG1237"/>
      <c r="GH1237"/>
      <c r="GI1237"/>
      <c r="GJ1237"/>
      <c r="GK1237"/>
      <c r="GL1237"/>
      <c r="GM1237"/>
      <c r="GN1237"/>
      <c r="GO1237"/>
      <c r="GP1237"/>
      <c r="GQ1237"/>
      <c r="GR1237"/>
      <c r="GS1237"/>
      <c r="GT1237"/>
      <c r="GU1237"/>
      <c r="GV1237"/>
      <c r="GW1237"/>
      <c r="GX1237"/>
      <c r="GY1237"/>
      <c r="GZ1237"/>
      <c r="HA1237"/>
      <c r="HB1237"/>
      <c r="HC1237"/>
      <c r="HD1237"/>
      <c r="HE1237"/>
      <c r="HF1237"/>
      <c r="HG1237"/>
      <c r="HH1237"/>
      <c r="HI1237"/>
      <c r="HJ1237"/>
      <c r="HK1237"/>
      <c r="HL1237"/>
      <c r="HM1237"/>
      <c r="HN1237"/>
      <c r="HO1237"/>
      <c r="HP1237"/>
      <c r="HQ1237"/>
      <c r="HR1237"/>
      <c r="HS1237"/>
      <c r="HT1237"/>
      <c r="HU1237"/>
      <c r="HV1237"/>
      <c r="HW1237"/>
      <c r="HX1237"/>
      <c r="HY1237"/>
      <c r="HZ1237"/>
      <c r="IA1237"/>
      <c r="IB1237"/>
      <c r="IC1237"/>
      <c r="ID1237"/>
      <c r="IE1237"/>
      <c r="IF1237"/>
      <c r="IG1237"/>
      <c r="IH1237"/>
      <c r="II1237"/>
      <c r="IJ1237"/>
      <c r="IK1237"/>
      <c r="IL1237"/>
      <c r="IM1237"/>
      <c r="IN1237"/>
      <c r="IO1237"/>
      <c r="IP1237"/>
      <c r="IQ1237"/>
      <c r="IR1237"/>
      <c r="IS1237"/>
      <c r="IT1237"/>
      <c r="IU1237"/>
      <c r="IV1237"/>
      <c r="IW1237"/>
      <c r="IX1237"/>
      <c r="IY1237"/>
      <c r="IZ1237"/>
      <c r="JA1237"/>
      <c r="JB1237"/>
      <c r="JC1237"/>
      <c r="JD1237"/>
      <c r="JE1237"/>
      <c r="JF1237"/>
      <c r="JG1237"/>
      <c r="JH1237"/>
      <c r="JI1237"/>
      <c r="JJ1237"/>
      <c r="JK1237"/>
      <c r="JL1237"/>
      <c r="JM1237"/>
      <c r="JN1237"/>
      <c r="JO1237"/>
      <c r="JP1237"/>
      <c r="JQ1237"/>
      <c r="JR1237"/>
      <c r="JS1237"/>
      <c r="JT1237"/>
      <c r="JU1237"/>
      <c r="JV1237"/>
      <c r="JW1237"/>
      <c r="JX1237"/>
      <c r="JY1237"/>
      <c r="JZ1237"/>
      <c r="KA1237"/>
      <c r="KB1237"/>
      <c r="KC1237"/>
      <c r="KD1237"/>
      <c r="KE1237"/>
      <c r="KF1237"/>
      <c r="KG1237"/>
      <c r="KH1237"/>
      <c r="KI1237"/>
      <c r="KJ1237"/>
      <c r="KK1237"/>
      <c r="KL1237"/>
      <c r="KM1237"/>
      <c r="KN1237"/>
      <c r="KO1237"/>
      <c r="KP1237"/>
      <c r="KQ1237"/>
      <c r="KR1237"/>
      <c r="KS1237"/>
      <c r="KT1237"/>
      <c r="KU1237"/>
      <c r="KV1237"/>
      <c r="KW1237"/>
      <c r="KX1237"/>
      <c r="KY1237"/>
      <c r="KZ1237"/>
      <c r="LA1237"/>
      <c r="LB1237"/>
      <c r="LC1237"/>
      <c r="LD1237"/>
      <c r="LE1237"/>
      <c r="LF1237"/>
      <c r="LG1237"/>
      <c r="LH1237"/>
      <c r="LI1237"/>
      <c r="LJ1237"/>
      <c r="LK1237"/>
      <c r="LL1237"/>
      <c r="LM1237"/>
      <c r="LN1237"/>
      <c r="LO1237"/>
      <c r="LP1237"/>
      <c r="LQ1237"/>
      <c r="LR1237"/>
      <c r="LS1237"/>
      <c r="LT1237"/>
      <c r="LU1237"/>
      <c r="LV1237"/>
      <c r="LW1237"/>
      <c r="LX1237"/>
      <c r="LY1237"/>
      <c r="LZ1237"/>
      <c r="MA1237"/>
      <c r="MB1237"/>
      <c r="MC1237"/>
      <c r="MD1237"/>
      <c r="ME1237"/>
      <c r="MF1237"/>
      <c r="MG1237"/>
      <c r="MH1237"/>
      <c r="MI1237"/>
      <c r="MJ1237"/>
      <c r="MK1237"/>
      <c r="ML1237"/>
      <c r="MM1237"/>
      <c r="MN1237"/>
      <c r="MO1237"/>
      <c r="MP1237"/>
      <c r="MQ1237"/>
      <c r="MR1237"/>
      <c r="MS1237"/>
      <c r="MT1237"/>
      <c r="MU1237"/>
      <c r="MV1237"/>
      <c r="MW1237"/>
      <c r="MX1237"/>
      <c r="MY1237"/>
      <c r="MZ1237"/>
      <c r="NA1237"/>
      <c r="NB1237"/>
      <c r="NC1237"/>
      <c r="ND1237"/>
      <c r="NE1237"/>
      <c r="NF1237"/>
      <c r="NG1237"/>
      <c r="NH1237"/>
      <c r="NI1237"/>
      <c r="NJ1237"/>
      <c r="NK1237"/>
      <c r="NL1237"/>
      <c r="NM1237"/>
      <c r="NN1237"/>
      <c r="NO1237"/>
      <c r="NP1237"/>
      <c r="NQ1237"/>
      <c r="NR1237"/>
      <c r="NS1237"/>
      <c r="NT1237"/>
      <c r="NU1237"/>
      <c r="NV1237"/>
      <c r="NW1237"/>
      <c r="NX1237"/>
      <c r="NY1237"/>
      <c r="NZ1237"/>
      <c r="OA1237"/>
    </row>
    <row r="1238" spans="16:391"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DR1238"/>
      <c r="DS1238"/>
      <c r="DT1238"/>
      <c r="DU1238"/>
      <c r="DV1238"/>
      <c r="DW1238"/>
      <c r="DX1238"/>
      <c r="DY1238"/>
      <c r="DZ1238"/>
      <c r="EA1238"/>
      <c r="EB1238"/>
      <c r="EC1238"/>
      <c r="ED1238"/>
      <c r="EE1238"/>
      <c r="EF1238"/>
      <c r="EG1238"/>
      <c r="EH1238"/>
      <c r="EI1238"/>
      <c r="EJ1238"/>
      <c r="EK1238"/>
      <c r="EL1238"/>
      <c r="EM1238"/>
      <c r="EN1238"/>
      <c r="EO1238"/>
      <c r="EP1238"/>
      <c r="EQ1238"/>
      <c r="ER1238"/>
      <c r="ES1238"/>
      <c r="ET1238"/>
      <c r="EU1238"/>
      <c r="EV1238"/>
      <c r="EW1238"/>
      <c r="EX1238"/>
      <c r="EY1238"/>
      <c r="EZ1238"/>
      <c r="FA1238"/>
      <c r="FB1238"/>
      <c r="FC1238"/>
      <c r="FD1238"/>
      <c r="FE1238"/>
      <c r="FF1238"/>
      <c r="FG1238"/>
      <c r="FH1238"/>
      <c r="FI1238"/>
      <c r="FJ1238"/>
      <c r="FK1238"/>
      <c r="FL1238"/>
      <c r="FM1238"/>
      <c r="FN1238"/>
      <c r="FO1238"/>
      <c r="FP1238"/>
      <c r="FQ1238"/>
      <c r="FR1238"/>
      <c r="FS1238"/>
      <c r="FT1238"/>
      <c r="FU1238"/>
      <c r="FV1238"/>
      <c r="FW1238"/>
      <c r="FX1238"/>
      <c r="FY1238"/>
      <c r="FZ1238"/>
      <c r="GA1238"/>
      <c r="GB1238"/>
      <c r="GC1238"/>
      <c r="GD1238"/>
      <c r="GE1238"/>
      <c r="GF1238"/>
      <c r="GG1238"/>
      <c r="GH1238"/>
      <c r="GI1238"/>
      <c r="GJ1238"/>
      <c r="GK1238"/>
      <c r="GL1238"/>
      <c r="GM1238"/>
      <c r="GN1238"/>
      <c r="GO1238"/>
      <c r="GP1238"/>
      <c r="GQ1238"/>
      <c r="GR1238"/>
      <c r="GS1238"/>
      <c r="GT1238"/>
      <c r="GU1238"/>
      <c r="GV1238"/>
      <c r="GW1238"/>
      <c r="GX1238"/>
      <c r="GY1238"/>
      <c r="GZ1238"/>
      <c r="HA1238"/>
      <c r="HB1238"/>
      <c r="HC1238"/>
      <c r="HD1238"/>
      <c r="HE1238"/>
      <c r="HF1238"/>
      <c r="HG1238"/>
      <c r="HH1238"/>
      <c r="HI1238"/>
      <c r="HJ1238"/>
      <c r="HK1238"/>
      <c r="HL1238"/>
      <c r="HM1238"/>
      <c r="HN1238"/>
      <c r="HO1238"/>
      <c r="HP1238"/>
      <c r="HQ1238"/>
      <c r="HR1238"/>
      <c r="HS1238"/>
      <c r="HT1238"/>
      <c r="HU1238"/>
      <c r="HV1238"/>
      <c r="HW1238"/>
      <c r="HX1238"/>
      <c r="HY1238"/>
      <c r="HZ1238"/>
      <c r="IA1238"/>
      <c r="IB1238"/>
      <c r="IC1238"/>
      <c r="ID1238"/>
      <c r="IE1238"/>
      <c r="IF1238"/>
      <c r="IG1238"/>
      <c r="IH1238"/>
      <c r="II1238"/>
      <c r="IJ1238"/>
      <c r="IK1238"/>
      <c r="IL1238"/>
      <c r="IM1238"/>
      <c r="IN1238"/>
      <c r="IO1238"/>
      <c r="IP1238"/>
      <c r="IQ1238"/>
      <c r="IR1238"/>
      <c r="IS1238"/>
      <c r="IT1238"/>
      <c r="IU1238"/>
      <c r="IV1238"/>
      <c r="IW1238"/>
      <c r="IX1238"/>
      <c r="IY1238"/>
      <c r="IZ1238"/>
      <c r="JA1238"/>
      <c r="JB1238"/>
      <c r="JC1238"/>
      <c r="JD1238"/>
      <c r="JE1238"/>
      <c r="JF1238"/>
      <c r="JG1238"/>
      <c r="JH1238"/>
      <c r="JI1238"/>
      <c r="JJ1238"/>
      <c r="JK1238"/>
      <c r="JL1238"/>
      <c r="JM1238"/>
      <c r="JN1238"/>
      <c r="JO1238"/>
      <c r="JP1238"/>
      <c r="JQ1238"/>
      <c r="JR1238"/>
      <c r="JS1238"/>
      <c r="JT1238"/>
      <c r="JU1238"/>
      <c r="JV1238"/>
      <c r="JW1238"/>
      <c r="JX1238"/>
      <c r="JY1238"/>
      <c r="JZ1238"/>
      <c r="KA1238"/>
      <c r="KB1238"/>
      <c r="KC1238"/>
      <c r="KD1238"/>
      <c r="KE1238"/>
      <c r="KF1238"/>
      <c r="KG1238"/>
      <c r="KH1238"/>
      <c r="KI1238"/>
      <c r="KJ1238"/>
      <c r="KK1238"/>
      <c r="KL1238"/>
      <c r="KM1238"/>
      <c r="KN1238"/>
      <c r="KO1238"/>
      <c r="KP1238"/>
      <c r="KQ1238"/>
      <c r="KR1238"/>
      <c r="KS1238"/>
      <c r="KT1238"/>
      <c r="KU1238"/>
      <c r="KV1238"/>
      <c r="KW1238"/>
      <c r="KX1238"/>
      <c r="KY1238"/>
      <c r="KZ1238"/>
      <c r="LA1238"/>
      <c r="LB1238"/>
      <c r="LC1238"/>
      <c r="LD1238"/>
      <c r="LE1238"/>
      <c r="LF1238"/>
      <c r="LG1238"/>
      <c r="LH1238"/>
      <c r="LI1238"/>
      <c r="LJ1238"/>
      <c r="LK1238"/>
      <c r="LL1238"/>
      <c r="LM1238"/>
      <c r="LN1238"/>
      <c r="LO1238"/>
      <c r="LP1238"/>
      <c r="LQ1238"/>
      <c r="LR1238"/>
      <c r="LS1238"/>
      <c r="LT1238"/>
      <c r="LU1238"/>
      <c r="LV1238"/>
      <c r="LW1238"/>
      <c r="LX1238"/>
      <c r="LY1238"/>
      <c r="LZ1238"/>
      <c r="MA1238"/>
      <c r="MB1238"/>
      <c r="MC1238"/>
      <c r="MD1238"/>
      <c r="ME1238"/>
      <c r="MF1238"/>
      <c r="MG1238"/>
      <c r="MH1238"/>
      <c r="MI1238"/>
      <c r="MJ1238"/>
      <c r="MK1238"/>
      <c r="ML1238"/>
      <c r="MM1238"/>
      <c r="MN1238"/>
      <c r="MO1238"/>
      <c r="MP1238"/>
      <c r="MQ1238"/>
      <c r="MR1238"/>
      <c r="MS1238"/>
      <c r="MT1238"/>
      <c r="MU1238"/>
      <c r="MV1238"/>
      <c r="MW1238"/>
      <c r="MX1238"/>
      <c r="MY1238"/>
      <c r="MZ1238"/>
      <c r="NA1238"/>
      <c r="NB1238"/>
      <c r="NC1238"/>
      <c r="ND1238"/>
      <c r="NE1238"/>
      <c r="NF1238"/>
      <c r="NG1238"/>
      <c r="NH1238"/>
      <c r="NI1238"/>
      <c r="NJ1238"/>
      <c r="NK1238"/>
      <c r="NL1238"/>
      <c r="NM1238"/>
      <c r="NN1238"/>
      <c r="NO1238"/>
      <c r="NP1238"/>
      <c r="NQ1238"/>
      <c r="NR1238"/>
      <c r="NS1238"/>
      <c r="NT1238"/>
      <c r="NU1238"/>
      <c r="NV1238"/>
      <c r="NW1238"/>
      <c r="NX1238"/>
      <c r="NY1238"/>
      <c r="NZ1238"/>
      <c r="OA1238"/>
    </row>
    <row r="1239" spans="16:391"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DR1239"/>
      <c r="DS1239"/>
      <c r="DT1239"/>
      <c r="DU1239"/>
      <c r="DV1239"/>
      <c r="DW1239"/>
      <c r="DX1239"/>
      <c r="DY1239"/>
      <c r="DZ1239"/>
      <c r="EA1239"/>
      <c r="EB1239"/>
      <c r="EC1239"/>
      <c r="ED1239"/>
      <c r="EE1239"/>
      <c r="EF1239"/>
      <c r="EG1239"/>
      <c r="EH1239"/>
      <c r="EI1239"/>
      <c r="EJ1239"/>
      <c r="EK1239"/>
      <c r="EL1239"/>
      <c r="EM1239"/>
      <c r="EN1239"/>
      <c r="EO1239"/>
      <c r="EP1239"/>
      <c r="EQ1239"/>
      <c r="ER1239"/>
      <c r="ES1239"/>
      <c r="ET1239"/>
      <c r="EU1239"/>
      <c r="EV1239"/>
      <c r="EW1239"/>
      <c r="EX1239"/>
      <c r="EY1239"/>
      <c r="EZ1239"/>
      <c r="FA1239"/>
      <c r="FB1239"/>
      <c r="FC1239"/>
      <c r="FD1239"/>
      <c r="FE1239"/>
      <c r="FF1239"/>
      <c r="FG1239"/>
      <c r="FH1239"/>
      <c r="FI1239"/>
      <c r="FJ1239"/>
      <c r="FK1239"/>
      <c r="FL1239"/>
      <c r="FM1239"/>
      <c r="FN1239"/>
      <c r="FO1239"/>
      <c r="FP1239"/>
      <c r="FQ1239"/>
      <c r="FR1239"/>
      <c r="FS1239"/>
      <c r="FT1239"/>
      <c r="FU1239"/>
      <c r="FV1239"/>
      <c r="FW1239"/>
      <c r="FX1239"/>
      <c r="FY1239"/>
      <c r="FZ1239"/>
      <c r="GA1239"/>
      <c r="GB1239"/>
      <c r="GC1239"/>
      <c r="GD1239"/>
      <c r="GE1239"/>
      <c r="GF1239"/>
      <c r="GG1239"/>
      <c r="GH1239"/>
      <c r="GI1239"/>
      <c r="GJ1239"/>
      <c r="GK1239"/>
      <c r="GL1239"/>
      <c r="GM1239"/>
      <c r="GN1239"/>
      <c r="GO1239"/>
      <c r="GP1239"/>
      <c r="GQ1239"/>
      <c r="GR1239"/>
      <c r="GS1239"/>
      <c r="GT1239"/>
      <c r="GU1239"/>
      <c r="GV1239"/>
      <c r="GW1239"/>
      <c r="GX1239"/>
      <c r="GY1239"/>
      <c r="GZ1239"/>
      <c r="HA1239"/>
      <c r="HB1239"/>
      <c r="HC1239"/>
      <c r="HD1239"/>
      <c r="HE1239"/>
      <c r="HF1239"/>
      <c r="HG1239"/>
      <c r="HH1239"/>
      <c r="HI1239"/>
      <c r="HJ1239"/>
      <c r="HK1239"/>
      <c r="HL1239"/>
      <c r="HM1239"/>
      <c r="HN1239"/>
      <c r="HO1239"/>
      <c r="HP1239"/>
      <c r="HQ1239"/>
      <c r="HR1239"/>
      <c r="HS1239"/>
      <c r="HT1239"/>
      <c r="HU1239"/>
      <c r="HV1239"/>
      <c r="HW1239"/>
      <c r="HX1239"/>
      <c r="HY1239"/>
      <c r="HZ1239"/>
      <c r="IA1239"/>
      <c r="IB1239"/>
      <c r="IC1239"/>
      <c r="ID1239"/>
      <c r="IE1239"/>
      <c r="IF1239"/>
      <c r="IG1239"/>
      <c r="IH1239"/>
      <c r="II1239"/>
      <c r="IJ1239"/>
      <c r="IK1239"/>
      <c r="IL1239"/>
      <c r="IM1239"/>
      <c r="IN1239"/>
      <c r="IO1239"/>
      <c r="IP1239"/>
      <c r="IQ1239"/>
      <c r="IR1239"/>
      <c r="IS1239"/>
      <c r="IT1239"/>
      <c r="IU1239"/>
      <c r="IV1239"/>
      <c r="IW1239"/>
      <c r="IX1239"/>
      <c r="IY1239"/>
      <c r="IZ1239"/>
      <c r="JA1239"/>
      <c r="JB1239"/>
      <c r="JC1239"/>
      <c r="JD1239"/>
      <c r="JE1239"/>
      <c r="JF1239"/>
      <c r="JG1239"/>
      <c r="JH1239"/>
      <c r="JI1239"/>
      <c r="JJ1239"/>
      <c r="JK1239"/>
      <c r="JL1239"/>
      <c r="JM1239"/>
      <c r="JN1239"/>
      <c r="JO1239"/>
      <c r="JP1239"/>
      <c r="JQ1239"/>
      <c r="JR1239"/>
      <c r="JS1239"/>
      <c r="JT1239"/>
      <c r="JU1239"/>
      <c r="JV1239"/>
      <c r="JW1239"/>
      <c r="JX1239"/>
      <c r="JY1239"/>
      <c r="JZ1239"/>
      <c r="KA1239"/>
      <c r="KB1239"/>
      <c r="KC1239"/>
      <c r="KD1239"/>
      <c r="KE1239"/>
      <c r="KF1239"/>
      <c r="KG1239"/>
      <c r="KH1239"/>
      <c r="KI1239"/>
      <c r="KJ1239"/>
      <c r="KK1239"/>
      <c r="KL1239"/>
      <c r="KM1239"/>
      <c r="KN1239"/>
      <c r="KO1239"/>
      <c r="KP1239"/>
      <c r="KQ1239"/>
      <c r="KR1239"/>
      <c r="KS1239"/>
      <c r="KT1239"/>
      <c r="KU1239"/>
      <c r="KV1239"/>
      <c r="KW1239"/>
      <c r="KX1239"/>
      <c r="KY1239"/>
      <c r="KZ1239"/>
      <c r="LA1239"/>
      <c r="LB1239"/>
      <c r="LC1239"/>
      <c r="LD1239"/>
      <c r="LE1239"/>
      <c r="LF1239"/>
      <c r="LG1239"/>
      <c r="LH1239"/>
      <c r="LI1239"/>
      <c r="LJ1239"/>
      <c r="LK1239"/>
      <c r="LL1239"/>
      <c r="LM1239"/>
      <c r="LN1239"/>
      <c r="LO1239"/>
      <c r="LP1239"/>
      <c r="LQ1239"/>
      <c r="LR1239"/>
      <c r="LS1239"/>
      <c r="LT1239"/>
      <c r="LU1239"/>
      <c r="LV1239"/>
      <c r="LW1239"/>
      <c r="LX1239"/>
      <c r="LY1239"/>
      <c r="LZ1239"/>
      <c r="MA1239"/>
      <c r="MB1239"/>
      <c r="MC1239"/>
      <c r="MD1239"/>
      <c r="ME1239"/>
      <c r="MF1239"/>
      <c r="MG1239"/>
      <c r="MH1239"/>
      <c r="MI1239"/>
      <c r="MJ1239"/>
      <c r="MK1239"/>
      <c r="ML1239"/>
      <c r="MM1239"/>
      <c r="MN1239"/>
      <c r="MO1239"/>
      <c r="MP1239"/>
      <c r="MQ1239"/>
      <c r="MR1239"/>
      <c r="MS1239"/>
      <c r="MT1239"/>
      <c r="MU1239"/>
      <c r="MV1239"/>
      <c r="MW1239"/>
      <c r="MX1239"/>
      <c r="MY1239"/>
      <c r="MZ1239"/>
      <c r="NA1239"/>
      <c r="NB1239"/>
      <c r="NC1239"/>
      <c r="ND1239"/>
      <c r="NE1239"/>
      <c r="NF1239"/>
      <c r="NG1239"/>
      <c r="NH1239"/>
      <c r="NI1239"/>
      <c r="NJ1239"/>
      <c r="NK1239"/>
      <c r="NL1239"/>
      <c r="NM1239"/>
      <c r="NN1239"/>
      <c r="NO1239"/>
      <c r="NP1239"/>
      <c r="NQ1239"/>
      <c r="NR1239"/>
      <c r="NS1239"/>
      <c r="NT1239"/>
      <c r="NU1239"/>
      <c r="NV1239"/>
      <c r="NW1239"/>
      <c r="NX1239"/>
      <c r="NY1239"/>
      <c r="NZ1239"/>
      <c r="OA1239"/>
    </row>
    <row r="1240" spans="16:391"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DR1240"/>
      <c r="DS1240"/>
      <c r="DT1240"/>
      <c r="DU1240"/>
      <c r="DV1240"/>
      <c r="DW1240"/>
      <c r="DX1240"/>
      <c r="DY1240"/>
      <c r="DZ1240"/>
      <c r="EA1240"/>
      <c r="EB1240"/>
      <c r="EC1240"/>
      <c r="ED1240"/>
      <c r="EE1240"/>
      <c r="EF1240"/>
      <c r="EG1240"/>
      <c r="EH1240"/>
      <c r="EI1240"/>
      <c r="EJ1240"/>
      <c r="EK1240"/>
      <c r="EL1240"/>
      <c r="EM1240"/>
      <c r="EN1240"/>
      <c r="EO1240"/>
      <c r="EP1240"/>
      <c r="EQ1240"/>
      <c r="ER1240"/>
      <c r="ES1240"/>
      <c r="ET1240"/>
      <c r="EU1240"/>
      <c r="EV1240"/>
      <c r="EW1240"/>
      <c r="EX1240"/>
      <c r="EY1240"/>
      <c r="EZ1240"/>
      <c r="FA1240"/>
      <c r="FB1240"/>
      <c r="FC1240"/>
      <c r="FD1240"/>
      <c r="FE1240"/>
      <c r="FF1240"/>
      <c r="FG1240"/>
      <c r="FH1240"/>
      <c r="FI1240"/>
      <c r="FJ1240"/>
      <c r="FK1240"/>
      <c r="FL1240"/>
      <c r="FM1240"/>
      <c r="FN1240"/>
      <c r="FO1240"/>
      <c r="FP1240"/>
      <c r="FQ1240"/>
      <c r="FR1240"/>
      <c r="FS1240"/>
      <c r="FT1240"/>
      <c r="FU1240"/>
      <c r="FV1240"/>
      <c r="FW1240"/>
      <c r="FX1240"/>
      <c r="FY1240"/>
      <c r="FZ1240"/>
      <c r="GA1240"/>
      <c r="GB1240"/>
      <c r="GC1240"/>
      <c r="GD1240"/>
      <c r="GE1240"/>
      <c r="GF1240"/>
      <c r="GG1240"/>
      <c r="GH1240"/>
      <c r="GI1240"/>
      <c r="GJ1240"/>
      <c r="GK1240"/>
      <c r="GL1240"/>
      <c r="GM1240"/>
      <c r="GN1240"/>
      <c r="GO1240"/>
      <c r="GP1240"/>
      <c r="GQ1240"/>
      <c r="GR1240"/>
      <c r="GS1240"/>
      <c r="GT1240"/>
      <c r="GU1240"/>
      <c r="GV1240"/>
      <c r="GW1240"/>
      <c r="GX1240"/>
      <c r="GY1240"/>
      <c r="GZ1240"/>
      <c r="HA1240"/>
      <c r="HB1240"/>
      <c r="HC1240"/>
      <c r="HD1240"/>
      <c r="HE1240"/>
      <c r="HF1240"/>
      <c r="HG1240"/>
      <c r="HH1240"/>
      <c r="HI1240"/>
      <c r="HJ1240"/>
      <c r="HK1240"/>
      <c r="HL1240"/>
      <c r="HM1240"/>
      <c r="HN1240"/>
      <c r="HO1240"/>
      <c r="HP1240"/>
      <c r="HQ1240"/>
      <c r="HR1240"/>
      <c r="HS1240"/>
      <c r="HT1240"/>
      <c r="HU1240"/>
      <c r="HV1240"/>
      <c r="HW1240"/>
      <c r="HX1240"/>
      <c r="HY1240"/>
      <c r="HZ1240"/>
      <c r="IA1240"/>
      <c r="IB1240"/>
      <c r="IC1240"/>
      <c r="ID1240"/>
      <c r="IE1240"/>
      <c r="IF1240"/>
      <c r="IG1240"/>
      <c r="IH1240"/>
      <c r="II1240"/>
      <c r="IJ1240"/>
      <c r="IK1240"/>
      <c r="IL1240"/>
      <c r="IM1240"/>
      <c r="IN1240"/>
      <c r="IO1240"/>
      <c r="IP1240"/>
      <c r="IQ1240"/>
      <c r="IR1240"/>
      <c r="IS1240"/>
      <c r="IT1240"/>
      <c r="IU1240"/>
      <c r="IV1240"/>
      <c r="IW1240"/>
      <c r="IX1240"/>
      <c r="IY1240"/>
      <c r="IZ1240"/>
      <c r="JA1240"/>
      <c r="JB1240"/>
      <c r="JC1240"/>
      <c r="JD1240"/>
      <c r="JE1240"/>
      <c r="JF1240"/>
      <c r="JG1240"/>
      <c r="JH1240"/>
      <c r="JI1240"/>
      <c r="JJ1240"/>
      <c r="JK1240"/>
      <c r="JL1240"/>
      <c r="JM1240"/>
      <c r="JN1240"/>
      <c r="JO1240"/>
      <c r="JP1240"/>
      <c r="JQ1240"/>
      <c r="JR1240"/>
      <c r="JS1240"/>
      <c r="JT1240"/>
      <c r="JU1240"/>
      <c r="JV1240"/>
      <c r="JW1240"/>
      <c r="JX1240"/>
      <c r="JY1240"/>
      <c r="JZ1240"/>
      <c r="KA1240"/>
      <c r="KB1240"/>
      <c r="KC1240"/>
      <c r="KD1240"/>
      <c r="KE1240"/>
      <c r="KF1240"/>
      <c r="KG1240"/>
      <c r="KH1240"/>
      <c r="KI1240"/>
      <c r="KJ1240"/>
      <c r="KK1240"/>
      <c r="KL1240"/>
      <c r="KM1240"/>
      <c r="KN1240"/>
      <c r="KO1240"/>
      <c r="KP1240"/>
      <c r="KQ1240"/>
      <c r="KR1240"/>
      <c r="KS1240"/>
      <c r="KT1240"/>
      <c r="KU1240"/>
      <c r="KV1240"/>
      <c r="KW1240"/>
      <c r="KX1240"/>
      <c r="KY1240"/>
      <c r="KZ1240"/>
      <c r="LA1240"/>
      <c r="LB1240"/>
      <c r="LC1240"/>
      <c r="LD1240"/>
      <c r="LE1240"/>
      <c r="LF1240"/>
      <c r="LG1240"/>
      <c r="LH1240"/>
      <c r="LI1240"/>
      <c r="LJ1240"/>
      <c r="LK1240"/>
      <c r="LL1240"/>
      <c r="LM1240"/>
      <c r="LN1240"/>
      <c r="LO1240"/>
      <c r="LP1240"/>
      <c r="LQ1240"/>
      <c r="LR1240"/>
      <c r="LS1240"/>
      <c r="LT1240"/>
      <c r="LU1240"/>
      <c r="LV1240"/>
      <c r="LW1240"/>
      <c r="LX1240"/>
      <c r="LY1240"/>
      <c r="LZ1240"/>
      <c r="MA1240"/>
      <c r="MB1240"/>
      <c r="MC1240"/>
      <c r="MD1240"/>
      <c r="ME1240"/>
      <c r="MF1240"/>
      <c r="MG1240"/>
      <c r="MH1240"/>
      <c r="MI1240"/>
      <c r="MJ1240"/>
      <c r="MK1240"/>
      <c r="ML1240"/>
      <c r="MM1240"/>
      <c r="MN1240"/>
      <c r="MO1240"/>
      <c r="MP1240"/>
      <c r="MQ1240"/>
      <c r="MR1240"/>
      <c r="MS1240"/>
      <c r="MT1240"/>
      <c r="MU1240"/>
      <c r="MV1240"/>
      <c r="MW1240"/>
      <c r="MX1240"/>
      <c r="MY1240"/>
      <c r="MZ1240"/>
      <c r="NA1240"/>
      <c r="NB1240"/>
      <c r="NC1240"/>
      <c r="ND1240"/>
      <c r="NE1240"/>
      <c r="NF1240"/>
      <c r="NG1240"/>
      <c r="NH1240"/>
      <c r="NI1240"/>
      <c r="NJ1240"/>
      <c r="NK1240"/>
      <c r="NL1240"/>
      <c r="NM1240"/>
      <c r="NN1240"/>
      <c r="NO1240"/>
      <c r="NP1240"/>
      <c r="NQ1240"/>
      <c r="NR1240"/>
      <c r="NS1240"/>
      <c r="NT1240"/>
      <c r="NU1240"/>
      <c r="NV1240"/>
      <c r="NW1240"/>
      <c r="NX1240"/>
      <c r="NY1240"/>
      <c r="NZ1240"/>
      <c r="OA1240"/>
    </row>
    <row r="1241" spans="16:391"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DR1241"/>
      <c r="DS1241"/>
      <c r="DT1241"/>
      <c r="DU1241"/>
      <c r="DV1241"/>
      <c r="DW1241"/>
      <c r="DX1241"/>
      <c r="DY1241"/>
      <c r="DZ1241"/>
      <c r="EA1241"/>
      <c r="EB1241"/>
      <c r="EC1241"/>
      <c r="ED1241"/>
      <c r="EE1241"/>
      <c r="EF1241"/>
      <c r="EG1241"/>
      <c r="EH1241"/>
      <c r="EI1241"/>
      <c r="EJ1241"/>
      <c r="EK1241"/>
      <c r="EL1241"/>
      <c r="EM1241"/>
      <c r="EN1241"/>
      <c r="EO1241"/>
      <c r="EP1241"/>
      <c r="EQ1241"/>
      <c r="ER1241"/>
      <c r="ES1241"/>
      <c r="ET1241"/>
      <c r="EU1241"/>
      <c r="EV1241"/>
      <c r="EW1241"/>
      <c r="EX1241"/>
      <c r="EY1241"/>
      <c r="EZ1241"/>
      <c r="FA1241"/>
      <c r="FB1241"/>
      <c r="FC1241"/>
      <c r="FD1241"/>
      <c r="FE1241"/>
      <c r="FF1241"/>
      <c r="FG1241"/>
      <c r="FH1241"/>
      <c r="FI1241"/>
      <c r="FJ1241"/>
      <c r="FK1241"/>
      <c r="FL1241"/>
      <c r="FM1241"/>
      <c r="FN1241"/>
      <c r="FO1241"/>
      <c r="FP1241"/>
      <c r="FQ1241"/>
      <c r="FR1241"/>
      <c r="FS1241"/>
      <c r="FT1241"/>
      <c r="FU1241"/>
      <c r="FV1241"/>
      <c r="FW1241"/>
      <c r="FX1241"/>
      <c r="FY1241"/>
      <c r="FZ1241"/>
      <c r="GA1241"/>
      <c r="GB1241"/>
      <c r="GC1241"/>
      <c r="GD1241"/>
      <c r="GE1241"/>
      <c r="GF1241"/>
      <c r="GG1241"/>
      <c r="GH1241"/>
      <c r="GI1241"/>
      <c r="GJ1241"/>
      <c r="GK1241"/>
      <c r="GL1241"/>
      <c r="GM1241"/>
      <c r="GN1241"/>
      <c r="GO1241"/>
      <c r="GP1241"/>
      <c r="GQ1241"/>
      <c r="GR1241"/>
      <c r="GS1241"/>
      <c r="GT1241"/>
      <c r="GU1241"/>
      <c r="GV1241"/>
      <c r="GW1241"/>
      <c r="GX1241"/>
      <c r="GY1241"/>
      <c r="GZ1241"/>
      <c r="HA1241"/>
      <c r="HB1241"/>
      <c r="HC1241"/>
      <c r="HD1241"/>
      <c r="HE1241"/>
      <c r="HF1241"/>
      <c r="HG1241"/>
      <c r="HH1241"/>
      <c r="HI1241"/>
      <c r="HJ1241"/>
      <c r="HK1241"/>
      <c r="HL1241"/>
      <c r="HM1241"/>
      <c r="HN1241"/>
      <c r="HO1241"/>
      <c r="HP1241"/>
      <c r="HQ1241"/>
      <c r="HR1241"/>
      <c r="HS1241"/>
      <c r="HT1241"/>
      <c r="HU1241"/>
      <c r="HV1241"/>
      <c r="HW1241"/>
      <c r="HX1241"/>
      <c r="HY1241"/>
      <c r="HZ1241"/>
      <c r="IA1241"/>
      <c r="IB1241"/>
      <c r="IC1241"/>
      <c r="ID1241"/>
      <c r="IE1241"/>
      <c r="IF1241"/>
      <c r="IG1241"/>
      <c r="IH1241"/>
      <c r="II1241"/>
      <c r="IJ1241"/>
      <c r="IK1241"/>
      <c r="IL1241"/>
      <c r="IM1241"/>
      <c r="IN1241"/>
      <c r="IO1241"/>
      <c r="IP1241"/>
      <c r="IQ1241"/>
      <c r="IR1241"/>
      <c r="IS1241"/>
      <c r="IT1241"/>
      <c r="IU1241"/>
      <c r="IV1241"/>
      <c r="IW1241"/>
      <c r="IX1241"/>
      <c r="IY1241"/>
      <c r="IZ1241"/>
      <c r="JA1241"/>
      <c r="JB1241"/>
      <c r="JC1241"/>
      <c r="JD1241"/>
      <c r="JE1241"/>
      <c r="JF1241"/>
      <c r="JG1241"/>
      <c r="JH1241"/>
      <c r="JI1241"/>
      <c r="JJ1241"/>
      <c r="JK1241"/>
      <c r="JL1241"/>
      <c r="JM1241"/>
      <c r="JN1241"/>
      <c r="JO1241"/>
      <c r="JP1241"/>
      <c r="JQ1241"/>
      <c r="JR1241"/>
      <c r="JS1241"/>
      <c r="JT1241"/>
      <c r="JU1241"/>
      <c r="JV1241"/>
      <c r="JW1241"/>
      <c r="JX1241"/>
      <c r="JY1241"/>
      <c r="JZ1241"/>
      <c r="KA1241"/>
      <c r="KB1241"/>
      <c r="KC1241"/>
      <c r="KD1241"/>
      <c r="KE1241"/>
      <c r="KF1241"/>
      <c r="KG1241"/>
      <c r="KH1241"/>
      <c r="KI1241"/>
      <c r="KJ1241"/>
      <c r="KK1241"/>
      <c r="KL1241"/>
      <c r="KM1241"/>
      <c r="KN1241"/>
      <c r="KO1241"/>
      <c r="KP1241"/>
      <c r="KQ1241"/>
      <c r="KR1241"/>
      <c r="KS1241"/>
      <c r="KT1241"/>
      <c r="KU1241"/>
      <c r="KV1241"/>
      <c r="KW1241"/>
      <c r="KX1241"/>
      <c r="KY1241"/>
      <c r="KZ1241"/>
      <c r="LA1241"/>
      <c r="LB1241"/>
      <c r="LC1241"/>
      <c r="LD1241"/>
      <c r="LE1241"/>
      <c r="LF1241"/>
      <c r="LG1241"/>
      <c r="LH1241"/>
      <c r="LI1241"/>
      <c r="LJ1241"/>
      <c r="LK1241"/>
      <c r="LL1241"/>
      <c r="LM1241"/>
      <c r="LN1241"/>
      <c r="LO1241"/>
      <c r="LP1241"/>
      <c r="LQ1241"/>
      <c r="LR1241"/>
      <c r="LS1241"/>
      <c r="LT1241"/>
      <c r="LU1241"/>
      <c r="LV1241"/>
      <c r="LW1241"/>
      <c r="LX1241"/>
      <c r="LY1241"/>
      <c r="LZ1241"/>
      <c r="MA1241"/>
      <c r="MB1241"/>
      <c r="MC1241"/>
      <c r="MD1241"/>
      <c r="ME1241"/>
      <c r="MF1241"/>
      <c r="MG1241"/>
      <c r="MH1241"/>
      <c r="MI1241"/>
      <c r="MJ1241"/>
      <c r="MK1241"/>
      <c r="ML1241"/>
      <c r="MM1241"/>
      <c r="MN1241"/>
      <c r="MO1241"/>
      <c r="MP1241"/>
      <c r="MQ1241"/>
      <c r="MR1241"/>
      <c r="MS1241"/>
      <c r="MT1241"/>
      <c r="MU1241"/>
      <c r="MV1241"/>
      <c r="MW1241"/>
      <c r="MX1241"/>
      <c r="MY1241"/>
      <c r="MZ1241"/>
      <c r="NA1241"/>
      <c r="NB1241"/>
      <c r="NC1241"/>
      <c r="ND1241"/>
      <c r="NE1241"/>
      <c r="NF1241"/>
      <c r="NG1241"/>
      <c r="NH1241"/>
      <c r="NI1241"/>
      <c r="NJ1241"/>
      <c r="NK1241"/>
      <c r="NL1241"/>
      <c r="NM1241"/>
      <c r="NN1241"/>
      <c r="NO1241"/>
      <c r="NP1241"/>
      <c r="NQ1241"/>
      <c r="NR1241"/>
      <c r="NS1241"/>
      <c r="NT1241"/>
      <c r="NU1241"/>
      <c r="NV1241"/>
      <c r="NW1241"/>
      <c r="NX1241"/>
      <c r="NY1241"/>
      <c r="NZ1241"/>
      <c r="OA1241"/>
    </row>
    <row r="1242" spans="16:391"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DR1242"/>
      <c r="DS1242"/>
      <c r="DT1242"/>
      <c r="DU1242"/>
      <c r="DV1242"/>
      <c r="DW1242"/>
      <c r="DX1242"/>
      <c r="DY1242"/>
      <c r="DZ1242"/>
      <c r="EA1242"/>
      <c r="EB1242"/>
      <c r="EC1242"/>
      <c r="ED1242"/>
      <c r="EE1242"/>
      <c r="EF1242"/>
      <c r="EG1242"/>
      <c r="EH1242"/>
      <c r="EI1242"/>
      <c r="EJ1242"/>
      <c r="EK1242"/>
      <c r="EL1242"/>
      <c r="EM1242"/>
      <c r="EN1242"/>
      <c r="EO1242"/>
      <c r="EP1242"/>
      <c r="EQ1242"/>
      <c r="ER1242"/>
      <c r="ES1242"/>
      <c r="ET1242"/>
      <c r="EU1242"/>
      <c r="EV1242"/>
      <c r="EW1242"/>
      <c r="EX1242"/>
      <c r="EY1242"/>
      <c r="EZ1242"/>
      <c r="FA1242"/>
      <c r="FB1242"/>
      <c r="FC1242"/>
      <c r="FD1242"/>
      <c r="FE1242"/>
      <c r="FF1242"/>
      <c r="FG1242"/>
      <c r="FH1242"/>
      <c r="FI1242"/>
      <c r="FJ1242"/>
      <c r="FK1242"/>
      <c r="FL1242"/>
      <c r="FM1242"/>
      <c r="FN1242"/>
      <c r="FO1242"/>
      <c r="FP1242"/>
      <c r="FQ1242"/>
      <c r="FR1242"/>
      <c r="FS1242"/>
      <c r="FT1242"/>
      <c r="FU1242"/>
      <c r="FV1242"/>
      <c r="FW1242"/>
      <c r="FX1242"/>
      <c r="FY1242"/>
      <c r="FZ1242"/>
      <c r="GA1242"/>
      <c r="GB1242"/>
      <c r="GC1242"/>
      <c r="GD1242"/>
      <c r="GE1242"/>
      <c r="GF1242"/>
      <c r="GG1242"/>
      <c r="GH1242"/>
      <c r="GI1242"/>
      <c r="GJ1242"/>
      <c r="GK1242"/>
      <c r="GL1242"/>
      <c r="GM1242"/>
      <c r="GN1242"/>
      <c r="GO1242"/>
      <c r="GP1242"/>
      <c r="GQ1242"/>
      <c r="GR1242"/>
      <c r="GS1242"/>
      <c r="GT1242"/>
      <c r="GU1242"/>
      <c r="GV1242"/>
      <c r="GW1242"/>
      <c r="GX1242"/>
      <c r="GY1242"/>
      <c r="GZ1242"/>
      <c r="HA1242"/>
      <c r="HB1242"/>
      <c r="HC1242"/>
      <c r="HD1242"/>
      <c r="HE1242"/>
      <c r="HF1242"/>
      <c r="HG1242"/>
      <c r="HH1242"/>
      <c r="HI1242"/>
      <c r="HJ1242"/>
      <c r="HK1242"/>
      <c r="HL1242"/>
      <c r="HM1242"/>
      <c r="HN1242"/>
      <c r="HO1242"/>
      <c r="HP1242"/>
      <c r="HQ1242"/>
      <c r="HR1242"/>
      <c r="HS1242"/>
      <c r="HT1242"/>
      <c r="HU1242"/>
      <c r="HV1242"/>
      <c r="HW1242"/>
      <c r="HX1242"/>
      <c r="HY1242"/>
      <c r="HZ1242"/>
      <c r="IA1242"/>
      <c r="IB1242"/>
      <c r="IC1242"/>
      <c r="ID1242"/>
      <c r="IE1242"/>
      <c r="IF1242"/>
      <c r="IG1242"/>
      <c r="IH1242"/>
      <c r="II1242"/>
      <c r="IJ1242"/>
      <c r="IK1242"/>
      <c r="IL1242"/>
      <c r="IM1242"/>
      <c r="IN1242"/>
      <c r="IO1242"/>
      <c r="IP1242"/>
      <c r="IQ1242"/>
      <c r="IR1242"/>
      <c r="IS1242"/>
      <c r="IT1242"/>
      <c r="IU1242"/>
      <c r="IV1242"/>
      <c r="IW1242"/>
      <c r="IX1242"/>
      <c r="IY1242"/>
      <c r="IZ1242"/>
      <c r="JA1242"/>
      <c r="JB1242"/>
      <c r="JC1242"/>
      <c r="JD1242"/>
      <c r="JE1242"/>
      <c r="JF1242"/>
      <c r="JG1242"/>
      <c r="JH1242"/>
      <c r="JI1242"/>
      <c r="JJ1242"/>
      <c r="JK1242"/>
      <c r="JL1242"/>
      <c r="JM1242"/>
      <c r="JN1242"/>
      <c r="JO1242"/>
      <c r="JP1242"/>
      <c r="JQ1242"/>
      <c r="JR1242"/>
      <c r="JS1242"/>
      <c r="JT1242"/>
      <c r="JU1242"/>
      <c r="JV1242"/>
      <c r="JW1242"/>
      <c r="JX1242"/>
      <c r="JY1242"/>
      <c r="JZ1242"/>
      <c r="KA1242"/>
      <c r="KB1242"/>
      <c r="KC1242"/>
      <c r="KD1242"/>
      <c r="KE1242"/>
      <c r="KF1242"/>
      <c r="KG1242"/>
      <c r="KH1242"/>
      <c r="KI1242"/>
      <c r="KJ1242"/>
      <c r="KK1242"/>
      <c r="KL1242"/>
      <c r="KM1242"/>
      <c r="KN1242"/>
      <c r="KO1242"/>
      <c r="KP1242"/>
      <c r="KQ1242"/>
      <c r="KR1242"/>
      <c r="KS1242"/>
      <c r="KT1242"/>
      <c r="KU1242"/>
      <c r="KV1242"/>
      <c r="KW1242"/>
      <c r="KX1242"/>
      <c r="KY1242"/>
      <c r="KZ1242"/>
      <c r="LA1242"/>
      <c r="LB1242"/>
      <c r="LC1242"/>
      <c r="LD1242"/>
      <c r="LE1242"/>
      <c r="LF1242"/>
      <c r="LG1242"/>
      <c r="LH1242"/>
      <c r="LI1242"/>
      <c r="LJ1242"/>
      <c r="LK1242"/>
      <c r="LL1242"/>
      <c r="LM1242"/>
      <c r="LN1242"/>
      <c r="LO1242"/>
      <c r="LP1242"/>
      <c r="LQ1242"/>
      <c r="LR1242"/>
      <c r="LS1242"/>
      <c r="LT1242"/>
      <c r="LU1242"/>
      <c r="LV1242"/>
      <c r="LW1242"/>
      <c r="LX1242"/>
      <c r="LY1242"/>
      <c r="LZ1242"/>
      <c r="MA1242"/>
      <c r="MB1242"/>
      <c r="MC1242"/>
      <c r="MD1242"/>
      <c r="ME1242"/>
      <c r="MF1242"/>
      <c r="MG1242"/>
      <c r="MH1242"/>
      <c r="MI1242"/>
      <c r="MJ1242"/>
      <c r="MK1242"/>
      <c r="ML1242"/>
      <c r="MM1242"/>
      <c r="MN1242"/>
      <c r="MO1242"/>
      <c r="MP1242"/>
      <c r="MQ1242"/>
      <c r="MR1242"/>
      <c r="MS1242"/>
      <c r="MT1242"/>
      <c r="MU1242"/>
      <c r="MV1242"/>
      <c r="MW1242"/>
      <c r="MX1242"/>
      <c r="MY1242"/>
      <c r="MZ1242"/>
      <c r="NA1242"/>
      <c r="NB1242"/>
      <c r="NC1242"/>
      <c r="ND1242"/>
      <c r="NE1242"/>
      <c r="NF1242"/>
      <c r="NG1242"/>
      <c r="NH1242"/>
      <c r="NI1242"/>
      <c r="NJ1242"/>
      <c r="NK1242"/>
      <c r="NL1242"/>
      <c r="NM1242"/>
      <c r="NN1242"/>
      <c r="NO1242"/>
      <c r="NP1242"/>
      <c r="NQ1242"/>
      <c r="NR1242"/>
      <c r="NS1242"/>
      <c r="NT1242"/>
      <c r="NU1242"/>
      <c r="NV1242"/>
      <c r="NW1242"/>
      <c r="NX1242"/>
      <c r="NY1242"/>
      <c r="NZ1242"/>
      <c r="OA1242"/>
    </row>
    <row r="1243" spans="16:391"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DR1243"/>
      <c r="DS1243"/>
      <c r="DT1243"/>
      <c r="DU1243"/>
      <c r="DV1243"/>
      <c r="DW1243"/>
      <c r="DX1243"/>
      <c r="DY1243"/>
      <c r="DZ1243"/>
      <c r="EA1243"/>
      <c r="EB1243"/>
      <c r="EC1243"/>
      <c r="ED1243"/>
      <c r="EE1243"/>
      <c r="EF1243"/>
      <c r="EG1243"/>
      <c r="EH1243"/>
      <c r="EI1243"/>
      <c r="EJ1243"/>
      <c r="EK1243"/>
      <c r="EL1243"/>
      <c r="EM1243"/>
      <c r="EN1243"/>
      <c r="EO1243"/>
      <c r="EP1243"/>
      <c r="EQ1243"/>
      <c r="ER1243"/>
      <c r="ES1243"/>
      <c r="ET1243"/>
      <c r="EU1243"/>
      <c r="EV1243"/>
      <c r="EW1243"/>
      <c r="EX1243"/>
      <c r="EY1243"/>
      <c r="EZ1243"/>
      <c r="FA1243"/>
      <c r="FB1243"/>
      <c r="FC1243"/>
      <c r="FD1243"/>
      <c r="FE1243"/>
      <c r="FF1243"/>
      <c r="FG1243"/>
      <c r="FH1243"/>
      <c r="FI1243"/>
      <c r="FJ1243"/>
      <c r="FK1243"/>
      <c r="FL1243"/>
      <c r="FM1243"/>
      <c r="FN1243"/>
      <c r="FO1243"/>
      <c r="FP1243"/>
      <c r="FQ1243"/>
      <c r="FR1243"/>
      <c r="FS1243"/>
      <c r="FT1243"/>
      <c r="FU1243"/>
      <c r="FV1243"/>
      <c r="FW1243"/>
      <c r="FX1243"/>
      <c r="FY1243"/>
      <c r="FZ1243"/>
      <c r="GA1243"/>
      <c r="GB1243"/>
      <c r="GC1243"/>
      <c r="GD1243"/>
      <c r="GE1243"/>
      <c r="GF1243"/>
      <c r="GG1243"/>
      <c r="GH1243"/>
      <c r="GI1243"/>
      <c r="GJ1243"/>
      <c r="GK1243"/>
      <c r="GL1243"/>
      <c r="GM1243"/>
      <c r="GN1243"/>
      <c r="GO1243"/>
      <c r="GP1243"/>
      <c r="GQ1243"/>
      <c r="GR1243"/>
      <c r="GS1243"/>
      <c r="GT1243"/>
      <c r="GU1243"/>
      <c r="GV1243"/>
      <c r="GW1243"/>
      <c r="GX1243"/>
      <c r="GY1243"/>
      <c r="GZ1243"/>
      <c r="HA1243"/>
      <c r="HB1243"/>
      <c r="HC1243"/>
      <c r="HD1243"/>
      <c r="HE1243"/>
      <c r="HF1243"/>
      <c r="HG1243"/>
      <c r="HH1243"/>
      <c r="HI1243"/>
      <c r="HJ1243"/>
      <c r="HK1243"/>
      <c r="HL1243"/>
      <c r="HM1243"/>
      <c r="HN1243"/>
      <c r="HO1243"/>
      <c r="HP1243"/>
      <c r="HQ1243"/>
      <c r="HR1243"/>
      <c r="HS1243"/>
      <c r="HT1243"/>
      <c r="HU1243"/>
      <c r="HV1243"/>
      <c r="HW1243"/>
      <c r="HX1243"/>
      <c r="HY1243"/>
      <c r="HZ1243"/>
      <c r="IA1243"/>
      <c r="IB1243"/>
      <c r="IC1243"/>
      <c r="ID1243"/>
      <c r="IE1243"/>
      <c r="IF1243"/>
      <c r="IG1243"/>
      <c r="IH1243"/>
      <c r="II1243"/>
      <c r="IJ1243"/>
      <c r="IK1243"/>
      <c r="IL1243"/>
      <c r="IM1243"/>
      <c r="IN1243"/>
      <c r="IO1243"/>
      <c r="IP1243"/>
      <c r="IQ1243"/>
      <c r="IR1243"/>
      <c r="IS1243"/>
      <c r="IT1243"/>
      <c r="IU1243"/>
      <c r="IV1243"/>
      <c r="IW1243"/>
      <c r="IX1243"/>
      <c r="IY1243"/>
      <c r="IZ1243"/>
      <c r="JA1243"/>
      <c r="JB1243"/>
      <c r="JC1243"/>
      <c r="JD1243"/>
      <c r="JE1243"/>
      <c r="JF1243"/>
      <c r="JG1243"/>
      <c r="JH1243"/>
      <c r="JI1243"/>
      <c r="JJ1243"/>
      <c r="JK1243"/>
      <c r="JL1243"/>
      <c r="JM1243"/>
      <c r="JN1243"/>
      <c r="JO1243"/>
      <c r="JP1243"/>
      <c r="JQ1243"/>
      <c r="JR1243"/>
      <c r="JS1243"/>
      <c r="JT1243"/>
      <c r="JU1243"/>
      <c r="JV1243"/>
      <c r="JW1243"/>
      <c r="JX1243"/>
      <c r="JY1243"/>
      <c r="JZ1243"/>
      <c r="KA1243"/>
      <c r="KB1243"/>
      <c r="KC1243"/>
      <c r="KD1243"/>
      <c r="KE1243"/>
      <c r="KF1243"/>
      <c r="KG1243"/>
      <c r="KH1243"/>
      <c r="KI1243"/>
      <c r="KJ1243"/>
      <c r="KK1243"/>
      <c r="KL1243"/>
      <c r="KM1243"/>
      <c r="KN1243"/>
      <c r="KO1243"/>
      <c r="KP1243"/>
      <c r="KQ1243"/>
      <c r="KR1243"/>
      <c r="KS1243"/>
      <c r="KT1243"/>
      <c r="KU1243"/>
      <c r="KV1243"/>
      <c r="KW1243"/>
      <c r="KX1243"/>
      <c r="KY1243"/>
      <c r="KZ1243"/>
      <c r="LA1243"/>
      <c r="LB1243"/>
      <c r="LC1243"/>
      <c r="LD1243"/>
      <c r="LE1243"/>
      <c r="LF1243"/>
      <c r="LG1243"/>
      <c r="LH1243"/>
      <c r="LI1243"/>
      <c r="LJ1243"/>
      <c r="LK1243"/>
      <c r="LL1243"/>
      <c r="LM1243"/>
      <c r="LN1243"/>
      <c r="LO1243"/>
      <c r="LP1243"/>
      <c r="LQ1243"/>
      <c r="LR1243"/>
      <c r="LS1243"/>
      <c r="LT1243"/>
      <c r="LU1243"/>
      <c r="LV1243"/>
      <c r="LW1243"/>
      <c r="LX1243"/>
      <c r="LY1243"/>
      <c r="LZ1243"/>
      <c r="MA1243"/>
      <c r="MB1243"/>
      <c r="MC1243"/>
      <c r="MD1243"/>
      <c r="ME1243"/>
      <c r="MF1243"/>
      <c r="MG1243"/>
      <c r="MH1243"/>
      <c r="MI1243"/>
      <c r="MJ1243"/>
      <c r="MK1243"/>
      <c r="ML1243"/>
      <c r="MM1243"/>
      <c r="MN1243"/>
      <c r="MO1243"/>
      <c r="MP1243"/>
      <c r="MQ1243"/>
      <c r="MR1243"/>
      <c r="MS1243"/>
      <c r="MT1243"/>
      <c r="MU1243"/>
      <c r="MV1243"/>
      <c r="MW1243"/>
      <c r="MX1243"/>
      <c r="MY1243"/>
      <c r="MZ1243"/>
      <c r="NA1243"/>
      <c r="NB1243"/>
      <c r="NC1243"/>
      <c r="ND1243"/>
      <c r="NE1243"/>
      <c r="NF1243"/>
      <c r="NG1243"/>
      <c r="NH1243"/>
      <c r="NI1243"/>
      <c r="NJ1243"/>
      <c r="NK1243"/>
      <c r="NL1243"/>
      <c r="NM1243"/>
      <c r="NN1243"/>
      <c r="NO1243"/>
      <c r="NP1243"/>
      <c r="NQ1243"/>
      <c r="NR1243"/>
      <c r="NS1243"/>
      <c r="NT1243"/>
      <c r="NU1243"/>
      <c r="NV1243"/>
      <c r="NW1243"/>
      <c r="NX1243"/>
      <c r="NY1243"/>
      <c r="NZ1243"/>
      <c r="OA1243"/>
    </row>
    <row r="1244" spans="16:391"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DR1244"/>
      <c r="DS1244"/>
      <c r="DT1244"/>
      <c r="DU1244"/>
      <c r="DV1244"/>
      <c r="DW1244"/>
      <c r="DX1244"/>
      <c r="DY1244"/>
      <c r="DZ1244"/>
      <c r="EA1244"/>
      <c r="EB1244"/>
      <c r="EC1244"/>
      <c r="ED1244"/>
      <c r="EE1244"/>
      <c r="EF1244"/>
      <c r="EG1244"/>
      <c r="EH1244"/>
      <c r="EI1244"/>
      <c r="EJ1244"/>
      <c r="EK1244"/>
      <c r="EL1244"/>
      <c r="EM1244"/>
      <c r="EN1244"/>
      <c r="EO1244"/>
      <c r="EP1244"/>
      <c r="EQ1244"/>
      <c r="ER1244"/>
      <c r="ES1244"/>
      <c r="ET1244"/>
      <c r="EU1244"/>
      <c r="EV1244"/>
      <c r="EW1244"/>
      <c r="EX1244"/>
      <c r="EY1244"/>
      <c r="EZ1244"/>
      <c r="FA1244"/>
      <c r="FB1244"/>
      <c r="FC1244"/>
      <c r="FD1244"/>
      <c r="FE1244"/>
      <c r="FF1244"/>
      <c r="FG1244"/>
      <c r="FH1244"/>
      <c r="FI1244"/>
      <c r="FJ1244"/>
      <c r="FK1244"/>
      <c r="FL1244"/>
      <c r="FM1244"/>
      <c r="FN1244"/>
      <c r="FO1244"/>
      <c r="FP1244"/>
      <c r="FQ1244"/>
      <c r="FR1244"/>
      <c r="FS1244"/>
      <c r="FT1244"/>
      <c r="FU1244"/>
      <c r="FV1244"/>
      <c r="FW1244"/>
      <c r="FX1244"/>
      <c r="FY1244"/>
      <c r="FZ1244"/>
      <c r="GA1244"/>
      <c r="GB1244"/>
      <c r="GC1244"/>
      <c r="GD1244"/>
      <c r="GE1244"/>
      <c r="GF1244"/>
      <c r="GG1244"/>
      <c r="GH1244"/>
      <c r="GI1244"/>
      <c r="GJ1244"/>
      <c r="GK1244"/>
      <c r="GL1244"/>
      <c r="GM1244"/>
      <c r="GN1244"/>
      <c r="GO1244"/>
      <c r="GP1244"/>
      <c r="GQ1244"/>
      <c r="GR1244"/>
      <c r="GS1244"/>
      <c r="GT1244"/>
      <c r="GU1244"/>
      <c r="GV1244"/>
      <c r="GW1244"/>
      <c r="GX1244"/>
      <c r="GY1244"/>
      <c r="GZ1244"/>
      <c r="HA1244"/>
      <c r="HB1244"/>
      <c r="HC1244"/>
      <c r="HD1244"/>
      <c r="HE1244"/>
      <c r="HF1244"/>
      <c r="HG1244"/>
      <c r="HH1244"/>
      <c r="HI1244"/>
      <c r="HJ1244"/>
      <c r="HK1244"/>
      <c r="HL1244"/>
      <c r="HM1244"/>
      <c r="HN1244"/>
      <c r="HO1244"/>
      <c r="HP1244"/>
      <c r="HQ1244"/>
      <c r="HR1244"/>
      <c r="HS1244"/>
      <c r="HT1244"/>
      <c r="HU1244"/>
      <c r="HV1244"/>
      <c r="HW1244"/>
      <c r="HX1244"/>
      <c r="HY1244"/>
      <c r="HZ1244"/>
      <c r="IA1244"/>
      <c r="IB1244"/>
      <c r="IC1244"/>
      <c r="ID1244"/>
      <c r="IE1244"/>
      <c r="IF1244"/>
      <c r="IG1244"/>
      <c r="IH1244"/>
      <c r="II1244"/>
      <c r="IJ1244"/>
      <c r="IK1244"/>
      <c r="IL1244"/>
      <c r="IM1244"/>
      <c r="IN1244"/>
      <c r="IO1244"/>
      <c r="IP1244"/>
      <c r="IQ1244"/>
      <c r="IR1244"/>
      <c r="IS1244"/>
      <c r="IT1244"/>
      <c r="IU1244"/>
      <c r="IV1244"/>
      <c r="IW1244"/>
      <c r="IX1244"/>
      <c r="IY1244"/>
      <c r="IZ1244"/>
      <c r="JA1244"/>
      <c r="JB1244"/>
      <c r="JC1244"/>
      <c r="JD1244"/>
      <c r="JE1244"/>
      <c r="JF1244"/>
      <c r="JG1244"/>
      <c r="JH1244"/>
      <c r="JI1244"/>
      <c r="JJ1244"/>
      <c r="JK1244"/>
      <c r="JL1244"/>
      <c r="JM1244"/>
      <c r="JN1244"/>
      <c r="JO1244"/>
      <c r="JP1244"/>
      <c r="JQ1244"/>
      <c r="JR1244"/>
      <c r="JS1244"/>
      <c r="JT1244"/>
      <c r="JU1244"/>
      <c r="JV1244"/>
      <c r="JW1244"/>
      <c r="JX1244"/>
      <c r="JY1244"/>
      <c r="JZ1244"/>
      <c r="KA1244"/>
      <c r="KB1244"/>
      <c r="KC1244"/>
      <c r="KD1244"/>
      <c r="KE1244"/>
      <c r="KF1244"/>
      <c r="KG1244"/>
      <c r="KH1244"/>
      <c r="KI1244"/>
      <c r="KJ1244"/>
      <c r="KK1244"/>
      <c r="KL1244"/>
      <c r="KM1244"/>
      <c r="KN1244"/>
      <c r="KO1244"/>
      <c r="KP1244"/>
      <c r="KQ1244"/>
      <c r="KR1244"/>
      <c r="KS1244"/>
      <c r="KT1244"/>
      <c r="KU1244"/>
      <c r="KV1244"/>
      <c r="KW1244"/>
      <c r="KX1244"/>
      <c r="KY1244"/>
      <c r="KZ1244"/>
      <c r="LA1244"/>
      <c r="LB1244"/>
      <c r="LC1244"/>
      <c r="LD1244"/>
      <c r="LE1244"/>
      <c r="LF1244"/>
      <c r="LG1244"/>
      <c r="LH1244"/>
      <c r="LI1244"/>
      <c r="LJ1244"/>
      <c r="LK1244"/>
      <c r="LL1244"/>
      <c r="LM1244"/>
      <c r="LN1244"/>
      <c r="LO1244"/>
      <c r="LP1244"/>
      <c r="LQ1244"/>
      <c r="LR1244"/>
      <c r="LS1244"/>
      <c r="LT1244"/>
      <c r="LU1244"/>
      <c r="LV1244"/>
      <c r="LW1244"/>
      <c r="LX1244"/>
      <c r="LY1244"/>
      <c r="LZ1244"/>
      <c r="MA1244"/>
      <c r="MB1244"/>
      <c r="MC1244"/>
      <c r="MD1244"/>
      <c r="ME1244"/>
      <c r="MF1244"/>
      <c r="MG1244"/>
      <c r="MH1244"/>
      <c r="MI1244"/>
      <c r="MJ1244"/>
      <c r="MK1244"/>
      <c r="ML1244"/>
      <c r="MM1244"/>
      <c r="MN1244"/>
      <c r="MO1244"/>
      <c r="MP1244"/>
      <c r="MQ1244"/>
      <c r="MR1244"/>
      <c r="MS1244"/>
      <c r="MT1244"/>
      <c r="MU1244"/>
      <c r="MV1244"/>
      <c r="MW1244"/>
      <c r="MX1244"/>
      <c r="MY1244"/>
      <c r="MZ1244"/>
      <c r="NA1244"/>
      <c r="NB1244"/>
      <c r="NC1244"/>
      <c r="ND1244"/>
      <c r="NE1244"/>
      <c r="NF1244"/>
      <c r="NG1244"/>
      <c r="NH1244"/>
      <c r="NI1244"/>
      <c r="NJ1244"/>
      <c r="NK1244"/>
      <c r="NL1244"/>
      <c r="NM1244"/>
      <c r="NN1244"/>
      <c r="NO1244"/>
      <c r="NP1244"/>
      <c r="NQ1244"/>
      <c r="NR1244"/>
      <c r="NS1244"/>
      <c r="NT1244"/>
      <c r="NU1244"/>
      <c r="NV1244"/>
      <c r="NW1244"/>
      <c r="NX1244"/>
      <c r="NY1244"/>
      <c r="NZ1244"/>
      <c r="OA1244"/>
    </row>
    <row r="1245" spans="16:391"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DR1245"/>
      <c r="DS1245"/>
      <c r="DT1245"/>
      <c r="DU1245"/>
      <c r="DV1245"/>
      <c r="DW1245"/>
      <c r="DX1245"/>
      <c r="DY1245"/>
      <c r="DZ1245"/>
      <c r="EA1245"/>
      <c r="EB1245"/>
      <c r="EC1245"/>
      <c r="ED1245"/>
      <c r="EE1245"/>
      <c r="EF1245"/>
      <c r="EG1245"/>
      <c r="EH1245"/>
      <c r="EI1245"/>
      <c r="EJ1245"/>
      <c r="EK1245"/>
      <c r="EL1245"/>
      <c r="EM1245"/>
      <c r="EN1245"/>
      <c r="EO1245"/>
      <c r="EP1245"/>
      <c r="EQ1245"/>
      <c r="ER1245"/>
      <c r="ES1245"/>
      <c r="ET1245"/>
      <c r="EU1245"/>
      <c r="EV1245"/>
      <c r="EW1245"/>
      <c r="EX1245"/>
      <c r="EY1245"/>
      <c r="EZ1245"/>
      <c r="FA1245"/>
      <c r="FB1245"/>
      <c r="FC1245"/>
      <c r="FD1245"/>
      <c r="FE1245"/>
      <c r="FF1245"/>
      <c r="FG1245"/>
      <c r="FH1245"/>
      <c r="FI1245"/>
      <c r="FJ1245"/>
      <c r="FK1245"/>
      <c r="FL1245"/>
      <c r="FM1245"/>
      <c r="FN1245"/>
      <c r="FO1245"/>
      <c r="FP1245"/>
      <c r="FQ1245"/>
      <c r="FR1245"/>
      <c r="FS1245"/>
      <c r="FT1245"/>
      <c r="FU1245"/>
      <c r="FV1245"/>
      <c r="FW1245"/>
      <c r="FX1245"/>
      <c r="FY1245"/>
      <c r="FZ1245"/>
      <c r="GA1245"/>
      <c r="GB1245"/>
      <c r="GC1245"/>
      <c r="GD1245"/>
      <c r="GE1245"/>
      <c r="GF1245"/>
      <c r="GG1245"/>
      <c r="GH1245"/>
      <c r="GI1245"/>
      <c r="GJ1245"/>
      <c r="GK1245"/>
      <c r="GL1245"/>
      <c r="GM1245"/>
      <c r="GN1245"/>
      <c r="GO1245"/>
      <c r="GP1245"/>
      <c r="GQ1245"/>
      <c r="GR1245"/>
      <c r="GS1245"/>
      <c r="GT1245"/>
      <c r="GU1245"/>
      <c r="GV1245"/>
      <c r="GW1245"/>
      <c r="GX1245"/>
      <c r="GY1245"/>
      <c r="GZ1245"/>
      <c r="HA1245"/>
      <c r="HB1245"/>
      <c r="HC1245"/>
      <c r="HD1245"/>
      <c r="HE1245"/>
      <c r="HF1245"/>
      <c r="HG1245"/>
      <c r="HH1245"/>
      <c r="HI1245"/>
      <c r="HJ1245"/>
      <c r="HK1245"/>
      <c r="HL1245"/>
      <c r="HM1245"/>
      <c r="HN1245"/>
      <c r="HO1245"/>
      <c r="HP1245"/>
      <c r="HQ1245"/>
      <c r="HR1245"/>
      <c r="HS1245"/>
      <c r="HT1245"/>
      <c r="HU1245"/>
      <c r="HV1245"/>
      <c r="HW1245"/>
      <c r="HX1245"/>
      <c r="HY1245"/>
      <c r="HZ1245"/>
      <c r="IA1245"/>
      <c r="IB1245"/>
      <c r="IC1245"/>
      <c r="ID1245"/>
      <c r="IE1245"/>
      <c r="IF1245"/>
      <c r="IG1245"/>
      <c r="IH1245"/>
      <c r="II1245"/>
      <c r="IJ1245"/>
      <c r="IK1245"/>
      <c r="IL1245"/>
      <c r="IM1245"/>
      <c r="IN1245"/>
      <c r="IO1245"/>
      <c r="IP1245"/>
      <c r="IQ1245"/>
      <c r="IR1245"/>
      <c r="IS1245"/>
      <c r="IT1245"/>
      <c r="IU1245"/>
      <c r="IV1245"/>
      <c r="IW1245"/>
      <c r="IX1245"/>
      <c r="IY1245"/>
      <c r="IZ1245"/>
      <c r="JA1245"/>
      <c r="JB1245"/>
      <c r="JC1245"/>
      <c r="JD1245"/>
      <c r="JE1245"/>
      <c r="JF1245"/>
      <c r="JG1245"/>
      <c r="JH1245"/>
      <c r="JI1245"/>
      <c r="JJ1245"/>
      <c r="JK1245"/>
      <c r="JL1245"/>
      <c r="JM1245"/>
      <c r="JN1245"/>
      <c r="JO1245"/>
      <c r="JP1245"/>
      <c r="JQ1245"/>
      <c r="JR1245"/>
      <c r="JS1245"/>
      <c r="JT1245"/>
      <c r="JU1245"/>
      <c r="JV1245"/>
      <c r="JW1245"/>
      <c r="JX1245"/>
      <c r="JY1245"/>
      <c r="JZ1245"/>
      <c r="KA1245"/>
      <c r="KB1245"/>
      <c r="KC1245"/>
      <c r="KD1245"/>
      <c r="KE1245"/>
      <c r="KF1245"/>
      <c r="KG1245"/>
      <c r="KH1245"/>
      <c r="KI1245"/>
      <c r="KJ1245"/>
      <c r="KK1245"/>
      <c r="KL1245"/>
      <c r="KM1245"/>
      <c r="KN1245"/>
      <c r="KO1245"/>
      <c r="KP1245"/>
      <c r="KQ1245"/>
      <c r="KR1245"/>
      <c r="KS1245"/>
      <c r="KT1245"/>
      <c r="KU1245"/>
      <c r="KV1245"/>
      <c r="KW1245"/>
      <c r="KX1245"/>
      <c r="KY1245"/>
      <c r="KZ1245"/>
      <c r="LA1245"/>
      <c r="LB1245"/>
      <c r="LC1245"/>
      <c r="LD1245"/>
      <c r="LE1245"/>
      <c r="LF1245"/>
      <c r="LG1245"/>
      <c r="LH1245"/>
      <c r="LI1245"/>
      <c r="LJ1245"/>
      <c r="LK1245"/>
      <c r="LL1245"/>
      <c r="LM1245"/>
      <c r="LN1245"/>
      <c r="LO1245"/>
      <c r="LP1245"/>
      <c r="LQ1245"/>
      <c r="LR1245"/>
      <c r="LS1245"/>
      <c r="LT1245"/>
      <c r="LU1245"/>
      <c r="LV1245"/>
      <c r="LW1245"/>
      <c r="LX1245"/>
      <c r="LY1245"/>
      <c r="LZ1245"/>
      <c r="MA1245"/>
      <c r="MB1245"/>
      <c r="MC1245"/>
      <c r="MD1245"/>
      <c r="ME1245"/>
      <c r="MF1245"/>
      <c r="MG1245"/>
      <c r="MH1245"/>
      <c r="MI1245"/>
      <c r="MJ1245"/>
      <c r="MK1245"/>
      <c r="ML1245"/>
      <c r="MM1245"/>
      <c r="MN1245"/>
      <c r="MO1245"/>
      <c r="MP1245"/>
      <c r="MQ1245"/>
      <c r="MR1245"/>
      <c r="MS1245"/>
      <c r="MT1245"/>
      <c r="MU1245"/>
      <c r="MV1245"/>
      <c r="MW1245"/>
      <c r="MX1245"/>
      <c r="MY1245"/>
      <c r="MZ1245"/>
      <c r="NA1245"/>
      <c r="NB1245"/>
      <c r="NC1245"/>
      <c r="ND1245"/>
      <c r="NE1245"/>
      <c r="NF1245"/>
      <c r="NG1245"/>
      <c r="NH1245"/>
      <c r="NI1245"/>
      <c r="NJ1245"/>
      <c r="NK1245"/>
      <c r="NL1245"/>
      <c r="NM1245"/>
      <c r="NN1245"/>
      <c r="NO1245"/>
      <c r="NP1245"/>
      <c r="NQ1245"/>
      <c r="NR1245"/>
      <c r="NS1245"/>
      <c r="NT1245"/>
      <c r="NU1245"/>
      <c r="NV1245"/>
      <c r="NW1245"/>
      <c r="NX1245"/>
      <c r="NY1245"/>
      <c r="NZ1245"/>
      <c r="OA1245"/>
    </row>
    <row r="1246" spans="16:391"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DR1246"/>
      <c r="DS1246"/>
      <c r="DT1246"/>
      <c r="DU1246"/>
      <c r="DV1246"/>
      <c r="DW1246"/>
      <c r="DX1246"/>
      <c r="DY1246"/>
      <c r="DZ1246"/>
      <c r="EA1246"/>
      <c r="EB1246"/>
      <c r="EC1246"/>
      <c r="ED1246"/>
      <c r="EE1246"/>
      <c r="EF1246"/>
      <c r="EG1246"/>
      <c r="EH1246"/>
      <c r="EI1246"/>
      <c r="EJ1246"/>
      <c r="EK1246"/>
      <c r="EL1246"/>
      <c r="EM1246"/>
      <c r="EN1246"/>
      <c r="EO1246"/>
      <c r="EP1246"/>
      <c r="EQ1246"/>
      <c r="ER1246"/>
      <c r="ES1246"/>
      <c r="ET1246"/>
      <c r="EU1246"/>
      <c r="EV1246"/>
      <c r="EW1246"/>
      <c r="EX1246"/>
      <c r="EY1246"/>
      <c r="EZ1246"/>
      <c r="FA1246"/>
      <c r="FB1246"/>
      <c r="FC1246"/>
      <c r="FD1246"/>
      <c r="FE1246"/>
      <c r="FF1246"/>
      <c r="FG1246"/>
      <c r="FH1246"/>
      <c r="FI1246"/>
      <c r="FJ1246"/>
      <c r="FK1246"/>
      <c r="FL1246"/>
      <c r="FM1246"/>
      <c r="FN1246"/>
      <c r="FO1246"/>
      <c r="FP1246"/>
      <c r="FQ1246"/>
      <c r="FR1246"/>
      <c r="FS1246"/>
      <c r="FT1246"/>
      <c r="FU1246"/>
      <c r="FV1246"/>
      <c r="FW1246"/>
      <c r="FX1246"/>
      <c r="FY1246"/>
      <c r="FZ1246"/>
      <c r="GA1246"/>
      <c r="GB1246"/>
      <c r="GC1246"/>
      <c r="GD1246"/>
      <c r="GE1246"/>
      <c r="GF1246"/>
      <c r="GG1246"/>
      <c r="GH1246"/>
      <c r="GI1246"/>
      <c r="GJ1246"/>
      <c r="GK1246"/>
      <c r="GL1246"/>
      <c r="GM1246"/>
      <c r="GN1246"/>
      <c r="GO1246"/>
      <c r="GP1246"/>
      <c r="GQ1246"/>
      <c r="GR1246"/>
      <c r="GS1246"/>
      <c r="GT1246"/>
      <c r="GU1246"/>
      <c r="GV1246"/>
      <c r="GW1246"/>
      <c r="GX1246"/>
      <c r="GY1246"/>
      <c r="GZ1246"/>
      <c r="HA1246"/>
      <c r="HB1246"/>
      <c r="HC1246"/>
      <c r="HD1246"/>
      <c r="HE1246"/>
      <c r="HF1246"/>
      <c r="HG1246"/>
      <c r="HH1246"/>
      <c r="HI1246"/>
      <c r="HJ1246"/>
      <c r="HK1246"/>
      <c r="HL1246"/>
      <c r="HM1246"/>
      <c r="HN1246"/>
      <c r="HO1246"/>
      <c r="HP1246"/>
      <c r="HQ1246"/>
      <c r="HR1246"/>
      <c r="HS1246"/>
      <c r="HT1246"/>
      <c r="HU1246"/>
      <c r="HV1246"/>
      <c r="HW1246"/>
      <c r="HX1246"/>
      <c r="HY1246"/>
      <c r="HZ1246"/>
      <c r="IA1246"/>
      <c r="IB1246"/>
      <c r="IC1246"/>
      <c r="ID1246"/>
      <c r="IE1246"/>
      <c r="IF1246"/>
      <c r="IG1246"/>
      <c r="IH1246"/>
      <c r="II1246"/>
      <c r="IJ1246"/>
      <c r="IK1246"/>
      <c r="IL1246"/>
      <c r="IM1246"/>
      <c r="IN1246"/>
      <c r="IO1246"/>
      <c r="IP1246"/>
      <c r="IQ1246"/>
      <c r="IR1246"/>
      <c r="IS1246"/>
      <c r="IT1246"/>
      <c r="IU1246"/>
      <c r="IV1246"/>
      <c r="IW1246"/>
      <c r="IX1246"/>
      <c r="IY1246"/>
      <c r="IZ1246"/>
      <c r="JA1246"/>
      <c r="JB1246"/>
      <c r="JC1246"/>
      <c r="JD1246"/>
      <c r="JE1246"/>
      <c r="JF1246"/>
      <c r="JG1246"/>
      <c r="JH1246"/>
      <c r="JI1246"/>
      <c r="JJ1246"/>
      <c r="JK1246"/>
      <c r="JL1246"/>
      <c r="JM1246"/>
      <c r="JN1246"/>
      <c r="JO1246"/>
      <c r="JP1246"/>
      <c r="JQ1246"/>
      <c r="JR1246"/>
      <c r="JS1246"/>
      <c r="JT1246"/>
      <c r="JU1246"/>
      <c r="JV1246"/>
      <c r="JW1246"/>
      <c r="JX1246"/>
      <c r="JY1246"/>
      <c r="JZ1246"/>
      <c r="KA1246"/>
      <c r="KB1246"/>
      <c r="KC1246"/>
      <c r="KD1246"/>
      <c r="KE1246"/>
      <c r="KF1246"/>
      <c r="KG1246"/>
      <c r="KH1246"/>
      <c r="KI1246"/>
      <c r="KJ1246"/>
      <c r="KK1246"/>
      <c r="KL1246"/>
      <c r="KM1246"/>
      <c r="KN1246"/>
      <c r="KO1246"/>
      <c r="KP1246"/>
      <c r="KQ1246"/>
      <c r="KR1246"/>
      <c r="KS1246"/>
      <c r="KT1246"/>
      <c r="KU1246"/>
      <c r="KV1246"/>
      <c r="KW1246"/>
      <c r="KX1246"/>
      <c r="KY1246"/>
      <c r="KZ1246"/>
      <c r="LA1246"/>
      <c r="LB1246"/>
      <c r="LC1246"/>
      <c r="LD1246"/>
      <c r="LE1246"/>
      <c r="LF1246"/>
      <c r="LG1246"/>
      <c r="LH1246"/>
      <c r="LI1246"/>
      <c r="LJ1246"/>
      <c r="LK1246"/>
      <c r="LL1246"/>
      <c r="LM1246"/>
      <c r="LN1246"/>
      <c r="LO1246"/>
      <c r="LP1246"/>
      <c r="LQ1246"/>
      <c r="LR1246"/>
      <c r="LS1246"/>
      <c r="LT1246"/>
      <c r="LU1246"/>
      <c r="LV1246"/>
      <c r="LW1246"/>
      <c r="LX1246"/>
      <c r="LY1246"/>
      <c r="LZ1246"/>
      <c r="MA1246"/>
      <c r="MB1246"/>
      <c r="MC1246"/>
      <c r="MD1246"/>
      <c r="ME1246"/>
      <c r="MF1246"/>
      <c r="MG1246"/>
      <c r="MH1246"/>
      <c r="MI1246"/>
      <c r="MJ1246"/>
      <c r="MK1246"/>
      <c r="ML1246"/>
      <c r="MM1246"/>
      <c r="MN1246"/>
      <c r="MO1246"/>
      <c r="MP1246"/>
      <c r="MQ1246"/>
      <c r="MR1246"/>
      <c r="MS1246"/>
      <c r="MT1246"/>
      <c r="MU1246"/>
      <c r="MV1246"/>
      <c r="MW1246"/>
      <c r="MX1246"/>
      <c r="MY1246"/>
      <c r="MZ1246"/>
      <c r="NA1246"/>
      <c r="NB1246"/>
      <c r="NC1246"/>
      <c r="ND1246"/>
      <c r="NE1246"/>
      <c r="NF1246"/>
      <c r="NG1246"/>
      <c r="NH1246"/>
      <c r="NI1246"/>
      <c r="NJ1246"/>
      <c r="NK1246"/>
      <c r="NL1246"/>
      <c r="NM1246"/>
      <c r="NN1246"/>
      <c r="NO1246"/>
      <c r="NP1246"/>
      <c r="NQ1246"/>
      <c r="NR1246"/>
      <c r="NS1246"/>
      <c r="NT1246"/>
      <c r="NU1246"/>
      <c r="NV1246"/>
      <c r="NW1246"/>
      <c r="NX1246"/>
      <c r="NY1246"/>
      <c r="NZ1246"/>
      <c r="OA1246"/>
    </row>
    <row r="1247" spans="16:391"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DR1247"/>
      <c r="DS1247"/>
      <c r="DT1247"/>
      <c r="DU1247"/>
      <c r="DV1247"/>
      <c r="DW1247"/>
      <c r="DX1247"/>
      <c r="DY1247"/>
      <c r="DZ1247"/>
      <c r="EA1247"/>
      <c r="EB1247"/>
      <c r="EC1247"/>
      <c r="ED1247"/>
      <c r="EE1247"/>
      <c r="EF1247"/>
      <c r="EG1247"/>
      <c r="EH1247"/>
      <c r="EI1247"/>
      <c r="EJ1247"/>
      <c r="EK1247"/>
      <c r="EL1247"/>
      <c r="EM1247"/>
      <c r="EN1247"/>
      <c r="EO1247"/>
      <c r="EP1247"/>
      <c r="EQ1247"/>
      <c r="ER1247"/>
      <c r="ES1247"/>
      <c r="ET1247"/>
      <c r="EU1247"/>
      <c r="EV1247"/>
      <c r="EW1247"/>
      <c r="EX1247"/>
      <c r="EY1247"/>
      <c r="EZ1247"/>
      <c r="FA1247"/>
      <c r="FB1247"/>
      <c r="FC1247"/>
      <c r="FD1247"/>
      <c r="FE1247"/>
      <c r="FF1247"/>
      <c r="FG1247"/>
      <c r="FH1247"/>
      <c r="FI1247"/>
      <c r="FJ1247"/>
      <c r="FK1247"/>
      <c r="FL1247"/>
      <c r="FM1247"/>
      <c r="FN1247"/>
      <c r="FO1247"/>
      <c r="FP1247"/>
      <c r="FQ1247"/>
      <c r="FR1247"/>
      <c r="FS1247"/>
      <c r="FT1247"/>
      <c r="FU1247"/>
      <c r="FV1247"/>
      <c r="FW1247"/>
      <c r="FX1247"/>
      <c r="FY1247"/>
      <c r="FZ1247"/>
      <c r="GA1247"/>
      <c r="GB1247"/>
      <c r="GC1247"/>
      <c r="GD1247"/>
      <c r="GE1247"/>
      <c r="GF1247"/>
      <c r="GG1247"/>
      <c r="GH1247"/>
      <c r="GI1247"/>
      <c r="GJ1247"/>
      <c r="GK1247"/>
      <c r="GL1247"/>
      <c r="GM1247"/>
      <c r="GN1247"/>
      <c r="GO1247"/>
      <c r="GP1247"/>
      <c r="GQ1247"/>
      <c r="GR1247"/>
      <c r="GS1247"/>
      <c r="GT1247"/>
      <c r="GU1247"/>
      <c r="GV1247"/>
      <c r="GW1247"/>
      <c r="GX1247"/>
      <c r="GY1247"/>
      <c r="GZ1247"/>
      <c r="HA1247"/>
      <c r="HB1247"/>
      <c r="HC1247"/>
      <c r="HD1247"/>
      <c r="HE1247"/>
      <c r="HF1247"/>
      <c r="HG1247"/>
      <c r="HH1247"/>
      <c r="HI1247"/>
      <c r="HJ1247"/>
      <c r="HK1247"/>
      <c r="HL1247"/>
      <c r="HM1247"/>
      <c r="HN1247"/>
      <c r="HO1247"/>
      <c r="HP1247"/>
      <c r="HQ1247"/>
      <c r="HR1247"/>
      <c r="HS1247"/>
      <c r="HT1247"/>
      <c r="HU1247"/>
      <c r="HV1247"/>
      <c r="HW1247"/>
      <c r="HX1247"/>
      <c r="HY1247"/>
      <c r="HZ1247"/>
      <c r="IA1247"/>
      <c r="IB1247"/>
      <c r="IC1247"/>
      <c r="ID1247"/>
      <c r="IE1247"/>
      <c r="IF1247"/>
      <c r="IG1247"/>
      <c r="IH1247"/>
      <c r="II1247"/>
      <c r="IJ1247"/>
      <c r="IK1247"/>
      <c r="IL1247"/>
      <c r="IM1247"/>
      <c r="IN1247"/>
      <c r="IO1247"/>
      <c r="IP1247"/>
      <c r="IQ1247"/>
      <c r="IR1247"/>
      <c r="IS1247"/>
      <c r="IT1247"/>
      <c r="IU1247"/>
      <c r="IV1247"/>
      <c r="IW1247"/>
      <c r="IX1247"/>
      <c r="IY1247"/>
      <c r="IZ1247"/>
      <c r="JA1247"/>
      <c r="JB1247"/>
      <c r="JC1247"/>
      <c r="JD1247"/>
      <c r="JE1247"/>
      <c r="JF1247"/>
      <c r="JG1247"/>
      <c r="JH1247"/>
      <c r="JI1247"/>
      <c r="JJ1247"/>
      <c r="JK1247"/>
      <c r="JL1247"/>
      <c r="JM1247"/>
      <c r="JN1247"/>
      <c r="JO1247"/>
      <c r="JP1247"/>
      <c r="JQ1247"/>
      <c r="JR1247"/>
      <c r="JS1247"/>
      <c r="JT1247"/>
      <c r="JU1247"/>
      <c r="JV1247"/>
      <c r="JW1247"/>
      <c r="JX1247"/>
      <c r="JY1247"/>
      <c r="JZ1247"/>
      <c r="KA1247"/>
      <c r="KB1247"/>
      <c r="KC1247"/>
      <c r="KD1247"/>
      <c r="KE1247"/>
      <c r="KF1247"/>
      <c r="KG1247"/>
      <c r="KH1247"/>
      <c r="KI1247"/>
      <c r="KJ1247"/>
      <c r="KK1247"/>
      <c r="KL1247"/>
      <c r="KM1247"/>
      <c r="KN1247"/>
      <c r="KO1247"/>
      <c r="KP1247"/>
      <c r="KQ1247"/>
      <c r="KR1247"/>
      <c r="KS1247"/>
      <c r="KT1247"/>
      <c r="KU1247"/>
      <c r="KV1247"/>
      <c r="KW1247"/>
      <c r="KX1247"/>
      <c r="KY1247"/>
      <c r="KZ1247"/>
      <c r="LA1247"/>
      <c r="LB1247"/>
      <c r="LC1247"/>
      <c r="LD1247"/>
      <c r="LE1247"/>
      <c r="LF1247"/>
      <c r="LG1247"/>
      <c r="LH1247"/>
      <c r="LI1247"/>
      <c r="LJ1247"/>
      <c r="LK1247"/>
      <c r="LL1247"/>
      <c r="LM1247"/>
      <c r="LN1247"/>
      <c r="LO1247"/>
      <c r="LP1247"/>
      <c r="LQ1247"/>
      <c r="LR1247"/>
      <c r="LS1247"/>
      <c r="LT1247"/>
      <c r="LU1247"/>
      <c r="LV1247"/>
      <c r="LW1247"/>
      <c r="LX1247"/>
      <c r="LY1247"/>
      <c r="LZ1247"/>
      <c r="MA1247"/>
      <c r="MB1247"/>
      <c r="MC1247"/>
      <c r="MD1247"/>
      <c r="ME1247"/>
      <c r="MF1247"/>
      <c r="MG1247"/>
      <c r="MH1247"/>
      <c r="MI1247"/>
      <c r="MJ1247"/>
      <c r="MK1247"/>
      <c r="ML1247"/>
      <c r="MM1247"/>
      <c r="MN1247"/>
      <c r="MO1247"/>
      <c r="MP1247"/>
      <c r="MQ1247"/>
      <c r="MR1247"/>
      <c r="MS1247"/>
      <c r="MT1247"/>
      <c r="MU1247"/>
      <c r="MV1247"/>
      <c r="MW1247"/>
      <c r="MX1247"/>
      <c r="MY1247"/>
      <c r="MZ1247"/>
      <c r="NA1247"/>
      <c r="NB1247"/>
      <c r="NC1247"/>
      <c r="ND1247"/>
      <c r="NE1247"/>
      <c r="NF1247"/>
      <c r="NG1247"/>
      <c r="NH1247"/>
      <c r="NI1247"/>
      <c r="NJ1247"/>
      <c r="NK1247"/>
      <c r="NL1247"/>
      <c r="NM1247"/>
      <c r="NN1247"/>
      <c r="NO1247"/>
      <c r="NP1247"/>
      <c r="NQ1247"/>
      <c r="NR1247"/>
      <c r="NS1247"/>
      <c r="NT1247"/>
      <c r="NU1247"/>
      <c r="NV1247"/>
      <c r="NW1247"/>
      <c r="NX1247"/>
      <c r="NY1247"/>
      <c r="NZ1247"/>
      <c r="OA1247"/>
    </row>
    <row r="1248" spans="16:391"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DR1248"/>
      <c r="DS1248"/>
      <c r="DT1248"/>
      <c r="DU1248"/>
      <c r="DV1248"/>
      <c r="DW1248"/>
      <c r="DX1248"/>
      <c r="DY1248"/>
      <c r="DZ1248"/>
      <c r="EA1248"/>
      <c r="EB1248"/>
      <c r="EC1248"/>
      <c r="ED1248"/>
      <c r="EE1248"/>
      <c r="EF1248"/>
      <c r="EG1248"/>
      <c r="EH1248"/>
      <c r="EI1248"/>
      <c r="EJ1248"/>
      <c r="EK1248"/>
      <c r="EL1248"/>
      <c r="EM1248"/>
      <c r="EN1248"/>
      <c r="EO1248"/>
      <c r="EP1248"/>
      <c r="EQ1248"/>
      <c r="ER1248"/>
      <c r="ES1248"/>
      <c r="ET1248"/>
      <c r="EU1248"/>
      <c r="EV1248"/>
      <c r="EW1248"/>
      <c r="EX1248"/>
      <c r="EY1248"/>
      <c r="EZ1248"/>
      <c r="FA1248"/>
      <c r="FB1248"/>
      <c r="FC1248"/>
      <c r="FD1248"/>
      <c r="FE1248"/>
      <c r="FF1248"/>
      <c r="FG1248"/>
      <c r="FH1248"/>
      <c r="FI1248"/>
      <c r="FJ1248"/>
      <c r="FK1248"/>
      <c r="FL1248"/>
      <c r="FM1248"/>
      <c r="FN1248"/>
      <c r="FO1248"/>
      <c r="FP1248"/>
      <c r="FQ1248"/>
      <c r="FR1248"/>
      <c r="FS1248"/>
      <c r="FT1248"/>
      <c r="FU1248"/>
      <c r="FV1248"/>
      <c r="FW1248"/>
      <c r="FX1248"/>
      <c r="FY1248"/>
      <c r="FZ1248"/>
      <c r="GA1248"/>
      <c r="GB1248"/>
      <c r="GC1248"/>
      <c r="GD1248"/>
      <c r="GE1248"/>
      <c r="GF1248"/>
      <c r="GG1248"/>
      <c r="GH1248"/>
      <c r="GI1248"/>
      <c r="GJ1248"/>
      <c r="GK1248"/>
      <c r="GL1248"/>
      <c r="GM1248"/>
      <c r="GN1248"/>
      <c r="GO1248"/>
      <c r="GP1248"/>
      <c r="GQ1248"/>
      <c r="GR1248"/>
      <c r="GS1248"/>
      <c r="GT1248"/>
      <c r="GU1248"/>
      <c r="GV1248"/>
      <c r="GW1248"/>
      <c r="GX1248"/>
      <c r="GY1248"/>
      <c r="GZ1248"/>
      <c r="HA1248"/>
      <c r="HB1248"/>
      <c r="HC1248"/>
      <c r="HD1248"/>
      <c r="HE1248"/>
      <c r="HF1248"/>
      <c r="HG1248"/>
      <c r="HH1248"/>
      <c r="HI1248"/>
      <c r="HJ1248"/>
      <c r="HK1248"/>
      <c r="HL1248"/>
      <c r="HM1248"/>
      <c r="HN1248"/>
      <c r="HO1248"/>
      <c r="HP1248"/>
      <c r="HQ1248"/>
      <c r="HR1248"/>
      <c r="HS1248"/>
      <c r="HT1248"/>
      <c r="HU1248"/>
      <c r="HV1248"/>
      <c r="HW1248"/>
      <c r="HX1248"/>
      <c r="HY1248"/>
      <c r="HZ1248"/>
      <c r="IA1248"/>
      <c r="IB1248"/>
      <c r="IC1248"/>
      <c r="ID1248"/>
      <c r="IE1248"/>
      <c r="IF1248"/>
      <c r="IG1248"/>
      <c r="IH1248"/>
      <c r="II1248"/>
      <c r="IJ1248"/>
      <c r="IK1248"/>
      <c r="IL1248"/>
      <c r="IM1248"/>
      <c r="IN1248"/>
      <c r="IO1248"/>
      <c r="IP1248"/>
      <c r="IQ1248"/>
      <c r="IR1248"/>
      <c r="IS1248"/>
      <c r="IT1248"/>
      <c r="IU1248"/>
      <c r="IV1248"/>
      <c r="IW1248"/>
      <c r="IX1248"/>
      <c r="IY1248"/>
      <c r="IZ1248"/>
      <c r="JA1248"/>
      <c r="JB1248"/>
      <c r="JC1248"/>
      <c r="JD1248"/>
      <c r="JE1248"/>
      <c r="JF1248"/>
      <c r="JG1248"/>
      <c r="JH1248"/>
      <c r="JI1248"/>
      <c r="JJ1248"/>
      <c r="JK1248"/>
      <c r="JL1248"/>
      <c r="JM1248"/>
      <c r="JN1248"/>
      <c r="JO1248"/>
      <c r="JP1248"/>
      <c r="JQ1248"/>
      <c r="JR1248"/>
      <c r="JS1248"/>
      <c r="JT1248"/>
      <c r="JU1248"/>
      <c r="JV1248"/>
      <c r="JW1248"/>
      <c r="JX1248"/>
      <c r="JY1248"/>
      <c r="JZ1248"/>
      <c r="KA1248"/>
      <c r="KB1248"/>
      <c r="KC1248"/>
      <c r="KD1248"/>
      <c r="KE1248"/>
      <c r="KF1248"/>
      <c r="KG1248"/>
      <c r="KH1248"/>
      <c r="KI1248"/>
      <c r="KJ1248"/>
      <c r="KK1248"/>
      <c r="KL1248"/>
      <c r="KM1248"/>
      <c r="KN1248"/>
      <c r="KO1248"/>
      <c r="KP1248"/>
      <c r="KQ1248"/>
      <c r="KR1248"/>
      <c r="KS1248"/>
      <c r="KT1248"/>
      <c r="KU1248"/>
      <c r="KV1248"/>
      <c r="KW1248"/>
      <c r="KX1248"/>
      <c r="KY1248"/>
      <c r="KZ1248"/>
      <c r="LA1248"/>
      <c r="LB1248"/>
      <c r="LC1248"/>
      <c r="LD1248"/>
      <c r="LE1248"/>
      <c r="LF1248"/>
      <c r="LG1248"/>
      <c r="LH1248"/>
      <c r="LI1248"/>
      <c r="LJ1248"/>
      <c r="LK1248"/>
      <c r="LL1248"/>
      <c r="LM1248"/>
      <c r="LN1248"/>
      <c r="LO1248"/>
      <c r="LP1248"/>
      <c r="LQ1248"/>
      <c r="LR1248"/>
      <c r="LS1248"/>
      <c r="LT1248"/>
      <c r="LU1248"/>
      <c r="LV1248"/>
      <c r="LW1248"/>
      <c r="LX1248"/>
      <c r="LY1248"/>
      <c r="LZ1248"/>
      <c r="MA1248"/>
      <c r="MB1248"/>
      <c r="MC1248"/>
      <c r="MD1248"/>
      <c r="ME1248"/>
      <c r="MF1248"/>
      <c r="MG1248"/>
      <c r="MH1248"/>
      <c r="MI1248"/>
      <c r="MJ1248"/>
      <c r="MK1248"/>
      <c r="ML1248"/>
      <c r="MM1248"/>
      <c r="MN1248"/>
      <c r="MO1248"/>
      <c r="MP1248"/>
      <c r="MQ1248"/>
      <c r="MR1248"/>
      <c r="MS1248"/>
      <c r="MT1248"/>
      <c r="MU1248"/>
      <c r="MV1248"/>
      <c r="MW1248"/>
      <c r="MX1248"/>
      <c r="MY1248"/>
      <c r="MZ1248"/>
      <c r="NA1248"/>
      <c r="NB1248"/>
      <c r="NC1248"/>
      <c r="ND1248"/>
      <c r="NE1248"/>
      <c r="NF1248"/>
      <c r="NG1248"/>
      <c r="NH1248"/>
      <c r="NI1248"/>
      <c r="NJ1248"/>
      <c r="NK1248"/>
      <c r="NL1248"/>
      <c r="NM1248"/>
      <c r="NN1248"/>
      <c r="NO1248"/>
      <c r="NP1248"/>
      <c r="NQ1248"/>
      <c r="NR1248"/>
      <c r="NS1248"/>
      <c r="NT1248"/>
      <c r="NU1248"/>
      <c r="NV1248"/>
      <c r="NW1248"/>
      <c r="NX1248"/>
      <c r="NY1248"/>
      <c r="NZ1248"/>
      <c r="OA1248"/>
    </row>
    <row r="1249" spans="16:391"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DR1249"/>
      <c r="DS1249"/>
      <c r="DT1249"/>
      <c r="DU1249"/>
      <c r="DV1249"/>
      <c r="DW1249"/>
      <c r="DX1249"/>
      <c r="DY1249"/>
      <c r="DZ1249"/>
      <c r="EA1249"/>
      <c r="EB1249"/>
      <c r="EC1249"/>
      <c r="ED1249"/>
      <c r="EE1249"/>
      <c r="EF1249"/>
      <c r="EG1249"/>
      <c r="EH1249"/>
      <c r="EI1249"/>
      <c r="EJ1249"/>
      <c r="EK1249"/>
      <c r="EL1249"/>
      <c r="EM1249"/>
      <c r="EN1249"/>
      <c r="EO1249"/>
      <c r="EP1249"/>
      <c r="EQ1249"/>
      <c r="ER1249"/>
      <c r="ES1249"/>
      <c r="ET1249"/>
      <c r="EU1249"/>
      <c r="EV1249"/>
      <c r="EW1249"/>
      <c r="EX1249"/>
      <c r="EY1249"/>
      <c r="EZ1249"/>
      <c r="FA1249"/>
      <c r="FB1249"/>
      <c r="FC1249"/>
      <c r="FD1249"/>
      <c r="FE1249"/>
      <c r="FF1249"/>
      <c r="FG1249"/>
      <c r="FH1249"/>
      <c r="FI1249"/>
      <c r="FJ1249"/>
      <c r="FK1249"/>
      <c r="FL1249"/>
      <c r="FM1249"/>
      <c r="FN1249"/>
      <c r="FO1249"/>
      <c r="FP1249"/>
      <c r="FQ1249"/>
      <c r="FR1249"/>
      <c r="FS1249"/>
      <c r="FT1249"/>
      <c r="FU1249"/>
      <c r="FV1249"/>
      <c r="FW1249"/>
      <c r="FX1249"/>
      <c r="FY1249"/>
      <c r="FZ1249"/>
      <c r="GA1249"/>
      <c r="GB1249"/>
      <c r="GC1249"/>
      <c r="GD1249"/>
      <c r="GE1249"/>
      <c r="GF1249"/>
      <c r="GG1249"/>
      <c r="GH1249"/>
      <c r="GI1249"/>
      <c r="GJ1249"/>
      <c r="GK1249"/>
      <c r="GL1249"/>
      <c r="GM1249"/>
      <c r="GN1249"/>
      <c r="GO1249"/>
      <c r="GP1249"/>
      <c r="GQ1249"/>
      <c r="GR1249"/>
      <c r="GS1249"/>
      <c r="GT1249"/>
      <c r="GU1249"/>
      <c r="GV1249"/>
      <c r="GW1249"/>
      <c r="GX1249"/>
      <c r="GY1249"/>
      <c r="GZ1249"/>
      <c r="HA1249"/>
      <c r="HB1249"/>
      <c r="HC1249"/>
      <c r="HD1249"/>
      <c r="HE1249"/>
      <c r="HF1249"/>
      <c r="HG1249"/>
      <c r="HH1249"/>
      <c r="HI1249"/>
      <c r="HJ1249"/>
      <c r="HK1249"/>
      <c r="HL1249"/>
      <c r="HM1249"/>
      <c r="HN1249"/>
      <c r="HO1249"/>
      <c r="HP1249"/>
      <c r="HQ1249"/>
      <c r="HR1249"/>
      <c r="HS1249"/>
      <c r="HT1249"/>
      <c r="HU1249"/>
      <c r="HV1249"/>
      <c r="HW1249"/>
      <c r="HX1249"/>
      <c r="HY1249"/>
      <c r="HZ1249"/>
      <c r="IA1249"/>
      <c r="IB1249"/>
      <c r="IC1249"/>
      <c r="ID1249"/>
      <c r="IE1249"/>
      <c r="IF1249"/>
      <c r="IG1249"/>
      <c r="IH1249"/>
      <c r="II1249"/>
      <c r="IJ1249"/>
      <c r="IK1249"/>
      <c r="IL1249"/>
      <c r="IM1249"/>
      <c r="IN1249"/>
      <c r="IO1249"/>
      <c r="IP1249"/>
      <c r="IQ1249"/>
      <c r="IR1249"/>
      <c r="IS1249"/>
      <c r="IT1249"/>
      <c r="IU1249"/>
      <c r="IV1249"/>
      <c r="IW1249"/>
      <c r="IX1249"/>
      <c r="IY1249"/>
      <c r="IZ1249"/>
      <c r="JA1249"/>
      <c r="JB1249"/>
      <c r="JC1249"/>
      <c r="JD1249"/>
      <c r="JE1249"/>
      <c r="JF1249"/>
      <c r="JG1249"/>
      <c r="JH1249"/>
      <c r="JI1249"/>
      <c r="JJ1249"/>
      <c r="JK1249"/>
      <c r="JL1249"/>
      <c r="JM1249"/>
      <c r="JN1249"/>
      <c r="JO1249"/>
      <c r="JP1249"/>
      <c r="JQ1249"/>
      <c r="JR1249"/>
      <c r="JS1249"/>
      <c r="JT1249"/>
      <c r="JU1249"/>
      <c r="JV1249"/>
      <c r="JW1249"/>
      <c r="JX1249"/>
      <c r="JY1249"/>
      <c r="JZ1249"/>
      <c r="KA1249"/>
      <c r="KB1249"/>
      <c r="KC1249"/>
      <c r="KD1249"/>
      <c r="KE1249"/>
      <c r="KF1249"/>
      <c r="KG1249"/>
      <c r="KH1249"/>
      <c r="KI1249"/>
      <c r="KJ1249"/>
      <c r="KK1249"/>
      <c r="KL1249"/>
      <c r="KM1249"/>
      <c r="KN1249"/>
      <c r="KO1249"/>
      <c r="KP1249"/>
      <c r="KQ1249"/>
      <c r="KR1249"/>
      <c r="KS1249"/>
      <c r="KT1249"/>
      <c r="KU1249"/>
      <c r="KV1249"/>
      <c r="KW1249"/>
      <c r="KX1249"/>
      <c r="KY1249"/>
      <c r="KZ1249"/>
      <c r="LA1249"/>
      <c r="LB1249"/>
      <c r="LC1249"/>
      <c r="LD1249"/>
      <c r="LE1249"/>
      <c r="LF1249"/>
      <c r="LG1249"/>
      <c r="LH1249"/>
      <c r="LI1249"/>
      <c r="LJ1249"/>
      <c r="LK1249"/>
      <c r="LL1249"/>
      <c r="LM1249"/>
      <c r="LN1249"/>
      <c r="LO1249"/>
      <c r="LP1249"/>
      <c r="LQ1249"/>
      <c r="LR1249"/>
      <c r="LS1249"/>
      <c r="LT1249"/>
      <c r="LU1249"/>
      <c r="LV1249"/>
      <c r="LW1249"/>
      <c r="LX1249"/>
      <c r="LY1249"/>
      <c r="LZ1249"/>
      <c r="MA1249"/>
      <c r="MB1249"/>
      <c r="MC1249"/>
      <c r="MD1249"/>
      <c r="ME1249"/>
      <c r="MF1249"/>
      <c r="MG1249"/>
      <c r="MH1249"/>
      <c r="MI1249"/>
      <c r="MJ1249"/>
      <c r="MK1249"/>
      <c r="ML1249"/>
      <c r="MM1249"/>
      <c r="MN1249"/>
      <c r="MO1249"/>
      <c r="MP1249"/>
      <c r="MQ1249"/>
      <c r="MR1249"/>
      <c r="MS1249"/>
      <c r="MT1249"/>
      <c r="MU1249"/>
      <c r="MV1249"/>
      <c r="MW1249"/>
      <c r="MX1249"/>
      <c r="MY1249"/>
      <c r="MZ1249"/>
      <c r="NA1249"/>
      <c r="NB1249"/>
      <c r="NC1249"/>
      <c r="ND1249"/>
      <c r="NE1249"/>
      <c r="NF1249"/>
      <c r="NG1249"/>
      <c r="NH1249"/>
      <c r="NI1249"/>
      <c r="NJ1249"/>
      <c r="NK1249"/>
      <c r="NL1249"/>
      <c r="NM1249"/>
      <c r="NN1249"/>
      <c r="NO1249"/>
      <c r="NP1249"/>
      <c r="NQ1249"/>
      <c r="NR1249"/>
      <c r="NS1249"/>
      <c r="NT1249"/>
      <c r="NU1249"/>
      <c r="NV1249"/>
      <c r="NW1249"/>
      <c r="NX1249"/>
      <c r="NY1249"/>
      <c r="NZ1249"/>
      <c r="OA1249"/>
    </row>
    <row r="1250" spans="16:391"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DR1250"/>
      <c r="DS1250"/>
      <c r="DT1250"/>
      <c r="DU1250"/>
      <c r="DV1250"/>
      <c r="DW1250"/>
      <c r="DX1250"/>
      <c r="DY1250"/>
      <c r="DZ1250"/>
      <c r="EA1250"/>
      <c r="EB1250"/>
      <c r="EC1250"/>
      <c r="ED1250"/>
      <c r="EE1250"/>
      <c r="EF1250"/>
      <c r="EG1250"/>
      <c r="EH1250"/>
      <c r="EI1250"/>
      <c r="EJ1250"/>
      <c r="EK1250"/>
      <c r="EL1250"/>
      <c r="EM1250"/>
      <c r="EN1250"/>
      <c r="EO1250"/>
      <c r="EP1250"/>
      <c r="EQ1250"/>
      <c r="ER1250"/>
      <c r="ES1250"/>
      <c r="ET1250"/>
      <c r="EU1250"/>
      <c r="EV1250"/>
      <c r="EW1250"/>
      <c r="EX1250"/>
      <c r="EY1250"/>
      <c r="EZ1250"/>
      <c r="FA1250"/>
      <c r="FB1250"/>
      <c r="FC1250"/>
      <c r="FD1250"/>
      <c r="FE1250"/>
      <c r="FF1250"/>
      <c r="FG1250"/>
      <c r="FH1250"/>
      <c r="FI1250"/>
      <c r="FJ1250"/>
      <c r="FK1250"/>
      <c r="FL1250"/>
      <c r="FM1250"/>
      <c r="FN1250"/>
      <c r="FO1250"/>
      <c r="FP1250"/>
      <c r="FQ1250"/>
      <c r="FR1250"/>
      <c r="FS1250"/>
      <c r="FT1250"/>
      <c r="FU1250"/>
      <c r="FV1250"/>
      <c r="FW1250"/>
      <c r="FX1250"/>
      <c r="FY1250"/>
      <c r="FZ1250"/>
      <c r="GA1250"/>
      <c r="GB1250"/>
      <c r="GC1250"/>
      <c r="GD1250"/>
      <c r="GE1250"/>
      <c r="GF1250"/>
      <c r="GG1250"/>
      <c r="GH1250"/>
      <c r="GI1250"/>
      <c r="GJ1250"/>
      <c r="GK1250"/>
      <c r="GL1250"/>
      <c r="GM1250"/>
      <c r="GN1250"/>
      <c r="GO1250"/>
      <c r="GP1250"/>
      <c r="GQ1250"/>
      <c r="GR1250"/>
      <c r="GS1250"/>
      <c r="GT1250"/>
      <c r="GU1250"/>
      <c r="GV1250"/>
      <c r="GW1250"/>
      <c r="GX1250"/>
      <c r="GY1250"/>
      <c r="GZ1250"/>
      <c r="HA1250"/>
      <c r="HB1250"/>
      <c r="HC1250"/>
      <c r="HD1250"/>
      <c r="HE1250"/>
      <c r="HF1250"/>
      <c r="HG1250"/>
      <c r="HH1250"/>
      <c r="HI1250"/>
      <c r="HJ1250"/>
      <c r="HK1250"/>
      <c r="HL1250"/>
      <c r="HM1250"/>
      <c r="HN1250"/>
      <c r="HO1250"/>
      <c r="HP1250"/>
      <c r="HQ1250"/>
      <c r="HR1250"/>
      <c r="HS1250"/>
      <c r="HT1250"/>
      <c r="HU1250"/>
      <c r="HV1250"/>
      <c r="HW1250"/>
      <c r="HX1250"/>
      <c r="HY1250"/>
      <c r="HZ1250"/>
      <c r="IA1250"/>
      <c r="IB1250"/>
      <c r="IC1250"/>
      <c r="ID1250"/>
      <c r="IE1250"/>
      <c r="IF1250"/>
      <c r="IG1250"/>
      <c r="IH1250"/>
      <c r="II1250"/>
      <c r="IJ1250"/>
      <c r="IK1250"/>
      <c r="IL1250"/>
      <c r="IM1250"/>
      <c r="IN1250"/>
      <c r="IO1250"/>
      <c r="IP1250"/>
      <c r="IQ1250"/>
      <c r="IR1250"/>
      <c r="IS1250"/>
      <c r="IT1250"/>
      <c r="IU1250"/>
      <c r="IV1250"/>
      <c r="IW1250"/>
      <c r="IX1250"/>
      <c r="IY1250"/>
      <c r="IZ1250"/>
      <c r="JA1250"/>
      <c r="JB1250"/>
      <c r="JC1250"/>
      <c r="JD1250"/>
      <c r="JE1250"/>
      <c r="JF1250"/>
      <c r="JG1250"/>
      <c r="JH1250"/>
      <c r="JI1250"/>
      <c r="JJ1250"/>
      <c r="JK1250"/>
      <c r="JL1250"/>
      <c r="JM1250"/>
      <c r="JN1250"/>
      <c r="JO1250"/>
      <c r="JP1250"/>
      <c r="JQ1250"/>
      <c r="JR1250"/>
      <c r="JS1250"/>
      <c r="JT1250"/>
      <c r="JU1250"/>
      <c r="JV1250"/>
      <c r="JW1250"/>
      <c r="JX1250"/>
      <c r="JY1250"/>
      <c r="JZ1250"/>
      <c r="KA1250"/>
      <c r="KB1250"/>
      <c r="KC1250"/>
      <c r="KD1250"/>
      <c r="KE1250"/>
      <c r="KF1250"/>
      <c r="KG1250"/>
      <c r="KH1250"/>
      <c r="KI1250"/>
      <c r="KJ1250"/>
      <c r="KK1250"/>
      <c r="KL1250"/>
      <c r="KM1250"/>
      <c r="KN1250"/>
      <c r="KO1250"/>
      <c r="KP1250"/>
      <c r="KQ1250"/>
      <c r="KR1250"/>
      <c r="KS1250"/>
      <c r="KT1250"/>
      <c r="KU1250"/>
      <c r="KV1250"/>
      <c r="KW1250"/>
      <c r="KX1250"/>
      <c r="KY1250"/>
      <c r="KZ1250"/>
      <c r="LA1250"/>
      <c r="LB1250"/>
      <c r="LC1250"/>
      <c r="LD1250"/>
      <c r="LE1250"/>
      <c r="LF1250"/>
      <c r="LG1250"/>
      <c r="LH1250"/>
      <c r="LI1250"/>
      <c r="LJ1250"/>
      <c r="LK1250"/>
      <c r="LL1250"/>
      <c r="LM1250"/>
      <c r="LN1250"/>
      <c r="LO1250"/>
      <c r="LP1250"/>
      <c r="LQ1250"/>
      <c r="LR1250"/>
      <c r="LS1250"/>
      <c r="LT1250"/>
      <c r="LU1250"/>
      <c r="LV1250"/>
      <c r="LW1250"/>
      <c r="LX1250"/>
      <c r="LY1250"/>
      <c r="LZ1250"/>
      <c r="MA1250"/>
      <c r="MB1250"/>
      <c r="MC1250"/>
      <c r="MD1250"/>
      <c r="ME1250"/>
      <c r="MF1250"/>
      <c r="MG1250"/>
      <c r="MH1250"/>
      <c r="MI1250"/>
      <c r="MJ1250"/>
      <c r="MK1250"/>
      <c r="ML1250"/>
      <c r="MM1250"/>
      <c r="MN1250"/>
      <c r="MO1250"/>
      <c r="MP1250"/>
      <c r="MQ1250"/>
      <c r="MR1250"/>
      <c r="MS1250"/>
      <c r="MT1250"/>
      <c r="MU1250"/>
      <c r="MV1250"/>
      <c r="MW1250"/>
      <c r="MX1250"/>
      <c r="MY1250"/>
      <c r="MZ1250"/>
      <c r="NA1250"/>
      <c r="NB1250"/>
      <c r="NC1250"/>
      <c r="ND1250"/>
      <c r="NE1250"/>
      <c r="NF1250"/>
      <c r="NG1250"/>
      <c r="NH1250"/>
      <c r="NI1250"/>
      <c r="NJ1250"/>
      <c r="NK1250"/>
      <c r="NL1250"/>
      <c r="NM1250"/>
      <c r="NN1250"/>
      <c r="NO1250"/>
      <c r="NP1250"/>
      <c r="NQ1250"/>
      <c r="NR1250"/>
      <c r="NS1250"/>
      <c r="NT1250"/>
      <c r="NU1250"/>
      <c r="NV1250"/>
      <c r="NW1250"/>
      <c r="NX1250"/>
      <c r="NY1250"/>
      <c r="NZ1250"/>
      <c r="OA1250"/>
    </row>
    <row r="1251" spans="16:391"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DR1251"/>
      <c r="DS1251"/>
      <c r="DT1251"/>
      <c r="DU1251"/>
      <c r="DV1251"/>
      <c r="DW1251"/>
      <c r="DX1251"/>
      <c r="DY1251"/>
      <c r="DZ1251"/>
      <c r="EA1251"/>
      <c r="EB1251"/>
      <c r="EC1251"/>
      <c r="ED1251"/>
      <c r="EE1251"/>
      <c r="EF1251"/>
      <c r="EG1251"/>
      <c r="EH1251"/>
      <c r="EI1251"/>
      <c r="EJ1251"/>
      <c r="EK1251"/>
      <c r="EL1251"/>
      <c r="EM1251"/>
      <c r="EN1251"/>
      <c r="EO1251"/>
      <c r="EP1251"/>
      <c r="EQ1251"/>
      <c r="ER1251"/>
      <c r="ES1251"/>
      <c r="ET1251"/>
      <c r="EU1251"/>
      <c r="EV1251"/>
      <c r="EW1251"/>
      <c r="EX1251"/>
      <c r="EY1251"/>
      <c r="EZ1251"/>
      <c r="FA1251"/>
      <c r="FB1251"/>
      <c r="FC1251"/>
      <c r="FD1251"/>
      <c r="FE1251"/>
      <c r="FF1251"/>
      <c r="FG1251"/>
      <c r="FH1251"/>
      <c r="FI1251"/>
      <c r="FJ1251"/>
      <c r="FK1251"/>
      <c r="FL1251"/>
      <c r="FM1251"/>
      <c r="FN1251"/>
      <c r="FO1251"/>
      <c r="FP1251"/>
      <c r="FQ1251"/>
      <c r="FR1251"/>
      <c r="FS1251"/>
      <c r="FT1251"/>
      <c r="FU1251"/>
      <c r="FV1251"/>
      <c r="FW1251"/>
      <c r="FX1251"/>
      <c r="FY1251"/>
      <c r="FZ1251"/>
      <c r="GA1251"/>
      <c r="GB1251"/>
      <c r="GC1251"/>
      <c r="GD1251"/>
      <c r="GE1251"/>
      <c r="GF1251"/>
      <c r="GG1251"/>
      <c r="GH1251"/>
      <c r="GI1251"/>
      <c r="GJ1251"/>
      <c r="GK1251"/>
      <c r="GL1251"/>
      <c r="GM1251"/>
      <c r="GN1251"/>
      <c r="GO1251"/>
      <c r="GP1251"/>
      <c r="GQ1251"/>
      <c r="GR1251"/>
      <c r="GS1251"/>
      <c r="GT1251"/>
      <c r="GU1251"/>
      <c r="GV1251"/>
      <c r="GW1251"/>
      <c r="GX1251"/>
      <c r="GY1251"/>
      <c r="GZ1251"/>
      <c r="HA1251"/>
      <c r="HB1251"/>
      <c r="HC1251"/>
      <c r="HD1251"/>
      <c r="HE1251"/>
      <c r="HF1251"/>
      <c r="HG1251"/>
      <c r="HH1251"/>
      <c r="HI1251"/>
      <c r="HJ1251"/>
      <c r="HK1251"/>
      <c r="HL1251"/>
      <c r="HM1251"/>
      <c r="HN1251"/>
      <c r="HO1251"/>
      <c r="HP1251"/>
      <c r="HQ1251"/>
      <c r="HR1251"/>
      <c r="HS1251"/>
      <c r="HT1251"/>
      <c r="HU1251"/>
      <c r="HV1251"/>
      <c r="HW1251"/>
      <c r="HX1251"/>
      <c r="HY1251"/>
      <c r="HZ1251"/>
      <c r="IA1251"/>
      <c r="IB1251"/>
      <c r="IC1251"/>
      <c r="ID1251"/>
      <c r="IE1251"/>
      <c r="IF1251"/>
      <c r="IG1251"/>
      <c r="IH1251"/>
      <c r="II1251"/>
      <c r="IJ1251"/>
      <c r="IK1251"/>
      <c r="IL1251"/>
      <c r="IM1251"/>
      <c r="IN1251"/>
      <c r="IO1251"/>
      <c r="IP1251"/>
      <c r="IQ1251"/>
      <c r="IR1251"/>
      <c r="IS1251"/>
      <c r="IT1251"/>
      <c r="IU1251"/>
      <c r="IV1251"/>
      <c r="IW1251"/>
      <c r="IX1251"/>
      <c r="IY1251"/>
      <c r="IZ1251"/>
      <c r="JA1251"/>
      <c r="JB1251"/>
      <c r="JC1251"/>
      <c r="JD1251"/>
      <c r="JE1251"/>
      <c r="JF1251"/>
      <c r="JG1251"/>
      <c r="JH1251"/>
      <c r="JI1251"/>
      <c r="JJ1251"/>
      <c r="JK1251"/>
      <c r="JL1251"/>
      <c r="JM1251"/>
      <c r="JN1251"/>
      <c r="JO1251"/>
      <c r="JP1251"/>
      <c r="JQ1251"/>
      <c r="JR1251"/>
      <c r="JS1251"/>
      <c r="JT1251"/>
      <c r="JU1251"/>
      <c r="JV1251"/>
      <c r="JW1251"/>
      <c r="JX1251"/>
      <c r="JY1251"/>
      <c r="JZ1251"/>
      <c r="KA1251"/>
      <c r="KB1251"/>
      <c r="KC1251"/>
      <c r="KD1251"/>
      <c r="KE1251"/>
      <c r="KF1251"/>
      <c r="KG1251"/>
      <c r="KH1251"/>
      <c r="KI1251"/>
      <c r="KJ1251"/>
      <c r="KK1251"/>
      <c r="KL1251"/>
      <c r="KM1251"/>
      <c r="KN1251"/>
      <c r="KO1251"/>
      <c r="KP1251"/>
      <c r="KQ1251"/>
      <c r="KR1251"/>
      <c r="KS1251"/>
      <c r="KT1251"/>
      <c r="KU1251"/>
      <c r="KV1251"/>
      <c r="KW1251"/>
      <c r="KX1251"/>
      <c r="KY1251"/>
      <c r="KZ1251"/>
      <c r="LA1251"/>
      <c r="LB1251"/>
      <c r="LC1251"/>
      <c r="LD1251"/>
      <c r="LE1251"/>
      <c r="LF1251"/>
      <c r="LG1251"/>
      <c r="LH1251"/>
      <c r="LI1251"/>
      <c r="LJ1251"/>
      <c r="LK1251"/>
      <c r="LL1251"/>
      <c r="LM1251"/>
      <c r="LN1251"/>
      <c r="LO1251"/>
      <c r="LP1251"/>
      <c r="LQ1251"/>
      <c r="LR1251"/>
      <c r="LS1251"/>
      <c r="LT1251"/>
      <c r="LU1251"/>
      <c r="LV1251"/>
      <c r="LW1251"/>
      <c r="LX1251"/>
      <c r="LY1251"/>
      <c r="LZ1251"/>
      <c r="MA1251"/>
      <c r="MB1251"/>
      <c r="MC1251"/>
      <c r="MD1251"/>
      <c r="ME1251"/>
      <c r="MF1251"/>
      <c r="MG1251"/>
      <c r="MH1251"/>
      <c r="MI1251"/>
      <c r="MJ1251"/>
      <c r="MK1251"/>
      <c r="ML1251"/>
      <c r="MM1251"/>
      <c r="MN1251"/>
      <c r="MO1251"/>
      <c r="MP1251"/>
      <c r="MQ1251"/>
      <c r="MR1251"/>
      <c r="MS1251"/>
      <c r="MT1251"/>
      <c r="MU1251"/>
      <c r="MV1251"/>
      <c r="MW1251"/>
      <c r="MX1251"/>
      <c r="MY1251"/>
      <c r="MZ1251"/>
      <c r="NA1251"/>
      <c r="NB1251"/>
      <c r="NC1251"/>
      <c r="ND1251"/>
      <c r="NE1251"/>
      <c r="NF1251"/>
      <c r="NG1251"/>
      <c r="NH1251"/>
      <c r="NI1251"/>
      <c r="NJ1251"/>
      <c r="NK1251"/>
      <c r="NL1251"/>
      <c r="NM1251"/>
      <c r="NN1251"/>
      <c r="NO1251"/>
      <c r="NP1251"/>
      <c r="NQ1251"/>
      <c r="NR1251"/>
      <c r="NS1251"/>
      <c r="NT1251"/>
      <c r="NU1251"/>
      <c r="NV1251"/>
      <c r="NW1251"/>
      <c r="NX1251"/>
      <c r="NY1251"/>
      <c r="NZ1251"/>
      <c r="OA1251"/>
    </row>
    <row r="1252" spans="16:391"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DR1252"/>
      <c r="DS1252"/>
      <c r="DT1252"/>
      <c r="DU1252"/>
      <c r="DV1252"/>
      <c r="DW1252"/>
      <c r="DX1252"/>
      <c r="DY1252"/>
      <c r="DZ1252"/>
      <c r="EA1252"/>
      <c r="EB1252"/>
      <c r="EC1252"/>
      <c r="ED1252"/>
      <c r="EE1252"/>
      <c r="EF1252"/>
      <c r="EG1252"/>
      <c r="EH1252"/>
      <c r="EI1252"/>
      <c r="EJ1252"/>
      <c r="EK1252"/>
      <c r="EL1252"/>
      <c r="EM1252"/>
      <c r="EN1252"/>
      <c r="EO1252"/>
      <c r="EP1252"/>
      <c r="EQ1252"/>
      <c r="ER1252"/>
      <c r="ES1252"/>
      <c r="ET1252"/>
      <c r="EU1252"/>
      <c r="EV1252"/>
      <c r="EW1252"/>
      <c r="EX1252"/>
      <c r="EY1252"/>
      <c r="EZ1252"/>
      <c r="FA1252"/>
      <c r="FB1252"/>
      <c r="FC1252"/>
      <c r="FD1252"/>
      <c r="FE1252"/>
      <c r="FF1252"/>
      <c r="FG1252"/>
      <c r="FH1252"/>
      <c r="FI1252"/>
      <c r="FJ1252"/>
      <c r="FK1252"/>
      <c r="FL1252"/>
      <c r="FM1252"/>
      <c r="FN1252"/>
      <c r="FO1252"/>
      <c r="FP1252"/>
      <c r="FQ1252"/>
      <c r="FR1252"/>
      <c r="FS1252"/>
      <c r="FT1252"/>
      <c r="FU1252"/>
      <c r="FV1252"/>
      <c r="FW1252"/>
      <c r="FX1252"/>
      <c r="FY1252"/>
      <c r="FZ1252"/>
      <c r="GA1252"/>
      <c r="GB1252"/>
      <c r="GC1252"/>
      <c r="GD1252"/>
      <c r="GE1252"/>
      <c r="GF1252"/>
      <c r="GG1252"/>
      <c r="GH1252"/>
      <c r="GI1252"/>
      <c r="GJ1252"/>
      <c r="GK1252"/>
      <c r="GL1252"/>
      <c r="GM1252"/>
      <c r="GN1252"/>
      <c r="GO1252"/>
      <c r="GP1252"/>
      <c r="GQ1252"/>
      <c r="GR1252"/>
      <c r="GS1252"/>
      <c r="GT1252"/>
      <c r="GU1252"/>
      <c r="GV1252"/>
      <c r="GW1252"/>
      <c r="GX1252"/>
      <c r="GY1252"/>
      <c r="GZ1252"/>
      <c r="HA1252"/>
      <c r="HB1252"/>
      <c r="HC1252"/>
      <c r="HD1252"/>
      <c r="HE1252"/>
      <c r="HF1252"/>
      <c r="HG1252"/>
      <c r="HH1252"/>
      <c r="HI1252"/>
      <c r="HJ1252"/>
      <c r="HK1252"/>
      <c r="HL1252"/>
      <c r="HM1252"/>
      <c r="HN1252"/>
      <c r="HO1252"/>
      <c r="HP1252"/>
      <c r="HQ1252"/>
      <c r="HR1252"/>
      <c r="HS1252"/>
      <c r="HT1252"/>
      <c r="HU1252"/>
      <c r="HV1252"/>
      <c r="HW1252"/>
      <c r="HX1252"/>
      <c r="HY1252"/>
      <c r="HZ1252"/>
      <c r="IA1252"/>
      <c r="IB1252"/>
      <c r="IC1252"/>
      <c r="ID1252"/>
      <c r="IE1252"/>
      <c r="IF1252"/>
      <c r="IG1252"/>
      <c r="IH1252"/>
      <c r="II1252"/>
      <c r="IJ1252"/>
      <c r="IK1252"/>
      <c r="IL1252"/>
      <c r="IM1252"/>
      <c r="IN1252"/>
      <c r="IO1252"/>
      <c r="IP1252"/>
      <c r="IQ1252"/>
      <c r="IR1252"/>
      <c r="IS1252"/>
      <c r="IT1252"/>
      <c r="IU1252"/>
      <c r="IV1252"/>
      <c r="IW1252"/>
      <c r="IX1252"/>
      <c r="IY1252"/>
      <c r="IZ1252"/>
      <c r="JA1252"/>
      <c r="JB1252"/>
      <c r="JC1252"/>
      <c r="JD1252"/>
      <c r="JE1252"/>
      <c r="JF1252"/>
      <c r="JG1252"/>
      <c r="JH1252"/>
      <c r="JI1252"/>
      <c r="JJ1252"/>
      <c r="JK1252"/>
      <c r="JL1252"/>
      <c r="JM1252"/>
      <c r="JN1252"/>
      <c r="JO1252"/>
      <c r="JP1252"/>
      <c r="JQ1252"/>
      <c r="JR1252"/>
      <c r="JS1252"/>
      <c r="JT1252"/>
      <c r="JU1252"/>
      <c r="JV1252"/>
      <c r="JW1252"/>
      <c r="JX1252"/>
      <c r="JY1252"/>
      <c r="JZ1252"/>
      <c r="KA1252"/>
      <c r="KB1252"/>
      <c r="KC1252"/>
      <c r="KD1252"/>
      <c r="KE1252"/>
      <c r="KF1252"/>
      <c r="KG1252"/>
      <c r="KH1252"/>
      <c r="KI1252"/>
      <c r="KJ1252"/>
      <c r="KK1252"/>
      <c r="KL1252"/>
      <c r="KM1252"/>
      <c r="KN1252"/>
      <c r="KO1252"/>
      <c r="KP1252"/>
      <c r="KQ1252"/>
      <c r="KR1252"/>
      <c r="KS1252"/>
      <c r="KT1252"/>
      <c r="KU1252"/>
      <c r="KV1252"/>
      <c r="KW1252"/>
      <c r="KX1252"/>
      <c r="KY1252"/>
      <c r="KZ1252"/>
      <c r="LA1252"/>
      <c r="LB1252"/>
      <c r="LC1252"/>
      <c r="LD1252"/>
      <c r="LE1252"/>
      <c r="LF1252"/>
      <c r="LG1252"/>
      <c r="LH1252"/>
      <c r="LI1252"/>
      <c r="LJ1252"/>
      <c r="LK1252"/>
      <c r="LL1252"/>
      <c r="LM1252"/>
      <c r="LN1252"/>
      <c r="LO1252"/>
      <c r="LP1252"/>
      <c r="LQ1252"/>
      <c r="LR1252"/>
      <c r="LS1252"/>
      <c r="LT1252"/>
      <c r="LU1252"/>
      <c r="LV1252"/>
      <c r="LW1252"/>
      <c r="LX1252"/>
      <c r="LY1252"/>
      <c r="LZ1252"/>
      <c r="MA1252"/>
      <c r="MB1252"/>
      <c r="MC1252"/>
      <c r="MD1252"/>
      <c r="ME1252"/>
      <c r="MF1252"/>
      <c r="MG1252"/>
      <c r="MH1252"/>
      <c r="MI1252"/>
      <c r="MJ1252"/>
      <c r="MK1252"/>
      <c r="ML1252"/>
      <c r="MM1252"/>
      <c r="MN1252"/>
      <c r="MO1252"/>
      <c r="MP1252"/>
      <c r="MQ1252"/>
      <c r="MR1252"/>
      <c r="MS1252"/>
      <c r="MT1252"/>
      <c r="MU1252"/>
      <c r="MV1252"/>
      <c r="MW1252"/>
      <c r="MX1252"/>
      <c r="MY1252"/>
      <c r="MZ1252"/>
      <c r="NA1252"/>
      <c r="NB1252"/>
      <c r="NC1252"/>
      <c r="ND1252"/>
      <c r="NE1252"/>
      <c r="NF1252"/>
      <c r="NG1252"/>
      <c r="NH1252"/>
      <c r="NI1252"/>
      <c r="NJ1252"/>
      <c r="NK1252"/>
      <c r="NL1252"/>
      <c r="NM1252"/>
      <c r="NN1252"/>
      <c r="NO1252"/>
      <c r="NP1252"/>
      <c r="NQ1252"/>
      <c r="NR1252"/>
      <c r="NS1252"/>
      <c r="NT1252"/>
      <c r="NU1252"/>
      <c r="NV1252"/>
      <c r="NW1252"/>
      <c r="NX1252"/>
      <c r="NY1252"/>
      <c r="NZ1252"/>
      <c r="OA1252"/>
    </row>
    <row r="1253" spans="16:391"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DR1253"/>
      <c r="DS1253"/>
      <c r="DT1253"/>
      <c r="DU1253"/>
      <c r="DV1253"/>
      <c r="DW1253"/>
      <c r="DX1253"/>
      <c r="DY1253"/>
      <c r="DZ1253"/>
      <c r="EA1253"/>
      <c r="EB1253"/>
      <c r="EC1253"/>
      <c r="ED1253"/>
      <c r="EE1253"/>
      <c r="EF1253"/>
      <c r="EG1253"/>
      <c r="EH1253"/>
      <c r="EI1253"/>
      <c r="EJ1253"/>
      <c r="EK1253"/>
      <c r="EL1253"/>
      <c r="EM1253"/>
      <c r="EN1253"/>
      <c r="EO1253"/>
      <c r="EP1253"/>
      <c r="EQ1253"/>
      <c r="ER1253"/>
      <c r="ES1253"/>
      <c r="ET1253"/>
      <c r="EU1253"/>
      <c r="EV1253"/>
      <c r="EW1253"/>
      <c r="EX1253"/>
      <c r="EY1253"/>
      <c r="EZ1253"/>
      <c r="FA1253"/>
      <c r="FB1253"/>
      <c r="FC1253"/>
      <c r="FD1253"/>
      <c r="FE1253"/>
      <c r="FF1253"/>
      <c r="FG1253"/>
      <c r="FH1253"/>
      <c r="FI1253"/>
      <c r="FJ1253"/>
      <c r="FK1253"/>
      <c r="FL1253"/>
      <c r="FM1253"/>
      <c r="FN1253"/>
      <c r="FO1253"/>
      <c r="FP1253"/>
      <c r="FQ1253"/>
      <c r="FR1253"/>
      <c r="FS1253"/>
      <c r="FT1253"/>
      <c r="FU1253"/>
      <c r="FV1253"/>
      <c r="FW1253"/>
      <c r="FX1253"/>
      <c r="FY1253"/>
      <c r="FZ1253"/>
      <c r="GA1253"/>
      <c r="GB1253"/>
      <c r="GC1253"/>
      <c r="GD1253"/>
      <c r="GE1253"/>
      <c r="GF1253"/>
      <c r="GG1253"/>
      <c r="GH1253"/>
      <c r="GI1253"/>
      <c r="GJ1253"/>
      <c r="GK1253"/>
      <c r="GL1253"/>
      <c r="GM1253"/>
      <c r="GN1253"/>
      <c r="GO1253"/>
      <c r="GP1253"/>
      <c r="GQ1253"/>
      <c r="GR1253"/>
      <c r="GS1253"/>
      <c r="GT1253"/>
      <c r="GU1253"/>
      <c r="GV1253"/>
      <c r="GW1253"/>
      <c r="GX1253"/>
      <c r="GY1253"/>
      <c r="GZ1253"/>
      <c r="HA1253"/>
      <c r="HB1253"/>
      <c r="HC1253"/>
      <c r="HD1253"/>
      <c r="HE1253"/>
      <c r="HF1253"/>
      <c r="HG1253"/>
      <c r="HH1253"/>
      <c r="HI1253"/>
      <c r="HJ1253"/>
      <c r="HK1253"/>
      <c r="HL1253"/>
      <c r="HM1253"/>
      <c r="HN1253"/>
      <c r="HO1253"/>
      <c r="HP1253"/>
      <c r="HQ1253"/>
      <c r="HR1253"/>
      <c r="HS1253"/>
      <c r="HT1253"/>
      <c r="HU1253"/>
      <c r="HV1253"/>
      <c r="HW1253"/>
      <c r="HX1253"/>
      <c r="HY1253"/>
      <c r="HZ1253"/>
      <c r="IA1253"/>
      <c r="IB1253"/>
      <c r="IC1253"/>
      <c r="ID1253"/>
      <c r="IE1253"/>
      <c r="IF1253"/>
      <c r="IG1253"/>
      <c r="IH1253"/>
      <c r="II1253"/>
      <c r="IJ1253"/>
      <c r="IK1253"/>
      <c r="IL1253"/>
      <c r="IM1253"/>
      <c r="IN1253"/>
      <c r="IO1253"/>
      <c r="IP1253"/>
      <c r="IQ1253"/>
      <c r="IR1253"/>
      <c r="IS1253"/>
      <c r="IT1253"/>
      <c r="IU1253"/>
      <c r="IV1253"/>
      <c r="IW1253"/>
      <c r="IX1253"/>
      <c r="IY1253"/>
      <c r="IZ1253"/>
      <c r="JA1253"/>
      <c r="JB1253"/>
      <c r="JC1253"/>
      <c r="JD1253"/>
      <c r="JE1253"/>
      <c r="JF1253"/>
      <c r="JG1253"/>
      <c r="JH1253"/>
      <c r="JI1253"/>
      <c r="JJ1253"/>
      <c r="JK1253"/>
      <c r="JL1253"/>
      <c r="JM1253"/>
      <c r="JN1253"/>
      <c r="JO1253"/>
      <c r="JP1253"/>
      <c r="JQ1253"/>
      <c r="JR1253"/>
      <c r="JS1253"/>
      <c r="JT1253"/>
      <c r="JU1253"/>
      <c r="JV1253"/>
      <c r="JW1253"/>
      <c r="JX1253"/>
      <c r="JY1253"/>
      <c r="JZ1253"/>
      <c r="KA1253"/>
      <c r="KB1253"/>
      <c r="KC1253"/>
      <c r="KD1253"/>
      <c r="KE1253"/>
      <c r="KF1253"/>
      <c r="KG1253"/>
      <c r="KH1253"/>
      <c r="KI1253"/>
      <c r="KJ1253"/>
      <c r="KK1253"/>
      <c r="KL1253"/>
      <c r="KM1253"/>
      <c r="KN1253"/>
      <c r="KO1253"/>
      <c r="KP1253"/>
      <c r="KQ1253"/>
      <c r="KR1253"/>
      <c r="KS1253"/>
      <c r="KT1253"/>
      <c r="KU1253"/>
      <c r="KV1253"/>
      <c r="KW1253"/>
      <c r="KX1253"/>
      <c r="KY1253"/>
      <c r="KZ1253"/>
      <c r="LA1253"/>
      <c r="LB1253"/>
      <c r="LC1253"/>
      <c r="LD1253"/>
      <c r="LE1253"/>
      <c r="LF1253"/>
      <c r="LG1253"/>
      <c r="LH1253"/>
      <c r="LI1253"/>
      <c r="LJ1253"/>
      <c r="LK1253"/>
      <c r="LL1253"/>
      <c r="LM1253"/>
      <c r="LN1253"/>
      <c r="LO1253"/>
      <c r="LP1253"/>
      <c r="LQ1253"/>
      <c r="LR1253"/>
      <c r="LS1253"/>
      <c r="LT1253"/>
      <c r="LU1253"/>
      <c r="LV1253"/>
      <c r="LW1253"/>
      <c r="LX1253"/>
      <c r="LY1253"/>
      <c r="LZ1253"/>
      <c r="MA1253"/>
      <c r="MB1253"/>
      <c r="MC1253"/>
      <c r="MD1253"/>
      <c r="ME1253"/>
      <c r="MF1253"/>
      <c r="MG1253"/>
      <c r="MH1253"/>
      <c r="MI1253"/>
      <c r="MJ1253"/>
      <c r="MK1253"/>
      <c r="ML1253"/>
      <c r="MM1253"/>
      <c r="MN1253"/>
      <c r="MO1253"/>
      <c r="MP1253"/>
      <c r="MQ1253"/>
      <c r="MR1253"/>
      <c r="MS1253"/>
      <c r="MT1253"/>
      <c r="MU1253"/>
      <c r="MV1253"/>
      <c r="MW1253"/>
      <c r="MX1253"/>
      <c r="MY1253"/>
      <c r="MZ1253"/>
      <c r="NA1253"/>
      <c r="NB1253"/>
      <c r="NC1253"/>
      <c r="ND1253"/>
      <c r="NE1253"/>
      <c r="NF1253"/>
      <c r="NG1253"/>
      <c r="NH1253"/>
      <c r="NI1253"/>
      <c r="NJ1253"/>
      <c r="NK1253"/>
      <c r="NL1253"/>
      <c r="NM1253"/>
      <c r="NN1253"/>
      <c r="NO1253"/>
      <c r="NP1253"/>
      <c r="NQ1253"/>
      <c r="NR1253"/>
      <c r="NS1253"/>
      <c r="NT1253"/>
      <c r="NU1253"/>
      <c r="NV1253"/>
      <c r="NW1253"/>
      <c r="NX1253"/>
      <c r="NY1253"/>
      <c r="NZ1253"/>
      <c r="OA1253"/>
    </row>
    <row r="1254" spans="16:391"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DR1254"/>
      <c r="DS1254"/>
      <c r="DT1254"/>
      <c r="DU1254"/>
      <c r="DV1254"/>
      <c r="DW1254"/>
      <c r="DX1254"/>
      <c r="DY1254"/>
      <c r="DZ1254"/>
      <c r="EA1254"/>
      <c r="EB1254"/>
      <c r="EC1254"/>
      <c r="ED1254"/>
      <c r="EE1254"/>
      <c r="EF1254"/>
      <c r="EG1254"/>
      <c r="EH1254"/>
      <c r="EI1254"/>
      <c r="EJ1254"/>
      <c r="EK1254"/>
      <c r="EL1254"/>
      <c r="EM1254"/>
      <c r="EN1254"/>
      <c r="EO1254"/>
      <c r="EP1254"/>
      <c r="EQ1254"/>
      <c r="ER1254"/>
      <c r="ES1254"/>
      <c r="ET1254"/>
      <c r="EU1254"/>
      <c r="EV1254"/>
      <c r="EW1254"/>
      <c r="EX1254"/>
      <c r="EY1254"/>
      <c r="EZ1254"/>
      <c r="FA1254"/>
      <c r="FB1254"/>
      <c r="FC1254"/>
      <c r="FD1254"/>
      <c r="FE1254"/>
      <c r="FF1254"/>
      <c r="FG1254"/>
      <c r="FH1254"/>
      <c r="FI1254"/>
      <c r="FJ1254"/>
      <c r="FK1254"/>
      <c r="FL1254"/>
      <c r="FM1254"/>
      <c r="FN1254"/>
      <c r="FO1254"/>
      <c r="FP1254"/>
      <c r="FQ1254"/>
      <c r="FR1254"/>
      <c r="FS1254"/>
      <c r="FT1254"/>
      <c r="FU1254"/>
      <c r="FV1254"/>
      <c r="FW1254"/>
      <c r="FX1254"/>
      <c r="FY1254"/>
      <c r="FZ1254"/>
      <c r="GA1254"/>
      <c r="GB1254"/>
      <c r="GC1254"/>
      <c r="GD1254"/>
      <c r="GE1254"/>
      <c r="GF1254"/>
      <c r="GG1254"/>
      <c r="GH1254"/>
      <c r="GI1254"/>
      <c r="GJ1254"/>
      <c r="GK1254"/>
      <c r="GL1254"/>
      <c r="GM1254"/>
      <c r="GN1254"/>
      <c r="GO1254"/>
      <c r="GP1254"/>
      <c r="GQ1254"/>
      <c r="GR1254"/>
      <c r="GS1254"/>
      <c r="GT1254"/>
      <c r="GU1254"/>
      <c r="GV1254"/>
      <c r="GW1254"/>
      <c r="GX1254"/>
      <c r="GY1254"/>
      <c r="GZ1254"/>
      <c r="HA1254"/>
      <c r="HB1254"/>
      <c r="HC1254"/>
      <c r="HD1254"/>
      <c r="HE1254"/>
      <c r="HF1254"/>
      <c r="HG1254"/>
      <c r="HH1254"/>
      <c r="HI1254"/>
      <c r="HJ1254"/>
      <c r="HK1254"/>
      <c r="HL1254"/>
      <c r="HM1254"/>
      <c r="HN1254"/>
      <c r="HO1254"/>
      <c r="HP1254"/>
      <c r="HQ1254"/>
      <c r="HR1254"/>
      <c r="HS1254"/>
      <c r="HT1254"/>
      <c r="HU1254"/>
      <c r="HV1254"/>
      <c r="HW1254"/>
      <c r="HX1254"/>
      <c r="HY1254"/>
      <c r="HZ1254"/>
      <c r="IA1254"/>
      <c r="IB1254"/>
      <c r="IC1254"/>
      <c r="ID1254"/>
      <c r="IE1254"/>
      <c r="IF1254"/>
      <c r="IG1254"/>
      <c r="IH1254"/>
      <c r="II1254"/>
      <c r="IJ1254"/>
      <c r="IK1254"/>
      <c r="IL1254"/>
      <c r="IM1254"/>
      <c r="IN1254"/>
      <c r="IO1254"/>
      <c r="IP1254"/>
      <c r="IQ1254"/>
      <c r="IR1254"/>
      <c r="IS1254"/>
      <c r="IT1254"/>
      <c r="IU1254"/>
      <c r="IV1254"/>
      <c r="IW1254"/>
      <c r="IX1254"/>
      <c r="IY1254"/>
      <c r="IZ1254"/>
      <c r="JA1254"/>
      <c r="JB1254"/>
      <c r="JC1254"/>
      <c r="JD1254"/>
      <c r="JE1254"/>
      <c r="JF1254"/>
      <c r="JG1254"/>
      <c r="JH1254"/>
      <c r="JI1254"/>
      <c r="JJ1254"/>
      <c r="JK1254"/>
      <c r="JL1254"/>
      <c r="JM1254"/>
      <c r="JN1254"/>
      <c r="JO1254"/>
      <c r="JP1254"/>
      <c r="JQ1254"/>
      <c r="JR1254"/>
      <c r="JS1254"/>
      <c r="JT1254"/>
      <c r="JU1254"/>
      <c r="JV1254"/>
      <c r="JW1254"/>
      <c r="JX1254"/>
      <c r="JY1254"/>
      <c r="JZ1254"/>
      <c r="KA1254"/>
      <c r="KB1254"/>
      <c r="KC1254"/>
      <c r="KD1254"/>
      <c r="KE1254"/>
      <c r="KF1254"/>
      <c r="KG1254"/>
      <c r="KH1254"/>
      <c r="KI1254"/>
      <c r="KJ1254"/>
      <c r="KK1254"/>
      <c r="KL1254"/>
      <c r="KM1254"/>
      <c r="KN1254"/>
      <c r="KO1254"/>
      <c r="KP1254"/>
      <c r="KQ1254"/>
      <c r="KR1254"/>
      <c r="KS1254"/>
      <c r="KT1254"/>
      <c r="KU1254"/>
      <c r="KV1254"/>
      <c r="KW1254"/>
      <c r="KX1254"/>
      <c r="KY1254"/>
      <c r="KZ1254"/>
      <c r="LA1254"/>
      <c r="LB1254"/>
      <c r="LC1254"/>
      <c r="LD1254"/>
      <c r="LE1254"/>
      <c r="LF1254"/>
      <c r="LG1254"/>
      <c r="LH1254"/>
      <c r="LI1254"/>
      <c r="LJ1254"/>
      <c r="LK1254"/>
      <c r="LL1254"/>
      <c r="LM1254"/>
      <c r="LN1254"/>
      <c r="LO1254"/>
      <c r="LP1254"/>
      <c r="LQ1254"/>
      <c r="LR1254"/>
      <c r="LS1254"/>
      <c r="LT1254"/>
      <c r="LU1254"/>
      <c r="LV1254"/>
      <c r="LW1254"/>
      <c r="LX1254"/>
      <c r="LY1254"/>
      <c r="LZ1254"/>
      <c r="MA1254"/>
      <c r="MB1254"/>
      <c r="MC1254"/>
      <c r="MD1254"/>
      <c r="ME1254"/>
      <c r="MF1254"/>
      <c r="MG1254"/>
      <c r="MH1254"/>
      <c r="MI1254"/>
      <c r="MJ1254"/>
      <c r="MK1254"/>
      <c r="ML1254"/>
      <c r="MM1254"/>
      <c r="MN1254"/>
      <c r="MO1254"/>
      <c r="MP1254"/>
      <c r="MQ1254"/>
      <c r="MR1254"/>
      <c r="MS1254"/>
      <c r="MT1254"/>
      <c r="MU1254"/>
      <c r="MV1254"/>
      <c r="MW1254"/>
      <c r="MX1254"/>
      <c r="MY1254"/>
      <c r="MZ1254"/>
      <c r="NA1254"/>
      <c r="NB1254"/>
      <c r="NC1254"/>
      <c r="ND1254"/>
      <c r="NE1254"/>
      <c r="NF1254"/>
      <c r="NG1254"/>
      <c r="NH1254"/>
      <c r="NI1254"/>
      <c r="NJ1254"/>
      <c r="NK1254"/>
      <c r="NL1254"/>
      <c r="NM1254"/>
      <c r="NN1254"/>
      <c r="NO1254"/>
      <c r="NP1254"/>
      <c r="NQ1254"/>
      <c r="NR1254"/>
      <c r="NS1254"/>
      <c r="NT1254"/>
      <c r="NU1254"/>
      <c r="NV1254"/>
      <c r="NW1254"/>
      <c r="NX1254"/>
      <c r="NY1254"/>
      <c r="NZ1254"/>
      <c r="OA1254"/>
    </row>
    <row r="1255" spans="16:391"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DR1255"/>
      <c r="DS1255"/>
      <c r="DT1255"/>
      <c r="DU1255"/>
      <c r="DV1255"/>
      <c r="DW1255"/>
      <c r="DX1255"/>
      <c r="DY1255"/>
      <c r="DZ1255"/>
      <c r="EA1255"/>
      <c r="EB1255"/>
      <c r="EC1255"/>
      <c r="ED1255"/>
      <c r="EE1255"/>
      <c r="EF1255"/>
      <c r="EG1255"/>
      <c r="EH1255"/>
      <c r="EI1255"/>
      <c r="EJ1255"/>
      <c r="EK1255"/>
      <c r="EL1255"/>
      <c r="EM1255"/>
      <c r="EN1255"/>
      <c r="EO1255"/>
      <c r="EP1255"/>
      <c r="EQ1255"/>
      <c r="ER1255"/>
      <c r="ES1255"/>
      <c r="ET1255"/>
      <c r="EU1255"/>
      <c r="EV1255"/>
      <c r="EW1255"/>
      <c r="EX1255"/>
      <c r="EY1255"/>
      <c r="EZ1255"/>
      <c r="FA1255"/>
      <c r="FB1255"/>
      <c r="FC1255"/>
      <c r="FD1255"/>
      <c r="FE1255"/>
      <c r="FF1255"/>
      <c r="FG1255"/>
      <c r="FH1255"/>
      <c r="FI1255"/>
      <c r="FJ1255"/>
      <c r="FK1255"/>
      <c r="FL1255"/>
      <c r="FM1255"/>
      <c r="FN1255"/>
      <c r="FO1255"/>
      <c r="FP1255"/>
      <c r="FQ1255"/>
      <c r="FR1255"/>
      <c r="FS1255"/>
      <c r="FT1255"/>
      <c r="FU1255"/>
      <c r="FV1255"/>
      <c r="FW1255"/>
      <c r="FX1255"/>
      <c r="FY1255"/>
      <c r="FZ1255"/>
      <c r="GA1255"/>
      <c r="GB1255"/>
      <c r="GC1255"/>
      <c r="GD1255"/>
      <c r="GE1255"/>
      <c r="GF1255"/>
      <c r="GG1255"/>
      <c r="GH1255"/>
      <c r="GI1255"/>
      <c r="GJ1255"/>
      <c r="GK1255"/>
      <c r="GL1255"/>
      <c r="GM1255"/>
      <c r="GN1255"/>
      <c r="GO1255"/>
      <c r="GP1255"/>
      <c r="GQ1255"/>
      <c r="GR1255"/>
      <c r="GS1255"/>
      <c r="GT1255"/>
      <c r="GU1255"/>
      <c r="GV1255"/>
      <c r="GW1255"/>
      <c r="GX1255"/>
      <c r="GY1255"/>
      <c r="GZ1255"/>
      <c r="HA1255"/>
      <c r="HB1255"/>
      <c r="HC1255"/>
      <c r="HD1255"/>
      <c r="HE1255"/>
      <c r="HF1255"/>
      <c r="HG1255"/>
      <c r="HH1255"/>
      <c r="HI1255"/>
      <c r="HJ1255"/>
      <c r="HK1255"/>
      <c r="HL1255"/>
      <c r="HM1255"/>
      <c r="HN1255"/>
      <c r="HO1255"/>
      <c r="HP1255"/>
      <c r="HQ1255"/>
      <c r="HR1255"/>
      <c r="HS1255"/>
      <c r="HT1255"/>
      <c r="HU1255"/>
      <c r="HV1255"/>
      <c r="HW1255"/>
      <c r="HX1255"/>
      <c r="HY1255"/>
      <c r="HZ1255"/>
      <c r="IA1255"/>
      <c r="IB1255"/>
      <c r="IC1255"/>
      <c r="ID1255"/>
      <c r="IE1255"/>
      <c r="IF1255"/>
      <c r="IG1255"/>
      <c r="IH1255"/>
      <c r="II1255"/>
      <c r="IJ1255"/>
      <c r="IK1255"/>
      <c r="IL1255"/>
      <c r="IM1255"/>
      <c r="IN1255"/>
      <c r="IO1255"/>
      <c r="IP1255"/>
      <c r="IQ1255"/>
      <c r="IR1255"/>
      <c r="IS1255"/>
      <c r="IT1255"/>
      <c r="IU1255"/>
      <c r="IV1255"/>
      <c r="IW1255"/>
      <c r="IX1255"/>
      <c r="IY1255"/>
      <c r="IZ1255"/>
      <c r="JA1255"/>
      <c r="JB1255"/>
      <c r="JC1255"/>
      <c r="JD1255"/>
      <c r="JE1255"/>
      <c r="JF1255"/>
      <c r="JG1255"/>
      <c r="JH1255"/>
      <c r="JI1255"/>
      <c r="JJ1255"/>
      <c r="JK1255"/>
      <c r="JL1255"/>
      <c r="JM1255"/>
      <c r="JN1255"/>
      <c r="JO1255"/>
      <c r="JP1255"/>
      <c r="JQ1255"/>
      <c r="JR1255"/>
      <c r="JS1255"/>
      <c r="JT1255"/>
      <c r="JU1255"/>
      <c r="JV1255"/>
      <c r="JW1255"/>
      <c r="JX1255"/>
      <c r="JY1255"/>
      <c r="JZ1255"/>
      <c r="KA1255"/>
      <c r="KB1255"/>
      <c r="KC1255"/>
      <c r="KD1255"/>
      <c r="KE1255"/>
      <c r="KF1255"/>
      <c r="KG1255"/>
      <c r="KH1255"/>
      <c r="KI1255"/>
      <c r="KJ1255"/>
      <c r="KK1255"/>
      <c r="KL1255"/>
      <c r="KM1255"/>
      <c r="KN1255"/>
      <c r="KO1255"/>
      <c r="KP1255"/>
      <c r="KQ1255"/>
      <c r="KR1255"/>
      <c r="KS1255"/>
      <c r="KT1255"/>
      <c r="KU1255"/>
      <c r="KV1255"/>
      <c r="KW1255"/>
      <c r="KX1255"/>
      <c r="KY1255"/>
      <c r="KZ1255"/>
      <c r="LA1255"/>
      <c r="LB1255"/>
      <c r="LC1255"/>
      <c r="LD1255"/>
      <c r="LE1255"/>
      <c r="LF1255"/>
      <c r="LG1255"/>
      <c r="LH1255"/>
      <c r="LI1255"/>
      <c r="LJ1255"/>
      <c r="LK1255"/>
      <c r="LL1255"/>
      <c r="LM1255"/>
      <c r="LN1255"/>
      <c r="LO1255"/>
      <c r="LP1255"/>
      <c r="LQ1255"/>
      <c r="LR1255"/>
      <c r="LS1255"/>
      <c r="LT1255"/>
      <c r="LU1255"/>
      <c r="LV1255"/>
      <c r="LW1255"/>
      <c r="LX1255"/>
      <c r="LY1255"/>
      <c r="LZ1255"/>
      <c r="MA1255"/>
      <c r="MB1255"/>
      <c r="MC1255"/>
      <c r="MD1255"/>
      <c r="ME1255"/>
      <c r="MF1255"/>
      <c r="MG1255"/>
      <c r="MH1255"/>
      <c r="MI1255"/>
      <c r="MJ1255"/>
      <c r="MK1255"/>
      <c r="ML1255"/>
      <c r="MM1255"/>
      <c r="MN1255"/>
      <c r="MO1255"/>
      <c r="MP1255"/>
      <c r="MQ1255"/>
      <c r="MR1255"/>
      <c r="MS1255"/>
      <c r="MT1255"/>
      <c r="MU1255"/>
      <c r="MV1255"/>
      <c r="MW1255"/>
      <c r="MX1255"/>
      <c r="MY1255"/>
      <c r="MZ1255"/>
      <c r="NA1255"/>
      <c r="NB1255"/>
      <c r="NC1255"/>
      <c r="ND1255"/>
      <c r="NE1255"/>
      <c r="NF1255"/>
      <c r="NG1255"/>
      <c r="NH1255"/>
      <c r="NI1255"/>
      <c r="NJ1255"/>
      <c r="NK1255"/>
      <c r="NL1255"/>
      <c r="NM1255"/>
      <c r="NN1255"/>
      <c r="NO1255"/>
      <c r="NP1255"/>
      <c r="NQ1255"/>
      <c r="NR1255"/>
      <c r="NS1255"/>
      <c r="NT1255"/>
      <c r="NU1255"/>
      <c r="NV1255"/>
      <c r="NW1255"/>
      <c r="NX1255"/>
      <c r="NY1255"/>
      <c r="NZ1255"/>
      <c r="OA1255"/>
    </row>
    <row r="1256" spans="16:391"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DR1256"/>
      <c r="DS1256"/>
      <c r="DT1256"/>
      <c r="DU1256"/>
      <c r="DV1256"/>
      <c r="DW1256"/>
      <c r="DX1256"/>
      <c r="DY1256"/>
      <c r="DZ1256"/>
      <c r="EA1256"/>
      <c r="EB1256"/>
      <c r="EC1256"/>
      <c r="ED1256"/>
      <c r="EE1256"/>
      <c r="EF1256"/>
      <c r="EG1256"/>
      <c r="EH1256"/>
      <c r="EI1256"/>
      <c r="EJ1256"/>
      <c r="EK1256"/>
      <c r="EL1256"/>
      <c r="EM1256"/>
      <c r="EN1256"/>
      <c r="EO1256"/>
      <c r="EP1256"/>
      <c r="EQ1256"/>
      <c r="ER1256"/>
      <c r="ES1256"/>
      <c r="ET1256"/>
      <c r="EU1256"/>
      <c r="EV1256"/>
      <c r="EW1256"/>
      <c r="EX1256"/>
      <c r="EY1256"/>
      <c r="EZ1256"/>
      <c r="FA1256"/>
      <c r="FB1256"/>
      <c r="FC1256"/>
      <c r="FD1256"/>
      <c r="FE1256"/>
      <c r="FF1256"/>
      <c r="FG1256"/>
      <c r="FH1256"/>
      <c r="FI1256"/>
      <c r="FJ1256"/>
      <c r="FK1256"/>
      <c r="FL1256"/>
      <c r="FM1256"/>
      <c r="FN1256"/>
      <c r="FO1256"/>
      <c r="FP1256"/>
      <c r="FQ1256"/>
      <c r="FR1256"/>
      <c r="FS1256"/>
      <c r="FT1256"/>
      <c r="FU1256"/>
      <c r="FV1256"/>
      <c r="FW1256"/>
      <c r="FX1256"/>
      <c r="FY1256"/>
      <c r="FZ1256"/>
      <c r="GA1256"/>
      <c r="GB1256"/>
      <c r="GC1256"/>
      <c r="GD1256"/>
      <c r="GE1256"/>
      <c r="GF1256"/>
      <c r="GG1256"/>
      <c r="GH1256"/>
      <c r="GI1256"/>
      <c r="GJ1256"/>
      <c r="GK1256"/>
      <c r="GL1256"/>
      <c r="GM1256"/>
      <c r="GN1256"/>
      <c r="GO1256"/>
      <c r="GP1256"/>
      <c r="GQ1256"/>
      <c r="GR1256"/>
      <c r="GS1256"/>
      <c r="GT1256"/>
      <c r="GU1256"/>
      <c r="GV1256"/>
      <c r="GW1256"/>
      <c r="GX1256"/>
      <c r="GY1256"/>
      <c r="GZ1256"/>
      <c r="HA1256"/>
      <c r="HB1256"/>
      <c r="HC1256"/>
      <c r="HD1256"/>
      <c r="HE1256"/>
      <c r="HF1256"/>
      <c r="HG1256"/>
      <c r="HH1256"/>
      <c r="HI1256"/>
      <c r="HJ1256"/>
      <c r="HK1256"/>
      <c r="HL1256"/>
      <c r="HM1256"/>
      <c r="HN1256"/>
      <c r="HO1256"/>
      <c r="HP1256"/>
      <c r="HQ1256"/>
      <c r="HR1256"/>
      <c r="HS1256"/>
      <c r="HT1256"/>
      <c r="HU1256"/>
      <c r="HV1256"/>
      <c r="HW1256"/>
      <c r="HX1256"/>
      <c r="HY1256"/>
      <c r="HZ1256"/>
      <c r="IA1256"/>
      <c r="IB1256"/>
      <c r="IC1256"/>
      <c r="ID1256"/>
      <c r="IE1256"/>
      <c r="IF1256"/>
      <c r="IG1256"/>
      <c r="IH1256"/>
      <c r="II1256"/>
      <c r="IJ1256"/>
      <c r="IK1256"/>
      <c r="IL1256"/>
      <c r="IM1256"/>
      <c r="IN1256"/>
      <c r="IO1256"/>
      <c r="IP1256"/>
      <c r="IQ1256"/>
      <c r="IR1256"/>
      <c r="IS1256"/>
      <c r="IT1256"/>
      <c r="IU1256"/>
      <c r="IV1256"/>
      <c r="IW1256"/>
      <c r="IX1256"/>
      <c r="IY1256"/>
      <c r="IZ1256"/>
      <c r="JA1256"/>
      <c r="JB1256"/>
      <c r="JC1256"/>
      <c r="JD1256"/>
      <c r="JE1256"/>
      <c r="JF1256"/>
      <c r="JG1256"/>
      <c r="JH1256"/>
      <c r="JI1256"/>
      <c r="JJ1256"/>
      <c r="JK1256"/>
      <c r="JL1256"/>
      <c r="JM1256"/>
      <c r="JN1256"/>
      <c r="JO1256"/>
      <c r="JP1256"/>
      <c r="JQ1256"/>
      <c r="JR1256"/>
      <c r="JS1256"/>
      <c r="JT1256"/>
      <c r="JU1256"/>
      <c r="JV1256"/>
      <c r="JW1256"/>
      <c r="JX1256"/>
      <c r="JY1256"/>
      <c r="JZ1256"/>
      <c r="KA1256"/>
      <c r="KB1256"/>
      <c r="KC1256"/>
      <c r="KD1256"/>
      <c r="KE1256"/>
      <c r="KF1256"/>
      <c r="KG1256"/>
      <c r="KH1256"/>
      <c r="KI1256"/>
      <c r="KJ1256"/>
      <c r="KK1256"/>
      <c r="KL1256"/>
      <c r="KM1256"/>
      <c r="KN1256"/>
      <c r="KO1256"/>
      <c r="KP1256"/>
      <c r="KQ1256"/>
      <c r="KR1256"/>
      <c r="KS1256"/>
      <c r="KT1256"/>
      <c r="KU1256"/>
      <c r="KV1256"/>
      <c r="KW1256"/>
      <c r="KX1256"/>
      <c r="KY1256"/>
      <c r="KZ1256"/>
      <c r="LA1256"/>
      <c r="LB1256"/>
      <c r="LC1256"/>
      <c r="LD1256"/>
      <c r="LE1256"/>
      <c r="LF1256"/>
      <c r="LG1256"/>
      <c r="LH1256"/>
      <c r="LI1256"/>
      <c r="LJ1256"/>
      <c r="LK1256"/>
      <c r="LL1256"/>
      <c r="LM1256"/>
      <c r="LN1256"/>
      <c r="LO1256"/>
      <c r="LP1256"/>
      <c r="LQ1256"/>
      <c r="LR1256"/>
      <c r="LS1256"/>
      <c r="LT1256"/>
      <c r="LU1256"/>
      <c r="LV1256"/>
      <c r="LW1256"/>
      <c r="LX1256"/>
      <c r="LY1256"/>
      <c r="LZ1256"/>
      <c r="MA1256"/>
      <c r="MB1256"/>
      <c r="MC1256"/>
      <c r="MD1256"/>
      <c r="ME1256"/>
      <c r="MF1256"/>
      <c r="MG1256"/>
      <c r="MH1256"/>
      <c r="MI1256"/>
      <c r="MJ1256"/>
      <c r="MK1256"/>
      <c r="ML1256"/>
      <c r="MM1256"/>
      <c r="MN1256"/>
      <c r="MO1256"/>
      <c r="MP1256"/>
      <c r="MQ1256"/>
      <c r="MR1256"/>
      <c r="MS1256"/>
      <c r="MT1256"/>
      <c r="MU1256"/>
      <c r="MV1256"/>
      <c r="MW1256"/>
      <c r="MX1256"/>
      <c r="MY1256"/>
      <c r="MZ1256"/>
      <c r="NA1256"/>
      <c r="NB1256"/>
      <c r="NC1256"/>
      <c r="ND1256"/>
      <c r="NE1256"/>
      <c r="NF1256"/>
      <c r="NG1256"/>
      <c r="NH1256"/>
      <c r="NI1256"/>
      <c r="NJ1256"/>
      <c r="NK1256"/>
      <c r="NL1256"/>
      <c r="NM1256"/>
      <c r="NN1256"/>
      <c r="NO1256"/>
      <c r="NP1256"/>
      <c r="NQ1256"/>
      <c r="NR1256"/>
      <c r="NS1256"/>
      <c r="NT1256"/>
      <c r="NU1256"/>
      <c r="NV1256"/>
      <c r="NW1256"/>
      <c r="NX1256"/>
      <c r="NY1256"/>
      <c r="NZ1256"/>
      <c r="OA1256"/>
    </row>
    <row r="1257" spans="16:391"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DR1257"/>
      <c r="DS1257"/>
      <c r="DT1257"/>
      <c r="DU1257"/>
      <c r="DV1257"/>
      <c r="DW1257"/>
      <c r="DX1257"/>
      <c r="DY1257"/>
      <c r="DZ1257"/>
      <c r="EA1257"/>
      <c r="EB1257"/>
      <c r="EC1257"/>
      <c r="ED1257"/>
      <c r="EE1257"/>
      <c r="EF1257"/>
      <c r="EG1257"/>
      <c r="EH1257"/>
      <c r="EI1257"/>
      <c r="EJ1257"/>
      <c r="EK1257"/>
      <c r="EL1257"/>
      <c r="EM1257"/>
      <c r="EN1257"/>
      <c r="EO1257"/>
      <c r="EP1257"/>
      <c r="EQ1257"/>
      <c r="ER1257"/>
      <c r="ES1257"/>
      <c r="ET1257"/>
      <c r="EU1257"/>
      <c r="EV1257"/>
      <c r="EW1257"/>
      <c r="EX1257"/>
      <c r="EY1257"/>
      <c r="EZ1257"/>
      <c r="FA1257"/>
      <c r="FB1257"/>
      <c r="FC1257"/>
      <c r="FD1257"/>
      <c r="FE1257"/>
      <c r="FF1257"/>
      <c r="FG1257"/>
      <c r="FH1257"/>
      <c r="FI1257"/>
      <c r="FJ1257"/>
      <c r="FK1257"/>
      <c r="FL1257"/>
      <c r="FM1257"/>
      <c r="FN1257"/>
      <c r="FO1257"/>
      <c r="FP1257"/>
      <c r="FQ1257"/>
      <c r="FR1257"/>
      <c r="FS1257"/>
      <c r="FT1257"/>
      <c r="FU1257"/>
      <c r="FV1257"/>
      <c r="FW1257"/>
      <c r="FX1257"/>
      <c r="FY1257"/>
      <c r="FZ1257"/>
      <c r="GA1257"/>
      <c r="GB1257"/>
      <c r="GC1257"/>
      <c r="GD1257"/>
      <c r="GE1257"/>
      <c r="GF1257"/>
      <c r="GG1257"/>
      <c r="GH1257"/>
      <c r="GI1257"/>
      <c r="GJ1257"/>
      <c r="GK1257"/>
      <c r="GL1257"/>
      <c r="GM1257"/>
      <c r="GN1257"/>
      <c r="GO1257"/>
      <c r="GP1257"/>
      <c r="GQ1257"/>
      <c r="GR1257"/>
      <c r="GS1257"/>
      <c r="GT1257"/>
      <c r="GU1257"/>
      <c r="GV1257"/>
      <c r="GW1257"/>
      <c r="GX1257"/>
      <c r="GY1257"/>
      <c r="GZ1257"/>
      <c r="HA1257"/>
      <c r="HB1257"/>
      <c r="HC1257"/>
      <c r="HD1257"/>
      <c r="HE1257"/>
      <c r="HF1257"/>
      <c r="HG1257"/>
      <c r="HH1257"/>
      <c r="HI1257"/>
      <c r="HJ1257"/>
      <c r="HK1257"/>
      <c r="HL1257"/>
      <c r="HM1257"/>
      <c r="HN1257"/>
      <c r="HO1257"/>
      <c r="HP1257"/>
      <c r="HQ1257"/>
      <c r="HR1257"/>
      <c r="HS1257"/>
      <c r="HT1257"/>
      <c r="HU1257"/>
      <c r="HV1257"/>
      <c r="HW1257"/>
      <c r="HX1257"/>
      <c r="HY1257"/>
      <c r="HZ1257"/>
      <c r="IA1257"/>
      <c r="IB1257"/>
      <c r="IC1257"/>
      <c r="ID1257"/>
      <c r="IE1257"/>
      <c r="IF1257"/>
      <c r="IG1257"/>
      <c r="IH1257"/>
      <c r="II1257"/>
      <c r="IJ1257"/>
      <c r="IK1257"/>
      <c r="IL1257"/>
      <c r="IM1257"/>
      <c r="IN1257"/>
      <c r="IO1257"/>
      <c r="IP1257"/>
      <c r="IQ1257"/>
      <c r="IR1257"/>
      <c r="IS1257"/>
      <c r="IT1257"/>
      <c r="IU1257"/>
      <c r="IV1257"/>
      <c r="IW1257"/>
      <c r="IX1257"/>
      <c r="IY1257"/>
      <c r="IZ1257"/>
      <c r="JA1257"/>
      <c r="JB1257"/>
      <c r="JC1257"/>
      <c r="JD1257"/>
      <c r="JE1257"/>
      <c r="JF1257"/>
      <c r="JG1257"/>
      <c r="JH1257"/>
      <c r="JI1257"/>
      <c r="JJ1257"/>
      <c r="JK1257"/>
      <c r="JL1257"/>
      <c r="JM1257"/>
      <c r="JN1257"/>
      <c r="JO1257"/>
      <c r="JP1257"/>
      <c r="JQ1257"/>
      <c r="JR1257"/>
      <c r="JS1257"/>
      <c r="JT1257"/>
      <c r="JU1257"/>
      <c r="JV1257"/>
      <c r="JW1257"/>
      <c r="JX1257"/>
      <c r="JY1257"/>
      <c r="JZ1257"/>
      <c r="KA1257"/>
      <c r="KB1257"/>
      <c r="KC1257"/>
      <c r="KD1257"/>
      <c r="KE1257"/>
      <c r="KF1257"/>
      <c r="KG1257"/>
      <c r="KH1257"/>
      <c r="KI1257"/>
      <c r="KJ1257"/>
      <c r="KK1257"/>
      <c r="KL1257"/>
      <c r="KM1257"/>
      <c r="KN1257"/>
      <c r="KO1257"/>
      <c r="KP1257"/>
      <c r="KQ1257"/>
      <c r="KR1257"/>
      <c r="KS1257"/>
      <c r="KT1257"/>
      <c r="KU1257"/>
      <c r="KV1257"/>
      <c r="KW1257"/>
      <c r="KX1257"/>
      <c r="KY1257"/>
      <c r="KZ1257"/>
      <c r="LA1257"/>
      <c r="LB1257"/>
      <c r="LC1257"/>
      <c r="LD1257"/>
      <c r="LE1257"/>
      <c r="LF1257"/>
      <c r="LG1257"/>
      <c r="LH1257"/>
      <c r="LI1257"/>
      <c r="LJ1257"/>
      <c r="LK1257"/>
      <c r="LL1257"/>
      <c r="LM1257"/>
      <c r="LN1257"/>
      <c r="LO1257"/>
      <c r="LP1257"/>
      <c r="LQ1257"/>
      <c r="LR1257"/>
      <c r="LS1257"/>
      <c r="LT1257"/>
      <c r="LU1257"/>
      <c r="LV1257"/>
      <c r="LW1257"/>
      <c r="LX1257"/>
      <c r="LY1257"/>
      <c r="LZ1257"/>
      <c r="MA1257"/>
      <c r="MB1257"/>
      <c r="MC1257"/>
      <c r="MD1257"/>
      <c r="ME1257"/>
      <c r="MF1257"/>
      <c r="MG1257"/>
      <c r="MH1257"/>
      <c r="MI1257"/>
      <c r="MJ1257"/>
      <c r="MK1257"/>
      <c r="ML1257"/>
      <c r="MM1257"/>
      <c r="MN1257"/>
      <c r="MO1257"/>
      <c r="MP1257"/>
      <c r="MQ1257"/>
      <c r="MR1257"/>
      <c r="MS1257"/>
      <c r="MT1257"/>
      <c r="MU1257"/>
      <c r="MV1257"/>
      <c r="MW1257"/>
      <c r="MX1257"/>
      <c r="MY1257"/>
      <c r="MZ1257"/>
      <c r="NA1257"/>
      <c r="NB1257"/>
      <c r="NC1257"/>
      <c r="ND1257"/>
      <c r="NE1257"/>
      <c r="NF1257"/>
      <c r="NG1257"/>
      <c r="NH1257"/>
      <c r="NI1257"/>
      <c r="NJ1257"/>
      <c r="NK1257"/>
      <c r="NL1257"/>
      <c r="NM1257"/>
      <c r="NN1257"/>
      <c r="NO1257"/>
      <c r="NP1257"/>
      <c r="NQ1257"/>
      <c r="NR1257"/>
      <c r="NS1257"/>
      <c r="NT1257"/>
      <c r="NU1257"/>
      <c r="NV1257"/>
      <c r="NW1257"/>
      <c r="NX1257"/>
      <c r="NY1257"/>
      <c r="NZ1257"/>
      <c r="OA1257"/>
    </row>
    <row r="1258" spans="16:391"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DR1258"/>
      <c r="DS1258"/>
      <c r="DT1258"/>
      <c r="DU1258"/>
      <c r="DV1258"/>
      <c r="DW1258"/>
      <c r="DX1258"/>
      <c r="DY1258"/>
      <c r="DZ1258"/>
      <c r="EA1258"/>
      <c r="EB1258"/>
      <c r="EC1258"/>
      <c r="ED1258"/>
      <c r="EE1258"/>
      <c r="EF1258"/>
      <c r="EG1258"/>
      <c r="EH1258"/>
      <c r="EI1258"/>
      <c r="EJ1258"/>
      <c r="EK1258"/>
      <c r="EL1258"/>
      <c r="EM1258"/>
      <c r="EN1258"/>
      <c r="EO1258"/>
      <c r="EP1258"/>
      <c r="EQ1258"/>
      <c r="ER1258"/>
      <c r="ES1258"/>
      <c r="ET1258"/>
      <c r="EU1258"/>
      <c r="EV1258"/>
      <c r="EW1258"/>
      <c r="EX1258"/>
      <c r="EY1258"/>
      <c r="EZ1258"/>
      <c r="FA1258"/>
      <c r="FB1258"/>
      <c r="FC1258"/>
      <c r="FD1258"/>
      <c r="FE1258"/>
      <c r="FF1258"/>
      <c r="FG1258"/>
      <c r="FH1258"/>
      <c r="FI1258"/>
      <c r="FJ1258"/>
      <c r="FK1258"/>
      <c r="FL1258"/>
      <c r="FM1258"/>
      <c r="FN1258"/>
      <c r="FO1258"/>
      <c r="FP1258"/>
      <c r="FQ1258"/>
      <c r="FR1258"/>
      <c r="FS1258"/>
      <c r="FT1258"/>
      <c r="FU1258"/>
      <c r="FV1258"/>
      <c r="FW1258"/>
      <c r="FX1258"/>
      <c r="FY1258"/>
      <c r="FZ1258"/>
      <c r="GA1258"/>
      <c r="GB1258"/>
      <c r="GC1258"/>
      <c r="GD1258"/>
      <c r="GE1258"/>
      <c r="GF1258"/>
      <c r="GG1258"/>
      <c r="GH1258"/>
      <c r="GI1258"/>
      <c r="GJ1258"/>
      <c r="GK1258"/>
      <c r="GL1258"/>
      <c r="GM1258"/>
      <c r="GN1258"/>
      <c r="GO1258"/>
      <c r="GP1258"/>
      <c r="GQ1258"/>
      <c r="GR1258"/>
      <c r="GS1258"/>
      <c r="GT1258"/>
      <c r="GU1258"/>
      <c r="GV1258"/>
      <c r="GW1258"/>
      <c r="GX1258"/>
      <c r="GY1258"/>
      <c r="GZ1258"/>
      <c r="HA1258"/>
      <c r="HB1258"/>
      <c r="HC1258"/>
      <c r="HD1258"/>
      <c r="HE1258"/>
      <c r="HF1258"/>
      <c r="HG1258"/>
      <c r="HH1258"/>
      <c r="HI1258"/>
      <c r="HJ1258"/>
      <c r="HK1258"/>
      <c r="HL1258"/>
      <c r="HM1258"/>
      <c r="HN1258"/>
      <c r="HO1258"/>
      <c r="HP1258"/>
      <c r="HQ1258"/>
      <c r="HR1258"/>
      <c r="HS1258"/>
      <c r="HT1258"/>
      <c r="HU1258"/>
      <c r="HV1258"/>
      <c r="HW1258"/>
      <c r="HX1258"/>
      <c r="HY1258"/>
      <c r="HZ1258"/>
      <c r="IA1258"/>
      <c r="IB1258"/>
      <c r="IC1258"/>
      <c r="ID1258"/>
      <c r="IE1258"/>
      <c r="IF1258"/>
      <c r="IG1258"/>
      <c r="IH1258"/>
      <c r="II1258"/>
      <c r="IJ1258"/>
      <c r="IK1258"/>
      <c r="IL1258"/>
      <c r="IM1258"/>
      <c r="IN1258"/>
      <c r="IO1258"/>
      <c r="IP1258"/>
      <c r="IQ1258"/>
      <c r="IR1258"/>
      <c r="IS1258"/>
      <c r="IT1258"/>
      <c r="IU1258"/>
      <c r="IV1258"/>
      <c r="IW1258"/>
      <c r="IX1258"/>
      <c r="IY1258"/>
      <c r="IZ1258"/>
      <c r="JA1258"/>
      <c r="JB1258"/>
      <c r="JC1258"/>
      <c r="JD1258"/>
      <c r="JE1258"/>
      <c r="JF1258"/>
      <c r="JG1258"/>
      <c r="JH1258"/>
      <c r="JI1258"/>
      <c r="JJ1258"/>
      <c r="JK1258"/>
      <c r="JL1258"/>
      <c r="JM1258"/>
      <c r="JN1258"/>
      <c r="JO1258"/>
      <c r="JP1258"/>
      <c r="JQ1258"/>
      <c r="JR1258"/>
      <c r="JS1258"/>
      <c r="JT1258"/>
      <c r="JU1258"/>
      <c r="JV1258"/>
      <c r="JW1258"/>
      <c r="JX1258"/>
      <c r="JY1258"/>
      <c r="JZ1258"/>
      <c r="KA1258"/>
      <c r="KB1258"/>
      <c r="KC1258"/>
      <c r="KD1258"/>
      <c r="KE1258"/>
      <c r="KF1258"/>
      <c r="KG1258"/>
      <c r="KH1258"/>
      <c r="KI1258"/>
      <c r="KJ1258"/>
      <c r="KK1258"/>
      <c r="KL1258"/>
      <c r="KM1258"/>
      <c r="KN1258"/>
      <c r="KO1258"/>
      <c r="KP1258"/>
      <c r="KQ1258"/>
      <c r="KR1258"/>
      <c r="KS1258"/>
      <c r="KT1258"/>
      <c r="KU1258"/>
      <c r="KV1258"/>
      <c r="KW1258"/>
      <c r="KX1258"/>
      <c r="KY1258"/>
      <c r="KZ1258"/>
      <c r="LA1258"/>
      <c r="LB1258"/>
      <c r="LC1258"/>
      <c r="LD1258"/>
      <c r="LE1258"/>
      <c r="LF1258"/>
      <c r="LG1258"/>
      <c r="LH1258"/>
      <c r="LI1258"/>
      <c r="LJ1258"/>
      <c r="LK1258"/>
      <c r="LL1258"/>
      <c r="LM1258"/>
      <c r="LN1258"/>
      <c r="LO1258"/>
      <c r="LP1258"/>
      <c r="LQ1258"/>
      <c r="LR1258"/>
      <c r="LS1258"/>
      <c r="LT1258"/>
      <c r="LU1258"/>
      <c r="LV1258"/>
      <c r="LW1258"/>
      <c r="LX1258"/>
      <c r="LY1258"/>
      <c r="LZ1258"/>
      <c r="MA1258"/>
      <c r="MB1258"/>
      <c r="MC1258"/>
      <c r="MD1258"/>
      <c r="ME1258"/>
      <c r="MF1258"/>
      <c r="MG1258"/>
      <c r="MH1258"/>
      <c r="MI1258"/>
      <c r="MJ1258"/>
      <c r="MK1258"/>
      <c r="ML1258"/>
      <c r="MM1258"/>
      <c r="MN1258"/>
      <c r="MO1258"/>
      <c r="MP1258"/>
      <c r="MQ1258"/>
      <c r="MR1258"/>
      <c r="MS1258"/>
      <c r="MT1258"/>
      <c r="MU1258"/>
      <c r="MV1258"/>
      <c r="MW1258"/>
      <c r="MX1258"/>
      <c r="MY1258"/>
      <c r="MZ1258"/>
      <c r="NA1258"/>
      <c r="NB1258"/>
      <c r="NC1258"/>
      <c r="ND1258"/>
      <c r="NE1258"/>
      <c r="NF1258"/>
      <c r="NG1258"/>
      <c r="NH1258"/>
      <c r="NI1258"/>
      <c r="NJ1258"/>
      <c r="NK1258"/>
      <c r="NL1258"/>
      <c r="NM1258"/>
      <c r="NN1258"/>
      <c r="NO1258"/>
      <c r="NP1258"/>
      <c r="NQ1258"/>
      <c r="NR1258"/>
      <c r="NS1258"/>
      <c r="NT1258"/>
      <c r="NU1258"/>
      <c r="NV1258"/>
      <c r="NW1258"/>
      <c r="NX1258"/>
      <c r="NY1258"/>
      <c r="NZ1258"/>
      <c r="OA1258"/>
    </row>
    <row r="1259" spans="16:391"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DR1259"/>
      <c r="DS1259"/>
      <c r="DT1259"/>
      <c r="DU1259"/>
      <c r="DV1259"/>
      <c r="DW1259"/>
      <c r="DX1259"/>
      <c r="DY1259"/>
      <c r="DZ1259"/>
      <c r="EA1259"/>
      <c r="EB1259"/>
      <c r="EC1259"/>
      <c r="ED1259"/>
      <c r="EE1259"/>
      <c r="EF1259"/>
      <c r="EG1259"/>
      <c r="EH1259"/>
      <c r="EI1259"/>
      <c r="EJ1259"/>
      <c r="EK1259"/>
      <c r="EL1259"/>
      <c r="EM1259"/>
      <c r="EN1259"/>
      <c r="EO1259"/>
      <c r="EP1259"/>
      <c r="EQ1259"/>
      <c r="ER1259"/>
      <c r="ES1259"/>
      <c r="ET1259"/>
      <c r="EU1259"/>
      <c r="EV1259"/>
      <c r="EW1259"/>
      <c r="EX1259"/>
      <c r="EY1259"/>
      <c r="EZ1259"/>
      <c r="FA1259"/>
      <c r="FB1259"/>
      <c r="FC1259"/>
      <c r="FD1259"/>
      <c r="FE1259"/>
      <c r="FF1259"/>
      <c r="FG1259"/>
      <c r="FH1259"/>
      <c r="FI1259"/>
      <c r="FJ1259"/>
      <c r="FK1259"/>
      <c r="FL1259"/>
      <c r="FM1259"/>
      <c r="FN1259"/>
      <c r="FO1259"/>
      <c r="FP1259"/>
      <c r="FQ1259"/>
      <c r="FR1259"/>
      <c r="FS1259"/>
      <c r="FT1259"/>
      <c r="FU1259"/>
      <c r="FV1259"/>
      <c r="FW1259"/>
      <c r="FX1259"/>
      <c r="FY1259"/>
      <c r="FZ1259"/>
      <c r="GA1259"/>
      <c r="GB1259"/>
      <c r="GC1259"/>
      <c r="GD1259"/>
      <c r="GE1259"/>
      <c r="GF1259"/>
      <c r="GG1259"/>
      <c r="GH1259"/>
      <c r="GI1259"/>
      <c r="GJ1259"/>
      <c r="GK1259"/>
      <c r="GL1259"/>
      <c r="GM1259"/>
      <c r="GN1259"/>
      <c r="GO1259"/>
      <c r="GP1259"/>
      <c r="GQ1259"/>
      <c r="GR1259"/>
      <c r="GS1259"/>
      <c r="GT1259"/>
      <c r="GU1259"/>
      <c r="GV1259"/>
      <c r="GW1259"/>
      <c r="GX1259"/>
      <c r="GY1259"/>
      <c r="GZ1259"/>
      <c r="HA1259"/>
      <c r="HB1259"/>
      <c r="HC1259"/>
      <c r="HD1259"/>
      <c r="HE1259"/>
      <c r="HF1259"/>
      <c r="HG1259"/>
      <c r="HH1259"/>
      <c r="HI1259"/>
      <c r="HJ1259"/>
      <c r="HK1259"/>
      <c r="HL1259"/>
      <c r="HM1259"/>
      <c r="HN1259"/>
      <c r="HO1259"/>
      <c r="HP1259"/>
      <c r="HQ1259"/>
      <c r="HR1259"/>
      <c r="HS1259"/>
      <c r="HT1259"/>
      <c r="HU1259"/>
      <c r="HV1259"/>
      <c r="HW1259"/>
      <c r="HX1259"/>
      <c r="HY1259"/>
      <c r="HZ1259"/>
      <c r="IA1259"/>
      <c r="IB1259"/>
      <c r="IC1259"/>
      <c r="ID1259"/>
      <c r="IE1259"/>
      <c r="IF1259"/>
      <c r="IG1259"/>
      <c r="IH1259"/>
      <c r="II1259"/>
      <c r="IJ1259"/>
      <c r="IK1259"/>
      <c r="IL1259"/>
      <c r="IM1259"/>
      <c r="IN1259"/>
      <c r="IO1259"/>
      <c r="IP1259"/>
      <c r="IQ1259"/>
      <c r="IR1259"/>
      <c r="IS1259"/>
      <c r="IT1259"/>
      <c r="IU1259"/>
      <c r="IV1259"/>
      <c r="IW1259"/>
      <c r="IX1259"/>
      <c r="IY1259"/>
      <c r="IZ1259"/>
      <c r="JA1259"/>
      <c r="JB1259"/>
      <c r="JC1259"/>
      <c r="JD1259"/>
      <c r="JE1259"/>
      <c r="JF1259"/>
      <c r="JG1259"/>
      <c r="JH1259"/>
      <c r="JI1259"/>
      <c r="JJ1259"/>
      <c r="JK1259"/>
      <c r="JL1259"/>
      <c r="JM1259"/>
      <c r="JN1259"/>
      <c r="JO1259"/>
      <c r="JP1259"/>
      <c r="JQ1259"/>
      <c r="JR1259"/>
      <c r="JS1259"/>
      <c r="JT1259"/>
      <c r="JU1259"/>
      <c r="JV1259"/>
      <c r="JW1259"/>
      <c r="JX1259"/>
      <c r="JY1259"/>
      <c r="JZ1259"/>
      <c r="KA1259"/>
      <c r="KB1259"/>
      <c r="KC1259"/>
      <c r="KD1259"/>
      <c r="KE1259"/>
      <c r="KF1259"/>
      <c r="KG1259"/>
      <c r="KH1259"/>
      <c r="KI1259"/>
      <c r="KJ1259"/>
      <c r="KK1259"/>
      <c r="KL1259"/>
      <c r="KM1259"/>
      <c r="KN1259"/>
      <c r="KO1259"/>
      <c r="KP1259"/>
      <c r="KQ1259"/>
      <c r="KR1259"/>
      <c r="KS1259"/>
      <c r="KT1259"/>
      <c r="KU1259"/>
      <c r="KV1259"/>
      <c r="KW1259"/>
      <c r="KX1259"/>
      <c r="KY1259"/>
      <c r="KZ1259"/>
      <c r="LA1259"/>
      <c r="LB1259"/>
      <c r="LC1259"/>
      <c r="LD1259"/>
      <c r="LE1259"/>
      <c r="LF1259"/>
      <c r="LG1259"/>
      <c r="LH1259"/>
      <c r="LI1259"/>
      <c r="LJ1259"/>
      <c r="LK1259"/>
      <c r="LL1259"/>
      <c r="LM1259"/>
      <c r="LN1259"/>
      <c r="LO1259"/>
      <c r="LP1259"/>
      <c r="LQ1259"/>
      <c r="LR1259"/>
      <c r="LS1259"/>
      <c r="LT1259"/>
      <c r="LU1259"/>
      <c r="LV1259"/>
      <c r="LW1259"/>
      <c r="LX1259"/>
      <c r="LY1259"/>
      <c r="LZ1259"/>
      <c r="MA1259"/>
      <c r="MB1259"/>
      <c r="MC1259"/>
      <c r="MD1259"/>
      <c r="ME1259"/>
      <c r="MF1259"/>
      <c r="MG1259"/>
      <c r="MH1259"/>
      <c r="MI1259"/>
      <c r="MJ1259"/>
      <c r="MK1259"/>
      <c r="ML1259"/>
      <c r="MM1259"/>
      <c r="MN1259"/>
      <c r="MO1259"/>
      <c r="MP1259"/>
      <c r="MQ1259"/>
      <c r="MR1259"/>
      <c r="MS1259"/>
      <c r="MT1259"/>
      <c r="MU1259"/>
      <c r="MV1259"/>
      <c r="MW1259"/>
      <c r="MX1259"/>
      <c r="MY1259"/>
      <c r="MZ1259"/>
      <c r="NA1259"/>
      <c r="NB1259"/>
      <c r="NC1259"/>
      <c r="ND1259"/>
      <c r="NE1259"/>
      <c r="NF1259"/>
      <c r="NG1259"/>
      <c r="NH1259"/>
      <c r="NI1259"/>
      <c r="NJ1259"/>
      <c r="NK1259"/>
      <c r="NL1259"/>
      <c r="NM1259"/>
      <c r="NN1259"/>
      <c r="NO1259"/>
      <c r="NP1259"/>
      <c r="NQ1259"/>
      <c r="NR1259"/>
      <c r="NS1259"/>
      <c r="NT1259"/>
      <c r="NU1259"/>
      <c r="NV1259"/>
      <c r="NW1259"/>
      <c r="NX1259"/>
      <c r="NY1259"/>
      <c r="NZ1259"/>
      <c r="OA1259"/>
    </row>
    <row r="1260" spans="16:391"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DR1260"/>
      <c r="DS1260"/>
      <c r="DT1260"/>
      <c r="DU1260"/>
      <c r="DV1260"/>
      <c r="DW1260"/>
      <c r="DX1260"/>
      <c r="DY1260"/>
      <c r="DZ1260"/>
      <c r="EA1260"/>
      <c r="EB1260"/>
      <c r="EC1260"/>
      <c r="ED1260"/>
      <c r="EE1260"/>
      <c r="EF1260"/>
      <c r="EG1260"/>
      <c r="EH1260"/>
      <c r="EI1260"/>
      <c r="EJ1260"/>
      <c r="EK1260"/>
      <c r="EL1260"/>
      <c r="EM1260"/>
      <c r="EN1260"/>
      <c r="EO1260"/>
      <c r="EP1260"/>
      <c r="EQ1260"/>
      <c r="ER1260"/>
      <c r="ES1260"/>
      <c r="ET1260"/>
      <c r="EU1260"/>
      <c r="EV1260"/>
      <c r="EW1260"/>
      <c r="EX1260"/>
      <c r="EY1260"/>
      <c r="EZ1260"/>
      <c r="FA1260"/>
      <c r="FB1260"/>
      <c r="FC1260"/>
      <c r="FD1260"/>
      <c r="FE1260"/>
      <c r="FF1260"/>
      <c r="FG1260"/>
      <c r="FH1260"/>
      <c r="FI1260"/>
      <c r="FJ1260"/>
      <c r="FK1260"/>
      <c r="FL1260"/>
      <c r="FM1260"/>
      <c r="FN1260"/>
      <c r="FO1260"/>
      <c r="FP1260"/>
      <c r="FQ1260"/>
      <c r="FR1260"/>
      <c r="FS1260"/>
      <c r="FT1260"/>
      <c r="FU1260"/>
      <c r="FV1260"/>
      <c r="FW1260"/>
      <c r="FX1260"/>
      <c r="FY1260"/>
      <c r="FZ1260"/>
      <c r="GA1260"/>
      <c r="GB1260"/>
      <c r="GC1260"/>
      <c r="GD1260"/>
      <c r="GE1260"/>
      <c r="GF1260"/>
      <c r="GG1260"/>
      <c r="GH1260"/>
      <c r="GI1260"/>
      <c r="GJ1260"/>
      <c r="GK1260"/>
      <c r="GL1260"/>
      <c r="GM1260"/>
      <c r="GN1260"/>
      <c r="GO1260"/>
      <c r="GP1260"/>
      <c r="GQ1260"/>
      <c r="GR1260"/>
      <c r="GS1260"/>
      <c r="GT1260"/>
      <c r="GU1260"/>
      <c r="GV1260"/>
      <c r="GW1260"/>
      <c r="GX1260"/>
      <c r="GY1260"/>
      <c r="GZ1260"/>
      <c r="HA1260"/>
      <c r="HB1260"/>
      <c r="HC1260"/>
      <c r="HD1260"/>
      <c r="HE1260"/>
      <c r="HF1260"/>
      <c r="HG1260"/>
      <c r="HH1260"/>
      <c r="HI1260"/>
      <c r="HJ1260"/>
      <c r="HK1260"/>
      <c r="HL1260"/>
      <c r="HM1260"/>
      <c r="HN1260"/>
      <c r="HO1260"/>
      <c r="HP1260"/>
      <c r="HQ1260"/>
      <c r="HR1260"/>
      <c r="HS1260"/>
      <c r="HT1260"/>
      <c r="HU1260"/>
      <c r="HV1260"/>
      <c r="HW1260"/>
      <c r="HX1260"/>
      <c r="HY1260"/>
      <c r="HZ1260"/>
      <c r="IA1260"/>
      <c r="IB1260"/>
      <c r="IC1260"/>
      <c r="ID1260"/>
      <c r="IE1260"/>
      <c r="IF1260"/>
      <c r="IG1260"/>
      <c r="IH1260"/>
      <c r="II1260"/>
      <c r="IJ1260"/>
      <c r="IK1260"/>
      <c r="IL1260"/>
      <c r="IM1260"/>
      <c r="IN1260"/>
      <c r="IO1260"/>
      <c r="IP1260"/>
      <c r="IQ1260"/>
      <c r="IR1260"/>
      <c r="IS1260"/>
      <c r="IT1260"/>
      <c r="IU1260"/>
      <c r="IV1260"/>
      <c r="IW1260"/>
      <c r="IX1260"/>
      <c r="IY1260"/>
      <c r="IZ1260"/>
      <c r="JA1260"/>
      <c r="JB1260"/>
      <c r="JC1260"/>
      <c r="JD1260"/>
      <c r="JE1260"/>
      <c r="JF1260"/>
      <c r="JG1260"/>
      <c r="JH1260"/>
      <c r="JI1260"/>
      <c r="JJ1260"/>
      <c r="JK1260"/>
      <c r="JL1260"/>
      <c r="JM1260"/>
      <c r="JN1260"/>
      <c r="JO1260"/>
      <c r="JP1260"/>
      <c r="JQ1260"/>
      <c r="JR1260"/>
      <c r="JS1260"/>
      <c r="JT1260"/>
      <c r="JU1260"/>
      <c r="JV1260"/>
      <c r="JW1260"/>
      <c r="JX1260"/>
      <c r="JY1260"/>
      <c r="JZ1260"/>
      <c r="KA1260"/>
      <c r="KB1260"/>
      <c r="KC1260"/>
      <c r="KD1260"/>
      <c r="KE1260"/>
      <c r="KF1260"/>
      <c r="KG1260"/>
      <c r="KH1260"/>
      <c r="KI1260"/>
      <c r="KJ1260"/>
      <c r="KK1260"/>
      <c r="KL1260"/>
      <c r="KM1260"/>
      <c r="KN1260"/>
      <c r="KO1260"/>
      <c r="KP1260"/>
      <c r="KQ1260"/>
      <c r="KR1260"/>
      <c r="KS1260"/>
      <c r="KT1260"/>
      <c r="KU1260"/>
      <c r="KV1260"/>
      <c r="KW1260"/>
      <c r="KX1260"/>
      <c r="KY1260"/>
      <c r="KZ1260"/>
      <c r="LA1260"/>
      <c r="LB1260"/>
      <c r="LC1260"/>
      <c r="LD1260"/>
      <c r="LE1260"/>
      <c r="LF1260"/>
      <c r="LG1260"/>
      <c r="LH1260"/>
      <c r="LI1260"/>
      <c r="LJ1260"/>
      <c r="LK1260"/>
      <c r="LL1260"/>
      <c r="LM1260"/>
      <c r="LN1260"/>
      <c r="LO1260"/>
      <c r="LP1260"/>
      <c r="LQ1260"/>
      <c r="LR1260"/>
      <c r="LS1260"/>
      <c r="LT1260"/>
      <c r="LU1260"/>
      <c r="LV1260"/>
      <c r="LW1260"/>
      <c r="LX1260"/>
      <c r="LY1260"/>
      <c r="LZ1260"/>
      <c r="MA1260"/>
      <c r="MB1260"/>
      <c r="MC1260"/>
      <c r="MD1260"/>
      <c r="ME1260"/>
      <c r="MF1260"/>
      <c r="MG1260"/>
      <c r="MH1260"/>
      <c r="MI1260"/>
      <c r="MJ1260"/>
      <c r="MK1260"/>
      <c r="ML1260"/>
      <c r="MM1260"/>
      <c r="MN1260"/>
      <c r="MO1260"/>
      <c r="MP1260"/>
      <c r="MQ1260"/>
      <c r="MR1260"/>
      <c r="MS1260"/>
      <c r="MT1260"/>
      <c r="MU1260"/>
      <c r="MV1260"/>
      <c r="MW1260"/>
      <c r="MX1260"/>
      <c r="MY1260"/>
      <c r="MZ1260"/>
      <c r="NA1260"/>
      <c r="NB1260"/>
      <c r="NC1260"/>
      <c r="ND1260"/>
      <c r="NE1260"/>
      <c r="NF1260"/>
      <c r="NG1260"/>
      <c r="NH1260"/>
      <c r="NI1260"/>
      <c r="NJ1260"/>
      <c r="NK1260"/>
      <c r="NL1260"/>
      <c r="NM1260"/>
      <c r="NN1260"/>
      <c r="NO1260"/>
      <c r="NP1260"/>
      <c r="NQ1260"/>
      <c r="NR1260"/>
      <c r="NS1260"/>
      <c r="NT1260"/>
      <c r="NU1260"/>
      <c r="NV1260"/>
      <c r="NW1260"/>
      <c r="NX1260"/>
      <c r="NY1260"/>
      <c r="NZ1260"/>
      <c r="OA1260"/>
    </row>
    <row r="1261" spans="16:391"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DR1261"/>
      <c r="DS1261"/>
      <c r="DT1261"/>
      <c r="DU1261"/>
      <c r="DV1261"/>
      <c r="DW1261"/>
      <c r="DX1261"/>
      <c r="DY1261"/>
      <c r="DZ1261"/>
      <c r="EA1261"/>
      <c r="EB1261"/>
      <c r="EC1261"/>
      <c r="ED1261"/>
      <c r="EE1261"/>
      <c r="EF1261"/>
      <c r="EG1261"/>
      <c r="EH1261"/>
      <c r="EI1261"/>
      <c r="EJ1261"/>
      <c r="EK1261"/>
      <c r="EL1261"/>
      <c r="EM1261"/>
      <c r="EN1261"/>
      <c r="EO1261"/>
      <c r="EP1261"/>
      <c r="EQ1261"/>
      <c r="ER1261"/>
      <c r="ES1261"/>
      <c r="ET1261"/>
      <c r="EU1261"/>
      <c r="EV1261"/>
      <c r="EW1261"/>
      <c r="EX1261"/>
      <c r="EY1261"/>
      <c r="EZ1261"/>
      <c r="FA1261"/>
      <c r="FB1261"/>
      <c r="FC1261"/>
      <c r="FD1261"/>
      <c r="FE1261"/>
      <c r="FF1261"/>
      <c r="FG1261"/>
      <c r="FH1261"/>
      <c r="FI1261"/>
      <c r="FJ1261"/>
      <c r="FK1261"/>
      <c r="FL1261"/>
      <c r="FM1261"/>
      <c r="FN1261"/>
      <c r="FO1261"/>
      <c r="FP1261"/>
      <c r="FQ1261"/>
      <c r="FR1261"/>
      <c r="FS1261"/>
      <c r="FT1261"/>
      <c r="FU1261"/>
      <c r="FV1261"/>
      <c r="FW1261"/>
      <c r="FX1261"/>
      <c r="FY1261"/>
      <c r="FZ1261"/>
      <c r="GA1261"/>
      <c r="GB1261"/>
      <c r="GC1261"/>
      <c r="GD1261"/>
      <c r="GE1261"/>
      <c r="GF1261"/>
      <c r="GG1261"/>
      <c r="GH1261"/>
      <c r="GI1261"/>
      <c r="GJ1261"/>
      <c r="GK1261"/>
      <c r="GL1261"/>
      <c r="GM1261"/>
      <c r="GN1261"/>
      <c r="GO1261"/>
      <c r="GP1261"/>
      <c r="GQ1261"/>
      <c r="GR1261"/>
      <c r="GS1261"/>
      <c r="GT1261"/>
      <c r="GU1261"/>
      <c r="GV1261"/>
      <c r="GW1261"/>
      <c r="GX1261"/>
      <c r="GY1261"/>
      <c r="GZ1261"/>
      <c r="HA1261"/>
      <c r="HB1261"/>
      <c r="HC1261"/>
      <c r="HD1261"/>
      <c r="HE1261"/>
      <c r="HF1261"/>
      <c r="HG1261"/>
      <c r="HH1261"/>
      <c r="HI1261"/>
      <c r="HJ1261"/>
      <c r="HK1261"/>
      <c r="HL1261"/>
      <c r="HM1261"/>
      <c r="HN1261"/>
      <c r="HO1261"/>
      <c r="HP1261"/>
      <c r="HQ1261"/>
      <c r="HR1261"/>
      <c r="HS1261"/>
      <c r="HT1261"/>
      <c r="HU1261"/>
      <c r="HV1261"/>
      <c r="HW1261"/>
      <c r="HX1261"/>
      <c r="HY1261"/>
      <c r="HZ1261"/>
      <c r="IA1261"/>
      <c r="IB1261"/>
      <c r="IC1261"/>
      <c r="ID1261"/>
      <c r="IE1261"/>
      <c r="IF1261"/>
      <c r="IG1261"/>
      <c r="IH1261"/>
      <c r="II1261"/>
      <c r="IJ1261"/>
      <c r="IK1261"/>
      <c r="IL1261"/>
      <c r="IM1261"/>
      <c r="IN1261"/>
      <c r="IO1261"/>
      <c r="IP1261"/>
      <c r="IQ1261"/>
      <c r="IR1261"/>
      <c r="IS1261"/>
      <c r="IT1261"/>
      <c r="IU1261"/>
      <c r="IV1261"/>
      <c r="IW1261"/>
      <c r="IX1261"/>
      <c r="IY1261"/>
      <c r="IZ1261"/>
      <c r="JA1261"/>
      <c r="JB1261"/>
      <c r="JC1261"/>
      <c r="JD1261"/>
      <c r="JE1261"/>
      <c r="JF1261"/>
      <c r="JG1261"/>
      <c r="JH1261"/>
      <c r="JI1261"/>
      <c r="JJ1261"/>
      <c r="JK1261"/>
      <c r="JL1261"/>
      <c r="JM1261"/>
      <c r="JN1261"/>
      <c r="JO1261"/>
      <c r="JP1261"/>
      <c r="JQ1261"/>
      <c r="JR1261"/>
      <c r="JS1261"/>
      <c r="JT1261"/>
      <c r="JU1261"/>
      <c r="JV1261"/>
      <c r="JW1261"/>
      <c r="JX1261"/>
      <c r="JY1261"/>
      <c r="JZ1261"/>
      <c r="KA1261"/>
      <c r="KB1261"/>
      <c r="KC1261"/>
      <c r="KD1261"/>
      <c r="KE1261"/>
      <c r="KF1261"/>
      <c r="KG1261"/>
      <c r="KH1261"/>
      <c r="KI1261"/>
      <c r="KJ1261"/>
      <c r="KK1261"/>
      <c r="KL1261"/>
      <c r="KM1261"/>
      <c r="KN1261"/>
      <c r="KO1261"/>
      <c r="KP1261"/>
      <c r="KQ1261"/>
      <c r="KR1261"/>
      <c r="KS1261"/>
      <c r="KT1261"/>
      <c r="KU1261"/>
      <c r="KV1261"/>
      <c r="KW1261"/>
      <c r="KX1261"/>
      <c r="KY1261"/>
      <c r="KZ1261"/>
      <c r="LA1261"/>
      <c r="LB1261"/>
      <c r="LC1261"/>
      <c r="LD1261"/>
      <c r="LE1261"/>
      <c r="LF1261"/>
      <c r="LG1261"/>
      <c r="LH1261"/>
      <c r="LI1261"/>
      <c r="LJ1261"/>
      <c r="LK1261"/>
      <c r="LL1261"/>
      <c r="LM1261"/>
      <c r="LN1261"/>
      <c r="LO1261"/>
      <c r="LP1261"/>
      <c r="LQ1261"/>
      <c r="LR1261"/>
      <c r="LS1261"/>
      <c r="LT1261"/>
      <c r="LU1261"/>
      <c r="LV1261"/>
      <c r="LW1261"/>
      <c r="LX1261"/>
      <c r="LY1261"/>
      <c r="LZ1261"/>
      <c r="MA1261"/>
      <c r="MB1261"/>
      <c r="MC1261"/>
      <c r="MD1261"/>
      <c r="ME1261"/>
      <c r="MF1261"/>
      <c r="MG1261"/>
      <c r="MH1261"/>
      <c r="MI1261"/>
      <c r="MJ1261"/>
      <c r="MK1261"/>
      <c r="ML1261"/>
      <c r="MM1261"/>
      <c r="MN1261"/>
      <c r="MO1261"/>
      <c r="MP1261"/>
      <c r="MQ1261"/>
      <c r="MR1261"/>
      <c r="MS1261"/>
      <c r="MT1261"/>
      <c r="MU1261"/>
      <c r="MV1261"/>
      <c r="MW1261"/>
      <c r="MX1261"/>
      <c r="MY1261"/>
      <c r="MZ1261"/>
      <c r="NA1261"/>
      <c r="NB1261"/>
      <c r="NC1261"/>
      <c r="ND1261"/>
      <c r="NE1261"/>
      <c r="NF1261"/>
      <c r="NG1261"/>
      <c r="NH1261"/>
      <c r="NI1261"/>
      <c r="NJ1261"/>
      <c r="NK1261"/>
      <c r="NL1261"/>
      <c r="NM1261"/>
      <c r="NN1261"/>
      <c r="NO1261"/>
      <c r="NP1261"/>
      <c r="NQ1261"/>
      <c r="NR1261"/>
      <c r="NS1261"/>
      <c r="NT1261"/>
      <c r="NU1261"/>
      <c r="NV1261"/>
      <c r="NW1261"/>
      <c r="NX1261"/>
      <c r="NY1261"/>
      <c r="NZ1261"/>
      <c r="OA1261"/>
    </row>
    <row r="1262" spans="16:391"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DR1262"/>
      <c r="DS1262"/>
      <c r="DT1262"/>
      <c r="DU1262"/>
      <c r="DV1262"/>
      <c r="DW1262"/>
      <c r="DX1262"/>
      <c r="DY1262"/>
      <c r="DZ1262"/>
      <c r="EA1262"/>
      <c r="EB1262"/>
      <c r="EC1262"/>
      <c r="ED1262"/>
      <c r="EE1262"/>
      <c r="EF1262"/>
      <c r="EG1262"/>
      <c r="EH1262"/>
      <c r="EI1262"/>
      <c r="EJ1262"/>
      <c r="EK1262"/>
      <c r="EL1262"/>
      <c r="EM1262"/>
      <c r="EN1262"/>
      <c r="EO1262"/>
      <c r="EP1262"/>
      <c r="EQ1262"/>
      <c r="ER1262"/>
      <c r="ES1262"/>
      <c r="ET1262"/>
      <c r="EU1262"/>
      <c r="EV1262"/>
      <c r="EW1262"/>
      <c r="EX1262"/>
      <c r="EY1262"/>
      <c r="EZ1262"/>
      <c r="FA1262"/>
      <c r="FB1262"/>
      <c r="FC1262"/>
      <c r="FD1262"/>
      <c r="FE1262"/>
      <c r="FF1262"/>
      <c r="FG1262"/>
      <c r="FH1262"/>
      <c r="FI1262"/>
      <c r="FJ1262"/>
      <c r="FK1262"/>
      <c r="FL1262"/>
      <c r="FM1262"/>
      <c r="FN1262"/>
      <c r="FO1262"/>
      <c r="FP1262"/>
      <c r="FQ1262"/>
      <c r="FR1262"/>
      <c r="FS1262"/>
      <c r="FT1262"/>
      <c r="FU1262"/>
      <c r="FV1262"/>
      <c r="FW1262"/>
      <c r="FX1262"/>
      <c r="FY1262"/>
      <c r="FZ1262"/>
      <c r="GA1262"/>
      <c r="GB1262"/>
      <c r="GC1262"/>
      <c r="GD1262"/>
      <c r="GE1262"/>
      <c r="GF1262"/>
      <c r="GG1262"/>
      <c r="GH1262"/>
      <c r="GI1262"/>
      <c r="GJ1262"/>
      <c r="GK1262"/>
      <c r="GL1262"/>
      <c r="GM1262"/>
      <c r="GN1262"/>
      <c r="GO1262"/>
      <c r="GP1262"/>
      <c r="GQ1262"/>
      <c r="GR1262"/>
      <c r="GS1262"/>
      <c r="GT1262"/>
      <c r="GU1262"/>
      <c r="GV1262"/>
      <c r="GW1262"/>
      <c r="GX1262"/>
      <c r="GY1262"/>
      <c r="GZ1262"/>
      <c r="HA1262"/>
      <c r="HB1262"/>
      <c r="HC1262"/>
      <c r="HD1262"/>
      <c r="HE1262"/>
      <c r="HF1262"/>
      <c r="HG1262"/>
      <c r="HH1262"/>
      <c r="HI1262"/>
      <c r="HJ1262"/>
      <c r="HK1262"/>
      <c r="HL1262"/>
      <c r="HM1262"/>
      <c r="HN1262"/>
      <c r="HO1262"/>
      <c r="HP1262"/>
      <c r="HQ1262"/>
      <c r="HR1262"/>
      <c r="HS1262"/>
      <c r="HT1262"/>
      <c r="HU1262"/>
      <c r="HV1262"/>
      <c r="HW1262"/>
      <c r="HX1262"/>
      <c r="HY1262"/>
      <c r="HZ1262"/>
      <c r="IA1262"/>
      <c r="IB1262"/>
      <c r="IC1262"/>
      <c r="ID1262"/>
      <c r="IE1262"/>
      <c r="IF1262"/>
      <c r="IG1262"/>
      <c r="IH1262"/>
      <c r="II1262"/>
      <c r="IJ1262"/>
      <c r="IK1262"/>
      <c r="IL1262"/>
      <c r="IM1262"/>
      <c r="IN1262"/>
      <c r="IO1262"/>
      <c r="IP1262"/>
      <c r="IQ1262"/>
      <c r="IR1262"/>
      <c r="IS1262"/>
      <c r="IT1262"/>
      <c r="IU1262"/>
      <c r="IV1262"/>
      <c r="IW1262"/>
      <c r="IX1262"/>
      <c r="IY1262"/>
      <c r="IZ1262"/>
      <c r="JA1262"/>
      <c r="JB1262"/>
      <c r="JC1262"/>
      <c r="JD1262"/>
      <c r="JE1262"/>
      <c r="JF1262"/>
      <c r="JG1262"/>
      <c r="JH1262"/>
      <c r="JI1262"/>
      <c r="JJ1262"/>
      <c r="JK1262"/>
      <c r="JL1262"/>
      <c r="JM1262"/>
      <c r="JN1262"/>
      <c r="JO1262"/>
      <c r="JP1262"/>
      <c r="JQ1262"/>
      <c r="JR1262"/>
      <c r="JS1262"/>
      <c r="JT1262"/>
      <c r="JU1262"/>
      <c r="JV1262"/>
      <c r="JW1262"/>
      <c r="JX1262"/>
      <c r="JY1262"/>
      <c r="JZ1262"/>
      <c r="KA1262"/>
      <c r="KB1262"/>
      <c r="KC1262"/>
      <c r="KD1262"/>
      <c r="KE1262"/>
      <c r="KF1262"/>
      <c r="KG1262"/>
      <c r="KH1262"/>
      <c r="KI1262"/>
      <c r="KJ1262"/>
      <c r="KK1262"/>
      <c r="KL1262"/>
      <c r="KM1262"/>
      <c r="KN1262"/>
      <c r="KO1262"/>
      <c r="KP1262"/>
      <c r="KQ1262"/>
      <c r="KR1262"/>
      <c r="KS1262"/>
      <c r="KT1262"/>
      <c r="KU1262"/>
      <c r="KV1262"/>
      <c r="KW1262"/>
      <c r="KX1262"/>
      <c r="KY1262"/>
      <c r="KZ1262"/>
      <c r="LA1262"/>
      <c r="LB1262"/>
      <c r="LC1262"/>
      <c r="LD1262"/>
      <c r="LE1262"/>
      <c r="LF1262"/>
      <c r="LG1262"/>
      <c r="LH1262"/>
      <c r="LI1262"/>
      <c r="LJ1262"/>
      <c r="LK1262"/>
      <c r="LL1262"/>
      <c r="LM1262"/>
      <c r="LN1262"/>
      <c r="LO1262"/>
      <c r="LP1262"/>
      <c r="LQ1262"/>
      <c r="LR1262"/>
      <c r="LS1262"/>
      <c r="LT1262"/>
      <c r="LU1262"/>
      <c r="LV1262"/>
      <c r="LW1262"/>
      <c r="LX1262"/>
      <c r="LY1262"/>
      <c r="LZ1262"/>
      <c r="MA1262"/>
      <c r="MB1262"/>
      <c r="MC1262"/>
      <c r="MD1262"/>
      <c r="ME1262"/>
      <c r="MF1262"/>
      <c r="MG1262"/>
      <c r="MH1262"/>
      <c r="MI1262"/>
      <c r="MJ1262"/>
      <c r="MK1262"/>
      <c r="ML1262"/>
      <c r="MM1262"/>
      <c r="MN1262"/>
      <c r="MO1262"/>
      <c r="MP1262"/>
      <c r="MQ1262"/>
      <c r="MR1262"/>
      <c r="MS1262"/>
      <c r="MT1262"/>
      <c r="MU1262"/>
      <c r="MV1262"/>
      <c r="MW1262"/>
      <c r="MX1262"/>
      <c r="MY1262"/>
      <c r="MZ1262"/>
      <c r="NA1262"/>
      <c r="NB1262"/>
      <c r="NC1262"/>
      <c r="ND1262"/>
      <c r="NE1262"/>
      <c r="NF1262"/>
      <c r="NG1262"/>
      <c r="NH1262"/>
      <c r="NI1262"/>
      <c r="NJ1262"/>
      <c r="NK1262"/>
      <c r="NL1262"/>
      <c r="NM1262"/>
      <c r="NN1262"/>
      <c r="NO1262"/>
      <c r="NP1262"/>
      <c r="NQ1262"/>
      <c r="NR1262"/>
      <c r="NS1262"/>
      <c r="NT1262"/>
      <c r="NU1262"/>
      <c r="NV1262"/>
      <c r="NW1262"/>
      <c r="NX1262"/>
      <c r="NY1262"/>
      <c r="NZ1262"/>
      <c r="OA1262"/>
    </row>
    <row r="1263" spans="16:391"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DR1263"/>
      <c r="DS1263"/>
      <c r="DT1263"/>
      <c r="DU1263"/>
      <c r="DV1263"/>
      <c r="DW1263"/>
      <c r="DX1263"/>
      <c r="DY1263"/>
      <c r="DZ1263"/>
      <c r="EA1263"/>
      <c r="EB1263"/>
      <c r="EC1263"/>
      <c r="ED1263"/>
      <c r="EE1263"/>
      <c r="EF1263"/>
      <c r="EG1263"/>
      <c r="EH1263"/>
      <c r="EI1263"/>
      <c r="EJ1263"/>
      <c r="EK1263"/>
      <c r="EL1263"/>
      <c r="EM1263"/>
      <c r="EN1263"/>
      <c r="EO1263"/>
      <c r="EP1263"/>
      <c r="EQ1263"/>
      <c r="ER1263"/>
      <c r="ES1263"/>
      <c r="ET1263"/>
      <c r="EU1263"/>
      <c r="EV1263"/>
      <c r="EW1263"/>
      <c r="EX1263"/>
      <c r="EY1263"/>
      <c r="EZ1263"/>
      <c r="FA1263"/>
      <c r="FB1263"/>
      <c r="FC1263"/>
      <c r="FD1263"/>
      <c r="FE1263"/>
      <c r="FF1263"/>
      <c r="FG1263"/>
      <c r="FH1263"/>
      <c r="FI1263"/>
      <c r="FJ1263"/>
      <c r="FK1263"/>
      <c r="FL1263"/>
      <c r="FM1263"/>
      <c r="FN1263"/>
      <c r="FO1263"/>
      <c r="FP1263"/>
      <c r="FQ1263"/>
      <c r="FR1263"/>
      <c r="FS1263"/>
      <c r="FT1263"/>
      <c r="FU1263"/>
      <c r="FV1263"/>
      <c r="FW1263"/>
      <c r="FX1263"/>
      <c r="FY1263"/>
      <c r="FZ1263"/>
      <c r="GA1263"/>
      <c r="GB1263"/>
      <c r="GC1263"/>
      <c r="GD1263"/>
      <c r="GE1263"/>
      <c r="GF1263"/>
      <c r="GG1263"/>
      <c r="GH1263"/>
      <c r="GI1263"/>
      <c r="GJ1263"/>
      <c r="GK1263"/>
      <c r="GL1263"/>
      <c r="GM1263"/>
      <c r="GN1263"/>
      <c r="GO1263"/>
      <c r="GP1263"/>
      <c r="GQ1263"/>
      <c r="GR1263"/>
      <c r="GS1263"/>
      <c r="GT1263"/>
      <c r="GU1263"/>
      <c r="GV1263"/>
      <c r="GW1263"/>
      <c r="GX1263"/>
      <c r="GY1263"/>
      <c r="GZ1263"/>
      <c r="HA1263"/>
      <c r="HB1263"/>
      <c r="HC1263"/>
      <c r="HD1263"/>
      <c r="HE1263"/>
      <c r="HF1263"/>
      <c r="HG1263"/>
      <c r="HH1263"/>
      <c r="HI1263"/>
      <c r="HJ1263"/>
      <c r="HK1263"/>
      <c r="HL1263"/>
      <c r="HM1263"/>
      <c r="HN1263"/>
      <c r="HO1263"/>
      <c r="HP1263"/>
      <c r="HQ1263"/>
      <c r="HR1263"/>
      <c r="HS1263"/>
      <c r="HT1263"/>
      <c r="HU1263"/>
      <c r="HV1263"/>
      <c r="HW1263"/>
      <c r="HX1263"/>
      <c r="HY1263"/>
      <c r="HZ1263"/>
      <c r="IA1263"/>
      <c r="IB1263"/>
      <c r="IC1263"/>
      <c r="ID1263"/>
      <c r="IE1263"/>
      <c r="IF1263"/>
      <c r="IG1263"/>
      <c r="IH1263"/>
      <c r="II1263"/>
      <c r="IJ1263"/>
      <c r="IK1263"/>
      <c r="IL1263"/>
      <c r="IM1263"/>
      <c r="IN1263"/>
      <c r="IO1263"/>
      <c r="IP1263"/>
      <c r="IQ1263"/>
      <c r="IR1263"/>
      <c r="IS1263"/>
      <c r="IT1263"/>
      <c r="IU1263"/>
      <c r="IV1263"/>
      <c r="IW1263"/>
      <c r="IX1263"/>
      <c r="IY1263"/>
      <c r="IZ1263"/>
      <c r="JA1263"/>
      <c r="JB1263"/>
      <c r="JC1263"/>
      <c r="JD1263"/>
      <c r="JE1263"/>
      <c r="JF1263"/>
      <c r="JG1263"/>
      <c r="JH1263"/>
      <c r="JI1263"/>
      <c r="JJ1263"/>
      <c r="JK1263"/>
      <c r="JL1263"/>
      <c r="JM1263"/>
      <c r="JN1263"/>
      <c r="JO1263"/>
      <c r="JP1263"/>
      <c r="JQ1263"/>
      <c r="JR1263"/>
      <c r="JS1263"/>
      <c r="JT1263"/>
      <c r="JU1263"/>
      <c r="JV1263"/>
      <c r="JW1263"/>
      <c r="JX1263"/>
      <c r="JY1263"/>
      <c r="JZ1263"/>
      <c r="KA1263"/>
      <c r="KB1263"/>
      <c r="KC1263"/>
      <c r="KD1263"/>
      <c r="KE1263"/>
      <c r="KF1263"/>
      <c r="KG1263"/>
      <c r="KH1263"/>
      <c r="KI1263"/>
      <c r="KJ1263"/>
      <c r="KK1263"/>
      <c r="KL1263"/>
      <c r="KM1263"/>
      <c r="KN1263"/>
      <c r="KO1263"/>
      <c r="KP1263"/>
      <c r="KQ1263"/>
      <c r="KR1263"/>
      <c r="KS1263"/>
      <c r="KT1263"/>
      <c r="KU1263"/>
      <c r="KV1263"/>
      <c r="KW1263"/>
      <c r="KX1263"/>
      <c r="KY1263"/>
      <c r="KZ1263"/>
      <c r="LA1263"/>
      <c r="LB1263"/>
      <c r="LC1263"/>
      <c r="LD1263"/>
      <c r="LE1263"/>
      <c r="LF1263"/>
      <c r="LG1263"/>
      <c r="LH1263"/>
      <c r="LI1263"/>
      <c r="LJ1263"/>
      <c r="LK1263"/>
      <c r="LL1263"/>
      <c r="LM1263"/>
      <c r="LN1263"/>
      <c r="LO1263"/>
      <c r="LP1263"/>
      <c r="LQ1263"/>
      <c r="LR1263"/>
      <c r="LS1263"/>
      <c r="LT1263"/>
      <c r="LU1263"/>
      <c r="LV1263"/>
      <c r="LW1263"/>
      <c r="LX1263"/>
      <c r="LY1263"/>
      <c r="LZ1263"/>
      <c r="MA1263"/>
      <c r="MB1263"/>
      <c r="MC1263"/>
      <c r="MD1263"/>
      <c r="ME1263"/>
      <c r="MF1263"/>
      <c r="MG1263"/>
      <c r="MH1263"/>
      <c r="MI1263"/>
      <c r="MJ1263"/>
      <c r="MK1263"/>
      <c r="ML1263"/>
      <c r="MM1263"/>
      <c r="MN1263"/>
      <c r="MO1263"/>
      <c r="MP1263"/>
      <c r="MQ1263"/>
      <c r="MR1263"/>
      <c r="MS1263"/>
      <c r="MT1263"/>
      <c r="MU1263"/>
      <c r="MV1263"/>
      <c r="MW1263"/>
      <c r="MX1263"/>
      <c r="MY1263"/>
      <c r="MZ1263"/>
      <c r="NA1263"/>
      <c r="NB1263"/>
      <c r="NC1263"/>
      <c r="ND1263"/>
      <c r="NE1263"/>
      <c r="NF1263"/>
      <c r="NG1263"/>
      <c r="NH1263"/>
      <c r="NI1263"/>
      <c r="NJ1263"/>
      <c r="NK1263"/>
      <c r="NL1263"/>
      <c r="NM1263"/>
      <c r="NN1263"/>
      <c r="NO1263"/>
      <c r="NP1263"/>
      <c r="NQ1263"/>
      <c r="NR1263"/>
      <c r="NS1263"/>
      <c r="NT1263"/>
      <c r="NU1263"/>
      <c r="NV1263"/>
      <c r="NW1263"/>
      <c r="NX1263"/>
      <c r="NY1263"/>
      <c r="NZ1263"/>
      <c r="OA1263"/>
    </row>
    <row r="1264" spans="16:391"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DR1264"/>
      <c r="DS1264"/>
      <c r="DT1264"/>
      <c r="DU1264"/>
      <c r="DV1264"/>
      <c r="DW1264"/>
      <c r="DX1264"/>
      <c r="DY1264"/>
      <c r="DZ1264"/>
      <c r="EA1264"/>
      <c r="EB1264"/>
      <c r="EC1264"/>
      <c r="ED1264"/>
      <c r="EE1264"/>
      <c r="EF1264"/>
      <c r="EG1264"/>
      <c r="EH1264"/>
      <c r="EI1264"/>
      <c r="EJ1264"/>
      <c r="EK1264"/>
      <c r="EL1264"/>
      <c r="EM1264"/>
      <c r="EN1264"/>
      <c r="EO1264"/>
      <c r="EP1264"/>
      <c r="EQ1264"/>
      <c r="ER1264"/>
      <c r="ES1264"/>
      <c r="ET1264"/>
      <c r="EU1264"/>
      <c r="EV1264"/>
      <c r="EW1264"/>
      <c r="EX1264"/>
      <c r="EY1264"/>
      <c r="EZ1264"/>
      <c r="FA1264"/>
      <c r="FB1264"/>
      <c r="FC1264"/>
      <c r="FD1264"/>
      <c r="FE1264"/>
      <c r="FF1264"/>
      <c r="FG1264"/>
      <c r="FH1264"/>
      <c r="FI1264"/>
      <c r="FJ1264"/>
      <c r="FK1264"/>
      <c r="FL1264"/>
      <c r="FM1264"/>
      <c r="FN1264"/>
      <c r="FO1264"/>
      <c r="FP1264"/>
      <c r="FQ1264"/>
      <c r="FR1264"/>
      <c r="FS1264"/>
      <c r="FT1264"/>
      <c r="FU1264"/>
      <c r="FV1264"/>
      <c r="FW1264"/>
      <c r="FX1264"/>
      <c r="FY1264"/>
      <c r="FZ1264"/>
      <c r="GA1264"/>
      <c r="GB1264"/>
      <c r="GC1264"/>
      <c r="GD1264"/>
      <c r="GE1264"/>
      <c r="GF1264"/>
      <c r="GG1264"/>
      <c r="GH1264"/>
      <c r="GI1264"/>
      <c r="GJ1264"/>
      <c r="GK1264"/>
      <c r="GL1264"/>
      <c r="GM1264"/>
      <c r="GN1264"/>
      <c r="GO1264"/>
      <c r="GP1264"/>
      <c r="GQ1264"/>
      <c r="GR1264"/>
      <c r="GS1264"/>
      <c r="GT1264"/>
      <c r="GU1264"/>
      <c r="GV1264"/>
      <c r="GW1264"/>
      <c r="GX1264"/>
      <c r="GY1264"/>
      <c r="GZ1264"/>
      <c r="HA1264"/>
      <c r="HB1264"/>
      <c r="HC1264"/>
      <c r="HD1264"/>
      <c r="HE1264"/>
      <c r="HF1264"/>
      <c r="HG1264"/>
      <c r="HH1264"/>
      <c r="HI1264"/>
      <c r="HJ1264"/>
      <c r="HK1264"/>
      <c r="HL1264"/>
      <c r="HM1264"/>
      <c r="HN1264"/>
      <c r="HO1264"/>
      <c r="HP1264"/>
      <c r="HQ1264"/>
      <c r="HR1264"/>
      <c r="HS1264"/>
      <c r="HT1264"/>
      <c r="HU1264"/>
      <c r="HV1264"/>
      <c r="HW1264"/>
      <c r="HX1264"/>
      <c r="HY1264"/>
      <c r="HZ1264"/>
      <c r="IA1264"/>
      <c r="IB1264"/>
      <c r="IC1264"/>
      <c r="ID1264"/>
      <c r="IE1264"/>
      <c r="IF1264"/>
      <c r="IG1264"/>
      <c r="IH1264"/>
      <c r="II1264"/>
      <c r="IJ1264"/>
      <c r="IK1264"/>
      <c r="IL1264"/>
      <c r="IM1264"/>
      <c r="IN1264"/>
      <c r="IO1264"/>
      <c r="IP1264"/>
      <c r="IQ1264"/>
      <c r="IR1264"/>
      <c r="IS1264"/>
      <c r="IT1264"/>
      <c r="IU1264"/>
      <c r="IV1264"/>
      <c r="IW1264"/>
      <c r="IX1264"/>
      <c r="IY1264"/>
      <c r="IZ1264"/>
      <c r="JA1264"/>
      <c r="JB1264"/>
      <c r="JC1264"/>
      <c r="JD1264"/>
      <c r="JE1264"/>
      <c r="JF1264"/>
      <c r="JG1264"/>
      <c r="JH1264"/>
      <c r="JI1264"/>
      <c r="JJ1264"/>
      <c r="JK1264"/>
      <c r="JL1264"/>
      <c r="JM1264"/>
      <c r="JN1264"/>
      <c r="JO1264"/>
      <c r="JP1264"/>
      <c r="JQ1264"/>
      <c r="JR1264"/>
      <c r="JS1264"/>
      <c r="JT1264"/>
      <c r="JU1264"/>
      <c r="JV1264"/>
      <c r="JW1264"/>
      <c r="JX1264"/>
      <c r="JY1264"/>
      <c r="JZ1264"/>
      <c r="KA1264"/>
      <c r="KB1264"/>
      <c r="KC1264"/>
      <c r="KD1264"/>
      <c r="KE1264"/>
      <c r="KF1264"/>
      <c r="KG1264"/>
      <c r="KH1264"/>
      <c r="KI1264"/>
      <c r="KJ1264"/>
      <c r="KK1264"/>
      <c r="KL1264"/>
      <c r="KM1264"/>
      <c r="KN1264"/>
      <c r="KO1264"/>
      <c r="KP1264"/>
      <c r="KQ1264"/>
      <c r="KR1264"/>
      <c r="KS1264"/>
      <c r="KT1264"/>
      <c r="KU1264"/>
      <c r="KV1264"/>
      <c r="KW1264"/>
      <c r="KX1264"/>
      <c r="KY1264"/>
      <c r="KZ1264"/>
      <c r="LA1264"/>
      <c r="LB1264"/>
      <c r="LC1264"/>
      <c r="LD1264"/>
      <c r="LE1264"/>
      <c r="LF1264"/>
      <c r="LG1264"/>
      <c r="LH1264"/>
      <c r="LI1264"/>
      <c r="LJ1264"/>
      <c r="LK1264"/>
      <c r="LL1264"/>
      <c r="LM1264"/>
      <c r="LN1264"/>
      <c r="LO1264"/>
      <c r="LP1264"/>
      <c r="LQ1264"/>
      <c r="LR1264"/>
      <c r="LS1264"/>
      <c r="LT1264"/>
      <c r="LU1264"/>
      <c r="LV1264"/>
      <c r="LW1264"/>
      <c r="LX1264"/>
      <c r="LY1264"/>
      <c r="LZ1264"/>
      <c r="MA1264"/>
      <c r="MB1264"/>
      <c r="MC1264"/>
      <c r="MD1264"/>
      <c r="ME1264"/>
      <c r="MF1264"/>
      <c r="MG1264"/>
      <c r="MH1264"/>
      <c r="MI1264"/>
      <c r="MJ1264"/>
      <c r="MK1264"/>
      <c r="ML1264"/>
      <c r="MM1264"/>
      <c r="MN1264"/>
      <c r="MO1264"/>
      <c r="MP1264"/>
      <c r="MQ1264"/>
      <c r="MR1264"/>
      <c r="MS1264"/>
      <c r="MT1264"/>
      <c r="MU1264"/>
      <c r="MV1264"/>
      <c r="MW1264"/>
      <c r="MX1264"/>
      <c r="MY1264"/>
      <c r="MZ1264"/>
      <c r="NA1264"/>
      <c r="NB1264"/>
      <c r="NC1264"/>
      <c r="ND1264"/>
      <c r="NE1264"/>
      <c r="NF1264"/>
      <c r="NG1264"/>
      <c r="NH1264"/>
      <c r="NI1264"/>
      <c r="NJ1264"/>
      <c r="NK1264"/>
      <c r="NL1264"/>
      <c r="NM1264"/>
      <c r="NN1264"/>
      <c r="NO1264"/>
      <c r="NP1264"/>
      <c r="NQ1264"/>
      <c r="NR1264"/>
      <c r="NS1264"/>
      <c r="NT1264"/>
      <c r="NU1264"/>
      <c r="NV1264"/>
      <c r="NW1264"/>
      <c r="NX1264"/>
      <c r="NY1264"/>
      <c r="NZ1264"/>
      <c r="OA1264"/>
    </row>
    <row r="1265" spans="16:391"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DR1265"/>
      <c r="DS1265"/>
      <c r="DT1265"/>
      <c r="DU1265"/>
      <c r="DV1265"/>
      <c r="DW1265"/>
      <c r="DX1265"/>
      <c r="DY1265"/>
      <c r="DZ1265"/>
      <c r="EA1265"/>
      <c r="EB1265"/>
      <c r="EC1265"/>
      <c r="ED1265"/>
      <c r="EE1265"/>
      <c r="EF1265"/>
      <c r="EG1265"/>
      <c r="EH1265"/>
      <c r="EI1265"/>
      <c r="EJ1265"/>
      <c r="EK1265"/>
      <c r="EL1265"/>
      <c r="EM1265"/>
      <c r="EN1265"/>
      <c r="EO1265"/>
      <c r="EP1265"/>
      <c r="EQ1265"/>
      <c r="ER1265"/>
      <c r="ES1265"/>
      <c r="ET1265"/>
      <c r="EU1265"/>
      <c r="EV1265"/>
      <c r="EW1265"/>
      <c r="EX1265"/>
      <c r="EY1265"/>
      <c r="EZ1265"/>
      <c r="FA1265"/>
      <c r="FB1265"/>
      <c r="FC1265"/>
      <c r="FD1265"/>
      <c r="FE1265"/>
      <c r="FF1265"/>
      <c r="FG1265"/>
      <c r="FH1265"/>
      <c r="FI1265"/>
      <c r="FJ1265"/>
      <c r="FK1265"/>
      <c r="FL1265"/>
      <c r="FM1265"/>
      <c r="FN1265"/>
      <c r="FO1265"/>
      <c r="FP1265"/>
      <c r="FQ1265"/>
      <c r="FR1265"/>
      <c r="FS1265"/>
      <c r="FT1265"/>
      <c r="FU1265"/>
      <c r="FV1265"/>
      <c r="FW1265"/>
      <c r="FX1265"/>
      <c r="FY1265"/>
      <c r="FZ1265"/>
      <c r="GA1265"/>
      <c r="GB1265"/>
      <c r="GC1265"/>
      <c r="GD1265"/>
      <c r="GE1265"/>
      <c r="GF1265"/>
      <c r="GG1265"/>
      <c r="GH1265"/>
      <c r="GI1265"/>
      <c r="GJ1265"/>
      <c r="GK1265"/>
      <c r="GL1265"/>
      <c r="GM1265"/>
      <c r="GN1265"/>
      <c r="GO1265"/>
      <c r="GP1265"/>
      <c r="GQ1265"/>
      <c r="GR1265"/>
      <c r="GS1265"/>
      <c r="GT1265"/>
      <c r="GU1265"/>
      <c r="GV1265"/>
      <c r="GW1265"/>
      <c r="GX1265"/>
      <c r="GY1265"/>
      <c r="GZ1265"/>
      <c r="HA1265"/>
      <c r="HB1265"/>
      <c r="HC1265"/>
      <c r="HD1265"/>
      <c r="HE1265"/>
      <c r="HF1265"/>
      <c r="HG1265"/>
      <c r="HH1265"/>
      <c r="HI1265"/>
      <c r="HJ1265"/>
      <c r="HK1265"/>
      <c r="HL1265"/>
      <c r="HM1265"/>
      <c r="HN1265"/>
      <c r="HO1265"/>
      <c r="HP1265"/>
      <c r="HQ1265"/>
      <c r="HR1265"/>
      <c r="HS1265"/>
      <c r="HT1265"/>
      <c r="HU1265"/>
      <c r="HV1265"/>
      <c r="HW1265"/>
      <c r="HX1265"/>
      <c r="HY1265"/>
      <c r="HZ1265"/>
      <c r="IA1265"/>
      <c r="IB1265"/>
      <c r="IC1265"/>
      <c r="ID1265"/>
      <c r="IE1265"/>
      <c r="IF1265"/>
      <c r="IG1265"/>
      <c r="IH1265"/>
      <c r="II1265"/>
      <c r="IJ1265"/>
      <c r="IK1265"/>
      <c r="IL1265"/>
      <c r="IM1265"/>
      <c r="IN1265"/>
      <c r="IO1265"/>
      <c r="IP1265"/>
      <c r="IQ1265"/>
      <c r="IR1265"/>
      <c r="IS1265"/>
      <c r="IT1265"/>
      <c r="IU1265"/>
      <c r="IV1265"/>
      <c r="IW1265"/>
      <c r="IX1265"/>
      <c r="IY1265"/>
      <c r="IZ1265"/>
      <c r="JA1265"/>
      <c r="JB1265"/>
      <c r="JC1265"/>
      <c r="JD1265"/>
      <c r="JE1265"/>
      <c r="JF1265"/>
      <c r="JG1265"/>
      <c r="JH1265"/>
      <c r="JI1265"/>
      <c r="JJ1265"/>
      <c r="JK1265"/>
      <c r="JL1265"/>
      <c r="JM1265"/>
      <c r="JN1265"/>
      <c r="JO1265"/>
      <c r="JP1265"/>
      <c r="JQ1265"/>
      <c r="JR1265"/>
      <c r="JS1265"/>
      <c r="JT1265"/>
      <c r="JU1265"/>
      <c r="JV1265"/>
      <c r="JW1265"/>
      <c r="JX1265"/>
      <c r="JY1265"/>
      <c r="JZ1265"/>
      <c r="KA1265"/>
      <c r="KB1265"/>
      <c r="KC1265"/>
      <c r="KD1265"/>
      <c r="KE1265"/>
      <c r="KF1265"/>
      <c r="KG1265"/>
      <c r="KH1265"/>
      <c r="KI1265"/>
      <c r="KJ1265"/>
      <c r="KK1265"/>
      <c r="KL1265"/>
      <c r="KM1265"/>
      <c r="KN1265"/>
      <c r="KO1265"/>
      <c r="KP1265"/>
      <c r="KQ1265"/>
      <c r="KR1265"/>
      <c r="KS1265"/>
      <c r="KT1265"/>
      <c r="KU1265"/>
      <c r="KV1265"/>
      <c r="KW1265"/>
      <c r="KX1265"/>
      <c r="KY1265"/>
      <c r="KZ1265"/>
      <c r="LA1265"/>
      <c r="LB1265"/>
      <c r="LC1265"/>
      <c r="LD1265"/>
      <c r="LE1265"/>
      <c r="LF1265"/>
      <c r="LG1265"/>
      <c r="LH1265"/>
      <c r="LI1265"/>
      <c r="LJ1265"/>
      <c r="LK1265"/>
      <c r="LL1265"/>
      <c r="LM1265"/>
      <c r="LN1265"/>
      <c r="LO1265"/>
      <c r="LP1265"/>
      <c r="LQ1265"/>
      <c r="LR1265"/>
      <c r="LS1265"/>
      <c r="LT1265"/>
      <c r="LU1265"/>
      <c r="LV1265"/>
      <c r="LW1265"/>
      <c r="LX1265"/>
      <c r="LY1265"/>
      <c r="LZ1265"/>
      <c r="MA1265"/>
      <c r="MB1265"/>
      <c r="MC1265"/>
      <c r="MD1265"/>
      <c r="ME1265"/>
      <c r="MF1265"/>
      <c r="MG1265"/>
      <c r="MH1265"/>
      <c r="MI1265"/>
      <c r="MJ1265"/>
      <c r="MK1265"/>
      <c r="ML1265"/>
      <c r="MM1265"/>
      <c r="MN1265"/>
      <c r="MO1265"/>
      <c r="MP1265"/>
      <c r="MQ1265"/>
      <c r="MR1265"/>
      <c r="MS1265"/>
      <c r="MT1265"/>
      <c r="MU1265"/>
      <c r="MV1265"/>
      <c r="MW1265"/>
      <c r="MX1265"/>
      <c r="MY1265"/>
      <c r="MZ1265"/>
      <c r="NA1265"/>
      <c r="NB1265"/>
      <c r="NC1265"/>
      <c r="ND1265"/>
      <c r="NE1265"/>
      <c r="NF1265"/>
      <c r="NG1265"/>
      <c r="NH1265"/>
      <c r="NI1265"/>
      <c r="NJ1265"/>
      <c r="NK1265"/>
      <c r="NL1265"/>
      <c r="NM1265"/>
      <c r="NN1265"/>
      <c r="NO1265"/>
      <c r="NP1265"/>
      <c r="NQ1265"/>
      <c r="NR1265"/>
      <c r="NS1265"/>
      <c r="NT1265"/>
      <c r="NU1265"/>
      <c r="NV1265"/>
      <c r="NW1265"/>
      <c r="NX1265"/>
      <c r="NY1265"/>
      <c r="NZ1265"/>
      <c r="OA1265"/>
    </row>
    <row r="1266" spans="16:391"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DR1266"/>
      <c r="DS1266"/>
      <c r="DT1266"/>
      <c r="DU1266"/>
      <c r="DV1266"/>
      <c r="DW1266"/>
      <c r="DX1266"/>
      <c r="DY1266"/>
      <c r="DZ1266"/>
      <c r="EA1266"/>
      <c r="EB1266"/>
      <c r="EC1266"/>
      <c r="ED1266"/>
      <c r="EE1266"/>
      <c r="EF1266"/>
      <c r="EG1266"/>
      <c r="EH1266"/>
      <c r="EI1266"/>
      <c r="EJ1266"/>
      <c r="EK1266"/>
      <c r="EL1266"/>
      <c r="EM1266"/>
      <c r="EN1266"/>
      <c r="EO1266"/>
      <c r="EP1266"/>
      <c r="EQ1266"/>
      <c r="ER1266"/>
      <c r="ES1266"/>
      <c r="ET1266"/>
      <c r="EU1266"/>
      <c r="EV1266"/>
      <c r="EW1266"/>
      <c r="EX1266"/>
      <c r="EY1266"/>
      <c r="EZ1266"/>
      <c r="FA1266"/>
      <c r="FB1266"/>
      <c r="FC1266"/>
      <c r="FD1266"/>
      <c r="FE1266"/>
      <c r="FF1266"/>
      <c r="FG1266"/>
      <c r="FH1266"/>
      <c r="FI1266"/>
      <c r="FJ1266"/>
      <c r="FK1266"/>
      <c r="FL1266"/>
      <c r="FM1266"/>
      <c r="FN1266"/>
      <c r="FO1266"/>
      <c r="FP1266"/>
      <c r="FQ1266"/>
      <c r="FR1266"/>
      <c r="FS1266"/>
      <c r="FT1266"/>
      <c r="FU1266"/>
      <c r="FV1266"/>
      <c r="FW1266"/>
      <c r="FX1266"/>
      <c r="FY1266"/>
      <c r="FZ1266"/>
      <c r="GA1266"/>
      <c r="GB1266"/>
      <c r="GC1266"/>
      <c r="GD1266"/>
      <c r="GE1266"/>
      <c r="GF1266"/>
      <c r="GG1266"/>
      <c r="GH1266"/>
      <c r="GI1266"/>
      <c r="GJ1266"/>
      <c r="GK1266"/>
      <c r="GL1266"/>
      <c r="GM1266"/>
      <c r="GN1266"/>
      <c r="GO1266"/>
      <c r="GP1266"/>
      <c r="GQ1266"/>
      <c r="GR1266"/>
      <c r="GS1266"/>
      <c r="GT1266"/>
      <c r="GU1266"/>
      <c r="GV1266"/>
      <c r="GW1266"/>
      <c r="GX1266"/>
      <c r="GY1266"/>
      <c r="GZ1266"/>
      <c r="HA1266"/>
      <c r="HB1266"/>
      <c r="HC1266"/>
      <c r="HD1266"/>
      <c r="HE1266"/>
      <c r="HF1266"/>
      <c r="HG1266"/>
      <c r="HH1266"/>
      <c r="HI1266"/>
      <c r="HJ1266"/>
      <c r="HK1266"/>
      <c r="HL1266"/>
      <c r="HM1266"/>
      <c r="HN1266"/>
      <c r="HO1266"/>
      <c r="HP1266"/>
      <c r="HQ1266"/>
      <c r="HR1266"/>
      <c r="HS1266"/>
      <c r="HT1266"/>
      <c r="HU1266"/>
      <c r="HV1266"/>
      <c r="HW1266"/>
      <c r="HX1266"/>
      <c r="HY1266"/>
      <c r="HZ1266"/>
      <c r="IA1266"/>
      <c r="IB1266"/>
      <c r="IC1266"/>
      <c r="ID1266"/>
      <c r="IE1266"/>
      <c r="IF1266"/>
      <c r="IG1266"/>
      <c r="IH1266"/>
      <c r="II1266"/>
      <c r="IJ1266"/>
      <c r="IK1266"/>
      <c r="IL1266"/>
      <c r="IM1266"/>
      <c r="IN1266"/>
      <c r="IO1266"/>
      <c r="IP1266"/>
      <c r="IQ1266"/>
      <c r="IR1266"/>
      <c r="IS1266"/>
      <c r="IT1266"/>
      <c r="IU1266"/>
      <c r="IV1266"/>
      <c r="IW1266"/>
      <c r="IX1266"/>
      <c r="IY1266"/>
      <c r="IZ1266"/>
      <c r="JA1266"/>
      <c r="JB1266"/>
      <c r="JC1266"/>
      <c r="JD1266"/>
      <c r="JE1266"/>
      <c r="JF1266"/>
      <c r="JG1266"/>
      <c r="JH1266"/>
      <c r="JI1266"/>
      <c r="JJ1266"/>
      <c r="JK1266"/>
      <c r="JL1266"/>
      <c r="JM1266"/>
      <c r="JN1266"/>
      <c r="JO1266"/>
      <c r="JP1266"/>
      <c r="JQ1266"/>
      <c r="JR1266"/>
      <c r="JS1266"/>
      <c r="JT1266"/>
      <c r="JU1266"/>
      <c r="JV1266"/>
      <c r="JW1266"/>
      <c r="JX1266"/>
      <c r="JY1266"/>
      <c r="JZ1266"/>
      <c r="KA1266"/>
      <c r="KB1266"/>
      <c r="KC1266"/>
      <c r="KD1266"/>
      <c r="KE1266"/>
      <c r="KF1266"/>
      <c r="KG1266"/>
      <c r="KH1266"/>
      <c r="KI1266"/>
      <c r="KJ1266"/>
      <c r="KK1266"/>
      <c r="KL1266"/>
      <c r="KM1266"/>
      <c r="KN1266"/>
      <c r="KO1266"/>
      <c r="KP1266"/>
      <c r="KQ1266"/>
      <c r="KR1266"/>
      <c r="KS1266"/>
      <c r="KT1266"/>
      <c r="KU1266"/>
      <c r="KV1266"/>
      <c r="KW1266"/>
      <c r="KX1266"/>
      <c r="KY1266"/>
      <c r="KZ1266"/>
      <c r="LA1266"/>
      <c r="LB1266"/>
      <c r="LC1266"/>
      <c r="LD1266"/>
      <c r="LE1266"/>
      <c r="LF1266"/>
      <c r="LG1266"/>
      <c r="LH1266"/>
      <c r="LI1266"/>
      <c r="LJ1266"/>
      <c r="LK1266"/>
      <c r="LL1266"/>
      <c r="LM1266"/>
      <c r="LN1266"/>
      <c r="LO1266"/>
      <c r="LP1266"/>
      <c r="LQ1266"/>
      <c r="LR1266"/>
      <c r="LS1266"/>
      <c r="LT1266"/>
      <c r="LU1266"/>
      <c r="LV1266"/>
      <c r="LW1266"/>
      <c r="LX1266"/>
      <c r="LY1266"/>
      <c r="LZ1266"/>
      <c r="MA1266"/>
      <c r="MB1266"/>
      <c r="MC1266"/>
      <c r="MD1266"/>
      <c r="ME1266"/>
      <c r="MF1266"/>
      <c r="MG1266"/>
      <c r="MH1266"/>
      <c r="MI1266"/>
      <c r="MJ1266"/>
      <c r="MK1266"/>
      <c r="ML1266"/>
      <c r="MM1266"/>
      <c r="MN1266"/>
      <c r="MO1266"/>
      <c r="MP1266"/>
      <c r="MQ1266"/>
      <c r="MR1266"/>
      <c r="MS1266"/>
      <c r="MT1266"/>
      <c r="MU1266"/>
      <c r="MV1266"/>
      <c r="MW1266"/>
      <c r="MX1266"/>
      <c r="MY1266"/>
      <c r="MZ1266"/>
      <c r="NA1266"/>
      <c r="NB1266"/>
      <c r="NC1266"/>
      <c r="ND1266"/>
      <c r="NE1266"/>
      <c r="NF1266"/>
      <c r="NG1266"/>
      <c r="NH1266"/>
      <c r="NI1266"/>
      <c r="NJ1266"/>
      <c r="NK1266"/>
      <c r="NL1266"/>
      <c r="NM1266"/>
      <c r="NN1266"/>
      <c r="NO1266"/>
      <c r="NP1266"/>
      <c r="NQ1266"/>
      <c r="NR1266"/>
      <c r="NS1266"/>
      <c r="NT1266"/>
      <c r="NU1266"/>
      <c r="NV1266"/>
      <c r="NW1266"/>
      <c r="NX1266"/>
      <c r="NY1266"/>
      <c r="NZ1266"/>
      <c r="OA1266"/>
    </row>
    <row r="1267" spans="16:391"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DR1267"/>
      <c r="DS1267"/>
      <c r="DT1267"/>
      <c r="DU1267"/>
      <c r="DV1267"/>
      <c r="DW1267"/>
      <c r="DX1267"/>
      <c r="DY1267"/>
      <c r="DZ1267"/>
      <c r="EA1267"/>
      <c r="EB1267"/>
      <c r="EC1267"/>
      <c r="ED1267"/>
      <c r="EE1267"/>
      <c r="EF1267"/>
      <c r="EG1267"/>
      <c r="EH1267"/>
      <c r="EI1267"/>
      <c r="EJ1267"/>
      <c r="EK1267"/>
      <c r="EL1267"/>
      <c r="EM1267"/>
      <c r="EN1267"/>
      <c r="EO1267"/>
      <c r="EP1267"/>
      <c r="EQ1267"/>
      <c r="ER1267"/>
      <c r="ES1267"/>
      <c r="ET1267"/>
      <c r="EU1267"/>
      <c r="EV1267"/>
      <c r="EW1267"/>
      <c r="EX1267"/>
      <c r="EY1267"/>
      <c r="EZ1267"/>
      <c r="FA1267"/>
      <c r="FB1267"/>
      <c r="FC1267"/>
      <c r="FD1267"/>
      <c r="FE1267"/>
      <c r="FF1267"/>
      <c r="FG1267"/>
      <c r="FH1267"/>
      <c r="FI1267"/>
      <c r="FJ1267"/>
      <c r="FK1267"/>
      <c r="FL1267"/>
      <c r="FM1267"/>
      <c r="FN1267"/>
      <c r="FO1267"/>
      <c r="FP1267"/>
      <c r="FQ1267"/>
      <c r="FR1267"/>
      <c r="FS1267"/>
      <c r="FT1267"/>
      <c r="FU1267"/>
      <c r="FV1267"/>
      <c r="FW1267"/>
      <c r="FX1267"/>
      <c r="FY1267"/>
      <c r="FZ1267"/>
      <c r="GA1267"/>
      <c r="GB1267"/>
      <c r="GC1267"/>
      <c r="GD1267"/>
      <c r="GE1267"/>
      <c r="GF1267"/>
      <c r="GG1267"/>
      <c r="GH1267"/>
      <c r="GI1267"/>
      <c r="GJ1267"/>
      <c r="GK1267"/>
      <c r="GL1267"/>
      <c r="GM1267"/>
      <c r="GN1267"/>
      <c r="GO1267"/>
      <c r="GP1267"/>
      <c r="GQ1267"/>
      <c r="GR1267"/>
      <c r="GS1267"/>
      <c r="GT1267"/>
      <c r="GU1267"/>
      <c r="GV1267"/>
      <c r="GW1267"/>
      <c r="GX1267"/>
      <c r="GY1267"/>
      <c r="GZ1267"/>
      <c r="HA1267"/>
      <c r="HB1267"/>
      <c r="HC1267"/>
      <c r="HD1267"/>
      <c r="HE1267"/>
      <c r="HF1267"/>
      <c r="HG1267"/>
      <c r="HH1267"/>
      <c r="HI1267"/>
      <c r="HJ1267"/>
      <c r="HK1267"/>
      <c r="HL1267"/>
      <c r="HM1267"/>
      <c r="HN1267"/>
      <c r="HO1267"/>
      <c r="HP1267"/>
      <c r="HQ1267"/>
      <c r="HR1267"/>
      <c r="HS1267"/>
      <c r="HT1267"/>
      <c r="HU1267"/>
      <c r="HV1267"/>
      <c r="HW1267"/>
      <c r="HX1267"/>
      <c r="HY1267"/>
      <c r="HZ1267"/>
      <c r="IA1267"/>
      <c r="IB1267"/>
      <c r="IC1267"/>
      <c r="ID1267"/>
      <c r="IE1267"/>
      <c r="IF1267"/>
      <c r="IG1267"/>
      <c r="IH1267"/>
      <c r="II1267"/>
      <c r="IJ1267"/>
      <c r="IK1267"/>
      <c r="IL1267"/>
      <c r="IM1267"/>
      <c r="IN1267"/>
      <c r="IO1267"/>
      <c r="IP1267"/>
      <c r="IQ1267"/>
      <c r="IR1267"/>
      <c r="IS1267"/>
      <c r="IT1267"/>
      <c r="IU1267"/>
      <c r="IV1267"/>
      <c r="IW1267"/>
      <c r="IX1267"/>
      <c r="IY1267"/>
      <c r="IZ1267"/>
      <c r="JA1267"/>
      <c r="JB1267"/>
      <c r="JC1267"/>
      <c r="JD1267"/>
      <c r="JE1267"/>
      <c r="JF1267"/>
      <c r="JG1267"/>
      <c r="JH1267"/>
      <c r="JI1267"/>
      <c r="JJ1267"/>
      <c r="JK1267"/>
      <c r="JL1267"/>
      <c r="JM1267"/>
      <c r="JN1267"/>
      <c r="JO1267"/>
      <c r="JP1267"/>
      <c r="JQ1267"/>
      <c r="JR1267"/>
      <c r="JS1267"/>
      <c r="JT1267"/>
      <c r="JU1267"/>
      <c r="JV1267"/>
      <c r="JW1267"/>
      <c r="JX1267"/>
      <c r="JY1267"/>
      <c r="JZ1267"/>
      <c r="KA1267"/>
      <c r="KB1267"/>
      <c r="KC1267"/>
      <c r="KD1267"/>
      <c r="KE1267"/>
      <c r="KF1267"/>
      <c r="KG1267"/>
      <c r="KH1267"/>
      <c r="KI1267"/>
      <c r="KJ1267"/>
      <c r="KK1267"/>
      <c r="KL1267"/>
      <c r="KM1267"/>
      <c r="KN1267"/>
      <c r="KO1267"/>
      <c r="KP1267"/>
      <c r="KQ1267"/>
      <c r="KR1267"/>
      <c r="KS1267"/>
      <c r="KT1267"/>
      <c r="KU1267"/>
      <c r="KV1267"/>
      <c r="KW1267"/>
      <c r="KX1267"/>
      <c r="KY1267"/>
      <c r="KZ1267"/>
      <c r="LA1267"/>
      <c r="LB1267"/>
      <c r="LC1267"/>
      <c r="LD1267"/>
      <c r="LE1267"/>
      <c r="LF1267"/>
      <c r="LG1267"/>
      <c r="LH1267"/>
      <c r="LI1267"/>
      <c r="LJ1267"/>
      <c r="LK1267"/>
      <c r="LL1267"/>
      <c r="LM1267"/>
      <c r="LN1267"/>
      <c r="LO1267"/>
      <c r="LP1267"/>
      <c r="LQ1267"/>
      <c r="LR1267"/>
      <c r="LS1267"/>
      <c r="LT1267"/>
      <c r="LU1267"/>
      <c r="LV1267"/>
      <c r="LW1267"/>
      <c r="LX1267"/>
      <c r="LY1267"/>
      <c r="LZ1267"/>
      <c r="MA1267"/>
      <c r="MB1267"/>
      <c r="MC1267"/>
      <c r="MD1267"/>
      <c r="ME1267"/>
      <c r="MF1267"/>
      <c r="MG1267"/>
      <c r="MH1267"/>
      <c r="MI1267"/>
      <c r="MJ1267"/>
      <c r="MK1267"/>
      <c r="ML1267"/>
      <c r="MM1267"/>
      <c r="MN1267"/>
      <c r="MO1267"/>
      <c r="MP1267"/>
      <c r="MQ1267"/>
      <c r="MR1267"/>
      <c r="MS1267"/>
      <c r="MT1267"/>
      <c r="MU1267"/>
      <c r="MV1267"/>
      <c r="MW1267"/>
      <c r="MX1267"/>
      <c r="MY1267"/>
      <c r="MZ1267"/>
      <c r="NA1267"/>
      <c r="NB1267"/>
      <c r="NC1267"/>
      <c r="ND1267"/>
      <c r="NE1267"/>
      <c r="NF1267"/>
      <c r="NG1267"/>
      <c r="NH1267"/>
      <c r="NI1267"/>
      <c r="NJ1267"/>
      <c r="NK1267"/>
      <c r="NL1267"/>
      <c r="NM1267"/>
      <c r="NN1267"/>
      <c r="NO1267"/>
      <c r="NP1267"/>
      <c r="NQ1267"/>
      <c r="NR1267"/>
      <c r="NS1267"/>
      <c r="NT1267"/>
      <c r="NU1267"/>
      <c r="NV1267"/>
      <c r="NW1267"/>
      <c r="NX1267"/>
      <c r="NY1267"/>
      <c r="NZ1267"/>
      <c r="OA1267"/>
    </row>
    <row r="1268" spans="16:391"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DR1268"/>
      <c r="DS1268"/>
      <c r="DT1268"/>
      <c r="DU1268"/>
      <c r="DV1268"/>
      <c r="DW1268"/>
      <c r="DX1268"/>
      <c r="DY1268"/>
      <c r="DZ1268"/>
      <c r="EA1268"/>
      <c r="EB1268"/>
      <c r="EC1268"/>
      <c r="ED1268"/>
      <c r="EE1268"/>
      <c r="EF1268"/>
      <c r="EG1268"/>
      <c r="EH1268"/>
      <c r="EI1268"/>
      <c r="EJ1268"/>
      <c r="EK1268"/>
      <c r="EL1268"/>
      <c r="EM1268"/>
      <c r="EN1268"/>
      <c r="EO1268"/>
      <c r="EP1268"/>
      <c r="EQ1268"/>
      <c r="ER1268"/>
      <c r="ES1268"/>
      <c r="ET1268"/>
      <c r="EU1268"/>
      <c r="EV1268"/>
      <c r="EW1268"/>
      <c r="EX1268"/>
      <c r="EY1268"/>
      <c r="EZ1268"/>
      <c r="FA1268"/>
      <c r="FB1268"/>
      <c r="FC1268"/>
      <c r="FD1268"/>
      <c r="FE1268"/>
      <c r="FF1268"/>
      <c r="FG1268"/>
      <c r="FH1268"/>
      <c r="FI1268"/>
      <c r="FJ1268"/>
      <c r="FK1268"/>
      <c r="FL1268"/>
      <c r="FM1268"/>
      <c r="FN1268"/>
      <c r="FO1268"/>
      <c r="FP1268"/>
      <c r="FQ1268"/>
      <c r="FR1268"/>
      <c r="FS1268"/>
      <c r="FT1268"/>
      <c r="FU1268"/>
      <c r="FV1268"/>
      <c r="FW1268"/>
      <c r="FX1268"/>
      <c r="FY1268"/>
      <c r="FZ1268"/>
      <c r="GA1268"/>
      <c r="GB1268"/>
      <c r="GC1268"/>
      <c r="GD1268"/>
      <c r="GE1268"/>
      <c r="GF1268"/>
      <c r="GG1268"/>
      <c r="GH1268"/>
      <c r="GI1268"/>
      <c r="GJ1268"/>
      <c r="GK1268"/>
      <c r="GL1268"/>
      <c r="GM1268"/>
      <c r="GN1268"/>
      <c r="GO1268"/>
      <c r="GP1268"/>
      <c r="GQ1268"/>
      <c r="GR1268"/>
      <c r="GS1268"/>
      <c r="GT1268"/>
      <c r="GU1268"/>
      <c r="GV1268"/>
      <c r="GW1268"/>
      <c r="GX1268"/>
      <c r="GY1268"/>
      <c r="GZ1268"/>
      <c r="HA1268"/>
      <c r="HB1268"/>
      <c r="HC1268"/>
      <c r="HD1268"/>
      <c r="HE1268"/>
      <c r="HF1268"/>
      <c r="HG1268"/>
      <c r="HH1268"/>
      <c r="HI1268"/>
      <c r="HJ1268"/>
      <c r="HK1268"/>
      <c r="HL1268"/>
      <c r="HM1268"/>
      <c r="HN1268"/>
      <c r="HO1268"/>
      <c r="HP1268"/>
      <c r="HQ1268"/>
      <c r="HR1268"/>
      <c r="HS1268"/>
      <c r="HT1268"/>
      <c r="HU1268"/>
      <c r="HV1268"/>
      <c r="HW1268"/>
      <c r="HX1268"/>
      <c r="HY1268"/>
      <c r="HZ1268"/>
      <c r="IA1268"/>
      <c r="IB1268"/>
      <c r="IC1268"/>
      <c r="ID1268"/>
      <c r="IE1268"/>
      <c r="IF1268"/>
      <c r="IG1268"/>
      <c r="IH1268"/>
      <c r="II1268"/>
      <c r="IJ1268"/>
      <c r="IK1268"/>
      <c r="IL1268"/>
      <c r="IM1268"/>
      <c r="IN1268"/>
      <c r="IO1268"/>
      <c r="IP1268"/>
      <c r="IQ1268"/>
      <c r="IR1268"/>
      <c r="IS1268"/>
      <c r="IT1268"/>
      <c r="IU1268"/>
      <c r="IV1268"/>
      <c r="IW1268"/>
      <c r="IX1268"/>
      <c r="IY1268"/>
      <c r="IZ1268"/>
      <c r="JA1268"/>
      <c r="JB1268"/>
      <c r="JC1268"/>
      <c r="JD1268"/>
      <c r="JE1268"/>
      <c r="JF1268"/>
      <c r="JG1268"/>
      <c r="JH1268"/>
      <c r="JI1268"/>
      <c r="JJ1268"/>
      <c r="JK1268"/>
      <c r="JL1268"/>
      <c r="JM1268"/>
      <c r="JN1268"/>
      <c r="JO1268"/>
      <c r="JP1268"/>
      <c r="JQ1268"/>
      <c r="JR1268"/>
      <c r="JS1268"/>
      <c r="JT1268"/>
      <c r="JU1268"/>
      <c r="JV1268"/>
      <c r="JW1268"/>
      <c r="JX1268"/>
      <c r="JY1268"/>
      <c r="JZ1268"/>
      <c r="KA1268"/>
      <c r="KB1268"/>
      <c r="KC1268"/>
      <c r="KD1268"/>
      <c r="KE1268"/>
      <c r="KF1268"/>
      <c r="KG1268"/>
      <c r="KH1268"/>
      <c r="KI1268"/>
      <c r="KJ1268"/>
      <c r="KK1268"/>
      <c r="KL1268"/>
      <c r="KM1268"/>
      <c r="KN1268"/>
      <c r="KO1268"/>
      <c r="KP1268"/>
      <c r="KQ1268"/>
      <c r="KR1268"/>
      <c r="KS1268"/>
      <c r="KT1268"/>
      <c r="KU1268"/>
      <c r="KV1268"/>
      <c r="KW1268"/>
      <c r="KX1268"/>
      <c r="KY1268"/>
      <c r="KZ1268"/>
      <c r="LA1268"/>
      <c r="LB1268"/>
      <c r="LC1268"/>
      <c r="LD1268"/>
      <c r="LE1268"/>
      <c r="LF1268"/>
      <c r="LG1268"/>
      <c r="LH1268"/>
      <c r="LI1268"/>
      <c r="LJ1268"/>
      <c r="LK1268"/>
      <c r="LL1268"/>
      <c r="LM1268"/>
      <c r="LN1268"/>
      <c r="LO1268"/>
      <c r="LP1268"/>
      <c r="LQ1268"/>
      <c r="LR1268"/>
      <c r="LS1268"/>
      <c r="LT1268"/>
      <c r="LU1268"/>
      <c r="LV1268"/>
      <c r="LW1268"/>
      <c r="LX1268"/>
      <c r="LY1268"/>
      <c r="LZ1268"/>
      <c r="MA1268"/>
      <c r="MB1268"/>
      <c r="MC1268"/>
      <c r="MD1268"/>
      <c r="ME1268"/>
      <c r="MF1268"/>
      <c r="MG1268"/>
      <c r="MH1268"/>
      <c r="MI1268"/>
      <c r="MJ1268"/>
      <c r="MK1268"/>
      <c r="ML1268"/>
      <c r="MM1268"/>
      <c r="MN1268"/>
      <c r="MO1268"/>
      <c r="MP1268"/>
      <c r="MQ1268"/>
      <c r="MR1268"/>
      <c r="MS1268"/>
      <c r="MT1268"/>
      <c r="MU1268"/>
      <c r="MV1268"/>
      <c r="MW1268"/>
      <c r="MX1268"/>
      <c r="MY1268"/>
      <c r="MZ1268"/>
      <c r="NA1268"/>
      <c r="NB1268"/>
      <c r="NC1268"/>
      <c r="ND1268"/>
      <c r="NE1268"/>
      <c r="NF1268"/>
      <c r="NG1268"/>
      <c r="NH1268"/>
      <c r="NI1268"/>
      <c r="NJ1268"/>
      <c r="NK1268"/>
      <c r="NL1268"/>
      <c r="NM1268"/>
      <c r="NN1268"/>
      <c r="NO1268"/>
      <c r="NP1268"/>
      <c r="NQ1268"/>
      <c r="NR1268"/>
      <c r="NS1268"/>
      <c r="NT1268"/>
      <c r="NU1268"/>
      <c r="NV1268"/>
      <c r="NW1268"/>
      <c r="NX1268"/>
      <c r="NY1268"/>
      <c r="NZ1268"/>
      <c r="OA1268"/>
    </row>
    <row r="1269" spans="16:391"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DR1269"/>
      <c r="DS1269"/>
      <c r="DT1269"/>
      <c r="DU1269"/>
      <c r="DV1269"/>
      <c r="DW1269"/>
      <c r="DX1269"/>
      <c r="DY1269"/>
      <c r="DZ1269"/>
      <c r="EA1269"/>
      <c r="EB1269"/>
      <c r="EC1269"/>
      <c r="ED1269"/>
      <c r="EE1269"/>
      <c r="EF1269"/>
      <c r="EG1269"/>
      <c r="EH1269"/>
      <c r="EI1269"/>
      <c r="EJ1269"/>
      <c r="EK1269"/>
      <c r="EL1269"/>
      <c r="EM1269"/>
      <c r="EN1269"/>
      <c r="EO1269"/>
      <c r="EP1269"/>
      <c r="EQ1269"/>
      <c r="ER1269"/>
      <c r="ES1269"/>
      <c r="ET1269"/>
      <c r="EU1269"/>
      <c r="EV1269"/>
      <c r="EW1269"/>
      <c r="EX1269"/>
      <c r="EY1269"/>
      <c r="EZ1269"/>
      <c r="FA1269"/>
      <c r="FB1269"/>
      <c r="FC1269"/>
      <c r="FD1269"/>
      <c r="FE1269"/>
      <c r="FF1269"/>
      <c r="FG1269"/>
      <c r="FH1269"/>
      <c r="FI1269"/>
      <c r="FJ1269"/>
      <c r="FK1269"/>
      <c r="FL1269"/>
      <c r="FM1269"/>
      <c r="FN1269"/>
      <c r="FO1269"/>
      <c r="FP1269"/>
      <c r="FQ1269"/>
      <c r="FR1269"/>
      <c r="FS1269"/>
      <c r="FT1269"/>
      <c r="FU1269"/>
      <c r="FV1269"/>
      <c r="FW1269"/>
      <c r="FX1269"/>
      <c r="FY1269"/>
      <c r="FZ1269"/>
      <c r="GA1269"/>
      <c r="GB1269"/>
      <c r="GC1269"/>
      <c r="GD1269"/>
      <c r="GE1269"/>
      <c r="GF1269"/>
      <c r="GG1269"/>
      <c r="GH1269"/>
      <c r="GI1269"/>
      <c r="GJ1269"/>
      <c r="GK1269"/>
      <c r="GL1269"/>
      <c r="GM1269"/>
      <c r="GN1269"/>
      <c r="GO1269"/>
      <c r="GP1269"/>
      <c r="GQ1269"/>
      <c r="GR1269"/>
      <c r="GS1269"/>
      <c r="GT1269"/>
      <c r="GU1269"/>
      <c r="GV1269"/>
      <c r="GW1269"/>
      <c r="GX1269"/>
      <c r="GY1269"/>
      <c r="GZ1269"/>
      <c r="HA1269"/>
      <c r="HB1269"/>
      <c r="HC1269"/>
      <c r="HD1269"/>
      <c r="HE1269"/>
      <c r="HF1269"/>
      <c r="HG1269"/>
      <c r="HH1269"/>
      <c r="HI1269"/>
      <c r="HJ1269"/>
      <c r="HK1269"/>
      <c r="HL1269"/>
      <c r="HM1269"/>
      <c r="HN1269"/>
      <c r="HO1269"/>
      <c r="HP1269"/>
      <c r="HQ1269"/>
      <c r="HR1269"/>
      <c r="HS1269"/>
      <c r="HT1269"/>
      <c r="HU1269"/>
      <c r="HV1269"/>
      <c r="HW1269"/>
      <c r="HX1269"/>
      <c r="HY1269"/>
      <c r="HZ1269"/>
      <c r="IA1269"/>
      <c r="IB1269"/>
      <c r="IC1269"/>
      <c r="ID1269"/>
      <c r="IE1269"/>
      <c r="IF1269"/>
      <c r="IG1269"/>
      <c r="IH1269"/>
      <c r="II1269"/>
      <c r="IJ1269"/>
      <c r="IK1269"/>
      <c r="IL1269"/>
      <c r="IM1269"/>
      <c r="IN1269"/>
      <c r="IO1269"/>
      <c r="IP1269"/>
      <c r="IQ1269"/>
      <c r="IR1269"/>
      <c r="IS1269"/>
      <c r="IT1269"/>
      <c r="IU1269"/>
      <c r="IV1269"/>
      <c r="IW1269"/>
      <c r="IX1269"/>
      <c r="IY1269"/>
      <c r="IZ1269"/>
      <c r="JA1269"/>
      <c r="JB1269"/>
      <c r="JC1269"/>
      <c r="JD1269"/>
      <c r="JE1269"/>
      <c r="JF1269"/>
      <c r="JG1269"/>
      <c r="JH1269"/>
      <c r="JI1269"/>
      <c r="JJ1269"/>
      <c r="JK1269"/>
      <c r="JL1269"/>
      <c r="JM1269"/>
      <c r="JN1269"/>
      <c r="JO1269"/>
      <c r="JP1269"/>
      <c r="JQ1269"/>
      <c r="JR1269"/>
      <c r="JS1269"/>
      <c r="JT1269"/>
      <c r="JU1269"/>
      <c r="JV1269"/>
      <c r="JW1269"/>
      <c r="JX1269"/>
      <c r="JY1269"/>
      <c r="JZ1269"/>
      <c r="KA1269"/>
      <c r="KB1269"/>
      <c r="KC1269"/>
      <c r="KD1269"/>
      <c r="KE1269"/>
      <c r="KF1269"/>
      <c r="KG1269"/>
      <c r="KH1269"/>
      <c r="KI1269"/>
      <c r="KJ1269"/>
      <c r="KK1269"/>
      <c r="KL1269"/>
      <c r="KM1269"/>
      <c r="KN1269"/>
      <c r="KO1269"/>
      <c r="KP1269"/>
      <c r="KQ1269"/>
      <c r="KR1269"/>
      <c r="KS1269"/>
      <c r="KT1269"/>
      <c r="KU1269"/>
      <c r="KV1269"/>
      <c r="KW1269"/>
      <c r="KX1269"/>
      <c r="KY1269"/>
      <c r="KZ1269"/>
      <c r="LA1269"/>
      <c r="LB1269"/>
      <c r="LC1269"/>
      <c r="LD1269"/>
      <c r="LE1269"/>
      <c r="LF1269"/>
      <c r="LG1269"/>
      <c r="LH1269"/>
      <c r="LI1269"/>
      <c r="LJ1269"/>
      <c r="LK1269"/>
      <c r="LL1269"/>
      <c r="LM1269"/>
      <c r="LN1269"/>
      <c r="LO1269"/>
      <c r="LP1269"/>
      <c r="LQ1269"/>
      <c r="LR1269"/>
      <c r="LS1269"/>
      <c r="LT1269"/>
      <c r="LU1269"/>
      <c r="LV1269"/>
      <c r="LW1269"/>
      <c r="LX1269"/>
      <c r="LY1269"/>
      <c r="LZ1269"/>
      <c r="MA1269"/>
      <c r="MB1269"/>
      <c r="MC1269"/>
      <c r="MD1269"/>
      <c r="ME1269"/>
      <c r="MF1269"/>
      <c r="MG1269"/>
      <c r="MH1269"/>
      <c r="MI1269"/>
      <c r="MJ1269"/>
      <c r="MK1269"/>
      <c r="ML1269"/>
      <c r="MM1269"/>
      <c r="MN1269"/>
      <c r="MO1269"/>
      <c r="MP1269"/>
      <c r="MQ1269"/>
      <c r="MR1269"/>
      <c r="MS1269"/>
      <c r="MT1269"/>
      <c r="MU1269"/>
      <c r="MV1269"/>
      <c r="MW1269"/>
      <c r="MX1269"/>
      <c r="MY1269"/>
      <c r="MZ1269"/>
      <c r="NA1269"/>
      <c r="NB1269"/>
      <c r="NC1269"/>
      <c r="ND1269"/>
      <c r="NE1269"/>
      <c r="NF1269"/>
      <c r="NG1269"/>
      <c r="NH1269"/>
      <c r="NI1269"/>
      <c r="NJ1269"/>
      <c r="NK1269"/>
      <c r="NL1269"/>
      <c r="NM1269"/>
      <c r="NN1269"/>
      <c r="NO1269"/>
      <c r="NP1269"/>
      <c r="NQ1269"/>
      <c r="NR1269"/>
      <c r="NS1269"/>
      <c r="NT1269"/>
      <c r="NU1269"/>
      <c r="NV1269"/>
      <c r="NW1269"/>
      <c r="NX1269"/>
      <c r="NY1269"/>
      <c r="NZ1269"/>
      <c r="OA1269"/>
    </row>
    <row r="1270" spans="16:391"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  <c r="CV1270"/>
      <c r="CW1270"/>
      <c r="CX1270"/>
      <c r="CY1270"/>
      <c r="CZ1270"/>
      <c r="DA1270"/>
      <c r="DB1270"/>
      <c r="DC1270"/>
      <c r="DD1270"/>
      <c r="DE1270"/>
      <c r="DF1270"/>
      <c r="DG1270"/>
      <c r="DH1270"/>
      <c r="DI1270"/>
      <c r="DJ1270"/>
      <c r="DK1270"/>
      <c r="DL1270"/>
      <c r="DM1270"/>
      <c r="DN1270"/>
      <c r="DO1270"/>
      <c r="DP1270"/>
      <c r="DQ1270"/>
      <c r="DR1270"/>
      <c r="DS1270"/>
      <c r="DT1270"/>
      <c r="DU1270"/>
      <c r="DV1270"/>
      <c r="DW1270"/>
      <c r="DX1270"/>
      <c r="DY1270"/>
      <c r="DZ1270"/>
      <c r="EA1270"/>
      <c r="EB1270"/>
      <c r="EC1270"/>
      <c r="ED1270"/>
      <c r="EE1270"/>
      <c r="EF1270"/>
      <c r="EG1270"/>
      <c r="EH1270"/>
      <c r="EI1270"/>
      <c r="EJ1270"/>
      <c r="EK1270"/>
      <c r="EL1270"/>
      <c r="EM1270"/>
      <c r="EN1270"/>
      <c r="EO1270"/>
      <c r="EP1270"/>
      <c r="EQ1270"/>
      <c r="ER1270"/>
      <c r="ES1270"/>
      <c r="ET1270"/>
      <c r="EU1270"/>
      <c r="EV1270"/>
      <c r="EW1270"/>
      <c r="EX1270"/>
      <c r="EY1270"/>
      <c r="EZ1270"/>
      <c r="FA1270"/>
      <c r="FB1270"/>
      <c r="FC1270"/>
      <c r="FD1270"/>
      <c r="FE1270"/>
      <c r="FF1270"/>
      <c r="FG1270"/>
      <c r="FH1270"/>
      <c r="FI1270"/>
      <c r="FJ1270"/>
      <c r="FK1270"/>
      <c r="FL1270"/>
      <c r="FM1270"/>
      <c r="FN1270"/>
      <c r="FO1270"/>
      <c r="FP1270"/>
      <c r="FQ1270"/>
      <c r="FR1270"/>
      <c r="FS1270"/>
      <c r="FT1270"/>
      <c r="FU1270"/>
      <c r="FV1270"/>
      <c r="FW1270"/>
      <c r="FX1270"/>
      <c r="FY1270"/>
      <c r="FZ1270"/>
      <c r="GA1270"/>
      <c r="GB1270"/>
      <c r="GC1270"/>
      <c r="GD1270"/>
      <c r="GE1270"/>
      <c r="GF1270"/>
      <c r="GG1270"/>
      <c r="GH1270"/>
      <c r="GI1270"/>
      <c r="GJ1270"/>
      <c r="GK1270"/>
      <c r="GL1270"/>
      <c r="GM1270"/>
      <c r="GN1270"/>
      <c r="GO1270"/>
      <c r="GP1270"/>
      <c r="GQ1270"/>
      <c r="GR1270"/>
      <c r="GS1270"/>
      <c r="GT1270"/>
      <c r="GU1270"/>
      <c r="GV1270"/>
      <c r="GW1270"/>
      <c r="GX1270"/>
      <c r="GY1270"/>
      <c r="GZ1270"/>
      <c r="HA1270"/>
      <c r="HB1270"/>
      <c r="HC1270"/>
      <c r="HD1270"/>
      <c r="HE1270"/>
      <c r="HF1270"/>
      <c r="HG1270"/>
      <c r="HH1270"/>
      <c r="HI1270"/>
      <c r="HJ1270"/>
      <c r="HK1270"/>
      <c r="HL1270"/>
      <c r="HM1270"/>
      <c r="HN1270"/>
      <c r="HO1270"/>
      <c r="HP1270"/>
      <c r="HQ1270"/>
      <c r="HR1270"/>
      <c r="HS1270"/>
      <c r="HT1270"/>
      <c r="HU1270"/>
      <c r="HV1270"/>
      <c r="HW1270"/>
      <c r="HX1270"/>
      <c r="HY1270"/>
      <c r="HZ1270"/>
      <c r="IA1270"/>
      <c r="IB1270"/>
      <c r="IC1270"/>
      <c r="ID1270"/>
      <c r="IE1270"/>
      <c r="IF1270"/>
      <c r="IG1270"/>
      <c r="IH1270"/>
      <c r="II1270"/>
      <c r="IJ1270"/>
      <c r="IK1270"/>
      <c r="IL1270"/>
      <c r="IM1270"/>
      <c r="IN1270"/>
      <c r="IO1270"/>
      <c r="IP1270"/>
      <c r="IQ1270"/>
      <c r="IR1270"/>
      <c r="IS1270"/>
      <c r="IT1270"/>
      <c r="IU1270"/>
      <c r="IV1270"/>
      <c r="IW1270"/>
      <c r="IX1270"/>
      <c r="IY1270"/>
      <c r="IZ1270"/>
      <c r="JA1270"/>
      <c r="JB1270"/>
      <c r="JC1270"/>
      <c r="JD1270"/>
      <c r="JE1270"/>
      <c r="JF1270"/>
      <c r="JG1270"/>
      <c r="JH1270"/>
      <c r="JI1270"/>
      <c r="JJ1270"/>
      <c r="JK1270"/>
      <c r="JL1270"/>
      <c r="JM1270"/>
      <c r="JN1270"/>
      <c r="JO1270"/>
      <c r="JP1270"/>
      <c r="JQ1270"/>
      <c r="JR1270"/>
      <c r="JS1270"/>
      <c r="JT1270"/>
      <c r="JU1270"/>
      <c r="JV1270"/>
      <c r="JW1270"/>
      <c r="JX1270"/>
      <c r="JY1270"/>
      <c r="JZ1270"/>
      <c r="KA1270"/>
      <c r="KB1270"/>
      <c r="KC1270"/>
      <c r="KD1270"/>
      <c r="KE1270"/>
      <c r="KF1270"/>
      <c r="KG1270"/>
      <c r="KH1270"/>
      <c r="KI1270"/>
      <c r="KJ1270"/>
      <c r="KK1270"/>
      <c r="KL1270"/>
      <c r="KM1270"/>
      <c r="KN1270"/>
      <c r="KO1270"/>
      <c r="KP1270"/>
      <c r="KQ1270"/>
      <c r="KR1270"/>
      <c r="KS1270"/>
      <c r="KT1270"/>
      <c r="KU1270"/>
      <c r="KV1270"/>
      <c r="KW1270"/>
      <c r="KX1270"/>
      <c r="KY1270"/>
      <c r="KZ1270"/>
      <c r="LA1270"/>
      <c r="LB1270"/>
      <c r="LC1270"/>
      <c r="LD1270"/>
      <c r="LE1270"/>
      <c r="LF1270"/>
      <c r="LG1270"/>
      <c r="LH1270"/>
      <c r="LI1270"/>
      <c r="LJ1270"/>
      <c r="LK1270"/>
      <c r="LL1270"/>
      <c r="LM1270"/>
      <c r="LN1270"/>
      <c r="LO1270"/>
      <c r="LP1270"/>
      <c r="LQ1270"/>
      <c r="LR1270"/>
      <c r="LS1270"/>
      <c r="LT1270"/>
      <c r="LU1270"/>
      <c r="LV1270"/>
      <c r="LW1270"/>
      <c r="LX1270"/>
      <c r="LY1270"/>
      <c r="LZ1270"/>
      <c r="MA1270"/>
      <c r="MB1270"/>
      <c r="MC1270"/>
      <c r="MD1270"/>
      <c r="ME1270"/>
      <c r="MF1270"/>
      <c r="MG1270"/>
      <c r="MH1270"/>
      <c r="MI1270"/>
      <c r="MJ1270"/>
      <c r="MK1270"/>
      <c r="ML1270"/>
      <c r="MM1270"/>
      <c r="MN1270"/>
      <c r="MO1270"/>
      <c r="MP1270"/>
      <c r="MQ1270"/>
      <c r="MR1270"/>
      <c r="MS1270"/>
      <c r="MT1270"/>
      <c r="MU1270"/>
      <c r="MV1270"/>
      <c r="MW1270"/>
      <c r="MX1270"/>
      <c r="MY1270"/>
      <c r="MZ1270"/>
      <c r="NA1270"/>
      <c r="NB1270"/>
      <c r="NC1270"/>
      <c r="ND1270"/>
      <c r="NE1270"/>
      <c r="NF1270"/>
      <c r="NG1270"/>
      <c r="NH1270"/>
      <c r="NI1270"/>
      <c r="NJ1270"/>
      <c r="NK1270"/>
      <c r="NL1270"/>
      <c r="NM1270"/>
      <c r="NN1270"/>
      <c r="NO1270"/>
      <c r="NP1270"/>
      <c r="NQ1270"/>
      <c r="NR1270"/>
      <c r="NS1270"/>
      <c r="NT1270"/>
      <c r="NU1270"/>
      <c r="NV1270"/>
      <c r="NW1270"/>
      <c r="NX1270"/>
      <c r="NY1270"/>
      <c r="NZ1270"/>
      <c r="OA1270"/>
    </row>
    <row r="1271" spans="16:391"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  <c r="CV1271"/>
      <c r="CW1271"/>
      <c r="CX1271"/>
      <c r="CY1271"/>
      <c r="CZ1271"/>
      <c r="DA1271"/>
      <c r="DB1271"/>
      <c r="DC1271"/>
      <c r="DD1271"/>
      <c r="DE1271"/>
      <c r="DF1271"/>
      <c r="DG1271"/>
      <c r="DH1271"/>
      <c r="DI1271"/>
      <c r="DJ1271"/>
      <c r="DK1271"/>
      <c r="DL1271"/>
      <c r="DM1271"/>
      <c r="DN1271"/>
      <c r="DO1271"/>
      <c r="DP1271"/>
      <c r="DQ1271"/>
      <c r="DR1271"/>
      <c r="DS1271"/>
      <c r="DT1271"/>
      <c r="DU1271"/>
      <c r="DV1271"/>
      <c r="DW1271"/>
      <c r="DX1271"/>
      <c r="DY1271"/>
      <c r="DZ1271"/>
      <c r="EA1271"/>
      <c r="EB1271"/>
      <c r="EC1271"/>
      <c r="ED1271"/>
      <c r="EE1271"/>
      <c r="EF1271"/>
      <c r="EG1271"/>
      <c r="EH1271"/>
      <c r="EI1271"/>
      <c r="EJ1271"/>
      <c r="EK1271"/>
      <c r="EL1271"/>
      <c r="EM1271"/>
      <c r="EN1271"/>
      <c r="EO1271"/>
      <c r="EP1271"/>
      <c r="EQ1271"/>
      <c r="ER1271"/>
      <c r="ES1271"/>
      <c r="ET1271"/>
      <c r="EU1271"/>
      <c r="EV1271"/>
      <c r="EW1271"/>
      <c r="EX1271"/>
      <c r="EY1271"/>
      <c r="EZ1271"/>
      <c r="FA1271"/>
      <c r="FB1271"/>
      <c r="FC1271"/>
      <c r="FD1271"/>
      <c r="FE1271"/>
      <c r="FF1271"/>
      <c r="FG1271"/>
      <c r="FH1271"/>
      <c r="FI1271"/>
      <c r="FJ1271"/>
      <c r="FK1271"/>
      <c r="FL1271"/>
      <c r="FM1271"/>
      <c r="FN1271"/>
      <c r="FO1271"/>
      <c r="FP1271"/>
      <c r="FQ1271"/>
      <c r="FR1271"/>
      <c r="FS1271"/>
      <c r="FT1271"/>
      <c r="FU1271"/>
      <c r="FV1271"/>
      <c r="FW1271"/>
      <c r="FX1271"/>
      <c r="FY1271"/>
      <c r="FZ1271"/>
      <c r="GA1271"/>
      <c r="GB1271"/>
      <c r="GC1271"/>
      <c r="GD1271"/>
      <c r="GE1271"/>
      <c r="GF1271"/>
      <c r="GG1271"/>
      <c r="GH1271"/>
      <c r="GI1271"/>
      <c r="GJ1271"/>
      <c r="GK1271"/>
      <c r="GL1271"/>
      <c r="GM1271"/>
      <c r="GN1271"/>
      <c r="GO1271"/>
      <c r="GP1271"/>
      <c r="GQ1271"/>
      <c r="GR1271"/>
      <c r="GS1271"/>
      <c r="GT1271"/>
      <c r="GU1271"/>
      <c r="GV1271"/>
      <c r="GW1271"/>
      <c r="GX1271"/>
      <c r="GY1271"/>
      <c r="GZ1271"/>
      <c r="HA1271"/>
      <c r="HB1271"/>
      <c r="HC1271"/>
      <c r="HD1271"/>
      <c r="HE1271"/>
      <c r="HF1271"/>
      <c r="HG1271"/>
      <c r="HH1271"/>
      <c r="HI1271"/>
      <c r="HJ1271"/>
      <c r="HK1271"/>
      <c r="HL1271"/>
      <c r="HM1271"/>
      <c r="HN1271"/>
      <c r="HO1271"/>
      <c r="HP1271"/>
      <c r="HQ1271"/>
      <c r="HR1271"/>
      <c r="HS1271"/>
      <c r="HT1271"/>
      <c r="HU1271"/>
      <c r="HV1271"/>
      <c r="HW1271"/>
      <c r="HX1271"/>
      <c r="HY1271"/>
      <c r="HZ1271"/>
      <c r="IA1271"/>
      <c r="IB1271"/>
      <c r="IC1271"/>
      <c r="ID1271"/>
      <c r="IE1271"/>
      <c r="IF1271"/>
      <c r="IG1271"/>
      <c r="IH1271"/>
      <c r="II1271"/>
      <c r="IJ1271"/>
      <c r="IK1271"/>
      <c r="IL1271"/>
      <c r="IM1271"/>
      <c r="IN1271"/>
      <c r="IO1271"/>
      <c r="IP1271"/>
      <c r="IQ1271"/>
      <c r="IR1271"/>
      <c r="IS1271"/>
      <c r="IT1271"/>
      <c r="IU1271"/>
      <c r="IV1271"/>
      <c r="IW1271"/>
      <c r="IX1271"/>
      <c r="IY1271"/>
      <c r="IZ1271"/>
      <c r="JA1271"/>
      <c r="JB1271"/>
      <c r="JC1271"/>
      <c r="JD1271"/>
      <c r="JE1271"/>
      <c r="JF1271"/>
      <c r="JG1271"/>
      <c r="JH1271"/>
      <c r="JI1271"/>
      <c r="JJ1271"/>
      <c r="JK1271"/>
      <c r="JL1271"/>
      <c r="JM1271"/>
      <c r="JN1271"/>
      <c r="JO1271"/>
      <c r="JP1271"/>
      <c r="JQ1271"/>
      <c r="JR1271"/>
      <c r="JS1271"/>
      <c r="JT1271"/>
      <c r="JU1271"/>
      <c r="JV1271"/>
      <c r="JW1271"/>
      <c r="JX1271"/>
      <c r="JY1271"/>
      <c r="JZ1271"/>
      <c r="KA1271"/>
      <c r="KB1271"/>
      <c r="KC1271"/>
      <c r="KD1271"/>
      <c r="KE1271"/>
      <c r="KF1271"/>
      <c r="KG1271"/>
      <c r="KH1271"/>
      <c r="KI1271"/>
      <c r="KJ1271"/>
      <c r="KK1271"/>
      <c r="KL1271"/>
      <c r="KM1271"/>
      <c r="KN1271"/>
      <c r="KO1271"/>
      <c r="KP1271"/>
      <c r="KQ1271"/>
      <c r="KR1271"/>
      <c r="KS1271"/>
      <c r="KT1271"/>
      <c r="KU1271"/>
      <c r="KV1271"/>
      <c r="KW1271"/>
      <c r="KX1271"/>
      <c r="KY1271"/>
      <c r="KZ1271"/>
      <c r="LA1271"/>
      <c r="LB1271"/>
      <c r="LC1271"/>
      <c r="LD1271"/>
      <c r="LE1271"/>
      <c r="LF1271"/>
      <c r="LG1271"/>
      <c r="LH1271"/>
      <c r="LI1271"/>
      <c r="LJ1271"/>
      <c r="LK1271"/>
      <c r="LL1271"/>
      <c r="LM1271"/>
      <c r="LN1271"/>
      <c r="LO1271"/>
      <c r="LP1271"/>
      <c r="LQ1271"/>
      <c r="LR1271"/>
      <c r="LS1271"/>
      <c r="LT1271"/>
      <c r="LU1271"/>
      <c r="LV1271"/>
      <c r="LW1271"/>
      <c r="LX1271"/>
      <c r="LY1271"/>
      <c r="LZ1271"/>
      <c r="MA1271"/>
      <c r="MB1271"/>
      <c r="MC1271"/>
      <c r="MD1271"/>
      <c r="ME1271"/>
      <c r="MF1271"/>
      <c r="MG1271"/>
      <c r="MH1271"/>
      <c r="MI1271"/>
      <c r="MJ1271"/>
      <c r="MK1271"/>
      <c r="ML1271"/>
      <c r="MM1271"/>
      <c r="MN1271"/>
      <c r="MO1271"/>
      <c r="MP1271"/>
      <c r="MQ1271"/>
      <c r="MR1271"/>
      <c r="MS1271"/>
      <c r="MT1271"/>
      <c r="MU1271"/>
      <c r="MV1271"/>
      <c r="MW1271"/>
      <c r="MX1271"/>
      <c r="MY1271"/>
      <c r="MZ1271"/>
      <c r="NA1271"/>
      <c r="NB1271"/>
      <c r="NC1271"/>
      <c r="ND1271"/>
      <c r="NE1271"/>
      <c r="NF1271"/>
      <c r="NG1271"/>
      <c r="NH1271"/>
      <c r="NI1271"/>
      <c r="NJ1271"/>
      <c r="NK1271"/>
      <c r="NL1271"/>
      <c r="NM1271"/>
      <c r="NN1271"/>
      <c r="NO1271"/>
      <c r="NP1271"/>
      <c r="NQ1271"/>
      <c r="NR1271"/>
      <c r="NS1271"/>
      <c r="NT1271"/>
      <c r="NU1271"/>
      <c r="NV1271"/>
      <c r="NW1271"/>
      <c r="NX1271"/>
      <c r="NY1271"/>
      <c r="NZ1271"/>
      <c r="OA1271"/>
    </row>
    <row r="1272" spans="16:391"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  <c r="CV1272"/>
      <c r="CW1272"/>
      <c r="CX1272"/>
      <c r="CY1272"/>
      <c r="CZ1272"/>
      <c r="DA1272"/>
      <c r="DB1272"/>
      <c r="DC1272"/>
      <c r="DD1272"/>
      <c r="DE1272"/>
      <c r="DF1272"/>
      <c r="DG1272"/>
      <c r="DH1272"/>
      <c r="DI1272"/>
      <c r="DJ1272"/>
      <c r="DK1272"/>
      <c r="DL1272"/>
      <c r="DM1272"/>
      <c r="DN1272"/>
      <c r="DO1272"/>
      <c r="DP1272"/>
      <c r="DQ1272"/>
      <c r="DR1272"/>
      <c r="DS1272"/>
      <c r="DT1272"/>
      <c r="DU1272"/>
      <c r="DV1272"/>
      <c r="DW1272"/>
      <c r="DX1272"/>
      <c r="DY1272"/>
      <c r="DZ1272"/>
      <c r="EA1272"/>
      <c r="EB1272"/>
      <c r="EC1272"/>
      <c r="ED1272"/>
      <c r="EE1272"/>
      <c r="EF1272"/>
      <c r="EG1272"/>
      <c r="EH1272"/>
      <c r="EI1272"/>
      <c r="EJ1272"/>
      <c r="EK1272"/>
      <c r="EL1272"/>
      <c r="EM1272"/>
      <c r="EN1272"/>
      <c r="EO1272"/>
      <c r="EP1272"/>
      <c r="EQ1272"/>
      <c r="ER1272"/>
      <c r="ES1272"/>
      <c r="ET1272"/>
      <c r="EU1272"/>
      <c r="EV1272"/>
      <c r="EW1272"/>
      <c r="EX1272"/>
      <c r="EY1272"/>
      <c r="EZ1272"/>
      <c r="FA1272"/>
      <c r="FB1272"/>
      <c r="FC1272"/>
      <c r="FD1272"/>
      <c r="FE1272"/>
      <c r="FF1272"/>
      <c r="FG1272"/>
      <c r="FH1272"/>
      <c r="FI1272"/>
      <c r="FJ1272"/>
      <c r="FK1272"/>
      <c r="FL1272"/>
      <c r="FM1272"/>
      <c r="FN1272"/>
      <c r="FO1272"/>
      <c r="FP1272"/>
      <c r="FQ1272"/>
      <c r="FR1272"/>
      <c r="FS1272"/>
      <c r="FT1272"/>
      <c r="FU1272"/>
      <c r="FV1272"/>
      <c r="FW1272"/>
      <c r="FX1272"/>
      <c r="FY1272"/>
      <c r="FZ1272"/>
      <c r="GA1272"/>
      <c r="GB1272"/>
      <c r="GC1272"/>
      <c r="GD1272"/>
      <c r="GE1272"/>
      <c r="GF1272"/>
      <c r="GG1272"/>
      <c r="GH1272"/>
      <c r="GI1272"/>
      <c r="GJ1272"/>
      <c r="GK1272"/>
      <c r="GL1272"/>
      <c r="GM1272"/>
      <c r="GN1272"/>
      <c r="GO1272"/>
      <c r="GP1272"/>
      <c r="GQ1272"/>
      <c r="GR1272"/>
      <c r="GS1272"/>
      <c r="GT1272"/>
      <c r="GU1272"/>
      <c r="GV1272"/>
      <c r="GW1272"/>
      <c r="GX1272"/>
      <c r="GY1272"/>
      <c r="GZ1272"/>
      <c r="HA1272"/>
      <c r="HB1272"/>
      <c r="HC1272"/>
      <c r="HD1272"/>
      <c r="HE1272"/>
      <c r="HF1272"/>
      <c r="HG1272"/>
      <c r="HH1272"/>
      <c r="HI1272"/>
      <c r="HJ1272"/>
      <c r="HK1272"/>
      <c r="HL1272"/>
      <c r="HM1272"/>
      <c r="HN1272"/>
      <c r="HO1272"/>
      <c r="HP1272"/>
      <c r="HQ1272"/>
      <c r="HR1272"/>
      <c r="HS1272"/>
      <c r="HT1272"/>
      <c r="HU1272"/>
      <c r="HV1272"/>
      <c r="HW1272"/>
      <c r="HX1272"/>
      <c r="HY1272"/>
      <c r="HZ1272"/>
      <c r="IA1272"/>
      <c r="IB1272"/>
      <c r="IC1272"/>
      <c r="ID1272"/>
      <c r="IE1272"/>
      <c r="IF1272"/>
      <c r="IG1272"/>
      <c r="IH1272"/>
      <c r="II1272"/>
      <c r="IJ1272"/>
      <c r="IK1272"/>
      <c r="IL1272"/>
      <c r="IM1272"/>
      <c r="IN1272"/>
      <c r="IO1272"/>
      <c r="IP1272"/>
      <c r="IQ1272"/>
      <c r="IR1272"/>
      <c r="IS1272"/>
      <c r="IT1272"/>
      <c r="IU1272"/>
      <c r="IV1272"/>
      <c r="IW1272"/>
      <c r="IX1272"/>
      <c r="IY1272"/>
      <c r="IZ1272"/>
      <c r="JA1272"/>
      <c r="JB1272"/>
      <c r="JC1272"/>
      <c r="JD1272"/>
      <c r="JE1272"/>
      <c r="JF1272"/>
      <c r="JG1272"/>
      <c r="JH1272"/>
      <c r="JI1272"/>
      <c r="JJ1272"/>
      <c r="JK1272"/>
      <c r="JL1272"/>
      <c r="JM1272"/>
      <c r="JN1272"/>
      <c r="JO1272"/>
      <c r="JP1272"/>
      <c r="JQ1272"/>
      <c r="JR1272"/>
      <c r="JS1272"/>
      <c r="JT1272"/>
      <c r="JU1272"/>
      <c r="JV1272"/>
      <c r="JW1272"/>
      <c r="JX1272"/>
      <c r="JY1272"/>
      <c r="JZ1272"/>
      <c r="KA1272"/>
      <c r="KB1272"/>
      <c r="KC1272"/>
      <c r="KD1272"/>
      <c r="KE1272"/>
      <c r="KF1272"/>
      <c r="KG1272"/>
      <c r="KH1272"/>
      <c r="KI1272"/>
      <c r="KJ1272"/>
      <c r="KK1272"/>
      <c r="KL1272"/>
      <c r="KM1272"/>
      <c r="KN1272"/>
      <c r="KO1272"/>
      <c r="KP1272"/>
      <c r="KQ1272"/>
      <c r="KR1272"/>
      <c r="KS1272"/>
      <c r="KT1272"/>
      <c r="KU1272"/>
      <c r="KV1272"/>
      <c r="KW1272"/>
      <c r="KX1272"/>
      <c r="KY1272"/>
      <c r="KZ1272"/>
      <c r="LA1272"/>
      <c r="LB1272"/>
      <c r="LC1272"/>
      <c r="LD1272"/>
      <c r="LE1272"/>
      <c r="LF1272"/>
      <c r="LG1272"/>
      <c r="LH1272"/>
      <c r="LI1272"/>
      <c r="LJ1272"/>
      <c r="LK1272"/>
      <c r="LL1272"/>
      <c r="LM1272"/>
      <c r="LN1272"/>
      <c r="LO1272"/>
      <c r="LP1272"/>
      <c r="LQ1272"/>
      <c r="LR1272"/>
      <c r="LS1272"/>
      <c r="LT1272"/>
      <c r="LU1272"/>
      <c r="LV1272"/>
      <c r="LW1272"/>
      <c r="LX1272"/>
      <c r="LY1272"/>
      <c r="LZ1272"/>
      <c r="MA1272"/>
      <c r="MB1272"/>
      <c r="MC1272"/>
      <c r="MD1272"/>
      <c r="ME1272"/>
      <c r="MF1272"/>
      <c r="MG1272"/>
      <c r="MH1272"/>
      <c r="MI1272"/>
      <c r="MJ1272"/>
      <c r="MK1272"/>
      <c r="ML1272"/>
      <c r="MM1272"/>
      <c r="MN1272"/>
      <c r="MO1272"/>
      <c r="MP1272"/>
      <c r="MQ1272"/>
      <c r="MR1272"/>
      <c r="MS1272"/>
      <c r="MT1272"/>
      <c r="MU1272"/>
      <c r="MV1272"/>
      <c r="MW1272"/>
      <c r="MX1272"/>
      <c r="MY1272"/>
      <c r="MZ1272"/>
      <c r="NA1272"/>
      <c r="NB1272"/>
      <c r="NC1272"/>
      <c r="ND1272"/>
      <c r="NE1272"/>
      <c r="NF1272"/>
      <c r="NG1272"/>
      <c r="NH1272"/>
      <c r="NI1272"/>
      <c r="NJ1272"/>
      <c r="NK1272"/>
      <c r="NL1272"/>
      <c r="NM1272"/>
      <c r="NN1272"/>
      <c r="NO1272"/>
      <c r="NP1272"/>
      <c r="NQ1272"/>
      <c r="NR1272"/>
      <c r="NS1272"/>
      <c r="NT1272"/>
      <c r="NU1272"/>
      <c r="NV1272"/>
      <c r="NW1272"/>
      <c r="NX1272"/>
      <c r="NY1272"/>
      <c r="NZ1272"/>
      <c r="OA1272"/>
    </row>
    <row r="1273" spans="16:391"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  <c r="CV1273"/>
      <c r="CW1273"/>
      <c r="CX1273"/>
      <c r="CY1273"/>
      <c r="CZ1273"/>
      <c r="DA1273"/>
      <c r="DB1273"/>
      <c r="DC1273"/>
      <c r="DD1273"/>
      <c r="DE1273"/>
      <c r="DF1273"/>
      <c r="DG1273"/>
      <c r="DH1273"/>
      <c r="DI1273"/>
      <c r="DJ1273"/>
      <c r="DK1273"/>
      <c r="DL1273"/>
      <c r="DM1273"/>
      <c r="DN1273"/>
      <c r="DO1273"/>
      <c r="DP1273"/>
      <c r="DQ1273"/>
      <c r="DR1273"/>
      <c r="DS1273"/>
      <c r="DT1273"/>
      <c r="DU1273"/>
      <c r="DV1273"/>
      <c r="DW1273"/>
      <c r="DX1273"/>
      <c r="DY1273"/>
      <c r="DZ1273"/>
      <c r="EA1273"/>
      <c r="EB1273"/>
      <c r="EC1273"/>
      <c r="ED1273"/>
      <c r="EE1273"/>
      <c r="EF1273"/>
      <c r="EG1273"/>
      <c r="EH1273"/>
      <c r="EI1273"/>
      <c r="EJ1273"/>
      <c r="EK1273"/>
      <c r="EL1273"/>
      <c r="EM1273"/>
      <c r="EN1273"/>
      <c r="EO1273"/>
      <c r="EP1273"/>
      <c r="EQ1273"/>
      <c r="ER1273"/>
      <c r="ES1273"/>
      <c r="ET1273"/>
      <c r="EU1273"/>
      <c r="EV1273"/>
      <c r="EW1273"/>
      <c r="EX1273"/>
      <c r="EY1273"/>
      <c r="EZ1273"/>
      <c r="FA1273"/>
      <c r="FB1273"/>
      <c r="FC1273"/>
      <c r="FD1273"/>
      <c r="FE1273"/>
      <c r="FF1273"/>
      <c r="FG1273"/>
      <c r="FH1273"/>
      <c r="FI1273"/>
      <c r="FJ1273"/>
      <c r="FK1273"/>
      <c r="FL1273"/>
      <c r="FM1273"/>
      <c r="FN1273"/>
      <c r="FO1273"/>
      <c r="FP1273"/>
      <c r="FQ1273"/>
      <c r="FR1273"/>
      <c r="FS1273"/>
      <c r="FT1273"/>
      <c r="FU1273"/>
      <c r="FV1273"/>
      <c r="FW1273"/>
      <c r="FX1273"/>
      <c r="FY1273"/>
      <c r="FZ1273"/>
      <c r="GA1273"/>
      <c r="GB1273"/>
      <c r="GC1273"/>
      <c r="GD1273"/>
      <c r="GE1273"/>
      <c r="GF1273"/>
      <c r="GG1273"/>
      <c r="GH1273"/>
      <c r="GI1273"/>
      <c r="GJ1273"/>
      <c r="GK1273"/>
      <c r="GL1273"/>
      <c r="GM1273"/>
      <c r="GN1273"/>
      <c r="GO1273"/>
      <c r="GP1273"/>
      <c r="GQ1273"/>
      <c r="GR1273"/>
      <c r="GS1273"/>
      <c r="GT1273"/>
      <c r="GU1273"/>
      <c r="GV1273"/>
      <c r="GW1273"/>
      <c r="GX1273"/>
      <c r="GY1273"/>
      <c r="GZ1273"/>
      <c r="HA1273"/>
      <c r="HB1273"/>
      <c r="HC1273"/>
      <c r="HD1273"/>
      <c r="HE1273"/>
      <c r="HF1273"/>
      <c r="HG1273"/>
      <c r="HH1273"/>
      <c r="HI1273"/>
      <c r="HJ1273"/>
      <c r="HK1273"/>
      <c r="HL1273"/>
      <c r="HM1273"/>
      <c r="HN1273"/>
      <c r="HO1273"/>
      <c r="HP1273"/>
      <c r="HQ1273"/>
      <c r="HR1273"/>
      <c r="HS1273"/>
      <c r="HT1273"/>
      <c r="HU1273"/>
      <c r="HV1273"/>
      <c r="HW1273"/>
      <c r="HX1273"/>
      <c r="HY1273"/>
      <c r="HZ1273"/>
      <c r="IA1273"/>
      <c r="IB1273"/>
      <c r="IC1273"/>
      <c r="ID1273"/>
      <c r="IE1273"/>
      <c r="IF1273"/>
      <c r="IG1273"/>
      <c r="IH1273"/>
      <c r="II1273"/>
      <c r="IJ1273"/>
      <c r="IK1273"/>
      <c r="IL1273"/>
      <c r="IM1273"/>
      <c r="IN1273"/>
      <c r="IO1273"/>
      <c r="IP1273"/>
      <c r="IQ1273"/>
      <c r="IR1273"/>
      <c r="IS1273"/>
      <c r="IT1273"/>
      <c r="IU1273"/>
      <c r="IV1273"/>
      <c r="IW1273"/>
      <c r="IX1273"/>
      <c r="IY1273"/>
      <c r="IZ1273"/>
      <c r="JA1273"/>
      <c r="JB1273"/>
      <c r="JC1273"/>
      <c r="JD1273"/>
      <c r="JE1273"/>
      <c r="JF1273"/>
      <c r="JG1273"/>
      <c r="JH1273"/>
      <c r="JI1273"/>
      <c r="JJ1273"/>
      <c r="JK1273"/>
      <c r="JL1273"/>
      <c r="JM1273"/>
      <c r="JN1273"/>
      <c r="JO1273"/>
      <c r="JP1273"/>
      <c r="JQ1273"/>
      <c r="JR1273"/>
      <c r="JS1273"/>
      <c r="JT1273"/>
      <c r="JU1273"/>
      <c r="JV1273"/>
      <c r="JW1273"/>
      <c r="JX1273"/>
      <c r="JY1273"/>
      <c r="JZ1273"/>
      <c r="KA1273"/>
      <c r="KB1273"/>
      <c r="KC1273"/>
      <c r="KD1273"/>
      <c r="KE1273"/>
      <c r="KF1273"/>
      <c r="KG1273"/>
      <c r="KH1273"/>
      <c r="KI1273"/>
      <c r="KJ1273"/>
      <c r="KK1273"/>
      <c r="KL1273"/>
      <c r="KM1273"/>
      <c r="KN1273"/>
      <c r="KO1273"/>
      <c r="KP1273"/>
      <c r="KQ1273"/>
      <c r="KR1273"/>
      <c r="KS1273"/>
      <c r="KT1273"/>
      <c r="KU1273"/>
      <c r="KV1273"/>
      <c r="KW1273"/>
      <c r="KX1273"/>
      <c r="KY1273"/>
      <c r="KZ1273"/>
      <c r="LA1273"/>
      <c r="LB1273"/>
      <c r="LC1273"/>
      <c r="LD1273"/>
      <c r="LE1273"/>
      <c r="LF1273"/>
      <c r="LG1273"/>
      <c r="LH1273"/>
      <c r="LI1273"/>
      <c r="LJ1273"/>
      <c r="LK1273"/>
      <c r="LL1273"/>
      <c r="LM1273"/>
      <c r="LN1273"/>
      <c r="LO1273"/>
      <c r="LP1273"/>
      <c r="LQ1273"/>
      <c r="LR1273"/>
      <c r="LS1273"/>
      <c r="LT1273"/>
      <c r="LU1273"/>
      <c r="LV1273"/>
      <c r="LW1273"/>
      <c r="LX1273"/>
      <c r="LY1273"/>
      <c r="LZ1273"/>
      <c r="MA1273"/>
      <c r="MB1273"/>
      <c r="MC1273"/>
      <c r="MD1273"/>
      <c r="ME1273"/>
      <c r="MF1273"/>
      <c r="MG1273"/>
      <c r="MH1273"/>
      <c r="MI1273"/>
      <c r="MJ1273"/>
      <c r="MK1273"/>
      <c r="ML1273"/>
      <c r="MM1273"/>
      <c r="MN1273"/>
      <c r="MO1273"/>
      <c r="MP1273"/>
      <c r="MQ1273"/>
      <c r="MR1273"/>
      <c r="MS1273"/>
      <c r="MT1273"/>
      <c r="MU1273"/>
      <c r="MV1273"/>
      <c r="MW1273"/>
      <c r="MX1273"/>
      <c r="MY1273"/>
      <c r="MZ1273"/>
      <c r="NA1273"/>
      <c r="NB1273"/>
      <c r="NC1273"/>
      <c r="ND1273"/>
      <c r="NE1273"/>
      <c r="NF1273"/>
      <c r="NG1273"/>
      <c r="NH1273"/>
      <c r="NI1273"/>
      <c r="NJ1273"/>
      <c r="NK1273"/>
      <c r="NL1273"/>
      <c r="NM1273"/>
      <c r="NN1273"/>
      <c r="NO1273"/>
      <c r="NP1273"/>
      <c r="NQ1273"/>
      <c r="NR1273"/>
      <c r="NS1273"/>
      <c r="NT1273"/>
      <c r="NU1273"/>
      <c r="NV1273"/>
      <c r="NW1273"/>
      <c r="NX1273"/>
      <c r="NY1273"/>
      <c r="NZ1273"/>
      <c r="OA1273"/>
    </row>
    <row r="1274" spans="16:391"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  <c r="CV1274"/>
      <c r="CW1274"/>
      <c r="CX1274"/>
      <c r="CY1274"/>
      <c r="CZ1274"/>
      <c r="DA1274"/>
      <c r="DB1274"/>
      <c r="DC1274"/>
      <c r="DD1274"/>
      <c r="DE1274"/>
      <c r="DF1274"/>
      <c r="DG1274"/>
      <c r="DH1274"/>
      <c r="DI1274"/>
      <c r="DJ1274"/>
      <c r="DK1274"/>
      <c r="DL1274"/>
      <c r="DM1274"/>
      <c r="DN1274"/>
      <c r="DO1274"/>
      <c r="DP1274"/>
      <c r="DQ1274"/>
      <c r="DR1274"/>
      <c r="DS1274"/>
      <c r="DT1274"/>
      <c r="DU1274"/>
      <c r="DV1274"/>
      <c r="DW1274"/>
      <c r="DX1274"/>
      <c r="DY1274"/>
      <c r="DZ1274"/>
      <c r="EA1274"/>
      <c r="EB1274"/>
      <c r="EC1274"/>
      <c r="ED1274"/>
      <c r="EE1274"/>
      <c r="EF1274"/>
      <c r="EG1274"/>
      <c r="EH1274"/>
      <c r="EI1274"/>
      <c r="EJ1274"/>
      <c r="EK1274"/>
      <c r="EL1274"/>
      <c r="EM1274"/>
      <c r="EN1274"/>
      <c r="EO1274"/>
      <c r="EP1274"/>
      <c r="EQ1274"/>
      <c r="ER1274"/>
      <c r="ES1274"/>
      <c r="ET1274"/>
      <c r="EU1274"/>
      <c r="EV1274"/>
      <c r="EW1274"/>
      <c r="EX1274"/>
      <c r="EY1274"/>
      <c r="EZ1274"/>
      <c r="FA1274"/>
      <c r="FB1274"/>
      <c r="FC1274"/>
      <c r="FD1274"/>
      <c r="FE1274"/>
      <c r="FF1274"/>
      <c r="FG1274"/>
      <c r="FH1274"/>
      <c r="FI1274"/>
      <c r="FJ1274"/>
      <c r="FK1274"/>
      <c r="FL1274"/>
      <c r="FM1274"/>
      <c r="FN1274"/>
      <c r="FO1274"/>
      <c r="FP1274"/>
      <c r="FQ1274"/>
      <c r="FR1274"/>
      <c r="FS1274"/>
      <c r="FT1274"/>
      <c r="FU1274"/>
      <c r="FV1274"/>
      <c r="FW1274"/>
      <c r="FX1274"/>
      <c r="FY1274"/>
      <c r="FZ1274"/>
      <c r="GA1274"/>
      <c r="GB1274"/>
      <c r="GC1274"/>
      <c r="GD1274"/>
      <c r="GE1274"/>
      <c r="GF1274"/>
      <c r="GG1274"/>
      <c r="GH1274"/>
      <c r="GI1274"/>
      <c r="GJ1274"/>
      <c r="GK1274"/>
      <c r="GL1274"/>
      <c r="GM1274"/>
      <c r="GN1274"/>
      <c r="GO1274"/>
      <c r="GP1274"/>
      <c r="GQ1274"/>
      <c r="GR1274"/>
      <c r="GS1274"/>
      <c r="GT1274"/>
      <c r="GU1274"/>
      <c r="GV1274"/>
      <c r="GW1274"/>
      <c r="GX1274"/>
      <c r="GY1274"/>
      <c r="GZ1274"/>
      <c r="HA1274"/>
      <c r="HB1274"/>
      <c r="HC1274"/>
      <c r="HD1274"/>
      <c r="HE1274"/>
      <c r="HF1274"/>
      <c r="HG1274"/>
      <c r="HH1274"/>
      <c r="HI1274"/>
      <c r="HJ1274"/>
      <c r="HK1274"/>
      <c r="HL1274"/>
      <c r="HM1274"/>
      <c r="HN1274"/>
      <c r="HO1274"/>
      <c r="HP1274"/>
      <c r="HQ1274"/>
      <c r="HR1274"/>
      <c r="HS1274"/>
      <c r="HT1274"/>
      <c r="HU1274"/>
      <c r="HV1274"/>
      <c r="HW1274"/>
      <c r="HX1274"/>
      <c r="HY1274"/>
      <c r="HZ1274"/>
      <c r="IA1274"/>
      <c r="IB1274"/>
      <c r="IC1274"/>
      <c r="ID1274"/>
      <c r="IE1274"/>
      <c r="IF1274"/>
      <c r="IG1274"/>
      <c r="IH1274"/>
      <c r="II1274"/>
      <c r="IJ1274"/>
      <c r="IK1274"/>
      <c r="IL1274"/>
      <c r="IM1274"/>
      <c r="IN1274"/>
      <c r="IO1274"/>
      <c r="IP1274"/>
      <c r="IQ1274"/>
      <c r="IR1274"/>
      <c r="IS1274"/>
      <c r="IT1274"/>
      <c r="IU1274"/>
      <c r="IV1274"/>
      <c r="IW1274"/>
      <c r="IX1274"/>
      <c r="IY1274"/>
      <c r="IZ1274"/>
      <c r="JA1274"/>
      <c r="JB1274"/>
      <c r="JC1274"/>
      <c r="JD1274"/>
      <c r="JE1274"/>
      <c r="JF1274"/>
      <c r="JG1274"/>
      <c r="JH1274"/>
      <c r="JI1274"/>
      <c r="JJ1274"/>
      <c r="JK1274"/>
      <c r="JL1274"/>
      <c r="JM1274"/>
      <c r="JN1274"/>
      <c r="JO1274"/>
      <c r="JP1274"/>
      <c r="JQ1274"/>
      <c r="JR1274"/>
      <c r="JS1274"/>
      <c r="JT1274"/>
      <c r="JU1274"/>
      <c r="JV1274"/>
      <c r="JW1274"/>
      <c r="JX1274"/>
      <c r="JY1274"/>
      <c r="JZ1274"/>
      <c r="KA1274"/>
      <c r="KB1274"/>
      <c r="KC1274"/>
      <c r="KD1274"/>
      <c r="KE1274"/>
      <c r="KF1274"/>
      <c r="KG1274"/>
      <c r="KH1274"/>
      <c r="KI1274"/>
      <c r="KJ1274"/>
      <c r="KK1274"/>
      <c r="KL1274"/>
      <c r="KM1274"/>
      <c r="KN1274"/>
      <c r="KO1274"/>
      <c r="KP1274"/>
      <c r="KQ1274"/>
      <c r="KR1274"/>
      <c r="KS1274"/>
      <c r="KT1274"/>
      <c r="KU1274"/>
      <c r="KV1274"/>
      <c r="KW1274"/>
      <c r="KX1274"/>
      <c r="KY1274"/>
      <c r="KZ1274"/>
      <c r="LA1274"/>
      <c r="LB1274"/>
      <c r="LC1274"/>
      <c r="LD1274"/>
      <c r="LE1274"/>
      <c r="LF1274"/>
      <c r="LG1274"/>
      <c r="LH1274"/>
      <c r="LI1274"/>
      <c r="LJ1274"/>
      <c r="LK1274"/>
      <c r="LL1274"/>
      <c r="LM1274"/>
      <c r="LN1274"/>
      <c r="LO1274"/>
      <c r="LP1274"/>
      <c r="LQ1274"/>
      <c r="LR1274"/>
      <c r="LS1274"/>
      <c r="LT1274"/>
      <c r="LU1274"/>
      <c r="LV1274"/>
      <c r="LW1274"/>
      <c r="LX1274"/>
      <c r="LY1274"/>
      <c r="LZ1274"/>
      <c r="MA1274"/>
      <c r="MB1274"/>
      <c r="MC1274"/>
      <c r="MD1274"/>
      <c r="ME1274"/>
      <c r="MF1274"/>
      <c r="MG1274"/>
      <c r="MH1274"/>
      <c r="MI1274"/>
      <c r="MJ1274"/>
      <c r="MK1274"/>
      <c r="ML1274"/>
      <c r="MM1274"/>
      <c r="MN1274"/>
      <c r="MO1274"/>
      <c r="MP1274"/>
      <c r="MQ1274"/>
      <c r="MR1274"/>
      <c r="MS1274"/>
      <c r="MT1274"/>
      <c r="MU1274"/>
      <c r="MV1274"/>
      <c r="MW1274"/>
      <c r="MX1274"/>
      <c r="MY1274"/>
      <c r="MZ1274"/>
      <c r="NA1274"/>
      <c r="NB1274"/>
      <c r="NC1274"/>
      <c r="ND1274"/>
      <c r="NE1274"/>
      <c r="NF1274"/>
      <c r="NG1274"/>
      <c r="NH1274"/>
      <c r="NI1274"/>
      <c r="NJ1274"/>
      <c r="NK1274"/>
      <c r="NL1274"/>
      <c r="NM1274"/>
      <c r="NN1274"/>
      <c r="NO1274"/>
      <c r="NP1274"/>
      <c r="NQ1274"/>
      <c r="NR1274"/>
      <c r="NS1274"/>
      <c r="NT1274"/>
      <c r="NU1274"/>
      <c r="NV1274"/>
      <c r="NW1274"/>
      <c r="NX1274"/>
      <c r="NY1274"/>
      <c r="NZ1274"/>
      <c r="OA1274"/>
    </row>
    <row r="1275" spans="16:391"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  <c r="CV1275"/>
      <c r="CW1275"/>
      <c r="CX1275"/>
      <c r="CY1275"/>
      <c r="CZ1275"/>
      <c r="DA1275"/>
      <c r="DB1275"/>
      <c r="DC1275"/>
      <c r="DD1275"/>
      <c r="DE1275"/>
      <c r="DF1275"/>
      <c r="DG1275"/>
      <c r="DH1275"/>
      <c r="DI1275"/>
      <c r="DJ1275"/>
      <c r="DK1275"/>
      <c r="DL1275"/>
      <c r="DM1275"/>
      <c r="DN1275"/>
      <c r="DO1275"/>
      <c r="DP1275"/>
      <c r="DQ1275"/>
      <c r="DR1275"/>
      <c r="DS1275"/>
      <c r="DT1275"/>
      <c r="DU1275"/>
      <c r="DV1275"/>
      <c r="DW1275"/>
      <c r="DX1275"/>
      <c r="DY1275"/>
      <c r="DZ1275"/>
      <c r="EA1275"/>
      <c r="EB1275"/>
      <c r="EC1275"/>
      <c r="ED1275"/>
      <c r="EE1275"/>
      <c r="EF1275"/>
      <c r="EG1275"/>
      <c r="EH1275"/>
      <c r="EI1275"/>
      <c r="EJ1275"/>
      <c r="EK1275"/>
      <c r="EL1275"/>
      <c r="EM1275"/>
      <c r="EN1275"/>
      <c r="EO1275"/>
      <c r="EP1275"/>
      <c r="EQ1275"/>
      <c r="ER1275"/>
      <c r="ES1275"/>
      <c r="ET1275"/>
      <c r="EU1275"/>
      <c r="EV1275"/>
      <c r="EW1275"/>
      <c r="EX1275"/>
      <c r="EY1275"/>
      <c r="EZ1275"/>
      <c r="FA1275"/>
      <c r="FB1275"/>
      <c r="FC1275"/>
      <c r="FD1275"/>
      <c r="FE1275"/>
      <c r="FF1275"/>
      <c r="FG1275"/>
      <c r="FH1275"/>
      <c r="FI1275"/>
      <c r="FJ1275"/>
      <c r="FK1275"/>
      <c r="FL1275"/>
      <c r="FM1275"/>
      <c r="FN1275"/>
      <c r="FO1275"/>
      <c r="FP1275"/>
      <c r="FQ1275"/>
      <c r="FR1275"/>
      <c r="FS1275"/>
      <c r="FT1275"/>
      <c r="FU1275"/>
      <c r="FV1275"/>
      <c r="FW1275"/>
      <c r="FX1275"/>
      <c r="FY1275"/>
      <c r="FZ1275"/>
      <c r="GA1275"/>
      <c r="GB1275"/>
      <c r="GC1275"/>
      <c r="GD1275"/>
      <c r="GE1275"/>
      <c r="GF1275"/>
      <c r="GG1275"/>
      <c r="GH1275"/>
      <c r="GI1275"/>
      <c r="GJ1275"/>
      <c r="GK1275"/>
      <c r="GL1275"/>
      <c r="GM1275"/>
      <c r="GN1275"/>
      <c r="GO1275"/>
      <c r="GP1275"/>
      <c r="GQ1275"/>
      <c r="GR1275"/>
      <c r="GS1275"/>
      <c r="GT1275"/>
      <c r="GU1275"/>
      <c r="GV1275"/>
      <c r="GW1275"/>
      <c r="GX1275"/>
      <c r="GY1275"/>
      <c r="GZ1275"/>
      <c r="HA1275"/>
      <c r="HB1275"/>
      <c r="HC1275"/>
      <c r="HD1275"/>
      <c r="HE1275"/>
      <c r="HF1275"/>
      <c r="HG1275"/>
      <c r="HH1275"/>
      <c r="HI1275"/>
      <c r="HJ1275"/>
      <c r="HK1275"/>
      <c r="HL1275"/>
      <c r="HM1275"/>
      <c r="HN1275"/>
      <c r="HO1275"/>
      <c r="HP1275"/>
      <c r="HQ1275"/>
      <c r="HR1275"/>
      <c r="HS1275"/>
      <c r="HT1275"/>
      <c r="HU1275"/>
      <c r="HV1275"/>
      <c r="HW1275"/>
      <c r="HX1275"/>
      <c r="HY1275"/>
      <c r="HZ1275"/>
      <c r="IA1275"/>
      <c r="IB1275"/>
      <c r="IC1275"/>
      <c r="ID1275"/>
      <c r="IE1275"/>
      <c r="IF1275"/>
      <c r="IG1275"/>
      <c r="IH1275"/>
      <c r="II1275"/>
      <c r="IJ1275"/>
      <c r="IK1275"/>
      <c r="IL1275"/>
      <c r="IM1275"/>
      <c r="IN1275"/>
      <c r="IO1275"/>
      <c r="IP1275"/>
      <c r="IQ1275"/>
      <c r="IR1275"/>
      <c r="IS1275"/>
      <c r="IT1275"/>
      <c r="IU1275"/>
      <c r="IV1275"/>
      <c r="IW1275"/>
      <c r="IX1275"/>
      <c r="IY1275"/>
      <c r="IZ1275"/>
      <c r="JA1275"/>
      <c r="JB1275"/>
      <c r="JC1275"/>
      <c r="JD1275"/>
      <c r="JE1275"/>
      <c r="JF1275"/>
      <c r="JG1275"/>
      <c r="JH1275"/>
      <c r="JI1275"/>
      <c r="JJ1275"/>
      <c r="JK1275"/>
      <c r="JL1275"/>
      <c r="JM1275"/>
      <c r="JN1275"/>
      <c r="JO1275"/>
      <c r="JP1275"/>
      <c r="JQ1275"/>
      <c r="JR1275"/>
      <c r="JS1275"/>
      <c r="JT1275"/>
      <c r="JU1275"/>
      <c r="JV1275"/>
      <c r="JW1275"/>
      <c r="JX1275"/>
      <c r="JY1275"/>
      <c r="JZ1275"/>
      <c r="KA1275"/>
      <c r="KB1275"/>
      <c r="KC1275"/>
      <c r="KD1275"/>
      <c r="KE1275"/>
      <c r="KF1275"/>
      <c r="KG1275"/>
      <c r="KH1275"/>
      <c r="KI1275"/>
      <c r="KJ1275"/>
      <c r="KK1275"/>
      <c r="KL1275"/>
      <c r="KM1275"/>
      <c r="KN1275"/>
      <c r="KO1275"/>
      <c r="KP1275"/>
      <c r="KQ1275"/>
      <c r="KR1275"/>
      <c r="KS1275"/>
      <c r="KT1275"/>
      <c r="KU1275"/>
      <c r="KV1275"/>
      <c r="KW1275"/>
      <c r="KX1275"/>
      <c r="KY1275"/>
      <c r="KZ1275"/>
      <c r="LA1275"/>
      <c r="LB1275"/>
      <c r="LC1275"/>
      <c r="LD1275"/>
      <c r="LE1275"/>
      <c r="LF1275"/>
      <c r="LG1275"/>
      <c r="LH1275"/>
      <c r="LI1275"/>
      <c r="LJ1275"/>
      <c r="LK1275"/>
      <c r="LL1275"/>
      <c r="LM1275"/>
      <c r="LN1275"/>
      <c r="LO1275"/>
      <c r="LP1275"/>
      <c r="LQ1275"/>
      <c r="LR1275"/>
      <c r="LS1275"/>
      <c r="LT1275"/>
      <c r="LU1275"/>
      <c r="LV1275"/>
      <c r="LW1275"/>
      <c r="LX1275"/>
      <c r="LY1275"/>
      <c r="LZ1275"/>
      <c r="MA1275"/>
      <c r="MB1275"/>
      <c r="MC1275"/>
      <c r="MD1275"/>
      <c r="ME1275"/>
      <c r="MF1275"/>
      <c r="MG1275"/>
      <c r="MH1275"/>
      <c r="MI1275"/>
      <c r="MJ1275"/>
      <c r="MK1275"/>
      <c r="ML1275"/>
      <c r="MM1275"/>
      <c r="MN1275"/>
      <c r="MO1275"/>
      <c r="MP1275"/>
      <c r="MQ1275"/>
      <c r="MR1275"/>
      <c r="MS1275"/>
      <c r="MT1275"/>
      <c r="MU1275"/>
      <c r="MV1275"/>
      <c r="MW1275"/>
      <c r="MX1275"/>
      <c r="MY1275"/>
      <c r="MZ1275"/>
      <c r="NA1275"/>
      <c r="NB1275"/>
      <c r="NC1275"/>
      <c r="ND1275"/>
      <c r="NE1275"/>
      <c r="NF1275"/>
      <c r="NG1275"/>
      <c r="NH1275"/>
      <c r="NI1275"/>
      <c r="NJ1275"/>
      <c r="NK1275"/>
      <c r="NL1275"/>
      <c r="NM1275"/>
      <c r="NN1275"/>
      <c r="NO1275"/>
      <c r="NP1275"/>
      <c r="NQ1275"/>
      <c r="NR1275"/>
      <c r="NS1275"/>
      <c r="NT1275"/>
      <c r="NU1275"/>
      <c r="NV1275"/>
      <c r="NW1275"/>
      <c r="NX1275"/>
      <c r="NY1275"/>
      <c r="NZ1275"/>
      <c r="OA1275"/>
    </row>
    <row r="1276" spans="16:391"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  <c r="CV1276"/>
      <c r="CW1276"/>
      <c r="CX1276"/>
      <c r="CY1276"/>
      <c r="CZ1276"/>
      <c r="DA1276"/>
      <c r="DB1276"/>
      <c r="DC1276"/>
      <c r="DD1276"/>
      <c r="DE1276"/>
      <c r="DF1276"/>
      <c r="DG1276"/>
      <c r="DH1276"/>
      <c r="DI1276"/>
      <c r="DJ1276"/>
      <c r="DK1276"/>
      <c r="DL1276"/>
      <c r="DM1276"/>
      <c r="DN1276"/>
      <c r="DO1276"/>
      <c r="DP1276"/>
      <c r="DQ1276"/>
      <c r="DR1276"/>
      <c r="DS1276"/>
      <c r="DT1276"/>
      <c r="DU1276"/>
      <c r="DV1276"/>
      <c r="DW1276"/>
      <c r="DX1276"/>
      <c r="DY1276"/>
      <c r="DZ1276"/>
      <c r="EA1276"/>
      <c r="EB1276"/>
      <c r="EC1276"/>
      <c r="ED1276"/>
      <c r="EE1276"/>
      <c r="EF1276"/>
      <c r="EG1276"/>
      <c r="EH1276"/>
      <c r="EI1276"/>
      <c r="EJ1276"/>
      <c r="EK1276"/>
      <c r="EL1276"/>
      <c r="EM1276"/>
      <c r="EN1276"/>
      <c r="EO1276"/>
      <c r="EP1276"/>
      <c r="EQ1276"/>
      <c r="ER1276"/>
      <c r="ES1276"/>
      <c r="ET1276"/>
      <c r="EU1276"/>
      <c r="EV1276"/>
      <c r="EW1276"/>
      <c r="EX1276"/>
      <c r="EY1276"/>
      <c r="EZ1276"/>
      <c r="FA1276"/>
      <c r="FB1276"/>
      <c r="FC1276"/>
      <c r="FD1276"/>
      <c r="FE1276"/>
      <c r="FF1276"/>
      <c r="FG1276"/>
      <c r="FH1276"/>
      <c r="FI1276"/>
      <c r="FJ1276"/>
      <c r="FK1276"/>
      <c r="FL1276"/>
      <c r="FM1276"/>
      <c r="FN1276"/>
      <c r="FO1276"/>
      <c r="FP1276"/>
      <c r="FQ1276"/>
      <c r="FR1276"/>
      <c r="FS1276"/>
      <c r="FT1276"/>
      <c r="FU1276"/>
      <c r="FV1276"/>
      <c r="FW1276"/>
      <c r="FX1276"/>
      <c r="FY1276"/>
      <c r="FZ1276"/>
      <c r="GA1276"/>
      <c r="GB1276"/>
      <c r="GC1276"/>
      <c r="GD1276"/>
      <c r="GE1276"/>
      <c r="GF1276"/>
      <c r="GG1276"/>
      <c r="GH1276"/>
      <c r="GI1276"/>
      <c r="GJ1276"/>
      <c r="GK1276"/>
      <c r="GL1276"/>
      <c r="GM1276"/>
      <c r="GN1276"/>
      <c r="GO1276"/>
      <c r="GP1276"/>
      <c r="GQ1276"/>
      <c r="GR1276"/>
      <c r="GS1276"/>
      <c r="GT1276"/>
      <c r="GU1276"/>
      <c r="GV1276"/>
      <c r="GW1276"/>
      <c r="GX1276"/>
      <c r="GY1276"/>
      <c r="GZ1276"/>
      <c r="HA1276"/>
      <c r="HB1276"/>
      <c r="HC1276"/>
      <c r="HD1276"/>
      <c r="HE1276"/>
      <c r="HF1276"/>
      <c r="HG1276"/>
      <c r="HH1276"/>
      <c r="HI1276"/>
      <c r="HJ1276"/>
      <c r="HK1276"/>
      <c r="HL1276"/>
      <c r="HM1276"/>
      <c r="HN1276"/>
      <c r="HO1276"/>
      <c r="HP1276"/>
      <c r="HQ1276"/>
      <c r="HR1276"/>
      <c r="HS1276"/>
      <c r="HT1276"/>
      <c r="HU1276"/>
      <c r="HV1276"/>
      <c r="HW1276"/>
      <c r="HX1276"/>
      <c r="HY1276"/>
      <c r="HZ1276"/>
      <c r="IA1276"/>
      <c r="IB1276"/>
      <c r="IC1276"/>
      <c r="ID1276"/>
      <c r="IE1276"/>
      <c r="IF1276"/>
      <c r="IG1276"/>
      <c r="IH1276"/>
      <c r="II1276"/>
      <c r="IJ1276"/>
      <c r="IK1276"/>
      <c r="IL1276"/>
      <c r="IM1276"/>
      <c r="IN1276"/>
      <c r="IO1276"/>
      <c r="IP1276"/>
      <c r="IQ1276"/>
      <c r="IR1276"/>
      <c r="IS1276"/>
      <c r="IT1276"/>
      <c r="IU1276"/>
      <c r="IV1276"/>
      <c r="IW1276"/>
      <c r="IX1276"/>
      <c r="IY1276"/>
      <c r="IZ1276"/>
      <c r="JA1276"/>
      <c r="JB1276"/>
      <c r="JC1276"/>
      <c r="JD1276"/>
      <c r="JE1276"/>
      <c r="JF1276"/>
      <c r="JG1276"/>
      <c r="JH1276"/>
      <c r="JI1276"/>
      <c r="JJ1276"/>
      <c r="JK1276"/>
      <c r="JL1276"/>
      <c r="JM1276"/>
      <c r="JN1276"/>
      <c r="JO1276"/>
      <c r="JP1276"/>
      <c r="JQ1276"/>
      <c r="JR1276"/>
      <c r="JS1276"/>
      <c r="JT1276"/>
      <c r="JU1276"/>
      <c r="JV1276"/>
      <c r="JW1276"/>
      <c r="JX1276"/>
      <c r="JY1276"/>
      <c r="JZ1276"/>
      <c r="KA1276"/>
      <c r="KB1276"/>
      <c r="KC1276"/>
      <c r="KD1276"/>
      <c r="KE1276"/>
      <c r="KF1276"/>
      <c r="KG1276"/>
      <c r="KH1276"/>
      <c r="KI1276"/>
      <c r="KJ1276"/>
      <c r="KK1276"/>
      <c r="KL1276"/>
      <c r="KM1276"/>
      <c r="KN1276"/>
      <c r="KO1276"/>
      <c r="KP1276"/>
      <c r="KQ1276"/>
      <c r="KR1276"/>
      <c r="KS1276"/>
      <c r="KT1276"/>
      <c r="KU1276"/>
      <c r="KV1276"/>
      <c r="KW1276"/>
      <c r="KX1276"/>
      <c r="KY1276"/>
      <c r="KZ1276"/>
      <c r="LA1276"/>
      <c r="LB1276"/>
      <c r="LC1276"/>
      <c r="LD1276"/>
      <c r="LE1276"/>
      <c r="LF1276"/>
      <c r="LG1276"/>
      <c r="LH1276"/>
      <c r="LI1276"/>
      <c r="LJ1276"/>
      <c r="LK1276"/>
      <c r="LL1276"/>
      <c r="LM1276"/>
      <c r="LN1276"/>
      <c r="LO1276"/>
      <c r="LP1276"/>
      <c r="LQ1276"/>
      <c r="LR1276"/>
      <c r="LS1276"/>
      <c r="LT1276"/>
      <c r="LU1276"/>
      <c r="LV1276"/>
      <c r="LW1276"/>
      <c r="LX1276"/>
      <c r="LY1276"/>
      <c r="LZ1276"/>
      <c r="MA1276"/>
      <c r="MB1276"/>
      <c r="MC1276"/>
      <c r="MD1276"/>
      <c r="ME1276"/>
      <c r="MF1276"/>
      <c r="MG1276"/>
      <c r="MH1276"/>
      <c r="MI1276"/>
      <c r="MJ1276"/>
      <c r="MK1276"/>
      <c r="ML1276"/>
      <c r="MM1276"/>
      <c r="MN1276"/>
      <c r="MO1276"/>
      <c r="MP1276"/>
      <c r="MQ1276"/>
      <c r="MR1276"/>
      <c r="MS1276"/>
      <c r="MT1276"/>
      <c r="MU1276"/>
      <c r="MV1276"/>
      <c r="MW1276"/>
      <c r="MX1276"/>
      <c r="MY1276"/>
      <c r="MZ1276"/>
      <c r="NA1276"/>
      <c r="NB1276"/>
      <c r="NC1276"/>
      <c r="ND1276"/>
      <c r="NE1276"/>
      <c r="NF1276"/>
      <c r="NG1276"/>
      <c r="NH1276"/>
      <c r="NI1276"/>
      <c r="NJ1276"/>
      <c r="NK1276"/>
      <c r="NL1276"/>
      <c r="NM1276"/>
      <c r="NN1276"/>
      <c r="NO1276"/>
      <c r="NP1276"/>
      <c r="NQ1276"/>
      <c r="NR1276"/>
      <c r="NS1276"/>
      <c r="NT1276"/>
      <c r="NU1276"/>
      <c r="NV1276"/>
      <c r="NW1276"/>
      <c r="NX1276"/>
      <c r="NY1276"/>
      <c r="NZ1276"/>
      <c r="OA1276"/>
    </row>
    <row r="1277" spans="16:391"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  <c r="CV1277"/>
      <c r="CW1277"/>
      <c r="CX1277"/>
      <c r="CY1277"/>
      <c r="CZ1277"/>
      <c r="DA1277"/>
      <c r="DB1277"/>
      <c r="DC1277"/>
      <c r="DD1277"/>
      <c r="DE1277"/>
      <c r="DF1277"/>
      <c r="DG1277"/>
      <c r="DH1277"/>
      <c r="DI1277"/>
      <c r="DJ1277"/>
      <c r="DK1277"/>
      <c r="DL1277"/>
      <c r="DM1277"/>
      <c r="DN1277"/>
      <c r="DO1277"/>
      <c r="DP1277"/>
      <c r="DQ1277"/>
      <c r="DR1277"/>
      <c r="DS1277"/>
      <c r="DT1277"/>
      <c r="DU1277"/>
      <c r="DV1277"/>
      <c r="DW1277"/>
      <c r="DX1277"/>
      <c r="DY1277"/>
      <c r="DZ1277"/>
      <c r="EA1277"/>
      <c r="EB1277"/>
      <c r="EC1277"/>
      <c r="ED1277"/>
      <c r="EE1277"/>
      <c r="EF1277"/>
      <c r="EG1277"/>
      <c r="EH1277"/>
      <c r="EI1277"/>
      <c r="EJ1277"/>
      <c r="EK1277"/>
      <c r="EL1277"/>
      <c r="EM1277"/>
      <c r="EN1277"/>
      <c r="EO1277"/>
      <c r="EP1277"/>
      <c r="EQ1277"/>
      <c r="ER1277"/>
      <c r="ES1277"/>
      <c r="ET1277"/>
      <c r="EU1277"/>
      <c r="EV1277"/>
      <c r="EW1277"/>
      <c r="EX1277"/>
      <c r="EY1277"/>
      <c r="EZ1277"/>
      <c r="FA1277"/>
      <c r="FB1277"/>
      <c r="FC1277"/>
      <c r="FD1277"/>
      <c r="FE1277"/>
      <c r="FF1277"/>
      <c r="FG1277"/>
      <c r="FH1277"/>
      <c r="FI1277"/>
      <c r="FJ1277"/>
      <c r="FK1277"/>
      <c r="FL1277"/>
      <c r="FM1277"/>
      <c r="FN1277"/>
      <c r="FO1277"/>
      <c r="FP1277"/>
      <c r="FQ1277"/>
      <c r="FR1277"/>
      <c r="FS1277"/>
      <c r="FT1277"/>
      <c r="FU1277"/>
      <c r="FV1277"/>
      <c r="FW1277"/>
      <c r="FX1277"/>
      <c r="FY1277"/>
      <c r="FZ1277"/>
      <c r="GA1277"/>
      <c r="GB1277"/>
      <c r="GC1277"/>
      <c r="GD1277"/>
      <c r="GE1277"/>
      <c r="GF1277"/>
      <c r="GG1277"/>
      <c r="GH1277"/>
      <c r="GI1277"/>
      <c r="GJ1277"/>
      <c r="GK1277"/>
      <c r="GL1277"/>
      <c r="GM1277"/>
      <c r="GN1277"/>
      <c r="GO1277"/>
      <c r="GP1277"/>
      <c r="GQ1277"/>
      <c r="GR1277"/>
      <c r="GS1277"/>
      <c r="GT1277"/>
      <c r="GU1277"/>
      <c r="GV1277"/>
      <c r="GW1277"/>
      <c r="GX1277"/>
      <c r="GY1277"/>
      <c r="GZ1277"/>
      <c r="HA1277"/>
      <c r="HB1277"/>
      <c r="HC1277"/>
      <c r="HD1277"/>
      <c r="HE1277"/>
      <c r="HF1277"/>
      <c r="HG1277"/>
      <c r="HH1277"/>
      <c r="HI1277"/>
      <c r="HJ1277"/>
      <c r="HK1277"/>
      <c r="HL1277"/>
      <c r="HM1277"/>
      <c r="HN1277"/>
      <c r="HO1277"/>
      <c r="HP1277"/>
      <c r="HQ1277"/>
      <c r="HR1277"/>
      <c r="HS1277"/>
      <c r="HT1277"/>
      <c r="HU1277"/>
      <c r="HV1277"/>
      <c r="HW1277"/>
      <c r="HX1277"/>
      <c r="HY1277"/>
      <c r="HZ1277"/>
      <c r="IA1277"/>
      <c r="IB1277"/>
      <c r="IC1277"/>
      <c r="ID1277"/>
      <c r="IE1277"/>
      <c r="IF1277"/>
      <c r="IG1277"/>
      <c r="IH1277"/>
      <c r="II1277"/>
      <c r="IJ1277"/>
      <c r="IK1277"/>
      <c r="IL1277"/>
      <c r="IM1277"/>
      <c r="IN1277"/>
      <c r="IO1277"/>
      <c r="IP1277"/>
      <c r="IQ1277"/>
      <c r="IR1277"/>
      <c r="IS1277"/>
      <c r="IT1277"/>
      <c r="IU1277"/>
      <c r="IV1277"/>
      <c r="IW1277"/>
      <c r="IX1277"/>
      <c r="IY1277"/>
      <c r="IZ1277"/>
      <c r="JA1277"/>
      <c r="JB1277"/>
      <c r="JC1277"/>
      <c r="JD1277"/>
      <c r="JE1277"/>
      <c r="JF1277"/>
      <c r="JG1277"/>
      <c r="JH1277"/>
      <c r="JI1277"/>
      <c r="JJ1277"/>
      <c r="JK1277"/>
      <c r="JL1277"/>
      <c r="JM1277"/>
      <c r="JN1277"/>
      <c r="JO1277"/>
      <c r="JP1277"/>
      <c r="JQ1277"/>
      <c r="JR1277"/>
      <c r="JS1277"/>
      <c r="JT1277"/>
      <c r="JU1277"/>
      <c r="JV1277"/>
      <c r="JW1277"/>
      <c r="JX1277"/>
      <c r="JY1277"/>
      <c r="JZ1277"/>
      <c r="KA1277"/>
      <c r="KB1277"/>
      <c r="KC1277"/>
      <c r="KD1277"/>
      <c r="KE1277"/>
      <c r="KF1277"/>
      <c r="KG1277"/>
      <c r="KH1277"/>
      <c r="KI1277"/>
      <c r="KJ1277"/>
      <c r="KK1277"/>
      <c r="KL1277"/>
      <c r="KM1277"/>
      <c r="KN1277"/>
      <c r="KO1277"/>
      <c r="KP1277"/>
      <c r="KQ1277"/>
      <c r="KR1277"/>
      <c r="KS1277"/>
      <c r="KT1277"/>
      <c r="KU1277"/>
      <c r="KV1277"/>
      <c r="KW1277"/>
      <c r="KX1277"/>
      <c r="KY1277"/>
      <c r="KZ1277"/>
      <c r="LA1277"/>
      <c r="LB1277"/>
      <c r="LC1277"/>
      <c r="LD1277"/>
      <c r="LE1277"/>
      <c r="LF1277"/>
      <c r="LG1277"/>
      <c r="LH1277"/>
      <c r="LI1277"/>
      <c r="LJ1277"/>
      <c r="LK1277"/>
      <c r="LL1277"/>
      <c r="LM1277"/>
      <c r="LN1277"/>
      <c r="LO1277"/>
      <c r="LP1277"/>
      <c r="LQ1277"/>
      <c r="LR1277"/>
      <c r="LS1277"/>
      <c r="LT1277"/>
      <c r="LU1277"/>
      <c r="LV1277"/>
      <c r="LW1277"/>
      <c r="LX1277"/>
      <c r="LY1277"/>
      <c r="LZ1277"/>
      <c r="MA1277"/>
      <c r="MB1277"/>
      <c r="MC1277"/>
      <c r="MD1277"/>
      <c r="ME1277"/>
      <c r="MF1277"/>
      <c r="MG1277"/>
      <c r="MH1277"/>
      <c r="MI1277"/>
      <c r="MJ1277"/>
      <c r="MK1277"/>
      <c r="ML1277"/>
      <c r="MM1277"/>
      <c r="MN1277"/>
      <c r="MO1277"/>
      <c r="MP1277"/>
      <c r="MQ1277"/>
      <c r="MR1277"/>
      <c r="MS1277"/>
      <c r="MT1277"/>
      <c r="MU1277"/>
      <c r="MV1277"/>
      <c r="MW1277"/>
      <c r="MX1277"/>
      <c r="MY1277"/>
      <c r="MZ1277"/>
      <c r="NA1277"/>
      <c r="NB1277"/>
      <c r="NC1277"/>
      <c r="ND1277"/>
      <c r="NE1277"/>
      <c r="NF1277"/>
      <c r="NG1277"/>
      <c r="NH1277"/>
      <c r="NI1277"/>
      <c r="NJ1277"/>
      <c r="NK1277"/>
      <c r="NL1277"/>
      <c r="NM1277"/>
      <c r="NN1277"/>
      <c r="NO1277"/>
      <c r="NP1277"/>
      <c r="NQ1277"/>
      <c r="NR1277"/>
      <c r="NS1277"/>
      <c r="NT1277"/>
      <c r="NU1277"/>
      <c r="NV1277"/>
      <c r="NW1277"/>
      <c r="NX1277"/>
      <c r="NY1277"/>
      <c r="NZ1277"/>
      <c r="OA1277"/>
    </row>
    <row r="1278" spans="16:391"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  <c r="CV1278"/>
      <c r="CW1278"/>
      <c r="CX1278"/>
      <c r="CY1278"/>
      <c r="CZ1278"/>
      <c r="DA1278"/>
      <c r="DB1278"/>
      <c r="DC1278"/>
      <c r="DD1278"/>
      <c r="DE1278"/>
      <c r="DF1278"/>
      <c r="DG1278"/>
      <c r="DH1278"/>
      <c r="DI1278"/>
      <c r="DJ1278"/>
      <c r="DK1278"/>
      <c r="DL1278"/>
      <c r="DM1278"/>
      <c r="DN1278"/>
      <c r="DO1278"/>
      <c r="DP1278"/>
      <c r="DQ1278"/>
      <c r="DR1278"/>
      <c r="DS1278"/>
      <c r="DT1278"/>
      <c r="DU1278"/>
      <c r="DV1278"/>
      <c r="DW1278"/>
      <c r="DX1278"/>
      <c r="DY1278"/>
      <c r="DZ1278"/>
      <c r="EA1278"/>
      <c r="EB1278"/>
      <c r="EC1278"/>
      <c r="ED1278"/>
      <c r="EE1278"/>
      <c r="EF1278"/>
      <c r="EG1278"/>
      <c r="EH1278"/>
      <c r="EI1278"/>
      <c r="EJ1278"/>
      <c r="EK1278"/>
      <c r="EL1278"/>
      <c r="EM1278"/>
      <c r="EN1278"/>
      <c r="EO1278"/>
      <c r="EP1278"/>
      <c r="EQ1278"/>
      <c r="ER1278"/>
      <c r="ES1278"/>
      <c r="ET1278"/>
      <c r="EU1278"/>
      <c r="EV1278"/>
      <c r="EW1278"/>
      <c r="EX1278"/>
      <c r="EY1278"/>
      <c r="EZ1278"/>
      <c r="FA1278"/>
      <c r="FB1278"/>
      <c r="FC1278"/>
      <c r="FD1278"/>
      <c r="FE1278"/>
      <c r="FF1278"/>
      <c r="FG1278"/>
      <c r="FH1278"/>
      <c r="FI1278"/>
      <c r="FJ1278"/>
      <c r="FK1278"/>
      <c r="FL1278"/>
      <c r="FM1278"/>
      <c r="FN1278"/>
      <c r="FO1278"/>
      <c r="FP1278"/>
      <c r="FQ1278"/>
      <c r="FR1278"/>
      <c r="FS1278"/>
      <c r="FT1278"/>
      <c r="FU1278"/>
      <c r="FV1278"/>
      <c r="FW1278"/>
      <c r="FX1278"/>
      <c r="FY1278"/>
      <c r="FZ1278"/>
      <c r="GA1278"/>
      <c r="GB1278"/>
      <c r="GC1278"/>
      <c r="GD1278"/>
      <c r="GE1278"/>
      <c r="GF1278"/>
      <c r="GG1278"/>
      <c r="GH1278"/>
      <c r="GI1278"/>
      <c r="GJ1278"/>
      <c r="GK1278"/>
      <c r="GL1278"/>
      <c r="GM1278"/>
      <c r="GN1278"/>
      <c r="GO1278"/>
      <c r="GP1278"/>
      <c r="GQ1278"/>
      <c r="GR1278"/>
      <c r="GS1278"/>
      <c r="GT1278"/>
      <c r="GU1278"/>
      <c r="GV1278"/>
      <c r="GW1278"/>
      <c r="GX1278"/>
      <c r="GY1278"/>
      <c r="GZ1278"/>
      <c r="HA1278"/>
      <c r="HB1278"/>
      <c r="HC1278"/>
      <c r="HD1278"/>
      <c r="HE1278"/>
      <c r="HF1278"/>
      <c r="HG1278"/>
      <c r="HH1278"/>
      <c r="HI1278"/>
      <c r="HJ1278"/>
      <c r="HK1278"/>
      <c r="HL1278"/>
      <c r="HM1278"/>
      <c r="HN1278"/>
      <c r="HO1278"/>
      <c r="HP1278"/>
      <c r="HQ1278"/>
      <c r="HR1278"/>
      <c r="HS1278"/>
      <c r="HT1278"/>
      <c r="HU1278"/>
      <c r="HV1278"/>
      <c r="HW1278"/>
      <c r="HX1278"/>
      <c r="HY1278"/>
      <c r="HZ1278"/>
      <c r="IA1278"/>
      <c r="IB1278"/>
      <c r="IC1278"/>
      <c r="ID1278"/>
      <c r="IE1278"/>
      <c r="IF1278"/>
      <c r="IG1278"/>
      <c r="IH1278"/>
      <c r="II1278"/>
      <c r="IJ1278"/>
      <c r="IK1278"/>
      <c r="IL1278"/>
      <c r="IM1278"/>
      <c r="IN1278"/>
      <c r="IO1278"/>
      <c r="IP1278"/>
      <c r="IQ1278"/>
      <c r="IR1278"/>
      <c r="IS1278"/>
      <c r="IT1278"/>
      <c r="IU1278"/>
      <c r="IV1278"/>
      <c r="IW1278"/>
      <c r="IX1278"/>
      <c r="IY1278"/>
      <c r="IZ1278"/>
      <c r="JA1278"/>
      <c r="JB1278"/>
      <c r="JC1278"/>
      <c r="JD1278"/>
      <c r="JE1278"/>
      <c r="JF1278"/>
      <c r="JG1278"/>
      <c r="JH1278"/>
      <c r="JI1278"/>
      <c r="JJ1278"/>
      <c r="JK1278"/>
      <c r="JL1278"/>
      <c r="JM1278"/>
      <c r="JN1278"/>
      <c r="JO1278"/>
      <c r="JP1278"/>
      <c r="JQ1278"/>
      <c r="JR1278"/>
      <c r="JS1278"/>
      <c r="JT1278"/>
      <c r="JU1278"/>
      <c r="JV1278"/>
      <c r="JW1278"/>
      <c r="JX1278"/>
      <c r="JY1278"/>
      <c r="JZ1278"/>
      <c r="KA1278"/>
      <c r="KB1278"/>
      <c r="KC1278"/>
      <c r="KD1278"/>
      <c r="KE1278"/>
      <c r="KF1278"/>
      <c r="KG1278"/>
      <c r="KH1278"/>
      <c r="KI1278"/>
      <c r="KJ1278"/>
      <c r="KK1278"/>
      <c r="KL1278"/>
      <c r="KM1278"/>
      <c r="KN1278"/>
      <c r="KO1278"/>
      <c r="KP1278"/>
      <c r="KQ1278"/>
      <c r="KR1278"/>
      <c r="KS1278"/>
      <c r="KT1278"/>
      <c r="KU1278"/>
      <c r="KV1278"/>
      <c r="KW1278"/>
      <c r="KX1278"/>
      <c r="KY1278"/>
      <c r="KZ1278"/>
      <c r="LA1278"/>
      <c r="LB1278"/>
      <c r="LC1278"/>
      <c r="LD1278"/>
      <c r="LE1278"/>
      <c r="LF1278"/>
      <c r="LG1278"/>
      <c r="LH1278"/>
      <c r="LI1278"/>
      <c r="LJ1278"/>
      <c r="LK1278"/>
      <c r="LL1278"/>
      <c r="LM1278"/>
      <c r="LN1278"/>
      <c r="LO1278"/>
      <c r="LP1278"/>
      <c r="LQ1278"/>
      <c r="LR1278"/>
      <c r="LS1278"/>
      <c r="LT1278"/>
      <c r="LU1278"/>
      <c r="LV1278"/>
      <c r="LW1278"/>
      <c r="LX1278"/>
      <c r="LY1278"/>
      <c r="LZ1278"/>
      <c r="MA1278"/>
      <c r="MB1278"/>
      <c r="MC1278"/>
      <c r="MD1278"/>
      <c r="ME1278"/>
      <c r="MF1278"/>
      <c r="MG1278"/>
      <c r="MH1278"/>
      <c r="MI1278"/>
      <c r="MJ1278"/>
      <c r="MK1278"/>
      <c r="ML1278"/>
      <c r="MM1278"/>
      <c r="MN1278"/>
      <c r="MO1278"/>
      <c r="MP1278"/>
      <c r="MQ1278"/>
      <c r="MR1278"/>
      <c r="MS1278"/>
      <c r="MT1278"/>
      <c r="MU1278"/>
      <c r="MV1278"/>
      <c r="MW1278"/>
      <c r="MX1278"/>
      <c r="MY1278"/>
      <c r="MZ1278"/>
      <c r="NA1278"/>
      <c r="NB1278"/>
      <c r="NC1278"/>
      <c r="ND1278"/>
      <c r="NE1278"/>
      <c r="NF1278"/>
      <c r="NG1278"/>
      <c r="NH1278"/>
      <c r="NI1278"/>
      <c r="NJ1278"/>
      <c r="NK1278"/>
      <c r="NL1278"/>
      <c r="NM1278"/>
      <c r="NN1278"/>
      <c r="NO1278"/>
      <c r="NP1278"/>
      <c r="NQ1278"/>
      <c r="NR1278"/>
      <c r="NS1278"/>
      <c r="NT1278"/>
      <c r="NU1278"/>
      <c r="NV1278"/>
      <c r="NW1278"/>
      <c r="NX1278"/>
      <c r="NY1278"/>
      <c r="NZ1278"/>
      <c r="OA1278"/>
    </row>
    <row r="1279" spans="16:391"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  <c r="CV1279"/>
      <c r="CW1279"/>
      <c r="CX1279"/>
      <c r="CY1279"/>
      <c r="CZ1279"/>
      <c r="DA1279"/>
      <c r="DB1279"/>
      <c r="DC1279"/>
      <c r="DD1279"/>
      <c r="DE1279"/>
      <c r="DF1279"/>
      <c r="DG1279"/>
      <c r="DH1279"/>
      <c r="DI1279"/>
      <c r="DJ1279"/>
      <c r="DK1279"/>
      <c r="DL1279"/>
      <c r="DM1279"/>
      <c r="DN1279"/>
      <c r="DO1279"/>
      <c r="DP1279"/>
      <c r="DQ1279"/>
      <c r="DR1279"/>
      <c r="DS1279"/>
      <c r="DT1279"/>
      <c r="DU1279"/>
      <c r="DV1279"/>
      <c r="DW1279"/>
      <c r="DX1279"/>
      <c r="DY1279"/>
      <c r="DZ1279"/>
      <c r="EA1279"/>
      <c r="EB1279"/>
      <c r="EC1279"/>
      <c r="ED1279"/>
      <c r="EE1279"/>
      <c r="EF1279"/>
      <c r="EG1279"/>
      <c r="EH1279"/>
      <c r="EI1279"/>
      <c r="EJ1279"/>
      <c r="EK1279"/>
      <c r="EL1279"/>
      <c r="EM1279"/>
      <c r="EN1279"/>
      <c r="EO1279"/>
      <c r="EP1279"/>
      <c r="EQ1279"/>
      <c r="ER1279"/>
      <c r="ES1279"/>
      <c r="ET1279"/>
      <c r="EU1279"/>
      <c r="EV1279"/>
      <c r="EW1279"/>
      <c r="EX1279"/>
      <c r="EY1279"/>
      <c r="EZ1279"/>
      <c r="FA1279"/>
      <c r="FB1279"/>
      <c r="FC1279"/>
      <c r="FD1279"/>
      <c r="FE1279"/>
      <c r="FF1279"/>
      <c r="FG1279"/>
      <c r="FH1279"/>
      <c r="FI1279"/>
      <c r="FJ1279"/>
      <c r="FK1279"/>
      <c r="FL1279"/>
      <c r="FM1279"/>
      <c r="FN1279"/>
      <c r="FO1279"/>
      <c r="FP1279"/>
      <c r="FQ1279"/>
      <c r="FR1279"/>
      <c r="FS1279"/>
      <c r="FT1279"/>
      <c r="FU1279"/>
      <c r="FV1279"/>
      <c r="FW1279"/>
      <c r="FX1279"/>
      <c r="FY1279"/>
      <c r="FZ1279"/>
      <c r="GA1279"/>
      <c r="GB1279"/>
      <c r="GC1279"/>
      <c r="GD1279"/>
      <c r="GE1279"/>
      <c r="GF1279"/>
      <c r="GG1279"/>
      <c r="GH1279"/>
      <c r="GI1279"/>
      <c r="GJ1279"/>
      <c r="GK1279"/>
      <c r="GL1279"/>
      <c r="GM1279"/>
      <c r="GN1279"/>
      <c r="GO1279"/>
      <c r="GP1279"/>
      <c r="GQ1279"/>
      <c r="GR1279"/>
      <c r="GS1279"/>
      <c r="GT1279"/>
      <c r="GU1279"/>
      <c r="GV1279"/>
      <c r="GW1279"/>
      <c r="GX1279"/>
      <c r="GY1279"/>
      <c r="GZ1279"/>
      <c r="HA1279"/>
      <c r="HB1279"/>
      <c r="HC1279"/>
      <c r="HD1279"/>
      <c r="HE1279"/>
      <c r="HF1279"/>
      <c r="HG1279"/>
      <c r="HH1279"/>
      <c r="HI1279"/>
      <c r="HJ1279"/>
      <c r="HK1279"/>
      <c r="HL1279"/>
      <c r="HM1279"/>
      <c r="HN1279"/>
      <c r="HO1279"/>
      <c r="HP1279"/>
      <c r="HQ1279"/>
      <c r="HR1279"/>
      <c r="HS1279"/>
      <c r="HT1279"/>
      <c r="HU1279"/>
      <c r="HV1279"/>
      <c r="HW1279"/>
      <c r="HX1279"/>
      <c r="HY1279"/>
      <c r="HZ1279"/>
      <c r="IA1279"/>
      <c r="IB1279"/>
      <c r="IC1279"/>
      <c r="ID1279"/>
      <c r="IE1279"/>
      <c r="IF1279"/>
      <c r="IG1279"/>
      <c r="IH1279"/>
      <c r="II1279"/>
      <c r="IJ1279"/>
      <c r="IK1279"/>
      <c r="IL1279"/>
      <c r="IM1279"/>
      <c r="IN1279"/>
      <c r="IO1279"/>
      <c r="IP1279"/>
      <c r="IQ1279"/>
      <c r="IR1279"/>
      <c r="IS1279"/>
      <c r="IT1279"/>
      <c r="IU1279"/>
      <c r="IV1279"/>
      <c r="IW1279"/>
      <c r="IX1279"/>
      <c r="IY1279"/>
      <c r="IZ1279"/>
      <c r="JA1279"/>
      <c r="JB1279"/>
      <c r="JC1279"/>
      <c r="JD1279"/>
      <c r="JE1279"/>
      <c r="JF1279"/>
      <c r="JG1279"/>
      <c r="JH1279"/>
      <c r="JI1279"/>
      <c r="JJ1279"/>
      <c r="JK1279"/>
      <c r="JL1279"/>
      <c r="JM1279"/>
      <c r="JN1279"/>
      <c r="JO1279"/>
      <c r="JP1279"/>
      <c r="JQ1279"/>
      <c r="JR1279"/>
      <c r="JS1279"/>
      <c r="JT1279"/>
      <c r="JU1279"/>
      <c r="JV1279"/>
      <c r="JW1279"/>
      <c r="JX1279"/>
      <c r="JY1279"/>
      <c r="JZ1279"/>
      <c r="KA1279"/>
      <c r="KB1279"/>
      <c r="KC1279"/>
      <c r="KD1279"/>
      <c r="KE1279"/>
      <c r="KF1279"/>
      <c r="KG1279"/>
      <c r="KH1279"/>
      <c r="KI1279"/>
      <c r="KJ1279"/>
      <c r="KK1279"/>
      <c r="KL1279"/>
      <c r="KM1279"/>
      <c r="KN1279"/>
      <c r="KO1279"/>
      <c r="KP1279"/>
      <c r="KQ1279"/>
      <c r="KR1279"/>
      <c r="KS1279"/>
      <c r="KT1279"/>
      <c r="KU1279"/>
      <c r="KV1279"/>
      <c r="KW1279"/>
      <c r="KX1279"/>
      <c r="KY1279"/>
      <c r="KZ1279"/>
      <c r="LA1279"/>
      <c r="LB1279"/>
      <c r="LC1279"/>
      <c r="LD1279"/>
      <c r="LE1279"/>
      <c r="LF1279"/>
      <c r="LG1279"/>
      <c r="LH1279"/>
      <c r="LI1279"/>
      <c r="LJ1279"/>
      <c r="LK1279"/>
      <c r="LL1279"/>
      <c r="LM1279"/>
      <c r="LN1279"/>
      <c r="LO1279"/>
      <c r="LP1279"/>
      <c r="LQ1279"/>
      <c r="LR1279"/>
      <c r="LS1279"/>
      <c r="LT1279"/>
      <c r="LU1279"/>
      <c r="LV1279"/>
      <c r="LW1279"/>
      <c r="LX1279"/>
      <c r="LY1279"/>
      <c r="LZ1279"/>
      <c r="MA1279"/>
      <c r="MB1279"/>
      <c r="MC1279"/>
      <c r="MD1279"/>
      <c r="ME1279"/>
      <c r="MF1279"/>
      <c r="MG1279"/>
      <c r="MH1279"/>
      <c r="MI1279"/>
      <c r="MJ1279"/>
      <c r="MK1279"/>
      <c r="ML1279"/>
      <c r="MM1279"/>
      <c r="MN1279"/>
      <c r="MO1279"/>
      <c r="MP1279"/>
      <c r="MQ1279"/>
      <c r="MR1279"/>
      <c r="MS1279"/>
      <c r="MT1279"/>
      <c r="MU1279"/>
      <c r="MV1279"/>
      <c r="MW1279"/>
      <c r="MX1279"/>
      <c r="MY1279"/>
      <c r="MZ1279"/>
      <c r="NA1279"/>
      <c r="NB1279"/>
      <c r="NC1279"/>
      <c r="ND1279"/>
      <c r="NE1279"/>
      <c r="NF1279"/>
      <c r="NG1279"/>
      <c r="NH1279"/>
      <c r="NI1279"/>
      <c r="NJ1279"/>
      <c r="NK1279"/>
      <c r="NL1279"/>
      <c r="NM1279"/>
      <c r="NN1279"/>
      <c r="NO1279"/>
      <c r="NP1279"/>
      <c r="NQ1279"/>
      <c r="NR1279"/>
      <c r="NS1279"/>
      <c r="NT1279"/>
      <c r="NU1279"/>
      <c r="NV1279"/>
      <c r="NW1279"/>
      <c r="NX1279"/>
      <c r="NY1279"/>
      <c r="NZ1279"/>
      <c r="OA1279"/>
    </row>
    <row r="1280" spans="16:391"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  <c r="CV1280"/>
      <c r="CW1280"/>
      <c r="CX1280"/>
      <c r="CY1280"/>
      <c r="CZ1280"/>
      <c r="DA1280"/>
      <c r="DB1280"/>
      <c r="DC1280"/>
      <c r="DD1280"/>
      <c r="DE1280"/>
      <c r="DF1280"/>
      <c r="DG1280"/>
      <c r="DH1280"/>
      <c r="DI1280"/>
      <c r="DJ1280"/>
      <c r="DK1280"/>
      <c r="DL1280"/>
      <c r="DM1280"/>
      <c r="DN1280"/>
      <c r="DO1280"/>
      <c r="DP1280"/>
      <c r="DQ1280"/>
      <c r="DR1280"/>
      <c r="DS1280"/>
      <c r="DT1280"/>
      <c r="DU1280"/>
      <c r="DV1280"/>
      <c r="DW1280"/>
      <c r="DX1280"/>
      <c r="DY1280"/>
      <c r="DZ1280"/>
      <c r="EA1280"/>
      <c r="EB1280"/>
      <c r="EC1280"/>
      <c r="ED1280"/>
      <c r="EE1280"/>
      <c r="EF1280"/>
      <c r="EG1280"/>
      <c r="EH1280"/>
      <c r="EI1280"/>
      <c r="EJ1280"/>
      <c r="EK1280"/>
      <c r="EL1280"/>
      <c r="EM1280"/>
      <c r="EN1280"/>
      <c r="EO1280"/>
      <c r="EP1280"/>
      <c r="EQ1280"/>
      <c r="ER1280"/>
      <c r="ES1280"/>
      <c r="ET1280"/>
      <c r="EU1280"/>
      <c r="EV1280"/>
      <c r="EW1280"/>
      <c r="EX1280"/>
      <c r="EY1280"/>
      <c r="EZ1280"/>
      <c r="FA1280"/>
      <c r="FB1280"/>
      <c r="FC1280"/>
      <c r="FD1280"/>
      <c r="FE1280"/>
      <c r="FF1280"/>
      <c r="FG1280"/>
      <c r="FH1280"/>
      <c r="FI1280"/>
      <c r="FJ1280"/>
      <c r="FK1280"/>
      <c r="FL1280"/>
      <c r="FM1280"/>
      <c r="FN1280"/>
      <c r="FO1280"/>
      <c r="FP1280"/>
      <c r="FQ1280"/>
      <c r="FR1280"/>
      <c r="FS1280"/>
      <c r="FT1280"/>
      <c r="FU1280"/>
      <c r="FV1280"/>
      <c r="FW1280"/>
      <c r="FX1280"/>
      <c r="FY1280"/>
      <c r="FZ1280"/>
      <c r="GA1280"/>
      <c r="GB1280"/>
      <c r="GC1280"/>
      <c r="GD1280"/>
      <c r="GE1280"/>
      <c r="GF1280"/>
      <c r="GG1280"/>
      <c r="GH1280"/>
      <c r="GI1280"/>
      <c r="GJ1280"/>
      <c r="GK1280"/>
      <c r="GL1280"/>
      <c r="GM1280"/>
      <c r="GN1280"/>
      <c r="GO1280"/>
      <c r="GP1280"/>
      <c r="GQ1280"/>
      <c r="GR1280"/>
      <c r="GS1280"/>
      <c r="GT1280"/>
      <c r="GU1280"/>
      <c r="GV1280"/>
      <c r="GW1280"/>
      <c r="GX1280"/>
      <c r="GY1280"/>
      <c r="GZ1280"/>
      <c r="HA1280"/>
      <c r="HB1280"/>
      <c r="HC1280"/>
      <c r="HD1280"/>
      <c r="HE1280"/>
      <c r="HF1280"/>
      <c r="HG1280"/>
      <c r="HH1280"/>
      <c r="HI1280"/>
      <c r="HJ1280"/>
      <c r="HK1280"/>
      <c r="HL1280"/>
      <c r="HM1280"/>
      <c r="HN1280"/>
      <c r="HO1280"/>
      <c r="HP1280"/>
      <c r="HQ1280"/>
      <c r="HR1280"/>
      <c r="HS1280"/>
      <c r="HT1280"/>
      <c r="HU1280"/>
      <c r="HV1280"/>
      <c r="HW1280"/>
      <c r="HX1280"/>
      <c r="HY1280"/>
      <c r="HZ1280"/>
      <c r="IA1280"/>
      <c r="IB1280"/>
      <c r="IC1280"/>
      <c r="ID1280"/>
      <c r="IE1280"/>
      <c r="IF1280"/>
      <c r="IG1280"/>
      <c r="IH1280"/>
      <c r="II1280"/>
      <c r="IJ1280"/>
      <c r="IK1280"/>
      <c r="IL1280"/>
      <c r="IM1280"/>
      <c r="IN1280"/>
      <c r="IO1280"/>
      <c r="IP1280"/>
      <c r="IQ1280"/>
      <c r="IR1280"/>
      <c r="IS1280"/>
      <c r="IT1280"/>
      <c r="IU1280"/>
      <c r="IV1280"/>
      <c r="IW1280"/>
      <c r="IX1280"/>
      <c r="IY1280"/>
      <c r="IZ1280"/>
      <c r="JA1280"/>
      <c r="JB1280"/>
      <c r="JC1280"/>
      <c r="JD1280"/>
      <c r="JE1280"/>
      <c r="JF1280"/>
      <c r="JG1280"/>
      <c r="JH1280"/>
      <c r="JI1280"/>
      <c r="JJ1280"/>
      <c r="JK1280"/>
      <c r="JL1280"/>
      <c r="JM1280"/>
      <c r="JN1280"/>
      <c r="JO1280"/>
      <c r="JP1280"/>
      <c r="JQ1280"/>
      <c r="JR1280"/>
      <c r="JS1280"/>
      <c r="JT1280"/>
      <c r="JU1280"/>
      <c r="JV1280"/>
      <c r="JW1280"/>
      <c r="JX1280"/>
      <c r="JY1280"/>
      <c r="JZ1280"/>
      <c r="KA1280"/>
      <c r="KB1280"/>
      <c r="KC1280"/>
      <c r="KD1280"/>
      <c r="KE1280"/>
      <c r="KF1280"/>
      <c r="KG1280"/>
      <c r="KH1280"/>
      <c r="KI1280"/>
      <c r="KJ1280"/>
      <c r="KK1280"/>
      <c r="KL1280"/>
      <c r="KM1280"/>
      <c r="KN1280"/>
      <c r="KO1280"/>
      <c r="KP1280"/>
      <c r="KQ1280"/>
      <c r="KR1280"/>
      <c r="KS1280"/>
      <c r="KT1280"/>
      <c r="KU1280"/>
      <c r="KV1280"/>
      <c r="KW1280"/>
      <c r="KX1280"/>
      <c r="KY1280"/>
      <c r="KZ1280"/>
      <c r="LA1280"/>
      <c r="LB1280"/>
      <c r="LC1280"/>
      <c r="LD1280"/>
      <c r="LE1280"/>
      <c r="LF1280"/>
      <c r="LG1280"/>
      <c r="LH1280"/>
      <c r="LI1280"/>
      <c r="LJ1280"/>
      <c r="LK1280"/>
      <c r="LL1280"/>
      <c r="LM1280"/>
      <c r="LN1280"/>
      <c r="LO1280"/>
      <c r="LP1280"/>
      <c r="LQ1280"/>
      <c r="LR1280"/>
      <c r="LS1280"/>
      <c r="LT1280"/>
      <c r="LU1280"/>
      <c r="LV1280"/>
      <c r="LW1280"/>
      <c r="LX1280"/>
      <c r="LY1280"/>
      <c r="LZ1280"/>
      <c r="MA1280"/>
      <c r="MB1280"/>
      <c r="MC1280"/>
      <c r="MD1280"/>
      <c r="ME1280"/>
      <c r="MF1280"/>
      <c r="MG1280"/>
      <c r="MH1280"/>
      <c r="MI1280"/>
      <c r="MJ1280"/>
      <c r="MK1280"/>
      <c r="ML1280"/>
      <c r="MM1280"/>
      <c r="MN1280"/>
      <c r="MO1280"/>
      <c r="MP1280"/>
      <c r="MQ1280"/>
      <c r="MR1280"/>
      <c r="MS1280"/>
      <c r="MT1280"/>
      <c r="MU1280"/>
      <c r="MV1280"/>
      <c r="MW1280"/>
      <c r="MX1280"/>
      <c r="MY1280"/>
      <c r="MZ1280"/>
      <c r="NA1280"/>
      <c r="NB1280"/>
      <c r="NC1280"/>
      <c r="ND1280"/>
      <c r="NE1280"/>
      <c r="NF1280"/>
      <c r="NG1280"/>
      <c r="NH1280"/>
      <c r="NI1280"/>
      <c r="NJ1280"/>
      <c r="NK1280"/>
      <c r="NL1280"/>
      <c r="NM1280"/>
      <c r="NN1280"/>
      <c r="NO1280"/>
      <c r="NP1280"/>
      <c r="NQ1280"/>
      <c r="NR1280"/>
      <c r="NS1280"/>
      <c r="NT1280"/>
      <c r="NU1280"/>
      <c r="NV1280"/>
      <c r="NW1280"/>
      <c r="NX1280"/>
      <c r="NY1280"/>
      <c r="NZ1280"/>
      <c r="OA1280"/>
    </row>
    <row r="1281" spans="16:391"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  <c r="CV1281"/>
      <c r="CW1281"/>
      <c r="CX1281"/>
      <c r="CY1281"/>
      <c r="CZ1281"/>
      <c r="DA1281"/>
      <c r="DB1281"/>
      <c r="DC1281"/>
      <c r="DD1281"/>
      <c r="DE1281"/>
      <c r="DF1281"/>
      <c r="DG1281"/>
      <c r="DH1281"/>
      <c r="DI1281"/>
      <c r="DJ1281"/>
      <c r="DK1281"/>
      <c r="DL1281"/>
      <c r="DM1281"/>
      <c r="DN1281"/>
      <c r="DO1281"/>
      <c r="DP1281"/>
      <c r="DQ1281"/>
      <c r="DR1281"/>
      <c r="DS1281"/>
      <c r="DT1281"/>
      <c r="DU1281"/>
      <c r="DV1281"/>
      <c r="DW1281"/>
      <c r="DX1281"/>
      <c r="DY1281"/>
      <c r="DZ1281"/>
      <c r="EA1281"/>
      <c r="EB1281"/>
      <c r="EC1281"/>
      <c r="ED1281"/>
      <c r="EE1281"/>
      <c r="EF1281"/>
      <c r="EG1281"/>
      <c r="EH1281"/>
      <c r="EI1281"/>
      <c r="EJ1281"/>
      <c r="EK1281"/>
      <c r="EL1281"/>
      <c r="EM1281"/>
      <c r="EN1281"/>
      <c r="EO1281"/>
      <c r="EP1281"/>
      <c r="EQ1281"/>
      <c r="ER1281"/>
      <c r="ES1281"/>
      <c r="ET1281"/>
      <c r="EU1281"/>
      <c r="EV1281"/>
      <c r="EW1281"/>
      <c r="EX1281"/>
      <c r="EY1281"/>
      <c r="EZ1281"/>
      <c r="FA1281"/>
      <c r="FB1281"/>
      <c r="FC1281"/>
      <c r="FD1281"/>
      <c r="FE1281"/>
      <c r="FF1281"/>
      <c r="FG1281"/>
      <c r="FH1281"/>
      <c r="FI1281"/>
      <c r="FJ1281"/>
      <c r="FK1281"/>
      <c r="FL1281"/>
      <c r="FM1281"/>
      <c r="FN1281"/>
      <c r="FO1281"/>
      <c r="FP1281"/>
      <c r="FQ1281"/>
      <c r="FR1281"/>
      <c r="FS1281"/>
      <c r="FT1281"/>
      <c r="FU1281"/>
      <c r="FV1281"/>
      <c r="FW1281"/>
      <c r="FX1281"/>
      <c r="FY1281"/>
      <c r="FZ1281"/>
      <c r="GA1281"/>
      <c r="GB1281"/>
      <c r="GC1281"/>
      <c r="GD1281"/>
      <c r="GE1281"/>
      <c r="GF1281"/>
      <c r="GG1281"/>
      <c r="GH1281"/>
      <c r="GI1281"/>
      <c r="GJ1281"/>
      <c r="GK1281"/>
      <c r="GL1281"/>
      <c r="GM1281"/>
      <c r="GN1281"/>
      <c r="GO1281"/>
      <c r="GP1281"/>
      <c r="GQ1281"/>
      <c r="GR1281"/>
      <c r="GS1281"/>
      <c r="GT1281"/>
      <c r="GU1281"/>
      <c r="GV1281"/>
      <c r="GW1281"/>
      <c r="GX1281"/>
      <c r="GY1281"/>
      <c r="GZ1281"/>
      <c r="HA1281"/>
      <c r="HB1281"/>
      <c r="HC1281"/>
      <c r="HD1281"/>
      <c r="HE1281"/>
      <c r="HF1281"/>
      <c r="HG1281"/>
      <c r="HH1281"/>
      <c r="HI1281"/>
      <c r="HJ1281"/>
      <c r="HK1281"/>
      <c r="HL1281"/>
      <c r="HM1281"/>
      <c r="HN1281"/>
      <c r="HO1281"/>
      <c r="HP1281"/>
      <c r="HQ1281"/>
      <c r="HR1281"/>
      <c r="HS1281"/>
      <c r="HT1281"/>
      <c r="HU1281"/>
      <c r="HV1281"/>
      <c r="HW1281"/>
      <c r="HX1281"/>
      <c r="HY1281"/>
      <c r="HZ1281"/>
      <c r="IA1281"/>
      <c r="IB1281"/>
      <c r="IC1281"/>
      <c r="ID1281"/>
      <c r="IE1281"/>
      <c r="IF1281"/>
      <c r="IG1281"/>
      <c r="IH1281"/>
      <c r="II1281"/>
      <c r="IJ1281"/>
      <c r="IK1281"/>
      <c r="IL1281"/>
      <c r="IM1281"/>
      <c r="IN1281"/>
      <c r="IO1281"/>
      <c r="IP1281"/>
      <c r="IQ1281"/>
      <c r="IR1281"/>
      <c r="IS1281"/>
      <c r="IT1281"/>
      <c r="IU1281"/>
      <c r="IV1281"/>
      <c r="IW1281"/>
      <c r="IX1281"/>
      <c r="IY1281"/>
      <c r="IZ1281"/>
      <c r="JA1281"/>
      <c r="JB1281"/>
      <c r="JC1281"/>
      <c r="JD1281"/>
      <c r="JE1281"/>
      <c r="JF1281"/>
      <c r="JG1281"/>
      <c r="JH1281"/>
      <c r="JI1281"/>
      <c r="JJ1281"/>
      <c r="JK1281"/>
      <c r="JL1281"/>
      <c r="JM1281"/>
      <c r="JN1281"/>
      <c r="JO1281"/>
      <c r="JP1281"/>
      <c r="JQ1281"/>
      <c r="JR1281"/>
      <c r="JS1281"/>
      <c r="JT1281"/>
      <c r="JU1281"/>
      <c r="JV1281"/>
      <c r="JW1281"/>
      <c r="JX1281"/>
      <c r="JY1281"/>
      <c r="JZ1281"/>
      <c r="KA1281"/>
      <c r="KB1281"/>
      <c r="KC1281"/>
      <c r="KD1281"/>
      <c r="KE1281"/>
      <c r="KF1281"/>
      <c r="KG1281"/>
      <c r="KH1281"/>
      <c r="KI1281"/>
      <c r="KJ1281"/>
      <c r="KK1281"/>
      <c r="KL1281"/>
      <c r="KM1281"/>
      <c r="KN1281"/>
      <c r="KO1281"/>
      <c r="KP1281"/>
      <c r="KQ1281"/>
      <c r="KR1281"/>
      <c r="KS1281"/>
      <c r="KT1281"/>
      <c r="KU1281"/>
      <c r="KV1281"/>
      <c r="KW1281"/>
      <c r="KX1281"/>
      <c r="KY1281"/>
      <c r="KZ1281"/>
      <c r="LA1281"/>
      <c r="LB1281"/>
      <c r="LC1281"/>
      <c r="LD1281"/>
      <c r="LE1281"/>
      <c r="LF1281"/>
      <c r="LG1281"/>
      <c r="LH1281"/>
      <c r="LI1281"/>
      <c r="LJ1281"/>
      <c r="LK1281"/>
      <c r="LL1281"/>
      <c r="LM1281"/>
      <c r="LN1281"/>
      <c r="LO1281"/>
      <c r="LP1281"/>
      <c r="LQ1281"/>
      <c r="LR1281"/>
      <c r="LS1281"/>
      <c r="LT1281"/>
      <c r="LU1281"/>
      <c r="LV1281"/>
      <c r="LW1281"/>
      <c r="LX1281"/>
      <c r="LY1281"/>
      <c r="LZ1281"/>
      <c r="MA1281"/>
      <c r="MB1281"/>
      <c r="MC1281"/>
      <c r="MD1281"/>
      <c r="ME1281"/>
      <c r="MF1281"/>
      <c r="MG1281"/>
      <c r="MH1281"/>
      <c r="MI1281"/>
      <c r="MJ1281"/>
      <c r="MK1281"/>
      <c r="ML1281"/>
      <c r="MM1281"/>
      <c r="MN1281"/>
      <c r="MO1281"/>
      <c r="MP1281"/>
      <c r="MQ1281"/>
      <c r="MR1281"/>
      <c r="MS1281"/>
      <c r="MT1281"/>
      <c r="MU1281"/>
      <c r="MV1281"/>
      <c r="MW1281"/>
      <c r="MX1281"/>
      <c r="MY1281"/>
      <c r="MZ1281"/>
      <c r="NA1281"/>
      <c r="NB1281"/>
      <c r="NC1281"/>
      <c r="ND1281"/>
      <c r="NE1281"/>
      <c r="NF1281"/>
      <c r="NG1281"/>
      <c r="NH1281"/>
      <c r="NI1281"/>
      <c r="NJ1281"/>
      <c r="NK1281"/>
      <c r="NL1281"/>
      <c r="NM1281"/>
      <c r="NN1281"/>
      <c r="NO1281"/>
      <c r="NP1281"/>
      <c r="NQ1281"/>
      <c r="NR1281"/>
      <c r="NS1281"/>
      <c r="NT1281"/>
      <c r="NU1281"/>
      <c r="NV1281"/>
      <c r="NW1281"/>
      <c r="NX1281"/>
      <c r="NY1281"/>
      <c r="NZ1281"/>
      <c r="OA1281"/>
    </row>
    <row r="1282" spans="16:391"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  <c r="CV1282"/>
      <c r="CW1282"/>
      <c r="CX1282"/>
      <c r="CY1282"/>
      <c r="CZ1282"/>
      <c r="DA1282"/>
      <c r="DB1282"/>
      <c r="DC1282"/>
      <c r="DD1282"/>
      <c r="DE1282"/>
      <c r="DF1282"/>
      <c r="DG1282"/>
      <c r="DH1282"/>
      <c r="DI1282"/>
      <c r="DJ1282"/>
      <c r="DK1282"/>
      <c r="DL1282"/>
      <c r="DM1282"/>
      <c r="DN1282"/>
      <c r="DO1282"/>
      <c r="DP1282"/>
      <c r="DQ1282"/>
      <c r="DR1282"/>
      <c r="DS1282"/>
      <c r="DT1282"/>
      <c r="DU1282"/>
      <c r="DV1282"/>
      <c r="DW1282"/>
      <c r="DX1282"/>
      <c r="DY1282"/>
      <c r="DZ1282"/>
      <c r="EA1282"/>
      <c r="EB1282"/>
      <c r="EC1282"/>
      <c r="ED1282"/>
      <c r="EE1282"/>
      <c r="EF1282"/>
      <c r="EG1282"/>
      <c r="EH1282"/>
      <c r="EI1282"/>
      <c r="EJ1282"/>
      <c r="EK1282"/>
      <c r="EL1282"/>
      <c r="EM1282"/>
      <c r="EN1282"/>
      <c r="EO1282"/>
      <c r="EP1282"/>
      <c r="EQ1282"/>
      <c r="ER1282"/>
      <c r="ES1282"/>
      <c r="ET1282"/>
      <c r="EU1282"/>
      <c r="EV1282"/>
      <c r="EW1282"/>
      <c r="EX1282"/>
      <c r="EY1282"/>
      <c r="EZ1282"/>
      <c r="FA1282"/>
      <c r="FB1282"/>
      <c r="FC1282"/>
      <c r="FD1282"/>
      <c r="FE1282"/>
      <c r="FF1282"/>
      <c r="FG1282"/>
      <c r="FH1282"/>
      <c r="FI1282"/>
      <c r="FJ1282"/>
      <c r="FK1282"/>
      <c r="FL1282"/>
      <c r="FM1282"/>
      <c r="FN1282"/>
      <c r="FO1282"/>
      <c r="FP1282"/>
      <c r="FQ1282"/>
      <c r="FR1282"/>
      <c r="FS1282"/>
      <c r="FT1282"/>
      <c r="FU1282"/>
      <c r="FV1282"/>
      <c r="FW1282"/>
      <c r="FX1282"/>
      <c r="FY1282"/>
      <c r="FZ1282"/>
      <c r="GA1282"/>
      <c r="GB1282"/>
      <c r="GC1282"/>
      <c r="GD1282"/>
      <c r="GE1282"/>
      <c r="GF1282"/>
      <c r="GG1282"/>
      <c r="GH1282"/>
      <c r="GI1282"/>
      <c r="GJ1282"/>
      <c r="GK1282"/>
      <c r="GL1282"/>
      <c r="GM1282"/>
      <c r="GN1282"/>
      <c r="GO1282"/>
      <c r="GP1282"/>
      <c r="GQ1282"/>
      <c r="GR1282"/>
      <c r="GS1282"/>
      <c r="GT1282"/>
      <c r="GU1282"/>
      <c r="GV1282"/>
      <c r="GW1282"/>
      <c r="GX1282"/>
      <c r="GY1282"/>
      <c r="GZ1282"/>
      <c r="HA1282"/>
      <c r="HB1282"/>
      <c r="HC1282"/>
      <c r="HD1282"/>
      <c r="HE1282"/>
      <c r="HF1282"/>
      <c r="HG1282"/>
      <c r="HH1282"/>
      <c r="HI1282"/>
      <c r="HJ1282"/>
      <c r="HK1282"/>
      <c r="HL1282"/>
      <c r="HM1282"/>
      <c r="HN1282"/>
      <c r="HO1282"/>
      <c r="HP1282"/>
      <c r="HQ1282"/>
      <c r="HR1282"/>
      <c r="HS1282"/>
      <c r="HT1282"/>
      <c r="HU1282"/>
      <c r="HV1282"/>
      <c r="HW1282"/>
      <c r="HX1282"/>
      <c r="HY1282"/>
      <c r="HZ1282"/>
      <c r="IA1282"/>
      <c r="IB1282"/>
      <c r="IC1282"/>
      <c r="ID1282"/>
      <c r="IE1282"/>
      <c r="IF1282"/>
      <c r="IG1282"/>
      <c r="IH1282"/>
      <c r="II1282"/>
      <c r="IJ1282"/>
      <c r="IK1282"/>
      <c r="IL1282"/>
      <c r="IM1282"/>
      <c r="IN1282"/>
      <c r="IO1282"/>
      <c r="IP1282"/>
      <c r="IQ1282"/>
      <c r="IR1282"/>
      <c r="IS1282"/>
      <c r="IT1282"/>
      <c r="IU1282"/>
      <c r="IV1282"/>
      <c r="IW1282"/>
      <c r="IX1282"/>
      <c r="IY1282"/>
      <c r="IZ1282"/>
      <c r="JA1282"/>
      <c r="JB1282"/>
      <c r="JC1282"/>
      <c r="JD1282"/>
      <c r="JE1282"/>
      <c r="JF1282"/>
      <c r="JG1282"/>
      <c r="JH1282"/>
      <c r="JI1282"/>
      <c r="JJ1282"/>
      <c r="JK1282"/>
      <c r="JL1282"/>
      <c r="JM1282"/>
      <c r="JN1282"/>
      <c r="JO1282"/>
      <c r="JP1282"/>
      <c r="JQ1282"/>
      <c r="JR1282"/>
      <c r="JS1282"/>
      <c r="JT1282"/>
      <c r="JU1282"/>
      <c r="JV1282"/>
      <c r="JW1282"/>
      <c r="JX1282"/>
      <c r="JY1282"/>
      <c r="JZ1282"/>
      <c r="KA1282"/>
      <c r="KB1282"/>
      <c r="KC1282"/>
      <c r="KD1282"/>
      <c r="KE1282"/>
      <c r="KF1282"/>
      <c r="KG1282"/>
      <c r="KH1282"/>
      <c r="KI1282"/>
      <c r="KJ1282"/>
      <c r="KK1282"/>
      <c r="KL1282"/>
      <c r="KM1282"/>
      <c r="KN1282"/>
      <c r="KO1282"/>
      <c r="KP1282"/>
      <c r="KQ1282"/>
      <c r="KR1282"/>
      <c r="KS1282"/>
      <c r="KT1282"/>
      <c r="KU1282"/>
      <c r="KV1282"/>
      <c r="KW1282"/>
      <c r="KX1282"/>
      <c r="KY1282"/>
      <c r="KZ1282"/>
      <c r="LA1282"/>
      <c r="LB1282"/>
      <c r="LC1282"/>
      <c r="LD1282"/>
      <c r="LE1282"/>
      <c r="LF1282"/>
      <c r="LG1282"/>
      <c r="LH1282"/>
      <c r="LI1282"/>
      <c r="LJ1282"/>
      <c r="LK1282"/>
      <c r="LL1282"/>
      <c r="LM1282"/>
      <c r="LN1282"/>
      <c r="LO1282"/>
      <c r="LP1282"/>
      <c r="LQ1282"/>
      <c r="LR1282"/>
      <c r="LS1282"/>
      <c r="LT1282"/>
      <c r="LU1282"/>
      <c r="LV1282"/>
      <c r="LW1282"/>
      <c r="LX1282"/>
      <c r="LY1282"/>
      <c r="LZ1282"/>
      <c r="MA1282"/>
      <c r="MB1282"/>
      <c r="MC1282"/>
      <c r="MD1282"/>
      <c r="ME1282"/>
      <c r="MF1282"/>
      <c r="MG1282"/>
      <c r="MH1282"/>
      <c r="MI1282"/>
      <c r="MJ1282"/>
      <c r="MK1282"/>
      <c r="ML1282"/>
      <c r="MM1282"/>
      <c r="MN1282"/>
      <c r="MO1282"/>
      <c r="MP1282"/>
      <c r="MQ1282"/>
      <c r="MR1282"/>
      <c r="MS1282"/>
      <c r="MT1282"/>
      <c r="MU1282"/>
      <c r="MV1282"/>
      <c r="MW1282"/>
      <c r="MX1282"/>
      <c r="MY1282"/>
      <c r="MZ1282"/>
      <c r="NA1282"/>
      <c r="NB1282"/>
      <c r="NC1282"/>
      <c r="ND1282"/>
      <c r="NE1282"/>
      <c r="NF1282"/>
      <c r="NG1282"/>
      <c r="NH1282"/>
      <c r="NI1282"/>
      <c r="NJ1282"/>
      <c r="NK1282"/>
      <c r="NL1282"/>
      <c r="NM1282"/>
      <c r="NN1282"/>
      <c r="NO1282"/>
      <c r="NP1282"/>
      <c r="NQ1282"/>
      <c r="NR1282"/>
      <c r="NS1282"/>
      <c r="NT1282"/>
      <c r="NU1282"/>
      <c r="NV1282"/>
      <c r="NW1282"/>
      <c r="NX1282"/>
      <c r="NY1282"/>
      <c r="NZ1282"/>
      <c r="OA1282"/>
    </row>
    <row r="1283" spans="16:391"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  <c r="CV1283"/>
      <c r="CW1283"/>
      <c r="CX1283"/>
      <c r="CY1283"/>
      <c r="CZ1283"/>
      <c r="DA1283"/>
      <c r="DB1283"/>
      <c r="DC1283"/>
      <c r="DD1283"/>
      <c r="DE1283"/>
      <c r="DF1283"/>
      <c r="DG1283"/>
      <c r="DH1283"/>
      <c r="DI1283"/>
      <c r="DJ1283"/>
      <c r="DK1283"/>
      <c r="DL1283"/>
      <c r="DM1283"/>
      <c r="DN1283"/>
      <c r="DO1283"/>
      <c r="DP1283"/>
      <c r="DQ1283"/>
      <c r="DR1283"/>
      <c r="DS1283"/>
      <c r="DT1283"/>
      <c r="DU1283"/>
      <c r="DV1283"/>
      <c r="DW1283"/>
      <c r="DX1283"/>
      <c r="DY1283"/>
      <c r="DZ1283"/>
      <c r="EA1283"/>
      <c r="EB1283"/>
      <c r="EC1283"/>
      <c r="ED1283"/>
      <c r="EE1283"/>
      <c r="EF1283"/>
      <c r="EG1283"/>
      <c r="EH1283"/>
      <c r="EI1283"/>
      <c r="EJ1283"/>
      <c r="EK1283"/>
      <c r="EL1283"/>
      <c r="EM1283"/>
      <c r="EN1283"/>
      <c r="EO1283"/>
      <c r="EP1283"/>
      <c r="EQ1283"/>
      <c r="ER1283"/>
      <c r="ES1283"/>
      <c r="ET1283"/>
      <c r="EU1283"/>
      <c r="EV1283"/>
      <c r="EW1283"/>
      <c r="EX1283"/>
      <c r="EY1283"/>
      <c r="EZ1283"/>
      <c r="FA1283"/>
      <c r="FB1283"/>
      <c r="FC1283"/>
      <c r="FD1283"/>
      <c r="FE1283"/>
      <c r="FF1283"/>
      <c r="FG1283"/>
      <c r="FH1283"/>
      <c r="FI1283"/>
      <c r="FJ1283"/>
      <c r="FK1283"/>
      <c r="FL1283"/>
      <c r="FM1283"/>
      <c r="FN1283"/>
      <c r="FO1283"/>
      <c r="FP1283"/>
      <c r="FQ1283"/>
      <c r="FR1283"/>
      <c r="FS1283"/>
      <c r="FT1283"/>
      <c r="FU1283"/>
      <c r="FV1283"/>
      <c r="FW1283"/>
      <c r="FX1283"/>
      <c r="FY1283"/>
      <c r="FZ1283"/>
      <c r="GA1283"/>
      <c r="GB1283"/>
      <c r="GC1283"/>
      <c r="GD1283"/>
      <c r="GE1283"/>
      <c r="GF1283"/>
      <c r="GG1283"/>
      <c r="GH1283"/>
      <c r="GI1283"/>
      <c r="GJ1283"/>
      <c r="GK1283"/>
      <c r="GL1283"/>
      <c r="GM1283"/>
      <c r="GN1283"/>
      <c r="GO1283"/>
      <c r="GP1283"/>
      <c r="GQ1283"/>
      <c r="GR1283"/>
      <c r="GS1283"/>
      <c r="GT1283"/>
      <c r="GU1283"/>
      <c r="GV1283"/>
      <c r="GW1283"/>
      <c r="GX1283"/>
      <c r="GY1283"/>
      <c r="GZ1283"/>
      <c r="HA1283"/>
      <c r="HB1283"/>
      <c r="HC1283"/>
      <c r="HD1283"/>
      <c r="HE1283"/>
      <c r="HF1283"/>
      <c r="HG1283"/>
      <c r="HH1283"/>
      <c r="HI1283"/>
      <c r="HJ1283"/>
      <c r="HK1283"/>
      <c r="HL1283"/>
      <c r="HM1283"/>
      <c r="HN1283"/>
      <c r="HO1283"/>
      <c r="HP1283"/>
      <c r="HQ1283"/>
      <c r="HR1283"/>
      <c r="HS1283"/>
      <c r="HT1283"/>
      <c r="HU1283"/>
      <c r="HV1283"/>
      <c r="HW1283"/>
      <c r="HX1283"/>
      <c r="HY1283"/>
      <c r="HZ1283"/>
      <c r="IA1283"/>
      <c r="IB1283"/>
      <c r="IC1283"/>
      <c r="ID1283"/>
      <c r="IE1283"/>
      <c r="IF1283"/>
      <c r="IG1283"/>
      <c r="IH1283"/>
      <c r="II1283"/>
      <c r="IJ1283"/>
      <c r="IK1283"/>
      <c r="IL1283"/>
      <c r="IM1283"/>
      <c r="IN1283"/>
      <c r="IO1283"/>
      <c r="IP1283"/>
      <c r="IQ1283"/>
      <c r="IR1283"/>
      <c r="IS1283"/>
      <c r="IT1283"/>
      <c r="IU1283"/>
      <c r="IV1283"/>
      <c r="IW1283"/>
      <c r="IX1283"/>
      <c r="IY1283"/>
      <c r="IZ1283"/>
      <c r="JA1283"/>
      <c r="JB1283"/>
      <c r="JC1283"/>
      <c r="JD1283"/>
      <c r="JE1283"/>
      <c r="JF1283"/>
      <c r="JG1283"/>
      <c r="JH1283"/>
      <c r="JI1283"/>
      <c r="JJ1283"/>
      <c r="JK1283"/>
      <c r="JL1283"/>
      <c r="JM1283"/>
      <c r="JN1283"/>
      <c r="JO1283"/>
      <c r="JP1283"/>
      <c r="JQ1283"/>
      <c r="JR1283"/>
      <c r="JS1283"/>
      <c r="JT1283"/>
      <c r="JU1283"/>
      <c r="JV1283"/>
      <c r="JW1283"/>
      <c r="JX1283"/>
      <c r="JY1283"/>
      <c r="JZ1283"/>
      <c r="KA1283"/>
      <c r="KB1283"/>
      <c r="KC1283"/>
      <c r="KD1283"/>
      <c r="KE1283"/>
      <c r="KF1283"/>
      <c r="KG1283"/>
      <c r="KH1283"/>
      <c r="KI1283"/>
      <c r="KJ1283"/>
      <c r="KK1283"/>
      <c r="KL1283"/>
      <c r="KM1283"/>
      <c r="KN1283"/>
      <c r="KO1283"/>
      <c r="KP1283"/>
      <c r="KQ1283"/>
      <c r="KR1283"/>
      <c r="KS1283"/>
      <c r="KT1283"/>
      <c r="KU1283"/>
      <c r="KV1283"/>
      <c r="KW1283"/>
      <c r="KX1283"/>
      <c r="KY1283"/>
      <c r="KZ1283"/>
      <c r="LA1283"/>
      <c r="LB1283"/>
      <c r="LC1283"/>
      <c r="LD1283"/>
      <c r="LE1283"/>
      <c r="LF1283"/>
      <c r="LG1283"/>
      <c r="LH1283"/>
      <c r="LI1283"/>
      <c r="LJ1283"/>
      <c r="LK1283"/>
      <c r="LL1283"/>
      <c r="LM1283"/>
      <c r="LN1283"/>
      <c r="LO1283"/>
      <c r="LP1283"/>
      <c r="LQ1283"/>
      <c r="LR1283"/>
      <c r="LS1283"/>
      <c r="LT1283"/>
      <c r="LU1283"/>
      <c r="LV1283"/>
      <c r="LW1283"/>
      <c r="LX1283"/>
      <c r="LY1283"/>
      <c r="LZ1283"/>
      <c r="MA1283"/>
      <c r="MB1283"/>
      <c r="MC1283"/>
      <c r="MD1283"/>
      <c r="ME1283"/>
      <c r="MF1283"/>
      <c r="MG1283"/>
      <c r="MH1283"/>
      <c r="MI1283"/>
      <c r="MJ1283"/>
      <c r="MK1283"/>
      <c r="ML1283"/>
      <c r="MM1283"/>
      <c r="MN1283"/>
      <c r="MO1283"/>
      <c r="MP1283"/>
      <c r="MQ1283"/>
      <c r="MR1283"/>
      <c r="MS1283"/>
      <c r="MT1283"/>
      <c r="MU1283"/>
      <c r="MV1283"/>
      <c r="MW1283"/>
      <c r="MX1283"/>
      <c r="MY1283"/>
      <c r="MZ1283"/>
      <c r="NA1283"/>
      <c r="NB1283"/>
      <c r="NC1283"/>
      <c r="ND1283"/>
      <c r="NE1283"/>
      <c r="NF1283"/>
      <c r="NG1283"/>
      <c r="NH1283"/>
      <c r="NI1283"/>
      <c r="NJ1283"/>
      <c r="NK1283"/>
      <c r="NL1283"/>
      <c r="NM1283"/>
      <c r="NN1283"/>
      <c r="NO1283"/>
      <c r="NP1283"/>
      <c r="NQ1283"/>
      <c r="NR1283"/>
      <c r="NS1283"/>
      <c r="NT1283"/>
      <c r="NU1283"/>
      <c r="NV1283"/>
      <c r="NW1283"/>
      <c r="NX1283"/>
      <c r="NY1283"/>
      <c r="NZ1283"/>
      <c r="OA1283"/>
    </row>
    <row r="1284" spans="16:391"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  <c r="CV1284"/>
      <c r="CW1284"/>
      <c r="CX1284"/>
      <c r="CY1284"/>
      <c r="CZ1284"/>
      <c r="DA1284"/>
      <c r="DB1284"/>
      <c r="DC1284"/>
      <c r="DD1284"/>
      <c r="DE1284"/>
      <c r="DF1284"/>
      <c r="DG1284"/>
      <c r="DH1284"/>
      <c r="DI1284"/>
      <c r="DJ1284"/>
      <c r="DK1284"/>
      <c r="DL1284"/>
      <c r="DM1284"/>
      <c r="DN1284"/>
      <c r="DO1284"/>
      <c r="DP1284"/>
      <c r="DQ1284"/>
      <c r="DR1284"/>
      <c r="DS1284"/>
      <c r="DT1284"/>
      <c r="DU1284"/>
      <c r="DV1284"/>
      <c r="DW1284"/>
      <c r="DX1284"/>
      <c r="DY1284"/>
      <c r="DZ1284"/>
      <c r="EA1284"/>
      <c r="EB1284"/>
      <c r="EC1284"/>
      <c r="ED1284"/>
      <c r="EE1284"/>
      <c r="EF1284"/>
      <c r="EG1284"/>
      <c r="EH1284"/>
      <c r="EI1284"/>
      <c r="EJ1284"/>
      <c r="EK1284"/>
      <c r="EL1284"/>
      <c r="EM1284"/>
      <c r="EN1284"/>
      <c r="EO1284"/>
      <c r="EP1284"/>
      <c r="EQ1284"/>
      <c r="ER1284"/>
      <c r="ES1284"/>
      <c r="ET1284"/>
      <c r="EU1284"/>
      <c r="EV1284"/>
      <c r="EW1284"/>
      <c r="EX1284"/>
      <c r="EY1284"/>
      <c r="EZ1284"/>
      <c r="FA1284"/>
      <c r="FB1284"/>
      <c r="FC1284"/>
      <c r="FD1284"/>
      <c r="FE1284"/>
      <c r="FF1284"/>
      <c r="FG1284"/>
      <c r="FH1284"/>
      <c r="FI1284"/>
      <c r="FJ1284"/>
      <c r="FK1284"/>
      <c r="FL1284"/>
      <c r="FM1284"/>
      <c r="FN1284"/>
      <c r="FO1284"/>
      <c r="FP1284"/>
      <c r="FQ1284"/>
      <c r="FR1284"/>
      <c r="FS1284"/>
      <c r="FT1284"/>
      <c r="FU1284"/>
      <c r="FV1284"/>
      <c r="FW1284"/>
      <c r="FX1284"/>
      <c r="FY1284"/>
      <c r="FZ1284"/>
      <c r="GA1284"/>
      <c r="GB1284"/>
      <c r="GC1284"/>
      <c r="GD1284"/>
      <c r="GE1284"/>
      <c r="GF1284"/>
      <c r="GG1284"/>
      <c r="GH1284"/>
      <c r="GI1284"/>
      <c r="GJ1284"/>
      <c r="GK1284"/>
      <c r="GL1284"/>
      <c r="GM1284"/>
      <c r="GN1284"/>
      <c r="GO1284"/>
      <c r="GP1284"/>
      <c r="GQ1284"/>
      <c r="GR1284"/>
      <c r="GS1284"/>
      <c r="GT1284"/>
      <c r="GU1284"/>
      <c r="GV1284"/>
      <c r="GW1284"/>
      <c r="GX1284"/>
      <c r="GY1284"/>
      <c r="GZ1284"/>
      <c r="HA1284"/>
      <c r="HB1284"/>
      <c r="HC1284"/>
      <c r="HD1284"/>
      <c r="HE1284"/>
      <c r="HF1284"/>
      <c r="HG1284"/>
      <c r="HH1284"/>
      <c r="HI1284"/>
      <c r="HJ1284"/>
      <c r="HK1284"/>
      <c r="HL1284"/>
      <c r="HM1284"/>
      <c r="HN1284"/>
      <c r="HO1284"/>
      <c r="HP1284"/>
      <c r="HQ1284"/>
      <c r="HR1284"/>
      <c r="HS1284"/>
      <c r="HT1284"/>
      <c r="HU1284"/>
      <c r="HV1284"/>
      <c r="HW1284"/>
      <c r="HX1284"/>
      <c r="HY1284"/>
      <c r="HZ1284"/>
      <c r="IA1284"/>
      <c r="IB1284"/>
      <c r="IC1284"/>
      <c r="ID1284"/>
      <c r="IE1284"/>
      <c r="IF1284"/>
      <c r="IG1284"/>
      <c r="IH1284"/>
      <c r="II1284"/>
      <c r="IJ1284"/>
      <c r="IK1284"/>
      <c r="IL1284"/>
      <c r="IM1284"/>
      <c r="IN1284"/>
      <c r="IO1284"/>
      <c r="IP1284"/>
      <c r="IQ1284"/>
      <c r="IR1284"/>
      <c r="IS1284"/>
      <c r="IT1284"/>
      <c r="IU1284"/>
      <c r="IV1284"/>
      <c r="IW1284"/>
      <c r="IX1284"/>
      <c r="IY1284"/>
      <c r="IZ1284"/>
      <c r="JA1284"/>
      <c r="JB1284"/>
      <c r="JC1284"/>
      <c r="JD1284"/>
      <c r="JE1284"/>
      <c r="JF1284"/>
      <c r="JG1284"/>
      <c r="JH1284"/>
      <c r="JI1284"/>
      <c r="JJ1284"/>
      <c r="JK1284"/>
      <c r="JL1284"/>
      <c r="JM1284"/>
      <c r="JN1284"/>
      <c r="JO1284"/>
      <c r="JP1284"/>
      <c r="JQ1284"/>
      <c r="JR1284"/>
      <c r="JS1284"/>
      <c r="JT1284"/>
      <c r="JU1284"/>
      <c r="JV1284"/>
      <c r="JW1284"/>
      <c r="JX1284"/>
      <c r="JY1284"/>
      <c r="JZ1284"/>
      <c r="KA1284"/>
      <c r="KB1284"/>
      <c r="KC1284"/>
      <c r="KD1284"/>
      <c r="KE1284"/>
      <c r="KF1284"/>
      <c r="KG1284"/>
      <c r="KH1284"/>
      <c r="KI1284"/>
      <c r="KJ1284"/>
      <c r="KK1284"/>
      <c r="KL1284"/>
      <c r="KM1284"/>
      <c r="KN1284"/>
      <c r="KO1284"/>
      <c r="KP1284"/>
      <c r="KQ1284"/>
      <c r="KR1284"/>
      <c r="KS1284"/>
      <c r="KT1284"/>
      <c r="KU1284"/>
      <c r="KV1284"/>
      <c r="KW1284"/>
      <c r="KX1284"/>
      <c r="KY1284"/>
      <c r="KZ1284"/>
      <c r="LA1284"/>
      <c r="LB1284"/>
      <c r="LC1284"/>
      <c r="LD1284"/>
      <c r="LE1284"/>
      <c r="LF1284"/>
      <c r="LG1284"/>
      <c r="LH1284"/>
      <c r="LI1284"/>
      <c r="LJ1284"/>
      <c r="LK1284"/>
      <c r="LL1284"/>
      <c r="LM1284"/>
      <c r="LN1284"/>
      <c r="LO1284"/>
      <c r="LP1284"/>
      <c r="LQ1284"/>
      <c r="LR1284"/>
      <c r="LS1284"/>
      <c r="LT1284"/>
      <c r="LU1284"/>
      <c r="LV1284"/>
      <c r="LW1284"/>
      <c r="LX1284"/>
      <c r="LY1284"/>
      <c r="LZ1284"/>
      <c r="MA1284"/>
      <c r="MB1284"/>
      <c r="MC1284"/>
      <c r="MD1284"/>
      <c r="ME1284"/>
      <c r="MF1284"/>
      <c r="MG1284"/>
      <c r="MH1284"/>
      <c r="MI1284"/>
      <c r="MJ1284"/>
      <c r="MK1284"/>
      <c r="ML1284"/>
      <c r="MM1284"/>
      <c r="MN1284"/>
      <c r="MO1284"/>
      <c r="MP1284"/>
      <c r="MQ1284"/>
      <c r="MR1284"/>
      <c r="MS1284"/>
      <c r="MT1284"/>
      <c r="MU1284"/>
      <c r="MV1284"/>
      <c r="MW1284"/>
      <c r="MX1284"/>
      <c r="MY1284"/>
      <c r="MZ1284"/>
      <c r="NA1284"/>
      <c r="NB1284"/>
      <c r="NC1284"/>
      <c r="ND1284"/>
      <c r="NE1284"/>
      <c r="NF1284"/>
      <c r="NG1284"/>
      <c r="NH1284"/>
      <c r="NI1284"/>
      <c r="NJ1284"/>
      <c r="NK1284"/>
      <c r="NL1284"/>
      <c r="NM1284"/>
      <c r="NN1284"/>
      <c r="NO1284"/>
      <c r="NP1284"/>
      <c r="NQ1284"/>
      <c r="NR1284"/>
      <c r="NS1284"/>
      <c r="NT1284"/>
      <c r="NU1284"/>
      <c r="NV1284"/>
      <c r="NW1284"/>
      <c r="NX1284"/>
      <c r="NY1284"/>
      <c r="NZ1284"/>
      <c r="OA1284"/>
    </row>
    <row r="1285" spans="16:391"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  <c r="CV1285"/>
      <c r="CW1285"/>
      <c r="CX1285"/>
      <c r="CY1285"/>
      <c r="CZ1285"/>
      <c r="DA1285"/>
      <c r="DB1285"/>
      <c r="DC1285"/>
      <c r="DD1285"/>
      <c r="DE1285"/>
      <c r="DF1285"/>
      <c r="DG1285"/>
      <c r="DH1285"/>
      <c r="DI1285"/>
      <c r="DJ1285"/>
      <c r="DK1285"/>
      <c r="DL1285"/>
      <c r="DM1285"/>
      <c r="DN1285"/>
      <c r="DO1285"/>
      <c r="DP1285"/>
      <c r="DQ1285"/>
      <c r="DR1285"/>
      <c r="DS1285"/>
      <c r="DT1285"/>
      <c r="DU1285"/>
      <c r="DV1285"/>
      <c r="DW1285"/>
      <c r="DX1285"/>
      <c r="DY1285"/>
      <c r="DZ1285"/>
      <c r="EA1285"/>
      <c r="EB1285"/>
      <c r="EC1285"/>
      <c r="ED1285"/>
      <c r="EE1285"/>
      <c r="EF1285"/>
      <c r="EG1285"/>
      <c r="EH1285"/>
      <c r="EI1285"/>
      <c r="EJ1285"/>
      <c r="EK1285"/>
      <c r="EL1285"/>
      <c r="EM1285"/>
      <c r="EN1285"/>
      <c r="EO1285"/>
      <c r="EP1285"/>
      <c r="EQ1285"/>
      <c r="ER1285"/>
      <c r="ES1285"/>
      <c r="ET1285"/>
      <c r="EU1285"/>
      <c r="EV1285"/>
      <c r="EW1285"/>
      <c r="EX1285"/>
      <c r="EY1285"/>
      <c r="EZ1285"/>
      <c r="FA1285"/>
      <c r="FB1285"/>
      <c r="FC1285"/>
      <c r="FD1285"/>
      <c r="FE1285"/>
      <c r="FF1285"/>
      <c r="FG1285"/>
      <c r="FH1285"/>
      <c r="FI1285"/>
      <c r="FJ1285"/>
      <c r="FK1285"/>
      <c r="FL1285"/>
      <c r="FM1285"/>
      <c r="FN1285"/>
      <c r="FO1285"/>
      <c r="FP1285"/>
      <c r="FQ1285"/>
      <c r="FR1285"/>
      <c r="FS1285"/>
      <c r="FT1285"/>
      <c r="FU1285"/>
      <c r="FV1285"/>
      <c r="FW1285"/>
      <c r="FX1285"/>
      <c r="FY1285"/>
      <c r="FZ1285"/>
      <c r="GA1285"/>
      <c r="GB1285"/>
      <c r="GC1285"/>
      <c r="GD1285"/>
      <c r="GE1285"/>
      <c r="GF1285"/>
      <c r="GG1285"/>
      <c r="GH1285"/>
      <c r="GI1285"/>
      <c r="GJ1285"/>
      <c r="GK1285"/>
      <c r="GL1285"/>
      <c r="GM1285"/>
      <c r="GN1285"/>
      <c r="GO1285"/>
      <c r="GP1285"/>
      <c r="GQ1285"/>
      <c r="GR1285"/>
      <c r="GS1285"/>
      <c r="GT1285"/>
      <c r="GU1285"/>
      <c r="GV1285"/>
      <c r="GW1285"/>
      <c r="GX1285"/>
      <c r="GY1285"/>
      <c r="GZ1285"/>
      <c r="HA1285"/>
      <c r="HB1285"/>
      <c r="HC1285"/>
      <c r="HD1285"/>
      <c r="HE1285"/>
      <c r="HF1285"/>
      <c r="HG1285"/>
      <c r="HH1285"/>
      <c r="HI1285"/>
      <c r="HJ1285"/>
      <c r="HK1285"/>
      <c r="HL1285"/>
      <c r="HM1285"/>
      <c r="HN1285"/>
      <c r="HO1285"/>
      <c r="HP1285"/>
      <c r="HQ1285"/>
      <c r="HR1285"/>
      <c r="HS1285"/>
      <c r="HT1285"/>
      <c r="HU1285"/>
      <c r="HV1285"/>
      <c r="HW1285"/>
      <c r="HX1285"/>
      <c r="HY1285"/>
      <c r="HZ1285"/>
      <c r="IA1285"/>
      <c r="IB1285"/>
      <c r="IC1285"/>
      <c r="ID1285"/>
      <c r="IE1285"/>
      <c r="IF1285"/>
      <c r="IG1285"/>
      <c r="IH1285"/>
      <c r="II1285"/>
      <c r="IJ1285"/>
      <c r="IK1285"/>
      <c r="IL1285"/>
      <c r="IM1285"/>
      <c r="IN1285"/>
      <c r="IO1285"/>
      <c r="IP1285"/>
      <c r="IQ1285"/>
      <c r="IR1285"/>
      <c r="IS1285"/>
      <c r="IT1285"/>
      <c r="IU1285"/>
      <c r="IV1285"/>
      <c r="IW1285"/>
      <c r="IX1285"/>
      <c r="IY1285"/>
      <c r="IZ1285"/>
      <c r="JA1285"/>
      <c r="JB1285"/>
      <c r="JC1285"/>
      <c r="JD1285"/>
      <c r="JE1285"/>
      <c r="JF1285"/>
      <c r="JG1285"/>
      <c r="JH1285"/>
      <c r="JI1285"/>
      <c r="JJ1285"/>
      <c r="JK1285"/>
      <c r="JL1285"/>
      <c r="JM1285"/>
      <c r="JN1285"/>
      <c r="JO1285"/>
      <c r="JP1285"/>
      <c r="JQ1285"/>
      <c r="JR1285"/>
      <c r="JS1285"/>
      <c r="JT1285"/>
      <c r="JU1285"/>
      <c r="JV1285"/>
      <c r="JW1285"/>
      <c r="JX1285"/>
      <c r="JY1285"/>
      <c r="JZ1285"/>
      <c r="KA1285"/>
      <c r="KB1285"/>
      <c r="KC1285"/>
      <c r="KD1285"/>
      <c r="KE1285"/>
      <c r="KF1285"/>
      <c r="KG1285"/>
      <c r="KH1285"/>
      <c r="KI1285"/>
      <c r="KJ1285"/>
      <c r="KK1285"/>
      <c r="KL1285"/>
      <c r="KM1285"/>
      <c r="KN1285"/>
      <c r="KO1285"/>
      <c r="KP1285"/>
      <c r="KQ1285"/>
      <c r="KR1285"/>
      <c r="KS1285"/>
      <c r="KT1285"/>
      <c r="KU1285"/>
      <c r="KV1285"/>
      <c r="KW1285"/>
      <c r="KX1285"/>
      <c r="KY1285"/>
      <c r="KZ1285"/>
      <c r="LA1285"/>
      <c r="LB1285"/>
      <c r="LC1285"/>
      <c r="LD1285"/>
      <c r="LE1285"/>
      <c r="LF1285"/>
      <c r="LG1285"/>
      <c r="LH1285"/>
      <c r="LI1285"/>
      <c r="LJ1285"/>
      <c r="LK1285"/>
      <c r="LL1285"/>
      <c r="LM1285"/>
      <c r="LN1285"/>
      <c r="LO1285"/>
      <c r="LP1285"/>
      <c r="LQ1285"/>
      <c r="LR1285"/>
      <c r="LS1285"/>
      <c r="LT1285"/>
      <c r="LU1285"/>
      <c r="LV1285"/>
      <c r="LW1285"/>
      <c r="LX1285"/>
      <c r="LY1285"/>
      <c r="LZ1285"/>
      <c r="MA1285"/>
      <c r="MB1285"/>
      <c r="MC1285"/>
      <c r="MD1285"/>
      <c r="ME1285"/>
      <c r="MF1285"/>
      <c r="MG1285"/>
      <c r="MH1285"/>
      <c r="MI1285"/>
      <c r="MJ1285"/>
      <c r="MK1285"/>
      <c r="ML1285"/>
      <c r="MM1285"/>
      <c r="MN1285"/>
      <c r="MO1285"/>
      <c r="MP1285"/>
      <c r="MQ1285"/>
      <c r="MR1285"/>
      <c r="MS1285"/>
      <c r="MT1285"/>
      <c r="MU1285"/>
      <c r="MV1285"/>
      <c r="MW1285"/>
      <c r="MX1285"/>
      <c r="MY1285"/>
      <c r="MZ1285"/>
      <c r="NA1285"/>
      <c r="NB1285"/>
      <c r="NC1285"/>
      <c r="ND1285"/>
      <c r="NE1285"/>
      <c r="NF1285"/>
      <c r="NG1285"/>
      <c r="NH1285"/>
      <c r="NI1285"/>
      <c r="NJ1285"/>
      <c r="NK1285"/>
      <c r="NL1285"/>
      <c r="NM1285"/>
      <c r="NN1285"/>
      <c r="NO1285"/>
      <c r="NP1285"/>
      <c r="NQ1285"/>
      <c r="NR1285"/>
      <c r="NS1285"/>
      <c r="NT1285"/>
      <c r="NU1285"/>
      <c r="NV1285"/>
      <c r="NW1285"/>
      <c r="NX1285"/>
      <c r="NY1285"/>
      <c r="NZ1285"/>
      <c r="OA1285"/>
    </row>
    <row r="1286" spans="16:391"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  <c r="CV1286"/>
      <c r="CW1286"/>
      <c r="CX1286"/>
      <c r="CY1286"/>
      <c r="CZ1286"/>
      <c r="DA1286"/>
      <c r="DB1286"/>
      <c r="DC1286"/>
      <c r="DD1286"/>
      <c r="DE1286"/>
      <c r="DF1286"/>
      <c r="DG1286"/>
      <c r="DH1286"/>
      <c r="DI1286"/>
      <c r="DJ1286"/>
      <c r="DK1286"/>
      <c r="DL1286"/>
      <c r="DM1286"/>
      <c r="DN1286"/>
      <c r="DO1286"/>
      <c r="DP1286"/>
      <c r="DQ1286"/>
      <c r="DR1286"/>
      <c r="DS1286"/>
      <c r="DT1286"/>
      <c r="DU1286"/>
      <c r="DV1286"/>
      <c r="DW1286"/>
      <c r="DX1286"/>
      <c r="DY1286"/>
      <c r="DZ1286"/>
      <c r="EA1286"/>
      <c r="EB1286"/>
      <c r="EC1286"/>
      <c r="ED1286"/>
      <c r="EE1286"/>
      <c r="EF1286"/>
      <c r="EG1286"/>
      <c r="EH1286"/>
      <c r="EI1286"/>
      <c r="EJ1286"/>
      <c r="EK1286"/>
      <c r="EL1286"/>
      <c r="EM1286"/>
      <c r="EN1286"/>
      <c r="EO1286"/>
      <c r="EP1286"/>
      <c r="EQ1286"/>
      <c r="ER1286"/>
      <c r="ES1286"/>
      <c r="ET1286"/>
      <c r="EU1286"/>
      <c r="EV1286"/>
      <c r="EW1286"/>
      <c r="EX1286"/>
      <c r="EY1286"/>
      <c r="EZ1286"/>
      <c r="FA1286"/>
      <c r="FB1286"/>
      <c r="FC1286"/>
      <c r="FD1286"/>
      <c r="FE1286"/>
      <c r="FF1286"/>
      <c r="FG1286"/>
      <c r="FH1286"/>
      <c r="FI1286"/>
      <c r="FJ1286"/>
      <c r="FK1286"/>
      <c r="FL1286"/>
      <c r="FM1286"/>
      <c r="FN1286"/>
      <c r="FO1286"/>
      <c r="FP1286"/>
      <c r="FQ1286"/>
      <c r="FR1286"/>
      <c r="FS1286"/>
      <c r="FT1286"/>
      <c r="FU1286"/>
      <c r="FV1286"/>
      <c r="FW1286"/>
      <c r="FX1286"/>
      <c r="FY1286"/>
      <c r="FZ1286"/>
      <c r="GA1286"/>
      <c r="GB1286"/>
      <c r="GC1286"/>
      <c r="GD1286"/>
      <c r="GE1286"/>
      <c r="GF1286"/>
      <c r="GG1286"/>
      <c r="GH1286"/>
      <c r="GI1286"/>
      <c r="GJ1286"/>
      <c r="GK1286"/>
      <c r="GL1286"/>
      <c r="GM1286"/>
      <c r="GN1286"/>
      <c r="GO1286"/>
      <c r="GP1286"/>
      <c r="GQ1286"/>
      <c r="GR1286"/>
      <c r="GS1286"/>
      <c r="GT1286"/>
      <c r="GU1286"/>
      <c r="GV1286"/>
      <c r="GW1286"/>
      <c r="GX1286"/>
      <c r="GY1286"/>
      <c r="GZ1286"/>
      <c r="HA1286"/>
      <c r="HB1286"/>
      <c r="HC1286"/>
      <c r="HD1286"/>
      <c r="HE1286"/>
      <c r="HF1286"/>
      <c r="HG1286"/>
      <c r="HH1286"/>
      <c r="HI1286"/>
      <c r="HJ1286"/>
      <c r="HK1286"/>
      <c r="HL1286"/>
      <c r="HM1286"/>
      <c r="HN1286"/>
      <c r="HO1286"/>
      <c r="HP1286"/>
      <c r="HQ1286"/>
      <c r="HR1286"/>
      <c r="HS1286"/>
      <c r="HT1286"/>
      <c r="HU1286"/>
      <c r="HV1286"/>
      <c r="HW1286"/>
      <c r="HX1286"/>
      <c r="HY1286"/>
      <c r="HZ1286"/>
      <c r="IA1286"/>
      <c r="IB1286"/>
      <c r="IC1286"/>
      <c r="ID1286"/>
      <c r="IE1286"/>
      <c r="IF1286"/>
      <c r="IG1286"/>
      <c r="IH1286"/>
      <c r="II1286"/>
      <c r="IJ1286"/>
      <c r="IK1286"/>
      <c r="IL1286"/>
      <c r="IM1286"/>
      <c r="IN1286"/>
      <c r="IO1286"/>
      <c r="IP1286"/>
      <c r="IQ1286"/>
      <c r="IR1286"/>
      <c r="IS1286"/>
      <c r="IT1286"/>
      <c r="IU1286"/>
      <c r="IV1286"/>
      <c r="IW1286"/>
      <c r="IX1286"/>
      <c r="IY1286"/>
      <c r="IZ1286"/>
      <c r="JA1286"/>
      <c r="JB1286"/>
      <c r="JC1286"/>
      <c r="JD1286"/>
      <c r="JE1286"/>
      <c r="JF1286"/>
      <c r="JG1286"/>
      <c r="JH1286"/>
      <c r="JI1286"/>
      <c r="JJ1286"/>
      <c r="JK1286"/>
      <c r="JL1286"/>
      <c r="JM1286"/>
      <c r="JN1286"/>
      <c r="JO1286"/>
      <c r="JP1286"/>
      <c r="JQ1286"/>
      <c r="JR1286"/>
      <c r="JS1286"/>
      <c r="JT1286"/>
      <c r="JU1286"/>
      <c r="JV1286"/>
      <c r="JW1286"/>
      <c r="JX1286"/>
      <c r="JY1286"/>
      <c r="JZ1286"/>
      <c r="KA1286"/>
      <c r="KB1286"/>
      <c r="KC1286"/>
      <c r="KD1286"/>
      <c r="KE1286"/>
      <c r="KF1286"/>
      <c r="KG1286"/>
      <c r="KH1286"/>
      <c r="KI1286"/>
      <c r="KJ1286"/>
      <c r="KK1286"/>
      <c r="KL1286"/>
      <c r="KM1286"/>
      <c r="KN1286"/>
      <c r="KO1286"/>
      <c r="KP1286"/>
      <c r="KQ1286"/>
      <c r="KR1286"/>
      <c r="KS1286"/>
      <c r="KT1286"/>
      <c r="KU1286"/>
      <c r="KV1286"/>
      <c r="KW1286"/>
      <c r="KX1286"/>
      <c r="KY1286"/>
      <c r="KZ1286"/>
      <c r="LA1286"/>
      <c r="LB1286"/>
      <c r="LC1286"/>
      <c r="LD1286"/>
      <c r="LE1286"/>
      <c r="LF1286"/>
      <c r="LG1286"/>
      <c r="LH1286"/>
      <c r="LI1286"/>
      <c r="LJ1286"/>
      <c r="LK1286"/>
      <c r="LL1286"/>
      <c r="LM1286"/>
      <c r="LN1286"/>
      <c r="LO1286"/>
      <c r="LP1286"/>
      <c r="LQ1286"/>
      <c r="LR1286"/>
      <c r="LS1286"/>
      <c r="LT1286"/>
      <c r="LU1286"/>
      <c r="LV1286"/>
      <c r="LW1286"/>
      <c r="LX1286"/>
      <c r="LY1286"/>
      <c r="LZ1286"/>
      <c r="MA1286"/>
      <c r="MB1286"/>
      <c r="MC1286"/>
      <c r="MD1286"/>
      <c r="ME1286"/>
      <c r="MF1286"/>
      <c r="MG1286"/>
      <c r="MH1286"/>
      <c r="MI1286"/>
      <c r="MJ1286"/>
      <c r="MK1286"/>
      <c r="ML1286"/>
      <c r="MM1286"/>
      <c r="MN1286"/>
      <c r="MO1286"/>
      <c r="MP1286"/>
      <c r="MQ1286"/>
      <c r="MR1286"/>
      <c r="MS1286"/>
      <c r="MT1286"/>
      <c r="MU1286"/>
      <c r="MV1286"/>
      <c r="MW1286"/>
      <c r="MX1286"/>
      <c r="MY1286"/>
      <c r="MZ1286"/>
      <c r="NA1286"/>
      <c r="NB1286"/>
      <c r="NC1286"/>
      <c r="ND1286"/>
      <c r="NE1286"/>
      <c r="NF1286"/>
      <c r="NG1286"/>
      <c r="NH1286"/>
      <c r="NI1286"/>
      <c r="NJ1286"/>
      <c r="NK1286"/>
      <c r="NL1286"/>
      <c r="NM1286"/>
      <c r="NN1286"/>
      <c r="NO1286"/>
      <c r="NP1286"/>
      <c r="NQ1286"/>
      <c r="NR1286"/>
      <c r="NS1286"/>
      <c r="NT1286"/>
      <c r="NU1286"/>
      <c r="NV1286"/>
      <c r="NW1286"/>
      <c r="NX1286"/>
      <c r="NY1286"/>
      <c r="NZ1286"/>
      <c r="OA1286"/>
    </row>
    <row r="1287" spans="16:391"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  <c r="CV1287"/>
      <c r="CW1287"/>
      <c r="CX1287"/>
      <c r="CY1287"/>
      <c r="CZ1287"/>
      <c r="DA1287"/>
      <c r="DB1287"/>
      <c r="DC1287"/>
      <c r="DD1287"/>
      <c r="DE1287"/>
      <c r="DF1287"/>
      <c r="DG1287"/>
      <c r="DH1287"/>
      <c r="DI1287"/>
      <c r="DJ1287"/>
      <c r="DK1287"/>
      <c r="DL1287"/>
      <c r="DM1287"/>
      <c r="DN1287"/>
      <c r="DO1287"/>
      <c r="DP1287"/>
      <c r="DQ1287"/>
      <c r="DR1287"/>
      <c r="DS1287"/>
      <c r="DT1287"/>
      <c r="DU1287"/>
      <c r="DV1287"/>
      <c r="DW1287"/>
      <c r="DX1287"/>
      <c r="DY1287"/>
      <c r="DZ1287"/>
      <c r="EA1287"/>
      <c r="EB1287"/>
      <c r="EC1287"/>
      <c r="ED1287"/>
      <c r="EE1287"/>
      <c r="EF1287"/>
      <c r="EG1287"/>
      <c r="EH1287"/>
      <c r="EI1287"/>
      <c r="EJ1287"/>
      <c r="EK1287"/>
      <c r="EL1287"/>
      <c r="EM1287"/>
      <c r="EN1287"/>
      <c r="EO1287"/>
      <c r="EP1287"/>
      <c r="EQ1287"/>
      <c r="ER1287"/>
      <c r="ES1287"/>
      <c r="ET1287"/>
      <c r="EU1287"/>
      <c r="EV1287"/>
      <c r="EW1287"/>
      <c r="EX1287"/>
      <c r="EY1287"/>
      <c r="EZ1287"/>
      <c r="FA1287"/>
      <c r="FB1287"/>
      <c r="FC1287"/>
      <c r="FD1287"/>
      <c r="FE1287"/>
      <c r="FF1287"/>
      <c r="FG1287"/>
      <c r="FH1287"/>
      <c r="FI1287"/>
      <c r="FJ1287"/>
      <c r="FK1287"/>
      <c r="FL1287"/>
      <c r="FM1287"/>
      <c r="FN1287"/>
      <c r="FO1287"/>
      <c r="FP1287"/>
      <c r="FQ1287"/>
      <c r="FR1287"/>
      <c r="FS1287"/>
      <c r="FT1287"/>
      <c r="FU1287"/>
      <c r="FV1287"/>
      <c r="FW1287"/>
      <c r="FX1287"/>
      <c r="FY1287"/>
      <c r="FZ1287"/>
      <c r="GA1287"/>
      <c r="GB1287"/>
      <c r="GC1287"/>
      <c r="GD1287"/>
      <c r="GE1287"/>
      <c r="GF1287"/>
      <c r="GG1287"/>
      <c r="GH1287"/>
      <c r="GI1287"/>
      <c r="GJ1287"/>
      <c r="GK1287"/>
      <c r="GL1287"/>
      <c r="GM1287"/>
      <c r="GN1287"/>
      <c r="GO1287"/>
      <c r="GP1287"/>
      <c r="GQ1287"/>
      <c r="GR1287"/>
      <c r="GS1287"/>
      <c r="GT1287"/>
      <c r="GU1287"/>
      <c r="GV1287"/>
      <c r="GW1287"/>
      <c r="GX1287"/>
      <c r="GY1287"/>
      <c r="GZ1287"/>
      <c r="HA1287"/>
      <c r="HB1287"/>
      <c r="HC1287"/>
      <c r="HD1287"/>
      <c r="HE1287"/>
      <c r="HF1287"/>
      <c r="HG1287"/>
      <c r="HH1287"/>
      <c r="HI1287"/>
      <c r="HJ1287"/>
      <c r="HK1287"/>
      <c r="HL1287"/>
      <c r="HM1287"/>
      <c r="HN1287"/>
      <c r="HO1287"/>
      <c r="HP1287"/>
      <c r="HQ1287"/>
      <c r="HR1287"/>
      <c r="HS1287"/>
      <c r="HT1287"/>
      <c r="HU1287"/>
      <c r="HV1287"/>
      <c r="HW1287"/>
      <c r="HX1287"/>
      <c r="HY1287"/>
      <c r="HZ1287"/>
      <c r="IA1287"/>
      <c r="IB1287"/>
      <c r="IC1287"/>
      <c r="ID1287"/>
      <c r="IE1287"/>
      <c r="IF1287"/>
      <c r="IG1287"/>
      <c r="IH1287"/>
      <c r="II1287"/>
      <c r="IJ1287"/>
      <c r="IK1287"/>
      <c r="IL1287"/>
      <c r="IM1287"/>
      <c r="IN1287"/>
      <c r="IO1287"/>
      <c r="IP1287"/>
      <c r="IQ1287"/>
      <c r="IR1287"/>
      <c r="IS1287"/>
      <c r="IT1287"/>
      <c r="IU1287"/>
      <c r="IV1287"/>
      <c r="IW1287"/>
      <c r="IX1287"/>
      <c r="IY1287"/>
      <c r="IZ1287"/>
      <c r="JA1287"/>
      <c r="JB1287"/>
      <c r="JC1287"/>
      <c r="JD1287"/>
      <c r="JE1287"/>
      <c r="JF1287"/>
      <c r="JG1287"/>
      <c r="JH1287"/>
      <c r="JI1287"/>
      <c r="JJ1287"/>
      <c r="JK1287"/>
      <c r="JL1287"/>
      <c r="JM1287"/>
      <c r="JN1287"/>
      <c r="JO1287"/>
      <c r="JP1287"/>
      <c r="JQ1287"/>
      <c r="JR1287"/>
      <c r="JS1287"/>
      <c r="JT1287"/>
      <c r="JU1287"/>
      <c r="JV1287"/>
      <c r="JW1287"/>
      <c r="JX1287"/>
      <c r="JY1287"/>
      <c r="JZ1287"/>
      <c r="KA1287"/>
      <c r="KB1287"/>
      <c r="KC1287"/>
      <c r="KD1287"/>
      <c r="KE1287"/>
      <c r="KF1287"/>
      <c r="KG1287"/>
      <c r="KH1287"/>
      <c r="KI1287"/>
      <c r="KJ1287"/>
      <c r="KK1287"/>
      <c r="KL1287"/>
      <c r="KM1287"/>
      <c r="KN1287"/>
      <c r="KO1287"/>
      <c r="KP1287"/>
      <c r="KQ1287"/>
      <c r="KR1287"/>
      <c r="KS1287"/>
      <c r="KT1287"/>
      <c r="KU1287"/>
      <c r="KV1287"/>
      <c r="KW1287"/>
      <c r="KX1287"/>
      <c r="KY1287"/>
      <c r="KZ1287"/>
      <c r="LA1287"/>
      <c r="LB1287"/>
      <c r="LC1287"/>
      <c r="LD1287"/>
      <c r="LE1287"/>
      <c r="LF1287"/>
      <c r="LG1287"/>
      <c r="LH1287"/>
      <c r="LI1287"/>
      <c r="LJ1287"/>
      <c r="LK1287"/>
      <c r="LL1287"/>
      <c r="LM1287"/>
      <c r="LN1287"/>
      <c r="LO1287"/>
      <c r="LP1287"/>
      <c r="LQ1287"/>
      <c r="LR1287"/>
      <c r="LS1287"/>
      <c r="LT1287"/>
      <c r="LU1287"/>
      <c r="LV1287"/>
      <c r="LW1287"/>
      <c r="LX1287"/>
      <c r="LY1287"/>
      <c r="LZ1287"/>
      <c r="MA1287"/>
      <c r="MB1287"/>
      <c r="MC1287"/>
      <c r="MD1287"/>
      <c r="ME1287"/>
      <c r="MF1287"/>
      <c r="MG1287"/>
      <c r="MH1287"/>
      <c r="MI1287"/>
      <c r="MJ1287"/>
      <c r="MK1287"/>
      <c r="ML1287"/>
      <c r="MM1287"/>
      <c r="MN1287"/>
      <c r="MO1287"/>
      <c r="MP1287"/>
      <c r="MQ1287"/>
      <c r="MR1287"/>
      <c r="MS1287"/>
      <c r="MT1287"/>
      <c r="MU1287"/>
      <c r="MV1287"/>
      <c r="MW1287"/>
      <c r="MX1287"/>
      <c r="MY1287"/>
      <c r="MZ1287"/>
      <c r="NA1287"/>
      <c r="NB1287"/>
      <c r="NC1287"/>
      <c r="ND1287"/>
      <c r="NE1287"/>
      <c r="NF1287"/>
      <c r="NG1287"/>
      <c r="NH1287"/>
      <c r="NI1287"/>
      <c r="NJ1287"/>
      <c r="NK1287"/>
      <c r="NL1287"/>
      <c r="NM1287"/>
      <c r="NN1287"/>
      <c r="NO1287"/>
      <c r="NP1287"/>
      <c r="NQ1287"/>
      <c r="NR1287"/>
      <c r="NS1287"/>
      <c r="NT1287"/>
      <c r="NU1287"/>
      <c r="NV1287"/>
      <c r="NW1287"/>
      <c r="NX1287"/>
      <c r="NY1287"/>
      <c r="NZ1287"/>
      <c r="OA1287"/>
    </row>
    <row r="1288" spans="16:391"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  <c r="CV1288"/>
      <c r="CW1288"/>
      <c r="CX1288"/>
      <c r="CY1288"/>
      <c r="CZ1288"/>
      <c r="DA1288"/>
      <c r="DB1288"/>
      <c r="DC1288"/>
      <c r="DD1288"/>
      <c r="DE1288"/>
      <c r="DF1288"/>
      <c r="DG1288"/>
      <c r="DH1288"/>
      <c r="DI1288"/>
      <c r="DJ1288"/>
      <c r="DK1288"/>
      <c r="DL1288"/>
      <c r="DM1288"/>
      <c r="DN1288"/>
      <c r="DO1288"/>
      <c r="DP1288"/>
      <c r="DQ1288"/>
      <c r="DR1288"/>
      <c r="DS1288"/>
      <c r="DT1288"/>
      <c r="DU1288"/>
      <c r="DV1288"/>
      <c r="DW1288"/>
      <c r="DX1288"/>
      <c r="DY1288"/>
      <c r="DZ1288"/>
      <c r="EA1288"/>
      <c r="EB1288"/>
      <c r="EC1288"/>
      <c r="ED1288"/>
      <c r="EE1288"/>
      <c r="EF1288"/>
      <c r="EG1288"/>
      <c r="EH1288"/>
      <c r="EI1288"/>
      <c r="EJ1288"/>
      <c r="EK1288"/>
      <c r="EL1288"/>
      <c r="EM1288"/>
      <c r="EN1288"/>
      <c r="EO1288"/>
      <c r="EP1288"/>
      <c r="EQ1288"/>
      <c r="ER1288"/>
      <c r="ES1288"/>
      <c r="ET1288"/>
      <c r="EU1288"/>
      <c r="EV1288"/>
      <c r="EW1288"/>
      <c r="EX1288"/>
      <c r="EY1288"/>
      <c r="EZ1288"/>
      <c r="FA1288"/>
      <c r="FB1288"/>
      <c r="FC1288"/>
      <c r="FD1288"/>
      <c r="FE1288"/>
      <c r="FF1288"/>
      <c r="FG1288"/>
      <c r="FH1288"/>
      <c r="FI1288"/>
      <c r="FJ1288"/>
      <c r="FK1288"/>
      <c r="FL1288"/>
      <c r="FM1288"/>
      <c r="FN1288"/>
      <c r="FO1288"/>
      <c r="FP1288"/>
      <c r="FQ1288"/>
      <c r="FR1288"/>
      <c r="FS1288"/>
      <c r="FT1288"/>
      <c r="FU1288"/>
      <c r="FV1288"/>
      <c r="FW1288"/>
      <c r="FX1288"/>
      <c r="FY1288"/>
      <c r="FZ1288"/>
      <c r="GA1288"/>
      <c r="GB1288"/>
      <c r="GC1288"/>
      <c r="GD1288"/>
      <c r="GE1288"/>
      <c r="GF1288"/>
      <c r="GG1288"/>
      <c r="GH1288"/>
      <c r="GI1288"/>
      <c r="GJ1288"/>
      <c r="GK1288"/>
      <c r="GL1288"/>
      <c r="GM1288"/>
      <c r="GN1288"/>
      <c r="GO1288"/>
      <c r="GP1288"/>
      <c r="GQ1288"/>
      <c r="GR1288"/>
      <c r="GS1288"/>
      <c r="GT1288"/>
      <c r="GU1288"/>
      <c r="GV1288"/>
      <c r="GW1288"/>
      <c r="GX1288"/>
      <c r="GY1288"/>
      <c r="GZ1288"/>
      <c r="HA1288"/>
      <c r="HB1288"/>
      <c r="HC1288"/>
      <c r="HD1288"/>
      <c r="HE1288"/>
      <c r="HF1288"/>
      <c r="HG1288"/>
      <c r="HH1288"/>
      <c r="HI1288"/>
      <c r="HJ1288"/>
      <c r="HK1288"/>
      <c r="HL1288"/>
      <c r="HM1288"/>
      <c r="HN1288"/>
      <c r="HO1288"/>
      <c r="HP1288"/>
      <c r="HQ1288"/>
      <c r="HR1288"/>
      <c r="HS1288"/>
      <c r="HT1288"/>
      <c r="HU1288"/>
      <c r="HV1288"/>
      <c r="HW1288"/>
      <c r="HX1288"/>
      <c r="HY1288"/>
      <c r="HZ1288"/>
      <c r="IA1288"/>
      <c r="IB1288"/>
      <c r="IC1288"/>
      <c r="ID1288"/>
      <c r="IE1288"/>
      <c r="IF1288"/>
      <c r="IG1288"/>
      <c r="IH1288"/>
      <c r="II1288"/>
      <c r="IJ1288"/>
      <c r="IK1288"/>
      <c r="IL1288"/>
      <c r="IM1288"/>
      <c r="IN1288"/>
      <c r="IO1288"/>
      <c r="IP1288"/>
      <c r="IQ1288"/>
      <c r="IR1288"/>
      <c r="IS1288"/>
      <c r="IT1288"/>
      <c r="IU1288"/>
      <c r="IV1288"/>
      <c r="IW1288"/>
      <c r="IX1288"/>
      <c r="IY1288"/>
      <c r="IZ1288"/>
      <c r="JA1288"/>
      <c r="JB1288"/>
      <c r="JC1288"/>
      <c r="JD1288"/>
      <c r="JE1288"/>
      <c r="JF1288"/>
      <c r="JG1288"/>
      <c r="JH1288"/>
      <c r="JI1288"/>
      <c r="JJ1288"/>
      <c r="JK1288"/>
      <c r="JL1288"/>
      <c r="JM1288"/>
      <c r="JN1288"/>
      <c r="JO1288"/>
      <c r="JP1288"/>
      <c r="JQ1288"/>
      <c r="JR1288"/>
      <c r="JS1288"/>
      <c r="JT1288"/>
      <c r="JU1288"/>
      <c r="JV1288"/>
      <c r="JW1288"/>
      <c r="JX1288"/>
      <c r="JY1288"/>
      <c r="JZ1288"/>
      <c r="KA1288"/>
      <c r="KB1288"/>
      <c r="KC1288"/>
      <c r="KD1288"/>
      <c r="KE1288"/>
      <c r="KF1288"/>
      <c r="KG1288"/>
      <c r="KH1288"/>
      <c r="KI1288"/>
      <c r="KJ1288"/>
      <c r="KK1288"/>
      <c r="KL1288"/>
      <c r="KM1288"/>
      <c r="KN1288"/>
      <c r="KO1288"/>
      <c r="KP1288"/>
      <c r="KQ1288"/>
      <c r="KR1288"/>
      <c r="KS1288"/>
      <c r="KT1288"/>
      <c r="KU1288"/>
      <c r="KV1288"/>
      <c r="KW1288"/>
      <c r="KX1288"/>
      <c r="KY1288"/>
      <c r="KZ1288"/>
      <c r="LA1288"/>
      <c r="LB1288"/>
      <c r="LC1288"/>
      <c r="LD1288"/>
      <c r="LE1288"/>
      <c r="LF1288"/>
      <c r="LG1288"/>
      <c r="LH1288"/>
      <c r="LI1288"/>
      <c r="LJ1288"/>
      <c r="LK1288"/>
      <c r="LL1288"/>
      <c r="LM1288"/>
      <c r="LN1288"/>
      <c r="LO1288"/>
      <c r="LP1288"/>
      <c r="LQ1288"/>
      <c r="LR1288"/>
      <c r="LS1288"/>
      <c r="LT1288"/>
      <c r="LU1288"/>
      <c r="LV1288"/>
      <c r="LW1288"/>
      <c r="LX1288"/>
      <c r="LY1288"/>
      <c r="LZ1288"/>
      <c r="MA1288"/>
      <c r="MB1288"/>
      <c r="MC1288"/>
      <c r="MD1288"/>
      <c r="ME1288"/>
      <c r="MF1288"/>
      <c r="MG1288"/>
      <c r="MH1288"/>
      <c r="MI1288"/>
      <c r="MJ1288"/>
      <c r="MK1288"/>
      <c r="ML1288"/>
      <c r="MM1288"/>
      <c r="MN1288"/>
      <c r="MO1288"/>
      <c r="MP1288"/>
      <c r="MQ1288"/>
      <c r="MR1288"/>
      <c r="MS1288"/>
      <c r="MT1288"/>
      <c r="MU1288"/>
      <c r="MV1288"/>
      <c r="MW1288"/>
      <c r="MX1288"/>
      <c r="MY1288"/>
      <c r="MZ1288"/>
      <c r="NA1288"/>
      <c r="NB1288"/>
      <c r="NC1288"/>
      <c r="ND1288"/>
      <c r="NE1288"/>
      <c r="NF1288"/>
      <c r="NG1288"/>
      <c r="NH1288"/>
      <c r="NI1288"/>
      <c r="NJ1288"/>
      <c r="NK1288"/>
      <c r="NL1288"/>
      <c r="NM1288"/>
      <c r="NN1288"/>
      <c r="NO1288"/>
      <c r="NP1288"/>
      <c r="NQ1288"/>
      <c r="NR1288"/>
      <c r="NS1288"/>
      <c r="NT1288"/>
      <c r="NU1288"/>
      <c r="NV1288"/>
      <c r="NW1288"/>
      <c r="NX1288"/>
      <c r="NY1288"/>
      <c r="NZ1288"/>
      <c r="OA1288"/>
    </row>
    <row r="1289" spans="16:391"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  <c r="CV1289"/>
      <c r="CW1289"/>
      <c r="CX1289"/>
      <c r="CY1289"/>
      <c r="CZ1289"/>
      <c r="DA1289"/>
      <c r="DB1289"/>
      <c r="DC1289"/>
      <c r="DD1289"/>
      <c r="DE1289"/>
      <c r="DF1289"/>
      <c r="DG1289"/>
      <c r="DH1289"/>
      <c r="DI1289"/>
      <c r="DJ1289"/>
      <c r="DK1289"/>
      <c r="DL1289"/>
      <c r="DM1289"/>
      <c r="DN1289"/>
      <c r="DO1289"/>
      <c r="DP1289"/>
      <c r="DQ1289"/>
      <c r="DR1289"/>
      <c r="DS1289"/>
      <c r="DT1289"/>
      <c r="DU1289"/>
      <c r="DV1289"/>
      <c r="DW1289"/>
      <c r="DX1289"/>
      <c r="DY1289"/>
      <c r="DZ1289"/>
      <c r="EA1289"/>
      <c r="EB1289"/>
      <c r="EC1289"/>
      <c r="ED1289"/>
      <c r="EE1289"/>
      <c r="EF1289"/>
      <c r="EG1289"/>
      <c r="EH1289"/>
      <c r="EI1289"/>
      <c r="EJ1289"/>
      <c r="EK1289"/>
      <c r="EL1289"/>
      <c r="EM1289"/>
      <c r="EN1289"/>
      <c r="EO1289"/>
      <c r="EP1289"/>
      <c r="EQ1289"/>
      <c r="ER1289"/>
      <c r="ES1289"/>
      <c r="ET1289"/>
      <c r="EU1289"/>
      <c r="EV1289"/>
      <c r="EW1289"/>
      <c r="EX1289"/>
      <c r="EY1289"/>
      <c r="EZ1289"/>
      <c r="FA1289"/>
      <c r="FB1289"/>
      <c r="FC1289"/>
      <c r="FD1289"/>
      <c r="FE1289"/>
      <c r="FF1289"/>
      <c r="FG1289"/>
      <c r="FH1289"/>
      <c r="FI1289"/>
      <c r="FJ1289"/>
      <c r="FK1289"/>
      <c r="FL1289"/>
      <c r="FM1289"/>
      <c r="FN1289"/>
      <c r="FO1289"/>
      <c r="FP1289"/>
      <c r="FQ1289"/>
      <c r="FR1289"/>
      <c r="FS1289"/>
      <c r="FT1289"/>
      <c r="FU1289"/>
      <c r="FV1289"/>
      <c r="FW1289"/>
      <c r="FX1289"/>
      <c r="FY1289"/>
      <c r="FZ1289"/>
      <c r="GA1289"/>
      <c r="GB1289"/>
      <c r="GC1289"/>
      <c r="GD1289"/>
      <c r="GE1289"/>
      <c r="GF1289"/>
      <c r="GG1289"/>
      <c r="GH1289"/>
      <c r="GI1289"/>
      <c r="GJ1289"/>
      <c r="GK1289"/>
      <c r="GL1289"/>
      <c r="GM1289"/>
      <c r="GN1289"/>
      <c r="GO1289"/>
      <c r="GP1289"/>
      <c r="GQ1289"/>
      <c r="GR1289"/>
      <c r="GS1289"/>
      <c r="GT1289"/>
      <c r="GU1289"/>
      <c r="GV1289"/>
      <c r="GW1289"/>
      <c r="GX1289"/>
      <c r="GY1289"/>
      <c r="GZ1289"/>
      <c r="HA1289"/>
      <c r="HB1289"/>
      <c r="HC1289"/>
      <c r="HD1289"/>
      <c r="HE1289"/>
      <c r="HF1289"/>
      <c r="HG1289"/>
      <c r="HH1289"/>
      <c r="HI1289"/>
      <c r="HJ1289"/>
      <c r="HK1289"/>
      <c r="HL1289"/>
      <c r="HM1289"/>
      <c r="HN1289"/>
      <c r="HO1289"/>
      <c r="HP1289"/>
      <c r="HQ1289"/>
      <c r="HR1289"/>
      <c r="HS1289"/>
      <c r="HT1289"/>
      <c r="HU1289"/>
      <c r="HV1289"/>
      <c r="HW1289"/>
      <c r="HX1289"/>
      <c r="HY1289"/>
      <c r="HZ1289"/>
      <c r="IA1289"/>
      <c r="IB1289"/>
      <c r="IC1289"/>
      <c r="ID1289"/>
      <c r="IE1289"/>
      <c r="IF1289"/>
      <c r="IG1289"/>
      <c r="IH1289"/>
      <c r="II1289"/>
      <c r="IJ1289"/>
      <c r="IK1289"/>
      <c r="IL1289"/>
      <c r="IM1289"/>
      <c r="IN1289"/>
      <c r="IO1289"/>
      <c r="IP1289"/>
      <c r="IQ1289"/>
      <c r="IR1289"/>
      <c r="IS1289"/>
      <c r="IT1289"/>
      <c r="IU1289"/>
      <c r="IV1289"/>
      <c r="IW1289"/>
      <c r="IX1289"/>
      <c r="IY1289"/>
      <c r="IZ1289"/>
      <c r="JA1289"/>
      <c r="JB1289"/>
      <c r="JC1289"/>
      <c r="JD1289"/>
      <c r="JE1289"/>
      <c r="JF1289"/>
      <c r="JG1289"/>
      <c r="JH1289"/>
      <c r="JI1289"/>
      <c r="JJ1289"/>
      <c r="JK1289"/>
      <c r="JL1289"/>
      <c r="JM1289"/>
      <c r="JN1289"/>
      <c r="JO1289"/>
      <c r="JP1289"/>
      <c r="JQ1289"/>
      <c r="JR1289"/>
      <c r="JS1289"/>
      <c r="JT1289"/>
      <c r="JU1289"/>
      <c r="JV1289"/>
      <c r="JW1289"/>
      <c r="JX1289"/>
      <c r="JY1289"/>
      <c r="JZ1289"/>
      <c r="KA1289"/>
      <c r="KB1289"/>
      <c r="KC1289"/>
      <c r="KD1289"/>
      <c r="KE1289"/>
      <c r="KF1289"/>
      <c r="KG1289"/>
      <c r="KH1289"/>
      <c r="KI1289"/>
      <c r="KJ1289"/>
      <c r="KK1289"/>
      <c r="KL1289"/>
      <c r="KM1289"/>
      <c r="KN1289"/>
      <c r="KO1289"/>
      <c r="KP1289"/>
      <c r="KQ1289"/>
      <c r="KR1289"/>
      <c r="KS1289"/>
      <c r="KT1289"/>
      <c r="KU1289"/>
      <c r="KV1289"/>
      <c r="KW1289"/>
      <c r="KX1289"/>
      <c r="KY1289"/>
      <c r="KZ1289"/>
      <c r="LA1289"/>
      <c r="LB1289"/>
      <c r="LC1289"/>
      <c r="LD1289"/>
      <c r="LE1289"/>
      <c r="LF1289"/>
      <c r="LG1289"/>
      <c r="LH1289"/>
      <c r="LI1289"/>
      <c r="LJ1289"/>
      <c r="LK1289"/>
      <c r="LL1289"/>
      <c r="LM1289"/>
      <c r="LN1289"/>
      <c r="LO1289"/>
      <c r="LP1289"/>
      <c r="LQ1289"/>
      <c r="LR1289"/>
      <c r="LS1289"/>
      <c r="LT1289"/>
      <c r="LU1289"/>
      <c r="LV1289"/>
      <c r="LW1289"/>
      <c r="LX1289"/>
      <c r="LY1289"/>
      <c r="LZ1289"/>
      <c r="MA1289"/>
      <c r="MB1289"/>
      <c r="MC1289"/>
      <c r="MD1289"/>
      <c r="ME1289"/>
      <c r="MF1289"/>
      <c r="MG1289"/>
      <c r="MH1289"/>
      <c r="MI1289"/>
      <c r="MJ1289"/>
      <c r="MK1289"/>
      <c r="ML1289"/>
      <c r="MM1289"/>
      <c r="MN1289"/>
      <c r="MO1289"/>
      <c r="MP1289"/>
      <c r="MQ1289"/>
      <c r="MR1289"/>
      <c r="MS1289"/>
      <c r="MT1289"/>
      <c r="MU1289"/>
      <c r="MV1289"/>
      <c r="MW1289"/>
      <c r="MX1289"/>
      <c r="MY1289"/>
      <c r="MZ1289"/>
      <c r="NA1289"/>
      <c r="NB1289"/>
      <c r="NC1289"/>
      <c r="ND1289"/>
      <c r="NE1289"/>
      <c r="NF1289"/>
      <c r="NG1289"/>
      <c r="NH1289"/>
      <c r="NI1289"/>
      <c r="NJ1289"/>
      <c r="NK1289"/>
      <c r="NL1289"/>
      <c r="NM1289"/>
      <c r="NN1289"/>
      <c r="NO1289"/>
      <c r="NP1289"/>
      <c r="NQ1289"/>
      <c r="NR1289"/>
      <c r="NS1289"/>
      <c r="NT1289"/>
      <c r="NU1289"/>
      <c r="NV1289"/>
      <c r="NW1289"/>
      <c r="NX1289"/>
      <c r="NY1289"/>
      <c r="NZ1289"/>
      <c r="OA1289"/>
    </row>
    <row r="1290" spans="16:391"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  <c r="CV1290"/>
      <c r="CW1290"/>
      <c r="CX1290"/>
      <c r="CY1290"/>
      <c r="CZ1290"/>
      <c r="DA1290"/>
      <c r="DB1290"/>
      <c r="DC1290"/>
      <c r="DD1290"/>
      <c r="DE1290"/>
      <c r="DF1290"/>
      <c r="DG1290"/>
      <c r="DH1290"/>
      <c r="DI1290"/>
      <c r="DJ1290"/>
      <c r="DK1290"/>
      <c r="DL1290"/>
      <c r="DM1290"/>
      <c r="DN1290"/>
      <c r="DO1290"/>
      <c r="DP1290"/>
      <c r="DQ1290"/>
      <c r="DR1290"/>
      <c r="DS1290"/>
      <c r="DT1290"/>
      <c r="DU1290"/>
      <c r="DV1290"/>
      <c r="DW1290"/>
      <c r="DX1290"/>
      <c r="DY1290"/>
      <c r="DZ1290"/>
      <c r="EA1290"/>
      <c r="EB1290"/>
      <c r="EC1290"/>
      <c r="ED1290"/>
      <c r="EE1290"/>
      <c r="EF1290"/>
      <c r="EG1290"/>
      <c r="EH1290"/>
      <c r="EI1290"/>
      <c r="EJ1290"/>
      <c r="EK1290"/>
      <c r="EL1290"/>
      <c r="EM1290"/>
      <c r="EN1290"/>
      <c r="EO1290"/>
      <c r="EP1290"/>
      <c r="EQ1290"/>
      <c r="ER1290"/>
      <c r="ES1290"/>
      <c r="ET1290"/>
      <c r="EU1290"/>
      <c r="EV1290"/>
      <c r="EW1290"/>
      <c r="EX1290"/>
      <c r="EY1290"/>
      <c r="EZ1290"/>
      <c r="FA1290"/>
      <c r="FB1290"/>
      <c r="FC1290"/>
      <c r="FD1290"/>
      <c r="FE1290"/>
      <c r="FF1290"/>
      <c r="FG1290"/>
      <c r="FH1290"/>
      <c r="FI1290"/>
      <c r="FJ1290"/>
      <c r="FK1290"/>
      <c r="FL1290"/>
      <c r="FM1290"/>
      <c r="FN1290"/>
      <c r="FO1290"/>
      <c r="FP1290"/>
      <c r="FQ1290"/>
      <c r="FR1290"/>
      <c r="FS1290"/>
      <c r="FT1290"/>
      <c r="FU1290"/>
      <c r="FV1290"/>
      <c r="FW1290"/>
      <c r="FX1290"/>
      <c r="FY1290"/>
      <c r="FZ1290"/>
      <c r="GA1290"/>
      <c r="GB1290"/>
      <c r="GC1290"/>
      <c r="GD1290"/>
      <c r="GE1290"/>
      <c r="GF1290"/>
      <c r="GG1290"/>
      <c r="GH1290"/>
      <c r="GI1290"/>
      <c r="GJ1290"/>
      <c r="GK1290"/>
      <c r="GL1290"/>
      <c r="GM1290"/>
      <c r="GN1290"/>
      <c r="GO1290"/>
      <c r="GP1290"/>
      <c r="GQ1290"/>
      <c r="GR1290"/>
      <c r="GS1290"/>
      <c r="GT1290"/>
      <c r="GU1290"/>
      <c r="GV1290"/>
      <c r="GW1290"/>
      <c r="GX1290"/>
      <c r="GY1290"/>
      <c r="GZ1290"/>
      <c r="HA1290"/>
      <c r="HB1290"/>
      <c r="HC1290"/>
      <c r="HD1290"/>
      <c r="HE1290"/>
      <c r="HF1290"/>
      <c r="HG1290"/>
      <c r="HH1290"/>
      <c r="HI1290"/>
      <c r="HJ1290"/>
      <c r="HK1290"/>
      <c r="HL1290"/>
      <c r="HM1290"/>
      <c r="HN1290"/>
      <c r="HO1290"/>
      <c r="HP1290"/>
      <c r="HQ1290"/>
      <c r="HR1290"/>
      <c r="HS1290"/>
      <c r="HT1290"/>
      <c r="HU1290"/>
      <c r="HV1290"/>
      <c r="HW1290"/>
      <c r="HX1290"/>
      <c r="HY1290"/>
      <c r="HZ1290"/>
      <c r="IA1290"/>
      <c r="IB1290"/>
      <c r="IC1290"/>
      <c r="ID1290"/>
      <c r="IE1290"/>
      <c r="IF1290"/>
      <c r="IG1290"/>
      <c r="IH1290"/>
      <c r="II1290"/>
      <c r="IJ1290"/>
      <c r="IK1290"/>
      <c r="IL1290"/>
      <c r="IM1290"/>
      <c r="IN1290"/>
      <c r="IO1290"/>
      <c r="IP1290"/>
      <c r="IQ1290"/>
      <c r="IR1290"/>
      <c r="IS1290"/>
      <c r="IT1290"/>
      <c r="IU1290"/>
      <c r="IV1290"/>
      <c r="IW1290"/>
      <c r="IX1290"/>
      <c r="IY1290"/>
      <c r="IZ1290"/>
      <c r="JA1290"/>
      <c r="JB1290"/>
      <c r="JC1290"/>
      <c r="JD1290"/>
      <c r="JE1290"/>
      <c r="JF1290"/>
      <c r="JG1290"/>
      <c r="JH1290"/>
      <c r="JI1290"/>
      <c r="JJ1290"/>
      <c r="JK1290"/>
      <c r="JL1290"/>
      <c r="JM1290"/>
      <c r="JN1290"/>
      <c r="JO1290"/>
      <c r="JP1290"/>
      <c r="JQ1290"/>
      <c r="JR1290"/>
      <c r="JS1290"/>
      <c r="JT1290"/>
      <c r="JU1290"/>
      <c r="JV1290"/>
      <c r="JW1290"/>
      <c r="JX1290"/>
      <c r="JY1290"/>
      <c r="JZ1290"/>
      <c r="KA1290"/>
      <c r="KB1290"/>
      <c r="KC1290"/>
      <c r="KD1290"/>
      <c r="KE1290"/>
      <c r="KF1290"/>
      <c r="KG1290"/>
      <c r="KH1290"/>
      <c r="KI1290"/>
      <c r="KJ1290"/>
      <c r="KK1290"/>
      <c r="KL1290"/>
      <c r="KM1290"/>
      <c r="KN1290"/>
      <c r="KO1290"/>
      <c r="KP1290"/>
      <c r="KQ1290"/>
      <c r="KR1290"/>
      <c r="KS1290"/>
      <c r="KT1290"/>
      <c r="KU1290"/>
      <c r="KV1290"/>
      <c r="KW1290"/>
      <c r="KX1290"/>
      <c r="KY1290"/>
      <c r="KZ1290"/>
      <c r="LA1290"/>
      <c r="LB1290"/>
      <c r="LC1290"/>
      <c r="LD1290"/>
      <c r="LE1290"/>
      <c r="LF1290"/>
      <c r="LG1290"/>
      <c r="LH1290"/>
      <c r="LI1290"/>
      <c r="LJ1290"/>
      <c r="LK1290"/>
      <c r="LL1290"/>
      <c r="LM1290"/>
      <c r="LN1290"/>
      <c r="LO1290"/>
      <c r="LP1290"/>
      <c r="LQ1290"/>
      <c r="LR1290"/>
      <c r="LS1290"/>
      <c r="LT1290"/>
      <c r="LU1290"/>
      <c r="LV1290"/>
      <c r="LW1290"/>
      <c r="LX1290"/>
      <c r="LY1290"/>
      <c r="LZ1290"/>
      <c r="MA1290"/>
      <c r="MB1290"/>
      <c r="MC1290"/>
      <c r="MD1290"/>
      <c r="ME1290"/>
      <c r="MF1290"/>
      <c r="MG1290"/>
      <c r="MH1290"/>
      <c r="MI1290"/>
      <c r="MJ1290"/>
      <c r="MK1290"/>
      <c r="ML1290"/>
      <c r="MM1290"/>
      <c r="MN1290"/>
      <c r="MO1290"/>
      <c r="MP1290"/>
      <c r="MQ1290"/>
      <c r="MR1290"/>
      <c r="MS1290"/>
      <c r="MT1290"/>
      <c r="MU1290"/>
      <c r="MV1290"/>
      <c r="MW1290"/>
      <c r="MX1290"/>
      <c r="MY1290"/>
      <c r="MZ1290"/>
      <c r="NA1290"/>
      <c r="NB1290"/>
      <c r="NC1290"/>
      <c r="ND1290"/>
      <c r="NE1290"/>
      <c r="NF1290"/>
      <c r="NG1290"/>
      <c r="NH1290"/>
      <c r="NI1290"/>
      <c r="NJ1290"/>
      <c r="NK1290"/>
      <c r="NL1290"/>
      <c r="NM1290"/>
      <c r="NN1290"/>
      <c r="NO1290"/>
      <c r="NP1290"/>
      <c r="NQ1290"/>
      <c r="NR1290"/>
      <c r="NS1290"/>
      <c r="NT1290"/>
      <c r="NU1290"/>
      <c r="NV1290"/>
      <c r="NW1290"/>
      <c r="NX1290"/>
      <c r="NY1290"/>
      <c r="NZ1290"/>
      <c r="OA1290"/>
    </row>
    <row r="1291" spans="16:391"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  <c r="CV1291"/>
      <c r="CW1291"/>
      <c r="CX1291"/>
      <c r="CY1291"/>
      <c r="CZ1291"/>
      <c r="DA1291"/>
      <c r="DB1291"/>
      <c r="DC1291"/>
      <c r="DD1291"/>
      <c r="DE1291"/>
      <c r="DF1291"/>
      <c r="DG1291"/>
      <c r="DH1291"/>
      <c r="DI1291"/>
      <c r="DJ1291"/>
      <c r="DK1291"/>
      <c r="DL1291"/>
      <c r="DM1291"/>
      <c r="DN1291"/>
      <c r="DO1291"/>
      <c r="DP1291"/>
      <c r="DQ1291"/>
      <c r="DR1291"/>
      <c r="DS1291"/>
      <c r="DT1291"/>
      <c r="DU1291"/>
      <c r="DV1291"/>
      <c r="DW1291"/>
      <c r="DX1291"/>
      <c r="DY1291"/>
      <c r="DZ1291"/>
      <c r="EA1291"/>
      <c r="EB1291"/>
      <c r="EC1291"/>
      <c r="ED1291"/>
      <c r="EE1291"/>
      <c r="EF1291"/>
      <c r="EG1291"/>
      <c r="EH1291"/>
      <c r="EI1291"/>
      <c r="EJ1291"/>
      <c r="EK1291"/>
      <c r="EL1291"/>
      <c r="EM1291"/>
      <c r="EN1291"/>
      <c r="EO1291"/>
      <c r="EP1291"/>
      <c r="EQ1291"/>
      <c r="ER1291"/>
      <c r="ES1291"/>
      <c r="ET1291"/>
      <c r="EU1291"/>
      <c r="EV1291"/>
      <c r="EW1291"/>
      <c r="EX1291"/>
      <c r="EY1291"/>
      <c r="EZ1291"/>
      <c r="FA1291"/>
      <c r="FB1291"/>
      <c r="FC1291"/>
      <c r="FD1291"/>
      <c r="FE1291"/>
      <c r="FF1291"/>
      <c r="FG1291"/>
      <c r="FH1291"/>
      <c r="FI1291"/>
      <c r="FJ1291"/>
      <c r="FK1291"/>
      <c r="FL1291"/>
      <c r="FM1291"/>
      <c r="FN1291"/>
      <c r="FO1291"/>
      <c r="FP1291"/>
      <c r="FQ1291"/>
      <c r="FR1291"/>
      <c r="FS1291"/>
      <c r="FT1291"/>
      <c r="FU1291"/>
      <c r="FV1291"/>
      <c r="FW1291"/>
      <c r="FX1291"/>
      <c r="FY1291"/>
      <c r="FZ1291"/>
      <c r="GA1291"/>
      <c r="GB1291"/>
      <c r="GC1291"/>
      <c r="GD1291"/>
      <c r="GE1291"/>
      <c r="GF1291"/>
      <c r="GG1291"/>
      <c r="GH1291"/>
      <c r="GI1291"/>
      <c r="GJ1291"/>
      <c r="GK1291"/>
      <c r="GL1291"/>
      <c r="GM1291"/>
      <c r="GN1291"/>
      <c r="GO1291"/>
      <c r="GP1291"/>
      <c r="GQ1291"/>
      <c r="GR1291"/>
      <c r="GS1291"/>
      <c r="GT1291"/>
      <c r="GU1291"/>
      <c r="GV1291"/>
      <c r="GW1291"/>
      <c r="GX1291"/>
      <c r="GY1291"/>
      <c r="GZ1291"/>
      <c r="HA1291"/>
      <c r="HB1291"/>
      <c r="HC1291"/>
      <c r="HD1291"/>
      <c r="HE1291"/>
      <c r="HF1291"/>
      <c r="HG1291"/>
      <c r="HH1291"/>
      <c r="HI1291"/>
      <c r="HJ1291"/>
      <c r="HK1291"/>
      <c r="HL1291"/>
      <c r="HM1291"/>
      <c r="HN1291"/>
      <c r="HO1291"/>
      <c r="HP1291"/>
      <c r="HQ1291"/>
      <c r="HR1291"/>
      <c r="HS1291"/>
      <c r="HT1291"/>
      <c r="HU1291"/>
      <c r="HV1291"/>
      <c r="HW1291"/>
      <c r="HX1291"/>
      <c r="HY1291"/>
      <c r="HZ1291"/>
      <c r="IA1291"/>
      <c r="IB1291"/>
      <c r="IC1291"/>
      <c r="ID1291"/>
      <c r="IE1291"/>
      <c r="IF1291"/>
      <c r="IG1291"/>
      <c r="IH1291"/>
      <c r="II1291"/>
      <c r="IJ1291"/>
      <c r="IK1291"/>
      <c r="IL1291"/>
      <c r="IM1291"/>
      <c r="IN1291"/>
      <c r="IO1291"/>
      <c r="IP1291"/>
      <c r="IQ1291"/>
      <c r="IR1291"/>
      <c r="IS1291"/>
      <c r="IT1291"/>
      <c r="IU1291"/>
      <c r="IV1291"/>
      <c r="IW1291"/>
      <c r="IX1291"/>
      <c r="IY1291"/>
      <c r="IZ1291"/>
      <c r="JA1291"/>
      <c r="JB1291"/>
      <c r="JC1291"/>
      <c r="JD1291"/>
      <c r="JE1291"/>
      <c r="JF1291"/>
      <c r="JG1291"/>
      <c r="JH1291"/>
      <c r="JI1291"/>
      <c r="JJ1291"/>
      <c r="JK1291"/>
      <c r="JL1291"/>
      <c r="JM1291"/>
      <c r="JN1291"/>
      <c r="JO1291"/>
      <c r="JP1291"/>
      <c r="JQ1291"/>
      <c r="JR1291"/>
      <c r="JS1291"/>
      <c r="JT1291"/>
      <c r="JU1291"/>
      <c r="JV1291"/>
      <c r="JW1291"/>
      <c r="JX1291"/>
      <c r="JY1291"/>
      <c r="JZ1291"/>
      <c r="KA1291"/>
      <c r="KB1291"/>
      <c r="KC1291"/>
      <c r="KD1291"/>
      <c r="KE1291"/>
      <c r="KF1291"/>
      <c r="KG1291"/>
      <c r="KH1291"/>
      <c r="KI1291"/>
      <c r="KJ1291"/>
      <c r="KK1291"/>
      <c r="KL1291"/>
      <c r="KM1291"/>
      <c r="KN1291"/>
      <c r="KO1291"/>
      <c r="KP1291"/>
      <c r="KQ1291"/>
      <c r="KR1291"/>
      <c r="KS1291"/>
      <c r="KT1291"/>
      <c r="KU1291"/>
      <c r="KV1291"/>
      <c r="KW1291"/>
      <c r="KX1291"/>
      <c r="KY1291"/>
      <c r="KZ1291"/>
      <c r="LA1291"/>
      <c r="LB1291"/>
      <c r="LC1291"/>
      <c r="LD1291"/>
      <c r="LE1291"/>
      <c r="LF1291"/>
      <c r="LG1291"/>
      <c r="LH1291"/>
      <c r="LI1291"/>
      <c r="LJ1291"/>
      <c r="LK1291"/>
      <c r="LL1291"/>
      <c r="LM1291"/>
      <c r="LN1291"/>
      <c r="LO1291"/>
      <c r="LP1291"/>
      <c r="LQ1291"/>
      <c r="LR1291"/>
      <c r="LS1291"/>
      <c r="LT1291"/>
      <c r="LU1291"/>
      <c r="LV1291"/>
      <c r="LW1291"/>
      <c r="LX1291"/>
      <c r="LY1291"/>
      <c r="LZ1291"/>
      <c r="MA1291"/>
      <c r="MB1291"/>
      <c r="MC1291"/>
      <c r="MD1291"/>
      <c r="ME1291"/>
      <c r="MF1291"/>
      <c r="MG1291"/>
      <c r="MH1291"/>
      <c r="MI1291"/>
      <c r="MJ1291"/>
      <c r="MK1291"/>
      <c r="ML1291"/>
      <c r="MM1291"/>
      <c r="MN1291"/>
      <c r="MO1291"/>
      <c r="MP1291"/>
      <c r="MQ1291"/>
      <c r="MR1291"/>
      <c r="MS1291"/>
      <c r="MT1291"/>
      <c r="MU1291"/>
      <c r="MV1291"/>
      <c r="MW1291"/>
      <c r="MX1291"/>
      <c r="MY1291"/>
      <c r="MZ1291"/>
      <c r="NA1291"/>
      <c r="NB1291"/>
      <c r="NC1291"/>
      <c r="ND1291"/>
      <c r="NE1291"/>
      <c r="NF1291"/>
      <c r="NG1291"/>
      <c r="NH1291"/>
      <c r="NI1291"/>
      <c r="NJ1291"/>
      <c r="NK1291"/>
      <c r="NL1291"/>
      <c r="NM1291"/>
      <c r="NN1291"/>
      <c r="NO1291"/>
      <c r="NP1291"/>
      <c r="NQ1291"/>
      <c r="NR1291"/>
      <c r="NS1291"/>
      <c r="NT1291"/>
      <c r="NU1291"/>
      <c r="NV1291"/>
      <c r="NW1291"/>
      <c r="NX1291"/>
      <c r="NY1291"/>
      <c r="NZ1291"/>
      <c r="OA1291"/>
    </row>
    <row r="1292" spans="16:391"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  <c r="CV1292"/>
      <c r="CW1292"/>
      <c r="CX1292"/>
      <c r="CY1292"/>
      <c r="CZ1292"/>
      <c r="DA1292"/>
      <c r="DB1292"/>
      <c r="DC1292"/>
      <c r="DD1292"/>
      <c r="DE1292"/>
      <c r="DF1292"/>
      <c r="DG1292"/>
      <c r="DH1292"/>
      <c r="DI1292"/>
      <c r="DJ1292"/>
      <c r="DK1292"/>
      <c r="DL1292"/>
      <c r="DM1292"/>
      <c r="DN1292"/>
      <c r="DO1292"/>
      <c r="DP1292"/>
      <c r="DQ1292"/>
      <c r="DR1292"/>
      <c r="DS1292"/>
      <c r="DT1292"/>
      <c r="DU1292"/>
      <c r="DV1292"/>
      <c r="DW1292"/>
      <c r="DX1292"/>
      <c r="DY1292"/>
      <c r="DZ1292"/>
      <c r="EA1292"/>
      <c r="EB1292"/>
      <c r="EC1292"/>
      <c r="ED1292"/>
      <c r="EE1292"/>
      <c r="EF1292"/>
      <c r="EG1292"/>
      <c r="EH1292"/>
      <c r="EI1292"/>
      <c r="EJ1292"/>
      <c r="EK1292"/>
      <c r="EL1292"/>
      <c r="EM1292"/>
      <c r="EN1292"/>
      <c r="EO1292"/>
      <c r="EP1292"/>
      <c r="EQ1292"/>
      <c r="ER1292"/>
      <c r="ES1292"/>
      <c r="ET1292"/>
      <c r="EU1292"/>
      <c r="EV1292"/>
      <c r="EW1292"/>
      <c r="EX1292"/>
      <c r="EY1292"/>
      <c r="EZ1292"/>
      <c r="FA1292"/>
      <c r="FB1292"/>
      <c r="FC1292"/>
      <c r="FD1292"/>
      <c r="FE1292"/>
      <c r="FF1292"/>
      <c r="FG1292"/>
      <c r="FH1292"/>
      <c r="FI1292"/>
      <c r="FJ1292"/>
      <c r="FK1292"/>
      <c r="FL1292"/>
      <c r="FM1292"/>
      <c r="FN1292"/>
      <c r="FO1292"/>
      <c r="FP1292"/>
      <c r="FQ1292"/>
      <c r="FR1292"/>
      <c r="FS1292"/>
      <c r="FT1292"/>
      <c r="FU1292"/>
      <c r="FV1292"/>
      <c r="FW1292"/>
      <c r="FX1292"/>
      <c r="FY1292"/>
      <c r="FZ1292"/>
      <c r="GA1292"/>
      <c r="GB1292"/>
      <c r="GC1292"/>
      <c r="GD1292"/>
      <c r="GE1292"/>
      <c r="GF1292"/>
      <c r="GG1292"/>
      <c r="GH1292"/>
      <c r="GI1292"/>
      <c r="GJ1292"/>
      <c r="GK1292"/>
      <c r="GL1292"/>
      <c r="GM1292"/>
      <c r="GN1292"/>
      <c r="GO1292"/>
      <c r="GP1292"/>
      <c r="GQ1292"/>
      <c r="GR1292"/>
      <c r="GS1292"/>
      <c r="GT1292"/>
      <c r="GU1292"/>
      <c r="GV1292"/>
      <c r="GW1292"/>
      <c r="GX1292"/>
      <c r="GY1292"/>
      <c r="GZ1292"/>
      <c r="HA1292"/>
      <c r="HB1292"/>
      <c r="HC1292"/>
      <c r="HD1292"/>
      <c r="HE1292"/>
      <c r="HF1292"/>
      <c r="HG1292"/>
      <c r="HH1292"/>
      <c r="HI1292"/>
      <c r="HJ1292"/>
      <c r="HK1292"/>
      <c r="HL1292"/>
      <c r="HM1292"/>
      <c r="HN1292"/>
      <c r="HO1292"/>
      <c r="HP1292"/>
      <c r="HQ1292"/>
      <c r="HR1292"/>
      <c r="HS1292"/>
      <c r="HT1292"/>
      <c r="HU1292"/>
      <c r="HV1292"/>
      <c r="HW1292"/>
      <c r="HX1292"/>
      <c r="HY1292"/>
      <c r="HZ1292"/>
      <c r="IA1292"/>
      <c r="IB1292"/>
      <c r="IC1292"/>
      <c r="ID1292"/>
      <c r="IE1292"/>
      <c r="IF1292"/>
      <c r="IG1292"/>
      <c r="IH1292"/>
      <c r="II1292"/>
      <c r="IJ1292"/>
      <c r="IK1292"/>
      <c r="IL1292"/>
      <c r="IM1292"/>
      <c r="IN1292"/>
      <c r="IO1292"/>
      <c r="IP1292"/>
      <c r="IQ1292"/>
      <c r="IR1292"/>
      <c r="IS1292"/>
      <c r="IT1292"/>
      <c r="IU1292"/>
      <c r="IV1292"/>
      <c r="IW1292"/>
      <c r="IX1292"/>
      <c r="IY1292"/>
      <c r="IZ1292"/>
      <c r="JA1292"/>
      <c r="JB1292"/>
      <c r="JC1292"/>
      <c r="JD1292"/>
      <c r="JE1292"/>
      <c r="JF1292"/>
      <c r="JG1292"/>
      <c r="JH1292"/>
      <c r="JI1292"/>
      <c r="JJ1292"/>
      <c r="JK1292"/>
      <c r="JL1292"/>
      <c r="JM1292"/>
      <c r="JN1292"/>
      <c r="JO1292"/>
      <c r="JP1292"/>
      <c r="JQ1292"/>
      <c r="JR1292"/>
      <c r="JS1292"/>
      <c r="JT1292"/>
      <c r="JU1292"/>
      <c r="JV1292"/>
      <c r="JW1292"/>
      <c r="JX1292"/>
      <c r="JY1292"/>
      <c r="JZ1292"/>
      <c r="KA1292"/>
      <c r="KB1292"/>
      <c r="KC1292"/>
      <c r="KD1292"/>
      <c r="KE1292"/>
      <c r="KF1292"/>
      <c r="KG1292"/>
      <c r="KH1292"/>
      <c r="KI1292"/>
      <c r="KJ1292"/>
      <c r="KK1292"/>
      <c r="KL1292"/>
      <c r="KM1292"/>
      <c r="KN1292"/>
      <c r="KO1292"/>
      <c r="KP1292"/>
      <c r="KQ1292"/>
      <c r="KR1292"/>
      <c r="KS1292"/>
      <c r="KT1292"/>
      <c r="KU1292"/>
      <c r="KV1292"/>
      <c r="KW1292"/>
      <c r="KX1292"/>
      <c r="KY1292"/>
      <c r="KZ1292"/>
      <c r="LA1292"/>
      <c r="LB1292"/>
      <c r="LC1292"/>
      <c r="LD1292"/>
      <c r="LE1292"/>
      <c r="LF1292"/>
      <c r="LG1292"/>
      <c r="LH1292"/>
      <c r="LI1292"/>
      <c r="LJ1292"/>
      <c r="LK1292"/>
      <c r="LL1292"/>
      <c r="LM1292"/>
      <c r="LN1292"/>
      <c r="LO1292"/>
      <c r="LP1292"/>
      <c r="LQ1292"/>
      <c r="LR1292"/>
      <c r="LS1292"/>
      <c r="LT1292"/>
      <c r="LU1292"/>
      <c r="LV1292"/>
      <c r="LW1292"/>
      <c r="LX1292"/>
      <c r="LY1292"/>
      <c r="LZ1292"/>
      <c r="MA1292"/>
      <c r="MB1292"/>
      <c r="MC1292"/>
      <c r="MD1292"/>
      <c r="ME1292"/>
      <c r="MF1292"/>
      <c r="MG1292"/>
      <c r="MH1292"/>
      <c r="MI1292"/>
      <c r="MJ1292"/>
      <c r="MK1292"/>
      <c r="ML1292"/>
      <c r="MM1292"/>
      <c r="MN1292"/>
      <c r="MO1292"/>
      <c r="MP1292"/>
      <c r="MQ1292"/>
      <c r="MR1292"/>
      <c r="MS1292"/>
      <c r="MT1292"/>
      <c r="MU1292"/>
      <c r="MV1292"/>
      <c r="MW1292"/>
      <c r="MX1292"/>
      <c r="MY1292"/>
      <c r="MZ1292"/>
      <c r="NA1292"/>
      <c r="NB1292"/>
      <c r="NC1292"/>
      <c r="ND1292"/>
      <c r="NE1292"/>
      <c r="NF1292"/>
      <c r="NG1292"/>
      <c r="NH1292"/>
      <c r="NI1292"/>
      <c r="NJ1292"/>
      <c r="NK1292"/>
      <c r="NL1292"/>
      <c r="NM1292"/>
      <c r="NN1292"/>
      <c r="NO1292"/>
      <c r="NP1292"/>
      <c r="NQ1292"/>
      <c r="NR1292"/>
      <c r="NS1292"/>
      <c r="NT1292"/>
      <c r="NU1292"/>
      <c r="NV1292"/>
      <c r="NW1292"/>
      <c r="NX1292"/>
      <c r="NY1292"/>
      <c r="NZ1292"/>
      <c r="OA1292"/>
    </row>
    <row r="1293" spans="16:391"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  <c r="CV1293"/>
      <c r="CW1293"/>
      <c r="CX1293"/>
      <c r="CY1293"/>
      <c r="CZ1293"/>
      <c r="DA1293"/>
      <c r="DB1293"/>
      <c r="DC1293"/>
      <c r="DD1293"/>
      <c r="DE1293"/>
      <c r="DF1293"/>
      <c r="DG1293"/>
      <c r="DH1293"/>
      <c r="DI1293"/>
      <c r="DJ1293"/>
      <c r="DK1293"/>
      <c r="DL1293"/>
      <c r="DM1293"/>
      <c r="DN1293"/>
      <c r="DO1293"/>
      <c r="DP1293"/>
      <c r="DQ1293"/>
      <c r="DR1293"/>
      <c r="DS1293"/>
      <c r="DT1293"/>
      <c r="DU1293"/>
      <c r="DV1293"/>
      <c r="DW1293"/>
      <c r="DX1293"/>
      <c r="DY1293"/>
      <c r="DZ1293"/>
      <c r="EA1293"/>
      <c r="EB1293"/>
      <c r="EC1293"/>
      <c r="ED1293"/>
      <c r="EE1293"/>
      <c r="EF1293"/>
      <c r="EG1293"/>
      <c r="EH1293"/>
      <c r="EI1293"/>
      <c r="EJ1293"/>
      <c r="EK1293"/>
      <c r="EL1293"/>
      <c r="EM1293"/>
      <c r="EN1293"/>
      <c r="EO1293"/>
      <c r="EP1293"/>
      <c r="EQ1293"/>
      <c r="ER1293"/>
      <c r="ES1293"/>
      <c r="ET1293"/>
      <c r="EU1293"/>
      <c r="EV1293"/>
      <c r="EW1293"/>
      <c r="EX1293"/>
      <c r="EY1293"/>
      <c r="EZ1293"/>
      <c r="FA1293"/>
      <c r="FB1293"/>
      <c r="FC1293"/>
      <c r="FD1293"/>
      <c r="FE1293"/>
      <c r="FF1293"/>
      <c r="FG1293"/>
      <c r="FH1293"/>
      <c r="FI1293"/>
      <c r="FJ1293"/>
      <c r="FK1293"/>
      <c r="FL1293"/>
      <c r="FM1293"/>
      <c r="FN1293"/>
      <c r="FO1293"/>
      <c r="FP1293"/>
      <c r="FQ1293"/>
      <c r="FR1293"/>
      <c r="FS1293"/>
      <c r="FT1293"/>
      <c r="FU1293"/>
      <c r="FV1293"/>
      <c r="FW1293"/>
      <c r="FX1293"/>
      <c r="FY1293"/>
      <c r="FZ1293"/>
      <c r="GA1293"/>
      <c r="GB1293"/>
      <c r="GC1293"/>
      <c r="GD1293"/>
      <c r="GE1293"/>
      <c r="GF1293"/>
      <c r="GG1293"/>
      <c r="GH1293"/>
      <c r="GI1293"/>
      <c r="GJ1293"/>
      <c r="GK1293"/>
      <c r="GL1293"/>
      <c r="GM1293"/>
      <c r="GN1293"/>
      <c r="GO1293"/>
      <c r="GP1293"/>
      <c r="GQ1293"/>
      <c r="GR1293"/>
      <c r="GS1293"/>
      <c r="GT1293"/>
      <c r="GU1293"/>
      <c r="GV1293"/>
      <c r="GW1293"/>
      <c r="GX1293"/>
      <c r="GY1293"/>
      <c r="GZ1293"/>
      <c r="HA1293"/>
      <c r="HB1293"/>
      <c r="HC1293"/>
      <c r="HD1293"/>
      <c r="HE1293"/>
      <c r="HF1293"/>
      <c r="HG1293"/>
      <c r="HH1293"/>
      <c r="HI1293"/>
      <c r="HJ1293"/>
      <c r="HK1293"/>
      <c r="HL1293"/>
      <c r="HM1293"/>
      <c r="HN1293"/>
      <c r="HO1293"/>
      <c r="HP1293"/>
      <c r="HQ1293"/>
      <c r="HR1293"/>
      <c r="HS1293"/>
      <c r="HT1293"/>
      <c r="HU1293"/>
      <c r="HV1293"/>
      <c r="HW1293"/>
      <c r="HX1293"/>
      <c r="HY1293"/>
      <c r="HZ1293"/>
      <c r="IA1293"/>
      <c r="IB1293"/>
      <c r="IC1293"/>
      <c r="ID1293"/>
      <c r="IE1293"/>
      <c r="IF1293"/>
      <c r="IG1293"/>
      <c r="IH1293"/>
      <c r="II1293"/>
      <c r="IJ1293"/>
      <c r="IK1293"/>
      <c r="IL1293"/>
      <c r="IM1293"/>
      <c r="IN1293"/>
      <c r="IO1293"/>
      <c r="IP1293"/>
      <c r="IQ1293"/>
      <c r="IR1293"/>
      <c r="IS1293"/>
      <c r="IT1293"/>
      <c r="IU1293"/>
      <c r="IV1293"/>
      <c r="IW1293"/>
      <c r="IX1293"/>
      <c r="IY1293"/>
      <c r="IZ1293"/>
      <c r="JA1293"/>
      <c r="JB1293"/>
      <c r="JC1293"/>
      <c r="JD1293"/>
      <c r="JE1293"/>
      <c r="JF1293"/>
      <c r="JG1293"/>
      <c r="JH1293"/>
      <c r="JI1293"/>
      <c r="JJ1293"/>
      <c r="JK1293"/>
      <c r="JL1293"/>
      <c r="JM1293"/>
      <c r="JN1293"/>
      <c r="JO1293"/>
      <c r="JP1293"/>
      <c r="JQ1293"/>
      <c r="JR1293"/>
      <c r="JS1293"/>
      <c r="JT1293"/>
      <c r="JU1293"/>
      <c r="JV1293"/>
      <c r="JW1293"/>
      <c r="JX1293"/>
      <c r="JY1293"/>
      <c r="JZ1293"/>
      <c r="KA1293"/>
      <c r="KB1293"/>
      <c r="KC1293"/>
      <c r="KD1293"/>
      <c r="KE1293"/>
      <c r="KF1293"/>
      <c r="KG1293"/>
      <c r="KH1293"/>
      <c r="KI1293"/>
      <c r="KJ1293"/>
      <c r="KK1293"/>
      <c r="KL1293"/>
      <c r="KM1293"/>
      <c r="KN1293"/>
      <c r="KO1293"/>
      <c r="KP1293"/>
      <c r="KQ1293"/>
      <c r="KR1293"/>
      <c r="KS1293"/>
      <c r="KT1293"/>
      <c r="KU1293"/>
      <c r="KV1293"/>
      <c r="KW1293"/>
      <c r="KX1293"/>
      <c r="KY1293"/>
      <c r="KZ1293"/>
      <c r="LA1293"/>
      <c r="LB1293"/>
      <c r="LC1293"/>
      <c r="LD1293"/>
      <c r="LE1293"/>
      <c r="LF1293"/>
      <c r="LG1293"/>
      <c r="LH1293"/>
      <c r="LI1293"/>
      <c r="LJ1293"/>
      <c r="LK1293"/>
      <c r="LL1293"/>
      <c r="LM1293"/>
      <c r="LN1293"/>
      <c r="LO1293"/>
      <c r="LP1293"/>
      <c r="LQ1293"/>
      <c r="LR1293"/>
      <c r="LS1293"/>
      <c r="LT1293"/>
      <c r="LU1293"/>
      <c r="LV1293"/>
      <c r="LW1293"/>
      <c r="LX1293"/>
      <c r="LY1293"/>
      <c r="LZ1293"/>
      <c r="MA1293"/>
      <c r="MB1293"/>
      <c r="MC1293"/>
      <c r="MD1293"/>
      <c r="ME1293"/>
      <c r="MF1293"/>
      <c r="MG1293"/>
      <c r="MH1293"/>
      <c r="MI1293"/>
      <c r="MJ1293"/>
      <c r="MK1293"/>
      <c r="ML1293"/>
      <c r="MM1293"/>
      <c r="MN1293"/>
      <c r="MO1293"/>
      <c r="MP1293"/>
      <c r="MQ1293"/>
      <c r="MR1293"/>
      <c r="MS1293"/>
      <c r="MT1293"/>
      <c r="MU1293"/>
      <c r="MV1293"/>
      <c r="MW1293"/>
      <c r="MX1293"/>
      <c r="MY1293"/>
      <c r="MZ1293"/>
      <c r="NA1293"/>
      <c r="NB1293"/>
      <c r="NC1293"/>
      <c r="ND1293"/>
      <c r="NE1293"/>
      <c r="NF1293"/>
      <c r="NG1293"/>
      <c r="NH1293"/>
      <c r="NI1293"/>
      <c r="NJ1293"/>
      <c r="NK1293"/>
      <c r="NL1293"/>
      <c r="NM1293"/>
      <c r="NN1293"/>
      <c r="NO1293"/>
      <c r="NP1293"/>
      <c r="NQ1293"/>
      <c r="NR1293"/>
      <c r="NS1293"/>
      <c r="NT1293"/>
      <c r="NU1293"/>
      <c r="NV1293"/>
      <c r="NW1293"/>
      <c r="NX1293"/>
      <c r="NY1293"/>
      <c r="NZ1293"/>
      <c r="OA1293"/>
    </row>
    <row r="1294" spans="16:391"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  <c r="CV1294"/>
      <c r="CW1294"/>
      <c r="CX1294"/>
      <c r="CY1294"/>
      <c r="CZ1294"/>
      <c r="DA1294"/>
      <c r="DB1294"/>
      <c r="DC1294"/>
      <c r="DD1294"/>
      <c r="DE1294"/>
      <c r="DF1294"/>
      <c r="DG1294"/>
      <c r="DH1294"/>
      <c r="DI1294"/>
      <c r="DJ1294"/>
      <c r="DK1294"/>
      <c r="DL1294"/>
      <c r="DM1294"/>
      <c r="DN1294"/>
      <c r="DO1294"/>
      <c r="DP1294"/>
      <c r="DQ1294"/>
      <c r="DR1294"/>
      <c r="DS1294"/>
      <c r="DT1294"/>
      <c r="DU1294"/>
      <c r="DV1294"/>
      <c r="DW1294"/>
      <c r="DX1294"/>
      <c r="DY1294"/>
      <c r="DZ1294"/>
      <c r="EA1294"/>
      <c r="EB1294"/>
      <c r="EC1294"/>
      <c r="ED1294"/>
      <c r="EE1294"/>
      <c r="EF1294"/>
      <c r="EG1294"/>
      <c r="EH1294"/>
      <c r="EI1294"/>
      <c r="EJ1294"/>
      <c r="EK1294"/>
      <c r="EL1294"/>
      <c r="EM1294"/>
      <c r="EN1294"/>
      <c r="EO1294"/>
      <c r="EP1294"/>
      <c r="EQ1294"/>
      <c r="ER1294"/>
      <c r="ES1294"/>
      <c r="ET1294"/>
      <c r="EU1294"/>
      <c r="EV1294"/>
      <c r="EW1294"/>
      <c r="EX1294"/>
      <c r="EY1294"/>
      <c r="EZ1294"/>
      <c r="FA1294"/>
      <c r="FB1294"/>
      <c r="FC1294"/>
      <c r="FD1294"/>
      <c r="FE1294"/>
      <c r="FF1294"/>
      <c r="FG1294"/>
      <c r="FH1294"/>
      <c r="FI1294"/>
      <c r="FJ1294"/>
      <c r="FK1294"/>
      <c r="FL1294"/>
      <c r="FM1294"/>
      <c r="FN1294"/>
      <c r="FO1294"/>
      <c r="FP1294"/>
      <c r="FQ1294"/>
      <c r="FR1294"/>
      <c r="FS1294"/>
      <c r="FT1294"/>
      <c r="FU1294"/>
      <c r="FV1294"/>
      <c r="FW1294"/>
      <c r="FX1294"/>
      <c r="FY1294"/>
      <c r="FZ1294"/>
      <c r="GA1294"/>
      <c r="GB1294"/>
      <c r="GC1294"/>
      <c r="GD1294"/>
      <c r="GE1294"/>
      <c r="GF1294"/>
      <c r="GG1294"/>
      <c r="GH1294"/>
      <c r="GI1294"/>
      <c r="GJ1294"/>
      <c r="GK1294"/>
      <c r="GL1294"/>
      <c r="GM1294"/>
      <c r="GN1294"/>
      <c r="GO1294"/>
      <c r="GP1294"/>
      <c r="GQ1294"/>
      <c r="GR1294"/>
      <c r="GS1294"/>
      <c r="GT1294"/>
      <c r="GU1294"/>
      <c r="GV1294"/>
      <c r="GW1294"/>
      <c r="GX1294"/>
      <c r="GY1294"/>
      <c r="GZ1294"/>
      <c r="HA1294"/>
      <c r="HB1294"/>
      <c r="HC1294"/>
      <c r="HD1294"/>
      <c r="HE1294"/>
      <c r="HF1294"/>
      <c r="HG1294"/>
      <c r="HH1294"/>
      <c r="HI1294"/>
      <c r="HJ1294"/>
      <c r="HK1294"/>
      <c r="HL1294"/>
      <c r="HM1294"/>
      <c r="HN1294"/>
      <c r="HO1294"/>
      <c r="HP1294"/>
      <c r="HQ1294"/>
      <c r="HR1294"/>
      <c r="HS1294"/>
      <c r="HT1294"/>
      <c r="HU1294"/>
      <c r="HV1294"/>
      <c r="HW1294"/>
      <c r="HX1294"/>
      <c r="HY1294"/>
      <c r="HZ1294"/>
      <c r="IA1294"/>
      <c r="IB1294"/>
      <c r="IC1294"/>
      <c r="ID1294"/>
      <c r="IE1294"/>
      <c r="IF1294"/>
      <c r="IG1294"/>
      <c r="IH1294"/>
      <c r="II1294"/>
      <c r="IJ1294"/>
      <c r="IK1294"/>
      <c r="IL1294"/>
      <c r="IM1294"/>
      <c r="IN1294"/>
      <c r="IO1294"/>
      <c r="IP1294"/>
      <c r="IQ1294"/>
      <c r="IR1294"/>
      <c r="IS1294"/>
      <c r="IT1294"/>
      <c r="IU1294"/>
      <c r="IV1294"/>
      <c r="IW1294"/>
      <c r="IX1294"/>
      <c r="IY1294"/>
      <c r="IZ1294"/>
      <c r="JA1294"/>
      <c r="JB1294"/>
      <c r="JC1294"/>
      <c r="JD1294"/>
      <c r="JE1294"/>
      <c r="JF1294"/>
      <c r="JG1294"/>
      <c r="JH1294"/>
      <c r="JI1294"/>
      <c r="JJ1294"/>
      <c r="JK1294"/>
      <c r="JL1294"/>
      <c r="JM1294"/>
      <c r="JN1294"/>
      <c r="JO1294"/>
      <c r="JP1294"/>
      <c r="JQ1294"/>
      <c r="JR1294"/>
      <c r="JS1294"/>
      <c r="JT1294"/>
      <c r="JU1294"/>
      <c r="JV1294"/>
      <c r="JW1294"/>
      <c r="JX1294"/>
      <c r="JY1294"/>
      <c r="JZ1294"/>
      <c r="KA1294"/>
      <c r="KB1294"/>
      <c r="KC1294"/>
      <c r="KD1294"/>
      <c r="KE1294"/>
      <c r="KF1294"/>
      <c r="KG1294"/>
      <c r="KH1294"/>
      <c r="KI1294"/>
      <c r="KJ1294"/>
      <c r="KK1294"/>
      <c r="KL1294"/>
      <c r="KM1294"/>
      <c r="KN1294"/>
      <c r="KO1294"/>
      <c r="KP1294"/>
      <c r="KQ1294"/>
      <c r="KR1294"/>
      <c r="KS1294"/>
      <c r="KT1294"/>
      <c r="KU1294"/>
      <c r="KV1294"/>
      <c r="KW1294"/>
      <c r="KX1294"/>
      <c r="KY1294"/>
      <c r="KZ1294"/>
      <c r="LA1294"/>
      <c r="LB1294"/>
      <c r="LC1294"/>
      <c r="LD1294"/>
      <c r="LE1294"/>
      <c r="LF1294"/>
      <c r="LG1294"/>
      <c r="LH1294"/>
      <c r="LI1294"/>
      <c r="LJ1294"/>
      <c r="LK1294"/>
      <c r="LL1294"/>
      <c r="LM1294"/>
      <c r="LN1294"/>
      <c r="LO1294"/>
      <c r="LP1294"/>
      <c r="LQ1294"/>
      <c r="LR1294"/>
      <c r="LS1294"/>
      <c r="LT1294"/>
      <c r="LU1294"/>
      <c r="LV1294"/>
      <c r="LW1294"/>
      <c r="LX1294"/>
      <c r="LY1294"/>
      <c r="LZ1294"/>
      <c r="MA1294"/>
      <c r="MB1294"/>
      <c r="MC1294"/>
      <c r="MD1294"/>
      <c r="ME1294"/>
      <c r="MF1294"/>
      <c r="MG1294"/>
      <c r="MH1294"/>
      <c r="MI1294"/>
      <c r="MJ1294"/>
      <c r="MK1294"/>
      <c r="ML1294"/>
      <c r="MM1294"/>
      <c r="MN1294"/>
      <c r="MO1294"/>
      <c r="MP1294"/>
      <c r="MQ1294"/>
      <c r="MR1294"/>
      <c r="MS1294"/>
      <c r="MT1294"/>
      <c r="MU1294"/>
      <c r="MV1294"/>
      <c r="MW1294"/>
      <c r="MX1294"/>
      <c r="MY1294"/>
      <c r="MZ1294"/>
      <c r="NA1294"/>
      <c r="NB1294"/>
      <c r="NC1294"/>
      <c r="ND1294"/>
      <c r="NE1294"/>
      <c r="NF1294"/>
      <c r="NG1294"/>
      <c r="NH1294"/>
      <c r="NI1294"/>
      <c r="NJ1294"/>
      <c r="NK1294"/>
      <c r="NL1294"/>
      <c r="NM1294"/>
      <c r="NN1294"/>
      <c r="NO1294"/>
      <c r="NP1294"/>
      <c r="NQ1294"/>
      <c r="NR1294"/>
      <c r="NS1294"/>
      <c r="NT1294"/>
      <c r="NU1294"/>
      <c r="NV1294"/>
      <c r="NW1294"/>
      <c r="NX1294"/>
      <c r="NY1294"/>
      <c r="NZ1294"/>
      <c r="OA1294"/>
    </row>
    <row r="1295" spans="16:391"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  <c r="CV1295"/>
      <c r="CW1295"/>
      <c r="CX1295"/>
      <c r="CY1295"/>
      <c r="CZ1295"/>
      <c r="DA1295"/>
      <c r="DB1295"/>
      <c r="DC1295"/>
      <c r="DD1295"/>
      <c r="DE1295"/>
      <c r="DF1295"/>
      <c r="DG1295"/>
      <c r="DH1295"/>
      <c r="DI1295"/>
      <c r="DJ1295"/>
      <c r="DK1295"/>
      <c r="DL1295"/>
      <c r="DM1295"/>
      <c r="DN1295"/>
      <c r="DO1295"/>
      <c r="DP1295"/>
      <c r="DQ1295"/>
      <c r="DR1295"/>
      <c r="DS1295"/>
      <c r="DT1295"/>
      <c r="DU1295"/>
      <c r="DV1295"/>
      <c r="DW1295"/>
      <c r="DX1295"/>
      <c r="DY1295"/>
      <c r="DZ1295"/>
      <c r="EA1295"/>
      <c r="EB1295"/>
      <c r="EC1295"/>
      <c r="ED1295"/>
      <c r="EE1295"/>
      <c r="EF1295"/>
      <c r="EG1295"/>
      <c r="EH1295"/>
      <c r="EI1295"/>
      <c r="EJ1295"/>
      <c r="EK1295"/>
      <c r="EL1295"/>
      <c r="EM1295"/>
      <c r="EN1295"/>
      <c r="EO1295"/>
      <c r="EP1295"/>
      <c r="EQ1295"/>
      <c r="ER1295"/>
      <c r="ES1295"/>
      <c r="ET1295"/>
      <c r="EU1295"/>
      <c r="EV1295"/>
      <c r="EW1295"/>
      <c r="EX1295"/>
      <c r="EY1295"/>
      <c r="EZ1295"/>
      <c r="FA1295"/>
      <c r="FB1295"/>
      <c r="FC1295"/>
      <c r="FD1295"/>
      <c r="FE1295"/>
      <c r="FF1295"/>
      <c r="FG1295"/>
      <c r="FH1295"/>
      <c r="FI1295"/>
      <c r="FJ1295"/>
      <c r="FK1295"/>
      <c r="FL1295"/>
      <c r="FM1295"/>
      <c r="FN1295"/>
      <c r="FO1295"/>
      <c r="FP1295"/>
      <c r="FQ1295"/>
      <c r="FR1295"/>
      <c r="FS1295"/>
      <c r="FT1295"/>
      <c r="FU1295"/>
      <c r="FV1295"/>
      <c r="FW1295"/>
      <c r="FX1295"/>
      <c r="FY1295"/>
      <c r="FZ1295"/>
      <c r="GA1295"/>
      <c r="GB1295"/>
      <c r="GC1295"/>
      <c r="GD1295"/>
      <c r="GE1295"/>
      <c r="GF1295"/>
      <c r="GG1295"/>
      <c r="GH1295"/>
      <c r="GI1295"/>
      <c r="GJ1295"/>
      <c r="GK1295"/>
      <c r="GL1295"/>
      <c r="GM1295"/>
      <c r="GN1295"/>
      <c r="GO1295"/>
      <c r="GP1295"/>
      <c r="GQ1295"/>
      <c r="GR1295"/>
      <c r="GS1295"/>
      <c r="GT1295"/>
      <c r="GU1295"/>
      <c r="GV1295"/>
      <c r="GW1295"/>
      <c r="GX1295"/>
      <c r="GY1295"/>
      <c r="GZ1295"/>
      <c r="HA1295"/>
      <c r="HB1295"/>
      <c r="HC1295"/>
      <c r="HD1295"/>
      <c r="HE1295"/>
      <c r="HF1295"/>
      <c r="HG1295"/>
      <c r="HH1295"/>
      <c r="HI1295"/>
      <c r="HJ1295"/>
      <c r="HK1295"/>
      <c r="HL1295"/>
      <c r="HM1295"/>
      <c r="HN1295"/>
      <c r="HO1295"/>
      <c r="HP1295"/>
      <c r="HQ1295"/>
      <c r="HR1295"/>
      <c r="HS1295"/>
      <c r="HT1295"/>
      <c r="HU1295"/>
      <c r="HV1295"/>
      <c r="HW1295"/>
      <c r="HX1295"/>
      <c r="HY1295"/>
      <c r="HZ1295"/>
      <c r="IA1295"/>
      <c r="IB1295"/>
      <c r="IC1295"/>
      <c r="ID1295"/>
      <c r="IE1295"/>
      <c r="IF1295"/>
      <c r="IG1295"/>
      <c r="IH1295"/>
      <c r="II1295"/>
      <c r="IJ1295"/>
      <c r="IK1295"/>
      <c r="IL1295"/>
      <c r="IM1295"/>
      <c r="IN1295"/>
      <c r="IO1295"/>
      <c r="IP1295"/>
      <c r="IQ1295"/>
      <c r="IR1295"/>
      <c r="IS1295"/>
      <c r="IT1295"/>
      <c r="IU1295"/>
      <c r="IV1295"/>
      <c r="IW1295"/>
      <c r="IX1295"/>
      <c r="IY1295"/>
      <c r="IZ1295"/>
      <c r="JA1295"/>
      <c r="JB1295"/>
      <c r="JC1295"/>
      <c r="JD1295"/>
      <c r="JE1295"/>
      <c r="JF1295"/>
      <c r="JG1295"/>
      <c r="JH1295"/>
      <c r="JI1295"/>
      <c r="JJ1295"/>
      <c r="JK1295"/>
      <c r="JL1295"/>
      <c r="JM1295"/>
      <c r="JN1295"/>
      <c r="JO1295"/>
      <c r="JP1295"/>
      <c r="JQ1295"/>
      <c r="JR1295"/>
      <c r="JS1295"/>
      <c r="JT1295"/>
      <c r="JU1295"/>
      <c r="JV1295"/>
      <c r="JW1295"/>
      <c r="JX1295"/>
      <c r="JY1295"/>
      <c r="JZ1295"/>
      <c r="KA1295"/>
      <c r="KB1295"/>
      <c r="KC1295"/>
      <c r="KD1295"/>
      <c r="KE1295"/>
      <c r="KF1295"/>
      <c r="KG1295"/>
      <c r="KH1295"/>
      <c r="KI1295"/>
      <c r="KJ1295"/>
      <c r="KK1295"/>
      <c r="KL1295"/>
      <c r="KM1295"/>
      <c r="KN1295"/>
      <c r="KO1295"/>
      <c r="KP1295"/>
      <c r="KQ1295"/>
      <c r="KR1295"/>
      <c r="KS1295"/>
      <c r="KT1295"/>
      <c r="KU1295"/>
      <c r="KV1295"/>
      <c r="KW1295"/>
      <c r="KX1295"/>
      <c r="KY1295"/>
      <c r="KZ1295"/>
      <c r="LA1295"/>
      <c r="LB1295"/>
      <c r="LC1295"/>
      <c r="LD1295"/>
      <c r="LE1295"/>
      <c r="LF1295"/>
      <c r="LG1295"/>
      <c r="LH1295"/>
      <c r="LI1295"/>
      <c r="LJ1295"/>
      <c r="LK1295"/>
      <c r="LL1295"/>
      <c r="LM1295"/>
      <c r="LN1295"/>
      <c r="LO1295"/>
      <c r="LP1295"/>
      <c r="LQ1295"/>
      <c r="LR1295"/>
      <c r="LS1295"/>
      <c r="LT1295"/>
      <c r="LU1295"/>
      <c r="LV1295"/>
      <c r="LW1295"/>
      <c r="LX1295"/>
      <c r="LY1295"/>
      <c r="LZ1295"/>
      <c r="MA1295"/>
      <c r="MB1295"/>
      <c r="MC1295"/>
      <c r="MD1295"/>
      <c r="ME1295"/>
      <c r="MF1295"/>
      <c r="MG1295"/>
      <c r="MH1295"/>
      <c r="MI1295"/>
      <c r="MJ1295"/>
      <c r="MK1295"/>
      <c r="ML1295"/>
      <c r="MM1295"/>
      <c r="MN1295"/>
      <c r="MO1295"/>
      <c r="MP1295"/>
      <c r="MQ1295"/>
      <c r="MR1295"/>
      <c r="MS1295"/>
      <c r="MT1295"/>
      <c r="MU1295"/>
      <c r="MV1295"/>
      <c r="MW1295"/>
      <c r="MX1295"/>
      <c r="MY1295"/>
      <c r="MZ1295"/>
      <c r="NA1295"/>
      <c r="NB1295"/>
      <c r="NC1295"/>
      <c r="ND1295"/>
      <c r="NE1295"/>
      <c r="NF1295"/>
      <c r="NG1295"/>
      <c r="NH1295"/>
      <c r="NI1295"/>
      <c r="NJ1295"/>
      <c r="NK1295"/>
      <c r="NL1295"/>
      <c r="NM1295"/>
      <c r="NN1295"/>
      <c r="NO1295"/>
      <c r="NP1295"/>
      <c r="NQ1295"/>
      <c r="NR1295"/>
      <c r="NS1295"/>
      <c r="NT1295"/>
      <c r="NU1295"/>
      <c r="NV1295"/>
      <c r="NW1295"/>
      <c r="NX1295"/>
      <c r="NY1295"/>
      <c r="NZ1295"/>
      <c r="OA1295"/>
    </row>
    <row r="1296" spans="16:391"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  <c r="CV1296"/>
      <c r="CW1296"/>
      <c r="CX1296"/>
      <c r="CY1296"/>
      <c r="CZ1296"/>
      <c r="DA1296"/>
      <c r="DB1296"/>
      <c r="DC1296"/>
      <c r="DD1296"/>
      <c r="DE1296"/>
      <c r="DF1296"/>
      <c r="DG1296"/>
      <c r="DH1296"/>
      <c r="DI1296"/>
      <c r="DJ1296"/>
      <c r="DK1296"/>
      <c r="DL1296"/>
      <c r="DM1296"/>
      <c r="DN1296"/>
      <c r="DO1296"/>
      <c r="DP1296"/>
      <c r="DQ1296"/>
      <c r="DR1296"/>
      <c r="DS1296"/>
      <c r="DT1296"/>
      <c r="DU1296"/>
      <c r="DV1296"/>
      <c r="DW1296"/>
      <c r="DX1296"/>
      <c r="DY1296"/>
      <c r="DZ1296"/>
      <c r="EA1296"/>
      <c r="EB1296"/>
      <c r="EC1296"/>
      <c r="ED1296"/>
      <c r="EE1296"/>
      <c r="EF1296"/>
      <c r="EG1296"/>
      <c r="EH1296"/>
      <c r="EI1296"/>
      <c r="EJ1296"/>
      <c r="EK1296"/>
      <c r="EL1296"/>
      <c r="EM1296"/>
      <c r="EN1296"/>
      <c r="EO1296"/>
      <c r="EP1296"/>
      <c r="EQ1296"/>
      <c r="ER1296"/>
      <c r="ES1296"/>
      <c r="ET1296"/>
      <c r="EU1296"/>
      <c r="EV1296"/>
      <c r="EW1296"/>
      <c r="EX1296"/>
      <c r="EY1296"/>
      <c r="EZ1296"/>
      <c r="FA1296"/>
      <c r="FB1296"/>
      <c r="FC1296"/>
      <c r="FD1296"/>
      <c r="FE1296"/>
      <c r="FF1296"/>
      <c r="FG1296"/>
      <c r="FH1296"/>
      <c r="FI1296"/>
      <c r="FJ1296"/>
      <c r="FK1296"/>
      <c r="FL1296"/>
      <c r="FM1296"/>
      <c r="FN1296"/>
      <c r="FO1296"/>
      <c r="FP1296"/>
      <c r="FQ1296"/>
      <c r="FR1296"/>
      <c r="FS1296"/>
      <c r="FT1296"/>
      <c r="FU1296"/>
      <c r="FV1296"/>
      <c r="FW1296"/>
      <c r="FX1296"/>
      <c r="FY1296"/>
      <c r="FZ1296"/>
      <c r="GA1296"/>
      <c r="GB1296"/>
      <c r="GC1296"/>
      <c r="GD1296"/>
      <c r="GE1296"/>
      <c r="GF1296"/>
      <c r="GG1296"/>
      <c r="GH1296"/>
      <c r="GI1296"/>
      <c r="GJ1296"/>
      <c r="GK1296"/>
      <c r="GL1296"/>
      <c r="GM1296"/>
      <c r="GN1296"/>
      <c r="GO1296"/>
      <c r="GP1296"/>
      <c r="GQ1296"/>
      <c r="GR1296"/>
      <c r="GS1296"/>
      <c r="GT1296"/>
      <c r="GU1296"/>
      <c r="GV1296"/>
      <c r="GW1296"/>
      <c r="GX1296"/>
      <c r="GY1296"/>
      <c r="GZ1296"/>
      <c r="HA1296"/>
      <c r="HB1296"/>
      <c r="HC1296"/>
      <c r="HD1296"/>
      <c r="HE1296"/>
      <c r="HF1296"/>
      <c r="HG1296"/>
      <c r="HH1296"/>
      <c r="HI1296"/>
      <c r="HJ1296"/>
      <c r="HK1296"/>
      <c r="HL1296"/>
      <c r="HM1296"/>
      <c r="HN1296"/>
      <c r="HO1296"/>
      <c r="HP1296"/>
      <c r="HQ1296"/>
      <c r="HR1296"/>
      <c r="HS1296"/>
      <c r="HT1296"/>
      <c r="HU1296"/>
      <c r="HV1296"/>
      <c r="HW1296"/>
      <c r="HX1296"/>
      <c r="HY1296"/>
      <c r="HZ1296"/>
      <c r="IA1296"/>
      <c r="IB1296"/>
      <c r="IC1296"/>
      <c r="ID1296"/>
      <c r="IE1296"/>
      <c r="IF1296"/>
      <c r="IG1296"/>
      <c r="IH1296"/>
      <c r="II1296"/>
      <c r="IJ1296"/>
      <c r="IK1296"/>
      <c r="IL1296"/>
      <c r="IM1296"/>
      <c r="IN1296"/>
      <c r="IO1296"/>
      <c r="IP1296"/>
      <c r="IQ1296"/>
      <c r="IR1296"/>
      <c r="IS1296"/>
      <c r="IT1296"/>
      <c r="IU1296"/>
      <c r="IV1296"/>
      <c r="IW1296"/>
      <c r="IX1296"/>
      <c r="IY1296"/>
      <c r="IZ1296"/>
      <c r="JA1296"/>
      <c r="JB1296"/>
      <c r="JC1296"/>
      <c r="JD1296"/>
      <c r="JE1296"/>
      <c r="JF1296"/>
      <c r="JG1296"/>
      <c r="JH1296"/>
      <c r="JI1296"/>
      <c r="JJ1296"/>
      <c r="JK1296"/>
      <c r="JL1296"/>
      <c r="JM1296"/>
      <c r="JN1296"/>
      <c r="JO1296"/>
      <c r="JP1296"/>
      <c r="JQ1296"/>
      <c r="JR1296"/>
      <c r="JS1296"/>
      <c r="JT1296"/>
      <c r="JU1296"/>
      <c r="JV1296"/>
      <c r="JW1296"/>
      <c r="JX1296"/>
      <c r="JY1296"/>
      <c r="JZ1296"/>
      <c r="KA1296"/>
      <c r="KB1296"/>
      <c r="KC1296"/>
      <c r="KD1296"/>
      <c r="KE1296"/>
      <c r="KF1296"/>
      <c r="KG1296"/>
      <c r="KH1296"/>
      <c r="KI1296"/>
      <c r="KJ1296"/>
      <c r="KK1296"/>
      <c r="KL1296"/>
      <c r="KM1296"/>
      <c r="KN1296"/>
      <c r="KO1296"/>
      <c r="KP1296"/>
      <c r="KQ1296"/>
      <c r="KR1296"/>
      <c r="KS1296"/>
      <c r="KT1296"/>
      <c r="KU1296"/>
      <c r="KV1296"/>
      <c r="KW1296"/>
      <c r="KX1296"/>
      <c r="KY1296"/>
      <c r="KZ1296"/>
      <c r="LA1296"/>
      <c r="LB1296"/>
      <c r="LC1296"/>
      <c r="LD1296"/>
      <c r="LE1296"/>
      <c r="LF1296"/>
      <c r="LG1296"/>
      <c r="LH1296"/>
      <c r="LI1296"/>
      <c r="LJ1296"/>
      <c r="LK1296"/>
      <c r="LL1296"/>
      <c r="LM1296"/>
      <c r="LN1296"/>
      <c r="LO1296"/>
      <c r="LP1296"/>
      <c r="LQ1296"/>
      <c r="LR1296"/>
      <c r="LS1296"/>
      <c r="LT1296"/>
      <c r="LU1296"/>
      <c r="LV1296"/>
      <c r="LW1296"/>
      <c r="LX1296"/>
      <c r="LY1296"/>
      <c r="LZ1296"/>
      <c r="MA1296"/>
      <c r="MB1296"/>
      <c r="MC1296"/>
      <c r="MD1296"/>
      <c r="ME1296"/>
      <c r="MF1296"/>
      <c r="MG1296"/>
      <c r="MH1296"/>
      <c r="MI1296"/>
      <c r="MJ1296"/>
      <c r="MK1296"/>
      <c r="ML1296"/>
      <c r="MM1296"/>
      <c r="MN1296"/>
      <c r="MO1296"/>
      <c r="MP1296"/>
      <c r="MQ1296"/>
      <c r="MR1296"/>
      <c r="MS1296"/>
      <c r="MT1296"/>
      <c r="MU1296"/>
      <c r="MV1296"/>
      <c r="MW1296"/>
      <c r="MX1296"/>
      <c r="MY1296"/>
      <c r="MZ1296"/>
      <c r="NA1296"/>
      <c r="NB1296"/>
      <c r="NC1296"/>
      <c r="ND1296"/>
      <c r="NE1296"/>
      <c r="NF1296"/>
      <c r="NG1296"/>
      <c r="NH1296"/>
      <c r="NI1296"/>
      <c r="NJ1296"/>
      <c r="NK1296"/>
      <c r="NL1296"/>
      <c r="NM1296"/>
      <c r="NN1296"/>
      <c r="NO1296"/>
      <c r="NP1296"/>
      <c r="NQ1296"/>
      <c r="NR1296"/>
      <c r="NS1296"/>
      <c r="NT1296"/>
      <c r="NU1296"/>
      <c r="NV1296"/>
      <c r="NW1296"/>
      <c r="NX1296"/>
      <c r="NY1296"/>
      <c r="NZ1296"/>
      <c r="OA1296"/>
    </row>
    <row r="1297" spans="16:391"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  <c r="CV1297"/>
      <c r="CW1297"/>
      <c r="CX1297"/>
      <c r="CY1297"/>
      <c r="CZ1297"/>
      <c r="DA1297"/>
      <c r="DB1297"/>
      <c r="DC1297"/>
      <c r="DD1297"/>
      <c r="DE1297"/>
      <c r="DF1297"/>
      <c r="DG1297"/>
      <c r="DH1297"/>
      <c r="DI1297"/>
      <c r="DJ1297"/>
      <c r="DK1297"/>
      <c r="DL1297"/>
      <c r="DM1297"/>
      <c r="DN1297"/>
      <c r="DO1297"/>
      <c r="DP1297"/>
      <c r="DQ1297"/>
      <c r="DR1297"/>
      <c r="DS1297"/>
      <c r="DT1297"/>
      <c r="DU1297"/>
      <c r="DV1297"/>
      <c r="DW1297"/>
      <c r="DX1297"/>
      <c r="DY1297"/>
      <c r="DZ1297"/>
      <c r="EA1297"/>
      <c r="EB1297"/>
      <c r="EC1297"/>
      <c r="ED1297"/>
      <c r="EE1297"/>
      <c r="EF1297"/>
      <c r="EG1297"/>
      <c r="EH1297"/>
      <c r="EI1297"/>
      <c r="EJ1297"/>
      <c r="EK1297"/>
      <c r="EL1297"/>
      <c r="EM1297"/>
      <c r="EN1297"/>
      <c r="EO1297"/>
      <c r="EP1297"/>
      <c r="EQ1297"/>
      <c r="ER1297"/>
      <c r="ES1297"/>
      <c r="ET1297"/>
      <c r="EU1297"/>
      <c r="EV1297"/>
      <c r="EW1297"/>
      <c r="EX1297"/>
      <c r="EY1297"/>
      <c r="EZ1297"/>
      <c r="FA1297"/>
      <c r="FB1297"/>
      <c r="FC1297"/>
      <c r="FD1297"/>
      <c r="FE1297"/>
      <c r="FF1297"/>
      <c r="FG1297"/>
      <c r="FH1297"/>
      <c r="FI1297"/>
      <c r="FJ1297"/>
      <c r="FK1297"/>
      <c r="FL1297"/>
      <c r="FM1297"/>
      <c r="FN1297"/>
      <c r="FO1297"/>
      <c r="FP1297"/>
      <c r="FQ1297"/>
      <c r="FR1297"/>
      <c r="FS1297"/>
      <c r="FT1297"/>
      <c r="FU1297"/>
      <c r="FV1297"/>
      <c r="FW1297"/>
      <c r="FX1297"/>
      <c r="FY1297"/>
      <c r="FZ1297"/>
      <c r="GA1297"/>
      <c r="GB1297"/>
      <c r="GC1297"/>
      <c r="GD1297"/>
      <c r="GE1297"/>
      <c r="GF1297"/>
      <c r="GG1297"/>
      <c r="GH1297"/>
      <c r="GI1297"/>
      <c r="GJ1297"/>
      <c r="GK1297"/>
      <c r="GL1297"/>
      <c r="GM1297"/>
      <c r="GN1297"/>
      <c r="GO1297"/>
      <c r="GP1297"/>
      <c r="GQ1297"/>
      <c r="GR1297"/>
      <c r="GS1297"/>
      <c r="GT1297"/>
      <c r="GU1297"/>
      <c r="GV1297"/>
      <c r="GW1297"/>
      <c r="GX1297"/>
      <c r="GY1297"/>
      <c r="GZ1297"/>
      <c r="HA1297"/>
      <c r="HB1297"/>
      <c r="HC1297"/>
      <c r="HD1297"/>
      <c r="HE1297"/>
      <c r="HF1297"/>
      <c r="HG1297"/>
      <c r="HH1297"/>
      <c r="HI1297"/>
      <c r="HJ1297"/>
      <c r="HK1297"/>
      <c r="HL1297"/>
      <c r="HM1297"/>
      <c r="HN1297"/>
      <c r="HO1297"/>
      <c r="HP1297"/>
      <c r="HQ1297"/>
      <c r="HR1297"/>
      <c r="HS1297"/>
      <c r="HT1297"/>
      <c r="HU1297"/>
      <c r="HV1297"/>
      <c r="HW1297"/>
      <c r="HX1297"/>
      <c r="HY1297"/>
      <c r="HZ1297"/>
      <c r="IA1297"/>
      <c r="IB1297"/>
      <c r="IC1297"/>
      <c r="ID1297"/>
      <c r="IE1297"/>
      <c r="IF1297"/>
      <c r="IG1297"/>
      <c r="IH1297"/>
      <c r="II1297"/>
      <c r="IJ1297"/>
      <c r="IK1297"/>
      <c r="IL1297"/>
      <c r="IM1297"/>
      <c r="IN1297"/>
      <c r="IO1297"/>
      <c r="IP1297"/>
      <c r="IQ1297"/>
      <c r="IR1297"/>
      <c r="IS1297"/>
      <c r="IT1297"/>
      <c r="IU1297"/>
      <c r="IV1297"/>
      <c r="IW1297"/>
      <c r="IX1297"/>
      <c r="IY1297"/>
      <c r="IZ1297"/>
      <c r="JA1297"/>
      <c r="JB1297"/>
      <c r="JC1297"/>
      <c r="JD1297"/>
      <c r="JE1297"/>
      <c r="JF1297"/>
      <c r="JG1297"/>
      <c r="JH1297"/>
      <c r="JI1297"/>
      <c r="JJ1297"/>
      <c r="JK1297"/>
      <c r="JL1297"/>
      <c r="JM1297"/>
      <c r="JN1297"/>
      <c r="JO1297"/>
      <c r="JP1297"/>
      <c r="JQ1297"/>
      <c r="JR1297"/>
      <c r="JS1297"/>
      <c r="JT1297"/>
      <c r="JU1297"/>
      <c r="JV1297"/>
      <c r="JW1297"/>
      <c r="JX1297"/>
      <c r="JY1297"/>
      <c r="JZ1297"/>
      <c r="KA1297"/>
      <c r="KB1297"/>
      <c r="KC1297"/>
      <c r="KD1297"/>
      <c r="KE1297"/>
      <c r="KF1297"/>
      <c r="KG1297"/>
      <c r="KH1297"/>
      <c r="KI1297"/>
      <c r="KJ1297"/>
      <c r="KK1297"/>
      <c r="KL1297"/>
      <c r="KM1297"/>
      <c r="KN1297"/>
      <c r="KO1297"/>
      <c r="KP1297"/>
      <c r="KQ1297"/>
      <c r="KR1297"/>
      <c r="KS1297"/>
      <c r="KT1297"/>
      <c r="KU1297"/>
      <c r="KV1297"/>
      <c r="KW1297"/>
      <c r="KX1297"/>
      <c r="KY1297"/>
      <c r="KZ1297"/>
      <c r="LA1297"/>
      <c r="LB1297"/>
      <c r="LC1297"/>
      <c r="LD1297"/>
      <c r="LE1297"/>
      <c r="LF1297"/>
      <c r="LG1297"/>
      <c r="LH1297"/>
      <c r="LI1297"/>
      <c r="LJ1297"/>
      <c r="LK1297"/>
      <c r="LL1297"/>
      <c r="LM1297"/>
      <c r="LN1297"/>
      <c r="LO1297"/>
      <c r="LP1297"/>
      <c r="LQ1297"/>
      <c r="LR1297"/>
      <c r="LS1297"/>
      <c r="LT1297"/>
      <c r="LU1297"/>
      <c r="LV1297"/>
      <c r="LW1297"/>
      <c r="LX1297"/>
      <c r="LY1297"/>
      <c r="LZ1297"/>
      <c r="MA1297"/>
      <c r="MB1297"/>
      <c r="MC1297"/>
      <c r="MD1297"/>
      <c r="ME1297"/>
      <c r="MF1297"/>
      <c r="MG1297"/>
      <c r="MH1297"/>
      <c r="MI1297"/>
      <c r="MJ1297"/>
      <c r="MK1297"/>
      <c r="ML1297"/>
      <c r="MM1297"/>
      <c r="MN1297"/>
      <c r="MO1297"/>
      <c r="MP1297"/>
      <c r="MQ1297"/>
      <c r="MR1297"/>
      <c r="MS1297"/>
      <c r="MT1297"/>
      <c r="MU1297"/>
      <c r="MV1297"/>
      <c r="MW1297"/>
      <c r="MX1297"/>
      <c r="MY1297"/>
      <c r="MZ1297"/>
      <c r="NA1297"/>
      <c r="NB1297"/>
      <c r="NC1297"/>
      <c r="ND1297"/>
      <c r="NE1297"/>
      <c r="NF1297"/>
      <c r="NG1297"/>
      <c r="NH1297"/>
      <c r="NI1297"/>
      <c r="NJ1297"/>
      <c r="NK1297"/>
      <c r="NL1297"/>
      <c r="NM1297"/>
      <c r="NN1297"/>
      <c r="NO1297"/>
      <c r="NP1297"/>
      <c r="NQ1297"/>
      <c r="NR1297"/>
      <c r="NS1297"/>
      <c r="NT1297"/>
      <c r="NU1297"/>
      <c r="NV1297"/>
      <c r="NW1297"/>
      <c r="NX1297"/>
      <c r="NY1297"/>
      <c r="NZ1297"/>
      <c r="OA1297"/>
    </row>
    <row r="1298" spans="16:391"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  <c r="CV1298"/>
      <c r="CW1298"/>
      <c r="CX1298"/>
      <c r="CY1298"/>
      <c r="CZ1298"/>
      <c r="DA1298"/>
      <c r="DB1298"/>
      <c r="DC1298"/>
      <c r="DD1298"/>
      <c r="DE1298"/>
      <c r="DF1298"/>
      <c r="DG1298"/>
      <c r="DH1298"/>
      <c r="DI1298"/>
      <c r="DJ1298"/>
      <c r="DK1298"/>
      <c r="DL1298"/>
      <c r="DM1298"/>
      <c r="DN1298"/>
      <c r="DO1298"/>
      <c r="DP1298"/>
      <c r="DQ1298"/>
      <c r="DR1298"/>
      <c r="DS1298"/>
      <c r="DT1298"/>
      <c r="DU1298"/>
      <c r="DV1298"/>
      <c r="DW1298"/>
      <c r="DX1298"/>
      <c r="DY1298"/>
      <c r="DZ1298"/>
      <c r="EA1298"/>
      <c r="EB1298"/>
      <c r="EC1298"/>
      <c r="ED1298"/>
      <c r="EE1298"/>
      <c r="EF1298"/>
      <c r="EG1298"/>
      <c r="EH1298"/>
      <c r="EI1298"/>
      <c r="EJ1298"/>
      <c r="EK1298"/>
      <c r="EL1298"/>
      <c r="EM1298"/>
      <c r="EN1298"/>
      <c r="EO1298"/>
      <c r="EP1298"/>
      <c r="EQ1298"/>
      <c r="ER1298"/>
      <c r="ES1298"/>
      <c r="ET1298"/>
      <c r="EU1298"/>
      <c r="EV1298"/>
      <c r="EW1298"/>
      <c r="EX1298"/>
      <c r="EY1298"/>
      <c r="EZ1298"/>
      <c r="FA1298"/>
      <c r="FB1298"/>
      <c r="FC1298"/>
      <c r="FD1298"/>
      <c r="FE1298"/>
      <c r="FF1298"/>
      <c r="FG1298"/>
      <c r="FH1298"/>
      <c r="FI1298"/>
      <c r="FJ1298"/>
      <c r="FK1298"/>
      <c r="FL1298"/>
      <c r="FM1298"/>
      <c r="FN1298"/>
      <c r="FO1298"/>
      <c r="FP1298"/>
      <c r="FQ1298"/>
      <c r="FR1298"/>
      <c r="FS1298"/>
      <c r="FT1298"/>
      <c r="FU1298"/>
      <c r="FV1298"/>
      <c r="FW1298"/>
      <c r="FX1298"/>
      <c r="FY1298"/>
      <c r="FZ1298"/>
      <c r="GA1298"/>
      <c r="GB1298"/>
      <c r="GC1298"/>
      <c r="GD1298"/>
      <c r="GE1298"/>
      <c r="GF1298"/>
      <c r="GG1298"/>
      <c r="GH1298"/>
      <c r="GI1298"/>
      <c r="GJ1298"/>
      <c r="GK1298"/>
      <c r="GL1298"/>
      <c r="GM1298"/>
      <c r="GN1298"/>
      <c r="GO1298"/>
      <c r="GP1298"/>
      <c r="GQ1298"/>
      <c r="GR1298"/>
      <c r="GS1298"/>
      <c r="GT1298"/>
      <c r="GU1298"/>
      <c r="GV1298"/>
      <c r="GW1298"/>
      <c r="GX1298"/>
      <c r="GY1298"/>
      <c r="GZ1298"/>
      <c r="HA1298"/>
      <c r="HB1298"/>
      <c r="HC1298"/>
      <c r="HD1298"/>
      <c r="HE1298"/>
      <c r="HF1298"/>
      <c r="HG1298"/>
      <c r="HH1298"/>
      <c r="HI1298"/>
      <c r="HJ1298"/>
      <c r="HK1298"/>
      <c r="HL1298"/>
      <c r="HM1298"/>
      <c r="HN1298"/>
      <c r="HO1298"/>
      <c r="HP1298"/>
      <c r="HQ1298"/>
      <c r="HR1298"/>
      <c r="HS1298"/>
      <c r="HT1298"/>
      <c r="HU1298"/>
      <c r="HV1298"/>
      <c r="HW1298"/>
      <c r="HX1298"/>
      <c r="HY1298"/>
      <c r="HZ1298"/>
      <c r="IA1298"/>
      <c r="IB1298"/>
      <c r="IC1298"/>
      <c r="ID1298"/>
      <c r="IE1298"/>
      <c r="IF1298"/>
      <c r="IG1298"/>
      <c r="IH1298"/>
      <c r="II1298"/>
      <c r="IJ1298"/>
      <c r="IK1298"/>
      <c r="IL1298"/>
      <c r="IM1298"/>
      <c r="IN1298"/>
      <c r="IO1298"/>
      <c r="IP1298"/>
      <c r="IQ1298"/>
      <c r="IR1298"/>
      <c r="IS1298"/>
      <c r="IT1298"/>
      <c r="IU1298"/>
      <c r="IV1298"/>
      <c r="IW1298"/>
      <c r="IX1298"/>
      <c r="IY1298"/>
      <c r="IZ1298"/>
      <c r="JA1298"/>
      <c r="JB1298"/>
      <c r="JC1298"/>
      <c r="JD1298"/>
      <c r="JE1298"/>
      <c r="JF1298"/>
      <c r="JG1298"/>
      <c r="JH1298"/>
      <c r="JI1298"/>
      <c r="JJ1298"/>
      <c r="JK1298"/>
      <c r="JL1298"/>
      <c r="JM1298"/>
      <c r="JN1298"/>
      <c r="JO1298"/>
      <c r="JP1298"/>
      <c r="JQ1298"/>
      <c r="JR1298"/>
      <c r="JS1298"/>
      <c r="JT1298"/>
      <c r="JU1298"/>
      <c r="JV1298"/>
      <c r="JW1298"/>
      <c r="JX1298"/>
      <c r="JY1298"/>
      <c r="JZ1298"/>
      <c r="KA1298"/>
      <c r="KB1298"/>
      <c r="KC1298"/>
      <c r="KD1298"/>
      <c r="KE1298"/>
      <c r="KF1298"/>
      <c r="KG1298"/>
      <c r="KH1298"/>
      <c r="KI1298"/>
      <c r="KJ1298"/>
      <c r="KK1298"/>
      <c r="KL1298"/>
      <c r="KM1298"/>
      <c r="KN1298"/>
      <c r="KO1298"/>
      <c r="KP1298"/>
      <c r="KQ1298"/>
      <c r="KR1298"/>
      <c r="KS1298"/>
      <c r="KT1298"/>
      <c r="KU1298"/>
      <c r="KV1298"/>
      <c r="KW1298"/>
      <c r="KX1298"/>
      <c r="KY1298"/>
      <c r="KZ1298"/>
      <c r="LA1298"/>
      <c r="LB1298"/>
      <c r="LC1298"/>
      <c r="LD1298"/>
      <c r="LE1298"/>
      <c r="LF1298"/>
      <c r="LG1298"/>
      <c r="LH1298"/>
      <c r="LI1298"/>
      <c r="LJ1298"/>
      <c r="LK1298"/>
      <c r="LL1298"/>
      <c r="LM1298"/>
      <c r="LN1298"/>
      <c r="LO1298"/>
      <c r="LP1298"/>
      <c r="LQ1298"/>
      <c r="LR1298"/>
      <c r="LS1298"/>
      <c r="LT1298"/>
      <c r="LU1298"/>
      <c r="LV1298"/>
      <c r="LW1298"/>
      <c r="LX1298"/>
      <c r="LY1298"/>
      <c r="LZ1298"/>
      <c r="MA1298"/>
      <c r="MB1298"/>
      <c r="MC1298"/>
      <c r="MD1298"/>
      <c r="ME1298"/>
      <c r="MF1298"/>
      <c r="MG1298"/>
      <c r="MH1298"/>
      <c r="MI1298"/>
      <c r="MJ1298"/>
      <c r="MK1298"/>
      <c r="ML1298"/>
      <c r="MM1298"/>
      <c r="MN1298"/>
      <c r="MO1298"/>
      <c r="MP1298"/>
      <c r="MQ1298"/>
      <c r="MR1298"/>
      <c r="MS1298"/>
      <c r="MT1298"/>
      <c r="MU1298"/>
      <c r="MV1298"/>
      <c r="MW1298"/>
      <c r="MX1298"/>
      <c r="MY1298"/>
      <c r="MZ1298"/>
      <c r="NA1298"/>
      <c r="NB1298"/>
      <c r="NC1298"/>
      <c r="ND1298"/>
      <c r="NE1298"/>
      <c r="NF1298"/>
      <c r="NG1298"/>
      <c r="NH1298"/>
      <c r="NI1298"/>
      <c r="NJ1298"/>
      <c r="NK1298"/>
      <c r="NL1298"/>
      <c r="NM1298"/>
      <c r="NN1298"/>
      <c r="NO1298"/>
      <c r="NP1298"/>
      <c r="NQ1298"/>
      <c r="NR1298"/>
      <c r="NS1298"/>
      <c r="NT1298"/>
      <c r="NU1298"/>
      <c r="NV1298"/>
      <c r="NW1298"/>
      <c r="NX1298"/>
      <c r="NY1298"/>
      <c r="NZ1298"/>
      <c r="OA1298"/>
    </row>
    <row r="1299" spans="16:391"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  <c r="CV1299"/>
      <c r="CW1299"/>
      <c r="CX1299"/>
      <c r="CY1299"/>
      <c r="CZ1299"/>
      <c r="DA1299"/>
      <c r="DB1299"/>
      <c r="DC1299"/>
      <c r="DD1299"/>
      <c r="DE1299"/>
      <c r="DF1299"/>
      <c r="DG1299"/>
      <c r="DH1299"/>
      <c r="DI1299"/>
      <c r="DJ1299"/>
      <c r="DK1299"/>
      <c r="DL1299"/>
      <c r="DM1299"/>
      <c r="DN1299"/>
      <c r="DO1299"/>
      <c r="DP1299"/>
      <c r="DQ1299"/>
      <c r="DR1299"/>
      <c r="DS1299"/>
      <c r="DT1299"/>
      <c r="DU1299"/>
      <c r="DV1299"/>
      <c r="DW1299"/>
      <c r="DX1299"/>
      <c r="DY1299"/>
      <c r="DZ1299"/>
      <c r="EA1299"/>
      <c r="EB1299"/>
      <c r="EC1299"/>
      <c r="ED1299"/>
      <c r="EE1299"/>
      <c r="EF1299"/>
      <c r="EG1299"/>
      <c r="EH1299"/>
      <c r="EI1299"/>
      <c r="EJ1299"/>
      <c r="EK1299"/>
      <c r="EL1299"/>
      <c r="EM1299"/>
      <c r="EN1299"/>
      <c r="EO1299"/>
      <c r="EP1299"/>
      <c r="EQ1299"/>
      <c r="ER1299"/>
      <c r="ES1299"/>
      <c r="ET1299"/>
      <c r="EU1299"/>
      <c r="EV1299"/>
      <c r="EW1299"/>
      <c r="EX1299"/>
      <c r="EY1299"/>
      <c r="EZ1299"/>
      <c r="FA1299"/>
      <c r="FB1299"/>
      <c r="FC1299"/>
      <c r="FD1299"/>
      <c r="FE1299"/>
      <c r="FF1299"/>
      <c r="FG1299"/>
      <c r="FH1299"/>
      <c r="FI1299"/>
      <c r="FJ1299"/>
      <c r="FK1299"/>
      <c r="FL1299"/>
      <c r="FM1299"/>
      <c r="FN1299"/>
      <c r="FO1299"/>
      <c r="FP1299"/>
      <c r="FQ1299"/>
      <c r="FR1299"/>
      <c r="FS1299"/>
      <c r="FT1299"/>
      <c r="FU1299"/>
      <c r="FV1299"/>
      <c r="FW1299"/>
      <c r="FX1299"/>
      <c r="FY1299"/>
      <c r="FZ1299"/>
      <c r="GA1299"/>
      <c r="GB1299"/>
      <c r="GC1299"/>
      <c r="GD1299"/>
      <c r="GE1299"/>
      <c r="GF1299"/>
      <c r="GG1299"/>
      <c r="GH1299"/>
      <c r="GI1299"/>
      <c r="GJ1299"/>
      <c r="GK1299"/>
      <c r="GL1299"/>
      <c r="GM1299"/>
      <c r="GN1299"/>
      <c r="GO1299"/>
      <c r="GP1299"/>
      <c r="GQ1299"/>
      <c r="GR1299"/>
      <c r="GS1299"/>
      <c r="GT1299"/>
      <c r="GU1299"/>
      <c r="GV1299"/>
      <c r="GW1299"/>
      <c r="GX1299"/>
      <c r="GY1299"/>
      <c r="GZ1299"/>
      <c r="HA1299"/>
      <c r="HB1299"/>
      <c r="HC1299"/>
      <c r="HD1299"/>
      <c r="HE1299"/>
      <c r="HF1299"/>
      <c r="HG1299"/>
      <c r="HH1299"/>
      <c r="HI1299"/>
      <c r="HJ1299"/>
      <c r="HK1299"/>
      <c r="HL1299"/>
      <c r="HM1299"/>
      <c r="HN1299"/>
      <c r="HO1299"/>
      <c r="HP1299"/>
      <c r="HQ1299"/>
      <c r="HR1299"/>
      <c r="HS1299"/>
      <c r="HT1299"/>
      <c r="HU1299"/>
      <c r="HV1299"/>
      <c r="HW1299"/>
      <c r="HX1299"/>
      <c r="HY1299"/>
      <c r="HZ1299"/>
      <c r="IA1299"/>
      <c r="IB1299"/>
      <c r="IC1299"/>
      <c r="ID1299"/>
      <c r="IE1299"/>
      <c r="IF1299"/>
      <c r="IG1299"/>
      <c r="IH1299"/>
      <c r="II1299"/>
      <c r="IJ1299"/>
      <c r="IK1299"/>
      <c r="IL1299"/>
      <c r="IM1299"/>
      <c r="IN1299"/>
      <c r="IO1299"/>
      <c r="IP1299"/>
      <c r="IQ1299"/>
      <c r="IR1299"/>
      <c r="IS1299"/>
      <c r="IT1299"/>
      <c r="IU1299"/>
      <c r="IV1299"/>
      <c r="IW1299"/>
      <c r="IX1299"/>
      <c r="IY1299"/>
      <c r="IZ1299"/>
      <c r="JA1299"/>
      <c r="JB1299"/>
      <c r="JC1299"/>
      <c r="JD1299"/>
      <c r="JE1299"/>
      <c r="JF1299"/>
      <c r="JG1299"/>
      <c r="JH1299"/>
      <c r="JI1299"/>
      <c r="JJ1299"/>
      <c r="JK1299"/>
      <c r="JL1299"/>
      <c r="JM1299"/>
      <c r="JN1299"/>
      <c r="JO1299"/>
      <c r="JP1299"/>
      <c r="JQ1299"/>
      <c r="JR1299"/>
      <c r="JS1299"/>
      <c r="JT1299"/>
      <c r="JU1299"/>
      <c r="JV1299"/>
      <c r="JW1299"/>
      <c r="JX1299"/>
      <c r="JY1299"/>
      <c r="JZ1299"/>
      <c r="KA1299"/>
      <c r="KB1299"/>
      <c r="KC1299"/>
      <c r="KD1299"/>
      <c r="KE1299"/>
      <c r="KF1299"/>
      <c r="KG1299"/>
      <c r="KH1299"/>
      <c r="KI1299"/>
      <c r="KJ1299"/>
      <c r="KK1299"/>
      <c r="KL1299"/>
      <c r="KM1299"/>
      <c r="KN1299"/>
      <c r="KO1299"/>
      <c r="KP1299"/>
      <c r="KQ1299"/>
      <c r="KR1299"/>
      <c r="KS1299"/>
      <c r="KT1299"/>
      <c r="KU1299"/>
      <c r="KV1299"/>
      <c r="KW1299"/>
      <c r="KX1299"/>
      <c r="KY1299"/>
      <c r="KZ1299"/>
      <c r="LA1299"/>
      <c r="LB1299"/>
      <c r="LC1299"/>
      <c r="LD1299"/>
      <c r="LE1299"/>
      <c r="LF1299"/>
      <c r="LG1299"/>
      <c r="LH1299"/>
      <c r="LI1299"/>
      <c r="LJ1299"/>
      <c r="LK1299"/>
      <c r="LL1299"/>
      <c r="LM1299"/>
      <c r="LN1299"/>
      <c r="LO1299"/>
      <c r="LP1299"/>
      <c r="LQ1299"/>
      <c r="LR1299"/>
      <c r="LS1299"/>
      <c r="LT1299"/>
      <c r="LU1299"/>
      <c r="LV1299"/>
      <c r="LW1299"/>
      <c r="LX1299"/>
      <c r="LY1299"/>
      <c r="LZ1299"/>
      <c r="MA1299"/>
      <c r="MB1299"/>
      <c r="MC1299"/>
      <c r="MD1299"/>
      <c r="ME1299"/>
      <c r="MF1299"/>
      <c r="MG1299"/>
      <c r="MH1299"/>
      <c r="MI1299"/>
      <c r="MJ1299"/>
      <c r="MK1299"/>
      <c r="ML1299"/>
      <c r="MM1299"/>
      <c r="MN1299"/>
      <c r="MO1299"/>
      <c r="MP1299"/>
      <c r="MQ1299"/>
      <c r="MR1299"/>
      <c r="MS1299"/>
      <c r="MT1299"/>
      <c r="MU1299"/>
      <c r="MV1299"/>
      <c r="MW1299"/>
      <c r="MX1299"/>
      <c r="MY1299"/>
      <c r="MZ1299"/>
      <c r="NA1299"/>
      <c r="NB1299"/>
      <c r="NC1299"/>
      <c r="ND1299"/>
      <c r="NE1299"/>
      <c r="NF1299"/>
      <c r="NG1299"/>
      <c r="NH1299"/>
      <c r="NI1299"/>
      <c r="NJ1299"/>
      <c r="NK1299"/>
      <c r="NL1299"/>
      <c r="NM1299"/>
      <c r="NN1299"/>
      <c r="NO1299"/>
      <c r="NP1299"/>
      <c r="NQ1299"/>
      <c r="NR1299"/>
      <c r="NS1299"/>
      <c r="NT1299"/>
      <c r="NU1299"/>
      <c r="NV1299"/>
      <c r="NW1299"/>
      <c r="NX1299"/>
      <c r="NY1299"/>
      <c r="NZ1299"/>
      <c r="OA1299"/>
    </row>
    <row r="1300" spans="16:391"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  <c r="CV1300"/>
      <c r="CW1300"/>
      <c r="CX1300"/>
      <c r="CY1300"/>
      <c r="CZ1300"/>
      <c r="DA1300"/>
      <c r="DB1300"/>
      <c r="DC1300"/>
      <c r="DD1300"/>
      <c r="DE1300"/>
      <c r="DF1300"/>
      <c r="DG1300"/>
      <c r="DH1300"/>
      <c r="DI1300"/>
      <c r="DJ1300"/>
      <c r="DK1300"/>
      <c r="DL1300"/>
      <c r="DM1300"/>
      <c r="DN1300"/>
      <c r="DO1300"/>
      <c r="DP1300"/>
      <c r="DQ1300"/>
      <c r="DR1300"/>
      <c r="DS1300"/>
      <c r="DT1300"/>
      <c r="DU1300"/>
      <c r="DV1300"/>
      <c r="DW1300"/>
      <c r="DX1300"/>
      <c r="DY1300"/>
      <c r="DZ1300"/>
      <c r="EA1300"/>
      <c r="EB1300"/>
      <c r="EC1300"/>
      <c r="ED1300"/>
      <c r="EE1300"/>
      <c r="EF1300"/>
      <c r="EG1300"/>
      <c r="EH1300"/>
      <c r="EI1300"/>
      <c r="EJ1300"/>
      <c r="EK1300"/>
      <c r="EL1300"/>
      <c r="EM1300"/>
      <c r="EN1300"/>
      <c r="EO1300"/>
      <c r="EP1300"/>
      <c r="EQ1300"/>
      <c r="ER1300"/>
      <c r="ES1300"/>
      <c r="ET1300"/>
      <c r="EU1300"/>
      <c r="EV1300"/>
      <c r="EW1300"/>
      <c r="EX1300"/>
      <c r="EY1300"/>
      <c r="EZ1300"/>
      <c r="FA1300"/>
      <c r="FB1300"/>
      <c r="FC1300"/>
      <c r="FD1300"/>
      <c r="FE1300"/>
      <c r="FF1300"/>
      <c r="FG1300"/>
      <c r="FH1300"/>
      <c r="FI1300"/>
      <c r="FJ1300"/>
      <c r="FK1300"/>
      <c r="FL1300"/>
      <c r="FM1300"/>
      <c r="FN1300"/>
      <c r="FO1300"/>
      <c r="FP1300"/>
      <c r="FQ1300"/>
      <c r="FR1300"/>
      <c r="FS1300"/>
      <c r="FT1300"/>
      <c r="FU1300"/>
      <c r="FV1300"/>
      <c r="FW1300"/>
      <c r="FX1300"/>
      <c r="FY1300"/>
      <c r="FZ1300"/>
      <c r="GA1300"/>
      <c r="GB1300"/>
      <c r="GC1300"/>
      <c r="GD1300"/>
      <c r="GE1300"/>
      <c r="GF1300"/>
      <c r="GG1300"/>
      <c r="GH1300"/>
      <c r="GI1300"/>
      <c r="GJ1300"/>
      <c r="GK1300"/>
      <c r="GL1300"/>
      <c r="GM1300"/>
      <c r="GN1300"/>
      <c r="GO1300"/>
      <c r="GP1300"/>
      <c r="GQ1300"/>
      <c r="GR1300"/>
      <c r="GS1300"/>
      <c r="GT1300"/>
      <c r="GU1300"/>
      <c r="GV1300"/>
      <c r="GW1300"/>
      <c r="GX1300"/>
      <c r="GY1300"/>
      <c r="GZ1300"/>
      <c r="HA1300"/>
      <c r="HB1300"/>
      <c r="HC1300"/>
      <c r="HD1300"/>
      <c r="HE1300"/>
      <c r="HF1300"/>
      <c r="HG1300"/>
      <c r="HH1300"/>
      <c r="HI1300"/>
      <c r="HJ1300"/>
      <c r="HK1300"/>
      <c r="HL1300"/>
      <c r="HM1300"/>
      <c r="HN1300"/>
      <c r="HO1300"/>
      <c r="HP1300"/>
      <c r="HQ1300"/>
      <c r="HR1300"/>
      <c r="HS1300"/>
      <c r="HT1300"/>
      <c r="HU1300"/>
      <c r="HV1300"/>
      <c r="HW1300"/>
      <c r="HX1300"/>
      <c r="HY1300"/>
      <c r="HZ1300"/>
      <c r="IA1300"/>
      <c r="IB1300"/>
      <c r="IC1300"/>
      <c r="ID1300"/>
      <c r="IE1300"/>
      <c r="IF1300"/>
      <c r="IG1300"/>
      <c r="IH1300"/>
      <c r="II1300"/>
      <c r="IJ1300"/>
      <c r="IK1300"/>
      <c r="IL1300"/>
      <c r="IM1300"/>
      <c r="IN1300"/>
      <c r="IO1300"/>
      <c r="IP1300"/>
      <c r="IQ1300"/>
      <c r="IR1300"/>
      <c r="IS1300"/>
      <c r="IT1300"/>
      <c r="IU1300"/>
      <c r="IV1300"/>
      <c r="IW1300"/>
      <c r="IX1300"/>
      <c r="IY1300"/>
      <c r="IZ1300"/>
      <c r="JA1300"/>
      <c r="JB1300"/>
      <c r="JC1300"/>
      <c r="JD1300"/>
      <c r="JE1300"/>
      <c r="JF1300"/>
      <c r="JG1300"/>
      <c r="JH1300"/>
      <c r="JI1300"/>
      <c r="JJ1300"/>
      <c r="JK1300"/>
      <c r="JL1300"/>
      <c r="JM1300"/>
      <c r="JN1300"/>
      <c r="JO1300"/>
      <c r="JP1300"/>
      <c r="JQ1300"/>
      <c r="JR1300"/>
      <c r="JS1300"/>
      <c r="JT1300"/>
      <c r="JU1300"/>
      <c r="JV1300"/>
      <c r="JW1300"/>
      <c r="JX1300"/>
      <c r="JY1300"/>
      <c r="JZ1300"/>
      <c r="KA1300"/>
      <c r="KB1300"/>
      <c r="KC1300"/>
      <c r="KD1300"/>
      <c r="KE1300"/>
      <c r="KF1300"/>
      <c r="KG1300"/>
      <c r="KH1300"/>
      <c r="KI1300"/>
      <c r="KJ1300"/>
      <c r="KK1300"/>
      <c r="KL1300"/>
      <c r="KM1300"/>
      <c r="KN1300"/>
      <c r="KO1300"/>
      <c r="KP1300"/>
      <c r="KQ1300"/>
      <c r="KR1300"/>
      <c r="KS1300"/>
      <c r="KT1300"/>
      <c r="KU1300"/>
      <c r="KV1300"/>
      <c r="KW1300"/>
      <c r="KX1300"/>
      <c r="KY1300"/>
      <c r="KZ1300"/>
      <c r="LA1300"/>
      <c r="LB1300"/>
      <c r="LC1300"/>
      <c r="LD1300"/>
      <c r="LE1300"/>
      <c r="LF1300"/>
      <c r="LG1300"/>
      <c r="LH1300"/>
      <c r="LI1300"/>
      <c r="LJ1300"/>
      <c r="LK1300"/>
      <c r="LL1300"/>
      <c r="LM1300"/>
      <c r="LN1300"/>
      <c r="LO1300"/>
      <c r="LP1300"/>
      <c r="LQ1300"/>
      <c r="LR1300"/>
      <c r="LS1300"/>
      <c r="LT1300"/>
      <c r="LU1300"/>
      <c r="LV1300"/>
      <c r="LW1300"/>
      <c r="LX1300"/>
      <c r="LY1300"/>
      <c r="LZ1300"/>
      <c r="MA1300"/>
      <c r="MB1300"/>
      <c r="MC1300"/>
      <c r="MD1300"/>
      <c r="ME1300"/>
      <c r="MF1300"/>
      <c r="MG1300"/>
      <c r="MH1300"/>
      <c r="MI1300"/>
      <c r="MJ1300"/>
      <c r="MK1300"/>
      <c r="ML1300"/>
      <c r="MM1300"/>
      <c r="MN1300"/>
      <c r="MO1300"/>
      <c r="MP1300"/>
      <c r="MQ1300"/>
      <c r="MR1300"/>
      <c r="MS1300"/>
      <c r="MT1300"/>
      <c r="MU1300"/>
      <c r="MV1300"/>
      <c r="MW1300"/>
      <c r="MX1300"/>
      <c r="MY1300"/>
      <c r="MZ1300"/>
      <c r="NA1300"/>
      <c r="NB1300"/>
      <c r="NC1300"/>
      <c r="ND1300"/>
      <c r="NE1300"/>
      <c r="NF1300"/>
      <c r="NG1300"/>
      <c r="NH1300"/>
      <c r="NI1300"/>
      <c r="NJ1300"/>
      <c r="NK1300"/>
      <c r="NL1300"/>
      <c r="NM1300"/>
      <c r="NN1300"/>
      <c r="NO1300"/>
      <c r="NP1300"/>
      <c r="NQ1300"/>
      <c r="NR1300"/>
      <c r="NS1300"/>
      <c r="NT1300"/>
      <c r="NU1300"/>
      <c r="NV1300"/>
      <c r="NW1300"/>
      <c r="NX1300"/>
      <c r="NY1300"/>
      <c r="NZ1300"/>
      <c r="OA1300"/>
    </row>
    <row r="1301" spans="16:391"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  <c r="CV1301"/>
      <c r="CW1301"/>
      <c r="CX1301"/>
      <c r="CY1301"/>
      <c r="CZ1301"/>
      <c r="DA1301"/>
      <c r="DB1301"/>
      <c r="DC1301"/>
      <c r="DD1301"/>
      <c r="DE1301"/>
      <c r="DF1301"/>
      <c r="DG1301"/>
      <c r="DH1301"/>
      <c r="DI1301"/>
      <c r="DJ1301"/>
      <c r="DK1301"/>
      <c r="DL1301"/>
      <c r="DM1301"/>
      <c r="DN1301"/>
      <c r="DO1301"/>
      <c r="DP1301"/>
      <c r="DQ1301"/>
      <c r="DR1301"/>
      <c r="DS1301"/>
      <c r="DT1301"/>
      <c r="DU1301"/>
      <c r="DV1301"/>
      <c r="DW1301"/>
      <c r="DX1301"/>
      <c r="DY1301"/>
      <c r="DZ1301"/>
      <c r="EA1301"/>
      <c r="EB1301"/>
      <c r="EC1301"/>
      <c r="ED1301"/>
      <c r="EE1301"/>
      <c r="EF1301"/>
      <c r="EG1301"/>
      <c r="EH1301"/>
      <c r="EI1301"/>
      <c r="EJ1301"/>
      <c r="EK1301"/>
      <c r="EL1301"/>
      <c r="EM1301"/>
      <c r="EN1301"/>
      <c r="EO1301"/>
      <c r="EP1301"/>
      <c r="EQ1301"/>
      <c r="ER1301"/>
      <c r="ES1301"/>
      <c r="ET1301"/>
      <c r="EU1301"/>
      <c r="EV1301"/>
      <c r="EW1301"/>
      <c r="EX1301"/>
      <c r="EY1301"/>
      <c r="EZ1301"/>
      <c r="FA1301"/>
      <c r="FB1301"/>
      <c r="FC1301"/>
      <c r="FD1301"/>
      <c r="FE1301"/>
      <c r="FF1301"/>
      <c r="FG1301"/>
      <c r="FH1301"/>
      <c r="FI1301"/>
      <c r="FJ1301"/>
      <c r="FK1301"/>
      <c r="FL1301"/>
      <c r="FM1301"/>
      <c r="FN1301"/>
      <c r="FO1301"/>
      <c r="FP1301"/>
      <c r="FQ1301"/>
      <c r="FR1301"/>
      <c r="FS1301"/>
      <c r="FT1301"/>
      <c r="FU1301"/>
      <c r="FV1301"/>
      <c r="FW1301"/>
      <c r="FX1301"/>
      <c r="FY1301"/>
      <c r="FZ1301"/>
      <c r="GA1301"/>
      <c r="GB1301"/>
      <c r="GC1301"/>
      <c r="GD1301"/>
      <c r="GE1301"/>
      <c r="GF1301"/>
      <c r="GG1301"/>
      <c r="GH1301"/>
      <c r="GI1301"/>
      <c r="GJ1301"/>
      <c r="GK1301"/>
      <c r="GL1301"/>
      <c r="GM1301"/>
      <c r="GN1301"/>
      <c r="GO1301"/>
      <c r="GP1301"/>
      <c r="GQ1301"/>
      <c r="GR1301"/>
      <c r="GS1301"/>
      <c r="GT1301"/>
      <c r="GU1301"/>
      <c r="GV1301"/>
      <c r="GW1301"/>
      <c r="GX1301"/>
      <c r="GY1301"/>
      <c r="GZ1301"/>
      <c r="HA1301"/>
      <c r="HB1301"/>
      <c r="HC1301"/>
      <c r="HD1301"/>
      <c r="HE1301"/>
      <c r="HF1301"/>
      <c r="HG1301"/>
      <c r="HH1301"/>
      <c r="HI1301"/>
      <c r="HJ1301"/>
      <c r="HK1301"/>
      <c r="HL1301"/>
      <c r="HM1301"/>
      <c r="HN1301"/>
      <c r="HO1301"/>
      <c r="HP1301"/>
      <c r="HQ1301"/>
      <c r="HR1301"/>
      <c r="HS1301"/>
      <c r="HT1301"/>
      <c r="HU1301"/>
      <c r="HV1301"/>
      <c r="HW1301"/>
      <c r="HX1301"/>
      <c r="HY1301"/>
      <c r="HZ1301"/>
      <c r="IA1301"/>
      <c r="IB1301"/>
      <c r="IC1301"/>
      <c r="ID1301"/>
      <c r="IE1301"/>
      <c r="IF1301"/>
      <c r="IG1301"/>
      <c r="IH1301"/>
      <c r="II1301"/>
      <c r="IJ1301"/>
      <c r="IK1301"/>
      <c r="IL1301"/>
      <c r="IM1301"/>
      <c r="IN1301"/>
      <c r="IO1301"/>
      <c r="IP1301"/>
      <c r="IQ1301"/>
      <c r="IR1301"/>
      <c r="IS1301"/>
      <c r="IT1301"/>
      <c r="IU1301"/>
      <c r="IV1301"/>
      <c r="IW1301"/>
      <c r="IX1301"/>
      <c r="IY1301"/>
      <c r="IZ1301"/>
      <c r="JA1301"/>
      <c r="JB1301"/>
      <c r="JC1301"/>
      <c r="JD1301"/>
      <c r="JE1301"/>
      <c r="JF1301"/>
      <c r="JG1301"/>
      <c r="JH1301"/>
      <c r="JI1301"/>
      <c r="JJ1301"/>
      <c r="JK1301"/>
      <c r="JL1301"/>
      <c r="JM1301"/>
      <c r="JN1301"/>
      <c r="JO1301"/>
      <c r="JP1301"/>
      <c r="JQ1301"/>
      <c r="JR1301"/>
      <c r="JS1301"/>
      <c r="JT1301"/>
      <c r="JU1301"/>
      <c r="JV1301"/>
      <c r="JW1301"/>
      <c r="JX1301"/>
      <c r="JY1301"/>
      <c r="JZ1301"/>
      <c r="KA1301"/>
      <c r="KB1301"/>
      <c r="KC1301"/>
      <c r="KD1301"/>
      <c r="KE1301"/>
      <c r="KF1301"/>
      <c r="KG1301"/>
      <c r="KH1301"/>
      <c r="KI1301"/>
      <c r="KJ1301"/>
      <c r="KK1301"/>
      <c r="KL1301"/>
      <c r="KM1301"/>
      <c r="KN1301"/>
      <c r="KO1301"/>
      <c r="KP1301"/>
      <c r="KQ1301"/>
      <c r="KR1301"/>
      <c r="KS1301"/>
      <c r="KT1301"/>
      <c r="KU1301"/>
      <c r="KV1301"/>
      <c r="KW1301"/>
      <c r="KX1301"/>
      <c r="KY1301"/>
      <c r="KZ1301"/>
      <c r="LA1301"/>
      <c r="LB1301"/>
      <c r="LC1301"/>
      <c r="LD1301"/>
      <c r="LE1301"/>
      <c r="LF1301"/>
      <c r="LG1301"/>
      <c r="LH1301"/>
      <c r="LI1301"/>
      <c r="LJ1301"/>
      <c r="LK1301"/>
      <c r="LL1301"/>
      <c r="LM1301"/>
      <c r="LN1301"/>
      <c r="LO1301"/>
      <c r="LP1301"/>
      <c r="LQ1301"/>
      <c r="LR1301"/>
      <c r="LS1301"/>
      <c r="LT1301"/>
      <c r="LU1301"/>
      <c r="LV1301"/>
      <c r="LW1301"/>
      <c r="LX1301"/>
      <c r="LY1301"/>
      <c r="LZ1301"/>
      <c r="MA1301"/>
      <c r="MB1301"/>
      <c r="MC1301"/>
      <c r="MD1301"/>
      <c r="ME1301"/>
      <c r="MF1301"/>
      <c r="MG1301"/>
      <c r="MH1301"/>
      <c r="MI1301"/>
      <c r="MJ1301"/>
      <c r="MK1301"/>
      <c r="ML1301"/>
      <c r="MM1301"/>
      <c r="MN1301"/>
      <c r="MO1301"/>
      <c r="MP1301"/>
      <c r="MQ1301"/>
      <c r="MR1301"/>
      <c r="MS1301"/>
      <c r="MT1301"/>
      <c r="MU1301"/>
      <c r="MV1301"/>
      <c r="MW1301"/>
      <c r="MX1301"/>
      <c r="MY1301"/>
      <c r="MZ1301"/>
      <c r="NA1301"/>
      <c r="NB1301"/>
      <c r="NC1301"/>
      <c r="ND1301"/>
      <c r="NE1301"/>
      <c r="NF1301"/>
      <c r="NG1301"/>
      <c r="NH1301"/>
      <c r="NI1301"/>
      <c r="NJ1301"/>
      <c r="NK1301"/>
      <c r="NL1301"/>
      <c r="NM1301"/>
      <c r="NN1301"/>
      <c r="NO1301"/>
      <c r="NP1301"/>
      <c r="NQ1301"/>
      <c r="NR1301"/>
      <c r="NS1301"/>
      <c r="NT1301"/>
      <c r="NU1301"/>
      <c r="NV1301"/>
      <c r="NW1301"/>
      <c r="NX1301"/>
      <c r="NY1301"/>
      <c r="NZ1301"/>
      <c r="OA1301"/>
    </row>
    <row r="1302" spans="16:391"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  <c r="CV1302"/>
      <c r="CW1302"/>
      <c r="CX1302"/>
      <c r="CY1302"/>
      <c r="CZ1302"/>
      <c r="DA1302"/>
      <c r="DB1302"/>
      <c r="DC1302"/>
      <c r="DD1302"/>
      <c r="DE1302"/>
      <c r="DF1302"/>
      <c r="DG1302"/>
      <c r="DH1302"/>
      <c r="DI1302"/>
      <c r="DJ1302"/>
      <c r="DK1302"/>
      <c r="DL1302"/>
      <c r="DM1302"/>
      <c r="DN1302"/>
      <c r="DO1302"/>
      <c r="DP1302"/>
      <c r="DQ1302"/>
      <c r="DR1302"/>
      <c r="DS1302"/>
      <c r="DT1302"/>
      <c r="DU1302"/>
      <c r="DV1302"/>
      <c r="DW1302"/>
      <c r="DX1302"/>
      <c r="DY1302"/>
      <c r="DZ1302"/>
      <c r="EA1302"/>
      <c r="EB1302"/>
      <c r="EC1302"/>
      <c r="ED1302"/>
      <c r="EE1302"/>
      <c r="EF1302"/>
      <c r="EG1302"/>
      <c r="EH1302"/>
      <c r="EI1302"/>
      <c r="EJ1302"/>
      <c r="EK1302"/>
      <c r="EL1302"/>
      <c r="EM1302"/>
      <c r="EN1302"/>
      <c r="EO1302"/>
      <c r="EP1302"/>
      <c r="EQ1302"/>
      <c r="ER1302"/>
      <c r="ES1302"/>
      <c r="ET1302"/>
      <c r="EU1302"/>
      <c r="EV1302"/>
      <c r="EW1302"/>
      <c r="EX1302"/>
      <c r="EY1302"/>
      <c r="EZ1302"/>
      <c r="FA1302"/>
      <c r="FB1302"/>
      <c r="FC1302"/>
      <c r="FD1302"/>
      <c r="FE1302"/>
      <c r="FF1302"/>
      <c r="FG1302"/>
      <c r="FH1302"/>
      <c r="FI1302"/>
      <c r="FJ1302"/>
      <c r="FK1302"/>
      <c r="FL1302"/>
      <c r="FM1302"/>
      <c r="FN1302"/>
      <c r="FO1302"/>
      <c r="FP1302"/>
      <c r="FQ1302"/>
      <c r="FR1302"/>
      <c r="FS1302"/>
      <c r="FT1302"/>
      <c r="FU1302"/>
      <c r="FV1302"/>
      <c r="FW1302"/>
      <c r="FX1302"/>
      <c r="FY1302"/>
      <c r="FZ1302"/>
      <c r="GA1302"/>
      <c r="GB1302"/>
      <c r="GC1302"/>
      <c r="GD1302"/>
      <c r="GE1302"/>
      <c r="GF1302"/>
      <c r="GG1302"/>
      <c r="GH1302"/>
      <c r="GI1302"/>
      <c r="GJ1302"/>
      <c r="GK1302"/>
      <c r="GL1302"/>
      <c r="GM1302"/>
      <c r="GN1302"/>
      <c r="GO1302"/>
      <c r="GP1302"/>
      <c r="GQ1302"/>
      <c r="GR1302"/>
      <c r="GS1302"/>
      <c r="GT1302"/>
      <c r="GU1302"/>
      <c r="GV1302"/>
      <c r="GW1302"/>
      <c r="GX1302"/>
      <c r="GY1302"/>
      <c r="GZ1302"/>
      <c r="HA1302"/>
      <c r="HB1302"/>
      <c r="HC1302"/>
      <c r="HD1302"/>
      <c r="HE1302"/>
      <c r="HF1302"/>
      <c r="HG1302"/>
      <c r="HH1302"/>
      <c r="HI1302"/>
      <c r="HJ1302"/>
      <c r="HK1302"/>
      <c r="HL1302"/>
      <c r="HM1302"/>
      <c r="HN1302"/>
      <c r="HO1302"/>
      <c r="HP1302"/>
      <c r="HQ1302"/>
      <c r="HR1302"/>
      <c r="HS1302"/>
      <c r="HT1302"/>
      <c r="HU1302"/>
      <c r="HV1302"/>
      <c r="HW1302"/>
      <c r="HX1302"/>
      <c r="HY1302"/>
      <c r="HZ1302"/>
      <c r="IA1302"/>
      <c r="IB1302"/>
      <c r="IC1302"/>
      <c r="ID1302"/>
      <c r="IE1302"/>
      <c r="IF1302"/>
      <c r="IG1302"/>
      <c r="IH1302"/>
      <c r="II1302"/>
      <c r="IJ1302"/>
      <c r="IK1302"/>
      <c r="IL1302"/>
      <c r="IM1302"/>
      <c r="IN1302"/>
      <c r="IO1302"/>
      <c r="IP1302"/>
      <c r="IQ1302"/>
      <c r="IR1302"/>
      <c r="IS1302"/>
      <c r="IT1302"/>
      <c r="IU1302"/>
      <c r="IV1302"/>
      <c r="IW1302"/>
      <c r="IX1302"/>
      <c r="IY1302"/>
      <c r="IZ1302"/>
      <c r="JA1302"/>
      <c r="JB1302"/>
      <c r="JC1302"/>
      <c r="JD1302"/>
      <c r="JE1302"/>
      <c r="JF1302"/>
      <c r="JG1302"/>
      <c r="JH1302"/>
      <c r="JI1302"/>
      <c r="JJ1302"/>
      <c r="JK1302"/>
      <c r="JL1302"/>
      <c r="JM1302"/>
      <c r="JN1302"/>
      <c r="JO1302"/>
      <c r="JP1302"/>
      <c r="JQ1302"/>
      <c r="JR1302"/>
      <c r="JS1302"/>
      <c r="JT1302"/>
      <c r="JU1302"/>
      <c r="JV1302"/>
      <c r="JW1302"/>
      <c r="JX1302"/>
      <c r="JY1302"/>
      <c r="JZ1302"/>
      <c r="KA1302"/>
      <c r="KB1302"/>
      <c r="KC1302"/>
      <c r="KD1302"/>
      <c r="KE1302"/>
      <c r="KF1302"/>
      <c r="KG1302"/>
      <c r="KH1302"/>
      <c r="KI1302"/>
      <c r="KJ1302"/>
      <c r="KK1302"/>
      <c r="KL1302"/>
      <c r="KM1302"/>
      <c r="KN1302"/>
      <c r="KO1302"/>
      <c r="KP1302"/>
      <c r="KQ1302"/>
      <c r="KR1302"/>
      <c r="KS1302"/>
      <c r="KT1302"/>
      <c r="KU1302"/>
      <c r="KV1302"/>
      <c r="KW1302"/>
      <c r="KX1302"/>
      <c r="KY1302"/>
      <c r="KZ1302"/>
      <c r="LA1302"/>
      <c r="LB1302"/>
      <c r="LC1302"/>
      <c r="LD1302"/>
      <c r="LE1302"/>
      <c r="LF1302"/>
      <c r="LG1302"/>
      <c r="LH1302"/>
      <c r="LI1302"/>
      <c r="LJ1302"/>
      <c r="LK1302"/>
      <c r="LL1302"/>
      <c r="LM1302"/>
      <c r="LN1302"/>
      <c r="LO1302"/>
      <c r="LP1302"/>
      <c r="LQ1302"/>
      <c r="LR1302"/>
      <c r="LS1302"/>
      <c r="LT1302"/>
      <c r="LU1302"/>
      <c r="LV1302"/>
      <c r="LW1302"/>
      <c r="LX1302"/>
      <c r="LY1302"/>
      <c r="LZ1302"/>
      <c r="MA1302"/>
      <c r="MB1302"/>
      <c r="MC1302"/>
      <c r="MD1302"/>
      <c r="ME1302"/>
      <c r="MF1302"/>
      <c r="MG1302"/>
      <c r="MH1302"/>
      <c r="MI1302"/>
      <c r="MJ1302"/>
      <c r="MK1302"/>
      <c r="ML1302"/>
      <c r="MM1302"/>
      <c r="MN1302"/>
      <c r="MO1302"/>
      <c r="MP1302"/>
      <c r="MQ1302"/>
      <c r="MR1302"/>
      <c r="MS1302"/>
      <c r="MT1302"/>
      <c r="MU1302"/>
      <c r="MV1302"/>
      <c r="MW1302"/>
      <c r="MX1302"/>
      <c r="MY1302"/>
      <c r="MZ1302"/>
      <c r="NA1302"/>
      <c r="NB1302"/>
      <c r="NC1302"/>
      <c r="ND1302"/>
      <c r="NE1302"/>
      <c r="NF1302"/>
      <c r="NG1302"/>
      <c r="NH1302"/>
      <c r="NI1302"/>
      <c r="NJ1302"/>
      <c r="NK1302"/>
      <c r="NL1302"/>
      <c r="NM1302"/>
      <c r="NN1302"/>
      <c r="NO1302"/>
      <c r="NP1302"/>
      <c r="NQ1302"/>
      <c r="NR1302"/>
      <c r="NS1302"/>
      <c r="NT1302"/>
      <c r="NU1302"/>
      <c r="NV1302"/>
      <c r="NW1302"/>
      <c r="NX1302"/>
      <c r="NY1302"/>
      <c r="NZ1302"/>
      <c r="OA1302"/>
    </row>
    <row r="1303" spans="16:391"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  <c r="CN1303"/>
      <c r="CO1303"/>
      <c r="CP1303"/>
      <c r="CQ1303"/>
      <c r="CR1303"/>
      <c r="CS1303"/>
      <c r="CT1303"/>
      <c r="CU1303"/>
      <c r="CV1303"/>
      <c r="CW1303"/>
      <c r="CX1303"/>
      <c r="CY1303"/>
      <c r="CZ1303"/>
      <c r="DA1303"/>
      <c r="DB1303"/>
      <c r="DC1303"/>
      <c r="DD1303"/>
      <c r="DE1303"/>
      <c r="DF1303"/>
      <c r="DG1303"/>
      <c r="DH1303"/>
      <c r="DI1303"/>
      <c r="DJ1303"/>
      <c r="DK1303"/>
      <c r="DL1303"/>
      <c r="DM1303"/>
      <c r="DN1303"/>
      <c r="DO1303"/>
      <c r="DP1303"/>
      <c r="DQ1303"/>
      <c r="DR1303"/>
      <c r="DS1303"/>
      <c r="DT1303"/>
      <c r="DU1303"/>
      <c r="DV1303"/>
      <c r="DW1303"/>
      <c r="DX1303"/>
      <c r="DY1303"/>
      <c r="DZ1303"/>
      <c r="EA1303"/>
      <c r="EB1303"/>
      <c r="EC1303"/>
      <c r="ED1303"/>
      <c r="EE1303"/>
      <c r="EF1303"/>
      <c r="EG1303"/>
      <c r="EH1303"/>
      <c r="EI1303"/>
      <c r="EJ1303"/>
      <c r="EK1303"/>
      <c r="EL1303"/>
      <c r="EM1303"/>
      <c r="EN1303"/>
      <c r="EO1303"/>
      <c r="EP1303"/>
      <c r="EQ1303"/>
      <c r="ER1303"/>
      <c r="ES1303"/>
      <c r="ET1303"/>
      <c r="EU1303"/>
      <c r="EV1303"/>
      <c r="EW1303"/>
      <c r="EX1303"/>
      <c r="EY1303"/>
      <c r="EZ1303"/>
      <c r="FA1303"/>
      <c r="FB1303"/>
      <c r="FC1303"/>
      <c r="FD1303"/>
      <c r="FE1303"/>
      <c r="FF1303"/>
      <c r="FG1303"/>
      <c r="FH1303"/>
      <c r="FI1303"/>
      <c r="FJ1303"/>
      <c r="FK1303"/>
      <c r="FL1303"/>
      <c r="FM1303"/>
      <c r="FN1303"/>
      <c r="FO1303"/>
      <c r="FP1303"/>
      <c r="FQ1303"/>
      <c r="FR1303"/>
      <c r="FS1303"/>
      <c r="FT1303"/>
      <c r="FU1303"/>
      <c r="FV1303"/>
      <c r="FW1303"/>
      <c r="FX1303"/>
      <c r="FY1303"/>
      <c r="FZ1303"/>
      <c r="GA1303"/>
      <c r="GB1303"/>
      <c r="GC1303"/>
      <c r="GD1303"/>
      <c r="GE1303"/>
      <c r="GF1303"/>
      <c r="GG1303"/>
      <c r="GH1303"/>
      <c r="GI1303"/>
      <c r="GJ1303"/>
      <c r="GK1303"/>
      <c r="GL1303"/>
      <c r="GM1303"/>
      <c r="GN1303"/>
      <c r="GO1303"/>
      <c r="GP1303"/>
      <c r="GQ1303"/>
      <c r="GR1303"/>
      <c r="GS1303"/>
      <c r="GT1303"/>
      <c r="GU1303"/>
      <c r="GV1303"/>
      <c r="GW1303"/>
      <c r="GX1303"/>
      <c r="GY1303"/>
      <c r="GZ1303"/>
      <c r="HA1303"/>
      <c r="HB1303"/>
      <c r="HC1303"/>
      <c r="HD1303"/>
      <c r="HE1303"/>
      <c r="HF1303"/>
      <c r="HG1303"/>
      <c r="HH1303"/>
      <c r="HI1303"/>
      <c r="HJ1303"/>
      <c r="HK1303"/>
      <c r="HL1303"/>
      <c r="HM1303"/>
      <c r="HN1303"/>
      <c r="HO1303"/>
      <c r="HP1303"/>
      <c r="HQ1303"/>
      <c r="HR1303"/>
      <c r="HS1303"/>
      <c r="HT1303"/>
      <c r="HU1303"/>
      <c r="HV1303"/>
      <c r="HW1303"/>
      <c r="HX1303"/>
      <c r="HY1303"/>
      <c r="HZ1303"/>
      <c r="IA1303"/>
      <c r="IB1303"/>
      <c r="IC1303"/>
      <c r="ID1303"/>
      <c r="IE1303"/>
      <c r="IF1303"/>
      <c r="IG1303"/>
      <c r="IH1303"/>
      <c r="II1303"/>
      <c r="IJ1303"/>
      <c r="IK1303"/>
      <c r="IL1303"/>
      <c r="IM1303"/>
      <c r="IN1303"/>
      <c r="IO1303"/>
      <c r="IP1303"/>
      <c r="IQ1303"/>
      <c r="IR1303"/>
      <c r="IS1303"/>
      <c r="IT1303"/>
      <c r="IU1303"/>
      <c r="IV1303"/>
      <c r="IW1303"/>
      <c r="IX1303"/>
      <c r="IY1303"/>
      <c r="IZ1303"/>
      <c r="JA1303"/>
      <c r="JB1303"/>
      <c r="JC1303"/>
      <c r="JD1303"/>
      <c r="JE1303"/>
      <c r="JF1303"/>
      <c r="JG1303"/>
      <c r="JH1303"/>
      <c r="JI1303"/>
      <c r="JJ1303"/>
      <c r="JK1303"/>
      <c r="JL1303"/>
      <c r="JM1303"/>
      <c r="JN1303"/>
      <c r="JO1303"/>
      <c r="JP1303"/>
      <c r="JQ1303"/>
      <c r="JR1303"/>
      <c r="JS1303"/>
      <c r="JT1303"/>
      <c r="JU1303"/>
      <c r="JV1303"/>
      <c r="JW1303"/>
      <c r="JX1303"/>
      <c r="JY1303"/>
      <c r="JZ1303"/>
      <c r="KA1303"/>
      <c r="KB1303"/>
      <c r="KC1303"/>
      <c r="KD1303"/>
      <c r="KE1303"/>
      <c r="KF1303"/>
      <c r="KG1303"/>
      <c r="KH1303"/>
      <c r="KI1303"/>
      <c r="KJ1303"/>
      <c r="KK1303"/>
      <c r="KL1303"/>
      <c r="KM1303"/>
      <c r="KN1303"/>
      <c r="KO1303"/>
      <c r="KP1303"/>
      <c r="KQ1303"/>
      <c r="KR1303"/>
      <c r="KS1303"/>
      <c r="KT1303"/>
      <c r="KU1303"/>
      <c r="KV1303"/>
      <c r="KW1303"/>
      <c r="KX1303"/>
      <c r="KY1303"/>
      <c r="KZ1303"/>
      <c r="LA1303"/>
      <c r="LB1303"/>
      <c r="LC1303"/>
      <c r="LD1303"/>
      <c r="LE1303"/>
      <c r="LF1303"/>
      <c r="LG1303"/>
      <c r="LH1303"/>
      <c r="LI1303"/>
      <c r="LJ1303"/>
      <c r="LK1303"/>
      <c r="LL1303"/>
      <c r="LM1303"/>
      <c r="LN1303"/>
      <c r="LO1303"/>
      <c r="LP1303"/>
      <c r="LQ1303"/>
      <c r="LR1303"/>
      <c r="LS1303"/>
      <c r="LT1303"/>
      <c r="LU1303"/>
      <c r="LV1303"/>
      <c r="LW1303"/>
      <c r="LX1303"/>
      <c r="LY1303"/>
      <c r="LZ1303"/>
      <c r="MA1303"/>
      <c r="MB1303"/>
      <c r="MC1303"/>
      <c r="MD1303"/>
      <c r="ME1303"/>
      <c r="MF1303"/>
      <c r="MG1303"/>
      <c r="MH1303"/>
      <c r="MI1303"/>
      <c r="MJ1303"/>
      <c r="MK1303"/>
      <c r="ML1303"/>
      <c r="MM1303"/>
      <c r="MN1303"/>
      <c r="MO1303"/>
      <c r="MP1303"/>
      <c r="MQ1303"/>
      <c r="MR1303"/>
      <c r="MS1303"/>
      <c r="MT1303"/>
      <c r="MU1303"/>
      <c r="MV1303"/>
      <c r="MW1303"/>
      <c r="MX1303"/>
      <c r="MY1303"/>
      <c r="MZ1303"/>
      <c r="NA1303"/>
      <c r="NB1303"/>
      <c r="NC1303"/>
      <c r="ND1303"/>
      <c r="NE1303"/>
      <c r="NF1303"/>
      <c r="NG1303"/>
      <c r="NH1303"/>
      <c r="NI1303"/>
      <c r="NJ1303"/>
      <c r="NK1303"/>
      <c r="NL1303"/>
      <c r="NM1303"/>
      <c r="NN1303"/>
      <c r="NO1303"/>
      <c r="NP1303"/>
      <c r="NQ1303"/>
      <c r="NR1303"/>
      <c r="NS1303"/>
      <c r="NT1303"/>
      <c r="NU1303"/>
      <c r="NV1303"/>
      <c r="NW1303"/>
      <c r="NX1303"/>
      <c r="NY1303"/>
      <c r="NZ1303"/>
      <c r="OA1303"/>
    </row>
    <row r="1304" spans="16:391"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  <c r="CN1304"/>
      <c r="CO1304"/>
      <c r="CP1304"/>
      <c r="CQ1304"/>
      <c r="CR1304"/>
      <c r="CS1304"/>
      <c r="CT1304"/>
      <c r="CU1304"/>
      <c r="CV1304"/>
      <c r="CW1304"/>
      <c r="CX1304"/>
      <c r="CY1304"/>
      <c r="CZ1304"/>
      <c r="DA1304"/>
      <c r="DB1304"/>
      <c r="DC1304"/>
      <c r="DD1304"/>
      <c r="DE1304"/>
      <c r="DF1304"/>
      <c r="DG1304"/>
      <c r="DH1304"/>
      <c r="DI1304"/>
      <c r="DJ1304"/>
      <c r="DK1304"/>
      <c r="DL1304"/>
      <c r="DM1304"/>
      <c r="DN1304"/>
      <c r="DO1304"/>
      <c r="DP1304"/>
      <c r="DQ1304"/>
      <c r="DR1304"/>
      <c r="DS1304"/>
      <c r="DT1304"/>
      <c r="DU1304"/>
      <c r="DV1304"/>
      <c r="DW1304"/>
      <c r="DX1304"/>
      <c r="DY1304"/>
      <c r="DZ1304"/>
      <c r="EA1304"/>
      <c r="EB1304"/>
      <c r="EC1304"/>
      <c r="ED1304"/>
      <c r="EE1304"/>
      <c r="EF1304"/>
      <c r="EG1304"/>
      <c r="EH1304"/>
      <c r="EI1304"/>
      <c r="EJ1304"/>
      <c r="EK1304"/>
      <c r="EL1304"/>
      <c r="EM1304"/>
      <c r="EN1304"/>
      <c r="EO1304"/>
      <c r="EP1304"/>
      <c r="EQ1304"/>
      <c r="ER1304"/>
      <c r="ES1304"/>
      <c r="ET1304"/>
      <c r="EU1304"/>
      <c r="EV1304"/>
      <c r="EW1304"/>
      <c r="EX1304"/>
      <c r="EY1304"/>
      <c r="EZ1304"/>
      <c r="FA1304"/>
      <c r="FB1304"/>
      <c r="FC1304"/>
      <c r="FD1304"/>
      <c r="FE1304"/>
      <c r="FF1304"/>
      <c r="FG1304"/>
      <c r="FH1304"/>
      <c r="FI1304"/>
      <c r="FJ1304"/>
      <c r="FK1304"/>
      <c r="FL1304"/>
      <c r="FM1304"/>
      <c r="FN1304"/>
      <c r="FO1304"/>
      <c r="FP1304"/>
      <c r="FQ1304"/>
      <c r="FR1304"/>
      <c r="FS1304"/>
      <c r="FT1304"/>
      <c r="FU1304"/>
      <c r="FV1304"/>
      <c r="FW1304"/>
      <c r="FX1304"/>
      <c r="FY1304"/>
      <c r="FZ1304"/>
      <c r="GA1304"/>
      <c r="GB1304"/>
      <c r="GC1304"/>
      <c r="GD1304"/>
      <c r="GE1304"/>
      <c r="GF1304"/>
      <c r="GG1304"/>
      <c r="GH1304"/>
      <c r="GI1304"/>
      <c r="GJ1304"/>
      <c r="GK1304"/>
      <c r="GL1304"/>
      <c r="GM1304"/>
      <c r="GN1304"/>
      <c r="GO1304"/>
      <c r="GP1304"/>
      <c r="GQ1304"/>
      <c r="GR1304"/>
      <c r="GS1304"/>
      <c r="GT1304"/>
      <c r="GU1304"/>
      <c r="GV1304"/>
      <c r="GW1304"/>
      <c r="GX1304"/>
      <c r="GY1304"/>
      <c r="GZ1304"/>
      <c r="HA1304"/>
      <c r="HB1304"/>
      <c r="HC1304"/>
      <c r="HD1304"/>
      <c r="HE1304"/>
      <c r="HF1304"/>
      <c r="HG1304"/>
      <c r="HH1304"/>
      <c r="HI1304"/>
      <c r="HJ1304"/>
      <c r="HK1304"/>
      <c r="HL1304"/>
      <c r="HM1304"/>
      <c r="HN1304"/>
      <c r="HO1304"/>
      <c r="HP1304"/>
      <c r="HQ1304"/>
      <c r="HR1304"/>
      <c r="HS1304"/>
      <c r="HT1304"/>
      <c r="HU1304"/>
      <c r="HV1304"/>
      <c r="HW1304"/>
      <c r="HX1304"/>
      <c r="HY1304"/>
      <c r="HZ1304"/>
      <c r="IA1304"/>
      <c r="IB1304"/>
      <c r="IC1304"/>
      <c r="ID1304"/>
      <c r="IE1304"/>
      <c r="IF1304"/>
      <c r="IG1304"/>
      <c r="IH1304"/>
      <c r="II1304"/>
      <c r="IJ1304"/>
      <c r="IK1304"/>
      <c r="IL1304"/>
      <c r="IM1304"/>
      <c r="IN1304"/>
      <c r="IO1304"/>
      <c r="IP1304"/>
      <c r="IQ1304"/>
      <c r="IR1304"/>
      <c r="IS1304"/>
      <c r="IT1304"/>
      <c r="IU1304"/>
      <c r="IV1304"/>
      <c r="IW1304"/>
      <c r="IX1304"/>
      <c r="IY1304"/>
      <c r="IZ1304"/>
      <c r="JA1304"/>
      <c r="JB1304"/>
      <c r="JC1304"/>
      <c r="JD1304"/>
      <c r="JE1304"/>
      <c r="JF1304"/>
      <c r="JG1304"/>
      <c r="JH1304"/>
      <c r="JI1304"/>
      <c r="JJ1304"/>
      <c r="JK1304"/>
      <c r="JL1304"/>
      <c r="JM1304"/>
      <c r="JN1304"/>
      <c r="JO1304"/>
      <c r="JP1304"/>
      <c r="JQ1304"/>
      <c r="JR1304"/>
      <c r="JS1304"/>
      <c r="JT1304"/>
      <c r="JU1304"/>
      <c r="JV1304"/>
      <c r="JW1304"/>
      <c r="JX1304"/>
      <c r="JY1304"/>
      <c r="JZ1304"/>
      <c r="KA1304"/>
      <c r="KB1304"/>
      <c r="KC1304"/>
      <c r="KD1304"/>
      <c r="KE1304"/>
      <c r="KF1304"/>
      <c r="KG1304"/>
      <c r="KH1304"/>
      <c r="KI1304"/>
      <c r="KJ1304"/>
      <c r="KK1304"/>
      <c r="KL1304"/>
      <c r="KM1304"/>
      <c r="KN1304"/>
      <c r="KO1304"/>
      <c r="KP1304"/>
      <c r="KQ1304"/>
      <c r="KR1304"/>
      <c r="KS1304"/>
      <c r="KT1304"/>
      <c r="KU1304"/>
      <c r="KV1304"/>
      <c r="KW1304"/>
      <c r="KX1304"/>
      <c r="KY1304"/>
      <c r="KZ1304"/>
      <c r="LA1304"/>
      <c r="LB1304"/>
      <c r="LC1304"/>
      <c r="LD1304"/>
      <c r="LE1304"/>
      <c r="LF1304"/>
      <c r="LG1304"/>
      <c r="LH1304"/>
      <c r="LI1304"/>
      <c r="LJ1304"/>
      <c r="LK1304"/>
      <c r="LL1304"/>
      <c r="LM1304"/>
      <c r="LN1304"/>
      <c r="LO1304"/>
      <c r="LP1304"/>
      <c r="LQ1304"/>
      <c r="LR1304"/>
      <c r="LS1304"/>
      <c r="LT1304"/>
      <c r="LU1304"/>
      <c r="LV1304"/>
      <c r="LW1304"/>
      <c r="LX1304"/>
      <c r="LY1304"/>
      <c r="LZ1304"/>
      <c r="MA1304"/>
      <c r="MB1304"/>
      <c r="MC1304"/>
      <c r="MD1304"/>
      <c r="ME1304"/>
      <c r="MF1304"/>
      <c r="MG1304"/>
      <c r="MH1304"/>
      <c r="MI1304"/>
      <c r="MJ1304"/>
      <c r="MK1304"/>
      <c r="ML1304"/>
      <c r="MM1304"/>
      <c r="MN1304"/>
      <c r="MO1304"/>
      <c r="MP1304"/>
      <c r="MQ1304"/>
      <c r="MR1304"/>
      <c r="MS1304"/>
      <c r="MT1304"/>
      <c r="MU1304"/>
      <c r="MV1304"/>
      <c r="MW1304"/>
      <c r="MX1304"/>
      <c r="MY1304"/>
      <c r="MZ1304"/>
      <c r="NA1304"/>
      <c r="NB1304"/>
      <c r="NC1304"/>
      <c r="ND1304"/>
      <c r="NE1304"/>
      <c r="NF1304"/>
      <c r="NG1304"/>
      <c r="NH1304"/>
      <c r="NI1304"/>
      <c r="NJ1304"/>
      <c r="NK1304"/>
      <c r="NL1304"/>
      <c r="NM1304"/>
      <c r="NN1304"/>
      <c r="NO1304"/>
      <c r="NP1304"/>
      <c r="NQ1304"/>
      <c r="NR1304"/>
      <c r="NS1304"/>
      <c r="NT1304"/>
      <c r="NU1304"/>
      <c r="NV1304"/>
      <c r="NW1304"/>
      <c r="NX1304"/>
      <c r="NY1304"/>
      <c r="NZ1304"/>
      <c r="OA1304"/>
    </row>
    <row r="1305" spans="16:391"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  <c r="CN1305"/>
      <c r="CO1305"/>
      <c r="CP1305"/>
      <c r="CQ1305"/>
      <c r="CR1305"/>
      <c r="CS1305"/>
      <c r="CT1305"/>
      <c r="CU1305"/>
      <c r="CV1305"/>
      <c r="CW1305"/>
      <c r="CX1305"/>
      <c r="CY1305"/>
      <c r="CZ1305"/>
      <c r="DA1305"/>
      <c r="DB1305"/>
      <c r="DC1305"/>
      <c r="DD1305"/>
      <c r="DE1305"/>
      <c r="DF1305"/>
      <c r="DG1305"/>
      <c r="DH1305"/>
      <c r="DI1305"/>
      <c r="DJ1305"/>
      <c r="DK1305"/>
      <c r="DL1305"/>
      <c r="DM1305"/>
      <c r="DN1305"/>
      <c r="DO1305"/>
      <c r="DP1305"/>
      <c r="DQ1305"/>
      <c r="DR1305"/>
      <c r="DS1305"/>
      <c r="DT1305"/>
      <c r="DU1305"/>
      <c r="DV1305"/>
      <c r="DW1305"/>
      <c r="DX1305"/>
      <c r="DY1305"/>
      <c r="DZ1305"/>
      <c r="EA1305"/>
      <c r="EB1305"/>
      <c r="EC1305"/>
      <c r="ED1305"/>
      <c r="EE1305"/>
      <c r="EF1305"/>
      <c r="EG1305"/>
      <c r="EH1305"/>
      <c r="EI1305"/>
      <c r="EJ1305"/>
      <c r="EK1305"/>
      <c r="EL1305"/>
      <c r="EM1305"/>
      <c r="EN1305"/>
      <c r="EO1305"/>
      <c r="EP1305"/>
      <c r="EQ1305"/>
      <c r="ER1305"/>
      <c r="ES1305"/>
      <c r="ET1305"/>
      <c r="EU1305"/>
      <c r="EV1305"/>
      <c r="EW1305"/>
      <c r="EX1305"/>
      <c r="EY1305"/>
      <c r="EZ1305"/>
      <c r="FA1305"/>
      <c r="FB1305"/>
      <c r="FC1305"/>
      <c r="FD1305"/>
      <c r="FE1305"/>
      <c r="FF1305"/>
      <c r="FG1305"/>
      <c r="FH1305"/>
      <c r="FI1305"/>
      <c r="FJ1305"/>
      <c r="FK1305"/>
      <c r="FL1305"/>
      <c r="FM1305"/>
      <c r="FN1305"/>
      <c r="FO1305"/>
      <c r="FP1305"/>
      <c r="FQ1305"/>
      <c r="FR1305"/>
      <c r="FS1305"/>
      <c r="FT1305"/>
      <c r="FU1305"/>
      <c r="FV1305"/>
      <c r="FW1305"/>
      <c r="FX1305"/>
      <c r="FY1305"/>
      <c r="FZ1305"/>
      <c r="GA1305"/>
      <c r="GB1305"/>
      <c r="GC1305"/>
      <c r="GD1305"/>
      <c r="GE1305"/>
      <c r="GF1305"/>
      <c r="GG1305"/>
      <c r="GH1305"/>
      <c r="GI1305"/>
      <c r="GJ1305"/>
      <c r="GK1305"/>
      <c r="GL1305"/>
      <c r="GM1305"/>
      <c r="GN1305"/>
      <c r="GO1305"/>
      <c r="GP1305"/>
      <c r="GQ1305"/>
      <c r="GR1305"/>
      <c r="GS1305"/>
      <c r="GT1305"/>
      <c r="GU1305"/>
      <c r="GV1305"/>
      <c r="GW1305"/>
      <c r="GX1305"/>
      <c r="GY1305"/>
      <c r="GZ1305"/>
      <c r="HA1305"/>
      <c r="HB1305"/>
      <c r="HC1305"/>
      <c r="HD1305"/>
      <c r="HE1305"/>
      <c r="HF1305"/>
      <c r="HG1305"/>
      <c r="HH1305"/>
      <c r="HI1305"/>
      <c r="HJ1305"/>
      <c r="HK1305"/>
      <c r="HL1305"/>
      <c r="HM1305"/>
      <c r="HN1305"/>
      <c r="HO1305"/>
      <c r="HP1305"/>
      <c r="HQ1305"/>
      <c r="HR1305"/>
      <c r="HS1305"/>
      <c r="HT1305"/>
      <c r="HU1305"/>
      <c r="HV1305"/>
      <c r="HW1305"/>
      <c r="HX1305"/>
      <c r="HY1305"/>
      <c r="HZ1305"/>
      <c r="IA1305"/>
      <c r="IB1305"/>
      <c r="IC1305"/>
      <c r="ID1305"/>
      <c r="IE1305"/>
      <c r="IF1305"/>
      <c r="IG1305"/>
      <c r="IH1305"/>
      <c r="II1305"/>
      <c r="IJ1305"/>
      <c r="IK1305"/>
      <c r="IL1305"/>
      <c r="IM1305"/>
      <c r="IN1305"/>
      <c r="IO1305"/>
      <c r="IP1305"/>
      <c r="IQ1305"/>
      <c r="IR1305"/>
      <c r="IS1305"/>
      <c r="IT1305"/>
      <c r="IU1305"/>
      <c r="IV1305"/>
      <c r="IW1305"/>
      <c r="IX1305"/>
      <c r="IY1305"/>
      <c r="IZ1305"/>
      <c r="JA1305"/>
      <c r="JB1305"/>
      <c r="JC1305"/>
      <c r="JD1305"/>
      <c r="JE1305"/>
      <c r="JF1305"/>
      <c r="JG1305"/>
      <c r="JH1305"/>
      <c r="JI1305"/>
      <c r="JJ1305"/>
      <c r="JK1305"/>
      <c r="JL1305"/>
      <c r="JM1305"/>
      <c r="JN1305"/>
      <c r="JO1305"/>
      <c r="JP1305"/>
      <c r="JQ1305"/>
      <c r="JR1305"/>
      <c r="JS1305"/>
      <c r="JT1305"/>
      <c r="JU1305"/>
      <c r="JV1305"/>
      <c r="JW1305"/>
      <c r="JX1305"/>
      <c r="JY1305"/>
      <c r="JZ1305"/>
      <c r="KA1305"/>
      <c r="KB1305"/>
      <c r="KC1305"/>
      <c r="KD1305"/>
      <c r="KE1305"/>
      <c r="KF1305"/>
      <c r="KG1305"/>
      <c r="KH1305"/>
      <c r="KI1305"/>
      <c r="KJ1305"/>
      <c r="KK1305"/>
      <c r="KL1305"/>
      <c r="KM1305"/>
      <c r="KN1305"/>
      <c r="KO1305"/>
      <c r="KP1305"/>
      <c r="KQ1305"/>
      <c r="KR1305"/>
      <c r="KS1305"/>
      <c r="KT1305"/>
      <c r="KU1305"/>
      <c r="KV1305"/>
      <c r="KW1305"/>
      <c r="KX1305"/>
      <c r="KY1305"/>
      <c r="KZ1305"/>
      <c r="LA1305"/>
      <c r="LB1305"/>
      <c r="LC1305"/>
      <c r="LD1305"/>
      <c r="LE1305"/>
      <c r="LF1305"/>
      <c r="LG1305"/>
      <c r="LH1305"/>
      <c r="LI1305"/>
      <c r="LJ1305"/>
      <c r="LK1305"/>
      <c r="LL1305"/>
      <c r="LM1305"/>
      <c r="LN1305"/>
      <c r="LO1305"/>
      <c r="LP1305"/>
      <c r="LQ1305"/>
      <c r="LR1305"/>
      <c r="LS1305"/>
      <c r="LT1305"/>
      <c r="LU1305"/>
      <c r="LV1305"/>
      <c r="LW1305"/>
      <c r="LX1305"/>
      <c r="LY1305"/>
      <c r="LZ1305"/>
      <c r="MA1305"/>
      <c r="MB1305"/>
      <c r="MC1305"/>
      <c r="MD1305"/>
      <c r="ME1305"/>
      <c r="MF1305"/>
      <c r="MG1305"/>
      <c r="MH1305"/>
      <c r="MI1305"/>
      <c r="MJ1305"/>
      <c r="MK1305"/>
      <c r="ML1305"/>
      <c r="MM1305"/>
      <c r="MN1305"/>
      <c r="MO1305"/>
      <c r="MP1305"/>
      <c r="MQ1305"/>
      <c r="MR1305"/>
      <c r="MS1305"/>
      <c r="MT1305"/>
      <c r="MU1305"/>
      <c r="MV1305"/>
      <c r="MW1305"/>
      <c r="MX1305"/>
      <c r="MY1305"/>
      <c r="MZ1305"/>
      <c r="NA1305"/>
      <c r="NB1305"/>
      <c r="NC1305"/>
      <c r="ND1305"/>
      <c r="NE1305"/>
      <c r="NF1305"/>
      <c r="NG1305"/>
      <c r="NH1305"/>
      <c r="NI1305"/>
      <c r="NJ1305"/>
      <c r="NK1305"/>
      <c r="NL1305"/>
      <c r="NM1305"/>
      <c r="NN1305"/>
      <c r="NO1305"/>
      <c r="NP1305"/>
      <c r="NQ1305"/>
      <c r="NR1305"/>
      <c r="NS1305"/>
      <c r="NT1305"/>
      <c r="NU1305"/>
      <c r="NV1305"/>
      <c r="NW1305"/>
      <c r="NX1305"/>
      <c r="NY1305"/>
      <c r="NZ1305"/>
      <c r="OA1305"/>
    </row>
    <row r="1306" spans="16:391"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  <c r="CN1306"/>
      <c r="CO1306"/>
      <c r="CP1306"/>
      <c r="CQ1306"/>
      <c r="CR1306"/>
      <c r="CS1306"/>
      <c r="CT1306"/>
      <c r="CU1306"/>
      <c r="CV1306"/>
      <c r="CW1306"/>
      <c r="CX1306"/>
      <c r="CY1306"/>
      <c r="CZ1306"/>
      <c r="DA1306"/>
      <c r="DB1306"/>
      <c r="DC1306"/>
      <c r="DD1306"/>
      <c r="DE1306"/>
      <c r="DF1306"/>
      <c r="DG1306"/>
      <c r="DH1306"/>
      <c r="DI1306"/>
      <c r="DJ1306"/>
      <c r="DK1306"/>
      <c r="DL1306"/>
      <c r="DM1306"/>
      <c r="DN1306"/>
      <c r="DO1306"/>
      <c r="DP1306"/>
      <c r="DQ1306"/>
      <c r="DR1306"/>
      <c r="DS1306"/>
      <c r="DT1306"/>
      <c r="DU1306"/>
      <c r="DV1306"/>
      <c r="DW1306"/>
      <c r="DX1306"/>
      <c r="DY1306"/>
      <c r="DZ1306"/>
      <c r="EA1306"/>
      <c r="EB1306"/>
      <c r="EC1306"/>
      <c r="ED1306"/>
      <c r="EE1306"/>
      <c r="EF1306"/>
      <c r="EG1306"/>
      <c r="EH1306"/>
      <c r="EI1306"/>
      <c r="EJ1306"/>
      <c r="EK1306"/>
      <c r="EL1306"/>
      <c r="EM1306"/>
      <c r="EN1306"/>
      <c r="EO1306"/>
      <c r="EP1306"/>
      <c r="EQ1306"/>
      <c r="ER1306"/>
      <c r="ES1306"/>
      <c r="ET1306"/>
      <c r="EU1306"/>
      <c r="EV1306"/>
      <c r="EW1306"/>
      <c r="EX1306"/>
      <c r="EY1306"/>
      <c r="EZ1306"/>
      <c r="FA1306"/>
      <c r="FB1306"/>
      <c r="FC1306"/>
      <c r="FD1306"/>
      <c r="FE1306"/>
      <c r="FF1306"/>
      <c r="FG1306"/>
      <c r="FH1306"/>
      <c r="FI1306"/>
      <c r="FJ1306"/>
      <c r="FK1306"/>
      <c r="FL1306"/>
      <c r="FM1306"/>
      <c r="FN1306"/>
      <c r="FO1306"/>
      <c r="FP1306"/>
      <c r="FQ1306"/>
      <c r="FR1306"/>
      <c r="FS1306"/>
      <c r="FT1306"/>
      <c r="FU1306"/>
      <c r="FV1306"/>
      <c r="FW1306"/>
      <c r="FX1306"/>
      <c r="FY1306"/>
      <c r="FZ1306"/>
      <c r="GA1306"/>
      <c r="GB1306"/>
      <c r="GC1306"/>
      <c r="GD1306"/>
      <c r="GE1306"/>
      <c r="GF1306"/>
      <c r="GG1306"/>
      <c r="GH1306"/>
      <c r="GI1306"/>
      <c r="GJ1306"/>
      <c r="GK1306"/>
      <c r="GL1306"/>
      <c r="GM1306"/>
      <c r="GN1306"/>
      <c r="GO1306"/>
      <c r="GP1306"/>
      <c r="GQ1306"/>
      <c r="GR1306"/>
      <c r="GS1306"/>
      <c r="GT1306"/>
      <c r="GU1306"/>
      <c r="GV1306"/>
      <c r="GW1306"/>
      <c r="GX1306"/>
      <c r="GY1306"/>
      <c r="GZ1306"/>
      <c r="HA1306"/>
      <c r="HB1306"/>
      <c r="HC1306"/>
      <c r="HD1306"/>
      <c r="HE1306"/>
      <c r="HF1306"/>
      <c r="HG1306"/>
      <c r="HH1306"/>
      <c r="HI1306"/>
      <c r="HJ1306"/>
      <c r="HK1306"/>
      <c r="HL1306"/>
      <c r="HM1306"/>
      <c r="HN1306"/>
      <c r="HO1306"/>
      <c r="HP1306"/>
      <c r="HQ1306"/>
      <c r="HR1306"/>
      <c r="HS1306"/>
      <c r="HT1306"/>
      <c r="HU1306"/>
      <c r="HV1306"/>
      <c r="HW1306"/>
      <c r="HX1306"/>
      <c r="HY1306"/>
      <c r="HZ1306"/>
      <c r="IA1306"/>
      <c r="IB1306"/>
      <c r="IC1306"/>
      <c r="ID1306"/>
      <c r="IE1306"/>
      <c r="IF1306"/>
      <c r="IG1306"/>
      <c r="IH1306"/>
      <c r="II1306"/>
      <c r="IJ1306"/>
      <c r="IK1306"/>
      <c r="IL1306"/>
      <c r="IM1306"/>
      <c r="IN1306"/>
      <c r="IO1306"/>
      <c r="IP1306"/>
      <c r="IQ1306"/>
      <c r="IR1306"/>
      <c r="IS1306"/>
      <c r="IT1306"/>
      <c r="IU1306"/>
      <c r="IV1306"/>
      <c r="IW1306"/>
      <c r="IX1306"/>
      <c r="IY1306"/>
      <c r="IZ1306"/>
      <c r="JA1306"/>
      <c r="JB1306"/>
      <c r="JC1306"/>
      <c r="JD1306"/>
      <c r="JE1306"/>
      <c r="JF1306"/>
      <c r="JG1306"/>
      <c r="JH1306"/>
      <c r="JI1306"/>
      <c r="JJ1306"/>
      <c r="JK1306"/>
      <c r="JL1306"/>
      <c r="JM1306"/>
      <c r="JN1306"/>
      <c r="JO1306"/>
      <c r="JP1306"/>
      <c r="JQ1306"/>
      <c r="JR1306"/>
      <c r="JS1306"/>
      <c r="JT1306"/>
      <c r="JU1306"/>
      <c r="JV1306"/>
      <c r="JW1306"/>
      <c r="JX1306"/>
      <c r="JY1306"/>
      <c r="JZ1306"/>
      <c r="KA1306"/>
      <c r="KB1306"/>
      <c r="KC1306"/>
      <c r="KD1306"/>
      <c r="KE1306"/>
      <c r="KF1306"/>
      <c r="KG1306"/>
      <c r="KH1306"/>
      <c r="KI1306"/>
      <c r="KJ1306"/>
      <c r="KK1306"/>
      <c r="KL1306"/>
      <c r="KM1306"/>
      <c r="KN1306"/>
      <c r="KO1306"/>
      <c r="KP1306"/>
      <c r="KQ1306"/>
      <c r="KR1306"/>
      <c r="KS1306"/>
      <c r="KT1306"/>
      <c r="KU1306"/>
      <c r="KV1306"/>
      <c r="KW1306"/>
      <c r="KX1306"/>
      <c r="KY1306"/>
      <c r="KZ1306"/>
      <c r="LA1306"/>
      <c r="LB1306"/>
      <c r="LC1306"/>
      <c r="LD1306"/>
      <c r="LE1306"/>
      <c r="LF1306"/>
      <c r="LG1306"/>
      <c r="LH1306"/>
      <c r="LI1306"/>
      <c r="LJ1306"/>
      <c r="LK1306"/>
      <c r="LL1306"/>
      <c r="LM1306"/>
      <c r="LN1306"/>
      <c r="LO1306"/>
      <c r="LP1306"/>
      <c r="LQ1306"/>
      <c r="LR1306"/>
      <c r="LS1306"/>
      <c r="LT1306"/>
      <c r="LU1306"/>
      <c r="LV1306"/>
      <c r="LW1306"/>
      <c r="LX1306"/>
      <c r="LY1306"/>
      <c r="LZ1306"/>
      <c r="MA1306"/>
      <c r="MB1306"/>
      <c r="MC1306"/>
      <c r="MD1306"/>
      <c r="ME1306"/>
      <c r="MF1306"/>
      <c r="MG1306"/>
      <c r="MH1306"/>
      <c r="MI1306"/>
      <c r="MJ1306"/>
      <c r="MK1306"/>
      <c r="ML1306"/>
      <c r="MM1306"/>
      <c r="MN1306"/>
      <c r="MO1306"/>
      <c r="MP1306"/>
      <c r="MQ1306"/>
      <c r="MR1306"/>
      <c r="MS1306"/>
      <c r="MT1306"/>
      <c r="MU1306"/>
      <c r="MV1306"/>
      <c r="MW1306"/>
      <c r="MX1306"/>
      <c r="MY1306"/>
      <c r="MZ1306"/>
      <c r="NA1306"/>
      <c r="NB1306"/>
      <c r="NC1306"/>
      <c r="ND1306"/>
      <c r="NE1306"/>
      <c r="NF1306"/>
      <c r="NG1306"/>
      <c r="NH1306"/>
      <c r="NI1306"/>
      <c r="NJ1306"/>
      <c r="NK1306"/>
      <c r="NL1306"/>
      <c r="NM1306"/>
      <c r="NN1306"/>
      <c r="NO1306"/>
      <c r="NP1306"/>
      <c r="NQ1306"/>
      <c r="NR1306"/>
      <c r="NS1306"/>
      <c r="NT1306"/>
      <c r="NU1306"/>
      <c r="NV1306"/>
      <c r="NW1306"/>
      <c r="NX1306"/>
      <c r="NY1306"/>
      <c r="NZ1306"/>
      <c r="OA1306"/>
    </row>
    <row r="1307" spans="16:391"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  <c r="CN1307"/>
      <c r="CO1307"/>
      <c r="CP1307"/>
      <c r="CQ1307"/>
      <c r="CR1307"/>
      <c r="CS1307"/>
      <c r="CT1307"/>
      <c r="CU1307"/>
      <c r="CV1307"/>
      <c r="CW1307"/>
      <c r="CX1307"/>
      <c r="CY1307"/>
      <c r="CZ1307"/>
      <c r="DA1307"/>
      <c r="DB1307"/>
      <c r="DC1307"/>
      <c r="DD1307"/>
      <c r="DE1307"/>
      <c r="DF1307"/>
      <c r="DG1307"/>
      <c r="DH1307"/>
      <c r="DI1307"/>
      <c r="DJ1307"/>
      <c r="DK1307"/>
      <c r="DL1307"/>
      <c r="DM1307"/>
      <c r="DN1307"/>
      <c r="DO1307"/>
      <c r="DP1307"/>
      <c r="DQ1307"/>
      <c r="DR1307"/>
      <c r="DS1307"/>
      <c r="DT1307"/>
      <c r="DU1307"/>
      <c r="DV1307"/>
      <c r="DW1307"/>
      <c r="DX1307"/>
      <c r="DY1307"/>
      <c r="DZ1307"/>
      <c r="EA1307"/>
      <c r="EB1307"/>
      <c r="EC1307"/>
      <c r="ED1307"/>
      <c r="EE1307"/>
      <c r="EF1307"/>
      <c r="EG1307"/>
      <c r="EH1307"/>
      <c r="EI1307"/>
      <c r="EJ1307"/>
      <c r="EK1307"/>
      <c r="EL1307"/>
      <c r="EM1307"/>
      <c r="EN1307"/>
      <c r="EO1307"/>
      <c r="EP1307"/>
      <c r="EQ1307"/>
      <c r="ER1307"/>
      <c r="ES1307"/>
      <c r="ET1307"/>
      <c r="EU1307"/>
      <c r="EV1307"/>
      <c r="EW1307"/>
      <c r="EX1307"/>
      <c r="EY1307"/>
      <c r="EZ1307"/>
      <c r="FA1307"/>
      <c r="FB1307"/>
      <c r="FC1307"/>
      <c r="FD1307"/>
      <c r="FE1307"/>
      <c r="FF1307"/>
      <c r="FG1307"/>
      <c r="FH1307"/>
      <c r="FI1307"/>
      <c r="FJ1307"/>
      <c r="FK1307"/>
      <c r="FL1307"/>
      <c r="FM1307"/>
      <c r="FN1307"/>
      <c r="FO1307"/>
      <c r="FP1307"/>
      <c r="FQ1307"/>
      <c r="FR1307"/>
      <c r="FS1307"/>
      <c r="FT1307"/>
      <c r="FU1307"/>
      <c r="FV1307"/>
      <c r="FW1307"/>
      <c r="FX1307"/>
      <c r="FY1307"/>
      <c r="FZ1307"/>
      <c r="GA1307"/>
      <c r="GB1307"/>
      <c r="GC1307"/>
      <c r="GD1307"/>
      <c r="GE1307"/>
      <c r="GF1307"/>
      <c r="GG1307"/>
      <c r="GH1307"/>
      <c r="GI1307"/>
      <c r="GJ1307"/>
      <c r="GK1307"/>
      <c r="GL1307"/>
      <c r="GM1307"/>
      <c r="GN1307"/>
      <c r="GO1307"/>
      <c r="GP1307"/>
      <c r="GQ1307"/>
      <c r="GR1307"/>
      <c r="GS1307"/>
      <c r="GT1307"/>
      <c r="GU1307"/>
      <c r="GV1307"/>
      <c r="GW1307"/>
      <c r="GX1307"/>
      <c r="GY1307"/>
      <c r="GZ1307"/>
      <c r="HA1307"/>
      <c r="HB1307"/>
      <c r="HC1307"/>
      <c r="HD1307"/>
      <c r="HE1307"/>
      <c r="HF1307"/>
      <c r="HG1307"/>
      <c r="HH1307"/>
      <c r="HI1307"/>
      <c r="HJ1307"/>
      <c r="HK1307"/>
      <c r="HL1307"/>
      <c r="HM1307"/>
      <c r="HN1307"/>
      <c r="HO1307"/>
      <c r="HP1307"/>
      <c r="HQ1307"/>
      <c r="HR1307"/>
      <c r="HS1307"/>
      <c r="HT1307"/>
      <c r="HU1307"/>
      <c r="HV1307"/>
      <c r="HW1307"/>
      <c r="HX1307"/>
      <c r="HY1307"/>
      <c r="HZ1307"/>
      <c r="IA1307"/>
      <c r="IB1307"/>
      <c r="IC1307"/>
      <c r="ID1307"/>
      <c r="IE1307"/>
      <c r="IF1307"/>
      <c r="IG1307"/>
      <c r="IH1307"/>
      <c r="II1307"/>
      <c r="IJ1307"/>
      <c r="IK1307"/>
      <c r="IL1307"/>
      <c r="IM1307"/>
      <c r="IN1307"/>
      <c r="IO1307"/>
      <c r="IP1307"/>
      <c r="IQ1307"/>
      <c r="IR1307"/>
      <c r="IS1307"/>
      <c r="IT1307"/>
      <c r="IU1307"/>
      <c r="IV1307"/>
      <c r="IW1307"/>
      <c r="IX1307"/>
      <c r="IY1307"/>
      <c r="IZ1307"/>
      <c r="JA1307"/>
      <c r="JB1307"/>
      <c r="JC1307"/>
      <c r="JD1307"/>
      <c r="JE1307"/>
      <c r="JF1307"/>
      <c r="JG1307"/>
      <c r="JH1307"/>
      <c r="JI1307"/>
      <c r="JJ1307"/>
      <c r="JK1307"/>
      <c r="JL1307"/>
      <c r="JM1307"/>
      <c r="JN1307"/>
      <c r="JO1307"/>
      <c r="JP1307"/>
      <c r="JQ1307"/>
      <c r="JR1307"/>
      <c r="JS1307"/>
      <c r="JT1307"/>
      <c r="JU1307"/>
      <c r="JV1307"/>
      <c r="JW1307"/>
      <c r="JX1307"/>
      <c r="JY1307"/>
      <c r="JZ1307"/>
      <c r="KA1307"/>
      <c r="KB1307"/>
      <c r="KC1307"/>
      <c r="KD1307"/>
      <c r="KE1307"/>
      <c r="KF1307"/>
      <c r="KG1307"/>
      <c r="KH1307"/>
      <c r="KI1307"/>
      <c r="KJ1307"/>
      <c r="KK1307"/>
      <c r="KL1307"/>
      <c r="KM1307"/>
      <c r="KN1307"/>
      <c r="KO1307"/>
      <c r="KP1307"/>
      <c r="KQ1307"/>
      <c r="KR1307"/>
      <c r="KS1307"/>
      <c r="KT1307"/>
      <c r="KU1307"/>
      <c r="KV1307"/>
      <c r="KW1307"/>
      <c r="KX1307"/>
      <c r="KY1307"/>
      <c r="KZ1307"/>
      <c r="LA1307"/>
      <c r="LB1307"/>
      <c r="LC1307"/>
      <c r="LD1307"/>
      <c r="LE1307"/>
      <c r="LF1307"/>
      <c r="LG1307"/>
      <c r="LH1307"/>
      <c r="LI1307"/>
      <c r="LJ1307"/>
      <c r="LK1307"/>
      <c r="LL1307"/>
      <c r="LM1307"/>
      <c r="LN1307"/>
      <c r="LO1307"/>
      <c r="LP1307"/>
      <c r="LQ1307"/>
      <c r="LR1307"/>
      <c r="LS1307"/>
      <c r="LT1307"/>
      <c r="LU1307"/>
      <c r="LV1307"/>
      <c r="LW1307"/>
      <c r="LX1307"/>
      <c r="LY1307"/>
      <c r="LZ1307"/>
      <c r="MA1307"/>
      <c r="MB1307"/>
      <c r="MC1307"/>
      <c r="MD1307"/>
      <c r="ME1307"/>
      <c r="MF1307"/>
      <c r="MG1307"/>
      <c r="MH1307"/>
      <c r="MI1307"/>
      <c r="MJ1307"/>
      <c r="MK1307"/>
      <c r="ML1307"/>
      <c r="MM1307"/>
      <c r="MN1307"/>
      <c r="MO1307"/>
      <c r="MP1307"/>
      <c r="MQ1307"/>
      <c r="MR1307"/>
      <c r="MS1307"/>
      <c r="MT1307"/>
      <c r="MU1307"/>
      <c r="MV1307"/>
      <c r="MW1307"/>
      <c r="MX1307"/>
      <c r="MY1307"/>
      <c r="MZ1307"/>
      <c r="NA1307"/>
      <c r="NB1307"/>
      <c r="NC1307"/>
      <c r="ND1307"/>
      <c r="NE1307"/>
      <c r="NF1307"/>
      <c r="NG1307"/>
      <c r="NH1307"/>
      <c r="NI1307"/>
      <c r="NJ1307"/>
      <c r="NK1307"/>
      <c r="NL1307"/>
      <c r="NM1307"/>
      <c r="NN1307"/>
      <c r="NO1307"/>
      <c r="NP1307"/>
      <c r="NQ1307"/>
      <c r="NR1307"/>
      <c r="NS1307"/>
      <c r="NT1307"/>
      <c r="NU1307"/>
      <c r="NV1307"/>
      <c r="NW1307"/>
      <c r="NX1307"/>
      <c r="NY1307"/>
      <c r="NZ1307"/>
      <c r="OA1307"/>
    </row>
    <row r="1308" spans="16:391"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  <c r="CN1308"/>
      <c r="CO1308"/>
      <c r="CP1308"/>
      <c r="CQ1308"/>
      <c r="CR1308"/>
      <c r="CS1308"/>
      <c r="CT1308"/>
      <c r="CU1308"/>
      <c r="CV1308"/>
      <c r="CW1308"/>
      <c r="CX1308"/>
      <c r="CY1308"/>
      <c r="CZ1308"/>
      <c r="DA1308"/>
      <c r="DB1308"/>
      <c r="DC1308"/>
      <c r="DD1308"/>
      <c r="DE1308"/>
      <c r="DF1308"/>
      <c r="DG1308"/>
      <c r="DH1308"/>
      <c r="DI1308"/>
      <c r="DJ1308"/>
      <c r="DK1308"/>
      <c r="DL1308"/>
      <c r="DM1308"/>
      <c r="DN1308"/>
      <c r="DO1308"/>
      <c r="DP1308"/>
      <c r="DQ1308"/>
      <c r="DR1308"/>
      <c r="DS1308"/>
      <c r="DT1308"/>
      <c r="DU1308"/>
      <c r="DV1308"/>
      <c r="DW1308"/>
      <c r="DX1308"/>
      <c r="DY1308"/>
      <c r="DZ1308"/>
      <c r="EA1308"/>
      <c r="EB1308"/>
      <c r="EC1308"/>
      <c r="ED1308"/>
      <c r="EE1308"/>
      <c r="EF1308"/>
      <c r="EG1308"/>
      <c r="EH1308"/>
      <c r="EI1308"/>
      <c r="EJ1308"/>
      <c r="EK1308"/>
      <c r="EL1308"/>
      <c r="EM1308"/>
      <c r="EN1308"/>
      <c r="EO1308"/>
      <c r="EP1308"/>
      <c r="EQ1308"/>
      <c r="ER1308"/>
      <c r="ES1308"/>
      <c r="ET1308"/>
      <c r="EU1308"/>
      <c r="EV1308"/>
      <c r="EW1308"/>
      <c r="EX1308"/>
      <c r="EY1308"/>
      <c r="EZ1308"/>
      <c r="FA1308"/>
      <c r="FB1308"/>
      <c r="FC1308"/>
      <c r="FD1308"/>
      <c r="FE1308"/>
      <c r="FF1308"/>
      <c r="FG1308"/>
      <c r="FH1308"/>
      <c r="FI1308"/>
      <c r="FJ1308"/>
      <c r="FK1308"/>
      <c r="FL1308"/>
      <c r="FM1308"/>
      <c r="FN1308"/>
      <c r="FO1308"/>
      <c r="FP1308"/>
      <c r="FQ1308"/>
      <c r="FR1308"/>
      <c r="FS1308"/>
      <c r="FT1308"/>
      <c r="FU1308"/>
      <c r="FV1308"/>
      <c r="FW1308"/>
      <c r="FX1308"/>
      <c r="FY1308"/>
      <c r="FZ1308"/>
      <c r="GA1308"/>
      <c r="GB1308"/>
      <c r="GC1308"/>
      <c r="GD1308"/>
      <c r="GE1308"/>
      <c r="GF1308"/>
      <c r="GG1308"/>
      <c r="GH1308"/>
      <c r="GI1308"/>
      <c r="GJ1308"/>
      <c r="GK1308"/>
      <c r="GL1308"/>
      <c r="GM1308"/>
      <c r="GN1308"/>
      <c r="GO1308"/>
      <c r="GP1308"/>
      <c r="GQ1308"/>
      <c r="GR1308"/>
      <c r="GS1308"/>
      <c r="GT1308"/>
      <c r="GU1308"/>
      <c r="GV1308"/>
      <c r="GW1308"/>
      <c r="GX1308"/>
      <c r="GY1308"/>
      <c r="GZ1308"/>
      <c r="HA1308"/>
      <c r="HB1308"/>
      <c r="HC1308"/>
      <c r="HD1308"/>
      <c r="HE1308"/>
      <c r="HF1308"/>
      <c r="HG1308"/>
      <c r="HH1308"/>
      <c r="HI1308"/>
      <c r="HJ1308"/>
      <c r="HK1308"/>
      <c r="HL1308"/>
      <c r="HM1308"/>
      <c r="HN1308"/>
      <c r="HO1308"/>
      <c r="HP1308"/>
      <c r="HQ1308"/>
      <c r="HR1308"/>
      <c r="HS1308"/>
      <c r="HT1308"/>
      <c r="HU1308"/>
      <c r="HV1308"/>
      <c r="HW1308"/>
      <c r="HX1308"/>
      <c r="HY1308"/>
      <c r="HZ1308"/>
      <c r="IA1308"/>
      <c r="IB1308"/>
      <c r="IC1308"/>
      <c r="ID1308"/>
      <c r="IE1308"/>
      <c r="IF1308"/>
      <c r="IG1308"/>
      <c r="IH1308"/>
      <c r="II1308"/>
      <c r="IJ1308"/>
      <c r="IK1308"/>
      <c r="IL1308"/>
      <c r="IM1308"/>
      <c r="IN1308"/>
      <c r="IO1308"/>
      <c r="IP1308"/>
      <c r="IQ1308"/>
      <c r="IR1308"/>
      <c r="IS1308"/>
      <c r="IT1308"/>
      <c r="IU1308"/>
      <c r="IV1308"/>
      <c r="IW1308"/>
      <c r="IX1308"/>
      <c r="IY1308"/>
      <c r="IZ1308"/>
      <c r="JA1308"/>
      <c r="JB1308"/>
      <c r="JC1308"/>
      <c r="JD1308"/>
      <c r="JE1308"/>
      <c r="JF1308"/>
      <c r="JG1308"/>
      <c r="JH1308"/>
      <c r="JI1308"/>
      <c r="JJ1308"/>
      <c r="JK1308"/>
      <c r="JL1308"/>
      <c r="JM1308"/>
      <c r="JN1308"/>
      <c r="JO1308"/>
      <c r="JP1308"/>
      <c r="JQ1308"/>
      <c r="JR1308"/>
      <c r="JS1308"/>
      <c r="JT1308"/>
      <c r="JU1308"/>
      <c r="JV1308"/>
      <c r="JW1308"/>
      <c r="JX1308"/>
      <c r="JY1308"/>
      <c r="JZ1308"/>
      <c r="KA1308"/>
      <c r="KB1308"/>
      <c r="KC1308"/>
      <c r="KD1308"/>
      <c r="KE1308"/>
      <c r="KF1308"/>
      <c r="KG1308"/>
      <c r="KH1308"/>
      <c r="KI1308"/>
      <c r="KJ1308"/>
      <c r="KK1308"/>
      <c r="KL1308"/>
      <c r="KM1308"/>
      <c r="KN1308"/>
      <c r="KO1308"/>
      <c r="KP1308"/>
      <c r="KQ1308"/>
      <c r="KR1308"/>
      <c r="KS1308"/>
      <c r="KT1308"/>
      <c r="KU1308"/>
      <c r="KV1308"/>
      <c r="KW1308"/>
      <c r="KX1308"/>
      <c r="KY1308"/>
      <c r="KZ1308"/>
      <c r="LA1308"/>
      <c r="LB1308"/>
      <c r="LC1308"/>
      <c r="LD1308"/>
      <c r="LE1308"/>
      <c r="LF1308"/>
      <c r="LG1308"/>
      <c r="LH1308"/>
      <c r="LI1308"/>
      <c r="LJ1308"/>
      <c r="LK1308"/>
      <c r="LL1308"/>
      <c r="LM1308"/>
      <c r="LN1308"/>
      <c r="LO1308"/>
      <c r="LP1308"/>
      <c r="LQ1308"/>
      <c r="LR1308"/>
      <c r="LS1308"/>
      <c r="LT1308"/>
      <c r="LU1308"/>
      <c r="LV1308"/>
      <c r="LW1308"/>
      <c r="LX1308"/>
      <c r="LY1308"/>
      <c r="LZ1308"/>
      <c r="MA1308"/>
      <c r="MB1308"/>
      <c r="MC1308"/>
      <c r="MD1308"/>
      <c r="ME1308"/>
      <c r="MF1308"/>
      <c r="MG1308"/>
      <c r="MH1308"/>
      <c r="MI1308"/>
      <c r="MJ1308"/>
      <c r="MK1308"/>
      <c r="ML1308"/>
      <c r="MM1308"/>
      <c r="MN1308"/>
      <c r="MO1308"/>
      <c r="MP1308"/>
      <c r="MQ1308"/>
      <c r="MR1308"/>
      <c r="MS1308"/>
      <c r="MT1308"/>
      <c r="MU1308"/>
      <c r="MV1308"/>
      <c r="MW1308"/>
      <c r="MX1308"/>
      <c r="MY1308"/>
      <c r="MZ1308"/>
      <c r="NA1308"/>
      <c r="NB1308"/>
      <c r="NC1308"/>
      <c r="ND1308"/>
      <c r="NE1308"/>
      <c r="NF1308"/>
      <c r="NG1308"/>
      <c r="NH1308"/>
      <c r="NI1308"/>
      <c r="NJ1308"/>
      <c r="NK1308"/>
      <c r="NL1308"/>
      <c r="NM1308"/>
      <c r="NN1308"/>
      <c r="NO1308"/>
      <c r="NP1308"/>
      <c r="NQ1308"/>
      <c r="NR1308"/>
      <c r="NS1308"/>
      <c r="NT1308"/>
      <c r="NU1308"/>
      <c r="NV1308"/>
      <c r="NW1308"/>
      <c r="NX1308"/>
      <c r="NY1308"/>
      <c r="NZ1308"/>
      <c r="OA1308"/>
    </row>
    <row r="1309" spans="16:391"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  <c r="CN1309"/>
      <c r="CO1309"/>
      <c r="CP1309"/>
      <c r="CQ1309"/>
      <c r="CR1309"/>
      <c r="CS1309"/>
      <c r="CT1309"/>
      <c r="CU1309"/>
      <c r="CV1309"/>
      <c r="CW1309"/>
      <c r="CX1309"/>
      <c r="CY1309"/>
      <c r="CZ1309"/>
      <c r="DA1309"/>
      <c r="DB1309"/>
      <c r="DC1309"/>
      <c r="DD1309"/>
      <c r="DE1309"/>
      <c r="DF1309"/>
      <c r="DG1309"/>
      <c r="DH1309"/>
      <c r="DI1309"/>
      <c r="DJ1309"/>
      <c r="DK1309"/>
      <c r="DL1309"/>
      <c r="DM1309"/>
      <c r="DN1309"/>
      <c r="DO1309"/>
      <c r="DP1309"/>
      <c r="DQ1309"/>
      <c r="DR1309"/>
      <c r="DS1309"/>
      <c r="DT1309"/>
      <c r="DU1309"/>
      <c r="DV1309"/>
      <c r="DW1309"/>
      <c r="DX1309"/>
      <c r="DY1309"/>
      <c r="DZ1309"/>
      <c r="EA1309"/>
      <c r="EB1309"/>
      <c r="EC1309"/>
      <c r="ED1309"/>
      <c r="EE1309"/>
      <c r="EF1309"/>
      <c r="EG1309"/>
      <c r="EH1309"/>
      <c r="EI1309"/>
      <c r="EJ1309"/>
      <c r="EK1309"/>
      <c r="EL1309"/>
      <c r="EM1309"/>
      <c r="EN1309"/>
      <c r="EO1309"/>
      <c r="EP1309"/>
      <c r="EQ1309"/>
      <c r="ER1309"/>
      <c r="ES1309"/>
      <c r="ET1309"/>
      <c r="EU1309"/>
      <c r="EV1309"/>
      <c r="EW1309"/>
      <c r="EX1309"/>
      <c r="EY1309"/>
      <c r="EZ1309"/>
      <c r="FA1309"/>
      <c r="FB1309"/>
      <c r="FC1309"/>
      <c r="FD1309"/>
      <c r="FE1309"/>
      <c r="FF1309"/>
      <c r="FG1309"/>
      <c r="FH1309"/>
      <c r="FI1309"/>
      <c r="FJ1309"/>
      <c r="FK1309"/>
      <c r="FL1309"/>
      <c r="FM1309"/>
      <c r="FN1309"/>
      <c r="FO1309"/>
      <c r="FP1309"/>
      <c r="FQ1309"/>
      <c r="FR1309"/>
      <c r="FS1309"/>
      <c r="FT1309"/>
      <c r="FU1309"/>
      <c r="FV1309"/>
      <c r="FW1309"/>
      <c r="FX1309"/>
      <c r="FY1309"/>
      <c r="FZ1309"/>
      <c r="GA1309"/>
      <c r="GB1309"/>
      <c r="GC1309"/>
      <c r="GD1309"/>
      <c r="GE1309"/>
      <c r="GF1309"/>
      <c r="GG1309"/>
      <c r="GH1309"/>
      <c r="GI1309"/>
      <c r="GJ1309"/>
      <c r="GK1309"/>
      <c r="GL1309"/>
      <c r="GM1309"/>
      <c r="GN1309"/>
      <c r="GO1309"/>
      <c r="GP1309"/>
      <c r="GQ1309"/>
      <c r="GR1309"/>
      <c r="GS1309"/>
      <c r="GT1309"/>
      <c r="GU1309"/>
      <c r="GV1309"/>
      <c r="GW1309"/>
      <c r="GX1309"/>
      <c r="GY1309"/>
      <c r="GZ1309"/>
      <c r="HA1309"/>
      <c r="HB1309"/>
      <c r="HC1309"/>
      <c r="HD1309"/>
      <c r="HE1309"/>
      <c r="HF1309"/>
      <c r="HG1309"/>
      <c r="HH1309"/>
      <c r="HI1309"/>
      <c r="HJ1309"/>
      <c r="HK1309"/>
      <c r="HL1309"/>
      <c r="HM1309"/>
      <c r="HN1309"/>
      <c r="HO1309"/>
      <c r="HP1309"/>
      <c r="HQ1309"/>
      <c r="HR1309"/>
      <c r="HS1309"/>
      <c r="HT1309"/>
      <c r="HU1309"/>
      <c r="HV1309"/>
      <c r="HW1309"/>
      <c r="HX1309"/>
      <c r="HY1309"/>
      <c r="HZ1309"/>
      <c r="IA1309"/>
      <c r="IB1309"/>
      <c r="IC1309"/>
      <c r="ID1309"/>
      <c r="IE1309"/>
      <c r="IF1309"/>
      <c r="IG1309"/>
      <c r="IH1309"/>
      <c r="II1309"/>
      <c r="IJ1309"/>
      <c r="IK1309"/>
      <c r="IL1309"/>
      <c r="IM1309"/>
      <c r="IN1309"/>
      <c r="IO1309"/>
      <c r="IP1309"/>
      <c r="IQ1309"/>
      <c r="IR1309"/>
      <c r="IS1309"/>
      <c r="IT1309"/>
      <c r="IU1309"/>
      <c r="IV1309"/>
      <c r="IW1309"/>
      <c r="IX1309"/>
      <c r="IY1309"/>
      <c r="IZ1309"/>
      <c r="JA1309"/>
      <c r="JB1309"/>
      <c r="JC1309"/>
      <c r="JD1309"/>
      <c r="JE1309"/>
      <c r="JF1309"/>
      <c r="JG1309"/>
      <c r="JH1309"/>
      <c r="JI1309"/>
      <c r="JJ1309"/>
      <c r="JK1309"/>
      <c r="JL1309"/>
      <c r="JM1309"/>
      <c r="JN1309"/>
      <c r="JO1309"/>
      <c r="JP1309"/>
      <c r="JQ1309"/>
      <c r="JR1309"/>
      <c r="JS1309"/>
      <c r="JT1309"/>
      <c r="JU1309"/>
      <c r="JV1309"/>
      <c r="JW1309"/>
      <c r="JX1309"/>
      <c r="JY1309"/>
      <c r="JZ1309"/>
      <c r="KA1309"/>
      <c r="KB1309"/>
      <c r="KC1309"/>
      <c r="KD1309"/>
      <c r="KE1309"/>
      <c r="KF1309"/>
      <c r="KG1309"/>
      <c r="KH1309"/>
      <c r="KI1309"/>
      <c r="KJ1309"/>
      <c r="KK1309"/>
      <c r="KL1309"/>
      <c r="KM1309"/>
      <c r="KN1309"/>
      <c r="KO1309"/>
      <c r="KP1309"/>
      <c r="KQ1309"/>
      <c r="KR1309"/>
      <c r="KS1309"/>
      <c r="KT1309"/>
      <c r="KU1309"/>
      <c r="KV1309"/>
      <c r="KW1309"/>
      <c r="KX1309"/>
      <c r="KY1309"/>
      <c r="KZ1309"/>
      <c r="LA1309"/>
      <c r="LB1309"/>
      <c r="LC1309"/>
      <c r="LD1309"/>
      <c r="LE1309"/>
      <c r="LF1309"/>
      <c r="LG1309"/>
      <c r="LH1309"/>
      <c r="LI1309"/>
      <c r="LJ1309"/>
      <c r="LK1309"/>
      <c r="LL1309"/>
      <c r="LM1309"/>
      <c r="LN1309"/>
      <c r="LO1309"/>
      <c r="LP1309"/>
      <c r="LQ1309"/>
      <c r="LR1309"/>
      <c r="LS1309"/>
      <c r="LT1309"/>
      <c r="LU1309"/>
      <c r="LV1309"/>
      <c r="LW1309"/>
      <c r="LX1309"/>
      <c r="LY1309"/>
      <c r="LZ1309"/>
      <c r="MA1309"/>
      <c r="MB1309"/>
      <c r="MC1309"/>
      <c r="MD1309"/>
      <c r="ME1309"/>
      <c r="MF1309"/>
      <c r="MG1309"/>
      <c r="MH1309"/>
      <c r="MI1309"/>
      <c r="MJ1309"/>
      <c r="MK1309"/>
      <c r="ML1309"/>
      <c r="MM1309"/>
      <c r="MN1309"/>
      <c r="MO1309"/>
      <c r="MP1309"/>
      <c r="MQ1309"/>
      <c r="MR1309"/>
      <c r="MS1309"/>
      <c r="MT1309"/>
      <c r="MU1309"/>
      <c r="MV1309"/>
      <c r="MW1309"/>
      <c r="MX1309"/>
      <c r="MY1309"/>
      <c r="MZ1309"/>
      <c r="NA1309"/>
      <c r="NB1309"/>
      <c r="NC1309"/>
      <c r="ND1309"/>
      <c r="NE1309"/>
      <c r="NF1309"/>
      <c r="NG1309"/>
      <c r="NH1309"/>
      <c r="NI1309"/>
      <c r="NJ1309"/>
      <c r="NK1309"/>
      <c r="NL1309"/>
      <c r="NM1309"/>
      <c r="NN1309"/>
      <c r="NO1309"/>
      <c r="NP1309"/>
      <c r="NQ1309"/>
      <c r="NR1309"/>
      <c r="NS1309"/>
      <c r="NT1309"/>
      <c r="NU1309"/>
      <c r="NV1309"/>
      <c r="NW1309"/>
      <c r="NX1309"/>
      <c r="NY1309"/>
      <c r="NZ1309"/>
      <c r="OA1309"/>
    </row>
    <row r="1310" spans="16:391"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  <c r="CN1310"/>
      <c r="CO1310"/>
      <c r="CP1310"/>
      <c r="CQ1310"/>
      <c r="CR1310"/>
      <c r="CS1310"/>
      <c r="CT1310"/>
      <c r="CU1310"/>
      <c r="CV1310"/>
      <c r="CW1310"/>
      <c r="CX1310"/>
      <c r="CY1310"/>
      <c r="CZ1310"/>
      <c r="DA1310"/>
      <c r="DB1310"/>
      <c r="DC1310"/>
      <c r="DD1310"/>
      <c r="DE1310"/>
      <c r="DF1310"/>
      <c r="DG1310"/>
      <c r="DH1310"/>
      <c r="DI1310"/>
      <c r="DJ1310"/>
      <c r="DK1310"/>
      <c r="DL1310"/>
      <c r="DM1310"/>
      <c r="DN1310"/>
      <c r="DO1310"/>
      <c r="DP1310"/>
      <c r="DQ1310"/>
      <c r="DR1310"/>
      <c r="DS1310"/>
      <c r="DT1310"/>
      <c r="DU1310"/>
      <c r="DV1310"/>
      <c r="DW1310"/>
      <c r="DX1310"/>
      <c r="DY1310"/>
      <c r="DZ1310"/>
      <c r="EA1310"/>
      <c r="EB1310"/>
      <c r="EC1310"/>
      <c r="ED1310"/>
      <c r="EE1310"/>
      <c r="EF1310"/>
      <c r="EG1310"/>
      <c r="EH1310"/>
      <c r="EI1310"/>
      <c r="EJ1310"/>
      <c r="EK1310"/>
      <c r="EL1310"/>
      <c r="EM1310"/>
      <c r="EN1310"/>
      <c r="EO1310"/>
      <c r="EP1310"/>
      <c r="EQ1310"/>
      <c r="ER1310"/>
      <c r="ES1310"/>
      <c r="ET1310"/>
      <c r="EU1310"/>
      <c r="EV1310"/>
      <c r="EW1310"/>
      <c r="EX1310"/>
      <c r="EY1310"/>
      <c r="EZ1310"/>
      <c r="FA1310"/>
      <c r="FB1310"/>
      <c r="FC1310"/>
      <c r="FD1310"/>
      <c r="FE1310"/>
      <c r="FF1310"/>
      <c r="FG1310"/>
      <c r="FH1310"/>
      <c r="FI1310"/>
      <c r="FJ1310"/>
      <c r="FK1310"/>
      <c r="FL1310"/>
      <c r="FM1310"/>
      <c r="FN1310"/>
      <c r="FO1310"/>
      <c r="FP1310"/>
      <c r="FQ1310"/>
      <c r="FR1310"/>
      <c r="FS1310"/>
      <c r="FT1310"/>
      <c r="FU1310"/>
      <c r="FV1310"/>
      <c r="FW1310"/>
      <c r="FX1310"/>
      <c r="FY1310"/>
      <c r="FZ1310"/>
      <c r="GA1310"/>
      <c r="GB1310"/>
      <c r="GC1310"/>
      <c r="GD1310"/>
      <c r="GE1310"/>
      <c r="GF1310"/>
      <c r="GG1310"/>
      <c r="GH1310"/>
      <c r="GI1310"/>
      <c r="GJ1310"/>
      <c r="GK1310"/>
      <c r="GL1310"/>
      <c r="GM1310"/>
      <c r="GN1310"/>
      <c r="GO1310"/>
      <c r="GP1310"/>
      <c r="GQ1310"/>
      <c r="GR1310"/>
      <c r="GS1310"/>
      <c r="GT1310"/>
      <c r="GU1310"/>
      <c r="GV1310"/>
      <c r="GW1310"/>
      <c r="GX1310"/>
      <c r="GY1310"/>
      <c r="GZ1310"/>
      <c r="HA1310"/>
      <c r="HB1310"/>
      <c r="HC1310"/>
      <c r="HD1310"/>
      <c r="HE1310"/>
      <c r="HF1310"/>
      <c r="HG1310"/>
      <c r="HH1310"/>
      <c r="HI1310"/>
      <c r="HJ1310"/>
      <c r="HK1310"/>
      <c r="HL1310"/>
      <c r="HM1310"/>
      <c r="HN1310"/>
      <c r="HO1310"/>
      <c r="HP1310"/>
      <c r="HQ1310"/>
      <c r="HR1310"/>
      <c r="HS1310"/>
      <c r="HT1310"/>
      <c r="HU1310"/>
      <c r="HV1310"/>
      <c r="HW1310"/>
      <c r="HX1310"/>
      <c r="HY1310"/>
      <c r="HZ1310"/>
      <c r="IA1310"/>
      <c r="IB1310"/>
      <c r="IC1310"/>
      <c r="ID1310"/>
      <c r="IE1310"/>
      <c r="IF1310"/>
      <c r="IG1310"/>
      <c r="IH1310"/>
      <c r="II1310"/>
      <c r="IJ1310"/>
      <c r="IK1310"/>
      <c r="IL1310"/>
      <c r="IM1310"/>
      <c r="IN1310"/>
      <c r="IO1310"/>
      <c r="IP1310"/>
      <c r="IQ1310"/>
      <c r="IR1310"/>
      <c r="IS1310"/>
      <c r="IT1310"/>
      <c r="IU1310"/>
      <c r="IV1310"/>
      <c r="IW1310"/>
      <c r="IX1310"/>
      <c r="IY1310"/>
      <c r="IZ1310"/>
      <c r="JA1310"/>
      <c r="JB1310"/>
      <c r="JC1310"/>
      <c r="JD1310"/>
      <c r="JE1310"/>
      <c r="JF1310"/>
      <c r="JG1310"/>
      <c r="JH1310"/>
      <c r="JI1310"/>
      <c r="JJ1310"/>
      <c r="JK1310"/>
      <c r="JL1310"/>
      <c r="JM1310"/>
      <c r="JN1310"/>
      <c r="JO1310"/>
      <c r="JP1310"/>
      <c r="JQ1310"/>
      <c r="JR1310"/>
      <c r="JS1310"/>
      <c r="JT1310"/>
      <c r="JU1310"/>
      <c r="JV1310"/>
      <c r="JW1310"/>
      <c r="JX1310"/>
      <c r="JY1310"/>
      <c r="JZ1310"/>
      <c r="KA1310"/>
      <c r="KB1310"/>
      <c r="KC1310"/>
      <c r="KD1310"/>
      <c r="KE1310"/>
      <c r="KF1310"/>
      <c r="KG1310"/>
      <c r="KH1310"/>
      <c r="KI1310"/>
      <c r="KJ1310"/>
      <c r="KK1310"/>
      <c r="KL1310"/>
      <c r="KM1310"/>
      <c r="KN1310"/>
      <c r="KO1310"/>
      <c r="KP1310"/>
      <c r="KQ1310"/>
      <c r="KR1310"/>
      <c r="KS1310"/>
      <c r="KT1310"/>
      <c r="KU1310"/>
      <c r="KV1310"/>
      <c r="KW1310"/>
      <c r="KX1310"/>
      <c r="KY1310"/>
      <c r="KZ1310"/>
      <c r="LA1310"/>
      <c r="LB1310"/>
      <c r="LC1310"/>
      <c r="LD1310"/>
      <c r="LE1310"/>
      <c r="LF1310"/>
      <c r="LG1310"/>
      <c r="LH1310"/>
      <c r="LI1310"/>
      <c r="LJ1310"/>
      <c r="LK1310"/>
      <c r="LL1310"/>
      <c r="LM1310"/>
      <c r="LN1310"/>
      <c r="LO1310"/>
      <c r="LP1310"/>
      <c r="LQ1310"/>
      <c r="LR1310"/>
      <c r="LS1310"/>
      <c r="LT1310"/>
      <c r="LU1310"/>
      <c r="LV1310"/>
      <c r="LW1310"/>
      <c r="LX1310"/>
      <c r="LY1310"/>
      <c r="LZ1310"/>
      <c r="MA1310"/>
      <c r="MB1310"/>
      <c r="MC1310"/>
      <c r="MD1310"/>
      <c r="ME1310"/>
      <c r="MF1310"/>
      <c r="MG1310"/>
      <c r="MH1310"/>
      <c r="MI1310"/>
      <c r="MJ1310"/>
      <c r="MK1310"/>
      <c r="ML1310"/>
      <c r="MM1310"/>
      <c r="MN1310"/>
      <c r="MO1310"/>
      <c r="MP1310"/>
      <c r="MQ1310"/>
      <c r="MR1310"/>
      <c r="MS1310"/>
      <c r="MT1310"/>
      <c r="MU1310"/>
      <c r="MV1310"/>
      <c r="MW1310"/>
      <c r="MX1310"/>
      <c r="MY1310"/>
      <c r="MZ1310"/>
      <c r="NA1310"/>
      <c r="NB1310"/>
      <c r="NC1310"/>
      <c r="ND1310"/>
      <c r="NE1310"/>
      <c r="NF1310"/>
      <c r="NG1310"/>
      <c r="NH1310"/>
      <c r="NI1310"/>
      <c r="NJ1310"/>
      <c r="NK1310"/>
      <c r="NL1310"/>
      <c r="NM1310"/>
      <c r="NN1310"/>
      <c r="NO1310"/>
      <c r="NP1310"/>
      <c r="NQ1310"/>
      <c r="NR1310"/>
      <c r="NS1310"/>
      <c r="NT1310"/>
      <c r="NU1310"/>
      <c r="NV1310"/>
      <c r="NW1310"/>
      <c r="NX1310"/>
      <c r="NY1310"/>
      <c r="NZ1310"/>
      <c r="OA1310"/>
    </row>
    <row r="1311" spans="16:391"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  <c r="CN1311"/>
      <c r="CO1311"/>
      <c r="CP1311"/>
      <c r="CQ1311"/>
      <c r="CR1311"/>
      <c r="CS1311"/>
      <c r="CT1311"/>
      <c r="CU1311"/>
      <c r="CV1311"/>
      <c r="CW1311"/>
      <c r="CX1311"/>
      <c r="CY1311"/>
      <c r="CZ1311"/>
      <c r="DA1311"/>
      <c r="DB1311"/>
      <c r="DC1311"/>
      <c r="DD1311"/>
      <c r="DE1311"/>
      <c r="DF1311"/>
      <c r="DG1311"/>
      <c r="DH1311"/>
      <c r="DI1311"/>
      <c r="DJ1311"/>
      <c r="DK1311"/>
      <c r="DL1311"/>
      <c r="DM1311"/>
      <c r="DN1311"/>
      <c r="DO1311"/>
      <c r="DP1311"/>
      <c r="DQ1311"/>
      <c r="DR1311"/>
      <c r="DS1311"/>
      <c r="DT1311"/>
      <c r="DU1311"/>
      <c r="DV1311"/>
      <c r="DW1311"/>
      <c r="DX1311"/>
      <c r="DY1311"/>
      <c r="DZ1311"/>
      <c r="EA1311"/>
      <c r="EB1311"/>
      <c r="EC1311"/>
      <c r="ED1311"/>
      <c r="EE1311"/>
      <c r="EF1311"/>
      <c r="EG1311"/>
      <c r="EH1311"/>
      <c r="EI1311"/>
      <c r="EJ1311"/>
      <c r="EK1311"/>
      <c r="EL1311"/>
      <c r="EM1311"/>
      <c r="EN1311"/>
      <c r="EO1311"/>
      <c r="EP1311"/>
      <c r="EQ1311"/>
      <c r="ER1311"/>
      <c r="ES1311"/>
      <c r="ET1311"/>
      <c r="EU1311"/>
      <c r="EV1311"/>
      <c r="EW1311"/>
      <c r="EX1311"/>
      <c r="EY1311"/>
      <c r="EZ1311"/>
      <c r="FA1311"/>
      <c r="FB1311"/>
      <c r="FC1311"/>
      <c r="FD1311"/>
      <c r="FE1311"/>
      <c r="FF1311"/>
      <c r="FG1311"/>
      <c r="FH1311"/>
      <c r="FI1311"/>
      <c r="FJ1311"/>
      <c r="FK1311"/>
      <c r="FL1311"/>
      <c r="FM1311"/>
      <c r="FN1311"/>
      <c r="FO1311"/>
      <c r="FP1311"/>
      <c r="FQ1311"/>
      <c r="FR1311"/>
      <c r="FS1311"/>
      <c r="FT1311"/>
      <c r="FU1311"/>
      <c r="FV1311"/>
      <c r="FW1311"/>
      <c r="FX1311"/>
      <c r="FY1311"/>
      <c r="FZ1311"/>
      <c r="GA1311"/>
      <c r="GB1311"/>
      <c r="GC1311"/>
      <c r="GD1311"/>
      <c r="GE1311"/>
      <c r="GF1311"/>
      <c r="GG1311"/>
      <c r="GH1311"/>
      <c r="GI1311"/>
      <c r="GJ1311"/>
      <c r="GK1311"/>
      <c r="GL1311"/>
      <c r="GM1311"/>
      <c r="GN1311"/>
      <c r="GO1311"/>
      <c r="GP1311"/>
      <c r="GQ1311"/>
      <c r="GR1311"/>
      <c r="GS1311"/>
      <c r="GT1311"/>
      <c r="GU1311"/>
      <c r="GV1311"/>
      <c r="GW1311"/>
      <c r="GX1311"/>
      <c r="GY1311"/>
      <c r="GZ1311"/>
      <c r="HA1311"/>
      <c r="HB1311"/>
      <c r="HC1311"/>
      <c r="HD1311"/>
      <c r="HE1311"/>
      <c r="HF1311"/>
      <c r="HG1311"/>
      <c r="HH1311"/>
      <c r="HI1311"/>
      <c r="HJ1311"/>
      <c r="HK1311"/>
      <c r="HL1311"/>
      <c r="HM1311"/>
      <c r="HN1311"/>
      <c r="HO1311"/>
      <c r="HP1311"/>
      <c r="HQ1311"/>
      <c r="HR1311"/>
      <c r="HS1311"/>
      <c r="HT1311"/>
      <c r="HU1311"/>
      <c r="HV1311"/>
      <c r="HW1311"/>
      <c r="HX1311"/>
      <c r="HY1311"/>
      <c r="HZ1311"/>
      <c r="IA1311"/>
      <c r="IB1311"/>
      <c r="IC1311"/>
      <c r="ID1311"/>
      <c r="IE1311"/>
      <c r="IF1311"/>
      <c r="IG1311"/>
      <c r="IH1311"/>
      <c r="II1311"/>
      <c r="IJ1311"/>
      <c r="IK1311"/>
      <c r="IL1311"/>
      <c r="IM1311"/>
      <c r="IN1311"/>
      <c r="IO1311"/>
      <c r="IP1311"/>
      <c r="IQ1311"/>
      <c r="IR1311"/>
      <c r="IS1311"/>
      <c r="IT1311"/>
      <c r="IU1311"/>
      <c r="IV1311"/>
      <c r="IW1311"/>
      <c r="IX1311"/>
      <c r="IY1311"/>
      <c r="IZ1311"/>
      <c r="JA1311"/>
      <c r="JB1311"/>
      <c r="JC1311"/>
      <c r="JD1311"/>
      <c r="JE1311"/>
      <c r="JF1311"/>
      <c r="JG1311"/>
      <c r="JH1311"/>
      <c r="JI1311"/>
      <c r="JJ1311"/>
      <c r="JK1311"/>
      <c r="JL1311"/>
      <c r="JM1311"/>
      <c r="JN1311"/>
      <c r="JO1311"/>
      <c r="JP1311"/>
      <c r="JQ1311"/>
      <c r="JR1311"/>
      <c r="JS1311"/>
      <c r="JT1311"/>
      <c r="JU1311"/>
      <c r="JV1311"/>
      <c r="JW1311"/>
      <c r="JX1311"/>
      <c r="JY1311"/>
      <c r="JZ1311"/>
      <c r="KA1311"/>
      <c r="KB1311"/>
      <c r="KC1311"/>
      <c r="KD1311"/>
      <c r="KE1311"/>
      <c r="KF1311"/>
      <c r="KG1311"/>
      <c r="KH1311"/>
      <c r="KI1311"/>
      <c r="KJ1311"/>
      <c r="KK1311"/>
      <c r="KL1311"/>
      <c r="KM1311"/>
      <c r="KN1311"/>
      <c r="KO1311"/>
      <c r="KP1311"/>
      <c r="KQ1311"/>
      <c r="KR1311"/>
      <c r="KS1311"/>
      <c r="KT1311"/>
      <c r="KU1311"/>
      <c r="KV1311"/>
      <c r="KW1311"/>
      <c r="KX1311"/>
      <c r="KY1311"/>
      <c r="KZ1311"/>
      <c r="LA1311"/>
      <c r="LB1311"/>
      <c r="LC1311"/>
      <c r="LD1311"/>
      <c r="LE1311"/>
      <c r="LF1311"/>
      <c r="LG1311"/>
      <c r="LH1311"/>
      <c r="LI1311"/>
      <c r="LJ1311"/>
      <c r="LK1311"/>
      <c r="LL1311"/>
      <c r="LM1311"/>
      <c r="LN1311"/>
      <c r="LO1311"/>
      <c r="LP1311"/>
      <c r="LQ1311"/>
      <c r="LR1311"/>
      <c r="LS1311"/>
      <c r="LT1311"/>
      <c r="LU1311"/>
      <c r="LV1311"/>
      <c r="LW1311"/>
      <c r="LX1311"/>
      <c r="LY1311"/>
      <c r="LZ1311"/>
      <c r="MA1311"/>
      <c r="MB1311"/>
      <c r="MC1311"/>
      <c r="MD1311"/>
      <c r="ME1311"/>
      <c r="MF1311"/>
      <c r="MG1311"/>
      <c r="MH1311"/>
      <c r="MI1311"/>
      <c r="MJ1311"/>
      <c r="MK1311"/>
      <c r="ML1311"/>
      <c r="MM1311"/>
      <c r="MN1311"/>
      <c r="MO1311"/>
      <c r="MP1311"/>
      <c r="MQ1311"/>
      <c r="MR1311"/>
      <c r="MS1311"/>
      <c r="MT1311"/>
      <c r="MU1311"/>
      <c r="MV1311"/>
      <c r="MW1311"/>
      <c r="MX1311"/>
      <c r="MY1311"/>
      <c r="MZ1311"/>
      <c r="NA1311"/>
      <c r="NB1311"/>
      <c r="NC1311"/>
      <c r="ND1311"/>
      <c r="NE1311"/>
      <c r="NF1311"/>
      <c r="NG1311"/>
      <c r="NH1311"/>
      <c r="NI1311"/>
      <c r="NJ1311"/>
      <c r="NK1311"/>
      <c r="NL1311"/>
      <c r="NM1311"/>
      <c r="NN1311"/>
      <c r="NO1311"/>
      <c r="NP1311"/>
      <c r="NQ1311"/>
      <c r="NR1311"/>
      <c r="NS1311"/>
      <c r="NT1311"/>
      <c r="NU1311"/>
      <c r="NV1311"/>
      <c r="NW1311"/>
      <c r="NX1311"/>
      <c r="NY1311"/>
      <c r="NZ1311"/>
      <c r="OA1311"/>
    </row>
    <row r="1312" spans="16:391"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  <c r="CN1312"/>
      <c r="CO1312"/>
      <c r="CP1312"/>
      <c r="CQ1312"/>
      <c r="CR1312"/>
      <c r="CS1312"/>
      <c r="CT1312"/>
      <c r="CU1312"/>
      <c r="CV1312"/>
      <c r="CW1312"/>
      <c r="CX1312"/>
      <c r="CY1312"/>
      <c r="CZ1312"/>
      <c r="DA1312"/>
      <c r="DB1312"/>
      <c r="DC1312"/>
      <c r="DD1312"/>
      <c r="DE1312"/>
      <c r="DF1312"/>
      <c r="DG1312"/>
      <c r="DH1312"/>
      <c r="DI1312"/>
      <c r="DJ1312"/>
      <c r="DK1312"/>
      <c r="DL1312"/>
      <c r="DM1312"/>
      <c r="DN1312"/>
      <c r="DO1312"/>
      <c r="DP1312"/>
      <c r="DQ1312"/>
      <c r="DR1312"/>
      <c r="DS1312"/>
      <c r="DT1312"/>
      <c r="DU1312"/>
      <c r="DV1312"/>
      <c r="DW1312"/>
      <c r="DX1312"/>
      <c r="DY1312"/>
      <c r="DZ1312"/>
      <c r="EA1312"/>
      <c r="EB1312"/>
      <c r="EC1312"/>
      <c r="ED1312"/>
      <c r="EE1312"/>
      <c r="EF1312"/>
      <c r="EG1312"/>
      <c r="EH1312"/>
      <c r="EI1312"/>
      <c r="EJ1312"/>
      <c r="EK1312"/>
      <c r="EL1312"/>
      <c r="EM1312"/>
      <c r="EN1312"/>
      <c r="EO1312"/>
      <c r="EP1312"/>
      <c r="EQ1312"/>
      <c r="ER1312"/>
      <c r="ES1312"/>
      <c r="ET1312"/>
      <c r="EU1312"/>
      <c r="EV1312"/>
      <c r="EW1312"/>
      <c r="EX1312"/>
      <c r="EY1312"/>
      <c r="EZ1312"/>
      <c r="FA1312"/>
      <c r="FB1312"/>
      <c r="FC1312"/>
      <c r="FD1312"/>
      <c r="FE1312"/>
      <c r="FF1312"/>
      <c r="FG1312"/>
      <c r="FH1312"/>
      <c r="FI1312"/>
      <c r="FJ1312"/>
      <c r="FK1312"/>
      <c r="FL1312"/>
      <c r="FM1312"/>
      <c r="FN1312"/>
      <c r="FO1312"/>
      <c r="FP1312"/>
      <c r="FQ1312"/>
      <c r="FR1312"/>
      <c r="FS1312"/>
      <c r="FT1312"/>
      <c r="FU1312"/>
      <c r="FV1312"/>
      <c r="FW1312"/>
      <c r="FX1312"/>
      <c r="FY1312"/>
      <c r="FZ1312"/>
      <c r="GA1312"/>
      <c r="GB1312"/>
      <c r="GC1312"/>
      <c r="GD1312"/>
      <c r="GE1312"/>
      <c r="GF1312"/>
      <c r="GG1312"/>
      <c r="GH1312"/>
      <c r="GI1312"/>
      <c r="GJ1312"/>
      <c r="GK1312"/>
      <c r="GL1312"/>
      <c r="GM1312"/>
      <c r="GN1312"/>
      <c r="GO1312"/>
      <c r="GP1312"/>
      <c r="GQ1312"/>
      <c r="GR1312"/>
      <c r="GS1312"/>
      <c r="GT1312"/>
      <c r="GU1312"/>
      <c r="GV1312"/>
      <c r="GW1312"/>
      <c r="GX1312"/>
      <c r="GY1312"/>
      <c r="GZ1312"/>
      <c r="HA1312"/>
      <c r="HB1312"/>
      <c r="HC1312"/>
      <c r="HD1312"/>
      <c r="HE1312"/>
      <c r="HF1312"/>
      <c r="HG1312"/>
      <c r="HH1312"/>
      <c r="HI1312"/>
      <c r="HJ1312"/>
      <c r="HK1312"/>
      <c r="HL1312"/>
      <c r="HM1312"/>
      <c r="HN1312"/>
      <c r="HO1312"/>
      <c r="HP1312"/>
      <c r="HQ1312"/>
      <c r="HR1312"/>
      <c r="HS1312"/>
      <c r="HT1312"/>
      <c r="HU1312"/>
      <c r="HV1312"/>
      <c r="HW1312"/>
      <c r="HX1312"/>
      <c r="HY1312"/>
      <c r="HZ1312"/>
      <c r="IA1312"/>
      <c r="IB1312"/>
      <c r="IC1312"/>
      <c r="ID1312"/>
      <c r="IE1312"/>
      <c r="IF1312"/>
      <c r="IG1312"/>
      <c r="IH1312"/>
      <c r="II1312"/>
      <c r="IJ1312"/>
      <c r="IK1312"/>
      <c r="IL1312"/>
      <c r="IM1312"/>
      <c r="IN1312"/>
      <c r="IO1312"/>
      <c r="IP1312"/>
      <c r="IQ1312"/>
      <c r="IR1312"/>
      <c r="IS1312"/>
      <c r="IT1312"/>
      <c r="IU1312"/>
      <c r="IV1312"/>
      <c r="IW1312"/>
      <c r="IX1312"/>
      <c r="IY1312"/>
      <c r="IZ1312"/>
      <c r="JA1312"/>
      <c r="JB1312"/>
      <c r="JC1312"/>
      <c r="JD1312"/>
      <c r="JE1312"/>
      <c r="JF1312"/>
      <c r="JG1312"/>
      <c r="JH1312"/>
      <c r="JI1312"/>
      <c r="JJ1312"/>
      <c r="JK1312"/>
      <c r="JL1312"/>
      <c r="JM1312"/>
      <c r="JN1312"/>
      <c r="JO1312"/>
      <c r="JP1312"/>
      <c r="JQ1312"/>
      <c r="JR1312"/>
      <c r="JS1312"/>
      <c r="JT1312"/>
      <c r="JU1312"/>
      <c r="JV1312"/>
      <c r="JW1312"/>
      <c r="JX1312"/>
      <c r="JY1312"/>
      <c r="JZ1312"/>
      <c r="KA1312"/>
      <c r="KB1312"/>
      <c r="KC1312"/>
      <c r="KD1312"/>
      <c r="KE1312"/>
      <c r="KF1312"/>
      <c r="KG1312"/>
      <c r="KH1312"/>
      <c r="KI1312"/>
      <c r="KJ1312"/>
      <c r="KK1312"/>
      <c r="KL1312"/>
      <c r="KM1312"/>
      <c r="KN1312"/>
      <c r="KO1312"/>
      <c r="KP1312"/>
      <c r="KQ1312"/>
      <c r="KR1312"/>
      <c r="KS1312"/>
      <c r="KT1312"/>
      <c r="KU1312"/>
      <c r="KV1312"/>
      <c r="KW1312"/>
      <c r="KX1312"/>
      <c r="KY1312"/>
      <c r="KZ1312"/>
      <c r="LA1312"/>
      <c r="LB1312"/>
      <c r="LC1312"/>
      <c r="LD1312"/>
      <c r="LE1312"/>
      <c r="LF1312"/>
      <c r="LG1312"/>
      <c r="LH1312"/>
      <c r="LI1312"/>
      <c r="LJ1312"/>
      <c r="LK1312"/>
      <c r="LL1312"/>
      <c r="LM1312"/>
      <c r="LN1312"/>
      <c r="LO1312"/>
      <c r="LP1312"/>
      <c r="LQ1312"/>
      <c r="LR1312"/>
      <c r="LS1312"/>
      <c r="LT1312"/>
      <c r="LU1312"/>
      <c r="LV1312"/>
      <c r="LW1312"/>
      <c r="LX1312"/>
      <c r="LY1312"/>
      <c r="LZ1312"/>
      <c r="MA1312"/>
      <c r="MB1312"/>
      <c r="MC1312"/>
      <c r="MD1312"/>
      <c r="ME1312"/>
      <c r="MF1312"/>
      <c r="MG1312"/>
      <c r="MH1312"/>
      <c r="MI1312"/>
      <c r="MJ1312"/>
      <c r="MK1312"/>
      <c r="ML1312"/>
      <c r="MM1312"/>
      <c r="MN1312"/>
      <c r="MO1312"/>
      <c r="MP1312"/>
      <c r="MQ1312"/>
      <c r="MR1312"/>
      <c r="MS1312"/>
      <c r="MT1312"/>
      <c r="MU1312"/>
      <c r="MV1312"/>
      <c r="MW1312"/>
      <c r="MX1312"/>
      <c r="MY1312"/>
      <c r="MZ1312"/>
      <c r="NA1312"/>
      <c r="NB1312"/>
      <c r="NC1312"/>
      <c r="ND1312"/>
      <c r="NE1312"/>
      <c r="NF1312"/>
      <c r="NG1312"/>
      <c r="NH1312"/>
      <c r="NI1312"/>
      <c r="NJ1312"/>
      <c r="NK1312"/>
      <c r="NL1312"/>
      <c r="NM1312"/>
      <c r="NN1312"/>
      <c r="NO1312"/>
      <c r="NP1312"/>
      <c r="NQ1312"/>
      <c r="NR1312"/>
      <c r="NS1312"/>
      <c r="NT1312"/>
      <c r="NU1312"/>
      <c r="NV1312"/>
      <c r="NW1312"/>
      <c r="NX1312"/>
      <c r="NY1312"/>
      <c r="NZ1312"/>
      <c r="OA1312"/>
    </row>
    <row r="1313" spans="16:391"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  <c r="CN1313"/>
      <c r="CO1313"/>
      <c r="CP1313"/>
      <c r="CQ1313"/>
      <c r="CR1313"/>
      <c r="CS1313"/>
      <c r="CT1313"/>
      <c r="CU1313"/>
      <c r="CV1313"/>
      <c r="CW1313"/>
      <c r="CX1313"/>
      <c r="CY1313"/>
      <c r="CZ1313"/>
      <c r="DA1313"/>
      <c r="DB1313"/>
      <c r="DC1313"/>
      <c r="DD1313"/>
      <c r="DE1313"/>
      <c r="DF1313"/>
      <c r="DG1313"/>
      <c r="DH1313"/>
      <c r="DI1313"/>
      <c r="DJ1313"/>
      <c r="DK1313"/>
      <c r="DL1313"/>
      <c r="DM1313"/>
      <c r="DN1313"/>
      <c r="DO1313"/>
      <c r="DP1313"/>
      <c r="DQ1313"/>
      <c r="DR1313"/>
      <c r="DS1313"/>
      <c r="DT1313"/>
      <c r="DU1313"/>
      <c r="DV1313"/>
      <c r="DW1313"/>
      <c r="DX1313"/>
      <c r="DY1313"/>
      <c r="DZ1313"/>
      <c r="EA1313"/>
      <c r="EB1313"/>
      <c r="EC1313"/>
      <c r="ED1313"/>
      <c r="EE1313"/>
      <c r="EF1313"/>
      <c r="EG1313"/>
      <c r="EH1313"/>
      <c r="EI1313"/>
      <c r="EJ1313"/>
      <c r="EK1313"/>
      <c r="EL1313"/>
      <c r="EM1313"/>
      <c r="EN1313"/>
      <c r="EO1313"/>
      <c r="EP1313"/>
      <c r="EQ1313"/>
      <c r="ER1313"/>
      <c r="ES1313"/>
      <c r="ET1313"/>
      <c r="EU1313"/>
      <c r="EV1313"/>
      <c r="EW1313"/>
      <c r="EX1313"/>
      <c r="EY1313"/>
      <c r="EZ1313"/>
      <c r="FA1313"/>
      <c r="FB1313"/>
      <c r="FC1313"/>
      <c r="FD1313"/>
      <c r="FE1313"/>
      <c r="FF1313"/>
      <c r="FG1313"/>
      <c r="FH1313"/>
      <c r="FI1313"/>
      <c r="FJ1313"/>
      <c r="FK1313"/>
      <c r="FL1313"/>
      <c r="FM1313"/>
      <c r="FN1313"/>
      <c r="FO1313"/>
      <c r="FP1313"/>
      <c r="FQ1313"/>
      <c r="FR1313"/>
      <c r="FS1313"/>
      <c r="FT1313"/>
      <c r="FU1313"/>
      <c r="FV1313"/>
      <c r="FW1313"/>
      <c r="FX1313"/>
      <c r="FY1313"/>
      <c r="FZ1313"/>
      <c r="GA1313"/>
      <c r="GB1313"/>
      <c r="GC1313"/>
      <c r="GD1313"/>
      <c r="GE1313"/>
      <c r="GF1313"/>
      <c r="GG1313"/>
      <c r="GH1313"/>
      <c r="GI1313"/>
      <c r="GJ1313"/>
      <c r="GK1313"/>
      <c r="GL1313"/>
      <c r="GM1313"/>
      <c r="GN1313"/>
      <c r="GO1313"/>
      <c r="GP1313"/>
      <c r="GQ1313"/>
      <c r="GR1313"/>
      <c r="GS1313"/>
      <c r="GT1313"/>
      <c r="GU1313"/>
      <c r="GV1313"/>
      <c r="GW1313"/>
      <c r="GX1313"/>
      <c r="GY1313"/>
      <c r="GZ1313"/>
      <c r="HA1313"/>
      <c r="HB1313"/>
      <c r="HC1313"/>
      <c r="HD1313"/>
      <c r="HE1313"/>
      <c r="HF1313"/>
      <c r="HG1313"/>
      <c r="HH1313"/>
      <c r="HI1313"/>
      <c r="HJ1313"/>
      <c r="HK1313"/>
      <c r="HL1313"/>
      <c r="HM1313"/>
      <c r="HN1313"/>
      <c r="HO1313"/>
      <c r="HP1313"/>
      <c r="HQ1313"/>
      <c r="HR1313"/>
      <c r="HS1313"/>
      <c r="HT1313"/>
      <c r="HU1313"/>
      <c r="HV1313"/>
      <c r="HW1313"/>
      <c r="HX1313"/>
      <c r="HY1313"/>
      <c r="HZ1313"/>
      <c r="IA1313"/>
      <c r="IB1313"/>
      <c r="IC1313"/>
      <c r="ID1313"/>
      <c r="IE1313"/>
      <c r="IF1313"/>
      <c r="IG1313"/>
      <c r="IH1313"/>
      <c r="II1313"/>
      <c r="IJ1313"/>
      <c r="IK1313"/>
      <c r="IL1313"/>
      <c r="IM1313"/>
      <c r="IN1313"/>
      <c r="IO1313"/>
      <c r="IP1313"/>
      <c r="IQ1313"/>
      <c r="IR1313"/>
      <c r="IS1313"/>
      <c r="IT1313"/>
      <c r="IU1313"/>
      <c r="IV1313"/>
      <c r="IW1313"/>
      <c r="IX1313"/>
      <c r="IY1313"/>
      <c r="IZ1313"/>
      <c r="JA1313"/>
      <c r="JB1313"/>
      <c r="JC1313"/>
      <c r="JD1313"/>
      <c r="JE1313"/>
      <c r="JF1313"/>
      <c r="JG1313"/>
      <c r="JH1313"/>
      <c r="JI1313"/>
      <c r="JJ1313"/>
      <c r="JK1313"/>
      <c r="JL1313"/>
      <c r="JM1313"/>
      <c r="JN1313"/>
      <c r="JO1313"/>
      <c r="JP1313"/>
      <c r="JQ1313"/>
      <c r="JR1313"/>
      <c r="JS1313"/>
      <c r="JT1313"/>
      <c r="JU1313"/>
      <c r="JV1313"/>
      <c r="JW1313"/>
      <c r="JX1313"/>
      <c r="JY1313"/>
      <c r="JZ1313"/>
      <c r="KA1313"/>
      <c r="KB1313"/>
      <c r="KC1313"/>
      <c r="KD1313"/>
      <c r="KE1313"/>
      <c r="KF1313"/>
      <c r="KG1313"/>
      <c r="KH1313"/>
      <c r="KI1313"/>
      <c r="KJ1313"/>
      <c r="KK1313"/>
      <c r="KL1313"/>
      <c r="KM1313"/>
      <c r="KN1313"/>
      <c r="KO1313"/>
      <c r="KP1313"/>
      <c r="KQ1313"/>
      <c r="KR1313"/>
      <c r="KS1313"/>
      <c r="KT1313"/>
      <c r="KU1313"/>
      <c r="KV1313"/>
      <c r="KW1313"/>
      <c r="KX1313"/>
      <c r="KY1313"/>
      <c r="KZ1313"/>
      <c r="LA1313"/>
      <c r="LB1313"/>
      <c r="LC1313"/>
      <c r="LD1313"/>
      <c r="LE1313"/>
      <c r="LF1313"/>
      <c r="LG1313"/>
      <c r="LH1313"/>
      <c r="LI1313"/>
      <c r="LJ1313"/>
      <c r="LK1313"/>
      <c r="LL1313"/>
      <c r="LM1313"/>
      <c r="LN1313"/>
      <c r="LO1313"/>
      <c r="LP1313"/>
      <c r="LQ1313"/>
      <c r="LR1313"/>
      <c r="LS1313"/>
      <c r="LT1313"/>
      <c r="LU1313"/>
      <c r="LV1313"/>
      <c r="LW1313"/>
      <c r="LX1313"/>
      <c r="LY1313"/>
      <c r="LZ1313"/>
      <c r="MA1313"/>
      <c r="MB1313"/>
      <c r="MC1313"/>
      <c r="MD1313"/>
      <c r="ME1313"/>
      <c r="MF1313"/>
      <c r="MG1313"/>
      <c r="MH1313"/>
      <c r="MI1313"/>
      <c r="MJ1313"/>
      <c r="MK1313"/>
      <c r="ML1313"/>
      <c r="MM1313"/>
      <c r="MN1313"/>
      <c r="MO1313"/>
      <c r="MP1313"/>
      <c r="MQ1313"/>
      <c r="MR1313"/>
      <c r="MS1313"/>
      <c r="MT1313"/>
      <c r="MU1313"/>
      <c r="MV1313"/>
      <c r="MW1313"/>
      <c r="MX1313"/>
      <c r="MY1313"/>
      <c r="MZ1313"/>
      <c r="NA1313"/>
      <c r="NB1313"/>
      <c r="NC1313"/>
      <c r="ND1313"/>
      <c r="NE1313"/>
      <c r="NF1313"/>
      <c r="NG1313"/>
      <c r="NH1313"/>
      <c r="NI1313"/>
      <c r="NJ1313"/>
      <c r="NK1313"/>
      <c r="NL1313"/>
      <c r="NM1313"/>
      <c r="NN1313"/>
      <c r="NO1313"/>
      <c r="NP1313"/>
      <c r="NQ1313"/>
      <c r="NR1313"/>
      <c r="NS1313"/>
      <c r="NT1313"/>
      <c r="NU1313"/>
      <c r="NV1313"/>
      <c r="NW1313"/>
      <c r="NX1313"/>
      <c r="NY1313"/>
      <c r="NZ1313"/>
      <c r="OA1313"/>
    </row>
    <row r="1314" spans="16:391"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  <c r="CN1314"/>
      <c r="CO1314"/>
      <c r="CP1314"/>
      <c r="CQ1314"/>
      <c r="CR1314"/>
      <c r="CS1314"/>
      <c r="CT1314"/>
      <c r="CU1314"/>
      <c r="CV1314"/>
      <c r="CW1314"/>
      <c r="CX1314"/>
      <c r="CY1314"/>
      <c r="CZ1314"/>
      <c r="DA1314"/>
      <c r="DB1314"/>
      <c r="DC1314"/>
      <c r="DD1314"/>
      <c r="DE1314"/>
      <c r="DF1314"/>
      <c r="DG1314"/>
      <c r="DH1314"/>
      <c r="DI1314"/>
      <c r="DJ1314"/>
      <c r="DK1314"/>
      <c r="DL1314"/>
      <c r="DM1314"/>
      <c r="DN1314"/>
      <c r="DO1314"/>
      <c r="DP1314"/>
      <c r="DQ1314"/>
      <c r="DR1314"/>
      <c r="DS1314"/>
      <c r="DT1314"/>
      <c r="DU1314"/>
      <c r="DV1314"/>
      <c r="DW1314"/>
      <c r="DX1314"/>
      <c r="DY1314"/>
      <c r="DZ1314"/>
      <c r="EA1314"/>
      <c r="EB1314"/>
      <c r="EC1314"/>
      <c r="ED1314"/>
      <c r="EE1314"/>
      <c r="EF1314"/>
      <c r="EG1314"/>
      <c r="EH1314"/>
      <c r="EI1314"/>
      <c r="EJ1314"/>
      <c r="EK1314"/>
      <c r="EL1314"/>
      <c r="EM1314"/>
      <c r="EN1314"/>
      <c r="EO1314"/>
      <c r="EP1314"/>
      <c r="EQ1314"/>
      <c r="ER1314"/>
      <c r="ES1314"/>
      <c r="ET1314"/>
      <c r="EU1314"/>
      <c r="EV1314"/>
      <c r="EW1314"/>
      <c r="EX1314"/>
      <c r="EY1314"/>
      <c r="EZ1314"/>
      <c r="FA1314"/>
      <c r="FB1314"/>
      <c r="FC1314"/>
      <c r="FD1314"/>
      <c r="FE1314"/>
      <c r="FF1314"/>
      <c r="FG1314"/>
      <c r="FH1314"/>
      <c r="FI1314"/>
      <c r="FJ1314"/>
      <c r="FK1314"/>
      <c r="FL1314"/>
      <c r="FM1314"/>
      <c r="FN1314"/>
      <c r="FO1314"/>
      <c r="FP1314"/>
      <c r="FQ1314"/>
      <c r="FR1314"/>
      <c r="FS1314"/>
      <c r="FT1314"/>
      <c r="FU1314"/>
      <c r="FV1314"/>
      <c r="FW1314"/>
      <c r="FX1314"/>
      <c r="FY1314"/>
      <c r="FZ1314"/>
      <c r="GA1314"/>
      <c r="GB1314"/>
      <c r="GC1314"/>
      <c r="GD1314"/>
      <c r="GE1314"/>
      <c r="GF1314"/>
      <c r="GG1314"/>
      <c r="GH1314"/>
      <c r="GI1314"/>
      <c r="GJ1314"/>
      <c r="GK1314"/>
      <c r="GL1314"/>
      <c r="GM1314"/>
      <c r="GN1314"/>
      <c r="GO1314"/>
      <c r="GP1314"/>
      <c r="GQ1314"/>
      <c r="GR1314"/>
      <c r="GS1314"/>
      <c r="GT1314"/>
      <c r="GU1314"/>
      <c r="GV1314"/>
      <c r="GW1314"/>
      <c r="GX1314"/>
      <c r="GY1314"/>
      <c r="GZ1314"/>
      <c r="HA1314"/>
      <c r="HB1314"/>
      <c r="HC1314"/>
      <c r="HD1314"/>
      <c r="HE1314"/>
      <c r="HF1314"/>
      <c r="HG1314"/>
      <c r="HH1314"/>
      <c r="HI1314"/>
      <c r="HJ1314"/>
      <c r="HK1314"/>
      <c r="HL1314"/>
      <c r="HM1314"/>
      <c r="HN1314"/>
      <c r="HO1314"/>
      <c r="HP1314"/>
      <c r="HQ1314"/>
      <c r="HR1314"/>
      <c r="HS1314"/>
      <c r="HT1314"/>
      <c r="HU1314"/>
      <c r="HV1314"/>
      <c r="HW1314"/>
      <c r="HX1314"/>
      <c r="HY1314"/>
      <c r="HZ1314"/>
      <c r="IA1314"/>
      <c r="IB1314"/>
      <c r="IC1314"/>
      <c r="ID1314"/>
      <c r="IE1314"/>
      <c r="IF1314"/>
      <c r="IG1314"/>
      <c r="IH1314"/>
      <c r="II1314"/>
      <c r="IJ1314"/>
      <c r="IK1314"/>
      <c r="IL1314"/>
      <c r="IM1314"/>
      <c r="IN1314"/>
      <c r="IO1314"/>
      <c r="IP1314"/>
      <c r="IQ1314"/>
      <c r="IR1314"/>
      <c r="IS1314"/>
      <c r="IT1314"/>
      <c r="IU1314"/>
      <c r="IV1314"/>
      <c r="IW1314"/>
      <c r="IX1314"/>
      <c r="IY1314"/>
      <c r="IZ1314"/>
      <c r="JA1314"/>
      <c r="JB1314"/>
      <c r="JC1314"/>
      <c r="JD1314"/>
      <c r="JE1314"/>
      <c r="JF1314"/>
      <c r="JG1314"/>
      <c r="JH1314"/>
      <c r="JI1314"/>
      <c r="JJ1314"/>
      <c r="JK1314"/>
      <c r="JL1314"/>
      <c r="JM1314"/>
      <c r="JN1314"/>
      <c r="JO1314"/>
      <c r="JP1314"/>
      <c r="JQ1314"/>
      <c r="JR1314"/>
      <c r="JS1314"/>
      <c r="JT1314"/>
      <c r="JU1314"/>
      <c r="JV1314"/>
      <c r="JW1314"/>
      <c r="JX1314"/>
      <c r="JY1314"/>
      <c r="JZ1314"/>
      <c r="KA1314"/>
      <c r="KB1314"/>
      <c r="KC1314"/>
      <c r="KD1314"/>
      <c r="KE1314"/>
      <c r="KF1314"/>
      <c r="KG1314"/>
      <c r="KH1314"/>
      <c r="KI1314"/>
      <c r="KJ1314"/>
      <c r="KK1314"/>
      <c r="KL1314"/>
      <c r="KM1314"/>
      <c r="KN1314"/>
      <c r="KO1314"/>
      <c r="KP1314"/>
      <c r="KQ1314"/>
      <c r="KR1314"/>
      <c r="KS1314"/>
      <c r="KT1314"/>
      <c r="KU1314"/>
      <c r="KV1314"/>
      <c r="KW1314"/>
      <c r="KX1314"/>
      <c r="KY1314"/>
      <c r="KZ1314"/>
      <c r="LA1314"/>
      <c r="LB1314"/>
      <c r="LC1314"/>
      <c r="LD1314"/>
      <c r="LE1314"/>
      <c r="LF1314"/>
      <c r="LG1314"/>
      <c r="LH1314"/>
      <c r="LI1314"/>
      <c r="LJ1314"/>
      <c r="LK1314"/>
      <c r="LL1314"/>
      <c r="LM1314"/>
      <c r="LN1314"/>
      <c r="LO1314"/>
      <c r="LP1314"/>
      <c r="LQ1314"/>
      <c r="LR1314"/>
      <c r="LS1314"/>
      <c r="LT1314"/>
      <c r="LU1314"/>
      <c r="LV1314"/>
      <c r="LW1314"/>
      <c r="LX1314"/>
      <c r="LY1314"/>
      <c r="LZ1314"/>
      <c r="MA1314"/>
      <c r="MB1314"/>
      <c r="MC1314"/>
      <c r="MD1314"/>
      <c r="ME1314"/>
      <c r="MF1314"/>
      <c r="MG1314"/>
      <c r="MH1314"/>
      <c r="MI1314"/>
      <c r="MJ1314"/>
      <c r="MK1314"/>
      <c r="ML1314"/>
      <c r="MM1314"/>
      <c r="MN1314"/>
      <c r="MO1314"/>
      <c r="MP1314"/>
      <c r="MQ1314"/>
      <c r="MR1314"/>
      <c r="MS1314"/>
      <c r="MT1314"/>
      <c r="MU1314"/>
      <c r="MV1314"/>
      <c r="MW1314"/>
      <c r="MX1314"/>
      <c r="MY1314"/>
      <c r="MZ1314"/>
      <c r="NA1314"/>
      <c r="NB1314"/>
      <c r="NC1314"/>
      <c r="ND1314"/>
      <c r="NE1314"/>
      <c r="NF1314"/>
      <c r="NG1314"/>
      <c r="NH1314"/>
      <c r="NI1314"/>
      <c r="NJ1314"/>
      <c r="NK1314"/>
      <c r="NL1314"/>
      <c r="NM1314"/>
      <c r="NN1314"/>
      <c r="NO1314"/>
      <c r="NP1314"/>
      <c r="NQ1314"/>
      <c r="NR1314"/>
      <c r="NS1314"/>
      <c r="NT1314"/>
      <c r="NU1314"/>
      <c r="NV1314"/>
      <c r="NW1314"/>
      <c r="NX1314"/>
      <c r="NY1314"/>
      <c r="NZ1314"/>
      <c r="OA1314"/>
    </row>
    <row r="1315" spans="16:391"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  <c r="CN1315"/>
      <c r="CO1315"/>
      <c r="CP1315"/>
      <c r="CQ1315"/>
      <c r="CR1315"/>
      <c r="CS1315"/>
      <c r="CT1315"/>
      <c r="CU1315"/>
      <c r="CV1315"/>
      <c r="CW1315"/>
      <c r="CX1315"/>
      <c r="CY1315"/>
      <c r="CZ1315"/>
      <c r="DA1315"/>
      <c r="DB1315"/>
      <c r="DC1315"/>
      <c r="DD1315"/>
      <c r="DE1315"/>
      <c r="DF1315"/>
      <c r="DG1315"/>
      <c r="DH1315"/>
      <c r="DI1315"/>
      <c r="DJ1315"/>
      <c r="DK1315"/>
      <c r="DL1315"/>
      <c r="DM1315"/>
      <c r="DN1315"/>
      <c r="DO1315"/>
      <c r="DP1315"/>
      <c r="DQ1315"/>
      <c r="DR1315"/>
      <c r="DS1315"/>
      <c r="DT1315"/>
      <c r="DU1315"/>
      <c r="DV1315"/>
      <c r="DW1315"/>
      <c r="DX1315"/>
      <c r="DY1315"/>
      <c r="DZ1315"/>
      <c r="EA1315"/>
      <c r="EB1315"/>
      <c r="EC1315"/>
      <c r="ED1315"/>
      <c r="EE1315"/>
      <c r="EF1315"/>
      <c r="EG1315"/>
      <c r="EH1315"/>
      <c r="EI1315"/>
      <c r="EJ1315"/>
      <c r="EK1315"/>
      <c r="EL1315"/>
      <c r="EM1315"/>
      <c r="EN1315"/>
      <c r="EO1315"/>
      <c r="EP1315"/>
      <c r="EQ1315"/>
      <c r="ER1315"/>
      <c r="ES1315"/>
      <c r="ET1315"/>
      <c r="EU1315"/>
      <c r="EV1315"/>
      <c r="EW1315"/>
      <c r="EX1315"/>
      <c r="EY1315"/>
      <c r="EZ1315"/>
      <c r="FA1315"/>
      <c r="FB1315"/>
      <c r="FC1315"/>
      <c r="FD1315"/>
      <c r="FE1315"/>
      <c r="FF1315"/>
      <c r="FG1315"/>
      <c r="FH1315"/>
      <c r="FI1315"/>
      <c r="FJ1315"/>
      <c r="FK1315"/>
      <c r="FL1315"/>
      <c r="FM1315"/>
      <c r="FN1315"/>
      <c r="FO1315"/>
      <c r="FP1315"/>
      <c r="FQ1315"/>
      <c r="FR1315"/>
      <c r="FS1315"/>
      <c r="FT1315"/>
      <c r="FU1315"/>
      <c r="FV1315"/>
      <c r="FW1315"/>
      <c r="FX1315"/>
      <c r="FY1315"/>
      <c r="FZ1315"/>
      <c r="GA1315"/>
      <c r="GB1315"/>
      <c r="GC1315"/>
      <c r="GD1315"/>
      <c r="GE1315"/>
      <c r="GF1315"/>
      <c r="GG1315"/>
      <c r="GH1315"/>
      <c r="GI1315"/>
      <c r="GJ1315"/>
      <c r="GK1315"/>
      <c r="GL1315"/>
      <c r="GM1315"/>
      <c r="GN1315"/>
      <c r="GO1315"/>
      <c r="GP1315"/>
      <c r="GQ1315"/>
      <c r="GR1315"/>
      <c r="GS1315"/>
      <c r="GT1315"/>
      <c r="GU1315"/>
      <c r="GV1315"/>
      <c r="GW1315"/>
      <c r="GX1315"/>
      <c r="GY1315"/>
      <c r="GZ1315"/>
      <c r="HA1315"/>
      <c r="HB1315"/>
      <c r="HC1315"/>
      <c r="HD1315"/>
      <c r="HE1315"/>
      <c r="HF1315"/>
      <c r="HG1315"/>
      <c r="HH1315"/>
      <c r="HI1315"/>
      <c r="HJ1315"/>
      <c r="HK1315"/>
      <c r="HL1315"/>
      <c r="HM1315"/>
      <c r="HN1315"/>
      <c r="HO1315"/>
      <c r="HP1315"/>
      <c r="HQ1315"/>
      <c r="HR1315"/>
      <c r="HS1315"/>
      <c r="HT1315"/>
      <c r="HU1315"/>
      <c r="HV1315"/>
      <c r="HW1315"/>
      <c r="HX1315"/>
      <c r="HY1315"/>
      <c r="HZ1315"/>
      <c r="IA1315"/>
      <c r="IB1315"/>
      <c r="IC1315"/>
      <c r="ID1315"/>
      <c r="IE1315"/>
      <c r="IF1315"/>
      <c r="IG1315"/>
      <c r="IH1315"/>
      <c r="II1315"/>
      <c r="IJ1315"/>
      <c r="IK1315"/>
      <c r="IL1315"/>
      <c r="IM1315"/>
      <c r="IN1315"/>
      <c r="IO1315"/>
      <c r="IP1315"/>
      <c r="IQ1315"/>
      <c r="IR1315"/>
      <c r="IS1315"/>
      <c r="IT1315"/>
      <c r="IU1315"/>
      <c r="IV1315"/>
      <c r="IW1315"/>
      <c r="IX1315"/>
      <c r="IY1315"/>
      <c r="IZ1315"/>
      <c r="JA1315"/>
      <c r="JB1315"/>
      <c r="JC1315"/>
      <c r="JD1315"/>
      <c r="JE1315"/>
      <c r="JF1315"/>
      <c r="JG1315"/>
      <c r="JH1315"/>
      <c r="JI1315"/>
      <c r="JJ1315"/>
      <c r="JK1315"/>
      <c r="JL1315"/>
      <c r="JM1315"/>
      <c r="JN1315"/>
      <c r="JO1315"/>
      <c r="JP1315"/>
      <c r="JQ1315"/>
      <c r="JR1315"/>
      <c r="JS1315"/>
      <c r="JT1315"/>
      <c r="JU1315"/>
      <c r="JV1315"/>
      <c r="JW1315"/>
      <c r="JX1315"/>
      <c r="JY1315"/>
      <c r="JZ1315"/>
      <c r="KA1315"/>
      <c r="KB1315"/>
      <c r="KC1315"/>
      <c r="KD1315"/>
      <c r="KE1315"/>
      <c r="KF1315"/>
      <c r="KG1315"/>
      <c r="KH1315"/>
      <c r="KI1315"/>
      <c r="KJ1315"/>
      <c r="KK1315"/>
      <c r="KL1315"/>
      <c r="KM1315"/>
      <c r="KN1315"/>
      <c r="KO1315"/>
      <c r="KP1315"/>
      <c r="KQ1315"/>
      <c r="KR1315"/>
      <c r="KS1315"/>
      <c r="KT1315"/>
      <c r="KU1315"/>
      <c r="KV1315"/>
      <c r="KW1315"/>
      <c r="KX1315"/>
      <c r="KY1315"/>
      <c r="KZ1315"/>
      <c r="LA1315"/>
      <c r="LB1315"/>
      <c r="LC1315"/>
      <c r="LD1315"/>
      <c r="LE1315"/>
      <c r="LF1315"/>
      <c r="LG1315"/>
      <c r="LH1315"/>
      <c r="LI1315"/>
      <c r="LJ1315"/>
      <c r="LK1315"/>
      <c r="LL1315"/>
      <c r="LM1315"/>
      <c r="LN1315"/>
      <c r="LO1315"/>
      <c r="LP1315"/>
      <c r="LQ1315"/>
      <c r="LR1315"/>
      <c r="LS1315"/>
      <c r="LT1315"/>
      <c r="LU1315"/>
      <c r="LV1315"/>
      <c r="LW1315"/>
      <c r="LX1315"/>
      <c r="LY1315"/>
      <c r="LZ1315"/>
      <c r="MA1315"/>
      <c r="MB1315"/>
      <c r="MC1315"/>
      <c r="MD1315"/>
      <c r="ME1315"/>
      <c r="MF1315"/>
      <c r="MG1315"/>
      <c r="MH1315"/>
      <c r="MI1315"/>
      <c r="MJ1315"/>
      <c r="MK1315"/>
      <c r="ML1315"/>
      <c r="MM1315"/>
      <c r="MN1315"/>
      <c r="MO1315"/>
      <c r="MP1315"/>
      <c r="MQ1315"/>
      <c r="MR1315"/>
      <c r="MS1315"/>
      <c r="MT1315"/>
      <c r="MU1315"/>
      <c r="MV1315"/>
      <c r="MW1315"/>
      <c r="MX1315"/>
      <c r="MY1315"/>
      <c r="MZ1315"/>
      <c r="NA1315"/>
      <c r="NB1315"/>
      <c r="NC1315"/>
      <c r="ND1315"/>
      <c r="NE1315"/>
      <c r="NF1315"/>
      <c r="NG1315"/>
      <c r="NH1315"/>
      <c r="NI1315"/>
      <c r="NJ1315"/>
      <c r="NK1315"/>
      <c r="NL1315"/>
      <c r="NM1315"/>
      <c r="NN1315"/>
      <c r="NO1315"/>
      <c r="NP1315"/>
      <c r="NQ1315"/>
      <c r="NR1315"/>
      <c r="NS1315"/>
      <c r="NT1315"/>
      <c r="NU1315"/>
      <c r="NV1315"/>
      <c r="NW1315"/>
      <c r="NX1315"/>
      <c r="NY1315"/>
      <c r="NZ1315"/>
      <c r="OA1315"/>
    </row>
    <row r="1316" spans="16:391"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  <c r="CN1316"/>
      <c r="CO1316"/>
      <c r="CP1316"/>
      <c r="CQ1316"/>
      <c r="CR1316"/>
      <c r="CS1316"/>
      <c r="CT1316"/>
      <c r="CU1316"/>
      <c r="CV1316"/>
      <c r="CW1316"/>
      <c r="CX1316"/>
      <c r="CY1316"/>
      <c r="CZ1316"/>
      <c r="DA1316"/>
      <c r="DB1316"/>
      <c r="DC1316"/>
      <c r="DD1316"/>
      <c r="DE1316"/>
      <c r="DF1316"/>
      <c r="DG1316"/>
      <c r="DH1316"/>
      <c r="DI1316"/>
      <c r="DJ1316"/>
      <c r="DK1316"/>
      <c r="DL1316"/>
      <c r="DM1316"/>
      <c r="DN1316"/>
      <c r="DO1316"/>
      <c r="DP1316"/>
      <c r="DQ1316"/>
      <c r="DR1316"/>
      <c r="DS1316"/>
      <c r="DT1316"/>
      <c r="DU1316"/>
      <c r="DV1316"/>
      <c r="DW1316"/>
      <c r="DX1316"/>
      <c r="DY1316"/>
      <c r="DZ1316"/>
      <c r="EA1316"/>
      <c r="EB1316"/>
      <c r="EC1316"/>
      <c r="ED1316"/>
      <c r="EE1316"/>
      <c r="EF1316"/>
      <c r="EG1316"/>
      <c r="EH1316"/>
      <c r="EI1316"/>
      <c r="EJ1316"/>
      <c r="EK1316"/>
      <c r="EL1316"/>
      <c r="EM1316"/>
      <c r="EN1316"/>
      <c r="EO1316"/>
      <c r="EP1316"/>
      <c r="EQ1316"/>
      <c r="ER1316"/>
      <c r="ES1316"/>
      <c r="ET1316"/>
      <c r="EU1316"/>
      <c r="EV1316"/>
      <c r="EW1316"/>
      <c r="EX1316"/>
      <c r="EY1316"/>
      <c r="EZ1316"/>
      <c r="FA1316"/>
      <c r="FB1316"/>
      <c r="FC1316"/>
      <c r="FD1316"/>
      <c r="FE1316"/>
      <c r="FF1316"/>
      <c r="FG1316"/>
      <c r="FH1316"/>
      <c r="FI1316"/>
      <c r="FJ1316"/>
      <c r="FK1316"/>
      <c r="FL1316"/>
      <c r="FM1316"/>
      <c r="FN1316"/>
      <c r="FO1316"/>
      <c r="FP1316"/>
      <c r="FQ1316"/>
      <c r="FR1316"/>
      <c r="FS1316"/>
      <c r="FT1316"/>
      <c r="FU1316"/>
      <c r="FV1316"/>
      <c r="FW1316"/>
      <c r="FX1316"/>
      <c r="FY1316"/>
      <c r="FZ1316"/>
      <c r="GA1316"/>
      <c r="GB1316"/>
      <c r="GC1316"/>
      <c r="GD1316"/>
      <c r="GE1316"/>
      <c r="GF1316"/>
      <c r="GG1316"/>
      <c r="GH1316"/>
      <c r="GI1316"/>
      <c r="GJ1316"/>
      <c r="GK1316"/>
      <c r="GL1316"/>
      <c r="GM1316"/>
      <c r="GN1316"/>
      <c r="GO1316"/>
      <c r="GP1316"/>
      <c r="GQ1316"/>
      <c r="GR1316"/>
      <c r="GS1316"/>
      <c r="GT1316"/>
      <c r="GU1316"/>
      <c r="GV1316"/>
      <c r="GW1316"/>
      <c r="GX1316"/>
      <c r="GY1316"/>
      <c r="GZ1316"/>
      <c r="HA1316"/>
      <c r="HB1316"/>
      <c r="HC1316"/>
      <c r="HD1316"/>
      <c r="HE1316"/>
      <c r="HF1316"/>
      <c r="HG1316"/>
      <c r="HH1316"/>
      <c r="HI1316"/>
      <c r="HJ1316"/>
      <c r="HK1316"/>
      <c r="HL1316"/>
      <c r="HM1316"/>
      <c r="HN1316"/>
      <c r="HO1316"/>
      <c r="HP1316"/>
      <c r="HQ1316"/>
      <c r="HR1316"/>
      <c r="HS1316"/>
      <c r="HT1316"/>
      <c r="HU1316"/>
      <c r="HV1316"/>
      <c r="HW1316"/>
      <c r="HX1316"/>
      <c r="HY1316"/>
      <c r="HZ1316"/>
      <c r="IA1316"/>
      <c r="IB1316"/>
      <c r="IC1316"/>
      <c r="ID1316"/>
      <c r="IE1316"/>
      <c r="IF1316"/>
      <c r="IG1316"/>
      <c r="IH1316"/>
      <c r="II1316"/>
      <c r="IJ1316"/>
      <c r="IK1316"/>
      <c r="IL1316"/>
      <c r="IM1316"/>
      <c r="IN1316"/>
      <c r="IO1316"/>
      <c r="IP1316"/>
      <c r="IQ1316"/>
      <c r="IR1316"/>
      <c r="IS1316"/>
      <c r="IT1316"/>
      <c r="IU1316"/>
      <c r="IV1316"/>
      <c r="IW1316"/>
      <c r="IX1316"/>
      <c r="IY1316"/>
      <c r="IZ1316"/>
      <c r="JA1316"/>
      <c r="JB1316"/>
      <c r="JC1316"/>
      <c r="JD1316"/>
      <c r="JE1316"/>
      <c r="JF1316"/>
      <c r="JG1316"/>
      <c r="JH1316"/>
      <c r="JI1316"/>
      <c r="JJ1316"/>
      <c r="JK1316"/>
      <c r="JL1316"/>
      <c r="JM1316"/>
      <c r="JN1316"/>
      <c r="JO1316"/>
      <c r="JP1316"/>
      <c r="JQ1316"/>
      <c r="JR1316"/>
      <c r="JS1316"/>
      <c r="JT1316"/>
      <c r="JU1316"/>
      <c r="JV1316"/>
      <c r="JW1316"/>
      <c r="JX1316"/>
      <c r="JY1316"/>
      <c r="JZ1316"/>
      <c r="KA1316"/>
      <c r="KB1316"/>
      <c r="KC1316"/>
      <c r="KD1316"/>
      <c r="KE1316"/>
      <c r="KF1316"/>
      <c r="KG1316"/>
      <c r="KH1316"/>
      <c r="KI1316"/>
      <c r="KJ1316"/>
      <c r="KK1316"/>
      <c r="KL1316"/>
      <c r="KM1316"/>
      <c r="KN1316"/>
      <c r="KO1316"/>
      <c r="KP1316"/>
      <c r="KQ1316"/>
      <c r="KR1316"/>
      <c r="KS1316"/>
      <c r="KT1316"/>
      <c r="KU1316"/>
      <c r="KV1316"/>
      <c r="KW1316"/>
      <c r="KX1316"/>
      <c r="KY1316"/>
      <c r="KZ1316"/>
      <c r="LA1316"/>
      <c r="LB1316"/>
      <c r="LC1316"/>
      <c r="LD1316"/>
      <c r="LE1316"/>
      <c r="LF1316"/>
      <c r="LG1316"/>
      <c r="LH1316"/>
      <c r="LI1316"/>
      <c r="LJ1316"/>
      <c r="LK1316"/>
      <c r="LL1316"/>
      <c r="LM1316"/>
      <c r="LN1316"/>
      <c r="LO1316"/>
      <c r="LP1316"/>
      <c r="LQ1316"/>
      <c r="LR1316"/>
      <c r="LS1316"/>
      <c r="LT1316"/>
      <c r="LU1316"/>
      <c r="LV1316"/>
      <c r="LW1316"/>
      <c r="LX1316"/>
      <c r="LY1316"/>
      <c r="LZ1316"/>
      <c r="MA1316"/>
      <c r="MB1316"/>
      <c r="MC1316"/>
      <c r="MD1316"/>
      <c r="ME1316"/>
      <c r="MF1316"/>
      <c r="MG1316"/>
      <c r="MH1316"/>
      <c r="MI1316"/>
      <c r="MJ1316"/>
      <c r="MK1316"/>
      <c r="ML1316"/>
      <c r="MM1316"/>
      <c r="MN1316"/>
      <c r="MO1316"/>
      <c r="MP1316"/>
      <c r="MQ1316"/>
      <c r="MR1316"/>
      <c r="MS1316"/>
      <c r="MT1316"/>
      <c r="MU1316"/>
      <c r="MV1316"/>
      <c r="MW1316"/>
      <c r="MX1316"/>
      <c r="MY1316"/>
      <c r="MZ1316"/>
      <c r="NA1316"/>
      <c r="NB1316"/>
      <c r="NC1316"/>
      <c r="ND1316"/>
      <c r="NE1316"/>
      <c r="NF1316"/>
      <c r="NG1316"/>
      <c r="NH1316"/>
      <c r="NI1316"/>
      <c r="NJ1316"/>
      <c r="NK1316"/>
      <c r="NL1316"/>
      <c r="NM1316"/>
      <c r="NN1316"/>
      <c r="NO1316"/>
      <c r="NP1316"/>
      <c r="NQ1316"/>
      <c r="NR1316"/>
      <c r="NS1316"/>
      <c r="NT1316"/>
      <c r="NU1316"/>
      <c r="NV1316"/>
      <c r="NW1316"/>
      <c r="NX1316"/>
      <c r="NY1316"/>
      <c r="NZ1316"/>
      <c r="OA1316"/>
    </row>
    <row r="1317" spans="16:391"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  <c r="CN1317"/>
      <c r="CO1317"/>
      <c r="CP1317"/>
      <c r="CQ1317"/>
      <c r="CR1317"/>
      <c r="CS1317"/>
      <c r="CT1317"/>
      <c r="CU1317"/>
      <c r="CV1317"/>
      <c r="CW1317"/>
      <c r="CX1317"/>
      <c r="CY1317"/>
      <c r="CZ1317"/>
      <c r="DA1317"/>
      <c r="DB1317"/>
      <c r="DC1317"/>
      <c r="DD1317"/>
      <c r="DE1317"/>
      <c r="DF1317"/>
      <c r="DG1317"/>
      <c r="DH1317"/>
      <c r="DI1317"/>
      <c r="DJ1317"/>
      <c r="DK1317"/>
      <c r="DL1317"/>
      <c r="DM1317"/>
      <c r="DN1317"/>
      <c r="DO1317"/>
      <c r="DP1317"/>
      <c r="DQ1317"/>
      <c r="DR1317"/>
      <c r="DS1317"/>
      <c r="DT1317"/>
      <c r="DU1317"/>
      <c r="DV1317"/>
      <c r="DW1317"/>
      <c r="DX1317"/>
      <c r="DY1317"/>
      <c r="DZ1317"/>
      <c r="EA1317"/>
      <c r="EB1317"/>
      <c r="EC1317"/>
      <c r="ED1317"/>
      <c r="EE1317"/>
      <c r="EF1317"/>
      <c r="EG1317"/>
      <c r="EH1317"/>
      <c r="EI1317"/>
      <c r="EJ1317"/>
      <c r="EK1317"/>
      <c r="EL1317"/>
      <c r="EM1317"/>
      <c r="EN1317"/>
      <c r="EO1317"/>
      <c r="EP1317"/>
      <c r="EQ1317"/>
      <c r="ER1317"/>
      <c r="ES1317"/>
      <c r="ET1317"/>
      <c r="EU1317"/>
      <c r="EV1317"/>
      <c r="EW1317"/>
      <c r="EX1317"/>
      <c r="EY1317"/>
      <c r="EZ1317"/>
      <c r="FA1317"/>
      <c r="FB1317"/>
      <c r="FC1317"/>
      <c r="FD1317"/>
      <c r="FE1317"/>
      <c r="FF1317"/>
      <c r="FG1317"/>
      <c r="FH1317"/>
      <c r="FI1317"/>
      <c r="FJ1317"/>
      <c r="FK1317"/>
      <c r="FL1317"/>
      <c r="FM1317"/>
      <c r="FN1317"/>
      <c r="FO1317"/>
      <c r="FP1317"/>
      <c r="FQ1317"/>
      <c r="FR1317"/>
      <c r="FS1317"/>
      <c r="FT1317"/>
      <c r="FU1317"/>
      <c r="FV1317"/>
      <c r="FW1317"/>
      <c r="FX1317"/>
      <c r="FY1317"/>
      <c r="FZ1317"/>
      <c r="GA1317"/>
      <c r="GB1317"/>
      <c r="GC1317"/>
      <c r="GD1317"/>
      <c r="GE1317"/>
      <c r="GF1317"/>
      <c r="GG1317"/>
      <c r="GH1317"/>
      <c r="GI1317"/>
      <c r="GJ1317"/>
      <c r="GK1317"/>
      <c r="GL1317"/>
      <c r="GM1317"/>
      <c r="GN1317"/>
      <c r="GO1317"/>
      <c r="GP1317"/>
      <c r="GQ1317"/>
      <c r="GR1317"/>
      <c r="GS1317"/>
      <c r="GT1317"/>
      <c r="GU1317"/>
      <c r="GV1317"/>
      <c r="GW1317"/>
      <c r="GX1317"/>
      <c r="GY1317"/>
      <c r="GZ1317"/>
      <c r="HA1317"/>
      <c r="HB1317"/>
      <c r="HC1317"/>
      <c r="HD1317"/>
      <c r="HE1317"/>
      <c r="HF1317"/>
      <c r="HG1317"/>
      <c r="HH1317"/>
      <c r="HI1317"/>
      <c r="HJ1317"/>
      <c r="HK1317"/>
      <c r="HL1317"/>
      <c r="HM1317"/>
      <c r="HN1317"/>
      <c r="HO1317"/>
      <c r="HP1317"/>
      <c r="HQ1317"/>
      <c r="HR1317"/>
      <c r="HS1317"/>
      <c r="HT1317"/>
      <c r="HU1317"/>
      <c r="HV1317"/>
      <c r="HW1317"/>
      <c r="HX1317"/>
      <c r="HY1317"/>
      <c r="HZ1317"/>
      <c r="IA1317"/>
      <c r="IB1317"/>
      <c r="IC1317"/>
      <c r="ID1317"/>
      <c r="IE1317"/>
      <c r="IF1317"/>
      <c r="IG1317"/>
      <c r="IH1317"/>
      <c r="II1317"/>
      <c r="IJ1317"/>
      <c r="IK1317"/>
      <c r="IL1317"/>
      <c r="IM1317"/>
      <c r="IN1317"/>
      <c r="IO1317"/>
      <c r="IP1317"/>
      <c r="IQ1317"/>
      <c r="IR1317"/>
      <c r="IS1317"/>
      <c r="IT1317"/>
      <c r="IU1317"/>
      <c r="IV1317"/>
      <c r="IW1317"/>
      <c r="IX1317"/>
      <c r="IY1317"/>
      <c r="IZ1317"/>
      <c r="JA1317"/>
      <c r="JB1317"/>
      <c r="JC1317"/>
      <c r="JD1317"/>
      <c r="JE1317"/>
      <c r="JF1317"/>
      <c r="JG1317"/>
      <c r="JH1317"/>
      <c r="JI1317"/>
      <c r="JJ1317"/>
      <c r="JK1317"/>
      <c r="JL1317"/>
      <c r="JM1317"/>
      <c r="JN1317"/>
      <c r="JO1317"/>
      <c r="JP1317"/>
      <c r="JQ1317"/>
      <c r="JR1317"/>
      <c r="JS1317"/>
      <c r="JT1317"/>
      <c r="JU1317"/>
      <c r="JV1317"/>
      <c r="JW1317"/>
      <c r="JX1317"/>
      <c r="JY1317"/>
      <c r="JZ1317"/>
      <c r="KA1317"/>
      <c r="KB1317"/>
      <c r="KC1317"/>
      <c r="KD1317"/>
      <c r="KE1317"/>
      <c r="KF1317"/>
      <c r="KG1317"/>
      <c r="KH1317"/>
      <c r="KI1317"/>
      <c r="KJ1317"/>
      <c r="KK1317"/>
      <c r="KL1317"/>
      <c r="KM1317"/>
      <c r="KN1317"/>
      <c r="KO1317"/>
      <c r="KP1317"/>
      <c r="KQ1317"/>
      <c r="KR1317"/>
      <c r="KS1317"/>
      <c r="KT1317"/>
      <c r="KU1317"/>
      <c r="KV1317"/>
      <c r="KW1317"/>
      <c r="KX1317"/>
      <c r="KY1317"/>
      <c r="KZ1317"/>
      <c r="LA1317"/>
      <c r="LB1317"/>
      <c r="LC1317"/>
      <c r="LD1317"/>
      <c r="LE1317"/>
      <c r="LF1317"/>
      <c r="LG1317"/>
      <c r="LH1317"/>
      <c r="LI1317"/>
      <c r="LJ1317"/>
      <c r="LK1317"/>
      <c r="LL1317"/>
      <c r="LM1317"/>
      <c r="LN1317"/>
      <c r="LO1317"/>
      <c r="LP1317"/>
      <c r="LQ1317"/>
      <c r="LR1317"/>
      <c r="LS1317"/>
      <c r="LT1317"/>
      <c r="LU1317"/>
      <c r="LV1317"/>
      <c r="LW1317"/>
      <c r="LX1317"/>
      <c r="LY1317"/>
      <c r="LZ1317"/>
      <c r="MA1317"/>
      <c r="MB1317"/>
      <c r="MC1317"/>
      <c r="MD1317"/>
      <c r="ME1317"/>
      <c r="MF1317"/>
      <c r="MG1317"/>
      <c r="MH1317"/>
      <c r="MI1317"/>
      <c r="MJ1317"/>
      <c r="MK1317"/>
      <c r="ML1317"/>
      <c r="MM1317"/>
      <c r="MN1317"/>
      <c r="MO1317"/>
      <c r="MP1317"/>
      <c r="MQ1317"/>
      <c r="MR1317"/>
      <c r="MS1317"/>
      <c r="MT1317"/>
      <c r="MU1317"/>
      <c r="MV1317"/>
      <c r="MW1317"/>
      <c r="MX1317"/>
      <c r="MY1317"/>
      <c r="MZ1317"/>
      <c r="NA1317"/>
      <c r="NB1317"/>
      <c r="NC1317"/>
      <c r="ND1317"/>
      <c r="NE1317"/>
      <c r="NF1317"/>
      <c r="NG1317"/>
      <c r="NH1317"/>
      <c r="NI1317"/>
      <c r="NJ1317"/>
      <c r="NK1317"/>
      <c r="NL1317"/>
      <c r="NM1317"/>
      <c r="NN1317"/>
      <c r="NO1317"/>
      <c r="NP1317"/>
      <c r="NQ1317"/>
      <c r="NR1317"/>
      <c r="NS1317"/>
      <c r="NT1317"/>
      <c r="NU1317"/>
      <c r="NV1317"/>
      <c r="NW1317"/>
      <c r="NX1317"/>
      <c r="NY1317"/>
      <c r="NZ1317"/>
      <c r="OA1317"/>
    </row>
    <row r="1318" spans="16:391"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  <c r="CN1318"/>
      <c r="CO1318"/>
      <c r="CP1318"/>
      <c r="CQ1318"/>
      <c r="CR1318"/>
      <c r="CS1318"/>
      <c r="CT1318"/>
      <c r="CU1318"/>
      <c r="CV1318"/>
      <c r="CW1318"/>
      <c r="CX1318"/>
      <c r="CY1318"/>
      <c r="CZ1318"/>
      <c r="DA1318"/>
      <c r="DB1318"/>
      <c r="DC1318"/>
      <c r="DD1318"/>
      <c r="DE1318"/>
      <c r="DF1318"/>
      <c r="DG1318"/>
      <c r="DH1318"/>
      <c r="DI1318"/>
      <c r="DJ1318"/>
      <c r="DK1318"/>
      <c r="DL1318"/>
      <c r="DM1318"/>
      <c r="DN1318"/>
      <c r="DO1318"/>
      <c r="DP1318"/>
      <c r="DQ1318"/>
      <c r="DR1318"/>
      <c r="DS1318"/>
      <c r="DT1318"/>
      <c r="DU1318"/>
      <c r="DV1318"/>
      <c r="DW1318"/>
      <c r="DX1318"/>
      <c r="DY1318"/>
      <c r="DZ1318"/>
      <c r="EA1318"/>
      <c r="EB1318"/>
      <c r="EC1318"/>
      <c r="ED1318"/>
      <c r="EE1318"/>
      <c r="EF1318"/>
      <c r="EG1318"/>
      <c r="EH1318"/>
      <c r="EI1318"/>
      <c r="EJ1318"/>
      <c r="EK1318"/>
      <c r="EL1318"/>
      <c r="EM1318"/>
      <c r="EN1318"/>
      <c r="EO1318"/>
      <c r="EP1318"/>
      <c r="EQ1318"/>
      <c r="ER1318"/>
      <c r="ES1318"/>
      <c r="ET1318"/>
      <c r="EU1318"/>
      <c r="EV1318"/>
      <c r="EW1318"/>
      <c r="EX1318"/>
      <c r="EY1318"/>
      <c r="EZ1318"/>
      <c r="FA1318"/>
      <c r="FB1318"/>
      <c r="FC1318"/>
      <c r="FD1318"/>
      <c r="FE1318"/>
      <c r="FF1318"/>
      <c r="FG1318"/>
      <c r="FH1318"/>
      <c r="FI1318"/>
      <c r="FJ1318"/>
      <c r="FK1318"/>
      <c r="FL1318"/>
      <c r="FM1318"/>
      <c r="FN1318"/>
      <c r="FO1318"/>
      <c r="FP1318"/>
      <c r="FQ1318"/>
      <c r="FR1318"/>
      <c r="FS1318"/>
      <c r="FT1318"/>
      <c r="FU1318"/>
      <c r="FV1318"/>
      <c r="FW1318"/>
      <c r="FX1318"/>
      <c r="FY1318"/>
      <c r="FZ1318"/>
      <c r="GA1318"/>
      <c r="GB1318"/>
      <c r="GC1318"/>
      <c r="GD1318"/>
      <c r="GE1318"/>
      <c r="GF1318"/>
      <c r="GG1318"/>
      <c r="GH1318"/>
      <c r="GI1318"/>
      <c r="GJ1318"/>
      <c r="GK1318"/>
      <c r="GL1318"/>
      <c r="GM1318"/>
      <c r="GN1318"/>
      <c r="GO1318"/>
      <c r="GP1318"/>
      <c r="GQ1318"/>
      <c r="GR1318"/>
      <c r="GS1318"/>
      <c r="GT1318"/>
      <c r="GU1318"/>
      <c r="GV1318"/>
      <c r="GW1318"/>
      <c r="GX1318"/>
      <c r="GY1318"/>
      <c r="GZ1318"/>
      <c r="HA1318"/>
      <c r="HB1318"/>
      <c r="HC1318"/>
      <c r="HD1318"/>
      <c r="HE1318"/>
      <c r="HF1318"/>
      <c r="HG1318"/>
      <c r="HH1318"/>
      <c r="HI1318"/>
      <c r="HJ1318"/>
      <c r="HK1318"/>
      <c r="HL1318"/>
      <c r="HM1318"/>
      <c r="HN1318"/>
      <c r="HO1318"/>
      <c r="HP1318"/>
      <c r="HQ1318"/>
      <c r="HR1318"/>
      <c r="HS1318"/>
      <c r="HT1318"/>
      <c r="HU1318"/>
      <c r="HV1318"/>
      <c r="HW1318"/>
      <c r="HX1318"/>
      <c r="HY1318"/>
      <c r="HZ1318"/>
      <c r="IA1318"/>
      <c r="IB1318"/>
      <c r="IC1318"/>
      <c r="ID1318"/>
      <c r="IE1318"/>
      <c r="IF1318"/>
      <c r="IG1318"/>
      <c r="IH1318"/>
      <c r="II1318"/>
      <c r="IJ1318"/>
      <c r="IK1318"/>
      <c r="IL1318"/>
      <c r="IM1318"/>
      <c r="IN1318"/>
      <c r="IO1318"/>
      <c r="IP1318"/>
      <c r="IQ1318"/>
      <c r="IR1318"/>
      <c r="IS1318"/>
      <c r="IT1318"/>
      <c r="IU1318"/>
      <c r="IV1318"/>
      <c r="IW1318"/>
      <c r="IX1318"/>
      <c r="IY1318"/>
      <c r="IZ1318"/>
      <c r="JA1318"/>
      <c r="JB1318"/>
      <c r="JC1318"/>
      <c r="JD1318"/>
      <c r="JE1318"/>
      <c r="JF1318"/>
      <c r="JG1318"/>
      <c r="JH1318"/>
      <c r="JI1318"/>
      <c r="JJ1318"/>
      <c r="JK1318"/>
      <c r="JL1318"/>
      <c r="JM1318"/>
      <c r="JN1318"/>
      <c r="JO1318"/>
      <c r="JP1318"/>
      <c r="JQ1318"/>
      <c r="JR1318"/>
      <c r="JS1318"/>
      <c r="JT1318"/>
      <c r="JU1318"/>
      <c r="JV1318"/>
      <c r="JW1318"/>
      <c r="JX1318"/>
      <c r="JY1318"/>
      <c r="JZ1318"/>
      <c r="KA1318"/>
      <c r="KB1318"/>
      <c r="KC1318"/>
      <c r="KD1318"/>
      <c r="KE1318"/>
      <c r="KF1318"/>
      <c r="KG1318"/>
      <c r="KH1318"/>
      <c r="KI1318"/>
      <c r="KJ1318"/>
      <c r="KK1318"/>
      <c r="KL1318"/>
      <c r="KM1318"/>
      <c r="KN1318"/>
      <c r="KO1318"/>
      <c r="KP1318"/>
      <c r="KQ1318"/>
      <c r="KR1318"/>
      <c r="KS1318"/>
      <c r="KT1318"/>
      <c r="KU1318"/>
      <c r="KV1318"/>
      <c r="KW1318"/>
      <c r="KX1318"/>
      <c r="KY1318"/>
      <c r="KZ1318"/>
      <c r="LA1318"/>
      <c r="LB1318"/>
      <c r="LC1318"/>
      <c r="LD1318"/>
      <c r="LE1318"/>
      <c r="LF1318"/>
      <c r="LG1318"/>
      <c r="LH1318"/>
      <c r="LI1318"/>
      <c r="LJ1318"/>
      <c r="LK1318"/>
      <c r="LL1318"/>
      <c r="LM1318"/>
      <c r="LN1318"/>
      <c r="LO1318"/>
      <c r="LP1318"/>
      <c r="LQ1318"/>
      <c r="LR1318"/>
      <c r="LS1318"/>
      <c r="LT1318"/>
      <c r="LU1318"/>
      <c r="LV1318"/>
      <c r="LW1318"/>
      <c r="LX1318"/>
      <c r="LY1318"/>
      <c r="LZ1318"/>
      <c r="MA1318"/>
      <c r="MB1318"/>
      <c r="MC1318"/>
      <c r="MD1318"/>
      <c r="ME1318"/>
      <c r="MF1318"/>
      <c r="MG1318"/>
      <c r="MH1318"/>
      <c r="MI1318"/>
      <c r="MJ1318"/>
      <c r="MK1318"/>
      <c r="ML1318"/>
      <c r="MM1318"/>
      <c r="MN1318"/>
      <c r="MO1318"/>
      <c r="MP1318"/>
      <c r="MQ1318"/>
      <c r="MR1318"/>
      <c r="MS1318"/>
      <c r="MT1318"/>
      <c r="MU1318"/>
      <c r="MV1318"/>
      <c r="MW1318"/>
      <c r="MX1318"/>
      <c r="MY1318"/>
      <c r="MZ1318"/>
      <c r="NA1318"/>
      <c r="NB1318"/>
      <c r="NC1318"/>
      <c r="ND1318"/>
      <c r="NE1318"/>
      <c r="NF1318"/>
      <c r="NG1318"/>
      <c r="NH1318"/>
      <c r="NI1318"/>
      <c r="NJ1318"/>
      <c r="NK1318"/>
      <c r="NL1318"/>
      <c r="NM1318"/>
      <c r="NN1318"/>
      <c r="NO1318"/>
      <c r="NP1318"/>
      <c r="NQ1318"/>
      <c r="NR1318"/>
      <c r="NS1318"/>
      <c r="NT1318"/>
      <c r="NU1318"/>
      <c r="NV1318"/>
      <c r="NW1318"/>
      <c r="NX1318"/>
      <c r="NY1318"/>
      <c r="NZ1318"/>
      <c r="OA1318"/>
    </row>
    <row r="1319" spans="16:391"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  <c r="CN1319"/>
      <c r="CO1319"/>
      <c r="CP1319"/>
      <c r="CQ1319"/>
      <c r="CR1319"/>
      <c r="CS1319"/>
      <c r="CT1319"/>
      <c r="CU1319"/>
      <c r="CV1319"/>
      <c r="CW1319"/>
      <c r="CX1319"/>
      <c r="CY1319"/>
      <c r="CZ1319"/>
      <c r="DA1319"/>
      <c r="DB1319"/>
      <c r="DC1319"/>
      <c r="DD1319"/>
      <c r="DE1319"/>
      <c r="DF1319"/>
      <c r="DG1319"/>
      <c r="DH1319"/>
      <c r="DI1319"/>
      <c r="DJ1319"/>
      <c r="DK1319"/>
      <c r="DL1319"/>
      <c r="DM1319"/>
      <c r="DN1319"/>
      <c r="DO1319"/>
      <c r="DP1319"/>
      <c r="DQ1319"/>
      <c r="DR1319"/>
      <c r="DS1319"/>
      <c r="DT1319"/>
      <c r="DU1319"/>
      <c r="DV1319"/>
      <c r="DW1319"/>
      <c r="DX1319"/>
      <c r="DY1319"/>
      <c r="DZ1319"/>
      <c r="EA1319"/>
      <c r="EB1319"/>
      <c r="EC1319"/>
      <c r="ED1319"/>
      <c r="EE1319"/>
      <c r="EF1319"/>
      <c r="EG1319"/>
      <c r="EH1319"/>
      <c r="EI1319"/>
      <c r="EJ1319"/>
      <c r="EK1319"/>
      <c r="EL1319"/>
      <c r="EM1319"/>
      <c r="EN1319"/>
      <c r="EO1319"/>
      <c r="EP1319"/>
      <c r="EQ1319"/>
      <c r="ER1319"/>
      <c r="ES1319"/>
      <c r="ET1319"/>
      <c r="EU1319"/>
      <c r="EV1319"/>
      <c r="EW1319"/>
      <c r="EX1319"/>
      <c r="EY1319"/>
      <c r="EZ1319"/>
      <c r="FA1319"/>
      <c r="FB1319"/>
      <c r="FC1319"/>
      <c r="FD1319"/>
      <c r="FE1319"/>
      <c r="FF1319"/>
      <c r="FG1319"/>
      <c r="FH1319"/>
      <c r="FI1319"/>
      <c r="FJ1319"/>
      <c r="FK1319"/>
      <c r="FL1319"/>
      <c r="FM1319"/>
      <c r="FN1319"/>
      <c r="FO1319"/>
      <c r="FP1319"/>
      <c r="FQ1319"/>
      <c r="FR1319"/>
      <c r="FS1319"/>
      <c r="FT1319"/>
      <c r="FU1319"/>
      <c r="FV1319"/>
      <c r="FW1319"/>
      <c r="FX1319"/>
      <c r="FY1319"/>
      <c r="FZ1319"/>
      <c r="GA1319"/>
      <c r="GB1319"/>
      <c r="GC1319"/>
      <c r="GD1319"/>
      <c r="GE1319"/>
      <c r="GF1319"/>
      <c r="GG1319"/>
      <c r="GH1319"/>
      <c r="GI1319"/>
      <c r="GJ1319"/>
      <c r="GK1319"/>
      <c r="GL1319"/>
      <c r="GM1319"/>
      <c r="GN1319"/>
      <c r="GO1319"/>
      <c r="GP1319"/>
      <c r="GQ1319"/>
      <c r="GR1319"/>
      <c r="GS1319"/>
      <c r="GT1319"/>
      <c r="GU1319"/>
      <c r="GV1319"/>
      <c r="GW1319"/>
      <c r="GX1319"/>
      <c r="GY1319"/>
      <c r="GZ1319"/>
      <c r="HA1319"/>
      <c r="HB1319"/>
      <c r="HC1319"/>
      <c r="HD1319"/>
      <c r="HE1319"/>
      <c r="HF1319"/>
      <c r="HG1319"/>
      <c r="HH1319"/>
      <c r="HI1319"/>
      <c r="HJ1319"/>
      <c r="HK1319"/>
      <c r="HL1319"/>
      <c r="HM1319"/>
      <c r="HN1319"/>
      <c r="HO1319"/>
      <c r="HP1319"/>
      <c r="HQ1319"/>
      <c r="HR1319"/>
      <c r="HS1319"/>
      <c r="HT1319"/>
      <c r="HU1319"/>
      <c r="HV1319"/>
      <c r="HW1319"/>
      <c r="HX1319"/>
      <c r="HY1319"/>
      <c r="HZ1319"/>
      <c r="IA1319"/>
      <c r="IB1319"/>
      <c r="IC1319"/>
      <c r="ID1319"/>
      <c r="IE1319"/>
      <c r="IF1319"/>
      <c r="IG1319"/>
      <c r="IH1319"/>
      <c r="II1319"/>
      <c r="IJ1319"/>
      <c r="IK1319"/>
      <c r="IL1319"/>
      <c r="IM1319"/>
      <c r="IN1319"/>
      <c r="IO1319"/>
      <c r="IP1319"/>
      <c r="IQ1319"/>
      <c r="IR1319"/>
      <c r="IS1319"/>
      <c r="IT1319"/>
      <c r="IU1319"/>
      <c r="IV1319"/>
      <c r="IW1319"/>
      <c r="IX1319"/>
      <c r="IY1319"/>
      <c r="IZ1319"/>
      <c r="JA1319"/>
      <c r="JB1319"/>
      <c r="JC1319"/>
      <c r="JD1319"/>
      <c r="JE1319"/>
      <c r="JF1319"/>
      <c r="JG1319"/>
      <c r="JH1319"/>
      <c r="JI1319"/>
      <c r="JJ1319"/>
      <c r="JK1319"/>
      <c r="JL1319"/>
      <c r="JM1319"/>
      <c r="JN1319"/>
      <c r="JO1319"/>
      <c r="JP1319"/>
      <c r="JQ1319"/>
      <c r="JR1319"/>
      <c r="JS1319"/>
      <c r="JT1319"/>
      <c r="JU1319"/>
      <c r="JV1319"/>
      <c r="JW1319"/>
      <c r="JX1319"/>
      <c r="JY1319"/>
      <c r="JZ1319"/>
      <c r="KA1319"/>
      <c r="KB1319"/>
      <c r="KC1319"/>
      <c r="KD1319"/>
      <c r="KE1319"/>
      <c r="KF1319"/>
      <c r="KG1319"/>
      <c r="KH1319"/>
      <c r="KI1319"/>
      <c r="KJ1319"/>
      <c r="KK1319"/>
      <c r="KL1319"/>
      <c r="KM1319"/>
      <c r="KN1319"/>
      <c r="KO1319"/>
      <c r="KP1319"/>
      <c r="KQ1319"/>
      <c r="KR1319"/>
      <c r="KS1319"/>
      <c r="KT1319"/>
      <c r="KU1319"/>
      <c r="KV1319"/>
      <c r="KW1319"/>
      <c r="KX1319"/>
      <c r="KY1319"/>
      <c r="KZ1319"/>
      <c r="LA1319"/>
      <c r="LB1319"/>
      <c r="LC1319"/>
      <c r="LD1319"/>
      <c r="LE1319"/>
      <c r="LF1319"/>
      <c r="LG1319"/>
      <c r="LH1319"/>
      <c r="LI1319"/>
      <c r="LJ1319"/>
      <c r="LK1319"/>
      <c r="LL1319"/>
      <c r="LM1319"/>
      <c r="LN1319"/>
      <c r="LO1319"/>
      <c r="LP1319"/>
      <c r="LQ1319"/>
      <c r="LR1319"/>
      <c r="LS1319"/>
      <c r="LT1319"/>
      <c r="LU1319"/>
      <c r="LV1319"/>
      <c r="LW1319"/>
      <c r="LX1319"/>
      <c r="LY1319"/>
      <c r="LZ1319"/>
      <c r="MA1319"/>
      <c r="MB1319"/>
      <c r="MC1319"/>
      <c r="MD1319"/>
      <c r="ME1319"/>
      <c r="MF1319"/>
      <c r="MG1319"/>
      <c r="MH1319"/>
      <c r="MI1319"/>
      <c r="MJ1319"/>
      <c r="MK1319"/>
      <c r="ML1319"/>
      <c r="MM1319"/>
      <c r="MN1319"/>
      <c r="MO1319"/>
      <c r="MP1319"/>
      <c r="MQ1319"/>
      <c r="MR1319"/>
      <c r="MS1319"/>
      <c r="MT1319"/>
      <c r="MU1319"/>
      <c r="MV1319"/>
      <c r="MW1319"/>
      <c r="MX1319"/>
      <c r="MY1319"/>
      <c r="MZ1319"/>
      <c r="NA1319"/>
      <c r="NB1319"/>
      <c r="NC1319"/>
      <c r="ND1319"/>
      <c r="NE1319"/>
      <c r="NF1319"/>
      <c r="NG1319"/>
      <c r="NH1319"/>
      <c r="NI1319"/>
      <c r="NJ1319"/>
      <c r="NK1319"/>
      <c r="NL1319"/>
      <c r="NM1319"/>
      <c r="NN1319"/>
      <c r="NO1319"/>
      <c r="NP1319"/>
      <c r="NQ1319"/>
      <c r="NR1319"/>
      <c r="NS1319"/>
      <c r="NT1319"/>
      <c r="NU1319"/>
      <c r="NV1319"/>
      <c r="NW1319"/>
      <c r="NX1319"/>
      <c r="NY1319"/>
      <c r="NZ1319"/>
      <c r="OA1319"/>
    </row>
    <row r="1320" spans="16:391"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  <c r="CN1320"/>
      <c r="CO1320"/>
      <c r="CP1320"/>
      <c r="CQ1320"/>
      <c r="CR1320"/>
      <c r="CS1320"/>
      <c r="CT1320"/>
      <c r="CU1320"/>
      <c r="CV1320"/>
      <c r="CW1320"/>
      <c r="CX1320"/>
      <c r="CY1320"/>
      <c r="CZ1320"/>
      <c r="DA1320"/>
      <c r="DB1320"/>
      <c r="DC1320"/>
      <c r="DD1320"/>
      <c r="DE1320"/>
      <c r="DF1320"/>
      <c r="DG1320"/>
      <c r="DH1320"/>
      <c r="DI1320"/>
      <c r="DJ1320"/>
      <c r="DK1320"/>
      <c r="DL1320"/>
      <c r="DM1320"/>
      <c r="DN1320"/>
      <c r="DO1320"/>
      <c r="DP1320"/>
      <c r="DQ1320"/>
      <c r="DR1320"/>
      <c r="DS1320"/>
      <c r="DT1320"/>
      <c r="DU1320"/>
      <c r="DV1320"/>
      <c r="DW1320"/>
      <c r="DX1320"/>
      <c r="DY1320"/>
      <c r="DZ1320"/>
      <c r="EA1320"/>
      <c r="EB1320"/>
      <c r="EC1320"/>
      <c r="ED1320"/>
      <c r="EE1320"/>
      <c r="EF1320"/>
      <c r="EG1320"/>
      <c r="EH1320"/>
      <c r="EI1320"/>
      <c r="EJ1320"/>
      <c r="EK1320"/>
      <c r="EL1320"/>
      <c r="EM1320"/>
      <c r="EN1320"/>
      <c r="EO1320"/>
      <c r="EP1320"/>
      <c r="EQ1320"/>
      <c r="ER1320"/>
      <c r="ES1320"/>
      <c r="ET1320"/>
      <c r="EU1320"/>
      <c r="EV1320"/>
      <c r="EW1320"/>
      <c r="EX1320"/>
      <c r="EY1320"/>
      <c r="EZ1320"/>
      <c r="FA1320"/>
      <c r="FB1320"/>
      <c r="FC1320"/>
      <c r="FD1320"/>
      <c r="FE1320"/>
      <c r="FF1320"/>
      <c r="FG1320"/>
      <c r="FH1320"/>
      <c r="FI1320"/>
      <c r="FJ1320"/>
      <c r="FK1320"/>
      <c r="FL1320"/>
      <c r="FM1320"/>
      <c r="FN1320"/>
      <c r="FO1320"/>
      <c r="FP1320"/>
      <c r="FQ1320"/>
      <c r="FR1320"/>
      <c r="FS1320"/>
      <c r="FT1320"/>
      <c r="FU1320"/>
      <c r="FV1320"/>
      <c r="FW1320"/>
      <c r="FX1320"/>
      <c r="FY1320"/>
      <c r="FZ1320"/>
      <c r="GA1320"/>
      <c r="GB1320"/>
      <c r="GC1320"/>
      <c r="GD1320"/>
      <c r="GE1320"/>
      <c r="GF1320"/>
      <c r="GG1320"/>
      <c r="GH1320"/>
      <c r="GI1320"/>
      <c r="GJ1320"/>
      <c r="GK1320"/>
      <c r="GL1320"/>
      <c r="GM1320"/>
      <c r="GN1320"/>
      <c r="GO1320"/>
      <c r="GP1320"/>
      <c r="GQ1320"/>
      <c r="GR1320"/>
      <c r="GS1320"/>
      <c r="GT1320"/>
      <c r="GU1320"/>
      <c r="GV1320"/>
      <c r="GW1320"/>
      <c r="GX1320"/>
      <c r="GY1320"/>
      <c r="GZ1320"/>
      <c r="HA1320"/>
      <c r="HB1320"/>
      <c r="HC1320"/>
      <c r="HD1320"/>
      <c r="HE1320"/>
      <c r="HF1320"/>
      <c r="HG1320"/>
      <c r="HH1320"/>
      <c r="HI1320"/>
      <c r="HJ1320"/>
      <c r="HK1320"/>
      <c r="HL1320"/>
      <c r="HM1320"/>
      <c r="HN1320"/>
      <c r="HO1320"/>
      <c r="HP1320"/>
      <c r="HQ1320"/>
      <c r="HR1320"/>
      <c r="HS1320"/>
      <c r="HT1320"/>
      <c r="HU1320"/>
      <c r="HV1320"/>
      <c r="HW1320"/>
      <c r="HX1320"/>
      <c r="HY1320"/>
      <c r="HZ1320"/>
      <c r="IA1320"/>
      <c r="IB1320"/>
      <c r="IC1320"/>
      <c r="ID1320"/>
      <c r="IE1320"/>
      <c r="IF1320"/>
      <c r="IG1320"/>
      <c r="IH1320"/>
      <c r="II1320"/>
      <c r="IJ1320"/>
      <c r="IK1320"/>
      <c r="IL1320"/>
      <c r="IM1320"/>
      <c r="IN1320"/>
      <c r="IO1320"/>
      <c r="IP1320"/>
      <c r="IQ1320"/>
      <c r="IR1320"/>
      <c r="IS1320"/>
      <c r="IT1320"/>
      <c r="IU1320"/>
      <c r="IV1320"/>
      <c r="IW1320"/>
      <c r="IX1320"/>
      <c r="IY1320"/>
      <c r="IZ1320"/>
      <c r="JA1320"/>
      <c r="JB1320"/>
      <c r="JC1320"/>
      <c r="JD1320"/>
      <c r="JE1320"/>
      <c r="JF1320"/>
      <c r="JG1320"/>
      <c r="JH1320"/>
      <c r="JI1320"/>
      <c r="JJ1320"/>
      <c r="JK1320"/>
      <c r="JL1320"/>
      <c r="JM1320"/>
      <c r="JN1320"/>
      <c r="JO1320"/>
      <c r="JP1320"/>
      <c r="JQ1320"/>
      <c r="JR1320"/>
      <c r="JS1320"/>
      <c r="JT1320"/>
      <c r="JU1320"/>
      <c r="JV1320"/>
      <c r="JW1320"/>
      <c r="JX1320"/>
      <c r="JY1320"/>
      <c r="JZ1320"/>
      <c r="KA1320"/>
      <c r="KB1320"/>
      <c r="KC1320"/>
      <c r="KD1320"/>
      <c r="KE1320"/>
      <c r="KF1320"/>
      <c r="KG1320"/>
      <c r="KH1320"/>
      <c r="KI1320"/>
      <c r="KJ1320"/>
      <c r="KK1320"/>
      <c r="KL1320"/>
      <c r="KM1320"/>
      <c r="KN1320"/>
      <c r="KO1320"/>
      <c r="KP1320"/>
      <c r="KQ1320"/>
      <c r="KR1320"/>
      <c r="KS1320"/>
      <c r="KT1320"/>
      <c r="KU1320"/>
      <c r="KV1320"/>
      <c r="KW1320"/>
      <c r="KX1320"/>
      <c r="KY1320"/>
      <c r="KZ1320"/>
      <c r="LA1320"/>
      <c r="LB1320"/>
      <c r="LC1320"/>
      <c r="LD1320"/>
      <c r="LE1320"/>
      <c r="LF1320"/>
      <c r="LG1320"/>
      <c r="LH1320"/>
      <c r="LI1320"/>
      <c r="LJ1320"/>
      <c r="LK1320"/>
      <c r="LL1320"/>
      <c r="LM1320"/>
      <c r="LN1320"/>
      <c r="LO1320"/>
      <c r="LP1320"/>
      <c r="LQ1320"/>
      <c r="LR1320"/>
      <c r="LS1320"/>
      <c r="LT1320"/>
      <c r="LU1320"/>
      <c r="LV1320"/>
      <c r="LW1320"/>
      <c r="LX1320"/>
      <c r="LY1320"/>
      <c r="LZ1320"/>
      <c r="MA1320"/>
      <c r="MB1320"/>
      <c r="MC1320"/>
      <c r="MD1320"/>
      <c r="ME1320"/>
      <c r="MF1320"/>
      <c r="MG1320"/>
      <c r="MH1320"/>
      <c r="MI1320"/>
      <c r="MJ1320"/>
      <c r="MK1320"/>
      <c r="ML1320"/>
      <c r="MM1320"/>
      <c r="MN1320"/>
      <c r="MO1320"/>
      <c r="MP1320"/>
      <c r="MQ1320"/>
      <c r="MR1320"/>
      <c r="MS1320"/>
      <c r="MT1320"/>
      <c r="MU1320"/>
      <c r="MV1320"/>
      <c r="MW1320"/>
      <c r="MX1320"/>
      <c r="MY1320"/>
      <c r="MZ1320"/>
      <c r="NA1320"/>
      <c r="NB1320"/>
      <c r="NC1320"/>
      <c r="ND1320"/>
      <c r="NE1320"/>
      <c r="NF1320"/>
      <c r="NG1320"/>
      <c r="NH1320"/>
      <c r="NI1320"/>
      <c r="NJ1320"/>
      <c r="NK1320"/>
      <c r="NL1320"/>
      <c r="NM1320"/>
      <c r="NN1320"/>
      <c r="NO1320"/>
      <c r="NP1320"/>
      <c r="NQ1320"/>
      <c r="NR1320"/>
      <c r="NS1320"/>
      <c r="NT1320"/>
      <c r="NU1320"/>
      <c r="NV1320"/>
      <c r="NW1320"/>
      <c r="NX1320"/>
      <c r="NY1320"/>
      <c r="NZ1320"/>
      <c r="OA1320"/>
    </row>
    <row r="1321" spans="16:391"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  <c r="CN1321"/>
      <c r="CO1321"/>
      <c r="CP1321"/>
      <c r="CQ1321"/>
      <c r="CR1321"/>
      <c r="CS1321"/>
      <c r="CT1321"/>
      <c r="CU1321"/>
      <c r="CV1321"/>
      <c r="CW1321"/>
      <c r="CX1321"/>
      <c r="CY1321"/>
      <c r="CZ1321"/>
      <c r="DA1321"/>
      <c r="DB1321"/>
      <c r="DC1321"/>
      <c r="DD1321"/>
      <c r="DE1321"/>
      <c r="DF1321"/>
      <c r="DG1321"/>
      <c r="DH1321"/>
      <c r="DI1321"/>
      <c r="DJ1321"/>
      <c r="DK1321"/>
      <c r="DL1321"/>
      <c r="DM1321"/>
      <c r="DN1321"/>
      <c r="DO1321"/>
      <c r="DP1321"/>
      <c r="DQ1321"/>
      <c r="DR1321"/>
      <c r="DS1321"/>
      <c r="DT1321"/>
      <c r="DU1321"/>
      <c r="DV1321"/>
      <c r="DW1321"/>
      <c r="DX1321"/>
      <c r="DY1321"/>
      <c r="DZ1321"/>
      <c r="EA1321"/>
      <c r="EB1321"/>
      <c r="EC1321"/>
      <c r="ED1321"/>
      <c r="EE1321"/>
      <c r="EF1321"/>
      <c r="EG1321"/>
      <c r="EH1321"/>
      <c r="EI1321"/>
      <c r="EJ1321"/>
      <c r="EK1321"/>
      <c r="EL1321"/>
      <c r="EM1321"/>
      <c r="EN1321"/>
      <c r="EO1321"/>
      <c r="EP1321"/>
      <c r="EQ1321"/>
      <c r="ER1321"/>
      <c r="ES1321"/>
      <c r="ET1321"/>
      <c r="EU1321"/>
      <c r="EV1321"/>
      <c r="EW1321"/>
      <c r="EX1321"/>
      <c r="EY1321"/>
      <c r="EZ1321"/>
      <c r="FA1321"/>
      <c r="FB1321"/>
      <c r="FC1321"/>
      <c r="FD1321"/>
      <c r="FE1321"/>
      <c r="FF1321"/>
      <c r="FG1321"/>
      <c r="FH1321"/>
      <c r="FI1321"/>
      <c r="FJ1321"/>
      <c r="FK1321"/>
      <c r="FL1321"/>
      <c r="FM1321"/>
      <c r="FN1321"/>
      <c r="FO1321"/>
      <c r="FP1321"/>
      <c r="FQ1321"/>
      <c r="FR1321"/>
      <c r="FS1321"/>
      <c r="FT1321"/>
      <c r="FU1321"/>
      <c r="FV1321"/>
      <c r="FW1321"/>
      <c r="FX1321"/>
      <c r="FY1321"/>
      <c r="FZ1321"/>
      <c r="GA1321"/>
      <c r="GB1321"/>
      <c r="GC1321"/>
      <c r="GD1321"/>
      <c r="GE1321"/>
      <c r="GF1321"/>
      <c r="GG1321"/>
      <c r="GH1321"/>
      <c r="GI1321"/>
      <c r="GJ1321"/>
      <c r="GK1321"/>
      <c r="GL1321"/>
      <c r="GM1321"/>
      <c r="GN1321"/>
      <c r="GO1321"/>
      <c r="GP1321"/>
      <c r="GQ1321"/>
      <c r="GR1321"/>
      <c r="GS1321"/>
      <c r="GT1321"/>
      <c r="GU1321"/>
      <c r="GV1321"/>
      <c r="GW1321"/>
      <c r="GX1321"/>
      <c r="GY1321"/>
      <c r="GZ1321"/>
      <c r="HA1321"/>
      <c r="HB1321"/>
      <c r="HC1321"/>
      <c r="HD1321"/>
      <c r="HE1321"/>
      <c r="HF1321"/>
      <c r="HG1321"/>
      <c r="HH1321"/>
      <c r="HI1321"/>
      <c r="HJ1321"/>
      <c r="HK1321"/>
      <c r="HL1321"/>
      <c r="HM1321"/>
      <c r="HN1321"/>
      <c r="HO1321"/>
      <c r="HP1321"/>
      <c r="HQ1321"/>
      <c r="HR1321"/>
      <c r="HS1321"/>
      <c r="HT1321"/>
      <c r="HU1321"/>
      <c r="HV1321"/>
      <c r="HW1321"/>
      <c r="HX1321"/>
      <c r="HY1321"/>
      <c r="HZ1321"/>
      <c r="IA1321"/>
      <c r="IB1321"/>
      <c r="IC1321"/>
      <c r="ID1321"/>
      <c r="IE1321"/>
      <c r="IF1321"/>
      <c r="IG1321"/>
      <c r="IH1321"/>
      <c r="II1321"/>
      <c r="IJ1321"/>
      <c r="IK1321"/>
      <c r="IL1321"/>
      <c r="IM1321"/>
      <c r="IN1321"/>
      <c r="IO1321"/>
      <c r="IP1321"/>
      <c r="IQ1321"/>
      <c r="IR1321"/>
      <c r="IS1321"/>
      <c r="IT1321"/>
      <c r="IU1321"/>
      <c r="IV1321"/>
      <c r="IW1321"/>
      <c r="IX1321"/>
      <c r="IY1321"/>
      <c r="IZ1321"/>
      <c r="JA1321"/>
      <c r="JB1321"/>
      <c r="JC1321"/>
      <c r="JD1321"/>
      <c r="JE1321"/>
      <c r="JF1321"/>
      <c r="JG1321"/>
      <c r="JH1321"/>
      <c r="JI1321"/>
      <c r="JJ1321"/>
      <c r="JK1321"/>
      <c r="JL1321"/>
      <c r="JM1321"/>
      <c r="JN1321"/>
      <c r="JO1321"/>
      <c r="JP1321"/>
      <c r="JQ1321"/>
      <c r="JR1321"/>
      <c r="JS1321"/>
      <c r="JT1321"/>
      <c r="JU1321"/>
      <c r="JV1321"/>
      <c r="JW1321"/>
      <c r="JX1321"/>
      <c r="JY1321"/>
      <c r="JZ1321"/>
      <c r="KA1321"/>
      <c r="KB1321"/>
      <c r="KC1321"/>
      <c r="KD1321"/>
      <c r="KE1321"/>
      <c r="KF1321"/>
      <c r="KG1321"/>
      <c r="KH1321"/>
      <c r="KI1321"/>
      <c r="KJ1321"/>
      <c r="KK1321"/>
      <c r="KL1321"/>
      <c r="KM1321"/>
      <c r="KN1321"/>
      <c r="KO1321"/>
      <c r="KP1321"/>
      <c r="KQ1321"/>
      <c r="KR1321"/>
      <c r="KS1321"/>
      <c r="KT1321"/>
      <c r="KU1321"/>
      <c r="KV1321"/>
      <c r="KW1321"/>
      <c r="KX1321"/>
      <c r="KY1321"/>
      <c r="KZ1321"/>
      <c r="LA1321"/>
      <c r="LB1321"/>
      <c r="LC1321"/>
      <c r="LD1321"/>
      <c r="LE1321"/>
      <c r="LF1321"/>
      <c r="LG1321"/>
      <c r="LH1321"/>
      <c r="LI1321"/>
      <c r="LJ1321"/>
      <c r="LK1321"/>
      <c r="LL1321"/>
      <c r="LM1321"/>
      <c r="LN1321"/>
      <c r="LO1321"/>
      <c r="LP1321"/>
      <c r="LQ1321"/>
      <c r="LR1321"/>
      <c r="LS1321"/>
      <c r="LT1321"/>
      <c r="LU1321"/>
      <c r="LV1321"/>
      <c r="LW1321"/>
      <c r="LX1321"/>
      <c r="LY1321"/>
      <c r="LZ1321"/>
      <c r="MA1321"/>
      <c r="MB1321"/>
      <c r="MC1321"/>
      <c r="MD1321"/>
      <c r="ME1321"/>
      <c r="MF1321"/>
      <c r="MG1321"/>
      <c r="MH1321"/>
      <c r="MI1321"/>
      <c r="MJ1321"/>
      <c r="MK1321"/>
      <c r="ML1321"/>
      <c r="MM1321"/>
      <c r="MN1321"/>
      <c r="MO1321"/>
      <c r="MP1321"/>
      <c r="MQ1321"/>
      <c r="MR1321"/>
      <c r="MS1321"/>
      <c r="MT1321"/>
      <c r="MU1321"/>
      <c r="MV1321"/>
      <c r="MW1321"/>
      <c r="MX1321"/>
      <c r="MY1321"/>
      <c r="MZ1321"/>
      <c r="NA1321"/>
      <c r="NB1321"/>
      <c r="NC1321"/>
      <c r="ND1321"/>
      <c r="NE1321"/>
      <c r="NF1321"/>
      <c r="NG1321"/>
      <c r="NH1321"/>
      <c r="NI1321"/>
      <c r="NJ1321"/>
      <c r="NK1321"/>
      <c r="NL1321"/>
      <c r="NM1321"/>
      <c r="NN1321"/>
      <c r="NO1321"/>
      <c r="NP1321"/>
      <c r="NQ1321"/>
      <c r="NR1321"/>
      <c r="NS1321"/>
      <c r="NT1321"/>
      <c r="NU1321"/>
      <c r="NV1321"/>
      <c r="NW1321"/>
      <c r="NX1321"/>
      <c r="NY1321"/>
      <c r="NZ1321"/>
      <c r="OA1321"/>
    </row>
    <row r="1322" spans="16:391"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  <c r="CN1322"/>
      <c r="CO1322"/>
      <c r="CP1322"/>
      <c r="CQ1322"/>
      <c r="CR1322"/>
      <c r="CS1322"/>
      <c r="CT1322"/>
      <c r="CU1322"/>
      <c r="CV1322"/>
      <c r="CW1322"/>
      <c r="CX1322"/>
      <c r="CY1322"/>
      <c r="CZ1322"/>
      <c r="DA1322"/>
      <c r="DB1322"/>
      <c r="DC1322"/>
      <c r="DD1322"/>
      <c r="DE1322"/>
      <c r="DF1322"/>
      <c r="DG1322"/>
      <c r="DH1322"/>
      <c r="DI1322"/>
      <c r="DJ1322"/>
      <c r="DK1322"/>
      <c r="DL1322"/>
      <c r="DM1322"/>
      <c r="DN1322"/>
      <c r="DO1322"/>
      <c r="DP1322"/>
      <c r="DQ1322"/>
      <c r="DR1322"/>
      <c r="DS1322"/>
      <c r="DT1322"/>
      <c r="DU1322"/>
      <c r="DV1322"/>
      <c r="DW1322"/>
      <c r="DX1322"/>
      <c r="DY1322"/>
      <c r="DZ1322"/>
      <c r="EA1322"/>
      <c r="EB1322"/>
      <c r="EC1322"/>
      <c r="ED1322"/>
      <c r="EE1322"/>
      <c r="EF1322"/>
      <c r="EG1322"/>
      <c r="EH1322"/>
      <c r="EI1322"/>
      <c r="EJ1322"/>
      <c r="EK1322"/>
      <c r="EL1322"/>
      <c r="EM1322"/>
      <c r="EN1322"/>
      <c r="EO1322"/>
      <c r="EP1322"/>
      <c r="EQ1322"/>
      <c r="ER1322"/>
      <c r="ES1322"/>
      <c r="ET1322"/>
      <c r="EU1322"/>
      <c r="EV1322"/>
      <c r="EW1322"/>
      <c r="EX1322"/>
      <c r="EY1322"/>
      <c r="EZ1322"/>
      <c r="FA1322"/>
      <c r="FB1322"/>
      <c r="FC1322"/>
      <c r="FD1322"/>
      <c r="FE1322"/>
      <c r="FF1322"/>
      <c r="FG1322"/>
      <c r="FH1322"/>
      <c r="FI1322"/>
      <c r="FJ1322"/>
      <c r="FK1322"/>
      <c r="FL1322"/>
      <c r="FM1322"/>
      <c r="FN1322"/>
      <c r="FO1322"/>
      <c r="FP1322"/>
      <c r="FQ1322"/>
      <c r="FR1322"/>
      <c r="FS1322"/>
      <c r="FT1322"/>
      <c r="FU1322"/>
      <c r="FV1322"/>
      <c r="FW1322"/>
      <c r="FX1322"/>
      <c r="FY1322"/>
      <c r="FZ1322"/>
      <c r="GA1322"/>
      <c r="GB1322"/>
      <c r="GC1322"/>
      <c r="GD1322"/>
      <c r="GE1322"/>
      <c r="GF1322"/>
      <c r="GG1322"/>
      <c r="GH1322"/>
      <c r="GI1322"/>
      <c r="GJ1322"/>
      <c r="GK1322"/>
      <c r="GL1322"/>
      <c r="GM1322"/>
      <c r="GN1322"/>
      <c r="GO1322"/>
      <c r="GP1322"/>
      <c r="GQ1322"/>
      <c r="GR1322"/>
      <c r="GS1322"/>
      <c r="GT1322"/>
      <c r="GU1322"/>
      <c r="GV1322"/>
      <c r="GW1322"/>
      <c r="GX1322"/>
      <c r="GY1322"/>
      <c r="GZ1322"/>
      <c r="HA1322"/>
      <c r="HB1322"/>
      <c r="HC1322"/>
      <c r="HD1322"/>
      <c r="HE1322"/>
      <c r="HF1322"/>
      <c r="HG1322"/>
      <c r="HH1322"/>
      <c r="HI1322"/>
      <c r="HJ1322"/>
      <c r="HK1322"/>
      <c r="HL1322"/>
      <c r="HM1322"/>
      <c r="HN1322"/>
      <c r="HO1322"/>
      <c r="HP1322"/>
      <c r="HQ1322"/>
      <c r="HR1322"/>
      <c r="HS1322"/>
      <c r="HT1322"/>
      <c r="HU1322"/>
      <c r="HV1322"/>
      <c r="HW1322"/>
      <c r="HX1322"/>
      <c r="HY1322"/>
      <c r="HZ1322"/>
      <c r="IA1322"/>
      <c r="IB1322"/>
      <c r="IC1322"/>
      <c r="ID1322"/>
      <c r="IE1322"/>
      <c r="IF1322"/>
      <c r="IG1322"/>
      <c r="IH1322"/>
      <c r="II1322"/>
      <c r="IJ1322"/>
      <c r="IK1322"/>
      <c r="IL1322"/>
      <c r="IM1322"/>
      <c r="IN1322"/>
      <c r="IO1322"/>
      <c r="IP1322"/>
      <c r="IQ1322"/>
      <c r="IR1322"/>
      <c r="IS1322"/>
      <c r="IT1322"/>
      <c r="IU1322"/>
      <c r="IV1322"/>
      <c r="IW1322"/>
      <c r="IX1322"/>
      <c r="IY1322"/>
      <c r="IZ1322"/>
      <c r="JA1322"/>
      <c r="JB1322"/>
      <c r="JC1322"/>
      <c r="JD1322"/>
      <c r="JE1322"/>
      <c r="JF1322"/>
      <c r="JG1322"/>
      <c r="JH1322"/>
      <c r="JI1322"/>
      <c r="JJ1322"/>
      <c r="JK1322"/>
      <c r="JL1322"/>
      <c r="JM1322"/>
      <c r="JN1322"/>
      <c r="JO1322"/>
      <c r="JP1322"/>
      <c r="JQ1322"/>
      <c r="JR1322"/>
      <c r="JS1322"/>
      <c r="JT1322"/>
      <c r="JU1322"/>
      <c r="JV1322"/>
      <c r="JW1322"/>
      <c r="JX1322"/>
      <c r="JY1322"/>
      <c r="JZ1322"/>
      <c r="KA1322"/>
      <c r="KB1322"/>
      <c r="KC1322"/>
      <c r="KD1322"/>
      <c r="KE1322"/>
      <c r="KF1322"/>
      <c r="KG1322"/>
      <c r="KH1322"/>
      <c r="KI1322"/>
      <c r="KJ1322"/>
      <c r="KK1322"/>
      <c r="KL1322"/>
      <c r="KM1322"/>
      <c r="KN1322"/>
      <c r="KO1322"/>
      <c r="KP1322"/>
      <c r="KQ1322"/>
      <c r="KR1322"/>
      <c r="KS1322"/>
      <c r="KT1322"/>
      <c r="KU1322"/>
      <c r="KV1322"/>
      <c r="KW1322"/>
      <c r="KX1322"/>
      <c r="KY1322"/>
      <c r="KZ1322"/>
      <c r="LA1322"/>
      <c r="LB1322"/>
      <c r="LC1322"/>
      <c r="LD1322"/>
      <c r="LE1322"/>
      <c r="LF1322"/>
      <c r="LG1322"/>
      <c r="LH1322"/>
      <c r="LI1322"/>
      <c r="LJ1322"/>
      <c r="LK1322"/>
      <c r="LL1322"/>
      <c r="LM1322"/>
      <c r="LN1322"/>
      <c r="LO1322"/>
      <c r="LP1322"/>
      <c r="LQ1322"/>
      <c r="LR1322"/>
      <c r="LS1322"/>
      <c r="LT1322"/>
      <c r="LU1322"/>
      <c r="LV1322"/>
      <c r="LW1322"/>
      <c r="LX1322"/>
      <c r="LY1322"/>
      <c r="LZ1322"/>
      <c r="MA1322"/>
      <c r="MB1322"/>
      <c r="MC1322"/>
      <c r="MD1322"/>
      <c r="ME1322"/>
      <c r="MF1322"/>
      <c r="MG1322"/>
      <c r="MH1322"/>
      <c r="MI1322"/>
      <c r="MJ1322"/>
      <c r="MK1322"/>
      <c r="ML1322"/>
      <c r="MM1322"/>
      <c r="MN1322"/>
      <c r="MO1322"/>
      <c r="MP1322"/>
      <c r="MQ1322"/>
      <c r="MR1322"/>
      <c r="MS1322"/>
      <c r="MT1322"/>
      <c r="MU1322"/>
      <c r="MV1322"/>
      <c r="MW1322"/>
      <c r="MX1322"/>
      <c r="MY1322"/>
      <c r="MZ1322"/>
      <c r="NA1322"/>
      <c r="NB1322"/>
      <c r="NC1322"/>
      <c r="ND1322"/>
      <c r="NE1322"/>
      <c r="NF1322"/>
      <c r="NG1322"/>
      <c r="NH1322"/>
      <c r="NI1322"/>
      <c r="NJ1322"/>
      <c r="NK1322"/>
      <c r="NL1322"/>
      <c r="NM1322"/>
      <c r="NN1322"/>
      <c r="NO1322"/>
      <c r="NP1322"/>
      <c r="NQ1322"/>
      <c r="NR1322"/>
      <c r="NS1322"/>
      <c r="NT1322"/>
      <c r="NU1322"/>
      <c r="NV1322"/>
      <c r="NW1322"/>
      <c r="NX1322"/>
      <c r="NY1322"/>
      <c r="NZ1322"/>
      <c r="OA1322"/>
    </row>
    <row r="1323" spans="16:391"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  <c r="CN1323"/>
      <c r="CO1323"/>
      <c r="CP1323"/>
      <c r="CQ1323"/>
      <c r="CR1323"/>
      <c r="CS1323"/>
      <c r="CT1323"/>
      <c r="CU1323"/>
      <c r="CV1323"/>
      <c r="CW1323"/>
      <c r="CX1323"/>
      <c r="CY1323"/>
      <c r="CZ1323"/>
      <c r="DA1323"/>
      <c r="DB1323"/>
      <c r="DC1323"/>
      <c r="DD1323"/>
      <c r="DE1323"/>
      <c r="DF1323"/>
      <c r="DG1323"/>
      <c r="DH1323"/>
      <c r="DI1323"/>
      <c r="DJ1323"/>
      <c r="DK1323"/>
      <c r="DL1323"/>
      <c r="DM1323"/>
      <c r="DN1323"/>
      <c r="DO1323"/>
      <c r="DP1323"/>
      <c r="DQ1323"/>
      <c r="DR1323"/>
      <c r="DS1323"/>
      <c r="DT1323"/>
      <c r="DU1323"/>
      <c r="DV1323"/>
      <c r="DW1323"/>
      <c r="DX1323"/>
      <c r="DY1323"/>
      <c r="DZ1323"/>
      <c r="EA1323"/>
      <c r="EB1323"/>
      <c r="EC1323"/>
      <c r="ED1323"/>
      <c r="EE1323"/>
      <c r="EF1323"/>
      <c r="EG1323"/>
      <c r="EH1323"/>
      <c r="EI1323"/>
      <c r="EJ1323"/>
      <c r="EK1323"/>
      <c r="EL1323"/>
      <c r="EM1323"/>
      <c r="EN1323"/>
      <c r="EO1323"/>
      <c r="EP1323"/>
      <c r="EQ1323"/>
      <c r="ER1323"/>
      <c r="ES1323"/>
      <c r="ET1323"/>
      <c r="EU1323"/>
      <c r="EV1323"/>
      <c r="EW1323"/>
      <c r="EX1323"/>
      <c r="EY1323"/>
      <c r="EZ1323"/>
      <c r="FA1323"/>
      <c r="FB1323"/>
      <c r="FC1323"/>
      <c r="FD1323"/>
      <c r="FE1323"/>
      <c r="FF1323"/>
      <c r="FG1323"/>
      <c r="FH1323"/>
      <c r="FI1323"/>
      <c r="FJ1323"/>
      <c r="FK1323"/>
      <c r="FL1323"/>
      <c r="FM1323"/>
      <c r="FN1323"/>
      <c r="FO1323"/>
      <c r="FP1323"/>
      <c r="FQ1323"/>
      <c r="FR1323"/>
      <c r="FS1323"/>
      <c r="FT1323"/>
      <c r="FU1323"/>
      <c r="FV1323"/>
      <c r="FW1323"/>
      <c r="FX1323"/>
      <c r="FY1323"/>
      <c r="FZ1323"/>
      <c r="GA1323"/>
      <c r="GB1323"/>
      <c r="GC1323"/>
      <c r="GD1323"/>
      <c r="GE1323"/>
      <c r="GF1323"/>
      <c r="GG1323"/>
      <c r="GH1323"/>
      <c r="GI1323"/>
      <c r="GJ1323"/>
      <c r="GK1323"/>
      <c r="GL1323"/>
      <c r="GM1323"/>
      <c r="GN1323"/>
      <c r="GO1323"/>
      <c r="GP1323"/>
      <c r="GQ1323"/>
      <c r="GR1323"/>
      <c r="GS1323"/>
      <c r="GT1323"/>
      <c r="GU1323"/>
      <c r="GV1323"/>
      <c r="GW1323"/>
      <c r="GX1323"/>
      <c r="GY1323"/>
      <c r="GZ1323"/>
      <c r="HA1323"/>
      <c r="HB1323"/>
      <c r="HC1323"/>
      <c r="HD1323"/>
      <c r="HE1323"/>
      <c r="HF1323"/>
      <c r="HG1323"/>
      <c r="HH1323"/>
      <c r="HI1323"/>
      <c r="HJ1323"/>
      <c r="HK1323"/>
      <c r="HL1323"/>
      <c r="HM1323"/>
      <c r="HN1323"/>
      <c r="HO1323"/>
      <c r="HP1323"/>
      <c r="HQ1323"/>
      <c r="HR1323"/>
      <c r="HS1323"/>
      <c r="HT1323"/>
      <c r="HU1323"/>
      <c r="HV1323"/>
      <c r="HW1323"/>
      <c r="HX1323"/>
      <c r="HY1323"/>
      <c r="HZ1323"/>
      <c r="IA1323"/>
      <c r="IB1323"/>
      <c r="IC1323"/>
      <c r="ID1323"/>
      <c r="IE1323"/>
      <c r="IF1323"/>
      <c r="IG1323"/>
      <c r="IH1323"/>
      <c r="II1323"/>
      <c r="IJ1323"/>
      <c r="IK1323"/>
      <c r="IL1323"/>
      <c r="IM1323"/>
      <c r="IN1323"/>
      <c r="IO1323"/>
      <c r="IP1323"/>
      <c r="IQ1323"/>
      <c r="IR1323"/>
      <c r="IS1323"/>
      <c r="IT1323"/>
      <c r="IU1323"/>
      <c r="IV1323"/>
      <c r="IW1323"/>
      <c r="IX1323"/>
      <c r="IY1323"/>
      <c r="IZ1323"/>
      <c r="JA1323"/>
      <c r="JB1323"/>
      <c r="JC1323"/>
      <c r="JD1323"/>
      <c r="JE1323"/>
      <c r="JF1323"/>
      <c r="JG1323"/>
      <c r="JH1323"/>
      <c r="JI1323"/>
      <c r="JJ1323"/>
      <c r="JK1323"/>
      <c r="JL1323"/>
      <c r="JM1323"/>
      <c r="JN1323"/>
      <c r="JO1323"/>
      <c r="JP1323"/>
      <c r="JQ1323"/>
      <c r="JR1323"/>
      <c r="JS1323"/>
      <c r="JT1323"/>
      <c r="JU1323"/>
      <c r="JV1323"/>
      <c r="JW1323"/>
      <c r="JX1323"/>
      <c r="JY1323"/>
      <c r="JZ1323"/>
      <c r="KA1323"/>
      <c r="KB1323"/>
      <c r="KC1323"/>
      <c r="KD1323"/>
      <c r="KE1323"/>
      <c r="KF1323"/>
      <c r="KG1323"/>
      <c r="KH1323"/>
      <c r="KI1323"/>
      <c r="KJ1323"/>
      <c r="KK1323"/>
      <c r="KL1323"/>
      <c r="KM1323"/>
      <c r="KN1323"/>
      <c r="KO1323"/>
      <c r="KP1323"/>
      <c r="KQ1323"/>
      <c r="KR1323"/>
      <c r="KS1323"/>
      <c r="KT1323"/>
      <c r="KU1323"/>
      <c r="KV1323"/>
      <c r="KW1323"/>
      <c r="KX1323"/>
      <c r="KY1323"/>
      <c r="KZ1323"/>
      <c r="LA1323"/>
      <c r="LB1323"/>
      <c r="LC1323"/>
      <c r="LD1323"/>
      <c r="LE1323"/>
      <c r="LF1323"/>
      <c r="LG1323"/>
      <c r="LH1323"/>
      <c r="LI1323"/>
      <c r="LJ1323"/>
      <c r="LK1323"/>
      <c r="LL1323"/>
      <c r="LM1323"/>
      <c r="LN1323"/>
      <c r="LO1323"/>
      <c r="LP1323"/>
      <c r="LQ1323"/>
      <c r="LR1323"/>
      <c r="LS1323"/>
      <c r="LT1323"/>
      <c r="LU1323"/>
      <c r="LV1323"/>
      <c r="LW1323"/>
      <c r="LX1323"/>
      <c r="LY1323"/>
      <c r="LZ1323"/>
      <c r="MA1323"/>
      <c r="MB1323"/>
      <c r="MC1323"/>
      <c r="MD1323"/>
      <c r="ME1323"/>
      <c r="MF1323"/>
      <c r="MG1323"/>
      <c r="MH1323"/>
      <c r="MI1323"/>
      <c r="MJ1323"/>
      <c r="MK1323"/>
      <c r="ML1323"/>
      <c r="MM1323"/>
      <c r="MN1323"/>
      <c r="MO1323"/>
      <c r="MP1323"/>
      <c r="MQ1323"/>
      <c r="MR1323"/>
      <c r="MS1323"/>
      <c r="MT1323"/>
      <c r="MU1323"/>
      <c r="MV1323"/>
      <c r="MW1323"/>
      <c r="MX1323"/>
      <c r="MY1323"/>
      <c r="MZ1323"/>
      <c r="NA1323"/>
      <c r="NB1323"/>
      <c r="NC1323"/>
      <c r="ND1323"/>
      <c r="NE1323"/>
      <c r="NF1323"/>
      <c r="NG1323"/>
      <c r="NH1323"/>
      <c r="NI1323"/>
      <c r="NJ1323"/>
      <c r="NK1323"/>
      <c r="NL1323"/>
      <c r="NM1323"/>
      <c r="NN1323"/>
      <c r="NO1323"/>
      <c r="NP1323"/>
      <c r="NQ1323"/>
      <c r="NR1323"/>
      <c r="NS1323"/>
      <c r="NT1323"/>
      <c r="NU1323"/>
      <c r="NV1323"/>
      <c r="NW1323"/>
      <c r="NX1323"/>
      <c r="NY1323"/>
      <c r="NZ1323"/>
      <c r="OA1323"/>
    </row>
    <row r="1324" spans="16:391"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  <c r="CN1324"/>
      <c r="CO1324"/>
      <c r="CP1324"/>
      <c r="CQ1324"/>
      <c r="CR1324"/>
      <c r="CS1324"/>
      <c r="CT1324"/>
      <c r="CU1324"/>
      <c r="CV1324"/>
      <c r="CW1324"/>
      <c r="CX1324"/>
      <c r="CY1324"/>
      <c r="CZ1324"/>
      <c r="DA1324"/>
      <c r="DB1324"/>
      <c r="DC1324"/>
      <c r="DD1324"/>
      <c r="DE1324"/>
      <c r="DF1324"/>
      <c r="DG1324"/>
      <c r="DH1324"/>
      <c r="DI1324"/>
      <c r="DJ1324"/>
      <c r="DK1324"/>
      <c r="DL1324"/>
      <c r="DM1324"/>
      <c r="DN1324"/>
      <c r="DO1324"/>
      <c r="DP1324"/>
      <c r="DQ1324"/>
      <c r="DR1324"/>
      <c r="DS1324"/>
      <c r="DT1324"/>
      <c r="DU1324"/>
      <c r="DV1324"/>
      <c r="DW1324"/>
      <c r="DX1324"/>
      <c r="DY1324"/>
      <c r="DZ1324"/>
      <c r="EA1324"/>
      <c r="EB1324"/>
      <c r="EC1324"/>
      <c r="ED1324"/>
      <c r="EE1324"/>
      <c r="EF1324"/>
      <c r="EG1324"/>
      <c r="EH1324"/>
      <c r="EI1324"/>
      <c r="EJ1324"/>
      <c r="EK1324"/>
      <c r="EL1324"/>
      <c r="EM1324"/>
      <c r="EN1324"/>
      <c r="EO1324"/>
      <c r="EP1324"/>
      <c r="EQ1324"/>
      <c r="ER1324"/>
      <c r="ES1324"/>
      <c r="ET1324"/>
      <c r="EU1324"/>
      <c r="EV1324"/>
      <c r="EW1324"/>
      <c r="EX1324"/>
      <c r="EY1324"/>
      <c r="EZ1324"/>
      <c r="FA1324"/>
      <c r="FB1324"/>
      <c r="FC1324"/>
      <c r="FD1324"/>
      <c r="FE1324"/>
      <c r="FF1324"/>
      <c r="FG1324"/>
      <c r="FH1324"/>
      <c r="FI1324"/>
      <c r="FJ1324"/>
      <c r="FK1324"/>
      <c r="FL1324"/>
      <c r="FM1324"/>
      <c r="FN1324"/>
      <c r="FO1324"/>
      <c r="FP1324"/>
      <c r="FQ1324"/>
      <c r="FR1324"/>
      <c r="FS1324"/>
      <c r="FT1324"/>
      <c r="FU1324"/>
      <c r="FV1324"/>
      <c r="FW1324"/>
      <c r="FX1324"/>
      <c r="FY1324"/>
      <c r="FZ1324"/>
      <c r="GA1324"/>
      <c r="GB1324"/>
      <c r="GC1324"/>
      <c r="GD1324"/>
      <c r="GE1324"/>
      <c r="GF1324"/>
      <c r="GG1324"/>
      <c r="GH1324"/>
      <c r="GI1324"/>
      <c r="GJ1324"/>
      <c r="GK1324"/>
      <c r="GL1324"/>
      <c r="GM1324"/>
      <c r="GN1324"/>
      <c r="GO1324"/>
      <c r="GP1324"/>
      <c r="GQ1324"/>
      <c r="GR1324"/>
      <c r="GS1324"/>
      <c r="GT1324"/>
      <c r="GU1324"/>
      <c r="GV1324"/>
      <c r="GW1324"/>
      <c r="GX1324"/>
      <c r="GY1324"/>
      <c r="GZ1324"/>
      <c r="HA1324"/>
      <c r="HB1324"/>
      <c r="HC1324"/>
      <c r="HD1324"/>
      <c r="HE1324"/>
      <c r="HF1324"/>
      <c r="HG1324"/>
      <c r="HH1324"/>
      <c r="HI1324"/>
      <c r="HJ1324"/>
      <c r="HK1324"/>
      <c r="HL1324"/>
      <c r="HM1324"/>
      <c r="HN1324"/>
      <c r="HO1324"/>
      <c r="HP1324"/>
      <c r="HQ1324"/>
      <c r="HR1324"/>
      <c r="HS1324"/>
      <c r="HT1324"/>
      <c r="HU1324"/>
      <c r="HV1324"/>
      <c r="HW1324"/>
      <c r="HX1324"/>
      <c r="HY1324"/>
      <c r="HZ1324"/>
      <c r="IA1324"/>
      <c r="IB1324"/>
      <c r="IC1324"/>
      <c r="ID1324"/>
      <c r="IE1324"/>
      <c r="IF1324"/>
      <c r="IG1324"/>
      <c r="IH1324"/>
      <c r="II1324"/>
      <c r="IJ1324"/>
      <c r="IK1324"/>
      <c r="IL1324"/>
      <c r="IM1324"/>
      <c r="IN1324"/>
      <c r="IO1324"/>
      <c r="IP1324"/>
      <c r="IQ1324"/>
      <c r="IR1324"/>
      <c r="IS1324"/>
      <c r="IT1324"/>
      <c r="IU1324"/>
      <c r="IV1324"/>
      <c r="IW1324"/>
      <c r="IX1324"/>
      <c r="IY1324"/>
      <c r="IZ1324"/>
      <c r="JA1324"/>
      <c r="JB1324"/>
      <c r="JC1324"/>
      <c r="JD1324"/>
      <c r="JE1324"/>
      <c r="JF1324"/>
      <c r="JG1324"/>
      <c r="JH1324"/>
      <c r="JI1324"/>
      <c r="JJ1324"/>
      <c r="JK1324"/>
      <c r="JL1324"/>
      <c r="JM1324"/>
      <c r="JN1324"/>
      <c r="JO1324"/>
      <c r="JP1324"/>
      <c r="JQ1324"/>
      <c r="JR1324"/>
      <c r="JS1324"/>
      <c r="JT1324"/>
      <c r="JU1324"/>
      <c r="JV1324"/>
      <c r="JW1324"/>
      <c r="JX1324"/>
      <c r="JY1324"/>
      <c r="JZ1324"/>
      <c r="KA1324"/>
      <c r="KB1324"/>
      <c r="KC1324"/>
      <c r="KD1324"/>
      <c r="KE1324"/>
      <c r="KF1324"/>
      <c r="KG1324"/>
      <c r="KH1324"/>
      <c r="KI1324"/>
      <c r="KJ1324"/>
      <c r="KK1324"/>
      <c r="KL1324"/>
      <c r="KM1324"/>
      <c r="KN1324"/>
      <c r="KO1324"/>
      <c r="KP1324"/>
      <c r="KQ1324"/>
      <c r="KR1324"/>
      <c r="KS1324"/>
      <c r="KT1324"/>
      <c r="KU1324"/>
      <c r="KV1324"/>
      <c r="KW1324"/>
      <c r="KX1324"/>
      <c r="KY1324"/>
      <c r="KZ1324"/>
      <c r="LA1324"/>
      <c r="LB1324"/>
      <c r="LC1324"/>
      <c r="LD1324"/>
      <c r="LE1324"/>
      <c r="LF1324"/>
      <c r="LG1324"/>
      <c r="LH1324"/>
      <c r="LI1324"/>
      <c r="LJ1324"/>
      <c r="LK1324"/>
      <c r="LL1324"/>
      <c r="LM1324"/>
      <c r="LN1324"/>
      <c r="LO1324"/>
      <c r="LP1324"/>
      <c r="LQ1324"/>
      <c r="LR1324"/>
      <c r="LS1324"/>
      <c r="LT1324"/>
      <c r="LU1324"/>
      <c r="LV1324"/>
      <c r="LW1324"/>
      <c r="LX1324"/>
      <c r="LY1324"/>
      <c r="LZ1324"/>
      <c r="MA1324"/>
      <c r="MB1324"/>
      <c r="MC1324"/>
      <c r="MD1324"/>
      <c r="ME1324"/>
      <c r="MF1324"/>
      <c r="MG1324"/>
      <c r="MH1324"/>
      <c r="MI1324"/>
      <c r="MJ1324"/>
      <c r="MK1324"/>
      <c r="ML1324"/>
      <c r="MM1324"/>
      <c r="MN1324"/>
      <c r="MO1324"/>
      <c r="MP1324"/>
      <c r="MQ1324"/>
      <c r="MR1324"/>
      <c r="MS1324"/>
      <c r="MT1324"/>
      <c r="MU1324"/>
      <c r="MV1324"/>
      <c r="MW1324"/>
      <c r="MX1324"/>
      <c r="MY1324"/>
      <c r="MZ1324"/>
      <c r="NA1324"/>
      <c r="NB1324"/>
      <c r="NC1324"/>
      <c r="ND1324"/>
      <c r="NE1324"/>
      <c r="NF1324"/>
      <c r="NG1324"/>
      <c r="NH1324"/>
      <c r="NI1324"/>
      <c r="NJ1324"/>
      <c r="NK1324"/>
      <c r="NL1324"/>
      <c r="NM1324"/>
      <c r="NN1324"/>
      <c r="NO1324"/>
      <c r="NP1324"/>
      <c r="NQ1324"/>
      <c r="NR1324"/>
      <c r="NS1324"/>
      <c r="NT1324"/>
      <c r="NU1324"/>
      <c r="NV1324"/>
      <c r="NW1324"/>
      <c r="NX1324"/>
      <c r="NY1324"/>
      <c r="NZ1324"/>
      <c r="OA1324"/>
    </row>
    <row r="1325" spans="16:391"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  <c r="CN1325"/>
      <c r="CO1325"/>
      <c r="CP1325"/>
      <c r="CQ1325"/>
      <c r="CR1325"/>
      <c r="CS1325"/>
      <c r="CT1325"/>
      <c r="CU1325"/>
      <c r="CV1325"/>
      <c r="CW1325"/>
      <c r="CX1325"/>
      <c r="CY1325"/>
      <c r="CZ1325"/>
      <c r="DA1325"/>
      <c r="DB1325"/>
      <c r="DC1325"/>
      <c r="DD1325"/>
      <c r="DE1325"/>
      <c r="DF1325"/>
      <c r="DG1325"/>
      <c r="DH1325"/>
      <c r="DI1325"/>
      <c r="DJ1325"/>
      <c r="DK1325"/>
      <c r="DL1325"/>
      <c r="DM1325"/>
      <c r="DN1325"/>
      <c r="DO1325"/>
      <c r="DP1325"/>
      <c r="DQ1325"/>
      <c r="DR1325"/>
      <c r="DS1325"/>
      <c r="DT1325"/>
      <c r="DU1325"/>
      <c r="DV1325"/>
      <c r="DW1325"/>
      <c r="DX1325"/>
      <c r="DY1325"/>
      <c r="DZ1325"/>
      <c r="EA1325"/>
      <c r="EB1325"/>
      <c r="EC1325"/>
      <c r="ED1325"/>
      <c r="EE1325"/>
      <c r="EF1325"/>
      <c r="EG1325"/>
      <c r="EH1325"/>
      <c r="EI1325"/>
      <c r="EJ1325"/>
      <c r="EK1325"/>
      <c r="EL1325"/>
      <c r="EM1325"/>
      <c r="EN1325"/>
      <c r="EO1325"/>
      <c r="EP1325"/>
      <c r="EQ1325"/>
      <c r="ER1325"/>
      <c r="ES1325"/>
      <c r="ET1325"/>
      <c r="EU1325"/>
      <c r="EV1325"/>
      <c r="EW1325"/>
      <c r="EX1325"/>
      <c r="EY1325"/>
      <c r="EZ1325"/>
      <c r="FA1325"/>
      <c r="FB1325"/>
      <c r="FC1325"/>
      <c r="FD1325"/>
      <c r="FE1325"/>
      <c r="FF1325"/>
      <c r="FG1325"/>
      <c r="FH1325"/>
      <c r="FI1325"/>
      <c r="FJ1325"/>
      <c r="FK1325"/>
      <c r="FL1325"/>
      <c r="FM1325"/>
      <c r="FN1325"/>
      <c r="FO1325"/>
      <c r="FP1325"/>
      <c r="FQ1325"/>
      <c r="FR1325"/>
      <c r="FS1325"/>
      <c r="FT1325"/>
      <c r="FU1325"/>
      <c r="FV1325"/>
      <c r="FW1325"/>
      <c r="FX1325"/>
      <c r="FY1325"/>
      <c r="FZ1325"/>
      <c r="GA1325"/>
      <c r="GB1325"/>
      <c r="GC1325"/>
      <c r="GD1325"/>
      <c r="GE1325"/>
      <c r="GF1325"/>
      <c r="GG1325"/>
      <c r="GH1325"/>
      <c r="GI1325"/>
      <c r="GJ1325"/>
      <c r="GK1325"/>
      <c r="GL1325"/>
      <c r="GM1325"/>
      <c r="GN1325"/>
      <c r="GO1325"/>
      <c r="GP1325"/>
      <c r="GQ1325"/>
      <c r="GR1325"/>
      <c r="GS1325"/>
      <c r="GT1325"/>
      <c r="GU1325"/>
      <c r="GV1325"/>
      <c r="GW1325"/>
      <c r="GX1325"/>
      <c r="GY1325"/>
      <c r="GZ1325"/>
      <c r="HA1325"/>
      <c r="HB1325"/>
      <c r="HC1325"/>
      <c r="HD1325"/>
      <c r="HE1325"/>
      <c r="HF1325"/>
      <c r="HG1325"/>
      <c r="HH1325"/>
      <c r="HI1325"/>
      <c r="HJ1325"/>
      <c r="HK1325"/>
      <c r="HL1325"/>
      <c r="HM1325"/>
      <c r="HN1325"/>
      <c r="HO1325"/>
      <c r="HP1325"/>
      <c r="HQ1325"/>
      <c r="HR1325"/>
      <c r="HS1325"/>
      <c r="HT1325"/>
      <c r="HU1325"/>
      <c r="HV1325"/>
      <c r="HW1325"/>
      <c r="HX1325"/>
      <c r="HY1325"/>
      <c r="HZ1325"/>
      <c r="IA1325"/>
      <c r="IB1325"/>
      <c r="IC1325"/>
      <c r="ID1325"/>
      <c r="IE1325"/>
      <c r="IF1325"/>
      <c r="IG1325"/>
      <c r="IH1325"/>
      <c r="II1325"/>
      <c r="IJ1325"/>
      <c r="IK1325"/>
      <c r="IL1325"/>
      <c r="IM1325"/>
      <c r="IN1325"/>
      <c r="IO1325"/>
      <c r="IP1325"/>
      <c r="IQ1325"/>
      <c r="IR1325"/>
      <c r="IS1325"/>
      <c r="IT1325"/>
      <c r="IU1325"/>
      <c r="IV1325"/>
      <c r="IW1325"/>
      <c r="IX1325"/>
      <c r="IY1325"/>
      <c r="IZ1325"/>
      <c r="JA1325"/>
      <c r="JB1325"/>
      <c r="JC1325"/>
      <c r="JD1325"/>
      <c r="JE1325"/>
      <c r="JF1325"/>
      <c r="JG1325"/>
      <c r="JH1325"/>
      <c r="JI1325"/>
      <c r="JJ1325"/>
      <c r="JK1325"/>
      <c r="JL1325"/>
      <c r="JM1325"/>
      <c r="JN1325"/>
      <c r="JO1325"/>
      <c r="JP1325"/>
      <c r="JQ1325"/>
      <c r="JR1325"/>
      <c r="JS1325"/>
      <c r="JT1325"/>
      <c r="JU1325"/>
      <c r="JV1325"/>
      <c r="JW1325"/>
      <c r="JX1325"/>
      <c r="JY1325"/>
      <c r="JZ1325"/>
      <c r="KA1325"/>
      <c r="KB1325"/>
      <c r="KC1325"/>
      <c r="KD1325"/>
      <c r="KE1325"/>
      <c r="KF1325"/>
      <c r="KG1325"/>
      <c r="KH1325"/>
      <c r="KI1325"/>
      <c r="KJ1325"/>
      <c r="KK1325"/>
      <c r="KL1325"/>
      <c r="KM1325"/>
      <c r="KN1325"/>
      <c r="KO1325"/>
      <c r="KP1325"/>
      <c r="KQ1325"/>
      <c r="KR1325"/>
      <c r="KS1325"/>
      <c r="KT1325"/>
      <c r="KU1325"/>
      <c r="KV1325"/>
      <c r="KW1325"/>
      <c r="KX1325"/>
      <c r="KY1325"/>
      <c r="KZ1325"/>
      <c r="LA1325"/>
      <c r="LB1325"/>
      <c r="LC1325"/>
      <c r="LD1325"/>
      <c r="LE1325"/>
      <c r="LF1325"/>
      <c r="LG1325"/>
      <c r="LH1325"/>
      <c r="LI1325"/>
      <c r="LJ1325"/>
      <c r="LK1325"/>
      <c r="LL1325"/>
      <c r="LM1325"/>
      <c r="LN1325"/>
      <c r="LO1325"/>
      <c r="LP1325"/>
      <c r="LQ1325"/>
      <c r="LR1325"/>
      <c r="LS1325"/>
      <c r="LT1325"/>
      <c r="LU1325"/>
      <c r="LV1325"/>
      <c r="LW1325"/>
      <c r="LX1325"/>
      <c r="LY1325"/>
      <c r="LZ1325"/>
      <c r="MA1325"/>
      <c r="MB1325"/>
      <c r="MC1325"/>
      <c r="MD1325"/>
      <c r="ME1325"/>
      <c r="MF1325"/>
      <c r="MG1325"/>
      <c r="MH1325"/>
      <c r="MI1325"/>
      <c r="MJ1325"/>
      <c r="MK1325"/>
      <c r="ML1325"/>
      <c r="MM1325"/>
      <c r="MN1325"/>
      <c r="MO1325"/>
      <c r="MP1325"/>
      <c r="MQ1325"/>
      <c r="MR1325"/>
      <c r="MS1325"/>
      <c r="MT1325"/>
      <c r="MU1325"/>
      <c r="MV1325"/>
      <c r="MW1325"/>
      <c r="MX1325"/>
      <c r="MY1325"/>
      <c r="MZ1325"/>
      <c r="NA1325"/>
      <c r="NB1325"/>
      <c r="NC1325"/>
      <c r="ND1325"/>
      <c r="NE1325"/>
      <c r="NF1325"/>
      <c r="NG1325"/>
      <c r="NH1325"/>
      <c r="NI1325"/>
      <c r="NJ1325"/>
      <c r="NK1325"/>
      <c r="NL1325"/>
      <c r="NM1325"/>
      <c r="NN1325"/>
      <c r="NO1325"/>
      <c r="NP1325"/>
      <c r="NQ1325"/>
      <c r="NR1325"/>
      <c r="NS1325"/>
      <c r="NT1325"/>
      <c r="NU1325"/>
      <c r="NV1325"/>
      <c r="NW1325"/>
      <c r="NX1325"/>
      <c r="NY1325"/>
      <c r="NZ1325"/>
      <c r="OA1325"/>
    </row>
    <row r="1326" spans="16:391"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  <c r="CN1326"/>
      <c r="CO1326"/>
      <c r="CP1326"/>
      <c r="CQ1326"/>
      <c r="CR1326"/>
      <c r="CS1326"/>
      <c r="CT1326"/>
      <c r="CU1326"/>
      <c r="CV1326"/>
      <c r="CW1326"/>
      <c r="CX1326"/>
      <c r="CY1326"/>
      <c r="CZ1326"/>
      <c r="DA1326"/>
      <c r="DB1326"/>
      <c r="DC1326"/>
      <c r="DD1326"/>
      <c r="DE1326"/>
      <c r="DF1326"/>
      <c r="DG1326"/>
      <c r="DH1326"/>
      <c r="DI1326"/>
      <c r="DJ1326"/>
      <c r="DK1326"/>
      <c r="DL1326"/>
      <c r="DM1326"/>
      <c r="DN1326"/>
      <c r="DO1326"/>
      <c r="DP1326"/>
      <c r="DQ1326"/>
      <c r="DR1326"/>
      <c r="DS1326"/>
      <c r="DT1326"/>
      <c r="DU1326"/>
      <c r="DV1326"/>
      <c r="DW1326"/>
      <c r="DX1326"/>
      <c r="DY1326"/>
      <c r="DZ1326"/>
      <c r="EA1326"/>
      <c r="EB1326"/>
      <c r="EC1326"/>
      <c r="ED1326"/>
      <c r="EE1326"/>
      <c r="EF1326"/>
      <c r="EG1326"/>
      <c r="EH1326"/>
      <c r="EI1326"/>
      <c r="EJ1326"/>
      <c r="EK1326"/>
      <c r="EL1326"/>
      <c r="EM1326"/>
      <c r="EN1326"/>
      <c r="EO1326"/>
      <c r="EP1326"/>
      <c r="EQ1326"/>
      <c r="ER1326"/>
      <c r="ES1326"/>
      <c r="ET1326"/>
      <c r="EU1326"/>
      <c r="EV1326"/>
      <c r="EW1326"/>
      <c r="EX1326"/>
      <c r="EY1326"/>
      <c r="EZ1326"/>
      <c r="FA1326"/>
      <c r="FB1326"/>
      <c r="FC1326"/>
      <c r="FD1326"/>
      <c r="FE1326"/>
      <c r="FF1326"/>
      <c r="FG1326"/>
      <c r="FH1326"/>
      <c r="FI1326"/>
      <c r="FJ1326"/>
      <c r="FK1326"/>
      <c r="FL1326"/>
      <c r="FM1326"/>
      <c r="FN1326"/>
      <c r="FO1326"/>
      <c r="FP1326"/>
      <c r="FQ1326"/>
      <c r="FR1326"/>
      <c r="FS1326"/>
      <c r="FT1326"/>
      <c r="FU1326"/>
      <c r="FV1326"/>
      <c r="FW1326"/>
      <c r="FX1326"/>
      <c r="FY1326"/>
      <c r="FZ1326"/>
      <c r="GA1326"/>
      <c r="GB1326"/>
      <c r="GC1326"/>
      <c r="GD1326"/>
      <c r="GE1326"/>
      <c r="GF1326"/>
      <c r="GG1326"/>
      <c r="GH1326"/>
      <c r="GI1326"/>
      <c r="GJ1326"/>
      <c r="GK1326"/>
      <c r="GL1326"/>
      <c r="GM1326"/>
      <c r="GN1326"/>
      <c r="GO1326"/>
      <c r="GP1326"/>
      <c r="GQ1326"/>
      <c r="GR1326"/>
      <c r="GS1326"/>
      <c r="GT1326"/>
      <c r="GU1326"/>
      <c r="GV1326"/>
      <c r="GW1326"/>
      <c r="GX1326"/>
      <c r="GY1326"/>
      <c r="GZ1326"/>
      <c r="HA1326"/>
      <c r="HB1326"/>
      <c r="HC1326"/>
      <c r="HD1326"/>
      <c r="HE1326"/>
      <c r="HF1326"/>
      <c r="HG1326"/>
      <c r="HH1326"/>
      <c r="HI1326"/>
      <c r="HJ1326"/>
      <c r="HK1326"/>
      <c r="HL1326"/>
      <c r="HM1326"/>
      <c r="HN1326"/>
      <c r="HO1326"/>
      <c r="HP1326"/>
      <c r="HQ1326"/>
      <c r="HR1326"/>
      <c r="HS1326"/>
      <c r="HT1326"/>
      <c r="HU1326"/>
      <c r="HV1326"/>
      <c r="HW1326"/>
      <c r="HX1326"/>
      <c r="HY1326"/>
      <c r="HZ1326"/>
      <c r="IA1326"/>
      <c r="IB1326"/>
      <c r="IC1326"/>
      <c r="ID1326"/>
      <c r="IE1326"/>
      <c r="IF1326"/>
      <c r="IG1326"/>
      <c r="IH1326"/>
      <c r="II1326"/>
      <c r="IJ1326"/>
      <c r="IK1326"/>
      <c r="IL1326"/>
      <c r="IM1326"/>
      <c r="IN1326"/>
      <c r="IO1326"/>
      <c r="IP1326"/>
      <c r="IQ1326"/>
      <c r="IR1326"/>
      <c r="IS1326"/>
      <c r="IT1326"/>
      <c r="IU1326"/>
      <c r="IV1326"/>
      <c r="IW1326"/>
      <c r="IX1326"/>
      <c r="IY1326"/>
      <c r="IZ1326"/>
      <c r="JA1326"/>
      <c r="JB1326"/>
      <c r="JC1326"/>
      <c r="JD1326"/>
      <c r="JE1326"/>
      <c r="JF1326"/>
      <c r="JG1326"/>
      <c r="JH1326"/>
      <c r="JI1326"/>
      <c r="JJ1326"/>
      <c r="JK1326"/>
      <c r="JL1326"/>
      <c r="JM1326"/>
      <c r="JN1326"/>
      <c r="JO1326"/>
      <c r="JP1326"/>
      <c r="JQ1326"/>
      <c r="JR1326"/>
      <c r="JS1326"/>
      <c r="JT1326"/>
      <c r="JU1326"/>
      <c r="JV1326"/>
      <c r="JW1326"/>
      <c r="JX1326"/>
      <c r="JY1326"/>
      <c r="JZ1326"/>
      <c r="KA1326"/>
      <c r="KB1326"/>
      <c r="KC1326"/>
      <c r="KD1326"/>
      <c r="KE1326"/>
      <c r="KF1326"/>
      <c r="KG1326"/>
      <c r="KH1326"/>
      <c r="KI1326"/>
      <c r="KJ1326"/>
      <c r="KK1326"/>
      <c r="KL1326"/>
      <c r="KM1326"/>
      <c r="KN1326"/>
      <c r="KO1326"/>
      <c r="KP1326"/>
      <c r="KQ1326"/>
      <c r="KR1326"/>
      <c r="KS1326"/>
      <c r="KT1326"/>
      <c r="KU1326"/>
      <c r="KV1326"/>
      <c r="KW1326"/>
      <c r="KX1326"/>
      <c r="KY1326"/>
      <c r="KZ1326"/>
      <c r="LA1326"/>
      <c r="LB1326"/>
      <c r="LC1326"/>
      <c r="LD1326"/>
      <c r="LE1326"/>
      <c r="LF1326"/>
      <c r="LG1326"/>
      <c r="LH1326"/>
      <c r="LI1326"/>
      <c r="LJ1326"/>
      <c r="LK1326"/>
      <c r="LL1326"/>
      <c r="LM1326"/>
      <c r="LN1326"/>
      <c r="LO1326"/>
      <c r="LP1326"/>
      <c r="LQ1326"/>
      <c r="LR1326"/>
      <c r="LS1326"/>
      <c r="LT1326"/>
      <c r="LU1326"/>
      <c r="LV1326"/>
      <c r="LW1326"/>
      <c r="LX1326"/>
      <c r="LY1326"/>
      <c r="LZ1326"/>
      <c r="MA1326"/>
      <c r="MB1326"/>
      <c r="MC1326"/>
      <c r="MD1326"/>
      <c r="ME1326"/>
      <c r="MF1326"/>
      <c r="MG1326"/>
      <c r="MH1326"/>
      <c r="MI1326"/>
      <c r="MJ1326"/>
      <c r="MK1326"/>
      <c r="ML1326"/>
      <c r="MM1326"/>
      <c r="MN1326"/>
      <c r="MO1326"/>
      <c r="MP1326"/>
      <c r="MQ1326"/>
      <c r="MR1326"/>
      <c r="MS1326"/>
      <c r="MT1326"/>
      <c r="MU1326"/>
      <c r="MV1326"/>
      <c r="MW1326"/>
      <c r="MX1326"/>
      <c r="MY1326"/>
      <c r="MZ1326"/>
      <c r="NA1326"/>
      <c r="NB1326"/>
      <c r="NC1326"/>
      <c r="ND1326"/>
      <c r="NE1326"/>
      <c r="NF1326"/>
      <c r="NG1326"/>
      <c r="NH1326"/>
      <c r="NI1326"/>
      <c r="NJ1326"/>
      <c r="NK1326"/>
      <c r="NL1326"/>
      <c r="NM1326"/>
      <c r="NN1326"/>
      <c r="NO1326"/>
      <c r="NP1326"/>
      <c r="NQ1326"/>
      <c r="NR1326"/>
      <c r="NS1326"/>
      <c r="NT1326"/>
      <c r="NU1326"/>
      <c r="NV1326"/>
      <c r="NW1326"/>
      <c r="NX1326"/>
      <c r="NY1326"/>
      <c r="NZ1326"/>
      <c r="OA1326"/>
    </row>
    <row r="1327" spans="16:391"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  <c r="CN1327"/>
      <c r="CO1327"/>
      <c r="CP1327"/>
      <c r="CQ1327"/>
      <c r="CR1327"/>
      <c r="CS1327"/>
      <c r="CT1327"/>
      <c r="CU1327"/>
      <c r="CV1327"/>
      <c r="CW1327"/>
      <c r="CX1327"/>
      <c r="CY1327"/>
      <c r="CZ1327"/>
      <c r="DA1327"/>
      <c r="DB1327"/>
      <c r="DC1327"/>
      <c r="DD1327"/>
      <c r="DE1327"/>
      <c r="DF1327"/>
      <c r="DG1327"/>
      <c r="DH1327"/>
      <c r="DI1327"/>
      <c r="DJ1327"/>
      <c r="DK1327"/>
      <c r="DL1327"/>
      <c r="DM1327"/>
      <c r="DN1327"/>
      <c r="DO1327"/>
      <c r="DP1327"/>
      <c r="DQ1327"/>
      <c r="DR1327"/>
      <c r="DS1327"/>
      <c r="DT1327"/>
      <c r="DU1327"/>
      <c r="DV1327"/>
      <c r="DW1327"/>
      <c r="DX1327"/>
      <c r="DY1327"/>
      <c r="DZ1327"/>
      <c r="EA1327"/>
      <c r="EB1327"/>
      <c r="EC1327"/>
      <c r="ED1327"/>
      <c r="EE1327"/>
      <c r="EF1327"/>
      <c r="EG1327"/>
      <c r="EH1327"/>
      <c r="EI1327"/>
      <c r="EJ1327"/>
      <c r="EK1327"/>
      <c r="EL1327"/>
      <c r="EM1327"/>
      <c r="EN1327"/>
      <c r="EO1327"/>
      <c r="EP1327"/>
      <c r="EQ1327"/>
      <c r="ER1327"/>
      <c r="ES1327"/>
      <c r="ET1327"/>
      <c r="EU1327"/>
      <c r="EV1327"/>
      <c r="EW1327"/>
      <c r="EX1327"/>
      <c r="EY1327"/>
      <c r="EZ1327"/>
      <c r="FA1327"/>
      <c r="FB1327"/>
      <c r="FC1327"/>
      <c r="FD1327"/>
      <c r="FE1327"/>
      <c r="FF1327"/>
      <c r="FG1327"/>
      <c r="FH1327"/>
      <c r="FI1327"/>
      <c r="FJ1327"/>
      <c r="FK1327"/>
      <c r="FL1327"/>
      <c r="FM1327"/>
      <c r="FN1327"/>
      <c r="FO1327"/>
      <c r="FP1327"/>
      <c r="FQ1327"/>
      <c r="FR1327"/>
      <c r="FS1327"/>
      <c r="FT1327"/>
      <c r="FU1327"/>
      <c r="FV1327"/>
      <c r="FW1327"/>
      <c r="FX1327"/>
      <c r="FY1327"/>
      <c r="FZ1327"/>
      <c r="GA1327"/>
      <c r="GB1327"/>
      <c r="GC1327"/>
      <c r="GD1327"/>
      <c r="GE1327"/>
      <c r="GF1327"/>
      <c r="GG1327"/>
      <c r="GH1327"/>
      <c r="GI1327"/>
      <c r="GJ1327"/>
      <c r="GK1327"/>
      <c r="GL1327"/>
      <c r="GM1327"/>
      <c r="GN1327"/>
      <c r="GO1327"/>
      <c r="GP1327"/>
      <c r="GQ1327"/>
      <c r="GR1327"/>
      <c r="GS1327"/>
      <c r="GT1327"/>
      <c r="GU1327"/>
      <c r="GV1327"/>
      <c r="GW1327"/>
      <c r="GX1327"/>
      <c r="GY1327"/>
      <c r="GZ1327"/>
      <c r="HA1327"/>
      <c r="HB1327"/>
      <c r="HC1327"/>
      <c r="HD1327"/>
      <c r="HE1327"/>
      <c r="HF1327"/>
      <c r="HG1327"/>
      <c r="HH1327"/>
      <c r="HI1327"/>
      <c r="HJ1327"/>
      <c r="HK1327"/>
      <c r="HL1327"/>
      <c r="HM1327"/>
      <c r="HN1327"/>
      <c r="HO1327"/>
      <c r="HP1327"/>
      <c r="HQ1327"/>
      <c r="HR1327"/>
      <c r="HS1327"/>
      <c r="HT1327"/>
      <c r="HU1327"/>
      <c r="HV1327"/>
      <c r="HW1327"/>
      <c r="HX1327"/>
      <c r="HY1327"/>
      <c r="HZ1327"/>
      <c r="IA1327"/>
      <c r="IB1327"/>
      <c r="IC1327"/>
      <c r="ID1327"/>
      <c r="IE1327"/>
      <c r="IF1327"/>
      <c r="IG1327"/>
      <c r="IH1327"/>
      <c r="II1327"/>
      <c r="IJ1327"/>
      <c r="IK1327"/>
      <c r="IL1327"/>
      <c r="IM1327"/>
      <c r="IN1327"/>
      <c r="IO1327"/>
      <c r="IP1327"/>
      <c r="IQ1327"/>
      <c r="IR1327"/>
      <c r="IS1327"/>
      <c r="IT1327"/>
      <c r="IU1327"/>
      <c r="IV1327"/>
      <c r="IW1327"/>
      <c r="IX1327"/>
      <c r="IY1327"/>
      <c r="IZ1327"/>
      <c r="JA1327"/>
      <c r="JB1327"/>
      <c r="JC1327"/>
      <c r="JD1327"/>
      <c r="JE1327"/>
      <c r="JF1327"/>
      <c r="JG1327"/>
      <c r="JH1327"/>
      <c r="JI1327"/>
      <c r="JJ1327"/>
      <c r="JK1327"/>
      <c r="JL1327"/>
      <c r="JM1327"/>
      <c r="JN1327"/>
      <c r="JO1327"/>
      <c r="JP1327"/>
      <c r="JQ1327"/>
      <c r="JR1327"/>
      <c r="JS1327"/>
      <c r="JT1327"/>
      <c r="JU1327"/>
      <c r="JV1327"/>
      <c r="JW1327"/>
      <c r="JX1327"/>
      <c r="JY1327"/>
      <c r="JZ1327"/>
      <c r="KA1327"/>
      <c r="KB1327"/>
      <c r="KC1327"/>
      <c r="KD1327"/>
      <c r="KE1327"/>
      <c r="KF1327"/>
      <c r="KG1327"/>
      <c r="KH1327"/>
      <c r="KI1327"/>
      <c r="KJ1327"/>
      <c r="KK1327"/>
      <c r="KL1327"/>
      <c r="KM1327"/>
      <c r="KN1327"/>
      <c r="KO1327"/>
      <c r="KP1327"/>
      <c r="KQ1327"/>
      <c r="KR1327"/>
      <c r="KS1327"/>
      <c r="KT1327"/>
      <c r="KU1327"/>
      <c r="KV1327"/>
      <c r="KW1327"/>
      <c r="KX1327"/>
      <c r="KY1327"/>
      <c r="KZ1327"/>
      <c r="LA1327"/>
      <c r="LB1327"/>
      <c r="LC1327"/>
      <c r="LD1327"/>
      <c r="LE1327"/>
      <c r="LF1327"/>
      <c r="LG1327"/>
      <c r="LH1327"/>
      <c r="LI1327"/>
      <c r="LJ1327"/>
      <c r="LK1327"/>
      <c r="LL1327"/>
      <c r="LM1327"/>
      <c r="LN1327"/>
      <c r="LO1327"/>
      <c r="LP1327"/>
      <c r="LQ1327"/>
      <c r="LR1327"/>
      <c r="LS1327"/>
      <c r="LT1327"/>
      <c r="LU1327"/>
      <c r="LV1327"/>
      <c r="LW1327"/>
      <c r="LX1327"/>
      <c r="LY1327"/>
      <c r="LZ1327"/>
      <c r="MA1327"/>
      <c r="MB1327"/>
      <c r="MC1327"/>
      <c r="MD1327"/>
      <c r="ME1327"/>
      <c r="MF1327"/>
      <c r="MG1327"/>
      <c r="MH1327"/>
      <c r="MI1327"/>
      <c r="MJ1327"/>
      <c r="MK1327"/>
      <c r="ML1327"/>
      <c r="MM1327"/>
      <c r="MN1327"/>
      <c r="MO1327"/>
      <c r="MP1327"/>
      <c r="MQ1327"/>
      <c r="MR1327"/>
      <c r="MS1327"/>
      <c r="MT1327"/>
      <c r="MU1327"/>
      <c r="MV1327"/>
      <c r="MW1327"/>
      <c r="MX1327"/>
      <c r="MY1327"/>
      <c r="MZ1327"/>
      <c r="NA1327"/>
      <c r="NB1327"/>
      <c r="NC1327"/>
      <c r="ND1327"/>
      <c r="NE1327"/>
      <c r="NF1327"/>
      <c r="NG1327"/>
      <c r="NH1327"/>
      <c r="NI1327"/>
      <c r="NJ1327"/>
      <c r="NK1327"/>
      <c r="NL1327"/>
      <c r="NM1327"/>
      <c r="NN1327"/>
      <c r="NO1327"/>
      <c r="NP1327"/>
      <c r="NQ1327"/>
      <c r="NR1327"/>
      <c r="NS1327"/>
      <c r="NT1327"/>
      <c r="NU1327"/>
      <c r="NV1327"/>
      <c r="NW1327"/>
      <c r="NX1327"/>
      <c r="NY1327"/>
      <c r="NZ1327"/>
      <c r="OA1327"/>
    </row>
    <row r="1328" spans="16:391"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  <c r="CN1328"/>
      <c r="CO1328"/>
      <c r="CP1328"/>
      <c r="CQ1328"/>
      <c r="CR1328"/>
      <c r="CS1328"/>
      <c r="CT1328"/>
      <c r="CU1328"/>
      <c r="CV1328"/>
      <c r="CW1328"/>
      <c r="CX1328"/>
      <c r="CY1328"/>
      <c r="CZ1328"/>
      <c r="DA1328"/>
      <c r="DB1328"/>
      <c r="DC1328"/>
      <c r="DD1328"/>
      <c r="DE1328"/>
      <c r="DF1328"/>
      <c r="DG1328"/>
      <c r="DH1328"/>
      <c r="DI1328"/>
      <c r="DJ1328"/>
      <c r="DK1328"/>
      <c r="DL1328"/>
      <c r="DM1328"/>
      <c r="DN1328"/>
      <c r="DO1328"/>
      <c r="DP1328"/>
      <c r="DQ1328"/>
      <c r="DR1328"/>
      <c r="DS1328"/>
      <c r="DT1328"/>
      <c r="DU1328"/>
      <c r="DV1328"/>
      <c r="DW1328"/>
      <c r="DX1328"/>
      <c r="DY1328"/>
      <c r="DZ1328"/>
      <c r="EA1328"/>
      <c r="EB1328"/>
      <c r="EC1328"/>
      <c r="ED1328"/>
      <c r="EE1328"/>
      <c r="EF1328"/>
      <c r="EG1328"/>
      <c r="EH1328"/>
      <c r="EI1328"/>
      <c r="EJ1328"/>
      <c r="EK1328"/>
      <c r="EL1328"/>
      <c r="EM1328"/>
      <c r="EN1328"/>
      <c r="EO1328"/>
      <c r="EP1328"/>
      <c r="EQ1328"/>
      <c r="ER1328"/>
      <c r="ES1328"/>
      <c r="ET1328"/>
      <c r="EU1328"/>
      <c r="EV1328"/>
      <c r="EW1328"/>
      <c r="EX1328"/>
      <c r="EY1328"/>
      <c r="EZ1328"/>
      <c r="FA1328"/>
      <c r="FB1328"/>
      <c r="FC1328"/>
      <c r="FD1328"/>
      <c r="FE1328"/>
      <c r="FF1328"/>
      <c r="FG1328"/>
      <c r="FH1328"/>
      <c r="FI1328"/>
      <c r="FJ1328"/>
      <c r="FK1328"/>
      <c r="FL1328"/>
      <c r="FM1328"/>
      <c r="FN1328"/>
      <c r="FO1328"/>
      <c r="FP1328"/>
      <c r="FQ1328"/>
      <c r="FR1328"/>
      <c r="FS1328"/>
      <c r="FT1328"/>
      <c r="FU1328"/>
      <c r="FV1328"/>
      <c r="FW1328"/>
      <c r="FX1328"/>
      <c r="FY1328"/>
      <c r="FZ1328"/>
      <c r="GA1328"/>
      <c r="GB1328"/>
      <c r="GC1328"/>
      <c r="GD1328"/>
      <c r="GE1328"/>
      <c r="GF1328"/>
      <c r="GG1328"/>
      <c r="GH1328"/>
      <c r="GI1328"/>
      <c r="GJ1328"/>
      <c r="GK1328"/>
      <c r="GL1328"/>
      <c r="GM1328"/>
      <c r="GN1328"/>
      <c r="GO1328"/>
      <c r="GP1328"/>
      <c r="GQ1328"/>
      <c r="GR1328"/>
      <c r="GS1328"/>
      <c r="GT1328"/>
      <c r="GU1328"/>
      <c r="GV1328"/>
      <c r="GW1328"/>
      <c r="GX1328"/>
      <c r="GY1328"/>
      <c r="GZ1328"/>
      <c r="HA1328"/>
      <c r="HB1328"/>
      <c r="HC1328"/>
      <c r="HD1328"/>
      <c r="HE1328"/>
      <c r="HF1328"/>
      <c r="HG1328"/>
      <c r="HH1328"/>
      <c r="HI1328"/>
      <c r="HJ1328"/>
      <c r="HK1328"/>
      <c r="HL1328"/>
      <c r="HM1328"/>
      <c r="HN1328"/>
      <c r="HO1328"/>
      <c r="HP1328"/>
      <c r="HQ1328"/>
      <c r="HR1328"/>
      <c r="HS1328"/>
      <c r="HT1328"/>
      <c r="HU1328"/>
      <c r="HV1328"/>
      <c r="HW1328"/>
      <c r="HX1328"/>
      <c r="HY1328"/>
      <c r="HZ1328"/>
      <c r="IA1328"/>
      <c r="IB1328"/>
      <c r="IC1328"/>
      <c r="ID1328"/>
      <c r="IE1328"/>
      <c r="IF1328"/>
      <c r="IG1328"/>
      <c r="IH1328"/>
      <c r="II1328"/>
      <c r="IJ1328"/>
      <c r="IK1328"/>
      <c r="IL1328"/>
      <c r="IM1328"/>
      <c r="IN1328"/>
      <c r="IO1328"/>
      <c r="IP1328"/>
      <c r="IQ1328"/>
      <c r="IR1328"/>
      <c r="IS1328"/>
      <c r="IT1328"/>
      <c r="IU1328"/>
      <c r="IV1328"/>
      <c r="IW1328"/>
      <c r="IX1328"/>
      <c r="IY1328"/>
      <c r="IZ1328"/>
      <c r="JA1328"/>
      <c r="JB1328"/>
      <c r="JC1328"/>
      <c r="JD1328"/>
      <c r="JE1328"/>
      <c r="JF1328"/>
      <c r="JG1328"/>
      <c r="JH1328"/>
      <c r="JI1328"/>
      <c r="JJ1328"/>
      <c r="JK1328"/>
      <c r="JL1328"/>
      <c r="JM1328"/>
      <c r="JN1328"/>
      <c r="JO1328"/>
      <c r="JP1328"/>
      <c r="JQ1328"/>
      <c r="JR1328"/>
      <c r="JS1328"/>
      <c r="JT1328"/>
      <c r="JU1328"/>
      <c r="JV1328"/>
      <c r="JW1328"/>
      <c r="JX1328"/>
      <c r="JY1328"/>
      <c r="JZ1328"/>
      <c r="KA1328"/>
      <c r="KB1328"/>
      <c r="KC1328"/>
      <c r="KD1328"/>
      <c r="KE1328"/>
      <c r="KF1328"/>
      <c r="KG1328"/>
      <c r="KH1328"/>
      <c r="KI1328"/>
      <c r="KJ1328"/>
      <c r="KK1328"/>
      <c r="KL1328"/>
      <c r="KM1328"/>
      <c r="KN1328"/>
      <c r="KO1328"/>
      <c r="KP1328"/>
      <c r="KQ1328"/>
      <c r="KR1328"/>
      <c r="KS1328"/>
      <c r="KT1328"/>
      <c r="KU1328"/>
      <c r="KV1328"/>
      <c r="KW1328"/>
      <c r="KX1328"/>
      <c r="KY1328"/>
      <c r="KZ1328"/>
      <c r="LA1328"/>
      <c r="LB1328"/>
      <c r="LC1328"/>
      <c r="LD1328"/>
      <c r="LE1328"/>
      <c r="LF1328"/>
      <c r="LG1328"/>
      <c r="LH1328"/>
      <c r="LI1328"/>
      <c r="LJ1328"/>
      <c r="LK1328"/>
      <c r="LL1328"/>
      <c r="LM1328"/>
      <c r="LN1328"/>
      <c r="LO1328"/>
      <c r="LP1328"/>
      <c r="LQ1328"/>
      <c r="LR1328"/>
      <c r="LS1328"/>
      <c r="LT1328"/>
      <c r="LU1328"/>
      <c r="LV1328"/>
      <c r="LW1328"/>
      <c r="LX1328"/>
      <c r="LY1328"/>
      <c r="LZ1328"/>
      <c r="MA1328"/>
      <c r="MB1328"/>
      <c r="MC1328"/>
      <c r="MD1328"/>
      <c r="ME1328"/>
      <c r="MF1328"/>
      <c r="MG1328"/>
      <c r="MH1328"/>
      <c r="MI1328"/>
      <c r="MJ1328"/>
      <c r="MK1328"/>
      <c r="ML1328"/>
      <c r="MM1328"/>
      <c r="MN1328"/>
      <c r="MO1328"/>
      <c r="MP1328"/>
      <c r="MQ1328"/>
      <c r="MR1328"/>
      <c r="MS1328"/>
      <c r="MT1328"/>
      <c r="MU1328"/>
      <c r="MV1328"/>
      <c r="MW1328"/>
      <c r="MX1328"/>
      <c r="MY1328"/>
      <c r="MZ1328"/>
      <c r="NA1328"/>
      <c r="NB1328"/>
      <c r="NC1328"/>
      <c r="ND1328"/>
      <c r="NE1328"/>
      <c r="NF1328"/>
      <c r="NG1328"/>
      <c r="NH1328"/>
      <c r="NI1328"/>
      <c r="NJ1328"/>
      <c r="NK1328"/>
      <c r="NL1328"/>
      <c r="NM1328"/>
      <c r="NN1328"/>
      <c r="NO1328"/>
      <c r="NP1328"/>
      <c r="NQ1328"/>
      <c r="NR1328"/>
      <c r="NS1328"/>
      <c r="NT1328"/>
      <c r="NU1328"/>
      <c r="NV1328"/>
      <c r="NW1328"/>
      <c r="NX1328"/>
      <c r="NY1328"/>
      <c r="NZ1328"/>
      <c r="OA1328"/>
    </row>
    <row r="1329" spans="16:391"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  <c r="CN1329"/>
      <c r="CO1329"/>
      <c r="CP1329"/>
      <c r="CQ1329"/>
      <c r="CR1329"/>
      <c r="CS1329"/>
      <c r="CT1329"/>
      <c r="CU1329"/>
      <c r="CV1329"/>
      <c r="CW1329"/>
      <c r="CX1329"/>
      <c r="CY1329"/>
      <c r="CZ1329"/>
      <c r="DA1329"/>
      <c r="DB1329"/>
      <c r="DC1329"/>
      <c r="DD1329"/>
      <c r="DE1329"/>
      <c r="DF1329"/>
      <c r="DG1329"/>
      <c r="DH1329"/>
      <c r="DI1329"/>
      <c r="DJ1329"/>
      <c r="DK1329"/>
      <c r="DL1329"/>
      <c r="DM1329"/>
      <c r="DN1329"/>
      <c r="DO1329"/>
      <c r="DP1329"/>
      <c r="DQ1329"/>
      <c r="DR1329"/>
      <c r="DS1329"/>
      <c r="DT1329"/>
      <c r="DU1329"/>
      <c r="DV1329"/>
      <c r="DW1329"/>
      <c r="DX1329"/>
      <c r="DY1329"/>
      <c r="DZ1329"/>
      <c r="EA1329"/>
      <c r="EB1329"/>
      <c r="EC1329"/>
      <c r="ED1329"/>
      <c r="EE1329"/>
      <c r="EF1329"/>
      <c r="EG1329"/>
      <c r="EH1329"/>
      <c r="EI1329"/>
      <c r="EJ1329"/>
      <c r="EK1329"/>
      <c r="EL1329"/>
      <c r="EM1329"/>
      <c r="EN1329"/>
      <c r="EO1329"/>
      <c r="EP1329"/>
      <c r="EQ1329"/>
      <c r="ER1329"/>
      <c r="ES1329"/>
      <c r="ET1329"/>
      <c r="EU1329"/>
      <c r="EV1329"/>
      <c r="EW1329"/>
      <c r="EX1329"/>
      <c r="EY1329"/>
      <c r="EZ1329"/>
      <c r="FA1329"/>
      <c r="FB1329"/>
      <c r="FC1329"/>
      <c r="FD1329"/>
      <c r="FE1329"/>
      <c r="FF1329"/>
      <c r="FG1329"/>
      <c r="FH1329"/>
      <c r="FI1329"/>
      <c r="FJ1329"/>
      <c r="FK1329"/>
      <c r="FL1329"/>
      <c r="FM1329"/>
      <c r="FN1329"/>
      <c r="FO1329"/>
      <c r="FP1329"/>
      <c r="FQ1329"/>
      <c r="FR1329"/>
      <c r="FS1329"/>
      <c r="FT1329"/>
      <c r="FU1329"/>
      <c r="FV1329"/>
      <c r="FW1329"/>
      <c r="FX1329"/>
      <c r="FY1329"/>
      <c r="FZ1329"/>
      <c r="GA1329"/>
      <c r="GB1329"/>
      <c r="GC1329"/>
      <c r="GD1329"/>
      <c r="GE1329"/>
      <c r="GF1329"/>
      <c r="GG1329"/>
      <c r="GH1329"/>
      <c r="GI1329"/>
      <c r="GJ1329"/>
      <c r="GK1329"/>
      <c r="GL1329"/>
      <c r="GM1329"/>
      <c r="GN1329"/>
      <c r="GO1329"/>
      <c r="GP1329"/>
      <c r="GQ1329"/>
      <c r="GR1329"/>
      <c r="GS1329"/>
      <c r="GT1329"/>
      <c r="GU1329"/>
      <c r="GV1329"/>
      <c r="GW1329"/>
      <c r="GX1329"/>
      <c r="GY1329"/>
      <c r="GZ1329"/>
      <c r="HA1329"/>
      <c r="HB1329"/>
      <c r="HC1329"/>
      <c r="HD1329"/>
      <c r="HE1329"/>
      <c r="HF1329"/>
      <c r="HG1329"/>
      <c r="HH1329"/>
      <c r="HI1329"/>
      <c r="HJ1329"/>
      <c r="HK1329"/>
      <c r="HL1329"/>
      <c r="HM1329"/>
      <c r="HN1329"/>
      <c r="HO1329"/>
      <c r="HP1329"/>
      <c r="HQ1329"/>
      <c r="HR1329"/>
      <c r="HS1329"/>
      <c r="HT1329"/>
      <c r="HU1329"/>
      <c r="HV1329"/>
      <c r="HW1329"/>
      <c r="HX1329"/>
      <c r="HY1329"/>
      <c r="HZ1329"/>
      <c r="IA1329"/>
      <c r="IB1329"/>
      <c r="IC1329"/>
      <c r="ID1329"/>
      <c r="IE1329"/>
      <c r="IF1329"/>
      <c r="IG1329"/>
      <c r="IH1329"/>
      <c r="II1329"/>
      <c r="IJ1329"/>
      <c r="IK1329"/>
      <c r="IL1329"/>
      <c r="IM1329"/>
      <c r="IN1329"/>
      <c r="IO1329"/>
      <c r="IP1329"/>
      <c r="IQ1329"/>
      <c r="IR1329"/>
      <c r="IS1329"/>
      <c r="IT1329"/>
      <c r="IU1329"/>
      <c r="IV1329"/>
      <c r="IW1329"/>
      <c r="IX1329"/>
      <c r="IY1329"/>
      <c r="IZ1329"/>
      <c r="JA1329"/>
      <c r="JB1329"/>
      <c r="JC1329"/>
      <c r="JD1329"/>
      <c r="JE1329"/>
      <c r="JF1329"/>
      <c r="JG1329"/>
      <c r="JH1329"/>
      <c r="JI1329"/>
      <c r="JJ1329"/>
      <c r="JK1329"/>
      <c r="JL1329"/>
      <c r="JM1329"/>
      <c r="JN1329"/>
      <c r="JO1329"/>
      <c r="JP1329"/>
      <c r="JQ1329"/>
      <c r="JR1329"/>
      <c r="JS1329"/>
      <c r="JT1329"/>
      <c r="JU1329"/>
      <c r="JV1329"/>
      <c r="JW1329"/>
      <c r="JX1329"/>
      <c r="JY1329"/>
      <c r="JZ1329"/>
      <c r="KA1329"/>
      <c r="KB1329"/>
      <c r="KC1329"/>
      <c r="KD1329"/>
      <c r="KE1329"/>
      <c r="KF1329"/>
      <c r="KG1329"/>
      <c r="KH1329"/>
      <c r="KI1329"/>
      <c r="KJ1329"/>
      <c r="KK1329"/>
      <c r="KL1329"/>
      <c r="KM1329"/>
      <c r="KN1329"/>
      <c r="KO1329"/>
      <c r="KP1329"/>
      <c r="KQ1329"/>
      <c r="KR1329"/>
      <c r="KS1329"/>
      <c r="KT1329"/>
      <c r="KU1329"/>
      <c r="KV1329"/>
      <c r="KW1329"/>
      <c r="KX1329"/>
      <c r="KY1329"/>
      <c r="KZ1329"/>
      <c r="LA1329"/>
      <c r="LB1329"/>
      <c r="LC1329"/>
      <c r="LD1329"/>
      <c r="LE1329"/>
      <c r="LF1329"/>
      <c r="LG1329"/>
      <c r="LH1329"/>
      <c r="LI1329"/>
      <c r="LJ1329"/>
      <c r="LK1329"/>
      <c r="LL1329"/>
      <c r="LM1329"/>
      <c r="LN1329"/>
      <c r="LO1329"/>
      <c r="LP1329"/>
      <c r="LQ1329"/>
      <c r="LR1329"/>
      <c r="LS1329"/>
      <c r="LT1329"/>
      <c r="LU1329"/>
      <c r="LV1329"/>
      <c r="LW1329"/>
      <c r="LX1329"/>
      <c r="LY1329"/>
      <c r="LZ1329"/>
      <c r="MA1329"/>
      <c r="MB1329"/>
      <c r="MC1329"/>
      <c r="MD1329"/>
      <c r="ME1329"/>
      <c r="MF1329"/>
      <c r="MG1329"/>
      <c r="MH1329"/>
      <c r="MI1329"/>
      <c r="MJ1329"/>
      <c r="MK1329"/>
      <c r="ML1329"/>
      <c r="MM1329"/>
      <c r="MN1329"/>
      <c r="MO1329"/>
      <c r="MP1329"/>
      <c r="MQ1329"/>
      <c r="MR1329"/>
      <c r="MS1329"/>
      <c r="MT1329"/>
      <c r="MU1329"/>
      <c r="MV1329"/>
      <c r="MW1329"/>
      <c r="MX1329"/>
      <c r="MY1329"/>
      <c r="MZ1329"/>
      <c r="NA1329"/>
      <c r="NB1329"/>
      <c r="NC1329"/>
      <c r="ND1329"/>
      <c r="NE1329"/>
      <c r="NF1329"/>
      <c r="NG1329"/>
      <c r="NH1329"/>
      <c r="NI1329"/>
      <c r="NJ1329"/>
      <c r="NK1329"/>
      <c r="NL1329"/>
      <c r="NM1329"/>
      <c r="NN1329"/>
      <c r="NO1329"/>
      <c r="NP1329"/>
      <c r="NQ1329"/>
      <c r="NR1329"/>
      <c r="NS1329"/>
      <c r="NT1329"/>
      <c r="NU1329"/>
      <c r="NV1329"/>
      <c r="NW1329"/>
      <c r="NX1329"/>
      <c r="NY1329"/>
      <c r="NZ1329"/>
      <c r="OA1329"/>
    </row>
    <row r="1330" spans="16:391"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  <c r="CN1330"/>
      <c r="CO1330"/>
      <c r="CP1330"/>
      <c r="CQ1330"/>
      <c r="CR1330"/>
      <c r="CS1330"/>
      <c r="CT1330"/>
      <c r="CU1330"/>
      <c r="CV1330"/>
      <c r="CW1330"/>
      <c r="CX1330"/>
      <c r="CY1330"/>
      <c r="CZ1330"/>
      <c r="DA1330"/>
      <c r="DB1330"/>
      <c r="DC1330"/>
      <c r="DD1330"/>
      <c r="DE1330"/>
      <c r="DF1330"/>
      <c r="DG1330"/>
      <c r="DH1330"/>
      <c r="DI1330"/>
      <c r="DJ1330"/>
      <c r="DK1330"/>
      <c r="DL1330"/>
      <c r="DM1330"/>
      <c r="DN1330"/>
      <c r="DO1330"/>
      <c r="DP1330"/>
      <c r="DQ1330"/>
      <c r="DR1330"/>
      <c r="DS1330"/>
      <c r="DT1330"/>
      <c r="DU1330"/>
      <c r="DV1330"/>
      <c r="DW1330"/>
      <c r="DX1330"/>
      <c r="DY1330"/>
      <c r="DZ1330"/>
      <c r="EA1330"/>
      <c r="EB1330"/>
      <c r="EC1330"/>
      <c r="ED1330"/>
      <c r="EE1330"/>
      <c r="EF1330"/>
      <c r="EG1330"/>
      <c r="EH1330"/>
      <c r="EI1330"/>
      <c r="EJ1330"/>
      <c r="EK1330"/>
      <c r="EL1330"/>
      <c r="EM1330"/>
      <c r="EN1330"/>
      <c r="EO1330"/>
      <c r="EP1330"/>
      <c r="EQ1330"/>
      <c r="ER1330"/>
      <c r="ES1330"/>
      <c r="ET1330"/>
      <c r="EU1330"/>
      <c r="EV1330"/>
      <c r="EW1330"/>
      <c r="EX1330"/>
      <c r="EY1330"/>
      <c r="EZ1330"/>
      <c r="FA1330"/>
      <c r="FB1330"/>
      <c r="FC1330"/>
      <c r="FD1330"/>
      <c r="FE1330"/>
      <c r="FF1330"/>
      <c r="FG1330"/>
      <c r="FH1330"/>
      <c r="FI1330"/>
      <c r="FJ1330"/>
      <c r="FK1330"/>
      <c r="FL1330"/>
      <c r="FM1330"/>
      <c r="FN1330"/>
      <c r="FO1330"/>
      <c r="FP1330"/>
      <c r="FQ1330"/>
      <c r="FR1330"/>
      <c r="FS1330"/>
      <c r="FT1330"/>
      <c r="FU1330"/>
      <c r="FV1330"/>
      <c r="FW1330"/>
      <c r="FX1330"/>
      <c r="FY1330"/>
      <c r="FZ1330"/>
      <c r="GA1330"/>
      <c r="GB1330"/>
      <c r="GC1330"/>
      <c r="GD1330"/>
      <c r="GE1330"/>
      <c r="GF1330"/>
      <c r="GG1330"/>
      <c r="GH1330"/>
      <c r="GI1330"/>
      <c r="GJ1330"/>
      <c r="GK1330"/>
      <c r="GL1330"/>
      <c r="GM1330"/>
      <c r="GN1330"/>
      <c r="GO1330"/>
      <c r="GP1330"/>
      <c r="GQ1330"/>
      <c r="GR1330"/>
      <c r="GS1330"/>
      <c r="GT1330"/>
      <c r="GU1330"/>
      <c r="GV1330"/>
      <c r="GW1330"/>
      <c r="GX1330"/>
      <c r="GY1330"/>
      <c r="GZ1330"/>
      <c r="HA1330"/>
      <c r="HB1330"/>
      <c r="HC1330"/>
      <c r="HD1330"/>
      <c r="HE1330"/>
      <c r="HF1330"/>
      <c r="HG1330"/>
      <c r="HH1330"/>
      <c r="HI1330"/>
      <c r="HJ1330"/>
      <c r="HK1330"/>
      <c r="HL1330"/>
      <c r="HM1330"/>
      <c r="HN1330"/>
      <c r="HO1330"/>
      <c r="HP1330"/>
      <c r="HQ1330"/>
      <c r="HR1330"/>
      <c r="HS1330"/>
      <c r="HT1330"/>
      <c r="HU1330"/>
      <c r="HV1330"/>
      <c r="HW1330"/>
      <c r="HX1330"/>
      <c r="HY1330"/>
      <c r="HZ1330"/>
      <c r="IA1330"/>
      <c r="IB1330"/>
      <c r="IC1330"/>
      <c r="ID1330"/>
      <c r="IE1330"/>
      <c r="IF1330"/>
      <c r="IG1330"/>
      <c r="IH1330"/>
      <c r="II1330"/>
      <c r="IJ1330"/>
      <c r="IK1330"/>
      <c r="IL1330"/>
      <c r="IM1330"/>
      <c r="IN1330"/>
      <c r="IO1330"/>
      <c r="IP1330"/>
      <c r="IQ1330"/>
      <c r="IR1330"/>
      <c r="IS1330"/>
      <c r="IT1330"/>
      <c r="IU1330"/>
      <c r="IV1330"/>
      <c r="IW1330"/>
      <c r="IX1330"/>
      <c r="IY1330"/>
      <c r="IZ1330"/>
      <c r="JA1330"/>
      <c r="JB1330"/>
      <c r="JC1330"/>
      <c r="JD1330"/>
      <c r="JE1330"/>
      <c r="JF1330"/>
      <c r="JG1330"/>
      <c r="JH1330"/>
      <c r="JI1330"/>
      <c r="JJ1330"/>
      <c r="JK1330"/>
      <c r="JL1330"/>
      <c r="JM1330"/>
      <c r="JN1330"/>
      <c r="JO1330"/>
      <c r="JP1330"/>
      <c r="JQ1330"/>
      <c r="JR1330"/>
      <c r="JS1330"/>
      <c r="JT1330"/>
      <c r="JU1330"/>
      <c r="JV1330"/>
      <c r="JW1330"/>
      <c r="JX1330"/>
      <c r="JY1330"/>
      <c r="JZ1330"/>
      <c r="KA1330"/>
      <c r="KB1330"/>
      <c r="KC1330"/>
      <c r="KD1330"/>
      <c r="KE1330"/>
      <c r="KF1330"/>
      <c r="KG1330"/>
      <c r="KH1330"/>
      <c r="KI1330"/>
      <c r="KJ1330"/>
      <c r="KK1330"/>
      <c r="KL1330"/>
      <c r="KM1330"/>
      <c r="KN1330"/>
      <c r="KO1330"/>
      <c r="KP1330"/>
      <c r="KQ1330"/>
      <c r="KR1330"/>
      <c r="KS1330"/>
      <c r="KT1330"/>
      <c r="KU1330"/>
      <c r="KV1330"/>
      <c r="KW1330"/>
      <c r="KX1330"/>
      <c r="KY1330"/>
      <c r="KZ1330"/>
      <c r="LA1330"/>
      <c r="LB1330"/>
      <c r="LC1330"/>
      <c r="LD1330"/>
      <c r="LE1330"/>
      <c r="LF1330"/>
      <c r="LG1330"/>
      <c r="LH1330"/>
      <c r="LI1330"/>
      <c r="LJ1330"/>
      <c r="LK1330"/>
      <c r="LL1330"/>
      <c r="LM1330"/>
      <c r="LN1330"/>
      <c r="LO1330"/>
      <c r="LP1330"/>
      <c r="LQ1330"/>
      <c r="LR1330"/>
      <c r="LS1330"/>
      <c r="LT1330"/>
      <c r="LU1330"/>
      <c r="LV1330"/>
      <c r="LW1330"/>
      <c r="LX1330"/>
      <c r="LY1330"/>
      <c r="LZ1330"/>
      <c r="MA1330"/>
      <c r="MB1330"/>
      <c r="MC1330"/>
      <c r="MD1330"/>
      <c r="ME1330"/>
      <c r="MF1330"/>
      <c r="MG1330"/>
      <c r="MH1330"/>
      <c r="MI1330"/>
      <c r="MJ1330"/>
      <c r="MK1330"/>
      <c r="ML1330"/>
      <c r="MM1330"/>
      <c r="MN1330"/>
      <c r="MO1330"/>
      <c r="MP1330"/>
      <c r="MQ1330"/>
      <c r="MR1330"/>
      <c r="MS1330"/>
      <c r="MT1330"/>
      <c r="MU1330"/>
      <c r="MV1330"/>
      <c r="MW1330"/>
      <c r="MX1330"/>
      <c r="MY1330"/>
      <c r="MZ1330"/>
      <c r="NA1330"/>
      <c r="NB1330"/>
      <c r="NC1330"/>
      <c r="ND1330"/>
      <c r="NE1330"/>
      <c r="NF1330"/>
      <c r="NG1330"/>
      <c r="NH1330"/>
      <c r="NI1330"/>
      <c r="NJ1330"/>
      <c r="NK1330"/>
      <c r="NL1330"/>
      <c r="NM1330"/>
      <c r="NN1330"/>
      <c r="NO1330"/>
      <c r="NP1330"/>
      <c r="NQ1330"/>
      <c r="NR1330"/>
      <c r="NS1330"/>
      <c r="NT1330"/>
      <c r="NU1330"/>
      <c r="NV1330"/>
      <c r="NW1330"/>
      <c r="NX1330"/>
      <c r="NY1330"/>
      <c r="NZ1330"/>
      <c r="OA1330"/>
    </row>
    <row r="1331" spans="16:391"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  <c r="CN1331"/>
      <c r="CO1331"/>
      <c r="CP1331"/>
      <c r="CQ1331"/>
      <c r="CR1331"/>
      <c r="CS1331"/>
      <c r="CT1331"/>
      <c r="CU1331"/>
      <c r="CV1331"/>
      <c r="CW1331"/>
      <c r="CX1331"/>
      <c r="CY1331"/>
      <c r="CZ1331"/>
      <c r="DA1331"/>
      <c r="DB1331"/>
      <c r="DC1331"/>
      <c r="DD1331"/>
      <c r="DE1331"/>
      <c r="DF1331"/>
      <c r="DG1331"/>
      <c r="DH1331"/>
      <c r="DI1331"/>
      <c r="DJ1331"/>
      <c r="DK1331"/>
      <c r="DL1331"/>
      <c r="DM1331"/>
      <c r="DN1331"/>
      <c r="DO1331"/>
      <c r="DP1331"/>
      <c r="DQ1331"/>
      <c r="DR1331"/>
      <c r="DS1331"/>
      <c r="DT1331"/>
      <c r="DU1331"/>
      <c r="DV1331"/>
      <c r="DW1331"/>
      <c r="DX1331"/>
      <c r="DY1331"/>
      <c r="DZ1331"/>
      <c r="EA1331"/>
      <c r="EB1331"/>
      <c r="EC1331"/>
      <c r="ED1331"/>
      <c r="EE1331"/>
      <c r="EF1331"/>
      <c r="EG1331"/>
      <c r="EH1331"/>
      <c r="EI1331"/>
      <c r="EJ1331"/>
      <c r="EK1331"/>
      <c r="EL1331"/>
      <c r="EM1331"/>
      <c r="EN1331"/>
      <c r="EO1331"/>
      <c r="EP1331"/>
      <c r="EQ1331"/>
      <c r="ER1331"/>
      <c r="ES1331"/>
      <c r="ET1331"/>
      <c r="EU1331"/>
      <c r="EV1331"/>
      <c r="EW1331"/>
      <c r="EX1331"/>
      <c r="EY1331"/>
      <c r="EZ1331"/>
      <c r="FA1331"/>
      <c r="FB1331"/>
      <c r="FC1331"/>
      <c r="FD1331"/>
      <c r="FE1331"/>
      <c r="FF1331"/>
      <c r="FG1331"/>
      <c r="FH1331"/>
      <c r="FI1331"/>
      <c r="FJ1331"/>
      <c r="FK1331"/>
      <c r="FL1331"/>
      <c r="FM1331"/>
      <c r="FN1331"/>
      <c r="FO1331"/>
      <c r="FP1331"/>
      <c r="FQ1331"/>
      <c r="FR1331"/>
      <c r="FS1331"/>
      <c r="FT1331"/>
      <c r="FU1331"/>
      <c r="FV1331"/>
      <c r="FW1331"/>
      <c r="FX1331"/>
      <c r="FY1331"/>
      <c r="FZ1331"/>
      <c r="GA1331"/>
      <c r="GB1331"/>
      <c r="GC1331"/>
      <c r="GD1331"/>
      <c r="GE1331"/>
      <c r="GF1331"/>
      <c r="GG1331"/>
      <c r="GH1331"/>
      <c r="GI1331"/>
      <c r="GJ1331"/>
      <c r="GK1331"/>
      <c r="GL1331"/>
      <c r="GM1331"/>
      <c r="GN1331"/>
      <c r="GO1331"/>
      <c r="GP1331"/>
      <c r="GQ1331"/>
      <c r="GR1331"/>
      <c r="GS1331"/>
      <c r="GT1331"/>
      <c r="GU1331"/>
      <c r="GV1331"/>
      <c r="GW1331"/>
      <c r="GX1331"/>
      <c r="GY1331"/>
      <c r="GZ1331"/>
      <c r="HA1331"/>
      <c r="HB1331"/>
      <c r="HC1331"/>
      <c r="HD1331"/>
      <c r="HE1331"/>
      <c r="HF1331"/>
      <c r="HG1331"/>
      <c r="HH1331"/>
      <c r="HI1331"/>
      <c r="HJ1331"/>
      <c r="HK1331"/>
      <c r="HL1331"/>
      <c r="HM1331"/>
      <c r="HN1331"/>
      <c r="HO1331"/>
      <c r="HP1331"/>
      <c r="HQ1331"/>
      <c r="HR1331"/>
      <c r="HS1331"/>
      <c r="HT1331"/>
      <c r="HU1331"/>
      <c r="HV1331"/>
      <c r="HW1331"/>
      <c r="HX1331"/>
      <c r="HY1331"/>
      <c r="HZ1331"/>
      <c r="IA1331"/>
      <c r="IB1331"/>
      <c r="IC1331"/>
      <c r="ID1331"/>
      <c r="IE1331"/>
      <c r="IF1331"/>
      <c r="IG1331"/>
      <c r="IH1331"/>
      <c r="II1331"/>
      <c r="IJ1331"/>
      <c r="IK1331"/>
      <c r="IL1331"/>
      <c r="IM1331"/>
      <c r="IN1331"/>
      <c r="IO1331"/>
      <c r="IP1331"/>
      <c r="IQ1331"/>
      <c r="IR1331"/>
      <c r="IS1331"/>
      <c r="IT1331"/>
      <c r="IU1331"/>
      <c r="IV1331"/>
      <c r="IW1331"/>
      <c r="IX1331"/>
      <c r="IY1331"/>
      <c r="IZ1331"/>
      <c r="JA1331"/>
      <c r="JB1331"/>
      <c r="JC1331"/>
      <c r="JD1331"/>
      <c r="JE1331"/>
      <c r="JF1331"/>
      <c r="JG1331"/>
      <c r="JH1331"/>
      <c r="JI1331"/>
      <c r="JJ1331"/>
      <c r="JK1331"/>
      <c r="JL1331"/>
      <c r="JM1331"/>
      <c r="JN1331"/>
      <c r="JO1331"/>
      <c r="JP1331"/>
      <c r="JQ1331"/>
      <c r="JR1331"/>
      <c r="JS1331"/>
      <c r="JT1331"/>
      <c r="JU1331"/>
      <c r="JV1331"/>
      <c r="JW1331"/>
      <c r="JX1331"/>
      <c r="JY1331"/>
      <c r="JZ1331"/>
      <c r="KA1331"/>
      <c r="KB1331"/>
      <c r="KC1331"/>
      <c r="KD1331"/>
      <c r="KE1331"/>
      <c r="KF1331"/>
      <c r="KG1331"/>
      <c r="KH1331"/>
      <c r="KI1331"/>
      <c r="KJ1331"/>
      <c r="KK1331"/>
      <c r="KL1331"/>
      <c r="KM1331"/>
      <c r="KN1331"/>
      <c r="KO1331"/>
      <c r="KP1331"/>
      <c r="KQ1331"/>
      <c r="KR1331"/>
      <c r="KS1331"/>
      <c r="KT1331"/>
      <c r="KU1331"/>
      <c r="KV1331"/>
      <c r="KW1331"/>
      <c r="KX1331"/>
      <c r="KY1331"/>
      <c r="KZ1331"/>
      <c r="LA1331"/>
      <c r="LB1331"/>
      <c r="LC1331"/>
      <c r="LD1331"/>
      <c r="LE1331"/>
      <c r="LF1331"/>
      <c r="LG1331"/>
      <c r="LH1331"/>
      <c r="LI1331"/>
      <c r="LJ1331"/>
      <c r="LK1331"/>
      <c r="LL1331"/>
      <c r="LM1331"/>
      <c r="LN1331"/>
      <c r="LO1331"/>
      <c r="LP1331"/>
      <c r="LQ1331"/>
      <c r="LR1331"/>
      <c r="LS1331"/>
      <c r="LT1331"/>
      <c r="LU1331"/>
      <c r="LV1331"/>
      <c r="LW1331"/>
      <c r="LX1331"/>
      <c r="LY1331"/>
      <c r="LZ1331"/>
      <c r="MA1331"/>
      <c r="MB1331"/>
      <c r="MC1331"/>
      <c r="MD1331"/>
      <c r="ME1331"/>
      <c r="MF1331"/>
      <c r="MG1331"/>
      <c r="MH1331"/>
      <c r="MI1331"/>
      <c r="MJ1331"/>
      <c r="MK1331"/>
      <c r="ML1331"/>
      <c r="MM1331"/>
      <c r="MN1331"/>
      <c r="MO1331"/>
      <c r="MP1331"/>
      <c r="MQ1331"/>
      <c r="MR1331"/>
      <c r="MS1331"/>
      <c r="MT1331"/>
      <c r="MU1331"/>
      <c r="MV1331"/>
      <c r="MW1331"/>
      <c r="MX1331"/>
      <c r="MY1331"/>
      <c r="MZ1331"/>
      <c r="NA1331"/>
      <c r="NB1331"/>
      <c r="NC1331"/>
      <c r="ND1331"/>
      <c r="NE1331"/>
      <c r="NF1331"/>
      <c r="NG1331"/>
      <c r="NH1331"/>
      <c r="NI1331"/>
      <c r="NJ1331"/>
      <c r="NK1331"/>
      <c r="NL1331"/>
      <c r="NM1331"/>
      <c r="NN1331"/>
      <c r="NO1331"/>
      <c r="NP1331"/>
      <c r="NQ1331"/>
      <c r="NR1331"/>
      <c r="NS1331"/>
      <c r="NT1331"/>
      <c r="NU1331"/>
      <c r="NV1331"/>
      <c r="NW1331"/>
      <c r="NX1331"/>
      <c r="NY1331"/>
      <c r="NZ1331"/>
      <c r="OA1331"/>
    </row>
    <row r="1332" spans="16:391"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  <c r="CN1332"/>
      <c r="CO1332"/>
      <c r="CP1332"/>
      <c r="CQ1332"/>
      <c r="CR1332"/>
      <c r="CS1332"/>
      <c r="CT1332"/>
      <c r="CU1332"/>
      <c r="CV1332"/>
      <c r="CW1332"/>
      <c r="CX1332"/>
      <c r="CY1332"/>
      <c r="CZ1332"/>
      <c r="DA1332"/>
      <c r="DB1332"/>
      <c r="DC1332"/>
      <c r="DD1332"/>
      <c r="DE1332"/>
      <c r="DF1332"/>
      <c r="DG1332"/>
      <c r="DH1332"/>
      <c r="DI1332"/>
      <c r="DJ1332"/>
      <c r="DK1332"/>
      <c r="DL1332"/>
      <c r="DM1332"/>
      <c r="DN1332"/>
      <c r="DO1332"/>
      <c r="DP1332"/>
      <c r="DQ1332"/>
      <c r="DR1332"/>
      <c r="DS1332"/>
      <c r="DT1332"/>
      <c r="DU1332"/>
      <c r="DV1332"/>
      <c r="DW1332"/>
      <c r="DX1332"/>
      <c r="DY1332"/>
      <c r="DZ1332"/>
      <c r="EA1332"/>
      <c r="EB1332"/>
      <c r="EC1332"/>
      <c r="ED1332"/>
      <c r="EE1332"/>
      <c r="EF1332"/>
      <c r="EG1332"/>
      <c r="EH1332"/>
      <c r="EI1332"/>
      <c r="EJ1332"/>
      <c r="EK1332"/>
      <c r="EL1332"/>
      <c r="EM1332"/>
      <c r="EN1332"/>
      <c r="EO1332"/>
      <c r="EP1332"/>
      <c r="EQ1332"/>
      <c r="ER1332"/>
      <c r="ES1332"/>
      <c r="ET1332"/>
      <c r="EU1332"/>
      <c r="EV1332"/>
      <c r="EW1332"/>
      <c r="EX1332"/>
      <c r="EY1332"/>
      <c r="EZ1332"/>
      <c r="FA1332"/>
      <c r="FB1332"/>
      <c r="FC1332"/>
      <c r="FD1332"/>
      <c r="FE1332"/>
      <c r="FF1332"/>
      <c r="FG1332"/>
      <c r="FH1332"/>
      <c r="FI1332"/>
      <c r="FJ1332"/>
      <c r="FK1332"/>
      <c r="FL1332"/>
      <c r="FM1332"/>
      <c r="FN1332"/>
      <c r="FO1332"/>
      <c r="FP1332"/>
      <c r="FQ1332"/>
      <c r="FR1332"/>
      <c r="FS1332"/>
      <c r="FT1332"/>
      <c r="FU1332"/>
      <c r="FV1332"/>
      <c r="FW1332"/>
      <c r="FX1332"/>
      <c r="FY1332"/>
      <c r="FZ1332"/>
      <c r="GA1332"/>
      <c r="GB1332"/>
      <c r="GC1332"/>
      <c r="GD1332"/>
      <c r="GE1332"/>
      <c r="GF1332"/>
      <c r="GG1332"/>
      <c r="GH1332"/>
      <c r="GI1332"/>
      <c r="GJ1332"/>
      <c r="GK1332"/>
      <c r="GL1332"/>
      <c r="GM1332"/>
      <c r="GN1332"/>
      <c r="GO1332"/>
      <c r="GP1332"/>
      <c r="GQ1332"/>
      <c r="GR1332"/>
      <c r="GS1332"/>
      <c r="GT1332"/>
      <c r="GU1332"/>
      <c r="GV1332"/>
      <c r="GW1332"/>
      <c r="GX1332"/>
      <c r="GY1332"/>
      <c r="GZ1332"/>
      <c r="HA1332"/>
      <c r="HB1332"/>
      <c r="HC1332"/>
      <c r="HD1332"/>
      <c r="HE1332"/>
      <c r="HF1332"/>
      <c r="HG1332"/>
      <c r="HH1332"/>
      <c r="HI1332"/>
      <c r="HJ1332"/>
      <c r="HK1332"/>
      <c r="HL1332"/>
      <c r="HM1332"/>
      <c r="HN1332"/>
      <c r="HO1332"/>
      <c r="HP1332"/>
      <c r="HQ1332"/>
      <c r="HR1332"/>
      <c r="HS1332"/>
      <c r="HT1332"/>
      <c r="HU1332"/>
      <c r="HV1332"/>
      <c r="HW1332"/>
      <c r="HX1332"/>
      <c r="HY1332"/>
      <c r="HZ1332"/>
      <c r="IA1332"/>
      <c r="IB1332"/>
      <c r="IC1332"/>
      <c r="ID1332"/>
      <c r="IE1332"/>
      <c r="IF1332"/>
      <c r="IG1332"/>
      <c r="IH1332"/>
      <c r="II1332"/>
      <c r="IJ1332"/>
      <c r="IK1332"/>
      <c r="IL1332"/>
      <c r="IM1332"/>
      <c r="IN1332"/>
      <c r="IO1332"/>
      <c r="IP1332"/>
      <c r="IQ1332"/>
      <c r="IR1332"/>
      <c r="IS1332"/>
      <c r="IT1332"/>
      <c r="IU1332"/>
      <c r="IV1332"/>
      <c r="IW1332"/>
      <c r="IX1332"/>
      <c r="IY1332"/>
      <c r="IZ1332"/>
      <c r="JA1332"/>
      <c r="JB1332"/>
      <c r="JC1332"/>
      <c r="JD1332"/>
      <c r="JE1332"/>
      <c r="JF1332"/>
      <c r="JG1332"/>
      <c r="JH1332"/>
      <c r="JI1332"/>
      <c r="JJ1332"/>
      <c r="JK1332"/>
      <c r="JL1332"/>
      <c r="JM1332"/>
      <c r="JN1332"/>
      <c r="JO1332"/>
      <c r="JP1332"/>
      <c r="JQ1332"/>
      <c r="JR1332"/>
      <c r="JS1332"/>
      <c r="JT1332"/>
      <c r="JU1332"/>
      <c r="JV1332"/>
      <c r="JW1332"/>
      <c r="JX1332"/>
      <c r="JY1332"/>
      <c r="JZ1332"/>
      <c r="KA1332"/>
      <c r="KB1332"/>
      <c r="KC1332"/>
      <c r="KD1332"/>
      <c r="KE1332"/>
      <c r="KF1332"/>
      <c r="KG1332"/>
      <c r="KH1332"/>
      <c r="KI1332"/>
      <c r="KJ1332"/>
      <c r="KK1332"/>
      <c r="KL1332"/>
      <c r="KM1332"/>
      <c r="KN1332"/>
      <c r="KO1332"/>
      <c r="KP1332"/>
      <c r="KQ1332"/>
      <c r="KR1332"/>
      <c r="KS1332"/>
      <c r="KT1332"/>
      <c r="KU1332"/>
      <c r="KV1332"/>
      <c r="KW1332"/>
      <c r="KX1332"/>
      <c r="KY1332"/>
      <c r="KZ1332"/>
      <c r="LA1332"/>
      <c r="LB1332"/>
      <c r="LC1332"/>
      <c r="LD1332"/>
      <c r="LE1332"/>
      <c r="LF1332"/>
      <c r="LG1332"/>
      <c r="LH1332"/>
      <c r="LI1332"/>
      <c r="LJ1332"/>
      <c r="LK1332"/>
      <c r="LL1332"/>
      <c r="LM1332"/>
      <c r="LN1332"/>
      <c r="LO1332"/>
      <c r="LP1332"/>
      <c r="LQ1332"/>
      <c r="LR1332"/>
      <c r="LS1332"/>
      <c r="LT1332"/>
      <c r="LU1332"/>
      <c r="LV1332"/>
      <c r="LW1332"/>
      <c r="LX1332"/>
      <c r="LY1332"/>
      <c r="LZ1332"/>
      <c r="MA1332"/>
      <c r="MB1332"/>
      <c r="MC1332"/>
      <c r="MD1332"/>
      <c r="ME1332"/>
      <c r="MF1332"/>
      <c r="MG1332"/>
      <c r="MH1332"/>
      <c r="MI1332"/>
      <c r="MJ1332"/>
      <c r="MK1332"/>
      <c r="ML1332"/>
      <c r="MM1332"/>
      <c r="MN1332"/>
      <c r="MO1332"/>
      <c r="MP1332"/>
      <c r="MQ1332"/>
      <c r="MR1332"/>
      <c r="MS1332"/>
      <c r="MT1332"/>
      <c r="MU1332"/>
      <c r="MV1332"/>
      <c r="MW1332"/>
      <c r="MX1332"/>
      <c r="MY1332"/>
      <c r="MZ1332"/>
      <c r="NA1332"/>
      <c r="NB1332"/>
      <c r="NC1332"/>
      <c r="ND1332"/>
      <c r="NE1332"/>
      <c r="NF1332"/>
      <c r="NG1332"/>
      <c r="NH1332"/>
      <c r="NI1332"/>
      <c r="NJ1332"/>
      <c r="NK1332"/>
      <c r="NL1332"/>
      <c r="NM1332"/>
      <c r="NN1332"/>
      <c r="NO1332"/>
      <c r="NP1332"/>
      <c r="NQ1332"/>
      <c r="NR1332"/>
      <c r="NS1332"/>
      <c r="NT1332"/>
      <c r="NU1332"/>
      <c r="NV1332"/>
      <c r="NW1332"/>
      <c r="NX1332"/>
      <c r="NY1332"/>
      <c r="NZ1332"/>
      <c r="OA1332"/>
    </row>
    <row r="1333" spans="16:391"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  <c r="CN1333"/>
      <c r="CO1333"/>
      <c r="CP1333"/>
      <c r="CQ1333"/>
      <c r="CR1333"/>
      <c r="CS1333"/>
      <c r="CT1333"/>
      <c r="CU1333"/>
      <c r="CV1333"/>
      <c r="CW1333"/>
      <c r="CX1333"/>
      <c r="CY1333"/>
      <c r="CZ1333"/>
      <c r="DA1333"/>
      <c r="DB1333"/>
      <c r="DC1333"/>
      <c r="DD1333"/>
      <c r="DE1333"/>
      <c r="DF1333"/>
      <c r="DG1333"/>
      <c r="DH1333"/>
      <c r="DI1333"/>
      <c r="DJ1333"/>
      <c r="DK1333"/>
      <c r="DL1333"/>
      <c r="DM1333"/>
      <c r="DN1333"/>
      <c r="DO1333"/>
      <c r="DP1333"/>
      <c r="DQ1333"/>
      <c r="DR1333"/>
      <c r="DS1333"/>
      <c r="DT1333"/>
      <c r="DU1333"/>
      <c r="DV1333"/>
      <c r="DW1333"/>
      <c r="DX1333"/>
      <c r="DY1333"/>
      <c r="DZ1333"/>
      <c r="EA1333"/>
      <c r="EB1333"/>
      <c r="EC1333"/>
      <c r="ED1333"/>
      <c r="EE1333"/>
      <c r="EF1333"/>
      <c r="EG1333"/>
      <c r="EH1333"/>
      <c r="EI1333"/>
      <c r="EJ1333"/>
      <c r="EK1333"/>
      <c r="EL1333"/>
      <c r="EM1333"/>
      <c r="EN1333"/>
      <c r="EO1333"/>
      <c r="EP1333"/>
      <c r="EQ1333"/>
      <c r="ER1333"/>
      <c r="ES1333"/>
      <c r="ET1333"/>
      <c r="EU1333"/>
      <c r="EV1333"/>
      <c r="EW1333"/>
      <c r="EX1333"/>
      <c r="EY1333"/>
      <c r="EZ1333"/>
      <c r="FA1333"/>
      <c r="FB1333"/>
      <c r="FC1333"/>
      <c r="FD1333"/>
      <c r="FE1333"/>
      <c r="FF1333"/>
      <c r="FG1333"/>
      <c r="FH1333"/>
      <c r="FI1333"/>
      <c r="FJ1333"/>
      <c r="FK1333"/>
      <c r="FL1333"/>
      <c r="FM1333"/>
      <c r="FN1333"/>
      <c r="FO1333"/>
      <c r="FP1333"/>
      <c r="FQ1333"/>
      <c r="FR1333"/>
      <c r="FS1333"/>
      <c r="FT1333"/>
      <c r="FU1333"/>
      <c r="FV1333"/>
      <c r="FW1333"/>
      <c r="FX1333"/>
      <c r="FY1333"/>
      <c r="FZ1333"/>
      <c r="GA1333"/>
      <c r="GB1333"/>
      <c r="GC1333"/>
      <c r="GD1333"/>
      <c r="GE1333"/>
      <c r="GF1333"/>
      <c r="GG1333"/>
      <c r="GH1333"/>
      <c r="GI1333"/>
      <c r="GJ1333"/>
      <c r="GK1333"/>
      <c r="GL1333"/>
      <c r="GM1333"/>
      <c r="GN1333"/>
      <c r="GO1333"/>
      <c r="GP1333"/>
      <c r="GQ1333"/>
      <c r="GR1333"/>
      <c r="GS1333"/>
      <c r="GT1333"/>
      <c r="GU1333"/>
      <c r="GV1333"/>
      <c r="GW1333"/>
      <c r="GX1333"/>
      <c r="GY1333"/>
      <c r="GZ1333"/>
      <c r="HA1333"/>
      <c r="HB1333"/>
      <c r="HC1333"/>
      <c r="HD1333"/>
      <c r="HE1333"/>
      <c r="HF1333"/>
      <c r="HG1333"/>
      <c r="HH1333"/>
      <c r="HI1333"/>
      <c r="HJ1333"/>
      <c r="HK1333"/>
      <c r="HL1333"/>
      <c r="HM1333"/>
      <c r="HN1333"/>
      <c r="HO1333"/>
      <c r="HP1333"/>
      <c r="HQ1333"/>
      <c r="HR1333"/>
      <c r="HS1333"/>
      <c r="HT1333"/>
      <c r="HU1333"/>
      <c r="HV1333"/>
      <c r="HW1333"/>
      <c r="HX1333"/>
      <c r="HY1333"/>
      <c r="HZ1333"/>
      <c r="IA1333"/>
      <c r="IB1333"/>
      <c r="IC1333"/>
      <c r="ID1333"/>
      <c r="IE1333"/>
      <c r="IF1333"/>
      <c r="IG1333"/>
      <c r="IH1333"/>
      <c r="II1333"/>
      <c r="IJ1333"/>
      <c r="IK1333"/>
      <c r="IL1333"/>
      <c r="IM1333"/>
      <c r="IN1333"/>
      <c r="IO1333"/>
      <c r="IP1333"/>
      <c r="IQ1333"/>
      <c r="IR1333"/>
      <c r="IS1333"/>
      <c r="IT1333"/>
      <c r="IU1333"/>
      <c r="IV1333"/>
      <c r="IW1333"/>
      <c r="IX1333"/>
      <c r="IY1333"/>
      <c r="IZ1333"/>
      <c r="JA1333"/>
      <c r="JB1333"/>
      <c r="JC1333"/>
      <c r="JD1333"/>
      <c r="JE1333"/>
      <c r="JF1333"/>
      <c r="JG1333"/>
      <c r="JH1333"/>
      <c r="JI1333"/>
      <c r="JJ1333"/>
      <c r="JK1333"/>
      <c r="JL1333"/>
      <c r="JM1333"/>
      <c r="JN1333"/>
      <c r="JO1333"/>
      <c r="JP1333"/>
      <c r="JQ1333"/>
      <c r="JR1333"/>
      <c r="JS1333"/>
      <c r="JT1333"/>
      <c r="JU1333"/>
      <c r="JV1333"/>
      <c r="JW1333"/>
      <c r="JX1333"/>
      <c r="JY1333"/>
      <c r="JZ1333"/>
      <c r="KA1333"/>
      <c r="KB1333"/>
      <c r="KC1333"/>
      <c r="KD1333"/>
      <c r="KE1333"/>
      <c r="KF1333"/>
      <c r="KG1333"/>
      <c r="KH1333"/>
      <c r="KI1333"/>
      <c r="KJ1333"/>
      <c r="KK1333"/>
      <c r="KL1333"/>
      <c r="KM1333"/>
      <c r="KN1333"/>
      <c r="KO1333"/>
      <c r="KP1333"/>
      <c r="KQ1333"/>
      <c r="KR1333"/>
      <c r="KS1333"/>
      <c r="KT1333"/>
      <c r="KU1333"/>
      <c r="KV1333"/>
      <c r="KW1333"/>
      <c r="KX1333"/>
      <c r="KY1333"/>
      <c r="KZ1333"/>
      <c r="LA1333"/>
      <c r="LB1333"/>
      <c r="LC1333"/>
      <c r="LD1333"/>
      <c r="LE1333"/>
      <c r="LF1333"/>
      <c r="LG1333"/>
      <c r="LH1333"/>
      <c r="LI1333"/>
      <c r="LJ1333"/>
      <c r="LK1333"/>
      <c r="LL1333"/>
      <c r="LM1333"/>
      <c r="LN1333"/>
      <c r="LO1333"/>
      <c r="LP1333"/>
      <c r="LQ1333"/>
      <c r="LR1333"/>
      <c r="LS1333"/>
      <c r="LT1333"/>
      <c r="LU1333"/>
      <c r="LV1333"/>
      <c r="LW1333"/>
      <c r="LX1333"/>
      <c r="LY1333"/>
      <c r="LZ1333"/>
      <c r="MA1333"/>
      <c r="MB1333"/>
      <c r="MC1333"/>
      <c r="MD1333"/>
      <c r="ME1333"/>
      <c r="MF1333"/>
      <c r="MG1333"/>
      <c r="MH1333"/>
      <c r="MI1333"/>
      <c r="MJ1333"/>
      <c r="MK1333"/>
      <c r="ML1333"/>
      <c r="MM1333"/>
      <c r="MN1333"/>
      <c r="MO1333"/>
      <c r="MP1333"/>
      <c r="MQ1333"/>
      <c r="MR1333"/>
      <c r="MS1333"/>
      <c r="MT1333"/>
      <c r="MU1333"/>
      <c r="MV1333"/>
      <c r="MW1333"/>
      <c r="MX1333"/>
      <c r="MY1333"/>
      <c r="MZ1333"/>
      <c r="NA1333"/>
      <c r="NB1333"/>
      <c r="NC1333"/>
      <c r="ND1333"/>
      <c r="NE1333"/>
      <c r="NF1333"/>
      <c r="NG1333"/>
      <c r="NH1333"/>
      <c r="NI1333"/>
      <c r="NJ1333"/>
      <c r="NK1333"/>
      <c r="NL1333"/>
      <c r="NM1333"/>
      <c r="NN1333"/>
      <c r="NO1333"/>
      <c r="NP1333"/>
      <c r="NQ1333"/>
      <c r="NR1333"/>
      <c r="NS1333"/>
      <c r="NT1333"/>
      <c r="NU1333"/>
      <c r="NV1333"/>
      <c r="NW1333"/>
      <c r="NX1333"/>
      <c r="NY1333"/>
      <c r="NZ1333"/>
      <c r="OA1333"/>
    </row>
    <row r="1334" spans="16:391"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  <c r="CN1334"/>
      <c r="CO1334"/>
      <c r="CP1334"/>
      <c r="CQ1334"/>
      <c r="CR1334"/>
      <c r="CS1334"/>
      <c r="CT1334"/>
      <c r="CU1334"/>
      <c r="CV1334"/>
      <c r="CW1334"/>
      <c r="CX1334"/>
      <c r="CY1334"/>
      <c r="CZ1334"/>
      <c r="DA1334"/>
      <c r="DB1334"/>
      <c r="DC1334"/>
      <c r="DD1334"/>
      <c r="DE1334"/>
      <c r="DF1334"/>
      <c r="DG1334"/>
      <c r="DH1334"/>
      <c r="DI1334"/>
      <c r="DJ1334"/>
      <c r="DK1334"/>
      <c r="DL1334"/>
      <c r="DM1334"/>
      <c r="DN1334"/>
      <c r="DO1334"/>
      <c r="DP1334"/>
      <c r="DQ1334"/>
      <c r="DR1334"/>
      <c r="DS1334"/>
      <c r="DT1334"/>
      <c r="DU1334"/>
      <c r="DV1334"/>
      <c r="DW1334"/>
      <c r="DX1334"/>
      <c r="DY1334"/>
      <c r="DZ1334"/>
      <c r="EA1334"/>
      <c r="EB1334"/>
      <c r="EC1334"/>
      <c r="ED1334"/>
      <c r="EE1334"/>
      <c r="EF1334"/>
      <c r="EG1334"/>
      <c r="EH1334"/>
      <c r="EI1334"/>
      <c r="EJ1334"/>
      <c r="EK1334"/>
      <c r="EL1334"/>
      <c r="EM1334"/>
      <c r="EN1334"/>
      <c r="EO1334"/>
      <c r="EP1334"/>
      <c r="EQ1334"/>
      <c r="ER1334"/>
      <c r="ES1334"/>
      <c r="ET1334"/>
      <c r="EU1334"/>
      <c r="EV1334"/>
      <c r="EW1334"/>
      <c r="EX1334"/>
      <c r="EY1334"/>
      <c r="EZ1334"/>
      <c r="FA1334"/>
      <c r="FB1334"/>
      <c r="FC1334"/>
      <c r="FD1334"/>
      <c r="FE1334"/>
      <c r="FF1334"/>
      <c r="FG1334"/>
      <c r="FH1334"/>
      <c r="FI1334"/>
      <c r="FJ1334"/>
      <c r="FK1334"/>
      <c r="FL1334"/>
      <c r="FM1334"/>
      <c r="FN1334"/>
      <c r="FO1334"/>
      <c r="FP1334"/>
      <c r="FQ1334"/>
      <c r="FR1334"/>
      <c r="FS1334"/>
      <c r="FT1334"/>
      <c r="FU1334"/>
      <c r="FV1334"/>
      <c r="FW1334"/>
      <c r="FX1334"/>
      <c r="FY1334"/>
      <c r="FZ1334"/>
      <c r="GA1334"/>
      <c r="GB1334"/>
      <c r="GC1334"/>
      <c r="GD1334"/>
      <c r="GE1334"/>
      <c r="GF1334"/>
      <c r="GG1334"/>
      <c r="GH1334"/>
      <c r="GI1334"/>
      <c r="GJ1334"/>
      <c r="GK1334"/>
      <c r="GL1334"/>
      <c r="GM1334"/>
      <c r="GN1334"/>
      <c r="GO1334"/>
      <c r="GP1334"/>
      <c r="GQ1334"/>
      <c r="GR1334"/>
      <c r="GS1334"/>
      <c r="GT1334"/>
      <c r="GU1334"/>
      <c r="GV1334"/>
      <c r="GW1334"/>
      <c r="GX1334"/>
      <c r="GY1334"/>
      <c r="GZ1334"/>
      <c r="HA1334"/>
      <c r="HB1334"/>
      <c r="HC1334"/>
      <c r="HD1334"/>
      <c r="HE1334"/>
      <c r="HF1334"/>
      <c r="HG1334"/>
      <c r="HH1334"/>
      <c r="HI1334"/>
      <c r="HJ1334"/>
      <c r="HK1334"/>
      <c r="HL1334"/>
      <c r="HM1334"/>
      <c r="HN1334"/>
      <c r="HO1334"/>
      <c r="HP1334"/>
      <c r="HQ1334"/>
      <c r="HR1334"/>
      <c r="HS1334"/>
      <c r="HT1334"/>
      <c r="HU1334"/>
      <c r="HV1334"/>
      <c r="HW1334"/>
      <c r="HX1334"/>
      <c r="HY1334"/>
      <c r="HZ1334"/>
      <c r="IA1334"/>
      <c r="IB1334"/>
      <c r="IC1334"/>
      <c r="ID1334"/>
      <c r="IE1334"/>
      <c r="IF1334"/>
      <c r="IG1334"/>
      <c r="IH1334"/>
      <c r="II1334"/>
      <c r="IJ1334"/>
      <c r="IK1334"/>
      <c r="IL1334"/>
      <c r="IM1334"/>
      <c r="IN1334"/>
      <c r="IO1334"/>
      <c r="IP1334"/>
      <c r="IQ1334"/>
      <c r="IR1334"/>
      <c r="IS1334"/>
      <c r="IT1334"/>
      <c r="IU1334"/>
      <c r="IV1334"/>
      <c r="IW1334"/>
      <c r="IX1334"/>
      <c r="IY1334"/>
      <c r="IZ1334"/>
      <c r="JA1334"/>
      <c r="JB1334"/>
      <c r="JC1334"/>
      <c r="JD1334"/>
      <c r="JE1334"/>
      <c r="JF1334"/>
      <c r="JG1334"/>
      <c r="JH1334"/>
      <c r="JI1334"/>
      <c r="JJ1334"/>
      <c r="JK1334"/>
      <c r="JL1334"/>
      <c r="JM1334"/>
      <c r="JN1334"/>
      <c r="JO1334"/>
      <c r="JP1334"/>
      <c r="JQ1334"/>
      <c r="JR1334"/>
      <c r="JS1334"/>
      <c r="JT1334"/>
      <c r="JU1334"/>
      <c r="JV1334"/>
      <c r="JW1334"/>
      <c r="JX1334"/>
      <c r="JY1334"/>
      <c r="JZ1334"/>
      <c r="KA1334"/>
      <c r="KB1334"/>
      <c r="KC1334"/>
      <c r="KD1334"/>
      <c r="KE1334"/>
      <c r="KF1334"/>
      <c r="KG1334"/>
      <c r="KH1334"/>
      <c r="KI1334"/>
      <c r="KJ1334"/>
      <c r="KK1334"/>
      <c r="KL1334"/>
      <c r="KM1334"/>
      <c r="KN1334"/>
      <c r="KO1334"/>
      <c r="KP1334"/>
      <c r="KQ1334"/>
      <c r="KR1334"/>
      <c r="KS1334"/>
      <c r="KT1334"/>
      <c r="KU1334"/>
      <c r="KV1334"/>
      <c r="KW1334"/>
      <c r="KX1334"/>
      <c r="KY1334"/>
      <c r="KZ1334"/>
      <c r="LA1334"/>
      <c r="LB1334"/>
      <c r="LC1334"/>
      <c r="LD1334"/>
      <c r="LE1334"/>
      <c r="LF1334"/>
      <c r="LG1334"/>
      <c r="LH1334"/>
      <c r="LI1334"/>
      <c r="LJ1334"/>
      <c r="LK1334"/>
      <c r="LL1334"/>
      <c r="LM1334"/>
      <c r="LN1334"/>
      <c r="LO1334"/>
      <c r="LP1334"/>
      <c r="LQ1334"/>
      <c r="LR1334"/>
      <c r="LS1334"/>
      <c r="LT1334"/>
      <c r="LU1334"/>
      <c r="LV1334"/>
      <c r="LW1334"/>
      <c r="LX1334"/>
      <c r="LY1334"/>
      <c r="LZ1334"/>
      <c r="MA1334"/>
      <c r="MB1334"/>
      <c r="MC1334"/>
      <c r="MD1334"/>
      <c r="ME1334"/>
      <c r="MF1334"/>
      <c r="MG1334"/>
      <c r="MH1334"/>
      <c r="MI1334"/>
      <c r="MJ1334"/>
      <c r="MK1334"/>
      <c r="ML1334"/>
      <c r="MM1334"/>
      <c r="MN1334"/>
      <c r="MO1334"/>
      <c r="MP1334"/>
      <c r="MQ1334"/>
      <c r="MR1334"/>
      <c r="MS1334"/>
      <c r="MT1334"/>
      <c r="MU1334"/>
      <c r="MV1334"/>
      <c r="MW1334"/>
      <c r="MX1334"/>
      <c r="MY1334"/>
      <c r="MZ1334"/>
      <c r="NA1334"/>
      <c r="NB1334"/>
      <c r="NC1334"/>
      <c r="ND1334"/>
      <c r="NE1334"/>
      <c r="NF1334"/>
      <c r="NG1334"/>
      <c r="NH1334"/>
      <c r="NI1334"/>
      <c r="NJ1334"/>
      <c r="NK1334"/>
      <c r="NL1334"/>
      <c r="NM1334"/>
      <c r="NN1334"/>
      <c r="NO1334"/>
      <c r="NP1334"/>
      <c r="NQ1334"/>
      <c r="NR1334"/>
      <c r="NS1334"/>
      <c r="NT1334"/>
      <c r="NU1334"/>
      <c r="NV1334"/>
      <c r="NW1334"/>
      <c r="NX1334"/>
      <c r="NY1334"/>
      <c r="NZ1334"/>
      <c r="OA1334"/>
    </row>
    <row r="1335" spans="16:391"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  <c r="CN1335"/>
      <c r="CO1335"/>
      <c r="CP1335"/>
      <c r="CQ1335"/>
      <c r="CR1335"/>
      <c r="CS1335"/>
      <c r="CT1335"/>
      <c r="CU1335"/>
      <c r="CV1335"/>
      <c r="CW1335"/>
      <c r="CX1335"/>
      <c r="CY1335"/>
      <c r="CZ1335"/>
      <c r="DA1335"/>
      <c r="DB1335"/>
      <c r="DC1335"/>
      <c r="DD1335"/>
      <c r="DE1335"/>
      <c r="DF1335"/>
      <c r="DG1335"/>
      <c r="DH1335"/>
      <c r="DI1335"/>
      <c r="DJ1335"/>
      <c r="DK1335"/>
      <c r="DL1335"/>
      <c r="DM1335"/>
      <c r="DN1335"/>
      <c r="DO1335"/>
      <c r="DP1335"/>
      <c r="DQ1335"/>
      <c r="DR1335"/>
      <c r="DS1335"/>
      <c r="DT1335"/>
      <c r="DU1335"/>
      <c r="DV1335"/>
      <c r="DW1335"/>
      <c r="DX1335"/>
      <c r="DY1335"/>
      <c r="DZ1335"/>
      <c r="EA1335"/>
      <c r="EB1335"/>
      <c r="EC1335"/>
      <c r="ED1335"/>
      <c r="EE1335"/>
      <c r="EF1335"/>
      <c r="EG1335"/>
      <c r="EH1335"/>
      <c r="EI1335"/>
      <c r="EJ1335"/>
      <c r="EK1335"/>
      <c r="EL1335"/>
      <c r="EM1335"/>
      <c r="EN1335"/>
      <c r="EO1335"/>
      <c r="EP1335"/>
      <c r="EQ1335"/>
      <c r="ER1335"/>
      <c r="ES1335"/>
      <c r="ET1335"/>
      <c r="EU1335"/>
      <c r="EV1335"/>
      <c r="EW1335"/>
      <c r="EX1335"/>
      <c r="EY1335"/>
      <c r="EZ1335"/>
      <c r="FA1335"/>
      <c r="FB1335"/>
      <c r="FC1335"/>
      <c r="FD1335"/>
      <c r="FE1335"/>
      <c r="FF1335"/>
      <c r="FG1335"/>
      <c r="FH1335"/>
      <c r="FI1335"/>
      <c r="FJ1335"/>
      <c r="FK1335"/>
      <c r="FL1335"/>
      <c r="FM1335"/>
      <c r="FN1335"/>
      <c r="FO1335"/>
      <c r="FP1335"/>
      <c r="FQ1335"/>
      <c r="FR1335"/>
      <c r="FS1335"/>
      <c r="FT1335"/>
      <c r="FU1335"/>
      <c r="FV1335"/>
      <c r="FW1335"/>
      <c r="FX1335"/>
      <c r="FY1335"/>
      <c r="FZ1335"/>
      <c r="GA1335"/>
      <c r="GB1335"/>
      <c r="GC1335"/>
      <c r="GD1335"/>
      <c r="GE1335"/>
      <c r="GF1335"/>
      <c r="GG1335"/>
      <c r="GH1335"/>
      <c r="GI1335"/>
      <c r="GJ1335"/>
      <c r="GK1335"/>
      <c r="GL1335"/>
      <c r="GM1335"/>
      <c r="GN1335"/>
      <c r="GO1335"/>
      <c r="GP1335"/>
      <c r="GQ1335"/>
      <c r="GR1335"/>
      <c r="GS1335"/>
      <c r="GT1335"/>
      <c r="GU1335"/>
      <c r="GV1335"/>
      <c r="GW1335"/>
      <c r="GX1335"/>
      <c r="GY1335"/>
      <c r="GZ1335"/>
      <c r="HA1335"/>
      <c r="HB1335"/>
      <c r="HC1335"/>
      <c r="HD1335"/>
      <c r="HE1335"/>
      <c r="HF1335"/>
      <c r="HG1335"/>
      <c r="HH1335"/>
      <c r="HI1335"/>
      <c r="HJ1335"/>
      <c r="HK1335"/>
      <c r="HL1335"/>
      <c r="HM1335"/>
      <c r="HN1335"/>
      <c r="HO1335"/>
      <c r="HP1335"/>
      <c r="HQ1335"/>
      <c r="HR1335"/>
      <c r="HS1335"/>
      <c r="HT1335"/>
      <c r="HU1335"/>
      <c r="HV1335"/>
      <c r="HW1335"/>
      <c r="HX1335"/>
      <c r="HY1335"/>
      <c r="HZ1335"/>
      <c r="IA1335"/>
      <c r="IB1335"/>
      <c r="IC1335"/>
      <c r="ID1335"/>
      <c r="IE1335"/>
      <c r="IF1335"/>
      <c r="IG1335"/>
      <c r="IH1335"/>
      <c r="II1335"/>
      <c r="IJ1335"/>
      <c r="IK1335"/>
      <c r="IL1335"/>
      <c r="IM1335"/>
      <c r="IN1335"/>
      <c r="IO1335"/>
      <c r="IP1335"/>
      <c r="IQ1335"/>
      <c r="IR1335"/>
      <c r="IS1335"/>
      <c r="IT1335"/>
      <c r="IU1335"/>
      <c r="IV1335"/>
      <c r="IW1335"/>
      <c r="IX1335"/>
      <c r="IY1335"/>
      <c r="IZ1335"/>
      <c r="JA1335"/>
      <c r="JB1335"/>
      <c r="JC1335"/>
      <c r="JD1335"/>
      <c r="JE1335"/>
      <c r="JF1335"/>
      <c r="JG1335"/>
      <c r="JH1335"/>
      <c r="JI1335"/>
      <c r="JJ1335"/>
      <c r="JK1335"/>
      <c r="JL1335"/>
      <c r="JM1335"/>
      <c r="JN1335"/>
      <c r="JO1335"/>
      <c r="JP1335"/>
      <c r="JQ1335"/>
      <c r="JR1335"/>
      <c r="JS1335"/>
      <c r="JT1335"/>
      <c r="JU1335"/>
      <c r="JV1335"/>
      <c r="JW1335"/>
      <c r="JX1335"/>
      <c r="JY1335"/>
      <c r="JZ1335"/>
      <c r="KA1335"/>
      <c r="KB1335"/>
      <c r="KC1335"/>
      <c r="KD1335"/>
      <c r="KE1335"/>
      <c r="KF1335"/>
      <c r="KG1335"/>
      <c r="KH1335"/>
      <c r="KI1335"/>
      <c r="KJ1335"/>
      <c r="KK1335"/>
      <c r="KL1335"/>
      <c r="KM1335"/>
      <c r="KN1335"/>
      <c r="KO1335"/>
      <c r="KP1335"/>
      <c r="KQ1335"/>
      <c r="KR1335"/>
      <c r="KS1335"/>
      <c r="KT1335"/>
      <c r="KU1335"/>
      <c r="KV1335"/>
      <c r="KW1335"/>
      <c r="KX1335"/>
      <c r="KY1335"/>
      <c r="KZ1335"/>
      <c r="LA1335"/>
      <c r="LB1335"/>
      <c r="LC1335"/>
      <c r="LD1335"/>
      <c r="LE1335"/>
      <c r="LF1335"/>
      <c r="LG1335"/>
      <c r="LH1335"/>
      <c r="LI1335"/>
      <c r="LJ1335"/>
      <c r="LK1335"/>
      <c r="LL1335"/>
      <c r="LM1335"/>
      <c r="LN1335"/>
      <c r="LO1335"/>
      <c r="LP1335"/>
      <c r="LQ1335"/>
      <c r="LR1335"/>
      <c r="LS1335"/>
      <c r="LT1335"/>
      <c r="LU1335"/>
      <c r="LV1335"/>
      <c r="LW1335"/>
      <c r="LX1335"/>
      <c r="LY1335"/>
      <c r="LZ1335"/>
      <c r="MA1335"/>
      <c r="MB1335"/>
      <c r="MC1335"/>
      <c r="MD1335"/>
      <c r="ME1335"/>
      <c r="MF1335"/>
      <c r="MG1335"/>
      <c r="MH1335"/>
      <c r="MI1335"/>
      <c r="MJ1335"/>
      <c r="MK1335"/>
      <c r="ML1335"/>
      <c r="MM1335"/>
      <c r="MN1335"/>
      <c r="MO1335"/>
      <c r="MP1335"/>
      <c r="MQ1335"/>
      <c r="MR1335"/>
      <c r="MS1335"/>
      <c r="MT1335"/>
      <c r="MU1335"/>
      <c r="MV1335"/>
      <c r="MW1335"/>
      <c r="MX1335"/>
      <c r="MY1335"/>
      <c r="MZ1335"/>
      <c r="NA1335"/>
      <c r="NB1335"/>
      <c r="NC1335"/>
      <c r="ND1335"/>
      <c r="NE1335"/>
      <c r="NF1335"/>
      <c r="NG1335"/>
      <c r="NH1335"/>
      <c r="NI1335"/>
      <c r="NJ1335"/>
      <c r="NK1335"/>
      <c r="NL1335"/>
      <c r="NM1335"/>
      <c r="NN1335"/>
      <c r="NO1335"/>
      <c r="NP1335"/>
      <c r="NQ1335"/>
      <c r="NR1335"/>
      <c r="NS1335"/>
      <c r="NT1335"/>
      <c r="NU1335"/>
      <c r="NV1335"/>
      <c r="NW1335"/>
      <c r="NX1335"/>
      <c r="NY1335"/>
      <c r="NZ1335"/>
      <c r="OA1335"/>
    </row>
    <row r="1336" spans="16:391"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  <c r="CN1336"/>
      <c r="CO1336"/>
      <c r="CP1336"/>
      <c r="CQ1336"/>
      <c r="CR1336"/>
      <c r="CS1336"/>
      <c r="CT1336"/>
      <c r="CU1336"/>
      <c r="CV1336"/>
      <c r="CW1336"/>
      <c r="CX1336"/>
      <c r="CY1336"/>
      <c r="CZ1336"/>
      <c r="DA1336"/>
      <c r="DB1336"/>
      <c r="DC1336"/>
      <c r="DD1336"/>
      <c r="DE1336"/>
      <c r="DF1336"/>
      <c r="DG1336"/>
      <c r="DH1336"/>
      <c r="DI1336"/>
      <c r="DJ1336"/>
      <c r="DK1336"/>
      <c r="DL1336"/>
      <c r="DM1336"/>
      <c r="DN1336"/>
      <c r="DO1336"/>
      <c r="DP1336"/>
      <c r="DQ1336"/>
      <c r="DR1336"/>
      <c r="DS1336"/>
      <c r="DT1336"/>
      <c r="DU1336"/>
      <c r="DV1336"/>
      <c r="DW1336"/>
      <c r="DX1336"/>
      <c r="DY1336"/>
      <c r="DZ1336"/>
      <c r="EA1336"/>
      <c r="EB1336"/>
      <c r="EC1336"/>
      <c r="ED1336"/>
      <c r="EE1336"/>
      <c r="EF1336"/>
      <c r="EG1336"/>
      <c r="EH1336"/>
      <c r="EI1336"/>
      <c r="EJ1336"/>
      <c r="EK1336"/>
      <c r="EL1336"/>
      <c r="EM1336"/>
      <c r="EN1336"/>
      <c r="EO1336"/>
      <c r="EP1336"/>
      <c r="EQ1336"/>
      <c r="ER1336"/>
      <c r="ES1336"/>
      <c r="ET1336"/>
      <c r="EU1336"/>
      <c r="EV1336"/>
      <c r="EW1336"/>
      <c r="EX1336"/>
      <c r="EY1336"/>
      <c r="EZ1336"/>
      <c r="FA1336"/>
      <c r="FB1336"/>
      <c r="FC1336"/>
      <c r="FD1336"/>
      <c r="FE1336"/>
      <c r="FF1336"/>
      <c r="FG1336"/>
      <c r="FH1336"/>
      <c r="FI1336"/>
      <c r="FJ1336"/>
      <c r="FK1336"/>
      <c r="FL1336"/>
      <c r="FM1336"/>
      <c r="FN1336"/>
      <c r="FO1336"/>
      <c r="FP1336"/>
      <c r="FQ1336"/>
      <c r="FR1336"/>
      <c r="FS1336"/>
      <c r="FT1336"/>
      <c r="FU1336"/>
      <c r="FV1336"/>
      <c r="FW1336"/>
      <c r="FX1336"/>
      <c r="FY1336"/>
      <c r="FZ1336"/>
      <c r="GA1336"/>
      <c r="GB1336"/>
      <c r="GC1336"/>
      <c r="GD1336"/>
      <c r="GE1336"/>
      <c r="GF1336"/>
      <c r="GG1336"/>
      <c r="GH1336"/>
      <c r="GI1336"/>
      <c r="GJ1336"/>
      <c r="GK1336"/>
      <c r="GL1336"/>
      <c r="GM1336"/>
      <c r="GN1336"/>
      <c r="GO1336"/>
      <c r="GP1336"/>
      <c r="GQ1336"/>
      <c r="GR1336"/>
      <c r="GS1336"/>
      <c r="GT1336"/>
      <c r="GU1336"/>
      <c r="GV1336"/>
      <c r="GW1336"/>
      <c r="GX1336"/>
      <c r="GY1336"/>
      <c r="GZ1336"/>
      <c r="HA1336"/>
      <c r="HB1336"/>
      <c r="HC1336"/>
      <c r="HD1336"/>
      <c r="HE1336"/>
      <c r="HF1336"/>
      <c r="HG1336"/>
      <c r="HH1336"/>
      <c r="HI1336"/>
      <c r="HJ1336"/>
      <c r="HK1336"/>
      <c r="HL1336"/>
      <c r="HM1336"/>
      <c r="HN1336"/>
      <c r="HO1336"/>
      <c r="HP1336"/>
      <c r="HQ1336"/>
      <c r="HR1336"/>
      <c r="HS1336"/>
      <c r="HT1336"/>
      <c r="HU1336"/>
      <c r="HV1336"/>
      <c r="HW1336"/>
      <c r="HX1336"/>
      <c r="HY1336"/>
      <c r="HZ1336"/>
      <c r="IA1336"/>
      <c r="IB1336"/>
      <c r="IC1336"/>
      <c r="ID1336"/>
      <c r="IE1336"/>
      <c r="IF1336"/>
      <c r="IG1336"/>
      <c r="IH1336"/>
      <c r="II1336"/>
      <c r="IJ1336"/>
      <c r="IK1336"/>
      <c r="IL1336"/>
      <c r="IM1336"/>
      <c r="IN1336"/>
      <c r="IO1336"/>
      <c r="IP1336"/>
      <c r="IQ1336"/>
      <c r="IR1336"/>
      <c r="IS1336"/>
      <c r="IT1336"/>
      <c r="IU1336"/>
      <c r="IV1336"/>
      <c r="IW1336"/>
      <c r="IX1336"/>
      <c r="IY1336"/>
      <c r="IZ1336"/>
      <c r="JA1336"/>
      <c r="JB1336"/>
      <c r="JC1336"/>
      <c r="JD1336"/>
      <c r="JE1336"/>
      <c r="JF1336"/>
      <c r="JG1336"/>
      <c r="JH1336"/>
      <c r="JI1336"/>
      <c r="JJ1336"/>
      <c r="JK1336"/>
      <c r="JL1336"/>
      <c r="JM1336"/>
      <c r="JN1336"/>
      <c r="JO1336"/>
      <c r="JP1336"/>
      <c r="JQ1336"/>
      <c r="JR1336"/>
      <c r="JS1336"/>
      <c r="JT1336"/>
      <c r="JU1336"/>
      <c r="JV1336"/>
      <c r="JW1336"/>
      <c r="JX1336"/>
      <c r="JY1336"/>
      <c r="JZ1336"/>
      <c r="KA1336"/>
      <c r="KB1336"/>
      <c r="KC1336"/>
      <c r="KD1336"/>
      <c r="KE1336"/>
      <c r="KF1336"/>
      <c r="KG1336"/>
      <c r="KH1336"/>
      <c r="KI1336"/>
      <c r="KJ1336"/>
      <c r="KK1336"/>
      <c r="KL1336"/>
      <c r="KM1336"/>
      <c r="KN1336"/>
      <c r="KO1336"/>
      <c r="KP1336"/>
      <c r="KQ1336"/>
      <c r="KR1336"/>
      <c r="KS1336"/>
      <c r="KT1336"/>
      <c r="KU1336"/>
      <c r="KV1336"/>
      <c r="KW1336"/>
      <c r="KX1336"/>
      <c r="KY1336"/>
      <c r="KZ1336"/>
      <c r="LA1336"/>
      <c r="LB1336"/>
      <c r="LC1336"/>
      <c r="LD1336"/>
      <c r="LE1336"/>
      <c r="LF1336"/>
      <c r="LG1336"/>
      <c r="LH1336"/>
      <c r="LI1336"/>
      <c r="LJ1336"/>
      <c r="LK1336"/>
      <c r="LL1336"/>
      <c r="LM1336"/>
      <c r="LN1336"/>
      <c r="LO1336"/>
      <c r="LP1336"/>
      <c r="LQ1336"/>
      <c r="LR1336"/>
      <c r="LS1336"/>
      <c r="LT1336"/>
      <c r="LU1336"/>
      <c r="LV1336"/>
      <c r="LW1336"/>
      <c r="LX1336"/>
      <c r="LY1336"/>
      <c r="LZ1336"/>
      <c r="MA1336"/>
      <c r="MB1336"/>
      <c r="MC1336"/>
      <c r="MD1336"/>
      <c r="ME1336"/>
      <c r="MF1336"/>
      <c r="MG1336"/>
      <c r="MH1336"/>
      <c r="MI1336"/>
      <c r="MJ1336"/>
      <c r="MK1336"/>
      <c r="ML1336"/>
      <c r="MM1336"/>
      <c r="MN1336"/>
      <c r="MO1336"/>
      <c r="MP1336"/>
      <c r="MQ1336"/>
      <c r="MR1336"/>
      <c r="MS1336"/>
      <c r="MT1336"/>
      <c r="MU1336"/>
      <c r="MV1336"/>
      <c r="MW1336"/>
      <c r="MX1336"/>
      <c r="MY1336"/>
      <c r="MZ1336"/>
      <c r="NA1336"/>
      <c r="NB1336"/>
      <c r="NC1336"/>
      <c r="ND1336"/>
      <c r="NE1336"/>
      <c r="NF1336"/>
      <c r="NG1336"/>
      <c r="NH1336"/>
      <c r="NI1336"/>
      <c r="NJ1336"/>
      <c r="NK1336"/>
      <c r="NL1336"/>
      <c r="NM1336"/>
      <c r="NN1336"/>
      <c r="NO1336"/>
      <c r="NP1336"/>
      <c r="NQ1336"/>
      <c r="NR1336"/>
      <c r="NS1336"/>
      <c r="NT1336"/>
      <c r="NU1336"/>
      <c r="NV1336"/>
      <c r="NW1336"/>
      <c r="NX1336"/>
      <c r="NY1336"/>
      <c r="NZ1336"/>
      <c r="OA1336"/>
    </row>
    <row r="1337" spans="16:391"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  <c r="CN1337"/>
      <c r="CO1337"/>
      <c r="CP1337"/>
      <c r="CQ1337"/>
      <c r="CR1337"/>
      <c r="CS1337"/>
      <c r="CT1337"/>
      <c r="CU1337"/>
      <c r="CV1337"/>
      <c r="CW1337"/>
      <c r="CX1337"/>
      <c r="CY1337"/>
      <c r="CZ1337"/>
      <c r="DA1337"/>
      <c r="DB1337"/>
      <c r="DC1337"/>
      <c r="DD1337"/>
      <c r="DE1337"/>
      <c r="DF1337"/>
      <c r="DG1337"/>
      <c r="DH1337"/>
      <c r="DI1337"/>
      <c r="DJ1337"/>
      <c r="DK1337"/>
      <c r="DL1337"/>
      <c r="DM1337"/>
      <c r="DN1337"/>
      <c r="DO1337"/>
      <c r="DP1337"/>
      <c r="DQ1337"/>
      <c r="DR1337"/>
      <c r="DS1337"/>
      <c r="DT1337"/>
      <c r="DU1337"/>
      <c r="DV1337"/>
      <c r="DW1337"/>
      <c r="DX1337"/>
      <c r="DY1337"/>
      <c r="DZ1337"/>
      <c r="EA1337"/>
      <c r="EB1337"/>
      <c r="EC1337"/>
      <c r="ED1337"/>
      <c r="EE1337"/>
      <c r="EF1337"/>
      <c r="EG1337"/>
      <c r="EH1337"/>
      <c r="EI1337"/>
      <c r="EJ1337"/>
      <c r="EK1337"/>
      <c r="EL1337"/>
      <c r="EM1337"/>
      <c r="EN1337"/>
      <c r="EO1337"/>
      <c r="EP1337"/>
      <c r="EQ1337"/>
      <c r="ER1337"/>
      <c r="ES1337"/>
      <c r="ET1337"/>
      <c r="EU1337"/>
      <c r="EV1337"/>
      <c r="EW1337"/>
      <c r="EX1337"/>
      <c r="EY1337"/>
      <c r="EZ1337"/>
      <c r="FA1337"/>
      <c r="FB1337"/>
      <c r="FC1337"/>
      <c r="FD1337"/>
      <c r="FE1337"/>
      <c r="FF1337"/>
      <c r="FG1337"/>
      <c r="FH1337"/>
      <c r="FI1337"/>
      <c r="FJ1337"/>
      <c r="FK1337"/>
      <c r="FL1337"/>
      <c r="FM1337"/>
      <c r="FN1337"/>
      <c r="FO1337"/>
      <c r="FP1337"/>
      <c r="FQ1337"/>
      <c r="FR1337"/>
      <c r="FS1337"/>
      <c r="FT1337"/>
      <c r="FU1337"/>
      <c r="FV1337"/>
      <c r="FW1337"/>
      <c r="FX1337"/>
      <c r="FY1337"/>
      <c r="FZ1337"/>
      <c r="GA1337"/>
      <c r="GB1337"/>
      <c r="GC1337"/>
      <c r="GD1337"/>
      <c r="GE1337"/>
      <c r="GF1337"/>
      <c r="GG1337"/>
      <c r="GH1337"/>
      <c r="GI1337"/>
      <c r="GJ1337"/>
      <c r="GK1337"/>
      <c r="GL1337"/>
      <c r="GM1337"/>
      <c r="GN1337"/>
      <c r="GO1337"/>
      <c r="GP1337"/>
      <c r="GQ1337"/>
      <c r="GR1337"/>
      <c r="GS1337"/>
      <c r="GT1337"/>
      <c r="GU1337"/>
      <c r="GV1337"/>
      <c r="GW1337"/>
      <c r="GX1337"/>
      <c r="GY1337"/>
      <c r="GZ1337"/>
      <c r="HA1337"/>
      <c r="HB1337"/>
      <c r="HC1337"/>
      <c r="HD1337"/>
      <c r="HE1337"/>
      <c r="HF1337"/>
      <c r="HG1337"/>
      <c r="HH1337"/>
      <c r="HI1337"/>
      <c r="HJ1337"/>
      <c r="HK1337"/>
      <c r="HL1337"/>
      <c r="HM1337"/>
      <c r="HN1337"/>
      <c r="HO1337"/>
      <c r="HP1337"/>
      <c r="HQ1337"/>
      <c r="HR1337"/>
      <c r="HS1337"/>
      <c r="HT1337"/>
      <c r="HU1337"/>
      <c r="HV1337"/>
      <c r="HW1337"/>
      <c r="HX1337"/>
      <c r="HY1337"/>
      <c r="HZ1337"/>
      <c r="IA1337"/>
      <c r="IB1337"/>
      <c r="IC1337"/>
      <c r="ID1337"/>
      <c r="IE1337"/>
      <c r="IF1337"/>
      <c r="IG1337"/>
      <c r="IH1337"/>
      <c r="II1337"/>
      <c r="IJ1337"/>
      <c r="IK1337"/>
      <c r="IL1337"/>
      <c r="IM1337"/>
      <c r="IN1337"/>
      <c r="IO1337"/>
      <c r="IP1337"/>
      <c r="IQ1337"/>
      <c r="IR1337"/>
      <c r="IS1337"/>
      <c r="IT1337"/>
      <c r="IU1337"/>
      <c r="IV1337"/>
      <c r="IW1337"/>
      <c r="IX1337"/>
      <c r="IY1337"/>
      <c r="IZ1337"/>
      <c r="JA1337"/>
      <c r="JB1337"/>
      <c r="JC1337"/>
      <c r="JD1337"/>
      <c r="JE1337"/>
      <c r="JF1337"/>
      <c r="JG1337"/>
      <c r="JH1337"/>
      <c r="JI1337"/>
      <c r="JJ1337"/>
      <c r="JK1337"/>
      <c r="JL1337"/>
      <c r="JM1337"/>
      <c r="JN1337"/>
      <c r="JO1337"/>
      <c r="JP1337"/>
      <c r="JQ1337"/>
      <c r="JR1337"/>
      <c r="JS1337"/>
      <c r="JT1337"/>
      <c r="JU1337"/>
      <c r="JV1337"/>
      <c r="JW1337"/>
      <c r="JX1337"/>
      <c r="JY1337"/>
      <c r="JZ1337"/>
      <c r="KA1337"/>
      <c r="KB1337"/>
      <c r="KC1337"/>
      <c r="KD1337"/>
      <c r="KE1337"/>
      <c r="KF1337"/>
      <c r="KG1337"/>
      <c r="KH1337"/>
      <c r="KI1337"/>
      <c r="KJ1337"/>
      <c r="KK1337"/>
      <c r="KL1337"/>
      <c r="KM1337"/>
      <c r="KN1337"/>
      <c r="KO1337"/>
      <c r="KP1337"/>
      <c r="KQ1337"/>
      <c r="KR1337"/>
      <c r="KS1337"/>
      <c r="KT1337"/>
      <c r="KU1337"/>
      <c r="KV1337"/>
      <c r="KW1337"/>
      <c r="KX1337"/>
      <c r="KY1337"/>
      <c r="KZ1337"/>
      <c r="LA1337"/>
      <c r="LB1337"/>
      <c r="LC1337"/>
      <c r="LD1337"/>
      <c r="LE1337"/>
      <c r="LF1337"/>
      <c r="LG1337"/>
      <c r="LH1337"/>
      <c r="LI1337"/>
      <c r="LJ1337"/>
      <c r="LK1337"/>
      <c r="LL1337"/>
      <c r="LM1337"/>
      <c r="LN1337"/>
      <c r="LO1337"/>
      <c r="LP1337"/>
      <c r="LQ1337"/>
      <c r="LR1337"/>
      <c r="LS1337"/>
      <c r="LT1337"/>
      <c r="LU1337"/>
      <c r="LV1337"/>
      <c r="LW1337"/>
      <c r="LX1337"/>
      <c r="LY1337"/>
      <c r="LZ1337"/>
      <c r="MA1337"/>
      <c r="MB1337"/>
      <c r="MC1337"/>
      <c r="MD1337"/>
      <c r="ME1337"/>
      <c r="MF1337"/>
      <c r="MG1337"/>
      <c r="MH1337"/>
      <c r="MI1337"/>
      <c r="MJ1337"/>
      <c r="MK1337"/>
      <c r="ML1337"/>
      <c r="MM1337"/>
      <c r="MN1337"/>
      <c r="MO1337"/>
      <c r="MP1337"/>
      <c r="MQ1337"/>
      <c r="MR1337"/>
      <c r="MS1337"/>
      <c r="MT1337"/>
      <c r="MU1337"/>
      <c r="MV1337"/>
      <c r="MW1337"/>
      <c r="MX1337"/>
      <c r="MY1337"/>
      <c r="MZ1337"/>
      <c r="NA1337"/>
      <c r="NB1337"/>
      <c r="NC1337"/>
      <c r="ND1337"/>
      <c r="NE1337"/>
      <c r="NF1337"/>
      <c r="NG1337"/>
      <c r="NH1337"/>
      <c r="NI1337"/>
      <c r="NJ1337"/>
      <c r="NK1337"/>
      <c r="NL1337"/>
      <c r="NM1337"/>
      <c r="NN1337"/>
      <c r="NO1337"/>
      <c r="NP1337"/>
      <c r="NQ1337"/>
      <c r="NR1337"/>
      <c r="NS1337"/>
      <c r="NT1337"/>
      <c r="NU1337"/>
      <c r="NV1337"/>
      <c r="NW1337"/>
      <c r="NX1337"/>
      <c r="NY1337"/>
      <c r="NZ1337"/>
      <c r="OA1337"/>
    </row>
    <row r="1338" spans="16:391"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  <c r="CN1338"/>
      <c r="CO1338"/>
      <c r="CP1338"/>
      <c r="CQ1338"/>
      <c r="CR1338"/>
      <c r="CS1338"/>
      <c r="CT1338"/>
      <c r="CU1338"/>
      <c r="CV1338"/>
      <c r="CW1338"/>
      <c r="CX1338"/>
      <c r="CY1338"/>
      <c r="CZ1338"/>
      <c r="DA1338"/>
      <c r="DB1338"/>
      <c r="DC1338"/>
      <c r="DD1338"/>
      <c r="DE1338"/>
      <c r="DF1338"/>
      <c r="DG1338"/>
      <c r="DH1338"/>
      <c r="DI1338"/>
      <c r="DJ1338"/>
      <c r="DK1338"/>
      <c r="DL1338"/>
      <c r="DM1338"/>
      <c r="DN1338"/>
      <c r="DO1338"/>
      <c r="DP1338"/>
      <c r="DQ1338"/>
      <c r="DR1338"/>
      <c r="DS1338"/>
      <c r="DT1338"/>
      <c r="DU1338"/>
      <c r="DV1338"/>
      <c r="DW1338"/>
      <c r="DX1338"/>
      <c r="DY1338"/>
      <c r="DZ1338"/>
      <c r="EA1338"/>
      <c r="EB1338"/>
      <c r="EC1338"/>
      <c r="ED1338"/>
      <c r="EE1338"/>
      <c r="EF1338"/>
      <c r="EG1338"/>
      <c r="EH1338"/>
      <c r="EI1338"/>
      <c r="EJ1338"/>
      <c r="EK1338"/>
      <c r="EL1338"/>
      <c r="EM1338"/>
      <c r="EN1338"/>
      <c r="EO1338"/>
      <c r="EP1338"/>
      <c r="EQ1338"/>
      <c r="ER1338"/>
      <c r="ES1338"/>
      <c r="ET1338"/>
      <c r="EU1338"/>
      <c r="EV1338"/>
      <c r="EW1338"/>
      <c r="EX1338"/>
      <c r="EY1338"/>
      <c r="EZ1338"/>
      <c r="FA1338"/>
      <c r="FB1338"/>
      <c r="FC1338"/>
      <c r="FD1338"/>
      <c r="FE1338"/>
      <c r="FF1338"/>
      <c r="FG1338"/>
      <c r="FH1338"/>
      <c r="FI1338"/>
      <c r="FJ1338"/>
      <c r="FK1338"/>
      <c r="FL1338"/>
      <c r="FM1338"/>
      <c r="FN1338"/>
      <c r="FO1338"/>
      <c r="FP1338"/>
      <c r="FQ1338"/>
      <c r="FR1338"/>
      <c r="FS1338"/>
      <c r="FT1338"/>
      <c r="FU1338"/>
      <c r="FV1338"/>
      <c r="FW1338"/>
      <c r="FX1338"/>
      <c r="FY1338"/>
      <c r="FZ1338"/>
      <c r="GA1338"/>
      <c r="GB1338"/>
      <c r="GC1338"/>
      <c r="GD1338"/>
      <c r="GE1338"/>
      <c r="GF1338"/>
      <c r="GG1338"/>
      <c r="GH1338"/>
      <c r="GI1338"/>
      <c r="GJ1338"/>
      <c r="GK1338"/>
      <c r="GL1338"/>
      <c r="GM1338"/>
      <c r="GN1338"/>
      <c r="GO1338"/>
      <c r="GP1338"/>
      <c r="GQ1338"/>
      <c r="GR1338"/>
      <c r="GS1338"/>
      <c r="GT1338"/>
      <c r="GU1338"/>
      <c r="GV1338"/>
      <c r="GW1338"/>
      <c r="GX1338"/>
      <c r="GY1338"/>
      <c r="GZ1338"/>
      <c r="HA1338"/>
      <c r="HB1338"/>
      <c r="HC1338"/>
      <c r="HD1338"/>
      <c r="HE1338"/>
      <c r="HF1338"/>
      <c r="HG1338"/>
      <c r="HH1338"/>
      <c r="HI1338"/>
      <c r="HJ1338"/>
      <c r="HK1338"/>
      <c r="HL1338"/>
      <c r="HM1338"/>
      <c r="HN1338"/>
      <c r="HO1338"/>
      <c r="HP1338"/>
      <c r="HQ1338"/>
      <c r="HR1338"/>
      <c r="HS1338"/>
      <c r="HT1338"/>
      <c r="HU1338"/>
      <c r="HV1338"/>
      <c r="HW1338"/>
      <c r="HX1338"/>
      <c r="HY1338"/>
      <c r="HZ1338"/>
      <c r="IA1338"/>
      <c r="IB1338"/>
      <c r="IC1338"/>
      <c r="ID1338"/>
      <c r="IE1338"/>
      <c r="IF1338"/>
      <c r="IG1338"/>
      <c r="IH1338"/>
      <c r="II1338"/>
      <c r="IJ1338"/>
      <c r="IK1338"/>
      <c r="IL1338"/>
      <c r="IM1338"/>
      <c r="IN1338"/>
      <c r="IO1338"/>
      <c r="IP1338"/>
      <c r="IQ1338"/>
      <c r="IR1338"/>
      <c r="IS1338"/>
      <c r="IT1338"/>
      <c r="IU1338"/>
      <c r="IV1338"/>
      <c r="IW1338"/>
      <c r="IX1338"/>
      <c r="IY1338"/>
      <c r="IZ1338"/>
      <c r="JA1338"/>
      <c r="JB1338"/>
      <c r="JC1338"/>
      <c r="JD1338"/>
      <c r="JE1338"/>
      <c r="JF1338"/>
      <c r="JG1338"/>
      <c r="JH1338"/>
      <c r="JI1338"/>
      <c r="JJ1338"/>
      <c r="JK1338"/>
      <c r="JL1338"/>
      <c r="JM1338"/>
      <c r="JN1338"/>
      <c r="JO1338"/>
      <c r="JP1338"/>
      <c r="JQ1338"/>
      <c r="JR1338"/>
      <c r="JS1338"/>
      <c r="JT1338"/>
      <c r="JU1338"/>
      <c r="JV1338"/>
      <c r="JW1338"/>
      <c r="JX1338"/>
      <c r="JY1338"/>
      <c r="JZ1338"/>
      <c r="KA1338"/>
      <c r="KB1338"/>
      <c r="KC1338"/>
      <c r="KD1338"/>
      <c r="KE1338"/>
      <c r="KF1338"/>
      <c r="KG1338"/>
      <c r="KH1338"/>
      <c r="KI1338"/>
      <c r="KJ1338"/>
      <c r="KK1338"/>
      <c r="KL1338"/>
      <c r="KM1338"/>
      <c r="KN1338"/>
      <c r="KO1338"/>
      <c r="KP1338"/>
      <c r="KQ1338"/>
      <c r="KR1338"/>
      <c r="KS1338"/>
      <c r="KT1338"/>
      <c r="KU1338"/>
      <c r="KV1338"/>
      <c r="KW1338"/>
      <c r="KX1338"/>
      <c r="KY1338"/>
      <c r="KZ1338"/>
      <c r="LA1338"/>
      <c r="LB1338"/>
      <c r="LC1338"/>
      <c r="LD1338"/>
      <c r="LE1338"/>
      <c r="LF1338"/>
      <c r="LG1338"/>
      <c r="LH1338"/>
      <c r="LI1338"/>
      <c r="LJ1338"/>
      <c r="LK1338"/>
      <c r="LL1338"/>
      <c r="LM1338"/>
      <c r="LN1338"/>
      <c r="LO1338"/>
      <c r="LP1338"/>
      <c r="LQ1338"/>
      <c r="LR1338"/>
      <c r="LS1338"/>
      <c r="LT1338"/>
      <c r="LU1338"/>
      <c r="LV1338"/>
      <c r="LW1338"/>
      <c r="LX1338"/>
      <c r="LY1338"/>
      <c r="LZ1338"/>
      <c r="MA1338"/>
      <c r="MB1338"/>
      <c r="MC1338"/>
      <c r="MD1338"/>
      <c r="ME1338"/>
      <c r="MF1338"/>
      <c r="MG1338"/>
      <c r="MH1338"/>
      <c r="MI1338"/>
      <c r="MJ1338"/>
      <c r="MK1338"/>
      <c r="ML1338"/>
      <c r="MM1338"/>
      <c r="MN1338"/>
      <c r="MO1338"/>
      <c r="MP1338"/>
      <c r="MQ1338"/>
      <c r="MR1338"/>
      <c r="MS1338"/>
      <c r="MT1338"/>
      <c r="MU1338"/>
      <c r="MV1338"/>
      <c r="MW1338"/>
      <c r="MX1338"/>
      <c r="MY1338"/>
      <c r="MZ1338"/>
      <c r="NA1338"/>
      <c r="NB1338"/>
      <c r="NC1338"/>
      <c r="ND1338"/>
      <c r="NE1338"/>
      <c r="NF1338"/>
      <c r="NG1338"/>
      <c r="NH1338"/>
      <c r="NI1338"/>
      <c r="NJ1338"/>
      <c r="NK1338"/>
      <c r="NL1338"/>
      <c r="NM1338"/>
      <c r="NN1338"/>
      <c r="NO1338"/>
      <c r="NP1338"/>
      <c r="NQ1338"/>
      <c r="NR1338"/>
      <c r="NS1338"/>
      <c r="NT1338"/>
      <c r="NU1338"/>
      <c r="NV1338"/>
      <c r="NW1338"/>
      <c r="NX1338"/>
      <c r="NY1338"/>
      <c r="NZ1338"/>
      <c r="OA1338"/>
    </row>
    <row r="1339" spans="16:391"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  <c r="CN1339"/>
      <c r="CO1339"/>
      <c r="CP1339"/>
      <c r="CQ1339"/>
      <c r="CR1339"/>
      <c r="CS1339"/>
      <c r="CT1339"/>
      <c r="CU1339"/>
      <c r="CV1339"/>
      <c r="CW1339"/>
      <c r="CX1339"/>
      <c r="CY1339"/>
      <c r="CZ1339"/>
      <c r="DA1339"/>
      <c r="DB1339"/>
      <c r="DC1339"/>
      <c r="DD1339"/>
      <c r="DE1339"/>
      <c r="DF1339"/>
      <c r="DG1339"/>
      <c r="DH1339"/>
      <c r="DI1339"/>
      <c r="DJ1339"/>
      <c r="DK1339"/>
      <c r="DL1339"/>
      <c r="DM1339"/>
      <c r="DN1339"/>
      <c r="DO1339"/>
      <c r="DP1339"/>
      <c r="DQ1339"/>
      <c r="DR1339"/>
      <c r="DS1339"/>
      <c r="DT1339"/>
      <c r="DU1339"/>
      <c r="DV1339"/>
      <c r="DW1339"/>
      <c r="DX1339"/>
      <c r="DY1339"/>
      <c r="DZ1339"/>
      <c r="EA1339"/>
      <c r="EB1339"/>
      <c r="EC1339"/>
      <c r="ED1339"/>
      <c r="EE1339"/>
      <c r="EF1339"/>
      <c r="EG1339"/>
      <c r="EH1339"/>
      <c r="EI1339"/>
      <c r="EJ1339"/>
      <c r="EK1339"/>
      <c r="EL1339"/>
      <c r="EM1339"/>
      <c r="EN1339"/>
      <c r="EO1339"/>
      <c r="EP1339"/>
      <c r="EQ1339"/>
      <c r="ER1339"/>
      <c r="ES1339"/>
      <c r="ET1339"/>
      <c r="EU1339"/>
      <c r="EV1339"/>
      <c r="EW1339"/>
      <c r="EX1339"/>
      <c r="EY1339"/>
      <c r="EZ1339"/>
      <c r="FA1339"/>
      <c r="FB1339"/>
      <c r="FC1339"/>
      <c r="FD1339"/>
      <c r="FE1339"/>
      <c r="FF1339"/>
      <c r="FG1339"/>
      <c r="FH1339"/>
      <c r="FI1339"/>
      <c r="FJ1339"/>
      <c r="FK1339"/>
      <c r="FL1339"/>
      <c r="FM1339"/>
      <c r="FN1339"/>
      <c r="FO1339"/>
      <c r="FP1339"/>
      <c r="FQ1339"/>
      <c r="FR1339"/>
      <c r="FS1339"/>
      <c r="FT1339"/>
      <c r="FU1339"/>
      <c r="FV1339"/>
      <c r="FW1339"/>
      <c r="FX1339"/>
      <c r="FY1339"/>
      <c r="FZ1339"/>
      <c r="GA1339"/>
      <c r="GB1339"/>
      <c r="GC1339"/>
      <c r="GD1339"/>
      <c r="GE1339"/>
      <c r="GF1339"/>
      <c r="GG1339"/>
      <c r="GH1339"/>
      <c r="GI1339"/>
      <c r="GJ1339"/>
      <c r="GK1339"/>
      <c r="GL1339"/>
      <c r="GM1339"/>
      <c r="GN1339"/>
      <c r="GO1339"/>
      <c r="GP1339"/>
      <c r="GQ1339"/>
      <c r="GR1339"/>
      <c r="GS1339"/>
      <c r="GT1339"/>
      <c r="GU1339"/>
      <c r="GV1339"/>
      <c r="GW1339"/>
      <c r="GX1339"/>
      <c r="GY1339"/>
      <c r="GZ1339"/>
      <c r="HA1339"/>
      <c r="HB1339"/>
      <c r="HC1339"/>
      <c r="HD1339"/>
      <c r="HE1339"/>
      <c r="HF1339"/>
      <c r="HG1339"/>
      <c r="HH1339"/>
      <c r="HI1339"/>
      <c r="HJ1339"/>
      <c r="HK1339"/>
      <c r="HL1339"/>
      <c r="HM1339"/>
      <c r="HN1339"/>
      <c r="HO1339"/>
      <c r="HP1339"/>
      <c r="HQ1339"/>
      <c r="HR1339"/>
      <c r="HS1339"/>
      <c r="HT1339"/>
      <c r="HU1339"/>
      <c r="HV1339"/>
      <c r="HW1339"/>
      <c r="HX1339"/>
      <c r="HY1339"/>
      <c r="HZ1339"/>
      <c r="IA1339"/>
      <c r="IB1339"/>
      <c r="IC1339"/>
      <c r="ID1339"/>
      <c r="IE1339"/>
      <c r="IF1339"/>
      <c r="IG1339"/>
      <c r="IH1339"/>
      <c r="II1339"/>
      <c r="IJ1339"/>
      <c r="IK1339"/>
      <c r="IL1339"/>
      <c r="IM1339"/>
      <c r="IN1339"/>
      <c r="IO1339"/>
      <c r="IP1339"/>
      <c r="IQ1339"/>
      <c r="IR1339"/>
      <c r="IS1339"/>
      <c r="IT1339"/>
      <c r="IU1339"/>
      <c r="IV1339"/>
      <c r="IW1339"/>
      <c r="IX1339"/>
      <c r="IY1339"/>
      <c r="IZ1339"/>
      <c r="JA1339"/>
      <c r="JB1339"/>
      <c r="JC1339"/>
      <c r="JD1339"/>
      <c r="JE1339"/>
      <c r="JF1339"/>
      <c r="JG1339"/>
      <c r="JH1339"/>
      <c r="JI1339"/>
      <c r="JJ1339"/>
      <c r="JK1339"/>
      <c r="JL1339"/>
      <c r="JM1339"/>
      <c r="JN1339"/>
      <c r="JO1339"/>
      <c r="JP1339"/>
      <c r="JQ1339"/>
      <c r="JR1339"/>
      <c r="JS1339"/>
      <c r="JT1339"/>
      <c r="JU1339"/>
      <c r="JV1339"/>
      <c r="JW1339"/>
      <c r="JX1339"/>
      <c r="JY1339"/>
      <c r="JZ1339"/>
      <c r="KA1339"/>
      <c r="KB1339"/>
      <c r="KC1339"/>
      <c r="KD1339"/>
      <c r="KE1339"/>
      <c r="KF1339"/>
      <c r="KG1339"/>
      <c r="KH1339"/>
      <c r="KI1339"/>
      <c r="KJ1339"/>
      <c r="KK1339"/>
      <c r="KL1339"/>
      <c r="KM1339"/>
      <c r="KN1339"/>
      <c r="KO1339"/>
      <c r="KP1339"/>
      <c r="KQ1339"/>
      <c r="KR1339"/>
      <c r="KS1339"/>
      <c r="KT1339"/>
      <c r="KU1339"/>
      <c r="KV1339"/>
      <c r="KW1339"/>
      <c r="KX1339"/>
      <c r="KY1339"/>
      <c r="KZ1339"/>
      <c r="LA1339"/>
      <c r="LB1339"/>
      <c r="LC1339"/>
      <c r="LD1339"/>
      <c r="LE1339"/>
      <c r="LF1339"/>
      <c r="LG1339"/>
      <c r="LH1339"/>
      <c r="LI1339"/>
      <c r="LJ1339"/>
      <c r="LK1339"/>
      <c r="LL1339"/>
      <c r="LM1339"/>
      <c r="LN1339"/>
      <c r="LO1339"/>
      <c r="LP1339"/>
      <c r="LQ1339"/>
      <c r="LR1339"/>
      <c r="LS1339"/>
      <c r="LT1339"/>
      <c r="LU1339"/>
      <c r="LV1339"/>
      <c r="LW1339"/>
      <c r="LX1339"/>
      <c r="LY1339"/>
      <c r="LZ1339"/>
      <c r="MA1339"/>
      <c r="MB1339"/>
      <c r="MC1339"/>
      <c r="MD1339"/>
      <c r="ME1339"/>
      <c r="MF1339"/>
      <c r="MG1339"/>
      <c r="MH1339"/>
      <c r="MI1339"/>
      <c r="MJ1339"/>
      <c r="MK1339"/>
      <c r="ML1339"/>
      <c r="MM1339"/>
      <c r="MN1339"/>
      <c r="MO1339"/>
      <c r="MP1339"/>
      <c r="MQ1339"/>
      <c r="MR1339"/>
      <c r="MS1339"/>
      <c r="MT1339"/>
      <c r="MU1339"/>
      <c r="MV1339"/>
      <c r="MW1339"/>
      <c r="MX1339"/>
      <c r="MY1339"/>
      <c r="MZ1339"/>
      <c r="NA1339"/>
      <c r="NB1339"/>
      <c r="NC1339"/>
      <c r="ND1339"/>
      <c r="NE1339"/>
      <c r="NF1339"/>
      <c r="NG1339"/>
      <c r="NH1339"/>
      <c r="NI1339"/>
      <c r="NJ1339"/>
      <c r="NK1339"/>
      <c r="NL1339"/>
      <c r="NM1339"/>
      <c r="NN1339"/>
      <c r="NO1339"/>
      <c r="NP1339"/>
      <c r="NQ1339"/>
      <c r="NR1339"/>
      <c r="NS1339"/>
      <c r="NT1339"/>
      <c r="NU1339"/>
      <c r="NV1339"/>
      <c r="NW1339"/>
      <c r="NX1339"/>
      <c r="NY1339"/>
      <c r="NZ1339"/>
      <c r="OA1339"/>
    </row>
    <row r="1340" spans="16:391"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  <c r="CN1340"/>
      <c r="CO1340"/>
      <c r="CP1340"/>
      <c r="CQ1340"/>
      <c r="CR1340"/>
      <c r="CS1340"/>
      <c r="CT1340"/>
      <c r="CU1340"/>
      <c r="CV1340"/>
      <c r="CW1340"/>
      <c r="CX1340"/>
      <c r="CY1340"/>
      <c r="CZ1340"/>
      <c r="DA1340"/>
      <c r="DB1340"/>
      <c r="DC1340"/>
      <c r="DD1340"/>
      <c r="DE1340"/>
      <c r="DF1340"/>
      <c r="DG1340"/>
      <c r="DH1340"/>
      <c r="DI1340"/>
      <c r="DJ1340"/>
      <c r="DK1340"/>
      <c r="DL1340"/>
      <c r="DM1340"/>
      <c r="DN1340"/>
      <c r="DO1340"/>
      <c r="DP1340"/>
      <c r="DQ1340"/>
      <c r="DR1340"/>
      <c r="DS1340"/>
      <c r="DT1340"/>
      <c r="DU1340"/>
      <c r="DV1340"/>
      <c r="DW1340"/>
      <c r="DX1340"/>
      <c r="DY1340"/>
      <c r="DZ1340"/>
      <c r="EA1340"/>
      <c r="EB1340"/>
      <c r="EC1340"/>
      <c r="ED1340"/>
      <c r="EE1340"/>
      <c r="EF1340"/>
      <c r="EG1340"/>
      <c r="EH1340"/>
      <c r="EI1340"/>
      <c r="EJ1340"/>
      <c r="EK1340"/>
      <c r="EL1340"/>
      <c r="EM1340"/>
      <c r="EN1340"/>
      <c r="EO1340"/>
      <c r="EP1340"/>
      <c r="EQ1340"/>
      <c r="ER1340"/>
      <c r="ES1340"/>
      <c r="ET1340"/>
      <c r="EU1340"/>
      <c r="EV1340"/>
      <c r="EW1340"/>
      <c r="EX1340"/>
      <c r="EY1340"/>
      <c r="EZ1340"/>
      <c r="FA1340"/>
      <c r="FB1340"/>
      <c r="FC1340"/>
      <c r="FD1340"/>
      <c r="FE1340"/>
      <c r="FF1340"/>
      <c r="FG1340"/>
      <c r="FH1340"/>
      <c r="FI1340"/>
      <c r="FJ1340"/>
      <c r="FK1340"/>
      <c r="FL1340"/>
      <c r="FM1340"/>
      <c r="FN1340"/>
      <c r="FO1340"/>
      <c r="FP1340"/>
      <c r="FQ1340"/>
      <c r="FR1340"/>
      <c r="FS1340"/>
      <c r="FT1340"/>
      <c r="FU1340"/>
      <c r="FV1340"/>
      <c r="FW1340"/>
      <c r="FX1340"/>
      <c r="FY1340"/>
      <c r="FZ1340"/>
      <c r="GA1340"/>
      <c r="GB1340"/>
      <c r="GC1340"/>
      <c r="GD1340"/>
      <c r="GE1340"/>
      <c r="GF1340"/>
      <c r="GG1340"/>
      <c r="GH1340"/>
      <c r="GI1340"/>
      <c r="GJ1340"/>
      <c r="GK1340"/>
      <c r="GL1340"/>
      <c r="GM1340"/>
      <c r="GN1340"/>
      <c r="GO1340"/>
      <c r="GP1340"/>
      <c r="GQ1340"/>
      <c r="GR1340"/>
      <c r="GS1340"/>
      <c r="GT1340"/>
      <c r="GU1340"/>
      <c r="GV1340"/>
      <c r="GW1340"/>
      <c r="GX1340"/>
      <c r="GY1340"/>
      <c r="GZ1340"/>
      <c r="HA1340"/>
      <c r="HB1340"/>
      <c r="HC1340"/>
      <c r="HD1340"/>
      <c r="HE1340"/>
      <c r="HF1340"/>
      <c r="HG1340"/>
      <c r="HH1340"/>
      <c r="HI1340"/>
      <c r="HJ1340"/>
      <c r="HK1340"/>
      <c r="HL1340"/>
      <c r="HM1340"/>
      <c r="HN1340"/>
      <c r="HO1340"/>
      <c r="HP1340"/>
      <c r="HQ1340"/>
      <c r="HR1340"/>
      <c r="HS1340"/>
      <c r="HT1340"/>
      <c r="HU1340"/>
      <c r="HV1340"/>
      <c r="HW1340"/>
      <c r="HX1340"/>
      <c r="HY1340"/>
      <c r="HZ1340"/>
      <c r="IA1340"/>
      <c r="IB1340"/>
      <c r="IC1340"/>
      <c r="ID1340"/>
      <c r="IE1340"/>
      <c r="IF1340"/>
      <c r="IG1340"/>
      <c r="IH1340"/>
      <c r="II1340"/>
      <c r="IJ1340"/>
      <c r="IK1340"/>
      <c r="IL1340"/>
      <c r="IM1340"/>
      <c r="IN1340"/>
      <c r="IO1340"/>
      <c r="IP1340"/>
      <c r="IQ1340"/>
      <c r="IR1340"/>
      <c r="IS1340"/>
      <c r="IT1340"/>
      <c r="IU1340"/>
      <c r="IV1340"/>
      <c r="IW1340"/>
      <c r="IX1340"/>
      <c r="IY1340"/>
      <c r="IZ1340"/>
      <c r="JA1340"/>
      <c r="JB1340"/>
      <c r="JC1340"/>
      <c r="JD1340"/>
      <c r="JE1340"/>
      <c r="JF1340"/>
      <c r="JG1340"/>
      <c r="JH1340"/>
      <c r="JI1340"/>
      <c r="JJ1340"/>
      <c r="JK1340"/>
      <c r="JL1340"/>
      <c r="JM1340"/>
      <c r="JN1340"/>
      <c r="JO1340"/>
      <c r="JP1340"/>
      <c r="JQ1340"/>
      <c r="JR1340"/>
      <c r="JS1340"/>
      <c r="JT1340"/>
      <c r="JU1340"/>
      <c r="JV1340"/>
      <c r="JW1340"/>
      <c r="JX1340"/>
      <c r="JY1340"/>
      <c r="JZ1340"/>
      <c r="KA1340"/>
      <c r="KB1340"/>
      <c r="KC1340"/>
      <c r="KD1340"/>
      <c r="KE1340"/>
      <c r="KF1340"/>
      <c r="KG1340"/>
      <c r="KH1340"/>
      <c r="KI1340"/>
      <c r="KJ1340"/>
      <c r="KK1340"/>
      <c r="KL1340"/>
      <c r="KM1340"/>
      <c r="KN1340"/>
      <c r="KO1340"/>
      <c r="KP1340"/>
      <c r="KQ1340"/>
      <c r="KR1340"/>
      <c r="KS1340"/>
      <c r="KT1340"/>
      <c r="KU1340"/>
      <c r="KV1340"/>
      <c r="KW1340"/>
      <c r="KX1340"/>
      <c r="KY1340"/>
      <c r="KZ1340"/>
      <c r="LA1340"/>
      <c r="LB1340"/>
      <c r="LC1340"/>
      <c r="LD1340"/>
      <c r="LE1340"/>
      <c r="LF1340"/>
      <c r="LG1340"/>
      <c r="LH1340"/>
      <c r="LI1340"/>
      <c r="LJ1340"/>
      <c r="LK1340"/>
      <c r="LL1340"/>
      <c r="LM1340"/>
      <c r="LN1340"/>
      <c r="LO1340"/>
      <c r="LP1340"/>
      <c r="LQ1340"/>
      <c r="LR1340"/>
      <c r="LS1340"/>
      <c r="LT1340"/>
      <c r="LU1340"/>
      <c r="LV1340"/>
      <c r="LW1340"/>
      <c r="LX1340"/>
      <c r="LY1340"/>
      <c r="LZ1340"/>
      <c r="MA1340"/>
      <c r="MB1340"/>
      <c r="MC1340"/>
      <c r="MD1340"/>
      <c r="ME1340"/>
      <c r="MF1340"/>
      <c r="MG1340"/>
      <c r="MH1340"/>
      <c r="MI1340"/>
      <c r="MJ1340"/>
      <c r="MK1340"/>
      <c r="ML1340"/>
      <c r="MM1340"/>
      <c r="MN1340"/>
      <c r="MO1340"/>
      <c r="MP1340"/>
      <c r="MQ1340"/>
      <c r="MR1340"/>
      <c r="MS1340"/>
      <c r="MT1340"/>
      <c r="MU1340"/>
      <c r="MV1340"/>
      <c r="MW1340"/>
      <c r="MX1340"/>
      <c r="MY1340"/>
      <c r="MZ1340"/>
      <c r="NA1340"/>
      <c r="NB1340"/>
      <c r="NC1340"/>
      <c r="ND1340"/>
      <c r="NE1340"/>
      <c r="NF1340"/>
      <c r="NG1340"/>
      <c r="NH1340"/>
      <c r="NI1340"/>
      <c r="NJ1340"/>
      <c r="NK1340"/>
      <c r="NL1340"/>
      <c r="NM1340"/>
      <c r="NN1340"/>
      <c r="NO1340"/>
      <c r="NP1340"/>
      <c r="NQ1340"/>
      <c r="NR1340"/>
      <c r="NS1340"/>
      <c r="NT1340"/>
      <c r="NU1340"/>
      <c r="NV1340"/>
      <c r="NW1340"/>
      <c r="NX1340"/>
      <c r="NY1340"/>
      <c r="NZ1340"/>
      <c r="OA1340"/>
    </row>
    <row r="1341" spans="16:391"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  <c r="CN1341"/>
      <c r="CO1341"/>
      <c r="CP1341"/>
      <c r="CQ1341"/>
      <c r="CR1341"/>
      <c r="CS1341"/>
      <c r="CT1341"/>
      <c r="CU1341"/>
      <c r="CV1341"/>
      <c r="CW1341"/>
      <c r="CX1341"/>
      <c r="CY1341"/>
      <c r="CZ1341"/>
      <c r="DA1341"/>
      <c r="DB1341"/>
      <c r="DC1341"/>
      <c r="DD1341"/>
      <c r="DE1341"/>
      <c r="DF1341"/>
      <c r="DG1341"/>
      <c r="DH1341"/>
      <c r="DI1341"/>
      <c r="DJ1341"/>
      <c r="DK1341"/>
      <c r="DL1341"/>
      <c r="DM1341"/>
      <c r="DN1341"/>
      <c r="DO1341"/>
      <c r="DP1341"/>
      <c r="DQ1341"/>
      <c r="DR1341"/>
      <c r="DS1341"/>
      <c r="DT1341"/>
      <c r="DU1341"/>
      <c r="DV1341"/>
      <c r="DW1341"/>
      <c r="DX1341"/>
      <c r="DY1341"/>
      <c r="DZ1341"/>
      <c r="EA1341"/>
      <c r="EB1341"/>
      <c r="EC1341"/>
      <c r="ED1341"/>
      <c r="EE1341"/>
      <c r="EF1341"/>
      <c r="EG1341"/>
      <c r="EH1341"/>
      <c r="EI1341"/>
      <c r="EJ1341"/>
      <c r="EK1341"/>
      <c r="EL1341"/>
      <c r="EM1341"/>
      <c r="EN1341"/>
      <c r="EO1341"/>
      <c r="EP1341"/>
      <c r="EQ1341"/>
      <c r="ER1341"/>
      <c r="ES1341"/>
      <c r="ET1341"/>
      <c r="EU1341"/>
      <c r="EV1341"/>
      <c r="EW1341"/>
      <c r="EX1341"/>
      <c r="EY1341"/>
      <c r="EZ1341"/>
      <c r="FA1341"/>
      <c r="FB1341"/>
      <c r="FC1341"/>
      <c r="FD1341"/>
      <c r="FE1341"/>
      <c r="FF1341"/>
      <c r="FG1341"/>
      <c r="FH1341"/>
      <c r="FI1341"/>
      <c r="FJ1341"/>
      <c r="FK1341"/>
      <c r="FL1341"/>
      <c r="FM1341"/>
      <c r="FN1341"/>
      <c r="FO1341"/>
      <c r="FP1341"/>
      <c r="FQ1341"/>
      <c r="FR1341"/>
      <c r="FS1341"/>
      <c r="FT1341"/>
      <c r="FU1341"/>
      <c r="FV1341"/>
      <c r="FW1341"/>
      <c r="FX1341"/>
      <c r="FY1341"/>
      <c r="FZ1341"/>
      <c r="GA1341"/>
      <c r="GB1341"/>
      <c r="GC1341"/>
      <c r="GD1341"/>
      <c r="GE1341"/>
      <c r="GF1341"/>
      <c r="GG1341"/>
      <c r="GH1341"/>
      <c r="GI1341"/>
      <c r="GJ1341"/>
      <c r="GK1341"/>
      <c r="GL1341"/>
      <c r="GM1341"/>
      <c r="GN1341"/>
      <c r="GO1341"/>
      <c r="GP1341"/>
      <c r="GQ1341"/>
      <c r="GR1341"/>
      <c r="GS1341"/>
      <c r="GT1341"/>
      <c r="GU1341"/>
      <c r="GV1341"/>
      <c r="GW1341"/>
      <c r="GX1341"/>
      <c r="GY1341"/>
      <c r="GZ1341"/>
      <c r="HA1341"/>
      <c r="HB1341"/>
      <c r="HC1341"/>
      <c r="HD1341"/>
      <c r="HE1341"/>
      <c r="HF1341"/>
      <c r="HG1341"/>
      <c r="HH1341"/>
      <c r="HI1341"/>
      <c r="HJ1341"/>
      <c r="HK1341"/>
      <c r="HL1341"/>
      <c r="HM1341"/>
      <c r="HN1341"/>
      <c r="HO1341"/>
      <c r="HP1341"/>
      <c r="HQ1341"/>
      <c r="HR1341"/>
      <c r="HS1341"/>
      <c r="HT1341"/>
      <c r="HU1341"/>
      <c r="HV1341"/>
      <c r="HW1341"/>
      <c r="HX1341"/>
      <c r="HY1341"/>
      <c r="HZ1341"/>
      <c r="IA1341"/>
      <c r="IB1341"/>
      <c r="IC1341"/>
      <c r="ID1341"/>
      <c r="IE1341"/>
      <c r="IF1341"/>
      <c r="IG1341"/>
      <c r="IH1341"/>
      <c r="II1341"/>
      <c r="IJ1341"/>
      <c r="IK1341"/>
      <c r="IL1341"/>
      <c r="IM1341"/>
      <c r="IN1341"/>
      <c r="IO1341"/>
      <c r="IP1341"/>
      <c r="IQ1341"/>
      <c r="IR1341"/>
      <c r="IS1341"/>
      <c r="IT1341"/>
      <c r="IU1341"/>
      <c r="IV1341"/>
      <c r="IW1341"/>
      <c r="IX1341"/>
      <c r="IY1341"/>
      <c r="IZ1341"/>
      <c r="JA1341"/>
      <c r="JB1341"/>
      <c r="JC1341"/>
      <c r="JD1341"/>
      <c r="JE1341"/>
      <c r="JF1341"/>
      <c r="JG1341"/>
      <c r="JH1341"/>
      <c r="JI1341"/>
      <c r="JJ1341"/>
      <c r="JK1341"/>
      <c r="JL1341"/>
      <c r="JM1341"/>
      <c r="JN1341"/>
      <c r="JO1341"/>
      <c r="JP1341"/>
      <c r="JQ1341"/>
      <c r="JR1341"/>
      <c r="JS1341"/>
      <c r="JT1341"/>
      <c r="JU1341"/>
      <c r="JV1341"/>
      <c r="JW1341"/>
      <c r="JX1341"/>
      <c r="JY1341"/>
      <c r="JZ1341"/>
      <c r="KA1341"/>
      <c r="KB1341"/>
      <c r="KC1341"/>
      <c r="KD1341"/>
      <c r="KE1341"/>
      <c r="KF1341"/>
      <c r="KG1341"/>
      <c r="KH1341"/>
      <c r="KI1341"/>
      <c r="KJ1341"/>
      <c r="KK1341"/>
      <c r="KL1341"/>
      <c r="KM1341"/>
      <c r="KN1341"/>
      <c r="KO1341"/>
      <c r="KP1341"/>
      <c r="KQ1341"/>
      <c r="KR1341"/>
      <c r="KS1341"/>
      <c r="KT1341"/>
      <c r="KU1341"/>
      <c r="KV1341"/>
      <c r="KW1341"/>
      <c r="KX1341"/>
      <c r="KY1341"/>
      <c r="KZ1341"/>
      <c r="LA1341"/>
      <c r="LB1341"/>
      <c r="LC1341"/>
      <c r="LD1341"/>
      <c r="LE1341"/>
      <c r="LF1341"/>
      <c r="LG1341"/>
      <c r="LH1341"/>
      <c r="LI1341"/>
      <c r="LJ1341"/>
      <c r="LK1341"/>
      <c r="LL1341"/>
      <c r="LM1341"/>
      <c r="LN1341"/>
      <c r="LO1341"/>
      <c r="LP1341"/>
      <c r="LQ1341"/>
      <c r="LR1341"/>
      <c r="LS1341"/>
      <c r="LT1341"/>
      <c r="LU1341"/>
      <c r="LV1341"/>
      <c r="LW1341"/>
      <c r="LX1341"/>
      <c r="LY1341"/>
      <c r="LZ1341"/>
      <c r="MA1341"/>
      <c r="MB1341"/>
      <c r="MC1341"/>
      <c r="MD1341"/>
      <c r="ME1341"/>
      <c r="MF1341"/>
      <c r="MG1341"/>
      <c r="MH1341"/>
      <c r="MI1341"/>
      <c r="MJ1341"/>
      <c r="MK1341"/>
      <c r="ML1341"/>
      <c r="MM1341"/>
      <c r="MN1341"/>
      <c r="MO1341"/>
      <c r="MP1341"/>
      <c r="MQ1341"/>
      <c r="MR1341"/>
      <c r="MS1341"/>
      <c r="MT1341"/>
      <c r="MU1341"/>
      <c r="MV1341"/>
      <c r="MW1341"/>
      <c r="MX1341"/>
      <c r="MY1341"/>
      <c r="MZ1341"/>
      <c r="NA1341"/>
      <c r="NB1341"/>
      <c r="NC1341"/>
      <c r="ND1341"/>
      <c r="NE1341"/>
      <c r="NF1341"/>
      <c r="NG1341"/>
      <c r="NH1341"/>
      <c r="NI1341"/>
      <c r="NJ1341"/>
      <c r="NK1341"/>
      <c r="NL1341"/>
      <c r="NM1341"/>
      <c r="NN1341"/>
      <c r="NO1341"/>
      <c r="NP1341"/>
      <c r="NQ1341"/>
      <c r="NR1341"/>
      <c r="NS1341"/>
      <c r="NT1341"/>
      <c r="NU1341"/>
      <c r="NV1341"/>
      <c r="NW1341"/>
      <c r="NX1341"/>
      <c r="NY1341"/>
      <c r="NZ1341"/>
      <c r="OA1341"/>
    </row>
    <row r="1342" spans="16:391"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  <c r="CN1342"/>
      <c r="CO1342"/>
      <c r="CP1342"/>
      <c r="CQ1342"/>
      <c r="CR1342"/>
      <c r="CS1342"/>
      <c r="CT1342"/>
      <c r="CU1342"/>
      <c r="CV1342"/>
      <c r="CW1342"/>
      <c r="CX1342"/>
      <c r="CY1342"/>
      <c r="CZ1342"/>
      <c r="DA1342"/>
      <c r="DB1342"/>
      <c r="DC1342"/>
      <c r="DD1342"/>
      <c r="DE1342"/>
      <c r="DF1342"/>
      <c r="DG1342"/>
      <c r="DH1342"/>
      <c r="DI1342"/>
      <c r="DJ1342"/>
      <c r="DK1342"/>
      <c r="DL1342"/>
      <c r="DM1342"/>
      <c r="DN1342"/>
      <c r="DO1342"/>
      <c r="DP1342"/>
      <c r="DQ1342"/>
      <c r="DR1342"/>
      <c r="DS1342"/>
      <c r="DT1342"/>
      <c r="DU1342"/>
      <c r="DV1342"/>
      <c r="DW1342"/>
      <c r="DX1342"/>
      <c r="DY1342"/>
      <c r="DZ1342"/>
      <c r="EA1342"/>
      <c r="EB1342"/>
      <c r="EC1342"/>
      <c r="ED1342"/>
      <c r="EE1342"/>
      <c r="EF1342"/>
      <c r="EG1342"/>
      <c r="EH1342"/>
      <c r="EI1342"/>
      <c r="EJ1342"/>
      <c r="EK1342"/>
      <c r="EL1342"/>
      <c r="EM1342"/>
      <c r="EN1342"/>
      <c r="EO1342"/>
      <c r="EP1342"/>
      <c r="EQ1342"/>
      <c r="ER1342"/>
      <c r="ES1342"/>
      <c r="ET1342"/>
      <c r="EU1342"/>
      <c r="EV1342"/>
      <c r="EW1342"/>
      <c r="EX1342"/>
      <c r="EY1342"/>
      <c r="EZ1342"/>
      <c r="FA1342"/>
      <c r="FB1342"/>
      <c r="FC1342"/>
      <c r="FD1342"/>
      <c r="FE1342"/>
      <c r="FF1342"/>
      <c r="FG1342"/>
      <c r="FH1342"/>
      <c r="FI1342"/>
      <c r="FJ1342"/>
      <c r="FK1342"/>
      <c r="FL1342"/>
      <c r="FM1342"/>
      <c r="FN1342"/>
      <c r="FO1342"/>
      <c r="FP1342"/>
      <c r="FQ1342"/>
      <c r="FR1342"/>
      <c r="FS1342"/>
      <c r="FT1342"/>
      <c r="FU1342"/>
      <c r="FV1342"/>
      <c r="FW1342"/>
      <c r="FX1342"/>
      <c r="FY1342"/>
      <c r="FZ1342"/>
      <c r="GA1342"/>
      <c r="GB1342"/>
      <c r="GC1342"/>
      <c r="GD1342"/>
      <c r="GE1342"/>
      <c r="GF1342"/>
      <c r="GG1342"/>
      <c r="GH1342"/>
      <c r="GI1342"/>
      <c r="GJ1342"/>
      <c r="GK1342"/>
      <c r="GL1342"/>
      <c r="GM1342"/>
      <c r="GN1342"/>
      <c r="GO1342"/>
      <c r="GP1342"/>
      <c r="GQ1342"/>
      <c r="GR1342"/>
      <c r="GS1342"/>
      <c r="GT1342"/>
      <c r="GU1342"/>
      <c r="GV1342"/>
      <c r="GW1342"/>
      <c r="GX1342"/>
      <c r="GY1342"/>
      <c r="GZ1342"/>
      <c r="HA1342"/>
      <c r="HB1342"/>
      <c r="HC1342"/>
      <c r="HD1342"/>
      <c r="HE1342"/>
      <c r="HF1342"/>
      <c r="HG1342"/>
      <c r="HH1342"/>
      <c r="HI1342"/>
      <c r="HJ1342"/>
      <c r="HK1342"/>
      <c r="HL1342"/>
      <c r="HM1342"/>
      <c r="HN1342"/>
      <c r="HO1342"/>
      <c r="HP1342"/>
      <c r="HQ1342"/>
      <c r="HR1342"/>
      <c r="HS1342"/>
      <c r="HT1342"/>
      <c r="HU1342"/>
      <c r="HV1342"/>
      <c r="HW1342"/>
      <c r="HX1342"/>
      <c r="HY1342"/>
      <c r="HZ1342"/>
      <c r="IA1342"/>
      <c r="IB1342"/>
      <c r="IC1342"/>
      <c r="ID1342"/>
      <c r="IE1342"/>
      <c r="IF1342"/>
      <c r="IG1342"/>
      <c r="IH1342"/>
      <c r="II1342"/>
      <c r="IJ1342"/>
      <c r="IK1342"/>
      <c r="IL1342"/>
      <c r="IM1342"/>
      <c r="IN1342"/>
      <c r="IO1342"/>
      <c r="IP1342"/>
      <c r="IQ1342"/>
      <c r="IR1342"/>
      <c r="IS1342"/>
      <c r="IT1342"/>
      <c r="IU1342"/>
      <c r="IV1342"/>
      <c r="IW1342"/>
      <c r="IX1342"/>
      <c r="IY1342"/>
      <c r="IZ1342"/>
      <c r="JA1342"/>
      <c r="JB1342"/>
      <c r="JC1342"/>
      <c r="JD1342"/>
      <c r="JE1342"/>
      <c r="JF1342"/>
      <c r="JG1342"/>
      <c r="JH1342"/>
      <c r="JI1342"/>
      <c r="JJ1342"/>
      <c r="JK1342"/>
      <c r="JL1342"/>
      <c r="JM1342"/>
      <c r="JN1342"/>
      <c r="JO1342"/>
      <c r="JP1342"/>
      <c r="JQ1342"/>
      <c r="JR1342"/>
      <c r="JS1342"/>
      <c r="JT1342"/>
      <c r="JU1342"/>
      <c r="JV1342"/>
      <c r="JW1342"/>
      <c r="JX1342"/>
      <c r="JY1342"/>
      <c r="JZ1342"/>
      <c r="KA1342"/>
      <c r="KB1342"/>
      <c r="KC1342"/>
      <c r="KD1342"/>
      <c r="KE1342"/>
      <c r="KF1342"/>
      <c r="KG1342"/>
      <c r="KH1342"/>
      <c r="KI1342"/>
      <c r="KJ1342"/>
      <c r="KK1342"/>
      <c r="KL1342"/>
      <c r="KM1342"/>
      <c r="KN1342"/>
      <c r="KO1342"/>
      <c r="KP1342"/>
      <c r="KQ1342"/>
      <c r="KR1342"/>
      <c r="KS1342"/>
      <c r="KT1342"/>
      <c r="KU1342"/>
      <c r="KV1342"/>
      <c r="KW1342"/>
      <c r="KX1342"/>
      <c r="KY1342"/>
      <c r="KZ1342"/>
      <c r="LA1342"/>
      <c r="LB1342"/>
      <c r="LC1342"/>
      <c r="LD1342"/>
      <c r="LE1342"/>
      <c r="LF1342"/>
      <c r="LG1342"/>
      <c r="LH1342"/>
      <c r="LI1342"/>
      <c r="LJ1342"/>
      <c r="LK1342"/>
      <c r="LL1342"/>
      <c r="LM1342"/>
      <c r="LN1342"/>
      <c r="LO1342"/>
      <c r="LP1342"/>
      <c r="LQ1342"/>
      <c r="LR1342"/>
      <c r="LS1342"/>
      <c r="LT1342"/>
      <c r="LU1342"/>
      <c r="LV1342"/>
      <c r="LW1342"/>
      <c r="LX1342"/>
      <c r="LY1342"/>
      <c r="LZ1342"/>
      <c r="MA1342"/>
      <c r="MB1342"/>
      <c r="MC1342"/>
      <c r="MD1342"/>
      <c r="ME1342"/>
      <c r="MF1342"/>
      <c r="MG1342"/>
      <c r="MH1342"/>
      <c r="MI1342"/>
      <c r="MJ1342"/>
      <c r="MK1342"/>
      <c r="ML1342"/>
      <c r="MM1342"/>
      <c r="MN1342"/>
      <c r="MO1342"/>
      <c r="MP1342"/>
      <c r="MQ1342"/>
      <c r="MR1342"/>
      <c r="MS1342"/>
      <c r="MT1342"/>
      <c r="MU1342"/>
      <c r="MV1342"/>
      <c r="MW1342"/>
      <c r="MX1342"/>
      <c r="MY1342"/>
      <c r="MZ1342"/>
      <c r="NA1342"/>
      <c r="NB1342"/>
      <c r="NC1342"/>
      <c r="ND1342"/>
      <c r="NE1342"/>
      <c r="NF1342"/>
      <c r="NG1342"/>
      <c r="NH1342"/>
      <c r="NI1342"/>
      <c r="NJ1342"/>
      <c r="NK1342"/>
      <c r="NL1342"/>
      <c r="NM1342"/>
      <c r="NN1342"/>
      <c r="NO1342"/>
      <c r="NP1342"/>
      <c r="NQ1342"/>
      <c r="NR1342"/>
      <c r="NS1342"/>
      <c r="NT1342"/>
      <c r="NU1342"/>
      <c r="NV1342"/>
      <c r="NW1342"/>
      <c r="NX1342"/>
      <c r="NY1342"/>
      <c r="NZ1342"/>
      <c r="OA1342"/>
    </row>
    <row r="1343" spans="16:391"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  <c r="CN1343"/>
      <c r="CO1343"/>
      <c r="CP1343"/>
      <c r="CQ1343"/>
      <c r="CR1343"/>
      <c r="CS1343"/>
      <c r="CT1343"/>
      <c r="CU1343"/>
      <c r="CV1343"/>
      <c r="CW1343"/>
      <c r="CX1343"/>
      <c r="CY1343"/>
      <c r="CZ1343"/>
      <c r="DA1343"/>
      <c r="DB1343"/>
      <c r="DC1343"/>
      <c r="DD1343"/>
      <c r="DE1343"/>
      <c r="DF1343"/>
      <c r="DG1343"/>
      <c r="DH1343"/>
      <c r="DI1343"/>
      <c r="DJ1343"/>
      <c r="DK1343"/>
      <c r="DL1343"/>
      <c r="DM1343"/>
      <c r="DN1343"/>
      <c r="DO1343"/>
      <c r="DP1343"/>
      <c r="DQ1343"/>
      <c r="DR1343"/>
      <c r="DS1343"/>
      <c r="DT1343"/>
      <c r="DU1343"/>
      <c r="DV1343"/>
      <c r="DW1343"/>
      <c r="DX1343"/>
      <c r="DY1343"/>
      <c r="DZ1343"/>
      <c r="EA1343"/>
      <c r="EB1343"/>
      <c r="EC1343"/>
      <c r="ED1343"/>
      <c r="EE1343"/>
      <c r="EF1343"/>
      <c r="EG1343"/>
      <c r="EH1343"/>
      <c r="EI1343"/>
      <c r="EJ1343"/>
      <c r="EK1343"/>
      <c r="EL1343"/>
      <c r="EM1343"/>
      <c r="EN1343"/>
      <c r="EO1343"/>
      <c r="EP1343"/>
      <c r="EQ1343"/>
      <c r="ER1343"/>
      <c r="ES1343"/>
      <c r="ET1343"/>
      <c r="EU1343"/>
      <c r="EV1343"/>
      <c r="EW1343"/>
      <c r="EX1343"/>
      <c r="EY1343"/>
      <c r="EZ1343"/>
      <c r="FA1343"/>
      <c r="FB1343"/>
      <c r="FC1343"/>
      <c r="FD1343"/>
      <c r="FE1343"/>
      <c r="FF1343"/>
      <c r="FG1343"/>
      <c r="FH1343"/>
      <c r="FI1343"/>
      <c r="FJ1343"/>
      <c r="FK1343"/>
      <c r="FL1343"/>
      <c r="FM1343"/>
      <c r="FN1343"/>
      <c r="FO1343"/>
      <c r="FP1343"/>
      <c r="FQ1343"/>
      <c r="FR1343"/>
      <c r="FS1343"/>
      <c r="FT1343"/>
      <c r="FU1343"/>
      <c r="FV1343"/>
      <c r="FW1343"/>
      <c r="FX1343"/>
      <c r="FY1343"/>
      <c r="FZ1343"/>
      <c r="GA1343"/>
      <c r="GB1343"/>
      <c r="GC1343"/>
      <c r="GD1343"/>
      <c r="GE1343"/>
      <c r="GF1343"/>
      <c r="GG1343"/>
      <c r="GH1343"/>
      <c r="GI1343"/>
      <c r="GJ1343"/>
      <c r="GK1343"/>
      <c r="GL1343"/>
      <c r="GM1343"/>
      <c r="GN1343"/>
      <c r="GO1343"/>
      <c r="GP1343"/>
      <c r="GQ1343"/>
      <c r="GR1343"/>
      <c r="GS1343"/>
      <c r="GT1343"/>
      <c r="GU1343"/>
      <c r="GV1343"/>
      <c r="GW1343"/>
      <c r="GX1343"/>
      <c r="GY1343"/>
      <c r="GZ1343"/>
      <c r="HA1343"/>
      <c r="HB1343"/>
      <c r="HC1343"/>
      <c r="HD1343"/>
      <c r="HE1343"/>
      <c r="HF1343"/>
      <c r="HG1343"/>
      <c r="HH1343"/>
      <c r="HI1343"/>
      <c r="HJ1343"/>
      <c r="HK1343"/>
      <c r="HL1343"/>
      <c r="HM1343"/>
      <c r="HN1343"/>
      <c r="HO1343"/>
      <c r="HP1343"/>
      <c r="HQ1343"/>
      <c r="HR1343"/>
      <c r="HS1343"/>
      <c r="HT1343"/>
      <c r="HU1343"/>
      <c r="HV1343"/>
      <c r="HW1343"/>
      <c r="HX1343"/>
      <c r="HY1343"/>
      <c r="HZ1343"/>
      <c r="IA1343"/>
      <c r="IB1343"/>
      <c r="IC1343"/>
      <c r="ID1343"/>
      <c r="IE1343"/>
      <c r="IF1343"/>
      <c r="IG1343"/>
      <c r="IH1343"/>
      <c r="II1343"/>
      <c r="IJ1343"/>
      <c r="IK1343"/>
      <c r="IL1343"/>
      <c r="IM1343"/>
      <c r="IN1343"/>
      <c r="IO1343"/>
      <c r="IP1343"/>
      <c r="IQ1343"/>
      <c r="IR1343"/>
      <c r="IS1343"/>
      <c r="IT1343"/>
      <c r="IU1343"/>
      <c r="IV1343"/>
      <c r="IW1343"/>
      <c r="IX1343"/>
      <c r="IY1343"/>
      <c r="IZ1343"/>
      <c r="JA1343"/>
      <c r="JB1343"/>
      <c r="JC1343"/>
      <c r="JD1343"/>
      <c r="JE1343"/>
      <c r="JF1343"/>
      <c r="JG1343"/>
      <c r="JH1343"/>
      <c r="JI1343"/>
      <c r="JJ1343"/>
      <c r="JK1343"/>
      <c r="JL1343"/>
      <c r="JM1343"/>
      <c r="JN1343"/>
      <c r="JO1343"/>
      <c r="JP1343"/>
      <c r="JQ1343"/>
      <c r="JR1343"/>
      <c r="JS1343"/>
      <c r="JT1343"/>
      <c r="JU1343"/>
      <c r="JV1343"/>
      <c r="JW1343"/>
      <c r="JX1343"/>
      <c r="JY1343"/>
      <c r="JZ1343"/>
      <c r="KA1343"/>
      <c r="KB1343"/>
      <c r="KC1343"/>
      <c r="KD1343"/>
      <c r="KE1343"/>
      <c r="KF1343"/>
      <c r="KG1343"/>
      <c r="KH1343"/>
      <c r="KI1343"/>
      <c r="KJ1343"/>
      <c r="KK1343"/>
      <c r="KL1343"/>
      <c r="KM1343"/>
      <c r="KN1343"/>
      <c r="KO1343"/>
      <c r="KP1343"/>
      <c r="KQ1343"/>
      <c r="KR1343"/>
      <c r="KS1343"/>
      <c r="KT1343"/>
      <c r="KU1343"/>
      <c r="KV1343"/>
      <c r="KW1343"/>
      <c r="KX1343"/>
      <c r="KY1343"/>
      <c r="KZ1343"/>
      <c r="LA1343"/>
      <c r="LB1343"/>
      <c r="LC1343"/>
      <c r="LD1343"/>
      <c r="LE1343"/>
      <c r="LF1343"/>
      <c r="LG1343"/>
      <c r="LH1343"/>
      <c r="LI1343"/>
      <c r="LJ1343"/>
      <c r="LK1343"/>
      <c r="LL1343"/>
      <c r="LM1343"/>
      <c r="LN1343"/>
      <c r="LO1343"/>
      <c r="LP1343"/>
      <c r="LQ1343"/>
      <c r="LR1343"/>
      <c r="LS1343"/>
      <c r="LT1343"/>
      <c r="LU1343"/>
      <c r="LV1343"/>
      <c r="LW1343"/>
      <c r="LX1343"/>
      <c r="LY1343"/>
      <c r="LZ1343"/>
      <c r="MA1343"/>
      <c r="MB1343"/>
      <c r="MC1343"/>
      <c r="MD1343"/>
      <c r="ME1343"/>
      <c r="MF1343"/>
      <c r="MG1343"/>
      <c r="MH1343"/>
      <c r="MI1343"/>
      <c r="MJ1343"/>
      <c r="MK1343"/>
      <c r="ML1343"/>
      <c r="MM1343"/>
      <c r="MN1343"/>
      <c r="MO1343"/>
      <c r="MP1343"/>
      <c r="MQ1343"/>
      <c r="MR1343"/>
      <c r="MS1343"/>
      <c r="MT1343"/>
      <c r="MU1343"/>
      <c r="MV1343"/>
      <c r="MW1343"/>
      <c r="MX1343"/>
      <c r="MY1343"/>
      <c r="MZ1343"/>
      <c r="NA1343"/>
      <c r="NB1343"/>
      <c r="NC1343"/>
      <c r="ND1343"/>
      <c r="NE1343"/>
      <c r="NF1343"/>
      <c r="NG1343"/>
      <c r="NH1343"/>
      <c r="NI1343"/>
      <c r="NJ1343"/>
      <c r="NK1343"/>
      <c r="NL1343"/>
      <c r="NM1343"/>
      <c r="NN1343"/>
      <c r="NO1343"/>
      <c r="NP1343"/>
      <c r="NQ1343"/>
      <c r="NR1343"/>
      <c r="NS1343"/>
      <c r="NT1343"/>
      <c r="NU1343"/>
      <c r="NV1343"/>
      <c r="NW1343"/>
      <c r="NX1343"/>
      <c r="NY1343"/>
      <c r="NZ1343"/>
      <c r="OA1343"/>
    </row>
    <row r="1344" spans="16:391"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  <c r="CN1344"/>
      <c r="CO1344"/>
      <c r="CP1344"/>
      <c r="CQ1344"/>
      <c r="CR1344"/>
      <c r="CS1344"/>
      <c r="CT1344"/>
      <c r="CU1344"/>
      <c r="CV1344"/>
      <c r="CW1344"/>
      <c r="CX1344"/>
      <c r="CY1344"/>
      <c r="CZ1344"/>
      <c r="DA1344"/>
      <c r="DB1344"/>
      <c r="DC1344"/>
      <c r="DD1344"/>
      <c r="DE1344"/>
      <c r="DF1344"/>
      <c r="DG1344"/>
      <c r="DH1344"/>
      <c r="DI1344"/>
      <c r="DJ1344"/>
      <c r="DK1344"/>
      <c r="DL1344"/>
      <c r="DM1344"/>
      <c r="DN1344"/>
      <c r="DO1344"/>
      <c r="DP1344"/>
      <c r="DQ1344"/>
      <c r="DR1344"/>
      <c r="DS1344"/>
      <c r="DT1344"/>
      <c r="DU1344"/>
      <c r="DV1344"/>
      <c r="DW1344"/>
      <c r="DX1344"/>
      <c r="DY1344"/>
      <c r="DZ1344"/>
      <c r="EA1344"/>
      <c r="EB1344"/>
      <c r="EC1344"/>
      <c r="ED1344"/>
      <c r="EE1344"/>
      <c r="EF1344"/>
      <c r="EG1344"/>
      <c r="EH1344"/>
      <c r="EI1344"/>
      <c r="EJ1344"/>
      <c r="EK1344"/>
      <c r="EL1344"/>
      <c r="EM1344"/>
      <c r="EN1344"/>
      <c r="EO1344"/>
      <c r="EP1344"/>
      <c r="EQ1344"/>
      <c r="ER1344"/>
      <c r="ES1344"/>
      <c r="ET1344"/>
      <c r="EU1344"/>
      <c r="EV1344"/>
      <c r="EW1344"/>
      <c r="EX1344"/>
      <c r="EY1344"/>
      <c r="EZ1344"/>
      <c r="FA1344"/>
      <c r="FB1344"/>
      <c r="FC1344"/>
      <c r="FD1344"/>
      <c r="FE1344"/>
      <c r="FF1344"/>
      <c r="FG1344"/>
      <c r="FH1344"/>
      <c r="FI1344"/>
      <c r="FJ1344"/>
      <c r="FK1344"/>
      <c r="FL1344"/>
      <c r="FM1344"/>
      <c r="FN1344"/>
      <c r="FO1344"/>
      <c r="FP1344"/>
      <c r="FQ1344"/>
      <c r="FR1344"/>
      <c r="FS1344"/>
      <c r="FT1344"/>
      <c r="FU1344"/>
      <c r="FV1344"/>
      <c r="FW1344"/>
      <c r="FX1344"/>
      <c r="FY1344"/>
      <c r="FZ1344"/>
      <c r="GA1344"/>
      <c r="GB1344"/>
      <c r="GC1344"/>
      <c r="GD1344"/>
      <c r="GE1344"/>
      <c r="GF1344"/>
      <c r="GG1344"/>
      <c r="GH1344"/>
      <c r="GI1344"/>
      <c r="GJ1344"/>
      <c r="GK1344"/>
      <c r="GL1344"/>
      <c r="GM1344"/>
      <c r="GN1344"/>
      <c r="GO1344"/>
      <c r="GP1344"/>
      <c r="GQ1344"/>
      <c r="GR1344"/>
      <c r="GS1344"/>
      <c r="GT1344"/>
      <c r="GU1344"/>
      <c r="GV1344"/>
      <c r="GW1344"/>
      <c r="GX1344"/>
      <c r="GY1344"/>
      <c r="GZ1344"/>
      <c r="HA1344"/>
      <c r="HB1344"/>
      <c r="HC1344"/>
      <c r="HD1344"/>
      <c r="HE1344"/>
      <c r="HF1344"/>
      <c r="HG1344"/>
      <c r="HH1344"/>
      <c r="HI1344"/>
      <c r="HJ1344"/>
      <c r="HK1344"/>
      <c r="HL1344"/>
      <c r="HM1344"/>
      <c r="HN1344"/>
      <c r="HO1344"/>
      <c r="HP1344"/>
      <c r="HQ1344"/>
      <c r="HR1344"/>
      <c r="HS1344"/>
      <c r="HT1344"/>
      <c r="HU1344"/>
      <c r="HV1344"/>
      <c r="HW1344"/>
      <c r="HX1344"/>
      <c r="HY1344"/>
      <c r="HZ1344"/>
      <c r="IA1344"/>
      <c r="IB1344"/>
      <c r="IC1344"/>
      <c r="ID1344"/>
      <c r="IE1344"/>
      <c r="IF1344"/>
      <c r="IG1344"/>
      <c r="IH1344"/>
      <c r="II1344"/>
      <c r="IJ1344"/>
      <c r="IK1344"/>
      <c r="IL1344"/>
      <c r="IM1344"/>
      <c r="IN1344"/>
      <c r="IO1344"/>
      <c r="IP1344"/>
      <c r="IQ1344"/>
      <c r="IR1344"/>
      <c r="IS1344"/>
      <c r="IT1344"/>
      <c r="IU1344"/>
      <c r="IV1344"/>
      <c r="IW1344"/>
      <c r="IX1344"/>
      <c r="IY1344"/>
      <c r="IZ1344"/>
      <c r="JA1344"/>
      <c r="JB1344"/>
      <c r="JC1344"/>
      <c r="JD1344"/>
      <c r="JE1344"/>
      <c r="JF1344"/>
      <c r="JG1344"/>
      <c r="JH1344"/>
      <c r="JI1344"/>
      <c r="JJ1344"/>
      <c r="JK1344"/>
      <c r="JL1344"/>
      <c r="JM1344"/>
      <c r="JN1344"/>
      <c r="JO1344"/>
      <c r="JP1344"/>
      <c r="JQ1344"/>
      <c r="JR1344"/>
      <c r="JS1344"/>
      <c r="JT1344"/>
      <c r="JU1344"/>
      <c r="JV1344"/>
      <c r="JW1344"/>
      <c r="JX1344"/>
      <c r="JY1344"/>
      <c r="JZ1344"/>
      <c r="KA1344"/>
      <c r="KB1344"/>
      <c r="KC1344"/>
      <c r="KD1344"/>
      <c r="KE1344"/>
      <c r="KF1344"/>
      <c r="KG1344"/>
      <c r="KH1344"/>
      <c r="KI1344"/>
      <c r="KJ1344"/>
      <c r="KK1344"/>
      <c r="KL1344"/>
      <c r="KM1344"/>
      <c r="KN1344"/>
      <c r="KO1344"/>
      <c r="KP1344"/>
      <c r="KQ1344"/>
      <c r="KR1344"/>
      <c r="KS1344"/>
      <c r="KT1344"/>
      <c r="KU1344"/>
      <c r="KV1344"/>
      <c r="KW1344"/>
      <c r="KX1344"/>
      <c r="KY1344"/>
      <c r="KZ1344"/>
      <c r="LA1344"/>
      <c r="LB1344"/>
      <c r="LC1344"/>
      <c r="LD1344"/>
      <c r="LE1344"/>
      <c r="LF1344"/>
      <c r="LG1344"/>
      <c r="LH1344"/>
      <c r="LI1344"/>
      <c r="LJ1344"/>
      <c r="LK1344"/>
      <c r="LL1344"/>
      <c r="LM1344"/>
      <c r="LN1344"/>
      <c r="LO1344"/>
      <c r="LP1344"/>
      <c r="LQ1344"/>
      <c r="LR1344"/>
      <c r="LS1344"/>
      <c r="LT1344"/>
      <c r="LU1344"/>
      <c r="LV1344"/>
      <c r="LW1344"/>
      <c r="LX1344"/>
      <c r="LY1344"/>
      <c r="LZ1344"/>
      <c r="MA1344"/>
      <c r="MB1344"/>
      <c r="MC1344"/>
      <c r="MD1344"/>
      <c r="ME1344"/>
      <c r="MF1344"/>
      <c r="MG1344"/>
      <c r="MH1344"/>
      <c r="MI1344"/>
      <c r="MJ1344"/>
      <c r="MK1344"/>
      <c r="ML1344"/>
      <c r="MM1344"/>
      <c r="MN1344"/>
      <c r="MO1344"/>
      <c r="MP1344"/>
      <c r="MQ1344"/>
      <c r="MR1344"/>
      <c r="MS1344"/>
      <c r="MT1344"/>
      <c r="MU1344"/>
      <c r="MV1344"/>
      <c r="MW1344"/>
      <c r="MX1344"/>
      <c r="MY1344"/>
      <c r="MZ1344"/>
      <c r="NA1344"/>
      <c r="NB1344"/>
      <c r="NC1344"/>
      <c r="ND1344"/>
      <c r="NE1344"/>
      <c r="NF1344"/>
      <c r="NG1344"/>
      <c r="NH1344"/>
      <c r="NI1344"/>
      <c r="NJ1344"/>
      <c r="NK1344"/>
      <c r="NL1344"/>
      <c r="NM1344"/>
      <c r="NN1344"/>
      <c r="NO1344"/>
      <c r="NP1344"/>
      <c r="NQ1344"/>
      <c r="NR1344"/>
      <c r="NS1344"/>
      <c r="NT1344"/>
      <c r="NU1344"/>
      <c r="NV1344"/>
      <c r="NW1344"/>
      <c r="NX1344"/>
      <c r="NY1344"/>
      <c r="NZ1344"/>
      <c r="OA1344"/>
    </row>
    <row r="1345" spans="16:391"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  <c r="CN1345"/>
      <c r="CO1345"/>
      <c r="CP1345"/>
      <c r="CQ1345"/>
      <c r="CR1345"/>
      <c r="CS1345"/>
      <c r="CT1345"/>
      <c r="CU1345"/>
      <c r="CV1345"/>
      <c r="CW1345"/>
      <c r="CX1345"/>
      <c r="CY1345"/>
      <c r="CZ1345"/>
      <c r="DA1345"/>
      <c r="DB1345"/>
      <c r="DC1345"/>
      <c r="DD1345"/>
      <c r="DE1345"/>
      <c r="DF1345"/>
      <c r="DG1345"/>
      <c r="DH1345"/>
      <c r="DI1345"/>
      <c r="DJ1345"/>
      <c r="DK1345"/>
      <c r="DL1345"/>
      <c r="DM1345"/>
      <c r="DN1345"/>
      <c r="DO1345"/>
      <c r="DP1345"/>
      <c r="DQ1345"/>
      <c r="DR1345"/>
      <c r="DS1345"/>
      <c r="DT1345"/>
      <c r="DU1345"/>
      <c r="DV1345"/>
      <c r="DW1345"/>
      <c r="DX1345"/>
      <c r="DY1345"/>
      <c r="DZ1345"/>
      <c r="EA1345"/>
      <c r="EB1345"/>
      <c r="EC1345"/>
      <c r="ED1345"/>
      <c r="EE1345"/>
      <c r="EF1345"/>
      <c r="EG1345"/>
      <c r="EH1345"/>
      <c r="EI1345"/>
      <c r="EJ1345"/>
      <c r="EK1345"/>
      <c r="EL1345"/>
      <c r="EM1345"/>
      <c r="EN1345"/>
      <c r="EO1345"/>
      <c r="EP1345"/>
      <c r="EQ1345"/>
      <c r="ER1345"/>
      <c r="ES1345"/>
      <c r="ET1345"/>
      <c r="EU1345"/>
      <c r="EV1345"/>
      <c r="EW1345"/>
      <c r="EX1345"/>
      <c r="EY1345"/>
      <c r="EZ1345"/>
      <c r="FA1345"/>
      <c r="FB1345"/>
      <c r="FC1345"/>
      <c r="FD1345"/>
      <c r="FE1345"/>
      <c r="FF1345"/>
      <c r="FG1345"/>
      <c r="FH1345"/>
      <c r="FI1345"/>
      <c r="FJ1345"/>
      <c r="FK1345"/>
      <c r="FL1345"/>
      <c r="FM1345"/>
      <c r="FN1345"/>
      <c r="FO1345"/>
      <c r="FP1345"/>
      <c r="FQ1345"/>
      <c r="FR1345"/>
      <c r="FS1345"/>
      <c r="FT1345"/>
      <c r="FU1345"/>
      <c r="FV1345"/>
      <c r="FW1345"/>
      <c r="FX1345"/>
      <c r="FY1345"/>
      <c r="FZ1345"/>
      <c r="GA1345"/>
      <c r="GB1345"/>
      <c r="GC1345"/>
      <c r="GD1345"/>
      <c r="GE1345"/>
      <c r="GF1345"/>
      <c r="GG1345"/>
      <c r="GH1345"/>
      <c r="GI1345"/>
      <c r="GJ1345"/>
      <c r="GK1345"/>
      <c r="GL1345"/>
      <c r="GM1345"/>
      <c r="GN1345"/>
      <c r="GO1345"/>
      <c r="GP1345"/>
      <c r="GQ1345"/>
      <c r="GR1345"/>
      <c r="GS1345"/>
      <c r="GT1345"/>
      <c r="GU1345"/>
      <c r="GV1345"/>
      <c r="GW1345"/>
      <c r="GX1345"/>
      <c r="GY1345"/>
      <c r="GZ1345"/>
      <c r="HA1345"/>
      <c r="HB1345"/>
      <c r="HC1345"/>
      <c r="HD1345"/>
      <c r="HE1345"/>
      <c r="HF1345"/>
      <c r="HG1345"/>
      <c r="HH1345"/>
      <c r="HI1345"/>
      <c r="HJ1345"/>
      <c r="HK1345"/>
      <c r="HL1345"/>
      <c r="HM1345"/>
      <c r="HN1345"/>
      <c r="HO1345"/>
      <c r="HP1345"/>
      <c r="HQ1345"/>
      <c r="HR1345"/>
      <c r="HS1345"/>
      <c r="HT1345"/>
      <c r="HU1345"/>
      <c r="HV1345"/>
      <c r="HW1345"/>
      <c r="HX1345"/>
      <c r="HY1345"/>
      <c r="HZ1345"/>
      <c r="IA1345"/>
      <c r="IB1345"/>
      <c r="IC1345"/>
      <c r="ID1345"/>
      <c r="IE1345"/>
      <c r="IF1345"/>
      <c r="IG1345"/>
      <c r="IH1345"/>
      <c r="II1345"/>
      <c r="IJ1345"/>
      <c r="IK1345"/>
      <c r="IL1345"/>
      <c r="IM1345"/>
      <c r="IN1345"/>
      <c r="IO1345"/>
      <c r="IP1345"/>
      <c r="IQ1345"/>
      <c r="IR1345"/>
      <c r="IS1345"/>
      <c r="IT1345"/>
      <c r="IU1345"/>
      <c r="IV1345"/>
      <c r="IW1345"/>
      <c r="IX1345"/>
      <c r="IY1345"/>
      <c r="IZ1345"/>
      <c r="JA1345"/>
      <c r="JB1345"/>
      <c r="JC1345"/>
      <c r="JD1345"/>
      <c r="JE1345"/>
      <c r="JF1345"/>
      <c r="JG1345"/>
      <c r="JH1345"/>
      <c r="JI1345"/>
      <c r="JJ1345"/>
      <c r="JK1345"/>
      <c r="JL1345"/>
      <c r="JM1345"/>
      <c r="JN1345"/>
      <c r="JO1345"/>
      <c r="JP1345"/>
      <c r="JQ1345"/>
      <c r="JR1345"/>
      <c r="JS1345"/>
      <c r="JT1345"/>
      <c r="JU1345"/>
      <c r="JV1345"/>
      <c r="JW1345"/>
      <c r="JX1345"/>
      <c r="JY1345"/>
      <c r="JZ1345"/>
      <c r="KA1345"/>
      <c r="KB1345"/>
      <c r="KC1345"/>
      <c r="KD1345"/>
      <c r="KE1345"/>
      <c r="KF1345"/>
      <c r="KG1345"/>
      <c r="KH1345"/>
      <c r="KI1345"/>
      <c r="KJ1345"/>
      <c r="KK1345"/>
      <c r="KL1345"/>
      <c r="KM1345"/>
      <c r="KN1345"/>
      <c r="KO1345"/>
      <c r="KP1345"/>
      <c r="KQ1345"/>
      <c r="KR1345"/>
      <c r="KS1345"/>
      <c r="KT1345"/>
      <c r="KU1345"/>
      <c r="KV1345"/>
      <c r="KW1345"/>
      <c r="KX1345"/>
      <c r="KY1345"/>
      <c r="KZ1345"/>
      <c r="LA1345"/>
      <c r="LB1345"/>
      <c r="LC1345"/>
      <c r="LD1345"/>
      <c r="LE1345"/>
      <c r="LF1345"/>
      <c r="LG1345"/>
      <c r="LH1345"/>
      <c r="LI1345"/>
      <c r="LJ1345"/>
      <c r="LK1345"/>
      <c r="LL1345"/>
      <c r="LM1345"/>
      <c r="LN1345"/>
      <c r="LO1345"/>
      <c r="LP1345"/>
      <c r="LQ1345"/>
      <c r="LR1345"/>
      <c r="LS1345"/>
      <c r="LT1345"/>
      <c r="LU1345"/>
      <c r="LV1345"/>
      <c r="LW1345"/>
      <c r="LX1345"/>
      <c r="LY1345"/>
      <c r="LZ1345"/>
      <c r="MA1345"/>
      <c r="MB1345"/>
      <c r="MC1345"/>
      <c r="MD1345"/>
      <c r="ME1345"/>
      <c r="MF1345"/>
      <c r="MG1345"/>
      <c r="MH1345"/>
      <c r="MI1345"/>
      <c r="MJ1345"/>
      <c r="MK1345"/>
      <c r="ML1345"/>
      <c r="MM1345"/>
      <c r="MN1345"/>
      <c r="MO1345"/>
      <c r="MP1345"/>
      <c r="MQ1345"/>
      <c r="MR1345"/>
      <c r="MS1345"/>
      <c r="MT1345"/>
      <c r="MU1345"/>
      <c r="MV1345"/>
      <c r="MW1345"/>
      <c r="MX1345"/>
      <c r="MY1345"/>
      <c r="MZ1345"/>
      <c r="NA1345"/>
      <c r="NB1345"/>
      <c r="NC1345"/>
      <c r="ND1345"/>
      <c r="NE1345"/>
      <c r="NF1345"/>
      <c r="NG1345"/>
      <c r="NH1345"/>
      <c r="NI1345"/>
      <c r="NJ1345"/>
      <c r="NK1345"/>
      <c r="NL1345"/>
      <c r="NM1345"/>
      <c r="NN1345"/>
      <c r="NO1345"/>
      <c r="NP1345"/>
      <c r="NQ1345"/>
      <c r="NR1345"/>
      <c r="NS1345"/>
      <c r="NT1345"/>
      <c r="NU1345"/>
      <c r="NV1345"/>
      <c r="NW1345"/>
      <c r="NX1345"/>
      <c r="NY1345"/>
      <c r="NZ1345"/>
      <c r="OA1345"/>
    </row>
    <row r="1346" spans="16:391"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  <c r="CN1346"/>
      <c r="CO1346"/>
      <c r="CP1346"/>
      <c r="CQ1346"/>
      <c r="CR1346"/>
      <c r="CS1346"/>
      <c r="CT1346"/>
      <c r="CU1346"/>
      <c r="CV1346"/>
      <c r="CW1346"/>
      <c r="CX1346"/>
      <c r="CY1346"/>
      <c r="CZ1346"/>
      <c r="DA1346"/>
      <c r="DB1346"/>
      <c r="DC1346"/>
      <c r="DD1346"/>
      <c r="DE1346"/>
      <c r="DF1346"/>
      <c r="DG1346"/>
      <c r="DH1346"/>
      <c r="DI1346"/>
      <c r="DJ1346"/>
      <c r="DK1346"/>
      <c r="DL1346"/>
      <c r="DM1346"/>
      <c r="DN1346"/>
      <c r="DO1346"/>
      <c r="DP1346"/>
      <c r="DQ1346"/>
      <c r="DR1346"/>
      <c r="DS1346"/>
      <c r="DT1346"/>
      <c r="DU1346"/>
      <c r="DV1346"/>
      <c r="DW1346"/>
      <c r="DX1346"/>
      <c r="DY1346"/>
      <c r="DZ1346"/>
      <c r="EA1346"/>
      <c r="EB1346"/>
      <c r="EC1346"/>
      <c r="ED1346"/>
      <c r="EE1346"/>
      <c r="EF1346"/>
      <c r="EG1346"/>
      <c r="EH1346"/>
      <c r="EI1346"/>
      <c r="EJ1346"/>
      <c r="EK1346"/>
      <c r="EL1346"/>
      <c r="EM1346"/>
      <c r="EN1346"/>
      <c r="EO1346"/>
      <c r="EP1346"/>
      <c r="EQ1346"/>
      <c r="ER1346"/>
      <c r="ES1346"/>
      <c r="ET1346"/>
      <c r="EU1346"/>
      <c r="EV1346"/>
      <c r="EW1346"/>
      <c r="EX1346"/>
      <c r="EY1346"/>
      <c r="EZ1346"/>
      <c r="FA1346"/>
      <c r="FB1346"/>
      <c r="FC1346"/>
      <c r="FD1346"/>
      <c r="FE1346"/>
      <c r="FF1346"/>
      <c r="FG1346"/>
      <c r="FH1346"/>
      <c r="FI1346"/>
      <c r="FJ1346"/>
      <c r="FK1346"/>
      <c r="FL1346"/>
      <c r="FM1346"/>
      <c r="FN1346"/>
      <c r="FO1346"/>
      <c r="FP1346"/>
      <c r="FQ1346"/>
      <c r="FR1346"/>
      <c r="FS1346"/>
      <c r="FT1346"/>
      <c r="FU1346"/>
      <c r="FV1346"/>
      <c r="FW1346"/>
      <c r="FX1346"/>
      <c r="FY1346"/>
      <c r="FZ1346"/>
      <c r="GA1346"/>
      <c r="GB1346"/>
      <c r="GC1346"/>
      <c r="GD1346"/>
      <c r="GE1346"/>
      <c r="GF1346"/>
      <c r="GG1346"/>
      <c r="GH1346"/>
      <c r="GI1346"/>
      <c r="GJ1346"/>
      <c r="GK1346"/>
      <c r="GL1346"/>
      <c r="GM1346"/>
      <c r="GN1346"/>
      <c r="GO1346"/>
      <c r="GP1346"/>
      <c r="GQ1346"/>
      <c r="GR1346"/>
      <c r="GS1346"/>
      <c r="GT1346"/>
      <c r="GU1346"/>
      <c r="GV1346"/>
      <c r="GW1346"/>
      <c r="GX1346"/>
      <c r="GY1346"/>
      <c r="GZ1346"/>
      <c r="HA1346"/>
      <c r="HB1346"/>
      <c r="HC1346"/>
      <c r="HD1346"/>
      <c r="HE1346"/>
      <c r="HF1346"/>
      <c r="HG1346"/>
      <c r="HH1346"/>
      <c r="HI1346"/>
      <c r="HJ1346"/>
      <c r="HK1346"/>
      <c r="HL1346"/>
      <c r="HM1346"/>
      <c r="HN1346"/>
      <c r="HO1346"/>
      <c r="HP1346"/>
      <c r="HQ1346"/>
      <c r="HR1346"/>
      <c r="HS1346"/>
      <c r="HT1346"/>
      <c r="HU1346"/>
      <c r="HV1346"/>
      <c r="HW1346"/>
      <c r="HX1346"/>
      <c r="HY1346"/>
      <c r="HZ1346"/>
      <c r="IA1346"/>
      <c r="IB1346"/>
      <c r="IC1346"/>
      <c r="ID1346"/>
      <c r="IE1346"/>
      <c r="IF1346"/>
      <c r="IG1346"/>
      <c r="IH1346"/>
      <c r="II1346"/>
      <c r="IJ1346"/>
      <c r="IK1346"/>
      <c r="IL1346"/>
      <c r="IM1346"/>
      <c r="IN1346"/>
      <c r="IO1346"/>
      <c r="IP1346"/>
      <c r="IQ1346"/>
      <c r="IR1346"/>
      <c r="IS1346"/>
      <c r="IT1346"/>
      <c r="IU1346"/>
      <c r="IV1346"/>
      <c r="IW1346"/>
      <c r="IX1346"/>
      <c r="IY1346"/>
      <c r="IZ1346"/>
      <c r="JA1346"/>
      <c r="JB1346"/>
      <c r="JC1346"/>
      <c r="JD1346"/>
      <c r="JE1346"/>
      <c r="JF1346"/>
      <c r="JG1346"/>
      <c r="JH1346"/>
      <c r="JI1346"/>
      <c r="JJ1346"/>
      <c r="JK1346"/>
      <c r="JL1346"/>
      <c r="JM1346"/>
      <c r="JN1346"/>
      <c r="JO1346"/>
      <c r="JP1346"/>
      <c r="JQ1346"/>
      <c r="JR1346"/>
      <c r="JS1346"/>
      <c r="JT1346"/>
      <c r="JU1346"/>
      <c r="JV1346"/>
      <c r="JW1346"/>
      <c r="JX1346"/>
      <c r="JY1346"/>
      <c r="JZ1346"/>
      <c r="KA1346"/>
      <c r="KB1346"/>
      <c r="KC1346"/>
      <c r="KD1346"/>
      <c r="KE1346"/>
      <c r="KF1346"/>
      <c r="KG1346"/>
      <c r="KH1346"/>
      <c r="KI1346"/>
      <c r="KJ1346"/>
      <c r="KK1346"/>
      <c r="KL1346"/>
      <c r="KM1346"/>
      <c r="KN1346"/>
      <c r="KO1346"/>
      <c r="KP1346"/>
      <c r="KQ1346"/>
      <c r="KR1346"/>
      <c r="KS1346"/>
      <c r="KT1346"/>
      <c r="KU1346"/>
      <c r="KV1346"/>
      <c r="KW1346"/>
      <c r="KX1346"/>
      <c r="KY1346"/>
      <c r="KZ1346"/>
      <c r="LA1346"/>
      <c r="LB1346"/>
      <c r="LC1346"/>
      <c r="LD1346"/>
      <c r="LE1346"/>
      <c r="LF1346"/>
      <c r="LG1346"/>
      <c r="LH1346"/>
      <c r="LI1346"/>
      <c r="LJ1346"/>
      <c r="LK1346"/>
      <c r="LL1346"/>
      <c r="LM1346"/>
      <c r="LN1346"/>
      <c r="LO1346"/>
      <c r="LP1346"/>
      <c r="LQ1346"/>
      <c r="LR1346"/>
      <c r="LS1346"/>
      <c r="LT1346"/>
      <c r="LU1346"/>
      <c r="LV1346"/>
      <c r="LW1346"/>
      <c r="LX1346"/>
      <c r="LY1346"/>
      <c r="LZ1346"/>
      <c r="MA1346"/>
      <c r="MB1346"/>
      <c r="MC1346"/>
      <c r="MD1346"/>
      <c r="ME1346"/>
      <c r="MF1346"/>
      <c r="MG1346"/>
      <c r="MH1346"/>
      <c r="MI1346"/>
      <c r="MJ1346"/>
      <c r="MK1346"/>
      <c r="ML1346"/>
      <c r="MM1346"/>
      <c r="MN1346"/>
      <c r="MO1346"/>
      <c r="MP1346"/>
      <c r="MQ1346"/>
      <c r="MR1346"/>
      <c r="MS1346"/>
      <c r="MT1346"/>
      <c r="MU1346"/>
      <c r="MV1346"/>
      <c r="MW1346"/>
      <c r="MX1346"/>
      <c r="MY1346"/>
      <c r="MZ1346"/>
      <c r="NA1346"/>
      <c r="NB1346"/>
      <c r="NC1346"/>
      <c r="ND1346"/>
      <c r="NE1346"/>
      <c r="NF1346"/>
      <c r="NG1346"/>
      <c r="NH1346"/>
      <c r="NI1346"/>
      <c r="NJ1346"/>
      <c r="NK1346"/>
      <c r="NL1346"/>
      <c r="NM1346"/>
      <c r="NN1346"/>
      <c r="NO1346"/>
      <c r="NP1346"/>
      <c r="NQ1346"/>
      <c r="NR1346"/>
      <c r="NS1346"/>
      <c r="NT1346"/>
      <c r="NU1346"/>
      <c r="NV1346"/>
      <c r="NW1346"/>
      <c r="NX1346"/>
      <c r="NY1346"/>
      <c r="NZ1346"/>
      <c r="OA1346"/>
    </row>
    <row r="1347" spans="16:391"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  <c r="CN1347"/>
      <c r="CO1347"/>
      <c r="CP1347"/>
      <c r="CQ1347"/>
      <c r="CR1347"/>
      <c r="CS1347"/>
      <c r="CT1347"/>
      <c r="CU1347"/>
      <c r="CV1347"/>
      <c r="CW1347"/>
      <c r="CX1347"/>
      <c r="CY1347"/>
      <c r="CZ1347"/>
      <c r="DA1347"/>
      <c r="DB1347"/>
      <c r="DC1347"/>
      <c r="DD1347"/>
      <c r="DE1347"/>
      <c r="DF1347"/>
      <c r="DG1347"/>
      <c r="DH1347"/>
      <c r="DI1347"/>
      <c r="DJ1347"/>
      <c r="DK1347"/>
      <c r="DL1347"/>
      <c r="DM1347"/>
      <c r="DN1347"/>
      <c r="DO1347"/>
      <c r="DP1347"/>
      <c r="DQ1347"/>
      <c r="DR1347"/>
      <c r="DS1347"/>
      <c r="DT1347"/>
      <c r="DU1347"/>
      <c r="DV1347"/>
      <c r="DW1347"/>
      <c r="DX1347"/>
      <c r="DY1347"/>
      <c r="DZ1347"/>
      <c r="EA1347"/>
      <c r="EB1347"/>
      <c r="EC1347"/>
      <c r="ED1347"/>
      <c r="EE1347"/>
      <c r="EF1347"/>
      <c r="EG1347"/>
      <c r="EH1347"/>
      <c r="EI1347"/>
      <c r="EJ1347"/>
      <c r="EK1347"/>
      <c r="EL1347"/>
      <c r="EM1347"/>
      <c r="EN1347"/>
      <c r="EO1347"/>
      <c r="EP1347"/>
      <c r="EQ1347"/>
      <c r="ER1347"/>
      <c r="ES1347"/>
      <c r="ET1347"/>
      <c r="EU1347"/>
      <c r="EV1347"/>
      <c r="EW1347"/>
      <c r="EX1347"/>
      <c r="EY1347"/>
      <c r="EZ1347"/>
      <c r="FA1347"/>
      <c r="FB1347"/>
      <c r="FC1347"/>
      <c r="FD1347"/>
      <c r="FE1347"/>
      <c r="FF1347"/>
      <c r="FG1347"/>
      <c r="FH1347"/>
      <c r="FI1347"/>
      <c r="FJ1347"/>
      <c r="FK1347"/>
      <c r="FL1347"/>
      <c r="FM1347"/>
      <c r="FN1347"/>
      <c r="FO1347"/>
      <c r="FP1347"/>
      <c r="FQ1347"/>
      <c r="FR1347"/>
      <c r="FS1347"/>
      <c r="FT1347"/>
      <c r="FU1347"/>
      <c r="FV1347"/>
      <c r="FW1347"/>
      <c r="FX1347"/>
      <c r="FY1347"/>
      <c r="FZ1347"/>
      <c r="GA1347"/>
      <c r="GB1347"/>
      <c r="GC1347"/>
      <c r="GD1347"/>
      <c r="GE1347"/>
      <c r="GF1347"/>
      <c r="GG1347"/>
      <c r="GH1347"/>
      <c r="GI1347"/>
      <c r="GJ1347"/>
      <c r="GK1347"/>
      <c r="GL1347"/>
      <c r="GM1347"/>
      <c r="GN1347"/>
      <c r="GO1347"/>
      <c r="GP1347"/>
      <c r="GQ1347"/>
      <c r="GR1347"/>
      <c r="GS1347"/>
      <c r="GT1347"/>
      <c r="GU1347"/>
      <c r="GV1347"/>
      <c r="GW1347"/>
      <c r="GX1347"/>
      <c r="GY1347"/>
      <c r="GZ1347"/>
      <c r="HA1347"/>
      <c r="HB1347"/>
      <c r="HC1347"/>
      <c r="HD1347"/>
      <c r="HE1347"/>
      <c r="HF1347"/>
      <c r="HG1347"/>
      <c r="HH1347"/>
      <c r="HI1347"/>
      <c r="HJ1347"/>
      <c r="HK1347"/>
      <c r="HL1347"/>
      <c r="HM1347"/>
      <c r="HN1347"/>
      <c r="HO1347"/>
      <c r="HP1347"/>
      <c r="HQ1347"/>
      <c r="HR1347"/>
      <c r="HS1347"/>
      <c r="HT1347"/>
      <c r="HU1347"/>
      <c r="HV1347"/>
      <c r="HW1347"/>
      <c r="HX1347"/>
      <c r="HY1347"/>
      <c r="HZ1347"/>
      <c r="IA1347"/>
      <c r="IB1347"/>
      <c r="IC1347"/>
      <c r="ID1347"/>
      <c r="IE1347"/>
      <c r="IF1347"/>
      <c r="IG1347"/>
      <c r="IH1347"/>
      <c r="II1347"/>
      <c r="IJ1347"/>
      <c r="IK1347"/>
      <c r="IL1347"/>
      <c r="IM1347"/>
      <c r="IN1347"/>
      <c r="IO1347"/>
      <c r="IP1347"/>
      <c r="IQ1347"/>
      <c r="IR1347"/>
      <c r="IS1347"/>
      <c r="IT1347"/>
      <c r="IU1347"/>
      <c r="IV1347"/>
      <c r="IW1347"/>
      <c r="IX1347"/>
      <c r="IY1347"/>
      <c r="IZ1347"/>
      <c r="JA1347"/>
      <c r="JB1347"/>
      <c r="JC1347"/>
      <c r="JD1347"/>
      <c r="JE1347"/>
      <c r="JF1347"/>
      <c r="JG1347"/>
      <c r="JH1347"/>
      <c r="JI1347"/>
      <c r="JJ1347"/>
      <c r="JK1347"/>
      <c r="JL1347"/>
      <c r="JM1347"/>
      <c r="JN1347"/>
      <c r="JO1347"/>
      <c r="JP1347"/>
      <c r="JQ1347"/>
      <c r="JR1347"/>
      <c r="JS1347"/>
      <c r="JT1347"/>
      <c r="JU1347"/>
      <c r="JV1347"/>
      <c r="JW1347"/>
      <c r="JX1347"/>
      <c r="JY1347"/>
      <c r="JZ1347"/>
      <c r="KA1347"/>
      <c r="KB1347"/>
      <c r="KC1347"/>
      <c r="KD1347"/>
      <c r="KE1347"/>
      <c r="KF1347"/>
      <c r="KG1347"/>
      <c r="KH1347"/>
      <c r="KI1347"/>
      <c r="KJ1347"/>
      <c r="KK1347"/>
      <c r="KL1347"/>
      <c r="KM1347"/>
      <c r="KN1347"/>
      <c r="KO1347"/>
      <c r="KP1347"/>
      <c r="KQ1347"/>
      <c r="KR1347"/>
      <c r="KS1347"/>
      <c r="KT1347"/>
      <c r="KU1347"/>
      <c r="KV1347"/>
      <c r="KW1347"/>
      <c r="KX1347"/>
      <c r="KY1347"/>
      <c r="KZ1347"/>
      <c r="LA1347"/>
      <c r="LB1347"/>
      <c r="LC1347"/>
      <c r="LD1347"/>
      <c r="LE1347"/>
      <c r="LF1347"/>
      <c r="LG1347"/>
      <c r="LH1347"/>
      <c r="LI1347"/>
      <c r="LJ1347"/>
      <c r="LK1347"/>
      <c r="LL1347"/>
      <c r="LM1347"/>
      <c r="LN1347"/>
      <c r="LO1347"/>
      <c r="LP1347"/>
      <c r="LQ1347"/>
      <c r="LR1347"/>
      <c r="LS1347"/>
      <c r="LT1347"/>
      <c r="LU1347"/>
      <c r="LV1347"/>
      <c r="LW1347"/>
      <c r="LX1347"/>
      <c r="LY1347"/>
      <c r="LZ1347"/>
      <c r="MA1347"/>
      <c r="MB1347"/>
      <c r="MC1347"/>
      <c r="MD1347"/>
      <c r="ME1347"/>
      <c r="MF1347"/>
      <c r="MG1347"/>
      <c r="MH1347"/>
      <c r="MI1347"/>
      <c r="MJ1347"/>
      <c r="MK1347"/>
      <c r="ML1347"/>
      <c r="MM1347"/>
      <c r="MN1347"/>
      <c r="MO1347"/>
      <c r="MP1347"/>
      <c r="MQ1347"/>
      <c r="MR1347"/>
      <c r="MS1347"/>
      <c r="MT1347"/>
      <c r="MU1347"/>
      <c r="MV1347"/>
      <c r="MW1347"/>
      <c r="MX1347"/>
      <c r="MY1347"/>
      <c r="MZ1347"/>
      <c r="NA1347"/>
      <c r="NB1347"/>
      <c r="NC1347"/>
      <c r="ND1347"/>
      <c r="NE1347"/>
      <c r="NF1347"/>
      <c r="NG1347"/>
      <c r="NH1347"/>
      <c r="NI1347"/>
      <c r="NJ1347"/>
      <c r="NK1347"/>
      <c r="NL1347"/>
      <c r="NM1347"/>
      <c r="NN1347"/>
      <c r="NO1347"/>
      <c r="NP1347"/>
      <c r="NQ1347"/>
      <c r="NR1347"/>
      <c r="NS1347"/>
      <c r="NT1347"/>
      <c r="NU1347"/>
      <c r="NV1347"/>
      <c r="NW1347"/>
      <c r="NX1347"/>
      <c r="NY1347"/>
      <c r="NZ1347"/>
      <c r="OA1347"/>
    </row>
    <row r="1348" spans="16:391"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  <c r="CN1348"/>
      <c r="CO1348"/>
      <c r="CP1348"/>
      <c r="CQ1348"/>
      <c r="CR1348"/>
      <c r="CS1348"/>
      <c r="CT1348"/>
      <c r="CU1348"/>
      <c r="CV1348"/>
      <c r="CW1348"/>
      <c r="CX1348"/>
      <c r="CY1348"/>
      <c r="CZ1348"/>
      <c r="DA1348"/>
      <c r="DB1348"/>
      <c r="DC1348"/>
      <c r="DD1348"/>
      <c r="DE1348"/>
      <c r="DF1348"/>
      <c r="DG1348"/>
      <c r="DH1348"/>
      <c r="DI1348"/>
      <c r="DJ1348"/>
      <c r="DK1348"/>
      <c r="DL1348"/>
      <c r="DM1348"/>
      <c r="DN1348"/>
      <c r="DO1348"/>
      <c r="DP1348"/>
      <c r="DQ1348"/>
      <c r="DR1348"/>
      <c r="DS1348"/>
      <c r="DT1348"/>
      <c r="DU1348"/>
      <c r="DV1348"/>
      <c r="DW1348"/>
      <c r="DX1348"/>
      <c r="DY1348"/>
      <c r="DZ1348"/>
      <c r="EA1348"/>
      <c r="EB1348"/>
      <c r="EC1348"/>
      <c r="ED1348"/>
      <c r="EE1348"/>
      <c r="EF1348"/>
      <c r="EG1348"/>
      <c r="EH1348"/>
      <c r="EI1348"/>
      <c r="EJ1348"/>
      <c r="EK1348"/>
      <c r="EL1348"/>
      <c r="EM1348"/>
      <c r="EN1348"/>
      <c r="EO1348"/>
      <c r="EP1348"/>
      <c r="EQ1348"/>
      <c r="ER1348"/>
      <c r="ES1348"/>
      <c r="ET1348"/>
      <c r="EU1348"/>
      <c r="EV1348"/>
      <c r="EW1348"/>
      <c r="EX1348"/>
      <c r="EY1348"/>
      <c r="EZ1348"/>
      <c r="FA1348"/>
      <c r="FB1348"/>
      <c r="FC1348"/>
      <c r="FD1348"/>
      <c r="FE1348"/>
      <c r="FF1348"/>
      <c r="FG1348"/>
      <c r="FH1348"/>
      <c r="FI1348"/>
      <c r="FJ1348"/>
      <c r="FK1348"/>
      <c r="FL1348"/>
      <c r="FM1348"/>
      <c r="FN1348"/>
      <c r="FO1348"/>
      <c r="FP1348"/>
      <c r="FQ1348"/>
      <c r="FR1348"/>
      <c r="FS1348"/>
      <c r="FT1348"/>
      <c r="FU1348"/>
      <c r="FV1348"/>
      <c r="FW1348"/>
      <c r="FX1348"/>
      <c r="FY1348"/>
      <c r="FZ1348"/>
      <c r="GA1348"/>
      <c r="GB1348"/>
      <c r="GC1348"/>
      <c r="GD1348"/>
      <c r="GE1348"/>
      <c r="GF1348"/>
      <c r="GG1348"/>
      <c r="GH1348"/>
      <c r="GI1348"/>
      <c r="GJ1348"/>
      <c r="GK1348"/>
      <c r="GL1348"/>
      <c r="GM1348"/>
      <c r="GN1348"/>
      <c r="GO1348"/>
      <c r="GP1348"/>
      <c r="GQ1348"/>
      <c r="GR1348"/>
      <c r="GS1348"/>
      <c r="GT1348"/>
      <c r="GU1348"/>
      <c r="GV1348"/>
      <c r="GW1348"/>
      <c r="GX1348"/>
      <c r="GY1348"/>
      <c r="GZ1348"/>
      <c r="HA1348"/>
      <c r="HB1348"/>
      <c r="HC1348"/>
      <c r="HD1348"/>
      <c r="HE1348"/>
      <c r="HF1348"/>
      <c r="HG1348"/>
      <c r="HH1348"/>
      <c r="HI1348"/>
      <c r="HJ1348"/>
      <c r="HK1348"/>
      <c r="HL1348"/>
      <c r="HM1348"/>
      <c r="HN1348"/>
      <c r="HO1348"/>
      <c r="HP1348"/>
      <c r="HQ1348"/>
      <c r="HR1348"/>
      <c r="HS1348"/>
      <c r="HT1348"/>
      <c r="HU1348"/>
      <c r="HV1348"/>
      <c r="HW1348"/>
      <c r="HX1348"/>
      <c r="HY1348"/>
      <c r="HZ1348"/>
      <c r="IA1348"/>
      <c r="IB1348"/>
      <c r="IC1348"/>
      <c r="ID1348"/>
      <c r="IE1348"/>
      <c r="IF1348"/>
      <c r="IG1348"/>
      <c r="IH1348"/>
      <c r="II1348"/>
      <c r="IJ1348"/>
      <c r="IK1348"/>
      <c r="IL1348"/>
      <c r="IM1348"/>
      <c r="IN1348"/>
      <c r="IO1348"/>
      <c r="IP1348"/>
      <c r="IQ1348"/>
      <c r="IR1348"/>
      <c r="IS1348"/>
      <c r="IT1348"/>
      <c r="IU1348"/>
      <c r="IV1348"/>
      <c r="IW1348"/>
      <c r="IX1348"/>
      <c r="IY1348"/>
      <c r="IZ1348"/>
      <c r="JA1348"/>
      <c r="JB1348"/>
      <c r="JC1348"/>
      <c r="JD1348"/>
      <c r="JE1348"/>
      <c r="JF1348"/>
      <c r="JG1348"/>
      <c r="JH1348"/>
      <c r="JI1348"/>
      <c r="JJ1348"/>
      <c r="JK1348"/>
      <c r="JL1348"/>
      <c r="JM1348"/>
      <c r="JN1348"/>
      <c r="JO1348"/>
      <c r="JP1348"/>
      <c r="JQ1348"/>
      <c r="JR1348"/>
      <c r="JS1348"/>
      <c r="JT1348"/>
      <c r="JU1348"/>
      <c r="JV1348"/>
      <c r="JW1348"/>
      <c r="JX1348"/>
      <c r="JY1348"/>
      <c r="JZ1348"/>
      <c r="KA1348"/>
      <c r="KB1348"/>
      <c r="KC1348"/>
      <c r="KD1348"/>
      <c r="KE1348"/>
      <c r="KF1348"/>
      <c r="KG1348"/>
      <c r="KH1348"/>
      <c r="KI1348"/>
      <c r="KJ1348"/>
      <c r="KK1348"/>
      <c r="KL1348"/>
      <c r="KM1348"/>
      <c r="KN1348"/>
      <c r="KO1348"/>
      <c r="KP1348"/>
      <c r="KQ1348"/>
      <c r="KR1348"/>
      <c r="KS1348"/>
      <c r="KT1348"/>
      <c r="KU1348"/>
      <c r="KV1348"/>
      <c r="KW1348"/>
      <c r="KX1348"/>
      <c r="KY1348"/>
      <c r="KZ1348"/>
      <c r="LA1348"/>
      <c r="LB1348"/>
      <c r="LC1348"/>
      <c r="LD1348"/>
      <c r="LE1348"/>
      <c r="LF1348"/>
      <c r="LG1348"/>
      <c r="LH1348"/>
      <c r="LI1348"/>
      <c r="LJ1348"/>
      <c r="LK1348"/>
      <c r="LL1348"/>
      <c r="LM1348"/>
      <c r="LN1348"/>
      <c r="LO1348"/>
      <c r="LP1348"/>
      <c r="LQ1348"/>
      <c r="LR1348"/>
      <c r="LS1348"/>
      <c r="LT1348"/>
      <c r="LU1348"/>
      <c r="LV1348"/>
      <c r="LW1348"/>
      <c r="LX1348"/>
      <c r="LY1348"/>
      <c r="LZ1348"/>
      <c r="MA1348"/>
      <c r="MB1348"/>
      <c r="MC1348"/>
      <c r="MD1348"/>
      <c r="ME1348"/>
      <c r="MF1348"/>
      <c r="MG1348"/>
      <c r="MH1348"/>
      <c r="MI1348"/>
      <c r="MJ1348"/>
      <c r="MK1348"/>
      <c r="ML1348"/>
      <c r="MM1348"/>
      <c r="MN1348"/>
      <c r="MO1348"/>
      <c r="MP1348"/>
      <c r="MQ1348"/>
      <c r="MR1348"/>
      <c r="MS1348"/>
      <c r="MT1348"/>
      <c r="MU1348"/>
      <c r="MV1348"/>
      <c r="MW1348"/>
      <c r="MX1348"/>
      <c r="MY1348"/>
      <c r="MZ1348"/>
      <c r="NA1348"/>
      <c r="NB1348"/>
      <c r="NC1348"/>
      <c r="ND1348"/>
      <c r="NE1348"/>
      <c r="NF1348"/>
      <c r="NG1348"/>
      <c r="NH1348"/>
      <c r="NI1348"/>
      <c r="NJ1348"/>
      <c r="NK1348"/>
      <c r="NL1348"/>
      <c r="NM1348"/>
      <c r="NN1348"/>
      <c r="NO1348"/>
      <c r="NP1348"/>
      <c r="NQ1348"/>
      <c r="NR1348"/>
      <c r="NS1348"/>
      <c r="NT1348"/>
      <c r="NU1348"/>
      <c r="NV1348"/>
      <c r="NW1348"/>
      <c r="NX1348"/>
      <c r="NY1348"/>
      <c r="NZ1348"/>
      <c r="OA1348"/>
    </row>
    <row r="1349" spans="16:391"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  <c r="CN1349"/>
      <c r="CO1349"/>
      <c r="CP1349"/>
      <c r="CQ1349"/>
      <c r="CR1349"/>
      <c r="CS1349"/>
      <c r="CT1349"/>
      <c r="CU1349"/>
      <c r="CV1349"/>
      <c r="CW1349"/>
      <c r="CX1349"/>
      <c r="CY1349"/>
      <c r="CZ1349"/>
      <c r="DA1349"/>
      <c r="DB1349"/>
      <c r="DC1349"/>
      <c r="DD1349"/>
      <c r="DE1349"/>
      <c r="DF1349"/>
      <c r="DG1349"/>
      <c r="DH1349"/>
      <c r="DI1349"/>
      <c r="DJ1349"/>
      <c r="DK1349"/>
      <c r="DL1349"/>
      <c r="DM1349"/>
      <c r="DN1349"/>
      <c r="DO1349"/>
      <c r="DP1349"/>
      <c r="DQ1349"/>
      <c r="DR1349"/>
      <c r="DS1349"/>
      <c r="DT1349"/>
      <c r="DU1349"/>
      <c r="DV1349"/>
      <c r="DW1349"/>
      <c r="DX1349"/>
      <c r="DY1349"/>
      <c r="DZ1349"/>
      <c r="EA1349"/>
      <c r="EB1349"/>
      <c r="EC1349"/>
      <c r="ED1349"/>
      <c r="EE1349"/>
      <c r="EF1349"/>
      <c r="EG1349"/>
      <c r="EH1349"/>
      <c r="EI1349"/>
      <c r="EJ1349"/>
      <c r="EK1349"/>
      <c r="EL1349"/>
      <c r="EM1349"/>
      <c r="EN1349"/>
      <c r="EO1349"/>
      <c r="EP1349"/>
      <c r="EQ1349"/>
      <c r="ER1349"/>
      <c r="ES1349"/>
      <c r="ET1349"/>
      <c r="EU1349"/>
      <c r="EV1349"/>
      <c r="EW1349"/>
      <c r="EX1349"/>
      <c r="EY1349"/>
      <c r="EZ1349"/>
      <c r="FA1349"/>
      <c r="FB1349"/>
      <c r="FC1349"/>
      <c r="FD1349"/>
      <c r="FE1349"/>
      <c r="FF1349"/>
      <c r="FG1349"/>
      <c r="FH1349"/>
      <c r="FI1349"/>
      <c r="FJ1349"/>
      <c r="FK1349"/>
      <c r="FL1349"/>
      <c r="FM1349"/>
      <c r="FN1349"/>
      <c r="FO1349"/>
      <c r="FP1349"/>
      <c r="FQ1349"/>
      <c r="FR1349"/>
      <c r="FS1349"/>
      <c r="FT1349"/>
      <c r="FU1349"/>
      <c r="FV1349"/>
      <c r="FW1349"/>
      <c r="FX1349"/>
      <c r="FY1349"/>
      <c r="FZ1349"/>
      <c r="GA1349"/>
      <c r="GB1349"/>
      <c r="GC1349"/>
      <c r="GD1349"/>
      <c r="GE1349"/>
      <c r="GF1349"/>
      <c r="GG1349"/>
      <c r="GH1349"/>
      <c r="GI1349"/>
      <c r="GJ1349"/>
      <c r="GK1349"/>
      <c r="GL1349"/>
      <c r="GM1349"/>
      <c r="GN1349"/>
      <c r="GO1349"/>
      <c r="GP1349"/>
      <c r="GQ1349"/>
      <c r="GR1349"/>
      <c r="GS1349"/>
      <c r="GT1349"/>
      <c r="GU1349"/>
      <c r="GV1349"/>
      <c r="GW1349"/>
      <c r="GX1349"/>
      <c r="GY1349"/>
      <c r="GZ1349"/>
      <c r="HA1349"/>
      <c r="HB1349"/>
      <c r="HC1349"/>
      <c r="HD1349"/>
      <c r="HE1349"/>
      <c r="HF1349"/>
      <c r="HG1349"/>
      <c r="HH1349"/>
      <c r="HI1349"/>
      <c r="HJ1349"/>
      <c r="HK1349"/>
      <c r="HL1349"/>
      <c r="HM1349"/>
      <c r="HN1349"/>
      <c r="HO1349"/>
      <c r="HP1349"/>
      <c r="HQ1349"/>
      <c r="HR1349"/>
      <c r="HS1349"/>
      <c r="HT1349"/>
      <c r="HU1349"/>
      <c r="HV1349"/>
      <c r="HW1349"/>
      <c r="HX1349"/>
      <c r="HY1349"/>
      <c r="HZ1349"/>
      <c r="IA1349"/>
      <c r="IB1349"/>
      <c r="IC1349"/>
      <c r="ID1349"/>
      <c r="IE1349"/>
      <c r="IF1349"/>
      <c r="IG1349"/>
      <c r="IH1349"/>
      <c r="II1349"/>
      <c r="IJ1349"/>
      <c r="IK1349"/>
      <c r="IL1349"/>
      <c r="IM1349"/>
      <c r="IN1349"/>
      <c r="IO1349"/>
      <c r="IP1349"/>
      <c r="IQ1349"/>
      <c r="IR1349"/>
      <c r="IS1349"/>
      <c r="IT1349"/>
      <c r="IU1349"/>
      <c r="IV1349"/>
      <c r="IW1349"/>
      <c r="IX1349"/>
      <c r="IY1349"/>
      <c r="IZ1349"/>
      <c r="JA1349"/>
      <c r="JB1349"/>
      <c r="JC1349"/>
      <c r="JD1349"/>
      <c r="JE1349"/>
      <c r="JF1349"/>
      <c r="JG1349"/>
      <c r="JH1349"/>
      <c r="JI1349"/>
      <c r="JJ1349"/>
      <c r="JK1349"/>
      <c r="JL1349"/>
      <c r="JM1349"/>
      <c r="JN1349"/>
      <c r="JO1349"/>
      <c r="JP1349"/>
      <c r="JQ1349"/>
      <c r="JR1349"/>
      <c r="JS1349"/>
      <c r="JT1349"/>
      <c r="JU1349"/>
      <c r="JV1349"/>
      <c r="JW1349"/>
      <c r="JX1349"/>
      <c r="JY1349"/>
      <c r="JZ1349"/>
      <c r="KA1349"/>
      <c r="KB1349"/>
      <c r="KC1349"/>
      <c r="KD1349"/>
      <c r="KE1349"/>
      <c r="KF1349"/>
      <c r="KG1349"/>
      <c r="KH1349"/>
      <c r="KI1349"/>
      <c r="KJ1349"/>
      <c r="KK1349"/>
      <c r="KL1349"/>
      <c r="KM1349"/>
      <c r="KN1349"/>
      <c r="KO1349"/>
      <c r="KP1349"/>
      <c r="KQ1349"/>
      <c r="KR1349"/>
      <c r="KS1349"/>
      <c r="KT1349"/>
      <c r="KU1349"/>
      <c r="KV1349"/>
      <c r="KW1349"/>
      <c r="KX1349"/>
      <c r="KY1349"/>
      <c r="KZ1349"/>
      <c r="LA1349"/>
      <c r="LB1349"/>
      <c r="LC1349"/>
      <c r="LD1349"/>
      <c r="LE1349"/>
      <c r="LF1349"/>
      <c r="LG1349"/>
      <c r="LH1349"/>
      <c r="LI1349"/>
      <c r="LJ1349"/>
      <c r="LK1349"/>
      <c r="LL1349"/>
      <c r="LM1349"/>
      <c r="LN1349"/>
      <c r="LO1349"/>
      <c r="LP1349"/>
      <c r="LQ1349"/>
      <c r="LR1349"/>
      <c r="LS1349"/>
      <c r="LT1349"/>
      <c r="LU1349"/>
      <c r="LV1349"/>
      <c r="LW1349"/>
      <c r="LX1349"/>
      <c r="LY1349"/>
      <c r="LZ1349"/>
      <c r="MA1349"/>
      <c r="MB1349"/>
      <c r="MC1349"/>
      <c r="MD1349"/>
      <c r="ME1349"/>
      <c r="MF1349"/>
      <c r="MG1349"/>
      <c r="MH1349"/>
      <c r="MI1349"/>
      <c r="MJ1349"/>
      <c r="MK1349"/>
      <c r="ML1349"/>
      <c r="MM1349"/>
      <c r="MN1349"/>
      <c r="MO1349"/>
      <c r="MP1349"/>
      <c r="MQ1349"/>
      <c r="MR1349"/>
      <c r="MS1349"/>
      <c r="MT1349"/>
      <c r="MU1349"/>
      <c r="MV1349"/>
      <c r="MW1349"/>
      <c r="MX1349"/>
      <c r="MY1349"/>
      <c r="MZ1349"/>
      <c r="NA1349"/>
      <c r="NB1349"/>
      <c r="NC1349"/>
      <c r="ND1349"/>
      <c r="NE1349"/>
      <c r="NF1349"/>
      <c r="NG1349"/>
      <c r="NH1349"/>
      <c r="NI1349"/>
      <c r="NJ1349"/>
      <c r="NK1349"/>
      <c r="NL1349"/>
      <c r="NM1349"/>
      <c r="NN1349"/>
      <c r="NO1349"/>
      <c r="NP1349"/>
      <c r="NQ1349"/>
      <c r="NR1349"/>
      <c r="NS1349"/>
      <c r="NT1349"/>
      <c r="NU1349"/>
      <c r="NV1349"/>
      <c r="NW1349"/>
      <c r="NX1349"/>
      <c r="NY1349"/>
      <c r="NZ1349"/>
      <c r="OA1349"/>
    </row>
    <row r="1350" spans="16:391"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  <c r="CN1350"/>
      <c r="CO1350"/>
      <c r="CP1350"/>
      <c r="CQ1350"/>
      <c r="CR1350"/>
      <c r="CS1350"/>
      <c r="CT1350"/>
      <c r="CU1350"/>
      <c r="CV1350"/>
      <c r="CW1350"/>
      <c r="CX1350"/>
      <c r="CY1350"/>
      <c r="CZ1350"/>
      <c r="DA1350"/>
      <c r="DB1350"/>
      <c r="DC1350"/>
      <c r="DD1350"/>
      <c r="DE1350"/>
      <c r="DF1350"/>
      <c r="DG1350"/>
      <c r="DH1350"/>
      <c r="DI1350"/>
      <c r="DJ1350"/>
      <c r="DK1350"/>
      <c r="DL1350"/>
      <c r="DM1350"/>
      <c r="DN1350"/>
      <c r="DO1350"/>
      <c r="DP1350"/>
      <c r="DQ1350"/>
      <c r="DR1350"/>
      <c r="DS1350"/>
      <c r="DT1350"/>
      <c r="DU1350"/>
      <c r="DV1350"/>
      <c r="DW1350"/>
      <c r="DX1350"/>
      <c r="DY1350"/>
      <c r="DZ1350"/>
      <c r="EA1350"/>
      <c r="EB1350"/>
      <c r="EC1350"/>
      <c r="ED1350"/>
      <c r="EE1350"/>
      <c r="EF1350"/>
      <c r="EG1350"/>
      <c r="EH1350"/>
      <c r="EI1350"/>
      <c r="EJ1350"/>
      <c r="EK1350"/>
      <c r="EL1350"/>
      <c r="EM1350"/>
      <c r="EN1350"/>
      <c r="EO1350"/>
      <c r="EP1350"/>
      <c r="EQ1350"/>
      <c r="ER1350"/>
      <c r="ES1350"/>
      <c r="ET1350"/>
      <c r="EU1350"/>
      <c r="EV1350"/>
      <c r="EW1350"/>
      <c r="EX1350"/>
      <c r="EY1350"/>
      <c r="EZ1350"/>
      <c r="FA1350"/>
      <c r="FB1350"/>
      <c r="FC1350"/>
      <c r="FD1350"/>
      <c r="FE1350"/>
      <c r="FF1350"/>
      <c r="FG1350"/>
      <c r="FH1350"/>
      <c r="FI1350"/>
      <c r="FJ1350"/>
      <c r="FK1350"/>
      <c r="FL1350"/>
      <c r="FM1350"/>
      <c r="FN1350"/>
      <c r="FO1350"/>
      <c r="FP1350"/>
      <c r="FQ1350"/>
      <c r="FR1350"/>
      <c r="FS1350"/>
      <c r="FT1350"/>
      <c r="FU1350"/>
      <c r="FV1350"/>
      <c r="FW1350"/>
      <c r="FX1350"/>
      <c r="FY1350"/>
      <c r="FZ1350"/>
      <c r="GA1350"/>
      <c r="GB1350"/>
      <c r="GC1350"/>
      <c r="GD1350"/>
      <c r="GE1350"/>
      <c r="GF1350"/>
      <c r="GG1350"/>
      <c r="GH1350"/>
      <c r="GI1350"/>
      <c r="GJ1350"/>
      <c r="GK1350"/>
      <c r="GL1350"/>
      <c r="GM1350"/>
      <c r="GN1350"/>
      <c r="GO1350"/>
      <c r="GP1350"/>
      <c r="GQ1350"/>
      <c r="GR1350"/>
      <c r="GS1350"/>
      <c r="GT1350"/>
      <c r="GU1350"/>
      <c r="GV1350"/>
      <c r="GW1350"/>
      <c r="GX1350"/>
      <c r="GY1350"/>
      <c r="GZ1350"/>
      <c r="HA1350"/>
      <c r="HB1350"/>
      <c r="HC1350"/>
      <c r="HD1350"/>
      <c r="HE1350"/>
      <c r="HF1350"/>
      <c r="HG1350"/>
      <c r="HH1350"/>
      <c r="HI1350"/>
      <c r="HJ1350"/>
      <c r="HK1350"/>
      <c r="HL1350"/>
      <c r="HM1350"/>
      <c r="HN1350"/>
      <c r="HO1350"/>
      <c r="HP1350"/>
      <c r="HQ1350"/>
      <c r="HR1350"/>
      <c r="HS1350"/>
      <c r="HT1350"/>
      <c r="HU1350"/>
      <c r="HV1350"/>
      <c r="HW1350"/>
      <c r="HX1350"/>
      <c r="HY1350"/>
      <c r="HZ1350"/>
      <c r="IA1350"/>
      <c r="IB1350"/>
      <c r="IC1350"/>
      <c r="ID1350"/>
      <c r="IE1350"/>
      <c r="IF1350"/>
      <c r="IG1350"/>
      <c r="IH1350"/>
      <c r="II1350"/>
      <c r="IJ1350"/>
      <c r="IK1350"/>
      <c r="IL1350"/>
      <c r="IM1350"/>
      <c r="IN1350"/>
      <c r="IO1350"/>
      <c r="IP1350"/>
      <c r="IQ1350"/>
      <c r="IR1350"/>
      <c r="IS1350"/>
      <c r="IT1350"/>
      <c r="IU1350"/>
      <c r="IV1350"/>
      <c r="IW1350"/>
      <c r="IX1350"/>
      <c r="IY1350"/>
      <c r="IZ1350"/>
      <c r="JA1350"/>
      <c r="JB1350"/>
      <c r="JC1350"/>
      <c r="JD1350"/>
      <c r="JE1350"/>
      <c r="JF1350"/>
      <c r="JG1350"/>
      <c r="JH1350"/>
      <c r="JI1350"/>
      <c r="JJ1350"/>
      <c r="JK1350"/>
      <c r="JL1350"/>
      <c r="JM1350"/>
      <c r="JN1350"/>
      <c r="JO1350"/>
      <c r="JP1350"/>
      <c r="JQ1350"/>
      <c r="JR1350"/>
      <c r="JS1350"/>
      <c r="JT1350"/>
      <c r="JU1350"/>
      <c r="JV1350"/>
      <c r="JW1350"/>
      <c r="JX1350"/>
      <c r="JY1350"/>
      <c r="JZ1350"/>
      <c r="KA1350"/>
      <c r="KB1350"/>
      <c r="KC1350"/>
      <c r="KD1350"/>
      <c r="KE1350"/>
      <c r="KF1350"/>
      <c r="KG1350"/>
      <c r="KH1350"/>
      <c r="KI1350"/>
      <c r="KJ1350"/>
      <c r="KK1350"/>
      <c r="KL1350"/>
      <c r="KM1350"/>
      <c r="KN1350"/>
      <c r="KO1350"/>
      <c r="KP1350"/>
      <c r="KQ1350"/>
      <c r="KR1350"/>
      <c r="KS1350"/>
      <c r="KT1350"/>
      <c r="KU1350"/>
      <c r="KV1350"/>
      <c r="KW1350"/>
      <c r="KX1350"/>
      <c r="KY1350"/>
      <c r="KZ1350"/>
      <c r="LA1350"/>
      <c r="LB1350"/>
      <c r="LC1350"/>
      <c r="LD1350"/>
      <c r="LE1350"/>
      <c r="LF1350"/>
      <c r="LG1350"/>
      <c r="LH1350"/>
      <c r="LI1350"/>
      <c r="LJ1350"/>
      <c r="LK1350"/>
      <c r="LL1350"/>
      <c r="LM1350"/>
      <c r="LN1350"/>
      <c r="LO1350"/>
      <c r="LP1350"/>
      <c r="LQ1350"/>
      <c r="LR1350"/>
      <c r="LS1350"/>
      <c r="LT1350"/>
      <c r="LU1350"/>
      <c r="LV1350"/>
      <c r="LW1350"/>
      <c r="LX1350"/>
      <c r="LY1350"/>
      <c r="LZ1350"/>
      <c r="MA1350"/>
      <c r="MB1350"/>
      <c r="MC1350"/>
      <c r="MD1350"/>
      <c r="ME1350"/>
      <c r="MF1350"/>
      <c r="MG1350"/>
      <c r="MH1350"/>
      <c r="MI1350"/>
      <c r="MJ1350"/>
      <c r="MK1350"/>
      <c r="ML1350"/>
      <c r="MM1350"/>
      <c r="MN1350"/>
      <c r="MO1350"/>
      <c r="MP1350"/>
      <c r="MQ1350"/>
      <c r="MR1350"/>
      <c r="MS1350"/>
      <c r="MT1350"/>
      <c r="MU1350"/>
      <c r="MV1350"/>
      <c r="MW1350"/>
      <c r="MX1350"/>
      <c r="MY1350"/>
      <c r="MZ1350"/>
      <c r="NA1350"/>
      <c r="NB1350"/>
      <c r="NC1350"/>
      <c r="ND1350"/>
      <c r="NE1350"/>
      <c r="NF1350"/>
      <c r="NG1350"/>
      <c r="NH1350"/>
      <c r="NI1350"/>
      <c r="NJ1350"/>
      <c r="NK1350"/>
      <c r="NL1350"/>
      <c r="NM1350"/>
      <c r="NN1350"/>
      <c r="NO1350"/>
      <c r="NP1350"/>
      <c r="NQ1350"/>
      <c r="NR1350"/>
      <c r="NS1350"/>
      <c r="NT1350"/>
      <c r="NU1350"/>
      <c r="NV1350"/>
      <c r="NW1350"/>
      <c r="NX1350"/>
      <c r="NY1350"/>
      <c r="NZ1350"/>
      <c r="OA1350"/>
    </row>
    <row r="1351" spans="16:391"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  <c r="CN1351"/>
      <c r="CO1351"/>
      <c r="CP1351"/>
      <c r="CQ1351"/>
      <c r="CR1351"/>
      <c r="CS1351"/>
      <c r="CT1351"/>
      <c r="CU1351"/>
      <c r="CV1351"/>
      <c r="CW1351"/>
      <c r="CX1351"/>
      <c r="CY1351"/>
      <c r="CZ1351"/>
      <c r="DA1351"/>
      <c r="DB1351"/>
      <c r="DC1351"/>
      <c r="DD1351"/>
      <c r="DE1351"/>
      <c r="DF1351"/>
      <c r="DG1351"/>
      <c r="DH1351"/>
      <c r="DI1351"/>
      <c r="DJ1351"/>
      <c r="DK1351"/>
      <c r="DL1351"/>
      <c r="DM1351"/>
      <c r="DN1351"/>
      <c r="DO1351"/>
      <c r="DP1351"/>
      <c r="DQ1351"/>
      <c r="DR1351"/>
      <c r="DS1351"/>
      <c r="DT1351"/>
      <c r="DU1351"/>
      <c r="DV1351"/>
      <c r="DW1351"/>
      <c r="DX1351"/>
      <c r="DY1351"/>
      <c r="DZ1351"/>
      <c r="EA1351"/>
      <c r="EB1351"/>
      <c r="EC1351"/>
      <c r="ED1351"/>
      <c r="EE1351"/>
      <c r="EF1351"/>
      <c r="EG1351"/>
      <c r="EH1351"/>
      <c r="EI1351"/>
      <c r="EJ1351"/>
      <c r="EK1351"/>
      <c r="EL1351"/>
      <c r="EM1351"/>
      <c r="EN1351"/>
      <c r="EO1351"/>
      <c r="EP1351"/>
      <c r="EQ1351"/>
      <c r="ER1351"/>
      <c r="ES1351"/>
      <c r="ET1351"/>
      <c r="EU1351"/>
      <c r="EV1351"/>
      <c r="EW1351"/>
      <c r="EX1351"/>
      <c r="EY1351"/>
      <c r="EZ1351"/>
      <c r="FA1351"/>
      <c r="FB1351"/>
      <c r="FC1351"/>
      <c r="FD1351"/>
      <c r="FE1351"/>
      <c r="FF1351"/>
      <c r="FG1351"/>
      <c r="FH1351"/>
      <c r="FI1351"/>
      <c r="FJ1351"/>
      <c r="FK1351"/>
      <c r="FL1351"/>
      <c r="FM1351"/>
      <c r="FN1351"/>
      <c r="FO1351"/>
      <c r="FP1351"/>
      <c r="FQ1351"/>
      <c r="FR1351"/>
      <c r="FS1351"/>
      <c r="FT1351"/>
      <c r="FU1351"/>
      <c r="FV1351"/>
      <c r="FW1351"/>
      <c r="FX1351"/>
      <c r="FY1351"/>
      <c r="FZ1351"/>
      <c r="GA1351"/>
      <c r="GB1351"/>
      <c r="GC1351"/>
      <c r="GD1351"/>
      <c r="GE1351"/>
      <c r="GF1351"/>
      <c r="GG1351"/>
      <c r="GH1351"/>
      <c r="GI1351"/>
      <c r="GJ1351"/>
      <c r="GK1351"/>
      <c r="GL1351"/>
      <c r="GM1351"/>
      <c r="GN1351"/>
      <c r="GO1351"/>
      <c r="GP1351"/>
      <c r="GQ1351"/>
      <c r="GR1351"/>
      <c r="GS1351"/>
      <c r="GT1351"/>
      <c r="GU1351"/>
      <c r="GV1351"/>
      <c r="GW1351"/>
      <c r="GX1351"/>
      <c r="GY1351"/>
      <c r="GZ1351"/>
      <c r="HA1351"/>
      <c r="HB1351"/>
      <c r="HC1351"/>
      <c r="HD1351"/>
      <c r="HE1351"/>
      <c r="HF1351"/>
      <c r="HG1351"/>
      <c r="HH1351"/>
      <c r="HI1351"/>
      <c r="HJ1351"/>
      <c r="HK1351"/>
      <c r="HL1351"/>
      <c r="HM1351"/>
      <c r="HN1351"/>
      <c r="HO1351"/>
      <c r="HP1351"/>
      <c r="HQ1351"/>
      <c r="HR1351"/>
      <c r="HS1351"/>
      <c r="HT1351"/>
      <c r="HU1351"/>
      <c r="HV1351"/>
      <c r="HW1351"/>
      <c r="HX1351"/>
      <c r="HY1351"/>
      <c r="HZ1351"/>
      <c r="IA1351"/>
      <c r="IB1351"/>
      <c r="IC1351"/>
      <c r="ID1351"/>
      <c r="IE1351"/>
      <c r="IF1351"/>
      <c r="IG1351"/>
      <c r="IH1351"/>
      <c r="II1351"/>
      <c r="IJ1351"/>
      <c r="IK1351"/>
      <c r="IL1351"/>
      <c r="IM1351"/>
      <c r="IN1351"/>
      <c r="IO1351"/>
      <c r="IP1351"/>
      <c r="IQ1351"/>
      <c r="IR1351"/>
      <c r="IS1351"/>
      <c r="IT1351"/>
      <c r="IU1351"/>
      <c r="IV1351"/>
      <c r="IW1351"/>
      <c r="IX1351"/>
      <c r="IY1351"/>
      <c r="IZ1351"/>
      <c r="JA1351"/>
      <c r="JB1351"/>
      <c r="JC1351"/>
      <c r="JD1351"/>
      <c r="JE1351"/>
      <c r="JF1351"/>
      <c r="JG1351"/>
      <c r="JH1351"/>
      <c r="JI1351"/>
      <c r="JJ1351"/>
      <c r="JK1351"/>
      <c r="JL1351"/>
      <c r="JM1351"/>
      <c r="JN1351"/>
      <c r="JO1351"/>
      <c r="JP1351"/>
      <c r="JQ1351"/>
      <c r="JR1351"/>
      <c r="JS1351"/>
      <c r="JT1351"/>
      <c r="JU1351"/>
      <c r="JV1351"/>
      <c r="JW1351"/>
      <c r="JX1351"/>
      <c r="JY1351"/>
      <c r="JZ1351"/>
      <c r="KA1351"/>
      <c r="KB1351"/>
      <c r="KC1351"/>
      <c r="KD1351"/>
      <c r="KE1351"/>
      <c r="KF1351"/>
      <c r="KG1351"/>
      <c r="KH1351"/>
      <c r="KI1351"/>
      <c r="KJ1351"/>
      <c r="KK1351"/>
      <c r="KL1351"/>
      <c r="KM1351"/>
      <c r="KN1351"/>
      <c r="KO1351"/>
      <c r="KP1351"/>
      <c r="KQ1351"/>
      <c r="KR1351"/>
      <c r="KS1351"/>
      <c r="KT1351"/>
      <c r="KU1351"/>
      <c r="KV1351"/>
      <c r="KW1351"/>
      <c r="KX1351"/>
      <c r="KY1351"/>
      <c r="KZ1351"/>
      <c r="LA1351"/>
      <c r="LB1351"/>
      <c r="LC1351"/>
      <c r="LD1351"/>
      <c r="LE1351"/>
      <c r="LF1351"/>
      <c r="LG1351"/>
      <c r="LH1351"/>
      <c r="LI1351"/>
      <c r="LJ1351"/>
      <c r="LK1351"/>
      <c r="LL1351"/>
      <c r="LM1351"/>
      <c r="LN1351"/>
      <c r="LO1351"/>
      <c r="LP1351"/>
      <c r="LQ1351"/>
      <c r="LR1351"/>
      <c r="LS1351"/>
      <c r="LT1351"/>
      <c r="LU1351"/>
      <c r="LV1351"/>
      <c r="LW1351"/>
      <c r="LX1351"/>
      <c r="LY1351"/>
      <c r="LZ1351"/>
      <c r="MA1351"/>
      <c r="MB1351"/>
      <c r="MC1351"/>
      <c r="MD1351"/>
      <c r="ME1351"/>
      <c r="MF1351"/>
      <c r="MG1351"/>
      <c r="MH1351"/>
      <c r="MI1351"/>
      <c r="MJ1351"/>
      <c r="MK1351"/>
      <c r="ML1351"/>
      <c r="MM1351"/>
      <c r="MN1351"/>
      <c r="MO1351"/>
      <c r="MP1351"/>
      <c r="MQ1351"/>
      <c r="MR1351"/>
      <c r="MS1351"/>
      <c r="MT1351"/>
      <c r="MU1351"/>
      <c r="MV1351"/>
      <c r="MW1351"/>
      <c r="MX1351"/>
      <c r="MY1351"/>
      <c r="MZ1351"/>
      <c r="NA1351"/>
      <c r="NB1351"/>
      <c r="NC1351"/>
      <c r="ND1351"/>
      <c r="NE1351"/>
      <c r="NF1351"/>
      <c r="NG1351"/>
      <c r="NH1351"/>
      <c r="NI1351"/>
      <c r="NJ1351"/>
      <c r="NK1351"/>
      <c r="NL1351"/>
      <c r="NM1351"/>
      <c r="NN1351"/>
      <c r="NO1351"/>
      <c r="NP1351"/>
      <c r="NQ1351"/>
      <c r="NR1351"/>
      <c r="NS1351"/>
      <c r="NT1351"/>
      <c r="NU1351"/>
      <c r="NV1351"/>
      <c r="NW1351"/>
      <c r="NX1351"/>
      <c r="NY1351"/>
      <c r="NZ1351"/>
      <c r="OA1351"/>
    </row>
    <row r="1352" spans="16:391"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  <c r="CN1352"/>
      <c r="CO1352"/>
      <c r="CP1352"/>
      <c r="CQ1352"/>
      <c r="CR1352"/>
      <c r="CS1352"/>
      <c r="CT1352"/>
      <c r="CU1352"/>
      <c r="CV1352"/>
      <c r="CW1352"/>
      <c r="CX1352"/>
      <c r="CY1352"/>
      <c r="CZ1352"/>
      <c r="DA1352"/>
      <c r="DB1352"/>
      <c r="DC1352"/>
      <c r="DD1352"/>
      <c r="DE1352"/>
      <c r="DF1352"/>
      <c r="DG1352"/>
      <c r="DH1352"/>
      <c r="DI1352"/>
      <c r="DJ1352"/>
      <c r="DK1352"/>
      <c r="DL1352"/>
      <c r="DM1352"/>
      <c r="DN1352"/>
      <c r="DO1352"/>
      <c r="DP1352"/>
      <c r="DQ1352"/>
      <c r="DR1352"/>
      <c r="DS1352"/>
      <c r="DT1352"/>
      <c r="DU1352"/>
      <c r="DV1352"/>
      <c r="DW1352"/>
      <c r="DX1352"/>
      <c r="DY1352"/>
      <c r="DZ1352"/>
      <c r="EA1352"/>
      <c r="EB1352"/>
      <c r="EC1352"/>
      <c r="ED1352"/>
      <c r="EE1352"/>
      <c r="EF1352"/>
      <c r="EG1352"/>
      <c r="EH1352"/>
      <c r="EI1352"/>
      <c r="EJ1352"/>
      <c r="EK1352"/>
      <c r="EL1352"/>
      <c r="EM1352"/>
      <c r="EN1352"/>
      <c r="EO1352"/>
      <c r="EP1352"/>
      <c r="EQ1352"/>
      <c r="ER1352"/>
      <c r="ES1352"/>
      <c r="ET1352"/>
      <c r="EU1352"/>
      <c r="EV1352"/>
      <c r="EW1352"/>
      <c r="EX1352"/>
      <c r="EY1352"/>
      <c r="EZ1352"/>
      <c r="FA1352"/>
      <c r="FB1352"/>
      <c r="FC1352"/>
      <c r="FD1352"/>
      <c r="FE1352"/>
      <c r="FF1352"/>
      <c r="FG1352"/>
      <c r="FH1352"/>
      <c r="FI1352"/>
      <c r="FJ1352"/>
      <c r="FK1352"/>
      <c r="FL1352"/>
      <c r="FM1352"/>
      <c r="FN1352"/>
      <c r="FO1352"/>
      <c r="FP1352"/>
      <c r="FQ1352"/>
      <c r="FR1352"/>
      <c r="FS1352"/>
      <c r="FT1352"/>
      <c r="FU1352"/>
      <c r="FV1352"/>
      <c r="FW1352"/>
      <c r="FX1352"/>
      <c r="FY1352"/>
      <c r="FZ1352"/>
      <c r="GA1352"/>
      <c r="GB1352"/>
      <c r="GC1352"/>
      <c r="GD1352"/>
      <c r="GE1352"/>
      <c r="GF1352"/>
      <c r="GG1352"/>
      <c r="GH1352"/>
      <c r="GI1352"/>
      <c r="GJ1352"/>
      <c r="GK1352"/>
      <c r="GL1352"/>
      <c r="GM1352"/>
      <c r="GN1352"/>
      <c r="GO1352"/>
      <c r="GP1352"/>
      <c r="GQ1352"/>
      <c r="GR1352"/>
      <c r="GS1352"/>
      <c r="GT1352"/>
      <c r="GU1352"/>
      <c r="GV1352"/>
      <c r="GW1352"/>
      <c r="GX1352"/>
      <c r="GY1352"/>
      <c r="GZ1352"/>
      <c r="HA1352"/>
      <c r="HB1352"/>
      <c r="HC1352"/>
      <c r="HD1352"/>
      <c r="HE1352"/>
      <c r="HF1352"/>
      <c r="HG1352"/>
      <c r="HH1352"/>
      <c r="HI1352"/>
      <c r="HJ1352"/>
      <c r="HK1352"/>
      <c r="HL1352"/>
      <c r="HM1352"/>
      <c r="HN1352"/>
      <c r="HO1352"/>
      <c r="HP1352"/>
      <c r="HQ1352"/>
      <c r="HR1352"/>
      <c r="HS1352"/>
      <c r="HT1352"/>
      <c r="HU1352"/>
      <c r="HV1352"/>
      <c r="HW1352"/>
      <c r="HX1352"/>
      <c r="HY1352"/>
      <c r="HZ1352"/>
      <c r="IA1352"/>
      <c r="IB1352"/>
      <c r="IC1352"/>
      <c r="ID1352"/>
      <c r="IE1352"/>
      <c r="IF1352"/>
      <c r="IG1352"/>
      <c r="IH1352"/>
      <c r="II1352"/>
      <c r="IJ1352"/>
      <c r="IK1352"/>
      <c r="IL1352"/>
      <c r="IM1352"/>
      <c r="IN1352"/>
      <c r="IO1352"/>
      <c r="IP1352"/>
      <c r="IQ1352"/>
      <c r="IR1352"/>
      <c r="IS1352"/>
      <c r="IT1352"/>
      <c r="IU1352"/>
      <c r="IV1352"/>
      <c r="IW1352"/>
      <c r="IX1352"/>
      <c r="IY1352"/>
      <c r="IZ1352"/>
      <c r="JA1352"/>
      <c r="JB1352"/>
      <c r="JC1352"/>
      <c r="JD1352"/>
      <c r="JE1352"/>
      <c r="JF1352"/>
      <c r="JG1352"/>
      <c r="JH1352"/>
      <c r="JI1352"/>
      <c r="JJ1352"/>
      <c r="JK1352"/>
      <c r="JL1352"/>
      <c r="JM1352"/>
      <c r="JN1352"/>
      <c r="JO1352"/>
      <c r="JP1352"/>
      <c r="JQ1352"/>
      <c r="JR1352"/>
      <c r="JS1352"/>
      <c r="JT1352"/>
      <c r="JU1352"/>
      <c r="JV1352"/>
      <c r="JW1352"/>
      <c r="JX1352"/>
      <c r="JY1352"/>
      <c r="JZ1352"/>
      <c r="KA1352"/>
      <c r="KB1352"/>
      <c r="KC1352"/>
      <c r="KD1352"/>
      <c r="KE1352"/>
      <c r="KF1352"/>
      <c r="KG1352"/>
      <c r="KH1352"/>
      <c r="KI1352"/>
      <c r="KJ1352"/>
      <c r="KK1352"/>
      <c r="KL1352"/>
      <c r="KM1352"/>
      <c r="KN1352"/>
      <c r="KO1352"/>
      <c r="KP1352"/>
      <c r="KQ1352"/>
      <c r="KR1352"/>
      <c r="KS1352"/>
      <c r="KT1352"/>
      <c r="KU1352"/>
      <c r="KV1352"/>
      <c r="KW1352"/>
      <c r="KX1352"/>
      <c r="KY1352"/>
      <c r="KZ1352"/>
      <c r="LA1352"/>
      <c r="LB1352"/>
      <c r="LC1352"/>
      <c r="LD1352"/>
      <c r="LE1352"/>
      <c r="LF1352"/>
      <c r="LG1352"/>
      <c r="LH1352"/>
      <c r="LI1352"/>
      <c r="LJ1352"/>
      <c r="LK1352"/>
      <c r="LL1352"/>
      <c r="LM1352"/>
      <c r="LN1352"/>
      <c r="LO1352"/>
      <c r="LP1352"/>
      <c r="LQ1352"/>
      <c r="LR1352"/>
      <c r="LS1352"/>
      <c r="LT1352"/>
      <c r="LU1352"/>
      <c r="LV1352"/>
      <c r="LW1352"/>
      <c r="LX1352"/>
      <c r="LY1352"/>
      <c r="LZ1352"/>
      <c r="MA1352"/>
      <c r="MB1352"/>
      <c r="MC1352"/>
      <c r="MD1352"/>
      <c r="ME1352"/>
      <c r="MF1352"/>
      <c r="MG1352"/>
      <c r="MH1352"/>
      <c r="MI1352"/>
      <c r="MJ1352"/>
      <c r="MK1352"/>
      <c r="ML1352"/>
      <c r="MM1352"/>
      <c r="MN1352"/>
      <c r="MO1352"/>
      <c r="MP1352"/>
      <c r="MQ1352"/>
      <c r="MR1352"/>
      <c r="MS1352"/>
      <c r="MT1352"/>
      <c r="MU1352"/>
      <c r="MV1352"/>
      <c r="MW1352"/>
      <c r="MX1352"/>
      <c r="MY1352"/>
      <c r="MZ1352"/>
      <c r="NA1352"/>
      <c r="NB1352"/>
      <c r="NC1352"/>
      <c r="ND1352"/>
      <c r="NE1352"/>
      <c r="NF1352"/>
      <c r="NG1352"/>
      <c r="NH1352"/>
      <c r="NI1352"/>
      <c r="NJ1352"/>
      <c r="NK1352"/>
      <c r="NL1352"/>
      <c r="NM1352"/>
      <c r="NN1352"/>
      <c r="NO1352"/>
      <c r="NP1352"/>
      <c r="NQ1352"/>
      <c r="NR1352"/>
      <c r="NS1352"/>
      <c r="NT1352"/>
      <c r="NU1352"/>
      <c r="NV1352"/>
      <c r="NW1352"/>
      <c r="NX1352"/>
      <c r="NY1352"/>
      <c r="NZ1352"/>
      <c r="OA1352"/>
    </row>
    <row r="1353" spans="16:391"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  <c r="CN1353"/>
      <c r="CO1353"/>
      <c r="CP1353"/>
      <c r="CQ1353"/>
      <c r="CR1353"/>
      <c r="CS1353"/>
      <c r="CT1353"/>
      <c r="CU1353"/>
      <c r="CV1353"/>
      <c r="CW1353"/>
      <c r="CX1353"/>
      <c r="CY1353"/>
      <c r="CZ1353"/>
      <c r="DA1353"/>
      <c r="DB1353"/>
      <c r="DC1353"/>
      <c r="DD1353"/>
      <c r="DE1353"/>
      <c r="DF1353"/>
      <c r="DG1353"/>
      <c r="DH1353"/>
      <c r="DI1353"/>
      <c r="DJ1353"/>
      <c r="DK1353"/>
      <c r="DL1353"/>
      <c r="DM1353"/>
      <c r="DN1353"/>
      <c r="DO1353"/>
      <c r="DP1353"/>
      <c r="DQ1353"/>
      <c r="DR1353"/>
      <c r="DS1353"/>
      <c r="DT1353"/>
      <c r="DU1353"/>
      <c r="DV1353"/>
      <c r="DW1353"/>
      <c r="DX1353"/>
      <c r="DY1353"/>
      <c r="DZ1353"/>
      <c r="EA1353"/>
      <c r="EB1353"/>
      <c r="EC1353"/>
      <c r="ED1353"/>
      <c r="EE1353"/>
      <c r="EF1353"/>
      <c r="EG1353"/>
      <c r="EH1353"/>
      <c r="EI1353"/>
      <c r="EJ1353"/>
      <c r="EK1353"/>
      <c r="EL1353"/>
      <c r="EM1353"/>
      <c r="EN1353"/>
      <c r="EO1353"/>
      <c r="EP1353"/>
      <c r="EQ1353"/>
      <c r="ER1353"/>
      <c r="ES1353"/>
      <c r="ET1353"/>
      <c r="EU1353"/>
      <c r="EV1353"/>
      <c r="EW1353"/>
      <c r="EX1353"/>
      <c r="EY1353"/>
      <c r="EZ1353"/>
      <c r="FA1353"/>
      <c r="FB1353"/>
      <c r="FC1353"/>
      <c r="FD1353"/>
      <c r="FE1353"/>
      <c r="FF1353"/>
      <c r="FG1353"/>
      <c r="FH1353"/>
      <c r="FI1353"/>
      <c r="FJ1353"/>
      <c r="FK1353"/>
      <c r="FL1353"/>
      <c r="FM1353"/>
      <c r="FN1353"/>
      <c r="FO1353"/>
      <c r="FP1353"/>
      <c r="FQ1353"/>
      <c r="FR1353"/>
      <c r="FS1353"/>
      <c r="FT1353"/>
      <c r="FU1353"/>
      <c r="FV1353"/>
      <c r="FW1353"/>
      <c r="FX1353"/>
      <c r="FY1353"/>
      <c r="FZ1353"/>
      <c r="GA1353"/>
      <c r="GB1353"/>
      <c r="GC1353"/>
      <c r="GD1353"/>
      <c r="GE1353"/>
      <c r="GF1353"/>
      <c r="GG1353"/>
      <c r="GH1353"/>
      <c r="GI1353"/>
      <c r="GJ1353"/>
      <c r="GK1353"/>
      <c r="GL1353"/>
      <c r="GM1353"/>
      <c r="GN1353"/>
      <c r="GO1353"/>
      <c r="GP1353"/>
      <c r="GQ1353"/>
      <c r="GR1353"/>
      <c r="GS1353"/>
      <c r="GT1353"/>
      <c r="GU1353"/>
      <c r="GV1353"/>
      <c r="GW1353"/>
      <c r="GX1353"/>
      <c r="GY1353"/>
      <c r="GZ1353"/>
      <c r="HA1353"/>
      <c r="HB1353"/>
      <c r="HC1353"/>
      <c r="HD1353"/>
      <c r="HE1353"/>
      <c r="HF1353"/>
      <c r="HG1353"/>
      <c r="HH1353"/>
      <c r="HI1353"/>
      <c r="HJ1353"/>
      <c r="HK1353"/>
      <c r="HL1353"/>
      <c r="HM1353"/>
      <c r="HN1353"/>
      <c r="HO1353"/>
      <c r="HP1353"/>
      <c r="HQ1353"/>
      <c r="HR1353"/>
      <c r="HS1353"/>
      <c r="HT1353"/>
      <c r="HU1353"/>
      <c r="HV1353"/>
      <c r="HW1353"/>
      <c r="HX1353"/>
      <c r="HY1353"/>
      <c r="HZ1353"/>
      <c r="IA1353"/>
      <c r="IB1353"/>
      <c r="IC1353"/>
      <c r="ID1353"/>
      <c r="IE1353"/>
      <c r="IF1353"/>
      <c r="IG1353"/>
      <c r="IH1353"/>
      <c r="II1353"/>
      <c r="IJ1353"/>
      <c r="IK1353"/>
      <c r="IL1353"/>
      <c r="IM1353"/>
      <c r="IN1353"/>
      <c r="IO1353"/>
      <c r="IP1353"/>
      <c r="IQ1353"/>
      <c r="IR1353"/>
      <c r="IS1353"/>
      <c r="IT1353"/>
      <c r="IU1353"/>
      <c r="IV1353"/>
      <c r="IW1353"/>
      <c r="IX1353"/>
      <c r="IY1353"/>
      <c r="IZ1353"/>
      <c r="JA1353"/>
      <c r="JB1353"/>
      <c r="JC1353"/>
      <c r="JD1353"/>
      <c r="JE1353"/>
      <c r="JF1353"/>
      <c r="JG1353"/>
      <c r="JH1353"/>
      <c r="JI1353"/>
      <c r="JJ1353"/>
      <c r="JK1353"/>
      <c r="JL1353"/>
      <c r="JM1353"/>
      <c r="JN1353"/>
      <c r="JO1353"/>
      <c r="JP1353"/>
      <c r="JQ1353"/>
      <c r="JR1353"/>
      <c r="JS1353"/>
      <c r="JT1353"/>
      <c r="JU1353"/>
      <c r="JV1353"/>
      <c r="JW1353"/>
      <c r="JX1353"/>
      <c r="JY1353"/>
      <c r="JZ1353"/>
      <c r="KA1353"/>
      <c r="KB1353"/>
      <c r="KC1353"/>
      <c r="KD1353"/>
      <c r="KE1353"/>
      <c r="KF1353"/>
      <c r="KG1353"/>
      <c r="KH1353"/>
      <c r="KI1353"/>
      <c r="KJ1353"/>
      <c r="KK1353"/>
      <c r="KL1353"/>
      <c r="KM1353"/>
      <c r="KN1353"/>
      <c r="KO1353"/>
      <c r="KP1353"/>
      <c r="KQ1353"/>
      <c r="KR1353"/>
      <c r="KS1353"/>
      <c r="KT1353"/>
      <c r="KU1353"/>
      <c r="KV1353"/>
      <c r="KW1353"/>
      <c r="KX1353"/>
      <c r="KY1353"/>
      <c r="KZ1353"/>
      <c r="LA1353"/>
      <c r="LB1353"/>
      <c r="LC1353"/>
      <c r="LD1353"/>
      <c r="LE1353"/>
      <c r="LF1353"/>
      <c r="LG1353"/>
      <c r="LH1353"/>
      <c r="LI1353"/>
      <c r="LJ1353"/>
      <c r="LK1353"/>
      <c r="LL1353"/>
      <c r="LM1353"/>
      <c r="LN1353"/>
      <c r="LO1353"/>
      <c r="LP1353"/>
      <c r="LQ1353"/>
      <c r="LR1353"/>
      <c r="LS1353"/>
      <c r="LT1353"/>
      <c r="LU1353"/>
      <c r="LV1353"/>
      <c r="LW1353"/>
      <c r="LX1353"/>
      <c r="LY1353"/>
      <c r="LZ1353"/>
      <c r="MA1353"/>
      <c r="MB1353"/>
      <c r="MC1353"/>
      <c r="MD1353"/>
      <c r="ME1353"/>
      <c r="MF1353"/>
      <c r="MG1353"/>
      <c r="MH1353"/>
      <c r="MI1353"/>
      <c r="MJ1353"/>
      <c r="MK1353"/>
      <c r="ML1353"/>
      <c r="MM1353"/>
      <c r="MN1353"/>
      <c r="MO1353"/>
      <c r="MP1353"/>
      <c r="MQ1353"/>
      <c r="MR1353"/>
      <c r="MS1353"/>
      <c r="MT1353"/>
      <c r="MU1353"/>
      <c r="MV1353"/>
      <c r="MW1353"/>
      <c r="MX1353"/>
      <c r="MY1353"/>
      <c r="MZ1353"/>
      <c r="NA1353"/>
      <c r="NB1353"/>
      <c r="NC1353"/>
      <c r="ND1353"/>
      <c r="NE1353"/>
      <c r="NF1353"/>
      <c r="NG1353"/>
      <c r="NH1353"/>
      <c r="NI1353"/>
      <c r="NJ1353"/>
      <c r="NK1353"/>
      <c r="NL1353"/>
      <c r="NM1353"/>
      <c r="NN1353"/>
      <c r="NO1353"/>
      <c r="NP1353"/>
      <c r="NQ1353"/>
      <c r="NR1353"/>
      <c r="NS1353"/>
      <c r="NT1353"/>
      <c r="NU1353"/>
      <c r="NV1353"/>
      <c r="NW1353"/>
      <c r="NX1353"/>
      <c r="NY1353"/>
      <c r="NZ1353"/>
      <c r="OA1353"/>
    </row>
    <row r="1354" spans="16:391"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  <c r="CN1354"/>
      <c r="CO1354"/>
      <c r="CP1354"/>
      <c r="CQ1354"/>
      <c r="CR1354"/>
      <c r="CS1354"/>
      <c r="CT1354"/>
      <c r="CU1354"/>
      <c r="CV1354"/>
      <c r="CW1354"/>
      <c r="CX1354"/>
      <c r="CY1354"/>
      <c r="CZ1354"/>
      <c r="DA1354"/>
      <c r="DB1354"/>
      <c r="DC1354"/>
      <c r="DD1354"/>
      <c r="DE1354"/>
      <c r="DF1354"/>
      <c r="DG1354"/>
      <c r="DH1354"/>
      <c r="DI1354"/>
      <c r="DJ1354"/>
      <c r="DK1354"/>
      <c r="DL1354"/>
      <c r="DM1354"/>
      <c r="DN1354"/>
      <c r="DO1354"/>
      <c r="DP1354"/>
      <c r="DQ1354"/>
      <c r="DR1354"/>
      <c r="DS1354"/>
      <c r="DT1354"/>
      <c r="DU1354"/>
      <c r="DV1354"/>
      <c r="DW1354"/>
      <c r="DX1354"/>
      <c r="DY1354"/>
      <c r="DZ1354"/>
      <c r="EA1354"/>
      <c r="EB1354"/>
      <c r="EC1354"/>
      <c r="ED1354"/>
      <c r="EE1354"/>
      <c r="EF1354"/>
      <c r="EG1354"/>
      <c r="EH1354"/>
      <c r="EI1354"/>
      <c r="EJ1354"/>
      <c r="EK1354"/>
      <c r="EL1354"/>
      <c r="EM1354"/>
      <c r="EN1354"/>
      <c r="EO1354"/>
      <c r="EP1354"/>
      <c r="EQ1354"/>
      <c r="ER1354"/>
      <c r="ES1354"/>
      <c r="ET1354"/>
      <c r="EU1354"/>
      <c r="EV1354"/>
      <c r="EW1354"/>
      <c r="EX1354"/>
      <c r="EY1354"/>
      <c r="EZ1354"/>
      <c r="FA1354"/>
      <c r="FB1354"/>
      <c r="FC1354"/>
      <c r="FD1354"/>
      <c r="FE1354"/>
      <c r="FF1354"/>
      <c r="FG1354"/>
      <c r="FH1354"/>
      <c r="FI1354"/>
      <c r="FJ1354"/>
      <c r="FK1354"/>
      <c r="FL1354"/>
      <c r="FM1354"/>
      <c r="FN1354"/>
      <c r="FO1354"/>
      <c r="FP1354"/>
      <c r="FQ1354"/>
      <c r="FR1354"/>
      <c r="FS1354"/>
      <c r="FT1354"/>
      <c r="FU1354"/>
      <c r="FV1354"/>
      <c r="FW1354"/>
      <c r="FX1354"/>
      <c r="FY1354"/>
      <c r="FZ1354"/>
      <c r="GA1354"/>
      <c r="GB1354"/>
      <c r="GC1354"/>
      <c r="GD1354"/>
      <c r="GE1354"/>
      <c r="GF1354"/>
      <c r="GG1354"/>
      <c r="GH1354"/>
      <c r="GI1354"/>
      <c r="GJ1354"/>
      <c r="GK1354"/>
      <c r="GL1354"/>
      <c r="GM1354"/>
      <c r="GN1354"/>
      <c r="GO1354"/>
      <c r="GP1354"/>
      <c r="GQ1354"/>
      <c r="GR1354"/>
      <c r="GS1354"/>
      <c r="GT1354"/>
      <c r="GU1354"/>
      <c r="GV1354"/>
      <c r="GW1354"/>
      <c r="GX1354"/>
      <c r="GY1354"/>
      <c r="GZ1354"/>
      <c r="HA1354"/>
      <c r="HB1354"/>
      <c r="HC1354"/>
      <c r="HD1354"/>
      <c r="HE1354"/>
      <c r="HF1354"/>
      <c r="HG1354"/>
      <c r="HH1354"/>
      <c r="HI1354"/>
      <c r="HJ1354"/>
      <c r="HK1354"/>
      <c r="HL1354"/>
      <c r="HM1354"/>
      <c r="HN1354"/>
      <c r="HO1354"/>
      <c r="HP1354"/>
      <c r="HQ1354"/>
      <c r="HR1354"/>
      <c r="HS1354"/>
      <c r="HT1354"/>
      <c r="HU1354"/>
      <c r="HV1354"/>
      <c r="HW1354"/>
      <c r="HX1354"/>
      <c r="HY1354"/>
      <c r="HZ1354"/>
      <c r="IA1354"/>
      <c r="IB1354"/>
      <c r="IC1354"/>
      <c r="ID1354"/>
      <c r="IE1354"/>
      <c r="IF1354"/>
      <c r="IG1354"/>
      <c r="IH1354"/>
      <c r="II1354"/>
      <c r="IJ1354"/>
      <c r="IK1354"/>
      <c r="IL1354"/>
      <c r="IM1354"/>
      <c r="IN1354"/>
      <c r="IO1354"/>
      <c r="IP1354"/>
      <c r="IQ1354"/>
      <c r="IR1354"/>
      <c r="IS1354"/>
      <c r="IT1354"/>
      <c r="IU1354"/>
      <c r="IV1354"/>
      <c r="IW1354"/>
      <c r="IX1354"/>
      <c r="IY1354"/>
      <c r="IZ1354"/>
      <c r="JA1354"/>
      <c r="JB1354"/>
      <c r="JC1354"/>
      <c r="JD1354"/>
      <c r="JE1354"/>
      <c r="JF1354"/>
      <c r="JG1354"/>
      <c r="JH1354"/>
      <c r="JI1354"/>
      <c r="JJ1354"/>
      <c r="JK1354"/>
      <c r="JL1354"/>
      <c r="JM1354"/>
      <c r="JN1354"/>
      <c r="JO1354"/>
      <c r="JP1354"/>
      <c r="JQ1354"/>
      <c r="JR1354"/>
      <c r="JS1354"/>
      <c r="JT1354"/>
      <c r="JU1354"/>
      <c r="JV1354"/>
      <c r="JW1354"/>
      <c r="JX1354"/>
      <c r="JY1354"/>
      <c r="JZ1354"/>
      <c r="KA1354"/>
      <c r="KB1354"/>
      <c r="KC1354"/>
      <c r="KD1354"/>
      <c r="KE1354"/>
      <c r="KF1354"/>
      <c r="KG1354"/>
      <c r="KH1354"/>
      <c r="KI1354"/>
      <c r="KJ1354"/>
      <c r="KK1354"/>
      <c r="KL1354"/>
      <c r="KM1354"/>
      <c r="KN1354"/>
      <c r="KO1354"/>
      <c r="KP1354"/>
      <c r="KQ1354"/>
      <c r="KR1354"/>
      <c r="KS1354"/>
      <c r="KT1354"/>
      <c r="KU1354"/>
      <c r="KV1354"/>
      <c r="KW1354"/>
      <c r="KX1354"/>
      <c r="KY1354"/>
      <c r="KZ1354"/>
      <c r="LA1354"/>
      <c r="LB1354"/>
      <c r="LC1354"/>
      <c r="LD1354"/>
      <c r="LE1354"/>
      <c r="LF1354"/>
      <c r="LG1354"/>
      <c r="LH1354"/>
      <c r="LI1354"/>
      <c r="LJ1354"/>
      <c r="LK1354"/>
      <c r="LL1354"/>
      <c r="LM1354"/>
      <c r="LN1354"/>
      <c r="LO1354"/>
      <c r="LP1354"/>
      <c r="LQ1354"/>
      <c r="LR1354"/>
      <c r="LS1354"/>
      <c r="LT1354"/>
      <c r="LU1354"/>
      <c r="LV1354"/>
      <c r="LW1354"/>
      <c r="LX1354"/>
      <c r="LY1354"/>
      <c r="LZ1354"/>
      <c r="MA1354"/>
      <c r="MB1354"/>
      <c r="MC1354"/>
      <c r="MD1354"/>
      <c r="ME1354"/>
      <c r="MF1354"/>
      <c r="MG1354"/>
      <c r="MH1354"/>
      <c r="MI1354"/>
      <c r="MJ1354"/>
      <c r="MK1354"/>
      <c r="ML1354"/>
      <c r="MM1354"/>
      <c r="MN1354"/>
      <c r="MO1354"/>
      <c r="MP1354"/>
      <c r="MQ1354"/>
      <c r="MR1354"/>
      <c r="MS1354"/>
      <c r="MT1354"/>
      <c r="MU1354"/>
      <c r="MV1354"/>
      <c r="MW1354"/>
      <c r="MX1354"/>
      <c r="MY1354"/>
      <c r="MZ1354"/>
      <c r="NA1354"/>
      <c r="NB1354"/>
      <c r="NC1354"/>
      <c r="ND1354"/>
      <c r="NE1354"/>
      <c r="NF1354"/>
      <c r="NG1354"/>
      <c r="NH1354"/>
      <c r="NI1354"/>
      <c r="NJ1354"/>
      <c r="NK1354"/>
      <c r="NL1354"/>
      <c r="NM1354"/>
      <c r="NN1354"/>
      <c r="NO1354"/>
      <c r="NP1354"/>
      <c r="NQ1354"/>
      <c r="NR1354"/>
      <c r="NS1354"/>
      <c r="NT1354"/>
      <c r="NU1354"/>
      <c r="NV1354"/>
      <c r="NW1354"/>
      <c r="NX1354"/>
      <c r="NY1354"/>
      <c r="NZ1354"/>
      <c r="OA1354"/>
    </row>
    <row r="1355" spans="16:391"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  <c r="CN1355"/>
      <c r="CO1355"/>
      <c r="CP1355"/>
      <c r="CQ1355"/>
      <c r="CR1355"/>
      <c r="CS1355"/>
      <c r="CT1355"/>
      <c r="CU1355"/>
      <c r="CV1355"/>
      <c r="CW1355"/>
      <c r="CX1355"/>
      <c r="CY1355"/>
      <c r="CZ1355"/>
      <c r="DA1355"/>
      <c r="DB1355"/>
      <c r="DC1355"/>
      <c r="DD1355"/>
      <c r="DE1355"/>
      <c r="DF1355"/>
      <c r="DG1355"/>
      <c r="DH1355"/>
      <c r="DI1355"/>
      <c r="DJ1355"/>
      <c r="DK1355"/>
      <c r="DL1355"/>
      <c r="DM1355"/>
      <c r="DN1355"/>
      <c r="DO1355"/>
      <c r="DP1355"/>
      <c r="DQ1355"/>
      <c r="DR1355"/>
      <c r="DS1355"/>
      <c r="DT1355"/>
      <c r="DU1355"/>
      <c r="DV1355"/>
      <c r="DW1355"/>
      <c r="DX1355"/>
      <c r="DY1355"/>
      <c r="DZ1355"/>
      <c r="EA1355"/>
      <c r="EB1355"/>
      <c r="EC1355"/>
      <c r="ED1355"/>
      <c r="EE1355"/>
      <c r="EF1355"/>
      <c r="EG1355"/>
      <c r="EH1355"/>
      <c r="EI1355"/>
      <c r="EJ1355"/>
      <c r="EK1355"/>
      <c r="EL1355"/>
      <c r="EM1355"/>
      <c r="EN1355"/>
      <c r="EO1355"/>
      <c r="EP1355"/>
      <c r="EQ1355"/>
      <c r="ER1355"/>
      <c r="ES1355"/>
      <c r="ET1355"/>
      <c r="EU1355"/>
      <c r="EV1355"/>
      <c r="EW1355"/>
      <c r="EX1355"/>
      <c r="EY1355"/>
      <c r="EZ1355"/>
      <c r="FA1355"/>
      <c r="FB1355"/>
      <c r="FC1355"/>
      <c r="FD1355"/>
      <c r="FE1355"/>
      <c r="FF1355"/>
      <c r="FG1355"/>
      <c r="FH1355"/>
      <c r="FI1355"/>
      <c r="FJ1355"/>
      <c r="FK1355"/>
      <c r="FL1355"/>
      <c r="FM1355"/>
      <c r="FN1355"/>
      <c r="FO1355"/>
      <c r="FP1355"/>
      <c r="FQ1355"/>
      <c r="FR1355"/>
      <c r="FS1355"/>
      <c r="FT1355"/>
      <c r="FU1355"/>
      <c r="FV1355"/>
      <c r="FW1355"/>
      <c r="FX1355"/>
      <c r="FY1355"/>
      <c r="FZ1355"/>
      <c r="GA1355"/>
      <c r="GB1355"/>
      <c r="GC1355"/>
      <c r="GD1355"/>
      <c r="GE1355"/>
      <c r="GF1355"/>
      <c r="GG1355"/>
      <c r="GH1355"/>
      <c r="GI1355"/>
      <c r="GJ1355"/>
      <c r="GK1355"/>
      <c r="GL1355"/>
      <c r="GM1355"/>
      <c r="GN1355"/>
      <c r="GO1355"/>
      <c r="GP1355"/>
      <c r="GQ1355"/>
      <c r="GR1355"/>
      <c r="GS1355"/>
      <c r="GT1355"/>
      <c r="GU1355"/>
      <c r="GV1355"/>
      <c r="GW1355"/>
      <c r="GX1355"/>
      <c r="GY1355"/>
      <c r="GZ1355"/>
      <c r="HA1355"/>
      <c r="HB1355"/>
      <c r="HC1355"/>
      <c r="HD1355"/>
      <c r="HE1355"/>
      <c r="HF1355"/>
      <c r="HG1355"/>
      <c r="HH1355"/>
      <c r="HI1355"/>
      <c r="HJ1355"/>
      <c r="HK1355"/>
      <c r="HL1355"/>
      <c r="HM1355"/>
      <c r="HN1355"/>
      <c r="HO1355"/>
      <c r="HP1355"/>
      <c r="HQ1355"/>
      <c r="HR1355"/>
      <c r="HS1355"/>
      <c r="HT1355"/>
      <c r="HU1355"/>
      <c r="HV1355"/>
      <c r="HW1355"/>
      <c r="HX1355"/>
      <c r="HY1355"/>
      <c r="HZ1355"/>
      <c r="IA1355"/>
      <c r="IB1355"/>
      <c r="IC1355"/>
      <c r="ID1355"/>
      <c r="IE1355"/>
      <c r="IF1355"/>
      <c r="IG1355"/>
      <c r="IH1355"/>
      <c r="II1355"/>
      <c r="IJ1355"/>
      <c r="IK1355"/>
      <c r="IL1355"/>
      <c r="IM1355"/>
      <c r="IN1355"/>
      <c r="IO1355"/>
      <c r="IP1355"/>
      <c r="IQ1355"/>
      <c r="IR1355"/>
      <c r="IS1355"/>
      <c r="IT1355"/>
      <c r="IU1355"/>
      <c r="IV1355"/>
      <c r="IW1355"/>
      <c r="IX1355"/>
      <c r="IY1355"/>
      <c r="IZ1355"/>
      <c r="JA1355"/>
      <c r="JB1355"/>
      <c r="JC1355"/>
      <c r="JD1355"/>
      <c r="JE1355"/>
      <c r="JF1355"/>
      <c r="JG1355"/>
      <c r="JH1355"/>
      <c r="JI1355"/>
      <c r="JJ1355"/>
      <c r="JK1355"/>
      <c r="JL1355"/>
      <c r="JM1355"/>
      <c r="JN1355"/>
      <c r="JO1355"/>
      <c r="JP1355"/>
      <c r="JQ1355"/>
      <c r="JR1355"/>
      <c r="JS1355"/>
      <c r="JT1355"/>
      <c r="JU1355"/>
      <c r="JV1355"/>
      <c r="JW1355"/>
      <c r="JX1355"/>
      <c r="JY1355"/>
      <c r="JZ1355"/>
      <c r="KA1355"/>
      <c r="KB1355"/>
      <c r="KC1355"/>
      <c r="KD1355"/>
      <c r="KE1355"/>
      <c r="KF1355"/>
      <c r="KG1355"/>
      <c r="KH1355"/>
      <c r="KI1355"/>
      <c r="KJ1355"/>
      <c r="KK1355"/>
      <c r="KL1355"/>
      <c r="KM1355"/>
      <c r="KN1355"/>
      <c r="KO1355"/>
      <c r="KP1355"/>
      <c r="KQ1355"/>
      <c r="KR1355"/>
      <c r="KS1355"/>
      <c r="KT1355"/>
      <c r="KU1355"/>
      <c r="KV1355"/>
      <c r="KW1355"/>
      <c r="KX1355"/>
      <c r="KY1355"/>
      <c r="KZ1355"/>
      <c r="LA1355"/>
      <c r="LB1355"/>
      <c r="LC1355"/>
      <c r="LD1355"/>
      <c r="LE1355"/>
      <c r="LF1355"/>
      <c r="LG1355"/>
      <c r="LH1355"/>
      <c r="LI1355"/>
      <c r="LJ1355"/>
      <c r="LK1355"/>
      <c r="LL1355"/>
      <c r="LM1355"/>
      <c r="LN1355"/>
      <c r="LO1355"/>
      <c r="LP1355"/>
      <c r="LQ1355"/>
      <c r="LR1355"/>
      <c r="LS1355"/>
      <c r="LT1355"/>
      <c r="LU1355"/>
      <c r="LV1355"/>
      <c r="LW1355"/>
      <c r="LX1355"/>
      <c r="LY1355"/>
      <c r="LZ1355"/>
      <c r="MA1355"/>
      <c r="MB1355"/>
      <c r="MC1355"/>
      <c r="MD1355"/>
      <c r="ME1355"/>
      <c r="MF1355"/>
      <c r="MG1355"/>
      <c r="MH1355"/>
      <c r="MI1355"/>
      <c r="MJ1355"/>
      <c r="MK1355"/>
      <c r="ML1355"/>
      <c r="MM1355"/>
      <c r="MN1355"/>
      <c r="MO1355"/>
      <c r="MP1355"/>
      <c r="MQ1355"/>
      <c r="MR1355"/>
      <c r="MS1355"/>
      <c r="MT1355"/>
      <c r="MU1355"/>
      <c r="MV1355"/>
      <c r="MW1355"/>
      <c r="MX1355"/>
      <c r="MY1355"/>
      <c r="MZ1355"/>
      <c r="NA1355"/>
      <c r="NB1355"/>
      <c r="NC1355"/>
      <c r="ND1355"/>
      <c r="NE1355"/>
      <c r="NF1355"/>
      <c r="NG1355"/>
      <c r="NH1355"/>
      <c r="NI1355"/>
      <c r="NJ1355"/>
      <c r="NK1355"/>
      <c r="NL1355"/>
      <c r="NM1355"/>
      <c r="NN1355"/>
      <c r="NO1355"/>
      <c r="NP1355"/>
      <c r="NQ1355"/>
      <c r="NR1355"/>
      <c r="NS1355"/>
      <c r="NT1355"/>
      <c r="NU1355"/>
      <c r="NV1355"/>
      <c r="NW1355"/>
      <c r="NX1355"/>
      <c r="NY1355"/>
      <c r="NZ1355"/>
      <c r="OA1355"/>
    </row>
    <row r="1356" spans="16:391"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  <c r="CN1356"/>
      <c r="CO1356"/>
      <c r="CP1356"/>
      <c r="CQ1356"/>
      <c r="CR1356"/>
      <c r="CS1356"/>
      <c r="CT1356"/>
      <c r="CU1356"/>
      <c r="CV1356"/>
      <c r="CW1356"/>
      <c r="CX1356"/>
      <c r="CY1356"/>
      <c r="CZ1356"/>
      <c r="DA1356"/>
      <c r="DB1356"/>
      <c r="DC1356"/>
      <c r="DD1356"/>
      <c r="DE1356"/>
      <c r="DF1356"/>
      <c r="DG1356"/>
      <c r="DH1356"/>
      <c r="DI1356"/>
      <c r="DJ1356"/>
      <c r="DK1356"/>
      <c r="DL1356"/>
      <c r="DM1356"/>
      <c r="DN1356"/>
      <c r="DO1356"/>
      <c r="DP1356"/>
      <c r="DQ1356"/>
      <c r="DR1356"/>
      <c r="DS1356"/>
      <c r="DT1356"/>
      <c r="DU1356"/>
      <c r="DV1356"/>
      <c r="DW1356"/>
      <c r="DX1356"/>
      <c r="DY1356"/>
      <c r="DZ1356"/>
      <c r="EA1356"/>
      <c r="EB1356"/>
      <c r="EC1356"/>
      <c r="ED1356"/>
      <c r="EE1356"/>
      <c r="EF1356"/>
      <c r="EG1356"/>
      <c r="EH1356"/>
      <c r="EI1356"/>
      <c r="EJ1356"/>
      <c r="EK1356"/>
      <c r="EL1356"/>
      <c r="EM1356"/>
      <c r="EN1356"/>
      <c r="EO1356"/>
      <c r="EP1356"/>
      <c r="EQ1356"/>
      <c r="ER1356"/>
      <c r="ES1356"/>
      <c r="ET1356"/>
      <c r="EU1356"/>
      <c r="EV1356"/>
      <c r="EW1356"/>
      <c r="EX1356"/>
      <c r="EY1356"/>
      <c r="EZ1356"/>
      <c r="FA1356"/>
      <c r="FB1356"/>
      <c r="FC1356"/>
      <c r="FD1356"/>
      <c r="FE1356"/>
      <c r="FF1356"/>
      <c r="FG1356"/>
      <c r="FH1356"/>
      <c r="FI1356"/>
      <c r="FJ1356"/>
      <c r="FK1356"/>
      <c r="FL1356"/>
      <c r="FM1356"/>
      <c r="FN1356"/>
      <c r="FO1356"/>
      <c r="FP1356"/>
      <c r="FQ1356"/>
      <c r="FR1356"/>
      <c r="FS1356"/>
      <c r="FT1356"/>
      <c r="FU1356"/>
      <c r="FV1356"/>
      <c r="FW1356"/>
      <c r="FX1356"/>
      <c r="FY1356"/>
      <c r="FZ1356"/>
      <c r="GA1356"/>
      <c r="GB1356"/>
      <c r="GC1356"/>
      <c r="GD1356"/>
      <c r="GE1356"/>
      <c r="GF1356"/>
      <c r="GG1356"/>
      <c r="GH1356"/>
      <c r="GI1356"/>
      <c r="GJ1356"/>
      <c r="GK1356"/>
      <c r="GL1356"/>
      <c r="GM1356"/>
      <c r="GN1356"/>
      <c r="GO1356"/>
      <c r="GP1356"/>
      <c r="GQ1356"/>
      <c r="GR1356"/>
      <c r="GS1356"/>
      <c r="GT1356"/>
      <c r="GU1356"/>
      <c r="GV1356"/>
      <c r="GW1356"/>
      <c r="GX1356"/>
      <c r="GY1356"/>
      <c r="GZ1356"/>
      <c r="HA1356"/>
      <c r="HB1356"/>
      <c r="HC1356"/>
      <c r="HD1356"/>
      <c r="HE1356"/>
      <c r="HF1356"/>
      <c r="HG1356"/>
      <c r="HH1356"/>
      <c r="HI1356"/>
      <c r="HJ1356"/>
      <c r="HK1356"/>
      <c r="HL1356"/>
      <c r="HM1356"/>
      <c r="HN1356"/>
      <c r="HO1356"/>
      <c r="HP1356"/>
      <c r="HQ1356"/>
      <c r="HR1356"/>
      <c r="HS1356"/>
      <c r="HT1356"/>
      <c r="HU1356"/>
      <c r="HV1356"/>
      <c r="HW1356"/>
      <c r="HX1356"/>
      <c r="HY1356"/>
      <c r="HZ1356"/>
      <c r="IA1356"/>
      <c r="IB1356"/>
      <c r="IC1356"/>
      <c r="ID1356"/>
      <c r="IE1356"/>
      <c r="IF1356"/>
      <c r="IG1356"/>
      <c r="IH1356"/>
      <c r="II1356"/>
      <c r="IJ1356"/>
      <c r="IK1356"/>
      <c r="IL1356"/>
      <c r="IM1356"/>
      <c r="IN1356"/>
      <c r="IO1356"/>
      <c r="IP1356"/>
      <c r="IQ1356"/>
      <c r="IR1356"/>
      <c r="IS1356"/>
      <c r="IT1356"/>
      <c r="IU1356"/>
      <c r="IV1356"/>
      <c r="IW1356"/>
      <c r="IX1356"/>
      <c r="IY1356"/>
      <c r="IZ1356"/>
      <c r="JA1356"/>
      <c r="JB1356"/>
      <c r="JC1356"/>
      <c r="JD1356"/>
      <c r="JE1356"/>
      <c r="JF1356"/>
      <c r="JG1356"/>
      <c r="JH1356"/>
      <c r="JI1356"/>
      <c r="JJ1356"/>
      <c r="JK1356"/>
      <c r="JL1356"/>
      <c r="JM1356"/>
      <c r="JN1356"/>
      <c r="JO1356"/>
      <c r="JP1356"/>
      <c r="JQ1356"/>
      <c r="JR1356"/>
      <c r="JS1356"/>
      <c r="JT1356"/>
      <c r="JU1356"/>
      <c r="JV1356"/>
      <c r="JW1356"/>
      <c r="JX1356"/>
      <c r="JY1356"/>
      <c r="JZ1356"/>
      <c r="KA1356"/>
      <c r="KB1356"/>
      <c r="KC1356"/>
      <c r="KD1356"/>
      <c r="KE1356"/>
      <c r="KF1356"/>
      <c r="KG1356"/>
      <c r="KH1356"/>
      <c r="KI1356"/>
      <c r="KJ1356"/>
      <c r="KK1356"/>
      <c r="KL1356"/>
      <c r="KM1356"/>
      <c r="KN1356"/>
      <c r="KO1356"/>
      <c r="KP1356"/>
      <c r="KQ1356"/>
      <c r="KR1356"/>
      <c r="KS1356"/>
      <c r="KT1356"/>
      <c r="KU1356"/>
      <c r="KV1356"/>
      <c r="KW1356"/>
      <c r="KX1356"/>
      <c r="KY1356"/>
      <c r="KZ1356"/>
      <c r="LA1356"/>
      <c r="LB1356"/>
      <c r="LC1356"/>
      <c r="LD1356"/>
      <c r="LE1356"/>
      <c r="LF1356"/>
      <c r="LG1356"/>
      <c r="LH1356"/>
      <c r="LI1356"/>
      <c r="LJ1356"/>
      <c r="LK1356"/>
      <c r="LL1356"/>
      <c r="LM1356"/>
      <c r="LN1356"/>
      <c r="LO1356"/>
      <c r="LP1356"/>
      <c r="LQ1356"/>
      <c r="LR1356"/>
      <c r="LS1356"/>
      <c r="LT1356"/>
      <c r="LU1356"/>
      <c r="LV1356"/>
      <c r="LW1356"/>
      <c r="LX1356"/>
      <c r="LY1356"/>
      <c r="LZ1356"/>
      <c r="MA1356"/>
      <c r="MB1356"/>
      <c r="MC1356"/>
      <c r="MD1356"/>
      <c r="ME1356"/>
      <c r="MF1356"/>
      <c r="MG1356"/>
      <c r="MH1356"/>
      <c r="MI1356"/>
      <c r="MJ1356"/>
      <c r="MK1356"/>
      <c r="ML1356"/>
      <c r="MM1356"/>
      <c r="MN1356"/>
      <c r="MO1356"/>
      <c r="MP1356"/>
      <c r="MQ1356"/>
      <c r="MR1356"/>
      <c r="MS1356"/>
      <c r="MT1356"/>
      <c r="MU1356"/>
      <c r="MV1356"/>
      <c r="MW1356"/>
      <c r="MX1356"/>
      <c r="MY1356"/>
      <c r="MZ1356"/>
      <c r="NA1356"/>
      <c r="NB1356"/>
      <c r="NC1356"/>
      <c r="ND1356"/>
      <c r="NE1356"/>
      <c r="NF1356"/>
      <c r="NG1356"/>
      <c r="NH1356"/>
      <c r="NI1356"/>
      <c r="NJ1356"/>
      <c r="NK1356"/>
      <c r="NL1356"/>
      <c r="NM1356"/>
      <c r="NN1356"/>
      <c r="NO1356"/>
      <c r="NP1356"/>
      <c r="NQ1356"/>
      <c r="NR1356"/>
      <c r="NS1356"/>
      <c r="NT1356"/>
      <c r="NU1356"/>
      <c r="NV1356"/>
      <c r="NW1356"/>
      <c r="NX1356"/>
      <c r="NY1356"/>
      <c r="NZ1356"/>
      <c r="OA1356"/>
    </row>
    <row r="1357" spans="16:391"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  <c r="CN1357"/>
      <c r="CO1357"/>
      <c r="CP1357"/>
      <c r="CQ1357"/>
      <c r="CR1357"/>
      <c r="CS1357"/>
      <c r="CT1357"/>
      <c r="CU1357"/>
      <c r="CV1357"/>
      <c r="CW1357"/>
      <c r="CX1357"/>
      <c r="CY1357"/>
      <c r="CZ1357"/>
      <c r="DA1357"/>
      <c r="DB1357"/>
      <c r="DC1357"/>
      <c r="DD1357"/>
      <c r="DE1357"/>
      <c r="DF1357"/>
      <c r="DG1357"/>
      <c r="DH1357"/>
      <c r="DI1357"/>
      <c r="DJ1357"/>
      <c r="DK1357"/>
      <c r="DL1357"/>
      <c r="DM1357"/>
      <c r="DN1357"/>
      <c r="DO1357"/>
      <c r="DP1357"/>
      <c r="DQ1357"/>
      <c r="DR1357"/>
      <c r="DS1357"/>
      <c r="DT1357"/>
      <c r="DU1357"/>
      <c r="DV1357"/>
      <c r="DW1357"/>
      <c r="DX1357"/>
      <c r="DY1357"/>
      <c r="DZ1357"/>
      <c r="EA1357"/>
      <c r="EB1357"/>
      <c r="EC1357"/>
      <c r="ED1357"/>
      <c r="EE1357"/>
      <c r="EF1357"/>
      <c r="EG1357"/>
      <c r="EH1357"/>
      <c r="EI1357"/>
      <c r="EJ1357"/>
      <c r="EK1357"/>
      <c r="EL1357"/>
      <c r="EM1357"/>
      <c r="EN1357"/>
      <c r="EO1357"/>
      <c r="EP1357"/>
      <c r="EQ1357"/>
      <c r="ER1357"/>
      <c r="ES1357"/>
      <c r="ET1357"/>
      <c r="EU1357"/>
      <c r="EV1357"/>
      <c r="EW1357"/>
      <c r="EX1357"/>
      <c r="EY1357"/>
      <c r="EZ1357"/>
      <c r="FA1357"/>
      <c r="FB1357"/>
      <c r="FC1357"/>
      <c r="FD1357"/>
      <c r="FE1357"/>
      <c r="FF1357"/>
      <c r="FG1357"/>
      <c r="FH1357"/>
      <c r="FI1357"/>
      <c r="FJ1357"/>
      <c r="FK1357"/>
      <c r="FL1357"/>
      <c r="FM1357"/>
      <c r="FN1357"/>
      <c r="FO1357"/>
      <c r="FP1357"/>
      <c r="FQ1357"/>
      <c r="FR1357"/>
      <c r="FS1357"/>
      <c r="FT1357"/>
      <c r="FU1357"/>
      <c r="FV1357"/>
      <c r="FW1357"/>
      <c r="FX1357"/>
      <c r="FY1357"/>
      <c r="FZ1357"/>
      <c r="GA1357"/>
      <c r="GB1357"/>
      <c r="GC1357"/>
      <c r="GD1357"/>
      <c r="GE1357"/>
      <c r="GF1357"/>
      <c r="GG1357"/>
      <c r="GH1357"/>
      <c r="GI1357"/>
      <c r="GJ1357"/>
      <c r="GK1357"/>
      <c r="GL1357"/>
      <c r="GM1357"/>
      <c r="GN1357"/>
      <c r="GO1357"/>
      <c r="GP1357"/>
      <c r="GQ1357"/>
      <c r="GR1357"/>
      <c r="GS1357"/>
      <c r="GT1357"/>
      <c r="GU1357"/>
      <c r="GV1357"/>
      <c r="GW1357"/>
      <c r="GX1357"/>
      <c r="GY1357"/>
      <c r="GZ1357"/>
      <c r="HA1357"/>
      <c r="HB1357"/>
      <c r="HC1357"/>
      <c r="HD1357"/>
      <c r="HE1357"/>
      <c r="HF1357"/>
      <c r="HG1357"/>
      <c r="HH1357"/>
      <c r="HI1357"/>
      <c r="HJ1357"/>
      <c r="HK1357"/>
      <c r="HL1357"/>
      <c r="HM1357"/>
      <c r="HN1357"/>
      <c r="HO1357"/>
      <c r="HP1357"/>
      <c r="HQ1357"/>
      <c r="HR1357"/>
      <c r="HS1357"/>
      <c r="HT1357"/>
      <c r="HU1357"/>
      <c r="HV1357"/>
      <c r="HW1357"/>
      <c r="HX1357"/>
      <c r="HY1357"/>
      <c r="HZ1357"/>
      <c r="IA1357"/>
      <c r="IB1357"/>
      <c r="IC1357"/>
      <c r="ID1357"/>
      <c r="IE1357"/>
      <c r="IF1357"/>
      <c r="IG1357"/>
      <c r="IH1357"/>
      <c r="II1357"/>
      <c r="IJ1357"/>
      <c r="IK1357"/>
      <c r="IL1357"/>
      <c r="IM1357"/>
      <c r="IN1357"/>
      <c r="IO1357"/>
      <c r="IP1357"/>
      <c r="IQ1357"/>
      <c r="IR1357"/>
      <c r="IS1357"/>
      <c r="IT1357"/>
      <c r="IU1357"/>
      <c r="IV1357"/>
      <c r="IW1357"/>
      <c r="IX1357"/>
      <c r="IY1357"/>
      <c r="IZ1357"/>
      <c r="JA1357"/>
      <c r="JB1357"/>
      <c r="JC1357"/>
      <c r="JD1357"/>
      <c r="JE1357"/>
      <c r="JF1357"/>
      <c r="JG1357"/>
      <c r="JH1357"/>
      <c r="JI1357"/>
      <c r="JJ1357"/>
      <c r="JK1357"/>
      <c r="JL1357"/>
      <c r="JM1357"/>
      <c r="JN1357"/>
      <c r="JO1357"/>
      <c r="JP1357"/>
      <c r="JQ1357"/>
      <c r="JR1357"/>
      <c r="JS1357"/>
      <c r="JT1357"/>
      <c r="JU1357"/>
      <c r="JV1357"/>
      <c r="JW1357"/>
      <c r="JX1357"/>
      <c r="JY1357"/>
      <c r="JZ1357"/>
      <c r="KA1357"/>
      <c r="KB1357"/>
      <c r="KC1357"/>
      <c r="KD1357"/>
      <c r="KE1357"/>
      <c r="KF1357"/>
      <c r="KG1357"/>
      <c r="KH1357"/>
      <c r="KI1357"/>
      <c r="KJ1357"/>
      <c r="KK1357"/>
      <c r="KL1357"/>
      <c r="KM1357"/>
      <c r="KN1357"/>
      <c r="KO1357"/>
      <c r="KP1357"/>
      <c r="KQ1357"/>
      <c r="KR1357"/>
      <c r="KS1357"/>
      <c r="KT1357"/>
      <c r="KU1357"/>
      <c r="KV1357"/>
      <c r="KW1357"/>
      <c r="KX1357"/>
      <c r="KY1357"/>
      <c r="KZ1357"/>
      <c r="LA1357"/>
      <c r="LB1357"/>
      <c r="LC1357"/>
      <c r="LD1357"/>
      <c r="LE1357"/>
      <c r="LF1357"/>
      <c r="LG1357"/>
      <c r="LH1357"/>
      <c r="LI1357"/>
      <c r="LJ1357"/>
      <c r="LK1357"/>
      <c r="LL1357"/>
      <c r="LM1357"/>
      <c r="LN1357"/>
      <c r="LO1357"/>
      <c r="LP1357"/>
      <c r="LQ1357"/>
      <c r="LR1357"/>
      <c r="LS1357"/>
      <c r="LT1357"/>
      <c r="LU1357"/>
      <c r="LV1357"/>
      <c r="LW1357"/>
      <c r="LX1357"/>
      <c r="LY1357"/>
      <c r="LZ1357"/>
      <c r="MA1357"/>
      <c r="MB1357"/>
      <c r="MC1357"/>
      <c r="MD1357"/>
      <c r="ME1357"/>
      <c r="MF1357"/>
      <c r="MG1357"/>
      <c r="MH1357"/>
      <c r="MI1357"/>
      <c r="MJ1357"/>
      <c r="MK1357"/>
      <c r="ML1357"/>
      <c r="MM1357"/>
      <c r="MN1357"/>
      <c r="MO1357"/>
      <c r="MP1357"/>
      <c r="MQ1357"/>
      <c r="MR1357"/>
      <c r="MS1357"/>
      <c r="MT1357"/>
      <c r="MU1357"/>
      <c r="MV1357"/>
      <c r="MW1357"/>
      <c r="MX1357"/>
      <c r="MY1357"/>
      <c r="MZ1357"/>
      <c r="NA1357"/>
      <c r="NB1357"/>
      <c r="NC1357"/>
      <c r="ND1357"/>
      <c r="NE1357"/>
      <c r="NF1357"/>
      <c r="NG1357"/>
      <c r="NH1357"/>
      <c r="NI1357"/>
      <c r="NJ1357"/>
      <c r="NK1357"/>
      <c r="NL1357"/>
      <c r="NM1357"/>
      <c r="NN1357"/>
      <c r="NO1357"/>
      <c r="NP1357"/>
      <c r="NQ1357"/>
      <c r="NR1357"/>
      <c r="NS1357"/>
      <c r="NT1357"/>
      <c r="NU1357"/>
      <c r="NV1357"/>
      <c r="NW1357"/>
      <c r="NX1357"/>
      <c r="NY1357"/>
      <c r="NZ1357"/>
      <c r="OA1357"/>
    </row>
    <row r="1358" spans="16:391"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  <c r="CN1358"/>
      <c r="CO1358"/>
      <c r="CP1358"/>
      <c r="CQ1358"/>
      <c r="CR1358"/>
      <c r="CS1358"/>
      <c r="CT1358"/>
      <c r="CU1358"/>
      <c r="CV1358"/>
      <c r="CW1358"/>
      <c r="CX1358"/>
      <c r="CY1358"/>
      <c r="CZ1358"/>
      <c r="DA1358"/>
      <c r="DB1358"/>
      <c r="DC1358"/>
      <c r="DD1358"/>
      <c r="DE1358"/>
      <c r="DF1358"/>
      <c r="DG1358"/>
      <c r="DH1358"/>
      <c r="DI1358"/>
      <c r="DJ1358"/>
      <c r="DK1358"/>
      <c r="DL1358"/>
      <c r="DM1358"/>
      <c r="DN1358"/>
      <c r="DO1358"/>
      <c r="DP1358"/>
      <c r="DQ1358"/>
      <c r="DR1358"/>
      <c r="DS1358"/>
      <c r="DT1358"/>
      <c r="DU1358"/>
      <c r="DV1358"/>
      <c r="DW1358"/>
      <c r="DX1358"/>
      <c r="DY1358"/>
      <c r="DZ1358"/>
      <c r="EA1358"/>
      <c r="EB1358"/>
      <c r="EC1358"/>
      <c r="ED1358"/>
      <c r="EE1358"/>
      <c r="EF1358"/>
      <c r="EG1358"/>
      <c r="EH1358"/>
      <c r="EI1358"/>
      <c r="EJ1358"/>
      <c r="EK1358"/>
      <c r="EL1358"/>
      <c r="EM1358"/>
      <c r="EN1358"/>
      <c r="EO1358"/>
      <c r="EP1358"/>
      <c r="EQ1358"/>
      <c r="ER1358"/>
      <c r="ES1358"/>
      <c r="ET1358"/>
      <c r="EU1358"/>
      <c r="EV1358"/>
      <c r="EW1358"/>
      <c r="EX1358"/>
      <c r="EY1358"/>
      <c r="EZ1358"/>
      <c r="FA1358"/>
      <c r="FB1358"/>
      <c r="FC1358"/>
      <c r="FD1358"/>
      <c r="FE1358"/>
      <c r="FF1358"/>
      <c r="FG1358"/>
      <c r="FH1358"/>
      <c r="FI1358"/>
      <c r="FJ1358"/>
      <c r="FK1358"/>
      <c r="FL1358"/>
      <c r="FM1358"/>
      <c r="FN1358"/>
      <c r="FO1358"/>
      <c r="FP1358"/>
      <c r="FQ1358"/>
      <c r="FR1358"/>
      <c r="FS1358"/>
      <c r="FT1358"/>
      <c r="FU1358"/>
      <c r="FV1358"/>
      <c r="FW1358"/>
      <c r="FX1358"/>
      <c r="FY1358"/>
      <c r="FZ1358"/>
      <c r="GA1358"/>
      <c r="GB1358"/>
      <c r="GC1358"/>
      <c r="GD1358"/>
      <c r="GE1358"/>
      <c r="GF1358"/>
      <c r="GG1358"/>
      <c r="GH1358"/>
      <c r="GI1358"/>
      <c r="GJ1358"/>
      <c r="GK1358"/>
      <c r="GL1358"/>
      <c r="GM1358"/>
      <c r="GN1358"/>
      <c r="GO1358"/>
      <c r="GP1358"/>
      <c r="GQ1358"/>
      <c r="GR1358"/>
      <c r="GS1358"/>
      <c r="GT1358"/>
      <c r="GU1358"/>
      <c r="GV1358"/>
      <c r="GW1358"/>
      <c r="GX1358"/>
      <c r="GY1358"/>
      <c r="GZ1358"/>
      <c r="HA1358"/>
      <c r="HB1358"/>
      <c r="HC1358"/>
      <c r="HD1358"/>
      <c r="HE1358"/>
      <c r="HF1358"/>
      <c r="HG1358"/>
      <c r="HH1358"/>
      <c r="HI1358"/>
      <c r="HJ1358"/>
      <c r="HK1358"/>
      <c r="HL1358"/>
      <c r="HM1358"/>
      <c r="HN1358"/>
      <c r="HO1358"/>
      <c r="HP1358"/>
      <c r="HQ1358"/>
      <c r="HR1358"/>
      <c r="HS1358"/>
      <c r="HT1358"/>
      <c r="HU1358"/>
      <c r="HV1358"/>
      <c r="HW1358"/>
      <c r="HX1358"/>
      <c r="HY1358"/>
      <c r="HZ1358"/>
      <c r="IA1358"/>
      <c r="IB1358"/>
      <c r="IC1358"/>
      <c r="ID1358"/>
      <c r="IE1358"/>
      <c r="IF1358"/>
      <c r="IG1358"/>
      <c r="IH1358"/>
      <c r="II1358"/>
      <c r="IJ1358"/>
      <c r="IK1358"/>
      <c r="IL1358"/>
      <c r="IM1358"/>
      <c r="IN1358"/>
      <c r="IO1358"/>
      <c r="IP1358"/>
      <c r="IQ1358"/>
      <c r="IR1358"/>
      <c r="IS1358"/>
      <c r="IT1358"/>
      <c r="IU1358"/>
      <c r="IV1358"/>
      <c r="IW1358"/>
      <c r="IX1358"/>
      <c r="IY1358"/>
      <c r="IZ1358"/>
      <c r="JA1358"/>
      <c r="JB1358"/>
      <c r="JC1358"/>
      <c r="JD1358"/>
      <c r="JE1358"/>
      <c r="JF1358"/>
      <c r="JG1358"/>
      <c r="JH1358"/>
      <c r="JI1358"/>
      <c r="JJ1358"/>
      <c r="JK1358"/>
      <c r="JL1358"/>
      <c r="JM1358"/>
      <c r="JN1358"/>
      <c r="JO1358"/>
      <c r="JP1358"/>
      <c r="JQ1358"/>
      <c r="JR1358"/>
      <c r="JS1358"/>
      <c r="JT1358"/>
      <c r="JU1358"/>
      <c r="JV1358"/>
      <c r="JW1358"/>
      <c r="JX1358"/>
      <c r="JY1358"/>
      <c r="JZ1358"/>
      <c r="KA1358"/>
      <c r="KB1358"/>
      <c r="KC1358"/>
      <c r="KD1358"/>
      <c r="KE1358"/>
      <c r="KF1358"/>
      <c r="KG1358"/>
      <c r="KH1358"/>
      <c r="KI1358"/>
      <c r="KJ1358"/>
      <c r="KK1358"/>
      <c r="KL1358"/>
      <c r="KM1358"/>
      <c r="KN1358"/>
      <c r="KO1358"/>
      <c r="KP1358"/>
      <c r="KQ1358"/>
      <c r="KR1358"/>
      <c r="KS1358"/>
      <c r="KT1358"/>
      <c r="KU1358"/>
      <c r="KV1358"/>
      <c r="KW1358"/>
      <c r="KX1358"/>
      <c r="KY1358"/>
      <c r="KZ1358"/>
      <c r="LA1358"/>
      <c r="LB1358"/>
      <c r="LC1358"/>
      <c r="LD1358"/>
      <c r="LE1358"/>
      <c r="LF1358"/>
      <c r="LG1358"/>
      <c r="LH1358"/>
      <c r="LI1358"/>
      <c r="LJ1358"/>
      <c r="LK1358"/>
      <c r="LL1358"/>
      <c r="LM1358"/>
      <c r="LN1358"/>
      <c r="LO1358"/>
      <c r="LP1358"/>
      <c r="LQ1358"/>
      <c r="LR1358"/>
      <c r="LS1358"/>
      <c r="LT1358"/>
      <c r="LU1358"/>
      <c r="LV1358"/>
      <c r="LW1358"/>
      <c r="LX1358"/>
      <c r="LY1358"/>
      <c r="LZ1358"/>
      <c r="MA1358"/>
      <c r="MB1358"/>
      <c r="MC1358"/>
      <c r="MD1358"/>
      <c r="ME1358"/>
      <c r="MF1358"/>
      <c r="MG1358"/>
      <c r="MH1358"/>
      <c r="MI1358"/>
      <c r="MJ1358"/>
      <c r="MK1358"/>
      <c r="ML1358"/>
      <c r="MM1358"/>
      <c r="MN1358"/>
      <c r="MO1358"/>
      <c r="MP1358"/>
      <c r="MQ1358"/>
      <c r="MR1358"/>
      <c r="MS1358"/>
      <c r="MT1358"/>
      <c r="MU1358"/>
      <c r="MV1358"/>
      <c r="MW1358"/>
      <c r="MX1358"/>
      <c r="MY1358"/>
      <c r="MZ1358"/>
      <c r="NA1358"/>
      <c r="NB1358"/>
      <c r="NC1358"/>
      <c r="ND1358"/>
      <c r="NE1358"/>
      <c r="NF1358"/>
      <c r="NG1358"/>
      <c r="NH1358"/>
      <c r="NI1358"/>
      <c r="NJ1358"/>
      <c r="NK1358"/>
      <c r="NL1358"/>
      <c r="NM1358"/>
      <c r="NN1358"/>
      <c r="NO1358"/>
      <c r="NP1358"/>
      <c r="NQ1358"/>
      <c r="NR1358"/>
      <c r="NS1358"/>
      <c r="NT1358"/>
      <c r="NU1358"/>
      <c r="NV1358"/>
      <c r="NW1358"/>
      <c r="NX1358"/>
      <c r="NY1358"/>
      <c r="NZ1358"/>
      <c r="OA1358"/>
    </row>
    <row r="1359" spans="16:391"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  <c r="CN1359"/>
      <c r="CO1359"/>
      <c r="CP1359"/>
      <c r="CQ1359"/>
      <c r="CR1359"/>
      <c r="CS1359"/>
      <c r="CT1359"/>
      <c r="CU1359"/>
      <c r="CV1359"/>
      <c r="CW1359"/>
      <c r="CX1359"/>
      <c r="CY1359"/>
      <c r="CZ1359"/>
      <c r="DA1359"/>
      <c r="DB1359"/>
      <c r="DC1359"/>
      <c r="DD1359"/>
      <c r="DE1359"/>
      <c r="DF1359"/>
      <c r="DG1359"/>
      <c r="DH1359"/>
      <c r="DI1359"/>
      <c r="DJ1359"/>
      <c r="DK1359"/>
      <c r="DL1359"/>
      <c r="DM1359"/>
      <c r="DN1359"/>
      <c r="DO1359"/>
      <c r="DP1359"/>
      <c r="DQ1359"/>
      <c r="DR1359"/>
      <c r="DS1359"/>
      <c r="DT1359"/>
      <c r="DU1359"/>
      <c r="DV1359"/>
      <c r="DW1359"/>
      <c r="DX1359"/>
      <c r="DY1359"/>
      <c r="DZ1359"/>
      <c r="EA1359"/>
      <c r="EB1359"/>
      <c r="EC1359"/>
      <c r="ED1359"/>
      <c r="EE1359"/>
      <c r="EF1359"/>
      <c r="EG1359"/>
      <c r="EH1359"/>
      <c r="EI1359"/>
      <c r="EJ1359"/>
      <c r="EK1359"/>
      <c r="EL1359"/>
      <c r="EM1359"/>
      <c r="EN1359"/>
      <c r="EO1359"/>
      <c r="EP1359"/>
      <c r="EQ1359"/>
      <c r="ER1359"/>
      <c r="ES1359"/>
      <c r="ET1359"/>
      <c r="EU1359"/>
      <c r="EV1359"/>
      <c r="EW1359"/>
      <c r="EX1359"/>
      <c r="EY1359"/>
      <c r="EZ1359"/>
      <c r="FA1359"/>
      <c r="FB1359"/>
      <c r="FC1359"/>
      <c r="FD1359"/>
      <c r="FE1359"/>
      <c r="FF1359"/>
      <c r="FG1359"/>
      <c r="FH1359"/>
      <c r="FI1359"/>
      <c r="FJ1359"/>
      <c r="FK1359"/>
      <c r="FL1359"/>
      <c r="FM1359"/>
      <c r="FN1359"/>
      <c r="FO1359"/>
      <c r="FP1359"/>
      <c r="FQ1359"/>
      <c r="FR1359"/>
      <c r="FS1359"/>
      <c r="FT1359"/>
      <c r="FU1359"/>
      <c r="FV1359"/>
      <c r="FW1359"/>
      <c r="FX1359"/>
      <c r="FY1359"/>
      <c r="FZ1359"/>
      <c r="GA1359"/>
      <c r="GB1359"/>
      <c r="GC1359"/>
      <c r="GD1359"/>
      <c r="GE1359"/>
      <c r="GF1359"/>
      <c r="GG1359"/>
      <c r="GH1359"/>
      <c r="GI1359"/>
      <c r="GJ1359"/>
      <c r="GK1359"/>
      <c r="GL1359"/>
      <c r="GM1359"/>
      <c r="GN1359"/>
      <c r="GO1359"/>
      <c r="GP1359"/>
      <c r="GQ1359"/>
      <c r="GR1359"/>
      <c r="GS1359"/>
      <c r="GT1359"/>
      <c r="GU1359"/>
      <c r="GV1359"/>
      <c r="GW1359"/>
      <c r="GX1359"/>
      <c r="GY1359"/>
      <c r="GZ1359"/>
      <c r="HA1359"/>
      <c r="HB1359"/>
      <c r="HC1359"/>
      <c r="HD1359"/>
      <c r="HE1359"/>
      <c r="HF1359"/>
      <c r="HG1359"/>
      <c r="HH1359"/>
      <c r="HI1359"/>
      <c r="HJ1359"/>
      <c r="HK1359"/>
      <c r="HL1359"/>
      <c r="HM1359"/>
      <c r="HN1359"/>
      <c r="HO1359"/>
      <c r="HP1359"/>
      <c r="HQ1359"/>
      <c r="HR1359"/>
      <c r="HS1359"/>
      <c r="HT1359"/>
      <c r="HU1359"/>
      <c r="HV1359"/>
      <c r="HW1359"/>
      <c r="HX1359"/>
      <c r="HY1359"/>
      <c r="HZ1359"/>
      <c r="IA1359"/>
      <c r="IB1359"/>
      <c r="IC1359"/>
      <c r="ID1359"/>
      <c r="IE1359"/>
      <c r="IF1359"/>
      <c r="IG1359"/>
      <c r="IH1359"/>
      <c r="II1359"/>
      <c r="IJ1359"/>
      <c r="IK1359"/>
      <c r="IL1359"/>
      <c r="IM1359"/>
      <c r="IN1359"/>
      <c r="IO1359"/>
      <c r="IP1359"/>
      <c r="IQ1359"/>
      <c r="IR1359"/>
      <c r="IS1359"/>
      <c r="IT1359"/>
      <c r="IU1359"/>
      <c r="IV1359"/>
      <c r="IW1359"/>
      <c r="IX1359"/>
      <c r="IY1359"/>
      <c r="IZ1359"/>
      <c r="JA1359"/>
      <c r="JB1359"/>
      <c r="JC1359"/>
      <c r="JD1359"/>
      <c r="JE1359"/>
      <c r="JF1359"/>
      <c r="JG1359"/>
      <c r="JH1359"/>
      <c r="JI1359"/>
      <c r="JJ1359"/>
      <c r="JK1359"/>
      <c r="JL1359"/>
      <c r="JM1359"/>
      <c r="JN1359"/>
      <c r="JO1359"/>
      <c r="JP1359"/>
      <c r="JQ1359"/>
      <c r="JR1359"/>
      <c r="JS1359"/>
      <c r="JT1359"/>
      <c r="JU1359"/>
      <c r="JV1359"/>
      <c r="JW1359"/>
      <c r="JX1359"/>
      <c r="JY1359"/>
      <c r="JZ1359"/>
      <c r="KA1359"/>
      <c r="KB1359"/>
      <c r="KC1359"/>
      <c r="KD1359"/>
      <c r="KE1359"/>
      <c r="KF1359"/>
      <c r="KG1359"/>
      <c r="KH1359"/>
      <c r="KI1359"/>
      <c r="KJ1359"/>
      <c r="KK1359"/>
      <c r="KL1359"/>
      <c r="KM1359"/>
      <c r="KN1359"/>
      <c r="KO1359"/>
      <c r="KP1359"/>
      <c r="KQ1359"/>
      <c r="KR1359"/>
      <c r="KS1359"/>
      <c r="KT1359"/>
      <c r="KU1359"/>
      <c r="KV1359"/>
      <c r="KW1359"/>
      <c r="KX1359"/>
      <c r="KY1359"/>
      <c r="KZ1359"/>
      <c r="LA1359"/>
      <c r="LB1359"/>
      <c r="LC1359"/>
      <c r="LD1359"/>
      <c r="LE1359"/>
      <c r="LF1359"/>
      <c r="LG1359"/>
      <c r="LH1359"/>
      <c r="LI1359"/>
      <c r="LJ1359"/>
      <c r="LK1359"/>
      <c r="LL1359"/>
      <c r="LM1359"/>
      <c r="LN1359"/>
      <c r="LO1359"/>
      <c r="LP1359"/>
      <c r="LQ1359"/>
      <c r="LR1359"/>
      <c r="LS1359"/>
      <c r="LT1359"/>
      <c r="LU1359"/>
      <c r="LV1359"/>
      <c r="LW1359"/>
      <c r="LX1359"/>
      <c r="LY1359"/>
      <c r="LZ1359"/>
      <c r="MA1359"/>
      <c r="MB1359"/>
      <c r="MC1359"/>
      <c r="MD1359"/>
      <c r="ME1359"/>
      <c r="MF1359"/>
      <c r="MG1359"/>
      <c r="MH1359"/>
      <c r="MI1359"/>
      <c r="MJ1359"/>
      <c r="MK1359"/>
      <c r="ML1359"/>
      <c r="MM1359"/>
      <c r="MN1359"/>
      <c r="MO1359"/>
      <c r="MP1359"/>
      <c r="MQ1359"/>
      <c r="MR1359"/>
      <c r="MS1359"/>
      <c r="MT1359"/>
      <c r="MU1359"/>
      <c r="MV1359"/>
      <c r="MW1359"/>
      <c r="MX1359"/>
      <c r="MY1359"/>
      <c r="MZ1359"/>
      <c r="NA1359"/>
      <c r="NB1359"/>
      <c r="NC1359"/>
      <c r="ND1359"/>
      <c r="NE1359"/>
      <c r="NF1359"/>
      <c r="NG1359"/>
      <c r="NH1359"/>
      <c r="NI1359"/>
      <c r="NJ1359"/>
      <c r="NK1359"/>
      <c r="NL1359"/>
      <c r="NM1359"/>
      <c r="NN1359"/>
      <c r="NO1359"/>
      <c r="NP1359"/>
      <c r="NQ1359"/>
      <c r="NR1359"/>
      <c r="NS1359"/>
      <c r="NT1359"/>
      <c r="NU1359"/>
      <c r="NV1359"/>
      <c r="NW1359"/>
      <c r="NX1359"/>
      <c r="NY1359"/>
      <c r="NZ1359"/>
      <c r="OA1359"/>
    </row>
    <row r="1360" spans="16:391"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  <c r="CN1360"/>
      <c r="CO1360"/>
      <c r="CP1360"/>
      <c r="CQ1360"/>
      <c r="CR1360"/>
      <c r="CS1360"/>
      <c r="CT1360"/>
      <c r="CU1360"/>
      <c r="CV1360"/>
      <c r="CW1360"/>
      <c r="CX1360"/>
      <c r="CY1360"/>
      <c r="CZ1360"/>
      <c r="DA1360"/>
      <c r="DB1360"/>
      <c r="DC1360"/>
      <c r="DD1360"/>
      <c r="DE1360"/>
      <c r="DF1360"/>
      <c r="DG1360"/>
      <c r="DH1360"/>
      <c r="DI1360"/>
      <c r="DJ1360"/>
      <c r="DK1360"/>
      <c r="DL1360"/>
      <c r="DM1360"/>
      <c r="DN1360"/>
      <c r="DO1360"/>
      <c r="DP1360"/>
      <c r="DQ1360"/>
      <c r="DR1360"/>
      <c r="DS1360"/>
      <c r="DT1360"/>
      <c r="DU1360"/>
      <c r="DV1360"/>
      <c r="DW1360"/>
      <c r="DX1360"/>
      <c r="DY1360"/>
      <c r="DZ1360"/>
      <c r="EA1360"/>
      <c r="EB1360"/>
      <c r="EC1360"/>
      <c r="ED1360"/>
      <c r="EE1360"/>
      <c r="EF1360"/>
      <c r="EG1360"/>
      <c r="EH1360"/>
      <c r="EI1360"/>
      <c r="EJ1360"/>
      <c r="EK1360"/>
      <c r="EL1360"/>
      <c r="EM1360"/>
      <c r="EN1360"/>
      <c r="EO1360"/>
      <c r="EP1360"/>
      <c r="EQ1360"/>
      <c r="ER1360"/>
      <c r="ES1360"/>
      <c r="ET1360"/>
      <c r="EU1360"/>
      <c r="EV1360"/>
      <c r="EW1360"/>
      <c r="EX1360"/>
      <c r="EY1360"/>
      <c r="EZ1360"/>
      <c r="FA1360"/>
      <c r="FB1360"/>
      <c r="FC1360"/>
      <c r="FD1360"/>
      <c r="FE1360"/>
      <c r="FF1360"/>
      <c r="FG1360"/>
      <c r="FH1360"/>
      <c r="FI1360"/>
      <c r="FJ1360"/>
      <c r="FK1360"/>
      <c r="FL1360"/>
      <c r="FM1360"/>
      <c r="FN1360"/>
      <c r="FO1360"/>
      <c r="FP1360"/>
      <c r="FQ1360"/>
      <c r="FR1360"/>
      <c r="FS1360"/>
      <c r="FT1360"/>
      <c r="FU1360"/>
      <c r="FV1360"/>
      <c r="FW1360"/>
      <c r="FX1360"/>
      <c r="FY1360"/>
      <c r="FZ1360"/>
      <c r="GA1360"/>
      <c r="GB1360"/>
      <c r="GC1360"/>
      <c r="GD1360"/>
      <c r="GE1360"/>
      <c r="GF1360"/>
      <c r="GG1360"/>
      <c r="GH1360"/>
      <c r="GI1360"/>
      <c r="GJ1360"/>
      <c r="GK1360"/>
      <c r="GL1360"/>
      <c r="GM1360"/>
      <c r="GN1360"/>
      <c r="GO1360"/>
      <c r="GP1360"/>
      <c r="GQ1360"/>
      <c r="GR1360"/>
      <c r="GS1360"/>
      <c r="GT1360"/>
      <c r="GU1360"/>
      <c r="GV1360"/>
      <c r="GW1360"/>
      <c r="GX1360"/>
      <c r="GY1360"/>
      <c r="GZ1360"/>
      <c r="HA1360"/>
      <c r="HB1360"/>
      <c r="HC1360"/>
      <c r="HD1360"/>
      <c r="HE1360"/>
      <c r="HF1360"/>
      <c r="HG1360"/>
      <c r="HH1360"/>
      <c r="HI1360"/>
      <c r="HJ1360"/>
      <c r="HK1360"/>
      <c r="HL1360"/>
      <c r="HM1360"/>
      <c r="HN1360"/>
      <c r="HO1360"/>
      <c r="HP1360"/>
      <c r="HQ1360"/>
      <c r="HR1360"/>
      <c r="HS1360"/>
      <c r="HT1360"/>
      <c r="HU1360"/>
      <c r="HV1360"/>
      <c r="HW1360"/>
      <c r="HX1360"/>
      <c r="HY1360"/>
      <c r="HZ1360"/>
      <c r="IA1360"/>
      <c r="IB1360"/>
      <c r="IC1360"/>
      <c r="ID1360"/>
      <c r="IE1360"/>
      <c r="IF1360"/>
      <c r="IG1360"/>
      <c r="IH1360"/>
      <c r="II1360"/>
      <c r="IJ1360"/>
      <c r="IK1360"/>
      <c r="IL1360"/>
      <c r="IM1360"/>
      <c r="IN1360"/>
      <c r="IO1360"/>
      <c r="IP1360"/>
      <c r="IQ1360"/>
      <c r="IR1360"/>
      <c r="IS1360"/>
      <c r="IT1360"/>
      <c r="IU1360"/>
      <c r="IV1360"/>
      <c r="IW1360"/>
      <c r="IX1360"/>
      <c r="IY1360"/>
      <c r="IZ1360"/>
      <c r="JA1360"/>
      <c r="JB1360"/>
      <c r="JC1360"/>
      <c r="JD1360"/>
      <c r="JE1360"/>
      <c r="JF1360"/>
      <c r="JG1360"/>
      <c r="JH1360"/>
      <c r="JI1360"/>
      <c r="JJ1360"/>
      <c r="JK1360"/>
      <c r="JL1360"/>
      <c r="JM1360"/>
      <c r="JN1360"/>
      <c r="JO1360"/>
      <c r="JP1360"/>
      <c r="JQ1360"/>
      <c r="JR1360"/>
      <c r="JS1360"/>
      <c r="JT1360"/>
      <c r="JU1360"/>
      <c r="JV1360"/>
      <c r="JW1360"/>
      <c r="JX1360"/>
      <c r="JY1360"/>
      <c r="JZ1360"/>
      <c r="KA1360"/>
      <c r="KB1360"/>
      <c r="KC1360"/>
      <c r="KD1360"/>
      <c r="KE1360"/>
      <c r="KF1360"/>
      <c r="KG1360"/>
      <c r="KH1360"/>
      <c r="KI1360"/>
      <c r="KJ1360"/>
      <c r="KK1360"/>
      <c r="KL1360"/>
      <c r="KM1360"/>
      <c r="KN1360"/>
      <c r="KO1360"/>
      <c r="KP1360"/>
      <c r="KQ1360"/>
      <c r="KR1360"/>
      <c r="KS1360"/>
      <c r="KT1360"/>
      <c r="KU1360"/>
      <c r="KV1360"/>
      <c r="KW1360"/>
      <c r="KX1360"/>
      <c r="KY1360"/>
      <c r="KZ1360"/>
      <c r="LA1360"/>
      <c r="LB1360"/>
      <c r="LC1360"/>
      <c r="LD1360"/>
      <c r="LE1360"/>
      <c r="LF1360"/>
      <c r="LG1360"/>
      <c r="LH1360"/>
      <c r="LI1360"/>
      <c r="LJ1360"/>
      <c r="LK1360"/>
      <c r="LL1360"/>
      <c r="LM1360"/>
      <c r="LN1360"/>
      <c r="LO1360"/>
      <c r="LP1360"/>
      <c r="LQ1360"/>
      <c r="LR1360"/>
      <c r="LS1360"/>
      <c r="LT1360"/>
      <c r="LU1360"/>
      <c r="LV1360"/>
      <c r="LW1360"/>
      <c r="LX1360"/>
      <c r="LY1360"/>
      <c r="LZ1360"/>
      <c r="MA1360"/>
      <c r="MB1360"/>
      <c r="MC1360"/>
      <c r="MD1360"/>
      <c r="ME1360"/>
      <c r="MF1360"/>
      <c r="MG1360"/>
      <c r="MH1360"/>
      <c r="MI1360"/>
      <c r="MJ1360"/>
      <c r="MK1360"/>
      <c r="ML1360"/>
      <c r="MM1360"/>
      <c r="MN1360"/>
      <c r="MO1360"/>
      <c r="MP1360"/>
      <c r="MQ1360"/>
      <c r="MR1360"/>
      <c r="MS1360"/>
      <c r="MT1360"/>
      <c r="MU1360"/>
      <c r="MV1360"/>
      <c r="MW1360"/>
      <c r="MX1360"/>
      <c r="MY1360"/>
      <c r="MZ1360"/>
      <c r="NA1360"/>
      <c r="NB1360"/>
      <c r="NC1360"/>
      <c r="ND1360"/>
      <c r="NE1360"/>
      <c r="NF1360"/>
      <c r="NG1360"/>
      <c r="NH1360"/>
      <c r="NI1360"/>
      <c r="NJ1360"/>
      <c r="NK1360"/>
      <c r="NL1360"/>
      <c r="NM1360"/>
      <c r="NN1360"/>
      <c r="NO1360"/>
      <c r="NP1360"/>
      <c r="NQ1360"/>
      <c r="NR1360"/>
      <c r="NS1360"/>
      <c r="NT1360"/>
      <c r="NU1360"/>
      <c r="NV1360"/>
      <c r="NW1360"/>
      <c r="NX1360"/>
      <c r="NY1360"/>
      <c r="NZ1360"/>
      <c r="OA1360"/>
    </row>
    <row r="1361" spans="16:391"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  <c r="CN1361"/>
      <c r="CO1361"/>
      <c r="CP1361"/>
      <c r="CQ1361"/>
      <c r="CR1361"/>
      <c r="CS1361"/>
      <c r="CT1361"/>
      <c r="CU1361"/>
      <c r="CV1361"/>
      <c r="CW1361"/>
      <c r="CX1361"/>
      <c r="CY1361"/>
      <c r="CZ1361"/>
      <c r="DA1361"/>
      <c r="DB1361"/>
      <c r="DC1361"/>
      <c r="DD1361"/>
      <c r="DE1361"/>
      <c r="DF1361"/>
      <c r="DG1361"/>
      <c r="DH1361"/>
      <c r="DI1361"/>
      <c r="DJ1361"/>
      <c r="DK1361"/>
      <c r="DL1361"/>
      <c r="DM1361"/>
      <c r="DN1361"/>
      <c r="DO1361"/>
      <c r="DP1361"/>
      <c r="DQ1361"/>
      <c r="DR1361"/>
      <c r="DS1361"/>
      <c r="DT1361"/>
      <c r="DU1361"/>
      <c r="DV1361"/>
      <c r="DW1361"/>
      <c r="DX1361"/>
      <c r="DY1361"/>
      <c r="DZ1361"/>
      <c r="EA1361"/>
      <c r="EB1361"/>
      <c r="EC1361"/>
      <c r="ED1361"/>
      <c r="EE1361"/>
      <c r="EF1361"/>
      <c r="EG1361"/>
      <c r="EH1361"/>
      <c r="EI1361"/>
      <c r="EJ1361"/>
      <c r="EK1361"/>
      <c r="EL1361"/>
      <c r="EM1361"/>
      <c r="EN1361"/>
      <c r="EO1361"/>
      <c r="EP1361"/>
      <c r="EQ1361"/>
      <c r="ER1361"/>
      <c r="ES1361"/>
      <c r="ET1361"/>
      <c r="EU1361"/>
      <c r="EV1361"/>
      <c r="EW1361"/>
      <c r="EX1361"/>
      <c r="EY1361"/>
      <c r="EZ1361"/>
      <c r="FA1361"/>
      <c r="FB1361"/>
      <c r="FC1361"/>
      <c r="FD1361"/>
      <c r="FE1361"/>
      <c r="FF1361"/>
      <c r="FG1361"/>
      <c r="FH1361"/>
      <c r="FI1361"/>
      <c r="FJ1361"/>
      <c r="FK1361"/>
      <c r="FL1361"/>
      <c r="FM1361"/>
      <c r="FN1361"/>
      <c r="FO1361"/>
      <c r="FP1361"/>
      <c r="FQ1361"/>
      <c r="FR1361"/>
      <c r="FS1361"/>
      <c r="FT1361"/>
      <c r="FU1361"/>
      <c r="FV1361"/>
      <c r="FW1361"/>
      <c r="FX1361"/>
      <c r="FY1361"/>
      <c r="FZ1361"/>
      <c r="GA1361"/>
      <c r="GB1361"/>
      <c r="GC1361"/>
      <c r="GD1361"/>
      <c r="GE1361"/>
      <c r="GF1361"/>
      <c r="GG1361"/>
      <c r="GH1361"/>
      <c r="GI1361"/>
      <c r="GJ1361"/>
      <c r="GK1361"/>
      <c r="GL1361"/>
      <c r="GM1361"/>
      <c r="GN1361"/>
      <c r="GO1361"/>
      <c r="GP1361"/>
      <c r="GQ1361"/>
      <c r="GR1361"/>
      <c r="GS1361"/>
      <c r="GT1361"/>
      <c r="GU1361"/>
      <c r="GV1361"/>
      <c r="GW1361"/>
      <c r="GX1361"/>
      <c r="GY1361"/>
      <c r="GZ1361"/>
      <c r="HA1361"/>
      <c r="HB1361"/>
      <c r="HC1361"/>
      <c r="HD1361"/>
      <c r="HE1361"/>
      <c r="HF1361"/>
      <c r="HG1361"/>
      <c r="HH1361"/>
      <c r="HI1361"/>
      <c r="HJ1361"/>
      <c r="HK1361"/>
      <c r="HL1361"/>
      <c r="HM1361"/>
      <c r="HN1361"/>
      <c r="HO1361"/>
      <c r="HP1361"/>
      <c r="HQ1361"/>
      <c r="HR1361"/>
      <c r="HS1361"/>
      <c r="HT1361"/>
      <c r="HU1361"/>
      <c r="HV1361"/>
      <c r="HW1361"/>
      <c r="HX1361"/>
      <c r="HY1361"/>
      <c r="HZ1361"/>
      <c r="IA1361"/>
      <c r="IB1361"/>
      <c r="IC1361"/>
      <c r="ID1361"/>
      <c r="IE1361"/>
      <c r="IF1361"/>
      <c r="IG1361"/>
      <c r="IH1361"/>
      <c r="II1361"/>
      <c r="IJ1361"/>
      <c r="IK1361"/>
      <c r="IL1361"/>
      <c r="IM1361"/>
      <c r="IN1361"/>
      <c r="IO1361"/>
      <c r="IP1361"/>
      <c r="IQ1361"/>
      <c r="IR1361"/>
      <c r="IS1361"/>
      <c r="IT1361"/>
      <c r="IU1361"/>
      <c r="IV1361"/>
      <c r="IW1361"/>
      <c r="IX1361"/>
      <c r="IY1361"/>
      <c r="IZ1361"/>
      <c r="JA1361"/>
      <c r="JB1361"/>
      <c r="JC1361"/>
      <c r="JD1361"/>
      <c r="JE1361"/>
      <c r="JF1361"/>
      <c r="JG1361"/>
      <c r="JH1361"/>
      <c r="JI1361"/>
      <c r="JJ1361"/>
      <c r="JK1361"/>
      <c r="JL1361"/>
      <c r="JM1361"/>
      <c r="JN1361"/>
      <c r="JO1361"/>
      <c r="JP1361"/>
      <c r="JQ1361"/>
      <c r="JR1361"/>
      <c r="JS1361"/>
      <c r="JT1361"/>
      <c r="JU1361"/>
      <c r="JV1361"/>
      <c r="JW1361"/>
      <c r="JX1361"/>
      <c r="JY1361"/>
      <c r="JZ1361"/>
      <c r="KA1361"/>
      <c r="KB1361"/>
      <c r="KC1361"/>
      <c r="KD1361"/>
      <c r="KE1361"/>
      <c r="KF1361"/>
      <c r="KG1361"/>
      <c r="KH1361"/>
      <c r="KI1361"/>
      <c r="KJ1361"/>
      <c r="KK1361"/>
      <c r="KL1361"/>
      <c r="KM1361"/>
      <c r="KN1361"/>
      <c r="KO1361"/>
      <c r="KP1361"/>
      <c r="KQ1361"/>
      <c r="KR1361"/>
      <c r="KS1361"/>
      <c r="KT1361"/>
      <c r="KU1361"/>
      <c r="KV1361"/>
      <c r="KW1361"/>
      <c r="KX1361"/>
      <c r="KY1361"/>
      <c r="KZ1361"/>
      <c r="LA1361"/>
      <c r="LB1361"/>
      <c r="LC1361"/>
      <c r="LD1361"/>
      <c r="LE1361"/>
      <c r="LF1361"/>
      <c r="LG1361"/>
      <c r="LH1361"/>
      <c r="LI1361"/>
      <c r="LJ1361"/>
      <c r="LK1361"/>
      <c r="LL1361"/>
      <c r="LM1361"/>
      <c r="LN1361"/>
      <c r="LO1361"/>
      <c r="LP1361"/>
      <c r="LQ1361"/>
      <c r="LR1361"/>
      <c r="LS1361"/>
      <c r="LT1361"/>
      <c r="LU1361"/>
      <c r="LV1361"/>
      <c r="LW1361"/>
      <c r="LX1361"/>
      <c r="LY1361"/>
      <c r="LZ1361"/>
      <c r="MA1361"/>
      <c r="MB1361"/>
      <c r="MC1361"/>
      <c r="MD1361"/>
      <c r="ME1361"/>
      <c r="MF1361"/>
      <c r="MG1361"/>
      <c r="MH1361"/>
      <c r="MI1361"/>
      <c r="MJ1361"/>
      <c r="MK1361"/>
      <c r="ML1361"/>
      <c r="MM1361"/>
      <c r="MN1361"/>
      <c r="MO1361"/>
      <c r="MP1361"/>
      <c r="MQ1361"/>
      <c r="MR1361"/>
      <c r="MS1361"/>
      <c r="MT1361"/>
      <c r="MU1361"/>
      <c r="MV1361"/>
      <c r="MW1361"/>
      <c r="MX1361"/>
      <c r="MY1361"/>
      <c r="MZ1361"/>
      <c r="NA1361"/>
      <c r="NB1361"/>
      <c r="NC1361"/>
      <c r="ND1361"/>
      <c r="NE1361"/>
      <c r="NF1361"/>
      <c r="NG1361"/>
      <c r="NH1361"/>
      <c r="NI1361"/>
      <c r="NJ1361"/>
      <c r="NK1361"/>
      <c r="NL1361"/>
      <c r="NM1361"/>
      <c r="NN1361"/>
      <c r="NO1361"/>
      <c r="NP1361"/>
      <c r="NQ1361"/>
      <c r="NR1361"/>
      <c r="NS1361"/>
      <c r="NT1361"/>
      <c r="NU1361"/>
      <c r="NV1361"/>
      <c r="NW1361"/>
      <c r="NX1361"/>
      <c r="NY1361"/>
      <c r="NZ1361"/>
      <c r="OA1361"/>
    </row>
    <row r="1362" spans="16:391"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  <c r="CN1362"/>
      <c r="CO1362"/>
      <c r="CP1362"/>
      <c r="CQ1362"/>
      <c r="CR1362"/>
      <c r="CS1362"/>
      <c r="CT1362"/>
      <c r="CU1362"/>
      <c r="CV1362"/>
      <c r="CW1362"/>
      <c r="CX1362"/>
      <c r="CY1362"/>
      <c r="CZ1362"/>
      <c r="DA1362"/>
      <c r="DB1362"/>
      <c r="DC1362"/>
      <c r="DD1362"/>
      <c r="DE1362"/>
      <c r="DF1362"/>
      <c r="DG1362"/>
      <c r="DH1362"/>
      <c r="DI1362"/>
      <c r="DJ1362"/>
      <c r="DK1362"/>
      <c r="DL1362"/>
      <c r="DM1362"/>
      <c r="DN1362"/>
      <c r="DO1362"/>
      <c r="DP1362"/>
      <c r="DQ1362"/>
      <c r="DR1362"/>
      <c r="DS1362"/>
      <c r="DT1362"/>
      <c r="DU1362"/>
      <c r="DV1362"/>
      <c r="DW1362"/>
      <c r="DX1362"/>
      <c r="DY1362"/>
      <c r="DZ1362"/>
      <c r="EA1362"/>
      <c r="EB1362"/>
      <c r="EC1362"/>
      <c r="ED1362"/>
      <c r="EE1362"/>
      <c r="EF1362"/>
      <c r="EG1362"/>
      <c r="EH1362"/>
      <c r="EI1362"/>
      <c r="EJ1362"/>
      <c r="EK1362"/>
      <c r="EL1362"/>
      <c r="EM1362"/>
      <c r="EN1362"/>
      <c r="EO1362"/>
      <c r="EP1362"/>
      <c r="EQ1362"/>
      <c r="ER1362"/>
      <c r="ES1362"/>
      <c r="ET1362"/>
      <c r="EU1362"/>
      <c r="EV1362"/>
      <c r="EW1362"/>
      <c r="EX1362"/>
      <c r="EY1362"/>
      <c r="EZ1362"/>
      <c r="FA1362"/>
      <c r="FB1362"/>
      <c r="FC1362"/>
      <c r="FD1362"/>
      <c r="FE1362"/>
      <c r="FF1362"/>
      <c r="FG1362"/>
      <c r="FH1362"/>
      <c r="FI1362"/>
      <c r="FJ1362"/>
      <c r="FK1362"/>
      <c r="FL1362"/>
      <c r="FM1362"/>
      <c r="FN1362"/>
      <c r="FO1362"/>
      <c r="FP1362"/>
      <c r="FQ1362"/>
      <c r="FR1362"/>
      <c r="FS1362"/>
      <c r="FT1362"/>
      <c r="FU1362"/>
      <c r="FV1362"/>
      <c r="FW1362"/>
      <c r="FX1362"/>
      <c r="FY1362"/>
      <c r="FZ1362"/>
      <c r="GA1362"/>
      <c r="GB1362"/>
      <c r="GC1362"/>
      <c r="GD1362"/>
      <c r="GE1362"/>
      <c r="GF1362"/>
      <c r="GG1362"/>
      <c r="GH1362"/>
      <c r="GI1362"/>
      <c r="GJ1362"/>
      <c r="GK1362"/>
      <c r="GL1362"/>
      <c r="GM1362"/>
      <c r="GN1362"/>
      <c r="GO1362"/>
      <c r="GP1362"/>
      <c r="GQ1362"/>
      <c r="GR1362"/>
      <c r="GS1362"/>
      <c r="GT1362"/>
      <c r="GU1362"/>
      <c r="GV1362"/>
      <c r="GW1362"/>
      <c r="GX1362"/>
      <c r="GY1362"/>
      <c r="GZ1362"/>
      <c r="HA1362"/>
      <c r="HB1362"/>
      <c r="HC1362"/>
      <c r="HD1362"/>
      <c r="HE1362"/>
      <c r="HF1362"/>
      <c r="HG1362"/>
      <c r="HH1362"/>
      <c r="HI1362"/>
      <c r="HJ1362"/>
      <c r="HK1362"/>
      <c r="HL1362"/>
      <c r="HM1362"/>
      <c r="HN1362"/>
      <c r="HO1362"/>
      <c r="HP1362"/>
      <c r="HQ1362"/>
      <c r="HR1362"/>
      <c r="HS1362"/>
      <c r="HT1362"/>
      <c r="HU1362"/>
      <c r="HV1362"/>
      <c r="HW1362"/>
      <c r="HX1362"/>
      <c r="HY1362"/>
      <c r="HZ1362"/>
      <c r="IA1362"/>
      <c r="IB1362"/>
      <c r="IC1362"/>
      <c r="ID1362"/>
      <c r="IE1362"/>
      <c r="IF1362"/>
      <c r="IG1362"/>
      <c r="IH1362"/>
      <c r="II1362"/>
      <c r="IJ1362"/>
      <c r="IK1362"/>
      <c r="IL1362"/>
      <c r="IM1362"/>
      <c r="IN1362"/>
      <c r="IO1362"/>
      <c r="IP1362"/>
      <c r="IQ1362"/>
      <c r="IR1362"/>
      <c r="IS1362"/>
      <c r="IT1362"/>
      <c r="IU1362"/>
      <c r="IV1362"/>
      <c r="IW1362"/>
      <c r="IX1362"/>
      <c r="IY1362"/>
      <c r="IZ1362"/>
      <c r="JA1362"/>
      <c r="JB1362"/>
      <c r="JC1362"/>
      <c r="JD1362"/>
      <c r="JE1362"/>
      <c r="JF1362"/>
      <c r="JG1362"/>
      <c r="JH1362"/>
      <c r="JI1362"/>
      <c r="JJ1362"/>
      <c r="JK1362"/>
      <c r="JL1362"/>
      <c r="JM1362"/>
      <c r="JN1362"/>
      <c r="JO1362"/>
      <c r="JP1362"/>
      <c r="JQ1362"/>
      <c r="JR1362"/>
      <c r="JS1362"/>
      <c r="JT1362"/>
      <c r="JU1362"/>
      <c r="JV1362"/>
      <c r="JW1362"/>
      <c r="JX1362"/>
      <c r="JY1362"/>
      <c r="JZ1362"/>
      <c r="KA1362"/>
      <c r="KB1362"/>
      <c r="KC1362"/>
      <c r="KD1362"/>
      <c r="KE1362"/>
      <c r="KF1362"/>
      <c r="KG1362"/>
      <c r="KH1362"/>
      <c r="KI1362"/>
      <c r="KJ1362"/>
      <c r="KK1362"/>
      <c r="KL1362"/>
      <c r="KM1362"/>
      <c r="KN1362"/>
      <c r="KO1362"/>
      <c r="KP1362"/>
      <c r="KQ1362"/>
      <c r="KR1362"/>
      <c r="KS1362"/>
      <c r="KT1362"/>
      <c r="KU1362"/>
      <c r="KV1362"/>
      <c r="KW1362"/>
      <c r="KX1362"/>
      <c r="KY1362"/>
      <c r="KZ1362"/>
      <c r="LA1362"/>
      <c r="LB1362"/>
      <c r="LC1362"/>
      <c r="LD1362"/>
      <c r="LE1362"/>
      <c r="LF1362"/>
      <c r="LG1362"/>
      <c r="LH1362"/>
      <c r="LI1362"/>
      <c r="LJ1362"/>
      <c r="LK1362"/>
      <c r="LL1362"/>
      <c r="LM1362"/>
      <c r="LN1362"/>
      <c r="LO1362"/>
      <c r="LP1362"/>
      <c r="LQ1362"/>
      <c r="LR1362"/>
      <c r="LS1362"/>
      <c r="LT1362"/>
      <c r="LU1362"/>
      <c r="LV1362"/>
      <c r="LW1362"/>
      <c r="LX1362"/>
      <c r="LY1362"/>
      <c r="LZ1362"/>
      <c r="MA1362"/>
      <c r="MB1362"/>
      <c r="MC1362"/>
      <c r="MD1362"/>
      <c r="ME1362"/>
      <c r="MF1362"/>
      <c r="MG1362"/>
      <c r="MH1362"/>
      <c r="MI1362"/>
      <c r="MJ1362"/>
      <c r="MK1362"/>
      <c r="ML1362"/>
      <c r="MM1362"/>
      <c r="MN1362"/>
      <c r="MO1362"/>
      <c r="MP1362"/>
      <c r="MQ1362"/>
      <c r="MR1362"/>
      <c r="MS1362"/>
      <c r="MT1362"/>
      <c r="MU1362"/>
      <c r="MV1362"/>
      <c r="MW1362"/>
      <c r="MX1362"/>
      <c r="MY1362"/>
      <c r="MZ1362"/>
      <c r="NA1362"/>
      <c r="NB1362"/>
      <c r="NC1362"/>
      <c r="ND1362"/>
      <c r="NE1362"/>
      <c r="NF1362"/>
      <c r="NG1362"/>
      <c r="NH1362"/>
      <c r="NI1362"/>
      <c r="NJ1362"/>
      <c r="NK1362"/>
      <c r="NL1362"/>
      <c r="NM1362"/>
      <c r="NN1362"/>
      <c r="NO1362"/>
      <c r="NP1362"/>
      <c r="NQ1362"/>
      <c r="NR1362"/>
      <c r="NS1362"/>
      <c r="NT1362"/>
      <c r="NU1362"/>
      <c r="NV1362"/>
      <c r="NW1362"/>
      <c r="NX1362"/>
      <c r="NY1362"/>
      <c r="NZ1362"/>
      <c r="OA1362"/>
    </row>
    <row r="1363" spans="16:391"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  <c r="CN1363"/>
      <c r="CO1363"/>
      <c r="CP1363"/>
      <c r="CQ1363"/>
      <c r="CR1363"/>
      <c r="CS1363"/>
      <c r="CT1363"/>
      <c r="CU1363"/>
      <c r="CV1363"/>
      <c r="CW1363"/>
      <c r="CX1363"/>
      <c r="CY1363"/>
      <c r="CZ1363"/>
      <c r="DA1363"/>
      <c r="DB1363"/>
      <c r="DC1363"/>
      <c r="DD1363"/>
      <c r="DE1363"/>
      <c r="DF1363"/>
      <c r="DG1363"/>
      <c r="DH1363"/>
      <c r="DI1363"/>
      <c r="DJ1363"/>
      <c r="DK1363"/>
      <c r="DL1363"/>
      <c r="DM1363"/>
      <c r="DN1363"/>
      <c r="DO1363"/>
      <c r="DP1363"/>
      <c r="DQ1363"/>
      <c r="DR1363"/>
      <c r="DS1363"/>
      <c r="DT1363"/>
      <c r="DU1363"/>
      <c r="DV1363"/>
      <c r="DW1363"/>
      <c r="DX1363"/>
      <c r="DY1363"/>
      <c r="DZ1363"/>
      <c r="EA1363"/>
      <c r="EB1363"/>
      <c r="EC1363"/>
      <c r="ED1363"/>
      <c r="EE1363"/>
      <c r="EF1363"/>
      <c r="EG1363"/>
      <c r="EH1363"/>
      <c r="EI1363"/>
      <c r="EJ1363"/>
      <c r="EK1363"/>
      <c r="EL1363"/>
      <c r="EM1363"/>
      <c r="EN1363"/>
      <c r="EO1363"/>
      <c r="EP1363"/>
      <c r="EQ1363"/>
      <c r="ER1363"/>
      <c r="ES1363"/>
      <c r="ET1363"/>
      <c r="EU1363"/>
      <c r="EV1363"/>
      <c r="EW1363"/>
      <c r="EX1363"/>
      <c r="EY1363"/>
      <c r="EZ1363"/>
      <c r="FA1363"/>
      <c r="FB1363"/>
      <c r="FC1363"/>
      <c r="FD1363"/>
      <c r="FE1363"/>
      <c r="FF1363"/>
      <c r="FG1363"/>
      <c r="FH1363"/>
      <c r="FI1363"/>
      <c r="FJ1363"/>
      <c r="FK1363"/>
      <c r="FL1363"/>
      <c r="FM1363"/>
      <c r="FN1363"/>
      <c r="FO1363"/>
      <c r="FP1363"/>
      <c r="FQ1363"/>
      <c r="FR1363"/>
      <c r="FS1363"/>
      <c r="FT1363"/>
      <c r="FU1363"/>
      <c r="FV1363"/>
      <c r="FW1363"/>
      <c r="FX1363"/>
      <c r="FY1363"/>
      <c r="FZ1363"/>
      <c r="GA1363"/>
      <c r="GB1363"/>
      <c r="GC1363"/>
      <c r="GD1363"/>
      <c r="GE1363"/>
      <c r="GF1363"/>
      <c r="GG1363"/>
      <c r="GH1363"/>
      <c r="GI1363"/>
      <c r="GJ1363"/>
      <c r="GK1363"/>
      <c r="GL1363"/>
      <c r="GM1363"/>
      <c r="GN1363"/>
      <c r="GO1363"/>
      <c r="GP1363"/>
      <c r="GQ1363"/>
      <c r="GR1363"/>
      <c r="GS1363"/>
      <c r="GT1363"/>
      <c r="GU1363"/>
      <c r="GV1363"/>
      <c r="GW1363"/>
      <c r="GX1363"/>
      <c r="GY1363"/>
      <c r="GZ1363"/>
      <c r="HA1363"/>
      <c r="HB1363"/>
      <c r="HC1363"/>
      <c r="HD1363"/>
      <c r="HE1363"/>
      <c r="HF1363"/>
      <c r="HG1363"/>
      <c r="HH1363"/>
      <c r="HI1363"/>
      <c r="HJ1363"/>
      <c r="HK1363"/>
      <c r="HL1363"/>
      <c r="HM1363"/>
      <c r="HN1363"/>
      <c r="HO1363"/>
      <c r="HP1363"/>
      <c r="HQ1363"/>
      <c r="HR1363"/>
      <c r="HS1363"/>
      <c r="HT1363"/>
      <c r="HU1363"/>
      <c r="HV1363"/>
      <c r="HW1363"/>
      <c r="HX1363"/>
      <c r="HY1363"/>
      <c r="HZ1363"/>
      <c r="IA1363"/>
      <c r="IB1363"/>
      <c r="IC1363"/>
      <c r="ID1363"/>
      <c r="IE1363"/>
      <c r="IF1363"/>
      <c r="IG1363"/>
      <c r="IH1363"/>
      <c r="II1363"/>
      <c r="IJ1363"/>
      <c r="IK1363"/>
      <c r="IL1363"/>
      <c r="IM1363"/>
      <c r="IN1363"/>
      <c r="IO1363"/>
      <c r="IP1363"/>
      <c r="IQ1363"/>
      <c r="IR1363"/>
      <c r="IS1363"/>
      <c r="IT1363"/>
      <c r="IU1363"/>
      <c r="IV1363"/>
      <c r="IW1363"/>
      <c r="IX1363"/>
      <c r="IY1363"/>
      <c r="IZ1363"/>
      <c r="JA1363"/>
      <c r="JB1363"/>
      <c r="JC1363"/>
      <c r="JD1363"/>
      <c r="JE1363"/>
      <c r="JF1363"/>
      <c r="JG1363"/>
      <c r="JH1363"/>
      <c r="JI1363"/>
      <c r="JJ1363"/>
      <c r="JK1363"/>
      <c r="JL1363"/>
      <c r="JM1363"/>
      <c r="JN1363"/>
      <c r="JO1363"/>
      <c r="JP1363"/>
      <c r="JQ1363"/>
      <c r="JR1363"/>
      <c r="JS1363"/>
      <c r="JT1363"/>
      <c r="JU1363"/>
      <c r="JV1363"/>
      <c r="JW1363"/>
      <c r="JX1363"/>
      <c r="JY1363"/>
      <c r="JZ1363"/>
      <c r="KA1363"/>
      <c r="KB1363"/>
      <c r="KC1363"/>
      <c r="KD1363"/>
      <c r="KE1363"/>
      <c r="KF1363"/>
      <c r="KG1363"/>
      <c r="KH1363"/>
      <c r="KI1363"/>
      <c r="KJ1363"/>
      <c r="KK1363"/>
      <c r="KL1363"/>
      <c r="KM1363"/>
      <c r="KN1363"/>
      <c r="KO1363"/>
      <c r="KP1363"/>
      <c r="KQ1363"/>
      <c r="KR1363"/>
      <c r="KS1363"/>
      <c r="KT1363"/>
      <c r="KU1363"/>
      <c r="KV1363"/>
      <c r="KW1363"/>
      <c r="KX1363"/>
      <c r="KY1363"/>
      <c r="KZ1363"/>
      <c r="LA1363"/>
      <c r="LB1363"/>
      <c r="LC1363"/>
      <c r="LD1363"/>
      <c r="LE1363"/>
      <c r="LF1363"/>
      <c r="LG1363"/>
      <c r="LH1363"/>
      <c r="LI1363"/>
      <c r="LJ1363"/>
      <c r="LK1363"/>
      <c r="LL1363"/>
      <c r="LM1363"/>
      <c r="LN1363"/>
      <c r="LO1363"/>
      <c r="LP1363"/>
      <c r="LQ1363"/>
      <c r="LR1363"/>
      <c r="LS1363"/>
      <c r="LT1363"/>
      <c r="LU1363"/>
      <c r="LV1363"/>
      <c r="LW1363"/>
      <c r="LX1363"/>
      <c r="LY1363"/>
      <c r="LZ1363"/>
      <c r="MA1363"/>
      <c r="MB1363"/>
      <c r="MC1363"/>
      <c r="MD1363"/>
      <c r="ME1363"/>
      <c r="MF1363"/>
      <c r="MG1363"/>
      <c r="MH1363"/>
      <c r="MI1363"/>
      <c r="MJ1363"/>
      <c r="MK1363"/>
      <c r="ML1363"/>
      <c r="MM1363"/>
      <c r="MN1363"/>
      <c r="MO1363"/>
      <c r="MP1363"/>
      <c r="MQ1363"/>
      <c r="MR1363"/>
      <c r="MS1363"/>
      <c r="MT1363"/>
      <c r="MU1363"/>
      <c r="MV1363"/>
      <c r="MW1363"/>
      <c r="MX1363"/>
      <c r="MY1363"/>
      <c r="MZ1363"/>
      <c r="NA1363"/>
      <c r="NB1363"/>
      <c r="NC1363"/>
      <c r="ND1363"/>
      <c r="NE1363"/>
      <c r="NF1363"/>
      <c r="NG1363"/>
      <c r="NH1363"/>
      <c r="NI1363"/>
      <c r="NJ1363"/>
      <c r="NK1363"/>
      <c r="NL1363"/>
      <c r="NM1363"/>
      <c r="NN1363"/>
      <c r="NO1363"/>
      <c r="NP1363"/>
      <c r="NQ1363"/>
      <c r="NR1363"/>
      <c r="NS1363"/>
      <c r="NT1363"/>
      <c r="NU1363"/>
      <c r="NV1363"/>
      <c r="NW1363"/>
      <c r="NX1363"/>
      <c r="NY1363"/>
      <c r="NZ1363"/>
      <c r="OA1363"/>
    </row>
    <row r="1364" spans="16:391"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  <c r="CN1364"/>
      <c r="CO1364"/>
      <c r="CP1364"/>
      <c r="CQ1364"/>
      <c r="CR1364"/>
      <c r="CS1364"/>
      <c r="CT1364"/>
      <c r="CU1364"/>
      <c r="CV1364"/>
      <c r="CW1364"/>
      <c r="CX1364"/>
      <c r="CY1364"/>
      <c r="CZ1364"/>
      <c r="DA1364"/>
      <c r="DB1364"/>
      <c r="DC1364"/>
      <c r="DD1364"/>
      <c r="DE1364"/>
      <c r="DF1364"/>
      <c r="DG1364"/>
      <c r="DH1364"/>
      <c r="DI1364"/>
      <c r="DJ1364"/>
      <c r="DK1364"/>
      <c r="DL1364"/>
      <c r="DM1364"/>
      <c r="DN1364"/>
      <c r="DO1364"/>
      <c r="DP1364"/>
      <c r="DQ1364"/>
      <c r="DR1364"/>
      <c r="DS1364"/>
      <c r="DT1364"/>
      <c r="DU1364"/>
      <c r="DV1364"/>
      <c r="DW1364"/>
      <c r="DX1364"/>
      <c r="DY1364"/>
      <c r="DZ1364"/>
      <c r="EA1364"/>
      <c r="EB1364"/>
      <c r="EC1364"/>
      <c r="ED1364"/>
      <c r="EE1364"/>
      <c r="EF1364"/>
      <c r="EG1364"/>
      <c r="EH1364"/>
      <c r="EI1364"/>
      <c r="EJ1364"/>
      <c r="EK1364"/>
      <c r="EL1364"/>
      <c r="EM1364"/>
      <c r="EN1364"/>
      <c r="EO1364"/>
      <c r="EP1364"/>
      <c r="EQ1364"/>
      <c r="ER1364"/>
      <c r="ES1364"/>
      <c r="ET1364"/>
      <c r="EU1364"/>
      <c r="EV1364"/>
      <c r="EW1364"/>
      <c r="EX1364"/>
      <c r="EY1364"/>
      <c r="EZ1364"/>
      <c r="FA1364"/>
      <c r="FB1364"/>
      <c r="FC1364"/>
      <c r="FD1364"/>
      <c r="FE1364"/>
      <c r="FF1364"/>
      <c r="FG1364"/>
      <c r="FH1364"/>
      <c r="FI1364"/>
      <c r="FJ1364"/>
      <c r="FK1364"/>
      <c r="FL1364"/>
      <c r="FM1364"/>
      <c r="FN1364"/>
      <c r="FO1364"/>
      <c r="FP1364"/>
      <c r="FQ1364"/>
      <c r="FR1364"/>
      <c r="FS1364"/>
      <c r="FT1364"/>
      <c r="FU1364"/>
      <c r="FV1364"/>
      <c r="FW1364"/>
      <c r="FX1364"/>
      <c r="FY1364"/>
      <c r="FZ1364"/>
      <c r="GA1364"/>
      <c r="GB1364"/>
      <c r="GC1364"/>
      <c r="GD1364"/>
      <c r="GE1364"/>
      <c r="GF1364"/>
      <c r="GG1364"/>
      <c r="GH1364"/>
      <c r="GI1364"/>
      <c r="GJ1364"/>
      <c r="GK1364"/>
      <c r="GL1364"/>
      <c r="GM1364"/>
      <c r="GN1364"/>
      <c r="GO1364"/>
      <c r="GP1364"/>
      <c r="GQ1364"/>
      <c r="GR1364"/>
      <c r="GS1364"/>
      <c r="GT1364"/>
      <c r="GU1364"/>
      <c r="GV1364"/>
      <c r="GW1364"/>
      <c r="GX1364"/>
      <c r="GY1364"/>
      <c r="GZ1364"/>
      <c r="HA1364"/>
      <c r="HB1364"/>
      <c r="HC1364"/>
      <c r="HD1364"/>
      <c r="HE1364"/>
      <c r="HF1364"/>
      <c r="HG1364"/>
      <c r="HH1364"/>
      <c r="HI1364"/>
      <c r="HJ1364"/>
      <c r="HK1364"/>
      <c r="HL1364"/>
      <c r="HM1364"/>
      <c r="HN1364"/>
      <c r="HO1364"/>
      <c r="HP1364"/>
      <c r="HQ1364"/>
      <c r="HR1364"/>
      <c r="HS1364"/>
      <c r="HT1364"/>
      <c r="HU1364"/>
      <c r="HV1364"/>
      <c r="HW1364"/>
      <c r="HX1364"/>
      <c r="HY1364"/>
      <c r="HZ1364"/>
      <c r="IA1364"/>
      <c r="IB1364"/>
      <c r="IC1364"/>
      <c r="ID1364"/>
      <c r="IE1364"/>
      <c r="IF1364"/>
      <c r="IG1364"/>
      <c r="IH1364"/>
      <c r="II1364"/>
      <c r="IJ1364"/>
      <c r="IK1364"/>
      <c r="IL1364"/>
      <c r="IM1364"/>
      <c r="IN1364"/>
      <c r="IO1364"/>
      <c r="IP1364"/>
      <c r="IQ1364"/>
      <c r="IR1364"/>
      <c r="IS1364"/>
      <c r="IT1364"/>
      <c r="IU1364"/>
      <c r="IV1364"/>
      <c r="IW1364"/>
      <c r="IX1364"/>
      <c r="IY1364"/>
      <c r="IZ1364"/>
      <c r="JA1364"/>
      <c r="JB1364"/>
      <c r="JC1364"/>
      <c r="JD1364"/>
      <c r="JE1364"/>
      <c r="JF1364"/>
      <c r="JG1364"/>
      <c r="JH1364"/>
      <c r="JI1364"/>
      <c r="JJ1364"/>
      <c r="JK1364"/>
      <c r="JL1364"/>
      <c r="JM1364"/>
      <c r="JN1364"/>
      <c r="JO1364"/>
      <c r="JP1364"/>
      <c r="JQ1364"/>
      <c r="JR1364"/>
      <c r="JS1364"/>
      <c r="JT1364"/>
      <c r="JU1364"/>
      <c r="JV1364"/>
      <c r="JW1364"/>
      <c r="JX1364"/>
      <c r="JY1364"/>
      <c r="JZ1364"/>
      <c r="KA1364"/>
      <c r="KB1364"/>
      <c r="KC1364"/>
      <c r="KD1364"/>
      <c r="KE1364"/>
      <c r="KF1364"/>
      <c r="KG1364"/>
      <c r="KH1364"/>
      <c r="KI1364"/>
      <c r="KJ1364"/>
      <c r="KK1364"/>
      <c r="KL1364"/>
      <c r="KM1364"/>
      <c r="KN1364"/>
      <c r="KO1364"/>
      <c r="KP1364"/>
      <c r="KQ1364"/>
      <c r="KR1364"/>
      <c r="KS1364"/>
      <c r="KT1364"/>
      <c r="KU1364"/>
      <c r="KV1364"/>
      <c r="KW1364"/>
      <c r="KX1364"/>
      <c r="KY1364"/>
      <c r="KZ1364"/>
      <c r="LA1364"/>
      <c r="LB1364"/>
      <c r="LC1364"/>
      <c r="LD1364"/>
      <c r="LE1364"/>
      <c r="LF1364"/>
      <c r="LG1364"/>
      <c r="LH1364"/>
      <c r="LI1364"/>
      <c r="LJ1364"/>
      <c r="LK1364"/>
      <c r="LL1364"/>
      <c r="LM1364"/>
      <c r="LN1364"/>
      <c r="LO1364"/>
      <c r="LP1364"/>
      <c r="LQ1364"/>
      <c r="LR1364"/>
      <c r="LS1364"/>
      <c r="LT1364"/>
      <c r="LU1364"/>
      <c r="LV1364"/>
      <c r="LW1364"/>
      <c r="LX1364"/>
      <c r="LY1364"/>
      <c r="LZ1364"/>
      <c r="MA1364"/>
      <c r="MB1364"/>
      <c r="MC1364"/>
      <c r="MD1364"/>
      <c r="ME1364"/>
      <c r="MF1364"/>
      <c r="MG1364"/>
      <c r="MH1364"/>
      <c r="MI1364"/>
      <c r="MJ1364"/>
      <c r="MK1364"/>
      <c r="ML1364"/>
      <c r="MM1364"/>
      <c r="MN1364"/>
      <c r="MO1364"/>
      <c r="MP1364"/>
      <c r="MQ1364"/>
      <c r="MR1364"/>
      <c r="MS1364"/>
      <c r="MT1364"/>
      <c r="MU1364"/>
      <c r="MV1364"/>
      <c r="MW1364"/>
      <c r="MX1364"/>
      <c r="MY1364"/>
      <c r="MZ1364"/>
      <c r="NA1364"/>
      <c r="NB1364"/>
      <c r="NC1364"/>
      <c r="ND1364"/>
      <c r="NE1364"/>
      <c r="NF1364"/>
      <c r="NG1364"/>
      <c r="NH1364"/>
      <c r="NI1364"/>
      <c r="NJ1364"/>
      <c r="NK1364"/>
      <c r="NL1364"/>
      <c r="NM1364"/>
      <c r="NN1364"/>
      <c r="NO1364"/>
      <c r="NP1364"/>
      <c r="NQ1364"/>
      <c r="NR1364"/>
      <c r="NS1364"/>
      <c r="NT1364"/>
      <c r="NU1364"/>
      <c r="NV1364"/>
      <c r="NW1364"/>
      <c r="NX1364"/>
      <c r="NY1364"/>
      <c r="NZ1364"/>
      <c r="OA1364"/>
    </row>
    <row r="1365" spans="16:391"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  <c r="CN1365"/>
      <c r="CO1365"/>
      <c r="CP1365"/>
      <c r="CQ1365"/>
      <c r="CR1365"/>
      <c r="CS1365"/>
      <c r="CT1365"/>
      <c r="CU1365"/>
      <c r="CV1365"/>
      <c r="CW1365"/>
      <c r="CX1365"/>
      <c r="CY1365"/>
      <c r="CZ1365"/>
      <c r="DA1365"/>
      <c r="DB1365"/>
      <c r="DC1365"/>
      <c r="DD1365"/>
      <c r="DE1365"/>
      <c r="DF1365"/>
      <c r="DG1365"/>
      <c r="DH1365"/>
      <c r="DI1365"/>
      <c r="DJ1365"/>
      <c r="DK1365"/>
      <c r="DL1365"/>
      <c r="DM1365"/>
      <c r="DN1365"/>
      <c r="DO1365"/>
      <c r="DP1365"/>
      <c r="DQ1365"/>
      <c r="DR1365"/>
      <c r="DS1365"/>
      <c r="DT1365"/>
      <c r="DU1365"/>
      <c r="DV1365"/>
      <c r="DW1365"/>
      <c r="DX1365"/>
      <c r="DY1365"/>
      <c r="DZ1365"/>
      <c r="EA1365"/>
      <c r="EB1365"/>
      <c r="EC1365"/>
      <c r="ED1365"/>
      <c r="EE1365"/>
      <c r="EF1365"/>
      <c r="EG1365"/>
      <c r="EH1365"/>
      <c r="EI1365"/>
      <c r="EJ1365"/>
      <c r="EK1365"/>
      <c r="EL1365"/>
      <c r="EM1365"/>
      <c r="EN1365"/>
      <c r="EO1365"/>
      <c r="EP1365"/>
      <c r="EQ1365"/>
      <c r="ER1365"/>
      <c r="ES1365"/>
      <c r="ET1365"/>
      <c r="EU1365"/>
      <c r="EV1365"/>
      <c r="EW1365"/>
      <c r="EX1365"/>
      <c r="EY1365"/>
      <c r="EZ1365"/>
      <c r="FA1365"/>
      <c r="FB1365"/>
      <c r="FC1365"/>
      <c r="FD1365"/>
      <c r="FE1365"/>
      <c r="FF1365"/>
      <c r="FG1365"/>
      <c r="FH1365"/>
      <c r="FI1365"/>
      <c r="FJ1365"/>
      <c r="FK1365"/>
      <c r="FL1365"/>
      <c r="FM1365"/>
      <c r="FN1365"/>
      <c r="FO1365"/>
      <c r="FP1365"/>
      <c r="FQ1365"/>
      <c r="FR1365"/>
      <c r="FS1365"/>
      <c r="FT1365"/>
      <c r="FU1365"/>
      <c r="FV1365"/>
      <c r="FW1365"/>
      <c r="FX1365"/>
      <c r="FY1365"/>
      <c r="FZ1365"/>
      <c r="GA1365"/>
      <c r="GB1365"/>
      <c r="GC1365"/>
      <c r="GD1365"/>
      <c r="GE1365"/>
      <c r="GF1365"/>
      <c r="GG1365"/>
      <c r="GH1365"/>
      <c r="GI1365"/>
      <c r="GJ1365"/>
      <c r="GK1365"/>
      <c r="GL1365"/>
      <c r="GM1365"/>
      <c r="GN1365"/>
      <c r="GO1365"/>
      <c r="GP1365"/>
      <c r="GQ1365"/>
      <c r="GR1365"/>
      <c r="GS1365"/>
      <c r="GT1365"/>
      <c r="GU1365"/>
      <c r="GV1365"/>
      <c r="GW1365"/>
      <c r="GX1365"/>
      <c r="GY1365"/>
      <c r="GZ1365"/>
      <c r="HA1365"/>
      <c r="HB1365"/>
      <c r="HC1365"/>
      <c r="HD1365"/>
      <c r="HE1365"/>
      <c r="HF1365"/>
      <c r="HG1365"/>
      <c r="HH1365"/>
      <c r="HI1365"/>
      <c r="HJ1365"/>
      <c r="HK1365"/>
      <c r="HL1365"/>
      <c r="HM1365"/>
      <c r="HN1365"/>
      <c r="HO1365"/>
      <c r="HP1365"/>
      <c r="HQ1365"/>
      <c r="HR1365"/>
      <c r="HS1365"/>
      <c r="HT1365"/>
      <c r="HU1365"/>
      <c r="HV1365"/>
      <c r="HW1365"/>
      <c r="HX1365"/>
      <c r="HY1365"/>
      <c r="HZ1365"/>
      <c r="IA1365"/>
      <c r="IB1365"/>
      <c r="IC1365"/>
      <c r="ID1365"/>
      <c r="IE1365"/>
      <c r="IF1365"/>
      <c r="IG1365"/>
      <c r="IH1365"/>
      <c r="II1365"/>
      <c r="IJ1365"/>
      <c r="IK1365"/>
      <c r="IL1365"/>
      <c r="IM1365"/>
      <c r="IN1365"/>
      <c r="IO1365"/>
      <c r="IP1365"/>
      <c r="IQ1365"/>
      <c r="IR1365"/>
      <c r="IS1365"/>
      <c r="IT1365"/>
      <c r="IU1365"/>
      <c r="IV1365"/>
      <c r="IW1365"/>
      <c r="IX1365"/>
      <c r="IY1365"/>
      <c r="IZ1365"/>
      <c r="JA1365"/>
      <c r="JB1365"/>
      <c r="JC1365"/>
      <c r="JD1365"/>
      <c r="JE1365"/>
      <c r="JF1365"/>
      <c r="JG1365"/>
      <c r="JH1365"/>
      <c r="JI1365"/>
      <c r="JJ1365"/>
      <c r="JK1365"/>
      <c r="JL1365"/>
      <c r="JM1365"/>
      <c r="JN1365"/>
      <c r="JO1365"/>
      <c r="JP1365"/>
      <c r="JQ1365"/>
      <c r="JR1365"/>
      <c r="JS1365"/>
      <c r="JT1365"/>
      <c r="JU1365"/>
      <c r="JV1365"/>
      <c r="JW1365"/>
      <c r="JX1365"/>
      <c r="JY1365"/>
      <c r="JZ1365"/>
      <c r="KA1365"/>
      <c r="KB1365"/>
      <c r="KC1365"/>
      <c r="KD1365"/>
      <c r="KE1365"/>
      <c r="KF1365"/>
      <c r="KG1365"/>
      <c r="KH1365"/>
      <c r="KI1365"/>
      <c r="KJ1365"/>
      <c r="KK1365"/>
      <c r="KL1365"/>
      <c r="KM1365"/>
      <c r="KN1365"/>
      <c r="KO1365"/>
      <c r="KP1365"/>
      <c r="KQ1365"/>
      <c r="KR1365"/>
      <c r="KS1365"/>
      <c r="KT1365"/>
      <c r="KU1365"/>
      <c r="KV1365"/>
      <c r="KW1365"/>
      <c r="KX1365"/>
      <c r="KY1365"/>
      <c r="KZ1365"/>
      <c r="LA1365"/>
      <c r="LB1365"/>
      <c r="LC1365"/>
      <c r="LD1365"/>
      <c r="LE1365"/>
      <c r="LF1365"/>
      <c r="LG1365"/>
      <c r="LH1365"/>
      <c r="LI1365"/>
      <c r="LJ1365"/>
      <c r="LK1365"/>
      <c r="LL1365"/>
      <c r="LM1365"/>
      <c r="LN1365"/>
      <c r="LO1365"/>
      <c r="LP1365"/>
      <c r="LQ1365"/>
      <c r="LR1365"/>
      <c r="LS1365"/>
      <c r="LT1365"/>
      <c r="LU1365"/>
      <c r="LV1365"/>
      <c r="LW1365"/>
      <c r="LX1365"/>
      <c r="LY1365"/>
      <c r="LZ1365"/>
      <c r="MA1365"/>
      <c r="MB1365"/>
      <c r="MC1365"/>
      <c r="MD1365"/>
      <c r="ME1365"/>
      <c r="MF1365"/>
      <c r="MG1365"/>
      <c r="MH1365"/>
      <c r="MI1365"/>
      <c r="MJ1365"/>
      <c r="MK1365"/>
      <c r="ML1365"/>
      <c r="MM1365"/>
      <c r="MN1365"/>
      <c r="MO1365"/>
      <c r="MP1365"/>
      <c r="MQ1365"/>
      <c r="MR1365"/>
      <c r="MS1365"/>
      <c r="MT1365"/>
      <c r="MU1365"/>
      <c r="MV1365"/>
      <c r="MW1365"/>
      <c r="MX1365"/>
      <c r="MY1365"/>
      <c r="MZ1365"/>
      <c r="NA1365"/>
      <c r="NB1365"/>
      <c r="NC1365"/>
      <c r="ND1365"/>
      <c r="NE1365"/>
      <c r="NF1365"/>
      <c r="NG1365"/>
      <c r="NH1365"/>
      <c r="NI1365"/>
      <c r="NJ1365"/>
      <c r="NK1365"/>
      <c r="NL1365"/>
      <c r="NM1365"/>
      <c r="NN1365"/>
      <c r="NO1365"/>
      <c r="NP1365"/>
      <c r="NQ1365"/>
      <c r="NR1365"/>
      <c r="NS1365"/>
      <c r="NT1365"/>
      <c r="NU1365"/>
      <c r="NV1365"/>
      <c r="NW1365"/>
      <c r="NX1365"/>
      <c r="NY1365"/>
      <c r="NZ1365"/>
      <c r="OA1365"/>
    </row>
    <row r="1366" spans="16:391"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  <c r="CN1366"/>
      <c r="CO1366"/>
      <c r="CP1366"/>
      <c r="CQ1366"/>
      <c r="CR1366"/>
      <c r="CS1366"/>
      <c r="CT1366"/>
      <c r="CU1366"/>
      <c r="CV1366"/>
      <c r="CW1366"/>
      <c r="CX1366"/>
      <c r="CY1366"/>
      <c r="CZ1366"/>
      <c r="DA1366"/>
      <c r="DB1366"/>
      <c r="DC1366"/>
      <c r="DD1366"/>
      <c r="DE1366"/>
      <c r="DF1366"/>
      <c r="DG1366"/>
      <c r="DH1366"/>
      <c r="DI1366"/>
      <c r="DJ1366"/>
      <c r="DK1366"/>
      <c r="DL1366"/>
      <c r="DM1366"/>
      <c r="DN1366"/>
      <c r="DO1366"/>
      <c r="DP1366"/>
      <c r="DQ1366"/>
      <c r="DR1366"/>
      <c r="DS1366"/>
      <c r="DT1366"/>
      <c r="DU1366"/>
      <c r="DV1366"/>
      <c r="DW1366"/>
      <c r="DX1366"/>
      <c r="DY1366"/>
      <c r="DZ1366"/>
      <c r="EA1366"/>
      <c r="EB1366"/>
      <c r="EC1366"/>
      <c r="ED1366"/>
      <c r="EE1366"/>
      <c r="EF1366"/>
      <c r="EG1366"/>
      <c r="EH1366"/>
      <c r="EI1366"/>
      <c r="EJ1366"/>
      <c r="EK1366"/>
      <c r="EL1366"/>
      <c r="EM1366"/>
      <c r="EN1366"/>
      <c r="EO1366"/>
      <c r="EP1366"/>
      <c r="EQ1366"/>
      <c r="ER1366"/>
      <c r="ES1366"/>
      <c r="ET1366"/>
      <c r="EU1366"/>
      <c r="EV1366"/>
      <c r="EW1366"/>
      <c r="EX1366"/>
      <c r="EY1366"/>
      <c r="EZ1366"/>
      <c r="FA1366"/>
      <c r="FB1366"/>
      <c r="FC1366"/>
      <c r="FD1366"/>
      <c r="FE1366"/>
      <c r="FF1366"/>
      <c r="FG1366"/>
      <c r="FH1366"/>
      <c r="FI1366"/>
      <c r="FJ1366"/>
      <c r="FK1366"/>
      <c r="FL1366"/>
      <c r="FM1366"/>
      <c r="FN1366"/>
      <c r="FO1366"/>
      <c r="FP1366"/>
      <c r="FQ1366"/>
      <c r="FR1366"/>
      <c r="FS1366"/>
      <c r="FT1366"/>
      <c r="FU1366"/>
      <c r="FV1366"/>
      <c r="FW1366"/>
      <c r="FX1366"/>
      <c r="FY1366"/>
      <c r="FZ1366"/>
      <c r="GA1366"/>
      <c r="GB1366"/>
      <c r="GC1366"/>
      <c r="GD1366"/>
      <c r="GE1366"/>
      <c r="GF1366"/>
      <c r="GG1366"/>
      <c r="GH1366"/>
      <c r="GI1366"/>
      <c r="GJ1366"/>
      <c r="GK1366"/>
      <c r="GL1366"/>
      <c r="GM1366"/>
      <c r="GN1366"/>
      <c r="GO1366"/>
      <c r="GP1366"/>
      <c r="GQ1366"/>
      <c r="GR1366"/>
      <c r="GS1366"/>
      <c r="GT1366"/>
      <c r="GU1366"/>
      <c r="GV1366"/>
      <c r="GW1366"/>
      <c r="GX1366"/>
      <c r="GY1366"/>
      <c r="GZ1366"/>
      <c r="HA1366"/>
      <c r="HB1366"/>
      <c r="HC1366"/>
      <c r="HD1366"/>
      <c r="HE1366"/>
      <c r="HF1366"/>
      <c r="HG1366"/>
      <c r="HH1366"/>
      <c r="HI1366"/>
      <c r="HJ1366"/>
      <c r="HK1366"/>
      <c r="HL1366"/>
      <c r="HM1366"/>
      <c r="HN1366"/>
      <c r="HO1366"/>
      <c r="HP1366"/>
      <c r="HQ1366"/>
      <c r="HR1366"/>
      <c r="HS1366"/>
      <c r="HT1366"/>
      <c r="HU1366"/>
      <c r="HV1366"/>
      <c r="HW1366"/>
      <c r="HX1366"/>
      <c r="HY1366"/>
      <c r="HZ1366"/>
      <c r="IA1366"/>
      <c r="IB1366"/>
      <c r="IC1366"/>
      <c r="ID1366"/>
      <c r="IE1366"/>
      <c r="IF1366"/>
      <c r="IG1366"/>
      <c r="IH1366"/>
      <c r="II1366"/>
      <c r="IJ1366"/>
      <c r="IK1366"/>
      <c r="IL1366"/>
      <c r="IM1366"/>
      <c r="IN1366"/>
      <c r="IO1366"/>
      <c r="IP1366"/>
      <c r="IQ1366"/>
      <c r="IR1366"/>
      <c r="IS1366"/>
      <c r="IT1366"/>
      <c r="IU1366"/>
      <c r="IV1366"/>
      <c r="IW1366"/>
      <c r="IX1366"/>
      <c r="IY1366"/>
      <c r="IZ1366"/>
      <c r="JA1366"/>
      <c r="JB1366"/>
      <c r="JC1366"/>
      <c r="JD1366"/>
      <c r="JE1366"/>
      <c r="JF1366"/>
      <c r="JG1366"/>
      <c r="JH1366"/>
      <c r="JI1366"/>
      <c r="JJ1366"/>
      <c r="JK1366"/>
      <c r="JL1366"/>
      <c r="JM1366"/>
      <c r="JN1366"/>
      <c r="JO1366"/>
      <c r="JP1366"/>
      <c r="JQ1366"/>
      <c r="JR1366"/>
      <c r="JS1366"/>
      <c r="JT1366"/>
      <c r="JU1366"/>
      <c r="JV1366"/>
      <c r="JW1366"/>
      <c r="JX1366"/>
      <c r="JY1366"/>
      <c r="JZ1366"/>
      <c r="KA1366"/>
      <c r="KB1366"/>
      <c r="KC1366"/>
      <c r="KD1366"/>
      <c r="KE1366"/>
      <c r="KF1366"/>
      <c r="KG1366"/>
      <c r="KH1366"/>
      <c r="KI1366"/>
      <c r="KJ1366"/>
      <c r="KK1366"/>
      <c r="KL1366"/>
      <c r="KM1366"/>
      <c r="KN1366"/>
      <c r="KO1366"/>
      <c r="KP1366"/>
      <c r="KQ1366"/>
      <c r="KR1366"/>
      <c r="KS1366"/>
      <c r="KT1366"/>
      <c r="KU1366"/>
      <c r="KV1366"/>
      <c r="KW1366"/>
      <c r="KX1366"/>
      <c r="KY1366"/>
      <c r="KZ1366"/>
      <c r="LA1366"/>
      <c r="LB1366"/>
      <c r="LC1366"/>
      <c r="LD1366"/>
      <c r="LE1366"/>
      <c r="LF1366"/>
      <c r="LG1366"/>
      <c r="LH1366"/>
      <c r="LI1366"/>
      <c r="LJ1366"/>
      <c r="LK1366"/>
      <c r="LL1366"/>
      <c r="LM1366"/>
      <c r="LN1366"/>
      <c r="LO1366"/>
      <c r="LP1366"/>
      <c r="LQ1366"/>
      <c r="LR1366"/>
      <c r="LS1366"/>
      <c r="LT1366"/>
      <c r="LU1366"/>
      <c r="LV1366"/>
      <c r="LW1366"/>
      <c r="LX1366"/>
      <c r="LY1366"/>
      <c r="LZ1366"/>
      <c r="MA1366"/>
      <c r="MB1366"/>
      <c r="MC1366"/>
      <c r="MD1366"/>
      <c r="ME1366"/>
      <c r="MF1366"/>
      <c r="MG1366"/>
      <c r="MH1366"/>
      <c r="MI1366"/>
      <c r="MJ1366"/>
      <c r="MK1366"/>
      <c r="ML1366"/>
      <c r="MM1366"/>
      <c r="MN1366"/>
      <c r="MO1366"/>
      <c r="MP1366"/>
      <c r="MQ1366"/>
      <c r="MR1366"/>
      <c r="MS1366"/>
      <c r="MT1366"/>
      <c r="MU1366"/>
      <c r="MV1366"/>
      <c r="MW1366"/>
      <c r="MX1366"/>
      <c r="MY1366"/>
      <c r="MZ1366"/>
      <c r="NA1366"/>
      <c r="NB1366"/>
      <c r="NC1366"/>
      <c r="ND1366"/>
      <c r="NE1366"/>
      <c r="NF1366"/>
      <c r="NG1366"/>
      <c r="NH1366"/>
      <c r="NI1366"/>
      <c r="NJ1366"/>
      <c r="NK1366"/>
      <c r="NL1366"/>
      <c r="NM1366"/>
      <c r="NN1366"/>
      <c r="NO1366"/>
      <c r="NP1366"/>
      <c r="NQ1366"/>
      <c r="NR1366"/>
      <c r="NS1366"/>
      <c r="NT1366"/>
      <c r="NU1366"/>
      <c r="NV1366"/>
      <c r="NW1366"/>
      <c r="NX1366"/>
      <c r="NY1366"/>
      <c r="NZ1366"/>
      <c r="OA1366"/>
    </row>
    <row r="1367" spans="16:391"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  <c r="CN1367"/>
      <c r="CO1367"/>
      <c r="CP1367"/>
      <c r="CQ1367"/>
      <c r="CR1367"/>
      <c r="CS1367"/>
      <c r="CT1367"/>
      <c r="CU1367"/>
      <c r="CV1367"/>
      <c r="CW1367"/>
      <c r="CX1367"/>
      <c r="CY1367"/>
      <c r="CZ1367"/>
      <c r="DA1367"/>
      <c r="DB1367"/>
      <c r="DC1367"/>
      <c r="DD1367"/>
      <c r="DE1367"/>
      <c r="DF1367"/>
      <c r="DG1367"/>
      <c r="DH1367"/>
      <c r="DI1367"/>
      <c r="DJ1367"/>
      <c r="DK1367"/>
      <c r="DL1367"/>
      <c r="DM1367"/>
      <c r="DN1367"/>
      <c r="DO1367"/>
      <c r="DP1367"/>
      <c r="DQ1367"/>
      <c r="DR1367"/>
      <c r="DS1367"/>
      <c r="DT1367"/>
      <c r="DU1367"/>
      <c r="DV1367"/>
      <c r="DW1367"/>
      <c r="DX1367"/>
      <c r="DY1367"/>
      <c r="DZ1367"/>
      <c r="EA1367"/>
      <c r="EB1367"/>
      <c r="EC1367"/>
      <c r="ED1367"/>
      <c r="EE1367"/>
      <c r="EF1367"/>
      <c r="EG1367"/>
      <c r="EH1367"/>
      <c r="EI1367"/>
      <c r="EJ1367"/>
      <c r="EK1367"/>
      <c r="EL1367"/>
      <c r="EM1367"/>
      <c r="EN1367"/>
      <c r="EO1367"/>
      <c r="EP1367"/>
      <c r="EQ1367"/>
      <c r="ER1367"/>
      <c r="ES1367"/>
      <c r="ET1367"/>
      <c r="EU1367"/>
      <c r="EV1367"/>
      <c r="EW1367"/>
      <c r="EX1367"/>
      <c r="EY1367"/>
      <c r="EZ1367"/>
      <c r="FA1367"/>
      <c r="FB1367"/>
      <c r="FC1367"/>
      <c r="FD1367"/>
      <c r="FE1367"/>
      <c r="FF1367"/>
      <c r="FG1367"/>
      <c r="FH1367"/>
      <c r="FI1367"/>
      <c r="FJ1367"/>
      <c r="FK1367"/>
      <c r="FL1367"/>
      <c r="FM1367"/>
      <c r="FN1367"/>
      <c r="FO1367"/>
      <c r="FP1367"/>
      <c r="FQ1367"/>
      <c r="FR1367"/>
      <c r="FS1367"/>
      <c r="FT1367"/>
      <c r="FU1367"/>
      <c r="FV1367"/>
      <c r="FW1367"/>
      <c r="FX1367"/>
      <c r="FY1367"/>
      <c r="FZ1367"/>
      <c r="GA1367"/>
      <c r="GB1367"/>
      <c r="GC1367"/>
      <c r="GD1367"/>
      <c r="GE1367"/>
      <c r="GF1367"/>
      <c r="GG1367"/>
      <c r="GH1367"/>
      <c r="GI1367"/>
      <c r="GJ1367"/>
      <c r="GK1367"/>
      <c r="GL1367"/>
      <c r="GM1367"/>
      <c r="GN1367"/>
      <c r="GO1367"/>
      <c r="GP1367"/>
      <c r="GQ1367"/>
      <c r="GR1367"/>
      <c r="GS1367"/>
      <c r="GT1367"/>
      <c r="GU1367"/>
      <c r="GV1367"/>
      <c r="GW1367"/>
      <c r="GX1367"/>
      <c r="GY1367"/>
      <c r="GZ1367"/>
      <c r="HA1367"/>
      <c r="HB1367"/>
      <c r="HC1367"/>
      <c r="HD1367"/>
      <c r="HE1367"/>
      <c r="HF1367"/>
      <c r="HG1367"/>
      <c r="HH1367"/>
      <c r="HI1367"/>
      <c r="HJ1367"/>
      <c r="HK1367"/>
      <c r="HL1367"/>
      <c r="HM1367"/>
      <c r="HN1367"/>
      <c r="HO1367"/>
      <c r="HP1367"/>
      <c r="HQ1367"/>
      <c r="HR1367"/>
      <c r="HS1367"/>
      <c r="HT1367"/>
      <c r="HU1367"/>
      <c r="HV1367"/>
      <c r="HW1367"/>
      <c r="HX1367"/>
      <c r="HY1367"/>
      <c r="HZ1367"/>
      <c r="IA1367"/>
      <c r="IB1367"/>
      <c r="IC1367"/>
      <c r="ID1367"/>
      <c r="IE1367"/>
      <c r="IF1367"/>
      <c r="IG1367"/>
      <c r="IH1367"/>
      <c r="II1367"/>
      <c r="IJ1367"/>
      <c r="IK1367"/>
      <c r="IL1367"/>
      <c r="IM1367"/>
      <c r="IN1367"/>
      <c r="IO1367"/>
      <c r="IP1367"/>
      <c r="IQ1367"/>
      <c r="IR1367"/>
      <c r="IS1367"/>
      <c r="IT1367"/>
      <c r="IU1367"/>
      <c r="IV1367"/>
      <c r="IW1367"/>
      <c r="IX1367"/>
      <c r="IY1367"/>
      <c r="IZ1367"/>
      <c r="JA1367"/>
      <c r="JB1367"/>
      <c r="JC1367"/>
      <c r="JD1367"/>
      <c r="JE1367"/>
      <c r="JF1367"/>
      <c r="JG1367"/>
      <c r="JH1367"/>
      <c r="JI1367"/>
      <c r="JJ1367"/>
      <c r="JK1367"/>
      <c r="JL1367"/>
      <c r="JM1367"/>
      <c r="JN1367"/>
      <c r="JO1367"/>
      <c r="JP1367"/>
      <c r="JQ1367"/>
      <c r="JR1367"/>
      <c r="JS1367"/>
      <c r="JT1367"/>
      <c r="JU1367"/>
      <c r="JV1367"/>
      <c r="JW1367"/>
      <c r="JX1367"/>
      <c r="JY1367"/>
      <c r="JZ1367"/>
      <c r="KA1367"/>
      <c r="KB1367"/>
      <c r="KC1367"/>
      <c r="KD1367"/>
      <c r="KE1367"/>
      <c r="KF1367"/>
      <c r="KG1367"/>
      <c r="KH1367"/>
      <c r="KI1367"/>
      <c r="KJ1367"/>
      <c r="KK1367"/>
      <c r="KL1367"/>
      <c r="KM1367"/>
      <c r="KN1367"/>
      <c r="KO1367"/>
      <c r="KP1367"/>
      <c r="KQ1367"/>
      <c r="KR1367"/>
      <c r="KS1367"/>
      <c r="KT1367"/>
      <c r="KU1367"/>
      <c r="KV1367"/>
      <c r="KW1367"/>
      <c r="KX1367"/>
      <c r="KY1367"/>
      <c r="KZ1367"/>
      <c r="LA1367"/>
      <c r="LB1367"/>
      <c r="LC1367"/>
      <c r="LD1367"/>
      <c r="LE1367"/>
      <c r="LF1367"/>
      <c r="LG1367"/>
      <c r="LH1367"/>
      <c r="LI1367"/>
      <c r="LJ1367"/>
      <c r="LK1367"/>
      <c r="LL1367"/>
      <c r="LM1367"/>
      <c r="LN1367"/>
      <c r="LO1367"/>
      <c r="LP1367"/>
      <c r="LQ1367"/>
      <c r="LR1367"/>
      <c r="LS1367"/>
      <c r="LT1367"/>
      <c r="LU1367"/>
      <c r="LV1367"/>
      <c r="LW1367"/>
      <c r="LX1367"/>
      <c r="LY1367"/>
      <c r="LZ1367"/>
      <c r="MA1367"/>
      <c r="MB1367"/>
      <c r="MC1367"/>
      <c r="MD1367"/>
      <c r="ME1367"/>
      <c r="MF1367"/>
      <c r="MG1367"/>
      <c r="MH1367"/>
      <c r="MI1367"/>
      <c r="MJ1367"/>
      <c r="MK1367"/>
      <c r="ML1367"/>
      <c r="MM1367"/>
      <c r="MN1367"/>
      <c r="MO1367"/>
      <c r="MP1367"/>
      <c r="MQ1367"/>
      <c r="MR1367"/>
      <c r="MS1367"/>
      <c r="MT1367"/>
      <c r="MU1367"/>
      <c r="MV1367"/>
      <c r="MW1367"/>
      <c r="MX1367"/>
      <c r="MY1367"/>
      <c r="MZ1367"/>
      <c r="NA1367"/>
      <c r="NB1367"/>
      <c r="NC1367"/>
      <c r="ND1367"/>
      <c r="NE1367"/>
      <c r="NF1367"/>
      <c r="NG1367"/>
      <c r="NH1367"/>
      <c r="NI1367"/>
      <c r="NJ1367"/>
      <c r="NK1367"/>
      <c r="NL1367"/>
      <c r="NM1367"/>
      <c r="NN1367"/>
      <c r="NO1367"/>
      <c r="NP1367"/>
      <c r="NQ1367"/>
      <c r="NR1367"/>
      <c r="NS1367"/>
      <c r="NT1367"/>
      <c r="NU1367"/>
      <c r="NV1367"/>
      <c r="NW1367"/>
      <c r="NX1367"/>
      <c r="NY1367"/>
      <c r="NZ1367"/>
      <c r="OA1367"/>
    </row>
    <row r="1368" spans="16:391"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  <c r="CN1368"/>
      <c r="CO1368"/>
      <c r="CP1368"/>
      <c r="CQ1368"/>
      <c r="CR1368"/>
      <c r="CS1368"/>
      <c r="CT1368"/>
      <c r="CU1368"/>
      <c r="CV1368"/>
      <c r="CW1368"/>
      <c r="CX1368"/>
      <c r="CY1368"/>
      <c r="CZ1368"/>
      <c r="DA1368"/>
      <c r="DB1368"/>
      <c r="DC1368"/>
      <c r="DD1368"/>
      <c r="DE1368"/>
      <c r="DF1368"/>
      <c r="DG1368"/>
      <c r="DH1368"/>
      <c r="DI1368"/>
      <c r="DJ1368"/>
      <c r="DK1368"/>
      <c r="DL1368"/>
      <c r="DM1368"/>
      <c r="DN1368"/>
      <c r="DO1368"/>
      <c r="DP1368"/>
      <c r="DQ1368"/>
      <c r="DR1368"/>
      <c r="DS1368"/>
      <c r="DT1368"/>
      <c r="DU1368"/>
      <c r="DV1368"/>
      <c r="DW1368"/>
      <c r="DX1368"/>
      <c r="DY1368"/>
      <c r="DZ1368"/>
      <c r="EA1368"/>
      <c r="EB1368"/>
      <c r="EC1368"/>
      <c r="ED1368"/>
      <c r="EE1368"/>
      <c r="EF1368"/>
      <c r="EG1368"/>
      <c r="EH1368"/>
      <c r="EI1368"/>
      <c r="EJ1368"/>
      <c r="EK1368"/>
      <c r="EL1368"/>
      <c r="EM1368"/>
      <c r="EN1368"/>
      <c r="EO1368"/>
      <c r="EP1368"/>
      <c r="EQ1368"/>
      <c r="ER1368"/>
      <c r="ES1368"/>
      <c r="ET1368"/>
      <c r="EU1368"/>
      <c r="EV1368"/>
      <c r="EW1368"/>
      <c r="EX1368"/>
      <c r="EY1368"/>
      <c r="EZ1368"/>
      <c r="FA1368"/>
      <c r="FB1368"/>
      <c r="FC1368"/>
      <c r="FD1368"/>
      <c r="FE1368"/>
      <c r="FF1368"/>
      <c r="FG1368"/>
      <c r="FH1368"/>
      <c r="FI1368"/>
      <c r="FJ1368"/>
      <c r="FK1368"/>
      <c r="FL1368"/>
      <c r="FM1368"/>
      <c r="FN1368"/>
      <c r="FO1368"/>
      <c r="FP1368"/>
      <c r="FQ1368"/>
      <c r="FR1368"/>
      <c r="FS1368"/>
      <c r="FT1368"/>
      <c r="FU1368"/>
      <c r="FV1368"/>
      <c r="FW1368"/>
      <c r="FX1368"/>
      <c r="FY1368"/>
      <c r="FZ1368"/>
      <c r="GA1368"/>
      <c r="GB1368"/>
      <c r="GC1368"/>
      <c r="GD1368"/>
      <c r="GE1368"/>
      <c r="GF1368"/>
      <c r="GG1368"/>
      <c r="GH1368"/>
      <c r="GI1368"/>
      <c r="GJ1368"/>
      <c r="GK1368"/>
      <c r="GL1368"/>
      <c r="GM1368"/>
      <c r="GN1368"/>
      <c r="GO1368"/>
      <c r="GP1368"/>
      <c r="GQ1368"/>
      <c r="GR1368"/>
      <c r="GS1368"/>
      <c r="GT1368"/>
      <c r="GU1368"/>
      <c r="GV1368"/>
      <c r="GW1368"/>
      <c r="GX1368"/>
      <c r="GY1368"/>
      <c r="GZ1368"/>
      <c r="HA1368"/>
      <c r="HB1368"/>
      <c r="HC1368"/>
      <c r="HD1368"/>
      <c r="HE1368"/>
      <c r="HF1368"/>
      <c r="HG1368"/>
      <c r="HH1368"/>
      <c r="HI1368"/>
      <c r="HJ1368"/>
      <c r="HK1368"/>
      <c r="HL1368"/>
      <c r="HM1368"/>
      <c r="HN1368"/>
      <c r="HO1368"/>
      <c r="HP1368"/>
      <c r="HQ1368"/>
      <c r="HR1368"/>
      <c r="HS1368"/>
      <c r="HT1368"/>
      <c r="HU1368"/>
      <c r="HV1368"/>
      <c r="HW1368"/>
      <c r="HX1368"/>
      <c r="HY1368"/>
      <c r="HZ1368"/>
      <c r="IA1368"/>
      <c r="IB1368"/>
      <c r="IC1368"/>
      <c r="ID1368"/>
      <c r="IE1368"/>
      <c r="IF1368"/>
      <c r="IG1368"/>
      <c r="IH1368"/>
      <c r="II1368"/>
      <c r="IJ1368"/>
      <c r="IK1368"/>
      <c r="IL1368"/>
      <c r="IM1368"/>
      <c r="IN1368"/>
      <c r="IO1368"/>
      <c r="IP1368"/>
      <c r="IQ1368"/>
      <c r="IR1368"/>
      <c r="IS1368"/>
      <c r="IT1368"/>
      <c r="IU1368"/>
      <c r="IV1368"/>
      <c r="IW1368"/>
      <c r="IX1368"/>
      <c r="IY1368"/>
      <c r="IZ1368"/>
      <c r="JA1368"/>
      <c r="JB1368"/>
      <c r="JC1368"/>
      <c r="JD1368"/>
      <c r="JE1368"/>
      <c r="JF1368"/>
      <c r="JG1368"/>
      <c r="JH1368"/>
      <c r="JI1368"/>
      <c r="JJ1368"/>
      <c r="JK1368"/>
      <c r="JL1368"/>
      <c r="JM1368"/>
      <c r="JN1368"/>
      <c r="JO1368"/>
      <c r="JP1368"/>
      <c r="JQ1368"/>
      <c r="JR1368"/>
      <c r="JS1368"/>
      <c r="JT1368"/>
      <c r="JU1368"/>
      <c r="JV1368"/>
      <c r="JW1368"/>
      <c r="JX1368"/>
      <c r="JY1368"/>
      <c r="JZ1368"/>
      <c r="KA1368"/>
      <c r="KB1368"/>
      <c r="KC1368"/>
      <c r="KD1368"/>
      <c r="KE1368"/>
      <c r="KF1368"/>
      <c r="KG1368"/>
      <c r="KH1368"/>
      <c r="KI1368"/>
      <c r="KJ1368"/>
      <c r="KK1368"/>
      <c r="KL1368"/>
      <c r="KM1368"/>
      <c r="KN1368"/>
      <c r="KO1368"/>
      <c r="KP1368"/>
      <c r="KQ1368"/>
      <c r="KR1368"/>
      <c r="KS1368"/>
      <c r="KT1368"/>
      <c r="KU1368"/>
      <c r="KV1368"/>
      <c r="KW1368"/>
      <c r="KX1368"/>
      <c r="KY1368"/>
      <c r="KZ1368"/>
      <c r="LA1368"/>
      <c r="LB1368"/>
      <c r="LC1368"/>
      <c r="LD1368"/>
      <c r="LE1368"/>
      <c r="LF1368"/>
      <c r="LG1368"/>
      <c r="LH1368"/>
      <c r="LI1368"/>
      <c r="LJ1368"/>
      <c r="LK1368"/>
      <c r="LL1368"/>
      <c r="LM1368"/>
      <c r="LN1368"/>
      <c r="LO1368"/>
      <c r="LP1368"/>
      <c r="LQ1368"/>
      <c r="LR1368"/>
      <c r="LS1368"/>
      <c r="LT1368"/>
      <c r="LU1368"/>
      <c r="LV1368"/>
      <c r="LW1368"/>
      <c r="LX1368"/>
      <c r="LY1368"/>
      <c r="LZ1368"/>
      <c r="MA1368"/>
      <c r="MB1368"/>
      <c r="MC1368"/>
      <c r="MD1368"/>
      <c r="ME1368"/>
      <c r="MF1368"/>
      <c r="MG1368"/>
      <c r="MH1368"/>
      <c r="MI1368"/>
      <c r="MJ1368"/>
      <c r="MK1368"/>
      <c r="ML1368"/>
      <c r="MM1368"/>
      <c r="MN1368"/>
      <c r="MO1368"/>
      <c r="MP1368"/>
      <c r="MQ1368"/>
      <c r="MR1368"/>
      <c r="MS1368"/>
      <c r="MT1368"/>
      <c r="MU1368"/>
      <c r="MV1368"/>
      <c r="MW1368"/>
      <c r="MX1368"/>
      <c r="MY1368"/>
      <c r="MZ1368"/>
      <c r="NA1368"/>
      <c r="NB1368"/>
      <c r="NC1368"/>
      <c r="ND1368"/>
      <c r="NE1368"/>
      <c r="NF1368"/>
      <c r="NG1368"/>
      <c r="NH1368"/>
      <c r="NI1368"/>
      <c r="NJ1368"/>
      <c r="NK1368"/>
      <c r="NL1368"/>
      <c r="NM1368"/>
      <c r="NN1368"/>
      <c r="NO1368"/>
      <c r="NP1368"/>
      <c r="NQ1368"/>
      <c r="NR1368"/>
      <c r="NS1368"/>
      <c r="NT1368"/>
      <c r="NU1368"/>
      <c r="NV1368"/>
      <c r="NW1368"/>
      <c r="NX1368"/>
      <c r="NY1368"/>
      <c r="NZ1368"/>
      <c r="OA1368"/>
    </row>
    <row r="1369" spans="16:391"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  <c r="CN1369"/>
      <c r="CO1369"/>
      <c r="CP1369"/>
      <c r="CQ1369"/>
      <c r="CR1369"/>
      <c r="CS1369"/>
      <c r="CT1369"/>
      <c r="CU1369"/>
      <c r="CV1369"/>
      <c r="CW1369"/>
      <c r="CX1369"/>
      <c r="CY1369"/>
      <c r="CZ1369"/>
      <c r="DA1369"/>
      <c r="DB1369"/>
      <c r="DC1369"/>
      <c r="DD1369"/>
      <c r="DE1369"/>
      <c r="DF1369"/>
      <c r="DG1369"/>
      <c r="DH1369"/>
      <c r="DI1369"/>
      <c r="DJ1369"/>
      <c r="DK1369"/>
      <c r="DL1369"/>
      <c r="DM1369"/>
      <c r="DN1369"/>
      <c r="DO1369"/>
      <c r="DP1369"/>
      <c r="DQ1369"/>
      <c r="DR1369"/>
      <c r="DS1369"/>
      <c r="DT1369"/>
      <c r="DU1369"/>
      <c r="DV1369"/>
      <c r="DW1369"/>
      <c r="DX1369"/>
      <c r="DY1369"/>
      <c r="DZ1369"/>
      <c r="EA1369"/>
      <c r="EB1369"/>
      <c r="EC1369"/>
      <c r="ED1369"/>
      <c r="EE1369"/>
      <c r="EF1369"/>
      <c r="EG1369"/>
      <c r="EH1369"/>
      <c r="EI1369"/>
      <c r="EJ1369"/>
      <c r="EK1369"/>
      <c r="EL1369"/>
      <c r="EM1369"/>
      <c r="EN1369"/>
      <c r="EO1369"/>
      <c r="EP1369"/>
      <c r="EQ1369"/>
      <c r="ER1369"/>
      <c r="ES1369"/>
      <c r="ET1369"/>
      <c r="EU1369"/>
      <c r="EV1369"/>
      <c r="EW1369"/>
      <c r="EX1369"/>
      <c r="EY1369"/>
      <c r="EZ1369"/>
      <c r="FA1369"/>
      <c r="FB1369"/>
      <c r="FC1369"/>
      <c r="FD1369"/>
      <c r="FE1369"/>
      <c r="FF1369"/>
      <c r="FG1369"/>
      <c r="FH1369"/>
      <c r="FI1369"/>
      <c r="FJ1369"/>
      <c r="FK1369"/>
      <c r="FL1369"/>
      <c r="FM1369"/>
      <c r="FN1369"/>
      <c r="FO1369"/>
      <c r="FP1369"/>
      <c r="FQ1369"/>
      <c r="FR1369"/>
      <c r="FS1369"/>
      <c r="FT1369"/>
      <c r="FU1369"/>
      <c r="FV1369"/>
      <c r="FW1369"/>
      <c r="FX1369"/>
      <c r="FY1369"/>
      <c r="FZ1369"/>
      <c r="GA1369"/>
      <c r="GB1369"/>
      <c r="GC1369"/>
      <c r="GD1369"/>
      <c r="GE1369"/>
      <c r="GF1369"/>
      <c r="GG1369"/>
      <c r="GH1369"/>
      <c r="GI1369"/>
      <c r="GJ1369"/>
      <c r="GK1369"/>
      <c r="GL1369"/>
      <c r="GM1369"/>
      <c r="GN1369"/>
      <c r="GO1369"/>
      <c r="GP1369"/>
      <c r="GQ1369"/>
      <c r="GR1369"/>
      <c r="GS1369"/>
      <c r="GT1369"/>
      <c r="GU1369"/>
      <c r="GV1369"/>
      <c r="GW1369"/>
      <c r="GX1369"/>
      <c r="GY1369"/>
      <c r="GZ1369"/>
      <c r="HA1369"/>
      <c r="HB1369"/>
      <c r="HC1369"/>
      <c r="HD1369"/>
      <c r="HE1369"/>
      <c r="HF1369"/>
      <c r="HG1369"/>
      <c r="HH1369"/>
      <c r="HI1369"/>
      <c r="HJ1369"/>
      <c r="HK1369"/>
      <c r="HL1369"/>
      <c r="HM1369"/>
      <c r="HN1369"/>
      <c r="HO1369"/>
      <c r="HP1369"/>
      <c r="HQ1369"/>
      <c r="HR1369"/>
      <c r="HS1369"/>
      <c r="HT1369"/>
      <c r="HU1369"/>
      <c r="HV1369"/>
      <c r="HW1369"/>
      <c r="HX1369"/>
      <c r="HY1369"/>
      <c r="HZ1369"/>
      <c r="IA1369"/>
      <c r="IB1369"/>
      <c r="IC1369"/>
      <c r="ID1369"/>
      <c r="IE1369"/>
      <c r="IF1369"/>
      <c r="IG1369"/>
      <c r="IH1369"/>
      <c r="II1369"/>
      <c r="IJ1369"/>
      <c r="IK1369"/>
      <c r="IL1369"/>
      <c r="IM1369"/>
      <c r="IN1369"/>
      <c r="IO1369"/>
      <c r="IP1369"/>
      <c r="IQ1369"/>
      <c r="IR1369"/>
      <c r="IS1369"/>
      <c r="IT1369"/>
      <c r="IU1369"/>
      <c r="IV1369"/>
      <c r="IW1369"/>
      <c r="IX1369"/>
      <c r="IY1369"/>
      <c r="IZ1369"/>
      <c r="JA1369"/>
      <c r="JB1369"/>
      <c r="JC1369"/>
      <c r="JD1369"/>
      <c r="JE1369"/>
      <c r="JF1369"/>
      <c r="JG1369"/>
      <c r="JH1369"/>
      <c r="JI1369"/>
      <c r="JJ1369"/>
      <c r="JK1369"/>
      <c r="JL1369"/>
      <c r="JM1369"/>
      <c r="JN1369"/>
      <c r="JO1369"/>
      <c r="JP1369"/>
      <c r="JQ1369"/>
      <c r="JR1369"/>
      <c r="JS1369"/>
      <c r="JT1369"/>
      <c r="JU1369"/>
      <c r="JV1369"/>
      <c r="JW1369"/>
      <c r="JX1369"/>
      <c r="JY1369"/>
      <c r="JZ1369"/>
      <c r="KA1369"/>
      <c r="KB1369"/>
      <c r="KC1369"/>
      <c r="KD1369"/>
      <c r="KE1369"/>
      <c r="KF1369"/>
      <c r="KG1369"/>
      <c r="KH1369"/>
      <c r="KI1369"/>
      <c r="KJ1369"/>
      <c r="KK1369"/>
      <c r="KL1369"/>
      <c r="KM1369"/>
      <c r="KN1369"/>
      <c r="KO1369"/>
      <c r="KP1369"/>
      <c r="KQ1369"/>
      <c r="KR1369"/>
      <c r="KS1369"/>
      <c r="KT1369"/>
      <c r="KU1369"/>
      <c r="KV1369"/>
      <c r="KW1369"/>
      <c r="KX1369"/>
      <c r="KY1369"/>
      <c r="KZ1369"/>
      <c r="LA1369"/>
      <c r="LB1369"/>
      <c r="LC1369"/>
      <c r="LD1369"/>
      <c r="LE1369"/>
      <c r="LF1369"/>
      <c r="LG1369"/>
      <c r="LH1369"/>
      <c r="LI1369"/>
      <c r="LJ1369"/>
      <c r="LK1369"/>
      <c r="LL1369"/>
      <c r="LM1369"/>
      <c r="LN1369"/>
      <c r="LO1369"/>
      <c r="LP1369"/>
      <c r="LQ1369"/>
      <c r="LR1369"/>
      <c r="LS1369"/>
      <c r="LT1369"/>
      <c r="LU1369"/>
      <c r="LV1369"/>
      <c r="LW1369"/>
      <c r="LX1369"/>
      <c r="LY1369"/>
      <c r="LZ1369"/>
      <c r="MA1369"/>
      <c r="MB1369"/>
      <c r="MC1369"/>
      <c r="MD1369"/>
      <c r="ME1369"/>
      <c r="MF1369"/>
      <c r="MG1369"/>
      <c r="MH1369"/>
      <c r="MI1369"/>
      <c r="MJ1369"/>
      <c r="MK1369"/>
      <c r="ML1369"/>
      <c r="MM1369"/>
      <c r="MN1369"/>
      <c r="MO1369"/>
      <c r="MP1369"/>
      <c r="MQ1369"/>
      <c r="MR1369"/>
      <c r="MS1369"/>
      <c r="MT1369"/>
      <c r="MU1369"/>
      <c r="MV1369"/>
      <c r="MW1369"/>
      <c r="MX1369"/>
      <c r="MY1369"/>
      <c r="MZ1369"/>
      <c r="NA1369"/>
      <c r="NB1369"/>
      <c r="NC1369"/>
      <c r="ND1369"/>
      <c r="NE1369"/>
      <c r="NF1369"/>
      <c r="NG1369"/>
      <c r="NH1369"/>
      <c r="NI1369"/>
      <c r="NJ1369"/>
      <c r="NK1369"/>
      <c r="NL1369"/>
      <c r="NM1369"/>
      <c r="NN1369"/>
      <c r="NO1369"/>
      <c r="NP1369"/>
      <c r="NQ1369"/>
      <c r="NR1369"/>
      <c r="NS1369"/>
      <c r="NT1369"/>
      <c r="NU1369"/>
      <c r="NV1369"/>
      <c r="NW1369"/>
      <c r="NX1369"/>
      <c r="NY1369"/>
      <c r="NZ1369"/>
      <c r="OA1369"/>
    </row>
    <row r="1370" spans="16:391"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  <c r="CN1370"/>
      <c r="CO1370"/>
      <c r="CP1370"/>
      <c r="CQ1370"/>
      <c r="CR1370"/>
      <c r="CS1370"/>
      <c r="CT1370"/>
      <c r="CU1370"/>
      <c r="CV1370"/>
      <c r="CW1370"/>
      <c r="CX1370"/>
      <c r="CY1370"/>
      <c r="CZ1370"/>
      <c r="DA1370"/>
      <c r="DB1370"/>
      <c r="DC1370"/>
      <c r="DD1370"/>
      <c r="DE1370"/>
      <c r="DF1370"/>
      <c r="DG1370"/>
      <c r="DH1370"/>
      <c r="DI1370"/>
      <c r="DJ1370"/>
      <c r="DK1370"/>
      <c r="DL1370"/>
      <c r="DM1370"/>
      <c r="DN1370"/>
      <c r="DO1370"/>
      <c r="DP1370"/>
      <c r="DQ1370"/>
      <c r="DR1370"/>
      <c r="DS1370"/>
      <c r="DT1370"/>
      <c r="DU1370"/>
      <c r="DV1370"/>
      <c r="DW1370"/>
      <c r="DX1370"/>
      <c r="DY1370"/>
      <c r="DZ1370"/>
      <c r="EA1370"/>
      <c r="EB1370"/>
      <c r="EC1370"/>
      <c r="ED1370"/>
      <c r="EE1370"/>
      <c r="EF1370"/>
      <c r="EG1370"/>
      <c r="EH1370"/>
      <c r="EI1370"/>
      <c r="EJ1370"/>
      <c r="EK1370"/>
      <c r="EL1370"/>
      <c r="EM1370"/>
      <c r="EN1370"/>
      <c r="EO1370"/>
      <c r="EP1370"/>
      <c r="EQ1370"/>
      <c r="ER1370"/>
      <c r="ES1370"/>
      <c r="ET1370"/>
      <c r="EU1370"/>
      <c r="EV1370"/>
      <c r="EW1370"/>
      <c r="EX1370"/>
      <c r="EY1370"/>
      <c r="EZ1370"/>
      <c r="FA1370"/>
      <c r="FB1370"/>
      <c r="FC1370"/>
      <c r="FD1370"/>
      <c r="FE1370"/>
      <c r="FF1370"/>
      <c r="FG1370"/>
      <c r="FH1370"/>
      <c r="FI1370"/>
      <c r="FJ1370"/>
      <c r="FK1370"/>
      <c r="FL1370"/>
      <c r="FM1370"/>
      <c r="FN1370"/>
      <c r="FO1370"/>
      <c r="FP1370"/>
      <c r="FQ1370"/>
      <c r="FR1370"/>
      <c r="FS1370"/>
      <c r="FT1370"/>
      <c r="FU1370"/>
      <c r="FV1370"/>
      <c r="FW1370"/>
      <c r="FX1370"/>
      <c r="FY1370"/>
      <c r="FZ1370"/>
      <c r="GA1370"/>
      <c r="GB1370"/>
      <c r="GC1370"/>
      <c r="GD1370"/>
      <c r="GE1370"/>
      <c r="GF1370"/>
      <c r="GG1370"/>
      <c r="GH1370"/>
      <c r="GI1370"/>
      <c r="GJ1370"/>
      <c r="GK1370"/>
      <c r="GL1370"/>
      <c r="GM1370"/>
      <c r="GN1370"/>
      <c r="GO1370"/>
      <c r="GP1370"/>
      <c r="GQ1370"/>
      <c r="GR1370"/>
      <c r="GS1370"/>
      <c r="GT1370"/>
      <c r="GU1370"/>
      <c r="GV1370"/>
      <c r="GW1370"/>
      <c r="GX1370"/>
      <c r="GY1370"/>
      <c r="GZ1370"/>
      <c r="HA1370"/>
      <c r="HB1370"/>
      <c r="HC1370"/>
      <c r="HD1370"/>
      <c r="HE1370"/>
      <c r="HF1370"/>
      <c r="HG1370"/>
      <c r="HH1370"/>
      <c r="HI1370"/>
      <c r="HJ1370"/>
      <c r="HK1370"/>
      <c r="HL1370"/>
      <c r="HM1370"/>
      <c r="HN1370"/>
      <c r="HO1370"/>
      <c r="HP1370"/>
      <c r="HQ1370"/>
      <c r="HR1370"/>
      <c r="HS1370"/>
      <c r="HT1370"/>
      <c r="HU1370"/>
      <c r="HV1370"/>
      <c r="HW1370"/>
      <c r="HX1370"/>
      <c r="HY1370"/>
      <c r="HZ1370"/>
      <c r="IA1370"/>
      <c r="IB1370"/>
      <c r="IC1370"/>
      <c r="ID1370"/>
      <c r="IE1370"/>
      <c r="IF1370"/>
      <c r="IG1370"/>
      <c r="IH1370"/>
      <c r="II1370"/>
      <c r="IJ1370"/>
      <c r="IK1370"/>
      <c r="IL1370"/>
      <c r="IM1370"/>
      <c r="IN1370"/>
      <c r="IO1370"/>
      <c r="IP1370"/>
      <c r="IQ1370"/>
      <c r="IR1370"/>
      <c r="IS1370"/>
      <c r="IT1370"/>
      <c r="IU1370"/>
      <c r="IV1370"/>
      <c r="IW1370"/>
      <c r="IX1370"/>
      <c r="IY1370"/>
      <c r="IZ1370"/>
      <c r="JA1370"/>
      <c r="JB1370"/>
      <c r="JC1370"/>
      <c r="JD1370"/>
      <c r="JE1370"/>
      <c r="JF1370"/>
      <c r="JG1370"/>
      <c r="JH1370"/>
      <c r="JI1370"/>
      <c r="JJ1370"/>
      <c r="JK1370"/>
      <c r="JL1370"/>
      <c r="JM1370"/>
      <c r="JN1370"/>
      <c r="JO1370"/>
      <c r="JP1370"/>
      <c r="JQ1370"/>
      <c r="JR1370"/>
      <c r="JS1370"/>
      <c r="JT1370"/>
      <c r="JU1370"/>
      <c r="JV1370"/>
      <c r="JW1370"/>
      <c r="JX1370"/>
      <c r="JY1370"/>
      <c r="JZ1370"/>
      <c r="KA1370"/>
      <c r="KB1370"/>
      <c r="KC1370"/>
      <c r="KD1370"/>
      <c r="KE1370"/>
      <c r="KF1370"/>
      <c r="KG1370"/>
      <c r="KH1370"/>
      <c r="KI1370"/>
      <c r="KJ1370"/>
      <c r="KK1370"/>
      <c r="KL1370"/>
      <c r="KM1370"/>
      <c r="KN1370"/>
      <c r="KO1370"/>
      <c r="KP1370"/>
      <c r="KQ1370"/>
      <c r="KR1370"/>
      <c r="KS1370"/>
      <c r="KT1370"/>
      <c r="KU1370"/>
      <c r="KV1370"/>
      <c r="KW1370"/>
      <c r="KX1370"/>
      <c r="KY1370"/>
      <c r="KZ1370"/>
      <c r="LA1370"/>
      <c r="LB1370"/>
      <c r="LC1370"/>
      <c r="LD1370"/>
      <c r="LE1370"/>
      <c r="LF1370"/>
      <c r="LG1370"/>
      <c r="LH1370"/>
      <c r="LI1370"/>
      <c r="LJ1370"/>
      <c r="LK1370"/>
      <c r="LL1370"/>
      <c r="LM1370"/>
      <c r="LN1370"/>
      <c r="LO1370"/>
      <c r="LP1370"/>
      <c r="LQ1370"/>
      <c r="LR1370"/>
      <c r="LS1370"/>
      <c r="LT1370"/>
      <c r="LU1370"/>
      <c r="LV1370"/>
      <c r="LW1370"/>
      <c r="LX1370"/>
      <c r="LY1370"/>
      <c r="LZ1370"/>
      <c r="MA1370"/>
      <c r="MB1370"/>
      <c r="MC1370"/>
      <c r="MD1370"/>
      <c r="ME1370"/>
      <c r="MF1370"/>
      <c r="MG1370"/>
      <c r="MH1370"/>
      <c r="MI1370"/>
      <c r="MJ1370"/>
      <c r="MK1370"/>
      <c r="ML1370"/>
      <c r="MM1370"/>
      <c r="MN1370"/>
      <c r="MO1370"/>
      <c r="MP1370"/>
      <c r="MQ1370"/>
      <c r="MR1370"/>
      <c r="MS1370"/>
      <c r="MT1370"/>
      <c r="MU1370"/>
      <c r="MV1370"/>
      <c r="MW1370"/>
      <c r="MX1370"/>
      <c r="MY1370"/>
      <c r="MZ1370"/>
      <c r="NA1370"/>
      <c r="NB1370"/>
      <c r="NC1370"/>
      <c r="ND1370"/>
      <c r="NE1370"/>
      <c r="NF1370"/>
      <c r="NG1370"/>
      <c r="NH1370"/>
      <c r="NI1370"/>
      <c r="NJ1370"/>
      <c r="NK1370"/>
      <c r="NL1370"/>
      <c r="NM1370"/>
      <c r="NN1370"/>
      <c r="NO1370"/>
      <c r="NP1370"/>
      <c r="NQ1370"/>
      <c r="NR1370"/>
      <c r="NS1370"/>
      <c r="NT1370"/>
      <c r="NU1370"/>
      <c r="NV1370"/>
      <c r="NW1370"/>
      <c r="NX1370"/>
      <c r="NY1370"/>
      <c r="NZ1370"/>
      <c r="OA1370"/>
    </row>
    <row r="1371" spans="16:391"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  <c r="CN1371"/>
      <c r="CO1371"/>
      <c r="CP1371"/>
      <c r="CQ1371"/>
      <c r="CR1371"/>
      <c r="CS1371"/>
      <c r="CT1371"/>
      <c r="CU1371"/>
      <c r="CV1371"/>
      <c r="CW1371"/>
      <c r="CX1371"/>
      <c r="CY1371"/>
      <c r="CZ1371"/>
      <c r="DA1371"/>
      <c r="DB1371"/>
      <c r="DC1371"/>
      <c r="DD1371"/>
      <c r="DE1371"/>
      <c r="DF1371"/>
      <c r="DG1371"/>
      <c r="DH1371"/>
      <c r="DI1371"/>
      <c r="DJ1371"/>
      <c r="DK1371"/>
      <c r="DL1371"/>
      <c r="DM1371"/>
      <c r="DN1371"/>
      <c r="DO1371"/>
      <c r="DP1371"/>
      <c r="DQ1371"/>
      <c r="DR1371"/>
      <c r="DS1371"/>
      <c r="DT1371"/>
      <c r="DU1371"/>
      <c r="DV1371"/>
      <c r="DW1371"/>
      <c r="DX1371"/>
      <c r="DY1371"/>
      <c r="DZ1371"/>
      <c r="EA1371"/>
      <c r="EB1371"/>
      <c r="EC1371"/>
      <c r="ED1371"/>
      <c r="EE1371"/>
      <c r="EF1371"/>
      <c r="EG1371"/>
      <c r="EH1371"/>
      <c r="EI1371"/>
      <c r="EJ1371"/>
      <c r="EK1371"/>
      <c r="EL1371"/>
      <c r="EM1371"/>
      <c r="EN1371"/>
      <c r="EO1371"/>
      <c r="EP1371"/>
      <c r="EQ1371"/>
      <c r="ER1371"/>
      <c r="ES1371"/>
      <c r="ET1371"/>
      <c r="EU1371"/>
      <c r="EV1371"/>
      <c r="EW1371"/>
      <c r="EX1371"/>
      <c r="EY1371"/>
      <c r="EZ1371"/>
      <c r="FA1371"/>
      <c r="FB1371"/>
      <c r="FC1371"/>
      <c r="FD1371"/>
      <c r="FE1371"/>
      <c r="FF1371"/>
      <c r="FG1371"/>
      <c r="FH1371"/>
      <c r="FI1371"/>
      <c r="FJ1371"/>
      <c r="FK1371"/>
      <c r="FL1371"/>
      <c r="FM1371"/>
      <c r="FN1371"/>
      <c r="FO1371"/>
      <c r="FP1371"/>
      <c r="FQ1371"/>
      <c r="FR1371"/>
      <c r="FS1371"/>
      <c r="FT1371"/>
      <c r="FU1371"/>
      <c r="FV1371"/>
      <c r="FW1371"/>
      <c r="FX1371"/>
      <c r="FY1371"/>
      <c r="FZ1371"/>
      <c r="GA1371"/>
      <c r="GB1371"/>
      <c r="GC1371"/>
      <c r="GD1371"/>
      <c r="GE1371"/>
      <c r="GF1371"/>
      <c r="GG1371"/>
      <c r="GH1371"/>
      <c r="GI1371"/>
      <c r="GJ1371"/>
      <c r="GK1371"/>
      <c r="GL1371"/>
      <c r="GM1371"/>
      <c r="GN1371"/>
      <c r="GO1371"/>
      <c r="GP1371"/>
      <c r="GQ1371"/>
      <c r="GR1371"/>
      <c r="GS1371"/>
      <c r="GT1371"/>
      <c r="GU1371"/>
      <c r="GV1371"/>
      <c r="GW1371"/>
      <c r="GX1371"/>
      <c r="GY1371"/>
      <c r="GZ1371"/>
      <c r="HA1371"/>
      <c r="HB1371"/>
      <c r="HC1371"/>
      <c r="HD1371"/>
      <c r="HE1371"/>
      <c r="HF1371"/>
      <c r="HG1371"/>
      <c r="HH1371"/>
      <c r="HI1371"/>
      <c r="HJ1371"/>
      <c r="HK1371"/>
      <c r="HL1371"/>
      <c r="HM1371"/>
      <c r="HN1371"/>
      <c r="HO1371"/>
      <c r="HP1371"/>
      <c r="HQ1371"/>
      <c r="HR1371"/>
      <c r="HS1371"/>
      <c r="HT1371"/>
      <c r="HU1371"/>
      <c r="HV1371"/>
      <c r="HW1371"/>
      <c r="HX1371"/>
      <c r="HY1371"/>
      <c r="HZ1371"/>
      <c r="IA1371"/>
      <c r="IB1371"/>
      <c r="IC1371"/>
      <c r="ID1371"/>
      <c r="IE1371"/>
      <c r="IF1371"/>
      <c r="IG1371"/>
      <c r="IH1371"/>
      <c r="II1371"/>
      <c r="IJ1371"/>
      <c r="IK1371"/>
      <c r="IL1371"/>
      <c r="IM1371"/>
      <c r="IN1371"/>
      <c r="IO1371"/>
      <c r="IP1371"/>
      <c r="IQ1371"/>
      <c r="IR1371"/>
      <c r="IS1371"/>
      <c r="IT1371"/>
      <c r="IU1371"/>
      <c r="IV1371"/>
      <c r="IW1371"/>
      <c r="IX1371"/>
      <c r="IY1371"/>
      <c r="IZ1371"/>
      <c r="JA1371"/>
      <c r="JB1371"/>
      <c r="JC1371"/>
      <c r="JD1371"/>
      <c r="JE1371"/>
      <c r="JF1371"/>
      <c r="JG1371"/>
      <c r="JH1371"/>
      <c r="JI1371"/>
      <c r="JJ1371"/>
      <c r="JK1371"/>
      <c r="JL1371"/>
      <c r="JM1371"/>
      <c r="JN1371"/>
      <c r="JO1371"/>
      <c r="JP1371"/>
      <c r="JQ1371"/>
      <c r="JR1371"/>
      <c r="JS1371"/>
      <c r="JT1371"/>
      <c r="JU1371"/>
      <c r="JV1371"/>
      <c r="JW1371"/>
      <c r="JX1371"/>
      <c r="JY1371"/>
      <c r="JZ1371"/>
      <c r="KA1371"/>
      <c r="KB1371"/>
      <c r="KC1371"/>
      <c r="KD1371"/>
      <c r="KE1371"/>
      <c r="KF1371"/>
      <c r="KG1371"/>
      <c r="KH1371"/>
      <c r="KI1371"/>
      <c r="KJ1371"/>
      <c r="KK1371"/>
      <c r="KL1371"/>
      <c r="KM1371"/>
      <c r="KN1371"/>
      <c r="KO1371"/>
      <c r="KP1371"/>
      <c r="KQ1371"/>
      <c r="KR1371"/>
      <c r="KS1371"/>
      <c r="KT1371"/>
      <c r="KU1371"/>
      <c r="KV1371"/>
      <c r="KW1371"/>
      <c r="KX1371"/>
      <c r="KY1371"/>
      <c r="KZ1371"/>
      <c r="LA1371"/>
      <c r="LB1371"/>
      <c r="LC1371"/>
      <c r="LD1371"/>
      <c r="LE1371"/>
      <c r="LF1371"/>
      <c r="LG1371"/>
      <c r="LH1371"/>
      <c r="LI1371"/>
      <c r="LJ1371"/>
      <c r="LK1371"/>
      <c r="LL1371"/>
      <c r="LM1371"/>
      <c r="LN1371"/>
      <c r="LO1371"/>
      <c r="LP1371"/>
      <c r="LQ1371"/>
      <c r="LR1371"/>
      <c r="LS1371"/>
      <c r="LT1371"/>
      <c r="LU1371"/>
      <c r="LV1371"/>
      <c r="LW1371"/>
      <c r="LX1371"/>
      <c r="LY1371"/>
      <c r="LZ1371"/>
      <c r="MA1371"/>
      <c r="MB1371"/>
      <c r="MC1371"/>
      <c r="MD1371"/>
      <c r="ME1371"/>
      <c r="MF1371"/>
      <c r="MG1371"/>
      <c r="MH1371"/>
      <c r="MI1371"/>
      <c r="MJ1371"/>
      <c r="MK1371"/>
      <c r="ML1371"/>
      <c r="MM1371"/>
      <c r="MN1371"/>
      <c r="MO1371"/>
      <c r="MP1371"/>
      <c r="MQ1371"/>
      <c r="MR1371"/>
      <c r="MS1371"/>
      <c r="MT1371"/>
      <c r="MU1371"/>
      <c r="MV1371"/>
      <c r="MW1371"/>
      <c r="MX1371"/>
      <c r="MY1371"/>
      <c r="MZ1371"/>
      <c r="NA1371"/>
      <c r="NB1371"/>
      <c r="NC1371"/>
      <c r="ND1371"/>
      <c r="NE1371"/>
      <c r="NF1371"/>
      <c r="NG1371"/>
      <c r="NH1371"/>
      <c r="NI1371"/>
      <c r="NJ1371"/>
      <c r="NK1371"/>
      <c r="NL1371"/>
      <c r="NM1371"/>
      <c r="NN1371"/>
      <c r="NO1371"/>
      <c r="NP1371"/>
      <c r="NQ1371"/>
      <c r="NR1371"/>
      <c r="NS1371"/>
      <c r="NT1371"/>
      <c r="NU1371"/>
      <c r="NV1371"/>
      <c r="NW1371"/>
      <c r="NX1371"/>
      <c r="NY1371"/>
      <c r="NZ1371"/>
      <c r="OA1371"/>
    </row>
    <row r="1372" spans="16:391"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  <c r="CN1372"/>
      <c r="CO1372"/>
      <c r="CP1372"/>
      <c r="CQ1372"/>
      <c r="CR1372"/>
      <c r="CS1372"/>
      <c r="CT1372"/>
      <c r="CU1372"/>
      <c r="CV1372"/>
      <c r="CW1372"/>
      <c r="CX1372"/>
      <c r="CY1372"/>
      <c r="CZ1372"/>
      <c r="DA1372"/>
      <c r="DB1372"/>
      <c r="DC1372"/>
      <c r="DD1372"/>
      <c r="DE1372"/>
      <c r="DF1372"/>
      <c r="DG1372"/>
      <c r="DH1372"/>
      <c r="DI1372"/>
      <c r="DJ1372"/>
      <c r="DK1372"/>
      <c r="DL1372"/>
      <c r="DM1372"/>
      <c r="DN1372"/>
      <c r="DO1372"/>
      <c r="DP1372"/>
      <c r="DQ1372"/>
      <c r="DR1372"/>
      <c r="DS1372"/>
      <c r="DT1372"/>
      <c r="DU1372"/>
      <c r="DV1372"/>
      <c r="DW1372"/>
      <c r="DX1372"/>
      <c r="DY1372"/>
      <c r="DZ1372"/>
      <c r="EA1372"/>
      <c r="EB1372"/>
      <c r="EC1372"/>
      <c r="ED1372"/>
      <c r="EE1372"/>
      <c r="EF1372"/>
      <c r="EG1372"/>
      <c r="EH1372"/>
      <c r="EI1372"/>
      <c r="EJ1372"/>
      <c r="EK1372"/>
      <c r="EL1372"/>
      <c r="EM1372"/>
      <c r="EN1372"/>
      <c r="EO1372"/>
      <c r="EP1372"/>
      <c r="EQ1372"/>
      <c r="ER1372"/>
      <c r="ES1372"/>
      <c r="ET1372"/>
      <c r="EU1372"/>
      <c r="EV1372"/>
      <c r="EW1372"/>
      <c r="EX1372"/>
      <c r="EY1372"/>
      <c r="EZ1372"/>
      <c r="FA1372"/>
      <c r="FB1372"/>
      <c r="FC1372"/>
      <c r="FD1372"/>
      <c r="FE1372"/>
      <c r="FF1372"/>
      <c r="FG1372"/>
      <c r="FH1372"/>
      <c r="FI1372"/>
      <c r="FJ1372"/>
      <c r="FK1372"/>
      <c r="FL1372"/>
      <c r="FM1372"/>
      <c r="FN1372"/>
      <c r="FO1372"/>
      <c r="FP1372"/>
      <c r="FQ1372"/>
      <c r="FR1372"/>
      <c r="FS1372"/>
      <c r="FT1372"/>
      <c r="FU1372"/>
      <c r="FV1372"/>
      <c r="FW1372"/>
      <c r="FX1372"/>
      <c r="FY1372"/>
      <c r="FZ1372"/>
      <c r="GA1372"/>
      <c r="GB1372"/>
      <c r="GC1372"/>
      <c r="GD1372"/>
      <c r="GE1372"/>
      <c r="GF1372"/>
      <c r="GG1372"/>
      <c r="GH1372"/>
      <c r="GI1372"/>
      <c r="GJ1372"/>
      <c r="GK1372"/>
      <c r="GL1372"/>
      <c r="GM1372"/>
      <c r="GN1372"/>
      <c r="GO1372"/>
      <c r="GP1372"/>
      <c r="GQ1372"/>
      <c r="GR1372"/>
      <c r="GS1372"/>
      <c r="GT1372"/>
      <c r="GU1372"/>
      <c r="GV1372"/>
      <c r="GW1372"/>
      <c r="GX1372"/>
      <c r="GY1372"/>
      <c r="GZ1372"/>
      <c r="HA1372"/>
      <c r="HB1372"/>
      <c r="HC1372"/>
      <c r="HD1372"/>
      <c r="HE1372"/>
      <c r="HF1372"/>
      <c r="HG1372"/>
      <c r="HH1372"/>
      <c r="HI1372"/>
      <c r="HJ1372"/>
      <c r="HK1372"/>
      <c r="HL1372"/>
      <c r="HM1372"/>
      <c r="HN1372"/>
      <c r="HO1372"/>
      <c r="HP1372"/>
      <c r="HQ1372"/>
      <c r="HR1372"/>
      <c r="HS1372"/>
      <c r="HT1372"/>
      <c r="HU1372"/>
      <c r="HV1372"/>
      <c r="HW1372"/>
      <c r="HX1372"/>
      <c r="HY1372"/>
      <c r="HZ1372"/>
      <c r="IA1372"/>
      <c r="IB1372"/>
      <c r="IC1372"/>
      <c r="ID1372"/>
      <c r="IE1372"/>
      <c r="IF1372"/>
      <c r="IG1372"/>
      <c r="IH1372"/>
      <c r="II1372"/>
      <c r="IJ1372"/>
      <c r="IK1372"/>
      <c r="IL1372"/>
      <c r="IM1372"/>
      <c r="IN1372"/>
      <c r="IO1372"/>
      <c r="IP1372"/>
      <c r="IQ1372"/>
      <c r="IR1372"/>
      <c r="IS1372"/>
      <c r="IT1372"/>
      <c r="IU1372"/>
      <c r="IV1372"/>
      <c r="IW1372"/>
      <c r="IX1372"/>
      <c r="IY1372"/>
      <c r="IZ1372"/>
      <c r="JA1372"/>
      <c r="JB1372"/>
      <c r="JC1372"/>
      <c r="JD1372"/>
      <c r="JE1372"/>
      <c r="JF1372"/>
      <c r="JG1372"/>
      <c r="JH1372"/>
      <c r="JI1372"/>
      <c r="JJ1372"/>
      <c r="JK1372"/>
      <c r="JL1372"/>
      <c r="JM1372"/>
      <c r="JN1372"/>
      <c r="JO1372"/>
      <c r="JP1372"/>
      <c r="JQ1372"/>
      <c r="JR1372"/>
      <c r="JS1372"/>
      <c r="JT1372"/>
      <c r="JU1372"/>
      <c r="JV1372"/>
      <c r="JW1372"/>
      <c r="JX1372"/>
      <c r="JY1372"/>
      <c r="JZ1372"/>
      <c r="KA1372"/>
      <c r="KB1372"/>
      <c r="KC1372"/>
      <c r="KD1372"/>
      <c r="KE1372"/>
      <c r="KF1372"/>
      <c r="KG1372"/>
      <c r="KH1372"/>
      <c r="KI1372"/>
      <c r="KJ1372"/>
      <c r="KK1372"/>
      <c r="KL1372"/>
      <c r="KM1372"/>
      <c r="KN1372"/>
      <c r="KO1372"/>
      <c r="KP1372"/>
      <c r="KQ1372"/>
      <c r="KR1372"/>
      <c r="KS1372"/>
      <c r="KT1372"/>
      <c r="KU1372"/>
      <c r="KV1372"/>
      <c r="KW1372"/>
      <c r="KX1372"/>
      <c r="KY1372"/>
      <c r="KZ1372"/>
      <c r="LA1372"/>
      <c r="LB1372"/>
      <c r="LC1372"/>
      <c r="LD1372"/>
      <c r="LE1372"/>
      <c r="LF1372"/>
      <c r="LG1372"/>
      <c r="LH1372"/>
      <c r="LI1372"/>
      <c r="LJ1372"/>
      <c r="LK1372"/>
      <c r="LL1372"/>
      <c r="LM1372"/>
      <c r="LN1372"/>
      <c r="LO1372"/>
      <c r="LP1372"/>
      <c r="LQ1372"/>
      <c r="LR1372"/>
      <c r="LS1372"/>
      <c r="LT1372"/>
      <c r="LU1372"/>
      <c r="LV1372"/>
      <c r="LW1372"/>
      <c r="LX1372"/>
      <c r="LY1372"/>
      <c r="LZ1372"/>
      <c r="MA1372"/>
      <c r="MB1372"/>
      <c r="MC1372"/>
      <c r="MD1372"/>
      <c r="ME1372"/>
      <c r="MF1372"/>
      <c r="MG1372"/>
      <c r="MH1372"/>
      <c r="MI1372"/>
      <c r="MJ1372"/>
      <c r="MK1372"/>
      <c r="ML1372"/>
      <c r="MM1372"/>
      <c r="MN1372"/>
      <c r="MO1372"/>
      <c r="MP1372"/>
      <c r="MQ1372"/>
      <c r="MR1372"/>
      <c r="MS1372"/>
      <c r="MT1372"/>
      <c r="MU1372"/>
      <c r="MV1372"/>
      <c r="MW1372"/>
      <c r="MX1372"/>
      <c r="MY1372"/>
      <c r="MZ1372"/>
      <c r="NA1372"/>
      <c r="NB1372"/>
      <c r="NC1372"/>
      <c r="ND1372"/>
      <c r="NE1372"/>
      <c r="NF1372"/>
      <c r="NG1372"/>
      <c r="NH1372"/>
      <c r="NI1372"/>
      <c r="NJ1372"/>
      <c r="NK1372"/>
      <c r="NL1372"/>
      <c r="NM1372"/>
      <c r="NN1372"/>
      <c r="NO1372"/>
      <c r="NP1372"/>
      <c r="NQ1372"/>
      <c r="NR1372"/>
      <c r="NS1372"/>
      <c r="NT1372"/>
      <c r="NU1372"/>
      <c r="NV1372"/>
      <c r="NW1372"/>
      <c r="NX1372"/>
      <c r="NY1372"/>
      <c r="NZ1372"/>
      <c r="OA1372"/>
    </row>
    <row r="1373" spans="16:391"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  <c r="CN1373"/>
      <c r="CO1373"/>
      <c r="CP1373"/>
      <c r="CQ1373"/>
      <c r="CR1373"/>
      <c r="CS1373"/>
      <c r="CT1373"/>
      <c r="CU1373"/>
      <c r="CV1373"/>
      <c r="CW1373"/>
      <c r="CX1373"/>
      <c r="CY1373"/>
      <c r="CZ1373"/>
      <c r="DA1373"/>
      <c r="DB1373"/>
      <c r="DC1373"/>
      <c r="DD1373"/>
      <c r="DE1373"/>
      <c r="DF1373"/>
      <c r="DG1373"/>
      <c r="DH1373"/>
      <c r="DI1373"/>
      <c r="DJ1373"/>
      <c r="DK1373"/>
      <c r="DL1373"/>
      <c r="DM1373"/>
      <c r="DN1373"/>
      <c r="DO1373"/>
      <c r="DP1373"/>
      <c r="DQ1373"/>
      <c r="DR1373"/>
      <c r="DS1373"/>
      <c r="DT1373"/>
      <c r="DU1373"/>
      <c r="DV1373"/>
      <c r="DW1373"/>
      <c r="DX1373"/>
      <c r="DY1373"/>
      <c r="DZ1373"/>
      <c r="EA1373"/>
      <c r="EB1373"/>
      <c r="EC1373"/>
      <c r="ED1373"/>
      <c r="EE1373"/>
      <c r="EF1373"/>
      <c r="EG1373"/>
      <c r="EH1373"/>
      <c r="EI1373"/>
      <c r="EJ1373"/>
      <c r="EK1373"/>
      <c r="EL1373"/>
      <c r="EM1373"/>
      <c r="EN1373"/>
      <c r="EO1373"/>
      <c r="EP1373"/>
      <c r="EQ1373"/>
      <c r="ER1373"/>
      <c r="ES1373"/>
      <c r="ET1373"/>
      <c r="EU1373"/>
      <c r="EV1373"/>
      <c r="EW1373"/>
      <c r="EX1373"/>
      <c r="EY1373"/>
      <c r="EZ1373"/>
      <c r="FA1373"/>
      <c r="FB1373"/>
      <c r="FC1373"/>
      <c r="FD1373"/>
      <c r="FE1373"/>
      <c r="FF1373"/>
      <c r="FG1373"/>
      <c r="FH1373"/>
      <c r="FI1373"/>
      <c r="FJ1373"/>
      <c r="FK1373"/>
      <c r="FL1373"/>
      <c r="FM1373"/>
      <c r="FN1373"/>
      <c r="FO1373"/>
      <c r="FP1373"/>
      <c r="FQ1373"/>
      <c r="FR1373"/>
      <c r="FS1373"/>
      <c r="FT1373"/>
      <c r="FU1373"/>
      <c r="FV1373"/>
      <c r="FW1373"/>
      <c r="FX1373"/>
      <c r="FY1373"/>
      <c r="FZ1373"/>
      <c r="GA1373"/>
      <c r="GB1373"/>
      <c r="GC1373"/>
      <c r="GD1373"/>
      <c r="GE1373"/>
      <c r="GF1373"/>
      <c r="GG1373"/>
      <c r="GH1373"/>
      <c r="GI1373"/>
      <c r="GJ1373"/>
      <c r="GK1373"/>
      <c r="GL1373"/>
      <c r="GM1373"/>
      <c r="GN1373"/>
      <c r="GO1373"/>
      <c r="GP1373"/>
      <c r="GQ1373"/>
      <c r="GR1373"/>
      <c r="GS1373"/>
      <c r="GT1373"/>
      <c r="GU1373"/>
      <c r="GV1373"/>
      <c r="GW1373"/>
      <c r="GX1373"/>
      <c r="GY1373"/>
      <c r="GZ1373"/>
      <c r="HA1373"/>
      <c r="HB1373"/>
      <c r="HC1373"/>
      <c r="HD1373"/>
      <c r="HE1373"/>
      <c r="HF1373"/>
      <c r="HG1373"/>
      <c r="HH1373"/>
      <c r="HI1373"/>
      <c r="HJ1373"/>
      <c r="HK1373"/>
      <c r="HL1373"/>
      <c r="HM1373"/>
      <c r="HN1373"/>
      <c r="HO1373"/>
      <c r="HP1373"/>
      <c r="HQ1373"/>
      <c r="HR1373"/>
      <c r="HS1373"/>
      <c r="HT1373"/>
      <c r="HU1373"/>
      <c r="HV1373"/>
      <c r="HW1373"/>
      <c r="HX1373"/>
      <c r="HY1373"/>
      <c r="HZ1373"/>
      <c r="IA1373"/>
      <c r="IB1373"/>
      <c r="IC1373"/>
      <c r="ID1373"/>
      <c r="IE1373"/>
      <c r="IF1373"/>
      <c r="IG1373"/>
      <c r="IH1373"/>
      <c r="II1373"/>
      <c r="IJ1373"/>
      <c r="IK1373"/>
      <c r="IL1373"/>
      <c r="IM1373"/>
      <c r="IN1373"/>
      <c r="IO1373"/>
      <c r="IP1373"/>
      <c r="IQ1373"/>
      <c r="IR1373"/>
      <c r="IS1373"/>
      <c r="IT1373"/>
      <c r="IU1373"/>
      <c r="IV1373"/>
      <c r="IW1373"/>
      <c r="IX1373"/>
      <c r="IY1373"/>
      <c r="IZ1373"/>
      <c r="JA1373"/>
      <c r="JB1373"/>
      <c r="JC1373"/>
      <c r="JD1373"/>
      <c r="JE1373"/>
      <c r="JF1373"/>
      <c r="JG1373"/>
      <c r="JH1373"/>
      <c r="JI1373"/>
      <c r="JJ1373"/>
      <c r="JK1373"/>
      <c r="JL1373"/>
      <c r="JM1373"/>
      <c r="JN1373"/>
      <c r="JO1373"/>
      <c r="JP1373"/>
      <c r="JQ1373"/>
      <c r="JR1373"/>
      <c r="JS1373"/>
      <c r="JT1373"/>
      <c r="JU1373"/>
      <c r="JV1373"/>
      <c r="JW1373"/>
      <c r="JX1373"/>
      <c r="JY1373"/>
      <c r="JZ1373"/>
      <c r="KA1373"/>
      <c r="KB1373"/>
      <c r="KC1373"/>
      <c r="KD1373"/>
      <c r="KE1373"/>
      <c r="KF1373"/>
      <c r="KG1373"/>
      <c r="KH1373"/>
      <c r="KI1373"/>
      <c r="KJ1373"/>
      <c r="KK1373"/>
      <c r="KL1373"/>
      <c r="KM1373"/>
      <c r="KN1373"/>
      <c r="KO1373"/>
      <c r="KP1373"/>
      <c r="KQ1373"/>
      <c r="KR1373"/>
      <c r="KS1373"/>
      <c r="KT1373"/>
      <c r="KU1373"/>
      <c r="KV1373"/>
      <c r="KW1373"/>
      <c r="KX1373"/>
      <c r="KY1373"/>
      <c r="KZ1373"/>
      <c r="LA1373"/>
      <c r="LB1373"/>
      <c r="LC1373"/>
      <c r="LD1373"/>
      <c r="LE1373"/>
      <c r="LF1373"/>
      <c r="LG1373"/>
      <c r="LH1373"/>
      <c r="LI1373"/>
      <c r="LJ1373"/>
      <c r="LK1373"/>
      <c r="LL1373"/>
      <c r="LM1373"/>
      <c r="LN1373"/>
      <c r="LO1373"/>
      <c r="LP1373"/>
      <c r="LQ1373"/>
      <c r="LR1373"/>
      <c r="LS1373"/>
      <c r="LT1373"/>
      <c r="LU1373"/>
      <c r="LV1373"/>
      <c r="LW1373"/>
      <c r="LX1373"/>
      <c r="LY1373"/>
      <c r="LZ1373"/>
      <c r="MA1373"/>
      <c r="MB1373"/>
      <c r="MC1373"/>
      <c r="MD1373"/>
      <c r="ME1373"/>
      <c r="MF1373"/>
      <c r="MG1373"/>
      <c r="MH1373"/>
      <c r="MI1373"/>
      <c r="MJ1373"/>
      <c r="MK1373"/>
      <c r="ML1373"/>
      <c r="MM1373"/>
      <c r="MN1373"/>
      <c r="MO1373"/>
      <c r="MP1373"/>
      <c r="MQ1373"/>
      <c r="MR1373"/>
      <c r="MS1373"/>
      <c r="MT1373"/>
      <c r="MU1373"/>
      <c r="MV1373"/>
      <c r="MW1373"/>
      <c r="MX1373"/>
      <c r="MY1373"/>
      <c r="MZ1373"/>
      <c r="NA1373"/>
      <c r="NB1373"/>
      <c r="NC1373"/>
      <c r="ND1373"/>
      <c r="NE1373"/>
      <c r="NF1373"/>
      <c r="NG1373"/>
      <c r="NH1373"/>
      <c r="NI1373"/>
      <c r="NJ1373"/>
      <c r="NK1373"/>
      <c r="NL1373"/>
      <c r="NM1373"/>
      <c r="NN1373"/>
      <c r="NO1373"/>
      <c r="NP1373"/>
      <c r="NQ1373"/>
      <c r="NR1373"/>
      <c r="NS1373"/>
      <c r="NT1373"/>
      <c r="NU1373"/>
      <c r="NV1373"/>
      <c r="NW1373"/>
      <c r="NX1373"/>
      <c r="NY1373"/>
      <c r="NZ1373"/>
      <c r="OA1373"/>
    </row>
    <row r="1374" spans="16:391"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  <c r="CN1374"/>
      <c r="CO1374"/>
      <c r="CP1374"/>
      <c r="CQ1374"/>
      <c r="CR1374"/>
      <c r="CS1374"/>
      <c r="CT1374"/>
      <c r="CU1374"/>
      <c r="CV1374"/>
      <c r="CW1374"/>
      <c r="CX1374"/>
      <c r="CY1374"/>
      <c r="CZ1374"/>
      <c r="DA1374"/>
      <c r="DB1374"/>
      <c r="DC1374"/>
      <c r="DD1374"/>
      <c r="DE1374"/>
      <c r="DF1374"/>
      <c r="DG1374"/>
      <c r="DH1374"/>
      <c r="DI1374"/>
      <c r="DJ1374"/>
      <c r="DK1374"/>
      <c r="DL1374"/>
      <c r="DM1374"/>
      <c r="DN1374"/>
      <c r="DO1374"/>
      <c r="DP1374"/>
      <c r="DQ1374"/>
      <c r="DR1374"/>
      <c r="DS1374"/>
      <c r="DT1374"/>
      <c r="DU1374"/>
      <c r="DV1374"/>
      <c r="DW1374"/>
      <c r="DX1374"/>
      <c r="DY1374"/>
      <c r="DZ1374"/>
      <c r="EA1374"/>
      <c r="EB1374"/>
      <c r="EC1374"/>
      <c r="ED1374"/>
      <c r="EE1374"/>
      <c r="EF1374"/>
      <c r="EG1374"/>
      <c r="EH1374"/>
      <c r="EI1374"/>
      <c r="EJ1374"/>
      <c r="EK1374"/>
      <c r="EL1374"/>
      <c r="EM1374"/>
      <c r="EN1374"/>
      <c r="EO1374"/>
      <c r="EP1374"/>
      <c r="EQ1374"/>
      <c r="ER1374"/>
      <c r="ES1374"/>
      <c r="ET1374"/>
      <c r="EU1374"/>
      <c r="EV1374"/>
      <c r="EW1374"/>
      <c r="EX1374"/>
      <c r="EY1374"/>
      <c r="EZ1374"/>
      <c r="FA1374"/>
      <c r="FB1374"/>
      <c r="FC1374"/>
      <c r="FD1374"/>
      <c r="FE1374"/>
      <c r="FF1374"/>
      <c r="FG1374"/>
      <c r="FH1374"/>
      <c r="FI1374"/>
      <c r="FJ1374"/>
      <c r="FK1374"/>
      <c r="FL1374"/>
      <c r="FM1374"/>
      <c r="FN1374"/>
      <c r="FO1374"/>
      <c r="FP1374"/>
      <c r="FQ1374"/>
      <c r="FR1374"/>
      <c r="FS1374"/>
      <c r="FT1374"/>
      <c r="FU1374"/>
      <c r="FV1374"/>
      <c r="FW1374"/>
      <c r="FX1374"/>
      <c r="FY1374"/>
      <c r="FZ1374"/>
      <c r="GA1374"/>
      <c r="GB1374"/>
      <c r="GC1374"/>
      <c r="GD1374"/>
      <c r="GE1374"/>
      <c r="GF1374"/>
      <c r="GG1374"/>
      <c r="GH1374"/>
      <c r="GI1374"/>
      <c r="GJ1374"/>
      <c r="GK1374"/>
      <c r="GL1374"/>
      <c r="GM1374"/>
      <c r="GN1374"/>
      <c r="GO1374"/>
      <c r="GP1374"/>
      <c r="GQ1374"/>
      <c r="GR1374"/>
      <c r="GS1374"/>
      <c r="GT1374"/>
      <c r="GU1374"/>
      <c r="GV1374"/>
      <c r="GW1374"/>
      <c r="GX1374"/>
      <c r="GY1374"/>
      <c r="GZ1374"/>
      <c r="HA1374"/>
      <c r="HB1374"/>
      <c r="HC1374"/>
      <c r="HD1374"/>
      <c r="HE1374"/>
      <c r="HF1374"/>
      <c r="HG1374"/>
      <c r="HH1374"/>
      <c r="HI1374"/>
      <c r="HJ1374"/>
      <c r="HK1374"/>
      <c r="HL1374"/>
      <c r="HM1374"/>
      <c r="HN1374"/>
      <c r="HO1374"/>
      <c r="HP1374"/>
      <c r="HQ1374"/>
      <c r="HR1374"/>
      <c r="HS1374"/>
      <c r="HT1374"/>
      <c r="HU1374"/>
      <c r="HV1374"/>
      <c r="HW1374"/>
      <c r="HX1374"/>
      <c r="HY1374"/>
      <c r="HZ1374"/>
      <c r="IA1374"/>
      <c r="IB1374"/>
      <c r="IC1374"/>
      <c r="ID1374"/>
      <c r="IE1374"/>
      <c r="IF1374"/>
      <c r="IG1374"/>
      <c r="IH1374"/>
      <c r="II1374"/>
      <c r="IJ1374"/>
      <c r="IK1374"/>
      <c r="IL1374"/>
      <c r="IM1374"/>
      <c r="IN1374"/>
      <c r="IO1374"/>
      <c r="IP1374"/>
      <c r="IQ1374"/>
      <c r="IR1374"/>
      <c r="IS1374"/>
      <c r="IT1374"/>
      <c r="IU1374"/>
      <c r="IV1374"/>
      <c r="IW1374"/>
      <c r="IX1374"/>
      <c r="IY1374"/>
      <c r="IZ1374"/>
      <c r="JA1374"/>
      <c r="JB1374"/>
      <c r="JC1374"/>
      <c r="JD1374"/>
      <c r="JE1374"/>
      <c r="JF1374"/>
      <c r="JG1374"/>
      <c r="JH1374"/>
      <c r="JI1374"/>
      <c r="JJ1374"/>
      <c r="JK1374"/>
      <c r="JL1374"/>
      <c r="JM1374"/>
      <c r="JN1374"/>
      <c r="JO1374"/>
      <c r="JP1374"/>
      <c r="JQ1374"/>
      <c r="JR1374"/>
      <c r="JS1374"/>
      <c r="JT1374"/>
      <c r="JU1374"/>
      <c r="JV1374"/>
      <c r="JW1374"/>
      <c r="JX1374"/>
      <c r="JY1374"/>
      <c r="JZ1374"/>
      <c r="KA1374"/>
      <c r="KB1374"/>
      <c r="KC1374"/>
      <c r="KD1374"/>
      <c r="KE1374"/>
      <c r="KF1374"/>
      <c r="KG1374"/>
      <c r="KH1374"/>
      <c r="KI1374"/>
      <c r="KJ1374"/>
      <c r="KK1374"/>
      <c r="KL1374"/>
      <c r="KM1374"/>
      <c r="KN1374"/>
      <c r="KO1374"/>
      <c r="KP1374"/>
      <c r="KQ1374"/>
      <c r="KR1374"/>
      <c r="KS1374"/>
      <c r="KT1374"/>
      <c r="KU1374"/>
      <c r="KV1374"/>
      <c r="KW1374"/>
      <c r="KX1374"/>
      <c r="KY1374"/>
      <c r="KZ1374"/>
      <c r="LA1374"/>
      <c r="LB1374"/>
      <c r="LC1374"/>
      <c r="LD1374"/>
      <c r="LE1374"/>
      <c r="LF1374"/>
      <c r="LG1374"/>
      <c r="LH1374"/>
      <c r="LI1374"/>
      <c r="LJ1374"/>
      <c r="LK1374"/>
      <c r="LL1374"/>
      <c r="LM1374"/>
      <c r="LN1374"/>
      <c r="LO1374"/>
      <c r="LP1374"/>
      <c r="LQ1374"/>
      <c r="LR1374"/>
      <c r="LS1374"/>
      <c r="LT1374"/>
      <c r="LU1374"/>
      <c r="LV1374"/>
      <c r="LW1374"/>
      <c r="LX1374"/>
      <c r="LY1374"/>
      <c r="LZ1374"/>
      <c r="MA1374"/>
      <c r="MB1374"/>
      <c r="MC1374"/>
      <c r="MD1374"/>
      <c r="ME1374"/>
      <c r="MF1374"/>
      <c r="MG1374"/>
      <c r="MH1374"/>
      <c r="MI1374"/>
      <c r="MJ1374"/>
      <c r="MK1374"/>
      <c r="ML1374"/>
      <c r="MM1374"/>
      <c r="MN1374"/>
      <c r="MO1374"/>
      <c r="MP1374"/>
      <c r="MQ1374"/>
      <c r="MR1374"/>
      <c r="MS1374"/>
      <c r="MT1374"/>
      <c r="MU1374"/>
      <c r="MV1374"/>
      <c r="MW1374"/>
      <c r="MX1374"/>
      <c r="MY1374"/>
      <c r="MZ1374"/>
      <c r="NA1374"/>
      <c r="NB1374"/>
      <c r="NC1374"/>
      <c r="ND1374"/>
      <c r="NE1374"/>
      <c r="NF1374"/>
      <c r="NG1374"/>
      <c r="NH1374"/>
      <c r="NI1374"/>
      <c r="NJ1374"/>
      <c r="NK1374"/>
      <c r="NL1374"/>
      <c r="NM1374"/>
      <c r="NN1374"/>
      <c r="NO1374"/>
      <c r="NP1374"/>
      <c r="NQ1374"/>
      <c r="NR1374"/>
      <c r="NS1374"/>
      <c r="NT1374"/>
      <c r="NU1374"/>
      <c r="NV1374"/>
      <c r="NW1374"/>
      <c r="NX1374"/>
      <c r="NY1374"/>
      <c r="NZ1374"/>
      <c r="OA1374"/>
    </row>
    <row r="1375" spans="16:391"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  <c r="CN1375"/>
      <c r="CO1375"/>
      <c r="CP1375"/>
      <c r="CQ1375"/>
      <c r="CR1375"/>
      <c r="CS1375"/>
      <c r="CT1375"/>
      <c r="CU1375"/>
      <c r="CV1375"/>
      <c r="CW1375"/>
      <c r="CX1375"/>
      <c r="CY1375"/>
      <c r="CZ1375"/>
      <c r="DA1375"/>
      <c r="DB1375"/>
      <c r="DC1375"/>
      <c r="DD1375"/>
      <c r="DE1375"/>
      <c r="DF1375"/>
      <c r="DG1375"/>
      <c r="DH1375"/>
      <c r="DI1375"/>
      <c r="DJ1375"/>
      <c r="DK1375"/>
      <c r="DL1375"/>
      <c r="DM1375"/>
      <c r="DN1375"/>
      <c r="DO1375"/>
      <c r="DP1375"/>
      <c r="DQ1375"/>
      <c r="DR1375"/>
      <c r="DS1375"/>
      <c r="DT1375"/>
      <c r="DU1375"/>
      <c r="DV1375"/>
      <c r="DW1375"/>
      <c r="DX1375"/>
      <c r="DY1375"/>
      <c r="DZ1375"/>
      <c r="EA1375"/>
      <c r="EB1375"/>
      <c r="EC1375"/>
      <c r="ED1375"/>
      <c r="EE1375"/>
      <c r="EF1375"/>
      <c r="EG1375"/>
      <c r="EH1375"/>
      <c r="EI1375"/>
      <c r="EJ1375"/>
      <c r="EK1375"/>
      <c r="EL1375"/>
      <c r="EM1375"/>
      <c r="EN1375"/>
      <c r="EO1375"/>
      <c r="EP1375"/>
      <c r="EQ1375"/>
      <c r="ER1375"/>
      <c r="ES1375"/>
      <c r="ET1375"/>
      <c r="EU1375"/>
      <c r="EV1375"/>
      <c r="EW1375"/>
      <c r="EX1375"/>
      <c r="EY1375"/>
      <c r="EZ1375"/>
      <c r="FA1375"/>
      <c r="FB1375"/>
      <c r="FC1375"/>
      <c r="FD1375"/>
      <c r="FE1375"/>
      <c r="FF1375"/>
      <c r="FG1375"/>
      <c r="FH1375"/>
      <c r="FI1375"/>
      <c r="FJ1375"/>
      <c r="FK1375"/>
      <c r="FL1375"/>
      <c r="FM1375"/>
      <c r="FN1375"/>
      <c r="FO1375"/>
      <c r="FP1375"/>
      <c r="FQ1375"/>
      <c r="FR1375"/>
      <c r="FS1375"/>
      <c r="FT1375"/>
      <c r="FU1375"/>
      <c r="FV1375"/>
      <c r="FW1375"/>
      <c r="FX1375"/>
      <c r="FY1375"/>
      <c r="FZ1375"/>
      <c r="GA1375"/>
      <c r="GB1375"/>
      <c r="GC1375"/>
      <c r="GD1375"/>
      <c r="GE1375"/>
      <c r="GF1375"/>
      <c r="GG1375"/>
      <c r="GH1375"/>
      <c r="GI1375"/>
      <c r="GJ1375"/>
      <c r="GK1375"/>
      <c r="GL1375"/>
      <c r="GM1375"/>
      <c r="GN1375"/>
      <c r="GO1375"/>
      <c r="GP1375"/>
      <c r="GQ1375"/>
      <c r="GR1375"/>
      <c r="GS1375"/>
      <c r="GT1375"/>
      <c r="GU1375"/>
      <c r="GV1375"/>
      <c r="GW1375"/>
      <c r="GX1375"/>
      <c r="GY1375"/>
      <c r="GZ1375"/>
      <c r="HA1375"/>
      <c r="HB1375"/>
      <c r="HC1375"/>
      <c r="HD1375"/>
      <c r="HE1375"/>
      <c r="HF1375"/>
      <c r="HG1375"/>
      <c r="HH1375"/>
      <c r="HI1375"/>
      <c r="HJ1375"/>
      <c r="HK1375"/>
      <c r="HL1375"/>
      <c r="HM1375"/>
      <c r="HN1375"/>
      <c r="HO1375"/>
      <c r="HP1375"/>
      <c r="HQ1375"/>
      <c r="HR1375"/>
      <c r="HS1375"/>
      <c r="HT1375"/>
      <c r="HU1375"/>
      <c r="HV1375"/>
      <c r="HW1375"/>
      <c r="HX1375"/>
      <c r="HY1375"/>
      <c r="HZ1375"/>
      <c r="IA1375"/>
      <c r="IB1375"/>
      <c r="IC1375"/>
      <c r="ID1375"/>
      <c r="IE1375"/>
      <c r="IF1375"/>
      <c r="IG1375"/>
      <c r="IH1375"/>
      <c r="II1375"/>
      <c r="IJ1375"/>
      <c r="IK1375"/>
      <c r="IL1375"/>
      <c r="IM1375"/>
      <c r="IN1375"/>
      <c r="IO1375"/>
      <c r="IP1375"/>
      <c r="IQ1375"/>
      <c r="IR1375"/>
      <c r="IS1375"/>
      <c r="IT1375"/>
      <c r="IU1375"/>
      <c r="IV1375"/>
      <c r="IW1375"/>
      <c r="IX1375"/>
      <c r="IY1375"/>
      <c r="IZ1375"/>
      <c r="JA1375"/>
      <c r="JB1375"/>
      <c r="JC1375"/>
      <c r="JD1375"/>
      <c r="JE1375"/>
      <c r="JF1375"/>
      <c r="JG1375"/>
      <c r="JH1375"/>
      <c r="JI1375"/>
      <c r="JJ1375"/>
      <c r="JK1375"/>
      <c r="JL1375"/>
      <c r="JM1375"/>
      <c r="JN1375"/>
      <c r="JO1375"/>
      <c r="JP1375"/>
      <c r="JQ1375"/>
      <c r="JR1375"/>
      <c r="JS1375"/>
      <c r="JT1375"/>
      <c r="JU1375"/>
      <c r="JV1375"/>
      <c r="JW1375"/>
      <c r="JX1375"/>
      <c r="JY1375"/>
      <c r="JZ1375"/>
      <c r="KA1375"/>
      <c r="KB1375"/>
      <c r="KC1375"/>
      <c r="KD1375"/>
      <c r="KE1375"/>
      <c r="KF1375"/>
      <c r="KG1375"/>
      <c r="KH1375"/>
      <c r="KI1375"/>
      <c r="KJ1375"/>
      <c r="KK1375"/>
      <c r="KL1375"/>
      <c r="KM1375"/>
      <c r="KN1375"/>
      <c r="KO1375"/>
      <c r="KP1375"/>
      <c r="KQ1375"/>
      <c r="KR1375"/>
      <c r="KS1375"/>
      <c r="KT1375"/>
      <c r="KU1375"/>
      <c r="KV1375"/>
      <c r="KW1375"/>
      <c r="KX1375"/>
      <c r="KY1375"/>
      <c r="KZ1375"/>
      <c r="LA1375"/>
      <c r="LB1375"/>
      <c r="LC1375"/>
      <c r="LD1375"/>
      <c r="LE1375"/>
      <c r="LF1375"/>
      <c r="LG1375"/>
      <c r="LH1375"/>
      <c r="LI1375"/>
      <c r="LJ1375"/>
      <c r="LK1375"/>
      <c r="LL1375"/>
      <c r="LM1375"/>
      <c r="LN1375"/>
      <c r="LO1375"/>
      <c r="LP1375"/>
      <c r="LQ1375"/>
      <c r="LR1375"/>
      <c r="LS1375"/>
      <c r="LT1375"/>
      <c r="LU1375"/>
      <c r="LV1375"/>
      <c r="LW1375"/>
      <c r="LX1375"/>
      <c r="LY1375"/>
      <c r="LZ1375"/>
      <c r="MA1375"/>
      <c r="MB1375"/>
      <c r="MC1375"/>
      <c r="MD1375"/>
      <c r="ME1375"/>
      <c r="MF1375"/>
      <c r="MG1375"/>
      <c r="MH1375"/>
      <c r="MI1375"/>
      <c r="MJ1375"/>
      <c r="MK1375"/>
      <c r="ML1375"/>
      <c r="MM1375"/>
      <c r="MN1375"/>
      <c r="MO1375"/>
      <c r="MP1375"/>
      <c r="MQ1375"/>
      <c r="MR1375"/>
      <c r="MS1375"/>
      <c r="MT1375"/>
      <c r="MU1375"/>
      <c r="MV1375"/>
      <c r="MW1375"/>
      <c r="MX1375"/>
      <c r="MY1375"/>
      <c r="MZ1375"/>
      <c r="NA1375"/>
      <c r="NB1375"/>
      <c r="NC1375"/>
      <c r="ND1375"/>
      <c r="NE1375"/>
      <c r="NF1375"/>
      <c r="NG1375"/>
      <c r="NH1375"/>
      <c r="NI1375"/>
      <c r="NJ1375"/>
      <c r="NK1375"/>
      <c r="NL1375"/>
      <c r="NM1375"/>
      <c r="NN1375"/>
      <c r="NO1375"/>
      <c r="NP1375"/>
      <c r="NQ1375"/>
      <c r="NR1375"/>
      <c r="NS1375"/>
      <c r="NT1375"/>
      <c r="NU1375"/>
      <c r="NV1375"/>
      <c r="NW1375"/>
      <c r="NX1375"/>
      <c r="NY1375"/>
      <c r="NZ1375"/>
      <c r="OA1375"/>
    </row>
    <row r="1376" spans="16:391"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  <c r="CN1376"/>
      <c r="CO1376"/>
      <c r="CP1376"/>
      <c r="CQ1376"/>
      <c r="CR1376"/>
      <c r="CS1376"/>
      <c r="CT1376"/>
      <c r="CU1376"/>
      <c r="CV1376"/>
      <c r="CW1376"/>
      <c r="CX1376"/>
      <c r="CY1376"/>
      <c r="CZ1376"/>
      <c r="DA1376"/>
      <c r="DB1376"/>
      <c r="DC1376"/>
      <c r="DD1376"/>
      <c r="DE1376"/>
      <c r="DF1376"/>
      <c r="DG1376"/>
      <c r="DH1376"/>
      <c r="DI1376"/>
      <c r="DJ1376"/>
      <c r="DK1376"/>
      <c r="DL1376"/>
      <c r="DM1376"/>
      <c r="DN1376"/>
      <c r="DO1376"/>
      <c r="DP1376"/>
      <c r="DQ1376"/>
      <c r="DR1376"/>
      <c r="DS1376"/>
      <c r="DT1376"/>
      <c r="DU1376"/>
      <c r="DV1376"/>
      <c r="DW1376"/>
      <c r="DX1376"/>
      <c r="DY1376"/>
      <c r="DZ1376"/>
      <c r="EA1376"/>
      <c r="EB1376"/>
      <c r="EC1376"/>
      <c r="ED1376"/>
      <c r="EE1376"/>
      <c r="EF1376"/>
      <c r="EG1376"/>
      <c r="EH1376"/>
      <c r="EI1376"/>
      <c r="EJ1376"/>
      <c r="EK1376"/>
      <c r="EL1376"/>
      <c r="EM1376"/>
      <c r="EN1376"/>
      <c r="EO1376"/>
      <c r="EP1376"/>
      <c r="EQ1376"/>
      <c r="ER1376"/>
      <c r="ES1376"/>
      <c r="ET1376"/>
      <c r="EU1376"/>
      <c r="EV1376"/>
      <c r="EW1376"/>
      <c r="EX1376"/>
      <c r="EY1376"/>
      <c r="EZ1376"/>
      <c r="FA1376"/>
      <c r="FB1376"/>
      <c r="FC1376"/>
      <c r="FD1376"/>
      <c r="FE1376"/>
      <c r="FF1376"/>
      <c r="FG1376"/>
      <c r="FH1376"/>
      <c r="FI1376"/>
      <c r="FJ1376"/>
      <c r="FK1376"/>
      <c r="FL1376"/>
      <c r="FM1376"/>
      <c r="FN1376"/>
      <c r="FO1376"/>
      <c r="FP1376"/>
      <c r="FQ1376"/>
      <c r="FR1376"/>
      <c r="FS1376"/>
      <c r="FT1376"/>
      <c r="FU1376"/>
      <c r="FV1376"/>
      <c r="FW1376"/>
      <c r="FX1376"/>
      <c r="FY1376"/>
      <c r="FZ1376"/>
      <c r="GA1376"/>
      <c r="GB1376"/>
      <c r="GC1376"/>
      <c r="GD1376"/>
      <c r="GE1376"/>
      <c r="GF1376"/>
      <c r="GG1376"/>
      <c r="GH1376"/>
      <c r="GI1376"/>
      <c r="GJ1376"/>
      <c r="GK1376"/>
      <c r="GL1376"/>
      <c r="GM1376"/>
      <c r="GN1376"/>
      <c r="GO1376"/>
      <c r="GP1376"/>
      <c r="GQ1376"/>
      <c r="GR1376"/>
      <c r="GS1376"/>
      <c r="GT1376"/>
      <c r="GU1376"/>
      <c r="GV1376"/>
      <c r="GW1376"/>
      <c r="GX1376"/>
      <c r="GY1376"/>
      <c r="GZ1376"/>
      <c r="HA1376"/>
      <c r="HB1376"/>
      <c r="HC1376"/>
      <c r="HD1376"/>
      <c r="HE1376"/>
      <c r="HF1376"/>
      <c r="HG1376"/>
      <c r="HH1376"/>
      <c r="HI1376"/>
      <c r="HJ1376"/>
      <c r="HK1376"/>
      <c r="HL1376"/>
      <c r="HM1376"/>
      <c r="HN1376"/>
      <c r="HO1376"/>
      <c r="HP1376"/>
      <c r="HQ1376"/>
      <c r="HR1376"/>
      <c r="HS1376"/>
      <c r="HT1376"/>
      <c r="HU1376"/>
      <c r="HV1376"/>
      <c r="HW1376"/>
      <c r="HX1376"/>
      <c r="HY1376"/>
      <c r="HZ1376"/>
      <c r="IA1376"/>
      <c r="IB1376"/>
      <c r="IC1376"/>
      <c r="ID1376"/>
      <c r="IE1376"/>
      <c r="IF1376"/>
      <c r="IG1376"/>
      <c r="IH1376"/>
      <c r="II1376"/>
      <c r="IJ1376"/>
      <c r="IK1376"/>
      <c r="IL1376"/>
      <c r="IM1376"/>
      <c r="IN1376"/>
      <c r="IO1376"/>
      <c r="IP1376"/>
      <c r="IQ1376"/>
      <c r="IR1376"/>
      <c r="IS1376"/>
      <c r="IT1376"/>
      <c r="IU1376"/>
      <c r="IV1376"/>
      <c r="IW1376"/>
      <c r="IX1376"/>
      <c r="IY1376"/>
      <c r="IZ1376"/>
      <c r="JA1376"/>
      <c r="JB1376"/>
      <c r="JC1376"/>
      <c r="JD1376"/>
      <c r="JE1376"/>
      <c r="JF1376"/>
      <c r="JG1376"/>
      <c r="JH1376"/>
      <c r="JI1376"/>
      <c r="JJ1376"/>
      <c r="JK1376"/>
      <c r="JL1376"/>
      <c r="JM1376"/>
      <c r="JN1376"/>
      <c r="JO1376"/>
      <c r="JP1376"/>
      <c r="JQ1376"/>
      <c r="JR1376"/>
      <c r="JS1376"/>
      <c r="JT1376"/>
      <c r="JU1376"/>
      <c r="JV1376"/>
      <c r="JW1376"/>
      <c r="JX1376"/>
      <c r="JY1376"/>
      <c r="JZ1376"/>
      <c r="KA1376"/>
      <c r="KB1376"/>
      <c r="KC1376"/>
      <c r="KD1376"/>
      <c r="KE1376"/>
      <c r="KF1376"/>
      <c r="KG1376"/>
      <c r="KH1376"/>
      <c r="KI1376"/>
      <c r="KJ1376"/>
      <c r="KK1376"/>
      <c r="KL1376"/>
      <c r="KM1376"/>
      <c r="KN1376"/>
      <c r="KO1376"/>
      <c r="KP1376"/>
      <c r="KQ1376"/>
      <c r="KR1376"/>
      <c r="KS1376"/>
      <c r="KT1376"/>
      <c r="KU1376"/>
      <c r="KV1376"/>
      <c r="KW1376"/>
      <c r="KX1376"/>
      <c r="KY1376"/>
      <c r="KZ1376"/>
      <c r="LA1376"/>
      <c r="LB1376"/>
      <c r="LC1376"/>
      <c r="LD1376"/>
      <c r="LE1376"/>
      <c r="LF1376"/>
      <c r="LG1376"/>
      <c r="LH1376"/>
      <c r="LI1376"/>
      <c r="LJ1376"/>
      <c r="LK1376"/>
      <c r="LL1376"/>
      <c r="LM1376"/>
      <c r="LN1376"/>
      <c r="LO1376"/>
      <c r="LP1376"/>
      <c r="LQ1376"/>
      <c r="LR1376"/>
      <c r="LS1376"/>
      <c r="LT1376"/>
      <c r="LU1376"/>
      <c r="LV1376"/>
      <c r="LW1376"/>
      <c r="LX1376"/>
      <c r="LY1376"/>
      <c r="LZ1376"/>
      <c r="MA1376"/>
      <c r="MB1376"/>
      <c r="MC1376"/>
      <c r="MD1376"/>
      <c r="ME1376"/>
      <c r="MF1376"/>
      <c r="MG1376"/>
      <c r="MH1376"/>
      <c r="MI1376"/>
      <c r="MJ1376"/>
      <c r="MK1376"/>
      <c r="ML1376"/>
      <c r="MM1376"/>
      <c r="MN1376"/>
      <c r="MO1376"/>
      <c r="MP1376"/>
      <c r="MQ1376"/>
      <c r="MR1376"/>
      <c r="MS1376"/>
      <c r="MT1376"/>
      <c r="MU1376"/>
      <c r="MV1376"/>
      <c r="MW1376"/>
      <c r="MX1376"/>
      <c r="MY1376"/>
      <c r="MZ1376"/>
      <c r="NA1376"/>
      <c r="NB1376"/>
      <c r="NC1376"/>
      <c r="ND1376"/>
      <c r="NE1376"/>
      <c r="NF1376"/>
      <c r="NG1376"/>
      <c r="NH1376"/>
      <c r="NI1376"/>
      <c r="NJ1376"/>
      <c r="NK1376"/>
      <c r="NL1376"/>
      <c r="NM1376"/>
      <c r="NN1376"/>
      <c r="NO1376"/>
      <c r="NP1376"/>
      <c r="NQ1376"/>
      <c r="NR1376"/>
      <c r="NS1376"/>
      <c r="NT1376"/>
      <c r="NU1376"/>
      <c r="NV1376"/>
      <c r="NW1376"/>
      <c r="NX1376"/>
      <c r="NY1376"/>
      <c r="NZ1376"/>
      <c r="OA1376"/>
    </row>
    <row r="1377" spans="16:391"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  <c r="CN1377"/>
      <c r="CO1377"/>
      <c r="CP1377"/>
      <c r="CQ1377"/>
      <c r="CR1377"/>
      <c r="CS1377"/>
      <c r="CT1377"/>
      <c r="CU1377"/>
      <c r="CV1377"/>
      <c r="CW1377"/>
      <c r="CX1377"/>
      <c r="CY1377"/>
      <c r="CZ1377"/>
      <c r="DA1377"/>
      <c r="DB1377"/>
      <c r="DC1377"/>
      <c r="DD1377"/>
      <c r="DE1377"/>
      <c r="DF1377"/>
      <c r="DG1377"/>
      <c r="DH1377"/>
      <c r="DI1377"/>
      <c r="DJ1377"/>
      <c r="DK1377"/>
      <c r="DL1377"/>
      <c r="DM1377"/>
      <c r="DN1377"/>
      <c r="DO1377"/>
      <c r="DP1377"/>
      <c r="DQ1377"/>
      <c r="DR1377"/>
      <c r="DS1377"/>
      <c r="DT1377"/>
      <c r="DU1377"/>
      <c r="DV1377"/>
      <c r="DW1377"/>
      <c r="DX1377"/>
      <c r="DY1377"/>
      <c r="DZ1377"/>
      <c r="EA1377"/>
      <c r="EB1377"/>
      <c r="EC1377"/>
      <c r="ED1377"/>
      <c r="EE1377"/>
      <c r="EF1377"/>
      <c r="EG1377"/>
      <c r="EH1377"/>
      <c r="EI1377"/>
      <c r="EJ1377"/>
      <c r="EK1377"/>
      <c r="EL1377"/>
      <c r="EM1377"/>
      <c r="EN1377"/>
      <c r="EO1377"/>
      <c r="EP1377"/>
      <c r="EQ1377"/>
      <c r="ER1377"/>
      <c r="ES1377"/>
      <c r="ET1377"/>
      <c r="EU1377"/>
      <c r="EV1377"/>
      <c r="EW1377"/>
      <c r="EX1377"/>
      <c r="EY1377"/>
      <c r="EZ1377"/>
      <c r="FA1377"/>
      <c r="FB1377"/>
      <c r="FC1377"/>
      <c r="FD1377"/>
      <c r="FE1377"/>
      <c r="FF1377"/>
      <c r="FG1377"/>
      <c r="FH1377"/>
      <c r="FI1377"/>
      <c r="FJ1377"/>
      <c r="FK1377"/>
      <c r="FL1377"/>
      <c r="FM1377"/>
      <c r="FN1377"/>
      <c r="FO1377"/>
      <c r="FP1377"/>
      <c r="FQ1377"/>
      <c r="FR1377"/>
      <c r="FS1377"/>
      <c r="FT1377"/>
      <c r="FU1377"/>
      <c r="FV1377"/>
      <c r="FW1377"/>
      <c r="FX1377"/>
      <c r="FY1377"/>
      <c r="FZ1377"/>
      <c r="GA1377"/>
      <c r="GB1377"/>
      <c r="GC1377"/>
      <c r="GD1377"/>
      <c r="GE1377"/>
      <c r="GF1377"/>
      <c r="GG1377"/>
      <c r="GH1377"/>
      <c r="GI1377"/>
      <c r="GJ1377"/>
      <c r="GK1377"/>
      <c r="GL1377"/>
      <c r="GM1377"/>
      <c r="GN1377"/>
      <c r="GO1377"/>
      <c r="GP1377"/>
      <c r="GQ1377"/>
      <c r="GR1377"/>
      <c r="GS1377"/>
      <c r="GT1377"/>
      <c r="GU1377"/>
      <c r="GV1377"/>
      <c r="GW1377"/>
      <c r="GX1377"/>
      <c r="GY1377"/>
      <c r="GZ1377"/>
      <c r="HA1377"/>
      <c r="HB1377"/>
      <c r="HC1377"/>
      <c r="HD1377"/>
      <c r="HE1377"/>
      <c r="HF1377"/>
      <c r="HG1377"/>
      <c r="HH1377"/>
      <c r="HI1377"/>
      <c r="HJ1377"/>
      <c r="HK1377"/>
      <c r="HL1377"/>
      <c r="HM1377"/>
      <c r="HN1377"/>
      <c r="HO1377"/>
      <c r="HP1377"/>
      <c r="HQ1377"/>
      <c r="HR1377"/>
      <c r="HS1377"/>
      <c r="HT1377"/>
      <c r="HU1377"/>
      <c r="HV1377"/>
      <c r="HW1377"/>
      <c r="HX1377"/>
      <c r="HY1377"/>
      <c r="HZ1377"/>
      <c r="IA1377"/>
      <c r="IB1377"/>
      <c r="IC1377"/>
      <c r="ID1377"/>
      <c r="IE1377"/>
      <c r="IF1377"/>
      <c r="IG1377"/>
      <c r="IH1377"/>
      <c r="II1377"/>
      <c r="IJ1377"/>
      <c r="IK1377"/>
      <c r="IL1377"/>
      <c r="IM1377"/>
      <c r="IN1377"/>
      <c r="IO1377"/>
      <c r="IP1377"/>
      <c r="IQ1377"/>
      <c r="IR1377"/>
      <c r="IS1377"/>
      <c r="IT1377"/>
      <c r="IU1377"/>
      <c r="IV1377"/>
      <c r="IW1377"/>
      <c r="IX1377"/>
      <c r="IY1377"/>
      <c r="IZ1377"/>
      <c r="JA1377"/>
      <c r="JB1377"/>
      <c r="JC1377"/>
      <c r="JD1377"/>
      <c r="JE1377"/>
      <c r="JF1377"/>
      <c r="JG1377"/>
      <c r="JH1377"/>
      <c r="JI1377"/>
      <c r="JJ1377"/>
      <c r="JK1377"/>
      <c r="JL1377"/>
      <c r="JM1377"/>
      <c r="JN1377"/>
      <c r="JO1377"/>
      <c r="JP1377"/>
      <c r="JQ1377"/>
      <c r="JR1377"/>
      <c r="JS1377"/>
      <c r="JT1377"/>
      <c r="JU1377"/>
      <c r="JV1377"/>
      <c r="JW1377"/>
      <c r="JX1377"/>
      <c r="JY1377"/>
      <c r="JZ1377"/>
      <c r="KA1377"/>
      <c r="KB1377"/>
      <c r="KC1377"/>
      <c r="KD1377"/>
      <c r="KE1377"/>
      <c r="KF1377"/>
      <c r="KG1377"/>
      <c r="KH1377"/>
      <c r="KI1377"/>
      <c r="KJ1377"/>
      <c r="KK1377"/>
      <c r="KL1377"/>
      <c r="KM1377"/>
      <c r="KN1377"/>
      <c r="KO1377"/>
      <c r="KP1377"/>
      <c r="KQ1377"/>
      <c r="KR1377"/>
      <c r="KS1377"/>
      <c r="KT1377"/>
      <c r="KU1377"/>
      <c r="KV1377"/>
      <c r="KW1377"/>
      <c r="KX1377"/>
      <c r="KY1377"/>
      <c r="KZ1377"/>
      <c r="LA1377"/>
      <c r="LB1377"/>
      <c r="LC1377"/>
      <c r="LD1377"/>
      <c r="LE1377"/>
      <c r="LF1377"/>
      <c r="LG1377"/>
      <c r="LH1377"/>
      <c r="LI1377"/>
      <c r="LJ1377"/>
      <c r="LK1377"/>
      <c r="LL1377"/>
      <c r="LM1377"/>
      <c r="LN1377"/>
      <c r="LO1377"/>
      <c r="LP1377"/>
      <c r="LQ1377"/>
      <c r="LR1377"/>
      <c r="LS1377"/>
      <c r="LT1377"/>
      <c r="LU1377"/>
      <c r="LV1377"/>
      <c r="LW1377"/>
      <c r="LX1377"/>
      <c r="LY1377"/>
      <c r="LZ1377"/>
      <c r="MA1377"/>
      <c r="MB1377"/>
      <c r="MC1377"/>
      <c r="MD1377"/>
      <c r="ME1377"/>
      <c r="MF1377"/>
      <c r="MG1377"/>
      <c r="MH1377"/>
      <c r="MI1377"/>
      <c r="MJ1377"/>
      <c r="MK1377"/>
      <c r="ML1377"/>
      <c r="MM1377"/>
      <c r="MN1377"/>
      <c r="MO1377"/>
      <c r="MP1377"/>
      <c r="MQ1377"/>
      <c r="MR1377"/>
      <c r="MS1377"/>
      <c r="MT1377"/>
      <c r="MU1377"/>
      <c r="MV1377"/>
      <c r="MW1377"/>
      <c r="MX1377"/>
      <c r="MY1377"/>
      <c r="MZ1377"/>
      <c r="NA1377"/>
      <c r="NB1377"/>
      <c r="NC1377"/>
      <c r="ND1377"/>
      <c r="NE1377"/>
      <c r="NF1377"/>
      <c r="NG1377"/>
      <c r="NH1377"/>
      <c r="NI1377"/>
      <c r="NJ1377"/>
      <c r="NK1377"/>
      <c r="NL1377"/>
      <c r="NM1377"/>
      <c r="NN1377"/>
      <c r="NO1377"/>
      <c r="NP1377"/>
      <c r="NQ1377"/>
      <c r="NR1377"/>
      <c r="NS1377"/>
      <c r="NT1377"/>
      <c r="NU1377"/>
      <c r="NV1377"/>
      <c r="NW1377"/>
      <c r="NX1377"/>
      <c r="NY1377"/>
      <c r="NZ1377"/>
      <c r="OA1377"/>
    </row>
    <row r="1378" spans="16:391"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  <c r="CN1378"/>
      <c r="CO1378"/>
      <c r="CP1378"/>
      <c r="CQ1378"/>
      <c r="CR1378"/>
      <c r="CS1378"/>
      <c r="CT1378"/>
      <c r="CU1378"/>
      <c r="CV1378"/>
      <c r="CW1378"/>
      <c r="CX1378"/>
      <c r="CY1378"/>
      <c r="CZ1378"/>
      <c r="DA1378"/>
      <c r="DB1378"/>
      <c r="DC1378"/>
      <c r="DD1378"/>
      <c r="DE1378"/>
      <c r="DF1378"/>
      <c r="DG1378"/>
      <c r="DH1378"/>
      <c r="DI1378"/>
      <c r="DJ1378"/>
      <c r="DK1378"/>
      <c r="DL1378"/>
      <c r="DM1378"/>
      <c r="DN1378"/>
      <c r="DO1378"/>
      <c r="DP1378"/>
      <c r="DQ1378"/>
      <c r="DR1378"/>
      <c r="DS1378"/>
      <c r="DT1378"/>
      <c r="DU1378"/>
      <c r="DV1378"/>
      <c r="DW1378"/>
      <c r="DX1378"/>
      <c r="DY1378"/>
      <c r="DZ1378"/>
      <c r="EA1378"/>
      <c r="EB1378"/>
      <c r="EC1378"/>
      <c r="ED1378"/>
      <c r="EE1378"/>
      <c r="EF1378"/>
      <c r="EG1378"/>
      <c r="EH1378"/>
      <c r="EI1378"/>
      <c r="EJ1378"/>
      <c r="EK1378"/>
      <c r="EL1378"/>
      <c r="EM1378"/>
      <c r="EN1378"/>
      <c r="EO1378"/>
      <c r="EP1378"/>
      <c r="EQ1378"/>
      <c r="ER1378"/>
      <c r="ES1378"/>
      <c r="ET1378"/>
      <c r="EU1378"/>
      <c r="EV1378"/>
      <c r="EW1378"/>
      <c r="EX1378"/>
      <c r="EY1378"/>
      <c r="EZ1378"/>
      <c r="FA1378"/>
      <c r="FB1378"/>
      <c r="FC1378"/>
      <c r="FD1378"/>
      <c r="FE1378"/>
      <c r="FF1378"/>
      <c r="FG1378"/>
      <c r="FH1378"/>
      <c r="FI1378"/>
      <c r="FJ1378"/>
      <c r="FK1378"/>
      <c r="FL1378"/>
      <c r="FM1378"/>
      <c r="FN1378"/>
      <c r="FO1378"/>
      <c r="FP1378"/>
      <c r="FQ1378"/>
      <c r="FR1378"/>
      <c r="FS1378"/>
      <c r="FT1378"/>
      <c r="FU1378"/>
      <c r="FV1378"/>
      <c r="FW1378"/>
      <c r="FX1378"/>
      <c r="FY1378"/>
      <c r="FZ1378"/>
      <c r="GA1378"/>
      <c r="GB1378"/>
      <c r="GC1378"/>
      <c r="GD1378"/>
      <c r="GE1378"/>
      <c r="GF1378"/>
      <c r="GG1378"/>
      <c r="GH1378"/>
      <c r="GI1378"/>
      <c r="GJ1378"/>
      <c r="GK1378"/>
      <c r="GL1378"/>
      <c r="GM1378"/>
      <c r="GN1378"/>
      <c r="GO1378"/>
      <c r="GP1378"/>
      <c r="GQ1378"/>
      <c r="GR1378"/>
      <c r="GS1378"/>
      <c r="GT1378"/>
      <c r="GU1378"/>
      <c r="GV1378"/>
      <c r="GW1378"/>
      <c r="GX1378"/>
      <c r="GY1378"/>
      <c r="GZ1378"/>
      <c r="HA1378"/>
      <c r="HB1378"/>
      <c r="HC1378"/>
      <c r="HD1378"/>
      <c r="HE1378"/>
      <c r="HF1378"/>
      <c r="HG1378"/>
      <c r="HH1378"/>
      <c r="HI1378"/>
      <c r="HJ1378"/>
      <c r="HK1378"/>
      <c r="HL1378"/>
      <c r="HM1378"/>
      <c r="HN1378"/>
      <c r="HO1378"/>
      <c r="HP1378"/>
      <c r="HQ1378"/>
      <c r="HR1378"/>
      <c r="HS1378"/>
      <c r="HT1378"/>
      <c r="HU1378"/>
      <c r="HV1378"/>
      <c r="HW1378"/>
      <c r="HX1378"/>
      <c r="HY1378"/>
      <c r="HZ1378"/>
      <c r="IA1378"/>
      <c r="IB1378"/>
      <c r="IC1378"/>
      <c r="ID1378"/>
      <c r="IE1378"/>
      <c r="IF1378"/>
      <c r="IG1378"/>
      <c r="IH1378"/>
      <c r="II1378"/>
      <c r="IJ1378"/>
      <c r="IK1378"/>
      <c r="IL1378"/>
      <c r="IM1378"/>
      <c r="IN1378"/>
      <c r="IO1378"/>
      <c r="IP1378"/>
      <c r="IQ1378"/>
      <c r="IR1378"/>
      <c r="IS1378"/>
      <c r="IT1378"/>
      <c r="IU1378"/>
      <c r="IV1378"/>
      <c r="IW1378"/>
      <c r="IX1378"/>
      <c r="IY1378"/>
      <c r="IZ1378"/>
      <c r="JA1378"/>
      <c r="JB1378"/>
      <c r="JC1378"/>
      <c r="JD1378"/>
      <c r="JE1378"/>
      <c r="JF1378"/>
      <c r="JG1378"/>
      <c r="JH1378"/>
      <c r="JI1378"/>
      <c r="JJ1378"/>
      <c r="JK1378"/>
      <c r="JL1378"/>
      <c r="JM1378"/>
      <c r="JN1378"/>
      <c r="JO1378"/>
      <c r="JP1378"/>
      <c r="JQ1378"/>
      <c r="JR1378"/>
      <c r="JS1378"/>
      <c r="JT1378"/>
      <c r="JU1378"/>
      <c r="JV1378"/>
      <c r="JW1378"/>
      <c r="JX1378"/>
      <c r="JY1378"/>
      <c r="JZ1378"/>
      <c r="KA1378"/>
      <c r="KB1378"/>
      <c r="KC1378"/>
      <c r="KD1378"/>
      <c r="KE1378"/>
      <c r="KF1378"/>
      <c r="KG1378"/>
      <c r="KH1378"/>
      <c r="KI1378"/>
      <c r="KJ1378"/>
      <c r="KK1378"/>
      <c r="KL1378"/>
      <c r="KM1378"/>
      <c r="KN1378"/>
      <c r="KO1378"/>
      <c r="KP1378"/>
      <c r="KQ1378"/>
      <c r="KR1378"/>
      <c r="KS1378"/>
      <c r="KT1378"/>
      <c r="KU1378"/>
      <c r="KV1378"/>
      <c r="KW1378"/>
      <c r="KX1378"/>
      <c r="KY1378"/>
      <c r="KZ1378"/>
      <c r="LA1378"/>
      <c r="LB1378"/>
      <c r="LC1378"/>
      <c r="LD1378"/>
      <c r="LE1378"/>
      <c r="LF1378"/>
      <c r="LG1378"/>
      <c r="LH1378"/>
      <c r="LI1378"/>
      <c r="LJ1378"/>
      <c r="LK1378"/>
      <c r="LL1378"/>
      <c r="LM1378"/>
      <c r="LN1378"/>
      <c r="LO1378"/>
      <c r="LP1378"/>
      <c r="LQ1378"/>
      <c r="LR1378"/>
      <c r="LS1378"/>
      <c r="LT1378"/>
      <c r="LU1378"/>
      <c r="LV1378"/>
      <c r="LW1378"/>
      <c r="LX1378"/>
      <c r="LY1378"/>
      <c r="LZ1378"/>
      <c r="MA1378"/>
      <c r="MB1378"/>
      <c r="MC1378"/>
      <c r="MD1378"/>
      <c r="ME1378"/>
      <c r="MF1378"/>
      <c r="MG1378"/>
      <c r="MH1378"/>
      <c r="MI1378"/>
      <c r="MJ1378"/>
      <c r="MK1378"/>
      <c r="ML1378"/>
      <c r="MM1378"/>
      <c r="MN1378"/>
      <c r="MO1378"/>
      <c r="MP1378"/>
      <c r="MQ1378"/>
      <c r="MR1378"/>
      <c r="MS1378"/>
      <c r="MT1378"/>
      <c r="MU1378"/>
      <c r="MV1378"/>
      <c r="MW1378"/>
      <c r="MX1378"/>
      <c r="MY1378"/>
      <c r="MZ1378"/>
      <c r="NA1378"/>
      <c r="NB1378"/>
      <c r="NC1378"/>
      <c r="ND1378"/>
      <c r="NE1378"/>
      <c r="NF1378"/>
      <c r="NG1378"/>
      <c r="NH1378"/>
      <c r="NI1378"/>
      <c r="NJ1378"/>
      <c r="NK1378"/>
      <c r="NL1378"/>
      <c r="NM1378"/>
      <c r="NN1378"/>
      <c r="NO1378"/>
      <c r="NP1378"/>
      <c r="NQ1378"/>
      <c r="NR1378"/>
      <c r="NS1378"/>
      <c r="NT1378"/>
      <c r="NU1378"/>
      <c r="NV1378"/>
      <c r="NW1378"/>
      <c r="NX1378"/>
      <c r="NY1378"/>
      <c r="NZ1378"/>
      <c r="OA1378"/>
    </row>
    <row r="1379" spans="16:391"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  <c r="CN1379"/>
      <c r="CO1379"/>
      <c r="CP1379"/>
      <c r="CQ1379"/>
      <c r="CR1379"/>
      <c r="CS1379"/>
      <c r="CT1379"/>
      <c r="CU1379"/>
      <c r="CV1379"/>
      <c r="CW1379"/>
      <c r="CX1379"/>
      <c r="CY1379"/>
      <c r="CZ1379"/>
      <c r="DA1379"/>
      <c r="DB1379"/>
      <c r="DC1379"/>
      <c r="DD1379"/>
      <c r="DE1379"/>
      <c r="DF1379"/>
      <c r="DG1379"/>
      <c r="DH1379"/>
      <c r="DI1379"/>
      <c r="DJ1379"/>
      <c r="DK1379"/>
      <c r="DL1379"/>
      <c r="DM1379"/>
      <c r="DN1379"/>
      <c r="DO1379"/>
      <c r="DP1379"/>
      <c r="DQ1379"/>
      <c r="DR1379"/>
      <c r="DS1379"/>
      <c r="DT1379"/>
      <c r="DU1379"/>
      <c r="DV1379"/>
      <c r="DW1379"/>
      <c r="DX1379"/>
      <c r="DY1379"/>
      <c r="DZ1379"/>
      <c r="EA1379"/>
      <c r="EB1379"/>
      <c r="EC1379"/>
      <c r="ED1379"/>
      <c r="EE1379"/>
      <c r="EF1379"/>
      <c r="EG1379"/>
      <c r="EH1379"/>
      <c r="EI1379"/>
      <c r="EJ1379"/>
      <c r="EK1379"/>
      <c r="EL1379"/>
      <c r="EM1379"/>
      <c r="EN1379"/>
      <c r="EO1379"/>
      <c r="EP1379"/>
      <c r="EQ1379"/>
      <c r="ER1379"/>
      <c r="ES1379"/>
      <c r="ET1379"/>
      <c r="EU1379"/>
      <c r="EV1379"/>
      <c r="EW1379"/>
      <c r="EX1379"/>
      <c r="EY1379"/>
      <c r="EZ1379"/>
      <c r="FA1379"/>
      <c r="FB1379"/>
      <c r="FC1379"/>
      <c r="FD1379"/>
      <c r="FE1379"/>
      <c r="FF1379"/>
      <c r="FG1379"/>
      <c r="FH1379"/>
      <c r="FI1379"/>
      <c r="FJ1379"/>
      <c r="FK1379"/>
      <c r="FL1379"/>
      <c r="FM1379"/>
      <c r="FN1379"/>
      <c r="FO1379"/>
      <c r="FP1379"/>
      <c r="FQ1379"/>
      <c r="FR1379"/>
      <c r="FS1379"/>
      <c r="FT1379"/>
      <c r="FU1379"/>
      <c r="FV1379"/>
      <c r="FW1379"/>
      <c r="FX1379"/>
      <c r="FY1379"/>
      <c r="FZ1379"/>
      <c r="GA1379"/>
      <c r="GB1379"/>
      <c r="GC1379"/>
      <c r="GD1379"/>
      <c r="GE1379"/>
      <c r="GF1379"/>
      <c r="GG1379"/>
      <c r="GH1379"/>
      <c r="GI1379"/>
      <c r="GJ1379"/>
      <c r="GK1379"/>
      <c r="GL1379"/>
      <c r="GM1379"/>
      <c r="GN1379"/>
      <c r="GO1379"/>
      <c r="GP1379"/>
      <c r="GQ1379"/>
      <c r="GR1379"/>
      <c r="GS1379"/>
      <c r="GT1379"/>
      <c r="GU1379"/>
      <c r="GV1379"/>
      <c r="GW1379"/>
      <c r="GX1379"/>
      <c r="GY1379"/>
      <c r="GZ1379"/>
      <c r="HA1379"/>
      <c r="HB1379"/>
      <c r="HC1379"/>
      <c r="HD1379"/>
      <c r="HE1379"/>
      <c r="HF1379"/>
      <c r="HG1379"/>
      <c r="HH1379"/>
      <c r="HI1379"/>
      <c r="HJ1379"/>
      <c r="HK1379"/>
      <c r="HL1379"/>
      <c r="HM1379"/>
      <c r="HN1379"/>
      <c r="HO1379"/>
      <c r="HP1379"/>
      <c r="HQ1379"/>
      <c r="HR1379"/>
      <c r="HS1379"/>
      <c r="HT1379"/>
      <c r="HU1379"/>
      <c r="HV1379"/>
      <c r="HW1379"/>
      <c r="HX1379"/>
      <c r="HY1379"/>
      <c r="HZ1379"/>
      <c r="IA1379"/>
      <c r="IB1379"/>
      <c r="IC1379"/>
      <c r="ID1379"/>
      <c r="IE1379"/>
      <c r="IF1379"/>
      <c r="IG1379"/>
      <c r="IH1379"/>
      <c r="II1379"/>
      <c r="IJ1379"/>
      <c r="IK1379"/>
      <c r="IL1379"/>
      <c r="IM1379"/>
      <c r="IN1379"/>
      <c r="IO1379"/>
      <c r="IP1379"/>
      <c r="IQ1379"/>
      <c r="IR1379"/>
      <c r="IS1379"/>
      <c r="IT1379"/>
      <c r="IU1379"/>
      <c r="IV1379"/>
      <c r="IW1379"/>
      <c r="IX1379"/>
      <c r="IY1379"/>
      <c r="IZ1379"/>
      <c r="JA1379"/>
      <c r="JB1379"/>
      <c r="JC1379"/>
      <c r="JD1379"/>
      <c r="JE1379"/>
      <c r="JF1379"/>
      <c r="JG1379"/>
      <c r="JH1379"/>
      <c r="JI1379"/>
      <c r="JJ1379"/>
      <c r="JK1379"/>
      <c r="JL1379"/>
      <c r="JM1379"/>
      <c r="JN1379"/>
      <c r="JO1379"/>
      <c r="JP1379"/>
      <c r="JQ1379"/>
      <c r="JR1379"/>
      <c r="JS1379"/>
      <c r="JT1379"/>
      <c r="JU1379"/>
      <c r="JV1379"/>
      <c r="JW1379"/>
      <c r="JX1379"/>
      <c r="JY1379"/>
      <c r="JZ1379"/>
      <c r="KA1379"/>
      <c r="KB1379"/>
      <c r="KC1379"/>
      <c r="KD1379"/>
      <c r="KE1379"/>
      <c r="KF1379"/>
      <c r="KG1379"/>
      <c r="KH1379"/>
      <c r="KI1379"/>
      <c r="KJ1379"/>
      <c r="KK1379"/>
      <c r="KL1379"/>
      <c r="KM1379"/>
      <c r="KN1379"/>
      <c r="KO1379"/>
      <c r="KP1379"/>
      <c r="KQ1379"/>
      <c r="KR1379"/>
      <c r="KS1379"/>
      <c r="KT1379"/>
      <c r="KU1379"/>
      <c r="KV1379"/>
      <c r="KW1379"/>
      <c r="KX1379"/>
      <c r="KY1379"/>
      <c r="KZ1379"/>
      <c r="LA1379"/>
      <c r="LB1379"/>
      <c r="LC1379"/>
      <c r="LD1379"/>
      <c r="LE1379"/>
      <c r="LF1379"/>
      <c r="LG1379"/>
      <c r="LH1379"/>
      <c r="LI1379"/>
      <c r="LJ1379"/>
      <c r="LK1379"/>
      <c r="LL1379"/>
      <c r="LM1379"/>
      <c r="LN1379"/>
      <c r="LO1379"/>
      <c r="LP1379"/>
      <c r="LQ1379"/>
      <c r="LR1379"/>
      <c r="LS1379"/>
      <c r="LT1379"/>
      <c r="LU1379"/>
      <c r="LV1379"/>
      <c r="LW1379"/>
      <c r="LX1379"/>
      <c r="LY1379"/>
      <c r="LZ1379"/>
      <c r="MA1379"/>
      <c r="MB1379"/>
      <c r="MC1379"/>
      <c r="MD1379"/>
      <c r="ME1379"/>
      <c r="MF1379"/>
      <c r="MG1379"/>
      <c r="MH1379"/>
      <c r="MI1379"/>
      <c r="MJ1379"/>
      <c r="MK1379"/>
      <c r="ML1379"/>
      <c r="MM1379"/>
      <c r="MN1379"/>
      <c r="MO1379"/>
      <c r="MP1379"/>
      <c r="MQ1379"/>
      <c r="MR1379"/>
      <c r="MS1379"/>
      <c r="MT1379"/>
      <c r="MU1379"/>
      <c r="MV1379"/>
      <c r="MW1379"/>
      <c r="MX1379"/>
      <c r="MY1379"/>
      <c r="MZ1379"/>
      <c r="NA1379"/>
      <c r="NB1379"/>
      <c r="NC1379"/>
      <c r="ND1379"/>
      <c r="NE1379"/>
      <c r="NF1379"/>
      <c r="NG1379"/>
      <c r="NH1379"/>
      <c r="NI1379"/>
      <c r="NJ1379"/>
      <c r="NK1379"/>
      <c r="NL1379"/>
      <c r="NM1379"/>
      <c r="NN1379"/>
      <c r="NO1379"/>
      <c r="NP1379"/>
      <c r="NQ1379"/>
      <c r="NR1379"/>
      <c r="NS1379"/>
      <c r="NT1379"/>
      <c r="NU1379"/>
      <c r="NV1379"/>
      <c r="NW1379"/>
      <c r="NX1379"/>
      <c r="NY1379"/>
      <c r="NZ1379"/>
      <c r="OA1379"/>
    </row>
    <row r="1380" spans="16:391"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  <c r="CN1380"/>
      <c r="CO1380"/>
      <c r="CP1380"/>
      <c r="CQ1380"/>
      <c r="CR1380"/>
      <c r="CS1380"/>
      <c r="CT1380"/>
      <c r="CU1380"/>
      <c r="CV1380"/>
      <c r="CW1380"/>
      <c r="CX1380"/>
      <c r="CY1380"/>
      <c r="CZ1380"/>
      <c r="DA1380"/>
      <c r="DB1380"/>
      <c r="DC1380"/>
      <c r="DD1380"/>
      <c r="DE1380"/>
      <c r="DF1380"/>
      <c r="DG1380"/>
      <c r="DH1380"/>
      <c r="DI1380"/>
      <c r="DJ1380"/>
      <c r="DK1380"/>
      <c r="DL1380"/>
      <c r="DM1380"/>
      <c r="DN1380"/>
      <c r="DO1380"/>
      <c r="DP1380"/>
      <c r="DQ1380"/>
      <c r="DR1380"/>
      <c r="DS1380"/>
      <c r="DT1380"/>
      <c r="DU1380"/>
      <c r="DV1380"/>
      <c r="DW1380"/>
      <c r="DX1380"/>
      <c r="DY1380"/>
      <c r="DZ1380"/>
      <c r="EA1380"/>
      <c r="EB1380"/>
      <c r="EC1380"/>
      <c r="ED1380"/>
      <c r="EE1380"/>
      <c r="EF1380"/>
      <c r="EG1380"/>
      <c r="EH1380"/>
      <c r="EI1380"/>
      <c r="EJ1380"/>
      <c r="EK1380"/>
      <c r="EL1380"/>
      <c r="EM1380"/>
      <c r="EN1380"/>
      <c r="EO1380"/>
      <c r="EP1380"/>
      <c r="EQ1380"/>
      <c r="ER1380"/>
      <c r="ES1380"/>
      <c r="ET1380"/>
      <c r="EU1380"/>
      <c r="EV1380"/>
      <c r="EW1380"/>
      <c r="EX1380"/>
      <c r="EY1380"/>
      <c r="EZ1380"/>
      <c r="FA1380"/>
      <c r="FB1380"/>
      <c r="FC1380"/>
      <c r="FD1380"/>
      <c r="FE1380"/>
      <c r="FF1380"/>
      <c r="FG1380"/>
      <c r="FH1380"/>
      <c r="FI1380"/>
      <c r="FJ1380"/>
      <c r="FK1380"/>
      <c r="FL1380"/>
      <c r="FM1380"/>
      <c r="FN1380"/>
      <c r="FO1380"/>
      <c r="FP1380"/>
      <c r="FQ1380"/>
      <c r="FR1380"/>
      <c r="FS1380"/>
      <c r="FT1380"/>
      <c r="FU1380"/>
      <c r="FV1380"/>
      <c r="FW1380"/>
      <c r="FX1380"/>
      <c r="FY1380"/>
      <c r="FZ1380"/>
      <c r="GA1380"/>
      <c r="GB1380"/>
      <c r="GC1380"/>
      <c r="GD1380"/>
      <c r="GE1380"/>
      <c r="GF1380"/>
      <c r="GG1380"/>
      <c r="GH1380"/>
      <c r="GI1380"/>
      <c r="GJ1380"/>
      <c r="GK1380"/>
      <c r="GL1380"/>
      <c r="GM1380"/>
      <c r="GN1380"/>
      <c r="GO1380"/>
      <c r="GP1380"/>
      <c r="GQ1380"/>
      <c r="GR1380"/>
      <c r="GS1380"/>
      <c r="GT1380"/>
      <c r="GU1380"/>
      <c r="GV1380"/>
      <c r="GW1380"/>
      <c r="GX1380"/>
      <c r="GY1380"/>
      <c r="GZ1380"/>
      <c r="HA1380"/>
      <c r="HB1380"/>
      <c r="HC1380"/>
      <c r="HD1380"/>
      <c r="HE1380"/>
      <c r="HF1380"/>
      <c r="HG1380"/>
      <c r="HH1380"/>
      <c r="HI1380"/>
      <c r="HJ1380"/>
      <c r="HK1380"/>
      <c r="HL1380"/>
      <c r="HM1380"/>
      <c r="HN1380"/>
      <c r="HO1380"/>
      <c r="HP1380"/>
      <c r="HQ1380"/>
      <c r="HR1380"/>
      <c r="HS1380"/>
      <c r="HT1380"/>
      <c r="HU1380"/>
      <c r="HV1380"/>
      <c r="HW1380"/>
      <c r="HX1380"/>
      <c r="HY1380"/>
      <c r="HZ1380"/>
      <c r="IA1380"/>
      <c r="IB1380"/>
      <c r="IC1380"/>
      <c r="ID1380"/>
      <c r="IE1380"/>
      <c r="IF1380"/>
      <c r="IG1380"/>
      <c r="IH1380"/>
      <c r="II1380"/>
      <c r="IJ1380"/>
      <c r="IK1380"/>
      <c r="IL1380"/>
      <c r="IM1380"/>
      <c r="IN1380"/>
      <c r="IO1380"/>
      <c r="IP1380"/>
      <c r="IQ1380"/>
      <c r="IR1380"/>
      <c r="IS1380"/>
      <c r="IT1380"/>
      <c r="IU1380"/>
      <c r="IV1380"/>
      <c r="IW1380"/>
      <c r="IX1380"/>
      <c r="IY1380"/>
      <c r="IZ1380"/>
      <c r="JA1380"/>
      <c r="JB1380"/>
      <c r="JC1380"/>
      <c r="JD1380"/>
      <c r="JE1380"/>
      <c r="JF1380"/>
      <c r="JG1380"/>
      <c r="JH1380"/>
      <c r="JI1380"/>
      <c r="JJ1380"/>
      <c r="JK1380"/>
      <c r="JL1380"/>
      <c r="JM1380"/>
      <c r="JN1380"/>
      <c r="JO1380"/>
      <c r="JP1380"/>
      <c r="JQ1380"/>
      <c r="JR1380"/>
      <c r="JS1380"/>
      <c r="JT1380"/>
      <c r="JU1380"/>
      <c r="JV1380"/>
      <c r="JW1380"/>
      <c r="JX1380"/>
      <c r="JY1380"/>
      <c r="JZ1380"/>
      <c r="KA1380"/>
      <c r="KB1380"/>
      <c r="KC1380"/>
      <c r="KD1380"/>
      <c r="KE1380"/>
      <c r="KF1380"/>
      <c r="KG1380"/>
      <c r="KH1380"/>
      <c r="KI1380"/>
      <c r="KJ1380"/>
      <c r="KK1380"/>
      <c r="KL1380"/>
      <c r="KM1380"/>
      <c r="KN1380"/>
      <c r="KO1380"/>
      <c r="KP1380"/>
      <c r="KQ1380"/>
      <c r="KR1380"/>
      <c r="KS1380"/>
      <c r="KT1380"/>
      <c r="KU1380"/>
      <c r="KV1380"/>
      <c r="KW1380"/>
      <c r="KX1380"/>
      <c r="KY1380"/>
      <c r="KZ1380"/>
      <c r="LA1380"/>
      <c r="LB1380"/>
      <c r="LC1380"/>
      <c r="LD1380"/>
      <c r="LE1380"/>
      <c r="LF1380"/>
      <c r="LG1380"/>
      <c r="LH1380"/>
      <c r="LI1380"/>
      <c r="LJ1380"/>
      <c r="LK1380"/>
      <c r="LL1380"/>
      <c r="LM1380"/>
      <c r="LN1380"/>
      <c r="LO1380"/>
      <c r="LP1380"/>
      <c r="LQ1380"/>
      <c r="LR1380"/>
      <c r="LS1380"/>
      <c r="LT1380"/>
      <c r="LU1380"/>
      <c r="LV1380"/>
      <c r="LW1380"/>
      <c r="LX1380"/>
      <c r="LY1380"/>
      <c r="LZ1380"/>
      <c r="MA1380"/>
      <c r="MB1380"/>
      <c r="MC1380"/>
      <c r="MD1380"/>
      <c r="ME1380"/>
      <c r="MF1380"/>
      <c r="MG1380"/>
      <c r="MH1380"/>
      <c r="MI1380"/>
      <c r="MJ1380"/>
      <c r="MK1380"/>
      <c r="ML1380"/>
      <c r="MM1380"/>
      <c r="MN1380"/>
      <c r="MO1380"/>
      <c r="MP1380"/>
      <c r="MQ1380"/>
      <c r="MR1380"/>
      <c r="MS1380"/>
      <c r="MT1380"/>
      <c r="MU1380"/>
      <c r="MV1380"/>
      <c r="MW1380"/>
      <c r="MX1380"/>
      <c r="MY1380"/>
      <c r="MZ1380"/>
      <c r="NA1380"/>
      <c r="NB1380"/>
      <c r="NC1380"/>
      <c r="ND1380"/>
      <c r="NE1380"/>
      <c r="NF1380"/>
      <c r="NG1380"/>
      <c r="NH1380"/>
      <c r="NI1380"/>
      <c r="NJ1380"/>
      <c r="NK1380"/>
      <c r="NL1380"/>
      <c r="NM1380"/>
      <c r="NN1380"/>
      <c r="NO1380"/>
      <c r="NP1380"/>
      <c r="NQ1380"/>
      <c r="NR1380"/>
      <c r="NS1380"/>
      <c r="NT1380"/>
      <c r="NU1380"/>
      <c r="NV1380"/>
      <c r="NW1380"/>
      <c r="NX1380"/>
      <c r="NY1380"/>
      <c r="NZ1380"/>
      <c r="OA1380"/>
    </row>
    <row r="1381" spans="16:391"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  <c r="CN1381"/>
      <c r="CO1381"/>
      <c r="CP1381"/>
      <c r="CQ1381"/>
      <c r="CR1381"/>
      <c r="CS1381"/>
      <c r="CT1381"/>
      <c r="CU1381"/>
      <c r="CV1381"/>
      <c r="CW1381"/>
      <c r="CX1381"/>
      <c r="CY1381"/>
      <c r="CZ1381"/>
      <c r="DA1381"/>
      <c r="DB1381"/>
      <c r="DC1381"/>
      <c r="DD1381"/>
      <c r="DE1381"/>
      <c r="DF1381"/>
      <c r="DG1381"/>
      <c r="DH1381"/>
      <c r="DI1381"/>
      <c r="DJ1381"/>
      <c r="DK1381"/>
      <c r="DL1381"/>
      <c r="DM1381"/>
      <c r="DN1381"/>
      <c r="DO1381"/>
      <c r="DP1381"/>
      <c r="DQ1381"/>
      <c r="DR1381"/>
      <c r="DS1381"/>
      <c r="DT1381"/>
      <c r="DU1381"/>
      <c r="DV1381"/>
      <c r="DW1381"/>
      <c r="DX1381"/>
      <c r="DY1381"/>
      <c r="DZ1381"/>
      <c r="EA1381"/>
      <c r="EB1381"/>
      <c r="EC1381"/>
      <c r="ED1381"/>
      <c r="EE1381"/>
      <c r="EF1381"/>
      <c r="EG1381"/>
      <c r="EH1381"/>
      <c r="EI1381"/>
      <c r="EJ1381"/>
      <c r="EK1381"/>
      <c r="EL1381"/>
      <c r="EM1381"/>
      <c r="EN1381"/>
      <c r="EO1381"/>
      <c r="EP1381"/>
      <c r="EQ1381"/>
      <c r="ER1381"/>
      <c r="ES1381"/>
      <c r="ET1381"/>
      <c r="EU1381"/>
      <c r="EV1381"/>
      <c r="EW1381"/>
      <c r="EX1381"/>
      <c r="EY1381"/>
      <c r="EZ1381"/>
      <c r="FA1381"/>
      <c r="FB1381"/>
      <c r="FC1381"/>
      <c r="FD1381"/>
      <c r="FE1381"/>
      <c r="FF1381"/>
      <c r="FG1381"/>
      <c r="FH1381"/>
      <c r="FI1381"/>
      <c r="FJ1381"/>
      <c r="FK1381"/>
      <c r="FL1381"/>
      <c r="FM1381"/>
      <c r="FN1381"/>
      <c r="FO1381"/>
      <c r="FP1381"/>
      <c r="FQ1381"/>
      <c r="FR1381"/>
      <c r="FS1381"/>
      <c r="FT1381"/>
      <c r="FU1381"/>
      <c r="FV1381"/>
      <c r="FW1381"/>
      <c r="FX1381"/>
      <c r="FY1381"/>
      <c r="FZ1381"/>
      <c r="GA1381"/>
      <c r="GB1381"/>
      <c r="GC1381"/>
      <c r="GD1381"/>
      <c r="GE1381"/>
      <c r="GF1381"/>
      <c r="GG1381"/>
      <c r="GH1381"/>
      <c r="GI1381"/>
      <c r="GJ1381"/>
      <c r="GK1381"/>
      <c r="GL1381"/>
      <c r="GM1381"/>
      <c r="GN1381"/>
      <c r="GO1381"/>
      <c r="GP1381"/>
      <c r="GQ1381"/>
      <c r="GR1381"/>
      <c r="GS1381"/>
      <c r="GT1381"/>
      <c r="GU1381"/>
      <c r="GV1381"/>
      <c r="GW1381"/>
      <c r="GX1381"/>
      <c r="GY1381"/>
      <c r="GZ1381"/>
      <c r="HA1381"/>
      <c r="HB1381"/>
      <c r="HC1381"/>
      <c r="HD1381"/>
      <c r="HE1381"/>
      <c r="HF1381"/>
      <c r="HG1381"/>
      <c r="HH1381"/>
      <c r="HI1381"/>
      <c r="HJ1381"/>
      <c r="HK1381"/>
      <c r="HL1381"/>
      <c r="HM1381"/>
      <c r="HN1381"/>
      <c r="HO1381"/>
      <c r="HP1381"/>
      <c r="HQ1381"/>
      <c r="HR1381"/>
      <c r="HS1381"/>
      <c r="HT1381"/>
      <c r="HU1381"/>
      <c r="HV1381"/>
      <c r="HW1381"/>
      <c r="HX1381"/>
      <c r="HY1381"/>
      <c r="HZ1381"/>
      <c r="IA1381"/>
      <c r="IB1381"/>
      <c r="IC1381"/>
      <c r="ID1381"/>
      <c r="IE1381"/>
      <c r="IF1381"/>
      <c r="IG1381"/>
      <c r="IH1381"/>
      <c r="II1381"/>
      <c r="IJ1381"/>
      <c r="IK1381"/>
      <c r="IL1381"/>
      <c r="IM1381"/>
      <c r="IN1381"/>
      <c r="IO1381"/>
      <c r="IP1381"/>
      <c r="IQ1381"/>
      <c r="IR1381"/>
      <c r="IS1381"/>
      <c r="IT1381"/>
      <c r="IU1381"/>
      <c r="IV1381"/>
      <c r="IW1381"/>
      <c r="IX1381"/>
      <c r="IY1381"/>
      <c r="IZ1381"/>
      <c r="JA1381"/>
      <c r="JB1381"/>
      <c r="JC1381"/>
      <c r="JD1381"/>
      <c r="JE1381"/>
      <c r="JF1381"/>
      <c r="JG1381"/>
      <c r="JH1381"/>
      <c r="JI1381"/>
      <c r="JJ1381"/>
      <c r="JK1381"/>
      <c r="JL1381"/>
      <c r="JM1381"/>
      <c r="JN1381"/>
      <c r="JO1381"/>
      <c r="JP1381"/>
      <c r="JQ1381"/>
      <c r="JR1381"/>
      <c r="JS1381"/>
      <c r="JT1381"/>
      <c r="JU1381"/>
      <c r="JV1381"/>
      <c r="JW1381"/>
      <c r="JX1381"/>
      <c r="JY1381"/>
      <c r="JZ1381"/>
      <c r="KA1381"/>
      <c r="KB1381"/>
      <c r="KC1381"/>
      <c r="KD1381"/>
      <c r="KE1381"/>
      <c r="KF1381"/>
      <c r="KG1381"/>
      <c r="KH1381"/>
      <c r="KI1381"/>
      <c r="KJ1381"/>
      <c r="KK1381"/>
      <c r="KL1381"/>
      <c r="KM1381"/>
      <c r="KN1381"/>
      <c r="KO1381"/>
      <c r="KP1381"/>
      <c r="KQ1381"/>
      <c r="KR1381"/>
      <c r="KS1381"/>
      <c r="KT1381"/>
      <c r="KU1381"/>
      <c r="KV1381"/>
      <c r="KW1381"/>
      <c r="KX1381"/>
      <c r="KY1381"/>
      <c r="KZ1381"/>
      <c r="LA1381"/>
      <c r="LB1381"/>
      <c r="LC1381"/>
      <c r="LD1381"/>
      <c r="LE1381"/>
      <c r="LF1381"/>
      <c r="LG1381"/>
      <c r="LH1381"/>
      <c r="LI1381"/>
      <c r="LJ1381"/>
      <c r="LK1381"/>
      <c r="LL1381"/>
      <c r="LM1381"/>
      <c r="LN1381"/>
      <c r="LO1381"/>
      <c r="LP1381"/>
      <c r="LQ1381"/>
      <c r="LR1381"/>
      <c r="LS1381"/>
      <c r="LT1381"/>
      <c r="LU1381"/>
      <c r="LV1381"/>
      <c r="LW1381"/>
      <c r="LX1381"/>
      <c r="LY1381"/>
      <c r="LZ1381"/>
      <c r="MA1381"/>
      <c r="MB1381"/>
      <c r="MC1381"/>
      <c r="MD1381"/>
      <c r="ME1381"/>
      <c r="MF1381"/>
      <c r="MG1381"/>
      <c r="MH1381"/>
      <c r="MI1381"/>
      <c r="MJ1381"/>
      <c r="MK1381"/>
      <c r="ML1381"/>
      <c r="MM1381"/>
      <c r="MN1381"/>
      <c r="MO1381"/>
      <c r="MP1381"/>
      <c r="MQ1381"/>
      <c r="MR1381"/>
      <c r="MS1381"/>
      <c r="MT1381"/>
      <c r="MU1381"/>
      <c r="MV1381"/>
      <c r="MW1381"/>
      <c r="MX1381"/>
      <c r="MY1381"/>
      <c r="MZ1381"/>
      <c r="NA1381"/>
      <c r="NB1381"/>
      <c r="NC1381"/>
      <c r="ND1381"/>
      <c r="NE1381"/>
      <c r="NF1381"/>
      <c r="NG1381"/>
      <c r="NH1381"/>
      <c r="NI1381"/>
      <c r="NJ1381"/>
      <c r="NK1381"/>
      <c r="NL1381"/>
      <c r="NM1381"/>
      <c r="NN1381"/>
      <c r="NO1381"/>
      <c r="NP1381"/>
      <c r="NQ1381"/>
      <c r="NR1381"/>
      <c r="NS1381"/>
      <c r="NT1381"/>
      <c r="NU1381"/>
      <c r="NV1381"/>
      <c r="NW1381"/>
      <c r="NX1381"/>
      <c r="NY1381"/>
      <c r="NZ1381"/>
      <c r="OA1381"/>
    </row>
    <row r="1382" spans="16:391"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  <c r="CN1382"/>
      <c r="CO1382"/>
      <c r="CP1382"/>
      <c r="CQ1382"/>
      <c r="CR1382"/>
      <c r="CS1382"/>
      <c r="CT1382"/>
      <c r="CU1382"/>
      <c r="CV1382"/>
      <c r="CW1382"/>
      <c r="CX1382"/>
      <c r="CY1382"/>
      <c r="CZ1382"/>
      <c r="DA1382"/>
      <c r="DB1382"/>
      <c r="DC1382"/>
      <c r="DD1382"/>
      <c r="DE1382"/>
      <c r="DF1382"/>
      <c r="DG1382"/>
      <c r="DH1382"/>
      <c r="DI1382"/>
      <c r="DJ1382"/>
      <c r="DK1382"/>
      <c r="DL1382"/>
      <c r="DM1382"/>
      <c r="DN1382"/>
      <c r="DO1382"/>
      <c r="DP1382"/>
      <c r="DQ1382"/>
      <c r="DR1382"/>
      <c r="DS1382"/>
      <c r="DT1382"/>
      <c r="DU1382"/>
      <c r="DV1382"/>
      <c r="DW1382"/>
      <c r="DX1382"/>
      <c r="DY1382"/>
      <c r="DZ1382"/>
      <c r="EA1382"/>
      <c r="EB1382"/>
      <c r="EC1382"/>
      <c r="ED1382"/>
      <c r="EE1382"/>
      <c r="EF1382"/>
      <c r="EG1382"/>
      <c r="EH1382"/>
      <c r="EI1382"/>
      <c r="EJ1382"/>
      <c r="EK1382"/>
      <c r="EL1382"/>
      <c r="EM1382"/>
      <c r="EN1382"/>
      <c r="EO1382"/>
      <c r="EP1382"/>
      <c r="EQ1382"/>
      <c r="ER1382"/>
      <c r="ES1382"/>
      <c r="ET1382"/>
      <c r="EU1382"/>
      <c r="EV1382"/>
      <c r="EW1382"/>
      <c r="EX1382"/>
      <c r="EY1382"/>
      <c r="EZ1382"/>
      <c r="FA1382"/>
      <c r="FB1382"/>
      <c r="FC1382"/>
      <c r="FD1382"/>
      <c r="FE1382"/>
      <c r="FF1382"/>
      <c r="FG1382"/>
      <c r="FH1382"/>
      <c r="FI1382"/>
      <c r="FJ1382"/>
      <c r="FK1382"/>
      <c r="FL1382"/>
      <c r="FM1382"/>
      <c r="FN1382"/>
      <c r="FO1382"/>
      <c r="FP1382"/>
      <c r="FQ1382"/>
      <c r="FR1382"/>
      <c r="FS1382"/>
      <c r="FT1382"/>
      <c r="FU1382"/>
      <c r="FV1382"/>
      <c r="FW1382"/>
      <c r="FX1382"/>
      <c r="FY1382"/>
      <c r="FZ1382"/>
      <c r="GA1382"/>
      <c r="GB1382"/>
      <c r="GC1382"/>
      <c r="GD1382"/>
      <c r="GE1382"/>
      <c r="GF1382"/>
      <c r="GG1382"/>
      <c r="GH1382"/>
      <c r="GI1382"/>
      <c r="GJ1382"/>
      <c r="GK1382"/>
      <c r="GL1382"/>
      <c r="GM1382"/>
      <c r="GN1382"/>
      <c r="GO1382"/>
      <c r="GP1382"/>
      <c r="GQ1382"/>
      <c r="GR1382"/>
      <c r="GS1382"/>
      <c r="GT1382"/>
      <c r="GU1382"/>
      <c r="GV1382"/>
      <c r="GW1382"/>
      <c r="GX1382"/>
      <c r="GY1382"/>
      <c r="GZ1382"/>
      <c r="HA1382"/>
      <c r="HB1382"/>
      <c r="HC1382"/>
      <c r="HD1382"/>
      <c r="HE1382"/>
      <c r="HF1382"/>
      <c r="HG1382"/>
      <c r="HH1382"/>
      <c r="HI1382"/>
      <c r="HJ1382"/>
      <c r="HK1382"/>
      <c r="HL1382"/>
      <c r="HM1382"/>
      <c r="HN1382"/>
      <c r="HO1382"/>
      <c r="HP1382"/>
      <c r="HQ1382"/>
      <c r="HR1382"/>
      <c r="HS1382"/>
      <c r="HT1382"/>
      <c r="HU1382"/>
      <c r="HV1382"/>
      <c r="HW1382"/>
      <c r="HX1382"/>
      <c r="HY1382"/>
      <c r="HZ1382"/>
      <c r="IA1382"/>
      <c r="IB1382"/>
      <c r="IC1382"/>
      <c r="ID1382"/>
      <c r="IE1382"/>
      <c r="IF1382"/>
      <c r="IG1382"/>
      <c r="IH1382"/>
      <c r="II1382"/>
      <c r="IJ1382"/>
      <c r="IK1382"/>
      <c r="IL1382"/>
      <c r="IM1382"/>
      <c r="IN1382"/>
      <c r="IO1382"/>
      <c r="IP1382"/>
      <c r="IQ1382"/>
      <c r="IR1382"/>
      <c r="IS1382"/>
      <c r="IT1382"/>
      <c r="IU1382"/>
      <c r="IV1382"/>
      <c r="IW1382"/>
      <c r="IX1382"/>
      <c r="IY1382"/>
      <c r="IZ1382"/>
      <c r="JA1382"/>
      <c r="JB1382"/>
      <c r="JC1382"/>
      <c r="JD1382"/>
      <c r="JE1382"/>
      <c r="JF1382"/>
      <c r="JG1382"/>
      <c r="JH1382"/>
      <c r="JI1382"/>
      <c r="JJ1382"/>
      <c r="JK1382"/>
      <c r="JL1382"/>
      <c r="JM1382"/>
      <c r="JN1382"/>
      <c r="JO1382"/>
      <c r="JP1382"/>
      <c r="JQ1382"/>
      <c r="JR1382"/>
      <c r="JS1382"/>
      <c r="JT1382"/>
      <c r="JU1382"/>
      <c r="JV1382"/>
      <c r="JW1382"/>
      <c r="JX1382"/>
      <c r="JY1382"/>
      <c r="JZ1382"/>
      <c r="KA1382"/>
      <c r="KB1382"/>
      <c r="KC1382"/>
      <c r="KD1382"/>
      <c r="KE1382"/>
      <c r="KF1382"/>
      <c r="KG1382"/>
      <c r="KH1382"/>
      <c r="KI1382"/>
      <c r="KJ1382"/>
      <c r="KK1382"/>
      <c r="KL1382"/>
      <c r="KM1382"/>
      <c r="KN1382"/>
      <c r="KO1382"/>
      <c r="KP1382"/>
      <c r="KQ1382"/>
      <c r="KR1382"/>
      <c r="KS1382"/>
      <c r="KT1382"/>
      <c r="KU1382"/>
      <c r="KV1382"/>
      <c r="KW1382"/>
      <c r="KX1382"/>
      <c r="KY1382"/>
      <c r="KZ1382"/>
      <c r="LA1382"/>
      <c r="LB1382"/>
      <c r="LC1382"/>
      <c r="LD1382"/>
      <c r="LE1382"/>
      <c r="LF1382"/>
      <c r="LG1382"/>
      <c r="LH1382"/>
      <c r="LI1382"/>
      <c r="LJ1382"/>
      <c r="LK1382"/>
      <c r="LL1382"/>
      <c r="LM1382"/>
      <c r="LN1382"/>
      <c r="LO1382"/>
      <c r="LP1382"/>
      <c r="LQ1382"/>
      <c r="LR1382"/>
      <c r="LS1382"/>
      <c r="LT1382"/>
      <c r="LU1382"/>
      <c r="LV1382"/>
      <c r="LW1382"/>
      <c r="LX1382"/>
      <c r="LY1382"/>
      <c r="LZ1382"/>
      <c r="MA1382"/>
      <c r="MB1382"/>
      <c r="MC1382"/>
      <c r="MD1382"/>
      <c r="ME1382"/>
      <c r="MF1382"/>
      <c r="MG1382"/>
      <c r="MH1382"/>
      <c r="MI1382"/>
      <c r="MJ1382"/>
      <c r="MK1382"/>
      <c r="ML1382"/>
      <c r="MM1382"/>
      <c r="MN1382"/>
      <c r="MO1382"/>
      <c r="MP1382"/>
      <c r="MQ1382"/>
      <c r="MR1382"/>
      <c r="MS1382"/>
      <c r="MT1382"/>
      <c r="MU1382"/>
      <c r="MV1382"/>
      <c r="MW1382"/>
      <c r="MX1382"/>
      <c r="MY1382"/>
      <c r="MZ1382"/>
      <c r="NA1382"/>
      <c r="NB1382"/>
      <c r="NC1382"/>
      <c r="ND1382"/>
      <c r="NE1382"/>
      <c r="NF1382"/>
      <c r="NG1382"/>
      <c r="NH1382"/>
      <c r="NI1382"/>
      <c r="NJ1382"/>
      <c r="NK1382"/>
      <c r="NL1382"/>
      <c r="NM1382"/>
      <c r="NN1382"/>
      <c r="NO1382"/>
      <c r="NP1382"/>
      <c r="NQ1382"/>
      <c r="NR1382"/>
      <c r="NS1382"/>
      <c r="NT1382"/>
      <c r="NU1382"/>
      <c r="NV1382"/>
      <c r="NW1382"/>
      <c r="NX1382"/>
      <c r="NY1382"/>
      <c r="NZ1382"/>
      <c r="OA1382"/>
    </row>
    <row r="1383" spans="16:391"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  <c r="CN1383"/>
      <c r="CO1383"/>
      <c r="CP1383"/>
      <c r="CQ1383"/>
      <c r="CR1383"/>
      <c r="CS1383"/>
      <c r="CT1383"/>
      <c r="CU1383"/>
      <c r="CV1383"/>
      <c r="CW1383"/>
      <c r="CX1383"/>
      <c r="CY1383"/>
      <c r="CZ1383"/>
      <c r="DA1383"/>
      <c r="DB1383"/>
      <c r="DC1383"/>
      <c r="DD1383"/>
      <c r="DE1383"/>
      <c r="DF1383"/>
      <c r="DG1383"/>
      <c r="DH1383"/>
      <c r="DI1383"/>
      <c r="DJ1383"/>
      <c r="DK1383"/>
      <c r="DL1383"/>
      <c r="DM1383"/>
      <c r="DN1383"/>
      <c r="DO1383"/>
      <c r="DP1383"/>
      <c r="DQ1383"/>
      <c r="DR1383"/>
      <c r="DS1383"/>
      <c r="DT1383"/>
      <c r="DU1383"/>
      <c r="DV1383"/>
      <c r="DW1383"/>
      <c r="DX1383"/>
      <c r="DY1383"/>
      <c r="DZ1383"/>
      <c r="EA1383"/>
      <c r="EB1383"/>
      <c r="EC1383"/>
      <c r="ED1383"/>
      <c r="EE1383"/>
      <c r="EF1383"/>
      <c r="EG1383"/>
      <c r="EH1383"/>
      <c r="EI1383"/>
      <c r="EJ1383"/>
      <c r="EK1383"/>
      <c r="EL1383"/>
      <c r="EM1383"/>
      <c r="EN1383"/>
      <c r="EO1383"/>
      <c r="EP1383"/>
      <c r="EQ1383"/>
      <c r="ER1383"/>
      <c r="ES1383"/>
      <c r="ET1383"/>
      <c r="EU1383"/>
      <c r="EV1383"/>
      <c r="EW1383"/>
      <c r="EX1383"/>
      <c r="EY1383"/>
      <c r="EZ1383"/>
      <c r="FA1383"/>
      <c r="FB1383"/>
      <c r="FC1383"/>
      <c r="FD1383"/>
      <c r="FE1383"/>
      <c r="FF1383"/>
      <c r="FG1383"/>
      <c r="FH1383"/>
      <c r="FI1383"/>
      <c r="FJ1383"/>
      <c r="FK1383"/>
      <c r="FL1383"/>
      <c r="FM1383"/>
      <c r="FN1383"/>
      <c r="FO1383"/>
      <c r="FP1383"/>
      <c r="FQ1383"/>
      <c r="FR1383"/>
      <c r="FS1383"/>
      <c r="FT1383"/>
      <c r="FU1383"/>
      <c r="FV1383"/>
      <c r="FW1383"/>
      <c r="FX1383"/>
      <c r="FY1383"/>
      <c r="FZ1383"/>
      <c r="GA1383"/>
      <c r="GB1383"/>
      <c r="GC1383"/>
      <c r="GD1383"/>
      <c r="GE1383"/>
      <c r="GF1383"/>
      <c r="GG1383"/>
      <c r="GH1383"/>
      <c r="GI1383"/>
      <c r="GJ1383"/>
      <c r="GK1383"/>
      <c r="GL1383"/>
      <c r="GM1383"/>
      <c r="GN1383"/>
      <c r="GO1383"/>
      <c r="GP1383"/>
      <c r="GQ1383"/>
      <c r="GR1383"/>
      <c r="GS1383"/>
      <c r="GT1383"/>
      <c r="GU1383"/>
      <c r="GV1383"/>
      <c r="GW1383"/>
      <c r="GX1383"/>
      <c r="GY1383"/>
      <c r="GZ1383"/>
      <c r="HA1383"/>
      <c r="HB1383"/>
      <c r="HC1383"/>
      <c r="HD1383"/>
      <c r="HE1383"/>
      <c r="HF1383"/>
      <c r="HG1383"/>
      <c r="HH1383"/>
      <c r="HI1383"/>
      <c r="HJ1383"/>
      <c r="HK1383"/>
      <c r="HL1383"/>
      <c r="HM1383"/>
      <c r="HN1383"/>
      <c r="HO1383"/>
      <c r="HP1383"/>
      <c r="HQ1383"/>
      <c r="HR1383"/>
      <c r="HS1383"/>
      <c r="HT1383"/>
      <c r="HU1383"/>
      <c r="HV1383"/>
      <c r="HW1383"/>
      <c r="HX1383"/>
      <c r="HY1383"/>
      <c r="HZ1383"/>
      <c r="IA1383"/>
      <c r="IB1383"/>
      <c r="IC1383"/>
      <c r="ID1383"/>
      <c r="IE1383"/>
      <c r="IF1383"/>
      <c r="IG1383"/>
      <c r="IH1383"/>
      <c r="II1383"/>
      <c r="IJ1383"/>
      <c r="IK1383"/>
      <c r="IL1383"/>
      <c r="IM1383"/>
      <c r="IN1383"/>
      <c r="IO1383"/>
      <c r="IP1383"/>
      <c r="IQ1383"/>
      <c r="IR1383"/>
      <c r="IS1383"/>
      <c r="IT1383"/>
      <c r="IU1383"/>
      <c r="IV1383"/>
      <c r="IW1383"/>
      <c r="IX1383"/>
      <c r="IY1383"/>
      <c r="IZ1383"/>
      <c r="JA1383"/>
      <c r="JB1383"/>
      <c r="JC1383"/>
      <c r="JD1383"/>
      <c r="JE1383"/>
      <c r="JF1383"/>
      <c r="JG1383"/>
      <c r="JH1383"/>
      <c r="JI1383"/>
      <c r="JJ1383"/>
      <c r="JK1383"/>
      <c r="JL1383"/>
      <c r="JM1383"/>
      <c r="JN1383"/>
      <c r="JO1383"/>
      <c r="JP1383"/>
      <c r="JQ1383"/>
      <c r="JR1383"/>
      <c r="JS1383"/>
      <c r="JT1383"/>
      <c r="JU1383"/>
      <c r="JV1383"/>
      <c r="JW1383"/>
      <c r="JX1383"/>
      <c r="JY1383"/>
      <c r="JZ1383"/>
      <c r="KA1383"/>
      <c r="KB1383"/>
      <c r="KC1383"/>
      <c r="KD1383"/>
      <c r="KE1383"/>
      <c r="KF1383"/>
      <c r="KG1383"/>
      <c r="KH1383"/>
      <c r="KI1383"/>
      <c r="KJ1383"/>
      <c r="KK1383"/>
      <c r="KL1383"/>
      <c r="KM1383"/>
      <c r="KN1383"/>
      <c r="KO1383"/>
      <c r="KP1383"/>
      <c r="KQ1383"/>
      <c r="KR1383"/>
      <c r="KS1383"/>
      <c r="KT1383"/>
      <c r="KU1383"/>
      <c r="KV1383"/>
      <c r="KW1383"/>
      <c r="KX1383"/>
      <c r="KY1383"/>
      <c r="KZ1383"/>
      <c r="LA1383"/>
      <c r="LB1383"/>
      <c r="LC1383"/>
      <c r="LD1383"/>
      <c r="LE1383"/>
      <c r="LF1383"/>
      <c r="LG1383"/>
      <c r="LH1383"/>
      <c r="LI1383"/>
      <c r="LJ1383"/>
      <c r="LK1383"/>
      <c r="LL1383"/>
      <c r="LM1383"/>
      <c r="LN1383"/>
      <c r="LO1383"/>
      <c r="LP1383"/>
      <c r="LQ1383"/>
      <c r="LR1383"/>
      <c r="LS1383"/>
      <c r="LT1383"/>
      <c r="LU1383"/>
      <c r="LV1383"/>
      <c r="LW1383"/>
      <c r="LX1383"/>
      <c r="LY1383"/>
      <c r="LZ1383"/>
      <c r="MA1383"/>
      <c r="MB1383"/>
      <c r="MC1383"/>
      <c r="MD1383"/>
      <c r="ME1383"/>
      <c r="MF1383"/>
      <c r="MG1383"/>
      <c r="MH1383"/>
      <c r="MI1383"/>
      <c r="MJ1383"/>
      <c r="MK1383"/>
      <c r="ML1383"/>
      <c r="MM1383"/>
      <c r="MN1383"/>
      <c r="MO1383"/>
      <c r="MP1383"/>
      <c r="MQ1383"/>
      <c r="MR1383"/>
      <c r="MS1383"/>
      <c r="MT1383"/>
      <c r="MU1383"/>
      <c r="MV1383"/>
      <c r="MW1383"/>
      <c r="MX1383"/>
      <c r="MY1383"/>
      <c r="MZ1383"/>
      <c r="NA1383"/>
      <c r="NB1383"/>
      <c r="NC1383"/>
      <c r="ND1383"/>
      <c r="NE1383"/>
      <c r="NF1383"/>
      <c r="NG1383"/>
      <c r="NH1383"/>
      <c r="NI1383"/>
      <c r="NJ1383"/>
      <c r="NK1383"/>
      <c r="NL1383"/>
      <c r="NM1383"/>
      <c r="NN1383"/>
      <c r="NO1383"/>
      <c r="NP1383"/>
      <c r="NQ1383"/>
      <c r="NR1383"/>
      <c r="NS1383"/>
      <c r="NT1383"/>
      <c r="NU1383"/>
      <c r="NV1383"/>
      <c r="NW1383"/>
      <c r="NX1383"/>
      <c r="NY1383"/>
      <c r="NZ1383"/>
      <c r="OA1383"/>
    </row>
    <row r="1384" spans="16:391"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  <c r="CN1384"/>
      <c r="CO1384"/>
      <c r="CP1384"/>
      <c r="CQ1384"/>
      <c r="CR1384"/>
      <c r="CS1384"/>
      <c r="CT1384"/>
      <c r="CU1384"/>
      <c r="CV1384"/>
      <c r="CW1384"/>
      <c r="CX1384"/>
      <c r="CY1384"/>
      <c r="CZ1384"/>
      <c r="DA1384"/>
      <c r="DB1384"/>
      <c r="DC1384"/>
      <c r="DD1384"/>
      <c r="DE1384"/>
      <c r="DF1384"/>
      <c r="DG1384"/>
      <c r="DH1384"/>
      <c r="DI1384"/>
      <c r="DJ1384"/>
      <c r="DK1384"/>
      <c r="DL1384"/>
      <c r="DM1384"/>
      <c r="DN1384"/>
      <c r="DO1384"/>
      <c r="DP1384"/>
      <c r="DQ1384"/>
      <c r="DR1384"/>
      <c r="DS1384"/>
      <c r="DT1384"/>
      <c r="DU1384"/>
      <c r="DV1384"/>
      <c r="DW1384"/>
      <c r="DX1384"/>
      <c r="DY1384"/>
      <c r="DZ1384"/>
      <c r="EA1384"/>
      <c r="EB1384"/>
      <c r="EC1384"/>
      <c r="ED1384"/>
      <c r="EE1384"/>
      <c r="EF1384"/>
      <c r="EG1384"/>
      <c r="EH1384"/>
      <c r="EI1384"/>
      <c r="EJ1384"/>
      <c r="EK1384"/>
      <c r="EL1384"/>
      <c r="EM1384"/>
      <c r="EN1384"/>
      <c r="EO1384"/>
      <c r="EP1384"/>
      <c r="EQ1384"/>
      <c r="ER1384"/>
      <c r="ES1384"/>
      <c r="ET1384"/>
      <c r="EU1384"/>
      <c r="EV1384"/>
      <c r="EW1384"/>
      <c r="EX1384"/>
      <c r="EY1384"/>
      <c r="EZ1384"/>
      <c r="FA1384"/>
      <c r="FB1384"/>
      <c r="FC1384"/>
      <c r="FD1384"/>
      <c r="FE1384"/>
      <c r="FF1384"/>
      <c r="FG1384"/>
      <c r="FH1384"/>
      <c r="FI1384"/>
      <c r="FJ1384"/>
      <c r="FK1384"/>
      <c r="FL1384"/>
      <c r="FM1384"/>
      <c r="FN1384"/>
      <c r="FO1384"/>
      <c r="FP1384"/>
      <c r="FQ1384"/>
      <c r="FR1384"/>
      <c r="FS1384"/>
      <c r="FT1384"/>
      <c r="FU1384"/>
      <c r="FV1384"/>
      <c r="FW1384"/>
      <c r="FX1384"/>
      <c r="FY1384"/>
      <c r="FZ1384"/>
      <c r="GA1384"/>
      <c r="GB1384"/>
      <c r="GC1384"/>
      <c r="GD1384"/>
      <c r="GE1384"/>
      <c r="GF1384"/>
      <c r="GG1384"/>
      <c r="GH1384"/>
      <c r="GI1384"/>
      <c r="GJ1384"/>
      <c r="GK1384"/>
      <c r="GL1384"/>
      <c r="GM1384"/>
      <c r="GN1384"/>
      <c r="GO1384"/>
      <c r="GP1384"/>
      <c r="GQ1384"/>
      <c r="GR1384"/>
      <c r="GS1384"/>
      <c r="GT1384"/>
      <c r="GU1384"/>
      <c r="GV1384"/>
      <c r="GW1384"/>
      <c r="GX1384"/>
      <c r="GY1384"/>
      <c r="GZ1384"/>
      <c r="HA1384"/>
      <c r="HB1384"/>
      <c r="HC1384"/>
      <c r="HD1384"/>
      <c r="HE1384"/>
      <c r="HF1384"/>
      <c r="HG1384"/>
      <c r="HH1384"/>
      <c r="HI1384"/>
      <c r="HJ1384"/>
      <c r="HK1384"/>
      <c r="HL1384"/>
      <c r="HM1384"/>
      <c r="HN1384"/>
      <c r="HO1384"/>
      <c r="HP1384"/>
      <c r="HQ1384"/>
      <c r="HR1384"/>
      <c r="HS1384"/>
      <c r="HT1384"/>
      <c r="HU1384"/>
      <c r="HV1384"/>
      <c r="HW1384"/>
      <c r="HX1384"/>
      <c r="HY1384"/>
      <c r="HZ1384"/>
      <c r="IA1384"/>
      <c r="IB1384"/>
      <c r="IC1384"/>
      <c r="ID1384"/>
      <c r="IE1384"/>
      <c r="IF1384"/>
      <c r="IG1384"/>
      <c r="IH1384"/>
      <c r="II1384"/>
      <c r="IJ1384"/>
      <c r="IK1384"/>
      <c r="IL1384"/>
      <c r="IM1384"/>
      <c r="IN1384"/>
      <c r="IO1384"/>
      <c r="IP1384"/>
      <c r="IQ1384"/>
      <c r="IR1384"/>
      <c r="IS1384"/>
      <c r="IT1384"/>
      <c r="IU1384"/>
      <c r="IV1384"/>
      <c r="IW1384"/>
      <c r="IX1384"/>
      <c r="IY1384"/>
      <c r="IZ1384"/>
      <c r="JA1384"/>
      <c r="JB1384"/>
      <c r="JC1384"/>
      <c r="JD1384"/>
      <c r="JE1384"/>
      <c r="JF1384"/>
      <c r="JG1384"/>
      <c r="JH1384"/>
      <c r="JI1384"/>
      <c r="JJ1384"/>
      <c r="JK1384"/>
      <c r="JL1384"/>
      <c r="JM1384"/>
      <c r="JN1384"/>
      <c r="JO1384"/>
      <c r="JP1384"/>
      <c r="JQ1384"/>
      <c r="JR1384"/>
      <c r="JS1384"/>
      <c r="JT1384"/>
      <c r="JU1384"/>
      <c r="JV1384"/>
      <c r="JW1384"/>
      <c r="JX1384"/>
      <c r="JY1384"/>
      <c r="JZ1384"/>
      <c r="KA1384"/>
      <c r="KB1384"/>
      <c r="KC1384"/>
      <c r="KD1384"/>
      <c r="KE1384"/>
      <c r="KF1384"/>
      <c r="KG1384"/>
      <c r="KH1384"/>
      <c r="KI1384"/>
      <c r="KJ1384"/>
      <c r="KK1384"/>
      <c r="KL1384"/>
      <c r="KM1384"/>
      <c r="KN1384"/>
      <c r="KO1384"/>
      <c r="KP1384"/>
      <c r="KQ1384"/>
      <c r="KR1384"/>
      <c r="KS1384"/>
      <c r="KT1384"/>
      <c r="KU1384"/>
      <c r="KV1384"/>
      <c r="KW1384"/>
      <c r="KX1384"/>
      <c r="KY1384"/>
      <c r="KZ1384"/>
      <c r="LA1384"/>
      <c r="LB1384"/>
      <c r="LC1384"/>
      <c r="LD1384"/>
      <c r="LE1384"/>
      <c r="LF1384"/>
      <c r="LG1384"/>
      <c r="LH1384"/>
      <c r="LI1384"/>
      <c r="LJ1384"/>
      <c r="LK1384"/>
      <c r="LL1384"/>
      <c r="LM1384"/>
      <c r="LN1384"/>
      <c r="LO1384"/>
      <c r="LP1384"/>
      <c r="LQ1384"/>
      <c r="LR1384"/>
      <c r="LS1384"/>
      <c r="LT1384"/>
      <c r="LU1384"/>
      <c r="LV1384"/>
      <c r="LW1384"/>
      <c r="LX1384"/>
      <c r="LY1384"/>
      <c r="LZ1384"/>
      <c r="MA1384"/>
      <c r="MB1384"/>
      <c r="MC1384"/>
      <c r="MD1384"/>
      <c r="ME1384"/>
      <c r="MF1384"/>
      <c r="MG1384"/>
      <c r="MH1384"/>
      <c r="MI1384"/>
      <c r="MJ1384"/>
      <c r="MK1384"/>
      <c r="ML1384"/>
      <c r="MM1384"/>
      <c r="MN1384"/>
      <c r="MO1384"/>
      <c r="MP1384"/>
      <c r="MQ1384"/>
      <c r="MR1384"/>
      <c r="MS1384"/>
      <c r="MT1384"/>
      <c r="MU1384"/>
      <c r="MV1384"/>
      <c r="MW1384"/>
      <c r="MX1384"/>
      <c r="MY1384"/>
      <c r="MZ1384"/>
      <c r="NA1384"/>
      <c r="NB1384"/>
      <c r="NC1384"/>
      <c r="ND1384"/>
      <c r="NE1384"/>
      <c r="NF1384"/>
      <c r="NG1384"/>
      <c r="NH1384"/>
      <c r="NI1384"/>
      <c r="NJ1384"/>
      <c r="NK1384"/>
      <c r="NL1384"/>
      <c r="NM1384"/>
      <c r="NN1384"/>
      <c r="NO1384"/>
      <c r="NP1384"/>
      <c r="NQ1384"/>
      <c r="NR1384"/>
      <c r="NS1384"/>
      <c r="NT1384"/>
      <c r="NU1384"/>
      <c r="NV1384"/>
      <c r="NW1384"/>
      <c r="NX1384"/>
      <c r="NY1384"/>
      <c r="NZ1384"/>
      <c r="OA1384"/>
    </row>
    <row r="1385" spans="16:391"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  <c r="CN1385"/>
      <c r="CO1385"/>
      <c r="CP1385"/>
      <c r="CQ1385"/>
      <c r="CR1385"/>
      <c r="CS1385"/>
      <c r="CT1385"/>
      <c r="CU1385"/>
      <c r="CV1385"/>
      <c r="CW1385"/>
      <c r="CX1385"/>
      <c r="CY1385"/>
      <c r="CZ1385"/>
      <c r="DA1385"/>
      <c r="DB1385"/>
      <c r="DC1385"/>
      <c r="DD1385"/>
      <c r="DE1385"/>
      <c r="DF1385"/>
      <c r="DG1385"/>
      <c r="DH1385"/>
      <c r="DI1385"/>
      <c r="DJ1385"/>
      <c r="DK1385"/>
      <c r="DL1385"/>
      <c r="DM1385"/>
      <c r="DN1385"/>
      <c r="DO1385"/>
      <c r="DP1385"/>
      <c r="DQ1385"/>
      <c r="DR1385"/>
      <c r="DS1385"/>
      <c r="DT1385"/>
      <c r="DU1385"/>
      <c r="DV1385"/>
      <c r="DW1385"/>
      <c r="DX1385"/>
      <c r="DY1385"/>
      <c r="DZ1385"/>
      <c r="EA1385"/>
      <c r="EB1385"/>
      <c r="EC1385"/>
      <c r="ED1385"/>
      <c r="EE1385"/>
      <c r="EF1385"/>
      <c r="EG1385"/>
      <c r="EH1385"/>
      <c r="EI1385"/>
      <c r="EJ1385"/>
      <c r="EK1385"/>
      <c r="EL1385"/>
      <c r="EM1385"/>
      <c r="EN1385"/>
      <c r="EO1385"/>
      <c r="EP1385"/>
      <c r="EQ1385"/>
      <c r="ER1385"/>
      <c r="ES1385"/>
      <c r="ET1385"/>
      <c r="EU1385"/>
      <c r="EV1385"/>
      <c r="EW1385"/>
      <c r="EX1385"/>
      <c r="EY1385"/>
      <c r="EZ1385"/>
      <c r="FA1385"/>
      <c r="FB1385"/>
      <c r="FC1385"/>
      <c r="FD1385"/>
      <c r="FE1385"/>
      <c r="FF1385"/>
      <c r="FG1385"/>
      <c r="FH1385"/>
      <c r="FI1385"/>
      <c r="FJ1385"/>
      <c r="FK1385"/>
      <c r="FL1385"/>
      <c r="FM1385"/>
      <c r="FN1385"/>
      <c r="FO1385"/>
      <c r="FP1385"/>
      <c r="FQ1385"/>
      <c r="FR1385"/>
      <c r="FS1385"/>
      <c r="FT1385"/>
      <c r="FU1385"/>
      <c r="FV1385"/>
      <c r="FW1385"/>
      <c r="FX1385"/>
      <c r="FY1385"/>
      <c r="FZ1385"/>
      <c r="GA1385"/>
      <c r="GB1385"/>
      <c r="GC1385"/>
      <c r="GD1385"/>
      <c r="GE1385"/>
      <c r="GF1385"/>
      <c r="GG1385"/>
      <c r="GH1385"/>
      <c r="GI1385"/>
      <c r="GJ1385"/>
      <c r="GK1385"/>
      <c r="GL1385"/>
      <c r="GM1385"/>
      <c r="GN1385"/>
      <c r="GO1385"/>
      <c r="GP1385"/>
      <c r="GQ1385"/>
      <c r="GR1385"/>
      <c r="GS1385"/>
      <c r="GT1385"/>
      <c r="GU1385"/>
      <c r="GV1385"/>
      <c r="GW1385"/>
      <c r="GX1385"/>
      <c r="GY1385"/>
      <c r="GZ1385"/>
      <c r="HA1385"/>
      <c r="HB1385"/>
      <c r="HC1385"/>
      <c r="HD1385"/>
      <c r="HE1385"/>
      <c r="HF1385"/>
      <c r="HG1385"/>
      <c r="HH1385"/>
      <c r="HI1385"/>
      <c r="HJ1385"/>
      <c r="HK1385"/>
      <c r="HL1385"/>
      <c r="HM1385"/>
      <c r="HN1385"/>
      <c r="HO1385"/>
      <c r="HP1385"/>
      <c r="HQ1385"/>
      <c r="HR1385"/>
      <c r="HS1385"/>
      <c r="HT1385"/>
      <c r="HU1385"/>
      <c r="HV1385"/>
      <c r="HW1385"/>
      <c r="HX1385"/>
      <c r="HY1385"/>
      <c r="HZ1385"/>
      <c r="IA1385"/>
      <c r="IB1385"/>
      <c r="IC1385"/>
      <c r="ID1385"/>
      <c r="IE1385"/>
      <c r="IF1385"/>
      <c r="IG1385"/>
      <c r="IH1385"/>
      <c r="II1385"/>
      <c r="IJ1385"/>
      <c r="IK1385"/>
      <c r="IL1385"/>
      <c r="IM1385"/>
      <c r="IN1385"/>
      <c r="IO1385"/>
      <c r="IP1385"/>
      <c r="IQ1385"/>
      <c r="IR1385"/>
      <c r="IS1385"/>
      <c r="IT1385"/>
      <c r="IU1385"/>
      <c r="IV1385"/>
      <c r="IW1385"/>
      <c r="IX1385"/>
      <c r="IY1385"/>
      <c r="IZ1385"/>
      <c r="JA1385"/>
      <c r="JB1385"/>
      <c r="JC1385"/>
      <c r="JD1385"/>
      <c r="JE1385"/>
      <c r="JF1385"/>
      <c r="JG1385"/>
      <c r="JH1385"/>
      <c r="JI1385"/>
      <c r="JJ1385"/>
      <c r="JK1385"/>
      <c r="JL1385"/>
      <c r="JM1385"/>
      <c r="JN1385"/>
      <c r="JO1385"/>
      <c r="JP1385"/>
      <c r="JQ1385"/>
      <c r="JR1385"/>
      <c r="JS1385"/>
      <c r="JT1385"/>
      <c r="JU1385"/>
      <c r="JV1385"/>
      <c r="JW1385"/>
      <c r="JX1385"/>
      <c r="JY1385"/>
      <c r="JZ1385"/>
      <c r="KA1385"/>
      <c r="KB1385"/>
      <c r="KC1385"/>
      <c r="KD1385"/>
      <c r="KE1385"/>
      <c r="KF1385"/>
      <c r="KG1385"/>
      <c r="KH1385"/>
      <c r="KI1385"/>
      <c r="KJ1385"/>
      <c r="KK1385"/>
      <c r="KL1385"/>
      <c r="KM1385"/>
      <c r="KN1385"/>
      <c r="KO1385"/>
      <c r="KP1385"/>
      <c r="KQ1385"/>
      <c r="KR1385"/>
      <c r="KS1385"/>
      <c r="KT1385"/>
      <c r="KU1385"/>
      <c r="KV1385"/>
      <c r="KW1385"/>
      <c r="KX1385"/>
      <c r="KY1385"/>
      <c r="KZ1385"/>
      <c r="LA1385"/>
      <c r="LB1385"/>
      <c r="LC1385"/>
      <c r="LD1385"/>
      <c r="LE1385"/>
      <c r="LF1385"/>
      <c r="LG1385"/>
      <c r="LH1385"/>
      <c r="LI1385"/>
      <c r="LJ1385"/>
      <c r="LK1385"/>
      <c r="LL1385"/>
      <c r="LM1385"/>
      <c r="LN1385"/>
      <c r="LO1385"/>
      <c r="LP1385"/>
      <c r="LQ1385"/>
      <c r="LR1385"/>
      <c r="LS1385"/>
      <c r="LT1385"/>
      <c r="LU1385"/>
      <c r="LV1385"/>
      <c r="LW1385"/>
      <c r="LX1385"/>
      <c r="LY1385"/>
      <c r="LZ1385"/>
      <c r="MA1385"/>
      <c r="MB1385"/>
      <c r="MC1385"/>
      <c r="MD1385"/>
      <c r="ME1385"/>
      <c r="MF1385"/>
      <c r="MG1385"/>
      <c r="MH1385"/>
      <c r="MI1385"/>
      <c r="MJ1385"/>
      <c r="MK1385"/>
      <c r="ML1385"/>
      <c r="MM1385"/>
      <c r="MN1385"/>
      <c r="MO1385"/>
      <c r="MP1385"/>
      <c r="MQ1385"/>
      <c r="MR1385"/>
      <c r="MS1385"/>
      <c r="MT1385"/>
      <c r="MU1385"/>
      <c r="MV1385"/>
      <c r="MW1385"/>
      <c r="MX1385"/>
      <c r="MY1385"/>
      <c r="MZ1385"/>
      <c r="NA1385"/>
      <c r="NB1385"/>
      <c r="NC1385"/>
      <c r="ND1385"/>
      <c r="NE1385"/>
      <c r="NF1385"/>
      <c r="NG1385"/>
      <c r="NH1385"/>
      <c r="NI1385"/>
      <c r="NJ1385"/>
      <c r="NK1385"/>
      <c r="NL1385"/>
      <c r="NM1385"/>
      <c r="NN1385"/>
      <c r="NO1385"/>
      <c r="NP1385"/>
      <c r="NQ1385"/>
      <c r="NR1385"/>
      <c r="NS1385"/>
      <c r="NT1385"/>
      <c r="NU1385"/>
      <c r="NV1385"/>
      <c r="NW1385"/>
      <c r="NX1385"/>
      <c r="NY1385"/>
      <c r="NZ1385"/>
      <c r="OA1385"/>
    </row>
    <row r="1386" spans="16:391"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  <c r="CN1386"/>
      <c r="CO1386"/>
      <c r="CP1386"/>
      <c r="CQ1386"/>
      <c r="CR1386"/>
      <c r="CS1386"/>
      <c r="CT1386"/>
      <c r="CU1386"/>
      <c r="CV1386"/>
      <c r="CW1386"/>
      <c r="CX1386"/>
      <c r="CY1386"/>
      <c r="CZ1386"/>
      <c r="DA1386"/>
      <c r="DB1386"/>
      <c r="DC1386"/>
      <c r="DD1386"/>
      <c r="DE1386"/>
      <c r="DF1386"/>
      <c r="DG1386"/>
      <c r="DH1386"/>
      <c r="DI1386"/>
      <c r="DJ1386"/>
      <c r="DK1386"/>
      <c r="DL1386"/>
      <c r="DM1386"/>
      <c r="DN1386"/>
      <c r="DO1386"/>
      <c r="DP1386"/>
      <c r="DQ1386"/>
      <c r="DR1386"/>
      <c r="DS1386"/>
      <c r="DT1386"/>
      <c r="DU1386"/>
      <c r="DV1386"/>
      <c r="DW1386"/>
      <c r="DX1386"/>
      <c r="DY1386"/>
      <c r="DZ1386"/>
      <c r="EA1386"/>
      <c r="EB1386"/>
      <c r="EC1386"/>
      <c r="ED1386"/>
      <c r="EE1386"/>
      <c r="EF1386"/>
      <c r="EG1386"/>
      <c r="EH1386"/>
      <c r="EI1386"/>
      <c r="EJ1386"/>
      <c r="EK1386"/>
      <c r="EL1386"/>
      <c r="EM1386"/>
      <c r="EN1386"/>
      <c r="EO1386"/>
      <c r="EP1386"/>
      <c r="EQ1386"/>
      <c r="ER1386"/>
      <c r="ES1386"/>
      <c r="ET1386"/>
      <c r="EU1386"/>
      <c r="EV1386"/>
      <c r="EW1386"/>
      <c r="EX1386"/>
      <c r="EY1386"/>
      <c r="EZ1386"/>
      <c r="FA1386"/>
      <c r="FB1386"/>
      <c r="FC1386"/>
      <c r="FD1386"/>
      <c r="FE1386"/>
      <c r="FF1386"/>
      <c r="FG1386"/>
      <c r="FH1386"/>
      <c r="FI1386"/>
      <c r="FJ1386"/>
      <c r="FK1386"/>
      <c r="FL1386"/>
      <c r="FM1386"/>
      <c r="FN1386"/>
      <c r="FO1386"/>
      <c r="FP1386"/>
      <c r="FQ1386"/>
      <c r="FR1386"/>
      <c r="FS1386"/>
      <c r="FT1386"/>
      <c r="FU1386"/>
      <c r="FV1386"/>
      <c r="FW1386"/>
      <c r="FX1386"/>
      <c r="FY1386"/>
      <c r="FZ1386"/>
      <c r="GA1386"/>
      <c r="GB1386"/>
      <c r="GC1386"/>
      <c r="GD1386"/>
      <c r="GE1386"/>
      <c r="GF1386"/>
      <c r="GG1386"/>
      <c r="GH1386"/>
      <c r="GI1386"/>
      <c r="GJ1386"/>
      <c r="GK1386"/>
      <c r="GL1386"/>
      <c r="GM1386"/>
      <c r="GN1386"/>
      <c r="GO1386"/>
      <c r="GP1386"/>
      <c r="GQ1386"/>
      <c r="GR1386"/>
      <c r="GS1386"/>
      <c r="GT1386"/>
      <c r="GU1386"/>
      <c r="GV1386"/>
      <c r="GW1386"/>
      <c r="GX1386"/>
      <c r="GY1386"/>
      <c r="GZ1386"/>
      <c r="HA1386"/>
      <c r="HB1386"/>
      <c r="HC1386"/>
      <c r="HD1386"/>
      <c r="HE1386"/>
      <c r="HF1386"/>
      <c r="HG1386"/>
      <c r="HH1386"/>
      <c r="HI1386"/>
      <c r="HJ1386"/>
      <c r="HK1386"/>
      <c r="HL1386"/>
      <c r="HM1386"/>
      <c r="HN1386"/>
      <c r="HO1386"/>
      <c r="HP1386"/>
      <c r="HQ1386"/>
      <c r="HR1386"/>
      <c r="HS1386"/>
      <c r="HT1386"/>
      <c r="HU1386"/>
      <c r="HV1386"/>
      <c r="HW1386"/>
      <c r="HX1386"/>
      <c r="HY1386"/>
      <c r="HZ1386"/>
      <c r="IA1386"/>
      <c r="IB1386"/>
      <c r="IC1386"/>
      <c r="ID1386"/>
      <c r="IE1386"/>
      <c r="IF1386"/>
      <c r="IG1386"/>
      <c r="IH1386"/>
      <c r="II1386"/>
      <c r="IJ1386"/>
      <c r="IK1386"/>
      <c r="IL1386"/>
      <c r="IM1386"/>
      <c r="IN1386"/>
      <c r="IO1386"/>
      <c r="IP1386"/>
      <c r="IQ1386"/>
      <c r="IR1386"/>
      <c r="IS1386"/>
      <c r="IT1386"/>
      <c r="IU1386"/>
      <c r="IV1386"/>
      <c r="IW1386"/>
      <c r="IX1386"/>
      <c r="IY1386"/>
      <c r="IZ1386"/>
      <c r="JA1386"/>
      <c r="JB1386"/>
      <c r="JC1386"/>
      <c r="JD1386"/>
      <c r="JE1386"/>
      <c r="JF1386"/>
      <c r="JG1386"/>
      <c r="JH1386"/>
      <c r="JI1386"/>
      <c r="JJ1386"/>
      <c r="JK1386"/>
      <c r="JL1386"/>
      <c r="JM1386"/>
      <c r="JN1386"/>
      <c r="JO1386"/>
      <c r="JP1386"/>
      <c r="JQ1386"/>
      <c r="JR1386"/>
      <c r="JS1386"/>
      <c r="JT1386"/>
      <c r="JU1386"/>
      <c r="JV1386"/>
      <c r="JW1386"/>
      <c r="JX1386"/>
      <c r="JY1386"/>
      <c r="JZ1386"/>
      <c r="KA1386"/>
      <c r="KB1386"/>
      <c r="KC1386"/>
      <c r="KD1386"/>
      <c r="KE1386"/>
      <c r="KF1386"/>
      <c r="KG1386"/>
      <c r="KH1386"/>
      <c r="KI1386"/>
      <c r="KJ1386"/>
      <c r="KK1386"/>
      <c r="KL1386"/>
      <c r="KM1386"/>
      <c r="KN1386"/>
      <c r="KO1386"/>
      <c r="KP1386"/>
      <c r="KQ1386"/>
      <c r="KR1386"/>
      <c r="KS1386"/>
      <c r="KT1386"/>
      <c r="KU1386"/>
      <c r="KV1386"/>
      <c r="KW1386"/>
      <c r="KX1386"/>
      <c r="KY1386"/>
      <c r="KZ1386"/>
      <c r="LA1386"/>
      <c r="LB1386"/>
      <c r="LC1386"/>
      <c r="LD1386"/>
      <c r="LE1386"/>
      <c r="LF1386"/>
      <c r="LG1386"/>
      <c r="LH1386"/>
      <c r="LI1386"/>
      <c r="LJ1386"/>
      <c r="LK1386"/>
      <c r="LL1386"/>
      <c r="LM1386"/>
      <c r="LN1386"/>
      <c r="LO1386"/>
      <c r="LP1386"/>
      <c r="LQ1386"/>
      <c r="LR1386"/>
      <c r="LS1386"/>
      <c r="LT1386"/>
      <c r="LU1386"/>
      <c r="LV1386"/>
      <c r="LW1386"/>
      <c r="LX1386"/>
      <c r="LY1386"/>
      <c r="LZ1386"/>
      <c r="MA1386"/>
      <c r="MB1386"/>
      <c r="MC1386"/>
      <c r="MD1386"/>
      <c r="ME1386"/>
      <c r="MF1386"/>
      <c r="MG1386"/>
      <c r="MH1386"/>
      <c r="MI1386"/>
      <c r="MJ1386"/>
      <c r="MK1386"/>
      <c r="ML1386"/>
      <c r="MM1386"/>
      <c r="MN1386"/>
      <c r="MO1386"/>
      <c r="MP1386"/>
      <c r="MQ1386"/>
      <c r="MR1386"/>
      <c r="MS1386"/>
      <c r="MT1386"/>
      <c r="MU1386"/>
      <c r="MV1386"/>
      <c r="MW1386"/>
      <c r="MX1386"/>
      <c r="MY1386"/>
      <c r="MZ1386"/>
      <c r="NA1386"/>
      <c r="NB1386"/>
      <c r="NC1386"/>
      <c r="ND1386"/>
      <c r="NE1386"/>
      <c r="NF1386"/>
      <c r="NG1386"/>
      <c r="NH1386"/>
      <c r="NI1386"/>
      <c r="NJ1386"/>
      <c r="NK1386"/>
      <c r="NL1386"/>
      <c r="NM1386"/>
      <c r="NN1386"/>
      <c r="NO1386"/>
      <c r="NP1386"/>
      <c r="NQ1386"/>
      <c r="NR1386"/>
      <c r="NS1386"/>
      <c r="NT1386"/>
      <c r="NU1386"/>
      <c r="NV1386"/>
      <c r="NW1386"/>
      <c r="NX1386"/>
      <c r="NY1386"/>
      <c r="NZ1386"/>
      <c r="OA1386"/>
    </row>
    <row r="1387" spans="16:391"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  <c r="CN1387"/>
      <c r="CO1387"/>
      <c r="CP1387"/>
      <c r="CQ1387"/>
      <c r="CR1387"/>
      <c r="CS1387"/>
      <c r="CT1387"/>
      <c r="CU1387"/>
      <c r="CV1387"/>
      <c r="CW1387"/>
      <c r="CX1387"/>
      <c r="CY1387"/>
      <c r="CZ1387"/>
      <c r="DA1387"/>
      <c r="DB1387"/>
      <c r="DC1387"/>
      <c r="DD1387"/>
      <c r="DE1387"/>
      <c r="DF1387"/>
      <c r="DG1387"/>
      <c r="DH1387"/>
      <c r="DI1387"/>
      <c r="DJ1387"/>
      <c r="DK1387"/>
      <c r="DL1387"/>
      <c r="DM1387"/>
      <c r="DN1387"/>
      <c r="DO1387"/>
      <c r="DP1387"/>
      <c r="DQ1387"/>
      <c r="DR1387"/>
      <c r="DS1387"/>
      <c r="DT1387"/>
      <c r="DU1387"/>
      <c r="DV1387"/>
      <c r="DW1387"/>
      <c r="DX1387"/>
      <c r="DY1387"/>
      <c r="DZ1387"/>
      <c r="EA1387"/>
      <c r="EB1387"/>
      <c r="EC1387"/>
      <c r="ED1387"/>
      <c r="EE1387"/>
      <c r="EF1387"/>
      <c r="EG1387"/>
      <c r="EH1387"/>
      <c r="EI1387"/>
      <c r="EJ1387"/>
      <c r="EK1387"/>
      <c r="EL1387"/>
      <c r="EM1387"/>
      <c r="EN1387"/>
      <c r="EO1387"/>
      <c r="EP1387"/>
      <c r="EQ1387"/>
      <c r="ER1387"/>
      <c r="ES1387"/>
      <c r="ET1387"/>
      <c r="EU1387"/>
      <c r="EV1387"/>
      <c r="EW1387"/>
      <c r="EX1387"/>
      <c r="EY1387"/>
      <c r="EZ1387"/>
      <c r="FA1387"/>
      <c r="FB1387"/>
      <c r="FC1387"/>
      <c r="FD1387"/>
      <c r="FE1387"/>
      <c r="FF1387"/>
      <c r="FG1387"/>
      <c r="FH1387"/>
      <c r="FI1387"/>
      <c r="FJ1387"/>
      <c r="FK1387"/>
      <c r="FL1387"/>
      <c r="FM1387"/>
      <c r="FN1387"/>
      <c r="FO1387"/>
      <c r="FP1387"/>
      <c r="FQ1387"/>
      <c r="FR1387"/>
      <c r="FS1387"/>
      <c r="FT1387"/>
      <c r="FU1387"/>
      <c r="FV1387"/>
      <c r="FW1387"/>
      <c r="FX1387"/>
      <c r="FY1387"/>
      <c r="FZ1387"/>
      <c r="GA1387"/>
      <c r="GB1387"/>
      <c r="GC1387"/>
      <c r="GD1387"/>
      <c r="GE1387"/>
      <c r="GF1387"/>
      <c r="GG1387"/>
      <c r="GH1387"/>
      <c r="GI1387"/>
      <c r="GJ1387"/>
      <c r="GK1387"/>
      <c r="GL1387"/>
      <c r="GM1387"/>
      <c r="GN1387"/>
      <c r="GO1387"/>
      <c r="GP1387"/>
      <c r="GQ1387"/>
      <c r="GR1387"/>
      <c r="GS1387"/>
      <c r="GT1387"/>
      <c r="GU1387"/>
      <c r="GV1387"/>
      <c r="GW1387"/>
      <c r="GX1387"/>
      <c r="GY1387"/>
      <c r="GZ1387"/>
      <c r="HA1387"/>
      <c r="HB1387"/>
      <c r="HC1387"/>
      <c r="HD1387"/>
      <c r="HE1387"/>
      <c r="HF1387"/>
      <c r="HG1387"/>
      <c r="HH1387"/>
      <c r="HI1387"/>
      <c r="HJ1387"/>
      <c r="HK1387"/>
      <c r="HL1387"/>
      <c r="HM1387"/>
      <c r="HN1387"/>
      <c r="HO1387"/>
      <c r="HP1387"/>
      <c r="HQ1387"/>
      <c r="HR1387"/>
      <c r="HS1387"/>
      <c r="HT1387"/>
      <c r="HU1387"/>
      <c r="HV1387"/>
      <c r="HW1387"/>
      <c r="HX1387"/>
      <c r="HY1387"/>
      <c r="HZ1387"/>
      <c r="IA1387"/>
      <c r="IB1387"/>
      <c r="IC1387"/>
      <c r="ID1387"/>
      <c r="IE1387"/>
      <c r="IF1387"/>
      <c r="IG1387"/>
      <c r="IH1387"/>
      <c r="II1387"/>
      <c r="IJ1387"/>
      <c r="IK1387"/>
      <c r="IL1387"/>
      <c r="IM1387"/>
      <c r="IN1387"/>
      <c r="IO1387"/>
      <c r="IP1387"/>
      <c r="IQ1387"/>
      <c r="IR1387"/>
      <c r="IS1387"/>
      <c r="IT1387"/>
      <c r="IU1387"/>
      <c r="IV1387"/>
      <c r="IW1387"/>
      <c r="IX1387"/>
      <c r="IY1387"/>
      <c r="IZ1387"/>
      <c r="JA1387"/>
      <c r="JB1387"/>
      <c r="JC1387"/>
      <c r="JD1387"/>
      <c r="JE1387"/>
      <c r="JF1387"/>
      <c r="JG1387"/>
      <c r="JH1387"/>
      <c r="JI1387"/>
      <c r="JJ1387"/>
      <c r="JK1387"/>
      <c r="JL1387"/>
      <c r="JM1387"/>
      <c r="JN1387"/>
      <c r="JO1387"/>
      <c r="JP1387"/>
      <c r="JQ1387"/>
      <c r="JR1387"/>
      <c r="JS1387"/>
      <c r="JT1387"/>
      <c r="JU1387"/>
      <c r="JV1387"/>
      <c r="JW1387"/>
      <c r="JX1387"/>
      <c r="JY1387"/>
      <c r="JZ1387"/>
      <c r="KA1387"/>
      <c r="KB1387"/>
      <c r="KC1387"/>
      <c r="KD1387"/>
      <c r="KE1387"/>
      <c r="KF1387"/>
      <c r="KG1387"/>
      <c r="KH1387"/>
      <c r="KI1387"/>
      <c r="KJ1387"/>
      <c r="KK1387"/>
      <c r="KL1387"/>
      <c r="KM1387"/>
      <c r="KN1387"/>
      <c r="KO1387"/>
      <c r="KP1387"/>
      <c r="KQ1387"/>
      <c r="KR1387"/>
      <c r="KS1387"/>
      <c r="KT1387"/>
      <c r="KU1387"/>
      <c r="KV1387"/>
      <c r="KW1387"/>
      <c r="KX1387"/>
      <c r="KY1387"/>
      <c r="KZ1387"/>
      <c r="LA1387"/>
      <c r="LB1387"/>
      <c r="LC1387"/>
      <c r="LD1387"/>
      <c r="LE1387"/>
      <c r="LF1387"/>
      <c r="LG1387"/>
      <c r="LH1387"/>
      <c r="LI1387"/>
      <c r="LJ1387"/>
      <c r="LK1387"/>
      <c r="LL1387"/>
      <c r="LM1387"/>
      <c r="LN1387"/>
      <c r="LO1387"/>
      <c r="LP1387"/>
      <c r="LQ1387"/>
      <c r="LR1387"/>
      <c r="LS1387"/>
      <c r="LT1387"/>
      <c r="LU1387"/>
      <c r="LV1387"/>
      <c r="LW1387"/>
      <c r="LX1387"/>
      <c r="LY1387"/>
      <c r="LZ1387"/>
      <c r="MA1387"/>
      <c r="MB1387"/>
      <c r="MC1387"/>
      <c r="MD1387"/>
      <c r="ME1387"/>
      <c r="MF1387"/>
      <c r="MG1387"/>
      <c r="MH1387"/>
      <c r="MI1387"/>
      <c r="MJ1387"/>
      <c r="MK1387"/>
      <c r="ML1387"/>
      <c r="MM1387"/>
      <c r="MN1387"/>
      <c r="MO1387"/>
      <c r="MP1387"/>
      <c r="MQ1387"/>
      <c r="MR1387"/>
      <c r="MS1387"/>
      <c r="MT1387"/>
      <c r="MU1387"/>
      <c r="MV1387"/>
      <c r="MW1387"/>
      <c r="MX1387"/>
      <c r="MY1387"/>
      <c r="MZ1387"/>
      <c r="NA1387"/>
      <c r="NB1387"/>
      <c r="NC1387"/>
      <c r="ND1387"/>
      <c r="NE1387"/>
      <c r="NF1387"/>
      <c r="NG1387"/>
      <c r="NH1387"/>
      <c r="NI1387"/>
      <c r="NJ1387"/>
      <c r="NK1387"/>
      <c r="NL1387"/>
      <c r="NM1387"/>
      <c r="NN1387"/>
      <c r="NO1387"/>
      <c r="NP1387"/>
      <c r="NQ1387"/>
      <c r="NR1387"/>
      <c r="NS1387"/>
      <c r="NT1387"/>
      <c r="NU1387"/>
      <c r="NV1387"/>
      <c r="NW1387"/>
      <c r="NX1387"/>
      <c r="NY1387"/>
      <c r="NZ1387"/>
      <c r="OA1387"/>
    </row>
    <row r="1388" spans="16:391"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  <c r="CN1388"/>
      <c r="CO1388"/>
      <c r="CP1388"/>
      <c r="CQ1388"/>
      <c r="CR1388"/>
      <c r="CS1388"/>
      <c r="CT1388"/>
      <c r="CU1388"/>
      <c r="CV1388"/>
      <c r="CW1388"/>
      <c r="CX1388"/>
      <c r="CY1388"/>
      <c r="CZ1388"/>
      <c r="DA1388"/>
      <c r="DB1388"/>
      <c r="DC1388"/>
      <c r="DD1388"/>
      <c r="DE1388"/>
      <c r="DF1388"/>
      <c r="DG1388"/>
      <c r="DH1388"/>
      <c r="DI1388"/>
      <c r="DJ1388"/>
      <c r="DK1388"/>
      <c r="DL1388"/>
      <c r="DM1388"/>
      <c r="DN1388"/>
      <c r="DO1388"/>
      <c r="DP1388"/>
      <c r="DQ1388"/>
      <c r="DR1388"/>
      <c r="DS1388"/>
      <c r="DT1388"/>
      <c r="DU1388"/>
      <c r="DV1388"/>
      <c r="DW1388"/>
      <c r="DX1388"/>
      <c r="DY1388"/>
      <c r="DZ1388"/>
      <c r="EA1388"/>
      <c r="EB1388"/>
      <c r="EC1388"/>
      <c r="ED1388"/>
      <c r="EE1388"/>
      <c r="EF1388"/>
      <c r="EG1388"/>
      <c r="EH1388"/>
      <c r="EI1388"/>
      <c r="EJ1388"/>
      <c r="EK1388"/>
      <c r="EL1388"/>
      <c r="EM1388"/>
      <c r="EN1388"/>
      <c r="EO1388"/>
      <c r="EP1388"/>
      <c r="EQ1388"/>
      <c r="ER1388"/>
      <c r="ES1388"/>
      <c r="ET1388"/>
      <c r="EU1388"/>
      <c r="EV1388"/>
      <c r="EW1388"/>
      <c r="EX1388"/>
      <c r="EY1388"/>
      <c r="EZ1388"/>
      <c r="FA1388"/>
      <c r="FB1388"/>
      <c r="FC1388"/>
      <c r="FD1388"/>
      <c r="FE1388"/>
      <c r="FF1388"/>
      <c r="FG1388"/>
      <c r="FH1388"/>
      <c r="FI1388"/>
      <c r="FJ1388"/>
      <c r="FK1388"/>
      <c r="FL1388"/>
      <c r="FM1388"/>
      <c r="FN1388"/>
      <c r="FO1388"/>
      <c r="FP1388"/>
      <c r="FQ1388"/>
      <c r="FR1388"/>
      <c r="FS1388"/>
      <c r="FT1388"/>
      <c r="FU1388"/>
      <c r="FV1388"/>
      <c r="FW1388"/>
      <c r="FX1388"/>
      <c r="FY1388"/>
      <c r="FZ1388"/>
      <c r="GA1388"/>
      <c r="GB1388"/>
      <c r="GC1388"/>
      <c r="GD1388"/>
      <c r="GE1388"/>
      <c r="GF1388"/>
      <c r="GG1388"/>
      <c r="GH1388"/>
      <c r="GI1388"/>
      <c r="GJ1388"/>
      <c r="GK1388"/>
      <c r="GL1388"/>
      <c r="GM1388"/>
      <c r="GN1388"/>
      <c r="GO1388"/>
      <c r="GP1388"/>
      <c r="GQ1388"/>
      <c r="GR1388"/>
      <c r="GS1388"/>
      <c r="GT1388"/>
      <c r="GU1388"/>
      <c r="GV1388"/>
      <c r="GW1388"/>
      <c r="GX1388"/>
      <c r="GY1388"/>
      <c r="GZ1388"/>
      <c r="HA1388"/>
      <c r="HB1388"/>
      <c r="HC1388"/>
      <c r="HD1388"/>
      <c r="HE1388"/>
      <c r="HF1388"/>
      <c r="HG1388"/>
      <c r="HH1388"/>
      <c r="HI1388"/>
      <c r="HJ1388"/>
      <c r="HK1388"/>
      <c r="HL1388"/>
      <c r="HM1388"/>
      <c r="HN1388"/>
      <c r="HO1388"/>
      <c r="HP1388"/>
      <c r="HQ1388"/>
      <c r="HR1388"/>
      <c r="HS1388"/>
      <c r="HT1388"/>
      <c r="HU1388"/>
      <c r="HV1388"/>
      <c r="HW1388"/>
      <c r="HX1388"/>
      <c r="HY1388"/>
      <c r="HZ1388"/>
      <c r="IA1388"/>
      <c r="IB1388"/>
      <c r="IC1388"/>
      <c r="ID1388"/>
      <c r="IE1388"/>
      <c r="IF1388"/>
      <c r="IG1388"/>
      <c r="IH1388"/>
      <c r="II1388"/>
      <c r="IJ1388"/>
      <c r="IK1388"/>
      <c r="IL1388"/>
      <c r="IM1388"/>
      <c r="IN1388"/>
      <c r="IO1388"/>
      <c r="IP1388"/>
      <c r="IQ1388"/>
      <c r="IR1388"/>
      <c r="IS1388"/>
      <c r="IT1388"/>
      <c r="IU1388"/>
      <c r="IV1388"/>
      <c r="IW1388"/>
      <c r="IX1388"/>
      <c r="IY1388"/>
      <c r="IZ1388"/>
      <c r="JA1388"/>
      <c r="JB1388"/>
      <c r="JC1388"/>
      <c r="JD1388"/>
      <c r="JE1388"/>
      <c r="JF1388"/>
      <c r="JG1388"/>
      <c r="JH1388"/>
      <c r="JI1388"/>
      <c r="JJ1388"/>
      <c r="JK1388"/>
      <c r="JL1388"/>
      <c r="JM1388"/>
      <c r="JN1388"/>
      <c r="JO1388"/>
      <c r="JP1388"/>
      <c r="JQ1388"/>
      <c r="JR1388"/>
      <c r="JS1388"/>
      <c r="JT1388"/>
      <c r="JU1388"/>
      <c r="JV1388"/>
      <c r="JW1388"/>
      <c r="JX1388"/>
      <c r="JY1388"/>
      <c r="JZ1388"/>
      <c r="KA1388"/>
      <c r="KB1388"/>
      <c r="KC1388"/>
      <c r="KD1388"/>
      <c r="KE1388"/>
      <c r="KF1388"/>
      <c r="KG1388"/>
      <c r="KH1388"/>
      <c r="KI1388"/>
      <c r="KJ1388"/>
      <c r="KK1388"/>
      <c r="KL1388"/>
      <c r="KM1388"/>
      <c r="KN1388"/>
      <c r="KO1388"/>
      <c r="KP1388"/>
      <c r="KQ1388"/>
      <c r="KR1388"/>
      <c r="KS1388"/>
      <c r="KT1388"/>
      <c r="KU1388"/>
      <c r="KV1388"/>
      <c r="KW1388"/>
      <c r="KX1388"/>
      <c r="KY1388"/>
      <c r="KZ1388"/>
      <c r="LA1388"/>
      <c r="LB1388"/>
      <c r="LC1388"/>
      <c r="LD1388"/>
      <c r="LE1388"/>
      <c r="LF1388"/>
      <c r="LG1388"/>
      <c r="LH1388"/>
      <c r="LI1388"/>
      <c r="LJ1388"/>
      <c r="LK1388"/>
      <c r="LL1388"/>
      <c r="LM1388"/>
      <c r="LN1388"/>
      <c r="LO1388"/>
      <c r="LP1388"/>
      <c r="LQ1388"/>
      <c r="LR1388"/>
      <c r="LS1388"/>
      <c r="LT1388"/>
      <c r="LU1388"/>
      <c r="LV1388"/>
      <c r="LW1388"/>
      <c r="LX1388"/>
      <c r="LY1388"/>
      <c r="LZ1388"/>
      <c r="MA1388"/>
      <c r="MB1388"/>
      <c r="MC1388"/>
      <c r="MD1388"/>
      <c r="ME1388"/>
      <c r="MF1388"/>
      <c r="MG1388"/>
      <c r="MH1388"/>
      <c r="MI1388"/>
      <c r="MJ1388"/>
      <c r="MK1388"/>
      <c r="ML1388"/>
      <c r="MM1388"/>
      <c r="MN1388"/>
      <c r="MO1388"/>
      <c r="MP1388"/>
      <c r="MQ1388"/>
      <c r="MR1388"/>
      <c r="MS1388"/>
      <c r="MT1388"/>
      <c r="MU1388"/>
      <c r="MV1388"/>
      <c r="MW1388"/>
      <c r="MX1388"/>
      <c r="MY1388"/>
      <c r="MZ1388"/>
      <c r="NA1388"/>
      <c r="NB1388"/>
      <c r="NC1388"/>
      <c r="ND1388"/>
      <c r="NE1388"/>
      <c r="NF1388"/>
      <c r="NG1388"/>
      <c r="NH1388"/>
      <c r="NI1388"/>
      <c r="NJ1388"/>
      <c r="NK1388"/>
      <c r="NL1388"/>
      <c r="NM1388"/>
      <c r="NN1388"/>
      <c r="NO1388"/>
      <c r="NP1388"/>
      <c r="NQ1388"/>
      <c r="NR1388"/>
      <c r="NS1388"/>
      <c r="NT1388"/>
      <c r="NU1388"/>
      <c r="NV1388"/>
      <c r="NW1388"/>
      <c r="NX1388"/>
      <c r="NY1388"/>
      <c r="NZ1388"/>
      <c r="OA1388"/>
    </row>
    <row r="1389" spans="16:391"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  <c r="CN1389"/>
      <c r="CO1389"/>
      <c r="CP1389"/>
      <c r="CQ1389"/>
      <c r="CR1389"/>
      <c r="CS1389"/>
      <c r="CT1389"/>
      <c r="CU1389"/>
      <c r="CV1389"/>
      <c r="CW1389"/>
      <c r="CX1389"/>
      <c r="CY1389"/>
      <c r="CZ1389"/>
      <c r="DA1389"/>
      <c r="DB1389"/>
      <c r="DC1389"/>
      <c r="DD1389"/>
      <c r="DE1389"/>
      <c r="DF1389"/>
      <c r="DG1389"/>
      <c r="DH1389"/>
      <c r="DI1389"/>
      <c r="DJ1389"/>
      <c r="DK1389"/>
      <c r="DL1389"/>
      <c r="DM1389"/>
      <c r="DN1389"/>
      <c r="DO1389"/>
      <c r="DP1389"/>
      <c r="DQ1389"/>
      <c r="DR1389"/>
      <c r="DS1389"/>
      <c r="DT1389"/>
      <c r="DU1389"/>
      <c r="DV1389"/>
      <c r="DW1389"/>
      <c r="DX1389"/>
      <c r="DY1389"/>
      <c r="DZ1389"/>
      <c r="EA1389"/>
      <c r="EB1389"/>
      <c r="EC1389"/>
      <c r="ED1389"/>
      <c r="EE1389"/>
      <c r="EF1389"/>
      <c r="EG1389"/>
      <c r="EH1389"/>
      <c r="EI1389"/>
      <c r="EJ1389"/>
      <c r="EK1389"/>
      <c r="EL1389"/>
      <c r="EM1389"/>
      <c r="EN1389"/>
      <c r="EO1389"/>
      <c r="EP1389"/>
      <c r="EQ1389"/>
      <c r="ER1389"/>
      <c r="ES1389"/>
      <c r="ET1389"/>
      <c r="EU1389"/>
      <c r="EV1389"/>
      <c r="EW1389"/>
      <c r="EX1389"/>
      <c r="EY1389"/>
      <c r="EZ1389"/>
      <c r="FA1389"/>
      <c r="FB1389"/>
      <c r="FC1389"/>
      <c r="FD1389"/>
      <c r="FE1389"/>
      <c r="FF1389"/>
      <c r="FG1389"/>
      <c r="FH1389"/>
      <c r="FI1389"/>
      <c r="FJ1389"/>
      <c r="FK1389"/>
      <c r="FL1389"/>
      <c r="FM1389"/>
      <c r="FN1389"/>
      <c r="FO1389"/>
      <c r="FP1389"/>
      <c r="FQ1389"/>
      <c r="FR1389"/>
      <c r="FS1389"/>
      <c r="FT1389"/>
      <c r="FU1389"/>
      <c r="FV1389"/>
      <c r="FW1389"/>
      <c r="FX1389"/>
      <c r="FY1389"/>
      <c r="FZ1389"/>
      <c r="GA1389"/>
      <c r="GB1389"/>
      <c r="GC1389"/>
      <c r="GD1389"/>
      <c r="GE1389"/>
      <c r="GF1389"/>
      <c r="GG1389"/>
      <c r="GH1389"/>
      <c r="GI1389"/>
      <c r="GJ1389"/>
      <c r="GK1389"/>
      <c r="GL1389"/>
      <c r="GM1389"/>
      <c r="GN1389"/>
      <c r="GO1389"/>
      <c r="GP1389"/>
      <c r="GQ1389"/>
      <c r="GR1389"/>
      <c r="GS1389"/>
      <c r="GT1389"/>
      <c r="GU1389"/>
      <c r="GV1389"/>
      <c r="GW1389"/>
      <c r="GX1389"/>
      <c r="GY1389"/>
      <c r="GZ1389"/>
      <c r="HA1389"/>
      <c r="HB1389"/>
      <c r="HC1389"/>
      <c r="HD1389"/>
      <c r="HE1389"/>
      <c r="HF1389"/>
      <c r="HG1389"/>
      <c r="HH1389"/>
      <c r="HI1389"/>
      <c r="HJ1389"/>
      <c r="HK1389"/>
      <c r="HL1389"/>
      <c r="HM1389"/>
      <c r="HN1389"/>
      <c r="HO1389"/>
      <c r="HP1389"/>
      <c r="HQ1389"/>
      <c r="HR1389"/>
      <c r="HS1389"/>
      <c r="HT1389"/>
      <c r="HU1389"/>
      <c r="HV1389"/>
      <c r="HW1389"/>
      <c r="HX1389"/>
      <c r="HY1389"/>
      <c r="HZ1389"/>
      <c r="IA1389"/>
      <c r="IB1389"/>
      <c r="IC1389"/>
      <c r="ID1389"/>
      <c r="IE1389"/>
      <c r="IF1389"/>
      <c r="IG1389"/>
      <c r="IH1389"/>
      <c r="II1389"/>
      <c r="IJ1389"/>
      <c r="IK1389"/>
      <c r="IL1389"/>
      <c r="IM1389"/>
      <c r="IN1389"/>
      <c r="IO1389"/>
      <c r="IP1389"/>
      <c r="IQ1389"/>
      <c r="IR1389"/>
      <c r="IS1389"/>
      <c r="IT1389"/>
      <c r="IU1389"/>
      <c r="IV1389"/>
      <c r="IW1389"/>
      <c r="IX1389"/>
      <c r="IY1389"/>
      <c r="IZ1389"/>
      <c r="JA1389"/>
      <c r="JB1389"/>
      <c r="JC1389"/>
      <c r="JD1389"/>
      <c r="JE1389"/>
      <c r="JF1389"/>
      <c r="JG1389"/>
      <c r="JH1389"/>
      <c r="JI1389"/>
      <c r="JJ1389"/>
      <c r="JK1389"/>
      <c r="JL1389"/>
      <c r="JM1389"/>
      <c r="JN1389"/>
      <c r="JO1389"/>
      <c r="JP1389"/>
      <c r="JQ1389"/>
      <c r="JR1389"/>
      <c r="JS1389"/>
      <c r="JT1389"/>
      <c r="JU1389"/>
      <c r="JV1389"/>
      <c r="JW1389"/>
      <c r="JX1389"/>
      <c r="JY1389"/>
      <c r="JZ1389"/>
      <c r="KA1389"/>
      <c r="KB1389"/>
      <c r="KC1389"/>
      <c r="KD1389"/>
      <c r="KE1389"/>
      <c r="KF1389"/>
      <c r="KG1389"/>
      <c r="KH1389"/>
      <c r="KI1389"/>
      <c r="KJ1389"/>
      <c r="KK1389"/>
      <c r="KL1389"/>
      <c r="KM1389"/>
      <c r="KN1389"/>
      <c r="KO1389"/>
      <c r="KP1389"/>
      <c r="KQ1389"/>
      <c r="KR1389"/>
      <c r="KS1389"/>
      <c r="KT1389"/>
      <c r="KU1389"/>
      <c r="KV1389"/>
      <c r="KW1389"/>
      <c r="KX1389"/>
      <c r="KY1389"/>
      <c r="KZ1389"/>
      <c r="LA1389"/>
      <c r="LB1389"/>
      <c r="LC1389"/>
      <c r="LD1389"/>
      <c r="LE1389"/>
      <c r="LF1389"/>
      <c r="LG1389"/>
      <c r="LH1389"/>
      <c r="LI1389"/>
      <c r="LJ1389"/>
      <c r="LK1389"/>
      <c r="LL1389"/>
      <c r="LM1389"/>
      <c r="LN1389"/>
      <c r="LO1389"/>
      <c r="LP1389"/>
      <c r="LQ1389"/>
      <c r="LR1389"/>
      <c r="LS1389"/>
      <c r="LT1389"/>
      <c r="LU1389"/>
      <c r="LV1389"/>
      <c r="LW1389"/>
      <c r="LX1389"/>
      <c r="LY1389"/>
      <c r="LZ1389"/>
      <c r="MA1389"/>
      <c r="MB1389"/>
      <c r="MC1389"/>
      <c r="MD1389"/>
      <c r="ME1389"/>
      <c r="MF1389"/>
      <c r="MG1389"/>
      <c r="MH1389"/>
      <c r="MI1389"/>
      <c r="MJ1389"/>
      <c r="MK1389"/>
      <c r="ML1389"/>
      <c r="MM1389"/>
      <c r="MN1389"/>
      <c r="MO1389"/>
      <c r="MP1389"/>
      <c r="MQ1389"/>
      <c r="MR1389"/>
      <c r="MS1389"/>
      <c r="MT1389"/>
      <c r="MU1389"/>
      <c r="MV1389"/>
      <c r="MW1389"/>
      <c r="MX1389"/>
      <c r="MY1389"/>
      <c r="MZ1389"/>
      <c r="NA1389"/>
      <c r="NB1389"/>
      <c r="NC1389"/>
      <c r="ND1389"/>
      <c r="NE1389"/>
      <c r="NF1389"/>
      <c r="NG1389"/>
      <c r="NH1389"/>
      <c r="NI1389"/>
      <c r="NJ1389"/>
      <c r="NK1389"/>
      <c r="NL1389"/>
      <c r="NM1389"/>
      <c r="NN1389"/>
      <c r="NO1389"/>
      <c r="NP1389"/>
      <c r="NQ1389"/>
      <c r="NR1389"/>
      <c r="NS1389"/>
      <c r="NT1389"/>
      <c r="NU1389"/>
      <c r="NV1389"/>
      <c r="NW1389"/>
      <c r="NX1389"/>
      <c r="NY1389"/>
      <c r="NZ1389"/>
      <c r="OA1389"/>
    </row>
    <row r="1390" spans="16:391"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  <c r="CN1390"/>
      <c r="CO1390"/>
      <c r="CP1390"/>
      <c r="CQ1390"/>
      <c r="CR1390"/>
      <c r="CS1390"/>
      <c r="CT1390"/>
      <c r="CU1390"/>
      <c r="CV1390"/>
      <c r="CW1390"/>
      <c r="CX1390"/>
      <c r="CY1390"/>
      <c r="CZ1390"/>
      <c r="DA1390"/>
      <c r="DB1390"/>
      <c r="DC1390"/>
      <c r="DD1390"/>
      <c r="DE1390"/>
      <c r="DF1390"/>
      <c r="DG1390"/>
      <c r="DH1390"/>
      <c r="DI1390"/>
      <c r="DJ1390"/>
      <c r="DK1390"/>
      <c r="DL1390"/>
      <c r="DM1390"/>
      <c r="DN1390"/>
      <c r="DO1390"/>
      <c r="DP1390"/>
      <c r="DQ1390"/>
      <c r="DR1390"/>
      <c r="DS1390"/>
      <c r="DT1390"/>
      <c r="DU1390"/>
      <c r="DV1390"/>
      <c r="DW1390"/>
      <c r="DX1390"/>
      <c r="DY1390"/>
      <c r="DZ1390"/>
      <c r="EA1390"/>
      <c r="EB1390"/>
      <c r="EC1390"/>
      <c r="ED1390"/>
      <c r="EE1390"/>
      <c r="EF1390"/>
      <c r="EG1390"/>
      <c r="EH1390"/>
      <c r="EI1390"/>
      <c r="EJ1390"/>
      <c r="EK1390"/>
      <c r="EL1390"/>
      <c r="EM1390"/>
      <c r="EN1390"/>
      <c r="EO1390"/>
      <c r="EP1390"/>
      <c r="EQ1390"/>
      <c r="ER1390"/>
      <c r="ES1390"/>
      <c r="ET1390"/>
      <c r="EU1390"/>
      <c r="EV1390"/>
      <c r="EW1390"/>
      <c r="EX1390"/>
      <c r="EY1390"/>
      <c r="EZ1390"/>
      <c r="FA1390"/>
      <c r="FB1390"/>
      <c r="FC1390"/>
      <c r="FD1390"/>
      <c r="FE1390"/>
      <c r="FF1390"/>
      <c r="FG1390"/>
      <c r="FH1390"/>
      <c r="FI1390"/>
      <c r="FJ1390"/>
      <c r="FK1390"/>
      <c r="FL1390"/>
      <c r="FM1390"/>
      <c r="FN1390"/>
      <c r="FO1390"/>
      <c r="FP1390"/>
      <c r="FQ1390"/>
      <c r="FR1390"/>
      <c r="FS1390"/>
      <c r="FT1390"/>
      <c r="FU1390"/>
      <c r="FV1390"/>
      <c r="FW1390"/>
      <c r="FX1390"/>
      <c r="FY1390"/>
      <c r="FZ1390"/>
      <c r="GA1390"/>
      <c r="GB1390"/>
      <c r="GC1390"/>
      <c r="GD1390"/>
      <c r="GE1390"/>
      <c r="GF1390"/>
      <c r="GG1390"/>
      <c r="GH1390"/>
      <c r="GI1390"/>
      <c r="GJ1390"/>
      <c r="GK1390"/>
      <c r="GL1390"/>
      <c r="GM1390"/>
      <c r="GN1390"/>
      <c r="GO1390"/>
      <c r="GP1390"/>
      <c r="GQ1390"/>
      <c r="GR1390"/>
      <c r="GS1390"/>
      <c r="GT1390"/>
      <c r="GU1390"/>
      <c r="GV1390"/>
      <c r="GW1390"/>
      <c r="GX1390"/>
      <c r="GY1390"/>
      <c r="GZ1390"/>
      <c r="HA1390"/>
      <c r="HB1390"/>
      <c r="HC1390"/>
      <c r="HD1390"/>
      <c r="HE1390"/>
      <c r="HF1390"/>
      <c r="HG1390"/>
      <c r="HH1390"/>
      <c r="HI1390"/>
      <c r="HJ1390"/>
      <c r="HK1390"/>
      <c r="HL1390"/>
      <c r="HM1390"/>
      <c r="HN1390"/>
      <c r="HO1390"/>
      <c r="HP1390"/>
      <c r="HQ1390"/>
      <c r="HR1390"/>
      <c r="HS1390"/>
      <c r="HT1390"/>
      <c r="HU1390"/>
      <c r="HV1390"/>
      <c r="HW1390"/>
      <c r="HX1390"/>
      <c r="HY1390"/>
      <c r="HZ1390"/>
      <c r="IA1390"/>
      <c r="IB1390"/>
      <c r="IC1390"/>
      <c r="ID1390"/>
      <c r="IE1390"/>
      <c r="IF1390"/>
      <c r="IG1390"/>
      <c r="IH1390"/>
      <c r="II1390"/>
      <c r="IJ1390"/>
      <c r="IK1390"/>
      <c r="IL1390"/>
      <c r="IM1390"/>
      <c r="IN1390"/>
      <c r="IO1390"/>
      <c r="IP1390"/>
      <c r="IQ1390"/>
      <c r="IR1390"/>
      <c r="IS1390"/>
      <c r="IT1390"/>
      <c r="IU1390"/>
      <c r="IV1390"/>
      <c r="IW1390"/>
      <c r="IX1390"/>
      <c r="IY1390"/>
      <c r="IZ1390"/>
      <c r="JA1390"/>
      <c r="JB1390"/>
      <c r="JC1390"/>
      <c r="JD1390"/>
      <c r="JE1390"/>
      <c r="JF1390"/>
      <c r="JG1390"/>
      <c r="JH1390"/>
      <c r="JI1390"/>
      <c r="JJ1390"/>
      <c r="JK1390"/>
      <c r="JL1390"/>
      <c r="JM1390"/>
      <c r="JN1390"/>
      <c r="JO1390"/>
      <c r="JP1390"/>
      <c r="JQ1390"/>
      <c r="JR1390"/>
      <c r="JS1390"/>
      <c r="JT1390"/>
      <c r="JU1390"/>
      <c r="JV1390"/>
      <c r="JW1390"/>
      <c r="JX1390"/>
      <c r="JY1390"/>
      <c r="JZ1390"/>
      <c r="KA1390"/>
      <c r="KB1390"/>
      <c r="KC1390"/>
      <c r="KD1390"/>
      <c r="KE1390"/>
      <c r="KF1390"/>
      <c r="KG1390"/>
      <c r="KH1390"/>
      <c r="KI1390"/>
      <c r="KJ1390"/>
      <c r="KK1390"/>
      <c r="KL1390"/>
      <c r="KM1390"/>
      <c r="KN1390"/>
      <c r="KO1390"/>
      <c r="KP1390"/>
      <c r="KQ1390"/>
      <c r="KR1390"/>
      <c r="KS1390"/>
      <c r="KT1390"/>
      <c r="KU1390"/>
      <c r="KV1390"/>
      <c r="KW1390"/>
      <c r="KX1390"/>
      <c r="KY1390"/>
      <c r="KZ1390"/>
      <c r="LA1390"/>
      <c r="LB1390"/>
      <c r="LC1390"/>
      <c r="LD1390"/>
      <c r="LE1390"/>
      <c r="LF1390"/>
      <c r="LG1390"/>
      <c r="LH1390"/>
      <c r="LI1390"/>
      <c r="LJ1390"/>
      <c r="LK1390"/>
      <c r="LL1390"/>
      <c r="LM1390"/>
      <c r="LN1390"/>
      <c r="LO1390"/>
      <c r="LP1390"/>
      <c r="LQ1390"/>
      <c r="LR1390"/>
      <c r="LS1390"/>
      <c r="LT1390"/>
      <c r="LU1390"/>
      <c r="LV1390"/>
      <c r="LW1390"/>
      <c r="LX1390"/>
      <c r="LY1390"/>
      <c r="LZ1390"/>
      <c r="MA1390"/>
      <c r="MB1390"/>
      <c r="MC1390"/>
      <c r="MD1390"/>
      <c r="ME1390"/>
      <c r="MF1390"/>
      <c r="MG1390"/>
      <c r="MH1390"/>
      <c r="MI1390"/>
      <c r="MJ1390"/>
      <c r="MK1390"/>
      <c r="ML1390"/>
      <c r="MM1390"/>
      <c r="MN1390"/>
      <c r="MO1390"/>
      <c r="MP1390"/>
      <c r="MQ1390"/>
      <c r="MR1390"/>
      <c r="MS1390"/>
      <c r="MT1390"/>
      <c r="MU1390"/>
      <c r="MV1390"/>
      <c r="MW1390"/>
      <c r="MX1390"/>
      <c r="MY1390"/>
      <c r="MZ1390"/>
      <c r="NA1390"/>
      <c r="NB1390"/>
      <c r="NC1390"/>
      <c r="ND1390"/>
      <c r="NE1390"/>
      <c r="NF1390"/>
      <c r="NG1390"/>
      <c r="NH1390"/>
      <c r="NI1390"/>
      <c r="NJ1390"/>
      <c r="NK1390"/>
      <c r="NL1390"/>
      <c r="NM1390"/>
      <c r="NN1390"/>
      <c r="NO1390"/>
      <c r="NP1390"/>
      <c r="NQ1390"/>
      <c r="NR1390"/>
      <c r="NS1390"/>
      <c r="NT1390"/>
      <c r="NU1390"/>
      <c r="NV1390"/>
      <c r="NW1390"/>
      <c r="NX1390"/>
      <c r="NY1390"/>
      <c r="NZ1390"/>
      <c r="OA1390"/>
    </row>
    <row r="1391" spans="16:391"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  <c r="CN1391"/>
      <c r="CO1391"/>
      <c r="CP1391"/>
      <c r="CQ1391"/>
      <c r="CR1391"/>
      <c r="CS1391"/>
      <c r="CT1391"/>
      <c r="CU1391"/>
      <c r="CV1391"/>
      <c r="CW1391"/>
      <c r="CX1391"/>
      <c r="CY1391"/>
      <c r="CZ1391"/>
      <c r="DA1391"/>
      <c r="DB1391"/>
      <c r="DC1391"/>
      <c r="DD1391"/>
      <c r="DE1391"/>
      <c r="DF1391"/>
      <c r="DG1391"/>
      <c r="DH1391"/>
      <c r="DI1391"/>
      <c r="DJ1391"/>
      <c r="DK1391"/>
      <c r="DL1391"/>
      <c r="DM1391"/>
      <c r="DN1391"/>
      <c r="DO1391"/>
      <c r="DP1391"/>
      <c r="DQ1391"/>
      <c r="DR1391"/>
      <c r="DS1391"/>
      <c r="DT1391"/>
      <c r="DU1391"/>
      <c r="DV1391"/>
      <c r="DW1391"/>
      <c r="DX1391"/>
      <c r="DY1391"/>
      <c r="DZ1391"/>
      <c r="EA1391"/>
      <c r="EB1391"/>
      <c r="EC1391"/>
      <c r="ED1391"/>
      <c r="EE1391"/>
      <c r="EF1391"/>
      <c r="EG1391"/>
      <c r="EH1391"/>
      <c r="EI1391"/>
      <c r="EJ1391"/>
      <c r="EK1391"/>
      <c r="EL1391"/>
      <c r="EM1391"/>
      <c r="EN1391"/>
      <c r="EO1391"/>
      <c r="EP1391"/>
      <c r="EQ1391"/>
      <c r="ER1391"/>
      <c r="ES1391"/>
      <c r="ET1391"/>
      <c r="EU1391"/>
      <c r="EV1391"/>
      <c r="EW1391"/>
      <c r="EX1391"/>
      <c r="EY1391"/>
      <c r="EZ1391"/>
      <c r="FA1391"/>
      <c r="FB1391"/>
      <c r="FC1391"/>
      <c r="FD1391"/>
      <c r="FE1391"/>
      <c r="FF1391"/>
      <c r="FG1391"/>
      <c r="FH1391"/>
      <c r="FI1391"/>
      <c r="FJ1391"/>
      <c r="FK1391"/>
      <c r="FL1391"/>
      <c r="FM1391"/>
      <c r="FN1391"/>
      <c r="FO1391"/>
      <c r="FP1391"/>
      <c r="FQ1391"/>
      <c r="FR1391"/>
      <c r="FS1391"/>
      <c r="FT1391"/>
      <c r="FU1391"/>
      <c r="FV1391"/>
      <c r="FW1391"/>
      <c r="FX1391"/>
      <c r="FY1391"/>
      <c r="FZ1391"/>
      <c r="GA1391"/>
      <c r="GB1391"/>
      <c r="GC1391"/>
      <c r="GD1391"/>
      <c r="GE1391"/>
      <c r="GF1391"/>
      <c r="GG1391"/>
      <c r="GH1391"/>
      <c r="GI1391"/>
      <c r="GJ1391"/>
      <c r="GK1391"/>
      <c r="GL1391"/>
      <c r="GM1391"/>
      <c r="GN1391"/>
      <c r="GO1391"/>
      <c r="GP1391"/>
      <c r="GQ1391"/>
      <c r="GR1391"/>
      <c r="GS1391"/>
      <c r="GT1391"/>
      <c r="GU1391"/>
      <c r="GV1391"/>
      <c r="GW1391"/>
      <c r="GX1391"/>
      <c r="GY1391"/>
      <c r="GZ1391"/>
      <c r="HA1391"/>
      <c r="HB1391"/>
      <c r="HC1391"/>
      <c r="HD1391"/>
      <c r="HE1391"/>
      <c r="HF1391"/>
      <c r="HG1391"/>
      <c r="HH1391"/>
      <c r="HI1391"/>
      <c r="HJ1391"/>
      <c r="HK1391"/>
      <c r="HL1391"/>
      <c r="HM1391"/>
      <c r="HN1391"/>
      <c r="HO1391"/>
      <c r="HP1391"/>
      <c r="HQ1391"/>
      <c r="HR1391"/>
      <c r="HS1391"/>
      <c r="HT1391"/>
      <c r="HU1391"/>
      <c r="HV1391"/>
      <c r="HW1391"/>
      <c r="HX1391"/>
      <c r="HY1391"/>
      <c r="HZ1391"/>
      <c r="IA1391"/>
      <c r="IB1391"/>
      <c r="IC1391"/>
      <c r="ID1391"/>
      <c r="IE1391"/>
      <c r="IF1391"/>
      <c r="IG1391"/>
      <c r="IH1391"/>
      <c r="II1391"/>
      <c r="IJ1391"/>
      <c r="IK1391"/>
      <c r="IL1391"/>
      <c r="IM1391"/>
      <c r="IN1391"/>
      <c r="IO1391"/>
      <c r="IP1391"/>
      <c r="IQ1391"/>
      <c r="IR1391"/>
      <c r="IS1391"/>
      <c r="IT1391"/>
      <c r="IU1391"/>
      <c r="IV1391"/>
      <c r="IW1391"/>
      <c r="IX1391"/>
      <c r="IY1391"/>
      <c r="IZ1391"/>
      <c r="JA1391"/>
      <c r="JB1391"/>
      <c r="JC1391"/>
      <c r="JD1391"/>
      <c r="JE1391"/>
      <c r="JF1391"/>
      <c r="JG1391"/>
      <c r="JH1391"/>
      <c r="JI1391"/>
      <c r="JJ1391"/>
      <c r="JK1391"/>
      <c r="JL1391"/>
      <c r="JM1391"/>
      <c r="JN1391"/>
      <c r="JO1391"/>
      <c r="JP1391"/>
      <c r="JQ1391"/>
      <c r="JR1391"/>
      <c r="JS1391"/>
      <c r="JT1391"/>
      <c r="JU1391"/>
      <c r="JV1391"/>
      <c r="JW1391"/>
      <c r="JX1391"/>
      <c r="JY1391"/>
      <c r="JZ1391"/>
      <c r="KA1391"/>
      <c r="KB1391"/>
      <c r="KC1391"/>
      <c r="KD1391"/>
      <c r="KE1391"/>
      <c r="KF1391"/>
      <c r="KG1391"/>
      <c r="KH1391"/>
      <c r="KI1391"/>
      <c r="KJ1391"/>
      <c r="KK1391"/>
      <c r="KL1391"/>
      <c r="KM1391"/>
      <c r="KN1391"/>
      <c r="KO1391"/>
      <c r="KP1391"/>
      <c r="KQ1391"/>
      <c r="KR1391"/>
      <c r="KS1391"/>
      <c r="KT1391"/>
      <c r="KU1391"/>
      <c r="KV1391"/>
      <c r="KW1391"/>
      <c r="KX1391"/>
      <c r="KY1391"/>
      <c r="KZ1391"/>
      <c r="LA1391"/>
      <c r="LB1391"/>
      <c r="LC1391"/>
      <c r="LD1391"/>
      <c r="LE1391"/>
      <c r="LF1391"/>
      <c r="LG1391"/>
      <c r="LH1391"/>
      <c r="LI1391"/>
      <c r="LJ1391"/>
      <c r="LK1391"/>
      <c r="LL1391"/>
      <c r="LM1391"/>
      <c r="LN1391"/>
      <c r="LO1391"/>
      <c r="LP1391"/>
      <c r="LQ1391"/>
      <c r="LR1391"/>
      <c r="LS1391"/>
      <c r="LT1391"/>
      <c r="LU1391"/>
      <c r="LV1391"/>
      <c r="LW1391"/>
      <c r="LX1391"/>
      <c r="LY1391"/>
      <c r="LZ1391"/>
      <c r="MA1391"/>
      <c r="MB1391"/>
      <c r="MC1391"/>
      <c r="MD1391"/>
      <c r="ME1391"/>
      <c r="MF1391"/>
      <c r="MG1391"/>
      <c r="MH1391"/>
      <c r="MI1391"/>
      <c r="MJ1391"/>
      <c r="MK1391"/>
      <c r="ML1391"/>
      <c r="MM1391"/>
      <c r="MN1391"/>
      <c r="MO1391"/>
      <c r="MP1391"/>
      <c r="MQ1391"/>
      <c r="MR1391"/>
      <c r="MS1391"/>
      <c r="MT1391"/>
      <c r="MU1391"/>
      <c r="MV1391"/>
      <c r="MW1391"/>
      <c r="MX1391"/>
      <c r="MY1391"/>
      <c r="MZ1391"/>
      <c r="NA1391"/>
      <c r="NB1391"/>
      <c r="NC1391"/>
      <c r="ND1391"/>
      <c r="NE1391"/>
      <c r="NF1391"/>
      <c r="NG1391"/>
      <c r="NH1391"/>
      <c r="NI1391"/>
      <c r="NJ1391"/>
      <c r="NK1391"/>
      <c r="NL1391"/>
      <c r="NM1391"/>
      <c r="NN1391"/>
      <c r="NO1391"/>
      <c r="NP1391"/>
      <c r="NQ1391"/>
      <c r="NR1391"/>
      <c r="NS1391"/>
      <c r="NT1391"/>
      <c r="NU1391"/>
      <c r="NV1391"/>
      <c r="NW1391"/>
      <c r="NX1391"/>
      <c r="NY1391"/>
      <c r="NZ1391"/>
      <c r="OA1391"/>
    </row>
    <row r="1392" spans="16:391"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  <c r="CN1392"/>
      <c r="CO1392"/>
      <c r="CP1392"/>
      <c r="CQ1392"/>
      <c r="CR1392"/>
      <c r="CS1392"/>
      <c r="CT1392"/>
      <c r="CU1392"/>
      <c r="CV1392"/>
      <c r="CW1392"/>
      <c r="CX1392"/>
      <c r="CY1392"/>
      <c r="CZ1392"/>
      <c r="DA1392"/>
      <c r="DB1392"/>
      <c r="DC1392"/>
      <c r="DD1392"/>
      <c r="DE1392"/>
      <c r="DF1392"/>
      <c r="DG1392"/>
      <c r="DH1392"/>
      <c r="DI1392"/>
      <c r="DJ1392"/>
      <c r="DK1392"/>
      <c r="DL1392"/>
      <c r="DM1392"/>
      <c r="DN1392"/>
      <c r="DO1392"/>
      <c r="DP1392"/>
      <c r="DQ1392"/>
      <c r="DR1392"/>
      <c r="DS1392"/>
      <c r="DT1392"/>
      <c r="DU1392"/>
      <c r="DV1392"/>
      <c r="DW1392"/>
      <c r="DX1392"/>
      <c r="DY1392"/>
      <c r="DZ1392"/>
      <c r="EA1392"/>
      <c r="EB1392"/>
      <c r="EC1392"/>
      <c r="ED1392"/>
      <c r="EE1392"/>
      <c r="EF1392"/>
      <c r="EG1392"/>
      <c r="EH1392"/>
      <c r="EI1392"/>
      <c r="EJ1392"/>
      <c r="EK1392"/>
      <c r="EL1392"/>
      <c r="EM1392"/>
      <c r="EN1392"/>
      <c r="EO1392"/>
      <c r="EP1392"/>
      <c r="EQ1392"/>
      <c r="ER1392"/>
      <c r="ES1392"/>
      <c r="ET1392"/>
      <c r="EU1392"/>
      <c r="EV1392"/>
      <c r="EW1392"/>
      <c r="EX1392"/>
      <c r="EY1392"/>
      <c r="EZ1392"/>
      <c r="FA1392"/>
      <c r="FB1392"/>
      <c r="FC1392"/>
      <c r="FD1392"/>
      <c r="FE1392"/>
      <c r="FF1392"/>
      <c r="FG1392"/>
      <c r="FH1392"/>
      <c r="FI1392"/>
      <c r="FJ1392"/>
      <c r="FK1392"/>
      <c r="FL1392"/>
      <c r="FM1392"/>
      <c r="FN1392"/>
      <c r="FO1392"/>
      <c r="FP1392"/>
      <c r="FQ1392"/>
      <c r="FR1392"/>
      <c r="FS1392"/>
      <c r="FT1392"/>
      <c r="FU1392"/>
      <c r="FV1392"/>
      <c r="FW1392"/>
      <c r="FX1392"/>
      <c r="FY1392"/>
      <c r="FZ1392"/>
      <c r="GA1392"/>
      <c r="GB1392"/>
      <c r="GC1392"/>
      <c r="GD1392"/>
      <c r="GE1392"/>
      <c r="GF1392"/>
      <c r="GG1392"/>
      <c r="GH1392"/>
      <c r="GI1392"/>
      <c r="GJ1392"/>
      <c r="GK1392"/>
      <c r="GL1392"/>
      <c r="GM1392"/>
      <c r="GN1392"/>
      <c r="GO1392"/>
      <c r="GP1392"/>
      <c r="GQ1392"/>
      <c r="GR1392"/>
      <c r="GS1392"/>
      <c r="GT1392"/>
      <c r="GU1392"/>
      <c r="GV1392"/>
      <c r="GW1392"/>
      <c r="GX1392"/>
      <c r="GY1392"/>
      <c r="GZ1392"/>
      <c r="HA1392"/>
      <c r="HB1392"/>
      <c r="HC1392"/>
      <c r="HD1392"/>
      <c r="HE1392"/>
      <c r="HF1392"/>
      <c r="HG1392"/>
      <c r="HH1392"/>
      <c r="HI1392"/>
      <c r="HJ1392"/>
      <c r="HK1392"/>
      <c r="HL1392"/>
      <c r="HM1392"/>
      <c r="HN1392"/>
      <c r="HO1392"/>
      <c r="HP1392"/>
      <c r="HQ1392"/>
      <c r="HR1392"/>
      <c r="HS1392"/>
      <c r="HT1392"/>
      <c r="HU1392"/>
      <c r="HV1392"/>
      <c r="HW1392"/>
      <c r="HX1392"/>
      <c r="HY1392"/>
      <c r="HZ1392"/>
      <c r="IA1392"/>
      <c r="IB1392"/>
      <c r="IC1392"/>
      <c r="ID1392"/>
      <c r="IE1392"/>
      <c r="IF1392"/>
      <c r="IG1392"/>
      <c r="IH1392"/>
      <c r="II1392"/>
      <c r="IJ1392"/>
      <c r="IK1392"/>
      <c r="IL1392"/>
      <c r="IM1392"/>
      <c r="IN1392"/>
      <c r="IO1392"/>
      <c r="IP1392"/>
      <c r="IQ1392"/>
      <c r="IR1392"/>
      <c r="IS1392"/>
      <c r="IT1392"/>
      <c r="IU1392"/>
      <c r="IV1392"/>
      <c r="IW1392"/>
      <c r="IX1392"/>
      <c r="IY1392"/>
      <c r="IZ1392"/>
      <c r="JA1392"/>
      <c r="JB1392"/>
      <c r="JC1392"/>
      <c r="JD1392"/>
      <c r="JE1392"/>
      <c r="JF1392"/>
      <c r="JG1392"/>
      <c r="JH1392"/>
      <c r="JI1392"/>
      <c r="JJ1392"/>
      <c r="JK1392"/>
      <c r="JL1392"/>
      <c r="JM1392"/>
      <c r="JN1392"/>
      <c r="JO1392"/>
      <c r="JP1392"/>
      <c r="JQ1392"/>
      <c r="JR1392"/>
      <c r="JS1392"/>
      <c r="JT1392"/>
      <c r="JU1392"/>
      <c r="JV1392"/>
      <c r="JW1392"/>
      <c r="JX1392"/>
      <c r="JY1392"/>
      <c r="JZ1392"/>
      <c r="KA1392"/>
      <c r="KB1392"/>
      <c r="KC1392"/>
      <c r="KD1392"/>
      <c r="KE1392"/>
      <c r="KF1392"/>
      <c r="KG1392"/>
      <c r="KH1392"/>
      <c r="KI1392"/>
      <c r="KJ1392"/>
      <c r="KK1392"/>
      <c r="KL1392"/>
      <c r="KM1392"/>
      <c r="KN1392"/>
      <c r="KO1392"/>
      <c r="KP1392"/>
      <c r="KQ1392"/>
      <c r="KR1392"/>
      <c r="KS1392"/>
      <c r="KT1392"/>
      <c r="KU1392"/>
      <c r="KV1392"/>
      <c r="KW1392"/>
      <c r="KX1392"/>
      <c r="KY1392"/>
      <c r="KZ1392"/>
      <c r="LA1392"/>
      <c r="LB1392"/>
      <c r="LC1392"/>
      <c r="LD1392"/>
      <c r="LE1392"/>
      <c r="LF1392"/>
      <c r="LG1392"/>
      <c r="LH1392"/>
      <c r="LI1392"/>
      <c r="LJ1392"/>
      <c r="LK1392"/>
      <c r="LL1392"/>
      <c r="LM1392"/>
      <c r="LN1392"/>
      <c r="LO1392"/>
      <c r="LP1392"/>
      <c r="LQ1392"/>
      <c r="LR1392"/>
      <c r="LS1392"/>
      <c r="LT1392"/>
      <c r="LU1392"/>
      <c r="LV1392"/>
      <c r="LW1392"/>
      <c r="LX1392"/>
      <c r="LY1392"/>
      <c r="LZ1392"/>
      <c r="MA1392"/>
      <c r="MB1392"/>
      <c r="MC1392"/>
      <c r="MD1392"/>
      <c r="ME1392"/>
      <c r="MF1392"/>
      <c r="MG1392"/>
      <c r="MH1392"/>
      <c r="MI1392"/>
      <c r="MJ1392"/>
      <c r="MK1392"/>
      <c r="ML1392"/>
      <c r="MM1392"/>
      <c r="MN1392"/>
      <c r="MO1392"/>
      <c r="MP1392"/>
      <c r="MQ1392"/>
      <c r="MR1392"/>
      <c r="MS1392"/>
      <c r="MT1392"/>
      <c r="MU1392"/>
      <c r="MV1392"/>
      <c r="MW1392"/>
      <c r="MX1392"/>
      <c r="MY1392"/>
      <c r="MZ1392"/>
      <c r="NA1392"/>
      <c r="NB1392"/>
      <c r="NC1392"/>
      <c r="ND1392"/>
      <c r="NE1392"/>
      <c r="NF1392"/>
      <c r="NG1392"/>
      <c r="NH1392"/>
      <c r="NI1392"/>
      <c r="NJ1392"/>
      <c r="NK1392"/>
      <c r="NL1392"/>
      <c r="NM1392"/>
      <c r="NN1392"/>
      <c r="NO1392"/>
      <c r="NP1392"/>
      <c r="NQ1392"/>
      <c r="NR1392"/>
      <c r="NS1392"/>
      <c r="NT1392"/>
      <c r="NU1392"/>
      <c r="NV1392"/>
      <c r="NW1392"/>
      <c r="NX1392"/>
      <c r="NY1392"/>
      <c r="NZ1392"/>
      <c r="OA1392"/>
    </row>
    <row r="1393" spans="16:391"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  <c r="CN1393"/>
      <c r="CO1393"/>
      <c r="CP1393"/>
      <c r="CQ1393"/>
      <c r="CR1393"/>
      <c r="CS1393"/>
      <c r="CT1393"/>
      <c r="CU1393"/>
      <c r="CV1393"/>
      <c r="CW1393"/>
      <c r="CX1393"/>
      <c r="CY1393"/>
      <c r="CZ1393"/>
      <c r="DA1393"/>
      <c r="DB1393"/>
      <c r="DC1393"/>
      <c r="DD1393"/>
      <c r="DE1393"/>
      <c r="DF1393"/>
      <c r="DG1393"/>
      <c r="DH1393"/>
      <c r="DI1393"/>
      <c r="DJ1393"/>
      <c r="DK1393"/>
      <c r="DL1393"/>
      <c r="DM1393"/>
      <c r="DN1393"/>
      <c r="DO1393"/>
      <c r="DP1393"/>
      <c r="DQ1393"/>
      <c r="DR1393"/>
      <c r="DS1393"/>
      <c r="DT1393"/>
      <c r="DU1393"/>
      <c r="DV1393"/>
      <c r="DW1393"/>
      <c r="DX1393"/>
      <c r="DY1393"/>
      <c r="DZ1393"/>
      <c r="EA1393"/>
      <c r="EB1393"/>
      <c r="EC1393"/>
      <c r="ED1393"/>
      <c r="EE1393"/>
      <c r="EF1393"/>
      <c r="EG1393"/>
      <c r="EH1393"/>
      <c r="EI1393"/>
      <c r="EJ1393"/>
      <c r="EK1393"/>
      <c r="EL1393"/>
      <c r="EM1393"/>
      <c r="EN1393"/>
      <c r="EO1393"/>
      <c r="EP1393"/>
      <c r="EQ1393"/>
      <c r="ER1393"/>
      <c r="ES1393"/>
      <c r="ET1393"/>
      <c r="EU1393"/>
      <c r="EV1393"/>
      <c r="EW1393"/>
      <c r="EX1393"/>
      <c r="EY1393"/>
      <c r="EZ1393"/>
      <c r="FA1393"/>
      <c r="FB1393"/>
      <c r="FC1393"/>
      <c r="FD1393"/>
      <c r="FE1393"/>
      <c r="FF1393"/>
      <c r="FG1393"/>
      <c r="FH1393"/>
      <c r="FI1393"/>
      <c r="FJ1393"/>
      <c r="FK1393"/>
      <c r="FL1393"/>
      <c r="FM1393"/>
      <c r="FN1393"/>
      <c r="FO1393"/>
      <c r="FP1393"/>
      <c r="FQ1393"/>
      <c r="FR1393"/>
      <c r="FS1393"/>
      <c r="FT1393"/>
      <c r="FU1393"/>
      <c r="FV1393"/>
      <c r="FW1393"/>
      <c r="FX1393"/>
      <c r="FY1393"/>
      <c r="FZ1393"/>
      <c r="GA1393"/>
      <c r="GB1393"/>
      <c r="GC1393"/>
      <c r="GD1393"/>
      <c r="GE1393"/>
      <c r="GF1393"/>
      <c r="GG1393"/>
      <c r="GH1393"/>
      <c r="GI1393"/>
      <c r="GJ1393"/>
      <c r="GK1393"/>
      <c r="GL1393"/>
      <c r="GM1393"/>
      <c r="GN1393"/>
      <c r="GO1393"/>
      <c r="GP1393"/>
      <c r="GQ1393"/>
      <c r="GR1393"/>
      <c r="GS1393"/>
      <c r="GT1393"/>
      <c r="GU1393"/>
      <c r="GV1393"/>
      <c r="GW1393"/>
      <c r="GX1393"/>
      <c r="GY1393"/>
      <c r="GZ1393"/>
      <c r="HA1393"/>
      <c r="HB1393"/>
      <c r="HC1393"/>
      <c r="HD1393"/>
      <c r="HE1393"/>
      <c r="HF1393"/>
      <c r="HG1393"/>
      <c r="HH1393"/>
      <c r="HI1393"/>
      <c r="HJ1393"/>
      <c r="HK1393"/>
      <c r="HL1393"/>
      <c r="HM1393"/>
      <c r="HN1393"/>
      <c r="HO1393"/>
      <c r="HP1393"/>
      <c r="HQ1393"/>
      <c r="HR1393"/>
      <c r="HS1393"/>
      <c r="HT1393"/>
      <c r="HU1393"/>
      <c r="HV1393"/>
      <c r="HW1393"/>
      <c r="HX1393"/>
      <c r="HY1393"/>
      <c r="HZ1393"/>
      <c r="IA1393"/>
      <c r="IB1393"/>
      <c r="IC1393"/>
      <c r="ID1393"/>
      <c r="IE1393"/>
      <c r="IF1393"/>
      <c r="IG1393"/>
      <c r="IH1393"/>
      <c r="II1393"/>
      <c r="IJ1393"/>
      <c r="IK1393"/>
      <c r="IL1393"/>
      <c r="IM1393"/>
      <c r="IN1393"/>
      <c r="IO1393"/>
      <c r="IP1393"/>
      <c r="IQ1393"/>
      <c r="IR1393"/>
      <c r="IS1393"/>
      <c r="IT1393"/>
      <c r="IU1393"/>
      <c r="IV1393"/>
      <c r="IW1393"/>
      <c r="IX1393"/>
      <c r="IY1393"/>
      <c r="IZ1393"/>
      <c r="JA1393"/>
      <c r="JB1393"/>
      <c r="JC1393"/>
      <c r="JD1393"/>
      <c r="JE1393"/>
      <c r="JF1393"/>
      <c r="JG1393"/>
      <c r="JH1393"/>
      <c r="JI1393"/>
      <c r="JJ1393"/>
      <c r="JK1393"/>
      <c r="JL1393"/>
      <c r="JM1393"/>
      <c r="JN1393"/>
      <c r="JO1393"/>
      <c r="JP1393"/>
      <c r="JQ1393"/>
      <c r="JR1393"/>
      <c r="JS1393"/>
      <c r="JT1393"/>
      <c r="JU1393"/>
      <c r="JV1393"/>
      <c r="JW1393"/>
      <c r="JX1393"/>
      <c r="JY1393"/>
      <c r="JZ1393"/>
      <c r="KA1393"/>
      <c r="KB1393"/>
      <c r="KC1393"/>
      <c r="KD1393"/>
      <c r="KE1393"/>
      <c r="KF1393"/>
      <c r="KG1393"/>
      <c r="KH1393"/>
      <c r="KI1393"/>
      <c r="KJ1393"/>
      <c r="KK1393"/>
      <c r="KL1393"/>
      <c r="KM1393"/>
      <c r="KN1393"/>
      <c r="KO1393"/>
      <c r="KP1393"/>
      <c r="KQ1393"/>
      <c r="KR1393"/>
      <c r="KS1393"/>
      <c r="KT1393"/>
      <c r="KU1393"/>
      <c r="KV1393"/>
      <c r="KW1393"/>
      <c r="KX1393"/>
      <c r="KY1393"/>
      <c r="KZ1393"/>
      <c r="LA1393"/>
      <c r="LB1393"/>
      <c r="LC1393"/>
      <c r="LD1393"/>
      <c r="LE1393"/>
      <c r="LF1393"/>
      <c r="LG1393"/>
      <c r="LH1393"/>
      <c r="LI1393"/>
      <c r="LJ1393"/>
      <c r="LK1393"/>
      <c r="LL1393"/>
      <c r="LM1393"/>
      <c r="LN1393"/>
      <c r="LO1393"/>
      <c r="LP1393"/>
      <c r="LQ1393"/>
      <c r="LR1393"/>
      <c r="LS1393"/>
      <c r="LT1393"/>
      <c r="LU1393"/>
      <c r="LV1393"/>
      <c r="LW1393"/>
      <c r="LX1393"/>
      <c r="LY1393"/>
      <c r="LZ1393"/>
      <c r="MA1393"/>
      <c r="MB1393"/>
      <c r="MC1393"/>
      <c r="MD1393"/>
      <c r="ME1393"/>
      <c r="MF1393"/>
      <c r="MG1393"/>
      <c r="MH1393"/>
      <c r="MI1393"/>
      <c r="MJ1393"/>
      <c r="MK1393"/>
      <c r="ML1393"/>
      <c r="MM1393"/>
      <c r="MN1393"/>
      <c r="MO1393"/>
      <c r="MP1393"/>
      <c r="MQ1393"/>
      <c r="MR1393"/>
      <c r="MS1393"/>
      <c r="MT1393"/>
      <c r="MU1393"/>
      <c r="MV1393"/>
      <c r="MW1393"/>
      <c r="MX1393"/>
      <c r="MY1393"/>
      <c r="MZ1393"/>
      <c r="NA1393"/>
      <c r="NB1393"/>
      <c r="NC1393"/>
      <c r="ND1393"/>
      <c r="NE1393"/>
      <c r="NF1393"/>
      <c r="NG1393"/>
      <c r="NH1393"/>
      <c r="NI1393"/>
      <c r="NJ1393"/>
      <c r="NK1393"/>
      <c r="NL1393"/>
      <c r="NM1393"/>
      <c r="NN1393"/>
      <c r="NO1393"/>
      <c r="NP1393"/>
      <c r="NQ1393"/>
      <c r="NR1393"/>
      <c r="NS1393"/>
      <c r="NT1393"/>
      <c r="NU1393"/>
      <c r="NV1393"/>
      <c r="NW1393"/>
      <c r="NX1393"/>
      <c r="NY1393"/>
      <c r="NZ1393"/>
      <c r="OA1393"/>
    </row>
    <row r="1394" spans="16:391"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  <c r="CN1394"/>
      <c r="CO1394"/>
      <c r="CP1394"/>
      <c r="CQ1394"/>
      <c r="CR1394"/>
      <c r="CS1394"/>
      <c r="CT1394"/>
      <c r="CU1394"/>
      <c r="CV1394"/>
      <c r="CW1394"/>
      <c r="CX1394"/>
      <c r="CY1394"/>
      <c r="CZ1394"/>
      <c r="DA1394"/>
      <c r="DB1394"/>
      <c r="DC1394"/>
      <c r="DD1394"/>
      <c r="DE1394"/>
      <c r="DF1394"/>
      <c r="DG1394"/>
      <c r="DH1394"/>
      <c r="DI1394"/>
      <c r="DJ1394"/>
      <c r="DK1394"/>
      <c r="DL1394"/>
      <c r="DM1394"/>
      <c r="DN1394"/>
      <c r="DO1394"/>
      <c r="DP1394"/>
      <c r="DQ1394"/>
      <c r="DR1394"/>
      <c r="DS1394"/>
      <c r="DT1394"/>
      <c r="DU1394"/>
      <c r="DV1394"/>
      <c r="DW1394"/>
      <c r="DX1394"/>
      <c r="DY1394"/>
      <c r="DZ1394"/>
      <c r="EA1394"/>
      <c r="EB1394"/>
      <c r="EC1394"/>
      <c r="ED1394"/>
      <c r="EE1394"/>
      <c r="EF1394"/>
      <c r="EG1394"/>
      <c r="EH1394"/>
      <c r="EI1394"/>
      <c r="EJ1394"/>
      <c r="EK1394"/>
      <c r="EL1394"/>
      <c r="EM1394"/>
      <c r="EN1394"/>
      <c r="EO1394"/>
      <c r="EP1394"/>
      <c r="EQ1394"/>
      <c r="ER1394"/>
      <c r="ES1394"/>
      <c r="ET1394"/>
      <c r="EU1394"/>
      <c r="EV1394"/>
      <c r="EW1394"/>
      <c r="EX1394"/>
      <c r="EY1394"/>
      <c r="EZ1394"/>
      <c r="FA1394"/>
      <c r="FB1394"/>
      <c r="FC1394"/>
      <c r="FD1394"/>
      <c r="FE1394"/>
      <c r="FF1394"/>
      <c r="FG1394"/>
      <c r="FH1394"/>
      <c r="FI1394"/>
      <c r="FJ1394"/>
      <c r="FK1394"/>
      <c r="FL1394"/>
      <c r="FM1394"/>
      <c r="FN1394"/>
      <c r="FO1394"/>
      <c r="FP1394"/>
      <c r="FQ1394"/>
      <c r="FR1394"/>
      <c r="FS1394"/>
      <c r="FT1394"/>
      <c r="FU1394"/>
      <c r="FV1394"/>
      <c r="FW1394"/>
      <c r="FX1394"/>
      <c r="FY1394"/>
      <c r="FZ1394"/>
      <c r="GA1394"/>
      <c r="GB1394"/>
      <c r="GC1394"/>
      <c r="GD1394"/>
      <c r="GE1394"/>
      <c r="GF1394"/>
      <c r="GG1394"/>
      <c r="GH1394"/>
      <c r="GI1394"/>
      <c r="GJ1394"/>
      <c r="GK1394"/>
      <c r="GL1394"/>
      <c r="GM1394"/>
      <c r="GN1394"/>
      <c r="GO1394"/>
      <c r="GP1394"/>
      <c r="GQ1394"/>
      <c r="GR1394"/>
      <c r="GS1394"/>
      <c r="GT1394"/>
      <c r="GU1394"/>
      <c r="GV1394"/>
      <c r="GW1394"/>
      <c r="GX1394"/>
      <c r="GY1394"/>
      <c r="GZ1394"/>
      <c r="HA1394"/>
      <c r="HB1394"/>
      <c r="HC1394"/>
      <c r="HD1394"/>
      <c r="HE1394"/>
      <c r="HF1394"/>
      <c r="HG1394"/>
      <c r="HH1394"/>
      <c r="HI1394"/>
      <c r="HJ1394"/>
      <c r="HK1394"/>
      <c r="HL1394"/>
      <c r="HM1394"/>
      <c r="HN1394"/>
      <c r="HO1394"/>
      <c r="HP1394"/>
      <c r="HQ1394"/>
      <c r="HR1394"/>
      <c r="HS1394"/>
      <c r="HT1394"/>
      <c r="HU1394"/>
      <c r="HV1394"/>
      <c r="HW1394"/>
      <c r="HX1394"/>
      <c r="HY1394"/>
      <c r="HZ1394"/>
      <c r="IA1394"/>
      <c r="IB1394"/>
      <c r="IC1394"/>
      <c r="ID1394"/>
      <c r="IE1394"/>
      <c r="IF1394"/>
      <c r="IG1394"/>
      <c r="IH1394"/>
      <c r="II1394"/>
      <c r="IJ1394"/>
      <c r="IK1394"/>
      <c r="IL1394"/>
      <c r="IM1394"/>
      <c r="IN1394"/>
      <c r="IO1394"/>
      <c r="IP1394"/>
      <c r="IQ1394"/>
      <c r="IR1394"/>
      <c r="IS1394"/>
      <c r="IT1394"/>
      <c r="IU1394"/>
      <c r="IV1394"/>
      <c r="IW1394"/>
      <c r="IX1394"/>
      <c r="IY1394"/>
      <c r="IZ1394"/>
      <c r="JA1394"/>
      <c r="JB1394"/>
      <c r="JC1394"/>
      <c r="JD1394"/>
      <c r="JE1394"/>
      <c r="JF1394"/>
      <c r="JG1394"/>
      <c r="JH1394"/>
      <c r="JI1394"/>
      <c r="JJ1394"/>
      <c r="JK1394"/>
      <c r="JL1394"/>
      <c r="JM1394"/>
      <c r="JN1394"/>
      <c r="JO1394"/>
      <c r="JP1394"/>
      <c r="JQ1394"/>
      <c r="JR1394"/>
      <c r="JS1394"/>
      <c r="JT1394"/>
      <c r="JU1394"/>
      <c r="JV1394"/>
      <c r="JW1394"/>
      <c r="JX1394"/>
      <c r="JY1394"/>
      <c r="JZ1394"/>
      <c r="KA1394"/>
      <c r="KB1394"/>
      <c r="KC1394"/>
      <c r="KD1394"/>
      <c r="KE1394"/>
      <c r="KF1394"/>
      <c r="KG1394"/>
      <c r="KH1394"/>
      <c r="KI1394"/>
      <c r="KJ1394"/>
      <c r="KK1394"/>
      <c r="KL1394"/>
      <c r="KM1394"/>
      <c r="KN1394"/>
      <c r="KO1394"/>
      <c r="KP1394"/>
      <c r="KQ1394"/>
      <c r="KR1394"/>
      <c r="KS1394"/>
      <c r="KT1394"/>
      <c r="KU1394"/>
      <c r="KV1394"/>
      <c r="KW1394"/>
      <c r="KX1394"/>
      <c r="KY1394"/>
      <c r="KZ1394"/>
      <c r="LA1394"/>
      <c r="LB1394"/>
      <c r="LC1394"/>
      <c r="LD1394"/>
      <c r="LE1394"/>
      <c r="LF1394"/>
      <c r="LG1394"/>
      <c r="LH1394"/>
      <c r="LI1394"/>
      <c r="LJ1394"/>
      <c r="LK1394"/>
      <c r="LL1394"/>
      <c r="LM1394"/>
      <c r="LN1394"/>
      <c r="LO1394"/>
      <c r="LP1394"/>
      <c r="LQ1394"/>
      <c r="LR1394"/>
      <c r="LS1394"/>
      <c r="LT1394"/>
      <c r="LU1394"/>
      <c r="LV1394"/>
      <c r="LW1394"/>
      <c r="LX1394"/>
      <c r="LY1394"/>
      <c r="LZ1394"/>
      <c r="MA1394"/>
      <c r="MB1394"/>
      <c r="MC1394"/>
      <c r="MD1394"/>
      <c r="ME1394"/>
      <c r="MF1394"/>
      <c r="MG1394"/>
      <c r="MH1394"/>
      <c r="MI1394"/>
      <c r="MJ1394"/>
      <c r="MK1394"/>
      <c r="ML1394"/>
      <c r="MM1394"/>
      <c r="MN1394"/>
      <c r="MO1394"/>
      <c r="MP1394"/>
      <c r="MQ1394"/>
      <c r="MR1394"/>
      <c r="MS1394"/>
      <c r="MT1394"/>
      <c r="MU1394"/>
      <c r="MV1394"/>
      <c r="MW1394"/>
      <c r="MX1394"/>
      <c r="MY1394"/>
      <c r="MZ1394"/>
      <c r="NA1394"/>
      <c r="NB1394"/>
      <c r="NC1394"/>
      <c r="ND1394"/>
      <c r="NE1394"/>
      <c r="NF1394"/>
      <c r="NG1394"/>
      <c r="NH1394"/>
      <c r="NI1394"/>
      <c r="NJ1394"/>
      <c r="NK1394"/>
      <c r="NL1394"/>
      <c r="NM1394"/>
      <c r="NN1394"/>
      <c r="NO1394"/>
      <c r="NP1394"/>
      <c r="NQ1394"/>
      <c r="NR1394"/>
      <c r="NS1394"/>
      <c r="NT1394"/>
      <c r="NU1394"/>
      <c r="NV1394"/>
      <c r="NW1394"/>
      <c r="NX1394"/>
      <c r="NY1394"/>
      <c r="NZ1394"/>
      <c r="OA1394"/>
    </row>
    <row r="1395" spans="16:391"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  <c r="CN1395"/>
      <c r="CO1395"/>
      <c r="CP1395"/>
      <c r="CQ1395"/>
      <c r="CR1395"/>
      <c r="CS1395"/>
      <c r="CT1395"/>
      <c r="CU1395"/>
      <c r="CV1395"/>
      <c r="CW1395"/>
      <c r="CX1395"/>
      <c r="CY1395"/>
      <c r="CZ1395"/>
      <c r="DA1395"/>
      <c r="DB1395"/>
      <c r="DC1395"/>
      <c r="DD1395"/>
      <c r="DE1395"/>
      <c r="DF1395"/>
      <c r="DG1395"/>
      <c r="DH1395"/>
      <c r="DI1395"/>
      <c r="DJ1395"/>
      <c r="DK1395"/>
      <c r="DL1395"/>
      <c r="DM1395"/>
      <c r="DN1395"/>
      <c r="DO1395"/>
      <c r="DP1395"/>
      <c r="DQ1395"/>
      <c r="DR1395"/>
      <c r="DS1395"/>
      <c r="DT1395"/>
      <c r="DU1395"/>
      <c r="DV1395"/>
      <c r="DW1395"/>
      <c r="DX1395"/>
      <c r="DY1395"/>
      <c r="DZ1395"/>
      <c r="EA1395"/>
      <c r="EB1395"/>
      <c r="EC1395"/>
      <c r="ED1395"/>
      <c r="EE1395"/>
      <c r="EF1395"/>
      <c r="EG1395"/>
      <c r="EH1395"/>
      <c r="EI1395"/>
      <c r="EJ1395"/>
      <c r="EK1395"/>
      <c r="EL1395"/>
      <c r="EM1395"/>
      <c r="EN1395"/>
      <c r="EO1395"/>
      <c r="EP1395"/>
      <c r="EQ1395"/>
      <c r="ER1395"/>
      <c r="ES1395"/>
      <c r="ET1395"/>
      <c r="EU1395"/>
      <c r="EV1395"/>
      <c r="EW1395"/>
      <c r="EX1395"/>
      <c r="EY1395"/>
      <c r="EZ1395"/>
      <c r="FA1395"/>
      <c r="FB1395"/>
      <c r="FC1395"/>
      <c r="FD1395"/>
      <c r="FE1395"/>
      <c r="FF1395"/>
      <c r="FG1395"/>
      <c r="FH1395"/>
      <c r="FI1395"/>
      <c r="FJ1395"/>
      <c r="FK1395"/>
      <c r="FL1395"/>
      <c r="FM1395"/>
      <c r="FN1395"/>
      <c r="FO1395"/>
      <c r="FP1395"/>
      <c r="FQ1395"/>
      <c r="FR1395"/>
      <c r="FS1395"/>
      <c r="FT1395"/>
      <c r="FU1395"/>
      <c r="FV1395"/>
      <c r="FW1395"/>
      <c r="FX1395"/>
      <c r="FY1395"/>
      <c r="FZ1395"/>
      <c r="GA1395"/>
      <c r="GB1395"/>
      <c r="GC1395"/>
      <c r="GD1395"/>
      <c r="GE1395"/>
      <c r="GF1395"/>
      <c r="GG1395"/>
      <c r="GH1395"/>
      <c r="GI1395"/>
      <c r="GJ1395"/>
      <c r="GK1395"/>
      <c r="GL1395"/>
      <c r="GM1395"/>
      <c r="GN1395"/>
      <c r="GO1395"/>
      <c r="GP1395"/>
      <c r="GQ1395"/>
      <c r="GR1395"/>
      <c r="GS1395"/>
      <c r="GT1395"/>
      <c r="GU1395"/>
      <c r="GV1395"/>
      <c r="GW1395"/>
      <c r="GX1395"/>
      <c r="GY1395"/>
      <c r="GZ1395"/>
      <c r="HA1395"/>
      <c r="HB1395"/>
      <c r="HC1395"/>
      <c r="HD1395"/>
      <c r="HE1395"/>
      <c r="HF1395"/>
      <c r="HG1395"/>
      <c r="HH1395"/>
      <c r="HI1395"/>
      <c r="HJ1395"/>
      <c r="HK1395"/>
      <c r="HL1395"/>
      <c r="HM1395"/>
      <c r="HN1395"/>
      <c r="HO1395"/>
      <c r="HP1395"/>
      <c r="HQ1395"/>
      <c r="HR1395"/>
      <c r="HS1395"/>
      <c r="HT1395"/>
      <c r="HU1395"/>
      <c r="HV1395"/>
      <c r="HW1395"/>
      <c r="HX1395"/>
      <c r="HY1395"/>
      <c r="HZ1395"/>
      <c r="IA1395"/>
      <c r="IB1395"/>
      <c r="IC1395"/>
      <c r="ID1395"/>
      <c r="IE1395"/>
      <c r="IF1395"/>
      <c r="IG1395"/>
      <c r="IH1395"/>
      <c r="II1395"/>
      <c r="IJ1395"/>
      <c r="IK1395"/>
      <c r="IL1395"/>
      <c r="IM1395"/>
      <c r="IN1395"/>
      <c r="IO1395"/>
      <c r="IP1395"/>
      <c r="IQ1395"/>
      <c r="IR1395"/>
      <c r="IS1395"/>
      <c r="IT1395"/>
      <c r="IU1395"/>
      <c r="IV1395"/>
      <c r="IW1395"/>
      <c r="IX1395"/>
      <c r="IY1395"/>
      <c r="IZ1395"/>
      <c r="JA1395"/>
      <c r="JB1395"/>
      <c r="JC1395"/>
      <c r="JD1395"/>
      <c r="JE1395"/>
      <c r="JF1395"/>
      <c r="JG1395"/>
      <c r="JH1395"/>
      <c r="JI1395"/>
      <c r="JJ1395"/>
      <c r="JK1395"/>
      <c r="JL1395"/>
      <c r="JM1395"/>
      <c r="JN1395"/>
      <c r="JO1395"/>
      <c r="JP1395"/>
      <c r="JQ1395"/>
      <c r="JR1395"/>
      <c r="JS1395"/>
      <c r="JT1395"/>
      <c r="JU1395"/>
      <c r="JV1395"/>
      <c r="JW1395"/>
      <c r="JX1395"/>
      <c r="JY1395"/>
      <c r="JZ1395"/>
      <c r="KA1395"/>
      <c r="KB1395"/>
      <c r="KC1395"/>
      <c r="KD1395"/>
      <c r="KE1395"/>
      <c r="KF1395"/>
      <c r="KG1395"/>
      <c r="KH1395"/>
      <c r="KI1395"/>
      <c r="KJ1395"/>
      <c r="KK1395"/>
      <c r="KL1395"/>
      <c r="KM1395"/>
      <c r="KN1395"/>
      <c r="KO1395"/>
      <c r="KP1395"/>
      <c r="KQ1395"/>
      <c r="KR1395"/>
      <c r="KS1395"/>
      <c r="KT1395"/>
      <c r="KU1395"/>
      <c r="KV1395"/>
      <c r="KW1395"/>
      <c r="KX1395"/>
      <c r="KY1395"/>
      <c r="KZ1395"/>
      <c r="LA1395"/>
      <c r="LB1395"/>
      <c r="LC1395"/>
      <c r="LD1395"/>
      <c r="LE1395"/>
      <c r="LF1395"/>
      <c r="LG1395"/>
      <c r="LH1395"/>
      <c r="LI1395"/>
      <c r="LJ1395"/>
      <c r="LK1395"/>
      <c r="LL1395"/>
      <c r="LM1395"/>
      <c r="LN1395"/>
      <c r="LO1395"/>
      <c r="LP1395"/>
      <c r="LQ1395"/>
      <c r="LR1395"/>
      <c r="LS1395"/>
      <c r="LT1395"/>
      <c r="LU1395"/>
      <c r="LV1395"/>
      <c r="LW1395"/>
      <c r="LX1395"/>
      <c r="LY1395"/>
      <c r="LZ1395"/>
      <c r="MA1395"/>
      <c r="MB1395"/>
      <c r="MC1395"/>
      <c r="MD1395"/>
      <c r="ME1395"/>
      <c r="MF1395"/>
      <c r="MG1395"/>
      <c r="MH1395"/>
      <c r="MI1395"/>
      <c r="MJ1395"/>
      <c r="MK1395"/>
      <c r="ML1395"/>
      <c r="MM1395"/>
      <c r="MN1395"/>
      <c r="MO1395"/>
      <c r="MP1395"/>
      <c r="MQ1395"/>
      <c r="MR1395"/>
      <c r="MS1395"/>
      <c r="MT1395"/>
      <c r="MU1395"/>
      <c r="MV1395"/>
      <c r="MW1395"/>
      <c r="MX1395"/>
      <c r="MY1395"/>
      <c r="MZ1395"/>
      <c r="NA1395"/>
      <c r="NB1395"/>
      <c r="NC1395"/>
      <c r="ND1395"/>
      <c r="NE1395"/>
      <c r="NF1395"/>
      <c r="NG1395"/>
      <c r="NH1395"/>
      <c r="NI1395"/>
      <c r="NJ1395"/>
      <c r="NK1395"/>
      <c r="NL1395"/>
      <c r="NM1395"/>
      <c r="NN1395"/>
      <c r="NO1395"/>
      <c r="NP1395"/>
      <c r="NQ1395"/>
      <c r="NR1395"/>
      <c r="NS1395"/>
      <c r="NT1395"/>
      <c r="NU1395"/>
      <c r="NV1395"/>
      <c r="NW1395"/>
      <c r="NX1395"/>
      <c r="NY1395"/>
      <c r="NZ1395"/>
      <c r="OA1395"/>
    </row>
    <row r="1396" spans="16:391"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  <c r="CN1396"/>
      <c r="CO1396"/>
      <c r="CP1396"/>
      <c r="CQ1396"/>
      <c r="CR1396"/>
      <c r="CS1396"/>
      <c r="CT1396"/>
      <c r="CU1396"/>
      <c r="CV1396"/>
      <c r="CW1396"/>
      <c r="CX1396"/>
      <c r="CY1396"/>
      <c r="CZ1396"/>
      <c r="DA1396"/>
      <c r="DB1396"/>
      <c r="DC1396"/>
      <c r="DD1396"/>
      <c r="DE1396"/>
      <c r="DF1396"/>
      <c r="DG1396"/>
      <c r="DH1396"/>
      <c r="DI1396"/>
      <c r="DJ1396"/>
      <c r="DK1396"/>
      <c r="DL1396"/>
      <c r="DM1396"/>
      <c r="DN1396"/>
      <c r="DO1396"/>
      <c r="DP1396"/>
      <c r="DQ1396"/>
      <c r="DR1396"/>
      <c r="DS1396"/>
      <c r="DT1396"/>
      <c r="DU1396"/>
      <c r="DV1396"/>
      <c r="DW1396"/>
      <c r="DX1396"/>
      <c r="DY1396"/>
      <c r="DZ1396"/>
      <c r="EA1396"/>
      <c r="EB1396"/>
      <c r="EC1396"/>
      <c r="ED1396"/>
      <c r="EE1396"/>
      <c r="EF1396"/>
      <c r="EG1396"/>
      <c r="EH1396"/>
      <c r="EI1396"/>
      <c r="EJ1396"/>
      <c r="EK1396"/>
      <c r="EL1396"/>
      <c r="EM1396"/>
      <c r="EN1396"/>
      <c r="EO1396"/>
      <c r="EP1396"/>
      <c r="EQ1396"/>
      <c r="ER1396"/>
      <c r="ES1396"/>
      <c r="ET1396"/>
      <c r="EU1396"/>
      <c r="EV1396"/>
      <c r="EW1396"/>
      <c r="EX1396"/>
      <c r="EY1396"/>
      <c r="EZ1396"/>
      <c r="FA1396"/>
      <c r="FB1396"/>
      <c r="FC1396"/>
      <c r="FD1396"/>
      <c r="FE1396"/>
      <c r="FF1396"/>
      <c r="FG1396"/>
      <c r="FH1396"/>
      <c r="FI1396"/>
      <c r="FJ1396"/>
      <c r="FK1396"/>
      <c r="FL1396"/>
      <c r="FM1396"/>
      <c r="FN1396"/>
      <c r="FO1396"/>
      <c r="FP1396"/>
      <c r="FQ1396"/>
      <c r="FR1396"/>
      <c r="FS1396"/>
      <c r="FT1396"/>
      <c r="FU1396"/>
      <c r="FV1396"/>
      <c r="FW1396"/>
      <c r="FX1396"/>
      <c r="FY1396"/>
      <c r="FZ1396"/>
      <c r="GA1396"/>
      <c r="GB1396"/>
      <c r="GC1396"/>
      <c r="GD1396"/>
      <c r="GE1396"/>
      <c r="GF1396"/>
      <c r="GG1396"/>
      <c r="GH1396"/>
      <c r="GI1396"/>
      <c r="GJ1396"/>
      <c r="GK1396"/>
      <c r="GL1396"/>
      <c r="GM1396"/>
      <c r="GN1396"/>
      <c r="GO1396"/>
      <c r="GP1396"/>
      <c r="GQ1396"/>
      <c r="GR1396"/>
      <c r="GS1396"/>
      <c r="GT1396"/>
      <c r="GU1396"/>
      <c r="GV1396"/>
      <c r="GW1396"/>
      <c r="GX1396"/>
      <c r="GY1396"/>
      <c r="GZ1396"/>
      <c r="HA1396"/>
      <c r="HB1396"/>
      <c r="HC1396"/>
      <c r="HD1396"/>
      <c r="HE1396"/>
      <c r="HF1396"/>
      <c r="HG1396"/>
      <c r="HH1396"/>
      <c r="HI1396"/>
      <c r="HJ1396"/>
      <c r="HK1396"/>
      <c r="HL1396"/>
      <c r="HM1396"/>
      <c r="HN1396"/>
      <c r="HO1396"/>
      <c r="HP1396"/>
      <c r="HQ1396"/>
      <c r="HR1396"/>
      <c r="HS1396"/>
      <c r="HT1396"/>
      <c r="HU1396"/>
      <c r="HV1396"/>
      <c r="HW1396"/>
      <c r="HX1396"/>
      <c r="HY1396"/>
      <c r="HZ1396"/>
      <c r="IA1396"/>
      <c r="IB1396"/>
      <c r="IC1396"/>
      <c r="ID1396"/>
      <c r="IE1396"/>
      <c r="IF1396"/>
      <c r="IG1396"/>
      <c r="IH1396"/>
      <c r="II1396"/>
      <c r="IJ1396"/>
      <c r="IK1396"/>
      <c r="IL1396"/>
      <c r="IM1396"/>
      <c r="IN1396"/>
      <c r="IO1396"/>
      <c r="IP1396"/>
      <c r="IQ1396"/>
      <c r="IR1396"/>
      <c r="IS1396"/>
      <c r="IT1396"/>
      <c r="IU1396"/>
      <c r="IV1396"/>
      <c r="IW1396"/>
      <c r="IX1396"/>
      <c r="IY1396"/>
      <c r="IZ1396"/>
      <c r="JA1396"/>
      <c r="JB1396"/>
      <c r="JC1396"/>
      <c r="JD1396"/>
      <c r="JE1396"/>
      <c r="JF1396"/>
      <c r="JG1396"/>
      <c r="JH1396"/>
      <c r="JI1396"/>
      <c r="JJ1396"/>
      <c r="JK1396"/>
      <c r="JL1396"/>
      <c r="JM1396"/>
      <c r="JN1396"/>
      <c r="JO1396"/>
      <c r="JP1396"/>
      <c r="JQ1396"/>
      <c r="JR1396"/>
      <c r="JS1396"/>
      <c r="JT1396"/>
      <c r="JU1396"/>
      <c r="JV1396"/>
      <c r="JW1396"/>
      <c r="JX1396"/>
      <c r="JY1396"/>
      <c r="JZ1396"/>
      <c r="KA1396"/>
      <c r="KB1396"/>
      <c r="KC1396"/>
      <c r="KD1396"/>
      <c r="KE1396"/>
      <c r="KF1396"/>
      <c r="KG1396"/>
      <c r="KH1396"/>
      <c r="KI1396"/>
      <c r="KJ1396"/>
      <c r="KK1396"/>
      <c r="KL1396"/>
      <c r="KM1396"/>
      <c r="KN1396"/>
      <c r="KO1396"/>
      <c r="KP1396"/>
      <c r="KQ1396"/>
      <c r="KR1396"/>
      <c r="KS1396"/>
      <c r="KT1396"/>
      <c r="KU1396"/>
      <c r="KV1396"/>
      <c r="KW1396"/>
      <c r="KX1396"/>
      <c r="KY1396"/>
      <c r="KZ1396"/>
      <c r="LA1396"/>
      <c r="LB1396"/>
      <c r="LC1396"/>
      <c r="LD1396"/>
      <c r="LE1396"/>
      <c r="LF1396"/>
      <c r="LG1396"/>
      <c r="LH1396"/>
      <c r="LI1396"/>
      <c r="LJ1396"/>
      <c r="LK1396"/>
      <c r="LL1396"/>
      <c r="LM1396"/>
      <c r="LN1396"/>
      <c r="LO1396"/>
      <c r="LP1396"/>
      <c r="LQ1396"/>
      <c r="LR1396"/>
      <c r="LS1396"/>
      <c r="LT1396"/>
      <c r="LU1396"/>
      <c r="LV1396"/>
      <c r="LW1396"/>
      <c r="LX1396"/>
      <c r="LY1396"/>
      <c r="LZ1396"/>
      <c r="MA1396"/>
      <c r="MB1396"/>
      <c r="MC1396"/>
      <c r="MD1396"/>
      <c r="ME1396"/>
      <c r="MF1396"/>
      <c r="MG1396"/>
      <c r="MH1396"/>
      <c r="MI1396"/>
      <c r="MJ1396"/>
      <c r="MK1396"/>
      <c r="ML1396"/>
      <c r="MM1396"/>
      <c r="MN1396"/>
      <c r="MO1396"/>
      <c r="MP1396"/>
      <c r="MQ1396"/>
      <c r="MR1396"/>
      <c r="MS1396"/>
      <c r="MT1396"/>
      <c r="MU1396"/>
      <c r="MV1396"/>
      <c r="MW1396"/>
      <c r="MX1396"/>
      <c r="MY1396"/>
      <c r="MZ1396"/>
      <c r="NA1396"/>
      <c r="NB1396"/>
      <c r="NC1396"/>
      <c r="ND1396"/>
      <c r="NE1396"/>
      <c r="NF1396"/>
      <c r="NG1396"/>
      <c r="NH1396"/>
      <c r="NI1396"/>
      <c r="NJ1396"/>
      <c r="NK1396"/>
      <c r="NL1396"/>
      <c r="NM1396"/>
      <c r="NN1396"/>
      <c r="NO1396"/>
      <c r="NP1396"/>
      <c r="NQ1396"/>
      <c r="NR1396"/>
      <c r="NS1396"/>
      <c r="NT1396"/>
      <c r="NU1396"/>
      <c r="NV1396"/>
      <c r="NW1396"/>
      <c r="NX1396"/>
      <c r="NY1396"/>
      <c r="NZ1396"/>
      <c r="OA1396"/>
    </row>
    <row r="1397" spans="16:391"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  <c r="CN1397"/>
      <c r="CO1397"/>
      <c r="CP1397"/>
      <c r="CQ1397"/>
      <c r="CR1397"/>
      <c r="CS1397"/>
      <c r="CT1397"/>
      <c r="CU1397"/>
      <c r="CV1397"/>
      <c r="CW1397"/>
      <c r="CX1397"/>
      <c r="CY1397"/>
      <c r="CZ1397"/>
      <c r="DA1397"/>
      <c r="DB1397"/>
      <c r="DC1397"/>
      <c r="DD1397"/>
      <c r="DE1397"/>
      <c r="DF1397"/>
      <c r="DG1397"/>
      <c r="DH1397"/>
      <c r="DI1397"/>
      <c r="DJ1397"/>
      <c r="DK1397"/>
      <c r="DL1397"/>
      <c r="DM1397"/>
      <c r="DN1397"/>
      <c r="DO1397"/>
      <c r="DP1397"/>
      <c r="DQ1397"/>
      <c r="DR1397"/>
      <c r="DS1397"/>
      <c r="DT1397"/>
      <c r="DU1397"/>
      <c r="DV1397"/>
      <c r="DW1397"/>
      <c r="DX1397"/>
      <c r="DY1397"/>
      <c r="DZ1397"/>
      <c r="EA1397"/>
      <c r="EB1397"/>
      <c r="EC1397"/>
      <c r="ED1397"/>
      <c r="EE1397"/>
      <c r="EF1397"/>
      <c r="EG1397"/>
      <c r="EH1397"/>
      <c r="EI1397"/>
      <c r="EJ1397"/>
      <c r="EK1397"/>
      <c r="EL1397"/>
      <c r="EM1397"/>
      <c r="EN1397"/>
      <c r="EO1397"/>
      <c r="EP1397"/>
      <c r="EQ1397"/>
      <c r="ER1397"/>
      <c r="ES1397"/>
      <c r="ET1397"/>
      <c r="EU1397"/>
      <c r="EV1397"/>
      <c r="EW1397"/>
      <c r="EX1397"/>
      <c r="EY1397"/>
      <c r="EZ1397"/>
      <c r="FA1397"/>
      <c r="FB1397"/>
      <c r="FC1397"/>
      <c r="FD1397"/>
      <c r="FE1397"/>
      <c r="FF1397"/>
      <c r="FG1397"/>
      <c r="FH1397"/>
      <c r="FI1397"/>
      <c r="FJ1397"/>
      <c r="FK1397"/>
      <c r="FL1397"/>
      <c r="FM1397"/>
      <c r="FN1397"/>
      <c r="FO1397"/>
      <c r="FP1397"/>
      <c r="FQ1397"/>
      <c r="FR1397"/>
      <c r="FS1397"/>
      <c r="FT1397"/>
      <c r="FU1397"/>
      <c r="FV1397"/>
      <c r="FW1397"/>
      <c r="FX1397"/>
      <c r="FY1397"/>
      <c r="FZ1397"/>
      <c r="GA1397"/>
      <c r="GB1397"/>
      <c r="GC1397"/>
      <c r="GD1397"/>
      <c r="GE1397"/>
      <c r="GF1397"/>
      <c r="GG1397"/>
      <c r="GH1397"/>
      <c r="GI1397"/>
      <c r="GJ1397"/>
      <c r="GK1397"/>
      <c r="GL1397"/>
      <c r="GM1397"/>
      <c r="GN1397"/>
      <c r="GO1397"/>
      <c r="GP1397"/>
      <c r="GQ1397"/>
      <c r="GR1397"/>
      <c r="GS1397"/>
      <c r="GT1397"/>
      <c r="GU1397"/>
      <c r="GV1397"/>
      <c r="GW1397"/>
      <c r="GX1397"/>
      <c r="GY1397"/>
      <c r="GZ1397"/>
      <c r="HA1397"/>
      <c r="HB1397"/>
      <c r="HC1397"/>
      <c r="HD1397"/>
      <c r="HE1397"/>
      <c r="HF1397"/>
      <c r="HG1397"/>
      <c r="HH1397"/>
      <c r="HI1397"/>
      <c r="HJ1397"/>
      <c r="HK1397"/>
      <c r="HL1397"/>
      <c r="HM1397"/>
      <c r="HN1397"/>
      <c r="HO1397"/>
      <c r="HP1397"/>
      <c r="HQ1397"/>
      <c r="HR1397"/>
      <c r="HS1397"/>
      <c r="HT1397"/>
      <c r="HU1397"/>
      <c r="HV1397"/>
      <c r="HW1397"/>
      <c r="HX1397"/>
      <c r="HY1397"/>
      <c r="HZ1397"/>
      <c r="IA1397"/>
      <c r="IB1397"/>
      <c r="IC1397"/>
      <c r="ID1397"/>
      <c r="IE1397"/>
      <c r="IF1397"/>
      <c r="IG1397"/>
      <c r="IH1397"/>
      <c r="II1397"/>
      <c r="IJ1397"/>
      <c r="IK1397"/>
      <c r="IL1397"/>
      <c r="IM1397"/>
      <c r="IN1397"/>
      <c r="IO1397"/>
      <c r="IP1397"/>
      <c r="IQ1397"/>
      <c r="IR1397"/>
      <c r="IS1397"/>
      <c r="IT1397"/>
      <c r="IU1397"/>
      <c r="IV1397"/>
      <c r="IW1397"/>
      <c r="IX1397"/>
      <c r="IY1397"/>
      <c r="IZ1397"/>
      <c r="JA1397"/>
      <c r="JB1397"/>
      <c r="JC1397"/>
      <c r="JD1397"/>
      <c r="JE1397"/>
      <c r="JF1397"/>
      <c r="JG1397"/>
      <c r="JH1397"/>
      <c r="JI1397"/>
      <c r="JJ1397"/>
      <c r="JK1397"/>
      <c r="JL1397"/>
      <c r="JM1397"/>
      <c r="JN1397"/>
      <c r="JO1397"/>
      <c r="JP1397"/>
      <c r="JQ1397"/>
      <c r="JR1397"/>
      <c r="JS1397"/>
      <c r="JT1397"/>
      <c r="JU1397"/>
      <c r="JV1397"/>
      <c r="JW1397"/>
      <c r="JX1397"/>
      <c r="JY1397"/>
      <c r="JZ1397"/>
      <c r="KA1397"/>
      <c r="KB1397"/>
      <c r="KC1397"/>
      <c r="KD1397"/>
      <c r="KE1397"/>
      <c r="KF1397"/>
      <c r="KG1397"/>
      <c r="KH1397"/>
      <c r="KI1397"/>
      <c r="KJ1397"/>
      <c r="KK1397"/>
      <c r="KL1397"/>
      <c r="KM1397"/>
      <c r="KN1397"/>
      <c r="KO1397"/>
      <c r="KP1397"/>
      <c r="KQ1397"/>
      <c r="KR1397"/>
      <c r="KS1397"/>
      <c r="KT1397"/>
      <c r="KU1397"/>
      <c r="KV1397"/>
      <c r="KW1397"/>
      <c r="KX1397"/>
      <c r="KY1397"/>
      <c r="KZ1397"/>
      <c r="LA1397"/>
      <c r="LB1397"/>
      <c r="LC1397"/>
      <c r="LD1397"/>
      <c r="LE1397"/>
      <c r="LF1397"/>
      <c r="LG1397"/>
      <c r="LH1397"/>
      <c r="LI1397"/>
      <c r="LJ1397"/>
      <c r="LK1397"/>
      <c r="LL1397"/>
      <c r="LM1397"/>
      <c r="LN1397"/>
      <c r="LO1397"/>
      <c r="LP1397"/>
      <c r="LQ1397"/>
      <c r="LR1397"/>
      <c r="LS1397"/>
      <c r="LT1397"/>
      <c r="LU1397"/>
      <c r="LV1397"/>
      <c r="LW1397"/>
      <c r="LX1397"/>
      <c r="LY1397"/>
      <c r="LZ1397"/>
      <c r="MA1397"/>
      <c r="MB1397"/>
      <c r="MC1397"/>
      <c r="MD1397"/>
      <c r="ME1397"/>
      <c r="MF1397"/>
      <c r="MG1397"/>
      <c r="MH1397"/>
      <c r="MI1397"/>
      <c r="MJ1397"/>
      <c r="MK1397"/>
      <c r="ML1397"/>
      <c r="MM1397"/>
      <c r="MN1397"/>
      <c r="MO1397"/>
      <c r="MP1397"/>
      <c r="MQ1397"/>
      <c r="MR1397"/>
      <c r="MS1397"/>
      <c r="MT1397"/>
      <c r="MU1397"/>
      <c r="MV1397"/>
      <c r="MW1397"/>
      <c r="MX1397"/>
      <c r="MY1397"/>
      <c r="MZ1397"/>
      <c r="NA1397"/>
      <c r="NB1397"/>
      <c r="NC1397"/>
      <c r="ND1397"/>
      <c r="NE1397"/>
      <c r="NF1397"/>
      <c r="NG1397"/>
      <c r="NH1397"/>
      <c r="NI1397"/>
      <c r="NJ1397"/>
      <c r="NK1397"/>
      <c r="NL1397"/>
      <c r="NM1397"/>
      <c r="NN1397"/>
      <c r="NO1397"/>
      <c r="NP1397"/>
      <c r="NQ1397"/>
      <c r="NR1397"/>
      <c r="NS1397"/>
      <c r="NT1397"/>
      <c r="NU1397"/>
      <c r="NV1397"/>
      <c r="NW1397"/>
      <c r="NX1397"/>
      <c r="NY1397"/>
      <c r="NZ1397"/>
      <c r="OA1397"/>
    </row>
    <row r="1398" spans="16:391"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  <c r="CN1398"/>
      <c r="CO1398"/>
      <c r="CP1398"/>
      <c r="CQ1398"/>
      <c r="CR1398"/>
      <c r="CS1398"/>
      <c r="CT1398"/>
      <c r="CU1398"/>
      <c r="CV1398"/>
      <c r="CW1398"/>
      <c r="CX1398"/>
      <c r="CY1398"/>
      <c r="CZ1398"/>
      <c r="DA1398"/>
      <c r="DB1398"/>
      <c r="DC1398"/>
      <c r="DD1398"/>
      <c r="DE1398"/>
      <c r="DF1398"/>
      <c r="DG1398"/>
      <c r="DH1398"/>
      <c r="DI1398"/>
      <c r="DJ1398"/>
      <c r="DK1398"/>
      <c r="DL1398"/>
      <c r="DM1398"/>
      <c r="DN1398"/>
      <c r="DO1398"/>
      <c r="DP1398"/>
      <c r="DQ1398"/>
      <c r="DR1398"/>
      <c r="DS1398"/>
      <c r="DT1398"/>
      <c r="DU1398"/>
      <c r="DV1398"/>
      <c r="DW1398"/>
      <c r="DX1398"/>
      <c r="DY1398"/>
      <c r="DZ1398"/>
      <c r="EA1398"/>
      <c r="EB1398"/>
      <c r="EC1398"/>
      <c r="ED1398"/>
      <c r="EE1398"/>
      <c r="EF1398"/>
      <c r="EG1398"/>
      <c r="EH1398"/>
      <c r="EI1398"/>
      <c r="EJ1398"/>
      <c r="EK1398"/>
      <c r="EL1398"/>
      <c r="EM1398"/>
      <c r="EN1398"/>
      <c r="EO1398"/>
      <c r="EP1398"/>
      <c r="EQ1398"/>
      <c r="ER1398"/>
      <c r="ES1398"/>
      <c r="ET1398"/>
      <c r="EU1398"/>
      <c r="EV1398"/>
      <c r="EW1398"/>
      <c r="EX1398"/>
      <c r="EY1398"/>
      <c r="EZ1398"/>
      <c r="FA1398"/>
      <c r="FB1398"/>
      <c r="FC1398"/>
      <c r="FD1398"/>
      <c r="FE1398"/>
      <c r="FF1398"/>
      <c r="FG1398"/>
      <c r="FH1398"/>
      <c r="FI1398"/>
      <c r="FJ1398"/>
      <c r="FK1398"/>
      <c r="FL1398"/>
      <c r="FM1398"/>
      <c r="FN1398"/>
      <c r="FO1398"/>
      <c r="FP1398"/>
      <c r="FQ1398"/>
      <c r="FR1398"/>
      <c r="FS1398"/>
      <c r="FT1398"/>
      <c r="FU1398"/>
      <c r="FV1398"/>
      <c r="FW1398"/>
      <c r="FX1398"/>
      <c r="FY1398"/>
      <c r="FZ1398"/>
      <c r="GA1398"/>
      <c r="GB1398"/>
      <c r="GC1398"/>
      <c r="GD1398"/>
      <c r="GE1398"/>
      <c r="GF1398"/>
      <c r="GG1398"/>
      <c r="GH1398"/>
      <c r="GI1398"/>
      <c r="GJ1398"/>
      <c r="GK1398"/>
      <c r="GL1398"/>
      <c r="GM1398"/>
      <c r="GN1398"/>
      <c r="GO1398"/>
      <c r="GP1398"/>
      <c r="GQ1398"/>
      <c r="GR1398"/>
      <c r="GS1398"/>
      <c r="GT1398"/>
      <c r="GU1398"/>
      <c r="GV1398"/>
      <c r="GW1398"/>
      <c r="GX1398"/>
      <c r="GY1398"/>
      <c r="GZ1398"/>
      <c r="HA1398"/>
      <c r="HB1398"/>
      <c r="HC1398"/>
      <c r="HD1398"/>
      <c r="HE1398"/>
      <c r="HF1398"/>
      <c r="HG1398"/>
      <c r="HH1398"/>
      <c r="HI1398"/>
      <c r="HJ1398"/>
      <c r="HK1398"/>
      <c r="HL1398"/>
      <c r="HM1398"/>
      <c r="HN1398"/>
      <c r="HO1398"/>
      <c r="HP1398"/>
      <c r="HQ1398"/>
      <c r="HR1398"/>
      <c r="HS1398"/>
      <c r="HT1398"/>
      <c r="HU1398"/>
      <c r="HV1398"/>
      <c r="HW1398"/>
      <c r="HX1398"/>
      <c r="HY1398"/>
      <c r="HZ1398"/>
      <c r="IA1398"/>
      <c r="IB1398"/>
      <c r="IC1398"/>
      <c r="ID1398"/>
      <c r="IE1398"/>
      <c r="IF1398"/>
      <c r="IG1398"/>
      <c r="IH1398"/>
      <c r="II1398"/>
      <c r="IJ1398"/>
      <c r="IK1398"/>
      <c r="IL1398"/>
      <c r="IM1398"/>
      <c r="IN1398"/>
      <c r="IO1398"/>
      <c r="IP1398"/>
      <c r="IQ1398"/>
      <c r="IR1398"/>
      <c r="IS1398"/>
      <c r="IT1398"/>
      <c r="IU1398"/>
      <c r="IV1398"/>
      <c r="IW1398"/>
      <c r="IX1398"/>
      <c r="IY1398"/>
      <c r="IZ1398"/>
      <c r="JA1398"/>
      <c r="JB1398"/>
      <c r="JC1398"/>
      <c r="JD1398"/>
      <c r="JE1398"/>
      <c r="JF1398"/>
      <c r="JG1398"/>
      <c r="JH1398"/>
      <c r="JI1398"/>
      <c r="JJ1398"/>
      <c r="JK1398"/>
      <c r="JL1398"/>
      <c r="JM1398"/>
      <c r="JN1398"/>
      <c r="JO1398"/>
      <c r="JP1398"/>
      <c r="JQ1398"/>
      <c r="JR1398"/>
      <c r="JS1398"/>
      <c r="JT1398"/>
      <c r="JU1398"/>
      <c r="JV1398"/>
      <c r="JW1398"/>
      <c r="JX1398"/>
      <c r="JY1398"/>
      <c r="JZ1398"/>
      <c r="KA1398"/>
      <c r="KB1398"/>
      <c r="KC1398"/>
      <c r="KD1398"/>
      <c r="KE1398"/>
      <c r="KF1398"/>
      <c r="KG1398"/>
      <c r="KH1398"/>
      <c r="KI1398"/>
      <c r="KJ1398"/>
      <c r="KK1398"/>
      <c r="KL1398"/>
      <c r="KM1398"/>
      <c r="KN1398"/>
      <c r="KO1398"/>
      <c r="KP1398"/>
      <c r="KQ1398"/>
      <c r="KR1398"/>
      <c r="KS1398"/>
      <c r="KT1398"/>
      <c r="KU1398"/>
      <c r="KV1398"/>
      <c r="KW1398"/>
      <c r="KX1398"/>
      <c r="KY1398"/>
      <c r="KZ1398"/>
      <c r="LA1398"/>
      <c r="LB1398"/>
      <c r="LC1398"/>
      <c r="LD1398"/>
      <c r="LE1398"/>
      <c r="LF1398"/>
      <c r="LG1398"/>
      <c r="LH1398"/>
      <c r="LI1398"/>
      <c r="LJ1398"/>
      <c r="LK1398"/>
      <c r="LL1398"/>
      <c r="LM1398"/>
      <c r="LN1398"/>
      <c r="LO1398"/>
      <c r="LP1398"/>
      <c r="LQ1398"/>
      <c r="LR1398"/>
      <c r="LS1398"/>
      <c r="LT1398"/>
      <c r="LU1398"/>
      <c r="LV1398"/>
      <c r="LW1398"/>
      <c r="LX1398"/>
      <c r="LY1398"/>
      <c r="LZ1398"/>
      <c r="MA1398"/>
      <c r="MB1398"/>
      <c r="MC1398"/>
      <c r="MD1398"/>
      <c r="ME1398"/>
      <c r="MF1398"/>
      <c r="MG1398"/>
      <c r="MH1398"/>
      <c r="MI1398"/>
      <c r="MJ1398"/>
      <c r="MK1398"/>
      <c r="ML1398"/>
      <c r="MM1398"/>
      <c r="MN1398"/>
      <c r="MO1398"/>
      <c r="MP1398"/>
      <c r="MQ1398"/>
      <c r="MR1398"/>
      <c r="MS1398"/>
      <c r="MT1398"/>
      <c r="MU1398"/>
      <c r="MV1398"/>
      <c r="MW1398"/>
      <c r="MX1398"/>
      <c r="MY1398"/>
      <c r="MZ1398"/>
      <c r="NA1398"/>
      <c r="NB1398"/>
      <c r="NC1398"/>
      <c r="ND1398"/>
      <c r="NE1398"/>
      <c r="NF1398"/>
      <c r="NG1398"/>
      <c r="NH1398"/>
      <c r="NI1398"/>
      <c r="NJ1398"/>
      <c r="NK1398"/>
      <c r="NL1398"/>
      <c r="NM1398"/>
      <c r="NN1398"/>
      <c r="NO1398"/>
      <c r="NP1398"/>
      <c r="NQ1398"/>
      <c r="NR1398"/>
      <c r="NS1398"/>
      <c r="NT1398"/>
      <c r="NU1398"/>
      <c r="NV1398"/>
      <c r="NW1398"/>
      <c r="NX1398"/>
      <c r="NY1398"/>
      <c r="NZ1398"/>
      <c r="OA1398"/>
    </row>
    <row r="1399" spans="16:391"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  <c r="CN1399"/>
      <c r="CO1399"/>
      <c r="CP1399"/>
      <c r="CQ1399"/>
      <c r="CR1399"/>
      <c r="CS1399"/>
      <c r="CT1399"/>
      <c r="CU1399"/>
      <c r="CV1399"/>
      <c r="CW1399"/>
      <c r="CX1399"/>
      <c r="CY1399"/>
      <c r="CZ1399"/>
      <c r="DA1399"/>
      <c r="DB1399"/>
      <c r="DC1399"/>
      <c r="DD1399"/>
      <c r="DE1399"/>
      <c r="DF1399"/>
      <c r="DG1399"/>
      <c r="DH1399"/>
      <c r="DI1399"/>
      <c r="DJ1399"/>
      <c r="DK1399"/>
      <c r="DL1399"/>
      <c r="DM1399"/>
      <c r="DN1399"/>
      <c r="DO1399"/>
      <c r="DP1399"/>
      <c r="DQ1399"/>
      <c r="DR1399"/>
      <c r="DS1399"/>
      <c r="DT1399"/>
      <c r="DU1399"/>
      <c r="DV1399"/>
      <c r="DW1399"/>
      <c r="DX1399"/>
      <c r="DY1399"/>
      <c r="DZ1399"/>
      <c r="EA1399"/>
      <c r="EB1399"/>
      <c r="EC1399"/>
      <c r="ED1399"/>
      <c r="EE1399"/>
      <c r="EF1399"/>
      <c r="EG1399"/>
      <c r="EH1399"/>
      <c r="EI1399"/>
      <c r="EJ1399"/>
      <c r="EK1399"/>
      <c r="EL1399"/>
      <c r="EM1399"/>
      <c r="EN1399"/>
      <c r="EO1399"/>
      <c r="EP1399"/>
      <c r="EQ1399"/>
      <c r="ER1399"/>
      <c r="ES1399"/>
      <c r="ET1399"/>
      <c r="EU1399"/>
      <c r="EV1399"/>
      <c r="EW1399"/>
      <c r="EX1399"/>
      <c r="EY1399"/>
      <c r="EZ1399"/>
      <c r="FA1399"/>
      <c r="FB1399"/>
      <c r="FC1399"/>
      <c r="FD1399"/>
      <c r="FE1399"/>
      <c r="FF1399"/>
      <c r="FG1399"/>
      <c r="FH1399"/>
      <c r="FI1399"/>
      <c r="FJ1399"/>
      <c r="FK1399"/>
      <c r="FL1399"/>
      <c r="FM1399"/>
      <c r="FN1399"/>
      <c r="FO1399"/>
      <c r="FP1399"/>
      <c r="FQ1399"/>
      <c r="FR1399"/>
      <c r="FS1399"/>
      <c r="FT1399"/>
      <c r="FU1399"/>
      <c r="FV1399"/>
      <c r="FW1399"/>
      <c r="FX1399"/>
      <c r="FY1399"/>
      <c r="FZ1399"/>
      <c r="GA1399"/>
      <c r="GB1399"/>
      <c r="GC1399"/>
      <c r="GD1399"/>
      <c r="GE1399"/>
      <c r="GF1399"/>
      <c r="GG1399"/>
      <c r="GH1399"/>
      <c r="GI1399"/>
      <c r="GJ1399"/>
      <c r="GK1399"/>
      <c r="GL1399"/>
      <c r="GM1399"/>
      <c r="GN1399"/>
      <c r="GO1399"/>
      <c r="GP1399"/>
      <c r="GQ1399"/>
      <c r="GR1399"/>
      <c r="GS1399"/>
      <c r="GT1399"/>
      <c r="GU1399"/>
      <c r="GV1399"/>
      <c r="GW1399"/>
      <c r="GX1399"/>
      <c r="GY1399"/>
      <c r="GZ1399"/>
      <c r="HA1399"/>
      <c r="HB1399"/>
      <c r="HC1399"/>
      <c r="HD1399"/>
      <c r="HE1399"/>
      <c r="HF1399"/>
      <c r="HG1399"/>
      <c r="HH1399"/>
      <c r="HI1399"/>
      <c r="HJ1399"/>
      <c r="HK1399"/>
      <c r="HL1399"/>
      <c r="HM1399"/>
      <c r="HN1399"/>
      <c r="HO1399"/>
      <c r="HP1399"/>
      <c r="HQ1399"/>
      <c r="HR1399"/>
      <c r="HS1399"/>
      <c r="HT1399"/>
      <c r="HU1399"/>
      <c r="HV1399"/>
      <c r="HW1399"/>
      <c r="HX1399"/>
      <c r="HY1399"/>
      <c r="HZ1399"/>
      <c r="IA1399"/>
      <c r="IB1399"/>
      <c r="IC1399"/>
      <c r="ID1399"/>
      <c r="IE1399"/>
      <c r="IF1399"/>
      <c r="IG1399"/>
      <c r="IH1399"/>
      <c r="II1399"/>
      <c r="IJ1399"/>
      <c r="IK1399"/>
      <c r="IL1399"/>
      <c r="IM1399"/>
      <c r="IN1399"/>
      <c r="IO1399"/>
      <c r="IP1399"/>
      <c r="IQ1399"/>
      <c r="IR1399"/>
      <c r="IS1399"/>
      <c r="IT1399"/>
      <c r="IU1399"/>
      <c r="IV1399"/>
      <c r="IW1399"/>
      <c r="IX1399"/>
      <c r="IY1399"/>
      <c r="IZ1399"/>
      <c r="JA1399"/>
      <c r="JB1399"/>
      <c r="JC1399"/>
      <c r="JD1399"/>
      <c r="JE1399"/>
      <c r="JF1399"/>
      <c r="JG1399"/>
      <c r="JH1399"/>
      <c r="JI1399"/>
      <c r="JJ1399"/>
      <c r="JK1399"/>
      <c r="JL1399"/>
      <c r="JM1399"/>
      <c r="JN1399"/>
      <c r="JO1399"/>
      <c r="JP1399"/>
      <c r="JQ1399"/>
      <c r="JR1399"/>
      <c r="JS1399"/>
      <c r="JT1399"/>
      <c r="JU1399"/>
      <c r="JV1399"/>
      <c r="JW1399"/>
      <c r="JX1399"/>
      <c r="JY1399"/>
      <c r="JZ1399"/>
      <c r="KA1399"/>
      <c r="KB1399"/>
      <c r="KC1399"/>
      <c r="KD1399"/>
      <c r="KE1399"/>
      <c r="KF1399"/>
      <c r="KG1399"/>
      <c r="KH1399"/>
      <c r="KI1399"/>
      <c r="KJ1399"/>
      <c r="KK1399"/>
      <c r="KL1399"/>
      <c r="KM1399"/>
      <c r="KN1399"/>
      <c r="KO1399"/>
      <c r="KP1399"/>
      <c r="KQ1399"/>
      <c r="KR1399"/>
      <c r="KS1399"/>
      <c r="KT1399"/>
      <c r="KU1399"/>
      <c r="KV1399"/>
      <c r="KW1399"/>
      <c r="KX1399"/>
      <c r="KY1399"/>
      <c r="KZ1399"/>
      <c r="LA1399"/>
      <c r="LB1399"/>
      <c r="LC1399"/>
      <c r="LD1399"/>
      <c r="LE1399"/>
      <c r="LF1399"/>
      <c r="LG1399"/>
      <c r="LH1399"/>
      <c r="LI1399"/>
      <c r="LJ1399"/>
      <c r="LK1399"/>
      <c r="LL1399"/>
      <c r="LM1399"/>
      <c r="LN1399"/>
      <c r="LO1399"/>
      <c r="LP1399"/>
      <c r="LQ1399"/>
      <c r="LR1399"/>
      <c r="LS1399"/>
      <c r="LT1399"/>
      <c r="LU1399"/>
      <c r="LV1399"/>
      <c r="LW1399"/>
      <c r="LX1399"/>
      <c r="LY1399"/>
      <c r="LZ1399"/>
      <c r="MA1399"/>
      <c r="MB1399"/>
      <c r="MC1399"/>
      <c r="MD1399"/>
      <c r="ME1399"/>
      <c r="MF1399"/>
      <c r="MG1399"/>
      <c r="MH1399"/>
      <c r="MI1399"/>
      <c r="MJ1399"/>
      <c r="MK1399"/>
      <c r="ML1399"/>
      <c r="MM1399"/>
      <c r="MN1399"/>
      <c r="MO1399"/>
      <c r="MP1399"/>
      <c r="MQ1399"/>
      <c r="MR1399"/>
      <c r="MS1399"/>
      <c r="MT1399"/>
      <c r="MU1399"/>
      <c r="MV1399"/>
      <c r="MW1399"/>
      <c r="MX1399"/>
      <c r="MY1399"/>
      <c r="MZ1399"/>
      <c r="NA1399"/>
      <c r="NB1399"/>
      <c r="NC1399"/>
      <c r="ND1399"/>
      <c r="NE1399"/>
      <c r="NF1399"/>
      <c r="NG1399"/>
      <c r="NH1399"/>
      <c r="NI1399"/>
      <c r="NJ1399"/>
      <c r="NK1399"/>
      <c r="NL1399"/>
      <c r="NM1399"/>
      <c r="NN1399"/>
      <c r="NO1399"/>
      <c r="NP1399"/>
      <c r="NQ1399"/>
      <c r="NR1399"/>
      <c r="NS1399"/>
      <c r="NT1399"/>
      <c r="NU1399"/>
      <c r="NV1399"/>
      <c r="NW1399"/>
      <c r="NX1399"/>
      <c r="NY1399"/>
      <c r="NZ1399"/>
      <c r="OA1399"/>
    </row>
    <row r="1400" spans="16:391"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  <c r="CN1400"/>
      <c r="CO1400"/>
      <c r="CP1400"/>
      <c r="CQ1400"/>
      <c r="CR1400"/>
      <c r="CS1400"/>
      <c r="CT1400"/>
      <c r="CU1400"/>
      <c r="CV1400"/>
      <c r="CW1400"/>
      <c r="CX1400"/>
      <c r="CY1400"/>
      <c r="CZ1400"/>
      <c r="DA1400"/>
      <c r="DB1400"/>
      <c r="DC1400"/>
      <c r="DD1400"/>
      <c r="DE1400"/>
      <c r="DF1400"/>
      <c r="DG1400"/>
      <c r="DH1400"/>
      <c r="DI1400"/>
      <c r="DJ1400"/>
      <c r="DK1400"/>
      <c r="DL1400"/>
      <c r="DM1400"/>
      <c r="DN1400"/>
      <c r="DO1400"/>
      <c r="DP1400"/>
      <c r="DQ1400"/>
      <c r="DR1400"/>
      <c r="DS1400"/>
      <c r="DT1400"/>
      <c r="DU1400"/>
      <c r="DV1400"/>
      <c r="DW1400"/>
      <c r="DX1400"/>
      <c r="DY1400"/>
      <c r="DZ1400"/>
      <c r="EA1400"/>
      <c r="EB1400"/>
      <c r="EC1400"/>
      <c r="ED1400"/>
      <c r="EE1400"/>
      <c r="EF1400"/>
      <c r="EG1400"/>
      <c r="EH1400"/>
      <c r="EI1400"/>
      <c r="EJ1400"/>
      <c r="EK1400"/>
      <c r="EL1400"/>
      <c r="EM1400"/>
      <c r="EN1400"/>
      <c r="EO1400"/>
      <c r="EP1400"/>
      <c r="EQ1400"/>
      <c r="ER1400"/>
      <c r="ES1400"/>
      <c r="ET1400"/>
      <c r="EU1400"/>
      <c r="EV1400"/>
      <c r="EW1400"/>
      <c r="EX1400"/>
      <c r="EY1400"/>
      <c r="EZ1400"/>
      <c r="FA1400"/>
      <c r="FB1400"/>
      <c r="FC1400"/>
      <c r="FD1400"/>
      <c r="FE1400"/>
      <c r="FF1400"/>
      <c r="FG1400"/>
      <c r="FH1400"/>
      <c r="FI1400"/>
      <c r="FJ1400"/>
      <c r="FK1400"/>
      <c r="FL1400"/>
      <c r="FM1400"/>
      <c r="FN1400"/>
      <c r="FO1400"/>
      <c r="FP1400"/>
      <c r="FQ1400"/>
      <c r="FR1400"/>
      <c r="FS1400"/>
      <c r="FT1400"/>
      <c r="FU1400"/>
      <c r="FV1400"/>
      <c r="FW1400"/>
      <c r="FX1400"/>
      <c r="FY1400"/>
      <c r="FZ1400"/>
      <c r="GA1400"/>
      <c r="GB1400"/>
      <c r="GC1400"/>
      <c r="GD1400"/>
      <c r="GE1400"/>
      <c r="GF1400"/>
      <c r="GG1400"/>
      <c r="GH1400"/>
      <c r="GI1400"/>
      <c r="GJ1400"/>
      <c r="GK1400"/>
      <c r="GL1400"/>
      <c r="GM1400"/>
      <c r="GN1400"/>
      <c r="GO1400"/>
      <c r="GP1400"/>
      <c r="GQ1400"/>
      <c r="GR1400"/>
      <c r="GS1400"/>
      <c r="GT1400"/>
      <c r="GU1400"/>
      <c r="GV1400"/>
      <c r="GW1400"/>
      <c r="GX1400"/>
      <c r="GY1400"/>
      <c r="GZ1400"/>
      <c r="HA1400"/>
      <c r="HB1400"/>
      <c r="HC1400"/>
      <c r="HD1400"/>
      <c r="HE1400"/>
      <c r="HF1400"/>
      <c r="HG1400"/>
      <c r="HH1400"/>
      <c r="HI1400"/>
      <c r="HJ1400"/>
      <c r="HK1400"/>
      <c r="HL1400"/>
      <c r="HM1400"/>
      <c r="HN1400"/>
      <c r="HO1400"/>
      <c r="HP1400"/>
      <c r="HQ1400"/>
      <c r="HR1400"/>
      <c r="HS1400"/>
      <c r="HT1400"/>
      <c r="HU1400"/>
      <c r="HV1400"/>
      <c r="HW1400"/>
      <c r="HX1400"/>
      <c r="HY1400"/>
      <c r="HZ1400"/>
      <c r="IA1400"/>
      <c r="IB1400"/>
      <c r="IC1400"/>
      <c r="ID1400"/>
      <c r="IE1400"/>
      <c r="IF1400"/>
      <c r="IG1400"/>
      <c r="IH1400"/>
      <c r="II1400"/>
      <c r="IJ1400"/>
      <c r="IK1400"/>
      <c r="IL1400"/>
      <c r="IM1400"/>
      <c r="IN1400"/>
      <c r="IO1400"/>
      <c r="IP1400"/>
      <c r="IQ1400"/>
      <c r="IR1400"/>
      <c r="IS1400"/>
      <c r="IT1400"/>
      <c r="IU1400"/>
      <c r="IV1400"/>
      <c r="IW1400"/>
      <c r="IX1400"/>
      <c r="IY1400"/>
      <c r="IZ1400"/>
      <c r="JA1400"/>
      <c r="JB1400"/>
      <c r="JC1400"/>
      <c r="JD1400"/>
      <c r="JE1400"/>
      <c r="JF1400"/>
      <c r="JG1400"/>
      <c r="JH1400"/>
      <c r="JI1400"/>
      <c r="JJ1400"/>
      <c r="JK1400"/>
      <c r="JL1400"/>
      <c r="JM1400"/>
      <c r="JN1400"/>
      <c r="JO1400"/>
      <c r="JP1400"/>
      <c r="JQ1400"/>
      <c r="JR1400"/>
      <c r="JS1400"/>
      <c r="JT1400"/>
      <c r="JU1400"/>
      <c r="JV1400"/>
      <c r="JW1400"/>
      <c r="JX1400"/>
      <c r="JY1400"/>
      <c r="JZ1400"/>
      <c r="KA1400"/>
      <c r="KB1400"/>
      <c r="KC1400"/>
      <c r="KD1400"/>
      <c r="KE1400"/>
      <c r="KF1400"/>
      <c r="KG1400"/>
      <c r="KH1400"/>
      <c r="KI1400"/>
      <c r="KJ1400"/>
      <c r="KK1400"/>
      <c r="KL1400"/>
      <c r="KM1400"/>
      <c r="KN1400"/>
      <c r="KO1400"/>
      <c r="KP1400"/>
      <c r="KQ1400"/>
      <c r="KR1400"/>
      <c r="KS1400"/>
      <c r="KT1400"/>
      <c r="KU1400"/>
      <c r="KV1400"/>
      <c r="KW1400"/>
      <c r="KX1400"/>
      <c r="KY1400"/>
      <c r="KZ1400"/>
      <c r="LA1400"/>
      <c r="LB1400"/>
      <c r="LC1400"/>
      <c r="LD1400"/>
      <c r="LE1400"/>
      <c r="LF1400"/>
      <c r="LG1400"/>
      <c r="LH1400"/>
      <c r="LI1400"/>
      <c r="LJ1400"/>
      <c r="LK1400"/>
      <c r="LL1400"/>
      <c r="LM1400"/>
      <c r="LN1400"/>
      <c r="LO1400"/>
      <c r="LP1400"/>
      <c r="LQ1400"/>
      <c r="LR1400"/>
      <c r="LS1400"/>
      <c r="LT1400"/>
      <c r="LU1400"/>
      <c r="LV1400"/>
      <c r="LW1400"/>
      <c r="LX1400"/>
      <c r="LY1400"/>
      <c r="LZ1400"/>
      <c r="MA1400"/>
      <c r="MB1400"/>
      <c r="MC1400"/>
      <c r="MD1400"/>
      <c r="ME1400"/>
      <c r="MF1400"/>
      <c r="MG1400"/>
      <c r="MH1400"/>
      <c r="MI1400"/>
      <c r="MJ1400"/>
      <c r="MK1400"/>
      <c r="ML1400"/>
      <c r="MM1400"/>
      <c r="MN1400"/>
      <c r="MO1400"/>
      <c r="MP1400"/>
      <c r="MQ1400"/>
      <c r="MR1400"/>
      <c r="MS1400"/>
      <c r="MT1400"/>
      <c r="MU1400"/>
      <c r="MV1400"/>
      <c r="MW1400"/>
      <c r="MX1400"/>
      <c r="MY1400"/>
      <c r="MZ1400"/>
      <c r="NA1400"/>
      <c r="NB1400"/>
      <c r="NC1400"/>
      <c r="ND1400"/>
      <c r="NE1400"/>
      <c r="NF1400"/>
      <c r="NG1400"/>
      <c r="NH1400"/>
      <c r="NI1400"/>
      <c r="NJ1400"/>
      <c r="NK1400"/>
      <c r="NL1400"/>
      <c r="NM1400"/>
      <c r="NN1400"/>
      <c r="NO1400"/>
      <c r="NP1400"/>
      <c r="NQ1400"/>
      <c r="NR1400"/>
      <c r="NS1400"/>
      <c r="NT1400"/>
      <c r="NU1400"/>
      <c r="NV1400"/>
      <c r="NW1400"/>
      <c r="NX1400"/>
      <c r="NY1400"/>
      <c r="NZ1400"/>
      <c r="OA1400"/>
    </row>
    <row r="1401" spans="16:391"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  <c r="CN1401"/>
      <c r="CO1401"/>
      <c r="CP1401"/>
      <c r="CQ1401"/>
      <c r="CR1401"/>
      <c r="CS1401"/>
      <c r="CT1401"/>
      <c r="CU1401"/>
      <c r="CV1401"/>
      <c r="CW1401"/>
      <c r="CX1401"/>
      <c r="CY1401"/>
      <c r="CZ1401"/>
      <c r="DA1401"/>
      <c r="DB1401"/>
      <c r="DC1401"/>
      <c r="DD1401"/>
      <c r="DE1401"/>
      <c r="DF1401"/>
      <c r="DG1401"/>
      <c r="DH1401"/>
      <c r="DI1401"/>
      <c r="DJ1401"/>
      <c r="DK1401"/>
      <c r="DL1401"/>
      <c r="DM1401"/>
      <c r="DN1401"/>
      <c r="DO1401"/>
      <c r="DP1401"/>
      <c r="DQ1401"/>
      <c r="DR1401"/>
      <c r="DS1401"/>
      <c r="DT1401"/>
      <c r="DU1401"/>
      <c r="DV1401"/>
      <c r="DW1401"/>
      <c r="DX1401"/>
      <c r="DY1401"/>
      <c r="DZ1401"/>
      <c r="EA1401"/>
      <c r="EB1401"/>
      <c r="EC1401"/>
      <c r="ED1401"/>
      <c r="EE1401"/>
      <c r="EF1401"/>
      <c r="EG1401"/>
      <c r="EH1401"/>
      <c r="EI1401"/>
      <c r="EJ1401"/>
      <c r="EK1401"/>
      <c r="EL1401"/>
      <c r="EM1401"/>
      <c r="EN1401"/>
      <c r="EO1401"/>
      <c r="EP1401"/>
      <c r="EQ1401"/>
      <c r="ER1401"/>
      <c r="ES1401"/>
      <c r="ET1401"/>
      <c r="EU1401"/>
      <c r="EV1401"/>
      <c r="EW1401"/>
      <c r="EX1401"/>
      <c r="EY1401"/>
      <c r="EZ1401"/>
      <c r="FA1401"/>
      <c r="FB1401"/>
      <c r="FC1401"/>
      <c r="FD1401"/>
      <c r="FE1401"/>
      <c r="FF1401"/>
      <c r="FG1401"/>
      <c r="FH1401"/>
      <c r="FI1401"/>
      <c r="FJ1401"/>
      <c r="FK1401"/>
      <c r="FL1401"/>
      <c r="FM1401"/>
      <c r="FN1401"/>
      <c r="FO1401"/>
      <c r="FP1401"/>
      <c r="FQ1401"/>
      <c r="FR1401"/>
      <c r="FS1401"/>
      <c r="FT1401"/>
      <c r="FU1401"/>
      <c r="FV1401"/>
      <c r="FW1401"/>
      <c r="FX1401"/>
      <c r="FY1401"/>
      <c r="FZ1401"/>
      <c r="GA1401"/>
      <c r="GB1401"/>
      <c r="GC1401"/>
      <c r="GD1401"/>
      <c r="GE1401"/>
      <c r="GF1401"/>
      <c r="GG1401"/>
      <c r="GH1401"/>
      <c r="GI1401"/>
      <c r="GJ1401"/>
      <c r="GK1401"/>
      <c r="GL1401"/>
      <c r="GM1401"/>
      <c r="GN1401"/>
      <c r="GO1401"/>
      <c r="GP1401"/>
      <c r="GQ1401"/>
      <c r="GR1401"/>
      <c r="GS1401"/>
      <c r="GT1401"/>
      <c r="GU1401"/>
      <c r="GV1401"/>
      <c r="GW1401"/>
      <c r="GX1401"/>
      <c r="GY1401"/>
      <c r="GZ1401"/>
      <c r="HA1401"/>
      <c r="HB1401"/>
      <c r="HC1401"/>
      <c r="HD1401"/>
      <c r="HE1401"/>
      <c r="HF1401"/>
      <c r="HG1401"/>
      <c r="HH1401"/>
      <c r="HI1401"/>
      <c r="HJ1401"/>
      <c r="HK1401"/>
      <c r="HL1401"/>
      <c r="HM1401"/>
      <c r="HN1401"/>
      <c r="HO1401"/>
      <c r="HP1401"/>
      <c r="HQ1401"/>
      <c r="HR1401"/>
      <c r="HS1401"/>
      <c r="HT1401"/>
      <c r="HU1401"/>
      <c r="HV1401"/>
      <c r="HW1401"/>
      <c r="HX1401"/>
      <c r="HY1401"/>
      <c r="HZ1401"/>
      <c r="IA1401"/>
      <c r="IB1401"/>
      <c r="IC1401"/>
      <c r="ID1401"/>
      <c r="IE1401"/>
      <c r="IF1401"/>
      <c r="IG1401"/>
      <c r="IH1401"/>
      <c r="II1401"/>
      <c r="IJ1401"/>
      <c r="IK1401"/>
      <c r="IL1401"/>
      <c r="IM1401"/>
      <c r="IN1401"/>
      <c r="IO1401"/>
      <c r="IP1401"/>
      <c r="IQ1401"/>
      <c r="IR1401"/>
      <c r="IS1401"/>
      <c r="IT1401"/>
      <c r="IU1401"/>
      <c r="IV1401"/>
      <c r="IW1401"/>
      <c r="IX1401"/>
      <c r="IY1401"/>
      <c r="IZ1401"/>
      <c r="JA1401"/>
      <c r="JB1401"/>
      <c r="JC1401"/>
      <c r="JD1401"/>
      <c r="JE1401"/>
      <c r="JF1401"/>
      <c r="JG1401"/>
      <c r="JH1401"/>
      <c r="JI1401"/>
      <c r="JJ1401"/>
      <c r="JK1401"/>
      <c r="JL1401"/>
      <c r="JM1401"/>
      <c r="JN1401"/>
      <c r="JO1401"/>
      <c r="JP1401"/>
      <c r="JQ1401"/>
      <c r="JR1401"/>
      <c r="JS1401"/>
      <c r="JT1401"/>
      <c r="JU1401"/>
      <c r="JV1401"/>
      <c r="JW1401"/>
      <c r="JX1401"/>
      <c r="JY1401"/>
      <c r="JZ1401"/>
      <c r="KA1401"/>
      <c r="KB1401"/>
      <c r="KC1401"/>
      <c r="KD1401"/>
      <c r="KE1401"/>
      <c r="KF1401"/>
      <c r="KG1401"/>
      <c r="KH1401"/>
      <c r="KI1401"/>
      <c r="KJ1401"/>
      <c r="KK1401"/>
      <c r="KL1401"/>
      <c r="KM1401"/>
      <c r="KN1401"/>
      <c r="KO1401"/>
      <c r="KP1401"/>
      <c r="KQ1401"/>
      <c r="KR1401"/>
      <c r="KS1401"/>
      <c r="KT1401"/>
      <c r="KU1401"/>
      <c r="KV1401"/>
      <c r="KW1401"/>
      <c r="KX1401"/>
      <c r="KY1401"/>
      <c r="KZ1401"/>
      <c r="LA1401"/>
      <c r="LB1401"/>
      <c r="LC1401"/>
      <c r="LD1401"/>
      <c r="LE1401"/>
      <c r="LF1401"/>
      <c r="LG1401"/>
      <c r="LH1401"/>
      <c r="LI1401"/>
      <c r="LJ1401"/>
      <c r="LK1401"/>
      <c r="LL1401"/>
      <c r="LM1401"/>
      <c r="LN1401"/>
      <c r="LO1401"/>
      <c r="LP1401"/>
      <c r="LQ1401"/>
      <c r="LR1401"/>
      <c r="LS1401"/>
      <c r="LT1401"/>
      <c r="LU1401"/>
      <c r="LV1401"/>
      <c r="LW1401"/>
      <c r="LX1401"/>
      <c r="LY1401"/>
      <c r="LZ1401"/>
      <c r="MA1401"/>
      <c r="MB1401"/>
      <c r="MC1401"/>
      <c r="MD1401"/>
      <c r="ME1401"/>
      <c r="MF1401"/>
      <c r="MG1401"/>
      <c r="MH1401"/>
      <c r="MI1401"/>
      <c r="MJ1401"/>
      <c r="MK1401"/>
      <c r="ML1401"/>
      <c r="MM1401"/>
      <c r="MN1401"/>
      <c r="MO1401"/>
      <c r="MP1401"/>
      <c r="MQ1401"/>
      <c r="MR1401"/>
      <c r="MS1401"/>
      <c r="MT1401"/>
      <c r="MU1401"/>
      <c r="MV1401"/>
      <c r="MW1401"/>
      <c r="MX1401"/>
      <c r="MY1401"/>
      <c r="MZ1401"/>
      <c r="NA1401"/>
      <c r="NB1401"/>
      <c r="NC1401"/>
      <c r="ND1401"/>
      <c r="NE1401"/>
      <c r="NF1401"/>
      <c r="NG1401"/>
      <c r="NH1401"/>
      <c r="NI1401"/>
      <c r="NJ1401"/>
      <c r="NK1401"/>
      <c r="NL1401"/>
      <c r="NM1401"/>
      <c r="NN1401"/>
      <c r="NO1401"/>
      <c r="NP1401"/>
      <c r="NQ1401"/>
      <c r="NR1401"/>
      <c r="NS1401"/>
      <c r="NT1401"/>
      <c r="NU1401"/>
      <c r="NV1401"/>
      <c r="NW1401"/>
      <c r="NX1401"/>
      <c r="NY1401"/>
      <c r="NZ1401"/>
      <c r="OA1401"/>
    </row>
    <row r="1402" spans="16:391"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  <c r="CN1402"/>
      <c r="CO1402"/>
      <c r="CP1402"/>
      <c r="CQ1402"/>
      <c r="CR1402"/>
      <c r="CS1402"/>
      <c r="CT1402"/>
      <c r="CU1402"/>
      <c r="CV1402"/>
      <c r="CW1402"/>
      <c r="CX1402"/>
      <c r="CY1402"/>
      <c r="CZ1402"/>
      <c r="DA1402"/>
      <c r="DB1402"/>
      <c r="DC1402"/>
      <c r="DD1402"/>
      <c r="DE1402"/>
      <c r="DF1402"/>
      <c r="DG1402"/>
      <c r="DH1402"/>
      <c r="DI1402"/>
      <c r="DJ1402"/>
      <c r="DK1402"/>
      <c r="DL1402"/>
      <c r="DM1402"/>
      <c r="DN1402"/>
      <c r="DO1402"/>
      <c r="DP1402"/>
      <c r="DQ1402"/>
      <c r="DR1402"/>
      <c r="DS1402"/>
      <c r="DT1402"/>
      <c r="DU1402"/>
      <c r="DV1402"/>
      <c r="DW1402"/>
      <c r="DX1402"/>
      <c r="DY1402"/>
      <c r="DZ1402"/>
      <c r="EA1402"/>
      <c r="EB1402"/>
      <c r="EC1402"/>
      <c r="ED1402"/>
      <c r="EE1402"/>
      <c r="EF1402"/>
      <c r="EG1402"/>
      <c r="EH1402"/>
      <c r="EI1402"/>
      <c r="EJ1402"/>
      <c r="EK1402"/>
      <c r="EL1402"/>
      <c r="EM1402"/>
      <c r="EN1402"/>
      <c r="EO1402"/>
      <c r="EP1402"/>
      <c r="EQ1402"/>
      <c r="ER1402"/>
      <c r="ES1402"/>
      <c r="ET1402"/>
      <c r="EU1402"/>
      <c r="EV1402"/>
      <c r="EW1402"/>
      <c r="EX1402"/>
      <c r="EY1402"/>
      <c r="EZ1402"/>
      <c r="FA1402"/>
      <c r="FB1402"/>
      <c r="FC1402"/>
      <c r="FD1402"/>
      <c r="FE1402"/>
      <c r="FF1402"/>
      <c r="FG1402"/>
      <c r="FH1402"/>
      <c r="FI1402"/>
      <c r="FJ1402"/>
      <c r="FK1402"/>
      <c r="FL1402"/>
      <c r="FM1402"/>
      <c r="FN1402"/>
      <c r="FO1402"/>
      <c r="FP1402"/>
      <c r="FQ1402"/>
      <c r="FR1402"/>
      <c r="FS1402"/>
      <c r="FT1402"/>
      <c r="FU1402"/>
      <c r="FV1402"/>
      <c r="FW1402"/>
      <c r="FX1402"/>
      <c r="FY1402"/>
      <c r="FZ1402"/>
      <c r="GA1402"/>
      <c r="GB1402"/>
      <c r="GC1402"/>
      <c r="GD1402"/>
      <c r="GE1402"/>
      <c r="GF1402"/>
      <c r="GG1402"/>
      <c r="GH1402"/>
      <c r="GI1402"/>
      <c r="GJ1402"/>
      <c r="GK1402"/>
      <c r="GL1402"/>
      <c r="GM1402"/>
      <c r="GN1402"/>
      <c r="GO1402"/>
      <c r="GP1402"/>
      <c r="GQ1402"/>
      <c r="GR1402"/>
      <c r="GS1402"/>
      <c r="GT1402"/>
      <c r="GU1402"/>
      <c r="GV1402"/>
      <c r="GW1402"/>
      <c r="GX1402"/>
      <c r="GY1402"/>
      <c r="GZ1402"/>
      <c r="HA1402"/>
      <c r="HB1402"/>
      <c r="HC1402"/>
      <c r="HD1402"/>
      <c r="HE1402"/>
      <c r="HF1402"/>
      <c r="HG1402"/>
      <c r="HH1402"/>
      <c r="HI1402"/>
      <c r="HJ1402"/>
      <c r="HK1402"/>
      <c r="HL1402"/>
      <c r="HM1402"/>
      <c r="HN1402"/>
      <c r="HO1402"/>
      <c r="HP1402"/>
      <c r="HQ1402"/>
      <c r="HR1402"/>
      <c r="HS1402"/>
      <c r="HT1402"/>
      <c r="HU1402"/>
      <c r="HV1402"/>
      <c r="HW1402"/>
      <c r="HX1402"/>
      <c r="HY1402"/>
      <c r="HZ1402"/>
      <c r="IA1402"/>
      <c r="IB1402"/>
      <c r="IC1402"/>
      <c r="ID1402"/>
      <c r="IE1402"/>
      <c r="IF1402"/>
      <c r="IG1402"/>
      <c r="IH1402"/>
      <c r="II1402"/>
      <c r="IJ1402"/>
      <c r="IK1402"/>
      <c r="IL1402"/>
      <c r="IM1402"/>
      <c r="IN1402"/>
      <c r="IO1402"/>
      <c r="IP1402"/>
      <c r="IQ1402"/>
      <c r="IR1402"/>
      <c r="IS1402"/>
      <c r="IT1402"/>
      <c r="IU1402"/>
      <c r="IV1402"/>
      <c r="IW1402"/>
      <c r="IX1402"/>
      <c r="IY1402"/>
      <c r="IZ1402"/>
      <c r="JA1402"/>
      <c r="JB1402"/>
      <c r="JC1402"/>
      <c r="JD1402"/>
      <c r="JE1402"/>
      <c r="JF1402"/>
      <c r="JG1402"/>
      <c r="JH1402"/>
      <c r="JI1402"/>
      <c r="JJ1402"/>
      <c r="JK1402"/>
      <c r="JL1402"/>
      <c r="JM1402"/>
      <c r="JN1402"/>
      <c r="JO1402"/>
      <c r="JP1402"/>
      <c r="JQ1402"/>
      <c r="JR1402"/>
      <c r="JS1402"/>
      <c r="JT1402"/>
      <c r="JU1402"/>
      <c r="JV1402"/>
      <c r="JW1402"/>
      <c r="JX1402"/>
      <c r="JY1402"/>
      <c r="JZ1402"/>
      <c r="KA1402"/>
      <c r="KB1402"/>
      <c r="KC1402"/>
      <c r="KD1402"/>
      <c r="KE1402"/>
      <c r="KF1402"/>
      <c r="KG1402"/>
      <c r="KH1402"/>
      <c r="KI1402"/>
      <c r="KJ1402"/>
      <c r="KK1402"/>
      <c r="KL1402"/>
      <c r="KM1402"/>
      <c r="KN1402"/>
      <c r="KO1402"/>
      <c r="KP1402"/>
      <c r="KQ1402"/>
      <c r="KR1402"/>
      <c r="KS1402"/>
      <c r="KT1402"/>
      <c r="KU1402"/>
      <c r="KV1402"/>
      <c r="KW1402"/>
      <c r="KX1402"/>
      <c r="KY1402"/>
      <c r="KZ1402"/>
      <c r="LA1402"/>
      <c r="LB1402"/>
      <c r="LC1402"/>
      <c r="LD1402"/>
      <c r="LE1402"/>
      <c r="LF1402"/>
      <c r="LG1402"/>
      <c r="LH1402"/>
      <c r="LI1402"/>
      <c r="LJ1402"/>
      <c r="LK1402"/>
      <c r="LL1402"/>
      <c r="LM1402"/>
      <c r="LN1402"/>
      <c r="LO1402"/>
      <c r="LP1402"/>
      <c r="LQ1402"/>
      <c r="LR1402"/>
      <c r="LS1402"/>
      <c r="LT1402"/>
      <c r="LU1402"/>
      <c r="LV1402"/>
      <c r="LW1402"/>
      <c r="LX1402"/>
      <c r="LY1402"/>
      <c r="LZ1402"/>
      <c r="MA1402"/>
      <c r="MB1402"/>
      <c r="MC1402"/>
      <c r="MD1402"/>
      <c r="ME1402"/>
      <c r="MF1402"/>
      <c r="MG1402"/>
      <c r="MH1402"/>
      <c r="MI1402"/>
      <c r="MJ1402"/>
      <c r="MK1402"/>
      <c r="ML1402"/>
      <c r="MM1402"/>
      <c r="MN1402"/>
      <c r="MO1402"/>
      <c r="MP1402"/>
      <c r="MQ1402"/>
      <c r="MR1402"/>
      <c r="MS1402"/>
      <c r="MT1402"/>
      <c r="MU1402"/>
      <c r="MV1402"/>
      <c r="MW1402"/>
      <c r="MX1402"/>
      <c r="MY1402"/>
      <c r="MZ1402"/>
      <c r="NA1402"/>
      <c r="NB1402"/>
      <c r="NC1402"/>
      <c r="ND1402"/>
      <c r="NE1402"/>
      <c r="NF1402"/>
      <c r="NG1402"/>
      <c r="NH1402"/>
      <c r="NI1402"/>
      <c r="NJ1402"/>
      <c r="NK1402"/>
      <c r="NL1402"/>
      <c r="NM1402"/>
      <c r="NN1402"/>
      <c r="NO1402"/>
      <c r="NP1402"/>
      <c r="NQ1402"/>
      <c r="NR1402"/>
      <c r="NS1402"/>
      <c r="NT1402"/>
      <c r="NU1402"/>
      <c r="NV1402"/>
      <c r="NW1402"/>
      <c r="NX1402"/>
      <c r="NY1402"/>
      <c r="NZ1402"/>
      <c r="OA1402"/>
    </row>
    <row r="1403" spans="16:391"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  <c r="CN1403"/>
      <c r="CO1403"/>
      <c r="CP1403"/>
      <c r="CQ1403"/>
      <c r="CR1403"/>
      <c r="CS1403"/>
      <c r="CT1403"/>
      <c r="CU1403"/>
      <c r="CV1403"/>
      <c r="CW1403"/>
      <c r="CX1403"/>
      <c r="CY1403"/>
      <c r="CZ1403"/>
      <c r="DA1403"/>
      <c r="DB1403"/>
      <c r="DC1403"/>
      <c r="DD1403"/>
      <c r="DE1403"/>
      <c r="DF1403"/>
      <c r="DG1403"/>
      <c r="DH1403"/>
      <c r="DI1403"/>
      <c r="DJ1403"/>
      <c r="DK1403"/>
      <c r="DL1403"/>
      <c r="DM1403"/>
      <c r="DN1403"/>
      <c r="DO1403"/>
      <c r="DP1403"/>
      <c r="DQ1403"/>
      <c r="DR1403"/>
      <c r="DS1403"/>
      <c r="DT1403"/>
      <c r="DU1403"/>
      <c r="DV1403"/>
      <c r="DW1403"/>
      <c r="DX1403"/>
      <c r="DY1403"/>
      <c r="DZ1403"/>
      <c r="EA1403"/>
      <c r="EB1403"/>
      <c r="EC1403"/>
      <c r="ED1403"/>
      <c r="EE1403"/>
      <c r="EF1403"/>
      <c r="EG1403"/>
      <c r="EH1403"/>
      <c r="EI1403"/>
      <c r="EJ1403"/>
      <c r="EK1403"/>
      <c r="EL1403"/>
      <c r="EM1403"/>
      <c r="EN1403"/>
      <c r="EO1403"/>
      <c r="EP1403"/>
      <c r="EQ1403"/>
      <c r="ER1403"/>
      <c r="ES1403"/>
      <c r="ET1403"/>
      <c r="EU1403"/>
      <c r="EV1403"/>
      <c r="EW1403"/>
      <c r="EX1403"/>
      <c r="EY1403"/>
      <c r="EZ1403"/>
      <c r="FA1403"/>
      <c r="FB1403"/>
      <c r="FC1403"/>
      <c r="FD1403"/>
      <c r="FE1403"/>
      <c r="FF1403"/>
      <c r="FG1403"/>
      <c r="FH1403"/>
      <c r="FI1403"/>
      <c r="FJ1403"/>
      <c r="FK1403"/>
      <c r="FL1403"/>
      <c r="FM1403"/>
      <c r="FN1403"/>
      <c r="FO1403"/>
      <c r="FP1403"/>
      <c r="FQ1403"/>
      <c r="FR1403"/>
      <c r="FS1403"/>
      <c r="FT1403"/>
      <c r="FU1403"/>
      <c r="FV1403"/>
      <c r="FW1403"/>
      <c r="FX1403"/>
      <c r="FY1403"/>
      <c r="FZ1403"/>
      <c r="GA1403"/>
      <c r="GB1403"/>
      <c r="GC1403"/>
      <c r="GD1403"/>
      <c r="GE1403"/>
      <c r="GF1403"/>
      <c r="GG1403"/>
      <c r="GH1403"/>
      <c r="GI1403"/>
      <c r="GJ1403"/>
      <c r="GK1403"/>
      <c r="GL1403"/>
      <c r="GM1403"/>
      <c r="GN1403"/>
      <c r="GO1403"/>
      <c r="GP1403"/>
      <c r="GQ1403"/>
      <c r="GR1403"/>
      <c r="GS1403"/>
      <c r="GT1403"/>
      <c r="GU1403"/>
      <c r="GV1403"/>
      <c r="GW1403"/>
      <c r="GX1403"/>
      <c r="GY1403"/>
      <c r="GZ1403"/>
      <c r="HA1403"/>
      <c r="HB1403"/>
      <c r="HC1403"/>
      <c r="HD1403"/>
      <c r="HE1403"/>
      <c r="HF1403"/>
      <c r="HG1403"/>
      <c r="HH1403"/>
      <c r="HI1403"/>
      <c r="HJ1403"/>
      <c r="HK1403"/>
      <c r="HL1403"/>
      <c r="HM1403"/>
      <c r="HN1403"/>
      <c r="HO1403"/>
      <c r="HP1403"/>
      <c r="HQ1403"/>
      <c r="HR1403"/>
      <c r="HS1403"/>
      <c r="HT1403"/>
      <c r="HU1403"/>
      <c r="HV1403"/>
      <c r="HW1403"/>
      <c r="HX1403"/>
      <c r="HY1403"/>
      <c r="HZ1403"/>
      <c r="IA1403"/>
      <c r="IB1403"/>
      <c r="IC1403"/>
      <c r="ID1403"/>
      <c r="IE1403"/>
      <c r="IF1403"/>
      <c r="IG1403"/>
      <c r="IH1403"/>
      <c r="II1403"/>
      <c r="IJ1403"/>
      <c r="IK1403"/>
      <c r="IL1403"/>
      <c r="IM1403"/>
      <c r="IN1403"/>
      <c r="IO1403"/>
      <c r="IP1403"/>
      <c r="IQ1403"/>
      <c r="IR1403"/>
      <c r="IS1403"/>
      <c r="IT1403"/>
      <c r="IU1403"/>
      <c r="IV1403"/>
      <c r="IW1403"/>
      <c r="IX1403"/>
      <c r="IY1403"/>
      <c r="IZ1403"/>
      <c r="JA1403"/>
      <c r="JB1403"/>
      <c r="JC1403"/>
      <c r="JD1403"/>
      <c r="JE1403"/>
      <c r="JF1403"/>
      <c r="JG1403"/>
      <c r="JH1403"/>
      <c r="JI1403"/>
      <c r="JJ1403"/>
      <c r="JK1403"/>
      <c r="JL1403"/>
      <c r="JM1403"/>
      <c r="JN1403"/>
      <c r="JO1403"/>
      <c r="JP1403"/>
      <c r="JQ1403"/>
      <c r="JR1403"/>
      <c r="JS1403"/>
      <c r="JT1403"/>
      <c r="JU1403"/>
      <c r="JV1403"/>
      <c r="JW1403"/>
      <c r="JX1403"/>
      <c r="JY1403"/>
      <c r="JZ1403"/>
      <c r="KA1403"/>
      <c r="KB1403"/>
      <c r="KC1403"/>
      <c r="KD1403"/>
      <c r="KE1403"/>
      <c r="KF1403"/>
      <c r="KG1403"/>
      <c r="KH1403"/>
      <c r="KI1403"/>
      <c r="KJ1403"/>
      <c r="KK1403"/>
      <c r="KL1403"/>
      <c r="KM1403"/>
      <c r="KN1403"/>
      <c r="KO1403"/>
      <c r="KP1403"/>
      <c r="KQ1403"/>
      <c r="KR1403"/>
      <c r="KS1403"/>
      <c r="KT1403"/>
      <c r="KU1403"/>
      <c r="KV1403"/>
      <c r="KW1403"/>
      <c r="KX1403"/>
      <c r="KY1403"/>
      <c r="KZ1403"/>
      <c r="LA1403"/>
      <c r="LB1403"/>
      <c r="LC1403"/>
      <c r="LD1403"/>
      <c r="LE1403"/>
      <c r="LF1403"/>
      <c r="LG1403"/>
      <c r="LH1403"/>
      <c r="LI1403"/>
      <c r="LJ1403"/>
      <c r="LK1403"/>
      <c r="LL1403"/>
      <c r="LM1403"/>
      <c r="LN1403"/>
      <c r="LO1403"/>
      <c r="LP1403"/>
      <c r="LQ1403"/>
      <c r="LR1403"/>
      <c r="LS1403"/>
      <c r="LT1403"/>
      <c r="LU1403"/>
      <c r="LV1403"/>
      <c r="LW1403"/>
      <c r="LX1403"/>
      <c r="LY1403"/>
      <c r="LZ1403"/>
      <c r="MA1403"/>
      <c r="MB1403"/>
      <c r="MC1403"/>
      <c r="MD1403"/>
      <c r="ME1403"/>
      <c r="MF1403"/>
      <c r="MG1403"/>
      <c r="MH1403"/>
      <c r="MI1403"/>
      <c r="MJ1403"/>
      <c r="MK1403"/>
      <c r="ML1403"/>
      <c r="MM1403"/>
      <c r="MN1403"/>
      <c r="MO1403"/>
      <c r="MP1403"/>
      <c r="MQ1403"/>
      <c r="MR1403"/>
      <c r="MS1403"/>
      <c r="MT1403"/>
      <c r="MU1403"/>
      <c r="MV1403"/>
      <c r="MW1403"/>
      <c r="MX1403"/>
      <c r="MY1403"/>
      <c r="MZ1403"/>
      <c r="NA1403"/>
      <c r="NB1403"/>
      <c r="NC1403"/>
      <c r="ND1403"/>
      <c r="NE1403"/>
      <c r="NF1403"/>
      <c r="NG1403"/>
      <c r="NH1403"/>
      <c r="NI1403"/>
      <c r="NJ1403"/>
      <c r="NK1403"/>
      <c r="NL1403"/>
      <c r="NM1403"/>
      <c r="NN1403"/>
      <c r="NO1403"/>
      <c r="NP1403"/>
      <c r="NQ1403"/>
      <c r="NR1403"/>
      <c r="NS1403"/>
      <c r="NT1403"/>
      <c r="NU1403"/>
      <c r="NV1403"/>
      <c r="NW1403"/>
      <c r="NX1403"/>
      <c r="NY1403"/>
      <c r="NZ1403"/>
      <c r="OA1403"/>
    </row>
    <row r="1404" spans="16:391"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  <c r="CN1404"/>
      <c r="CO1404"/>
      <c r="CP1404"/>
      <c r="CQ1404"/>
      <c r="CR1404"/>
      <c r="CS1404"/>
      <c r="CT1404"/>
      <c r="CU1404"/>
      <c r="CV1404"/>
      <c r="CW1404"/>
      <c r="CX1404"/>
      <c r="CY1404"/>
      <c r="CZ1404"/>
      <c r="DA1404"/>
      <c r="DB1404"/>
      <c r="DC1404"/>
      <c r="DD1404"/>
      <c r="DE1404"/>
      <c r="DF1404"/>
      <c r="DG1404"/>
      <c r="DH1404"/>
      <c r="DI1404"/>
      <c r="DJ1404"/>
      <c r="DK1404"/>
      <c r="DL1404"/>
      <c r="DM1404"/>
      <c r="DN1404"/>
      <c r="DO1404"/>
      <c r="DP1404"/>
      <c r="DQ1404"/>
      <c r="DR1404"/>
      <c r="DS1404"/>
      <c r="DT1404"/>
      <c r="DU1404"/>
      <c r="DV1404"/>
      <c r="DW1404"/>
      <c r="DX1404"/>
      <c r="DY1404"/>
      <c r="DZ1404"/>
      <c r="EA1404"/>
      <c r="EB1404"/>
      <c r="EC1404"/>
      <c r="ED1404"/>
      <c r="EE1404"/>
      <c r="EF1404"/>
      <c r="EG1404"/>
      <c r="EH1404"/>
      <c r="EI1404"/>
      <c r="EJ1404"/>
      <c r="EK1404"/>
      <c r="EL1404"/>
      <c r="EM1404"/>
      <c r="EN1404"/>
      <c r="EO1404"/>
      <c r="EP1404"/>
      <c r="EQ1404"/>
      <c r="ER1404"/>
      <c r="ES1404"/>
      <c r="ET1404"/>
      <c r="EU1404"/>
      <c r="EV1404"/>
      <c r="EW1404"/>
      <c r="EX1404"/>
      <c r="EY1404"/>
      <c r="EZ1404"/>
      <c r="FA1404"/>
      <c r="FB1404"/>
      <c r="FC1404"/>
      <c r="FD1404"/>
      <c r="FE1404"/>
      <c r="FF1404"/>
      <c r="FG1404"/>
      <c r="FH1404"/>
      <c r="FI1404"/>
      <c r="FJ1404"/>
      <c r="FK1404"/>
      <c r="FL1404"/>
      <c r="FM1404"/>
      <c r="FN1404"/>
      <c r="FO1404"/>
      <c r="FP1404"/>
      <c r="FQ1404"/>
      <c r="FR1404"/>
      <c r="FS1404"/>
      <c r="FT1404"/>
      <c r="FU1404"/>
      <c r="FV1404"/>
      <c r="FW1404"/>
      <c r="FX1404"/>
      <c r="FY1404"/>
      <c r="FZ1404"/>
      <c r="GA1404"/>
      <c r="GB1404"/>
      <c r="GC1404"/>
      <c r="GD1404"/>
      <c r="GE1404"/>
      <c r="GF1404"/>
      <c r="GG1404"/>
      <c r="GH1404"/>
      <c r="GI1404"/>
      <c r="GJ1404"/>
      <c r="GK1404"/>
      <c r="GL1404"/>
      <c r="GM1404"/>
      <c r="GN1404"/>
      <c r="GO1404"/>
      <c r="GP1404"/>
      <c r="GQ1404"/>
      <c r="GR1404"/>
      <c r="GS1404"/>
      <c r="GT1404"/>
      <c r="GU1404"/>
      <c r="GV1404"/>
      <c r="GW1404"/>
      <c r="GX1404"/>
      <c r="GY1404"/>
      <c r="GZ1404"/>
      <c r="HA1404"/>
      <c r="HB1404"/>
      <c r="HC1404"/>
      <c r="HD1404"/>
      <c r="HE1404"/>
      <c r="HF1404"/>
      <c r="HG1404"/>
      <c r="HH1404"/>
      <c r="HI1404"/>
      <c r="HJ1404"/>
      <c r="HK1404"/>
      <c r="HL1404"/>
      <c r="HM1404"/>
      <c r="HN1404"/>
      <c r="HO1404"/>
      <c r="HP1404"/>
      <c r="HQ1404"/>
      <c r="HR1404"/>
      <c r="HS1404"/>
      <c r="HT1404"/>
      <c r="HU1404"/>
      <c r="HV1404"/>
      <c r="HW1404"/>
      <c r="HX1404"/>
      <c r="HY1404"/>
      <c r="HZ1404"/>
      <c r="IA1404"/>
      <c r="IB1404"/>
      <c r="IC1404"/>
      <c r="ID1404"/>
      <c r="IE1404"/>
      <c r="IF1404"/>
      <c r="IG1404"/>
      <c r="IH1404"/>
      <c r="II1404"/>
      <c r="IJ1404"/>
      <c r="IK1404"/>
      <c r="IL1404"/>
      <c r="IM1404"/>
      <c r="IN1404"/>
      <c r="IO1404"/>
      <c r="IP1404"/>
      <c r="IQ1404"/>
      <c r="IR1404"/>
      <c r="IS1404"/>
      <c r="IT1404"/>
      <c r="IU1404"/>
      <c r="IV1404"/>
      <c r="IW1404"/>
      <c r="IX1404"/>
      <c r="IY1404"/>
      <c r="IZ1404"/>
      <c r="JA1404"/>
      <c r="JB1404"/>
      <c r="JC1404"/>
      <c r="JD1404"/>
      <c r="JE1404"/>
      <c r="JF1404"/>
      <c r="JG1404"/>
      <c r="JH1404"/>
      <c r="JI1404"/>
      <c r="JJ1404"/>
      <c r="JK1404"/>
      <c r="JL1404"/>
      <c r="JM1404"/>
      <c r="JN1404"/>
      <c r="JO1404"/>
      <c r="JP1404"/>
      <c r="JQ1404"/>
      <c r="JR1404"/>
      <c r="JS1404"/>
      <c r="JT1404"/>
      <c r="JU1404"/>
      <c r="JV1404"/>
      <c r="JW1404"/>
      <c r="JX1404"/>
      <c r="JY1404"/>
      <c r="JZ1404"/>
      <c r="KA1404"/>
      <c r="KB1404"/>
      <c r="KC1404"/>
      <c r="KD1404"/>
      <c r="KE1404"/>
      <c r="KF1404"/>
      <c r="KG1404"/>
      <c r="KH1404"/>
      <c r="KI1404"/>
      <c r="KJ1404"/>
      <c r="KK1404"/>
      <c r="KL1404"/>
      <c r="KM1404"/>
      <c r="KN1404"/>
      <c r="KO1404"/>
      <c r="KP1404"/>
      <c r="KQ1404"/>
      <c r="KR1404"/>
      <c r="KS1404"/>
      <c r="KT1404"/>
      <c r="KU1404"/>
      <c r="KV1404"/>
      <c r="KW1404"/>
      <c r="KX1404"/>
      <c r="KY1404"/>
      <c r="KZ1404"/>
      <c r="LA1404"/>
      <c r="LB1404"/>
      <c r="LC1404"/>
      <c r="LD1404"/>
      <c r="LE1404"/>
      <c r="LF1404"/>
      <c r="LG1404"/>
      <c r="LH1404"/>
      <c r="LI1404"/>
      <c r="LJ1404"/>
      <c r="LK1404"/>
      <c r="LL1404"/>
      <c r="LM1404"/>
      <c r="LN1404"/>
      <c r="LO1404"/>
      <c r="LP1404"/>
      <c r="LQ1404"/>
      <c r="LR1404"/>
      <c r="LS1404"/>
      <c r="LT1404"/>
      <c r="LU1404"/>
      <c r="LV1404"/>
      <c r="LW1404"/>
      <c r="LX1404"/>
      <c r="LY1404"/>
      <c r="LZ1404"/>
      <c r="MA1404"/>
      <c r="MB1404"/>
      <c r="MC1404"/>
      <c r="MD1404"/>
      <c r="ME1404"/>
      <c r="MF1404"/>
      <c r="MG1404"/>
      <c r="MH1404"/>
      <c r="MI1404"/>
      <c r="MJ1404"/>
      <c r="MK1404"/>
      <c r="ML1404"/>
      <c r="MM1404"/>
      <c r="MN1404"/>
      <c r="MO1404"/>
      <c r="MP1404"/>
      <c r="MQ1404"/>
      <c r="MR1404"/>
      <c r="MS1404"/>
      <c r="MT1404"/>
      <c r="MU1404"/>
      <c r="MV1404"/>
      <c r="MW1404"/>
      <c r="MX1404"/>
      <c r="MY1404"/>
      <c r="MZ1404"/>
      <c r="NA1404"/>
      <c r="NB1404"/>
      <c r="NC1404"/>
      <c r="ND1404"/>
      <c r="NE1404"/>
      <c r="NF1404"/>
      <c r="NG1404"/>
      <c r="NH1404"/>
      <c r="NI1404"/>
      <c r="NJ1404"/>
      <c r="NK1404"/>
      <c r="NL1404"/>
      <c r="NM1404"/>
      <c r="NN1404"/>
      <c r="NO1404"/>
      <c r="NP1404"/>
      <c r="NQ1404"/>
      <c r="NR1404"/>
      <c r="NS1404"/>
      <c r="NT1404"/>
      <c r="NU1404"/>
      <c r="NV1404"/>
      <c r="NW1404"/>
      <c r="NX1404"/>
      <c r="NY1404"/>
      <c r="NZ1404"/>
      <c r="OA1404"/>
    </row>
    <row r="1405" spans="16:391"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  <c r="CN1405"/>
      <c r="CO1405"/>
      <c r="CP1405"/>
      <c r="CQ1405"/>
      <c r="CR1405"/>
      <c r="CS1405"/>
      <c r="CT1405"/>
      <c r="CU1405"/>
      <c r="CV1405"/>
      <c r="CW1405"/>
      <c r="CX1405"/>
      <c r="CY1405"/>
      <c r="CZ1405"/>
      <c r="DA1405"/>
      <c r="DB1405"/>
      <c r="DC1405"/>
      <c r="DD1405"/>
      <c r="DE1405"/>
      <c r="DF1405"/>
      <c r="DG1405"/>
      <c r="DH1405"/>
      <c r="DI1405"/>
      <c r="DJ1405"/>
      <c r="DK1405"/>
      <c r="DL1405"/>
      <c r="DM1405"/>
      <c r="DN1405"/>
      <c r="DO1405"/>
      <c r="DP1405"/>
      <c r="DQ1405"/>
      <c r="DR1405"/>
      <c r="DS1405"/>
      <c r="DT1405"/>
      <c r="DU1405"/>
      <c r="DV1405"/>
      <c r="DW1405"/>
      <c r="DX1405"/>
      <c r="DY1405"/>
      <c r="DZ1405"/>
      <c r="EA1405"/>
      <c r="EB1405"/>
      <c r="EC1405"/>
      <c r="ED1405"/>
      <c r="EE1405"/>
      <c r="EF1405"/>
      <c r="EG1405"/>
      <c r="EH1405"/>
      <c r="EI1405"/>
      <c r="EJ1405"/>
      <c r="EK1405"/>
      <c r="EL1405"/>
      <c r="EM1405"/>
      <c r="EN1405"/>
      <c r="EO1405"/>
      <c r="EP1405"/>
      <c r="EQ1405"/>
      <c r="ER1405"/>
      <c r="ES1405"/>
      <c r="ET1405"/>
      <c r="EU1405"/>
      <c r="EV1405"/>
      <c r="EW1405"/>
      <c r="EX1405"/>
      <c r="EY1405"/>
      <c r="EZ1405"/>
      <c r="FA1405"/>
      <c r="FB1405"/>
      <c r="FC1405"/>
      <c r="FD1405"/>
      <c r="FE1405"/>
      <c r="FF1405"/>
      <c r="FG1405"/>
      <c r="FH1405"/>
      <c r="FI1405"/>
      <c r="FJ1405"/>
      <c r="FK1405"/>
      <c r="FL1405"/>
      <c r="FM1405"/>
      <c r="FN1405"/>
      <c r="FO1405"/>
      <c r="FP1405"/>
      <c r="FQ1405"/>
      <c r="FR1405"/>
      <c r="FS1405"/>
      <c r="FT1405"/>
      <c r="FU1405"/>
      <c r="FV1405"/>
      <c r="FW1405"/>
      <c r="FX1405"/>
      <c r="FY1405"/>
      <c r="FZ1405"/>
      <c r="GA1405"/>
      <c r="GB1405"/>
      <c r="GC1405"/>
      <c r="GD1405"/>
      <c r="GE1405"/>
      <c r="GF1405"/>
      <c r="GG1405"/>
      <c r="GH1405"/>
      <c r="GI1405"/>
      <c r="GJ1405"/>
      <c r="GK1405"/>
      <c r="GL1405"/>
      <c r="GM1405"/>
      <c r="GN1405"/>
      <c r="GO1405"/>
      <c r="GP1405"/>
      <c r="GQ1405"/>
      <c r="GR1405"/>
      <c r="GS1405"/>
      <c r="GT1405"/>
      <c r="GU1405"/>
      <c r="GV1405"/>
      <c r="GW1405"/>
      <c r="GX1405"/>
      <c r="GY1405"/>
      <c r="GZ1405"/>
      <c r="HA1405"/>
      <c r="HB1405"/>
      <c r="HC1405"/>
      <c r="HD1405"/>
      <c r="HE1405"/>
      <c r="HF1405"/>
      <c r="HG1405"/>
      <c r="HH1405"/>
      <c r="HI1405"/>
      <c r="HJ1405"/>
      <c r="HK1405"/>
      <c r="HL1405"/>
      <c r="HM1405"/>
      <c r="HN1405"/>
      <c r="HO1405"/>
      <c r="HP1405"/>
      <c r="HQ1405"/>
      <c r="HR1405"/>
      <c r="HS1405"/>
      <c r="HT1405"/>
      <c r="HU1405"/>
      <c r="HV1405"/>
      <c r="HW1405"/>
      <c r="HX1405"/>
      <c r="HY1405"/>
      <c r="HZ1405"/>
      <c r="IA1405"/>
      <c r="IB1405"/>
      <c r="IC1405"/>
      <c r="ID1405"/>
      <c r="IE1405"/>
      <c r="IF1405"/>
      <c r="IG1405"/>
      <c r="IH1405"/>
      <c r="II1405"/>
      <c r="IJ1405"/>
      <c r="IK1405"/>
      <c r="IL1405"/>
      <c r="IM1405"/>
      <c r="IN1405"/>
      <c r="IO1405"/>
      <c r="IP1405"/>
      <c r="IQ1405"/>
      <c r="IR1405"/>
      <c r="IS1405"/>
      <c r="IT1405"/>
      <c r="IU1405"/>
      <c r="IV1405"/>
      <c r="IW1405"/>
      <c r="IX1405"/>
      <c r="IY1405"/>
      <c r="IZ1405"/>
      <c r="JA1405"/>
      <c r="JB1405"/>
      <c r="JC1405"/>
      <c r="JD1405"/>
      <c r="JE1405"/>
      <c r="JF1405"/>
      <c r="JG1405"/>
      <c r="JH1405"/>
      <c r="JI1405"/>
      <c r="JJ1405"/>
      <c r="JK1405"/>
      <c r="JL1405"/>
      <c r="JM1405"/>
      <c r="JN1405"/>
      <c r="JO1405"/>
      <c r="JP1405"/>
      <c r="JQ1405"/>
      <c r="JR1405"/>
      <c r="JS1405"/>
      <c r="JT1405"/>
      <c r="JU1405"/>
      <c r="JV1405"/>
      <c r="JW1405"/>
      <c r="JX1405"/>
      <c r="JY1405"/>
      <c r="JZ1405"/>
      <c r="KA1405"/>
      <c r="KB1405"/>
      <c r="KC1405"/>
      <c r="KD1405"/>
      <c r="KE1405"/>
      <c r="KF1405"/>
      <c r="KG1405"/>
      <c r="KH1405"/>
      <c r="KI1405"/>
      <c r="KJ1405"/>
      <c r="KK1405"/>
      <c r="KL1405"/>
      <c r="KM1405"/>
      <c r="KN1405"/>
      <c r="KO1405"/>
      <c r="KP1405"/>
      <c r="KQ1405"/>
      <c r="KR1405"/>
      <c r="KS1405"/>
      <c r="KT1405"/>
      <c r="KU1405"/>
      <c r="KV1405"/>
      <c r="KW1405"/>
      <c r="KX1405"/>
      <c r="KY1405"/>
      <c r="KZ1405"/>
      <c r="LA1405"/>
      <c r="LB1405"/>
      <c r="LC1405"/>
      <c r="LD1405"/>
      <c r="LE1405"/>
      <c r="LF1405"/>
      <c r="LG1405"/>
      <c r="LH1405"/>
      <c r="LI1405"/>
      <c r="LJ1405"/>
      <c r="LK1405"/>
      <c r="LL1405"/>
      <c r="LM1405"/>
      <c r="LN1405"/>
      <c r="LO1405"/>
      <c r="LP1405"/>
      <c r="LQ1405"/>
      <c r="LR1405"/>
      <c r="LS1405"/>
      <c r="LT1405"/>
      <c r="LU1405"/>
      <c r="LV1405"/>
      <c r="LW1405"/>
      <c r="LX1405"/>
      <c r="LY1405"/>
      <c r="LZ1405"/>
      <c r="MA1405"/>
      <c r="MB1405"/>
      <c r="MC1405"/>
      <c r="MD1405"/>
      <c r="ME1405"/>
      <c r="MF1405"/>
      <c r="MG1405"/>
      <c r="MH1405"/>
      <c r="MI1405"/>
      <c r="MJ1405"/>
      <c r="MK1405"/>
      <c r="ML1405"/>
      <c r="MM1405"/>
      <c r="MN1405"/>
      <c r="MO1405"/>
      <c r="MP1405"/>
      <c r="MQ1405"/>
      <c r="MR1405"/>
      <c r="MS1405"/>
      <c r="MT1405"/>
      <c r="MU1405"/>
      <c r="MV1405"/>
      <c r="MW1405"/>
      <c r="MX1405"/>
      <c r="MY1405"/>
      <c r="MZ1405"/>
      <c r="NA1405"/>
      <c r="NB1405"/>
      <c r="NC1405"/>
      <c r="ND1405"/>
      <c r="NE1405"/>
      <c r="NF1405"/>
      <c r="NG1405"/>
      <c r="NH1405"/>
      <c r="NI1405"/>
      <c r="NJ1405"/>
      <c r="NK1405"/>
      <c r="NL1405"/>
      <c r="NM1405"/>
      <c r="NN1405"/>
      <c r="NO1405"/>
      <c r="NP1405"/>
      <c r="NQ1405"/>
      <c r="NR1405"/>
      <c r="NS1405"/>
      <c r="NT1405"/>
      <c r="NU1405"/>
      <c r="NV1405"/>
      <c r="NW1405"/>
      <c r="NX1405"/>
      <c r="NY1405"/>
      <c r="NZ1405"/>
      <c r="OA1405"/>
    </row>
    <row r="1406" spans="16:391"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  <c r="CN1406"/>
      <c r="CO1406"/>
      <c r="CP1406"/>
      <c r="CQ1406"/>
      <c r="CR1406"/>
      <c r="CS1406"/>
      <c r="CT1406"/>
      <c r="CU1406"/>
      <c r="CV1406"/>
      <c r="CW1406"/>
      <c r="CX1406"/>
      <c r="CY1406"/>
      <c r="CZ1406"/>
      <c r="DA1406"/>
      <c r="DB1406"/>
      <c r="DC1406"/>
      <c r="DD1406"/>
      <c r="DE1406"/>
      <c r="DF1406"/>
      <c r="DG1406"/>
      <c r="DH1406"/>
      <c r="DI1406"/>
      <c r="DJ1406"/>
      <c r="DK1406"/>
      <c r="DL1406"/>
      <c r="DM1406"/>
      <c r="DN1406"/>
      <c r="DO1406"/>
      <c r="DP1406"/>
      <c r="DQ1406"/>
      <c r="DR1406"/>
      <c r="DS1406"/>
      <c r="DT1406"/>
      <c r="DU1406"/>
      <c r="DV1406"/>
      <c r="DW1406"/>
      <c r="DX1406"/>
      <c r="DY1406"/>
      <c r="DZ1406"/>
      <c r="EA1406"/>
      <c r="EB1406"/>
      <c r="EC1406"/>
      <c r="ED1406"/>
      <c r="EE1406"/>
      <c r="EF1406"/>
      <c r="EG1406"/>
      <c r="EH1406"/>
      <c r="EI1406"/>
      <c r="EJ1406"/>
      <c r="EK1406"/>
      <c r="EL1406"/>
      <c r="EM1406"/>
      <c r="EN1406"/>
      <c r="EO1406"/>
      <c r="EP1406"/>
      <c r="EQ1406"/>
      <c r="ER1406"/>
      <c r="ES1406"/>
      <c r="ET1406"/>
      <c r="EU1406"/>
      <c r="EV1406"/>
      <c r="EW1406"/>
      <c r="EX1406"/>
      <c r="EY1406"/>
      <c r="EZ1406"/>
      <c r="FA1406"/>
      <c r="FB1406"/>
      <c r="FC1406"/>
      <c r="FD1406"/>
      <c r="FE1406"/>
      <c r="FF1406"/>
      <c r="FG1406"/>
      <c r="FH1406"/>
      <c r="FI1406"/>
      <c r="FJ1406"/>
      <c r="FK1406"/>
      <c r="FL1406"/>
      <c r="FM1406"/>
      <c r="FN1406"/>
      <c r="FO1406"/>
      <c r="FP1406"/>
      <c r="FQ1406"/>
      <c r="FR1406"/>
      <c r="FS1406"/>
      <c r="FT1406"/>
      <c r="FU1406"/>
      <c r="FV1406"/>
      <c r="FW1406"/>
      <c r="FX1406"/>
      <c r="FY1406"/>
      <c r="FZ1406"/>
      <c r="GA1406"/>
      <c r="GB1406"/>
      <c r="GC1406"/>
      <c r="GD1406"/>
      <c r="GE1406"/>
      <c r="GF1406"/>
      <c r="GG1406"/>
      <c r="GH1406"/>
      <c r="GI1406"/>
      <c r="GJ1406"/>
      <c r="GK1406"/>
      <c r="GL1406"/>
      <c r="GM1406"/>
      <c r="GN1406"/>
      <c r="GO1406"/>
      <c r="GP1406"/>
      <c r="GQ1406"/>
      <c r="GR1406"/>
      <c r="GS1406"/>
      <c r="GT1406"/>
      <c r="GU1406"/>
      <c r="GV1406"/>
      <c r="GW1406"/>
      <c r="GX1406"/>
      <c r="GY1406"/>
      <c r="GZ1406"/>
      <c r="HA1406"/>
      <c r="HB1406"/>
      <c r="HC1406"/>
      <c r="HD1406"/>
      <c r="HE1406"/>
      <c r="HF1406"/>
      <c r="HG1406"/>
      <c r="HH1406"/>
      <c r="HI1406"/>
      <c r="HJ1406"/>
      <c r="HK1406"/>
      <c r="HL1406"/>
      <c r="HM1406"/>
      <c r="HN1406"/>
      <c r="HO1406"/>
      <c r="HP1406"/>
      <c r="HQ1406"/>
      <c r="HR1406"/>
      <c r="HS1406"/>
      <c r="HT1406"/>
      <c r="HU1406"/>
      <c r="HV1406"/>
      <c r="HW1406"/>
      <c r="HX1406"/>
      <c r="HY1406"/>
      <c r="HZ1406"/>
      <c r="IA1406"/>
      <c r="IB1406"/>
      <c r="IC1406"/>
      <c r="ID1406"/>
      <c r="IE1406"/>
      <c r="IF1406"/>
      <c r="IG1406"/>
      <c r="IH1406"/>
      <c r="II1406"/>
      <c r="IJ1406"/>
      <c r="IK1406"/>
      <c r="IL1406"/>
      <c r="IM1406"/>
      <c r="IN1406"/>
      <c r="IO1406"/>
      <c r="IP1406"/>
      <c r="IQ1406"/>
      <c r="IR1406"/>
      <c r="IS1406"/>
      <c r="IT1406"/>
      <c r="IU1406"/>
      <c r="IV1406"/>
      <c r="IW1406"/>
      <c r="IX1406"/>
      <c r="IY1406"/>
      <c r="IZ1406"/>
      <c r="JA1406"/>
      <c r="JB1406"/>
      <c r="JC1406"/>
      <c r="JD1406"/>
      <c r="JE1406"/>
      <c r="JF1406"/>
      <c r="JG1406"/>
      <c r="JH1406"/>
      <c r="JI1406"/>
      <c r="JJ1406"/>
      <c r="JK1406"/>
      <c r="JL1406"/>
      <c r="JM1406"/>
      <c r="JN1406"/>
      <c r="JO1406"/>
      <c r="JP1406"/>
      <c r="JQ1406"/>
      <c r="JR1406"/>
      <c r="JS1406"/>
      <c r="JT1406"/>
      <c r="JU1406"/>
      <c r="JV1406"/>
      <c r="JW1406"/>
      <c r="JX1406"/>
      <c r="JY1406"/>
      <c r="JZ1406"/>
      <c r="KA1406"/>
      <c r="KB1406"/>
      <c r="KC1406"/>
      <c r="KD1406"/>
      <c r="KE1406"/>
      <c r="KF1406"/>
      <c r="KG1406"/>
      <c r="KH1406"/>
      <c r="KI1406"/>
      <c r="KJ1406"/>
      <c r="KK1406"/>
      <c r="KL1406"/>
      <c r="KM1406"/>
      <c r="KN1406"/>
      <c r="KO1406"/>
      <c r="KP1406"/>
      <c r="KQ1406"/>
      <c r="KR1406"/>
      <c r="KS1406"/>
      <c r="KT1406"/>
      <c r="KU1406"/>
      <c r="KV1406"/>
      <c r="KW1406"/>
      <c r="KX1406"/>
      <c r="KY1406"/>
      <c r="KZ1406"/>
      <c r="LA1406"/>
      <c r="LB1406"/>
      <c r="LC1406"/>
      <c r="LD1406"/>
      <c r="LE1406"/>
      <c r="LF1406"/>
      <c r="LG1406"/>
      <c r="LH1406"/>
      <c r="LI1406"/>
      <c r="LJ1406"/>
      <c r="LK1406"/>
      <c r="LL1406"/>
      <c r="LM1406"/>
      <c r="LN1406"/>
      <c r="LO1406"/>
      <c r="LP1406"/>
      <c r="LQ1406"/>
      <c r="LR1406"/>
      <c r="LS1406"/>
      <c r="LT1406"/>
      <c r="LU1406"/>
      <c r="LV1406"/>
      <c r="LW1406"/>
      <c r="LX1406"/>
      <c r="LY1406"/>
      <c r="LZ1406"/>
      <c r="MA1406"/>
      <c r="MB1406"/>
      <c r="MC1406"/>
      <c r="MD1406"/>
      <c r="ME1406"/>
      <c r="MF1406"/>
      <c r="MG1406"/>
      <c r="MH1406"/>
      <c r="MI1406"/>
      <c r="MJ1406"/>
      <c r="MK1406"/>
      <c r="ML1406"/>
      <c r="MM1406"/>
      <c r="MN1406"/>
      <c r="MO1406"/>
      <c r="MP1406"/>
      <c r="MQ1406"/>
      <c r="MR1406"/>
      <c r="MS1406"/>
      <c r="MT1406"/>
      <c r="MU1406"/>
      <c r="MV1406"/>
      <c r="MW1406"/>
      <c r="MX1406"/>
      <c r="MY1406"/>
      <c r="MZ1406"/>
      <c r="NA1406"/>
      <c r="NB1406"/>
      <c r="NC1406"/>
      <c r="ND1406"/>
      <c r="NE1406"/>
      <c r="NF1406"/>
      <c r="NG1406"/>
      <c r="NH1406"/>
      <c r="NI1406"/>
      <c r="NJ1406"/>
      <c r="NK1406"/>
      <c r="NL1406"/>
      <c r="NM1406"/>
      <c r="NN1406"/>
      <c r="NO1406"/>
      <c r="NP1406"/>
      <c r="NQ1406"/>
      <c r="NR1406"/>
      <c r="NS1406"/>
      <c r="NT1406"/>
      <c r="NU1406"/>
      <c r="NV1406"/>
      <c r="NW1406"/>
      <c r="NX1406"/>
      <c r="NY1406"/>
      <c r="NZ1406"/>
      <c r="OA1406"/>
    </row>
    <row r="1407" spans="16:391"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  <c r="CN1407"/>
      <c r="CO1407"/>
      <c r="CP1407"/>
      <c r="CQ1407"/>
      <c r="CR1407"/>
      <c r="CS1407"/>
      <c r="CT1407"/>
      <c r="CU1407"/>
      <c r="CV1407"/>
      <c r="CW1407"/>
      <c r="CX1407"/>
      <c r="CY1407"/>
      <c r="CZ1407"/>
      <c r="DA1407"/>
      <c r="DB1407"/>
      <c r="DC1407"/>
      <c r="DD1407"/>
      <c r="DE1407"/>
      <c r="DF1407"/>
      <c r="DG1407"/>
      <c r="DH1407"/>
      <c r="DI1407"/>
      <c r="DJ1407"/>
      <c r="DK1407"/>
      <c r="DL1407"/>
      <c r="DM1407"/>
      <c r="DN1407"/>
      <c r="DO1407"/>
      <c r="DP1407"/>
      <c r="DQ1407"/>
      <c r="DR1407"/>
      <c r="DS1407"/>
      <c r="DT1407"/>
      <c r="DU1407"/>
      <c r="DV1407"/>
      <c r="DW1407"/>
      <c r="DX1407"/>
      <c r="DY1407"/>
      <c r="DZ1407"/>
      <c r="EA1407"/>
      <c r="EB1407"/>
      <c r="EC1407"/>
      <c r="ED1407"/>
      <c r="EE1407"/>
      <c r="EF1407"/>
      <c r="EG1407"/>
      <c r="EH1407"/>
      <c r="EI1407"/>
      <c r="EJ1407"/>
      <c r="EK1407"/>
      <c r="EL1407"/>
      <c r="EM1407"/>
      <c r="EN1407"/>
      <c r="EO1407"/>
      <c r="EP1407"/>
      <c r="EQ1407"/>
      <c r="ER1407"/>
      <c r="ES1407"/>
      <c r="ET1407"/>
      <c r="EU1407"/>
      <c r="EV1407"/>
      <c r="EW1407"/>
      <c r="EX1407"/>
      <c r="EY1407"/>
      <c r="EZ1407"/>
      <c r="FA1407"/>
      <c r="FB1407"/>
      <c r="FC1407"/>
      <c r="FD1407"/>
      <c r="FE1407"/>
      <c r="FF1407"/>
      <c r="FG1407"/>
      <c r="FH1407"/>
      <c r="FI1407"/>
      <c r="FJ1407"/>
      <c r="FK1407"/>
      <c r="FL1407"/>
      <c r="FM1407"/>
      <c r="FN1407"/>
      <c r="FO1407"/>
      <c r="FP1407"/>
      <c r="FQ1407"/>
      <c r="FR1407"/>
      <c r="FS1407"/>
      <c r="FT1407"/>
      <c r="FU1407"/>
      <c r="FV1407"/>
      <c r="FW1407"/>
      <c r="FX1407"/>
      <c r="FY1407"/>
      <c r="FZ1407"/>
      <c r="GA1407"/>
      <c r="GB1407"/>
      <c r="GC1407"/>
      <c r="GD1407"/>
      <c r="GE1407"/>
      <c r="GF1407"/>
      <c r="GG1407"/>
      <c r="GH1407"/>
      <c r="GI1407"/>
      <c r="GJ1407"/>
      <c r="GK1407"/>
      <c r="GL1407"/>
      <c r="GM1407"/>
      <c r="GN1407"/>
      <c r="GO1407"/>
      <c r="GP1407"/>
      <c r="GQ1407"/>
      <c r="GR1407"/>
      <c r="GS1407"/>
      <c r="GT1407"/>
      <c r="GU1407"/>
      <c r="GV1407"/>
      <c r="GW1407"/>
      <c r="GX1407"/>
      <c r="GY1407"/>
      <c r="GZ1407"/>
      <c r="HA1407"/>
      <c r="HB1407"/>
      <c r="HC1407"/>
      <c r="HD1407"/>
      <c r="HE1407"/>
      <c r="HF1407"/>
      <c r="HG1407"/>
      <c r="HH1407"/>
      <c r="HI1407"/>
      <c r="HJ1407"/>
      <c r="HK1407"/>
      <c r="HL1407"/>
      <c r="HM1407"/>
      <c r="HN1407"/>
      <c r="HO1407"/>
      <c r="HP1407"/>
      <c r="HQ1407"/>
      <c r="HR1407"/>
      <c r="HS1407"/>
      <c r="HT1407"/>
      <c r="HU1407"/>
      <c r="HV1407"/>
      <c r="HW1407"/>
      <c r="HX1407"/>
      <c r="HY1407"/>
      <c r="HZ1407"/>
      <c r="IA1407"/>
      <c r="IB1407"/>
      <c r="IC1407"/>
      <c r="ID1407"/>
      <c r="IE1407"/>
      <c r="IF1407"/>
      <c r="IG1407"/>
      <c r="IH1407"/>
      <c r="II1407"/>
      <c r="IJ1407"/>
      <c r="IK1407"/>
      <c r="IL1407"/>
      <c r="IM1407"/>
      <c r="IN1407"/>
      <c r="IO1407"/>
      <c r="IP1407"/>
      <c r="IQ1407"/>
      <c r="IR1407"/>
      <c r="IS1407"/>
      <c r="IT1407"/>
      <c r="IU1407"/>
      <c r="IV1407"/>
      <c r="IW1407"/>
      <c r="IX1407"/>
      <c r="IY1407"/>
      <c r="IZ1407"/>
      <c r="JA1407"/>
      <c r="JB1407"/>
      <c r="JC1407"/>
      <c r="JD1407"/>
      <c r="JE1407"/>
      <c r="JF1407"/>
      <c r="JG1407"/>
      <c r="JH1407"/>
      <c r="JI1407"/>
      <c r="JJ1407"/>
      <c r="JK1407"/>
      <c r="JL1407"/>
      <c r="JM1407"/>
      <c r="JN1407"/>
      <c r="JO1407"/>
      <c r="JP1407"/>
      <c r="JQ1407"/>
      <c r="JR1407"/>
      <c r="JS1407"/>
      <c r="JT1407"/>
      <c r="JU1407"/>
      <c r="JV1407"/>
      <c r="JW1407"/>
      <c r="JX1407"/>
      <c r="JY1407"/>
      <c r="JZ1407"/>
      <c r="KA1407"/>
      <c r="KB1407"/>
      <c r="KC1407"/>
      <c r="KD1407"/>
      <c r="KE1407"/>
      <c r="KF1407"/>
      <c r="KG1407"/>
      <c r="KH1407"/>
      <c r="KI1407"/>
      <c r="KJ1407"/>
      <c r="KK1407"/>
      <c r="KL1407"/>
      <c r="KM1407"/>
      <c r="KN1407"/>
      <c r="KO1407"/>
      <c r="KP1407"/>
      <c r="KQ1407"/>
      <c r="KR1407"/>
      <c r="KS1407"/>
      <c r="KT1407"/>
      <c r="KU1407"/>
      <c r="KV1407"/>
      <c r="KW1407"/>
      <c r="KX1407"/>
      <c r="KY1407"/>
      <c r="KZ1407"/>
      <c r="LA1407"/>
      <c r="LB1407"/>
      <c r="LC1407"/>
      <c r="LD1407"/>
      <c r="LE1407"/>
      <c r="LF1407"/>
      <c r="LG1407"/>
      <c r="LH1407"/>
      <c r="LI1407"/>
      <c r="LJ1407"/>
      <c r="LK1407"/>
      <c r="LL1407"/>
      <c r="LM1407"/>
      <c r="LN1407"/>
      <c r="LO1407"/>
      <c r="LP1407"/>
      <c r="LQ1407"/>
      <c r="LR1407"/>
      <c r="LS1407"/>
      <c r="LT1407"/>
      <c r="LU1407"/>
      <c r="LV1407"/>
      <c r="LW1407"/>
      <c r="LX1407"/>
      <c r="LY1407"/>
      <c r="LZ1407"/>
      <c r="MA1407"/>
      <c r="MB1407"/>
      <c r="MC1407"/>
      <c r="MD1407"/>
      <c r="ME1407"/>
      <c r="MF1407"/>
      <c r="MG1407"/>
      <c r="MH1407"/>
      <c r="MI1407"/>
      <c r="MJ1407"/>
      <c r="MK1407"/>
      <c r="ML1407"/>
      <c r="MM1407"/>
      <c r="MN1407"/>
      <c r="MO1407"/>
      <c r="MP1407"/>
      <c r="MQ1407"/>
      <c r="MR1407"/>
      <c r="MS1407"/>
      <c r="MT1407"/>
      <c r="MU1407"/>
      <c r="MV1407"/>
      <c r="MW1407"/>
      <c r="MX1407"/>
      <c r="MY1407"/>
      <c r="MZ1407"/>
      <c r="NA1407"/>
      <c r="NB1407"/>
      <c r="NC1407"/>
      <c r="ND1407"/>
      <c r="NE1407"/>
      <c r="NF1407"/>
      <c r="NG1407"/>
      <c r="NH1407"/>
      <c r="NI1407"/>
      <c r="NJ1407"/>
      <c r="NK1407"/>
      <c r="NL1407"/>
      <c r="NM1407"/>
      <c r="NN1407"/>
      <c r="NO1407"/>
      <c r="NP1407"/>
      <c r="NQ1407"/>
      <c r="NR1407"/>
      <c r="NS1407"/>
      <c r="NT1407"/>
      <c r="NU1407"/>
      <c r="NV1407"/>
      <c r="NW1407"/>
      <c r="NX1407"/>
      <c r="NY1407"/>
      <c r="NZ1407"/>
      <c r="OA1407"/>
    </row>
    <row r="1408" spans="16:391"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  <c r="CN1408"/>
      <c r="CO1408"/>
      <c r="CP1408"/>
      <c r="CQ1408"/>
      <c r="CR1408"/>
      <c r="CS1408"/>
      <c r="CT1408"/>
      <c r="CU1408"/>
      <c r="CV1408"/>
      <c r="CW1408"/>
      <c r="CX1408"/>
      <c r="CY1408"/>
      <c r="CZ1408"/>
      <c r="DA1408"/>
      <c r="DB1408"/>
      <c r="DC1408"/>
      <c r="DD1408"/>
      <c r="DE1408"/>
      <c r="DF1408"/>
      <c r="DG1408"/>
      <c r="DH1408"/>
      <c r="DI1408"/>
      <c r="DJ1408"/>
      <c r="DK1408"/>
      <c r="DL1408"/>
      <c r="DM1408"/>
      <c r="DN1408"/>
      <c r="DO1408"/>
      <c r="DP1408"/>
      <c r="DQ1408"/>
      <c r="DR1408"/>
      <c r="DS1408"/>
      <c r="DT1408"/>
      <c r="DU1408"/>
      <c r="DV1408"/>
      <c r="DW1408"/>
      <c r="DX1408"/>
      <c r="DY1408"/>
      <c r="DZ1408"/>
      <c r="EA1408"/>
      <c r="EB1408"/>
      <c r="EC1408"/>
      <c r="ED1408"/>
      <c r="EE1408"/>
      <c r="EF1408"/>
      <c r="EG1408"/>
      <c r="EH1408"/>
      <c r="EI1408"/>
      <c r="EJ1408"/>
      <c r="EK1408"/>
      <c r="EL1408"/>
      <c r="EM1408"/>
      <c r="EN1408"/>
      <c r="EO1408"/>
      <c r="EP1408"/>
      <c r="EQ1408"/>
      <c r="ER1408"/>
      <c r="ES1408"/>
      <c r="ET1408"/>
      <c r="EU1408"/>
      <c r="EV1408"/>
      <c r="EW1408"/>
      <c r="EX1408"/>
      <c r="EY1408"/>
      <c r="EZ1408"/>
      <c r="FA1408"/>
      <c r="FB1408"/>
      <c r="FC1408"/>
      <c r="FD1408"/>
      <c r="FE1408"/>
      <c r="FF1408"/>
      <c r="FG1408"/>
      <c r="FH1408"/>
      <c r="FI1408"/>
      <c r="FJ1408"/>
      <c r="FK1408"/>
      <c r="FL1408"/>
      <c r="FM1408"/>
      <c r="FN1408"/>
      <c r="FO1408"/>
      <c r="FP1408"/>
      <c r="FQ1408"/>
      <c r="FR1408"/>
      <c r="FS1408"/>
      <c r="FT1408"/>
      <c r="FU1408"/>
      <c r="FV1408"/>
      <c r="FW1408"/>
      <c r="FX1408"/>
      <c r="FY1408"/>
      <c r="FZ1408"/>
      <c r="GA1408"/>
      <c r="GB1408"/>
      <c r="GC1408"/>
      <c r="GD1408"/>
      <c r="GE1408"/>
      <c r="GF1408"/>
      <c r="GG1408"/>
      <c r="GH1408"/>
      <c r="GI1408"/>
      <c r="GJ1408"/>
      <c r="GK1408"/>
      <c r="GL1408"/>
      <c r="GM1408"/>
      <c r="GN1408"/>
      <c r="GO1408"/>
      <c r="GP1408"/>
      <c r="GQ1408"/>
      <c r="GR1408"/>
      <c r="GS1408"/>
      <c r="GT1408"/>
      <c r="GU1408"/>
      <c r="GV1408"/>
      <c r="GW1408"/>
      <c r="GX1408"/>
      <c r="GY1408"/>
      <c r="GZ1408"/>
      <c r="HA1408"/>
      <c r="HB1408"/>
      <c r="HC1408"/>
      <c r="HD1408"/>
      <c r="HE1408"/>
      <c r="HF1408"/>
      <c r="HG1408"/>
      <c r="HH1408"/>
      <c r="HI1408"/>
      <c r="HJ1408"/>
      <c r="HK1408"/>
      <c r="HL1408"/>
      <c r="HM1408"/>
      <c r="HN1408"/>
      <c r="HO1408"/>
      <c r="HP1408"/>
      <c r="HQ1408"/>
      <c r="HR1408"/>
      <c r="HS1408"/>
      <c r="HT1408"/>
      <c r="HU1408"/>
      <c r="HV1408"/>
      <c r="HW1408"/>
      <c r="HX1408"/>
      <c r="HY1408"/>
      <c r="HZ1408"/>
      <c r="IA1408"/>
      <c r="IB1408"/>
      <c r="IC1408"/>
      <c r="ID1408"/>
      <c r="IE1408"/>
      <c r="IF1408"/>
      <c r="IG1408"/>
      <c r="IH1408"/>
      <c r="II1408"/>
      <c r="IJ1408"/>
      <c r="IK1408"/>
      <c r="IL1408"/>
      <c r="IM1408"/>
      <c r="IN1408"/>
      <c r="IO1408"/>
      <c r="IP1408"/>
      <c r="IQ1408"/>
      <c r="IR1408"/>
      <c r="IS1408"/>
      <c r="IT1408"/>
      <c r="IU1408"/>
      <c r="IV1408"/>
      <c r="IW1408"/>
      <c r="IX1408"/>
      <c r="IY1408"/>
      <c r="IZ1408"/>
      <c r="JA1408"/>
      <c r="JB1408"/>
      <c r="JC1408"/>
      <c r="JD1408"/>
      <c r="JE1408"/>
      <c r="JF1408"/>
      <c r="JG1408"/>
      <c r="JH1408"/>
      <c r="JI1408"/>
      <c r="JJ1408"/>
      <c r="JK1408"/>
      <c r="JL1408"/>
      <c r="JM1408"/>
      <c r="JN1408"/>
      <c r="JO1408"/>
      <c r="JP1408"/>
      <c r="JQ1408"/>
      <c r="JR1408"/>
      <c r="JS1408"/>
      <c r="JT1408"/>
      <c r="JU1408"/>
      <c r="JV1408"/>
      <c r="JW1408"/>
      <c r="JX1408"/>
      <c r="JY1408"/>
      <c r="JZ1408"/>
      <c r="KA1408"/>
      <c r="KB1408"/>
      <c r="KC1408"/>
      <c r="KD1408"/>
      <c r="KE1408"/>
      <c r="KF1408"/>
      <c r="KG1408"/>
      <c r="KH1408"/>
      <c r="KI1408"/>
      <c r="KJ1408"/>
      <c r="KK1408"/>
      <c r="KL1408"/>
      <c r="KM1408"/>
      <c r="KN1408"/>
      <c r="KO1408"/>
      <c r="KP1408"/>
      <c r="KQ1408"/>
      <c r="KR1408"/>
      <c r="KS1408"/>
      <c r="KT1408"/>
      <c r="KU1408"/>
      <c r="KV1408"/>
      <c r="KW1408"/>
      <c r="KX1408"/>
      <c r="KY1408"/>
      <c r="KZ1408"/>
      <c r="LA1408"/>
      <c r="LB1408"/>
      <c r="LC1408"/>
      <c r="LD1408"/>
      <c r="LE1408"/>
      <c r="LF1408"/>
      <c r="LG1408"/>
      <c r="LH1408"/>
      <c r="LI1408"/>
      <c r="LJ1408"/>
      <c r="LK1408"/>
      <c r="LL1408"/>
      <c r="LM1408"/>
      <c r="LN1408"/>
      <c r="LO1408"/>
      <c r="LP1408"/>
      <c r="LQ1408"/>
      <c r="LR1408"/>
      <c r="LS1408"/>
      <c r="LT1408"/>
      <c r="LU1408"/>
      <c r="LV1408"/>
      <c r="LW1408"/>
      <c r="LX1408"/>
      <c r="LY1408"/>
      <c r="LZ1408"/>
      <c r="MA1408"/>
      <c r="MB1408"/>
      <c r="MC1408"/>
      <c r="MD1408"/>
      <c r="ME1408"/>
      <c r="MF1408"/>
      <c r="MG1408"/>
      <c r="MH1408"/>
      <c r="MI1408"/>
      <c r="MJ1408"/>
      <c r="MK1408"/>
      <c r="ML1408"/>
      <c r="MM1408"/>
      <c r="MN1408"/>
      <c r="MO1408"/>
      <c r="MP1408"/>
      <c r="MQ1408"/>
      <c r="MR1408"/>
      <c r="MS1408"/>
      <c r="MT1408"/>
      <c r="MU1408"/>
      <c r="MV1408"/>
      <c r="MW1408"/>
      <c r="MX1408"/>
      <c r="MY1408"/>
      <c r="MZ1408"/>
      <c r="NA1408"/>
      <c r="NB1408"/>
      <c r="NC1408"/>
      <c r="ND1408"/>
      <c r="NE1408"/>
      <c r="NF1408"/>
      <c r="NG1408"/>
      <c r="NH1408"/>
      <c r="NI1408"/>
      <c r="NJ1408"/>
      <c r="NK1408"/>
      <c r="NL1408"/>
      <c r="NM1408"/>
      <c r="NN1408"/>
      <c r="NO1408"/>
      <c r="NP1408"/>
      <c r="NQ1408"/>
      <c r="NR1408"/>
      <c r="NS1408"/>
      <c r="NT1408"/>
      <c r="NU1408"/>
      <c r="NV1408"/>
      <c r="NW1408"/>
      <c r="NX1408"/>
      <c r="NY1408"/>
      <c r="NZ1408"/>
      <c r="OA1408"/>
    </row>
    <row r="1409" spans="16:391"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  <c r="CN1409"/>
      <c r="CO1409"/>
      <c r="CP1409"/>
      <c r="CQ1409"/>
      <c r="CR1409"/>
      <c r="CS1409"/>
      <c r="CT1409"/>
      <c r="CU1409"/>
      <c r="CV1409"/>
      <c r="CW1409"/>
      <c r="CX1409"/>
      <c r="CY1409"/>
      <c r="CZ1409"/>
      <c r="DA1409"/>
      <c r="DB1409"/>
      <c r="DC1409"/>
      <c r="DD1409"/>
      <c r="DE1409"/>
      <c r="DF1409"/>
      <c r="DG1409"/>
      <c r="DH1409"/>
      <c r="DI1409"/>
      <c r="DJ1409"/>
      <c r="DK1409"/>
      <c r="DL1409"/>
      <c r="DM1409"/>
      <c r="DN1409"/>
      <c r="DO1409"/>
      <c r="DP1409"/>
      <c r="DQ1409"/>
      <c r="DR1409"/>
      <c r="DS1409"/>
      <c r="DT1409"/>
      <c r="DU1409"/>
      <c r="DV1409"/>
      <c r="DW1409"/>
      <c r="DX1409"/>
      <c r="DY1409"/>
      <c r="DZ1409"/>
      <c r="EA1409"/>
      <c r="EB1409"/>
      <c r="EC1409"/>
      <c r="ED1409"/>
      <c r="EE1409"/>
      <c r="EF1409"/>
      <c r="EG1409"/>
      <c r="EH1409"/>
      <c r="EI1409"/>
      <c r="EJ1409"/>
      <c r="EK1409"/>
      <c r="EL1409"/>
      <c r="EM1409"/>
      <c r="EN1409"/>
      <c r="EO1409"/>
      <c r="EP1409"/>
      <c r="EQ1409"/>
      <c r="ER1409"/>
      <c r="ES1409"/>
      <c r="ET1409"/>
      <c r="EU1409"/>
      <c r="EV1409"/>
      <c r="EW1409"/>
      <c r="EX1409"/>
      <c r="EY1409"/>
      <c r="EZ1409"/>
      <c r="FA1409"/>
      <c r="FB1409"/>
      <c r="FC1409"/>
      <c r="FD1409"/>
      <c r="FE1409"/>
      <c r="FF1409"/>
      <c r="FG1409"/>
      <c r="FH1409"/>
      <c r="FI1409"/>
      <c r="FJ1409"/>
      <c r="FK1409"/>
      <c r="FL1409"/>
      <c r="FM1409"/>
      <c r="FN1409"/>
      <c r="FO1409"/>
      <c r="FP1409"/>
      <c r="FQ1409"/>
      <c r="FR1409"/>
      <c r="FS1409"/>
      <c r="FT1409"/>
      <c r="FU1409"/>
      <c r="FV1409"/>
      <c r="FW1409"/>
      <c r="FX1409"/>
      <c r="FY1409"/>
      <c r="FZ1409"/>
      <c r="GA1409"/>
      <c r="GB1409"/>
      <c r="GC1409"/>
      <c r="GD1409"/>
      <c r="GE1409"/>
      <c r="GF1409"/>
      <c r="GG1409"/>
      <c r="GH1409"/>
      <c r="GI1409"/>
      <c r="GJ1409"/>
      <c r="GK1409"/>
      <c r="GL1409"/>
      <c r="GM1409"/>
      <c r="GN1409"/>
      <c r="GO1409"/>
      <c r="GP1409"/>
      <c r="GQ1409"/>
      <c r="GR1409"/>
      <c r="GS1409"/>
      <c r="GT1409"/>
      <c r="GU1409"/>
      <c r="GV1409"/>
      <c r="GW1409"/>
      <c r="GX1409"/>
      <c r="GY1409"/>
      <c r="GZ1409"/>
      <c r="HA1409"/>
      <c r="HB1409"/>
      <c r="HC1409"/>
      <c r="HD1409"/>
      <c r="HE1409"/>
      <c r="HF1409"/>
      <c r="HG1409"/>
      <c r="HH1409"/>
      <c r="HI1409"/>
      <c r="HJ1409"/>
      <c r="HK1409"/>
      <c r="HL1409"/>
      <c r="HM1409"/>
      <c r="HN1409"/>
      <c r="HO1409"/>
      <c r="HP1409"/>
      <c r="HQ1409"/>
      <c r="HR1409"/>
      <c r="HS1409"/>
      <c r="HT1409"/>
      <c r="HU1409"/>
      <c r="HV1409"/>
      <c r="HW1409"/>
      <c r="HX1409"/>
      <c r="HY1409"/>
      <c r="HZ1409"/>
      <c r="IA1409"/>
      <c r="IB1409"/>
      <c r="IC1409"/>
      <c r="ID1409"/>
      <c r="IE1409"/>
      <c r="IF1409"/>
      <c r="IG1409"/>
      <c r="IH1409"/>
      <c r="II1409"/>
      <c r="IJ1409"/>
      <c r="IK1409"/>
      <c r="IL1409"/>
      <c r="IM1409"/>
      <c r="IN1409"/>
      <c r="IO1409"/>
      <c r="IP1409"/>
      <c r="IQ1409"/>
      <c r="IR1409"/>
      <c r="IS1409"/>
      <c r="IT1409"/>
      <c r="IU1409"/>
      <c r="IV1409"/>
      <c r="IW1409"/>
      <c r="IX1409"/>
      <c r="IY1409"/>
      <c r="IZ1409"/>
      <c r="JA1409"/>
      <c r="JB1409"/>
      <c r="JC1409"/>
      <c r="JD1409"/>
      <c r="JE1409"/>
      <c r="JF1409"/>
      <c r="JG1409"/>
      <c r="JH1409"/>
      <c r="JI1409"/>
      <c r="JJ1409"/>
      <c r="JK1409"/>
      <c r="JL1409"/>
      <c r="JM1409"/>
      <c r="JN1409"/>
      <c r="JO1409"/>
      <c r="JP1409"/>
      <c r="JQ1409"/>
      <c r="JR1409"/>
      <c r="JS1409"/>
      <c r="JT1409"/>
      <c r="JU1409"/>
      <c r="JV1409"/>
      <c r="JW1409"/>
      <c r="JX1409"/>
      <c r="JY1409"/>
      <c r="JZ1409"/>
      <c r="KA1409"/>
      <c r="KB1409"/>
      <c r="KC1409"/>
      <c r="KD1409"/>
      <c r="KE1409"/>
      <c r="KF1409"/>
      <c r="KG1409"/>
      <c r="KH1409"/>
      <c r="KI1409"/>
      <c r="KJ1409"/>
      <c r="KK1409"/>
      <c r="KL1409"/>
      <c r="KM1409"/>
      <c r="KN1409"/>
      <c r="KO1409"/>
      <c r="KP1409"/>
      <c r="KQ1409"/>
      <c r="KR1409"/>
      <c r="KS1409"/>
      <c r="KT1409"/>
      <c r="KU1409"/>
      <c r="KV1409"/>
      <c r="KW1409"/>
      <c r="KX1409"/>
      <c r="KY1409"/>
      <c r="KZ1409"/>
      <c r="LA1409"/>
      <c r="LB1409"/>
      <c r="LC1409"/>
      <c r="LD1409"/>
      <c r="LE1409"/>
      <c r="LF1409"/>
      <c r="LG1409"/>
      <c r="LH1409"/>
      <c r="LI1409"/>
      <c r="LJ1409"/>
      <c r="LK1409"/>
      <c r="LL1409"/>
      <c r="LM1409"/>
      <c r="LN1409"/>
      <c r="LO1409"/>
      <c r="LP1409"/>
      <c r="LQ1409"/>
      <c r="LR1409"/>
      <c r="LS1409"/>
      <c r="LT1409"/>
      <c r="LU1409"/>
      <c r="LV1409"/>
      <c r="LW1409"/>
      <c r="LX1409"/>
      <c r="LY1409"/>
      <c r="LZ1409"/>
      <c r="MA1409"/>
      <c r="MB1409"/>
      <c r="MC1409"/>
      <c r="MD1409"/>
      <c r="ME1409"/>
      <c r="MF1409"/>
      <c r="MG1409"/>
      <c r="MH1409"/>
      <c r="MI1409"/>
      <c r="MJ1409"/>
      <c r="MK1409"/>
      <c r="ML1409"/>
      <c r="MM1409"/>
      <c r="MN1409"/>
      <c r="MO1409"/>
      <c r="MP1409"/>
      <c r="MQ1409"/>
      <c r="MR1409"/>
      <c r="MS1409"/>
      <c r="MT1409"/>
      <c r="MU1409"/>
      <c r="MV1409"/>
      <c r="MW1409"/>
      <c r="MX1409"/>
      <c r="MY1409"/>
      <c r="MZ1409"/>
      <c r="NA1409"/>
      <c r="NB1409"/>
      <c r="NC1409"/>
      <c r="ND1409"/>
      <c r="NE1409"/>
      <c r="NF1409"/>
      <c r="NG1409"/>
      <c r="NH1409"/>
      <c r="NI1409"/>
      <c r="NJ1409"/>
      <c r="NK1409"/>
      <c r="NL1409"/>
      <c r="NM1409"/>
      <c r="NN1409"/>
      <c r="NO1409"/>
      <c r="NP1409"/>
      <c r="NQ1409"/>
      <c r="NR1409"/>
      <c r="NS1409"/>
      <c r="NT1409"/>
      <c r="NU1409"/>
      <c r="NV1409"/>
      <c r="NW1409"/>
      <c r="NX1409"/>
      <c r="NY1409"/>
      <c r="NZ1409"/>
      <c r="OA1409"/>
    </row>
    <row r="1410" spans="16:391"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  <c r="CN1410"/>
      <c r="CO1410"/>
      <c r="CP1410"/>
      <c r="CQ1410"/>
      <c r="CR1410"/>
      <c r="CS1410"/>
      <c r="CT1410"/>
      <c r="CU1410"/>
      <c r="CV1410"/>
      <c r="CW1410"/>
      <c r="CX1410"/>
      <c r="CY1410"/>
      <c r="CZ1410"/>
      <c r="DA1410"/>
      <c r="DB1410"/>
      <c r="DC1410"/>
      <c r="DD1410"/>
      <c r="DE1410"/>
      <c r="DF1410"/>
      <c r="DG1410"/>
      <c r="DH1410"/>
      <c r="DI1410"/>
      <c r="DJ1410"/>
      <c r="DK1410"/>
      <c r="DL1410"/>
      <c r="DM1410"/>
      <c r="DN1410"/>
      <c r="DO1410"/>
      <c r="DP1410"/>
      <c r="DQ1410"/>
      <c r="DR1410"/>
      <c r="DS1410"/>
      <c r="DT1410"/>
      <c r="DU1410"/>
      <c r="DV1410"/>
      <c r="DW1410"/>
      <c r="DX1410"/>
      <c r="DY1410"/>
      <c r="DZ1410"/>
      <c r="EA1410"/>
      <c r="EB1410"/>
      <c r="EC1410"/>
      <c r="ED1410"/>
      <c r="EE1410"/>
      <c r="EF1410"/>
      <c r="EG1410"/>
      <c r="EH1410"/>
      <c r="EI1410"/>
      <c r="EJ1410"/>
      <c r="EK1410"/>
      <c r="EL1410"/>
      <c r="EM1410"/>
      <c r="EN1410"/>
      <c r="EO1410"/>
      <c r="EP1410"/>
      <c r="EQ1410"/>
      <c r="ER1410"/>
      <c r="ES1410"/>
      <c r="ET1410"/>
      <c r="EU1410"/>
      <c r="EV1410"/>
      <c r="EW1410"/>
      <c r="EX1410"/>
      <c r="EY1410"/>
      <c r="EZ1410"/>
      <c r="FA1410"/>
      <c r="FB1410"/>
      <c r="FC1410"/>
      <c r="FD1410"/>
      <c r="FE1410"/>
      <c r="FF1410"/>
      <c r="FG1410"/>
      <c r="FH1410"/>
      <c r="FI1410"/>
      <c r="FJ1410"/>
      <c r="FK1410"/>
      <c r="FL1410"/>
      <c r="FM1410"/>
      <c r="FN1410"/>
      <c r="FO1410"/>
      <c r="FP1410"/>
      <c r="FQ1410"/>
      <c r="FR1410"/>
      <c r="FS1410"/>
      <c r="FT1410"/>
      <c r="FU1410"/>
      <c r="FV1410"/>
      <c r="FW1410"/>
      <c r="FX1410"/>
      <c r="FY1410"/>
      <c r="FZ1410"/>
      <c r="GA1410"/>
      <c r="GB1410"/>
      <c r="GC1410"/>
      <c r="GD1410"/>
      <c r="GE1410"/>
      <c r="GF1410"/>
      <c r="GG1410"/>
      <c r="GH1410"/>
      <c r="GI1410"/>
      <c r="GJ1410"/>
      <c r="GK1410"/>
      <c r="GL1410"/>
      <c r="GM1410"/>
      <c r="GN1410"/>
      <c r="GO1410"/>
      <c r="GP1410"/>
      <c r="GQ1410"/>
      <c r="GR1410"/>
      <c r="GS1410"/>
      <c r="GT1410"/>
      <c r="GU1410"/>
      <c r="GV1410"/>
      <c r="GW1410"/>
      <c r="GX1410"/>
      <c r="GY1410"/>
      <c r="GZ1410"/>
      <c r="HA1410"/>
      <c r="HB1410"/>
      <c r="HC1410"/>
      <c r="HD1410"/>
      <c r="HE1410"/>
      <c r="HF1410"/>
      <c r="HG1410"/>
      <c r="HH1410"/>
      <c r="HI1410"/>
      <c r="HJ1410"/>
      <c r="HK1410"/>
      <c r="HL1410"/>
      <c r="HM1410"/>
      <c r="HN1410"/>
      <c r="HO1410"/>
      <c r="HP1410"/>
      <c r="HQ1410"/>
      <c r="HR1410"/>
      <c r="HS1410"/>
      <c r="HT1410"/>
      <c r="HU1410"/>
      <c r="HV1410"/>
      <c r="HW1410"/>
      <c r="HX1410"/>
      <c r="HY1410"/>
      <c r="HZ1410"/>
      <c r="IA1410"/>
      <c r="IB1410"/>
      <c r="IC1410"/>
      <c r="ID1410"/>
      <c r="IE1410"/>
      <c r="IF1410"/>
      <c r="IG1410"/>
      <c r="IH1410"/>
      <c r="II1410"/>
      <c r="IJ1410"/>
      <c r="IK1410"/>
      <c r="IL1410"/>
      <c r="IM1410"/>
      <c r="IN1410"/>
      <c r="IO1410"/>
      <c r="IP1410"/>
      <c r="IQ1410"/>
      <c r="IR1410"/>
      <c r="IS1410"/>
      <c r="IT1410"/>
      <c r="IU1410"/>
      <c r="IV1410"/>
      <c r="IW1410"/>
      <c r="IX1410"/>
      <c r="IY1410"/>
      <c r="IZ1410"/>
      <c r="JA1410"/>
      <c r="JB1410"/>
      <c r="JC1410"/>
      <c r="JD1410"/>
      <c r="JE1410"/>
      <c r="JF1410"/>
      <c r="JG1410"/>
      <c r="JH1410"/>
      <c r="JI1410"/>
      <c r="JJ1410"/>
      <c r="JK1410"/>
      <c r="JL1410"/>
      <c r="JM1410"/>
      <c r="JN1410"/>
      <c r="JO1410"/>
      <c r="JP1410"/>
      <c r="JQ1410"/>
      <c r="JR1410"/>
      <c r="JS1410"/>
      <c r="JT1410"/>
      <c r="JU1410"/>
      <c r="JV1410"/>
      <c r="JW1410"/>
      <c r="JX1410"/>
      <c r="JY1410"/>
      <c r="JZ1410"/>
      <c r="KA1410"/>
      <c r="KB1410"/>
      <c r="KC1410"/>
      <c r="KD1410"/>
      <c r="KE1410"/>
      <c r="KF1410"/>
      <c r="KG1410"/>
      <c r="KH1410"/>
      <c r="KI1410"/>
      <c r="KJ1410"/>
      <c r="KK1410"/>
      <c r="KL1410"/>
      <c r="KM1410"/>
      <c r="KN1410"/>
      <c r="KO1410"/>
      <c r="KP1410"/>
      <c r="KQ1410"/>
      <c r="KR1410"/>
      <c r="KS1410"/>
      <c r="KT1410"/>
      <c r="KU1410"/>
      <c r="KV1410"/>
      <c r="KW1410"/>
      <c r="KX1410"/>
      <c r="KY1410"/>
      <c r="KZ1410"/>
      <c r="LA1410"/>
      <c r="LB1410"/>
      <c r="LC1410"/>
      <c r="LD1410"/>
      <c r="LE1410"/>
      <c r="LF1410"/>
      <c r="LG1410"/>
      <c r="LH1410"/>
      <c r="LI1410"/>
      <c r="LJ1410"/>
      <c r="LK1410"/>
      <c r="LL1410"/>
      <c r="LM1410"/>
      <c r="LN1410"/>
      <c r="LO1410"/>
      <c r="LP1410"/>
      <c r="LQ1410"/>
      <c r="LR1410"/>
      <c r="LS1410"/>
      <c r="LT1410"/>
      <c r="LU1410"/>
      <c r="LV1410"/>
      <c r="LW1410"/>
      <c r="LX1410"/>
      <c r="LY1410"/>
      <c r="LZ1410"/>
      <c r="MA1410"/>
      <c r="MB1410"/>
      <c r="MC1410"/>
      <c r="MD1410"/>
      <c r="ME1410"/>
      <c r="MF1410"/>
      <c r="MG1410"/>
      <c r="MH1410"/>
      <c r="MI1410"/>
      <c r="MJ1410"/>
      <c r="MK1410"/>
      <c r="ML1410"/>
      <c r="MM1410"/>
      <c r="MN1410"/>
      <c r="MO1410"/>
      <c r="MP1410"/>
      <c r="MQ1410"/>
      <c r="MR1410"/>
      <c r="MS1410"/>
      <c r="MT1410"/>
      <c r="MU1410"/>
      <c r="MV1410"/>
      <c r="MW1410"/>
      <c r="MX1410"/>
      <c r="MY1410"/>
      <c r="MZ1410"/>
      <c r="NA1410"/>
      <c r="NB1410"/>
      <c r="NC1410"/>
      <c r="ND1410"/>
      <c r="NE1410"/>
      <c r="NF1410"/>
      <c r="NG1410"/>
      <c r="NH1410"/>
      <c r="NI1410"/>
      <c r="NJ1410"/>
      <c r="NK1410"/>
      <c r="NL1410"/>
      <c r="NM1410"/>
      <c r="NN1410"/>
      <c r="NO1410"/>
      <c r="NP1410"/>
      <c r="NQ1410"/>
      <c r="NR1410"/>
      <c r="NS1410"/>
      <c r="NT1410"/>
      <c r="NU1410"/>
      <c r="NV1410"/>
      <c r="NW1410"/>
      <c r="NX1410"/>
      <c r="NY1410"/>
      <c r="NZ1410"/>
      <c r="OA1410"/>
    </row>
    <row r="1411" spans="16:391"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  <c r="CN1411"/>
      <c r="CO1411"/>
      <c r="CP1411"/>
      <c r="CQ1411"/>
      <c r="CR1411"/>
      <c r="CS1411"/>
      <c r="CT1411"/>
      <c r="CU1411"/>
      <c r="CV1411"/>
      <c r="CW1411"/>
      <c r="CX1411"/>
      <c r="CY1411"/>
      <c r="CZ1411"/>
      <c r="DA1411"/>
      <c r="DB1411"/>
      <c r="DC1411"/>
      <c r="DD1411"/>
      <c r="DE1411"/>
      <c r="DF1411"/>
      <c r="DG1411"/>
      <c r="DH1411"/>
      <c r="DI1411"/>
      <c r="DJ1411"/>
      <c r="DK1411"/>
      <c r="DL1411"/>
      <c r="DM1411"/>
      <c r="DN1411"/>
      <c r="DO1411"/>
      <c r="DP1411"/>
      <c r="DQ1411"/>
      <c r="DR1411"/>
      <c r="DS1411"/>
      <c r="DT1411"/>
      <c r="DU1411"/>
      <c r="DV1411"/>
      <c r="DW1411"/>
      <c r="DX1411"/>
      <c r="DY1411"/>
      <c r="DZ1411"/>
      <c r="EA1411"/>
      <c r="EB1411"/>
      <c r="EC1411"/>
      <c r="ED1411"/>
      <c r="EE1411"/>
      <c r="EF1411"/>
      <c r="EG1411"/>
      <c r="EH1411"/>
      <c r="EI1411"/>
      <c r="EJ1411"/>
      <c r="EK1411"/>
      <c r="EL1411"/>
      <c r="EM1411"/>
      <c r="EN1411"/>
      <c r="EO1411"/>
      <c r="EP1411"/>
      <c r="EQ1411"/>
      <c r="ER1411"/>
      <c r="ES1411"/>
      <c r="ET1411"/>
      <c r="EU1411"/>
      <c r="EV1411"/>
      <c r="EW1411"/>
      <c r="EX1411"/>
      <c r="EY1411"/>
      <c r="EZ1411"/>
      <c r="FA1411"/>
      <c r="FB1411"/>
      <c r="FC1411"/>
      <c r="FD1411"/>
      <c r="FE1411"/>
      <c r="FF1411"/>
      <c r="FG1411"/>
      <c r="FH1411"/>
      <c r="FI1411"/>
      <c r="FJ1411"/>
      <c r="FK1411"/>
      <c r="FL1411"/>
      <c r="FM1411"/>
      <c r="FN1411"/>
      <c r="FO1411"/>
      <c r="FP1411"/>
      <c r="FQ1411"/>
      <c r="FR1411"/>
      <c r="FS1411"/>
      <c r="FT1411"/>
      <c r="FU1411"/>
      <c r="FV1411"/>
      <c r="FW1411"/>
      <c r="FX1411"/>
      <c r="FY1411"/>
      <c r="FZ1411"/>
      <c r="GA1411"/>
      <c r="GB1411"/>
      <c r="GC1411"/>
      <c r="GD1411"/>
      <c r="GE1411"/>
      <c r="GF1411"/>
      <c r="GG1411"/>
      <c r="GH1411"/>
      <c r="GI1411"/>
      <c r="GJ1411"/>
      <c r="GK1411"/>
      <c r="GL1411"/>
      <c r="GM1411"/>
      <c r="GN1411"/>
      <c r="GO1411"/>
      <c r="GP1411"/>
      <c r="GQ1411"/>
      <c r="GR1411"/>
      <c r="GS1411"/>
      <c r="GT1411"/>
      <c r="GU1411"/>
      <c r="GV1411"/>
      <c r="GW1411"/>
      <c r="GX1411"/>
      <c r="GY1411"/>
      <c r="GZ1411"/>
      <c r="HA1411"/>
      <c r="HB1411"/>
      <c r="HC1411"/>
      <c r="HD1411"/>
      <c r="HE1411"/>
      <c r="HF1411"/>
      <c r="HG1411"/>
      <c r="HH1411"/>
      <c r="HI1411"/>
      <c r="HJ1411"/>
      <c r="HK1411"/>
      <c r="HL1411"/>
      <c r="HM1411"/>
      <c r="HN1411"/>
      <c r="HO1411"/>
      <c r="HP1411"/>
      <c r="HQ1411"/>
      <c r="HR1411"/>
      <c r="HS1411"/>
      <c r="HT1411"/>
      <c r="HU1411"/>
      <c r="HV1411"/>
      <c r="HW1411"/>
      <c r="HX1411"/>
      <c r="HY1411"/>
      <c r="HZ1411"/>
      <c r="IA1411"/>
      <c r="IB1411"/>
      <c r="IC1411"/>
      <c r="ID1411"/>
      <c r="IE1411"/>
      <c r="IF1411"/>
      <c r="IG1411"/>
      <c r="IH1411"/>
      <c r="II1411"/>
      <c r="IJ1411"/>
      <c r="IK1411"/>
      <c r="IL1411"/>
      <c r="IM1411"/>
      <c r="IN1411"/>
      <c r="IO1411"/>
      <c r="IP1411"/>
      <c r="IQ1411"/>
      <c r="IR1411"/>
      <c r="IS1411"/>
      <c r="IT1411"/>
      <c r="IU1411"/>
      <c r="IV1411"/>
      <c r="IW1411"/>
      <c r="IX1411"/>
      <c r="IY1411"/>
      <c r="IZ1411"/>
      <c r="JA1411"/>
      <c r="JB1411"/>
      <c r="JC1411"/>
      <c r="JD1411"/>
      <c r="JE1411"/>
      <c r="JF1411"/>
      <c r="JG1411"/>
      <c r="JH1411"/>
      <c r="JI1411"/>
      <c r="JJ1411"/>
      <c r="JK1411"/>
      <c r="JL1411"/>
      <c r="JM1411"/>
      <c r="JN1411"/>
      <c r="JO1411"/>
      <c r="JP1411"/>
      <c r="JQ1411"/>
      <c r="JR1411"/>
      <c r="JS1411"/>
      <c r="JT1411"/>
      <c r="JU1411"/>
      <c r="JV1411"/>
      <c r="JW1411"/>
      <c r="JX1411"/>
      <c r="JY1411"/>
      <c r="JZ1411"/>
      <c r="KA1411"/>
      <c r="KB1411"/>
      <c r="KC1411"/>
      <c r="KD1411"/>
      <c r="KE1411"/>
      <c r="KF1411"/>
      <c r="KG1411"/>
      <c r="KH1411"/>
      <c r="KI1411"/>
      <c r="KJ1411"/>
      <c r="KK1411"/>
      <c r="KL1411"/>
      <c r="KM1411"/>
      <c r="KN1411"/>
      <c r="KO1411"/>
      <c r="KP1411"/>
      <c r="KQ1411"/>
      <c r="KR1411"/>
      <c r="KS1411"/>
      <c r="KT1411"/>
      <c r="KU1411"/>
      <c r="KV1411"/>
      <c r="KW1411"/>
      <c r="KX1411"/>
      <c r="KY1411"/>
      <c r="KZ1411"/>
      <c r="LA1411"/>
      <c r="LB1411"/>
      <c r="LC1411"/>
      <c r="LD1411"/>
      <c r="LE1411"/>
      <c r="LF1411"/>
      <c r="LG1411"/>
      <c r="LH1411"/>
      <c r="LI1411"/>
      <c r="LJ1411"/>
      <c r="LK1411"/>
      <c r="LL1411"/>
      <c r="LM1411"/>
      <c r="LN1411"/>
      <c r="LO1411"/>
      <c r="LP1411"/>
      <c r="LQ1411"/>
      <c r="LR1411"/>
      <c r="LS1411"/>
      <c r="LT1411"/>
      <c r="LU1411"/>
      <c r="LV1411"/>
      <c r="LW1411"/>
      <c r="LX1411"/>
      <c r="LY1411"/>
      <c r="LZ1411"/>
      <c r="MA1411"/>
      <c r="MB1411"/>
      <c r="MC1411"/>
      <c r="MD1411"/>
      <c r="ME1411"/>
      <c r="MF1411"/>
      <c r="MG1411"/>
      <c r="MH1411"/>
      <c r="MI1411"/>
      <c r="MJ1411"/>
      <c r="MK1411"/>
      <c r="ML1411"/>
      <c r="MM1411"/>
      <c r="MN1411"/>
      <c r="MO1411"/>
      <c r="MP1411"/>
      <c r="MQ1411"/>
      <c r="MR1411"/>
      <c r="MS1411"/>
      <c r="MT1411"/>
      <c r="MU1411"/>
      <c r="MV1411"/>
      <c r="MW1411"/>
      <c r="MX1411"/>
      <c r="MY1411"/>
      <c r="MZ1411"/>
      <c r="NA1411"/>
      <c r="NB1411"/>
      <c r="NC1411"/>
      <c r="ND1411"/>
      <c r="NE1411"/>
      <c r="NF1411"/>
      <c r="NG1411"/>
      <c r="NH1411"/>
      <c r="NI1411"/>
      <c r="NJ1411"/>
      <c r="NK1411"/>
      <c r="NL1411"/>
      <c r="NM1411"/>
      <c r="NN1411"/>
      <c r="NO1411"/>
      <c r="NP1411"/>
      <c r="NQ1411"/>
      <c r="NR1411"/>
      <c r="NS1411"/>
      <c r="NT1411"/>
      <c r="NU1411"/>
      <c r="NV1411"/>
      <c r="NW1411"/>
      <c r="NX1411"/>
      <c r="NY1411"/>
      <c r="NZ1411"/>
      <c r="OA1411"/>
    </row>
    <row r="1412" spans="16:391"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  <c r="CN1412"/>
      <c r="CO1412"/>
      <c r="CP1412"/>
      <c r="CQ1412"/>
      <c r="CR1412"/>
      <c r="CS1412"/>
      <c r="CT1412"/>
      <c r="CU1412"/>
      <c r="CV1412"/>
      <c r="CW1412"/>
      <c r="CX1412"/>
      <c r="CY1412"/>
      <c r="CZ1412"/>
      <c r="DA1412"/>
      <c r="DB1412"/>
      <c r="DC1412"/>
      <c r="DD1412"/>
      <c r="DE1412"/>
      <c r="DF1412"/>
      <c r="DG1412"/>
      <c r="DH1412"/>
      <c r="DI1412"/>
      <c r="DJ1412"/>
      <c r="DK1412"/>
      <c r="DL1412"/>
      <c r="DM1412"/>
      <c r="DN1412"/>
      <c r="DO1412"/>
      <c r="DP1412"/>
      <c r="DQ1412"/>
      <c r="DR1412"/>
      <c r="DS1412"/>
      <c r="DT1412"/>
      <c r="DU1412"/>
      <c r="DV1412"/>
      <c r="DW1412"/>
      <c r="DX1412"/>
      <c r="DY1412"/>
      <c r="DZ1412"/>
      <c r="EA1412"/>
      <c r="EB1412"/>
      <c r="EC1412"/>
      <c r="ED1412"/>
      <c r="EE1412"/>
      <c r="EF1412"/>
      <c r="EG1412"/>
      <c r="EH1412"/>
      <c r="EI1412"/>
      <c r="EJ1412"/>
      <c r="EK1412"/>
      <c r="EL1412"/>
      <c r="EM1412"/>
      <c r="EN1412"/>
      <c r="EO1412"/>
      <c r="EP1412"/>
      <c r="EQ1412"/>
      <c r="ER1412"/>
      <c r="ES1412"/>
      <c r="ET1412"/>
      <c r="EU1412"/>
      <c r="EV1412"/>
      <c r="EW1412"/>
      <c r="EX1412"/>
      <c r="EY1412"/>
      <c r="EZ1412"/>
      <c r="FA1412"/>
      <c r="FB1412"/>
      <c r="FC1412"/>
      <c r="FD1412"/>
      <c r="FE1412"/>
      <c r="FF1412"/>
      <c r="FG1412"/>
      <c r="FH1412"/>
      <c r="FI1412"/>
      <c r="FJ1412"/>
      <c r="FK1412"/>
      <c r="FL1412"/>
      <c r="FM1412"/>
      <c r="FN1412"/>
      <c r="FO1412"/>
      <c r="FP1412"/>
      <c r="FQ1412"/>
      <c r="FR1412"/>
      <c r="FS1412"/>
      <c r="FT1412"/>
      <c r="FU1412"/>
      <c r="FV1412"/>
      <c r="FW1412"/>
      <c r="FX1412"/>
      <c r="FY1412"/>
      <c r="FZ1412"/>
      <c r="GA1412"/>
      <c r="GB1412"/>
      <c r="GC1412"/>
      <c r="GD1412"/>
      <c r="GE1412"/>
      <c r="GF1412"/>
      <c r="GG1412"/>
      <c r="GH1412"/>
      <c r="GI1412"/>
      <c r="GJ1412"/>
      <c r="GK1412"/>
      <c r="GL1412"/>
      <c r="GM1412"/>
      <c r="GN1412"/>
      <c r="GO1412"/>
      <c r="GP1412"/>
      <c r="GQ1412"/>
      <c r="GR1412"/>
      <c r="GS1412"/>
      <c r="GT1412"/>
      <c r="GU1412"/>
      <c r="GV1412"/>
      <c r="GW1412"/>
      <c r="GX1412"/>
      <c r="GY1412"/>
      <c r="GZ1412"/>
      <c r="HA1412"/>
      <c r="HB1412"/>
      <c r="HC1412"/>
      <c r="HD1412"/>
      <c r="HE1412"/>
      <c r="HF1412"/>
      <c r="HG1412"/>
      <c r="HH1412"/>
      <c r="HI1412"/>
      <c r="HJ1412"/>
      <c r="HK1412"/>
      <c r="HL1412"/>
      <c r="HM1412"/>
      <c r="HN1412"/>
      <c r="HO1412"/>
      <c r="HP1412"/>
      <c r="HQ1412"/>
      <c r="HR1412"/>
      <c r="HS1412"/>
      <c r="HT1412"/>
      <c r="HU1412"/>
      <c r="HV1412"/>
      <c r="HW1412"/>
      <c r="HX1412"/>
      <c r="HY1412"/>
      <c r="HZ1412"/>
      <c r="IA1412"/>
      <c r="IB1412"/>
      <c r="IC1412"/>
      <c r="ID1412"/>
      <c r="IE1412"/>
      <c r="IF1412"/>
      <c r="IG1412"/>
      <c r="IH1412"/>
      <c r="II1412"/>
      <c r="IJ1412"/>
      <c r="IK1412"/>
      <c r="IL1412"/>
      <c r="IM1412"/>
      <c r="IN1412"/>
      <c r="IO1412"/>
      <c r="IP1412"/>
      <c r="IQ1412"/>
      <c r="IR1412"/>
      <c r="IS1412"/>
      <c r="IT1412"/>
      <c r="IU1412"/>
      <c r="IV1412"/>
      <c r="IW1412"/>
      <c r="IX1412"/>
      <c r="IY1412"/>
      <c r="IZ1412"/>
      <c r="JA1412"/>
      <c r="JB1412"/>
      <c r="JC1412"/>
      <c r="JD1412"/>
      <c r="JE1412"/>
      <c r="JF1412"/>
      <c r="JG1412"/>
      <c r="JH1412"/>
      <c r="JI1412"/>
      <c r="JJ1412"/>
      <c r="JK1412"/>
      <c r="JL1412"/>
      <c r="JM1412"/>
      <c r="JN1412"/>
      <c r="JO1412"/>
      <c r="JP1412"/>
      <c r="JQ1412"/>
      <c r="JR1412"/>
      <c r="JS1412"/>
      <c r="JT1412"/>
      <c r="JU1412"/>
      <c r="JV1412"/>
      <c r="JW1412"/>
      <c r="JX1412"/>
      <c r="JY1412"/>
      <c r="JZ1412"/>
      <c r="KA1412"/>
      <c r="KB1412"/>
      <c r="KC1412"/>
      <c r="KD1412"/>
      <c r="KE1412"/>
      <c r="KF1412"/>
      <c r="KG1412"/>
      <c r="KH1412"/>
      <c r="KI1412"/>
      <c r="KJ1412"/>
      <c r="KK1412"/>
      <c r="KL1412"/>
      <c r="KM1412"/>
      <c r="KN1412"/>
      <c r="KO1412"/>
      <c r="KP1412"/>
      <c r="KQ1412"/>
      <c r="KR1412"/>
      <c r="KS1412"/>
      <c r="KT1412"/>
      <c r="KU1412"/>
      <c r="KV1412"/>
      <c r="KW1412"/>
      <c r="KX1412"/>
      <c r="KY1412"/>
      <c r="KZ1412"/>
      <c r="LA1412"/>
      <c r="LB1412"/>
      <c r="LC1412"/>
      <c r="LD1412"/>
      <c r="LE1412"/>
      <c r="LF1412"/>
      <c r="LG1412"/>
      <c r="LH1412"/>
      <c r="LI1412"/>
      <c r="LJ1412"/>
      <c r="LK1412"/>
      <c r="LL1412"/>
      <c r="LM1412"/>
      <c r="LN1412"/>
      <c r="LO1412"/>
      <c r="LP1412"/>
      <c r="LQ1412"/>
      <c r="LR1412"/>
      <c r="LS1412"/>
      <c r="LT1412"/>
      <c r="LU1412"/>
      <c r="LV1412"/>
      <c r="LW1412"/>
      <c r="LX1412"/>
      <c r="LY1412"/>
      <c r="LZ1412"/>
      <c r="MA1412"/>
      <c r="MB1412"/>
      <c r="MC1412"/>
      <c r="MD1412"/>
      <c r="ME1412"/>
      <c r="MF1412"/>
      <c r="MG1412"/>
      <c r="MH1412"/>
      <c r="MI1412"/>
      <c r="MJ1412"/>
      <c r="MK1412"/>
      <c r="ML1412"/>
      <c r="MM1412"/>
      <c r="MN1412"/>
      <c r="MO1412"/>
      <c r="MP1412"/>
      <c r="MQ1412"/>
      <c r="MR1412"/>
      <c r="MS1412"/>
      <c r="MT1412"/>
      <c r="MU1412"/>
      <c r="MV1412"/>
      <c r="MW1412"/>
      <c r="MX1412"/>
      <c r="MY1412"/>
      <c r="MZ1412"/>
      <c r="NA1412"/>
      <c r="NB1412"/>
      <c r="NC1412"/>
      <c r="ND1412"/>
      <c r="NE1412"/>
      <c r="NF1412"/>
      <c r="NG1412"/>
      <c r="NH1412"/>
      <c r="NI1412"/>
      <c r="NJ1412"/>
      <c r="NK1412"/>
      <c r="NL1412"/>
      <c r="NM1412"/>
      <c r="NN1412"/>
      <c r="NO1412"/>
      <c r="NP1412"/>
      <c r="NQ1412"/>
      <c r="NR1412"/>
      <c r="NS1412"/>
      <c r="NT1412"/>
      <c r="NU1412"/>
      <c r="NV1412"/>
      <c r="NW1412"/>
      <c r="NX1412"/>
      <c r="NY1412"/>
      <c r="NZ1412"/>
      <c r="OA1412"/>
    </row>
    <row r="1413" spans="16:391"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  <c r="CN1413"/>
      <c r="CO1413"/>
      <c r="CP1413"/>
      <c r="CQ1413"/>
      <c r="CR1413"/>
      <c r="CS1413"/>
      <c r="CT1413"/>
      <c r="CU1413"/>
      <c r="CV1413"/>
      <c r="CW1413"/>
      <c r="CX1413"/>
      <c r="CY1413"/>
      <c r="CZ1413"/>
      <c r="DA1413"/>
      <c r="DB1413"/>
      <c r="DC1413"/>
      <c r="DD1413"/>
      <c r="DE1413"/>
      <c r="DF1413"/>
      <c r="DG1413"/>
      <c r="DH1413"/>
      <c r="DI1413"/>
      <c r="DJ1413"/>
      <c r="DK1413"/>
      <c r="DL1413"/>
      <c r="DM1413"/>
      <c r="DN1413"/>
      <c r="DO1413"/>
      <c r="DP1413"/>
      <c r="DQ1413"/>
      <c r="DR1413"/>
      <c r="DS1413"/>
      <c r="DT1413"/>
      <c r="DU1413"/>
      <c r="DV1413"/>
      <c r="DW1413"/>
      <c r="DX1413"/>
      <c r="DY1413"/>
      <c r="DZ1413"/>
      <c r="EA1413"/>
      <c r="EB1413"/>
      <c r="EC1413"/>
      <c r="ED1413"/>
      <c r="EE1413"/>
      <c r="EF1413"/>
      <c r="EG1413"/>
      <c r="EH1413"/>
      <c r="EI1413"/>
      <c r="EJ1413"/>
      <c r="EK1413"/>
      <c r="EL1413"/>
      <c r="EM1413"/>
      <c r="EN1413"/>
      <c r="EO1413"/>
      <c r="EP1413"/>
      <c r="EQ1413"/>
      <c r="ER1413"/>
      <c r="ES1413"/>
      <c r="ET1413"/>
      <c r="EU1413"/>
      <c r="EV1413"/>
      <c r="EW1413"/>
      <c r="EX1413"/>
      <c r="EY1413"/>
      <c r="EZ1413"/>
      <c r="FA1413"/>
      <c r="FB1413"/>
      <c r="FC1413"/>
      <c r="FD1413"/>
      <c r="FE1413"/>
      <c r="FF1413"/>
      <c r="FG1413"/>
      <c r="FH1413"/>
      <c r="FI1413"/>
      <c r="FJ1413"/>
      <c r="FK1413"/>
      <c r="FL1413"/>
      <c r="FM1413"/>
      <c r="FN1413"/>
      <c r="FO1413"/>
      <c r="FP1413"/>
      <c r="FQ1413"/>
      <c r="FR1413"/>
      <c r="FS1413"/>
      <c r="FT1413"/>
      <c r="FU1413"/>
      <c r="FV1413"/>
      <c r="FW1413"/>
      <c r="FX1413"/>
      <c r="FY1413"/>
      <c r="FZ1413"/>
      <c r="GA1413"/>
      <c r="GB1413"/>
      <c r="GC1413"/>
      <c r="GD1413"/>
      <c r="GE1413"/>
      <c r="GF1413"/>
      <c r="GG1413"/>
      <c r="GH1413"/>
      <c r="GI1413"/>
      <c r="GJ1413"/>
      <c r="GK1413"/>
      <c r="GL1413"/>
      <c r="GM1413"/>
      <c r="GN1413"/>
      <c r="GO1413"/>
      <c r="GP1413"/>
      <c r="GQ1413"/>
      <c r="GR1413"/>
      <c r="GS1413"/>
      <c r="GT1413"/>
      <c r="GU1413"/>
      <c r="GV1413"/>
      <c r="GW1413"/>
      <c r="GX1413"/>
      <c r="GY1413"/>
      <c r="GZ1413"/>
      <c r="HA1413"/>
      <c r="HB1413"/>
      <c r="HC1413"/>
      <c r="HD1413"/>
      <c r="HE1413"/>
      <c r="HF1413"/>
      <c r="HG1413"/>
      <c r="HH1413"/>
      <c r="HI1413"/>
      <c r="HJ1413"/>
      <c r="HK1413"/>
      <c r="HL1413"/>
      <c r="HM1413"/>
      <c r="HN1413"/>
      <c r="HO1413"/>
      <c r="HP1413"/>
      <c r="HQ1413"/>
      <c r="HR1413"/>
      <c r="HS1413"/>
      <c r="HT1413"/>
      <c r="HU1413"/>
      <c r="HV1413"/>
      <c r="HW1413"/>
      <c r="HX1413"/>
      <c r="HY1413"/>
      <c r="HZ1413"/>
      <c r="IA1413"/>
      <c r="IB1413"/>
      <c r="IC1413"/>
      <c r="ID1413"/>
      <c r="IE1413"/>
      <c r="IF1413"/>
      <c r="IG1413"/>
      <c r="IH1413"/>
      <c r="II1413"/>
      <c r="IJ1413"/>
      <c r="IK1413"/>
      <c r="IL1413"/>
      <c r="IM1413"/>
      <c r="IN1413"/>
      <c r="IO1413"/>
      <c r="IP1413"/>
      <c r="IQ1413"/>
      <c r="IR1413"/>
      <c r="IS1413"/>
      <c r="IT1413"/>
      <c r="IU1413"/>
      <c r="IV1413"/>
      <c r="IW1413"/>
      <c r="IX1413"/>
      <c r="IY1413"/>
      <c r="IZ1413"/>
      <c r="JA1413"/>
      <c r="JB1413"/>
      <c r="JC1413"/>
      <c r="JD1413"/>
      <c r="JE1413"/>
      <c r="JF1413"/>
      <c r="JG1413"/>
      <c r="JH1413"/>
      <c r="JI1413"/>
      <c r="JJ1413"/>
      <c r="JK1413"/>
      <c r="JL1413"/>
      <c r="JM1413"/>
      <c r="JN1413"/>
      <c r="JO1413"/>
      <c r="JP1413"/>
      <c r="JQ1413"/>
      <c r="JR1413"/>
      <c r="JS1413"/>
      <c r="JT1413"/>
      <c r="JU1413"/>
      <c r="JV1413"/>
      <c r="JW1413"/>
      <c r="JX1413"/>
      <c r="JY1413"/>
      <c r="JZ1413"/>
      <c r="KA1413"/>
      <c r="KB1413"/>
      <c r="KC1413"/>
      <c r="KD1413"/>
      <c r="KE1413"/>
      <c r="KF1413"/>
      <c r="KG1413"/>
      <c r="KH1413"/>
      <c r="KI1413"/>
      <c r="KJ1413"/>
      <c r="KK1413"/>
      <c r="KL1413"/>
      <c r="KM1413"/>
      <c r="KN1413"/>
      <c r="KO1413"/>
      <c r="KP1413"/>
      <c r="KQ1413"/>
      <c r="KR1413"/>
      <c r="KS1413"/>
      <c r="KT1413"/>
      <c r="KU1413"/>
      <c r="KV1413"/>
      <c r="KW1413"/>
      <c r="KX1413"/>
      <c r="KY1413"/>
      <c r="KZ1413"/>
      <c r="LA1413"/>
      <c r="LB1413"/>
      <c r="LC1413"/>
      <c r="LD1413"/>
      <c r="LE1413"/>
      <c r="LF1413"/>
      <c r="LG1413"/>
      <c r="LH1413"/>
      <c r="LI1413"/>
      <c r="LJ1413"/>
      <c r="LK1413"/>
      <c r="LL1413"/>
      <c r="LM1413"/>
      <c r="LN1413"/>
      <c r="LO1413"/>
      <c r="LP1413"/>
      <c r="LQ1413"/>
      <c r="LR1413"/>
      <c r="LS1413"/>
      <c r="LT1413"/>
      <c r="LU1413"/>
      <c r="LV1413"/>
      <c r="LW1413"/>
      <c r="LX1413"/>
      <c r="LY1413"/>
      <c r="LZ1413"/>
      <c r="MA1413"/>
      <c r="MB1413"/>
      <c r="MC1413"/>
      <c r="MD1413"/>
      <c r="ME1413"/>
      <c r="MF1413"/>
      <c r="MG1413"/>
      <c r="MH1413"/>
      <c r="MI1413"/>
      <c r="MJ1413"/>
      <c r="MK1413"/>
      <c r="ML1413"/>
      <c r="MM1413"/>
      <c r="MN1413"/>
      <c r="MO1413"/>
      <c r="MP1413"/>
      <c r="MQ1413"/>
      <c r="MR1413"/>
      <c r="MS1413"/>
      <c r="MT1413"/>
      <c r="MU1413"/>
      <c r="MV1413"/>
      <c r="MW1413"/>
      <c r="MX1413"/>
      <c r="MY1413"/>
      <c r="MZ1413"/>
      <c r="NA1413"/>
      <c r="NB1413"/>
      <c r="NC1413"/>
      <c r="ND1413"/>
      <c r="NE1413"/>
      <c r="NF1413"/>
      <c r="NG1413"/>
      <c r="NH1413"/>
      <c r="NI1413"/>
      <c r="NJ1413"/>
      <c r="NK1413"/>
      <c r="NL1413"/>
      <c r="NM1413"/>
      <c r="NN1413"/>
      <c r="NO1413"/>
      <c r="NP1413"/>
      <c r="NQ1413"/>
      <c r="NR1413"/>
      <c r="NS1413"/>
      <c r="NT1413"/>
      <c r="NU1413"/>
      <c r="NV1413"/>
      <c r="NW1413"/>
      <c r="NX1413"/>
      <c r="NY1413"/>
      <c r="NZ1413"/>
      <c r="OA1413"/>
    </row>
    <row r="1414" spans="16:391"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  <c r="CN1414"/>
      <c r="CO1414"/>
      <c r="CP1414"/>
      <c r="CQ1414"/>
      <c r="CR1414"/>
      <c r="CS1414"/>
      <c r="CT1414"/>
      <c r="CU1414"/>
      <c r="CV1414"/>
      <c r="CW1414"/>
      <c r="CX1414"/>
      <c r="CY1414"/>
      <c r="CZ1414"/>
      <c r="DA1414"/>
      <c r="DB1414"/>
      <c r="DC1414"/>
      <c r="DD1414"/>
      <c r="DE1414"/>
      <c r="DF1414"/>
      <c r="DG1414"/>
      <c r="DH1414"/>
      <c r="DI1414"/>
      <c r="DJ1414"/>
      <c r="DK1414"/>
      <c r="DL1414"/>
      <c r="DM1414"/>
      <c r="DN1414"/>
      <c r="DO1414"/>
      <c r="DP1414"/>
      <c r="DQ1414"/>
      <c r="DR1414"/>
      <c r="DS1414"/>
      <c r="DT1414"/>
      <c r="DU1414"/>
      <c r="DV1414"/>
      <c r="DW1414"/>
      <c r="DX1414"/>
      <c r="DY1414"/>
      <c r="DZ1414"/>
      <c r="EA1414"/>
      <c r="EB1414"/>
      <c r="EC1414"/>
      <c r="ED1414"/>
      <c r="EE1414"/>
      <c r="EF1414"/>
      <c r="EG1414"/>
      <c r="EH1414"/>
      <c r="EI1414"/>
      <c r="EJ1414"/>
      <c r="EK1414"/>
      <c r="EL1414"/>
      <c r="EM1414"/>
      <c r="EN1414"/>
      <c r="EO1414"/>
      <c r="EP1414"/>
      <c r="EQ1414"/>
      <c r="ER1414"/>
      <c r="ES1414"/>
      <c r="ET1414"/>
      <c r="EU1414"/>
      <c r="EV1414"/>
      <c r="EW1414"/>
      <c r="EX1414"/>
      <c r="EY1414"/>
      <c r="EZ1414"/>
      <c r="FA1414"/>
      <c r="FB1414"/>
      <c r="FC1414"/>
      <c r="FD1414"/>
      <c r="FE1414"/>
      <c r="FF1414"/>
      <c r="FG1414"/>
      <c r="FH1414"/>
      <c r="FI1414"/>
      <c r="FJ1414"/>
      <c r="FK1414"/>
      <c r="FL1414"/>
      <c r="FM1414"/>
      <c r="FN1414"/>
      <c r="FO1414"/>
      <c r="FP1414"/>
      <c r="FQ1414"/>
      <c r="FR1414"/>
      <c r="FS1414"/>
      <c r="FT1414"/>
      <c r="FU1414"/>
      <c r="FV1414"/>
      <c r="FW1414"/>
      <c r="FX1414"/>
      <c r="FY1414"/>
      <c r="FZ1414"/>
      <c r="GA1414"/>
      <c r="GB1414"/>
      <c r="GC1414"/>
      <c r="GD1414"/>
      <c r="GE1414"/>
      <c r="GF1414"/>
      <c r="GG1414"/>
      <c r="GH1414"/>
      <c r="GI1414"/>
      <c r="GJ1414"/>
      <c r="GK1414"/>
      <c r="GL1414"/>
      <c r="GM1414"/>
      <c r="GN1414"/>
      <c r="GO1414"/>
      <c r="GP1414"/>
      <c r="GQ1414"/>
      <c r="GR1414"/>
      <c r="GS1414"/>
      <c r="GT1414"/>
      <c r="GU1414"/>
      <c r="GV1414"/>
      <c r="GW1414"/>
      <c r="GX1414"/>
      <c r="GY1414"/>
      <c r="GZ1414"/>
      <c r="HA1414"/>
      <c r="HB1414"/>
      <c r="HC1414"/>
      <c r="HD1414"/>
      <c r="HE1414"/>
      <c r="HF1414"/>
      <c r="HG1414"/>
      <c r="HH1414"/>
      <c r="HI1414"/>
      <c r="HJ1414"/>
      <c r="HK1414"/>
      <c r="HL1414"/>
      <c r="HM1414"/>
      <c r="HN1414"/>
      <c r="HO1414"/>
      <c r="HP1414"/>
      <c r="HQ1414"/>
      <c r="HR1414"/>
      <c r="HS1414"/>
      <c r="HT1414"/>
      <c r="HU1414"/>
      <c r="HV1414"/>
      <c r="HW1414"/>
      <c r="HX1414"/>
      <c r="HY1414"/>
      <c r="HZ1414"/>
      <c r="IA1414"/>
      <c r="IB1414"/>
      <c r="IC1414"/>
      <c r="ID1414"/>
      <c r="IE1414"/>
      <c r="IF1414"/>
      <c r="IG1414"/>
      <c r="IH1414"/>
      <c r="II1414"/>
      <c r="IJ1414"/>
      <c r="IK1414"/>
      <c r="IL1414"/>
      <c r="IM1414"/>
      <c r="IN1414"/>
      <c r="IO1414"/>
      <c r="IP1414"/>
      <c r="IQ1414"/>
      <c r="IR1414"/>
      <c r="IS1414"/>
      <c r="IT1414"/>
      <c r="IU1414"/>
      <c r="IV1414"/>
      <c r="IW1414"/>
      <c r="IX1414"/>
      <c r="IY1414"/>
      <c r="IZ1414"/>
      <c r="JA1414"/>
      <c r="JB1414"/>
      <c r="JC1414"/>
      <c r="JD1414"/>
      <c r="JE1414"/>
      <c r="JF1414"/>
      <c r="JG1414"/>
      <c r="JH1414"/>
      <c r="JI1414"/>
      <c r="JJ1414"/>
      <c r="JK1414"/>
      <c r="JL1414"/>
      <c r="JM1414"/>
      <c r="JN1414"/>
      <c r="JO1414"/>
      <c r="JP1414"/>
      <c r="JQ1414"/>
      <c r="JR1414"/>
      <c r="JS1414"/>
      <c r="JT1414"/>
      <c r="JU1414"/>
      <c r="JV1414"/>
      <c r="JW1414"/>
      <c r="JX1414"/>
      <c r="JY1414"/>
      <c r="JZ1414"/>
      <c r="KA1414"/>
      <c r="KB1414"/>
      <c r="KC1414"/>
      <c r="KD1414"/>
      <c r="KE1414"/>
      <c r="KF1414"/>
      <c r="KG1414"/>
      <c r="KH1414"/>
      <c r="KI1414"/>
      <c r="KJ1414"/>
      <c r="KK1414"/>
      <c r="KL1414"/>
      <c r="KM1414"/>
      <c r="KN1414"/>
      <c r="KO1414"/>
      <c r="KP1414"/>
      <c r="KQ1414"/>
      <c r="KR1414"/>
      <c r="KS1414"/>
      <c r="KT1414"/>
      <c r="KU1414"/>
      <c r="KV1414"/>
      <c r="KW1414"/>
      <c r="KX1414"/>
      <c r="KY1414"/>
      <c r="KZ1414"/>
      <c r="LA1414"/>
      <c r="LB1414"/>
      <c r="LC1414"/>
      <c r="LD1414"/>
      <c r="LE1414"/>
      <c r="LF1414"/>
      <c r="LG1414"/>
      <c r="LH1414"/>
      <c r="LI1414"/>
      <c r="LJ1414"/>
      <c r="LK1414"/>
      <c r="LL1414"/>
      <c r="LM1414"/>
      <c r="LN1414"/>
      <c r="LO1414"/>
      <c r="LP1414"/>
      <c r="LQ1414"/>
      <c r="LR1414"/>
      <c r="LS1414"/>
      <c r="LT1414"/>
      <c r="LU1414"/>
      <c r="LV1414"/>
      <c r="LW1414"/>
      <c r="LX1414"/>
      <c r="LY1414"/>
      <c r="LZ1414"/>
      <c r="MA1414"/>
      <c r="MB1414"/>
      <c r="MC1414"/>
      <c r="MD1414"/>
      <c r="ME1414"/>
      <c r="MF1414"/>
      <c r="MG1414"/>
      <c r="MH1414"/>
      <c r="MI1414"/>
      <c r="MJ1414"/>
      <c r="MK1414"/>
      <c r="ML1414"/>
      <c r="MM1414"/>
      <c r="MN1414"/>
      <c r="MO1414"/>
      <c r="MP1414"/>
      <c r="MQ1414"/>
      <c r="MR1414"/>
      <c r="MS1414"/>
      <c r="MT1414"/>
      <c r="MU1414"/>
      <c r="MV1414"/>
      <c r="MW1414"/>
      <c r="MX1414"/>
      <c r="MY1414"/>
      <c r="MZ1414"/>
      <c r="NA1414"/>
      <c r="NB1414"/>
      <c r="NC1414"/>
      <c r="ND1414"/>
      <c r="NE1414"/>
      <c r="NF1414"/>
      <c r="NG1414"/>
      <c r="NH1414"/>
      <c r="NI1414"/>
      <c r="NJ1414"/>
      <c r="NK1414"/>
      <c r="NL1414"/>
      <c r="NM1414"/>
      <c r="NN1414"/>
      <c r="NO1414"/>
      <c r="NP1414"/>
      <c r="NQ1414"/>
      <c r="NR1414"/>
      <c r="NS1414"/>
      <c r="NT1414"/>
      <c r="NU1414"/>
      <c r="NV1414"/>
      <c r="NW1414"/>
      <c r="NX1414"/>
      <c r="NY1414"/>
      <c r="NZ1414"/>
      <c r="OA1414"/>
    </row>
    <row r="1415" spans="16:391"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  <c r="EJ1415"/>
      <c r="EK1415"/>
      <c r="EL1415"/>
      <c r="EM1415"/>
      <c r="EN1415"/>
      <c r="EO1415"/>
      <c r="EP1415"/>
      <c r="EQ1415"/>
      <c r="ER1415"/>
      <c r="ES1415"/>
      <c r="ET1415"/>
      <c r="EU1415"/>
      <c r="EV1415"/>
      <c r="EW1415"/>
      <c r="EX1415"/>
      <c r="EY1415"/>
      <c r="EZ1415"/>
      <c r="FA1415"/>
      <c r="FB1415"/>
      <c r="FC1415"/>
      <c r="FD1415"/>
      <c r="FE1415"/>
      <c r="FF1415"/>
      <c r="FG1415"/>
      <c r="FH1415"/>
      <c r="FI1415"/>
      <c r="FJ1415"/>
      <c r="FK1415"/>
      <c r="FL1415"/>
      <c r="FM1415"/>
      <c r="FN1415"/>
      <c r="FO1415"/>
      <c r="FP1415"/>
      <c r="FQ1415"/>
      <c r="FR1415"/>
      <c r="FS1415"/>
      <c r="FT1415"/>
      <c r="FU1415"/>
      <c r="FV1415"/>
      <c r="FW1415"/>
      <c r="FX1415"/>
      <c r="FY1415"/>
      <c r="FZ1415"/>
      <c r="GA1415"/>
      <c r="GB1415"/>
      <c r="GC1415"/>
      <c r="GD1415"/>
      <c r="GE1415"/>
      <c r="GF1415"/>
      <c r="GG1415"/>
      <c r="GH1415"/>
      <c r="GI1415"/>
      <c r="GJ1415"/>
      <c r="GK1415"/>
      <c r="GL1415"/>
      <c r="GM1415"/>
      <c r="GN1415"/>
      <c r="GO1415"/>
      <c r="GP1415"/>
      <c r="GQ1415"/>
      <c r="GR1415"/>
      <c r="GS1415"/>
      <c r="GT1415"/>
      <c r="GU1415"/>
      <c r="GV1415"/>
      <c r="GW1415"/>
      <c r="GX1415"/>
      <c r="GY1415"/>
      <c r="GZ1415"/>
      <c r="HA1415"/>
      <c r="HB1415"/>
      <c r="HC1415"/>
      <c r="HD1415"/>
      <c r="HE1415"/>
      <c r="HF1415"/>
      <c r="HG1415"/>
      <c r="HH1415"/>
      <c r="HI1415"/>
      <c r="HJ1415"/>
      <c r="HK1415"/>
      <c r="HL1415"/>
      <c r="HM1415"/>
      <c r="HN1415"/>
      <c r="HO1415"/>
      <c r="HP1415"/>
      <c r="HQ1415"/>
      <c r="HR1415"/>
      <c r="HS1415"/>
      <c r="HT1415"/>
      <c r="HU1415"/>
      <c r="HV1415"/>
      <c r="HW1415"/>
      <c r="HX1415"/>
      <c r="HY1415"/>
      <c r="HZ1415"/>
      <c r="IA1415"/>
      <c r="IB1415"/>
      <c r="IC1415"/>
      <c r="ID1415"/>
      <c r="IE1415"/>
      <c r="IF1415"/>
      <c r="IG1415"/>
      <c r="IH1415"/>
      <c r="II1415"/>
      <c r="IJ1415"/>
      <c r="IK1415"/>
      <c r="IL1415"/>
      <c r="IM1415"/>
      <c r="IN1415"/>
      <c r="IO1415"/>
      <c r="IP1415"/>
      <c r="IQ1415"/>
      <c r="IR1415"/>
      <c r="IS1415"/>
      <c r="IT1415"/>
      <c r="IU1415"/>
      <c r="IV1415"/>
      <c r="IW1415"/>
      <c r="IX1415"/>
      <c r="IY1415"/>
      <c r="IZ1415"/>
      <c r="JA1415"/>
      <c r="JB1415"/>
      <c r="JC1415"/>
      <c r="JD1415"/>
      <c r="JE1415"/>
      <c r="JF1415"/>
      <c r="JG1415"/>
      <c r="JH1415"/>
      <c r="JI1415"/>
      <c r="JJ1415"/>
      <c r="JK1415"/>
      <c r="JL1415"/>
      <c r="JM1415"/>
      <c r="JN1415"/>
      <c r="JO1415"/>
      <c r="JP1415"/>
      <c r="JQ1415"/>
      <c r="JR1415"/>
      <c r="JS1415"/>
      <c r="JT1415"/>
      <c r="JU1415"/>
      <c r="JV1415"/>
      <c r="JW1415"/>
      <c r="JX1415"/>
      <c r="JY1415"/>
      <c r="JZ1415"/>
      <c r="KA1415"/>
      <c r="KB1415"/>
      <c r="KC1415"/>
      <c r="KD1415"/>
      <c r="KE1415"/>
      <c r="KF1415"/>
      <c r="KG1415"/>
      <c r="KH1415"/>
      <c r="KI1415"/>
      <c r="KJ1415"/>
      <c r="KK1415"/>
      <c r="KL1415"/>
      <c r="KM1415"/>
      <c r="KN1415"/>
      <c r="KO1415"/>
      <c r="KP1415"/>
      <c r="KQ1415"/>
      <c r="KR1415"/>
      <c r="KS1415"/>
      <c r="KT1415"/>
      <c r="KU1415"/>
      <c r="KV1415"/>
      <c r="KW1415"/>
      <c r="KX1415"/>
      <c r="KY1415"/>
      <c r="KZ1415"/>
      <c r="LA1415"/>
      <c r="LB1415"/>
      <c r="LC1415"/>
      <c r="LD1415"/>
      <c r="LE1415"/>
      <c r="LF1415"/>
      <c r="LG1415"/>
      <c r="LH1415"/>
      <c r="LI1415"/>
      <c r="LJ1415"/>
      <c r="LK1415"/>
      <c r="LL1415"/>
      <c r="LM1415"/>
      <c r="LN1415"/>
      <c r="LO1415"/>
      <c r="LP1415"/>
      <c r="LQ1415"/>
      <c r="LR1415"/>
      <c r="LS1415"/>
      <c r="LT1415"/>
      <c r="LU1415"/>
      <c r="LV1415"/>
      <c r="LW1415"/>
      <c r="LX1415"/>
      <c r="LY1415"/>
      <c r="LZ1415"/>
      <c r="MA1415"/>
      <c r="MB1415"/>
      <c r="MC1415"/>
      <c r="MD1415"/>
      <c r="ME1415"/>
      <c r="MF1415"/>
      <c r="MG1415"/>
      <c r="MH1415"/>
      <c r="MI1415"/>
      <c r="MJ1415"/>
      <c r="MK1415"/>
      <c r="ML1415"/>
      <c r="MM1415"/>
      <c r="MN1415"/>
      <c r="MO1415"/>
      <c r="MP1415"/>
      <c r="MQ1415"/>
      <c r="MR1415"/>
      <c r="MS1415"/>
      <c r="MT1415"/>
      <c r="MU1415"/>
      <c r="MV1415"/>
      <c r="MW1415"/>
      <c r="MX1415"/>
      <c r="MY1415"/>
      <c r="MZ1415"/>
      <c r="NA1415"/>
      <c r="NB1415"/>
      <c r="NC1415"/>
      <c r="ND1415"/>
      <c r="NE1415"/>
      <c r="NF1415"/>
      <c r="NG1415"/>
      <c r="NH1415"/>
      <c r="NI1415"/>
      <c r="NJ1415"/>
      <c r="NK1415"/>
      <c r="NL1415"/>
      <c r="NM1415"/>
      <c r="NN1415"/>
      <c r="NO1415"/>
      <c r="NP1415"/>
      <c r="NQ1415"/>
      <c r="NR1415"/>
      <c r="NS1415"/>
      <c r="NT1415"/>
      <c r="NU1415"/>
      <c r="NV1415"/>
      <c r="NW1415"/>
      <c r="NX1415"/>
      <c r="NY1415"/>
      <c r="NZ1415"/>
      <c r="OA1415"/>
    </row>
    <row r="1416" spans="16:391"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  <c r="CN1416"/>
      <c r="CO1416"/>
      <c r="CP1416"/>
      <c r="CQ1416"/>
      <c r="CR1416"/>
      <c r="CS1416"/>
      <c r="CT1416"/>
      <c r="CU1416"/>
      <c r="CV1416"/>
      <c r="CW1416"/>
      <c r="CX1416"/>
      <c r="CY1416"/>
      <c r="CZ1416"/>
      <c r="DA1416"/>
      <c r="DB1416"/>
      <c r="DC1416"/>
      <c r="DD1416"/>
      <c r="DE1416"/>
      <c r="DF1416"/>
      <c r="DG1416"/>
      <c r="DH1416"/>
      <c r="DI1416"/>
      <c r="DJ1416"/>
      <c r="DK1416"/>
      <c r="DL1416"/>
      <c r="DM1416"/>
      <c r="DN1416"/>
      <c r="DO1416"/>
      <c r="DP1416"/>
      <c r="DQ1416"/>
      <c r="DR1416"/>
      <c r="DS1416"/>
      <c r="DT1416"/>
      <c r="DU1416"/>
      <c r="DV1416"/>
      <c r="DW1416"/>
      <c r="DX1416"/>
      <c r="DY1416"/>
      <c r="DZ1416"/>
      <c r="EA1416"/>
      <c r="EB1416"/>
      <c r="EC1416"/>
      <c r="ED1416"/>
      <c r="EE1416"/>
      <c r="EF1416"/>
      <c r="EG1416"/>
      <c r="EH1416"/>
      <c r="EI1416"/>
      <c r="EJ1416"/>
      <c r="EK1416"/>
      <c r="EL1416"/>
      <c r="EM1416"/>
      <c r="EN1416"/>
      <c r="EO1416"/>
      <c r="EP1416"/>
      <c r="EQ1416"/>
      <c r="ER1416"/>
      <c r="ES1416"/>
      <c r="ET1416"/>
      <c r="EU1416"/>
      <c r="EV1416"/>
      <c r="EW1416"/>
      <c r="EX1416"/>
      <c r="EY1416"/>
      <c r="EZ1416"/>
      <c r="FA1416"/>
      <c r="FB1416"/>
      <c r="FC1416"/>
      <c r="FD1416"/>
      <c r="FE1416"/>
      <c r="FF1416"/>
      <c r="FG1416"/>
      <c r="FH1416"/>
      <c r="FI1416"/>
      <c r="FJ1416"/>
      <c r="FK1416"/>
      <c r="FL1416"/>
      <c r="FM1416"/>
      <c r="FN1416"/>
      <c r="FO1416"/>
      <c r="FP1416"/>
      <c r="FQ1416"/>
      <c r="FR1416"/>
      <c r="FS1416"/>
      <c r="FT1416"/>
      <c r="FU1416"/>
      <c r="FV1416"/>
      <c r="FW1416"/>
      <c r="FX1416"/>
      <c r="FY1416"/>
      <c r="FZ1416"/>
      <c r="GA1416"/>
      <c r="GB1416"/>
      <c r="GC1416"/>
      <c r="GD1416"/>
      <c r="GE1416"/>
      <c r="GF1416"/>
      <c r="GG1416"/>
      <c r="GH1416"/>
      <c r="GI1416"/>
      <c r="GJ1416"/>
      <c r="GK1416"/>
      <c r="GL1416"/>
      <c r="GM1416"/>
      <c r="GN1416"/>
      <c r="GO1416"/>
      <c r="GP1416"/>
      <c r="GQ1416"/>
      <c r="GR1416"/>
      <c r="GS1416"/>
      <c r="GT1416"/>
      <c r="GU1416"/>
      <c r="GV1416"/>
      <c r="GW1416"/>
      <c r="GX1416"/>
      <c r="GY1416"/>
      <c r="GZ1416"/>
      <c r="HA1416"/>
      <c r="HB1416"/>
      <c r="HC1416"/>
      <c r="HD1416"/>
      <c r="HE1416"/>
      <c r="HF1416"/>
      <c r="HG1416"/>
      <c r="HH1416"/>
      <c r="HI1416"/>
      <c r="HJ1416"/>
      <c r="HK1416"/>
      <c r="HL1416"/>
      <c r="HM1416"/>
      <c r="HN1416"/>
      <c r="HO1416"/>
      <c r="HP1416"/>
      <c r="HQ1416"/>
      <c r="HR1416"/>
      <c r="HS1416"/>
      <c r="HT1416"/>
      <c r="HU1416"/>
      <c r="HV1416"/>
      <c r="HW1416"/>
      <c r="HX1416"/>
      <c r="HY1416"/>
      <c r="HZ1416"/>
      <c r="IA1416"/>
      <c r="IB1416"/>
      <c r="IC1416"/>
      <c r="ID1416"/>
      <c r="IE1416"/>
      <c r="IF1416"/>
      <c r="IG1416"/>
      <c r="IH1416"/>
      <c r="II1416"/>
      <c r="IJ1416"/>
      <c r="IK1416"/>
      <c r="IL1416"/>
      <c r="IM1416"/>
      <c r="IN1416"/>
      <c r="IO1416"/>
      <c r="IP1416"/>
      <c r="IQ1416"/>
      <c r="IR1416"/>
      <c r="IS1416"/>
      <c r="IT1416"/>
      <c r="IU1416"/>
      <c r="IV1416"/>
      <c r="IW1416"/>
      <c r="IX1416"/>
      <c r="IY1416"/>
      <c r="IZ1416"/>
      <c r="JA1416"/>
      <c r="JB1416"/>
      <c r="JC1416"/>
      <c r="JD1416"/>
      <c r="JE1416"/>
      <c r="JF1416"/>
      <c r="JG1416"/>
      <c r="JH1416"/>
      <c r="JI1416"/>
      <c r="JJ1416"/>
      <c r="JK1416"/>
      <c r="JL1416"/>
      <c r="JM1416"/>
      <c r="JN1416"/>
      <c r="JO1416"/>
      <c r="JP1416"/>
      <c r="JQ1416"/>
      <c r="JR1416"/>
      <c r="JS1416"/>
      <c r="JT1416"/>
      <c r="JU1416"/>
      <c r="JV1416"/>
      <c r="JW1416"/>
      <c r="JX1416"/>
      <c r="JY1416"/>
      <c r="JZ1416"/>
      <c r="KA1416"/>
      <c r="KB1416"/>
      <c r="KC1416"/>
      <c r="KD1416"/>
      <c r="KE1416"/>
      <c r="KF1416"/>
      <c r="KG1416"/>
      <c r="KH1416"/>
      <c r="KI1416"/>
      <c r="KJ1416"/>
      <c r="KK1416"/>
      <c r="KL1416"/>
      <c r="KM1416"/>
      <c r="KN1416"/>
      <c r="KO1416"/>
      <c r="KP1416"/>
      <c r="KQ1416"/>
      <c r="KR1416"/>
      <c r="KS1416"/>
      <c r="KT1416"/>
      <c r="KU1416"/>
      <c r="KV1416"/>
      <c r="KW1416"/>
      <c r="KX1416"/>
      <c r="KY1416"/>
      <c r="KZ1416"/>
      <c r="LA1416"/>
      <c r="LB1416"/>
      <c r="LC1416"/>
      <c r="LD1416"/>
      <c r="LE1416"/>
      <c r="LF1416"/>
      <c r="LG1416"/>
      <c r="LH1416"/>
      <c r="LI1416"/>
      <c r="LJ1416"/>
      <c r="LK1416"/>
      <c r="LL1416"/>
      <c r="LM1416"/>
      <c r="LN1416"/>
      <c r="LO1416"/>
      <c r="LP1416"/>
      <c r="LQ1416"/>
      <c r="LR1416"/>
      <c r="LS1416"/>
      <c r="LT1416"/>
      <c r="LU1416"/>
      <c r="LV1416"/>
      <c r="LW1416"/>
      <c r="LX1416"/>
      <c r="LY1416"/>
      <c r="LZ1416"/>
      <c r="MA1416"/>
      <c r="MB1416"/>
      <c r="MC1416"/>
      <c r="MD1416"/>
      <c r="ME1416"/>
      <c r="MF1416"/>
      <c r="MG1416"/>
      <c r="MH1416"/>
      <c r="MI1416"/>
      <c r="MJ1416"/>
      <c r="MK1416"/>
      <c r="ML1416"/>
      <c r="MM1416"/>
      <c r="MN1416"/>
      <c r="MO1416"/>
      <c r="MP1416"/>
      <c r="MQ1416"/>
      <c r="MR1416"/>
      <c r="MS1416"/>
      <c r="MT1416"/>
      <c r="MU1416"/>
      <c r="MV1416"/>
      <c r="MW1416"/>
      <c r="MX1416"/>
      <c r="MY1416"/>
      <c r="MZ1416"/>
      <c r="NA1416"/>
      <c r="NB1416"/>
      <c r="NC1416"/>
      <c r="ND1416"/>
      <c r="NE1416"/>
      <c r="NF1416"/>
      <c r="NG1416"/>
      <c r="NH1416"/>
      <c r="NI1416"/>
      <c r="NJ1416"/>
      <c r="NK1416"/>
      <c r="NL1416"/>
      <c r="NM1416"/>
      <c r="NN1416"/>
      <c r="NO1416"/>
      <c r="NP1416"/>
      <c r="NQ1416"/>
      <c r="NR1416"/>
      <c r="NS1416"/>
      <c r="NT1416"/>
      <c r="NU1416"/>
      <c r="NV1416"/>
      <c r="NW1416"/>
      <c r="NX1416"/>
      <c r="NY1416"/>
      <c r="NZ1416"/>
      <c r="OA1416"/>
    </row>
    <row r="1417" spans="16:391"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  <c r="CN1417"/>
      <c r="CO1417"/>
      <c r="CP1417"/>
      <c r="CQ1417"/>
      <c r="CR1417"/>
      <c r="CS1417"/>
      <c r="CT1417"/>
      <c r="CU1417"/>
      <c r="CV1417"/>
      <c r="CW1417"/>
      <c r="CX1417"/>
      <c r="CY1417"/>
      <c r="CZ1417"/>
      <c r="DA1417"/>
      <c r="DB1417"/>
      <c r="DC1417"/>
      <c r="DD1417"/>
      <c r="DE1417"/>
      <c r="DF1417"/>
      <c r="DG1417"/>
      <c r="DH1417"/>
      <c r="DI1417"/>
      <c r="DJ1417"/>
      <c r="DK1417"/>
      <c r="DL1417"/>
      <c r="DM1417"/>
      <c r="DN1417"/>
      <c r="DO1417"/>
      <c r="DP1417"/>
      <c r="DQ1417"/>
      <c r="DR1417"/>
      <c r="DS1417"/>
      <c r="DT1417"/>
      <c r="DU1417"/>
      <c r="DV1417"/>
      <c r="DW1417"/>
      <c r="DX1417"/>
      <c r="DY1417"/>
      <c r="DZ1417"/>
      <c r="EA1417"/>
      <c r="EB1417"/>
      <c r="EC1417"/>
      <c r="ED1417"/>
      <c r="EE1417"/>
      <c r="EF1417"/>
      <c r="EG1417"/>
      <c r="EH1417"/>
      <c r="EI1417"/>
      <c r="EJ1417"/>
      <c r="EK1417"/>
      <c r="EL1417"/>
      <c r="EM1417"/>
      <c r="EN1417"/>
      <c r="EO1417"/>
      <c r="EP1417"/>
      <c r="EQ1417"/>
      <c r="ER1417"/>
      <c r="ES1417"/>
      <c r="ET1417"/>
      <c r="EU1417"/>
      <c r="EV1417"/>
      <c r="EW1417"/>
      <c r="EX1417"/>
      <c r="EY1417"/>
      <c r="EZ1417"/>
      <c r="FA1417"/>
      <c r="FB1417"/>
      <c r="FC1417"/>
      <c r="FD1417"/>
      <c r="FE1417"/>
      <c r="FF1417"/>
      <c r="FG1417"/>
      <c r="FH1417"/>
      <c r="FI1417"/>
      <c r="FJ1417"/>
      <c r="FK1417"/>
      <c r="FL1417"/>
      <c r="FM1417"/>
      <c r="FN1417"/>
      <c r="FO1417"/>
      <c r="FP1417"/>
      <c r="FQ1417"/>
      <c r="FR1417"/>
      <c r="FS1417"/>
      <c r="FT1417"/>
      <c r="FU1417"/>
      <c r="FV1417"/>
      <c r="FW1417"/>
      <c r="FX1417"/>
      <c r="FY1417"/>
      <c r="FZ1417"/>
      <c r="GA1417"/>
      <c r="GB1417"/>
      <c r="GC1417"/>
      <c r="GD1417"/>
      <c r="GE1417"/>
      <c r="GF1417"/>
      <c r="GG1417"/>
      <c r="GH1417"/>
      <c r="GI1417"/>
      <c r="GJ1417"/>
      <c r="GK1417"/>
      <c r="GL1417"/>
      <c r="GM1417"/>
      <c r="GN1417"/>
      <c r="GO1417"/>
      <c r="GP1417"/>
      <c r="GQ1417"/>
      <c r="GR1417"/>
      <c r="GS1417"/>
      <c r="GT1417"/>
      <c r="GU1417"/>
      <c r="GV1417"/>
      <c r="GW1417"/>
      <c r="GX1417"/>
      <c r="GY1417"/>
      <c r="GZ1417"/>
      <c r="HA1417"/>
      <c r="HB1417"/>
      <c r="HC1417"/>
      <c r="HD1417"/>
      <c r="HE1417"/>
      <c r="HF1417"/>
      <c r="HG1417"/>
      <c r="HH1417"/>
      <c r="HI1417"/>
      <c r="HJ1417"/>
      <c r="HK1417"/>
      <c r="HL1417"/>
      <c r="HM1417"/>
      <c r="HN1417"/>
      <c r="HO1417"/>
      <c r="HP1417"/>
      <c r="HQ1417"/>
      <c r="HR1417"/>
      <c r="HS1417"/>
      <c r="HT1417"/>
      <c r="HU1417"/>
      <c r="HV1417"/>
      <c r="HW1417"/>
      <c r="HX1417"/>
      <c r="HY1417"/>
      <c r="HZ1417"/>
      <c r="IA1417"/>
      <c r="IB1417"/>
      <c r="IC1417"/>
      <c r="ID1417"/>
      <c r="IE1417"/>
      <c r="IF1417"/>
      <c r="IG1417"/>
      <c r="IH1417"/>
      <c r="II1417"/>
      <c r="IJ1417"/>
      <c r="IK1417"/>
      <c r="IL1417"/>
      <c r="IM1417"/>
      <c r="IN1417"/>
      <c r="IO1417"/>
      <c r="IP1417"/>
      <c r="IQ1417"/>
      <c r="IR1417"/>
      <c r="IS1417"/>
      <c r="IT1417"/>
      <c r="IU1417"/>
      <c r="IV1417"/>
      <c r="IW1417"/>
      <c r="IX1417"/>
      <c r="IY1417"/>
      <c r="IZ1417"/>
      <c r="JA1417"/>
      <c r="JB1417"/>
      <c r="JC1417"/>
      <c r="JD1417"/>
      <c r="JE1417"/>
      <c r="JF1417"/>
      <c r="JG1417"/>
      <c r="JH1417"/>
      <c r="JI1417"/>
      <c r="JJ1417"/>
      <c r="JK1417"/>
      <c r="JL1417"/>
      <c r="JM1417"/>
      <c r="JN1417"/>
      <c r="JO1417"/>
      <c r="JP1417"/>
      <c r="JQ1417"/>
      <c r="JR1417"/>
      <c r="JS1417"/>
      <c r="JT1417"/>
      <c r="JU1417"/>
      <c r="JV1417"/>
      <c r="JW1417"/>
      <c r="JX1417"/>
      <c r="JY1417"/>
      <c r="JZ1417"/>
      <c r="KA1417"/>
      <c r="KB1417"/>
      <c r="KC1417"/>
      <c r="KD1417"/>
      <c r="KE1417"/>
      <c r="KF1417"/>
      <c r="KG1417"/>
      <c r="KH1417"/>
      <c r="KI1417"/>
      <c r="KJ1417"/>
      <c r="KK1417"/>
      <c r="KL1417"/>
      <c r="KM1417"/>
      <c r="KN1417"/>
      <c r="KO1417"/>
      <c r="KP1417"/>
      <c r="KQ1417"/>
      <c r="KR1417"/>
      <c r="KS1417"/>
      <c r="KT1417"/>
      <c r="KU1417"/>
      <c r="KV1417"/>
      <c r="KW1417"/>
      <c r="KX1417"/>
      <c r="KY1417"/>
      <c r="KZ1417"/>
      <c r="LA1417"/>
      <c r="LB1417"/>
      <c r="LC1417"/>
      <c r="LD1417"/>
      <c r="LE1417"/>
      <c r="LF1417"/>
      <c r="LG1417"/>
      <c r="LH1417"/>
      <c r="LI1417"/>
      <c r="LJ1417"/>
      <c r="LK1417"/>
      <c r="LL1417"/>
      <c r="LM1417"/>
      <c r="LN1417"/>
      <c r="LO1417"/>
      <c r="LP1417"/>
      <c r="LQ1417"/>
      <c r="LR1417"/>
      <c r="LS1417"/>
      <c r="LT1417"/>
      <c r="LU1417"/>
      <c r="LV1417"/>
      <c r="LW1417"/>
      <c r="LX1417"/>
      <c r="LY1417"/>
      <c r="LZ1417"/>
      <c r="MA1417"/>
      <c r="MB1417"/>
      <c r="MC1417"/>
      <c r="MD1417"/>
      <c r="ME1417"/>
      <c r="MF1417"/>
      <c r="MG1417"/>
      <c r="MH1417"/>
      <c r="MI1417"/>
      <c r="MJ1417"/>
      <c r="MK1417"/>
      <c r="ML1417"/>
      <c r="MM1417"/>
      <c r="MN1417"/>
      <c r="MO1417"/>
      <c r="MP1417"/>
      <c r="MQ1417"/>
      <c r="MR1417"/>
      <c r="MS1417"/>
      <c r="MT1417"/>
      <c r="MU1417"/>
      <c r="MV1417"/>
      <c r="MW1417"/>
      <c r="MX1417"/>
      <c r="MY1417"/>
      <c r="MZ1417"/>
      <c r="NA1417"/>
      <c r="NB1417"/>
      <c r="NC1417"/>
      <c r="ND1417"/>
      <c r="NE1417"/>
      <c r="NF1417"/>
      <c r="NG1417"/>
      <c r="NH1417"/>
      <c r="NI1417"/>
      <c r="NJ1417"/>
      <c r="NK1417"/>
      <c r="NL1417"/>
      <c r="NM1417"/>
      <c r="NN1417"/>
      <c r="NO1417"/>
      <c r="NP1417"/>
      <c r="NQ1417"/>
      <c r="NR1417"/>
      <c r="NS1417"/>
      <c r="NT1417"/>
      <c r="NU1417"/>
      <c r="NV1417"/>
      <c r="NW1417"/>
      <c r="NX1417"/>
      <c r="NY1417"/>
      <c r="NZ1417"/>
      <c r="OA1417"/>
    </row>
    <row r="1418" spans="16:391"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  <c r="CN1418"/>
      <c r="CO1418"/>
      <c r="CP1418"/>
      <c r="CQ1418"/>
      <c r="CR1418"/>
      <c r="CS1418"/>
      <c r="CT1418"/>
      <c r="CU1418"/>
      <c r="CV1418"/>
      <c r="CW1418"/>
      <c r="CX1418"/>
      <c r="CY1418"/>
      <c r="CZ1418"/>
      <c r="DA1418"/>
      <c r="DB1418"/>
      <c r="DC1418"/>
      <c r="DD1418"/>
      <c r="DE1418"/>
      <c r="DF1418"/>
      <c r="DG1418"/>
      <c r="DH1418"/>
      <c r="DI1418"/>
      <c r="DJ1418"/>
      <c r="DK1418"/>
      <c r="DL1418"/>
      <c r="DM1418"/>
      <c r="DN1418"/>
      <c r="DO1418"/>
      <c r="DP1418"/>
      <c r="DQ1418"/>
      <c r="DR1418"/>
      <c r="DS1418"/>
      <c r="DT1418"/>
      <c r="DU1418"/>
      <c r="DV1418"/>
      <c r="DW1418"/>
      <c r="DX1418"/>
      <c r="DY1418"/>
      <c r="DZ1418"/>
      <c r="EA1418"/>
      <c r="EB1418"/>
      <c r="EC1418"/>
      <c r="ED1418"/>
      <c r="EE1418"/>
      <c r="EF1418"/>
      <c r="EG1418"/>
      <c r="EH1418"/>
      <c r="EI1418"/>
      <c r="EJ1418"/>
      <c r="EK1418"/>
      <c r="EL1418"/>
      <c r="EM1418"/>
      <c r="EN1418"/>
      <c r="EO1418"/>
      <c r="EP1418"/>
      <c r="EQ1418"/>
      <c r="ER1418"/>
      <c r="ES1418"/>
      <c r="ET1418"/>
      <c r="EU1418"/>
      <c r="EV1418"/>
      <c r="EW1418"/>
      <c r="EX1418"/>
      <c r="EY1418"/>
      <c r="EZ1418"/>
      <c r="FA1418"/>
      <c r="FB1418"/>
      <c r="FC1418"/>
      <c r="FD1418"/>
      <c r="FE1418"/>
      <c r="FF1418"/>
      <c r="FG1418"/>
      <c r="FH1418"/>
      <c r="FI1418"/>
      <c r="FJ1418"/>
      <c r="FK1418"/>
      <c r="FL1418"/>
      <c r="FM1418"/>
      <c r="FN1418"/>
      <c r="FO1418"/>
      <c r="FP1418"/>
      <c r="FQ1418"/>
      <c r="FR1418"/>
      <c r="FS1418"/>
      <c r="FT1418"/>
      <c r="FU1418"/>
      <c r="FV1418"/>
      <c r="FW1418"/>
      <c r="FX1418"/>
      <c r="FY1418"/>
      <c r="FZ1418"/>
      <c r="GA1418"/>
      <c r="GB1418"/>
      <c r="GC1418"/>
      <c r="GD1418"/>
      <c r="GE1418"/>
      <c r="GF1418"/>
      <c r="GG1418"/>
      <c r="GH1418"/>
      <c r="GI1418"/>
      <c r="GJ1418"/>
      <c r="GK1418"/>
      <c r="GL1418"/>
      <c r="GM1418"/>
      <c r="GN1418"/>
      <c r="GO1418"/>
      <c r="GP1418"/>
      <c r="GQ1418"/>
      <c r="GR1418"/>
      <c r="GS1418"/>
      <c r="GT1418"/>
      <c r="GU1418"/>
      <c r="GV1418"/>
      <c r="GW1418"/>
      <c r="GX1418"/>
      <c r="GY1418"/>
      <c r="GZ1418"/>
      <c r="HA1418"/>
      <c r="HB1418"/>
      <c r="HC1418"/>
      <c r="HD1418"/>
      <c r="HE1418"/>
      <c r="HF1418"/>
      <c r="HG1418"/>
      <c r="HH1418"/>
      <c r="HI1418"/>
      <c r="HJ1418"/>
      <c r="HK1418"/>
      <c r="HL1418"/>
      <c r="HM1418"/>
      <c r="HN1418"/>
      <c r="HO1418"/>
      <c r="HP1418"/>
      <c r="HQ1418"/>
      <c r="HR1418"/>
      <c r="HS1418"/>
      <c r="HT1418"/>
      <c r="HU1418"/>
      <c r="HV1418"/>
      <c r="HW1418"/>
      <c r="HX1418"/>
      <c r="HY1418"/>
      <c r="HZ1418"/>
      <c r="IA1418"/>
      <c r="IB1418"/>
      <c r="IC1418"/>
      <c r="ID1418"/>
      <c r="IE1418"/>
      <c r="IF1418"/>
      <c r="IG1418"/>
      <c r="IH1418"/>
      <c r="II1418"/>
      <c r="IJ1418"/>
      <c r="IK1418"/>
      <c r="IL1418"/>
      <c r="IM1418"/>
      <c r="IN1418"/>
      <c r="IO1418"/>
      <c r="IP1418"/>
      <c r="IQ1418"/>
      <c r="IR1418"/>
      <c r="IS1418"/>
      <c r="IT1418"/>
      <c r="IU1418"/>
      <c r="IV1418"/>
      <c r="IW1418"/>
      <c r="IX1418"/>
      <c r="IY1418"/>
      <c r="IZ1418"/>
      <c r="JA1418"/>
      <c r="JB1418"/>
      <c r="JC1418"/>
      <c r="JD1418"/>
      <c r="JE1418"/>
      <c r="JF1418"/>
      <c r="JG1418"/>
      <c r="JH1418"/>
      <c r="JI1418"/>
      <c r="JJ1418"/>
      <c r="JK1418"/>
      <c r="JL1418"/>
      <c r="JM1418"/>
      <c r="JN1418"/>
      <c r="JO1418"/>
      <c r="JP1418"/>
      <c r="JQ1418"/>
      <c r="JR1418"/>
      <c r="JS1418"/>
      <c r="JT1418"/>
      <c r="JU1418"/>
      <c r="JV1418"/>
      <c r="JW1418"/>
      <c r="JX1418"/>
      <c r="JY1418"/>
      <c r="JZ1418"/>
      <c r="KA1418"/>
      <c r="KB1418"/>
      <c r="KC1418"/>
      <c r="KD1418"/>
      <c r="KE1418"/>
      <c r="KF1418"/>
      <c r="KG1418"/>
      <c r="KH1418"/>
      <c r="KI1418"/>
      <c r="KJ1418"/>
      <c r="KK1418"/>
      <c r="KL1418"/>
      <c r="KM1418"/>
      <c r="KN1418"/>
      <c r="KO1418"/>
      <c r="KP1418"/>
      <c r="KQ1418"/>
      <c r="KR1418"/>
      <c r="KS1418"/>
      <c r="KT1418"/>
      <c r="KU1418"/>
      <c r="KV1418"/>
      <c r="KW1418"/>
      <c r="KX1418"/>
      <c r="KY1418"/>
      <c r="KZ1418"/>
      <c r="LA1418"/>
      <c r="LB1418"/>
      <c r="LC1418"/>
      <c r="LD1418"/>
      <c r="LE1418"/>
      <c r="LF1418"/>
      <c r="LG1418"/>
      <c r="LH1418"/>
      <c r="LI1418"/>
      <c r="LJ1418"/>
      <c r="LK1418"/>
      <c r="LL1418"/>
      <c r="LM1418"/>
      <c r="LN1418"/>
      <c r="LO1418"/>
      <c r="LP1418"/>
      <c r="LQ1418"/>
      <c r="LR1418"/>
      <c r="LS1418"/>
      <c r="LT1418"/>
      <c r="LU1418"/>
      <c r="LV1418"/>
      <c r="LW1418"/>
      <c r="LX1418"/>
      <c r="LY1418"/>
      <c r="LZ1418"/>
      <c r="MA1418"/>
      <c r="MB1418"/>
      <c r="MC1418"/>
      <c r="MD1418"/>
      <c r="ME1418"/>
      <c r="MF1418"/>
      <c r="MG1418"/>
      <c r="MH1418"/>
      <c r="MI1418"/>
      <c r="MJ1418"/>
      <c r="MK1418"/>
      <c r="ML1418"/>
      <c r="MM1418"/>
      <c r="MN1418"/>
      <c r="MO1418"/>
      <c r="MP1418"/>
      <c r="MQ1418"/>
      <c r="MR1418"/>
      <c r="MS1418"/>
      <c r="MT1418"/>
      <c r="MU1418"/>
      <c r="MV1418"/>
      <c r="MW1418"/>
      <c r="MX1418"/>
      <c r="MY1418"/>
      <c r="MZ1418"/>
      <c r="NA1418"/>
      <c r="NB1418"/>
      <c r="NC1418"/>
      <c r="ND1418"/>
      <c r="NE1418"/>
      <c r="NF1418"/>
      <c r="NG1418"/>
      <c r="NH1418"/>
      <c r="NI1418"/>
      <c r="NJ1418"/>
      <c r="NK1418"/>
      <c r="NL1418"/>
      <c r="NM1418"/>
      <c r="NN1418"/>
      <c r="NO1418"/>
      <c r="NP1418"/>
      <c r="NQ1418"/>
      <c r="NR1418"/>
      <c r="NS1418"/>
      <c r="NT1418"/>
      <c r="NU1418"/>
      <c r="NV1418"/>
      <c r="NW1418"/>
      <c r="NX1418"/>
      <c r="NY1418"/>
      <c r="NZ1418"/>
      <c r="OA1418"/>
    </row>
    <row r="1419" spans="16:391"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  <c r="CN1419"/>
      <c r="CO1419"/>
      <c r="CP1419"/>
      <c r="CQ1419"/>
      <c r="CR1419"/>
      <c r="CS1419"/>
      <c r="CT1419"/>
      <c r="CU1419"/>
      <c r="CV1419"/>
      <c r="CW1419"/>
      <c r="CX1419"/>
      <c r="CY1419"/>
      <c r="CZ1419"/>
      <c r="DA1419"/>
      <c r="DB1419"/>
      <c r="DC1419"/>
      <c r="DD1419"/>
      <c r="DE1419"/>
      <c r="DF1419"/>
      <c r="DG1419"/>
      <c r="DH1419"/>
      <c r="DI1419"/>
      <c r="DJ1419"/>
      <c r="DK1419"/>
      <c r="DL1419"/>
      <c r="DM1419"/>
      <c r="DN1419"/>
      <c r="DO1419"/>
      <c r="DP1419"/>
      <c r="DQ1419"/>
      <c r="DR1419"/>
      <c r="DS1419"/>
      <c r="DT1419"/>
      <c r="DU1419"/>
      <c r="DV1419"/>
      <c r="DW1419"/>
      <c r="DX1419"/>
      <c r="DY1419"/>
      <c r="DZ1419"/>
      <c r="EA1419"/>
      <c r="EB1419"/>
      <c r="EC1419"/>
      <c r="ED1419"/>
      <c r="EE1419"/>
      <c r="EF1419"/>
      <c r="EG1419"/>
      <c r="EH1419"/>
      <c r="EI1419"/>
      <c r="EJ1419"/>
      <c r="EK1419"/>
      <c r="EL1419"/>
      <c r="EM1419"/>
      <c r="EN1419"/>
      <c r="EO1419"/>
      <c r="EP1419"/>
      <c r="EQ1419"/>
      <c r="ER1419"/>
      <c r="ES1419"/>
      <c r="ET1419"/>
      <c r="EU1419"/>
      <c r="EV1419"/>
      <c r="EW1419"/>
      <c r="EX1419"/>
      <c r="EY1419"/>
      <c r="EZ1419"/>
      <c r="FA1419"/>
      <c r="FB1419"/>
      <c r="FC1419"/>
      <c r="FD1419"/>
      <c r="FE1419"/>
      <c r="FF1419"/>
      <c r="FG1419"/>
      <c r="FH1419"/>
      <c r="FI1419"/>
      <c r="FJ1419"/>
      <c r="FK1419"/>
      <c r="FL1419"/>
      <c r="FM1419"/>
      <c r="FN1419"/>
      <c r="FO1419"/>
      <c r="FP1419"/>
      <c r="FQ1419"/>
      <c r="FR1419"/>
      <c r="FS1419"/>
      <c r="FT1419"/>
      <c r="FU1419"/>
      <c r="FV1419"/>
      <c r="FW1419"/>
      <c r="FX1419"/>
      <c r="FY1419"/>
      <c r="FZ1419"/>
      <c r="GA1419"/>
      <c r="GB1419"/>
      <c r="GC1419"/>
      <c r="GD1419"/>
      <c r="GE1419"/>
      <c r="GF1419"/>
      <c r="GG1419"/>
      <c r="GH1419"/>
      <c r="GI1419"/>
      <c r="GJ1419"/>
      <c r="GK1419"/>
      <c r="GL1419"/>
      <c r="GM1419"/>
      <c r="GN1419"/>
      <c r="GO1419"/>
      <c r="GP1419"/>
      <c r="GQ1419"/>
      <c r="GR1419"/>
      <c r="GS1419"/>
      <c r="GT1419"/>
      <c r="GU1419"/>
      <c r="GV1419"/>
      <c r="GW1419"/>
      <c r="GX1419"/>
      <c r="GY1419"/>
      <c r="GZ1419"/>
      <c r="HA1419"/>
      <c r="HB1419"/>
      <c r="HC1419"/>
      <c r="HD1419"/>
      <c r="HE1419"/>
      <c r="HF1419"/>
      <c r="HG1419"/>
      <c r="HH1419"/>
      <c r="HI1419"/>
      <c r="HJ1419"/>
      <c r="HK1419"/>
      <c r="HL1419"/>
      <c r="HM1419"/>
      <c r="HN1419"/>
      <c r="HO1419"/>
      <c r="HP1419"/>
      <c r="HQ1419"/>
      <c r="HR1419"/>
      <c r="HS1419"/>
      <c r="HT1419"/>
      <c r="HU1419"/>
      <c r="HV1419"/>
      <c r="HW1419"/>
      <c r="HX1419"/>
      <c r="HY1419"/>
      <c r="HZ1419"/>
      <c r="IA1419"/>
      <c r="IB1419"/>
      <c r="IC1419"/>
      <c r="ID1419"/>
      <c r="IE1419"/>
      <c r="IF1419"/>
      <c r="IG1419"/>
      <c r="IH1419"/>
      <c r="II1419"/>
      <c r="IJ1419"/>
      <c r="IK1419"/>
      <c r="IL1419"/>
      <c r="IM1419"/>
      <c r="IN1419"/>
      <c r="IO1419"/>
      <c r="IP1419"/>
      <c r="IQ1419"/>
      <c r="IR1419"/>
      <c r="IS1419"/>
      <c r="IT1419"/>
      <c r="IU1419"/>
      <c r="IV1419"/>
      <c r="IW1419"/>
      <c r="IX1419"/>
      <c r="IY1419"/>
      <c r="IZ1419"/>
      <c r="JA1419"/>
      <c r="JB1419"/>
      <c r="JC1419"/>
      <c r="JD1419"/>
      <c r="JE1419"/>
      <c r="JF1419"/>
      <c r="JG1419"/>
      <c r="JH1419"/>
      <c r="JI1419"/>
      <c r="JJ1419"/>
      <c r="JK1419"/>
      <c r="JL1419"/>
      <c r="JM1419"/>
      <c r="JN1419"/>
      <c r="JO1419"/>
      <c r="JP1419"/>
      <c r="JQ1419"/>
      <c r="JR1419"/>
      <c r="JS1419"/>
      <c r="JT1419"/>
      <c r="JU1419"/>
      <c r="JV1419"/>
      <c r="JW1419"/>
      <c r="JX1419"/>
      <c r="JY1419"/>
      <c r="JZ1419"/>
      <c r="KA1419"/>
      <c r="KB1419"/>
      <c r="KC1419"/>
      <c r="KD1419"/>
      <c r="KE1419"/>
      <c r="KF1419"/>
      <c r="KG1419"/>
      <c r="KH1419"/>
      <c r="KI1419"/>
      <c r="KJ1419"/>
      <c r="KK1419"/>
      <c r="KL1419"/>
      <c r="KM1419"/>
      <c r="KN1419"/>
      <c r="KO1419"/>
      <c r="KP1419"/>
      <c r="KQ1419"/>
      <c r="KR1419"/>
      <c r="KS1419"/>
      <c r="KT1419"/>
      <c r="KU1419"/>
      <c r="KV1419"/>
      <c r="KW1419"/>
      <c r="KX1419"/>
      <c r="KY1419"/>
      <c r="KZ1419"/>
      <c r="LA1419"/>
      <c r="LB1419"/>
      <c r="LC1419"/>
      <c r="LD1419"/>
      <c r="LE1419"/>
      <c r="LF1419"/>
      <c r="LG1419"/>
      <c r="LH1419"/>
      <c r="LI1419"/>
      <c r="LJ1419"/>
      <c r="LK1419"/>
      <c r="LL1419"/>
      <c r="LM1419"/>
      <c r="LN1419"/>
      <c r="LO1419"/>
      <c r="LP1419"/>
      <c r="LQ1419"/>
      <c r="LR1419"/>
      <c r="LS1419"/>
      <c r="LT1419"/>
      <c r="LU1419"/>
      <c r="LV1419"/>
      <c r="LW1419"/>
      <c r="LX1419"/>
      <c r="LY1419"/>
      <c r="LZ1419"/>
      <c r="MA1419"/>
      <c r="MB1419"/>
      <c r="MC1419"/>
      <c r="MD1419"/>
      <c r="ME1419"/>
      <c r="MF1419"/>
      <c r="MG1419"/>
      <c r="MH1419"/>
      <c r="MI1419"/>
      <c r="MJ1419"/>
      <c r="MK1419"/>
      <c r="ML1419"/>
      <c r="MM1419"/>
      <c r="MN1419"/>
      <c r="MO1419"/>
      <c r="MP1419"/>
      <c r="MQ1419"/>
      <c r="MR1419"/>
      <c r="MS1419"/>
      <c r="MT1419"/>
      <c r="MU1419"/>
      <c r="MV1419"/>
      <c r="MW1419"/>
      <c r="MX1419"/>
      <c r="MY1419"/>
      <c r="MZ1419"/>
      <c r="NA1419"/>
      <c r="NB1419"/>
      <c r="NC1419"/>
      <c r="ND1419"/>
      <c r="NE1419"/>
      <c r="NF1419"/>
      <c r="NG1419"/>
      <c r="NH1419"/>
      <c r="NI1419"/>
      <c r="NJ1419"/>
      <c r="NK1419"/>
      <c r="NL1419"/>
      <c r="NM1419"/>
      <c r="NN1419"/>
      <c r="NO1419"/>
      <c r="NP1419"/>
      <c r="NQ1419"/>
      <c r="NR1419"/>
      <c r="NS1419"/>
      <c r="NT1419"/>
      <c r="NU1419"/>
      <c r="NV1419"/>
      <c r="NW1419"/>
      <c r="NX1419"/>
      <c r="NY1419"/>
      <c r="NZ1419"/>
      <c r="OA1419"/>
    </row>
    <row r="1420" spans="16:391"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  <c r="CN1420"/>
      <c r="CO1420"/>
      <c r="CP1420"/>
      <c r="CQ1420"/>
      <c r="CR1420"/>
      <c r="CS1420"/>
      <c r="CT1420"/>
      <c r="CU1420"/>
      <c r="CV1420"/>
      <c r="CW1420"/>
      <c r="CX1420"/>
      <c r="CY1420"/>
      <c r="CZ1420"/>
      <c r="DA1420"/>
      <c r="DB1420"/>
      <c r="DC1420"/>
      <c r="DD1420"/>
      <c r="DE1420"/>
      <c r="DF1420"/>
      <c r="DG1420"/>
      <c r="DH1420"/>
      <c r="DI1420"/>
      <c r="DJ1420"/>
      <c r="DK1420"/>
      <c r="DL1420"/>
      <c r="DM1420"/>
      <c r="DN1420"/>
      <c r="DO1420"/>
      <c r="DP1420"/>
      <c r="DQ1420"/>
      <c r="DR1420"/>
      <c r="DS1420"/>
      <c r="DT1420"/>
      <c r="DU1420"/>
      <c r="DV1420"/>
      <c r="DW1420"/>
      <c r="DX1420"/>
      <c r="DY1420"/>
      <c r="DZ1420"/>
      <c r="EA1420"/>
      <c r="EB1420"/>
      <c r="EC1420"/>
      <c r="ED1420"/>
      <c r="EE1420"/>
      <c r="EF1420"/>
      <c r="EG1420"/>
      <c r="EH1420"/>
      <c r="EI1420"/>
      <c r="EJ1420"/>
      <c r="EK1420"/>
      <c r="EL1420"/>
      <c r="EM1420"/>
      <c r="EN1420"/>
      <c r="EO1420"/>
      <c r="EP1420"/>
      <c r="EQ1420"/>
      <c r="ER1420"/>
      <c r="ES1420"/>
      <c r="ET1420"/>
      <c r="EU1420"/>
      <c r="EV1420"/>
      <c r="EW1420"/>
      <c r="EX1420"/>
      <c r="EY1420"/>
      <c r="EZ1420"/>
      <c r="FA1420"/>
      <c r="FB1420"/>
      <c r="FC1420"/>
      <c r="FD1420"/>
      <c r="FE1420"/>
      <c r="FF1420"/>
      <c r="FG1420"/>
      <c r="FH1420"/>
      <c r="FI1420"/>
      <c r="FJ1420"/>
      <c r="FK1420"/>
      <c r="FL1420"/>
      <c r="FM1420"/>
      <c r="FN1420"/>
      <c r="FO1420"/>
      <c r="FP1420"/>
      <c r="FQ1420"/>
      <c r="FR1420"/>
      <c r="FS1420"/>
      <c r="FT1420"/>
      <c r="FU1420"/>
      <c r="FV1420"/>
      <c r="FW1420"/>
      <c r="FX1420"/>
      <c r="FY1420"/>
      <c r="FZ1420"/>
      <c r="GA1420"/>
      <c r="GB1420"/>
      <c r="GC1420"/>
      <c r="GD1420"/>
      <c r="GE1420"/>
      <c r="GF1420"/>
      <c r="GG1420"/>
      <c r="GH1420"/>
      <c r="GI1420"/>
      <c r="GJ1420"/>
      <c r="GK1420"/>
      <c r="GL1420"/>
      <c r="GM1420"/>
      <c r="GN1420"/>
      <c r="GO1420"/>
      <c r="GP1420"/>
      <c r="GQ1420"/>
      <c r="GR1420"/>
      <c r="GS1420"/>
      <c r="GT1420"/>
      <c r="GU1420"/>
      <c r="GV1420"/>
      <c r="GW1420"/>
      <c r="GX1420"/>
      <c r="GY1420"/>
      <c r="GZ1420"/>
      <c r="HA1420"/>
      <c r="HB1420"/>
      <c r="HC1420"/>
      <c r="HD1420"/>
      <c r="HE1420"/>
      <c r="HF1420"/>
      <c r="HG1420"/>
      <c r="HH1420"/>
      <c r="HI1420"/>
      <c r="HJ1420"/>
      <c r="HK1420"/>
      <c r="HL1420"/>
      <c r="HM1420"/>
      <c r="HN1420"/>
      <c r="HO1420"/>
      <c r="HP1420"/>
      <c r="HQ1420"/>
      <c r="HR1420"/>
      <c r="HS1420"/>
      <c r="HT1420"/>
      <c r="HU1420"/>
      <c r="HV1420"/>
      <c r="HW1420"/>
      <c r="HX1420"/>
      <c r="HY1420"/>
      <c r="HZ1420"/>
      <c r="IA1420"/>
      <c r="IB1420"/>
      <c r="IC1420"/>
      <c r="ID1420"/>
      <c r="IE1420"/>
      <c r="IF1420"/>
      <c r="IG1420"/>
      <c r="IH1420"/>
      <c r="II1420"/>
      <c r="IJ1420"/>
      <c r="IK1420"/>
      <c r="IL1420"/>
      <c r="IM1420"/>
      <c r="IN1420"/>
      <c r="IO1420"/>
      <c r="IP1420"/>
      <c r="IQ1420"/>
      <c r="IR1420"/>
      <c r="IS1420"/>
      <c r="IT1420"/>
      <c r="IU1420"/>
      <c r="IV1420"/>
      <c r="IW1420"/>
      <c r="IX1420"/>
      <c r="IY1420"/>
      <c r="IZ1420"/>
      <c r="JA1420"/>
      <c r="JB1420"/>
      <c r="JC1420"/>
      <c r="JD1420"/>
      <c r="JE1420"/>
      <c r="JF1420"/>
      <c r="JG1420"/>
      <c r="JH1420"/>
      <c r="JI1420"/>
      <c r="JJ1420"/>
      <c r="JK1420"/>
      <c r="JL1420"/>
      <c r="JM1420"/>
      <c r="JN1420"/>
      <c r="JO1420"/>
      <c r="JP1420"/>
      <c r="JQ1420"/>
      <c r="JR1420"/>
      <c r="JS1420"/>
      <c r="JT1420"/>
      <c r="JU1420"/>
      <c r="JV1420"/>
      <c r="JW1420"/>
      <c r="JX1420"/>
      <c r="JY1420"/>
      <c r="JZ1420"/>
      <c r="KA1420"/>
      <c r="KB1420"/>
      <c r="KC1420"/>
      <c r="KD1420"/>
      <c r="KE1420"/>
      <c r="KF1420"/>
      <c r="KG1420"/>
      <c r="KH1420"/>
      <c r="KI1420"/>
      <c r="KJ1420"/>
      <c r="KK1420"/>
      <c r="KL1420"/>
      <c r="KM1420"/>
      <c r="KN1420"/>
      <c r="KO1420"/>
      <c r="KP1420"/>
      <c r="KQ1420"/>
      <c r="KR1420"/>
      <c r="KS1420"/>
      <c r="KT1420"/>
      <c r="KU1420"/>
      <c r="KV1420"/>
      <c r="KW1420"/>
      <c r="KX1420"/>
      <c r="KY1420"/>
      <c r="KZ1420"/>
      <c r="LA1420"/>
      <c r="LB1420"/>
      <c r="LC1420"/>
      <c r="LD1420"/>
      <c r="LE1420"/>
      <c r="LF1420"/>
      <c r="LG1420"/>
      <c r="LH1420"/>
      <c r="LI1420"/>
      <c r="LJ1420"/>
      <c r="LK1420"/>
      <c r="LL1420"/>
      <c r="LM1420"/>
      <c r="LN1420"/>
      <c r="LO1420"/>
      <c r="LP1420"/>
      <c r="LQ1420"/>
      <c r="LR1420"/>
      <c r="LS1420"/>
      <c r="LT1420"/>
      <c r="LU1420"/>
      <c r="LV1420"/>
      <c r="LW1420"/>
      <c r="LX1420"/>
      <c r="LY1420"/>
      <c r="LZ1420"/>
      <c r="MA1420"/>
      <c r="MB1420"/>
      <c r="MC1420"/>
      <c r="MD1420"/>
      <c r="ME1420"/>
      <c r="MF1420"/>
      <c r="MG1420"/>
      <c r="MH1420"/>
      <c r="MI1420"/>
      <c r="MJ1420"/>
      <c r="MK1420"/>
      <c r="ML1420"/>
      <c r="MM1420"/>
      <c r="MN1420"/>
      <c r="MO1420"/>
      <c r="MP1420"/>
      <c r="MQ1420"/>
      <c r="MR1420"/>
      <c r="MS1420"/>
      <c r="MT1420"/>
      <c r="MU1420"/>
      <c r="MV1420"/>
      <c r="MW1420"/>
      <c r="MX1420"/>
      <c r="MY1420"/>
      <c r="MZ1420"/>
      <c r="NA1420"/>
      <c r="NB1420"/>
      <c r="NC1420"/>
      <c r="ND1420"/>
      <c r="NE1420"/>
      <c r="NF1420"/>
      <c r="NG1420"/>
      <c r="NH1420"/>
      <c r="NI1420"/>
      <c r="NJ1420"/>
      <c r="NK1420"/>
      <c r="NL1420"/>
      <c r="NM1420"/>
      <c r="NN1420"/>
      <c r="NO1420"/>
      <c r="NP1420"/>
      <c r="NQ1420"/>
      <c r="NR1420"/>
      <c r="NS1420"/>
      <c r="NT1420"/>
      <c r="NU1420"/>
      <c r="NV1420"/>
      <c r="NW1420"/>
      <c r="NX1420"/>
      <c r="NY1420"/>
      <c r="NZ1420"/>
      <c r="OA1420"/>
    </row>
    <row r="1421" spans="16:391"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  <c r="CN1421"/>
      <c r="CO1421"/>
      <c r="CP1421"/>
      <c r="CQ1421"/>
      <c r="CR1421"/>
      <c r="CS1421"/>
      <c r="CT1421"/>
      <c r="CU1421"/>
      <c r="CV1421"/>
      <c r="CW1421"/>
      <c r="CX1421"/>
      <c r="CY1421"/>
      <c r="CZ1421"/>
      <c r="DA1421"/>
      <c r="DB1421"/>
      <c r="DC1421"/>
      <c r="DD1421"/>
      <c r="DE1421"/>
      <c r="DF1421"/>
      <c r="DG1421"/>
      <c r="DH1421"/>
      <c r="DI1421"/>
      <c r="DJ1421"/>
      <c r="DK1421"/>
      <c r="DL1421"/>
      <c r="DM1421"/>
      <c r="DN1421"/>
      <c r="DO1421"/>
      <c r="DP1421"/>
      <c r="DQ1421"/>
      <c r="DR1421"/>
      <c r="DS1421"/>
      <c r="DT1421"/>
      <c r="DU1421"/>
      <c r="DV1421"/>
      <c r="DW1421"/>
      <c r="DX1421"/>
      <c r="DY1421"/>
      <c r="DZ1421"/>
      <c r="EA1421"/>
      <c r="EB1421"/>
      <c r="EC1421"/>
      <c r="ED1421"/>
      <c r="EE1421"/>
      <c r="EF1421"/>
      <c r="EG1421"/>
      <c r="EH1421"/>
      <c r="EI1421"/>
      <c r="EJ1421"/>
      <c r="EK1421"/>
      <c r="EL1421"/>
      <c r="EM1421"/>
      <c r="EN1421"/>
      <c r="EO1421"/>
      <c r="EP1421"/>
      <c r="EQ1421"/>
      <c r="ER1421"/>
      <c r="ES1421"/>
      <c r="ET1421"/>
      <c r="EU1421"/>
      <c r="EV1421"/>
      <c r="EW1421"/>
      <c r="EX1421"/>
      <c r="EY1421"/>
      <c r="EZ1421"/>
      <c r="FA1421"/>
      <c r="FB1421"/>
      <c r="FC1421"/>
      <c r="FD1421"/>
      <c r="FE1421"/>
      <c r="FF1421"/>
      <c r="FG1421"/>
      <c r="FH1421"/>
      <c r="FI1421"/>
      <c r="FJ1421"/>
      <c r="FK1421"/>
      <c r="FL1421"/>
      <c r="FM1421"/>
      <c r="FN1421"/>
      <c r="FO1421"/>
      <c r="FP1421"/>
      <c r="FQ1421"/>
      <c r="FR1421"/>
      <c r="FS1421"/>
      <c r="FT1421"/>
      <c r="FU1421"/>
      <c r="FV1421"/>
      <c r="FW1421"/>
      <c r="FX1421"/>
      <c r="FY1421"/>
      <c r="FZ1421"/>
      <c r="GA1421"/>
      <c r="GB1421"/>
      <c r="GC1421"/>
      <c r="GD1421"/>
      <c r="GE1421"/>
      <c r="GF1421"/>
      <c r="GG1421"/>
      <c r="GH1421"/>
      <c r="GI1421"/>
      <c r="GJ1421"/>
      <c r="GK1421"/>
      <c r="GL1421"/>
      <c r="GM1421"/>
      <c r="GN1421"/>
      <c r="GO1421"/>
      <c r="GP1421"/>
      <c r="GQ1421"/>
      <c r="GR1421"/>
      <c r="GS1421"/>
      <c r="GT1421"/>
      <c r="GU1421"/>
      <c r="GV1421"/>
      <c r="GW1421"/>
      <c r="GX1421"/>
      <c r="GY1421"/>
      <c r="GZ1421"/>
      <c r="HA1421"/>
      <c r="HB1421"/>
      <c r="HC1421"/>
      <c r="HD1421"/>
      <c r="HE1421"/>
      <c r="HF1421"/>
      <c r="HG1421"/>
      <c r="HH1421"/>
      <c r="HI1421"/>
      <c r="HJ1421"/>
      <c r="HK1421"/>
      <c r="HL1421"/>
      <c r="HM1421"/>
      <c r="HN1421"/>
      <c r="HO1421"/>
      <c r="HP1421"/>
      <c r="HQ1421"/>
      <c r="HR1421"/>
      <c r="HS1421"/>
      <c r="HT1421"/>
      <c r="HU1421"/>
      <c r="HV1421"/>
      <c r="HW1421"/>
      <c r="HX1421"/>
      <c r="HY1421"/>
      <c r="HZ1421"/>
      <c r="IA1421"/>
      <c r="IB1421"/>
      <c r="IC1421"/>
      <c r="ID1421"/>
      <c r="IE1421"/>
      <c r="IF1421"/>
      <c r="IG1421"/>
      <c r="IH1421"/>
      <c r="II1421"/>
      <c r="IJ1421"/>
      <c r="IK1421"/>
      <c r="IL1421"/>
      <c r="IM1421"/>
      <c r="IN1421"/>
      <c r="IO1421"/>
      <c r="IP1421"/>
      <c r="IQ1421"/>
      <c r="IR1421"/>
      <c r="IS1421"/>
      <c r="IT1421"/>
      <c r="IU1421"/>
      <c r="IV1421"/>
      <c r="IW1421"/>
      <c r="IX1421"/>
      <c r="IY1421"/>
      <c r="IZ1421"/>
      <c r="JA1421"/>
      <c r="JB1421"/>
      <c r="JC1421"/>
      <c r="JD1421"/>
      <c r="JE1421"/>
      <c r="JF1421"/>
      <c r="JG1421"/>
      <c r="JH1421"/>
      <c r="JI1421"/>
      <c r="JJ1421"/>
      <c r="JK1421"/>
      <c r="JL1421"/>
      <c r="JM1421"/>
      <c r="JN1421"/>
      <c r="JO1421"/>
      <c r="JP1421"/>
      <c r="JQ1421"/>
      <c r="JR1421"/>
      <c r="JS1421"/>
      <c r="JT1421"/>
      <c r="JU1421"/>
      <c r="JV1421"/>
      <c r="JW1421"/>
      <c r="JX1421"/>
      <c r="JY1421"/>
      <c r="JZ1421"/>
      <c r="KA1421"/>
      <c r="KB1421"/>
      <c r="KC1421"/>
      <c r="KD1421"/>
      <c r="KE1421"/>
      <c r="KF1421"/>
      <c r="KG1421"/>
      <c r="KH1421"/>
      <c r="KI1421"/>
      <c r="KJ1421"/>
      <c r="KK1421"/>
      <c r="KL1421"/>
      <c r="KM1421"/>
      <c r="KN1421"/>
      <c r="KO1421"/>
      <c r="KP1421"/>
      <c r="KQ1421"/>
      <c r="KR1421"/>
      <c r="KS1421"/>
      <c r="KT1421"/>
      <c r="KU1421"/>
      <c r="KV1421"/>
      <c r="KW1421"/>
      <c r="KX1421"/>
      <c r="KY1421"/>
      <c r="KZ1421"/>
      <c r="LA1421"/>
      <c r="LB1421"/>
      <c r="LC1421"/>
      <c r="LD1421"/>
      <c r="LE1421"/>
      <c r="LF1421"/>
      <c r="LG1421"/>
      <c r="LH1421"/>
      <c r="LI1421"/>
      <c r="LJ1421"/>
      <c r="LK1421"/>
      <c r="LL1421"/>
      <c r="LM1421"/>
      <c r="LN1421"/>
      <c r="LO1421"/>
      <c r="LP1421"/>
      <c r="LQ1421"/>
      <c r="LR1421"/>
      <c r="LS1421"/>
      <c r="LT1421"/>
      <c r="LU1421"/>
      <c r="LV1421"/>
      <c r="LW1421"/>
      <c r="LX1421"/>
      <c r="LY1421"/>
      <c r="LZ1421"/>
      <c r="MA1421"/>
      <c r="MB1421"/>
      <c r="MC1421"/>
      <c r="MD1421"/>
      <c r="ME1421"/>
      <c r="MF1421"/>
      <c r="MG1421"/>
      <c r="MH1421"/>
      <c r="MI1421"/>
      <c r="MJ1421"/>
      <c r="MK1421"/>
      <c r="ML1421"/>
      <c r="MM1421"/>
      <c r="MN1421"/>
      <c r="MO1421"/>
      <c r="MP1421"/>
      <c r="MQ1421"/>
      <c r="MR1421"/>
      <c r="MS1421"/>
      <c r="MT1421"/>
      <c r="MU1421"/>
      <c r="MV1421"/>
      <c r="MW1421"/>
      <c r="MX1421"/>
      <c r="MY1421"/>
      <c r="MZ1421"/>
      <c r="NA1421"/>
      <c r="NB1421"/>
      <c r="NC1421"/>
      <c r="ND1421"/>
      <c r="NE1421"/>
      <c r="NF1421"/>
      <c r="NG1421"/>
      <c r="NH1421"/>
      <c r="NI1421"/>
      <c r="NJ1421"/>
      <c r="NK1421"/>
      <c r="NL1421"/>
      <c r="NM1421"/>
      <c r="NN1421"/>
      <c r="NO1421"/>
      <c r="NP1421"/>
      <c r="NQ1421"/>
      <c r="NR1421"/>
      <c r="NS1421"/>
      <c r="NT1421"/>
      <c r="NU1421"/>
      <c r="NV1421"/>
      <c r="NW1421"/>
      <c r="NX1421"/>
      <c r="NY1421"/>
      <c r="NZ1421"/>
      <c r="OA1421"/>
    </row>
    <row r="1422" spans="16:391"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  <c r="CN1422"/>
      <c r="CO1422"/>
      <c r="CP1422"/>
      <c r="CQ1422"/>
      <c r="CR1422"/>
      <c r="CS1422"/>
      <c r="CT1422"/>
      <c r="CU1422"/>
      <c r="CV1422"/>
      <c r="CW1422"/>
      <c r="CX1422"/>
      <c r="CY1422"/>
      <c r="CZ1422"/>
      <c r="DA1422"/>
      <c r="DB1422"/>
      <c r="DC1422"/>
      <c r="DD1422"/>
      <c r="DE1422"/>
      <c r="DF1422"/>
      <c r="DG1422"/>
      <c r="DH1422"/>
      <c r="DI1422"/>
      <c r="DJ1422"/>
      <c r="DK1422"/>
      <c r="DL1422"/>
      <c r="DM1422"/>
      <c r="DN1422"/>
      <c r="DO1422"/>
      <c r="DP1422"/>
      <c r="DQ1422"/>
      <c r="DR1422"/>
      <c r="DS1422"/>
      <c r="DT1422"/>
      <c r="DU1422"/>
      <c r="DV1422"/>
      <c r="DW1422"/>
      <c r="DX1422"/>
      <c r="DY1422"/>
      <c r="DZ1422"/>
      <c r="EA1422"/>
      <c r="EB1422"/>
      <c r="EC1422"/>
      <c r="ED1422"/>
      <c r="EE1422"/>
      <c r="EF1422"/>
      <c r="EG1422"/>
      <c r="EH1422"/>
      <c r="EI1422"/>
      <c r="EJ1422"/>
      <c r="EK1422"/>
      <c r="EL1422"/>
      <c r="EM1422"/>
      <c r="EN1422"/>
      <c r="EO1422"/>
      <c r="EP1422"/>
      <c r="EQ1422"/>
      <c r="ER1422"/>
      <c r="ES1422"/>
      <c r="ET1422"/>
      <c r="EU1422"/>
      <c r="EV1422"/>
      <c r="EW1422"/>
      <c r="EX1422"/>
      <c r="EY1422"/>
      <c r="EZ1422"/>
      <c r="FA1422"/>
      <c r="FB1422"/>
      <c r="FC1422"/>
      <c r="FD1422"/>
      <c r="FE1422"/>
      <c r="FF1422"/>
      <c r="FG1422"/>
      <c r="FH1422"/>
      <c r="FI1422"/>
      <c r="FJ1422"/>
      <c r="FK1422"/>
      <c r="FL1422"/>
      <c r="FM1422"/>
      <c r="FN1422"/>
      <c r="FO1422"/>
      <c r="FP1422"/>
      <c r="FQ1422"/>
      <c r="FR1422"/>
      <c r="FS1422"/>
      <c r="FT1422"/>
      <c r="FU1422"/>
      <c r="FV1422"/>
      <c r="FW1422"/>
      <c r="FX1422"/>
      <c r="FY1422"/>
      <c r="FZ1422"/>
      <c r="GA1422"/>
      <c r="GB1422"/>
      <c r="GC1422"/>
      <c r="GD1422"/>
      <c r="GE1422"/>
      <c r="GF1422"/>
      <c r="GG1422"/>
      <c r="GH1422"/>
      <c r="GI1422"/>
      <c r="GJ1422"/>
      <c r="GK1422"/>
      <c r="GL1422"/>
      <c r="GM1422"/>
      <c r="GN1422"/>
      <c r="GO1422"/>
      <c r="GP1422"/>
      <c r="GQ1422"/>
      <c r="GR1422"/>
      <c r="GS1422"/>
      <c r="GT1422"/>
      <c r="GU1422"/>
      <c r="GV1422"/>
      <c r="GW1422"/>
      <c r="GX1422"/>
      <c r="GY1422"/>
      <c r="GZ1422"/>
      <c r="HA1422"/>
      <c r="HB1422"/>
      <c r="HC1422"/>
      <c r="HD1422"/>
      <c r="HE1422"/>
      <c r="HF1422"/>
      <c r="HG1422"/>
      <c r="HH1422"/>
      <c r="HI1422"/>
      <c r="HJ1422"/>
      <c r="HK1422"/>
      <c r="HL1422"/>
      <c r="HM1422"/>
      <c r="HN1422"/>
      <c r="HO1422"/>
      <c r="HP1422"/>
      <c r="HQ1422"/>
      <c r="HR1422"/>
      <c r="HS1422"/>
      <c r="HT1422"/>
      <c r="HU1422"/>
      <c r="HV1422"/>
      <c r="HW1422"/>
      <c r="HX1422"/>
      <c r="HY1422"/>
      <c r="HZ1422"/>
      <c r="IA1422"/>
      <c r="IB1422"/>
      <c r="IC1422"/>
      <c r="ID1422"/>
      <c r="IE1422"/>
      <c r="IF1422"/>
      <c r="IG1422"/>
      <c r="IH1422"/>
      <c r="II1422"/>
      <c r="IJ1422"/>
      <c r="IK1422"/>
      <c r="IL1422"/>
      <c r="IM1422"/>
      <c r="IN1422"/>
      <c r="IO1422"/>
      <c r="IP1422"/>
      <c r="IQ1422"/>
      <c r="IR1422"/>
      <c r="IS1422"/>
      <c r="IT1422"/>
      <c r="IU1422"/>
      <c r="IV1422"/>
      <c r="IW1422"/>
      <c r="IX1422"/>
      <c r="IY1422"/>
      <c r="IZ1422"/>
      <c r="JA1422"/>
      <c r="JB1422"/>
      <c r="JC1422"/>
      <c r="JD1422"/>
      <c r="JE1422"/>
      <c r="JF1422"/>
      <c r="JG1422"/>
      <c r="JH1422"/>
      <c r="JI1422"/>
      <c r="JJ1422"/>
      <c r="JK1422"/>
      <c r="JL1422"/>
      <c r="JM1422"/>
      <c r="JN1422"/>
      <c r="JO1422"/>
      <c r="JP1422"/>
      <c r="JQ1422"/>
      <c r="JR1422"/>
      <c r="JS1422"/>
      <c r="JT1422"/>
      <c r="JU1422"/>
      <c r="JV1422"/>
      <c r="JW1422"/>
      <c r="JX1422"/>
      <c r="JY1422"/>
      <c r="JZ1422"/>
      <c r="KA1422"/>
      <c r="KB1422"/>
      <c r="KC1422"/>
      <c r="KD1422"/>
      <c r="KE1422"/>
      <c r="KF1422"/>
      <c r="KG1422"/>
      <c r="KH1422"/>
      <c r="KI1422"/>
      <c r="KJ1422"/>
      <c r="KK1422"/>
      <c r="KL1422"/>
      <c r="KM1422"/>
      <c r="KN1422"/>
      <c r="KO1422"/>
      <c r="KP1422"/>
      <c r="KQ1422"/>
      <c r="KR1422"/>
      <c r="KS1422"/>
      <c r="KT1422"/>
      <c r="KU1422"/>
      <c r="KV1422"/>
      <c r="KW1422"/>
      <c r="KX1422"/>
      <c r="KY1422"/>
      <c r="KZ1422"/>
      <c r="LA1422"/>
      <c r="LB1422"/>
      <c r="LC1422"/>
      <c r="LD1422"/>
      <c r="LE1422"/>
      <c r="LF1422"/>
      <c r="LG1422"/>
      <c r="LH1422"/>
      <c r="LI1422"/>
      <c r="LJ1422"/>
      <c r="LK1422"/>
      <c r="LL1422"/>
      <c r="LM1422"/>
      <c r="LN1422"/>
      <c r="LO1422"/>
      <c r="LP1422"/>
      <c r="LQ1422"/>
      <c r="LR1422"/>
      <c r="LS1422"/>
      <c r="LT1422"/>
      <c r="LU1422"/>
      <c r="LV1422"/>
      <c r="LW1422"/>
      <c r="LX1422"/>
      <c r="LY1422"/>
      <c r="LZ1422"/>
      <c r="MA1422"/>
      <c r="MB1422"/>
      <c r="MC1422"/>
      <c r="MD1422"/>
      <c r="ME1422"/>
      <c r="MF1422"/>
      <c r="MG1422"/>
      <c r="MH1422"/>
      <c r="MI1422"/>
      <c r="MJ1422"/>
      <c r="MK1422"/>
      <c r="ML1422"/>
      <c r="MM1422"/>
      <c r="MN1422"/>
      <c r="MO1422"/>
      <c r="MP1422"/>
      <c r="MQ1422"/>
      <c r="MR1422"/>
      <c r="MS1422"/>
      <c r="MT1422"/>
      <c r="MU1422"/>
      <c r="MV1422"/>
      <c r="MW1422"/>
      <c r="MX1422"/>
      <c r="MY1422"/>
      <c r="MZ1422"/>
      <c r="NA1422"/>
      <c r="NB1422"/>
      <c r="NC1422"/>
      <c r="ND1422"/>
      <c r="NE1422"/>
      <c r="NF1422"/>
      <c r="NG1422"/>
      <c r="NH1422"/>
      <c r="NI1422"/>
      <c r="NJ1422"/>
      <c r="NK1422"/>
      <c r="NL1422"/>
      <c r="NM1422"/>
      <c r="NN1422"/>
      <c r="NO1422"/>
      <c r="NP1422"/>
      <c r="NQ1422"/>
      <c r="NR1422"/>
      <c r="NS1422"/>
      <c r="NT1422"/>
      <c r="NU1422"/>
      <c r="NV1422"/>
      <c r="NW1422"/>
      <c r="NX1422"/>
      <c r="NY1422"/>
      <c r="NZ1422"/>
      <c r="OA1422"/>
    </row>
    <row r="1423" spans="16:391"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  <c r="CN1423"/>
      <c r="CO1423"/>
      <c r="CP1423"/>
      <c r="CQ1423"/>
      <c r="CR1423"/>
      <c r="CS1423"/>
      <c r="CT1423"/>
      <c r="CU1423"/>
      <c r="CV1423"/>
      <c r="CW1423"/>
      <c r="CX1423"/>
      <c r="CY1423"/>
      <c r="CZ1423"/>
      <c r="DA1423"/>
      <c r="DB1423"/>
      <c r="DC1423"/>
      <c r="DD1423"/>
      <c r="DE1423"/>
      <c r="DF1423"/>
      <c r="DG1423"/>
      <c r="DH1423"/>
      <c r="DI1423"/>
      <c r="DJ1423"/>
      <c r="DK1423"/>
      <c r="DL1423"/>
      <c r="DM1423"/>
      <c r="DN1423"/>
      <c r="DO1423"/>
      <c r="DP1423"/>
      <c r="DQ1423"/>
      <c r="DR1423"/>
      <c r="DS1423"/>
      <c r="DT1423"/>
      <c r="DU1423"/>
      <c r="DV1423"/>
      <c r="DW1423"/>
      <c r="DX1423"/>
      <c r="DY1423"/>
      <c r="DZ1423"/>
      <c r="EA1423"/>
      <c r="EB1423"/>
      <c r="EC1423"/>
      <c r="ED1423"/>
      <c r="EE1423"/>
      <c r="EF1423"/>
      <c r="EG1423"/>
      <c r="EH1423"/>
      <c r="EI1423"/>
      <c r="EJ1423"/>
      <c r="EK1423"/>
      <c r="EL1423"/>
      <c r="EM1423"/>
      <c r="EN1423"/>
      <c r="EO1423"/>
      <c r="EP1423"/>
      <c r="EQ1423"/>
      <c r="ER1423"/>
      <c r="ES1423"/>
      <c r="ET1423"/>
      <c r="EU1423"/>
      <c r="EV1423"/>
      <c r="EW1423"/>
      <c r="EX1423"/>
      <c r="EY1423"/>
      <c r="EZ1423"/>
      <c r="FA1423"/>
      <c r="FB1423"/>
      <c r="FC1423"/>
      <c r="FD1423"/>
      <c r="FE1423"/>
      <c r="FF1423"/>
      <c r="FG1423"/>
      <c r="FH1423"/>
      <c r="FI1423"/>
      <c r="FJ1423"/>
      <c r="FK1423"/>
      <c r="FL1423"/>
      <c r="FM1423"/>
      <c r="FN1423"/>
      <c r="FO1423"/>
      <c r="FP1423"/>
      <c r="FQ1423"/>
      <c r="FR1423"/>
      <c r="FS1423"/>
      <c r="FT1423"/>
      <c r="FU1423"/>
      <c r="FV1423"/>
      <c r="FW1423"/>
      <c r="FX1423"/>
      <c r="FY1423"/>
      <c r="FZ1423"/>
      <c r="GA1423"/>
      <c r="GB1423"/>
      <c r="GC1423"/>
      <c r="GD1423"/>
      <c r="GE1423"/>
      <c r="GF1423"/>
      <c r="GG1423"/>
      <c r="GH1423"/>
      <c r="GI1423"/>
      <c r="GJ1423"/>
      <c r="GK1423"/>
      <c r="GL1423"/>
      <c r="GM1423"/>
      <c r="GN1423"/>
      <c r="GO1423"/>
      <c r="GP1423"/>
      <c r="GQ1423"/>
      <c r="GR1423"/>
      <c r="GS1423"/>
      <c r="GT1423"/>
      <c r="GU1423"/>
      <c r="GV1423"/>
      <c r="GW1423"/>
      <c r="GX1423"/>
      <c r="GY1423"/>
      <c r="GZ1423"/>
      <c r="HA1423"/>
      <c r="HB1423"/>
      <c r="HC1423"/>
      <c r="HD1423"/>
      <c r="HE1423"/>
      <c r="HF1423"/>
      <c r="HG1423"/>
      <c r="HH1423"/>
      <c r="HI1423"/>
      <c r="HJ1423"/>
      <c r="HK1423"/>
      <c r="HL1423"/>
      <c r="HM1423"/>
      <c r="HN1423"/>
      <c r="HO1423"/>
      <c r="HP1423"/>
      <c r="HQ1423"/>
      <c r="HR1423"/>
      <c r="HS1423"/>
      <c r="HT1423"/>
      <c r="HU1423"/>
      <c r="HV1423"/>
      <c r="HW1423"/>
      <c r="HX1423"/>
      <c r="HY1423"/>
      <c r="HZ1423"/>
      <c r="IA1423"/>
      <c r="IB1423"/>
      <c r="IC1423"/>
      <c r="ID1423"/>
      <c r="IE1423"/>
      <c r="IF1423"/>
      <c r="IG1423"/>
      <c r="IH1423"/>
      <c r="II1423"/>
      <c r="IJ1423"/>
      <c r="IK1423"/>
      <c r="IL1423"/>
      <c r="IM1423"/>
      <c r="IN1423"/>
      <c r="IO1423"/>
      <c r="IP1423"/>
      <c r="IQ1423"/>
      <c r="IR1423"/>
      <c r="IS1423"/>
      <c r="IT1423"/>
      <c r="IU1423"/>
      <c r="IV1423"/>
      <c r="IW1423"/>
      <c r="IX1423"/>
      <c r="IY1423"/>
      <c r="IZ1423"/>
      <c r="JA1423"/>
      <c r="JB1423"/>
      <c r="JC1423"/>
      <c r="JD1423"/>
      <c r="JE1423"/>
      <c r="JF1423"/>
      <c r="JG1423"/>
      <c r="JH1423"/>
      <c r="JI1423"/>
      <c r="JJ1423"/>
      <c r="JK1423"/>
      <c r="JL1423"/>
      <c r="JM1423"/>
      <c r="JN1423"/>
      <c r="JO1423"/>
      <c r="JP1423"/>
      <c r="JQ1423"/>
      <c r="JR1423"/>
      <c r="JS1423"/>
      <c r="JT1423"/>
      <c r="JU1423"/>
      <c r="JV1423"/>
      <c r="JW1423"/>
      <c r="JX1423"/>
      <c r="JY1423"/>
      <c r="JZ1423"/>
      <c r="KA1423"/>
      <c r="KB1423"/>
      <c r="KC1423"/>
      <c r="KD1423"/>
      <c r="KE1423"/>
      <c r="KF1423"/>
      <c r="KG1423"/>
      <c r="KH1423"/>
      <c r="KI1423"/>
      <c r="KJ1423"/>
      <c r="KK1423"/>
      <c r="KL1423"/>
      <c r="KM1423"/>
      <c r="KN1423"/>
      <c r="KO1423"/>
      <c r="KP1423"/>
      <c r="KQ1423"/>
      <c r="KR1423"/>
      <c r="KS1423"/>
      <c r="KT1423"/>
      <c r="KU1423"/>
      <c r="KV1423"/>
      <c r="KW1423"/>
      <c r="KX1423"/>
      <c r="KY1423"/>
      <c r="KZ1423"/>
      <c r="LA1423"/>
      <c r="LB1423"/>
      <c r="LC1423"/>
      <c r="LD1423"/>
      <c r="LE1423"/>
      <c r="LF1423"/>
      <c r="LG1423"/>
      <c r="LH1423"/>
      <c r="LI1423"/>
      <c r="LJ1423"/>
      <c r="LK1423"/>
      <c r="LL1423"/>
      <c r="LM1423"/>
      <c r="LN1423"/>
      <c r="LO1423"/>
      <c r="LP1423"/>
      <c r="LQ1423"/>
      <c r="LR1423"/>
      <c r="LS1423"/>
      <c r="LT1423"/>
      <c r="LU1423"/>
      <c r="LV1423"/>
      <c r="LW1423"/>
      <c r="LX1423"/>
      <c r="LY1423"/>
      <c r="LZ1423"/>
      <c r="MA1423"/>
      <c r="MB1423"/>
      <c r="MC1423"/>
      <c r="MD1423"/>
      <c r="ME1423"/>
      <c r="MF1423"/>
      <c r="MG1423"/>
      <c r="MH1423"/>
      <c r="MI1423"/>
      <c r="MJ1423"/>
      <c r="MK1423"/>
      <c r="ML1423"/>
      <c r="MM1423"/>
      <c r="MN1423"/>
      <c r="MO1423"/>
      <c r="MP1423"/>
      <c r="MQ1423"/>
      <c r="MR1423"/>
      <c r="MS1423"/>
      <c r="MT1423"/>
      <c r="MU1423"/>
      <c r="MV1423"/>
      <c r="MW1423"/>
      <c r="MX1423"/>
      <c r="MY1423"/>
      <c r="MZ1423"/>
      <c r="NA1423"/>
      <c r="NB1423"/>
      <c r="NC1423"/>
      <c r="ND1423"/>
      <c r="NE1423"/>
      <c r="NF1423"/>
      <c r="NG1423"/>
      <c r="NH1423"/>
      <c r="NI1423"/>
      <c r="NJ1423"/>
      <c r="NK1423"/>
      <c r="NL1423"/>
      <c r="NM1423"/>
      <c r="NN1423"/>
      <c r="NO1423"/>
      <c r="NP1423"/>
      <c r="NQ1423"/>
      <c r="NR1423"/>
      <c r="NS1423"/>
      <c r="NT1423"/>
      <c r="NU1423"/>
      <c r="NV1423"/>
      <c r="NW1423"/>
      <c r="NX1423"/>
      <c r="NY1423"/>
      <c r="NZ1423"/>
      <c r="OA1423"/>
    </row>
    <row r="1424" spans="16:391"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  <c r="CN1424"/>
      <c r="CO1424"/>
      <c r="CP1424"/>
      <c r="CQ1424"/>
      <c r="CR1424"/>
      <c r="CS1424"/>
      <c r="CT1424"/>
      <c r="CU1424"/>
      <c r="CV1424"/>
      <c r="CW1424"/>
      <c r="CX1424"/>
      <c r="CY1424"/>
      <c r="CZ1424"/>
      <c r="DA1424"/>
      <c r="DB1424"/>
      <c r="DC1424"/>
      <c r="DD1424"/>
      <c r="DE1424"/>
      <c r="DF1424"/>
      <c r="DG1424"/>
      <c r="DH1424"/>
      <c r="DI1424"/>
      <c r="DJ1424"/>
      <c r="DK1424"/>
      <c r="DL1424"/>
      <c r="DM1424"/>
      <c r="DN1424"/>
      <c r="DO1424"/>
      <c r="DP1424"/>
      <c r="DQ1424"/>
      <c r="DR1424"/>
      <c r="DS1424"/>
      <c r="DT1424"/>
      <c r="DU1424"/>
      <c r="DV1424"/>
      <c r="DW1424"/>
      <c r="DX1424"/>
      <c r="DY1424"/>
      <c r="DZ1424"/>
      <c r="EA1424"/>
      <c r="EB1424"/>
      <c r="EC1424"/>
      <c r="ED1424"/>
      <c r="EE1424"/>
      <c r="EF1424"/>
      <c r="EG1424"/>
      <c r="EH1424"/>
      <c r="EI1424"/>
      <c r="EJ1424"/>
      <c r="EK1424"/>
      <c r="EL1424"/>
      <c r="EM1424"/>
      <c r="EN1424"/>
      <c r="EO1424"/>
      <c r="EP1424"/>
      <c r="EQ1424"/>
      <c r="ER1424"/>
      <c r="ES1424"/>
      <c r="ET1424"/>
      <c r="EU1424"/>
      <c r="EV1424"/>
      <c r="EW1424"/>
      <c r="EX1424"/>
      <c r="EY1424"/>
      <c r="EZ1424"/>
      <c r="FA1424"/>
      <c r="FB1424"/>
      <c r="FC1424"/>
      <c r="FD1424"/>
      <c r="FE1424"/>
      <c r="FF1424"/>
      <c r="FG1424"/>
      <c r="FH1424"/>
      <c r="FI1424"/>
      <c r="FJ1424"/>
      <c r="FK1424"/>
      <c r="FL1424"/>
      <c r="FM1424"/>
      <c r="FN1424"/>
      <c r="FO1424"/>
      <c r="FP1424"/>
      <c r="FQ1424"/>
      <c r="FR1424"/>
      <c r="FS1424"/>
      <c r="FT1424"/>
      <c r="FU1424"/>
      <c r="FV1424"/>
      <c r="FW1424"/>
      <c r="FX1424"/>
      <c r="FY1424"/>
      <c r="FZ1424"/>
      <c r="GA1424"/>
      <c r="GB1424"/>
      <c r="GC1424"/>
      <c r="GD1424"/>
      <c r="GE1424"/>
      <c r="GF1424"/>
      <c r="GG1424"/>
      <c r="GH1424"/>
      <c r="GI1424"/>
      <c r="GJ1424"/>
      <c r="GK1424"/>
      <c r="GL1424"/>
      <c r="GM1424"/>
      <c r="GN1424"/>
      <c r="GO1424"/>
      <c r="GP1424"/>
      <c r="GQ1424"/>
      <c r="GR1424"/>
      <c r="GS1424"/>
      <c r="GT1424"/>
      <c r="GU1424"/>
      <c r="GV1424"/>
      <c r="GW1424"/>
      <c r="GX1424"/>
      <c r="GY1424"/>
      <c r="GZ1424"/>
      <c r="HA1424"/>
      <c r="HB1424"/>
      <c r="HC1424"/>
      <c r="HD1424"/>
      <c r="HE1424"/>
      <c r="HF1424"/>
      <c r="HG1424"/>
      <c r="HH1424"/>
      <c r="HI1424"/>
      <c r="HJ1424"/>
      <c r="HK1424"/>
      <c r="HL1424"/>
      <c r="HM1424"/>
      <c r="HN1424"/>
      <c r="HO1424"/>
      <c r="HP1424"/>
      <c r="HQ1424"/>
      <c r="HR1424"/>
      <c r="HS1424"/>
      <c r="HT1424"/>
      <c r="HU1424"/>
      <c r="HV1424"/>
      <c r="HW1424"/>
      <c r="HX1424"/>
      <c r="HY1424"/>
      <c r="HZ1424"/>
      <c r="IA1424"/>
      <c r="IB1424"/>
      <c r="IC1424"/>
      <c r="ID1424"/>
      <c r="IE1424"/>
      <c r="IF1424"/>
      <c r="IG1424"/>
      <c r="IH1424"/>
      <c r="II1424"/>
      <c r="IJ1424"/>
      <c r="IK1424"/>
      <c r="IL1424"/>
      <c r="IM1424"/>
      <c r="IN1424"/>
      <c r="IO1424"/>
      <c r="IP1424"/>
      <c r="IQ1424"/>
      <c r="IR1424"/>
      <c r="IS1424"/>
      <c r="IT1424"/>
      <c r="IU1424"/>
      <c r="IV1424"/>
      <c r="IW1424"/>
      <c r="IX1424"/>
      <c r="IY1424"/>
      <c r="IZ1424"/>
      <c r="JA1424"/>
      <c r="JB1424"/>
      <c r="JC1424"/>
      <c r="JD1424"/>
      <c r="JE1424"/>
      <c r="JF1424"/>
      <c r="JG1424"/>
      <c r="JH1424"/>
      <c r="JI1424"/>
      <c r="JJ1424"/>
      <c r="JK1424"/>
      <c r="JL1424"/>
      <c r="JM1424"/>
      <c r="JN1424"/>
      <c r="JO1424"/>
      <c r="JP1424"/>
      <c r="JQ1424"/>
      <c r="JR1424"/>
      <c r="JS1424"/>
      <c r="JT1424"/>
      <c r="JU1424"/>
      <c r="JV1424"/>
      <c r="JW1424"/>
      <c r="JX1424"/>
      <c r="JY1424"/>
      <c r="JZ1424"/>
      <c r="KA1424"/>
      <c r="KB1424"/>
      <c r="KC1424"/>
      <c r="KD1424"/>
      <c r="KE1424"/>
      <c r="KF1424"/>
      <c r="KG1424"/>
      <c r="KH1424"/>
      <c r="KI1424"/>
      <c r="KJ1424"/>
      <c r="KK1424"/>
      <c r="KL1424"/>
      <c r="KM1424"/>
      <c r="KN1424"/>
      <c r="KO1424"/>
      <c r="KP1424"/>
      <c r="KQ1424"/>
      <c r="KR1424"/>
      <c r="KS1424"/>
      <c r="KT1424"/>
      <c r="KU1424"/>
      <c r="KV1424"/>
      <c r="KW1424"/>
      <c r="KX1424"/>
      <c r="KY1424"/>
      <c r="KZ1424"/>
      <c r="LA1424"/>
      <c r="LB1424"/>
      <c r="LC1424"/>
      <c r="LD1424"/>
      <c r="LE1424"/>
      <c r="LF1424"/>
      <c r="LG1424"/>
      <c r="LH1424"/>
      <c r="LI1424"/>
      <c r="LJ1424"/>
      <c r="LK1424"/>
      <c r="LL1424"/>
      <c r="LM1424"/>
      <c r="LN1424"/>
      <c r="LO1424"/>
      <c r="LP1424"/>
      <c r="LQ1424"/>
      <c r="LR1424"/>
      <c r="LS1424"/>
      <c r="LT1424"/>
      <c r="LU1424"/>
      <c r="LV1424"/>
      <c r="LW1424"/>
      <c r="LX1424"/>
      <c r="LY1424"/>
      <c r="LZ1424"/>
      <c r="MA1424"/>
      <c r="MB1424"/>
      <c r="MC1424"/>
      <c r="MD1424"/>
      <c r="ME1424"/>
      <c r="MF1424"/>
      <c r="MG1424"/>
      <c r="MH1424"/>
      <c r="MI1424"/>
      <c r="MJ1424"/>
      <c r="MK1424"/>
      <c r="ML1424"/>
      <c r="MM1424"/>
      <c r="MN1424"/>
      <c r="MO1424"/>
      <c r="MP1424"/>
      <c r="MQ1424"/>
      <c r="MR1424"/>
      <c r="MS1424"/>
      <c r="MT1424"/>
      <c r="MU1424"/>
      <c r="MV1424"/>
      <c r="MW1424"/>
      <c r="MX1424"/>
      <c r="MY1424"/>
      <c r="MZ1424"/>
      <c r="NA1424"/>
      <c r="NB1424"/>
      <c r="NC1424"/>
      <c r="ND1424"/>
      <c r="NE1424"/>
      <c r="NF1424"/>
      <c r="NG1424"/>
      <c r="NH1424"/>
      <c r="NI1424"/>
      <c r="NJ1424"/>
      <c r="NK1424"/>
      <c r="NL1424"/>
      <c r="NM1424"/>
      <c r="NN1424"/>
      <c r="NO1424"/>
      <c r="NP1424"/>
      <c r="NQ1424"/>
      <c r="NR1424"/>
      <c r="NS1424"/>
      <c r="NT1424"/>
      <c r="NU1424"/>
      <c r="NV1424"/>
      <c r="NW1424"/>
      <c r="NX1424"/>
      <c r="NY1424"/>
      <c r="NZ1424"/>
      <c r="OA1424"/>
    </row>
    <row r="1425" spans="16:391"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  <c r="CN1425"/>
      <c r="CO1425"/>
      <c r="CP1425"/>
      <c r="CQ1425"/>
      <c r="CR1425"/>
      <c r="CS1425"/>
      <c r="CT1425"/>
      <c r="CU1425"/>
      <c r="CV1425"/>
      <c r="CW1425"/>
      <c r="CX1425"/>
      <c r="CY1425"/>
      <c r="CZ1425"/>
      <c r="DA1425"/>
      <c r="DB1425"/>
      <c r="DC1425"/>
      <c r="DD1425"/>
      <c r="DE1425"/>
      <c r="DF1425"/>
      <c r="DG1425"/>
      <c r="DH1425"/>
      <c r="DI1425"/>
      <c r="DJ1425"/>
      <c r="DK1425"/>
      <c r="DL1425"/>
      <c r="DM1425"/>
      <c r="DN1425"/>
      <c r="DO1425"/>
      <c r="DP1425"/>
      <c r="DQ1425"/>
      <c r="DR1425"/>
      <c r="DS1425"/>
      <c r="DT1425"/>
      <c r="DU1425"/>
      <c r="DV1425"/>
      <c r="DW1425"/>
      <c r="DX1425"/>
      <c r="DY1425"/>
      <c r="DZ1425"/>
      <c r="EA1425"/>
      <c r="EB1425"/>
      <c r="EC1425"/>
      <c r="ED1425"/>
      <c r="EE1425"/>
      <c r="EF1425"/>
      <c r="EG1425"/>
      <c r="EH1425"/>
      <c r="EI1425"/>
      <c r="EJ1425"/>
      <c r="EK1425"/>
      <c r="EL1425"/>
      <c r="EM1425"/>
      <c r="EN1425"/>
      <c r="EO1425"/>
      <c r="EP1425"/>
      <c r="EQ1425"/>
      <c r="ER1425"/>
      <c r="ES1425"/>
      <c r="ET1425"/>
      <c r="EU1425"/>
      <c r="EV1425"/>
      <c r="EW1425"/>
      <c r="EX1425"/>
      <c r="EY1425"/>
      <c r="EZ1425"/>
      <c r="FA1425"/>
      <c r="FB1425"/>
      <c r="FC1425"/>
      <c r="FD1425"/>
      <c r="FE1425"/>
      <c r="FF1425"/>
      <c r="FG1425"/>
      <c r="FH1425"/>
      <c r="FI1425"/>
      <c r="FJ1425"/>
      <c r="FK1425"/>
      <c r="FL1425"/>
      <c r="FM1425"/>
      <c r="FN1425"/>
      <c r="FO1425"/>
      <c r="FP1425"/>
      <c r="FQ1425"/>
      <c r="FR1425"/>
      <c r="FS1425"/>
      <c r="FT1425"/>
      <c r="FU1425"/>
      <c r="FV1425"/>
      <c r="FW1425"/>
      <c r="FX1425"/>
      <c r="FY1425"/>
      <c r="FZ1425"/>
      <c r="GA1425"/>
      <c r="GB1425"/>
      <c r="GC1425"/>
      <c r="GD1425"/>
      <c r="GE1425"/>
      <c r="GF1425"/>
      <c r="GG1425"/>
      <c r="GH1425"/>
      <c r="GI1425"/>
      <c r="GJ1425"/>
      <c r="GK1425"/>
      <c r="GL1425"/>
      <c r="GM1425"/>
      <c r="GN1425"/>
      <c r="GO1425"/>
      <c r="GP1425"/>
      <c r="GQ1425"/>
      <c r="GR1425"/>
      <c r="GS1425"/>
      <c r="GT1425"/>
      <c r="GU1425"/>
      <c r="GV1425"/>
      <c r="GW1425"/>
      <c r="GX1425"/>
      <c r="GY1425"/>
      <c r="GZ1425"/>
      <c r="HA1425"/>
      <c r="HB1425"/>
      <c r="HC1425"/>
      <c r="HD1425"/>
      <c r="HE1425"/>
      <c r="HF1425"/>
      <c r="HG1425"/>
      <c r="HH1425"/>
      <c r="HI1425"/>
      <c r="HJ1425"/>
      <c r="HK1425"/>
      <c r="HL1425"/>
      <c r="HM1425"/>
      <c r="HN1425"/>
      <c r="HO1425"/>
      <c r="HP1425"/>
      <c r="HQ1425"/>
      <c r="HR1425"/>
      <c r="HS1425"/>
      <c r="HT1425"/>
      <c r="HU1425"/>
      <c r="HV1425"/>
      <c r="HW1425"/>
      <c r="HX1425"/>
      <c r="HY1425"/>
      <c r="HZ1425"/>
      <c r="IA1425"/>
      <c r="IB1425"/>
      <c r="IC1425"/>
      <c r="ID1425"/>
      <c r="IE1425"/>
      <c r="IF1425"/>
      <c r="IG1425"/>
      <c r="IH1425"/>
      <c r="II1425"/>
      <c r="IJ1425"/>
      <c r="IK1425"/>
      <c r="IL1425"/>
      <c r="IM1425"/>
      <c r="IN1425"/>
      <c r="IO1425"/>
      <c r="IP1425"/>
      <c r="IQ1425"/>
      <c r="IR1425"/>
      <c r="IS1425"/>
      <c r="IT1425"/>
      <c r="IU1425"/>
      <c r="IV1425"/>
      <c r="IW1425"/>
      <c r="IX1425"/>
      <c r="IY1425"/>
      <c r="IZ1425"/>
      <c r="JA1425"/>
      <c r="JB1425"/>
      <c r="JC1425"/>
      <c r="JD1425"/>
      <c r="JE1425"/>
      <c r="JF1425"/>
      <c r="JG1425"/>
      <c r="JH1425"/>
      <c r="JI1425"/>
      <c r="JJ1425"/>
      <c r="JK1425"/>
      <c r="JL1425"/>
      <c r="JM1425"/>
      <c r="JN1425"/>
      <c r="JO1425"/>
      <c r="JP1425"/>
      <c r="JQ1425"/>
      <c r="JR1425"/>
      <c r="JS1425"/>
      <c r="JT1425"/>
      <c r="JU1425"/>
      <c r="JV1425"/>
      <c r="JW1425"/>
      <c r="JX1425"/>
      <c r="JY1425"/>
      <c r="JZ1425"/>
      <c r="KA1425"/>
      <c r="KB1425"/>
      <c r="KC1425"/>
      <c r="KD1425"/>
      <c r="KE1425"/>
      <c r="KF1425"/>
      <c r="KG1425"/>
      <c r="KH1425"/>
      <c r="KI1425"/>
      <c r="KJ1425"/>
      <c r="KK1425"/>
      <c r="KL1425"/>
      <c r="KM1425"/>
      <c r="KN1425"/>
      <c r="KO1425"/>
      <c r="KP1425"/>
      <c r="KQ1425"/>
      <c r="KR1425"/>
      <c r="KS1425"/>
      <c r="KT1425"/>
      <c r="KU1425"/>
      <c r="KV1425"/>
      <c r="KW1425"/>
      <c r="KX1425"/>
      <c r="KY1425"/>
      <c r="KZ1425"/>
      <c r="LA1425"/>
      <c r="LB1425"/>
      <c r="LC1425"/>
      <c r="LD1425"/>
      <c r="LE1425"/>
      <c r="LF1425"/>
      <c r="LG1425"/>
      <c r="LH1425"/>
      <c r="LI1425"/>
      <c r="LJ1425"/>
      <c r="LK1425"/>
      <c r="LL1425"/>
      <c r="LM1425"/>
      <c r="LN1425"/>
      <c r="LO1425"/>
      <c r="LP1425"/>
      <c r="LQ1425"/>
      <c r="LR1425"/>
      <c r="LS1425"/>
      <c r="LT1425"/>
      <c r="LU1425"/>
      <c r="LV1425"/>
      <c r="LW1425"/>
      <c r="LX1425"/>
      <c r="LY1425"/>
      <c r="LZ1425"/>
      <c r="MA1425"/>
      <c r="MB1425"/>
      <c r="MC1425"/>
      <c r="MD1425"/>
      <c r="ME1425"/>
      <c r="MF1425"/>
      <c r="MG1425"/>
      <c r="MH1425"/>
      <c r="MI1425"/>
      <c r="MJ1425"/>
      <c r="MK1425"/>
      <c r="ML1425"/>
      <c r="MM1425"/>
      <c r="MN1425"/>
      <c r="MO1425"/>
      <c r="MP1425"/>
      <c r="MQ1425"/>
      <c r="MR1425"/>
      <c r="MS1425"/>
      <c r="MT1425"/>
      <c r="MU1425"/>
      <c r="MV1425"/>
      <c r="MW1425"/>
      <c r="MX1425"/>
      <c r="MY1425"/>
      <c r="MZ1425"/>
      <c r="NA1425"/>
      <c r="NB1425"/>
      <c r="NC1425"/>
      <c r="ND1425"/>
      <c r="NE1425"/>
      <c r="NF1425"/>
      <c r="NG1425"/>
      <c r="NH1425"/>
      <c r="NI1425"/>
      <c r="NJ1425"/>
      <c r="NK1425"/>
      <c r="NL1425"/>
      <c r="NM1425"/>
      <c r="NN1425"/>
      <c r="NO1425"/>
      <c r="NP1425"/>
      <c r="NQ1425"/>
      <c r="NR1425"/>
      <c r="NS1425"/>
      <c r="NT1425"/>
      <c r="NU1425"/>
      <c r="NV1425"/>
      <c r="NW1425"/>
      <c r="NX1425"/>
      <c r="NY1425"/>
      <c r="NZ1425"/>
      <c r="OA1425"/>
    </row>
    <row r="1426" spans="16:391"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  <c r="CN1426"/>
      <c r="CO1426"/>
      <c r="CP1426"/>
      <c r="CQ1426"/>
      <c r="CR1426"/>
      <c r="CS1426"/>
      <c r="CT1426"/>
      <c r="CU1426"/>
      <c r="CV1426"/>
      <c r="CW1426"/>
      <c r="CX1426"/>
      <c r="CY1426"/>
      <c r="CZ1426"/>
      <c r="DA1426"/>
      <c r="DB1426"/>
      <c r="DC1426"/>
      <c r="DD1426"/>
      <c r="DE1426"/>
      <c r="DF1426"/>
      <c r="DG1426"/>
      <c r="DH1426"/>
      <c r="DI1426"/>
      <c r="DJ1426"/>
      <c r="DK1426"/>
      <c r="DL1426"/>
      <c r="DM1426"/>
      <c r="DN1426"/>
      <c r="DO1426"/>
      <c r="DP1426"/>
      <c r="DQ1426"/>
      <c r="DR1426"/>
      <c r="DS1426"/>
      <c r="DT1426"/>
      <c r="DU1426"/>
      <c r="DV1426"/>
      <c r="DW1426"/>
      <c r="DX1426"/>
      <c r="DY1426"/>
      <c r="DZ1426"/>
      <c r="EA1426"/>
      <c r="EB1426"/>
      <c r="EC1426"/>
      <c r="ED1426"/>
      <c r="EE1426"/>
      <c r="EF1426"/>
      <c r="EG1426"/>
      <c r="EH1426"/>
      <c r="EI1426"/>
      <c r="EJ1426"/>
      <c r="EK1426"/>
      <c r="EL1426"/>
      <c r="EM1426"/>
      <c r="EN1426"/>
      <c r="EO1426"/>
      <c r="EP1426"/>
      <c r="EQ1426"/>
      <c r="ER1426"/>
      <c r="ES1426"/>
      <c r="ET1426"/>
      <c r="EU1426"/>
      <c r="EV1426"/>
      <c r="EW1426"/>
      <c r="EX1426"/>
      <c r="EY1426"/>
      <c r="EZ1426"/>
      <c r="FA1426"/>
      <c r="FB1426"/>
      <c r="FC1426"/>
      <c r="FD1426"/>
      <c r="FE1426"/>
      <c r="FF1426"/>
      <c r="FG1426"/>
      <c r="FH1426"/>
      <c r="FI1426"/>
      <c r="FJ1426"/>
      <c r="FK1426"/>
      <c r="FL1426"/>
      <c r="FM1426"/>
      <c r="FN1426"/>
      <c r="FO1426"/>
      <c r="FP1426"/>
      <c r="FQ1426"/>
      <c r="FR1426"/>
      <c r="FS1426"/>
      <c r="FT1426"/>
      <c r="FU1426"/>
      <c r="FV1426"/>
      <c r="FW1426"/>
      <c r="FX1426"/>
      <c r="FY1426"/>
      <c r="FZ1426"/>
      <c r="GA1426"/>
      <c r="GB1426"/>
      <c r="GC1426"/>
      <c r="GD1426"/>
      <c r="GE1426"/>
      <c r="GF1426"/>
      <c r="GG1426"/>
      <c r="GH1426"/>
      <c r="GI1426"/>
      <c r="GJ1426"/>
      <c r="GK1426"/>
      <c r="GL1426"/>
      <c r="GM1426"/>
      <c r="GN1426"/>
      <c r="GO1426"/>
      <c r="GP1426"/>
      <c r="GQ1426"/>
      <c r="GR1426"/>
      <c r="GS1426"/>
      <c r="GT1426"/>
      <c r="GU1426"/>
      <c r="GV1426"/>
      <c r="GW1426"/>
      <c r="GX1426"/>
      <c r="GY1426"/>
      <c r="GZ1426"/>
      <c r="HA1426"/>
      <c r="HB1426"/>
      <c r="HC1426"/>
      <c r="HD1426"/>
      <c r="HE1426"/>
      <c r="HF1426"/>
      <c r="HG1426"/>
      <c r="HH1426"/>
      <c r="HI1426"/>
      <c r="HJ1426"/>
      <c r="HK1426"/>
      <c r="HL1426"/>
      <c r="HM1426"/>
      <c r="HN1426"/>
      <c r="HO1426"/>
      <c r="HP1426"/>
      <c r="HQ1426"/>
      <c r="HR1426"/>
      <c r="HS1426"/>
      <c r="HT1426"/>
      <c r="HU1426"/>
      <c r="HV1426"/>
      <c r="HW1426"/>
      <c r="HX1426"/>
      <c r="HY1426"/>
      <c r="HZ1426"/>
      <c r="IA1426"/>
      <c r="IB1426"/>
      <c r="IC1426"/>
      <c r="ID1426"/>
      <c r="IE1426"/>
      <c r="IF1426"/>
      <c r="IG1426"/>
      <c r="IH1426"/>
      <c r="II1426"/>
      <c r="IJ1426"/>
      <c r="IK1426"/>
      <c r="IL1426"/>
      <c r="IM1426"/>
      <c r="IN1426"/>
      <c r="IO1426"/>
      <c r="IP1426"/>
      <c r="IQ1426"/>
      <c r="IR1426"/>
      <c r="IS1426"/>
      <c r="IT1426"/>
      <c r="IU1426"/>
      <c r="IV1426"/>
      <c r="IW1426"/>
      <c r="IX1426"/>
      <c r="IY1426"/>
      <c r="IZ1426"/>
      <c r="JA1426"/>
      <c r="JB1426"/>
      <c r="JC1426"/>
      <c r="JD1426"/>
      <c r="JE1426"/>
      <c r="JF1426"/>
      <c r="JG1426"/>
      <c r="JH1426"/>
      <c r="JI1426"/>
      <c r="JJ1426"/>
      <c r="JK1426"/>
      <c r="JL1426"/>
      <c r="JM1426"/>
      <c r="JN1426"/>
      <c r="JO1426"/>
      <c r="JP1426"/>
      <c r="JQ1426"/>
      <c r="JR1426"/>
      <c r="JS1426"/>
      <c r="JT1426"/>
      <c r="JU1426"/>
      <c r="JV1426"/>
      <c r="JW1426"/>
      <c r="JX1426"/>
      <c r="JY1426"/>
      <c r="JZ1426"/>
      <c r="KA1426"/>
      <c r="KB1426"/>
      <c r="KC1426"/>
      <c r="KD1426"/>
      <c r="KE1426"/>
      <c r="KF1426"/>
      <c r="KG1426"/>
      <c r="KH1426"/>
      <c r="KI1426"/>
      <c r="KJ1426"/>
      <c r="KK1426"/>
      <c r="KL1426"/>
      <c r="KM1426"/>
      <c r="KN1426"/>
      <c r="KO1426"/>
      <c r="KP1426"/>
      <c r="KQ1426"/>
      <c r="KR1426"/>
      <c r="KS1426"/>
      <c r="KT1426"/>
      <c r="KU1426"/>
      <c r="KV1426"/>
      <c r="KW1426"/>
      <c r="KX1426"/>
      <c r="KY1426"/>
      <c r="KZ1426"/>
      <c r="LA1426"/>
      <c r="LB1426"/>
      <c r="LC1426"/>
      <c r="LD1426"/>
      <c r="LE1426"/>
      <c r="LF1426"/>
      <c r="LG1426"/>
      <c r="LH1426"/>
      <c r="LI1426"/>
      <c r="LJ1426"/>
      <c r="LK1426"/>
      <c r="LL1426"/>
      <c r="LM1426"/>
      <c r="LN1426"/>
      <c r="LO1426"/>
      <c r="LP1426"/>
      <c r="LQ1426"/>
      <c r="LR1426"/>
      <c r="LS1426"/>
      <c r="LT1426"/>
      <c r="LU1426"/>
      <c r="LV1426"/>
      <c r="LW1426"/>
      <c r="LX1426"/>
      <c r="LY1426"/>
      <c r="LZ1426"/>
      <c r="MA1426"/>
      <c r="MB1426"/>
      <c r="MC1426"/>
      <c r="MD1426"/>
      <c r="ME1426"/>
      <c r="MF1426"/>
      <c r="MG1426"/>
      <c r="MH1426"/>
      <c r="MI1426"/>
      <c r="MJ1426"/>
      <c r="MK1426"/>
      <c r="ML1426"/>
      <c r="MM1426"/>
      <c r="MN1426"/>
      <c r="MO1426"/>
      <c r="MP1426"/>
      <c r="MQ1426"/>
      <c r="MR1426"/>
      <c r="MS1426"/>
      <c r="MT1426"/>
      <c r="MU1426"/>
      <c r="MV1426"/>
      <c r="MW1426"/>
      <c r="MX1426"/>
      <c r="MY1426"/>
      <c r="MZ1426"/>
      <c r="NA1426"/>
      <c r="NB1426"/>
      <c r="NC1426"/>
      <c r="ND1426"/>
      <c r="NE1426"/>
      <c r="NF1426"/>
      <c r="NG1426"/>
      <c r="NH1426"/>
      <c r="NI1426"/>
      <c r="NJ1426"/>
      <c r="NK1426"/>
      <c r="NL1426"/>
      <c r="NM1426"/>
      <c r="NN1426"/>
      <c r="NO1426"/>
      <c r="NP1426"/>
      <c r="NQ1426"/>
      <c r="NR1426"/>
      <c r="NS1426"/>
      <c r="NT1426"/>
      <c r="NU1426"/>
      <c r="NV1426"/>
      <c r="NW1426"/>
      <c r="NX1426"/>
      <c r="NY1426"/>
      <c r="NZ1426"/>
      <c r="OA1426"/>
    </row>
    <row r="1427" spans="16:391"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  <c r="CN1427"/>
      <c r="CO1427"/>
      <c r="CP1427"/>
      <c r="CQ1427"/>
      <c r="CR1427"/>
      <c r="CS1427"/>
      <c r="CT1427"/>
      <c r="CU1427"/>
      <c r="CV1427"/>
      <c r="CW1427"/>
      <c r="CX1427"/>
      <c r="CY1427"/>
      <c r="CZ1427"/>
      <c r="DA1427"/>
      <c r="DB1427"/>
      <c r="DC1427"/>
      <c r="DD1427"/>
      <c r="DE1427"/>
      <c r="DF1427"/>
      <c r="DG1427"/>
      <c r="DH1427"/>
      <c r="DI1427"/>
      <c r="DJ1427"/>
      <c r="DK1427"/>
      <c r="DL1427"/>
      <c r="DM1427"/>
      <c r="DN1427"/>
      <c r="DO1427"/>
      <c r="DP1427"/>
      <c r="DQ1427"/>
      <c r="DR1427"/>
      <c r="DS1427"/>
      <c r="DT1427"/>
      <c r="DU1427"/>
      <c r="DV1427"/>
      <c r="DW1427"/>
      <c r="DX1427"/>
      <c r="DY1427"/>
      <c r="DZ1427"/>
      <c r="EA1427"/>
      <c r="EB1427"/>
      <c r="EC1427"/>
      <c r="ED1427"/>
      <c r="EE1427"/>
      <c r="EF1427"/>
      <c r="EG1427"/>
      <c r="EH1427"/>
      <c r="EI1427"/>
      <c r="EJ1427"/>
      <c r="EK1427"/>
      <c r="EL1427"/>
      <c r="EM1427"/>
      <c r="EN1427"/>
      <c r="EO1427"/>
      <c r="EP1427"/>
      <c r="EQ1427"/>
      <c r="ER1427"/>
      <c r="ES1427"/>
      <c r="ET1427"/>
      <c r="EU1427"/>
      <c r="EV1427"/>
      <c r="EW1427"/>
      <c r="EX1427"/>
      <c r="EY1427"/>
      <c r="EZ1427"/>
      <c r="FA1427"/>
      <c r="FB1427"/>
      <c r="FC1427"/>
      <c r="FD1427"/>
      <c r="FE1427"/>
      <c r="FF1427"/>
      <c r="FG1427"/>
      <c r="FH1427"/>
      <c r="FI1427"/>
      <c r="FJ1427"/>
      <c r="FK1427"/>
      <c r="FL1427"/>
      <c r="FM1427"/>
      <c r="FN1427"/>
      <c r="FO1427"/>
      <c r="FP1427"/>
      <c r="FQ1427"/>
      <c r="FR1427"/>
      <c r="FS1427"/>
      <c r="FT1427"/>
      <c r="FU1427"/>
      <c r="FV1427"/>
      <c r="FW1427"/>
      <c r="FX1427"/>
      <c r="FY1427"/>
      <c r="FZ1427"/>
      <c r="GA1427"/>
      <c r="GB1427"/>
      <c r="GC1427"/>
      <c r="GD1427"/>
      <c r="GE1427"/>
      <c r="GF1427"/>
      <c r="GG1427"/>
      <c r="GH1427"/>
      <c r="GI1427"/>
      <c r="GJ1427"/>
      <c r="GK1427"/>
      <c r="GL1427"/>
      <c r="GM1427"/>
      <c r="GN1427"/>
      <c r="GO1427"/>
      <c r="GP1427"/>
      <c r="GQ1427"/>
      <c r="GR1427"/>
      <c r="GS1427"/>
      <c r="GT1427"/>
      <c r="GU1427"/>
      <c r="GV1427"/>
      <c r="GW1427"/>
      <c r="GX1427"/>
      <c r="GY1427"/>
      <c r="GZ1427"/>
      <c r="HA1427"/>
      <c r="HB1427"/>
      <c r="HC1427"/>
      <c r="HD1427"/>
      <c r="HE1427"/>
      <c r="HF1427"/>
      <c r="HG1427"/>
      <c r="HH1427"/>
      <c r="HI1427"/>
      <c r="HJ1427"/>
      <c r="HK1427"/>
      <c r="HL1427"/>
      <c r="HM1427"/>
      <c r="HN1427"/>
      <c r="HO1427"/>
      <c r="HP1427"/>
      <c r="HQ1427"/>
      <c r="HR1427"/>
      <c r="HS1427"/>
      <c r="HT1427"/>
      <c r="HU1427"/>
      <c r="HV1427"/>
      <c r="HW1427"/>
      <c r="HX1427"/>
      <c r="HY1427"/>
      <c r="HZ1427"/>
      <c r="IA1427"/>
      <c r="IB1427"/>
      <c r="IC1427"/>
      <c r="ID1427"/>
      <c r="IE1427"/>
      <c r="IF1427"/>
      <c r="IG1427"/>
      <c r="IH1427"/>
      <c r="II1427"/>
      <c r="IJ1427"/>
      <c r="IK1427"/>
      <c r="IL1427"/>
      <c r="IM1427"/>
      <c r="IN1427"/>
      <c r="IO1427"/>
      <c r="IP1427"/>
      <c r="IQ1427"/>
      <c r="IR1427"/>
      <c r="IS1427"/>
      <c r="IT1427"/>
      <c r="IU1427"/>
      <c r="IV1427"/>
      <c r="IW1427"/>
      <c r="IX1427"/>
      <c r="IY1427"/>
      <c r="IZ1427"/>
      <c r="JA1427"/>
      <c r="JB1427"/>
      <c r="JC1427"/>
      <c r="JD1427"/>
      <c r="JE1427"/>
      <c r="JF1427"/>
      <c r="JG1427"/>
      <c r="JH1427"/>
      <c r="JI1427"/>
      <c r="JJ1427"/>
      <c r="JK1427"/>
      <c r="JL1427"/>
      <c r="JM1427"/>
      <c r="JN1427"/>
      <c r="JO1427"/>
      <c r="JP1427"/>
      <c r="JQ1427"/>
      <c r="JR1427"/>
      <c r="JS1427"/>
      <c r="JT1427"/>
      <c r="JU1427"/>
      <c r="JV1427"/>
      <c r="JW1427"/>
      <c r="JX1427"/>
      <c r="JY1427"/>
      <c r="JZ1427"/>
      <c r="KA1427"/>
      <c r="KB1427"/>
      <c r="KC1427"/>
      <c r="KD1427"/>
      <c r="KE1427"/>
      <c r="KF1427"/>
      <c r="KG1427"/>
      <c r="KH1427"/>
      <c r="KI1427"/>
      <c r="KJ1427"/>
      <c r="KK1427"/>
      <c r="KL1427"/>
      <c r="KM1427"/>
      <c r="KN1427"/>
      <c r="KO1427"/>
      <c r="KP1427"/>
      <c r="KQ1427"/>
      <c r="KR1427"/>
      <c r="KS1427"/>
      <c r="KT1427"/>
      <c r="KU1427"/>
      <c r="KV1427"/>
      <c r="KW1427"/>
      <c r="KX1427"/>
      <c r="KY1427"/>
      <c r="KZ1427"/>
      <c r="LA1427"/>
      <c r="LB1427"/>
      <c r="LC1427"/>
      <c r="LD1427"/>
      <c r="LE1427"/>
      <c r="LF1427"/>
      <c r="LG1427"/>
      <c r="LH1427"/>
      <c r="LI1427"/>
      <c r="LJ1427"/>
      <c r="LK1427"/>
      <c r="LL1427"/>
      <c r="LM1427"/>
      <c r="LN1427"/>
      <c r="LO1427"/>
      <c r="LP1427"/>
      <c r="LQ1427"/>
      <c r="LR1427"/>
      <c r="LS1427"/>
      <c r="LT1427"/>
      <c r="LU1427"/>
      <c r="LV1427"/>
      <c r="LW1427"/>
      <c r="LX1427"/>
      <c r="LY1427"/>
      <c r="LZ1427"/>
      <c r="MA1427"/>
      <c r="MB1427"/>
      <c r="MC1427"/>
      <c r="MD1427"/>
      <c r="ME1427"/>
      <c r="MF1427"/>
      <c r="MG1427"/>
      <c r="MH1427"/>
      <c r="MI1427"/>
      <c r="MJ1427"/>
      <c r="MK1427"/>
      <c r="ML1427"/>
      <c r="MM1427"/>
      <c r="MN1427"/>
      <c r="MO1427"/>
      <c r="MP1427"/>
      <c r="MQ1427"/>
      <c r="MR1427"/>
      <c r="MS1427"/>
      <c r="MT1427"/>
      <c r="MU1427"/>
      <c r="MV1427"/>
      <c r="MW1427"/>
      <c r="MX1427"/>
      <c r="MY1427"/>
      <c r="MZ1427"/>
      <c r="NA1427"/>
      <c r="NB1427"/>
      <c r="NC1427"/>
      <c r="ND1427"/>
      <c r="NE1427"/>
      <c r="NF1427"/>
      <c r="NG1427"/>
      <c r="NH1427"/>
      <c r="NI1427"/>
      <c r="NJ1427"/>
      <c r="NK1427"/>
      <c r="NL1427"/>
      <c r="NM1427"/>
      <c r="NN1427"/>
      <c r="NO1427"/>
      <c r="NP1427"/>
      <c r="NQ1427"/>
      <c r="NR1427"/>
      <c r="NS1427"/>
      <c r="NT1427"/>
      <c r="NU1427"/>
      <c r="NV1427"/>
      <c r="NW1427"/>
      <c r="NX1427"/>
      <c r="NY1427"/>
      <c r="NZ1427"/>
      <c r="OA1427"/>
    </row>
    <row r="1428" spans="16:391"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  <c r="CN1428"/>
      <c r="CO1428"/>
      <c r="CP1428"/>
      <c r="CQ1428"/>
      <c r="CR1428"/>
      <c r="CS1428"/>
      <c r="CT1428"/>
      <c r="CU1428"/>
      <c r="CV1428"/>
      <c r="CW1428"/>
      <c r="CX1428"/>
      <c r="CY1428"/>
      <c r="CZ1428"/>
      <c r="DA1428"/>
      <c r="DB1428"/>
      <c r="DC1428"/>
      <c r="DD1428"/>
      <c r="DE1428"/>
      <c r="DF1428"/>
      <c r="DG1428"/>
      <c r="DH1428"/>
      <c r="DI1428"/>
      <c r="DJ1428"/>
      <c r="DK1428"/>
      <c r="DL1428"/>
      <c r="DM1428"/>
      <c r="DN1428"/>
      <c r="DO1428"/>
      <c r="DP1428"/>
      <c r="DQ1428"/>
      <c r="DR1428"/>
      <c r="DS1428"/>
      <c r="DT1428"/>
      <c r="DU1428"/>
      <c r="DV1428"/>
      <c r="DW1428"/>
      <c r="DX1428"/>
      <c r="DY1428"/>
      <c r="DZ1428"/>
      <c r="EA1428"/>
      <c r="EB1428"/>
      <c r="EC1428"/>
      <c r="ED1428"/>
      <c r="EE1428"/>
      <c r="EF1428"/>
      <c r="EG1428"/>
      <c r="EH1428"/>
      <c r="EI1428"/>
      <c r="EJ1428"/>
      <c r="EK1428"/>
      <c r="EL1428"/>
      <c r="EM1428"/>
      <c r="EN1428"/>
      <c r="EO1428"/>
      <c r="EP1428"/>
      <c r="EQ1428"/>
      <c r="ER1428"/>
      <c r="ES1428"/>
      <c r="ET1428"/>
      <c r="EU1428"/>
      <c r="EV1428"/>
      <c r="EW1428"/>
      <c r="EX1428"/>
      <c r="EY1428"/>
      <c r="EZ1428"/>
      <c r="FA1428"/>
      <c r="FB1428"/>
      <c r="FC1428"/>
      <c r="FD1428"/>
      <c r="FE1428"/>
      <c r="FF1428"/>
      <c r="FG1428"/>
      <c r="FH1428"/>
      <c r="FI1428"/>
      <c r="FJ1428"/>
      <c r="FK1428"/>
      <c r="FL1428"/>
      <c r="FM1428"/>
      <c r="FN1428"/>
      <c r="FO1428"/>
      <c r="FP1428"/>
      <c r="FQ1428"/>
      <c r="FR1428"/>
      <c r="FS1428"/>
      <c r="FT1428"/>
      <c r="FU1428"/>
      <c r="FV1428"/>
      <c r="FW1428"/>
      <c r="FX1428"/>
      <c r="FY1428"/>
      <c r="FZ1428"/>
      <c r="GA1428"/>
      <c r="GB1428"/>
      <c r="GC1428"/>
      <c r="GD1428"/>
      <c r="GE1428"/>
      <c r="GF1428"/>
      <c r="GG1428"/>
      <c r="GH1428"/>
      <c r="GI1428"/>
      <c r="GJ1428"/>
      <c r="GK1428"/>
      <c r="GL1428"/>
      <c r="GM1428"/>
      <c r="GN1428"/>
      <c r="GO1428"/>
      <c r="GP1428"/>
      <c r="GQ1428"/>
      <c r="GR1428"/>
      <c r="GS1428"/>
      <c r="GT1428"/>
      <c r="GU1428"/>
      <c r="GV1428"/>
      <c r="GW1428"/>
      <c r="GX1428"/>
      <c r="GY1428"/>
      <c r="GZ1428"/>
      <c r="HA1428"/>
      <c r="HB1428"/>
      <c r="HC1428"/>
      <c r="HD1428"/>
      <c r="HE1428"/>
      <c r="HF1428"/>
      <c r="HG1428"/>
      <c r="HH1428"/>
      <c r="HI1428"/>
      <c r="HJ1428"/>
      <c r="HK1428"/>
      <c r="HL1428"/>
      <c r="HM1428"/>
      <c r="HN1428"/>
      <c r="HO1428"/>
      <c r="HP1428"/>
      <c r="HQ1428"/>
      <c r="HR1428"/>
      <c r="HS1428"/>
      <c r="HT1428"/>
      <c r="HU1428"/>
      <c r="HV1428"/>
      <c r="HW1428"/>
      <c r="HX1428"/>
      <c r="HY1428"/>
      <c r="HZ1428"/>
      <c r="IA1428"/>
      <c r="IB1428"/>
      <c r="IC1428"/>
      <c r="ID1428"/>
      <c r="IE1428"/>
      <c r="IF1428"/>
      <c r="IG1428"/>
      <c r="IH1428"/>
      <c r="II1428"/>
      <c r="IJ1428"/>
      <c r="IK1428"/>
      <c r="IL1428"/>
      <c r="IM1428"/>
      <c r="IN1428"/>
      <c r="IO1428"/>
      <c r="IP1428"/>
      <c r="IQ1428"/>
      <c r="IR1428"/>
      <c r="IS1428"/>
      <c r="IT1428"/>
      <c r="IU1428"/>
      <c r="IV1428"/>
      <c r="IW1428"/>
      <c r="IX1428"/>
      <c r="IY1428"/>
      <c r="IZ1428"/>
      <c r="JA1428"/>
      <c r="JB1428"/>
      <c r="JC1428"/>
      <c r="JD1428"/>
      <c r="JE1428"/>
      <c r="JF1428"/>
      <c r="JG1428"/>
      <c r="JH1428"/>
      <c r="JI1428"/>
      <c r="JJ1428"/>
      <c r="JK1428"/>
      <c r="JL1428"/>
      <c r="JM1428"/>
      <c r="JN1428"/>
      <c r="JO1428"/>
      <c r="JP1428"/>
      <c r="JQ1428"/>
      <c r="JR1428"/>
      <c r="JS1428"/>
      <c r="JT1428"/>
      <c r="JU1428"/>
      <c r="JV1428"/>
      <c r="JW1428"/>
      <c r="JX1428"/>
      <c r="JY1428"/>
      <c r="JZ1428"/>
      <c r="KA1428"/>
      <c r="KB1428"/>
      <c r="KC1428"/>
      <c r="KD1428"/>
      <c r="KE1428"/>
      <c r="KF1428"/>
      <c r="KG1428"/>
      <c r="KH1428"/>
      <c r="KI1428"/>
      <c r="KJ1428"/>
      <c r="KK1428"/>
      <c r="KL1428"/>
      <c r="KM1428"/>
      <c r="KN1428"/>
      <c r="KO1428"/>
      <c r="KP1428"/>
      <c r="KQ1428"/>
      <c r="KR1428"/>
      <c r="KS1428"/>
      <c r="KT1428"/>
      <c r="KU1428"/>
      <c r="KV1428"/>
      <c r="KW1428"/>
      <c r="KX1428"/>
      <c r="KY1428"/>
      <c r="KZ1428"/>
      <c r="LA1428"/>
      <c r="LB1428"/>
      <c r="LC1428"/>
      <c r="LD1428"/>
      <c r="LE1428"/>
      <c r="LF1428"/>
      <c r="LG1428"/>
      <c r="LH1428"/>
      <c r="LI1428"/>
      <c r="LJ1428"/>
      <c r="LK1428"/>
      <c r="LL1428"/>
      <c r="LM1428"/>
      <c r="LN1428"/>
      <c r="LO1428"/>
      <c r="LP1428"/>
      <c r="LQ1428"/>
      <c r="LR1428"/>
      <c r="LS1428"/>
      <c r="LT1428"/>
      <c r="LU1428"/>
      <c r="LV1428"/>
      <c r="LW1428"/>
      <c r="LX1428"/>
      <c r="LY1428"/>
      <c r="LZ1428"/>
      <c r="MA1428"/>
      <c r="MB1428"/>
      <c r="MC1428"/>
      <c r="MD1428"/>
      <c r="ME1428"/>
      <c r="MF1428"/>
      <c r="MG1428"/>
      <c r="MH1428"/>
      <c r="MI1428"/>
      <c r="MJ1428"/>
      <c r="MK1428"/>
      <c r="ML1428"/>
      <c r="MM1428"/>
      <c r="MN1428"/>
      <c r="MO1428"/>
      <c r="MP1428"/>
      <c r="MQ1428"/>
      <c r="MR1428"/>
      <c r="MS1428"/>
      <c r="MT1428"/>
      <c r="MU1428"/>
      <c r="MV1428"/>
      <c r="MW1428"/>
      <c r="MX1428"/>
      <c r="MY1428"/>
      <c r="MZ1428"/>
      <c r="NA1428"/>
      <c r="NB1428"/>
      <c r="NC1428"/>
      <c r="ND1428"/>
      <c r="NE1428"/>
      <c r="NF1428"/>
      <c r="NG1428"/>
      <c r="NH1428"/>
      <c r="NI1428"/>
      <c r="NJ1428"/>
      <c r="NK1428"/>
      <c r="NL1428"/>
      <c r="NM1428"/>
      <c r="NN1428"/>
      <c r="NO1428"/>
      <c r="NP1428"/>
      <c r="NQ1428"/>
      <c r="NR1428"/>
      <c r="NS1428"/>
      <c r="NT1428"/>
      <c r="NU1428"/>
      <c r="NV1428"/>
      <c r="NW1428"/>
      <c r="NX1428"/>
      <c r="NY1428"/>
      <c r="NZ1428"/>
      <c r="OA1428"/>
    </row>
    <row r="1429" spans="16:391"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  <c r="CN1429"/>
      <c r="CO1429"/>
      <c r="CP1429"/>
      <c r="CQ1429"/>
      <c r="CR1429"/>
      <c r="CS1429"/>
      <c r="CT1429"/>
      <c r="CU1429"/>
      <c r="CV1429"/>
      <c r="CW1429"/>
      <c r="CX1429"/>
      <c r="CY1429"/>
      <c r="CZ1429"/>
      <c r="DA1429"/>
      <c r="DB1429"/>
      <c r="DC1429"/>
      <c r="DD1429"/>
      <c r="DE1429"/>
      <c r="DF1429"/>
      <c r="DG1429"/>
      <c r="DH1429"/>
      <c r="DI1429"/>
      <c r="DJ1429"/>
      <c r="DK1429"/>
      <c r="DL1429"/>
      <c r="DM1429"/>
      <c r="DN1429"/>
      <c r="DO1429"/>
      <c r="DP1429"/>
      <c r="DQ1429"/>
      <c r="DR1429"/>
      <c r="DS1429"/>
      <c r="DT1429"/>
      <c r="DU1429"/>
      <c r="DV1429"/>
      <c r="DW1429"/>
      <c r="DX1429"/>
      <c r="DY1429"/>
      <c r="DZ1429"/>
      <c r="EA1429"/>
      <c r="EB1429"/>
      <c r="EC1429"/>
      <c r="ED1429"/>
      <c r="EE1429"/>
      <c r="EF1429"/>
      <c r="EG1429"/>
      <c r="EH1429"/>
      <c r="EI1429"/>
      <c r="EJ1429"/>
      <c r="EK1429"/>
      <c r="EL1429"/>
      <c r="EM1429"/>
      <c r="EN1429"/>
      <c r="EO1429"/>
      <c r="EP1429"/>
      <c r="EQ1429"/>
      <c r="ER1429"/>
      <c r="ES1429"/>
      <c r="ET1429"/>
      <c r="EU1429"/>
      <c r="EV1429"/>
      <c r="EW1429"/>
      <c r="EX1429"/>
      <c r="EY1429"/>
      <c r="EZ1429"/>
      <c r="FA1429"/>
      <c r="FB1429"/>
      <c r="FC1429"/>
      <c r="FD1429"/>
      <c r="FE1429"/>
      <c r="FF1429"/>
      <c r="FG1429"/>
      <c r="FH1429"/>
      <c r="FI1429"/>
      <c r="FJ1429"/>
      <c r="FK1429"/>
      <c r="FL1429"/>
      <c r="FM1429"/>
      <c r="FN1429"/>
      <c r="FO1429"/>
      <c r="FP1429"/>
      <c r="FQ1429"/>
      <c r="FR1429"/>
      <c r="FS1429"/>
      <c r="FT1429"/>
      <c r="FU1429"/>
      <c r="FV1429"/>
      <c r="FW1429"/>
      <c r="FX1429"/>
      <c r="FY1429"/>
      <c r="FZ1429"/>
      <c r="GA1429"/>
      <c r="GB1429"/>
      <c r="GC1429"/>
      <c r="GD1429"/>
      <c r="GE1429"/>
      <c r="GF1429"/>
      <c r="GG1429"/>
      <c r="GH1429"/>
      <c r="GI1429"/>
      <c r="GJ1429"/>
      <c r="GK1429"/>
      <c r="GL1429"/>
      <c r="GM1429"/>
      <c r="GN1429"/>
      <c r="GO1429"/>
      <c r="GP1429"/>
      <c r="GQ1429"/>
      <c r="GR1429"/>
      <c r="GS1429"/>
      <c r="GT1429"/>
      <c r="GU1429"/>
      <c r="GV1429"/>
      <c r="GW1429"/>
      <c r="GX1429"/>
      <c r="GY1429"/>
      <c r="GZ1429"/>
      <c r="HA1429"/>
      <c r="HB1429"/>
      <c r="HC1429"/>
      <c r="HD1429"/>
      <c r="HE1429"/>
      <c r="HF1429"/>
      <c r="HG1429"/>
      <c r="HH1429"/>
      <c r="HI1429"/>
      <c r="HJ1429"/>
      <c r="HK1429"/>
      <c r="HL1429"/>
      <c r="HM1429"/>
      <c r="HN1429"/>
      <c r="HO1429"/>
      <c r="HP1429"/>
      <c r="HQ1429"/>
      <c r="HR1429"/>
      <c r="HS1429"/>
      <c r="HT1429"/>
      <c r="HU1429"/>
      <c r="HV1429"/>
      <c r="HW1429"/>
      <c r="HX1429"/>
      <c r="HY1429"/>
      <c r="HZ1429"/>
      <c r="IA1429"/>
      <c r="IB1429"/>
      <c r="IC1429"/>
      <c r="ID1429"/>
      <c r="IE1429"/>
      <c r="IF1429"/>
      <c r="IG1429"/>
      <c r="IH1429"/>
      <c r="II1429"/>
      <c r="IJ1429"/>
      <c r="IK1429"/>
      <c r="IL1429"/>
      <c r="IM1429"/>
      <c r="IN1429"/>
      <c r="IO1429"/>
      <c r="IP1429"/>
      <c r="IQ1429"/>
      <c r="IR1429"/>
      <c r="IS1429"/>
      <c r="IT1429"/>
      <c r="IU1429"/>
      <c r="IV1429"/>
      <c r="IW1429"/>
      <c r="IX1429"/>
      <c r="IY1429"/>
      <c r="IZ1429"/>
      <c r="JA1429"/>
      <c r="JB1429"/>
      <c r="JC1429"/>
      <c r="JD1429"/>
      <c r="JE1429"/>
      <c r="JF1429"/>
      <c r="JG1429"/>
      <c r="JH1429"/>
      <c r="JI1429"/>
      <c r="JJ1429"/>
      <c r="JK1429"/>
      <c r="JL1429"/>
      <c r="JM1429"/>
      <c r="JN1429"/>
      <c r="JO1429"/>
      <c r="JP1429"/>
      <c r="JQ1429"/>
      <c r="JR1429"/>
      <c r="JS1429"/>
      <c r="JT1429"/>
      <c r="JU1429"/>
      <c r="JV1429"/>
      <c r="JW1429"/>
      <c r="JX1429"/>
      <c r="JY1429"/>
      <c r="JZ1429"/>
      <c r="KA1429"/>
      <c r="KB1429"/>
      <c r="KC1429"/>
      <c r="KD1429"/>
      <c r="KE1429"/>
      <c r="KF1429"/>
      <c r="KG1429"/>
      <c r="KH1429"/>
      <c r="KI1429"/>
      <c r="KJ1429"/>
      <c r="KK1429"/>
      <c r="KL1429"/>
      <c r="KM1429"/>
      <c r="KN1429"/>
      <c r="KO1429"/>
      <c r="KP1429"/>
      <c r="KQ1429"/>
      <c r="KR1429"/>
      <c r="KS1429"/>
      <c r="KT1429"/>
      <c r="KU1429"/>
      <c r="KV1429"/>
      <c r="KW1429"/>
      <c r="KX1429"/>
      <c r="KY1429"/>
      <c r="KZ1429"/>
      <c r="LA1429"/>
      <c r="LB1429"/>
      <c r="LC1429"/>
      <c r="LD1429"/>
      <c r="LE1429"/>
      <c r="LF1429"/>
      <c r="LG1429"/>
      <c r="LH1429"/>
      <c r="LI1429"/>
      <c r="LJ1429"/>
      <c r="LK1429"/>
      <c r="LL1429"/>
      <c r="LM1429"/>
      <c r="LN1429"/>
      <c r="LO1429"/>
      <c r="LP1429"/>
      <c r="LQ1429"/>
      <c r="LR1429"/>
      <c r="LS1429"/>
      <c r="LT1429"/>
      <c r="LU1429"/>
      <c r="LV1429"/>
      <c r="LW1429"/>
      <c r="LX1429"/>
      <c r="LY1429"/>
      <c r="LZ1429"/>
      <c r="MA1429"/>
      <c r="MB1429"/>
      <c r="MC1429"/>
      <c r="MD1429"/>
      <c r="ME1429"/>
      <c r="MF1429"/>
      <c r="MG1429"/>
      <c r="MH1429"/>
      <c r="MI1429"/>
      <c r="MJ1429"/>
      <c r="MK1429"/>
      <c r="ML1429"/>
      <c r="MM1429"/>
      <c r="MN1429"/>
      <c r="MO1429"/>
      <c r="MP1429"/>
      <c r="MQ1429"/>
      <c r="MR1429"/>
      <c r="MS1429"/>
      <c r="MT1429"/>
      <c r="MU1429"/>
      <c r="MV1429"/>
      <c r="MW1429"/>
      <c r="MX1429"/>
      <c r="MY1429"/>
      <c r="MZ1429"/>
      <c r="NA1429"/>
      <c r="NB1429"/>
      <c r="NC1429"/>
      <c r="ND1429"/>
      <c r="NE1429"/>
      <c r="NF1429"/>
      <c r="NG1429"/>
      <c r="NH1429"/>
      <c r="NI1429"/>
      <c r="NJ1429"/>
      <c r="NK1429"/>
      <c r="NL1429"/>
      <c r="NM1429"/>
      <c r="NN1429"/>
      <c r="NO1429"/>
      <c r="NP1429"/>
      <c r="NQ1429"/>
      <c r="NR1429"/>
      <c r="NS1429"/>
      <c r="NT1429"/>
      <c r="NU1429"/>
      <c r="NV1429"/>
      <c r="NW1429"/>
      <c r="NX1429"/>
      <c r="NY1429"/>
      <c r="NZ1429"/>
      <c r="OA1429"/>
    </row>
    <row r="1430" spans="16:391"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  <c r="CN1430"/>
      <c r="CO1430"/>
      <c r="CP1430"/>
      <c r="CQ1430"/>
      <c r="CR1430"/>
      <c r="CS1430"/>
      <c r="CT1430"/>
      <c r="CU1430"/>
      <c r="CV1430"/>
      <c r="CW1430"/>
      <c r="CX1430"/>
      <c r="CY1430"/>
      <c r="CZ1430"/>
      <c r="DA1430"/>
      <c r="DB1430"/>
      <c r="DC1430"/>
      <c r="DD1430"/>
      <c r="DE1430"/>
      <c r="DF1430"/>
      <c r="DG1430"/>
      <c r="DH1430"/>
      <c r="DI1430"/>
      <c r="DJ1430"/>
      <c r="DK1430"/>
      <c r="DL1430"/>
      <c r="DM1430"/>
      <c r="DN1430"/>
      <c r="DO1430"/>
      <c r="DP1430"/>
      <c r="DQ1430"/>
      <c r="DR1430"/>
      <c r="DS1430"/>
      <c r="DT1430"/>
      <c r="DU1430"/>
      <c r="DV1430"/>
      <c r="DW1430"/>
      <c r="DX1430"/>
      <c r="DY1430"/>
      <c r="DZ1430"/>
      <c r="EA1430"/>
      <c r="EB1430"/>
      <c r="EC1430"/>
      <c r="ED1430"/>
      <c r="EE1430"/>
      <c r="EF1430"/>
      <c r="EG1430"/>
      <c r="EH1430"/>
      <c r="EI1430"/>
      <c r="EJ1430"/>
      <c r="EK1430"/>
      <c r="EL1430"/>
      <c r="EM1430"/>
      <c r="EN1430"/>
      <c r="EO1430"/>
      <c r="EP1430"/>
      <c r="EQ1430"/>
      <c r="ER1430"/>
      <c r="ES1430"/>
      <c r="ET1430"/>
      <c r="EU1430"/>
      <c r="EV1430"/>
      <c r="EW1430"/>
      <c r="EX1430"/>
      <c r="EY1430"/>
      <c r="EZ1430"/>
      <c r="FA1430"/>
      <c r="FB1430"/>
      <c r="FC1430"/>
      <c r="FD1430"/>
      <c r="FE1430"/>
      <c r="FF1430"/>
      <c r="FG1430"/>
      <c r="FH1430"/>
      <c r="FI1430"/>
      <c r="FJ1430"/>
      <c r="FK1430"/>
      <c r="FL1430"/>
      <c r="FM1430"/>
      <c r="FN1430"/>
      <c r="FO1430"/>
      <c r="FP1430"/>
      <c r="FQ1430"/>
      <c r="FR1430"/>
      <c r="FS1430"/>
      <c r="FT1430"/>
      <c r="FU1430"/>
      <c r="FV1430"/>
      <c r="FW1430"/>
      <c r="FX1430"/>
      <c r="FY1430"/>
      <c r="FZ1430"/>
      <c r="GA1430"/>
      <c r="GB1430"/>
      <c r="GC1430"/>
      <c r="GD1430"/>
      <c r="GE1430"/>
      <c r="GF1430"/>
      <c r="GG1430"/>
      <c r="GH1430"/>
      <c r="GI1430"/>
      <c r="GJ1430"/>
      <c r="GK1430"/>
      <c r="GL1430"/>
      <c r="GM1430"/>
      <c r="GN1430"/>
      <c r="GO1430"/>
      <c r="GP1430"/>
      <c r="GQ1430"/>
      <c r="GR1430"/>
      <c r="GS1430"/>
      <c r="GT1430"/>
      <c r="GU1430"/>
      <c r="GV1430"/>
      <c r="GW1430"/>
      <c r="GX1430"/>
      <c r="GY1430"/>
      <c r="GZ1430"/>
      <c r="HA1430"/>
      <c r="HB1430"/>
      <c r="HC1430"/>
      <c r="HD1430"/>
      <c r="HE1430"/>
      <c r="HF1430"/>
      <c r="HG1430"/>
      <c r="HH1430"/>
      <c r="HI1430"/>
      <c r="HJ1430"/>
      <c r="HK1430"/>
      <c r="HL1430"/>
      <c r="HM1430"/>
      <c r="HN1430"/>
      <c r="HO1430"/>
      <c r="HP1430"/>
      <c r="HQ1430"/>
      <c r="HR1430"/>
      <c r="HS1430"/>
      <c r="HT1430"/>
      <c r="HU1430"/>
      <c r="HV1430"/>
      <c r="HW1430"/>
      <c r="HX1430"/>
      <c r="HY1430"/>
      <c r="HZ1430"/>
      <c r="IA1430"/>
      <c r="IB1430"/>
      <c r="IC1430"/>
      <c r="ID1430"/>
      <c r="IE1430"/>
      <c r="IF1430"/>
      <c r="IG1430"/>
      <c r="IH1430"/>
      <c r="II1430"/>
      <c r="IJ1430"/>
      <c r="IK1430"/>
      <c r="IL1430"/>
      <c r="IM1430"/>
      <c r="IN1430"/>
      <c r="IO1430"/>
      <c r="IP1430"/>
      <c r="IQ1430"/>
      <c r="IR1430"/>
      <c r="IS1430"/>
      <c r="IT1430"/>
      <c r="IU1430"/>
      <c r="IV1430"/>
      <c r="IW1430"/>
      <c r="IX1430"/>
      <c r="IY1430"/>
      <c r="IZ1430"/>
      <c r="JA1430"/>
      <c r="JB1430"/>
      <c r="JC1430"/>
      <c r="JD1430"/>
      <c r="JE1430"/>
      <c r="JF1430"/>
      <c r="JG1430"/>
      <c r="JH1430"/>
      <c r="JI1430"/>
      <c r="JJ1430"/>
      <c r="JK1430"/>
      <c r="JL1430"/>
      <c r="JM1430"/>
      <c r="JN1430"/>
      <c r="JO1430"/>
      <c r="JP1430"/>
      <c r="JQ1430"/>
      <c r="JR1430"/>
      <c r="JS1430"/>
      <c r="JT1430"/>
      <c r="JU1430"/>
      <c r="JV1430"/>
      <c r="JW1430"/>
      <c r="JX1430"/>
      <c r="JY1430"/>
      <c r="JZ1430"/>
      <c r="KA1430"/>
      <c r="KB1430"/>
      <c r="KC1430"/>
      <c r="KD1430"/>
      <c r="KE1430"/>
      <c r="KF1430"/>
      <c r="KG1430"/>
      <c r="KH1430"/>
      <c r="KI1430"/>
      <c r="KJ1430"/>
      <c r="KK1430"/>
      <c r="KL1430"/>
      <c r="KM1430"/>
      <c r="KN1430"/>
      <c r="KO1430"/>
      <c r="KP1430"/>
      <c r="KQ1430"/>
      <c r="KR1430"/>
      <c r="KS1430"/>
      <c r="KT1430"/>
      <c r="KU1430"/>
      <c r="KV1430"/>
      <c r="KW1430"/>
      <c r="KX1430"/>
      <c r="KY1430"/>
      <c r="KZ1430"/>
      <c r="LA1430"/>
      <c r="LB1430"/>
      <c r="LC1430"/>
      <c r="LD1430"/>
      <c r="LE1430"/>
      <c r="LF1430"/>
      <c r="LG1430"/>
      <c r="LH1430"/>
      <c r="LI1430"/>
      <c r="LJ1430"/>
      <c r="LK1430"/>
      <c r="LL1430"/>
      <c r="LM1430"/>
      <c r="LN1430"/>
      <c r="LO1430"/>
      <c r="LP1430"/>
      <c r="LQ1430"/>
      <c r="LR1430"/>
      <c r="LS1430"/>
      <c r="LT1430"/>
      <c r="LU1430"/>
      <c r="LV1430"/>
      <c r="LW1430"/>
      <c r="LX1430"/>
      <c r="LY1430"/>
      <c r="LZ1430"/>
      <c r="MA1430"/>
      <c r="MB1430"/>
      <c r="MC1430"/>
      <c r="MD1430"/>
      <c r="ME1430"/>
      <c r="MF1430"/>
      <c r="MG1430"/>
      <c r="MH1430"/>
      <c r="MI1430"/>
      <c r="MJ1430"/>
      <c r="MK1430"/>
      <c r="ML1430"/>
      <c r="MM1430"/>
      <c r="MN1430"/>
      <c r="MO1430"/>
      <c r="MP1430"/>
      <c r="MQ1430"/>
      <c r="MR1430"/>
      <c r="MS1430"/>
      <c r="MT1430"/>
      <c r="MU1430"/>
      <c r="MV1430"/>
      <c r="MW1430"/>
      <c r="MX1430"/>
      <c r="MY1430"/>
      <c r="MZ1430"/>
      <c r="NA1430"/>
      <c r="NB1430"/>
      <c r="NC1430"/>
      <c r="ND1430"/>
      <c r="NE1430"/>
      <c r="NF1430"/>
      <c r="NG1430"/>
      <c r="NH1430"/>
      <c r="NI1430"/>
      <c r="NJ1430"/>
      <c r="NK1430"/>
      <c r="NL1430"/>
      <c r="NM1430"/>
      <c r="NN1430"/>
      <c r="NO1430"/>
      <c r="NP1430"/>
      <c r="NQ1430"/>
      <c r="NR1430"/>
      <c r="NS1430"/>
      <c r="NT1430"/>
      <c r="NU1430"/>
      <c r="NV1430"/>
      <c r="NW1430"/>
      <c r="NX1430"/>
      <c r="NY1430"/>
      <c r="NZ1430"/>
      <c r="OA1430"/>
    </row>
    <row r="1431" spans="16:391"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  <c r="CN1431"/>
      <c r="CO1431"/>
      <c r="CP1431"/>
      <c r="CQ1431"/>
      <c r="CR1431"/>
      <c r="CS1431"/>
      <c r="CT1431"/>
      <c r="CU1431"/>
      <c r="CV1431"/>
      <c r="CW1431"/>
      <c r="CX1431"/>
      <c r="CY1431"/>
      <c r="CZ1431"/>
      <c r="DA1431"/>
      <c r="DB1431"/>
      <c r="DC1431"/>
      <c r="DD1431"/>
      <c r="DE1431"/>
      <c r="DF1431"/>
      <c r="DG1431"/>
      <c r="DH1431"/>
      <c r="DI1431"/>
      <c r="DJ1431"/>
      <c r="DK1431"/>
      <c r="DL1431"/>
      <c r="DM1431"/>
      <c r="DN1431"/>
      <c r="DO1431"/>
      <c r="DP1431"/>
      <c r="DQ1431"/>
      <c r="DR1431"/>
      <c r="DS1431"/>
      <c r="DT1431"/>
      <c r="DU1431"/>
      <c r="DV1431"/>
      <c r="DW1431"/>
      <c r="DX1431"/>
      <c r="DY1431"/>
      <c r="DZ1431"/>
      <c r="EA1431"/>
      <c r="EB1431"/>
      <c r="EC1431"/>
      <c r="ED1431"/>
      <c r="EE1431"/>
      <c r="EF1431"/>
      <c r="EG1431"/>
      <c r="EH1431"/>
      <c r="EI1431"/>
      <c r="EJ1431"/>
      <c r="EK1431"/>
      <c r="EL1431"/>
      <c r="EM1431"/>
      <c r="EN1431"/>
      <c r="EO1431"/>
      <c r="EP1431"/>
      <c r="EQ1431"/>
      <c r="ER1431"/>
      <c r="ES1431"/>
      <c r="ET1431"/>
      <c r="EU1431"/>
      <c r="EV1431"/>
      <c r="EW1431"/>
      <c r="EX1431"/>
      <c r="EY1431"/>
      <c r="EZ1431"/>
      <c r="FA1431"/>
      <c r="FB1431"/>
      <c r="FC1431"/>
      <c r="FD1431"/>
      <c r="FE1431"/>
      <c r="FF1431"/>
      <c r="FG1431"/>
      <c r="FH1431"/>
      <c r="FI1431"/>
      <c r="FJ1431"/>
      <c r="FK1431"/>
      <c r="FL1431"/>
      <c r="FM1431"/>
      <c r="FN1431"/>
      <c r="FO1431"/>
      <c r="FP1431"/>
      <c r="FQ1431"/>
      <c r="FR1431"/>
      <c r="FS1431"/>
      <c r="FT1431"/>
      <c r="FU1431"/>
      <c r="FV1431"/>
      <c r="FW1431"/>
      <c r="FX1431"/>
      <c r="FY1431"/>
      <c r="FZ1431"/>
      <c r="GA1431"/>
      <c r="GB1431"/>
      <c r="GC1431"/>
      <c r="GD1431"/>
      <c r="GE1431"/>
      <c r="GF1431"/>
      <c r="GG1431"/>
      <c r="GH1431"/>
      <c r="GI1431"/>
      <c r="GJ1431"/>
      <c r="GK1431"/>
      <c r="GL1431"/>
      <c r="GM1431"/>
      <c r="GN1431"/>
      <c r="GO1431"/>
      <c r="GP1431"/>
      <c r="GQ1431"/>
      <c r="GR1431"/>
      <c r="GS1431"/>
      <c r="GT1431"/>
      <c r="GU1431"/>
      <c r="GV1431"/>
      <c r="GW1431"/>
      <c r="GX1431"/>
      <c r="GY1431"/>
      <c r="GZ1431"/>
      <c r="HA1431"/>
      <c r="HB1431"/>
      <c r="HC1431"/>
      <c r="HD1431"/>
      <c r="HE1431"/>
      <c r="HF1431"/>
      <c r="HG1431"/>
      <c r="HH1431"/>
      <c r="HI1431"/>
      <c r="HJ1431"/>
      <c r="HK1431"/>
      <c r="HL1431"/>
      <c r="HM1431"/>
      <c r="HN1431"/>
      <c r="HO1431"/>
      <c r="HP1431"/>
      <c r="HQ1431"/>
      <c r="HR1431"/>
      <c r="HS1431"/>
      <c r="HT1431"/>
      <c r="HU1431"/>
      <c r="HV1431"/>
      <c r="HW1431"/>
      <c r="HX1431"/>
      <c r="HY1431"/>
      <c r="HZ1431"/>
      <c r="IA1431"/>
      <c r="IB1431"/>
      <c r="IC1431"/>
      <c r="ID1431"/>
      <c r="IE1431"/>
      <c r="IF1431"/>
      <c r="IG1431"/>
      <c r="IH1431"/>
      <c r="II1431"/>
      <c r="IJ1431"/>
      <c r="IK1431"/>
      <c r="IL1431"/>
      <c r="IM1431"/>
      <c r="IN1431"/>
      <c r="IO1431"/>
      <c r="IP1431"/>
      <c r="IQ1431"/>
      <c r="IR1431"/>
      <c r="IS1431"/>
      <c r="IT1431"/>
      <c r="IU1431"/>
      <c r="IV1431"/>
      <c r="IW1431"/>
      <c r="IX1431"/>
      <c r="IY1431"/>
      <c r="IZ1431"/>
      <c r="JA1431"/>
      <c r="JB1431"/>
      <c r="JC1431"/>
      <c r="JD1431"/>
      <c r="JE1431"/>
      <c r="JF1431"/>
      <c r="JG1431"/>
      <c r="JH1431"/>
      <c r="JI1431"/>
      <c r="JJ1431"/>
      <c r="JK1431"/>
      <c r="JL1431"/>
      <c r="JM1431"/>
      <c r="JN1431"/>
      <c r="JO1431"/>
      <c r="JP1431"/>
      <c r="JQ1431"/>
      <c r="JR1431"/>
      <c r="JS1431"/>
      <c r="JT1431"/>
      <c r="JU1431"/>
      <c r="JV1431"/>
      <c r="JW1431"/>
      <c r="JX1431"/>
      <c r="JY1431"/>
      <c r="JZ1431"/>
      <c r="KA1431"/>
      <c r="KB1431"/>
      <c r="KC1431"/>
      <c r="KD1431"/>
      <c r="KE1431"/>
      <c r="KF1431"/>
      <c r="KG1431"/>
      <c r="KH1431"/>
      <c r="KI1431"/>
      <c r="KJ1431"/>
      <c r="KK1431"/>
      <c r="KL1431"/>
      <c r="KM1431"/>
      <c r="KN1431"/>
      <c r="KO1431"/>
      <c r="KP1431"/>
      <c r="KQ1431"/>
      <c r="KR1431"/>
      <c r="KS1431"/>
      <c r="KT1431"/>
      <c r="KU1431"/>
      <c r="KV1431"/>
      <c r="KW1431"/>
      <c r="KX1431"/>
      <c r="KY1431"/>
      <c r="KZ1431"/>
      <c r="LA1431"/>
      <c r="LB1431"/>
      <c r="LC1431"/>
      <c r="LD1431"/>
      <c r="LE1431"/>
      <c r="LF1431"/>
      <c r="LG1431"/>
      <c r="LH1431"/>
      <c r="LI1431"/>
      <c r="LJ1431"/>
      <c r="LK1431"/>
      <c r="LL1431"/>
      <c r="LM1431"/>
      <c r="LN1431"/>
      <c r="LO1431"/>
      <c r="LP1431"/>
      <c r="LQ1431"/>
      <c r="LR1431"/>
      <c r="LS1431"/>
      <c r="LT1431"/>
      <c r="LU1431"/>
      <c r="LV1431"/>
      <c r="LW1431"/>
      <c r="LX1431"/>
      <c r="LY1431"/>
      <c r="LZ1431"/>
      <c r="MA1431"/>
      <c r="MB1431"/>
      <c r="MC1431"/>
      <c r="MD1431"/>
      <c r="ME1431"/>
      <c r="MF1431"/>
      <c r="MG1431"/>
      <c r="MH1431"/>
      <c r="MI1431"/>
      <c r="MJ1431"/>
      <c r="MK1431"/>
      <c r="ML1431"/>
      <c r="MM1431"/>
      <c r="MN1431"/>
      <c r="MO1431"/>
      <c r="MP1431"/>
      <c r="MQ1431"/>
      <c r="MR1431"/>
      <c r="MS1431"/>
      <c r="MT1431"/>
      <c r="MU1431"/>
      <c r="MV1431"/>
      <c r="MW1431"/>
      <c r="MX1431"/>
      <c r="MY1431"/>
      <c r="MZ1431"/>
      <c r="NA1431"/>
      <c r="NB1431"/>
      <c r="NC1431"/>
      <c r="ND1431"/>
      <c r="NE1431"/>
      <c r="NF1431"/>
      <c r="NG1431"/>
      <c r="NH1431"/>
      <c r="NI1431"/>
      <c r="NJ1431"/>
      <c r="NK1431"/>
      <c r="NL1431"/>
      <c r="NM1431"/>
      <c r="NN1431"/>
      <c r="NO1431"/>
      <c r="NP1431"/>
      <c r="NQ1431"/>
      <c r="NR1431"/>
      <c r="NS1431"/>
      <c r="NT1431"/>
      <c r="NU1431"/>
      <c r="NV1431"/>
      <c r="NW1431"/>
      <c r="NX1431"/>
      <c r="NY1431"/>
      <c r="NZ1431"/>
      <c r="OA1431"/>
    </row>
    <row r="1432" spans="16:391"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  <c r="CN1432"/>
      <c r="CO1432"/>
      <c r="CP1432"/>
      <c r="CQ1432"/>
      <c r="CR1432"/>
      <c r="CS1432"/>
      <c r="CT1432"/>
      <c r="CU1432"/>
      <c r="CV1432"/>
      <c r="CW1432"/>
      <c r="CX1432"/>
      <c r="CY1432"/>
      <c r="CZ1432"/>
      <c r="DA1432"/>
      <c r="DB1432"/>
      <c r="DC1432"/>
      <c r="DD1432"/>
      <c r="DE1432"/>
      <c r="DF1432"/>
      <c r="DG1432"/>
      <c r="DH1432"/>
      <c r="DI1432"/>
      <c r="DJ1432"/>
      <c r="DK1432"/>
      <c r="DL1432"/>
      <c r="DM1432"/>
      <c r="DN1432"/>
      <c r="DO1432"/>
      <c r="DP1432"/>
      <c r="DQ1432"/>
      <c r="DR1432"/>
      <c r="DS1432"/>
      <c r="DT1432"/>
      <c r="DU1432"/>
      <c r="DV1432"/>
      <c r="DW1432"/>
      <c r="DX1432"/>
      <c r="DY1432"/>
      <c r="DZ1432"/>
      <c r="EA1432"/>
      <c r="EB1432"/>
      <c r="EC1432"/>
      <c r="ED1432"/>
      <c r="EE1432"/>
      <c r="EF1432"/>
      <c r="EG1432"/>
      <c r="EH1432"/>
      <c r="EI1432"/>
      <c r="EJ1432"/>
      <c r="EK1432"/>
      <c r="EL1432"/>
      <c r="EM1432"/>
      <c r="EN1432"/>
      <c r="EO1432"/>
      <c r="EP1432"/>
      <c r="EQ1432"/>
      <c r="ER1432"/>
      <c r="ES1432"/>
      <c r="ET1432"/>
      <c r="EU1432"/>
      <c r="EV1432"/>
      <c r="EW1432"/>
      <c r="EX1432"/>
      <c r="EY1432"/>
      <c r="EZ1432"/>
      <c r="FA1432"/>
      <c r="FB1432"/>
      <c r="FC1432"/>
      <c r="FD1432"/>
      <c r="FE1432"/>
      <c r="FF1432"/>
      <c r="FG1432"/>
      <c r="FH1432"/>
      <c r="FI1432"/>
      <c r="FJ1432"/>
      <c r="FK1432"/>
      <c r="FL1432"/>
      <c r="FM1432"/>
      <c r="FN1432"/>
      <c r="FO1432"/>
      <c r="FP1432"/>
      <c r="FQ1432"/>
      <c r="FR1432"/>
      <c r="FS1432"/>
      <c r="FT1432"/>
      <c r="FU1432"/>
      <c r="FV1432"/>
      <c r="FW1432"/>
      <c r="FX1432"/>
      <c r="FY1432"/>
      <c r="FZ1432"/>
      <c r="GA1432"/>
      <c r="GB1432"/>
      <c r="GC1432"/>
      <c r="GD1432"/>
      <c r="GE1432"/>
      <c r="GF1432"/>
      <c r="GG1432"/>
      <c r="GH1432"/>
      <c r="GI1432"/>
      <c r="GJ1432"/>
      <c r="GK1432"/>
      <c r="GL1432"/>
      <c r="GM1432"/>
      <c r="GN1432"/>
      <c r="GO1432"/>
      <c r="GP1432"/>
      <c r="GQ1432"/>
      <c r="GR1432"/>
      <c r="GS1432"/>
      <c r="GT1432"/>
      <c r="GU1432"/>
      <c r="GV1432"/>
      <c r="GW1432"/>
      <c r="GX1432"/>
      <c r="GY1432"/>
      <c r="GZ1432"/>
      <c r="HA1432"/>
      <c r="HB1432"/>
      <c r="HC1432"/>
      <c r="HD1432"/>
      <c r="HE1432"/>
      <c r="HF1432"/>
      <c r="HG1432"/>
      <c r="HH1432"/>
      <c r="HI1432"/>
      <c r="HJ1432"/>
      <c r="HK1432"/>
      <c r="HL1432"/>
      <c r="HM1432"/>
      <c r="HN1432"/>
      <c r="HO1432"/>
      <c r="HP1432"/>
      <c r="HQ1432"/>
      <c r="HR1432"/>
      <c r="HS1432"/>
      <c r="HT1432"/>
      <c r="HU1432"/>
      <c r="HV1432"/>
      <c r="HW1432"/>
      <c r="HX1432"/>
      <c r="HY1432"/>
      <c r="HZ1432"/>
      <c r="IA1432"/>
      <c r="IB1432"/>
      <c r="IC1432"/>
      <c r="ID1432"/>
      <c r="IE1432"/>
      <c r="IF1432"/>
      <c r="IG1432"/>
      <c r="IH1432"/>
      <c r="II1432"/>
      <c r="IJ1432"/>
      <c r="IK1432"/>
      <c r="IL1432"/>
      <c r="IM1432"/>
      <c r="IN1432"/>
      <c r="IO1432"/>
      <c r="IP1432"/>
      <c r="IQ1432"/>
      <c r="IR1432"/>
      <c r="IS1432"/>
      <c r="IT1432"/>
      <c r="IU1432"/>
      <c r="IV1432"/>
      <c r="IW1432"/>
      <c r="IX1432"/>
      <c r="IY1432"/>
      <c r="IZ1432"/>
      <c r="JA1432"/>
      <c r="JB1432"/>
      <c r="JC1432"/>
      <c r="JD1432"/>
      <c r="JE1432"/>
      <c r="JF1432"/>
      <c r="JG1432"/>
      <c r="JH1432"/>
      <c r="JI1432"/>
      <c r="JJ1432"/>
      <c r="JK1432"/>
      <c r="JL1432"/>
      <c r="JM1432"/>
      <c r="JN1432"/>
      <c r="JO1432"/>
      <c r="JP1432"/>
      <c r="JQ1432"/>
      <c r="JR1432"/>
      <c r="JS1432"/>
      <c r="JT1432"/>
      <c r="JU1432"/>
      <c r="JV1432"/>
      <c r="JW1432"/>
      <c r="JX1432"/>
      <c r="JY1432"/>
      <c r="JZ1432"/>
      <c r="KA1432"/>
      <c r="KB1432"/>
      <c r="KC1432"/>
      <c r="KD1432"/>
      <c r="KE1432"/>
      <c r="KF1432"/>
      <c r="KG1432"/>
      <c r="KH1432"/>
      <c r="KI1432"/>
      <c r="KJ1432"/>
      <c r="KK1432"/>
      <c r="KL1432"/>
      <c r="KM1432"/>
      <c r="KN1432"/>
      <c r="KO1432"/>
      <c r="KP1432"/>
      <c r="KQ1432"/>
      <c r="KR1432"/>
      <c r="KS1432"/>
      <c r="KT1432"/>
      <c r="KU1432"/>
      <c r="KV1432"/>
      <c r="KW1432"/>
      <c r="KX1432"/>
      <c r="KY1432"/>
      <c r="KZ1432"/>
      <c r="LA1432"/>
      <c r="LB1432"/>
      <c r="LC1432"/>
      <c r="LD1432"/>
      <c r="LE1432"/>
      <c r="LF1432"/>
      <c r="LG1432"/>
      <c r="LH1432"/>
      <c r="LI1432"/>
      <c r="LJ1432"/>
      <c r="LK1432"/>
      <c r="LL1432"/>
      <c r="LM1432"/>
      <c r="LN1432"/>
      <c r="LO1432"/>
      <c r="LP1432"/>
      <c r="LQ1432"/>
      <c r="LR1432"/>
      <c r="LS1432"/>
      <c r="LT1432"/>
      <c r="LU1432"/>
      <c r="LV1432"/>
      <c r="LW1432"/>
      <c r="LX1432"/>
      <c r="LY1432"/>
      <c r="LZ1432"/>
      <c r="MA1432"/>
      <c r="MB1432"/>
      <c r="MC1432"/>
      <c r="MD1432"/>
      <c r="ME1432"/>
      <c r="MF1432"/>
      <c r="MG1432"/>
      <c r="MH1432"/>
      <c r="MI1432"/>
      <c r="MJ1432"/>
      <c r="MK1432"/>
      <c r="ML1432"/>
      <c r="MM1432"/>
      <c r="MN1432"/>
      <c r="MO1432"/>
      <c r="MP1432"/>
      <c r="MQ1432"/>
      <c r="MR1432"/>
      <c r="MS1432"/>
      <c r="MT1432"/>
      <c r="MU1432"/>
      <c r="MV1432"/>
      <c r="MW1432"/>
      <c r="MX1432"/>
      <c r="MY1432"/>
      <c r="MZ1432"/>
      <c r="NA1432"/>
      <c r="NB1432"/>
      <c r="NC1432"/>
      <c r="ND1432"/>
      <c r="NE1432"/>
      <c r="NF1432"/>
      <c r="NG1432"/>
      <c r="NH1432"/>
      <c r="NI1432"/>
      <c r="NJ1432"/>
      <c r="NK1432"/>
      <c r="NL1432"/>
      <c r="NM1432"/>
      <c r="NN1432"/>
      <c r="NO1432"/>
      <c r="NP1432"/>
      <c r="NQ1432"/>
      <c r="NR1432"/>
      <c r="NS1432"/>
      <c r="NT1432"/>
      <c r="NU1432"/>
      <c r="NV1432"/>
      <c r="NW1432"/>
      <c r="NX1432"/>
      <c r="NY1432"/>
      <c r="NZ1432"/>
      <c r="OA1432"/>
    </row>
    <row r="1433" spans="16:391"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  <c r="CN1433"/>
      <c r="CO1433"/>
      <c r="CP1433"/>
      <c r="CQ1433"/>
      <c r="CR1433"/>
      <c r="CS1433"/>
      <c r="CT1433"/>
      <c r="CU1433"/>
      <c r="CV1433"/>
      <c r="CW1433"/>
      <c r="CX1433"/>
      <c r="CY1433"/>
      <c r="CZ1433"/>
      <c r="DA1433"/>
      <c r="DB1433"/>
      <c r="DC1433"/>
      <c r="DD1433"/>
      <c r="DE1433"/>
      <c r="DF1433"/>
      <c r="DG1433"/>
      <c r="DH1433"/>
      <c r="DI1433"/>
      <c r="DJ1433"/>
      <c r="DK1433"/>
      <c r="DL1433"/>
      <c r="DM1433"/>
      <c r="DN1433"/>
      <c r="DO1433"/>
      <c r="DP1433"/>
      <c r="DQ1433"/>
      <c r="DR1433"/>
      <c r="DS1433"/>
      <c r="DT1433"/>
      <c r="DU1433"/>
      <c r="DV1433"/>
      <c r="DW1433"/>
      <c r="DX1433"/>
      <c r="DY1433"/>
      <c r="DZ1433"/>
      <c r="EA1433"/>
      <c r="EB1433"/>
      <c r="EC1433"/>
      <c r="ED1433"/>
      <c r="EE1433"/>
      <c r="EF1433"/>
      <c r="EG1433"/>
      <c r="EH1433"/>
      <c r="EI1433"/>
      <c r="EJ1433"/>
      <c r="EK1433"/>
      <c r="EL1433"/>
      <c r="EM1433"/>
      <c r="EN1433"/>
      <c r="EO1433"/>
      <c r="EP1433"/>
      <c r="EQ1433"/>
      <c r="ER1433"/>
      <c r="ES1433"/>
      <c r="ET1433"/>
      <c r="EU1433"/>
      <c r="EV1433"/>
      <c r="EW1433"/>
      <c r="EX1433"/>
      <c r="EY1433"/>
      <c r="EZ1433"/>
      <c r="FA1433"/>
      <c r="FB1433"/>
      <c r="FC1433"/>
      <c r="FD1433"/>
      <c r="FE1433"/>
      <c r="FF1433"/>
      <c r="FG1433"/>
      <c r="FH1433"/>
      <c r="FI1433"/>
      <c r="FJ1433"/>
      <c r="FK1433"/>
      <c r="FL1433"/>
      <c r="FM1433"/>
      <c r="FN1433"/>
      <c r="FO1433"/>
      <c r="FP1433"/>
      <c r="FQ1433"/>
      <c r="FR1433"/>
      <c r="FS1433"/>
      <c r="FT1433"/>
      <c r="FU1433"/>
      <c r="FV1433"/>
      <c r="FW1433"/>
      <c r="FX1433"/>
      <c r="FY1433"/>
      <c r="FZ1433"/>
      <c r="GA1433"/>
      <c r="GB1433"/>
      <c r="GC1433"/>
      <c r="GD1433"/>
      <c r="GE1433"/>
      <c r="GF1433"/>
      <c r="GG1433"/>
      <c r="GH1433"/>
      <c r="GI1433"/>
      <c r="GJ1433"/>
      <c r="GK1433"/>
      <c r="GL1433"/>
      <c r="GM1433"/>
      <c r="GN1433"/>
      <c r="GO1433"/>
      <c r="GP1433"/>
      <c r="GQ1433"/>
      <c r="GR1433"/>
      <c r="GS1433"/>
      <c r="GT1433"/>
      <c r="GU1433"/>
      <c r="GV1433"/>
      <c r="GW1433"/>
      <c r="GX1433"/>
      <c r="GY1433"/>
      <c r="GZ1433"/>
      <c r="HA1433"/>
      <c r="HB1433"/>
      <c r="HC1433"/>
      <c r="HD1433"/>
      <c r="HE1433"/>
      <c r="HF1433"/>
      <c r="HG1433"/>
      <c r="HH1433"/>
      <c r="HI1433"/>
      <c r="HJ1433"/>
      <c r="HK1433"/>
      <c r="HL1433"/>
      <c r="HM1433"/>
      <c r="HN1433"/>
      <c r="HO1433"/>
      <c r="HP1433"/>
      <c r="HQ1433"/>
      <c r="HR1433"/>
      <c r="HS1433"/>
      <c r="HT1433"/>
      <c r="HU1433"/>
      <c r="HV1433"/>
      <c r="HW1433"/>
      <c r="HX1433"/>
      <c r="HY1433"/>
      <c r="HZ1433"/>
      <c r="IA1433"/>
      <c r="IB1433"/>
      <c r="IC1433"/>
      <c r="ID1433"/>
      <c r="IE1433"/>
      <c r="IF1433"/>
      <c r="IG1433"/>
      <c r="IH1433"/>
      <c r="II1433"/>
      <c r="IJ1433"/>
      <c r="IK1433"/>
      <c r="IL1433"/>
      <c r="IM1433"/>
      <c r="IN1433"/>
      <c r="IO1433"/>
      <c r="IP1433"/>
      <c r="IQ1433"/>
      <c r="IR1433"/>
      <c r="IS1433"/>
      <c r="IT1433"/>
      <c r="IU1433"/>
      <c r="IV1433"/>
      <c r="IW1433"/>
      <c r="IX1433"/>
      <c r="IY1433"/>
      <c r="IZ1433"/>
      <c r="JA1433"/>
      <c r="JB1433"/>
      <c r="JC1433"/>
      <c r="JD1433"/>
      <c r="JE1433"/>
      <c r="JF1433"/>
      <c r="JG1433"/>
      <c r="JH1433"/>
      <c r="JI1433"/>
      <c r="JJ1433"/>
      <c r="JK1433"/>
      <c r="JL1433"/>
      <c r="JM1433"/>
      <c r="JN1433"/>
      <c r="JO1433"/>
      <c r="JP1433"/>
      <c r="JQ1433"/>
      <c r="JR1433"/>
      <c r="JS1433"/>
      <c r="JT1433"/>
      <c r="JU1433"/>
      <c r="JV1433"/>
      <c r="JW1433"/>
      <c r="JX1433"/>
      <c r="JY1433"/>
      <c r="JZ1433"/>
      <c r="KA1433"/>
      <c r="KB1433"/>
      <c r="KC1433"/>
      <c r="KD1433"/>
      <c r="KE1433"/>
      <c r="KF1433"/>
      <c r="KG1433"/>
      <c r="KH1433"/>
      <c r="KI1433"/>
      <c r="KJ1433"/>
      <c r="KK1433"/>
      <c r="KL1433"/>
      <c r="KM1433"/>
      <c r="KN1433"/>
      <c r="KO1433"/>
      <c r="KP1433"/>
      <c r="KQ1433"/>
      <c r="KR1433"/>
      <c r="KS1433"/>
      <c r="KT1433"/>
      <c r="KU1433"/>
      <c r="KV1433"/>
      <c r="KW1433"/>
      <c r="KX1433"/>
      <c r="KY1433"/>
      <c r="KZ1433"/>
      <c r="LA1433"/>
      <c r="LB1433"/>
      <c r="LC1433"/>
      <c r="LD1433"/>
      <c r="LE1433"/>
      <c r="LF1433"/>
      <c r="LG1433"/>
      <c r="LH1433"/>
      <c r="LI1433"/>
      <c r="LJ1433"/>
      <c r="LK1433"/>
      <c r="LL1433"/>
      <c r="LM1433"/>
      <c r="LN1433"/>
      <c r="LO1433"/>
      <c r="LP1433"/>
      <c r="LQ1433"/>
      <c r="LR1433"/>
      <c r="LS1433"/>
      <c r="LT1433"/>
      <c r="LU1433"/>
      <c r="LV1433"/>
      <c r="LW1433"/>
      <c r="LX1433"/>
      <c r="LY1433"/>
      <c r="LZ1433"/>
      <c r="MA1433"/>
      <c r="MB1433"/>
      <c r="MC1433"/>
      <c r="MD1433"/>
      <c r="ME1433"/>
      <c r="MF1433"/>
      <c r="MG1433"/>
      <c r="MH1433"/>
      <c r="MI1433"/>
      <c r="MJ1433"/>
      <c r="MK1433"/>
      <c r="ML1433"/>
      <c r="MM1433"/>
      <c r="MN1433"/>
      <c r="MO1433"/>
      <c r="MP1433"/>
      <c r="MQ1433"/>
      <c r="MR1433"/>
      <c r="MS1433"/>
      <c r="MT1433"/>
      <c r="MU1433"/>
      <c r="MV1433"/>
      <c r="MW1433"/>
      <c r="MX1433"/>
      <c r="MY1433"/>
      <c r="MZ1433"/>
      <c r="NA1433"/>
      <c r="NB1433"/>
      <c r="NC1433"/>
      <c r="ND1433"/>
      <c r="NE1433"/>
      <c r="NF1433"/>
      <c r="NG1433"/>
      <c r="NH1433"/>
      <c r="NI1433"/>
      <c r="NJ1433"/>
      <c r="NK1433"/>
      <c r="NL1433"/>
      <c r="NM1433"/>
      <c r="NN1433"/>
      <c r="NO1433"/>
      <c r="NP1433"/>
      <c r="NQ1433"/>
      <c r="NR1433"/>
      <c r="NS1433"/>
      <c r="NT1433"/>
      <c r="NU1433"/>
      <c r="NV1433"/>
      <c r="NW1433"/>
      <c r="NX1433"/>
      <c r="NY1433"/>
      <c r="NZ1433"/>
      <c r="OA1433"/>
    </row>
    <row r="1434" spans="16:391"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  <c r="CN1434"/>
      <c r="CO1434"/>
      <c r="CP1434"/>
      <c r="CQ1434"/>
      <c r="CR1434"/>
      <c r="CS1434"/>
      <c r="CT1434"/>
      <c r="CU1434"/>
      <c r="CV1434"/>
      <c r="CW1434"/>
      <c r="CX1434"/>
      <c r="CY1434"/>
      <c r="CZ1434"/>
      <c r="DA1434"/>
      <c r="DB1434"/>
      <c r="DC1434"/>
      <c r="DD1434"/>
      <c r="DE1434"/>
      <c r="DF1434"/>
      <c r="DG1434"/>
      <c r="DH1434"/>
      <c r="DI1434"/>
      <c r="DJ1434"/>
      <c r="DK1434"/>
      <c r="DL1434"/>
      <c r="DM1434"/>
      <c r="DN1434"/>
      <c r="DO1434"/>
      <c r="DP1434"/>
      <c r="DQ1434"/>
      <c r="DR1434"/>
      <c r="DS1434"/>
      <c r="DT1434"/>
      <c r="DU1434"/>
      <c r="DV1434"/>
      <c r="DW1434"/>
      <c r="DX1434"/>
      <c r="DY1434"/>
      <c r="DZ1434"/>
      <c r="EA1434"/>
      <c r="EB1434"/>
      <c r="EC1434"/>
      <c r="ED1434"/>
      <c r="EE1434"/>
      <c r="EF1434"/>
      <c r="EG1434"/>
      <c r="EH1434"/>
      <c r="EI1434"/>
      <c r="EJ1434"/>
      <c r="EK1434"/>
      <c r="EL1434"/>
      <c r="EM1434"/>
      <c r="EN1434"/>
      <c r="EO1434"/>
      <c r="EP1434"/>
      <c r="EQ1434"/>
      <c r="ER1434"/>
      <c r="ES1434"/>
      <c r="ET1434"/>
      <c r="EU1434"/>
      <c r="EV1434"/>
      <c r="EW1434"/>
      <c r="EX1434"/>
      <c r="EY1434"/>
      <c r="EZ1434"/>
      <c r="FA1434"/>
      <c r="FB1434"/>
      <c r="FC1434"/>
      <c r="FD1434"/>
      <c r="FE1434"/>
      <c r="FF1434"/>
      <c r="FG1434"/>
      <c r="FH1434"/>
      <c r="FI1434"/>
      <c r="FJ1434"/>
      <c r="FK1434"/>
      <c r="FL1434"/>
      <c r="FM1434"/>
      <c r="FN1434"/>
      <c r="FO1434"/>
      <c r="FP1434"/>
      <c r="FQ1434"/>
      <c r="FR1434"/>
      <c r="FS1434"/>
      <c r="FT1434"/>
      <c r="FU1434"/>
      <c r="FV1434"/>
      <c r="FW1434"/>
      <c r="FX1434"/>
      <c r="FY1434"/>
      <c r="FZ1434"/>
      <c r="GA1434"/>
      <c r="GB1434"/>
      <c r="GC1434"/>
      <c r="GD1434"/>
      <c r="GE1434"/>
      <c r="GF1434"/>
      <c r="GG1434"/>
      <c r="GH1434"/>
      <c r="GI1434"/>
      <c r="GJ1434"/>
      <c r="GK1434"/>
      <c r="GL1434"/>
      <c r="GM1434"/>
      <c r="GN1434"/>
      <c r="GO1434"/>
      <c r="GP1434"/>
      <c r="GQ1434"/>
      <c r="GR1434"/>
      <c r="GS1434"/>
      <c r="GT1434"/>
      <c r="GU1434"/>
      <c r="GV1434"/>
      <c r="GW1434"/>
      <c r="GX1434"/>
      <c r="GY1434"/>
      <c r="GZ1434"/>
      <c r="HA1434"/>
      <c r="HB1434"/>
      <c r="HC1434"/>
      <c r="HD1434"/>
      <c r="HE1434"/>
      <c r="HF1434"/>
      <c r="HG1434"/>
      <c r="HH1434"/>
      <c r="HI1434"/>
      <c r="HJ1434"/>
      <c r="HK1434"/>
      <c r="HL1434"/>
      <c r="HM1434"/>
      <c r="HN1434"/>
      <c r="HO1434"/>
      <c r="HP1434"/>
      <c r="HQ1434"/>
      <c r="HR1434"/>
      <c r="HS1434"/>
      <c r="HT1434"/>
      <c r="HU1434"/>
      <c r="HV1434"/>
      <c r="HW1434"/>
      <c r="HX1434"/>
      <c r="HY1434"/>
      <c r="HZ1434"/>
      <c r="IA1434"/>
      <c r="IB1434"/>
      <c r="IC1434"/>
      <c r="ID1434"/>
      <c r="IE1434"/>
      <c r="IF1434"/>
      <c r="IG1434"/>
      <c r="IH1434"/>
      <c r="II1434"/>
      <c r="IJ1434"/>
      <c r="IK1434"/>
      <c r="IL1434"/>
      <c r="IM1434"/>
      <c r="IN1434"/>
      <c r="IO1434"/>
      <c r="IP1434"/>
      <c r="IQ1434"/>
      <c r="IR1434"/>
      <c r="IS1434"/>
      <c r="IT1434"/>
      <c r="IU1434"/>
      <c r="IV1434"/>
      <c r="IW1434"/>
      <c r="IX1434"/>
      <c r="IY1434"/>
      <c r="IZ1434"/>
      <c r="JA1434"/>
      <c r="JB1434"/>
      <c r="JC1434"/>
      <c r="JD1434"/>
      <c r="JE1434"/>
      <c r="JF1434"/>
      <c r="JG1434"/>
      <c r="JH1434"/>
      <c r="JI1434"/>
      <c r="JJ1434"/>
      <c r="JK1434"/>
      <c r="JL1434"/>
      <c r="JM1434"/>
      <c r="JN1434"/>
      <c r="JO1434"/>
      <c r="JP1434"/>
      <c r="JQ1434"/>
      <c r="JR1434"/>
      <c r="JS1434"/>
      <c r="JT1434"/>
      <c r="JU1434"/>
      <c r="JV1434"/>
      <c r="JW1434"/>
      <c r="JX1434"/>
      <c r="JY1434"/>
      <c r="JZ1434"/>
      <c r="KA1434"/>
      <c r="KB1434"/>
      <c r="KC1434"/>
      <c r="KD1434"/>
      <c r="KE1434"/>
      <c r="KF1434"/>
      <c r="KG1434"/>
      <c r="KH1434"/>
      <c r="KI1434"/>
      <c r="KJ1434"/>
      <c r="KK1434"/>
      <c r="KL1434"/>
      <c r="KM1434"/>
      <c r="KN1434"/>
      <c r="KO1434"/>
      <c r="KP1434"/>
      <c r="KQ1434"/>
      <c r="KR1434"/>
      <c r="KS1434"/>
      <c r="KT1434"/>
      <c r="KU1434"/>
      <c r="KV1434"/>
      <c r="KW1434"/>
      <c r="KX1434"/>
      <c r="KY1434"/>
      <c r="KZ1434"/>
      <c r="LA1434"/>
      <c r="LB1434"/>
      <c r="LC1434"/>
      <c r="LD1434"/>
      <c r="LE1434"/>
      <c r="LF1434"/>
      <c r="LG1434"/>
      <c r="LH1434"/>
      <c r="LI1434"/>
      <c r="LJ1434"/>
      <c r="LK1434"/>
      <c r="LL1434"/>
      <c r="LM1434"/>
      <c r="LN1434"/>
      <c r="LO1434"/>
      <c r="LP1434"/>
      <c r="LQ1434"/>
      <c r="LR1434"/>
      <c r="LS1434"/>
      <c r="LT1434"/>
      <c r="LU1434"/>
      <c r="LV1434"/>
      <c r="LW1434"/>
      <c r="LX1434"/>
      <c r="LY1434"/>
      <c r="LZ1434"/>
      <c r="MA1434"/>
      <c r="MB1434"/>
      <c r="MC1434"/>
      <c r="MD1434"/>
      <c r="ME1434"/>
      <c r="MF1434"/>
      <c r="MG1434"/>
      <c r="MH1434"/>
      <c r="MI1434"/>
      <c r="MJ1434"/>
      <c r="MK1434"/>
      <c r="ML1434"/>
      <c r="MM1434"/>
      <c r="MN1434"/>
      <c r="MO1434"/>
      <c r="MP1434"/>
      <c r="MQ1434"/>
      <c r="MR1434"/>
      <c r="MS1434"/>
      <c r="MT1434"/>
      <c r="MU1434"/>
      <c r="MV1434"/>
      <c r="MW1434"/>
      <c r="MX1434"/>
      <c r="MY1434"/>
      <c r="MZ1434"/>
      <c r="NA1434"/>
      <c r="NB1434"/>
      <c r="NC1434"/>
      <c r="ND1434"/>
      <c r="NE1434"/>
      <c r="NF1434"/>
      <c r="NG1434"/>
      <c r="NH1434"/>
      <c r="NI1434"/>
      <c r="NJ1434"/>
      <c r="NK1434"/>
      <c r="NL1434"/>
      <c r="NM1434"/>
      <c r="NN1434"/>
      <c r="NO1434"/>
      <c r="NP1434"/>
      <c r="NQ1434"/>
      <c r="NR1434"/>
      <c r="NS1434"/>
      <c r="NT1434"/>
      <c r="NU1434"/>
      <c r="NV1434"/>
      <c r="NW1434"/>
      <c r="NX1434"/>
      <c r="NY1434"/>
      <c r="NZ1434"/>
      <c r="OA1434"/>
    </row>
    <row r="1435" spans="16:391"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  <c r="CN1435"/>
      <c r="CO1435"/>
      <c r="CP1435"/>
      <c r="CQ1435"/>
      <c r="CR1435"/>
      <c r="CS1435"/>
      <c r="CT1435"/>
      <c r="CU1435"/>
      <c r="CV1435"/>
      <c r="CW1435"/>
      <c r="CX1435"/>
      <c r="CY1435"/>
      <c r="CZ1435"/>
      <c r="DA1435"/>
      <c r="DB1435"/>
      <c r="DC1435"/>
      <c r="DD1435"/>
      <c r="DE1435"/>
      <c r="DF1435"/>
      <c r="DG1435"/>
      <c r="DH1435"/>
      <c r="DI1435"/>
      <c r="DJ1435"/>
      <c r="DK1435"/>
      <c r="DL1435"/>
      <c r="DM1435"/>
      <c r="DN1435"/>
      <c r="DO1435"/>
      <c r="DP1435"/>
      <c r="DQ1435"/>
      <c r="DR1435"/>
      <c r="DS1435"/>
      <c r="DT1435"/>
      <c r="DU1435"/>
      <c r="DV1435"/>
      <c r="DW1435"/>
      <c r="DX1435"/>
      <c r="DY1435"/>
      <c r="DZ1435"/>
      <c r="EA1435"/>
      <c r="EB1435"/>
      <c r="EC1435"/>
      <c r="ED1435"/>
      <c r="EE1435"/>
      <c r="EF1435"/>
      <c r="EG1435"/>
      <c r="EH1435"/>
      <c r="EI1435"/>
      <c r="EJ1435"/>
      <c r="EK1435"/>
      <c r="EL1435"/>
      <c r="EM1435"/>
      <c r="EN1435"/>
      <c r="EO1435"/>
      <c r="EP1435"/>
      <c r="EQ1435"/>
      <c r="ER1435"/>
      <c r="ES1435"/>
      <c r="ET1435"/>
      <c r="EU1435"/>
      <c r="EV1435"/>
      <c r="EW1435"/>
      <c r="EX1435"/>
      <c r="EY1435"/>
      <c r="EZ1435"/>
      <c r="FA1435"/>
      <c r="FB1435"/>
      <c r="FC1435"/>
      <c r="FD1435"/>
      <c r="FE1435"/>
      <c r="FF1435"/>
      <c r="FG1435"/>
      <c r="FH1435"/>
      <c r="FI1435"/>
      <c r="FJ1435"/>
      <c r="FK1435"/>
      <c r="FL1435"/>
      <c r="FM1435"/>
      <c r="FN1435"/>
      <c r="FO1435"/>
      <c r="FP1435"/>
      <c r="FQ1435"/>
      <c r="FR1435"/>
      <c r="FS1435"/>
      <c r="FT1435"/>
      <c r="FU1435"/>
      <c r="FV1435"/>
      <c r="FW1435"/>
      <c r="FX1435"/>
      <c r="FY1435"/>
      <c r="FZ1435"/>
      <c r="GA1435"/>
      <c r="GB1435"/>
      <c r="GC1435"/>
      <c r="GD1435"/>
      <c r="GE1435"/>
      <c r="GF1435"/>
      <c r="GG1435"/>
      <c r="GH1435"/>
      <c r="GI1435"/>
      <c r="GJ1435"/>
      <c r="GK1435"/>
      <c r="GL1435"/>
      <c r="GM1435"/>
      <c r="GN1435"/>
      <c r="GO1435"/>
      <c r="GP1435"/>
      <c r="GQ1435"/>
      <c r="GR1435"/>
      <c r="GS1435"/>
      <c r="GT1435"/>
      <c r="GU1435"/>
      <c r="GV1435"/>
      <c r="GW1435"/>
      <c r="GX1435"/>
      <c r="GY1435"/>
      <c r="GZ1435"/>
      <c r="HA1435"/>
      <c r="HB1435"/>
      <c r="HC1435"/>
      <c r="HD1435"/>
      <c r="HE1435"/>
      <c r="HF1435"/>
      <c r="HG1435"/>
      <c r="HH1435"/>
      <c r="HI1435"/>
      <c r="HJ1435"/>
      <c r="HK1435"/>
      <c r="HL1435"/>
      <c r="HM1435"/>
      <c r="HN1435"/>
      <c r="HO1435"/>
      <c r="HP1435"/>
      <c r="HQ1435"/>
      <c r="HR1435"/>
      <c r="HS1435"/>
      <c r="HT1435"/>
      <c r="HU1435"/>
      <c r="HV1435"/>
      <c r="HW1435"/>
      <c r="HX1435"/>
      <c r="HY1435"/>
      <c r="HZ1435"/>
      <c r="IA1435"/>
      <c r="IB1435"/>
      <c r="IC1435"/>
      <c r="ID1435"/>
      <c r="IE1435"/>
      <c r="IF1435"/>
      <c r="IG1435"/>
      <c r="IH1435"/>
      <c r="II1435"/>
      <c r="IJ1435"/>
      <c r="IK1435"/>
      <c r="IL1435"/>
      <c r="IM1435"/>
      <c r="IN1435"/>
      <c r="IO1435"/>
      <c r="IP1435"/>
      <c r="IQ1435"/>
      <c r="IR1435"/>
      <c r="IS1435"/>
      <c r="IT1435"/>
      <c r="IU1435"/>
      <c r="IV1435"/>
      <c r="IW1435"/>
      <c r="IX1435"/>
      <c r="IY1435"/>
      <c r="IZ1435"/>
      <c r="JA1435"/>
      <c r="JB1435"/>
      <c r="JC1435"/>
      <c r="JD1435"/>
      <c r="JE1435"/>
      <c r="JF1435"/>
      <c r="JG1435"/>
      <c r="JH1435"/>
      <c r="JI1435"/>
      <c r="JJ1435"/>
      <c r="JK1435"/>
      <c r="JL1435"/>
      <c r="JM1435"/>
      <c r="JN1435"/>
      <c r="JO1435"/>
      <c r="JP1435"/>
      <c r="JQ1435"/>
      <c r="JR1435"/>
      <c r="JS1435"/>
      <c r="JT1435"/>
      <c r="JU1435"/>
      <c r="JV1435"/>
      <c r="JW1435"/>
      <c r="JX1435"/>
      <c r="JY1435"/>
      <c r="JZ1435"/>
      <c r="KA1435"/>
      <c r="KB1435"/>
      <c r="KC1435"/>
      <c r="KD1435"/>
      <c r="KE1435"/>
      <c r="KF1435"/>
      <c r="KG1435"/>
      <c r="KH1435"/>
      <c r="KI1435"/>
      <c r="KJ1435"/>
      <c r="KK1435"/>
      <c r="KL1435"/>
      <c r="KM1435"/>
      <c r="KN1435"/>
      <c r="KO1435"/>
      <c r="KP1435"/>
      <c r="KQ1435"/>
      <c r="KR1435"/>
      <c r="KS1435"/>
      <c r="KT1435"/>
      <c r="KU1435"/>
      <c r="KV1435"/>
      <c r="KW1435"/>
      <c r="KX1435"/>
      <c r="KY1435"/>
      <c r="KZ1435"/>
      <c r="LA1435"/>
      <c r="LB1435"/>
      <c r="LC1435"/>
      <c r="LD1435"/>
      <c r="LE1435"/>
      <c r="LF1435"/>
      <c r="LG1435"/>
      <c r="LH1435"/>
      <c r="LI1435"/>
      <c r="LJ1435"/>
      <c r="LK1435"/>
      <c r="LL1435"/>
      <c r="LM1435"/>
      <c r="LN1435"/>
      <c r="LO1435"/>
      <c r="LP1435"/>
      <c r="LQ1435"/>
      <c r="LR1435"/>
      <c r="LS1435"/>
      <c r="LT1435"/>
      <c r="LU1435"/>
      <c r="LV1435"/>
      <c r="LW1435"/>
      <c r="LX1435"/>
      <c r="LY1435"/>
      <c r="LZ1435"/>
      <c r="MA1435"/>
      <c r="MB1435"/>
      <c r="MC1435"/>
      <c r="MD1435"/>
      <c r="ME1435"/>
      <c r="MF1435"/>
      <c r="MG1435"/>
      <c r="MH1435"/>
      <c r="MI1435"/>
      <c r="MJ1435"/>
      <c r="MK1435"/>
      <c r="ML1435"/>
      <c r="MM1435"/>
      <c r="MN1435"/>
      <c r="MO1435"/>
      <c r="MP1435"/>
      <c r="MQ1435"/>
      <c r="MR1435"/>
      <c r="MS1435"/>
      <c r="MT1435"/>
      <c r="MU1435"/>
      <c r="MV1435"/>
      <c r="MW1435"/>
      <c r="MX1435"/>
      <c r="MY1435"/>
      <c r="MZ1435"/>
      <c r="NA1435"/>
      <c r="NB1435"/>
      <c r="NC1435"/>
      <c r="ND1435"/>
      <c r="NE1435"/>
      <c r="NF1435"/>
      <c r="NG1435"/>
      <c r="NH1435"/>
      <c r="NI1435"/>
      <c r="NJ1435"/>
      <c r="NK1435"/>
      <c r="NL1435"/>
      <c r="NM1435"/>
      <c r="NN1435"/>
      <c r="NO1435"/>
      <c r="NP1435"/>
      <c r="NQ1435"/>
      <c r="NR1435"/>
      <c r="NS1435"/>
      <c r="NT1435"/>
      <c r="NU1435"/>
      <c r="NV1435"/>
      <c r="NW1435"/>
      <c r="NX1435"/>
      <c r="NY1435"/>
      <c r="NZ1435"/>
      <c r="OA1435"/>
    </row>
    <row r="1436" spans="16:391"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  <c r="CN1436"/>
      <c r="CO1436"/>
      <c r="CP1436"/>
      <c r="CQ1436"/>
      <c r="CR1436"/>
      <c r="CS1436"/>
      <c r="CT1436"/>
      <c r="CU1436"/>
      <c r="CV1436"/>
      <c r="CW1436"/>
      <c r="CX1436"/>
      <c r="CY1436"/>
      <c r="CZ1436"/>
      <c r="DA1436"/>
      <c r="DB1436"/>
      <c r="DC1436"/>
      <c r="DD1436"/>
      <c r="DE1436"/>
      <c r="DF1436"/>
      <c r="DG1436"/>
      <c r="DH1436"/>
      <c r="DI1436"/>
      <c r="DJ1436"/>
      <c r="DK1436"/>
      <c r="DL1436"/>
      <c r="DM1436"/>
      <c r="DN1436"/>
      <c r="DO1436"/>
      <c r="DP1436"/>
      <c r="DQ1436"/>
      <c r="DR1436"/>
      <c r="DS1436"/>
      <c r="DT1436"/>
      <c r="DU1436"/>
      <c r="DV1436"/>
      <c r="DW1436"/>
      <c r="DX1436"/>
      <c r="DY1436"/>
      <c r="DZ1436"/>
      <c r="EA1436"/>
      <c r="EB1436"/>
      <c r="EC1436"/>
      <c r="ED1436"/>
      <c r="EE1436"/>
      <c r="EF1436"/>
      <c r="EG1436"/>
      <c r="EH1436"/>
      <c r="EI1436"/>
      <c r="EJ1436"/>
      <c r="EK1436"/>
      <c r="EL1436"/>
      <c r="EM1436"/>
      <c r="EN1436"/>
      <c r="EO1436"/>
      <c r="EP1436"/>
      <c r="EQ1436"/>
      <c r="ER1436"/>
      <c r="ES1436"/>
      <c r="ET1436"/>
      <c r="EU1436"/>
      <c r="EV1436"/>
      <c r="EW1436"/>
      <c r="EX1436"/>
      <c r="EY1436"/>
      <c r="EZ1436"/>
      <c r="FA1436"/>
      <c r="FB1436"/>
      <c r="FC1436"/>
      <c r="FD1436"/>
      <c r="FE1436"/>
      <c r="FF1436"/>
      <c r="FG1436"/>
      <c r="FH1436"/>
      <c r="FI1436"/>
      <c r="FJ1436"/>
      <c r="FK1436"/>
      <c r="FL1436"/>
      <c r="FM1436"/>
      <c r="FN1436"/>
      <c r="FO1436"/>
      <c r="FP1436"/>
      <c r="FQ1436"/>
      <c r="FR1436"/>
      <c r="FS1436"/>
      <c r="FT1436"/>
      <c r="FU1436"/>
      <c r="FV1436"/>
      <c r="FW1436"/>
      <c r="FX1436"/>
      <c r="FY1436"/>
      <c r="FZ1436"/>
      <c r="GA1436"/>
      <c r="GB1436"/>
      <c r="GC1436"/>
      <c r="GD1436"/>
      <c r="GE1436"/>
      <c r="GF1436"/>
      <c r="GG1436"/>
      <c r="GH1436"/>
      <c r="GI1436"/>
      <c r="GJ1436"/>
      <c r="GK1436"/>
      <c r="GL1436"/>
      <c r="GM1436"/>
      <c r="GN1436"/>
      <c r="GO1436"/>
      <c r="GP1436"/>
      <c r="GQ1436"/>
      <c r="GR1436"/>
      <c r="GS1436"/>
      <c r="GT1436"/>
      <c r="GU1436"/>
      <c r="GV1436"/>
      <c r="GW1436"/>
      <c r="GX1436"/>
      <c r="GY1436"/>
      <c r="GZ1436"/>
      <c r="HA1436"/>
      <c r="HB1436"/>
      <c r="HC1436"/>
      <c r="HD1436"/>
      <c r="HE1436"/>
      <c r="HF1436"/>
      <c r="HG1436"/>
      <c r="HH1436"/>
      <c r="HI1436"/>
      <c r="HJ1436"/>
      <c r="HK1436"/>
      <c r="HL1436"/>
      <c r="HM1436"/>
      <c r="HN1436"/>
      <c r="HO1436"/>
      <c r="HP1436"/>
      <c r="HQ1436"/>
      <c r="HR1436"/>
      <c r="HS1436"/>
      <c r="HT1436"/>
      <c r="HU1436"/>
      <c r="HV1436"/>
      <c r="HW1436"/>
      <c r="HX1436"/>
      <c r="HY1436"/>
      <c r="HZ1436"/>
      <c r="IA1436"/>
      <c r="IB1436"/>
      <c r="IC1436"/>
      <c r="ID1436"/>
      <c r="IE1436"/>
      <c r="IF1436"/>
      <c r="IG1436"/>
      <c r="IH1436"/>
      <c r="II1436"/>
      <c r="IJ1436"/>
      <c r="IK1436"/>
      <c r="IL1436"/>
      <c r="IM1436"/>
      <c r="IN1436"/>
      <c r="IO1436"/>
      <c r="IP1436"/>
      <c r="IQ1436"/>
      <c r="IR1436"/>
      <c r="IS1436"/>
      <c r="IT1436"/>
      <c r="IU1436"/>
      <c r="IV1436"/>
      <c r="IW1436"/>
      <c r="IX1436"/>
      <c r="IY1436"/>
      <c r="IZ1436"/>
      <c r="JA1436"/>
      <c r="JB1436"/>
      <c r="JC1436"/>
      <c r="JD1436"/>
      <c r="JE1436"/>
      <c r="JF1436"/>
      <c r="JG1436"/>
      <c r="JH1436"/>
      <c r="JI1436"/>
      <c r="JJ1436"/>
      <c r="JK1436"/>
      <c r="JL1436"/>
      <c r="JM1436"/>
      <c r="JN1436"/>
      <c r="JO1436"/>
      <c r="JP1436"/>
      <c r="JQ1436"/>
      <c r="JR1436"/>
      <c r="JS1436"/>
      <c r="JT1436"/>
      <c r="JU1436"/>
      <c r="JV1436"/>
      <c r="JW1436"/>
      <c r="JX1436"/>
      <c r="JY1436"/>
      <c r="JZ1436"/>
      <c r="KA1436"/>
      <c r="KB1436"/>
      <c r="KC1436"/>
      <c r="KD1436"/>
      <c r="KE1436"/>
      <c r="KF1436"/>
      <c r="KG1436"/>
      <c r="KH1436"/>
      <c r="KI1436"/>
      <c r="KJ1436"/>
      <c r="KK1436"/>
      <c r="KL1436"/>
      <c r="KM1436"/>
      <c r="KN1436"/>
      <c r="KO1436"/>
      <c r="KP1436"/>
      <c r="KQ1436"/>
      <c r="KR1436"/>
      <c r="KS1436"/>
      <c r="KT1436"/>
      <c r="KU1436"/>
      <c r="KV1436"/>
      <c r="KW1436"/>
      <c r="KX1436"/>
      <c r="KY1436"/>
      <c r="KZ1436"/>
      <c r="LA1436"/>
      <c r="LB1436"/>
      <c r="LC1436"/>
      <c r="LD1436"/>
      <c r="LE1436"/>
      <c r="LF1436"/>
      <c r="LG1436"/>
      <c r="LH1436"/>
      <c r="LI1436"/>
      <c r="LJ1436"/>
      <c r="LK1436"/>
      <c r="LL1436"/>
      <c r="LM1436"/>
      <c r="LN1436"/>
      <c r="LO1436"/>
      <c r="LP1436"/>
      <c r="LQ1436"/>
      <c r="LR1436"/>
      <c r="LS1436"/>
      <c r="LT1436"/>
      <c r="LU1436"/>
      <c r="LV1436"/>
      <c r="LW1436"/>
      <c r="LX1436"/>
      <c r="LY1436"/>
      <c r="LZ1436"/>
      <c r="MA1436"/>
      <c r="MB1436"/>
      <c r="MC1436"/>
      <c r="MD1436"/>
      <c r="ME1436"/>
      <c r="MF1436"/>
      <c r="MG1436"/>
      <c r="MH1436"/>
      <c r="MI1436"/>
      <c r="MJ1436"/>
      <c r="MK1436"/>
      <c r="ML1436"/>
      <c r="MM1436"/>
      <c r="MN1436"/>
      <c r="MO1436"/>
      <c r="MP1436"/>
      <c r="MQ1436"/>
      <c r="MR1436"/>
      <c r="MS1436"/>
      <c r="MT1436"/>
      <c r="MU1436"/>
      <c r="MV1436"/>
      <c r="MW1436"/>
      <c r="MX1436"/>
      <c r="MY1436"/>
      <c r="MZ1436"/>
      <c r="NA1436"/>
      <c r="NB1436"/>
      <c r="NC1436"/>
      <c r="ND1436"/>
      <c r="NE1436"/>
      <c r="NF1436"/>
      <c r="NG1436"/>
      <c r="NH1436"/>
      <c r="NI1436"/>
      <c r="NJ1436"/>
      <c r="NK1436"/>
      <c r="NL1436"/>
      <c r="NM1436"/>
      <c r="NN1436"/>
      <c r="NO1436"/>
      <c r="NP1436"/>
      <c r="NQ1436"/>
      <c r="NR1436"/>
      <c r="NS1436"/>
      <c r="NT1436"/>
      <c r="NU1436"/>
      <c r="NV1436"/>
      <c r="NW1436"/>
      <c r="NX1436"/>
      <c r="NY1436"/>
      <c r="NZ1436"/>
      <c r="OA1436"/>
    </row>
    <row r="1437" spans="16:391"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  <c r="CN1437"/>
      <c r="CO1437"/>
      <c r="CP1437"/>
      <c r="CQ1437"/>
      <c r="CR1437"/>
      <c r="CS1437"/>
      <c r="CT1437"/>
      <c r="CU1437"/>
      <c r="CV1437"/>
      <c r="CW1437"/>
      <c r="CX1437"/>
      <c r="CY1437"/>
      <c r="CZ1437"/>
      <c r="DA1437"/>
      <c r="DB1437"/>
      <c r="DC1437"/>
      <c r="DD1437"/>
      <c r="DE1437"/>
      <c r="DF1437"/>
      <c r="DG1437"/>
      <c r="DH1437"/>
      <c r="DI1437"/>
      <c r="DJ1437"/>
      <c r="DK1437"/>
      <c r="DL1437"/>
      <c r="DM1437"/>
      <c r="DN1437"/>
      <c r="DO1437"/>
      <c r="DP1437"/>
      <c r="DQ1437"/>
      <c r="DR1437"/>
      <c r="DS1437"/>
      <c r="DT1437"/>
      <c r="DU1437"/>
      <c r="DV1437"/>
      <c r="DW1437"/>
      <c r="DX1437"/>
      <c r="DY1437"/>
      <c r="DZ1437"/>
      <c r="EA1437"/>
      <c r="EB1437"/>
      <c r="EC1437"/>
      <c r="ED1437"/>
      <c r="EE1437"/>
      <c r="EF1437"/>
      <c r="EG1437"/>
      <c r="EH1437"/>
      <c r="EI1437"/>
      <c r="EJ1437"/>
      <c r="EK1437"/>
      <c r="EL1437"/>
      <c r="EM1437"/>
      <c r="EN1437"/>
      <c r="EO1437"/>
      <c r="EP1437"/>
      <c r="EQ1437"/>
      <c r="ER1437"/>
      <c r="ES1437"/>
      <c r="ET1437"/>
      <c r="EU1437"/>
      <c r="EV1437"/>
      <c r="EW1437"/>
      <c r="EX1437"/>
      <c r="EY1437"/>
      <c r="EZ1437"/>
      <c r="FA1437"/>
      <c r="FB1437"/>
      <c r="FC1437"/>
      <c r="FD1437"/>
      <c r="FE1437"/>
      <c r="FF1437"/>
      <c r="FG1437"/>
      <c r="FH1437"/>
      <c r="FI1437"/>
      <c r="FJ1437"/>
      <c r="FK1437"/>
      <c r="FL1437"/>
      <c r="FM1437"/>
      <c r="FN1437"/>
      <c r="FO1437"/>
      <c r="FP1437"/>
      <c r="FQ1437"/>
      <c r="FR1437"/>
      <c r="FS1437"/>
      <c r="FT1437"/>
      <c r="FU1437"/>
      <c r="FV1437"/>
      <c r="FW1437"/>
      <c r="FX1437"/>
      <c r="FY1437"/>
      <c r="FZ1437"/>
      <c r="GA1437"/>
      <c r="GB1437"/>
      <c r="GC1437"/>
      <c r="GD1437"/>
      <c r="GE1437"/>
      <c r="GF1437"/>
      <c r="GG1437"/>
      <c r="GH1437"/>
      <c r="GI1437"/>
      <c r="GJ1437"/>
      <c r="GK1437"/>
      <c r="GL1437"/>
      <c r="GM1437"/>
      <c r="GN1437"/>
      <c r="GO1437"/>
      <c r="GP1437"/>
      <c r="GQ1437"/>
      <c r="GR1437"/>
      <c r="GS1437"/>
      <c r="GT1437"/>
      <c r="GU1437"/>
      <c r="GV1437"/>
      <c r="GW1437"/>
      <c r="GX1437"/>
      <c r="GY1437"/>
      <c r="GZ1437"/>
      <c r="HA1437"/>
      <c r="HB1437"/>
      <c r="HC1437"/>
      <c r="HD1437"/>
      <c r="HE1437"/>
      <c r="HF1437"/>
      <c r="HG1437"/>
      <c r="HH1437"/>
      <c r="HI1437"/>
      <c r="HJ1437"/>
      <c r="HK1437"/>
      <c r="HL1437"/>
      <c r="HM1437"/>
      <c r="HN1437"/>
      <c r="HO1437"/>
      <c r="HP1437"/>
      <c r="HQ1437"/>
      <c r="HR1437"/>
      <c r="HS1437"/>
      <c r="HT1437"/>
      <c r="HU1437"/>
      <c r="HV1437"/>
      <c r="HW1437"/>
      <c r="HX1437"/>
      <c r="HY1437"/>
      <c r="HZ1437"/>
      <c r="IA1437"/>
      <c r="IB1437"/>
      <c r="IC1437"/>
      <c r="ID1437"/>
      <c r="IE1437"/>
      <c r="IF1437"/>
      <c r="IG1437"/>
      <c r="IH1437"/>
      <c r="II1437"/>
      <c r="IJ1437"/>
      <c r="IK1437"/>
      <c r="IL1437"/>
      <c r="IM1437"/>
      <c r="IN1437"/>
      <c r="IO1437"/>
      <c r="IP1437"/>
      <c r="IQ1437"/>
      <c r="IR1437"/>
      <c r="IS1437"/>
      <c r="IT1437"/>
      <c r="IU1437"/>
      <c r="IV1437"/>
      <c r="IW1437"/>
      <c r="IX1437"/>
      <c r="IY1437"/>
      <c r="IZ1437"/>
      <c r="JA1437"/>
      <c r="JB1437"/>
      <c r="JC1437"/>
      <c r="JD1437"/>
      <c r="JE1437"/>
      <c r="JF1437"/>
      <c r="JG1437"/>
      <c r="JH1437"/>
      <c r="JI1437"/>
      <c r="JJ1437"/>
      <c r="JK1437"/>
      <c r="JL1437"/>
      <c r="JM1437"/>
      <c r="JN1437"/>
      <c r="JO1437"/>
      <c r="JP1437"/>
      <c r="JQ1437"/>
      <c r="JR1437"/>
      <c r="JS1437"/>
      <c r="JT1437"/>
      <c r="JU1437"/>
      <c r="JV1437"/>
      <c r="JW1437"/>
      <c r="JX1437"/>
      <c r="JY1437"/>
      <c r="JZ1437"/>
      <c r="KA1437"/>
      <c r="KB1437"/>
      <c r="KC1437"/>
      <c r="KD1437"/>
      <c r="KE1437"/>
      <c r="KF1437"/>
      <c r="KG1437"/>
      <c r="KH1437"/>
      <c r="KI1437"/>
      <c r="KJ1437"/>
      <c r="KK1437"/>
      <c r="KL1437"/>
      <c r="KM1437"/>
      <c r="KN1437"/>
      <c r="KO1437"/>
      <c r="KP1437"/>
      <c r="KQ1437"/>
      <c r="KR1437"/>
      <c r="KS1437"/>
      <c r="KT1437"/>
      <c r="KU1437"/>
      <c r="KV1437"/>
      <c r="KW1437"/>
      <c r="KX1437"/>
      <c r="KY1437"/>
      <c r="KZ1437"/>
      <c r="LA1437"/>
      <c r="LB1437"/>
      <c r="LC1437"/>
      <c r="LD1437"/>
      <c r="LE1437"/>
      <c r="LF1437"/>
      <c r="LG1437"/>
      <c r="LH1437"/>
      <c r="LI1437"/>
      <c r="LJ1437"/>
      <c r="LK1437"/>
      <c r="LL1437"/>
      <c r="LM1437"/>
      <c r="LN1437"/>
      <c r="LO1437"/>
      <c r="LP1437"/>
      <c r="LQ1437"/>
      <c r="LR1437"/>
      <c r="LS1437"/>
      <c r="LT1437"/>
      <c r="LU1437"/>
      <c r="LV1437"/>
      <c r="LW1437"/>
      <c r="LX1437"/>
      <c r="LY1437"/>
      <c r="LZ1437"/>
      <c r="MA1437"/>
      <c r="MB1437"/>
      <c r="MC1437"/>
      <c r="MD1437"/>
      <c r="ME1437"/>
      <c r="MF1437"/>
      <c r="MG1437"/>
      <c r="MH1437"/>
      <c r="MI1437"/>
      <c r="MJ1437"/>
      <c r="MK1437"/>
      <c r="ML1437"/>
      <c r="MM1437"/>
      <c r="MN1437"/>
      <c r="MO1437"/>
      <c r="MP1437"/>
      <c r="MQ1437"/>
      <c r="MR1437"/>
      <c r="MS1437"/>
      <c r="MT1437"/>
      <c r="MU1437"/>
      <c r="MV1437"/>
      <c r="MW1437"/>
      <c r="MX1437"/>
      <c r="MY1437"/>
      <c r="MZ1437"/>
      <c r="NA1437"/>
      <c r="NB1437"/>
      <c r="NC1437"/>
      <c r="ND1437"/>
      <c r="NE1437"/>
      <c r="NF1437"/>
      <c r="NG1437"/>
      <c r="NH1437"/>
      <c r="NI1437"/>
      <c r="NJ1437"/>
      <c r="NK1437"/>
      <c r="NL1437"/>
      <c r="NM1437"/>
      <c r="NN1437"/>
      <c r="NO1437"/>
      <c r="NP1437"/>
      <c r="NQ1437"/>
      <c r="NR1437"/>
      <c r="NS1437"/>
      <c r="NT1437"/>
      <c r="NU1437"/>
      <c r="NV1437"/>
      <c r="NW1437"/>
      <c r="NX1437"/>
      <c r="NY1437"/>
      <c r="NZ1437"/>
      <c r="OA1437"/>
    </row>
    <row r="1438" spans="16:391"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  <c r="CN1438"/>
      <c r="CO1438"/>
      <c r="CP1438"/>
      <c r="CQ1438"/>
      <c r="CR1438"/>
      <c r="CS1438"/>
      <c r="CT1438"/>
      <c r="CU1438"/>
      <c r="CV1438"/>
      <c r="CW1438"/>
      <c r="CX1438"/>
      <c r="CY1438"/>
      <c r="CZ1438"/>
      <c r="DA1438"/>
      <c r="DB1438"/>
      <c r="DC1438"/>
      <c r="DD1438"/>
      <c r="DE1438"/>
      <c r="DF1438"/>
      <c r="DG1438"/>
      <c r="DH1438"/>
      <c r="DI1438"/>
      <c r="DJ1438"/>
      <c r="DK1438"/>
      <c r="DL1438"/>
      <c r="DM1438"/>
      <c r="DN1438"/>
      <c r="DO1438"/>
      <c r="DP1438"/>
      <c r="DQ1438"/>
      <c r="DR1438"/>
      <c r="DS1438"/>
      <c r="DT1438"/>
      <c r="DU1438"/>
      <c r="DV1438"/>
      <c r="DW1438"/>
      <c r="DX1438"/>
      <c r="DY1438"/>
      <c r="DZ1438"/>
      <c r="EA1438"/>
      <c r="EB1438"/>
      <c r="EC1438"/>
      <c r="ED1438"/>
      <c r="EE1438"/>
      <c r="EF1438"/>
      <c r="EG1438"/>
      <c r="EH1438"/>
      <c r="EI1438"/>
      <c r="EJ1438"/>
      <c r="EK1438"/>
      <c r="EL1438"/>
      <c r="EM1438"/>
      <c r="EN1438"/>
      <c r="EO1438"/>
      <c r="EP1438"/>
      <c r="EQ1438"/>
      <c r="ER1438"/>
      <c r="ES1438"/>
      <c r="ET1438"/>
      <c r="EU1438"/>
      <c r="EV1438"/>
      <c r="EW1438"/>
      <c r="EX1438"/>
      <c r="EY1438"/>
      <c r="EZ1438"/>
      <c r="FA1438"/>
      <c r="FB1438"/>
      <c r="FC1438"/>
      <c r="FD1438"/>
      <c r="FE1438"/>
      <c r="FF1438"/>
      <c r="FG1438"/>
      <c r="FH1438"/>
      <c r="FI1438"/>
      <c r="FJ1438"/>
      <c r="FK1438"/>
      <c r="FL1438"/>
      <c r="FM1438"/>
      <c r="FN1438"/>
      <c r="FO1438"/>
      <c r="FP1438"/>
      <c r="FQ1438"/>
      <c r="FR1438"/>
      <c r="FS1438"/>
      <c r="FT1438"/>
      <c r="FU1438"/>
      <c r="FV1438"/>
      <c r="FW1438"/>
      <c r="FX1438"/>
      <c r="FY1438"/>
      <c r="FZ1438"/>
      <c r="GA1438"/>
      <c r="GB1438"/>
      <c r="GC1438"/>
      <c r="GD1438"/>
      <c r="GE1438"/>
      <c r="GF1438"/>
      <c r="GG1438"/>
      <c r="GH1438"/>
      <c r="GI1438"/>
      <c r="GJ1438"/>
      <c r="GK1438"/>
      <c r="GL1438"/>
      <c r="GM1438"/>
      <c r="GN1438"/>
      <c r="GO1438"/>
      <c r="GP1438"/>
      <c r="GQ1438"/>
      <c r="GR1438"/>
      <c r="GS1438"/>
      <c r="GT1438"/>
      <c r="GU1438"/>
      <c r="GV1438"/>
      <c r="GW1438"/>
      <c r="GX1438"/>
      <c r="GY1438"/>
      <c r="GZ1438"/>
      <c r="HA1438"/>
      <c r="HB1438"/>
      <c r="HC1438"/>
      <c r="HD1438"/>
      <c r="HE1438"/>
      <c r="HF1438"/>
      <c r="HG1438"/>
      <c r="HH1438"/>
      <c r="HI1438"/>
      <c r="HJ1438"/>
      <c r="HK1438"/>
      <c r="HL1438"/>
      <c r="HM1438"/>
      <c r="HN1438"/>
      <c r="HO1438"/>
      <c r="HP1438"/>
      <c r="HQ1438"/>
      <c r="HR1438"/>
      <c r="HS1438"/>
      <c r="HT1438"/>
      <c r="HU1438"/>
      <c r="HV1438"/>
      <c r="HW1438"/>
      <c r="HX1438"/>
      <c r="HY1438"/>
      <c r="HZ1438"/>
      <c r="IA1438"/>
      <c r="IB1438"/>
      <c r="IC1438"/>
      <c r="ID1438"/>
      <c r="IE1438"/>
      <c r="IF1438"/>
      <c r="IG1438"/>
      <c r="IH1438"/>
      <c r="II1438"/>
      <c r="IJ1438"/>
      <c r="IK1438"/>
      <c r="IL1438"/>
      <c r="IM1438"/>
      <c r="IN1438"/>
      <c r="IO1438"/>
      <c r="IP1438"/>
      <c r="IQ1438"/>
      <c r="IR1438"/>
      <c r="IS1438"/>
      <c r="IT1438"/>
      <c r="IU1438"/>
      <c r="IV1438"/>
      <c r="IW1438"/>
      <c r="IX1438"/>
      <c r="IY1438"/>
      <c r="IZ1438"/>
      <c r="JA1438"/>
      <c r="JB1438"/>
      <c r="JC1438"/>
      <c r="JD1438"/>
      <c r="JE1438"/>
      <c r="JF1438"/>
      <c r="JG1438"/>
      <c r="JH1438"/>
      <c r="JI1438"/>
      <c r="JJ1438"/>
      <c r="JK1438"/>
      <c r="JL1438"/>
      <c r="JM1438"/>
      <c r="JN1438"/>
      <c r="JO1438"/>
      <c r="JP1438"/>
      <c r="JQ1438"/>
      <c r="JR1438"/>
      <c r="JS1438"/>
      <c r="JT1438"/>
      <c r="JU1438"/>
      <c r="JV1438"/>
      <c r="JW1438"/>
      <c r="JX1438"/>
      <c r="JY1438"/>
      <c r="JZ1438"/>
      <c r="KA1438"/>
      <c r="KB1438"/>
      <c r="KC1438"/>
      <c r="KD1438"/>
      <c r="KE1438"/>
      <c r="KF1438"/>
      <c r="KG1438"/>
      <c r="KH1438"/>
      <c r="KI1438"/>
      <c r="KJ1438"/>
      <c r="KK1438"/>
      <c r="KL1438"/>
      <c r="KM1438"/>
      <c r="KN1438"/>
      <c r="KO1438"/>
      <c r="KP1438"/>
      <c r="KQ1438"/>
      <c r="KR1438"/>
      <c r="KS1438"/>
      <c r="KT1438"/>
      <c r="KU1438"/>
      <c r="KV1438"/>
      <c r="KW1438"/>
      <c r="KX1438"/>
      <c r="KY1438"/>
      <c r="KZ1438"/>
      <c r="LA1438"/>
      <c r="LB1438"/>
      <c r="LC1438"/>
      <c r="LD1438"/>
      <c r="LE1438"/>
      <c r="LF1438"/>
      <c r="LG1438"/>
      <c r="LH1438"/>
      <c r="LI1438"/>
      <c r="LJ1438"/>
      <c r="LK1438"/>
      <c r="LL1438"/>
      <c r="LM1438"/>
      <c r="LN1438"/>
      <c r="LO1438"/>
      <c r="LP1438"/>
      <c r="LQ1438"/>
      <c r="LR1438"/>
      <c r="LS1438"/>
      <c r="LT1438"/>
      <c r="LU1438"/>
      <c r="LV1438"/>
      <c r="LW1438"/>
      <c r="LX1438"/>
      <c r="LY1438"/>
      <c r="LZ1438"/>
      <c r="MA1438"/>
      <c r="MB1438"/>
      <c r="MC1438"/>
      <c r="MD1438"/>
      <c r="ME1438"/>
      <c r="MF1438"/>
      <c r="MG1438"/>
      <c r="MH1438"/>
      <c r="MI1438"/>
      <c r="MJ1438"/>
      <c r="MK1438"/>
      <c r="ML1438"/>
      <c r="MM1438"/>
      <c r="MN1438"/>
      <c r="MO1438"/>
      <c r="MP1438"/>
      <c r="MQ1438"/>
      <c r="MR1438"/>
      <c r="MS1438"/>
      <c r="MT1438"/>
      <c r="MU1438"/>
      <c r="MV1438"/>
      <c r="MW1438"/>
      <c r="MX1438"/>
      <c r="MY1438"/>
      <c r="MZ1438"/>
      <c r="NA1438"/>
      <c r="NB1438"/>
      <c r="NC1438"/>
      <c r="ND1438"/>
      <c r="NE1438"/>
      <c r="NF1438"/>
      <c r="NG1438"/>
      <c r="NH1438"/>
      <c r="NI1438"/>
      <c r="NJ1438"/>
      <c r="NK1438"/>
      <c r="NL1438"/>
      <c r="NM1438"/>
      <c r="NN1438"/>
      <c r="NO1438"/>
      <c r="NP1438"/>
      <c r="NQ1438"/>
      <c r="NR1438"/>
      <c r="NS1438"/>
      <c r="NT1438"/>
      <c r="NU1438"/>
      <c r="NV1438"/>
      <c r="NW1438"/>
      <c r="NX1438"/>
      <c r="NY1438"/>
      <c r="NZ1438"/>
      <c r="OA1438"/>
    </row>
    <row r="1439" spans="16:391"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  <c r="CN1439"/>
      <c r="CO1439"/>
      <c r="CP1439"/>
      <c r="CQ1439"/>
      <c r="CR1439"/>
      <c r="CS1439"/>
      <c r="CT1439"/>
      <c r="CU1439"/>
      <c r="CV1439"/>
      <c r="CW1439"/>
      <c r="CX1439"/>
      <c r="CY1439"/>
      <c r="CZ1439"/>
      <c r="DA1439"/>
      <c r="DB1439"/>
      <c r="DC1439"/>
      <c r="DD1439"/>
      <c r="DE1439"/>
      <c r="DF1439"/>
      <c r="DG1439"/>
      <c r="DH1439"/>
      <c r="DI1439"/>
      <c r="DJ1439"/>
      <c r="DK1439"/>
      <c r="DL1439"/>
      <c r="DM1439"/>
      <c r="DN1439"/>
      <c r="DO1439"/>
      <c r="DP1439"/>
      <c r="DQ1439"/>
      <c r="DR1439"/>
      <c r="DS1439"/>
      <c r="DT1439"/>
      <c r="DU1439"/>
      <c r="DV1439"/>
      <c r="DW1439"/>
      <c r="DX1439"/>
      <c r="DY1439"/>
      <c r="DZ1439"/>
      <c r="EA1439"/>
      <c r="EB1439"/>
      <c r="EC1439"/>
      <c r="ED1439"/>
      <c r="EE1439"/>
      <c r="EF1439"/>
      <c r="EG1439"/>
      <c r="EH1439"/>
      <c r="EI1439"/>
      <c r="EJ1439"/>
      <c r="EK1439"/>
      <c r="EL1439"/>
      <c r="EM1439"/>
      <c r="EN1439"/>
      <c r="EO1439"/>
      <c r="EP1439"/>
      <c r="EQ1439"/>
      <c r="ER1439"/>
      <c r="ES1439"/>
      <c r="ET1439"/>
      <c r="EU1439"/>
      <c r="EV1439"/>
      <c r="EW1439"/>
      <c r="EX1439"/>
      <c r="EY1439"/>
      <c r="EZ1439"/>
      <c r="FA1439"/>
      <c r="FB1439"/>
      <c r="FC1439"/>
      <c r="FD1439"/>
      <c r="FE1439"/>
      <c r="FF1439"/>
      <c r="FG1439"/>
      <c r="FH1439"/>
      <c r="FI1439"/>
      <c r="FJ1439"/>
      <c r="FK1439"/>
      <c r="FL1439"/>
      <c r="FM1439"/>
      <c r="FN1439"/>
      <c r="FO1439"/>
      <c r="FP1439"/>
      <c r="FQ1439"/>
      <c r="FR1439"/>
      <c r="FS1439"/>
      <c r="FT1439"/>
      <c r="FU1439"/>
      <c r="FV1439"/>
      <c r="FW1439"/>
      <c r="FX1439"/>
      <c r="FY1439"/>
      <c r="FZ1439"/>
      <c r="GA1439"/>
      <c r="GB1439"/>
      <c r="GC1439"/>
      <c r="GD1439"/>
      <c r="GE1439"/>
      <c r="GF1439"/>
      <c r="GG1439"/>
      <c r="GH1439"/>
      <c r="GI1439"/>
      <c r="GJ1439"/>
      <c r="GK1439"/>
      <c r="GL1439"/>
      <c r="GM1439"/>
      <c r="GN1439"/>
      <c r="GO1439"/>
      <c r="GP1439"/>
      <c r="GQ1439"/>
      <c r="GR1439"/>
      <c r="GS1439"/>
      <c r="GT1439"/>
      <c r="GU1439"/>
      <c r="GV1439"/>
      <c r="GW1439"/>
      <c r="GX1439"/>
      <c r="GY1439"/>
      <c r="GZ1439"/>
      <c r="HA1439"/>
      <c r="HB1439"/>
      <c r="HC1439"/>
      <c r="HD1439"/>
      <c r="HE1439"/>
      <c r="HF1439"/>
      <c r="HG1439"/>
      <c r="HH1439"/>
      <c r="HI1439"/>
      <c r="HJ1439"/>
      <c r="HK1439"/>
      <c r="HL1439"/>
      <c r="HM1439"/>
      <c r="HN1439"/>
      <c r="HO1439"/>
      <c r="HP1439"/>
      <c r="HQ1439"/>
      <c r="HR1439"/>
      <c r="HS1439"/>
      <c r="HT1439"/>
      <c r="HU1439"/>
      <c r="HV1439"/>
      <c r="HW1439"/>
      <c r="HX1439"/>
      <c r="HY1439"/>
      <c r="HZ1439"/>
      <c r="IA1439"/>
      <c r="IB1439"/>
      <c r="IC1439"/>
      <c r="ID1439"/>
      <c r="IE1439"/>
      <c r="IF1439"/>
      <c r="IG1439"/>
      <c r="IH1439"/>
      <c r="II1439"/>
      <c r="IJ1439"/>
      <c r="IK1439"/>
      <c r="IL1439"/>
      <c r="IM1439"/>
      <c r="IN1439"/>
      <c r="IO1439"/>
      <c r="IP1439"/>
      <c r="IQ1439"/>
      <c r="IR1439"/>
      <c r="IS1439"/>
      <c r="IT1439"/>
      <c r="IU1439"/>
      <c r="IV1439"/>
      <c r="IW1439"/>
      <c r="IX1439"/>
      <c r="IY1439"/>
      <c r="IZ1439"/>
      <c r="JA1439"/>
      <c r="JB1439"/>
      <c r="JC1439"/>
      <c r="JD1439"/>
      <c r="JE1439"/>
      <c r="JF1439"/>
      <c r="JG1439"/>
      <c r="JH1439"/>
      <c r="JI1439"/>
      <c r="JJ1439"/>
      <c r="JK1439"/>
      <c r="JL1439"/>
      <c r="JM1439"/>
      <c r="JN1439"/>
      <c r="JO1439"/>
      <c r="JP1439"/>
      <c r="JQ1439"/>
      <c r="JR1439"/>
      <c r="JS1439"/>
      <c r="JT1439"/>
      <c r="JU1439"/>
      <c r="JV1439"/>
      <c r="JW1439"/>
      <c r="JX1439"/>
      <c r="JY1439"/>
      <c r="JZ1439"/>
      <c r="KA1439"/>
      <c r="KB1439"/>
      <c r="KC1439"/>
      <c r="KD1439"/>
      <c r="KE1439"/>
      <c r="KF1439"/>
      <c r="KG1439"/>
      <c r="KH1439"/>
      <c r="KI1439"/>
      <c r="KJ1439"/>
      <c r="KK1439"/>
      <c r="KL1439"/>
      <c r="KM1439"/>
      <c r="KN1439"/>
      <c r="KO1439"/>
      <c r="KP1439"/>
      <c r="KQ1439"/>
      <c r="KR1439"/>
      <c r="KS1439"/>
      <c r="KT1439"/>
      <c r="KU1439"/>
      <c r="KV1439"/>
      <c r="KW1439"/>
      <c r="KX1439"/>
      <c r="KY1439"/>
      <c r="KZ1439"/>
      <c r="LA1439"/>
      <c r="LB1439"/>
      <c r="LC1439"/>
      <c r="LD1439"/>
      <c r="LE1439"/>
      <c r="LF1439"/>
      <c r="LG1439"/>
      <c r="LH1439"/>
      <c r="LI1439"/>
      <c r="LJ1439"/>
      <c r="LK1439"/>
      <c r="LL1439"/>
      <c r="LM1439"/>
      <c r="LN1439"/>
      <c r="LO1439"/>
      <c r="LP1439"/>
      <c r="LQ1439"/>
      <c r="LR1439"/>
      <c r="LS1439"/>
      <c r="LT1439"/>
      <c r="LU1439"/>
      <c r="LV1439"/>
      <c r="LW1439"/>
      <c r="LX1439"/>
      <c r="LY1439"/>
      <c r="LZ1439"/>
      <c r="MA1439"/>
      <c r="MB1439"/>
      <c r="MC1439"/>
      <c r="MD1439"/>
      <c r="ME1439"/>
      <c r="MF1439"/>
      <c r="MG1439"/>
      <c r="MH1439"/>
      <c r="MI1439"/>
      <c r="MJ1439"/>
      <c r="MK1439"/>
      <c r="ML1439"/>
      <c r="MM1439"/>
      <c r="MN1439"/>
      <c r="MO1439"/>
      <c r="MP1439"/>
      <c r="MQ1439"/>
      <c r="MR1439"/>
      <c r="MS1439"/>
      <c r="MT1439"/>
      <c r="MU1439"/>
      <c r="MV1439"/>
      <c r="MW1439"/>
      <c r="MX1439"/>
      <c r="MY1439"/>
      <c r="MZ1439"/>
      <c r="NA1439"/>
      <c r="NB1439"/>
      <c r="NC1439"/>
      <c r="ND1439"/>
      <c r="NE1439"/>
      <c r="NF1439"/>
      <c r="NG1439"/>
      <c r="NH1439"/>
      <c r="NI1439"/>
      <c r="NJ1439"/>
      <c r="NK1439"/>
      <c r="NL1439"/>
      <c r="NM1439"/>
      <c r="NN1439"/>
      <c r="NO1439"/>
      <c r="NP1439"/>
      <c r="NQ1439"/>
      <c r="NR1439"/>
      <c r="NS1439"/>
      <c r="NT1439"/>
      <c r="NU1439"/>
      <c r="NV1439"/>
      <c r="NW1439"/>
      <c r="NX1439"/>
      <c r="NY1439"/>
      <c r="NZ1439"/>
      <c r="OA1439"/>
    </row>
    <row r="1440" spans="16:391"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  <c r="CN1440"/>
      <c r="CO1440"/>
      <c r="CP1440"/>
      <c r="CQ1440"/>
      <c r="CR1440"/>
      <c r="CS1440"/>
      <c r="CT1440"/>
      <c r="CU1440"/>
      <c r="CV1440"/>
      <c r="CW1440"/>
      <c r="CX1440"/>
      <c r="CY1440"/>
      <c r="CZ1440"/>
      <c r="DA1440"/>
      <c r="DB1440"/>
      <c r="DC1440"/>
      <c r="DD1440"/>
      <c r="DE1440"/>
      <c r="DF1440"/>
      <c r="DG1440"/>
      <c r="DH1440"/>
      <c r="DI1440"/>
      <c r="DJ1440"/>
      <c r="DK1440"/>
      <c r="DL1440"/>
      <c r="DM1440"/>
      <c r="DN1440"/>
      <c r="DO1440"/>
      <c r="DP1440"/>
      <c r="DQ1440"/>
      <c r="DR1440"/>
      <c r="DS1440"/>
      <c r="DT1440"/>
      <c r="DU1440"/>
      <c r="DV1440"/>
      <c r="DW1440"/>
      <c r="DX1440"/>
      <c r="DY1440"/>
      <c r="DZ1440"/>
      <c r="EA1440"/>
      <c r="EB1440"/>
      <c r="EC1440"/>
      <c r="ED1440"/>
      <c r="EE1440"/>
      <c r="EF1440"/>
      <c r="EG1440"/>
      <c r="EH1440"/>
      <c r="EI1440"/>
      <c r="EJ1440"/>
      <c r="EK1440"/>
      <c r="EL1440"/>
      <c r="EM1440"/>
      <c r="EN1440"/>
      <c r="EO1440"/>
      <c r="EP1440"/>
      <c r="EQ1440"/>
      <c r="ER1440"/>
      <c r="ES1440"/>
      <c r="ET1440"/>
      <c r="EU1440"/>
      <c r="EV1440"/>
      <c r="EW1440"/>
      <c r="EX1440"/>
      <c r="EY1440"/>
      <c r="EZ1440"/>
      <c r="FA1440"/>
      <c r="FB1440"/>
      <c r="FC1440"/>
      <c r="FD1440"/>
      <c r="FE1440"/>
      <c r="FF1440"/>
      <c r="FG1440"/>
      <c r="FH1440"/>
      <c r="FI1440"/>
      <c r="FJ1440"/>
      <c r="FK1440"/>
      <c r="FL1440"/>
      <c r="FM1440"/>
      <c r="FN1440"/>
      <c r="FO1440"/>
      <c r="FP1440"/>
      <c r="FQ1440"/>
      <c r="FR1440"/>
      <c r="FS1440"/>
      <c r="FT1440"/>
      <c r="FU1440"/>
      <c r="FV1440"/>
      <c r="FW1440"/>
      <c r="FX1440"/>
      <c r="FY1440"/>
      <c r="FZ1440"/>
      <c r="GA1440"/>
      <c r="GB1440"/>
      <c r="GC1440"/>
      <c r="GD1440"/>
      <c r="GE1440"/>
      <c r="GF1440"/>
      <c r="GG1440"/>
      <c r="GH1440"/>
      <c r="GI1440"/>
      <c r="GJ1440"/>
      <c r="GK1440"/>
      <c r="GL1440"/>
      <c r="GM1440"/>
      <c r="GN1440"/>
      <c r="GO1440"/>
      <c r="GP1440"/>
      <c r="GQ1440"/>
      <c r="GR1440"/>
      <c r="GS1440"/>
      <c r="GT1440"/>
      <c r="GU1440"/>
      <c r="GV1440"/>
      <c r="GW1440"/>
      <c r="GX1440"/>
      <c r="GY1440"/>
      <c r="GZ1440"/>
      <c r="HA1440"/>
      <c r="HB1440"/>
      <c r="HC1440"/>
      <c r="HD1440"/>
      <c r="HE1440"/>
      <c r="HF1440"/>
      <c r="HG1440"/>
      <c r="HH1440"/>
      <c r="HI1440"/>
      <c r="HJ1440"/>
      <c r="HK1440"/>
      <c r="HL1440"/>
      <c r="HM1440"/>
      <c r="HN1440"/>
      <c r="HO1440"/>
      <c r="HP1440"/>
      <c r="HQ1440"/>
      <c r="HR1440"/>
      <c r="HS1440"/>
      <c r="HT1440"/>
      <c r="HU1440"/>
      <c r="HV1440"/>
      <c r="HW1440"/>
      <c r="HX1440"/>
      <c r="HY1440"/>
      <c r="HZ1440"/>
      <c r="IA1440"/>
      <c r="IB1440"/>
      <c r="IC1440"/>
      <c r="ID1440"/>
      <c r="IE1440"/>
      <c r="IF1440"/>
      <c r="IG1440"/>
      <c r="IH1440"/>
      <c r="II1440"/>
      <c r="IJ1440"/>
      <c r="IK1440"/>
      <c r="IL1440"/>
      <c r="IM1440"/>
      <c r="IN1440"/>
      <c r="IO1440"/>
      <c r="IP1440"/>
      <c r="IQ1440"/>
      <c r="IR1440"/>
      <c r="IS1440"/>
      <c r="IT1440"/>
      <c r="IU1440"/>
      <c r="IV1440"/>
      <c r="IW1440"/>
      <c r="IX1440"/>
      <c r="IY1440"/>
      <c r="IZ1440"/>
      <c r="JA1440"/>
      <c r="JB1440"/>
      <c r="JC1440"/>
      <c r="JD1440"/>
      <c r="JE1440"/>
      <c r="JF1440"/>
      <c r="JG1440"/>
      <c r="JH1440"/>
      <c r="JI1440"/>
      <c r="JJ1440"/>
      <c r="JK1440"/>
      <c r="JL1440"/>
      <c r="JM1440"/>
      <c r="JN1440"/>
      <c r="JO1440"/>
      <c r="JP1440"/>
      <c r="JQ1440"/>
      <c r="JR1440"/>
      <c r="JS1440"/>
      <c r="JT1440"/>
      <c r="JU1440"/>
      <c r="JV1440"/>
      <c r="JW1440"/>
      <c r="JX1440"/>
      <c r="JY1440"/>
      <c r="JZ1440"/>
      <c r="KA1440"/>
      <c r="KB1440"/>
      <c r="KC1440"/>
      <c r="KD1440"/>
      <c r="KE1440"/>
      <c r="KF1440"/>
      <c r="KG1440"/>
      <c r="KH1440"/>
      <c r="KI1440"/>
      <c r="KJ1440"/>
      <c r="KK1440"/>
      <c r="KL1440"/>
      <c r="KM1440"/>
      <c r="KN1440"/>
      <c r="KO1440"/>
      <c r="KP1440"/>
      <c r="KQ1440"/>
      <c r="KR1440"/>
      <c r="KS1440"/>
      <c r="KT1440"/>
      <c r="KU1440"/>
      <c r="KV1440"/>
      <c r="KW1440"/>
      <c r="KX1440"/>
      <c r="KY1440"/>
      <c r="KZ1440"/>
      <c r="LA1440"/>
      <c r="LB1440"/>
      <c r="LC1440"/>
      <c r="LD1440"/>
      <c r="LE1440"/>
      <c r="LF1440"/>
      <c r="LG1440"/>
      <c r="LH1440"/>
      <c r="LI1440"/>
      <c r="LJ1440"/>
      <c r="LK1440"/>
      <c r="LL1440"/>
      <c r="LM1440"/>
      <c r="LN1440"/>
      <c r="LO1440"/>
      <c r="LP1440"/>
      <c r="LQ1440"/>
      <c r="LR1440"/>
      <c r="LS1440"/>
      <c r="LT1440"/>
      <c r="LU1440"/>
      <c r="LV1440"/>
      <c r="LW1440"/>
      <c r="LX1440"/>
      <c r="LY1440"/>
      <c r="LZ1440"/>
      <c r="MA1440"/>
      <c r="MB1440"/>
      <c r="MC1440"/>
      <c r="MD1440"/>
      <c r="ME1440"/>
      <c r="MF1440"/>
      <c r="MG1440"/>
      <c r="MH1440"/>
      <c r="MI1440"/>
      <c r="MJ1440"/>
      <c r="MK1440"/>
      <c r="ML1440"/>
      <c r="MM1440"/>
      <c r="MN1440"/>
      <c r="MO1440"/>
      <c r="MP1440"/>
      <c r="MQ1440"/>
      <c r="MR1440"/>
      <c r="MS1440"/>
      <c r="MT1440"/>
      <c r="MU1440"/>
      <c r="MV1440"/>
      <c r="MW1440"/>
      <c r="MX1440"/>
      <c r="MY1440"/>
      <c r="MZ1440"/>
      <c r="NA1440"/>
      <c r="NB1440"/>
      <c r="NC1440"/>
      <c r="ND1440"/>
      <c r="NE1440"/>
      <c r="NF1440"/>
      <c r="NG1440"/>
      <c r="NH1440"/>
      <c r="NI1440"/>
      <c r="NJ1440"/>
      <c r="NK1440"/>
      <c r="NL1440"/>
      <c r="NM1440"/>
      <c r="NN1440"/>
      <c r="NO1440"/>
      <c r="NP1440"/>
      <c r="NQ1440"/>
      <c r="NR1440"/>
      <c r="NS1440"/>
      <c r="NT1440"/>
      <c r="NU1440"/>
      <c r="NV1440"/>
      <c r="NW1440"/>
      <c r="NX1440"/>
      <c r="NY1440"/>
      <c r="NZ1440"/>
      <c r="OA1440"/>
    </row>
    <row r="1441" spans="16:391"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  <c r="CN1441"/>
      <c r="CO1441"/>
      <c r="CP1441"/>
      <c r="CQ1441"/>
      <c r="CR1441"/>
      <c r="CS1441"/>
      <c r="CT1441"/>
      <c r="CU1441"/>
      <c r="CV1441"/>
      <c r="CW1441"/>
      <c r="CX1441"/>
      <c r="CY1441"/>
      <c r="CZ1441"/>
      <c r="DA1441"/>
      <c r="DB1441"/>
      <c r="DC1441"/>
      <c r="DD1441"/>
      <c r="DE1441"/>
      <c r="DF1441"/>
      <c r="DG1441"/>
      <c r="DH1441"/>
      <c r="DI1441"/>
      <c r="DJ1441"/>
      <c r="DK1441"/>
      <c r="DL1441"/>
      <c r="DM1441"/>
      <c r="DN1441"/>
      <c r="DO1441"/>
      <c r="DP1441"/>
      <c r="DQ1441"/>
      <c r="DR1441"/>
      <c r="DS1441"/>
      <c r="DT1441"/>
      <c r="DU1441"/>
      <c r="DV1441"/>
      <c r="DW1441"/>
      <c r="DX1441"/>
      <c r="DY1441"/>
      <c r="DZ1441"/>
      <c r="EA1441"/>
      <c r="EB1441"/>
      <c r="EC1441"/>
      <c r="ED1441"/>
      <c r="EE1441"/>
      <c r="EF1441"/>
      <c r="EG1441"/>
      <c r="EH1441"/>
      <c r="EI1441"/>
      <c r="EJ1441"/>
      <c r="EK1441"/>
      <c r="EL1441"/>
      <c r="EM1441"/>
      <c r="EN1441"/>
      <c r="EO1441"/>
      <c r="EP1441"/>
      <c r="EQ1441"/>
      <c r="ER1441"/>
      <c r="ES1441"/>
      <c r="ET1441"/>
      <c r="EU1441"/>
      <c r="EV1441"/>
      <c r="EW1441"/>
      <c r="EX1441"/>
      <c r="EY1441"/>
      <c r="EZ1441"/>
      <c r="FA1441"/>
      <c r="FB1441"/>
      <c r="FC1441"/>
      <c r="FD1441"/>
      <c r="FE1441"/>
      <c r="FF1441"/>
      <c r="FG1441"/>
      <c r="FH1441"/>
      <c r="FI1441"/>
      <c r="FJ1441"/>
      <c r="FK1441"/>
      <c r="FL1441"/>
      <c r="FM1441"/>
      <c r="FN1441"/>
      <c r="FO1441"/>
      <c r="FP1441"/>
      <c r="FQ1441"/>
      <c r="FR1441"/>
      <c r="FS1441"/>
      <c r="FT1441"/>
      <c r="FU1441"/>
      <c r="FV1441"/>
      <c r="FW1441"/>
      <c r="FX1441"/>
      <c r="FY1441"/>
      <c r="FZ1441"/>
      <c r="GA1441"/>
      <c r="GB1441"/>
      <c r="GC1441"/>
      <c r="GD1441"/>
      <c r="GE1441"/>
      <c r="GF1441"/>
      <c r="GG1441"/>
      <c r="GH1441"/>
      <c r="GI1441"/>
      <c r="GJ1441"/>
      <c r="GK1441"/>
      <c r="GL1441"/>
      <c r="GM1441"/>
      <c r="GN1441"/>
      <c r="GO1441"/>
      <c r="GP1441"/>
      <c r="GQ1441"/>
      <c r="GR1441"/>
      <c r="GS1441"/>
      <c r="GT1441"/>
      <c r="GU1441"/>
      <c r="GV1441"/>
      <c r="GW1441"/>
      <c r="GX1441"/>
      <c r="GY1441"/>
      <c r="GZ1441"/>
      <c r="HA1441"/>
      <c r="HB1441"/>
      <c r="HC1441"/>
      <c r="HD1441"/>
      <c r="HE1441"/>
      <c r="HF1441"/>
      <c r="HG1441"/>
      <c r="HH1441"/>
      <c r="HI1441"/>
      <c r="HJ1441"/>
      <c r="HK1441"/>
      <c r="HL1441"/>
      <c r="HM1441"/>
      <c r="HN1441"/>
      <c r="HO1441"/>
      <c r="HP1441"/>
      <c r="HQ1441"/>
      <c r="HR1441"/>
      <c r="HS1441"/>
      <c r="HT1441"/>
      <c r="HU1441"/>
      <c r="HV1441"/>
      <c r="HW1441"/>
      <c r="HX1441"/>
      <c r="HY1441"/>
      <c r="HZ1441"/>
      <c r="IA1441"/>
      <c r="IB1441"/>
      <c r="IC1441"/>
      <c r="ID1441"/>
      <c r="IE1441"/>
      <c r="IF1441"/>
      <c r="IG1441"/>
      <c r="IH1441"/>
      <c r="II1441"/>
      <c r="IJ1441"/>
      <c r="IK1441"/>
      <c r="IL1441"/>
      <c r="IM1441"/>
      <c r="IN1441"/>
      <c r="IO1441"/>
      <c r="IP1441"/>
      <c r="IQ1441"/>
      <c r="IR1441"/>
      <c r="IS1441"/>
      <c r="IT1441"/>
      <c r="IU1441"/>
      <c r="IV1441"/>
      <c r="IW1441"/>
      <c r="IX1441"/>
      <c r="IY1441"/>
      <c r="IZ1441"/>
      <c r="JA1441"/>
      <c r="JB1441"/>
      <c r="JC1441"/>
      <c r="JD1441"/>
      <c r="JE1441"/>
      <c r="JF1441"/>
      <c r="JG1441"/>
      <c r="JH1441"/>
      <c r="JI1441"/>
      <c r="JJ1441"/>
      <c r="JK1441"/>
      <c r="JL1441"/>
      <c r="JM1441"/>
      <c r="JN1441"/>
      <c r="JO1441"/>
      <c r="JP1441"/>
      <c r="JQ1441"/>
      <c r="JR1441"/>
      <c r="JS1441"/>
      <c r="JT1441"/>
      <c r="JU1441"/>
      <c r="JV1441"/>
      <c r="JW1441"/>
      <c r="JX1441"/>
      <c r="JY1441"/>
      <c r="JZ1441"/>
      <c r="KA1441"/>
      <c r="KB1441"/>
      <c r="KC1441"/>
      <c r="KD1441"/>
      <c r="KE1441"/>
      <c r="KF1441"/>
      <c r="KG1441"/>
      <c r="KH1441"/>
      <c r="KI1441"/>
      <c r="KJ1441"/>
      <c r="KK1441"/>
      <c r="KL1441"/>
      <c r="KM1441"/>
      <c r="KN1441"/>
      <c r="KO1441"/>
      <c r="KP1441"/>
      <c r="KQ1441"/>
      <c r="KR1441"/>
      <c r="KS1441"/>
      <c r="KT1441"/>
      <c r="KU1441"/>
      <c r="KV1441"/>
      <c r="KW1441"/>
      <c r="KX1441"/>
      <c r="KY1441"/>
      <c r="KZ1441"/>
      <c r="LA1441"/>
      <c r="LB1441"/>
      <c r="LC1441"/>
      <c r="LD1441"/>
      <c r="LE1441"/>
      <c r="LF1441"/>
      <c r="LG1441"/>
      <c r="LH1441"/>
      <c r="LI1441"/>
      <c r="LJ1441"/>
      <c r="LK1441"/>
      <c r="LL1441"/>
      <c r="LM1441"/>
      <c r="LN1441"/>
      <c r="LO1441"/>
      <c r="LP1441"/>
      <c r="LQ1441"/>
      <c r="LR1441"/>
      <c r="LS1441"/>
      <c r="LT1441"/>
      <c r="LU1441"/>
      <c r="LV1441"/>
      <c r="LW1441"/>
      <c r="LX1441"/>
      <c r="LY1441"/>
      <c r="LZ1441"/>
      <c r="MA1441"/>
      <c r="MB1441"/>
      <c r="MC1441"/>
      <c r="MD1441"/>
      <c r="ME1441"/>
      <c r="MF1441"/>
      <c r="MG1441"/>
      <c r="MH1441"/>
      <c r="MI1441"/>
      <c r="MJ1441"/>
      <c r="MK1441"/>
      <c r="ML1441"/>
      <c r="MM1441"/>
      <c r="MN1441"/>
      <c r="MO1441"/>
      <c r="MP1441"/>
      <c r="MQ1441"/>
      <c r="MR1441"/>
      <c r="MS1441"/>
      <c r="MT1441"/>
      <c r="MU1441"/>
      <c r="MV1441"/>
      <c r="MW1441"/>
      <c r="MX1441"/>
      <c r="MY1441"/>
      <c r="MZ1441"/>
      <c r="NA1441"/>
      <c r="NB1441"/>
      <c r="NC1441"/>
      <c r="ND1441"/>
      <c r="NE1441"/>
      <c r="NF1441"/>
      <c r="NG1441"/>
      <c r="NH1441"/>
      <c r="NI1441"/>
      <c r="NJ1441"/>
      <c r="NK1441"/>
      <c r="NL1441"/>
      <c r="NM1441"/>
      <c r="NN1441"/>
      <c r="NO1441"/>
      <c r="NP1441"/>
      <c r="NQ1441"/>
      <c r="NR1441"/>
      <c r="NS1441"/>
      <c r="NT1441"/>
      <c r="NU1441"/>
      <c r="NV1441"/>
      <c r="NW1441"/>
      <c r="NX1441"/>
      <c r="NY1441"/>
      <c r="NZ1441"/>
      <c r="OA1441"/>
    </row>
    <row r="1442" spans="16:391"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  <c r="CN1442"/>
      <c r="CO1442"/>
      <c r="CP1442"/>
      <c r="CQ1442"/>
      <c r="CR1442"/>
      <c r="CS1442"/>
      <c r="CT1442"/>
      <c r="CU1442"/>
      <c r="CV1442"/>
      <c r="CW1442"/>
      <c r="CX1442"/>
      <c r="CY1442"/>
      <c r="CZ1442"/>
      <c r="DA1442"/>
      <c r="DB1442"/>
      <c r="DC1442"/>
      <c r="DD1442"/>
      <c r="DE1442"/>
      <c r="DF1442"/>
      <c r="DG1442"/>
      <c r="DH1442"/>
      <c r="DI1442"/>
      <c r="DJ1442"/>
      <c r="DK1442"/>
      <c r="DL1442"/>
      <c r="DM1442"/>
      <c r="DN1442"/>
      <c r="DO1442"/>
      <c r="DP1442"/>
      <c r="DQ1442"/>
      <c r="DR1442"/>
      <c r="DS1442"/>
      <c r="DT1442"/>
      <c r="DU1442"/>
      <c r="DV1442"/>
      <c r="DW1442"/>
      <c r="DX1442"/>
      <c r="DY1442"/>
      <c r="DZ1442"/>
      <c r="EA1442"/>
      <c r="EB1442"/>
      <c r="EC1442"/>
      <c r="ED1442"/>
      <c r="EE1442"/>
      <c r="EF1442"/>
      <c r="EG1442"/>
      <c r="EH1442"/>
      <c r="EI1442"/>
      <c r="EJ1442"/>
      <c r="EK1442"/>
      <c r="EL1442"/>
      <c r="EM1442"/>
      <c r="EN1442"/>
      <c r="EO1442"/>
      <c r="EP1442"/>
      <c r="EQ1442"/>
      <c r="ER1442"/>
      <c r="ES1442"/>
      <c r="ET1442"/>
      <c r="EU1442"/>
      <c r="EV1442"/>
      <c r="EW1442"/>
      <c r="EX1442"/>
      <c r="EY1442"/>
      <c r="EZ1442"/>
      <c r="FA1442"/>
      <c r="FB1442"/>
      <c r="FC1442"/>
      <c r="FD1442"/>
      <c r="FE1442"/>
      <c r="FF1442"/>
      <c r="FG1442"/>
      <c r="FH1442"/>
      <c r="FI1442"/>
      <c r="FJ1442"/>
      <c r="FK1442"/>
      <c r="FL1442"/>
      <c r="FM1442"/>
      <c r="FN1442"/>
      <c r="FO1442"/>
      <c r="FP1442"/>
      <c r="FQ1442"/>
      <c r="FR1442"/>
      <c r="FS1442"/>
      <c r="FT1442"/>
      <c r="FU1442"/>
      <c r="FV1442"/>
      <c r="FW1442"/>
      <c r="FX1442"/>
      <c r="FY1442"/>
      <c r="FZ1442"/>
      <c r="GA1442"/>
      <c r="GB1442"/>
      <c r="GC1442"/>
      <c r="GD1442"/>
      <c r="GE1442"/>
      <c r="GF1442"/>
      <c r="GG1442"/>
      <c r="GH1442"/>
      <c r="GI1442"/>
      <c r="GJ1442"/>
      <c r="GK1442"/>
      <c r="GL1442"/>
      <c r="GM1442"/>
      <c r="GN1442"/>
      <c r="GO1442"/>
      <c r="GP1442"/>
      <c r="GQ1442"/>
      <c r="GR1442"/>
      <c r="GS1442"/>
      <c r="GT1442"/>
      <c r="GU1442"/>
      <c r="GV1442"/>
      <c r="GW1442"/>
      <c r="GX1442"/>
      <c r="GY1442"/>
      <c r="GZ1442"/>
      <c r="HA1442"/>
      <c r="HB1442"/>
      <c r="HC1442"/>
      <c r="HD1442"/>
      <c r="HE1442"/>
      <c r="HF1442"/>
      <c r="HG1442"/>
      <c r="HH1442"/>
      <c r="HI1442"/>
      <c r="HJ1442"/>
      <c r="HK1442"/>
      <c r="HL1442"/>
      <c r="HM1442"/>
      <c r="HN1442"/>
      <c r="HO1442"/>
      <c r="HP1442"/>
      <c r="HQ1442"/>
      <c r="HR1442"/>
      <c r="HS1442"/>
      <c r="HT1442"/>
      <c r="HU1442"/>
      <c r="HV1442"/>
      <c r="HW1442"/>
      <c r="HX1442"/>
      <c r="HY1442"/>
      <c r="HZ1442"/>
      <c r="IA1442"/>
      <c r="IB1442"/>
      <c r="IC1442"/>
      <c r="ID1442"/>
      <c r="IE1442"/>
      <c r="IF1442"/>
      <c r="IG1442"/>
      <c r="IH1442"/>
      <c r="II1442"/>
      <c r="IJ1442"/>
      <c r="IK1442"/>
      <c r="IL1442"/>
      <c r="IM1442"/>
      <c r="IN1442"/>
      <c r="IO1442"/>
      <c r="IP1442"/>
      <c r="IQ1442"/>
      <c r="IR1442"/>
      <c r="IS1442"/>
      <c r="IT1442"/>
      <c r="IU1442"/>
      <c r="IV1442"/>
      <c r="IW1442"/>
      <c r="IX1442"/>
      <c r="IY1442"/>
      <c r="IZ1442"/>
      <c r="JA1442"/>
      <c r="JB1442"/>
      <c r="JC1442"/>
      <c r="JD1442"/>
      <c r="JE1442"/>
      <c r="JF1442"/>
      <c r="JG1442"/>
      <c r="JH1442"/>
      <c r="JI1442"/>
      <c r="JJ1442"/>
      <c r="JK1442"/>
      <c r="JL1442"/>
      <c r="JM1442"/>
      <c r="JN1442"/>
      <c r="JO1442"/>
      <c r="JP1442"/>
      <c r="JQ1442"/>
      <c r="JR1442"/>
      <c r="JS1442"/>
      <c r="JT1442"/>
      <c r="JU1442"/>
      <c r="JV1442"/>
      <c r="JW1442"/>
      <c r="JX1442"/>
      <c r="JY1442"/>
      <c r="JZ1442"/>
      <c r="KA1442"/>
      <c r="KB1442"/>
      <c r="KC1442"/>
      <c r="KD1442"/>
      <c r="KE1442"/>
      <c r="KF1442"/>
      <c r="KG1442"/>
      <c r="KH1442"/>
      <c r="KI1442"/>
      <c r="KJ1442"/>
      <c r="KK1442"/>
      <c r="KL1442"/>
      <c r="KM1442"/>
      <c r="KN1442"/>
      <c r="KO1442"/>
      <c r="KP1442"/>
      <c r="KQ1442"/>
      <c r="KR1442"/>
      <c r="KS1442"/>
      <c r="KT1442"/>
      <c r="KU1442"/>
      <c r="KV1442"/>
      <c r="KW1442"/>
      <c r="KX1442"/>
      <c r="KY1442"/>
      <c r="KZ1442"/>
      <c r="LA1442"/>
      <c r="LB1442"/>
      <c r="LC1442"/>
      <c r="LD1442"/>
      <c r="LE1442"/>
      <c r="LF1442"/>
      <c r="LG1442"/>
      <c r="LH1442"/>
      <c r="LI1442"/>
      <c r="LJ1442"/>
      <c r="LK1442"/>
      <c r="LL1442"/>
      <c r="LM1442"/>
      <c r="LN1442"/>
      <c r="LO1442"/>
      <c r="LP1442"/>
      <c r="LQ1442"/>
      <c r="LR1442"/>
      <c r="LS1442"/>
      <c r="LT1442"/>
      <c r="LU1442"/>
      <c r="LV1442"/>
      <c r="LW1442"/>
      <c r="LX1442"/>
      <c r="LY1442"/>
      <c r="LZ1442"/>
      <c r="MA1442"/>
      <c r="MB1442"/>
      <c r="MC1442"/>
      <c r="MD1442"/>
      <c r="ME1442"/>
      <c r="MF1442"/>
      <c r="MG1442"/>
      <c r="MH1442"/>
      <c r="MI1442"/>
      <c r="MJ1442"/>
      <c r="MK1442"/>
      <c r="ML1442"/>
      <c r="MM1442"/>
      <c r="MN1442"/>
      <c r="MO1442"/>
      <c r="MP1442"/>
      <c r="MQ1442"/>
      <c r="MR1442"/>
      <c r="MS1442"/>
      <c r="MT1442"/>
      <c r="MU1442"/>
      <c r="MV1442"/>
      <c r="MW1442"/>
      <c r="MX1442"/>
      <c r="MY1442"/>
      <c r="MZ1442"/>
      <c r="NA1442"/>
      <c r="NB1442"/>
      <c r="NC1442"/>
      <c r="ND1442"/>
      <c r="NE1442"/>
      <c r="NF1442"/>
      <c r="NG1442"/>
      <c r="NH1442"/>
      <c r="NI1442"/>
      <c r="NJ1442"/>
      <c r="NK1442"/>
      <c r="NL1442"/>
      <c r="NM1442"/>
      <c r="NN1442"/>
      <c r="NO1442"/>
      <c r="NP1442"/>
      <c r="NQ1442"/>
      <c r="NR1442"/>
      <c r="NS1442"/>
      <c r="NT1442"/>
      <c r="NU1442"/>
      <c r="NV1442"/>
      <c r="NW1442"/>
      <c r="NX1442"/>
      <c r="NY1442"/>
      <c r="NZ1442"/>
      <c r="OA1442"/>
    </row>
    <row r="1443" spans="16:391"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  <c r="CN1443"/>
      <c r="CO1443"/>
      <c r="CP1443"/>
      <c r="CQ1443"/>
      <c r="CR1443"/>
      <c r="CS1443"/>
      <c r="CT1443"/>
      <c r="CU1443"/>
      <c r="CV1443"/>
      <c r="CW1443"/>
      <c r="CX1443"/>
      <c r="CY1443"/>
      <c r="CZ1443"/>
      <c r="DA1443"/>
      <c r="DB1443"/>
      <c r="DC1443"/>
      <c r="DD1443"/>
      <c r="DE1443"/>
      <c r="DF1443"/>
      <c r="DG1443"/>
      <c r="DH1443"/>
      <c r="DI1443"/>
      <c r="DJ1443"/>
      <c r="DK1443"/>
      <c r="DL1443"/>
      <c r="DM1443"/>
      <c r="DN1443"/>
      <c r="DO1443"/>
      <c r="DP1443"/>
      <c r="DQ1443"/>
      <c r="DR1443"/>
      <c r="DS1443"/>
      <c r="DT1443"/>
      <c r="DU1443"/>
      <c r="DV1443"/>
      <c r="DW1443"/>
      <c r="DX1443"/>
      <c r="DY1443"/>
      <c r="DZ1443"/>
      <c r="EA1443"/>
      <c r="EB1443"/>
      <c r="EC1443"/>
      <c r="ED1443"/>
      <c r="EE1443"/>
      <c r="EF1443"/>
      <c r="EG1443"/>
      <c r="EH1443"/>
      <c r="EI1443"/>
      <c r="EJ1443"/>
      <c r="EK1443"/>
      <c r="EL1443"/>
      <c r="EM1443"/>
      <c r="EN1443"/>
      <c r="EO1443"/>
      <c r="EP1443"/>
      <c r="EQ1443"/>
      <c r="ER1443"/>
      <c r="ES1443"/>
      <c r="ET1443"/>
      <c r="EU1443"/>
      <c r="EV1443"/>
      <c r="EW1443"/>
      <c r="EX1443"/>
      <c r="EY1443"/>
      <c r="EZ1443"/>
      <c r="FA1443"/>
      <c r="FB1443"/>
      <c r="FC1443"/>
      <c r="FD1443"/>
      <c r="FE1443"/>
      <c r="FF1443"/>
      <c r="FG1443"/>
      <c r="FH1443"/>
      <c r="FI1443"/>
      <c r="FJ1443"/>
      <c r="FK1443"/>
      <c r="FL1443"/>
      <c r="FM1443"/>
      <c r="FN1443"/>
      <c r="FO1443"/>
      <c r="FP1443"/>
      <c r="FQ1443"/>
      <c r="FR1443"/>
      <c r="FS1443"/>
      <c r="FT1443"/>
      <c r="FU1443"/>
      <c r="FV1443"/>
      <c r="FW1443"/>
      <c r="FX1443"/>
      <c r="FY1443"/>
      <c r="FZ1443"/>
      <c r="GA1443"/>
      <c r="GB1443"/>
      <c r="GC1443"/>
      <c r="GD1443"/>
      <c r="GE1443"/>
      <c r="GF1443"/>
      <c r="GG1443"/>
      <c r="GH1443"/>
      <c r="GI1443"/>
      <c r="GJ1443"/>
      <c r="GK1443"/>
      <c r="GL1443"/>
      <c r="GM1443"/>
      <c r="GN1443"/>
      <c r="GO1443"/>
      <c r="GP1443"/>
      <c r="GQ1443"/>
      <c r="GR1443"/>
      <c r="GS1443"/>
      <c r="GT1443"/>
      <c r="GU1443"/>
      <c r="GV1443"/>
      <c r="GW1443"/>
      <c r="GX1443"/>
      <c r="GY1443"/>
      <c r="GZ1443"/>
      <c r="HA1443"/>
      <c r="HB1443"/>
      <c r="HC1443"/>
      <c r="HD1443"/>
      <c r="HE1443"/>
      <c r="HF1443"/>
      <c r="HG1443"/>
      <c r="HH1443"/>
      <c r="HI1443"/>
      <c r="HJ1443"/>
      <c r="HK1443"/>
      <c r="HL1443"/>
      <c r="HM1443"/>
      <c r="HN1443"/>
      <c r="HO1443"/>
      <c r="HP1443"/>
      <c r="HQ1443"/>
      <c r="HR1443"/>
      <c r="HS1443"/>
      <c r="HT1443"/>
      <c r="HU1443"/>
      <c r="HV1443"/>
      <c r="HW1443"/>
      <c r="HX1443"/>
      <c r="HY1443"/>
      <c r="HZ1443"/>
      <c r="IA1443"/>
      <c r="IB1443"/>
      <c r="IC1443"/>
      <c r="ID1443"/>
      <c r="IE1443"/>
      <c r="IF1443"/>
      <c r="IG1443"/>
      <c r="IH1443"/>
      <c r="II1443"/>
      <c r="IJ1443"/>
      <c r="IK1443"/>
      <c r="IL1443"/>
      <c r="IM1443"/>
      <c r="IN1443"/>
      <c r="IO1443"/>
      <c r="IP1443"/>
      <c r="IQ1443"/>
      <c r="IR1443"/>
      <c r="IS1443"/>
      <c r="IT1443"/>
      <c r="IU1443"/>
      <c r="IV1443"/>
      <c r="IW1443"/>
      <c r="IX1443"/>
      <c r="IY1443"/>
      <c r="IZ1443"/>
      <c r="JA1443"/>
      <c r="JB1443"/>
      <c r="JC1443"/>
      <c r="JD1443"/>
      <c r="JE1443"/>
      <c r="JF1443"/>
      <c r="JG1443"/>
      <c r="JH1443"/>
      <c r="JI1443"/>
      <c r="JJ1443"/>
      <c r="JK1443"/>
      <c r="JL1443"/>
      <c r="JM1443"/>
      <c r="JN1443"/>
      <c r="JO1443"/>
      <c r="JP1443"/>
      <c r="JQ1443"/>
      <c r="JR1443"/>
      <c r="JS1443"/>
      <c r="JT1443"/>
      <c r="JU1443"/>
      <c r="JV1443"/>
      <c r="JW1443"/>
      <c r="JX1443"/>
      <c r="JY1443"/>
      <c r="JZ1443"/>
      <c r="KA1443"/>
      <c r="KB1443"/>
      <c r="KC1443"/>
      <c r="KD1443"/>
      <c r="KE1443"/>
      <c r="KF1443"/>
      <c r="KG1443"/>
      <c r="KH1443"/>
      <c r="KI1443"/>
      <c r="KJ1443"/>
      <c r="KK1443"/>
      <c r="KL1443"/>
      <c r="KM1443"/>
      <c r="KN1443"/>
      <c r="KO1443"/>
      <c r="KP1443"/>
      <c r="KQ1443"/>
      <c r="KR1443"/>
      <c r="KS1443"/>
      <c r="KT1443"/>
      <c r="KU1443"/>
      <c r="KV1443"/>
      <c r="KW1443"/>
      <c r="KX1443"/>
      <c r="KY1443"/>
      <c r="KZ1443"/>
      <c r="LA1443"/>
      <c r="LB1443"/>
      <c r="LC1443"/>
      <c r="LD1443"/>
      <c r="LE1443"/>
      <c r="LF1443"/>
      <c r="LG1443"/>
      <c r="LH1443"/>
      <c r="LI1443"/>
      <c r="LJ1443"/>
      <c r="LK1443"/>
      <c r="LL1443"/>
      <c r="LM1443"/>
      <c r="LN1443"/>
      <c r="LO1443"/>
      <c r="LP1443"/>
      <c r="LQ1443"/>
      <c r="LR1443"/>
      <c r="LS1443"/>
      <c r="LT1443"/>
      <c r="LU1443"/>
      <c r="LV1443"/>
      <c r="LW1443"/>
      <c r="LX1443"/>
      <c r="LY1443"/>
      <c r="LZ1443"/>
      <c r="MA1443"/>
      <c r="MB1443"/>
      <c r="MC1443"/>
      <c r="MD1443"/>
      <c r="ME1443"/>
      <c r="MF1443"/>
      <c r="MG1443"/>
      <c r="MH1443"/>
      <c r="MI1443"/>
      <c r="MJ1443"/>
      <c r="MK1443"/>
      <c r="ML1443"/>
      <c r="MM1443"/>
      <c r="MN1443"/>
      <c r="MO1443"/>
      <c r="MP1443"/>
      <c r="MQ1443"/>
      <c r="MR1443"/>
      <c r="MS1443"/>
      <c r="MT1443"/>
      <c r="MU1443"/>
      <c r="MV1443"/>
      <c r="MW1443"/>
      <c r="MX1443"/>
      <c r="MY1443"/>
      <c r="MZ1443"/>
      <c r="NA1443"/>
      <c r="NB1443"/>
      <c r="NC1443"/>
      <c r="ND1443"/>
      <c r="NE1443"/>
      <c r="NF1443"/>
      <c r="NG1443"/>
      <c r="NH1443"/>
      <c r="NI1443"/>
      <c r="NJ1443"/>
      <c r="NK1443"/>
      <c r="NL1443"/>
      <c r="NM1443"/>
      <c r="NN1443"/>
      <c r="NO1443"/>
      <c r="NP1443"/>
      <c r="NQ1443"/>
      <c r="NR1443"/>
      <c r="NS1443"/>
      <c r="NT1443"/>
      <c r="NU1443"/>
      <c r="NV1443"/>
      <c r="NW1443"/>
      <c r="NX1443"/>
      <c r="NY1443"/>
      <c r="NZ1443"/>
      <c r="OA1443"/>
    </row>
    <row r="1444" spans="16:391"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  <c r="CN1444"/>
      <c r="CO1444"/>
      <c r="CP1444"/>
      <c r="CQ1444"/>
      <c r="CR1444"/>
      <c r="CS1444"/>
      <c r="CT1444"/>
      <c r="CU1444"/>
      <c r="CV1444"/>
      <c r="CW1444"/>
      <c r="CX1444"/>
      <c r="CY1444"/>
      <c r="CZ1444"/>
      <c r="DA1444"/>
      <c r="DB1444"/>
      <c r="DC1444"/>
      <c r="DD1444"/>
      <c r="DE1444"/>
      <c r="DF1444"/>
      <c r="DG1444"/>
      <c r="DH1444"/>
      <c r="DI1444"/>
      <c r="DJ1444"/>
      <c r="DK1444"/>
      <c r="DL1444"/>
      <c r="DM1444"/>
      <c r="DN1444"/>
      <c r="DO1444"/>
      <c r="DP1444"/>
      <c r="DQ1444"/>
      <c r="DR1444"/>
      <c r="DS1444"/>
      <c r="DT1444"/>
      <c r="DU1444"/>
      <c r="DV1444"/>
      <c r="DW1444"/>
      <c r="DX1444"/>
      <c r="DY1444"/>
      <c r="DZ1444"/>
      <c r="EA1444"/>
      <c r="EB1444"/>
      <c r="EC1444"/>
      <c r="ED1444"/>
      <c r="EE1444"/>
      <c r="EF1444"/>
      <c r="EG1444"/>
      <c r="EH1444"/>
      <c r="EI1444"/>
      <c r="EJ1444"/>
      <c r="EK1444"/>
      <c r="EL1444"/>
      <c r="EM1444"/>
      <c r="EN1444"/>
      <c r="EO1444"/>
      <c r="EP1444"/>
      <c r="EQ1444"/>
      <c r="ER1444"/>
      <c r="ES1444"/>
      <c r="ET1444"/>
      <c r="EU1444"/>
      <c r="EV1444"/>
      <c r="EW1444"/>
      <c r="EX1444"/>
      <c r="EY1444"/>
      <c r="EZ1444"/>
      <c r="FA1444"/>
      <c r="FB1444"/>
      <c r="FC1444"/>
      <c r="FD1444"/>
      <c r="FE1444"/>
      <c r="FF1444"/>
      <c r="FG1444"/>
      <c r="FH1444"/>
      <c r="FI1444"/>
      <c r="FJ1444"/>
      <c r="FK1444"/>
      <c r="FL1444"/>
      <c r="FM1444"/>
      <c r="FN1444"/>
      <c r="FO1444"/>
      <c r="FP1444"/>
      <c r="FQ1444"/>
      <c r="FR1444"/>
      <c r="FS1444"/>
      <c r="FT1444"/>
      <c r="FU1444"/>
      <c r="FV1444"/>
      <c r="FW1444"/>
      <c r="FX1444"/>
      <c r="FY1444"/>
      <c r="FZ1444"/>
      <c r="GA1444"/>
      <c r="GB1444"/>
      <c r="GC1444"/>
      <c r="GD1444"/>
      <c r="GE1444"/>
      <c r="GF1444"/>
      <c r="GG1444"/>
      <c r="GH1444"/>
      <c r="GI1444"/>
      <c r="GJ1444"/>
      <c r="GK1444"/>
      <c r="GL1444"/>
      <c r="GM1444"/>
      <c r="GN1444"/>
      <c r="GO1444"/>
      <c r="GP1444"/>
      <c r="GQ1444"/>
      <c r="GR1444"/>
      <c r="GS1444"/>
      <c r="GT1444"/>
      <c r="GU1444"/>
      <c r="GV1444"/>
      <c r="GW1444"/>
      <c r="GX1444"/>
      <c r="GY1444"/>
      <c r="GZ1444"/>
      <c r="HA1444"/>
      <c r="HB1444"/>
      <c r="HC1444"/>
      <c r="HD1444"/>
      <c r="HE1444"/>
      <c r="HF1444"/>
      <c r="HG1444"/>
      <c r="HH1444"/>
      <c r="HI1444"/>
      <c r="HJ1444"/>
      <c r="HK1444"/>
      <c r="HL1444"/>
      <c r="HM1444"/>
      <c r="HN1444"/>
      <c r="HO1444"/>
      <c r="HP1444"/>
      <c r="HQ1444"/>
      <c r="HR1444"/>
      <c r="HS1444"/>
      <c r="HT1444"/>
      <c r="HU1444"/>
      <c r="HV1444"/>
      <c r="HW1444"/>
      <c r="HX1444"/>
      <c r="HY1444"/>
      <c r="HZ1444"/>
      <c r="IA1444"/>
      <c r="IB1444"/>
      <c r="IC1444"/>
      <c r="ID1444"/>
      <c r="IE1444"/>
      <c r="IF1444"/>
      <c r="IG1444"/>
      <c r="IH1444"/>
      <c r="II1444"/>
      <c r="IJ1444"/>
      <c r="IK1444"/>
      <c r="IL1444"/>
      <c r="IM1444"/>
      <c r="IN1444"/>
      <c r="IO1444"/>
      <c r="IP1444"/>
      <c r="IQ1444"/>
      <c r="IR1444"/>
      <c r="IS1444"/>
      <c r="IT1444"/>
      <c r="IU1444"/>
      <c r="IV1444"/>
      <c r="IW1444"/>
      <c r="IX1444"/>
      <c r="IY1444"/>
      <c r="IZ1444"/>
      <c r="JA1444"/>
      <c r="JB1444"/>
      <c r="JC1444"/>
      <c r="JD1444"/>
      <c r="JE1444"/>
      <c r="JF1444"/>
      <c r="JG1444"/>
      <c r="JH1444"/>
      <c r="JI1444"/>
      <c r="JJ1444"/>
      <c r="JK1444"/>
      <c r="JL1444"/>
      <c r="JM1444"/>
      <c r="JN1444"/>
      <c r="JO1444"/>
      <c r="JP1444"/>
      <c r="JQ1444"/>
      <c r="JR1444"/>
      <c r="JS1444"/>
      <c r="JT1444"/>
      <c r="JU1444"/>
      <c r="JV1444"/>
      <c r="JW1444"/>
      <c r="JX1444"/>
      <c r="JY1444"/>
      <c r="JZ1444"/>
      <c r="KA1444"/>
      <c r="KB1444"/>
      <c r="KC1444"/>
      <c r="KD1444"/>
      <c r="KE1444"/>
      <c r="KF1444"/>
      <c r="KG1444"/>
      <c r="KH1444"/>
      <c r="KI1444"/>
      <c r="KJ1444"/>
      <c r="KK1444"/>
      <c r="KL1444"/>
      <c r="KM1444"/>
      <c r="KN1444"/>
      <c r="KO1444"/>
      <c r="KP1444"/>
      <c r="KQ1444"/>
      <c r="KR1444"/>
      <c r="KS1444"/>
      <c r="KT1444"/>
      <c r="KU1444"/>
      <c r="KV1444"/>
      <c r="KW1444"/>
      <c r="KX1444"/>
      <c r="KY1444"/>
      <c r="KZ1444"/>
      <c r="LA1444"/>
      <c r="LB1444"/>
      <c r="LC1444"/>
      <c r="LD1444"/>
      <c r="LE1444"/>
      <c r="LF1444"/>
      <c r="LG1444"/>
      <c r="LH1444"/>
      <c r="LI1444"/>
      <c r="LJ1444"/>
      <c r="LK1444"/>
      <c r="LL1444"/>
      <c r="LM1444"/>
      <c r="LN1444"/>
      <c r="LO1444"/>
      <c r="LP1444"/>
      <c r="LQ1444"/>
      <c r="LR1444"/>
      <c r="LS1444"/>
      <c r="LT1444"/>
      <c r="LU1444"/>
      <c r="LV1444"/>
      <c r="LW1444"/>
      <c r="LX1444"/>
      <c r="LY1444"/>
      <c r="LZ1444"/>
      <c r="MA1444"/>
      <c r="MB1444"/>
      <c r="MC1444"/>
      <c r="MD1444"/>
      <c r="ME1444"/>
      <c r="MF1444"/>
      <c r="MG1444"/>
      <c r="MH1444"/>
      <c r="MI1444"/>
      <c r="MJ1444"/>
      <c r="MK1444"/>
      <c r="ML1444"/>
      <c r="MM1444"/>
      <c r="MN1444"/>
      <c r="MO1444"/>
      <c r="MP1444"/>
      <c r="MQ1444"/>
      <c r="MR1444"/>
      <c r="MS1444"/>
      <c r="MT1444"/>
      <c r="MU1444"/>
      <c r="MV1444"/>
      <c r="MW1444"/>
      <c r="MX1444"/>
      <c r="MY1444"/>
      <c r="MZ1444"/>
      <c r="NA1444"/>
      <c r="NB1444"/>
      <c r="NC1444"/>
      <c r="ND1444"/>
      <c r="NE1444"/>
      <c r="NF1444"/>
      <c r="NG1444"/>
      <c r="NH1444"/>
      <c r="NI1444"/>
      <c r="NJ1444"/>
      <c r="NK1444"/>
      <c r="NL1444"/>
      <c r="NM1444"/>
      <c r="NN1444"/>
      <c r="NO1444"/>
      <c r="NP1444"/>
      <c r="NQ1444"/>
      <c r="NR1444"/>
      <c r="NS1444"/>
      <c r="NT1444"/>
      <c r="NU1444"/>
      <c r="NV1444"/>
      <c r="NW1444"/>
      <c r="NX1444"/>
      <c r="NY1444"/>
      <c r="NZ1444"/>
      <c r="OA1444"/>
    </row>
    <row r="1445" spans="16:391"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  <c r="CN1445"/>
      <c r="CO1445"/>
      <c r="CP1445"/>
      <c r="CQ1445"/>
      <c r="CR1445"/>
      <c r="CS1445"/>
      <c r="CT1445"/>
      <c r="CU1445"/>
      <c r="CV1445"/>
      <c r="CW1445"/>
      <c r="CX1445"/>
      <c r="CY1445"/>
      <c r="CZ1445"/>
      <c r="DA1445"/>
      <c r="DB1445"/>
      <c r="DC1445"/>
      <c r="DD1445"/>
      <c r="DE1445"/>
      <c r="DF1445"/>
      <c r="DG1445"/>
      <c r="DH1445"/>
      <c r="DI1445"/>
      <c r="DJ1445"/>
      <c r="DK1445"/>
      <c r="DL1445"/>
      <c r="DM1445"/>
      <c r="DN1445"/>
      <c r="DO1445"/>
      <c r="DP1445"/>
      <c r="DQ1445"/>
      <c r="DR1445"/>
      <c r="DS1445"/>
      <c r="DT1445"/>
      <c r="DU1445"/>
      <c r="DV1445"/>
      <c r="DW1445"/>
      <c r="DX1445"/>
      <c r="DY1445"/>
      <c r="DZ1445"/>
      <c r="EA1445"/>
      <c r="EB1445"/>
      <c r="EC1445"/>
      <c r="ED1445"/>
      <c r="EE1445"/>
      <c r="EF1445"/>
      <c r="EG1445"/>
      <c r="EH1445"/>
      <c r="EI1445"/>
      <c r="EJ1445"/>
      <c r="EK1445"/>
      <c r="EL1445"/>
      <c r="EM1445"/>
      <c r="EN1445"/>
      <c r="EO1445"/>
      <c r="EP1445"/>
      <c r="EQ1445"/>
      <c r="ER1445"/>
      <c r="ES1445"/>
      <c r="ET1445"/>
      <c r="EU1445"/>
      <c r="EV1445"/>
      <c r="EW1445"/>
      <c r="EX1445"/>
      <c r="EY1445"/>
      <c r="EZ1445"/>
      <c r="FA1445"/>
      <c r="FB1445"/>
      <c r="FC1445"/>
      <c r="FD1445"/>
      <c r="FE1445"/>
      <c r="FF1445"/>
      <c r="FG1445"/>
      <c r="FH1445"/>
      <c r="FI1445"/>
      <c r="FJ1445"/>
      <c r="FK1445"/>
      <c r="FL1445"/>
      <c r="FM1445"/>
      <c r="FN1445"/>
      <c r="FO1445"/>
      <c r="FP1445"/>
      <c r="FQ1445"/>
      <c r="FR1445"/>
      <c r="FS1445"/>
      <c r="FT1445"/>
      <c r="FU1445"/>
      <c r="FV1445"/>
      <c r="FW1445"/>
      <c r="FX1445"/>
      <c r="FY1445"/>
      <c r="FZ1445"/>
      <c r="GA1445"/>
      <c r="GB1445"/>
      <c r="GC1445"/>
      <c r="GD1445"/>
      <c r="GE1445"/>
      <c r="GF1445"/>
      <c r="GG1445"/>
      <c r="GH1445"/>
      <c r="GI1445"/>
      <c r="GJ1445"/>
      <c r="GK1445"/>
      <c r="GL1445"/>
      <c r="GM1445"/>
      <c r="GN1445"/>
      <c r="GO1445"/>
      <c r="GP1445"/>
      <c r="GQ1445"/>
      <c r="GR1445"/>
      <c r="GS1445"/>
      <c r="GT1445"/>
      <c r="GU1445"/>
      <c r="GV1445"/>
      <c r="GW1445"/>
      <c r="GX1445"/>
      <c r="GY1445"/>
      <c r="GZ1445"/>
      <c r="HA1445"/>
      <c r="HB1445"/>
      <c r="HC1445"/>
      <c r="HD1445"/>
      <c r="HE1445"/>
      <c r="HF1445"/>
      <c r="HG1445"/>
      <c r="HH1445"/>
      <c r="HI1445"/>
      <c r="HJ1445"/>
      <c r="HK1445"/>
      <c r="HL1445"/>
      <c r="HM1445"/>
      <c r="HN1445"/>
      <c r="HO1445"/>
      <c r="HP1445"/>
      <c r="HQ1445"/>
      <c r="HR1445"/>
      <c r="HS1445"/>
      <c r="HT1445"/>
      <c r="HU1445"/>
      <c r="HV1445"/>
      <c r="HW1445"/>
      <c r="HX1445"/>
      <c r="HY1445"/>
      <c r="HZ1445"/>
      <c r="IA1445"/>
      <c r="IB1445"/>
      <c r="IC1445"/>
      <c r="ID1445"/>
      <c r="IE1445"/>
      <c r="IF1445"/>
      <c r="IG1445"/>
      <c r="IH1445"/>
      <c r="II1445"/>
      <c r="IJ1445"/>
      <c r="IK1445"/>
      <c r="IL1445"/>
      <c r="IM1445"/>
      <c r="IN1445"/>
      <c r="IO1445"/>
      <c r="IP1445"/>
      <c r="IQ1445"/>
      <c r="IR1445"/>
      <c r="IS1445"/>
      <c r="IT1445"/>
      <c r="IU1445"/>
      <c r="IV1445"/>
      <c r="IW1445"/>
      <c r="IX1445"/>
      <c r="IY1445"/>
      <c r="IZ1445"/>
      <c r="JA1445"/>
      <c r="JB1445"/>
      <c r="JC1445"/>
      <c r="JD1445"/>
      <c r="JE1445"/>
      <c r="JF1445"/>
      <c r="JG1445"/>
      <c r="JH1445"/>
      <c r="JI1445"/>
      <c r="JJ1445"/>
      <c r="JK1445"/>
      <c r="JL1445"/>
      <c r="JM1445"/>
      <c r="JN1445"/>
      <c r="JO1445"/>
      <c r="JP1445"/>
      <c r="JQ1445"/>
      <c r="JR1445"/>
      <c r="JS1445"/>
      <c r="JT1445"/>
      <c r="JU1445"/>
      <c r="JV1445"/>
      <c r="JW1445"/>
      <c r="JX1445"/>
      <c r="JY1445"/>
      <c r="JZ1445"/>
      <c r="KA1445"/>
      <c r="KB1445"/>
      <c r="KC1445"/>
      <c r="KD1445"/>
      <c r="KE1445"/>
      <c r="KF1445"/>
      <c r="KG1445"/>
      <c r="KH1445"/>
      <c r="KI1445"/>
      <c r="KJ1445"/>
      <c r="KK1445"/>
      <c r="KL1445"/>
      <c r="KM1445"/>
      <c r="KN1445"/>
      <c r="KO1445"/>
      <c r="KP1445"/>
      <c r="KQ1445"/>
      <c r="KR1445"/>
      <c r="KS1445"/>
      <c r="KT1445"/>
      <c r="KU1445"/>
      <c r="KV1445"/>
      <c r="KW1445"/>
      <c r="KX1445"/>
      <c r="KY1445"/>
      <c r="KZ1445"/>
      <c r="LA1445"/>
      <c r="LB1445"/>
      <c r="LC1445"/>
      <c r="LD1445"/>
      <c r="LE1445"/>
      <c r="LF1445"/>
      <c r="LG1445"/>
      <c r="LH1445"/>
      <c r="LI1445"/>
      <c r="LJ1445"/>
      <c r="LK1445"/>
      <c r="LL1445"/>
      <c r="LM1445"/>
      <c r="LN1445"/>
      <c r="LO1445"/>
      <c r="LP1445"/>
      <c r="LQ1445"/>
      <c r="LR1445"/>
      <c r="LS1445"/>
      <c r="LT1445"/>
      <c r="LU1445"/>
      <c r="LV1445"/>
      <c r="LW1445"/>
      <c r="LX1445"/>
      <c r="LY1445"/>
      <c r="LZ1445"/>
      <c r="MA1445"/>
      <c r="MB1445"/>
      <c r="MC1445"/>
      <c r="MD1445"/>
      <c r="ME1445"/>
      <c r="MF1445"/>
      <c r="MG1445"/>
      <c r="MH1445"/>
      <c r="MI1445"/>
      <c r="MJ1445"/>
      <c r="MK1445"/>
      <c r="ML1445"/>
      <c r="MM1445"/>
      <c r="MN1445"/>
      <c r="MO1445"/>
      <c r="MP1445"/>
      <c r="MQ1445"/>
      <c r="MR1445"/>
      <c r="MS1445"/>
      <c r="MT1445"/>
      <c r="MU1445"/>
      <c r="MV1445"/>
      <c r="MW1445"/>
      <c r="MX1445"/>
      <c r="MY1445"/>
      <c r="MZ1445"/>
      <c r="NA1445"/>
      <c r="NB1445"/>
      <c r="NC1445"/>
      <c r="ND1445"/>
      <c r="NE1445"/>
      <c r="NF1445"/>
      <c r="NG1445"/>
      <c r="NH1445"/>
      <c r="NI1445"/>
      <c r="NJ1445"/>
      <c r="NK1445"/>
      <c r="NL1445"/>
      <c r="NM1445"/>
      <c r="NN1445"/>
      <c r="NO1445"/>
      <c r="NP1445"/>
      <c r="NQ1445"/>
      <c r="NR1445"/>
      <c r="NS1445"/>
      <c r="NT1445"/>
      <c r="NU1445"/>
      <c r="NV1445"/>
      <c r="NW1445"/>
      <c r="NX1445"/>
      <c r="NY1445"/>
      <c r="NZ1445"/>
      <c r="OA1445"/>
    </row>
    <row r="1446" spans="16:391"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  <c r="CN1446"/>
      <c r="CO1446"/>
      <c r="CP1446"/>
      <c r="CQ1446"/>
      <c r="CR1446"/>
      <c r="CS1446"/>
      <c r="CT1446"/>
      <c r="CU1446"/>
      <c r="CV1446"/>
      <c r="CW1446"/>
      <c r="CX1446"/>
      <c r="CY1446"/>
      <c r="CZ1446"/>
      <c r="DA1446"/>
      <c r="DB1446"/>
      <c r="DC1446"/>
      <c r="DD1446"/>
      <c r="DE1446"/>
      <c r="DF1446"/>
      <c r="DG1446"/>
      <c r="DH1446"/>
      <c r="DI1446"/>
      <c r="DJ1446"/>
      <c r="DK1446"/>
      <c r="DL1446"/>
      <c r="DM1446"/>
      <c r="DN1446"/>
      <c r="DO1446"/>
      <c r="DP1446"/>
      <c r="DQ1446"/>
      <c r="DR1446"/>
      <c r="DS1446"/>
      <c r="DT1446"/>
      <c r="DU1446"/>
      <c r="DV1446"/>
      <c r="DW1446"/>
      <c r="DX1446"/>
      <c r="DY1446"/>
      <c r="DZ1446"/>
      <c r="EA1446"/>
      <c r="EB1446"/>
      <c r="EC1446"/>
      <c r="ED1446"/>
      <c r="EE1446"/>
      <c r="EF1446"/>
      <c r="EG1446"/>
      <c r="EH1446"/>
      <c r="EI1446"/>
      <c r="EJ1446"/>
      <c r="EK1446"/>
      <c r="EL1446"/>
      <c r="EM1446"/>
      <c r="EN1446"/>
      <c r="EO1446"/>
      <c r="EP1446"/>
      <c r="EQ1446"/>
      <c r="ER1446"/>
      <c r="ES1446"/>
      <c r="ET1446"/>
      <c r="EU1446"/>
      <c r="EV1446"/>
      <c r="EW1446"/>
      <c r="EX1446"/>
      <c r="EY1446"/>
      <c r="EZ1446"/>
      <c r="FA1446"/>
      <c r="FB1446"/>
      <c r="FC1446"/>
      <c r="FD1446"/>
      <c r="FE1446"/>
      <c r="FF1446"/>
      <c r="FG1446"/>
      <c r="FH1446"/>
      <c r="FI1446"/>
      <c r="FJ1446"/>
      <c r="FK1446"/>
      <c r="FL1446"/>
      <c r="FM1446"/>
      <c r="FN1446"/>
      <c r="FO1446"/>
      <c r="FP1446"/>
      <c r="FQ1446"/>
      <c r="FR1446"/>
      <c r="FS1446"/>
      <c r="FT1446"/>
      <c r="FU1446"/>
      <c r="FV1446"/>
      <c r="FW1446"/>
      <c r="FX1446"/>
      <c r="FY1446"/>
      <c r="FZ1446"/>
      <c r="GA1446"/>
      <c r="GB1446"/>
      <c r="GC1446"/>
      <c r="GD1446"/>
      <c r="GE1446"/>
      <c r="GF1446"/>
      <c r="GG1446"/>
      <c r="GH1446"/>
      <c r="GI1446"/>
      <c r="GJ1446"/>
      <c r="GK1446"/>
      <c r="GL1446"/>
      <c r="GM1446"/>
      <c r="GN1446"/>
      <c r="GO1446"/>
      <c r="GP1446"/>
      <c r="GQ1446"/>
      <c r="GR1446"/>
      <c r="GS1446"/>
      <c r="GT1446"/>
      <c r="GU1446"/>
      <c r="GV1446"/>
      <c r="GW1446"/>
      <c r="GX1446"/>
      <c r="GY1446"/>
      <c r="GZ1446"/>
      <c r="HA1446"/>
      <c r="HB1446"/>
      <c r="HC1446"/>
      <c r="HD1446"/>
      <c r="HE1446"/>
      <c r="HF1446"/>
      <c r="HG1446"/>
      <c r="HH1446"/>
      <c r="HI1446"/>
      <c r="HJ1446"/>
      <c r="HK1446"/>
      <c r="HL1446"/>
      <c r="HM1446"/>
      <c r="HN1446"/>
      <c r="HO1446"/>
      <c r="HP1446"/>
      <c r="HQ1446"/>
      <c r="HR1446"/>
      <c r="HS1446"/>
      <c r="HT1446"/>
      <c r="HU1446"/>
      <c r="HV1446"/>
      <c r="HW1446"/>
      <c r="HX1446"/>
      <c r="HY1446"/>
      <c r="HZ1446"/>
      <c r="IA1446"/>
      <c r="IB1446"/>
      <c r="IC1446"/>
      <c r="ID1446"/>
      <c r="IE1446"/>
      <c r="IF1446"/>
      <c r="IG1446"/>
      <c r="IH1446"/>
      <c r="II1446"/>
      <c r="IJ1446"/>
      <c r="IK1446"/>
      <c r="IL1446"/>
      <c r="IM1446"/>
      <c r="IN1446"/>
      <c r="IO1446"/>
      <c r="IP1446"/>
      <c r="IQ1446"/>
      <c r="IR1446"/>
      <c r="IS1446"/>
      <c r="IT1446"/>
      <c r="IU1446"/>
      <c r="IV1446"/>
      <c r="IW1446"/>
      <c r="IX1446"/>
      <c r="IY1446"/>
      <c r="IZ1446"/>
      <c r="JA1446"/>
      <c r="JB1446"/>
      <c r="JC1446"/>
      <c r="JD1446"/>
      <c r="JE1446"/>
      <c r="JF1446"/>
      <c r="JG1446"/>
      <c r="JH1446"/>
      <c r="JI1446"/>
      <c r="JJ1446"/>
      <c r="JK1446"/>
      <c r="JL1446"/>
      <c r="JM1446"/>
      <c r="JN1446"/>
      <c r="JO1446"/>
      <c r="JP1446"/>
      <c r="JQ1446"/>
      <c r="JR1446"/>
      <c r="JS1446"/>
      <c r="JT1446"/>
      <c r="JU1446"/>
      <c r="JV1446"/>
      <c r="JW1446"/>
      <c r="JX1446"/>
      <c r="JY1446"/>
      <c r="JZ1446"/>
      <c r="KA1446"/>
      <c r="KB1446"/>
      <c r="KC1446"/>
      <c r="KD1446"/>
      <c r="KE1446"/>
      <c r="KF1446"/>
      <c r="KG1446"/>
      <c r="KH1446"/>
      <c r="KI1446"/>
      <c r="KJ1446"/>
      <c r="KK1446"/>
      <c r="KL1446"/>
      <c r="KM1446"/>
      <c r="KN1446"/>
      <c r="KO1446"/>
      <c r="KP1446"/>
      <c r="KQ1446"/>
      <c r="KR1446"/>
      <c r="KS1446"/>
      <c r="KT1446"/>
      <c r="KU1446"/>
      <c r="KV1446"/>
      <c r="KW1446"/>
      <c r="KX1446"/>
      <c r="KY1446"/>
      <c r="KZ1446"/>
      <c r="LA1446"/>
      <c r="LB1446"/>
      <c r="LC1446"/>
      <c r="LD1446"/>
      <c r="LE1446"/>
      <c r="LF1446"/>
      <c r="LG1446"/>
      <c r="LH1446"/>
      <c r="LI1446"/>
      <c r="LJ1446"/>
      <c r="LK1446"/>
      <c r="LL1446"/>
      <c r="LM1446"/>
      <c r="LN1446"/>
      <c r="LO1446"/>
      <c r="LP1446"/>
      <c r="LQ1446"/>
      <c r="LR1446"/>
      <c r="LS1446"/>
      <c r="LT1446"/>
      <c r="LU1446"/>
      <c r="LV1446"/>
      <c r="LW1446"/>
      <c r="LX1446"/>
      <c r="LY1446"/>
      <c r="LZ1446"/>
      <c r="MA1446"/>
      <c r="MB1446"/>
      <c r="MC1446"/>
      <c r="MD1446"/>
      <c r="ME1446"/>
      <c r="MF1446"/>
      <c r="MG1446"/>
      <c r="MH1446"/>
      <c r="MI1446"/>
      <c r="MJ1446"/>
      <c r="MK1446"/>
      <c r="ML1446"/>
      <c r="MM1446"/>
      <c r="MN1446"/>
      <c r="MO1446"/>
      <c r="MP1446"/>
      <c r="MQ1446"/>
      <c r="MR1446"/>
      <c r="MS1446"/>
      <c r="MT1446"/>
      <c r="MU1446"/>
      <c r="MV1446"/>
      <c r="MW1446"/>
      <c r="MX1446"/>
      <c r="MY1446"/>
      <c r="MZ1446"/>
      <c r="NA1446"/>
      <c r="NB1446"/>
      <c r="NC1446"/>
      <c r="ND1446"/>
      <c r="NE1446"/>
      <c r="NF1446"/>
      <c r="NG1446"/>
      <c r="NH1446"/>
      <c r="NI1446"/>
      <c r="NJ1446"/>
      <c r="NK1446"/>
      <c r="NL1446"/>
      <c r="NM1446"/>
      <c r="NN1446"/>
      <c r="NO1446"/>
      <c r="NP1446"/>
      <c r="NQ1446"/>
      <c r="NR1446"/>
      <c r="NS1446"/>
      <c r="NT1446"/>
      <c r="NU1446"/>
      <c r="NV1446"/>
      <c r="NW1446"/>
      <c r="NX1446"/>
      <c r="NY1446"/>
      <c r="NZ1446"/>
      <c r="OA1446"/>
    </row>
    <row r="1447" spans="16:391"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  <c r="CN1447"/>
      <c r="CO1447"/>
      <c r="CP1447"/>
      <c r="CQ1447"/>
      <c r="CR1447"/>
      <c r="CS1447"/>
      <c r="CT1447"/>
      <c r="CU1447"/>
      <c r="CV1447"/>
      <c r="CW1447"/>
      <c r="CX1447"/>
      <c r="CY1447"/>
      <c r="CZ1447"/>
      <c r="DA1447"/>
      <c r="DB1447"/>
      <c r="DC1447"/>
      <c r="DD1447"/>
      <c r="DE1447"/>
      <c r="DF1447"/>
      <c r="DG1447"/>
      <c r="DH1447"/>
      <c r="DI1447"/>
      <c r="DJ1447"/>
      <c r="DK1447"/>
      <c r="DL1447"/>
      <c r="DM1447"/>
      <c r="DN1447"/>
      <c r="DO1447"/>
      <c r="DP1447"/>
      <c r="DQ1447"/>
      <c r="DR1447"/>
      <c r="DS1447"/>
      <c r="DT1447"/>
      <c r="DU1447"/>
      <c r="DV1447"/>
      <c r="DW1447"/>
      <c r="DX1447"/>
      <c r="DY1447"/>
      <c r="DZ1447"/>
      <c r="EA1447"/>
      <c r="EB1447"/>
      <c r="EC1447"/>
      <c r="ED1447"/>
      <c r="EE1447"/>
      <c r="EF1447"/>
      <c r="EG1447"/>
      <c r="EH1447"/>
      <c r="EI1447"/>
      <c r="EJ1447"/>
      <c r="EK1447"/>
      <c r="EL1447"/>
      <c r="EM1447"/>
      <c r="EN1447"/>
      <c r="EO1447"/>
      <c r="EP1447"/>
      <c r="EQ1447"/>
      <c r="ER1447"/>
      <c r="ES1447"/>
      <c r="ET1447"/>
      <c r="EU1447"/>
      <c r="EV1447"/>
      <c r="EW1447"/>
      <c r="EX1447"/>
      <c r="EY1447"/>
      <c r="EZ1447"/>
      <c r="FA1447"/>
      <c r="FB1447"/>
      <c r="FC1447"/>
      <c r="FD1447"/>
      <c r="FE1447"/>
      <c r="FF1447"/>
      <c r="FG1447"/>
      <c r="FH1447"/>
      <c r="FI1447"/>
      <c r="FJ1447"/>
      <c r="FK1447"/>
      <c r="FL1447"/>
      <c r="FM1447"/>
      <c r="FN1447"/>
      <c r="FO1447"/>
      <c r="FP1447"/>
      <c r="FQ1447"/>
      <c r="FR1447"/>
      <c r="FS1447"/>
      <c r="FT1447"/>
      <c r="FU1447"/>
      <c r="FV1447"/>
      <c r="FW1447"/>
      <c r="FX1447"/>
      <c r="FY1447"/>
      <c r="FZ1447"/>
      <c r="GA1447"/>
      <c r="GB1447"/>
      <c r="GC1447"/>
      <c r="GD1447"/>
      <c r="GE1447"/>
      <c r="GF1447"/>
      <c r="GG1447"/>
      <c r="GH1447"/>
      <c r="GI1447"/>
      <c r="GJ1447"/>
      <c r="GK1447"/>
      <c r="GL1447"/>
      <c r="GM1447"/>
      <c r="GN1447"/>
      <c r="GO1447"/>
      <c r="GP1447"/>
      <c r="GQ1447"/>
      <c r="GR1447"/>
      <c r="GS1447"/>
      <c r="GT1447"/>
      <c r="GU1447"/>
      <c r="GV1447"/>
      <c r="GW1447"/>
      <c r="GX1447"/>
      <c r="GY1447"/>
      <c r="GZ1447"/>
      <c r="HA1447"/>
      <c r="HB1447"/>
      <c r="HC1447"/>
      <c r="HD1447"/>
      <c r="HE1447"/>
      <c r="HF1447"/>
      <c r="HG1447"/>
      <c r="HH1447"/>
      <c r="HI1447"/>
      <c r="HJ1447"/>
      <c r="HK1447"/>
      <c r="HL1447"/>
      <c r="HM1447"/>
      <c r="HN1447"/>
      <c r="HO1447"/>
      <c r="HP1447"/>
      <c r="HQ1447"/>
      <c r="HR1447"/>
      <c r="HS1447"/>
      <c r="HT1447"/>
      <c r="HU1447"/>
      <c r="HV1447"/>
      <c r="HW1447"/>
      <c r="HX1447"/>
      <c r="HY1447"/>
      <c r="HZ1447"/>
      <c r="IA1447"/>
      <c r="IB1447"/>
      <c r="IC1447"/>
      <c r="ID1447"/>
      <c r="IE1447"/>
      <c r="IF1447"/>
      <c r="IG1447"/>
      <c r="IH1447"/>
      <c r="II1447"/>
      <c r="IJ1447"/>
      <c r="IK1447"/>
      <c r="IL1447"/>
      <c r="IM1447"/>
      <c r="IN1447"/>
      <c r="IO1447"/>
      <c r="IP1447"/>
      <c r="IQ1447"/>
      <c r="IR1447"/>
      <c r="IS1447"/>
      <c r="IT1447"/>
      <c r="IU1447"/>
      <c r="IV1447"/>
      <c r="IW1447"/>
      <c r="IX1447"/>
      <c r="IY1447"/>
      <c r="IZ1447"/>
      <c r="JA1447"/>
      <c r="JB1447"/>
      <c r="JC1447"/>
      <c r="JD1447"/>
      <c r="JE1447"/>
      <c r="JF1447"/>
      <c r="JG1447"/>
      <c r="JH1447"/>
      <c r="JI1447"/>
      <c r="JJ1447"/>
      <c r="JK1447"/>
      <c r="JL1447"/>
      <c r="JM1447"/>
      <c r="JN1447"/>
      <c r="JO1447"/>
      <c r="JP1447"/>
      <c r="JQ1447"/>
      <c r="JR1447"/>
      <c r="JS1447"/>
      <c r="JT1447"/>
      <c r="JU1447"/>
      <c r="JV1447"/>
      <c r="JW1447"/>
      <c r="JX1447"/>
      <c r="JY1447"/>
      <c r="JZ1447"/>
      <c r="KA1447"/>
      <c r="KB1447"/>
      <c r="KC1447"/>
      <c r="KD1447"/>
      <c r="KE1447"/>
      <c r="KF1447"/>
      <c r="KG1447"/>
      <c r="KH1447"/>
      <c r="KI1447"/>
      <c r="KJ1447"/>
      <c r="KK1447"/>
      <c r="KL1447"/>
      <c r="KM1447"/>
      <c r="KN1447"/>
      <c r="KO1447"/>
      <c r="KP1447"/>
      <c r="KQ1447"/>
      <c r="KR1447"/>
      <c r="KS1447"/>
      <c r="KT1447"/>
      <c r="KU1447"/>
      <c r="KV1447"/>
      <c r="KW1447"/>
      <c r="KX1447"/>
      <c r="KY1447"/>
      <c r="KZ1447"/>
      <c r="LA1447"/>
      <c r="LB1447"/>
      <c r="LC1447"/>
      <c r="LD1447"/>
      <c r="LE1447"/>
      <c r="LF1447"/>
      <c r="LG1447"/>
      <c r="LH1447"/>
      <c r="LI1447"/>
      <c r="LJ1447"/>
      <c r="LK1447"/>
      <c r="LL1447"/>
      <c r="LM1447"/>
      <c r="LN1447"/>
      <c r="LO1447"/>
      <c r="LP1447"/>
      <c r="LQ1447"/>
      <c r="LR1447"/>
      <c r="LS1447"/>
      <c r="LT1447"/>
      <c r="LU1447"/>
      <c r="LV1447"/>
      <c r="LW1447"/>
      <c r="LX1447"/>
      <c r="LY1447"/>
      <c r="LZ1447"/>
      <c r="MA1447"/>
      <c r="MB1447"/>
      <c r="MC1447"/>
      <c r="MD1447"/>
      <c r="ME1447"/>
      <c r="MF1447"/>
      <c r="MG1447"/>
      <c r="MH1447"/>
      <c r="MI1447"/>
      <c r="MJ1447"/>
      <c r="MK1447"/>
      <c r="ML1447"/>
      <c r="MM1447"/>
      <c r="MN1447"/>
      <c r="MO1447"/>
      <c r="MP1447"/>
      <c r="MQ1447"/>
      <c r="MR1447"/>
      <c r="MS1447"/>
      <c r="MT1447"/>
      <c r="MU1447"/>
      <c r="MV1447"/>
      <c r="MW1447"/>
      <c r="MX1447"/>
      <c r="MY1447"/>
      <c r="MZ1447"/>
      <c r="NA1447"/>
      <c r="NB1447"/>
      <c r="NC1447"/>
      <c r="ND1447"/>
      <c r="NE1447"/>
      <c r="NF1447"/>
      <c r="NG1447"/>
      <c r="NH1447"/>
      <c r="NI1447"/>
      <c r="NJ1447"/>
      <c r="NK1447"/>
      <c r="NL1447"/>
      <c r="NM1447"/>
      <c r="NN1447"/>
      <c r="NO1447"/>
      <c r="NP1447"/>
      <c r="NQ1447"/>
      <c r="NR1447"/>
      <c r="NS1447"/>
      <c r="NT1447"/>
      <c r="NU1447"/>
      <c r="NV1447"/>
      <c r="NW1447"/>
      <c r="NX1447"/>
      <c r="NY1447"/>
      <c r="NZ1447"/>
      <c r="OA1447"/>
    </row>
    <row r="1448" spans="16:391"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  <c r="CN1448"/>
      <c r="CO1448"/>
      <c r="CP1448"/>
      <c r="CQ1448"/>
      <c r="CR1448"/>
      <c r="CS1448"/>
      <c r="CT1448"/>
      <c r="CU1448"/>
      <c r="CV1448"/>
      <c r="CW1448"/>
      <c r="CX1448"/>
      <c r="CY1448"/>
      <c r="CZ1448"/>
      <c r="DA1448"/>
      <c r="DB1448"/>
      <c r="DC1448"/>
      <c r="DD1448"/>
      <c r="DE1448"/>
      <c r="DF1448"/>
      <c r="DG1448"/>
      <c r="DH1448"/>
      <c r="DI1448"/>
      <c r="DJ1448"/>
      <c r="DK1448"/>
      <c r="DL1448"/>
      <c r="DM1448"/>
      <c r="DN1448"/>
      <c r="DO1448"/>
      <c r="DP1448"/>
      <c r="DQ1448"/>
      <c r="DR1448"/>
      <c r="DS1448"/>
      <c r="DT1448"/>
      <c r="DU1448"/>
      <c r="DV1448"/>
      <c r="DW1448"/>
      <c r="DX1448"/>
      <c r="DY1448"/>
      <c r="DZ1448"/>
      <c r="EA1448"/>
      <c r="EB1448"/>
      <c r="EC1448"/>
      <c r="ED1448"/>
      <c r="EE1448"/>
      <c r="EF1448"/>
      <c r="EG1448"/>
      <c r="EH1448"/>
      <c r="EI1448"/>
      <c r="EJ1448"/>
      <c r="EK1448"/>
      <c r="EL1448"/>
      <c r="EM1448"/>
      <c r="EN1448"/>
      <c r="EO1448"/>
      <c r="EP1448"/>
      <c r="EQ1448"/>
      <c r="ER1448"/>
      <c r="ES1448"/>
      <c r="ET1448"/>
      <c r="EU1448"/>
      <c r="EV1448"/>
      <c r="EW1448"/>
      <c r="EX1448"/>
      <c r="EY1448"/>
      <c r="EZ1448"/>
      <c r="FA1448"/>
      <c r="FB1448"/>
      <c r="FC1448"/>
      <c r="FD1448"/>
      <c r="FE1448"/>
      <c r="FF1448"/>
      <c r="FG1448"/>
      <c r="FH1448"/>
      <c r="FI1448"/>
      <c r="FJ1448"/>
      <c r="FK1448"/>
      <c r="FL1448"/>
      <c r="FM1448"/>
      <c r="FN1448"/>
      <c r="FO1448"/>
      <c r="FP1448"/>
      <c r="FQ1448"/>
      <c r="FR1448"/>
      <c r="FS1448"/>
      <c r="FT1448"/>
      <c r="FU1448"/>
      <c r="FV1448"/>
      <c r="FW1448"/>
      <c r="FX1448"/>
      <c r="FY1448"/>
      <c r="FZ1448"/>
      <c r="GA1448"/>
      <c r="GB1448"/>
      <c r="GC1448"/>
      <c r="GD1448"/>
      <c r="GE1448"/>
      <c r="GF1448"/>
      <c r="GG1448"/>
      <c r="GH1448"/>
      <c r="GI1448"/>
      <c r="GJ1448"/>
      <c r="GK1448"/>
      <c r="GL1448"/>
      <c r="GM1448"/>
      <c r="GN1448"/>
      <c r="GO1448"/>
      <c r="GP1448"/>
      <c r="GQ1448"/>
      <c r="GR1448"/>
      <c r="GS1448"/>
      <c r="GT1448"/>
      <c r="GU1448"/>
      <c r="GV1448"/>
      <c r="GW1448"/>
      <c r="GX1448"/>
      <c r="GY1448"/>
      <c r="GZ1448"/>
      <c r="HA1448"/>
      <c r="HB1448"/>
      <c r="HC1448"/>
      <c r="HD1448"/>
      <c r="HE1448"/>
      <c r="HF1448"/>
      <c r="HG1448"/>
      <c r="HH1448"/>
      <c r="HI1448"/>
      <c r="HJ1448"/>
      <c r="HK1448"/>
      <c r="HL1448"/>
      <c r="HM1448"/>
      <c r="HN1448"/>
      <c r="HO1448"/>
      <c r="HP1448"/>
      <c r="HQ1448"/>
      <c r="HR1448"/>
      <c r="HS1448"/>
      <c r="HT1448"/>
      <c r="HU1448"/>
      <c r="HV1448"/>
      <c r="HW1448"/>
      <c r="HX1448"/>
      <c r="HY1448"/>
      <c r="HZ1448"/>
      <c r="IA1448"/>
      <c r="IB1448"/>
      <c r="IC1448"/>
      <c r="ID1448"/>
      <c r="IE1448"/>
      <c r="IF1448"/>
      <c r="IG1448"/>
      <c r="IH1448"/>
      <c r="II1448"/>
      <c r="IJ1448"/>
      <c r="IK1448"/>
      <c r="IL1448"/>
      <c r="IM1448"/>
      <c r="IN1448"/>
      <c r="IO1448"/>
      <c r="IP1448"/>
      <c r="IQ1448"/>
      <c r="IR1448"/>
      <c r="IS1448"/>
      <c r="IT1448"/>
      <c r="IU1448"/>
      <c r="IV1448"/>
      <c r="IW1448"/>
      <c r="IX1448"/>
      <c r="IY1448"/>
      <c r="IZ1448"/>
      <c r="JA1448"/>
      <c r="JB1448"/>
      <c r="JC1448"/>
      <c r="JD1448"/>
      <c r="JE1448"/>
      <c r="JF1448"/>
      <c r="JG1448"/>
      <c r="JH1448"/>
      <c r="JI1448"/>
      <c r="JJ1448"/>
      <c r="JK1448"/>
      <c r="JL1448"/>
      <c r="JM1448"/>
      <c r="JN1448"/>
      <c r="JO1448"/>
      <c r="JP1448"/>
      <c r="JQ1448"/>
      <c r="JR1448"/>
      <c r="JS1448"/>
      <c r="JT1448"/>
      <c r="JU1448"/>
      <c r="JV1448"/>
      <c r="JW1448"/>
      <c r="JX1448"/>
      <c r="JY1448"/>
      <c r="JZ1448"/>
      <c r="KA1448"/>
      <c r="KB1448"/>
      <c r="KC1448"/>
      <c r="KD1448"/>
      <c r="KE1448"/>
      <c r="KF1448"/>
      <c r="KG1448"/>
      <c r="KH1448"/>
      <c r="KI1448"/>
      <c r="KJ1448"/>
      <c r="KK1448"/>
      <c r="KL1448"/>
      <c r="KM1448"/>
      <c r="KN1448"/>
      <c r="KO1448"/>
      <c r="KP1448"/>
      <c r="KQ1448"/>
      <c r="KR1448"/>
      <c r="KS1448"/>
      <c r="KT1448"/>
      <c r="KU1448"/>
      <c r="KV1448"/>
      <c r="KW1448"/>
      <c r="KX1448"/>
      <c r="KY1448"/>
      <c r="KZ1448"/>
      <c r="LA1448"/>
      <c r="LB1448"/>
      <c r="LC1448"/>
      <c r="LD1448"/>
      <c r="LE1448"/>
      <c r="LF1448"/>
      <c r="LG1448"/>
      <c r="LH1448"/>
      <c r="LI1448"/>
      <c r="LJ1448"/>
      <c r="LK1448"/>
      <c r="LL1448"/>
      <c r="LM1448"/>
      <c r="LN1448"/>
      <c r="LO1448"/>
      <c r="LP1448"/>
      <c r="LQ1448"/>
      <c r="LR1448"/>
      <c r="LS1448"/>
      <c r="LT1448"/>
      <c r="LU1448"/>
      <c r="LV1448"/>
      <c r="LW1448"/>
      <c r="LX1448"/>
      <c r="LY1448"/>
      <c r="LZ1448"/>
      <c r="MA1448"/>
      <c r="MB1448"/>
      <c r="MC1448"/>
      <c r="MD1448"/>
      <c r="ME1448"/>
      <c r="MF1448"/>
      <c r="MG1448"/>
      <c r="MH1448"/>
      <c r="MI1448"/>
      <c r="MJ1448"/>
      <c r="MK1448"/>
      <c r="ML1448"/>
      <c r="MM1448"/>
      <c r="MN1448"/>
      <c r="MO1448"/>
      <c r="MP1448"/>
      <c r="MQ1448"/>
      <c r="MR1448"/>
      <c r="MS1448"/>
      <c r="MT1448"/>
      <c r="MU1448"/>
      <c r="MV1448"/>
      <c r="MW1448"/>
      <c r="MX1448"/>
      <c r="MY1448"/>
      <c r="MZ1448"/>
      <c r="NA1448"/>
      <c r="NB1448"/>
      <c r="NC1448"/>
      <c r="ND1448"/>
      <c r="NE1448"/>
      <c r="NF1448"/>
      <c r="NG1448"/>
      <c r="NH1448"/>
      <c r="NI1448"/>
      <c r="NJ1448"/>
      <c r="NK1448"/>
      <c r="NL1448"/>
      <c r="NM1448"/>
      <c r="NN1448"/>
      <c r="NO1448"/>
      <c r="NP1448"/>
      <c r="NQ1448"/>
      <c r="NR1448"/>
      <c r="NS1448"/>
      <c r="NT1448"/>
      <c r="NU1448"/>
      <c r="NV1448"/>
      <c r="NW1448"/>
      <c r="NX1448"/>
      <c r="NY1448"/>
      <c r="NZ1448"/>
      <c r="OA1448"/>
    </row>
    <row r="1449" spans="16:391"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  <c r="CN1449"/>
      <c r="CO1449"/>
      <c r="CP1449"/>
      <c r="CQ1449"/>
      <c r="CR1449"/>
      <c r="CS1449"/>
      <c r="CT1449"/>
      <c r="CU1449"/>
      <c r="CV1449"/>
      <c r="CW1449"/>
      <c r="CX1449"/>
      <c r="CY1449"/>
      <c r="CZ1449"/>
      <c r="DA1449"/>
      <c r="DB1449"/>
      <c r="DC1449"/>
      <c r="DD1449"/>
      <c r="DE1449"/>
      <c r="DF1449"/>
      <c r="DG1449"/>
      <c r="DH1449"/>
      <c r="DI1449"/>
      <c r="DJ1449"/>
      <c r="DK1449"/>
      <c r="DL1449"/>
      <c r="DM1449"/>
      <c r="DN1449"/>
      <c r="DO1449"/>
      <c r="DP1449"/>
      <c r="DQ1449"/>
      <c r="DR1449"/>
      <c r="DS1449"/>
      <c r="DT1449"/>
      <c r="DU1449"/>
      <c r="DV1449"/>
      <c r="DW1449"/>
      <c r="DX1449"/>
      <c r="DY1449"/>
      <c r="DZ1449"/>
      <c r="EA1449"/>
      <c r="EB1449"/>
      <c r="EC1449"/>
      <c r="ED1449"/>
      <c r="EE1449"/>
      <c r="EF1449"/>
      <c r="EG1449"/>
      <c r="EH1449"/>
      <c r="EI1449"/>
      <c r="EJ1449"/>
      <c r="EK1449"/>
      <c r="EL1449"/>
      <c r="EM1449"/>
      <c r="EN1449"/>
      <c r="EO1449"/>
      <c r="EP1449"/>
      <c r="EQ1449"/>
      <c r="ER1449"/>
      <c r="ES1449"/>
      <c r="ET1449"/>
      <c r="EU1449"/>
      <c r="EV1449"/>
      <c r="EW1449"/>
      <c r="EX1449"/>
      <c r="EY1449"/>
      <c r="EZ1449"/>
      <c r="FA1449"/>
      <c r="FB1449"/>
      <c r="FC1449"/>
      <c r="FD1449"/>
      <c r="FE1449"/>
      <c r="FF1449"/>
      <c r="FG1449"/>
      <c r="FH1449"/>
      <c r="FI1449"/>
      <c r="FJ1449"/>
      <c r="FK1449"/>
      <c r="FL1449"/>
      <c r="FM1449"/>
      <c r="FN1449"/>
      <c r="FO1449"/>
      <c r="FP1449"/>
      <c r="FQ1449"/>
      <c r="FR1449"/>
      <c r="FS1449"/>
      <c r="FT1449"/>
      <c r="FU1449"/>
      <c r="FV1449"/>
      <c r="FW1449"/>
      <c r="FX1449"/>
      <c r="FY1449"/>
      <c r="FZ1449"/>
      <c r="GA1449"/>
      <c r="GB1449"/>
      <c r="GC1449"/>
      <c r="GD1449"/>
      <c r="GE1449"/>
      <c r="GF1449"/>
      <c r="GG1449"/>
      <c r="GH1449"/>
      <c r="GI1449"/>
      <c r="GJ1449"/>
      <c r="GK1449"/>
      <c r="GL1449"/>
      <c r="GM1449"/>
      <c r="GN1449"/>
      <c r="GO1449"/>
      <c r="GP1449"/>
      <c r="GQ1449"/>
      <c r="GR1449"/>
      <c r="GS1449"/>
      <c r="GT1449"/>
      <c r="GU1449"/>
      <c r="GV1449"/>
      <c r="GW1449"/>
      <c r="GX1449"/>
      <c r="GY1449"/>
      <c r="GZ1449"/>
      <c r="HA1449"/>
      <c r="HB1449"/>
      <c r="HC1449"/>
      <c r="HD1449"/>
      <c r="HE1449"/>
      <c r="HF1449"/>
      <c r="HG1449"/>
      <c r="HH1449"/>
      <c r="HI1449"/>
      <c r="HJ1449"/>
      <c r="HK1449"/>
      <c r="HL1449"/>
      <c r="HM1449"/>
      <c r="HN1449"/>
      <c r="HO1449"/>
      <c r="HP1449"/>
      <c r="HQ1449"/>
      <c r="HR1449"/>
      <c r="HS1449"/>
      <c r="HT1449"/>
      <c r="HU1449"/>
      <c r="HV1449"/>
      <c r="HW1449"/>
      <c r="HX1449"/>
      <c r="HY1449"/>
      <c r="HZ1449"/>
      <c r="IA1449"/>
      <c r="IB1449"/>
      <c r="IC1449"/>
      <c r="ID1449"/>
      <c r="IE1449"/>
      <c r="IF1449"/>
      <c r="IG1449"/>
      <c r="IH1449"/>
      <c r="II1449"/>
      <c r="IJ1449"/>
      <c r="IK1449"/>
      <c r="IL1449"/>
      <c r="IM1449"/>
      <c r="IN1449"/>
      <c r="IO1449"/>
      <c r="IP1449"/>
      <c r="IQ1449"/>
      <c r="IR1449"/>
      <c r="IS1449"/>
      <c r="IT1449"/>
      <c r="IU1449"/>
      <c r="IV1449"/>
      <c r="IW1449"/>
      <c r="IX1449"/>
      <c r="IY1449"/>
      <c r="IZ1449"/>
      <c r="JA1449"/>
      <c r="JB1449"/>
      <c r="JC1449"/>
      <c r="JD1449"/>
      <c r="JE1449"/>
      <c r="JF1449"/>
      <c r="JG1449"/>
      <c r="JH1449"/>
      <c r="JI1449"/>
      <c r="JJ1449"/>
      <c r="JK1449"/>
      <c r="JL1449"/>
      <c r="JM1449"/>
      <c r="JN1449"/>
      <c r="JO1449"/>
      <c r="JP1449"/>
      <c r="JQ1449"/>
      <c r="JR1449"/>
      <c r="JS1449"/>
      <c r="JT1449"/>
      <c r="JU1449"/>
      <c r="JV1449"/>
      <c r="JW1449"/>
      <c r="JX1449"/>
      <c r="JY1449"/>
      <c r="JZ1449"/>
      <c r="KA1449"/>
      <c r="KB1449"/>
      <c r="KC1449"/>
      <c r="KD1449"/>
      <c r="KE1449"/>
      <c r="KF1449"/>
      <c r="KG1449"/>
      <c r="KH1449"/>
      <c r="KI1449"/>
      <c r="KJ1449"/>
      <c r="KK1449"/>
      <c r="KL1449"/>
      <c r="KM1449"/>
      <c r="KN1449"/>
      <c r="KO1449"/>
      <c r="KP1449"/>
      <c r="KQ1449"/>
      <c r="KR1449"/>
      <c r="KS1449"/>
      <c r="KT1449"/>
      <c r="KU1449"/>
      <c r="KV1449"/>
      <c r="KW1449"/>
      <c r="KX1449"/>
      <c r="KY1449"/>
      <c r="KZ1449"/>
      <c r="LA1449"/>
      <c r="LB1449"/>
      <c r="LC1449"/>
      <c r="LD1449"/>
      <c r="LE1449"/>
      <c r="LF1449"/>
      <c r="LG1449"/>
      <c r="LH1449"/>
      <c r="LI1449"/>
      <c r="LJ1449"/>
      <c r="LK1449"/>
      <c r="LL1449"/>
      <c r="LM1449"/>
      <c r="LN1449"/>
      <c r="LO1449"/>
      <c r="LP1449"/>
      <c r="LQ1449"/>
      <c r="LR1449"/>
      <c r="LS1449"/>
      <c r="LT1449"/>
      <c r="LU1449"/>
      <c r="LV1449"/>
      <c r="LW1449"/>
      <c r="LX1449"/>
      <c r="LY1449"/>
      <c r="LZ1449"/>
      <c r="MA1449"/>
      <c r="MB1449"/>
      <c r="MC1449"/>
      <c r="MD1449"/>
      <c r="ME1449"/>
      <c r="MF1449"/>
      <c r="MG1449"/>
      <c r="MH1449"/>
      <c r="MI1449"/>
      <c r="MJ1449"/>
      <c r="MK1449"/>
      <c r="ML1449"/>
      <c r="MM1449"/>
      <c r="MN1449"/>
      <c r="MO1449"/>
      <c r="MP1449"/>
      <c r="MQ1449"/>
      <c r="MR1449"/>
      <c r="MS1449"/>
      <c r="MT1449"/>
      <c r="MU1449"/>
      <c r="MV1449"/>
      <c r="MW1449"/>
      <c r="MX1449"/>
      <c r="MY1449"/>
      <c r="MZ1449"/>
      <c r="NA1449"/>
      <c r="NB1449"/>
      <c r="NC1449"/>
      <c r="ND1449"/>
      <c r="NE1449"/>
      <c r="NF1449"/>
      <c r="NG1449"/>
      <c r="NH1449"/>
      <c r="NI1449"/>
      <c r="NJ1449"/>
      <c r="NK1449"/>
      <c r="NL1449"/>
      <c r="NM1449"/>
      <c r="NN1449"/>
      <c r="NO1449"/>
      <c r="NP1449"/>
      <c r="NQ1449"/>
      <c r="NR1449"/>
      <c r="NS1449"/>
      <c r="NT1449"/>
      <c r="NU1449"/>
      <c r="NV1449"/>
      <c r="NW1449"/>
      <c r="NX1449"/>
      <c r="NY1449"/>
      <c r="NZ1449"/>
      <c r="OA1449"/>
    </row>
    <row r="1450" spans="16:391"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  <c r="CN1450"/>
      <c r="CO1450"/>
      <c r="CP1450"/>
      <c r="CQ1450"/>
      <c r="CR1450"/>
      <c r="CS1450"/>
      <c r="CT1450"/>
      <c r="CU1450"/>
      <c r="CV1450"/>
      <c r="CW1450"/>
      <c r="CX1450"/>
      <c r="CY1450"/>
      <c r="CZ1450"/>
      <c r="DA1450"/>
      <c r="DB1450"/>
      <c r="DC1450"/>
      <c r="DD1450"/>
      <c r="DE1450"/>
      <c r="DF1450"/>
      <c r="DG1450"/>
      <c r="DH1450"/>
      <c r="DI1450"/>
      <c r="DJ1450"/>
      <c r="DK1450"/>
      <c r="DL1450"/>
      <c r="DM1450"/>
      <c r="DN1450"/>
      <c r="DO1450"/>
      <c r="DP1450"/>
      <c r="DQ1450"/>
      <c r="DR1450"/>
      <c r="DS1450"/>
      <c r="DT1450"/>
      <c r="DU1450"/>
      <c r="DV1450"/>
      <c r="DW1450"/>
      <c r="DX1450"/>
      <c r="DY1450"/>
      <c r="DZ1450"/>
      <c r="EA1450"/>
      <c r="EB1450"/>
      <c r="EC1450"/>
      <c r="ED1450"/>
      <c r="EE1450"/>
      <c r="EF1450"/>
      <c r="EG1450"/>
      <c r="EH1450"/>
      <c r="EI1450"/>
      <c r="EJ1450"/>
      <c r="EK1450"/>
      <c r="EL1450"/>
      <c r="EM1450"/>
      <c r="EN1450"/>
      <c r="EO1450"/>
      <c r="EP1450"/>
      <c r="EQ1450"/>
      <c r="ER1450"/>
      <c r="ES1450"/>
      <c r="ET1450"/>
      <c r="EU1450"/>
      <c r="EV1450"/>
      <c r="EW1450"/>
      <c r="EX1450"/>
      <c r="EY1450"/>
      <c r="EZ1450"/>
      <c r="FA1450"/>
      <c r="FB1450"/>
      <c r="FC1450"/>
      <c r="FD1450"/>
      <c r="FE1450"/>
      <c r="FF1450"/>
      <c r="FG1450"/>
      <c r="FH1450"/>
      <c r="FI1450"/>
      <c r="FJ1450"/>
      <c r="FK1450"/>
      <c r="FL1450"/>
      <c r="FM1450"/>
      <c r="FN1450"/>
      <c r="FO1450"/>
      <c r="FP1450"/>
      <c r="FQ1450"/>
      <c r="FR1450"/>
      <c r="FS1450"/>
      <c r="FT1450"/>
      <c r="FU1450"/>
      <c r="FV1450"/>
      <c r="FW1450"/>
      <c r="FX1450"/>
      <c r="FY1450"/>
      <c r="FZ1450"/>
      <c r="GA1450"/>
      <c r="GB1450"/>
      <c r="GC1450"/>
      <c r="GD1450"/>
      <c r="GE1450"/>
      <c r="GF1450"/>
      <c r="GG1450"/>
      <c r="GH1450"/>
      <c r="GI1450"/>
      <c r="GJ1450"/>
      <c r="GK1450"/>
      <c r="GL1450"/>
      <c r="GM1450"/>
      <c r="GN1450"/>
      <c r="GO1450"/>
      <c r="GP1450"/>
      <c r="GQ1450"/>
      <c r="GR1450"/>
      <c r="GS1450"/>
      <c r="GT1450"/>
      <c r="GU1450"/>
      <c r="GV1450"/>
      <c r="GW1450"/>
      <c r="GX1450"/>
      <c r="GY1450"/>
      <c r="GZ1450"/>
      <c r="HA1450"/>
      <c r="HB1450"/>
      <c r="HC1450"/>
      <c r="HD1450"/>
      <c r="HE1450"/>
      <c r="HF1450"/>
      <c r="HG1450"/>
      <c r="HH1450"/>
      <c r="HI1450"/>
      <c r="HJ1450"/>
      <c r="HK1450"/>
      <c r="HL1450"/>
      <c r="HM1450"/>
      <c r="HN1450"/>
      <c r="HO1450"/>
      <c r="HP1450"/>
      <c r="HQ1450"/>
      <c r="HR1450"/>
      <c r="HS1450"/>
      <c r="HT1450"/>
      <c r="HU1450"/>
      <c r="HV1450"/>
      <c r="HW1450"/>
      <c r="HX1450"/>
      <c r="HY1450"/>
      <c r="HZ1450"/>
      <c r="IA1450"/>
      <c r="IB1450"/>
      <c r="IC1450"/>
      <c r="ID1450"/>
      <c r="IE1450"/>
      <c r="IF1450"/>
      <c r="IG1450"/>
      <c r="IH1450"/>
      <c r="II1450"/>
      <c r="IJ1450"/>
      <c r="IK1450"/>
      <c r="IL1450"/>
      <c r="IM1450"/>
      <c r="IN1450"/>
      <c r="IO1450"/>
      <c r="IP1450"/>
      <c r="IQ1450"/>
      <c r="IR1450"/>
      <c r="IS1450"/>
      <c r="IT1450"/>
      <c r="IU1450"/>
      <c r="IV1450"/>
      <c r="IW1450"/>
      <c r="IX1450"/>
      <c r="IY1450"/>
      <c r="IZ1450"/>
      <c r="JA1450"/>
      <c r="JB1450"/>
      <c r="JC1450"/>
      <c r="JD1450"/>
      <c r="JE1450"/>
      <c r="JF1450"/>
      <c r="JG1450"/>
      <c r="JH1450"/>
      <c r="JI1450"/>
      <c r="JJ1450"/>
      <c r="JK1450"/>
      <c r="JL1450"/>
      <c r="JM1450"/>
      <c r="JN1450"/>
      <c r="JO1450"/>
      <c r="JP1450"/>
      <c r="JQ1450"/>
      <c r="JR1450"/>
      <c r="JS1450"/>
      <c r="JT1450"/>
      <c r="JU1450"/>
      <c r="JV1450"/>
      <c r="JW1450"/>
      <c r="JX1450"/>
      <c r="JY1450"/>
      <c r="JZ1450"/>
      <c r="KA1450"/>
      <c r="KB1450"/>
      <c r="KC1450"/>
      <c r="KD1450"/>
      <c r="KE1450"/>
      <c r="KF1450"/>
      <c r="KG1450"/>
      <c r="KH1450"/>
      <c r="KI1450"/>
      <c r="KJ1450"/>
      <c r="KK1450"/>
      <c r="KL1450"/>
      <c r="KM1450"/>
      <c r="KN1450"/>
      <c r="KO1450"/>
      <c r="KP1450"/>
      <c r="KQ1450"/>
      <c r="KR1450"/>
      <c r="KS1450"/>
      <c r="KT1450"/>
      <c r="KU1450"/>
      <c r="KV1450"/>
      <c r="KW1450"/>
      <c r="KX1450"/>
      <c r="KY1450"/>
      <c r="KZ1450"/>
      <c r="LA1450"/>
      <c r="LB1450"/>
      <c r="LC1450"/>
      <c r="LD1450"/>
      <c r="LE1450"/>
      <c r="LF1450"/>
      <c r="LG1450"/>
      <c r="LH1450"/>
      <c r="LI1450"/>
      <c r="LJ1450"/>
      <c r="LK1450"/>
      <c r="LL1450"/>
      <c r="LM1450"/>
      <c r="LN1450"/>
      <c r="LO1450"/>
      <c r="LP1450"/>
      <c r="LQ1450"/>
      <c r="LR1450"/>
      <c r="LS1450"/>
      <c r="LT1450"/>
      <c r="LU1450"/>
      <c r="LV1450"/>
      <c r="LW1450"/>
      <c r="LX1450"/>
      <c r="LY1450"/>
      <c r="LZ1450"/>
      <c r="MA1450"/>
      <c r="MB1450"/>
      <c r="MC1450"/>
      <c r="MD1450"/>
      <c r="ME1450"/>
      <c r="MF1450"/>
      <c r="MG1450"/>
      <c r="MH1450"/>
      <c r="MI1450"/>
      <c r="MJ1450"/>
      <c r="MK1450"/>
      <c r="ML1450"/>
      <c r="MM1450"/>
      <c r="MN1450"/>
      <c r="MO1450"/>
      <c r="MP1450"/>
      <c r="MQ1450"/>
      <c r="MR1450"/>
      <c r="MS1450"/>
      <c r="MT1450"/>
      <c r="MU1450"/>
      <c r="MV1450"/>
      <c r="MW1450"/>
      <c r="MX1450"/>
      <c r="MY1450"/>
      <c r="MZ1450"/>
      <c r="NA1450"/>
      <c r="NB1450"/>
      <c r="NC1450"/>
      <c r="ND1450"/>
      <c r="NE1450"/>
      <c r="NF1450"/>
      <c r="NG1450"/>
      <c r="NH1450"/>
      <c r="NI1450"/>
      <c r="NJ1450"/>
      <c r="NK1450"/>
      <c r="NL1450"/>
      <c r="NM1450"/>
      <c r="NN1450"/>
      <c r="NO1450"/>
      <c r="NP1450"/>
      <c r="NQ1450"/>
      <c r="NR1450"/>
      <c r="NS1450"/>
      <c r="NT1450"/>
      <c r="NU1450"/>
      <c r="NV1450"/>
      <c r="NW1450"/>
      <c r="NX1450"/>
      <c r="NY1450"/>
      <c r="NZ1450"/>
      <c r="OA1450"/>
    </row>
    <row r="1451" spans="16:391"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  <c r="CN1451"/>
      <c r="CO1451"/>
      <c r="CP1451"/>
      <c r="CQ1451"/>
      <c r="CR1451"/>
      <c r="CS1451"/>
      <c r="CT1451"/>
      <c r="CU1451"/>
      <c r="CV1451"/>
      <c r="CW1451"/>
      <c r="CX1451"/>
      <c r="CY1451"/>
      <c r="CZ1451"/>
      <c r="DA1451"/>
      <c r="DB1451"/>
      <c r="DC1451"/>
      <c r="DD1451"/>
      <c r="DE1451"/>
      <c r="DF1451"/>
      <c r="DG1451"/>
      <c r="DH1451"/>
      <c r="DI1451"/>
      <c r="DJ1451"/>
      <c r="DK1451"/>
      <c r="DL1451"/>
      <c r="DM1451"/>
      <c r="DN1451"/>
      <c r="DO1451"/>
      <c r="DP1451"/>
      <c r="DQ1451"/>
      <c r="DR1451"/>
      <c r="DS1451"/>
      <c r="DT1451"/>
      <c r="DU1451"/>
      <c r="DV1451"/>
      <c r="DW1451"/>
      <c r="DX1451"/>
      <c r="DY1451"/>
      <c r="DZ1451"/>
      <c r="EA1451"/>
      <c r="EB1451"/>
      <c r="EC1451"/>
      <c r="ED1451"/>
      <c r="EE1451"/>
      <c r="EF1451"/>
      <c r="EG1451"/>
      <c r="EH1451"/>
      <c r="EI1451"/>
      <c r="EJ1451"/>
      <c r="EK1451"/>
      <c r="EL1451"/>
      <c r="EM1451"/>
      <c r="EN1451"/>
      <c r="EO1451"/>
      <c r="EP1451"/>
      <c r="EQ1451"/>
      <c r="ER1451"/>
      <c r="ES1451"/>
      <c r="ET1451"/>
      <c r="EU1451"/>
      <c r="EV1451"/>
      <c r="EW1451"/>
      <c r="EX1451"/>
      <c r="EY1451"/>
      <c r="EZ1451"/>
      <c r="FA1451"/>
      <c r="FB1451"/>
      <c r="FC1451"/>
      <c r="FD1451"/>
      <c r="FE1451"/>
      <c r="FF1451"/>
      <c r="FG1451"/>
      <c r="FH1451"/>
      <c r="FI1451"/>
      <c r="FJ1451"/>
      <c r="FK1451"/>
      <c r="FL1451"/>
      <c r="FM1451"/>
      <c r="FN1451"/>
      <c r="FO1451"/>
      <c r="FP1451"/>
      <c r="FQ1451"/>
      <c r="FR1451"/>
      <c r="FS1451"/>
      <c r="FT1451"/>
      <c r="FU1451"/>
      <c r="FV1451"/>
      <c r="FW1451"/>
      <c r="FX1451"/>
      <c r="FY1451"/>
      <c r="FZ1451"/>
      <c r="GA1451"/>
      <c r="GB1451"/>
      <c r="GC1451"/>
      <c r="GD1451"/>
      <c r="GE1451"/>
      <c r="GF1451"/>
      <c r="GG1451"/>
      <c r="GH1451"/>
      <c r="GI1451"/>
      <c r="GJ1451"/>
      <c r="GK1451"/>
      <c r="GL1451"/>
      <c r="GM1451"/>
      <c r="GN1451"/>
      <c r="GO1451"/>
      <c r="GP1451"/>
      <c r="GQ1451"/>
      <c r="GR1451"/>
      <c r="GS1451"/>
      <c r="GT1451"/>
      <c r="GU1451"/>
      <c r="GV1451"/>
      <c r="GW1451"/>
      <c r="GX1451"/>
      <c r="GY1451"/>
      <c r="GZ1451"/>
      <c r="HA1451"/>
      <c r="HB1451"/>
      <c r="HC1451"/>
      <c r="HD1451"/>
      <c r="HE1451"/>
      <c r="HF1451"/>
      <c r="HG1451"/>
      <c r="HH1451"/>
      <c r="HI1451"/>
      <c r="HJ1451"/>
      <c r="HK1451"/>
      <c r="HL1451"/>
      <c r="HM1451"/>
      <c r="HN1451"/>
      <c r="HO1451"/>
      <c r="HP1451"/>
      <c r="HQ1451"/>
      <c r="HR1451"/>
      <c r="HS1451"/>
      <c r="HT1451"/>
      <c r="HU1451"/>
      <c r="HV1451"/>
      <c r="HW1451"/>
      <c r="HX1451"/>
      <c r="HY1451"/>
      <c r="HZ1451"/>
      <c r="IA1451"/>
      <c r="IB1451"/>
      <c r="IC1451"/>
      <c r="ID1451"/>
      <c r="IE1451"/>
      <c r="IF1451"/>
      <c r="IG1451"/>
      <c r="IH1451"/>
      <c r="II1451"/>
      <c r="IJ1451"/>
      <c r="IK1451"/>
      <c r="IL1451"/>
      <c r="IM1451"/>
      <c r="IN1451"/>
      <c r="IO1451"/>
      <c r="IP1451"/>
      <c r="IQ1451"/>
      <c r="IR1451"/>
      <c r="IS1451"/>
      <c r="IT1451"/>
      <c r="IU1451"/>
      <c r="IV1451"/>
      <c r="IW1451"/>
      <c r="IX1451"/>
      <c r="IY1451"/>
      <c r="IZ1451"/>
      <c r="JA1451"/>
      <c r="JB1451"/>
      <c r="JC1451"/>
      <c r="JD1451"/>
      <c r="JE1451"/>
      <c r="JF1451"/>
      <c r="JG1451"/>
      <c r="JH1451"/>
      <c r="JI1451"/>
      <c r="JJ1451"/>
      <c r="JK1451"/>
      <c r="JL1451"/>
      <c r="JM1451"/>
      <c r="JN1451"/>
      <c r="JO1451"/>
      <c r="JP1451"/>
      <c r="JQ1451"/>
      <c r="JR1451"/>
      <c r="JS1451"/>
      <c r="JT1451"/>
      <c r="JU1451"/>
      <c r="JV1451"/>
      <c r="JW1451"/>
      <c r="JX1451"/>
      <c r="JY1451"/>
      <c r="JZ1451"/>
      <c r="KA1451"/>
      <c r="KB1451"/>
      <c r="KC1451"/>
      <c r="KD1451"/>
      <c r="KE1451"/>
      <c r="KF1451"/>
      <c r="KG1451"/>
      <c r="KH1451"/>
      <c r="KI1451"/>
      <c r="KJ1451"/>
      <c r="KK1451"/>
      <c r="KL1451"/>
      <c r="KM1451"/>
      <c r="KN1451"/>
      <c r="KO1451"/>
      <c r="KP1451"/>
      <c r="KQ1451"/>
      <c r="KR1451"/>
      <c r="KS1451"/>
      <c r="KT1451"/>
      <c r="KU1451"/>
      <c r="KV1451"/>
      <c r="KW1451"/>
      <c r="KX1451"/>
      <c r="KY1451"/>
      <c r="KZ1451"/>
      <c r="LA1451"/>
      <c r="LB1451"/>
      <c r="LC1451"/>
      <c r="LD1451"/>
      <c r="LE1451"/>
      <c r="LF1451"/>
      <c r="LG1451"/>
      <c r="LH1451"/>
      <c r="LI1451"/>
      <c r="LJ1451"/>
      <c r="LK1451"/>
      <c r="LL1451"/>
      <c r="LM1451"/>
      <c r="LN1451"/>
      <c r="LO1451"/>
      <c r="LP1451"/>
      <c r="LQ1451"/>
      <c r="LR1451"/>
      <c r="LS1451"/>
      <c r="LT1451"/>
      <c r="LU1451"/>
      <c r="LV1451"/>
      <c r="LW1451"/>
      <c r="LX1451"/>
      <c r="LY1451"/>
      <c r="LZ1451"/>
      <c r="MA1451"/>
      <c r="MB1451"/>
      <c r="MC1451"/>
      <c r="MD1451"/>
      <c r="ME1451"/>
      <c r="MF1451"/>
      <c r="MG1451"/>
      <c r="MH1451"/>
      <c r="MI1451"/>
      <c r="MJ1451"/>
      <c r="MK1451"/>
      <c r="ML1451"/>
      <c r="MM1451"/>
      <c r="MN1451"/>
      <c r="MO1451"/>
      <c r="MP1451"/>
      <c r="MQ1451"/>
      <c r="MR1451"/>
      <c r="MS1451"/>
      <c r="MT1451"/>
      <c r="MU1451"/>
      <c r="MV1451"/>
      <c r="MW1451"/>
      <c r="MX1451"/>
      <c r="MY1451"/>
      <c r="MZ1451"/>
      <c r="NA1451"/>
      <c r="NB1451"/>
      <c r="NC1451"/>
      <c r="ND1451"/>
      <c r="NE1451"/>
      <c r="NF1451"/>
      <c r="NG1451"/>
      <c r="NH1451"/>
      <c r="NI1451"/>
      <c r="NJ1451"/>
      <c r="NK1451"/>
      <c r="NL1451"/>
      <c r="NM1451"/>
      <c r="NN1451"/>
      <c r="NO1451"/>
      <c r="NP1451"/>
      <c r="NQ1451"/>
      <c r="NR1451"/>
      <c r="NS1451"/>
      <c r="NT1451"/>
      <c r="NU1451"/>
      <c r="NV1451"/>
      <c r="NW1451"/>
      <c r="NX1451"/>
      <c r="NY1451"/>
      <c r="NZ1451"/>
      <c r="OA1451"/>
    </row>
    <row r="1452" spans="16:391"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  <c r="CN1452"/>
      <c r="CO1452"/>
      <c r="CP1452"/>
      <c r="CQ1452"/>
      <c r="CR1452"/>
      <c r="CS1452"/>
      <c r="CT1452"/>
      <c r="CU1452"/>
      <c r="CV1452"/>
      <c r="CW1452"/>
      <c r="CX1452"/>
      <c r="CY1452"/>
      <c r="CZ1452"/>
      <c r="DA1452"/>
      <c r="DB1452"/>
      <c r="DC1452"/>
      <c r="DD1452"/>
      <c r="DE1452"/>
      <c r="DF1452"/>
      <c r="DG1452"/>
      <c r="DH1452"/>
      <c r="DI1452"/>
      <c r="DJ1452"/>
      <c r="DK1452"/>
      <c r="DL1452"/>
      <c r="DM1452"/>
      <c r="DN1452"/>
      <c r="DO1452"/>
      <c r="DP1452"/>
      <c r="DQ1452"/>
      <c r="DR1452"/>
      <c r="DS1452"/>
      <c r="DT1452"/>
      <c r="DU1452"/>
      <c r="DV1452"/>
      <c r="DW1452"/>
      <c r="DX1452"/>
      <c r="DY1452"/>
      <c r="DZ1452"/>
      <c r="EA1452"/>
      <c r="EB1452"/>
      <c r="EC1452"/>
      <c r="ED1452"/>
      <c r="EE1452"/>
      <c r="EF1452"/>
      <c r="EG1452"/>
      <c r="EH1452"/>
      <c r="EI1452"/>
      <c r="EJ1452"/>
      <c r="EK1452"/>
      <c r="EL1452"/>
      <c r="EM1452"/>
      <c r="EN1452"/>
      <c r="EO1452"/>
      <c r="EP1452"/>
      <c r="EQ1452"/>
      <c r="ER1452"/>
      <c r="ES1452"/>
      <c r="ET1452"/>
      <c r="EU1452"/>
      <c r="EV1452"/>
      <c r="EW1452"/>
      <c r="EX1452"/>
      <c r="EY1452"/>
      <c r="EZ1452"/>
      <c r="FA1452"/>
      <c r="FB1452"/>
      <c r="FC1452"/>
      <c r="FD1452"/>
      <c r="FE1452"/>
      <c r="FF1452"/>
      <c r="FG1452"/>
      <c r="FH1452"/>
      <c r="FI1452"/>
      <c r="FJ1452"/>
      <c r="FK1452"/>
      <c r="FL1452"/>
      <c r="FM1452"/>
      <c r="FN1452"/>
      <c r="FO1452"/>
      <c r="FP1452"/>
      <c r="FQ1452"/>
      <c r="FR1452"/>
      <c r="FS1452"/>
      <c r="FT1452"/>
      <c r="FU1452"/>
      <c r="FV1452"/>
      <c r="FW1452"/>
      <c r="FX1452"/>
      <c r="FY1452"/>
      <c r="FZ1452"/>
      <c r="GA1452"/>
      <c r="GB1452"/>
      <c r="GC1452"/>
      <c r="GD1452"/>
      <c r="GE1452"/>
      <c r="GF1452"/>
      <c r="GG1452"/>
      <c r="GH1452"/>
      <c r="GI1452"/>
      <c r="GJ1452"/>
      <c r="GK1452"/>
      <c r="GL1452"/>
      <c r="GM1452"/>
      <c r="GN1452"/>
      <c r="GO1452"/>
      <c r="GP1452"/>
      <c r="GQ1452"/>
      <c r="GR1452"/>
      <c r="GS1452"/>
      <c r="GT1452"/>
      <c r="GU1452"/>
      <c r="GV1452"/>
      <c r="GW1452"/>
      <c r="GX1452"/>
      <c r="GY1452"/>
      <c r="GZ1452"/>
      <c r="HA1452"/>
      <c r="HB1452"/>
      <c r="HC1452"/>
      <c r="HD1452"/>
      <c r="HE1452"/>
      <c r="HF1452"/>
      <c r="HG1452"/>
      <c r="HH1452"/>
      <c r="HI1452"/>
      <c r="HJ1452"/>
      <c r="HK1452"/>
      <c r="HL1452"/>
      <c r="HM1452"/>
      <c r="HN1452"/>
      <c r="HO1452"/>
      <c r="HP1452"/>
      <c r="HQ1452"/>
      <c r="HR1452"/>
      <c r="HS1452"/>
      <c r="HT1452"/>
      <c r="HU1452"/>
      <c r="HV1452"/>
      <c r="HW1452"/>
      <c r="HX1452"/>
      <c r="HY1452"/>
      <c r="HZ1452"/>
      <c r="IA1452"/>
      <c r="IB1452"/>
      <c r="IC1452"/>
      <c r="ID1452"/>
      <c r="IE1452"/>
      <c r="IF1452"/>
      <c r="IG1452"/>
      <c r="IH1452"/>
      <c r="II1452"/>
      <c r="IJ1452"/>
      <c r="IK1452"/>
      <c r="IL1452"/>
      <c r="IM1452"/>
      <c r="IN1452"/>
      <c r="IO1452"/>
      <c r="IP1452"/>
      <c r="IQ1452"/>
      <c r="IR1452"/>
      <c r="IS1452"/>
      <c r="IT1452"/>
      <c r="IU1452"/>
      <c r="IV1452"/>
      <c r="IW1452"/>
      <c r="IX1452"/>
      <c r="IY1452"/>
      <c r="IZ1452"/>
      <c r="JA1452"/>
      <c r="JB1452"/>
      <c r="JC1452"/>
      <c r="JD1452"/>
      <c r="JE1452"/>
      <c r="JF1452"/>
      <c r="JG1452"/>
      <c r="JH1452"/>
      <c r="JI1452"/>
      <c r="JJ1452"/>
      <c r="JK1452"/>
      <c r="JL1452"/>
      <c r="JM1452"/>
      <c r="JN1452"/>
      <c r="JO1452"/>
      <c r="JP1452"/>
      <c r="JQ1452"/>
      <c r="JR1452"/>
      <c r="JS1452"/>
      <c r="JT1452"/>
      <c r="JU1452"/>
      <c r="JV1452"/>
      <c r="JW1452"/>
      <c r="JX1452"/>
      <c r="JY1452"/>
      <c r="JZ1452"/>
      <c r="KA1452"/>
      <c r="KB1452"/>
      <c r="KC1452"/>
      <c r="KD1452"/>
      <c r="KE1452"/>
      <c r="KF1452"/>
      <c r="KG1452"/>
      <c r="KH1452"/>
      <c r="KI1452"/>
      <c r="KJ1452"/>
      <c r="KK1452"/>
      <c r="KL1452"/>
      <c r="KM1452"/>
      <c r="KN1452"/>
      <c r="KO1452"/>
      <c r="KP1452"/>
      <c r="KQ1452"/>
      <c r="KR1452"/>
      <c r="KS1452"/>
      <c r="KT1452"/>
      <c r="KU1452"/>
      <c r="KV1452"/>
      <c r="KW1452"/>
      <c r="KX1452"/>
      <c r="KY1452"/>
      <c r="KZ1452"/>
      <c r="LA1452"/>
      <c r="LB1452"/>
      <c r="LC1452"/>
      <c r="LD1452"/>
      <c r="LE1452"/>
      <c r="LF1452"/>
      <c r="LG1452"/>
      <c r="LH1452"/>
      <c r="LI1452"/>
      <c r="LJ1452"/>
      <c r="LK1452"/>
      <c r="LL1452"/>
      <c r="LM1452"/>
      <c r="LN1452"/>
      <c r="LO1452"/>
      <c r="LP1452"/>
      <c r="LQ1452"/>
      <c r="LR1452"/>
      <c r="LS1452"/>
      <c r="LT1452"/>
      <c r="LU1452"/>
      <c r="LV1452"/>
      <c r="LW1452"/>
      <c r="LX1452"/>
      <c r="LY1452"/>
      <c r="LZ1452"/>
      <c r="MA1452"/>
      <c r="MB1452"/>
      <c r="MC1452"/>
      <c r="MD1452"/>
      <c r="ME1452"/>
      <c r="MF1452"/>
      <c r="MG1452"/>
      <c r="MH1452"/>
      <c r="MI1452"/>
      <c r="MJ1452"/>
      <c r="MK1452"/>
      <c r="ML1452"/>
      <c r="MM1452"/>
      <c r="MN1452"/>
      <c r="MO1452"/>
      <c r="MP1452"/>
      <c r="MQ1452"/>
      <c r="MR1452"/>
      <c r="MS1452"/>
      <c r="MT1452"/>
      <c r="MU1452"/>
      <c r="MV1452"/>
      <c r="MW1452"/>
      <c r="MX1452"/>
      <c r="MY1452"/>
      <c r="MZ1452"/>
      <c r="NA1452"/>
      <c r="NB1452"/>
      <c r="NC1452"/>
      <c r="ND1452"/>
      <c r="NE1452"/>
      <c r="NF1452"/>
      <c r="NG1452"/>
      <c r="NH1452"/>
      <c r="NI1452"/>
      <c r="NJ1452"/>
      <c r="NK1452"/>
      <c r="NL1452"/>
      <c r="NM1452"/>
      <c r="NN1452"/>
      <c r="NO1452"/>
      <c r="NP1452"/>
      <c r="NQ1452"/>
      <c r="NR1452"/>
      <c r="NS1452"/>
      <c r="NT1452"/>
      <c r="NU1452"/>
      <c r="NV1452"/>
      <c r="NW1452"/>
      <c r="NX1452"/>
      <c r="NY1452"/>
      <c r="NZ1452"/>
      <c r="OA1452"/>
    </row>
    <row r="1453" spans="16:391"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  <c r="CN1453"/>
      <c r="CO1453"/>
      <c r="CP1453"/>
      <c r="CQ1453"/>
      <c r="CR1453"/>
      <c r="CS1453"/>
      <c r="CT1453"/>
      <c r="CU1453"/>
      <c r="CV1453"/>
      <c r="CW1453"/>
      <c r="CX1453"/>
      <c r="CY1453"/>
      <c r="CZ1453"/>
      <c r="DA1453"/>
      <c r="DB1453"/>
      <c r="DC1453"/>
      <c r="DD1453"/>
      <c r="DE1453"/>
      <c r="DF1453"/>
      <c r="DG1453"/>
      <c r="DH1453"/>
      <c r="DI1453"/>
      <c r="DJ1453"/>
      <c r="DK1453"/>
      <c r="DL1453"/>
      <c r="DM1453"/>
      <c r="DN1453"/>
      <c r="DO1453"/>
      <c r="DP1453"/>
      <c r="DQ1453"/>
      <c r="DR1453"/>
      <c r="DS1453"/>
      <c r="DT1453"/>
      <c r="DU1453"/>
      <c r="DV1453"/>
      <c r="DW1453"/>
      <c r="DX1453"/>
      <c r="DY1453"/>
      <c r="DZ1453"/>
      <c r="EA1453"/>
      <c r="EB1453"/>
      <c r="EC1453"/>
      <c r="ED1453"/>
      <c r="EE1453"/>
      <c r="EF1453"/>
      <c r="EG1453"/>
      <c r="EH1453"/>
      <c r="EI1453"/>
      <c r="EJ1453"/>
      <c r="EK1453"/>
      <c r="EL1453"/>
      <c r="EM1453"/>
      <c r="EN1453"/>
      <c r="EO1453"/>
      <c r="EP1453"/>
      <c r="EQ1453"/>
      <c r="ER1453"/>
      <c r="ES1453"/>
      <c r="ET1453"/>
      <c r="EU1453"/>
      <c r="EV1453"/>
      <c r="EW1453"/>
      <c r="EX1453"/>
      <c r="EY1453"/>
      <c r="EZ1453"/>
      <c r="FA1453"/>
      <c r="FB1453"/>
      <c r="FC1453"/>
      <c r="FD1453"/>
      <c r="FE1453"/>
      <c r="FF1453"/>
      <c r="FG1453"/>
      <c r="FH1453"/>
      <c r="FI1453"/>
      <c r="FJ1453"/>
      <c r="FK1453"/>
      <c r="FL1453"/>
      <c r="FM1453"/>
      <c r="FN1453"/>
      <c r="FO1453"/>
      <c r="FP1453"/>
      <c r="FQ1453"/>
      <c r="FR1453"/>
      <c r="FS1453"/>
      <c r="FT1453"/>
      <c r="FU1453"/>
      <c r="FV1453"/>
      <c r="FW1453"/>
      <c r="FX1453"/>
      <c r="FY1453"/>
      <c r="FZ1453"/>
      <c r="GA1453"/>
      <c r="GB1453"/>
      <c r="GC1453"/>
      <c r="GD1453"/>
      <c r="GE1453"/>
      <c r="GF1453"/>
      <c r="GG1453"/>
      <c r="GH1453"/>
      <c r="GI1453"/>
      <c r="GJ1453"/>
      <c r="GK1453"/>
      <c r="GL1453"/>
      <c r="GM1453"/>
      <c r="GN1453"/>
      <c r="GO1453"/>
      <c r="GP1453"/>
      <c r="GQ1453"/>
      <c r="GR1453"/>
      <c r="GS1453"/>
      <c r="GT1453"/>
      <c r="GU1453"/>
      <c r="GV1453"/>
      <c r="GW1453"/>
      <c r="GX1453"/>
      <c r="GY1453"/>
      <c r="GZ1453"/>
      <c r="HA1453"/>
      <c r="HB1453"/>
      <c r="HC1453"/>
      <c r="HD1453"/>
      <c r="HE1453"/>
      <c r="HF1453"/>
      <c r="HG1453"/>
      <c r="HH1453"/>
      <c r="HI1453"/>
      <c r="HJ1453"/>
      <c r="HK1453"/>
      <c r="HL1453"/>
      <c r="HM1453"/>
      <c r="HN1453"/>
      <c r="HO1453"/>
      <c r="HP1453"/>
      <c r="HQ1453"/>
      <c r="HR1453"/>
      <c r="HS1453"/>
      <c r="HT1453"/>
      <c r="HU1453"/>
      <c r="HV1453"/>
      <c r="HW1453"/>
      <c r="HX1453"/>
      <c r="HY1453"/>
      <c r="HZ1453"/>
      <c r="IA1453"/>
      <c r="IB1453"/>
      <c r="IC1453"/>
      <c r="ID1453"/>
      <c r="IE1453"/>
      <c r="IF1453"/>
      <c r="IG1453"/>
      <c r="IH1453"/>
      <c r="II1453"/>
      <c r="IJ1453"/>
      <c r="IK1453"/>
      <c r="IL1453"/>
      <c r="IM1453"/>
      <c r="IN1453"/>
      <c r="IO1453"/>
      <c r="IP1453"/>
      <c r="IQ1453"/>
      <c r="IR1453"/>
      <c r="IS1453"/>
      <c r="IT1453"/>
      <c r="IU1453"/>
      <c r="IV1453"/>
      <c r="IW1453"/>
      <c r="IX1453"/>
      <c r="IY1453"/>
      <c r="IZ1453"/>
      <c r="JA1453"/>
      <c r="JB1453"/>
      <c r="JC1453"/>
      <c r="JD1453"/>
      <c r="JE1453"/>
      <c r="JF1453"/>
      <c r="JG1453"/>
      <c r="JH1453"/>
      <c r="JI1453"/>
      <c r="JJ1453"/>
      <c r="JK1453"/>
      <c r="JL1453"/>
      <c r="JM1453"/>
      <c r="JN1453"/>
      <c r="JO1453"/>
      <c r="JP1453"/>
      <c r="JQ1453"/>
      <c r="JR1453"/>
      <c r="JS1453"/>
      <c r="JT1453"/>
      <c r="JU1453"/>
      <c r="JV1453"/>
      <c r="JW1453"/>
      <c r="JX1453"/>
      <c r="JY1453"/>
      <c r="JZ1453"/>
      <c r="KA1453"/>
      <c r="KB1453"/>
      <c r="KC1453"/>
      <c r="KD1453"/>
      <c r="KE1453"/>
      <c r="KF1453"/>
      <c r="KG1453"/>
      <c r="KH1453"/>
      <c r="KI1453"/>
      <c r="KJ1453"/>
      <c r="KK1453"/>
      <c r="KL1453"/>
      <c r="KM1453"/>
      <c r="KN1453"/>
      <c r="KO1453"/>
      <c r="KP1453"/>
      <c r="KQ1453"/>
      <c r="KR1453"/>
      <c r="KS1453"/>
      <c r="KT1453"/>
      <c r="KU1453"/>
      <c r="KV1453"/>
      <c r="KW1453"/>
      <c r="KX1453"/>
      <c r="KY1453"/>
      <c r="KZ1453"/>
      <c r="LA1453"/>
      <c r="LB1453"/>
      <c r="LC1453"/>
      <c r="LD1453"/>
      <c r="LE1453"/>
      <c r="LF1453"/>
      <c r="LG1453"/>
      <c r="LH1453"/>
      <c r="LI1453"/>
      <c r="LJ1453"/>
      <c r="LK1453"/>
      <c r="LL1453"/>
      <c r="LM1453"/>
      <c r="LN1453"/>
      <c r="LO1453"/>
      <c r="LP1453"/>
      <c r="LQ1453"/>
      <c r="LR1453"/>
      <c r="LS1453"/>
      <c r="LT1453"/>
      <c r="LU1453"/>
      <c r="LV1453"/>
      <c r="LW1453"/>
      <c r="LX1453"/>
      <c r="LY1453"/>
      <c r="LZ1453"/>
      <c r="MA1453"/>
      <c r="MB1453"/>
      <c r="MC1453"/>
      <c r="MD1453"/>
      <c r="ME1453"/>
      <c r="MF1453"/>
      <c r="MG1453"/>
      <c r="MH1453"/>
      <c r="MI1453"/>
      <c r="MJ1453"/>
      <c r="MK1453"/>
      <c r="ML1453"/>
      <c r="MM1453"/>
      <c r="MN1453"/>
      <c r="MO1453"/>
      <c r="MP1453"/>
      <c r="MQ1453"/>
      <c r="MR1453"/>
      <c r="MS1453"/>
      <c r="MT1453"/>
      <c r="MU1453"/>
      <c r="MV1453"/>
      <c r="MW1453"/>
      <c r="MX1453"/>
      <c r="MY1453"/>
      <c r="MZ1453"/>
      <c r="NA1453"/>
      <c r="NB1453"/>
      <c r="NC1453"/>
      <c r="ND1453"/>
      <c r="NE1453"/>
      <c r="NF1453"/>
      <c r="NG1453"/>
      <c r="NH1453"/>
      <c r="NI1453"/>
      <c r="NJ1453"/>
      <c r="NK1453"/>
      <c r="NL1453"/>
      <c r="NM1453"/>
      <c r="NN1453"/>
      <c r="NO1453"/>
      <c r="NP1453"/>
      <c r="NQ1453"/>
      <c r="NR1453"/>
      <c r="NS1453"/>
      <c r="NT1453"/>
      <c r="NU1453"/>
      <c r="NV1453"/>
      <c r="NW1453"/>
      <c r="NX1453"/>
      <c r="NY1453"/>
      <c r="NZ1453"/>
      <c r="OA1453"/>
    </row>
    <row r="1454" spans="16:391"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  <c r="CN1454"/>
      <c r="CO1454"/>
      <c r="CP1454"/>
      <c r="CQ1454"/>
      <c r="CR1454"/>
      <c r="CS1454"/>
      <c r="CT1454"/>
      <c r="CU1454"/>
      <c r="CV1454"/>
      <c r="CW1454"/>
      <c r="CX1454"/>
      <c r="CY1454"/>
      <c r="CZ1454"/>
      <c r="DA1454"/>
      <c r="DB1454"/>
      <c r="DC1454"/>
      <c r="DD1454"/>
      <c r="DE1454"/>
      <c r="DF1454"/>
      <c r="DG1454"/>
      <c r="DH1454"/>
      <c r="DI1454"/>
      <c r="DJ1454"/>
      <c r="DK1454"/>
      <c r="DL1454"/>
      <c r="DM1454"/>
      <c r="DN1454"/>
      <c r="DO1454"/>
      <c r="DP1454"/>
      <c r="DQ1454"/>
      <c r="DR1454"/>
      <c r="DS1454"/>
      <c r="DT1454"/>
      <c r="DU1454"/>
      <c r="DV1454"/>
      <c r="DW1454"/>
      <c r="DX1454"/>
      <c r="DY1454"/>
      <c r="DZ1454"/>
      <c r="EA1454"/>
      <c r="EB1454"/>
      <c r="EC1454"/>
      <c r="ED1454"/>
      <c r="EE1454"/>
      <c r="EF1454"/>
      <c r="EG1454"/>
      <c r="EH1454"/>
      <c r="EI1454"/>
      <c r="EJ1454"/>
      <c r="EK1454"/>
      <c r="EL1454"/>
      <c r="EM1454"/>
      <c r="EN1454"/>
      <c r="EO1454"/>
      <c r="EP1454"/>
      <c r="EQ1454"/>
      <c r="ER1454"/>
      <c r="ES1454"/>
      <c r="ET1454"/>
      <c r="EU1454"/>
      <c r="EV1454"/>
      <c r="EW1454"/>
      <c r="EX1454"/>
      <c r="EY1454"/>
      <c r="EZ1454"/>
      <c r="FA1454"/>
      <c r="FB1454"/>
      <c r="FC1454"/>
      <c r="FD1454"/>
      <c r="FE1454"/>
      <c r="FF1454"/>
      <c r="FG1454"/>
      <c r="FH1454"/>
      <c r="FI1454"/>
      <c r="FJ1454"/>
      <c r="FK1454"/>
      <c r="FL1454"/>
      <c r="FM1454"/>
      <c r="FN1454"/>
      <c r="FO1454"/>
      <c r="FP1454"/>
      <c r="FQ1454"/>
      <c r="FR1454"/>
      <c r="FS1454"/>
      <c r="FT1454"/>
      <c r="FU1454"/>
      <c r="FV1454"/>
      <c r="FW1454"/>
      <c r="FX1454"/>
      <c r="FY1454"/>
      <c r="FZ1454"/>
      <c r="GA1454"/>
      <c r="GB1454"/>
      <c r="GC1454"/>
      <c r="GD1454"/>
      <c r="GE1454"/>
      <c r="GF1454"/>
      <c r="GG1454"/>
      <c r="GH1454"/>
      <c r="GI1454"/>
      <c r="GJ1454"/>
      <c r="GK1454"/>
      <c r="GL1454"/>
      <c r="GM1454"/>
      <c r="GN1454"/>
      <c r="GO1454"/>
      <c r="GP1454"/>
      <c r="GQ1454"/>
      <c r="GR1454"/>
      <c r="GS1454"/>
      <c r="GT1454"/>
      <c r="GU1454"/>
      <c r="GV1454"/>
      <c r="GW1454"/>
      <c r="GX1454"/>
      <c r="GY1454"/>
      <c r="GZ1454"/>
      <c r="HA1454"/>
      <c r="HB1454"/>
      <c r="HC1454"/>
      <c r="HD1454"/>
      <c r="HE1454"/>
      <c r="HF1454"/>
      <c r="HG1454"/>
      <c r="HH1454"/>
      <c r="HI1454"/>
      <c r="HJ1454"/>
      <c r="HK1454"/>
      <c r="HL1454"/>
      <c r="HM1454"/>
      <c r="HN1454"/>
      <c r="HO1454"/>
      <c r="HP1454"/>
      <c r="HQ1454"/>
      <c r="HR1454"/>
      <c r="HS1454"/>
      <c r="HT1454"/>
      <c r="HU1454"/>
      <c r="HV1454"/>
      <c r="HW1454"/>
      <c r="HX1454"/>
      <c r="HY1454"/>
      <c r="HZ1454"/>
      <c r="IA1454"/>
      <c r="IB1454"/>
      <c r="IC1454"/>
      <c r="ID1454"/>
      <c r="IE1454"/>
      <c r="IF1454"/>
      <c r="IG1454"/>
      <c r="IH1454"/>
      <c r="II1454"/>
      <c r="IJ1454"/>
      <c r="IK1454"/>
      <c r="IL1454"/>
      <c r="IM1454"/>
      <c r="IN1454"/>
      <c r="IO1454"/>
      <c r="IP1454"/>
      <c r="IQ1454"/>
      <c r="IR1454"/>
      <c r="IS1454"/>
      <c r="IT1454"/>
      <c r="IU1454"/>
      <c r="IV1454"/>
      <c r="IW1454"/>
      <c r="IX1454"/>
      <c r="IY1454"/>
      <c r="IZ1454"/>
      <c r="JA1454"/>
      <c r="JB1454"/>
      <c r="JC1454"/>
      <c r="JD1454"/>
      <c r="JE1454"/>
      <c r="JF1454"/>
      <c r="JG1454"/>
      <c r="JH1454"/>
      <c r="JI1454"/>
      <c r="JJ1454"/>
      <c r="JK1454"/>
      <c r="JL1454"/>
      <c r="JM1454"/>
      <c r="JN1454"/>
      <c r="JO1454"/>
      <c r="JP1454"/>
      <c r="JQ1454"/>
      <c r="JR1454"/>
      <c r="JS1454"/>
      <c r="JT1454"/>
      <c r="JU1454"/>
      <c r="JV1454"/>
      <c r="JW1454"/>
      <c r="JX1454"/>
      <c r="JY1454"/>
      <c r="JZ1454"/>
      <c r="KA1454"/>
      <c r="KB1454"/>
      <c r="KC1454"/>
      <c r="KD1454"/>
      <c r="KE1454"/>
      <c r="KF1454"/>
      <c r="KG1454"/>
      <c r="KH1454"/>
      <c r="KI1454"/>
      <c r="KJ1454"/>
      <c r="KK1454"/>
      <c r="KL1454"/>
      <c r="KM1454"/>
      <c r="KN1454"/>
      <c r="KO1454"/>
      <c r="KP1454"/>
      <c r="KQ1454"/>
      <c r="KR1454"/>
      <c r="KS1454"/>
      <c r="KT1454"/>
      <c r="KU1454"/>
      <c r="KV1454"/>
      <c r="KW1454"/>
      <c r="KX1454"/>
      <c r="KY1454"/>
      <c r="KZ1454"/>
      <c r="LA1454"/>
      <c r="LB1454"/>
      <c r="LC1454"/>
      <c r="LD1454"/>
      <c r="LE1454"/>
      <c r="LF1454"/>
      <c r="LG1454"/>
      <c r="LH1454"/>
      <c r="LI1454"/>
      <c r="LJ1454"/>
      <c r="LK1454"/>
      <c r="LL1454"/>
      <c r="LM1454"/>
      <c r="LN1454"/>
      <c r="LO1454"/>
      <c r="LP1454"/>
      <c r="LQ1454"/>
      <c r="LR1454"/>
      <c r="LS1454"/>
      <c r="LT1454"/>
      <c r="LU1454"/>
      <c r="LV1454"/>
      <c r="LW1454"/>
      <c r="LX1454"/>
      <c r="LY1454"/>
      <c r="LZ1454"/>
      <c r="MA1454"/>
      <c r="MB1454"/>
      <c r="MC1454"/>
      <c r="MD1454"/>
      <c r="ME1454"/>
      <c r="MF1454"/>
      <c r="MG1454"/>
      <c r="MH1454"/>
      <c r="MI1454"/>
      <c r="MJ1454"/>
      <c r="MK1454"/>
      <c r="ML1454"/>
      <c r="MM1454"/>
      <c r="MN1454"/>
      <c r="MO1454"/>
      <c r="MP1454"/>
      <c r="MQ1454"/>
      <c r="MR1454"/>
      <c r="MS1454"/>
      <c r="MT1454"/>
      <c r="MU1454"/>
      <c r="MV1454"/>
      <c r="MW1454"/>
      <c r="MX1454"/>
      <c r="MY1454"/>
      <c r="MZ1454"/>
      <c r="NA1454"/>
      <c r="NB1454"/>
      <c r="NC1454"/>
      <c r="ND1454"/>
      <c r="NE1454"/>
      <c r="NF1454"/>
      <c r="NG1454"/>
      <c r="NH1454"/>
      <c r="NI1454"/>
      <c r="NJ1454"/>
      <c r="NK1454"/>
      <c r="NL1454"/>
      <c r="NM1454"/>
      <c r="NN1454"/>
      <c r="NO1454"/>
      <c r="NP1454"/>
      <c r="NQ1454"/>
      <c r="NR1454"/>
      <c r="NS1454"/>
      <c r="NT1454"/>
      <c r="NU1454"/>
      <c r="NV1454"/>
      <c r="NW1454"/>
      <c r="NX1454"/>
      <c r="NY1454"/>
      <c r="NZ1454"/>
      <c r="OA1454"/>
    </row>
    <row r="1455" spans="16:391"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  <c r="CN1455"/>
      <c r="CO1455"/>
      <c r="CP1455"/>
      <c r="CQ1455"/>
      <c r="CR1455"/>
      <c r="CS1455"/>
      <c r="CT1455"/>
      <c r="CU1455"/>
      <c r="CV1455"/>
      <c r="CW1455"/>
      <c r="CX1455"/>
      <c r="CY1455"/>
      <c r="CZ1455"/>
      <c r="DA1455"/>
      <c r="DB1455"/>
      <c r="DC1455"/>
      <c r="DD1455"/>
      <c r="DE1455"/>
      <c r="DF1455"/>
      <c r="DG1455"/>
      <c r="DH1455"/>
      <c r="DI1455"/>
      <c r="DJ1455"/>
      <c r="DK1455"/>
      <c r="DL1455"/>
      <c r="DM1455"/>
      <c r="DN1455"/>
      <c r="DO1455"/>
      <c r="DP1455"/>
      <c r="DQ1455"/>
      <c r="DR1455"/>
      <c r="DS1455"/>
      <c r="DT1455"/>
      <c r="DU1455"/>
      <c r="DV1455"/>
      <c r="DW1455"/>
      <c r="DX1455"/>
      <c r="DY1455"/>
      <c r="DZ1455"/>
      <c r="EA1455"/>
      <c r="EB1455"/>
      <c r="EC1455"/>
      <c r="ED1455"/>
      <c r="EE1455"/>
      <c r="EF1455"/>
      <c r="EG1455"/>
      <c r="EH1455"/>
      <c r="EI1455"/>
      <c r="EJ1455"/>
      <c r="EK1455"/>
      <c r="EL1455"/>
      <c r="EM1455"/>
      <c r="EN1455"/>
      <c r="EO1455"/>
      <c r="EP1455"/>
      <c r="EQ1455"/>
      <c r="ER1455"/>
      <c r="ES1455"/>
      <c r="ET1455"/>
      <c r="EU1455"/>
      <c r="EV1455"/>
      <c r="EW1455"/>
      <c r="EX1455"/>
      <c r="EY1455"/>
      <c r="EZ1455"/>
      <c r="FA1455"/>
      <c r="FB1455"/>
      <c r="FC1455"/>
      <c r="FD1455"/>
      <c r="FE1455"/>
      <c r="FF1455"/>
      <c r="FG1455"/>
      <c r="FH1455"/>
      <c r="FI1455"/>
      <c r="FJ1455"/>
      <c r="FK1455"/>
      <c r="FL1455"/>
      <c r="FM1455"/>
      <c r="FN1455"/>
      <c r="FO1455"/>
      <c r="FP1455"/>
      <c r="FQ1455"/>
      <c r="FR1455"/>
      <c r="FS1455"/>
      <c r="FT1455"/>
      <c r="FU1455"/>
      <c r="FV1455"/>
      <c r="FW1455"/>
      <c r="FX1455"/>
      <c r="FY1455"/>
      <c r="FZ1455"/>
      <c r="GA1455"/>
      <c r="GB1455"/>
      <c r="GC1455"/>
      <c r="GD1455"/>
      <c r="GE1455"/>
      <c r="GF1455"/>
      <c r="GG1455"/>
      <c r="GH1455"/>
      <c r="GI1455"/>
      <c r="GJ1455"/>
      <c r="GK1455"/>
      <c r="GL1455"/>
      <c r="GM1455"/>
      <c r="GN1455"/>
      <c r="GO1455"/>
      <c r="GP1455"/>
      <c r="GQ1455"/>
      <c r="GR1455"/>
      <c r="GS1455"/>
      <c r="GT1455"/>
      <c r="GU1455"/>
      <c r="GV1455"/>
      <c r="GW1455"/>
      <c r="GX1455"/>
      <c r="GY1455"/>
      <c r="GZ1455"/>
      <c r="HA1455"/>
      <c r="HB1455"/>
      <c r="HC1455"/>
      <c r="HD1455"/>
      <c r="HE1455"/>
      <c r="HF1455"/>
      <c r="HG1455"/>
      <c r="HH1455"/>
      <c r="HI1455"/>
      <c r="HJ1455"/>
      <c r="HK1455"/>
      <c r="HL1455"/>
      <c r="HM1455"/>
      <c r="HN1455"/>
      <c r="HO1455"/>
      <c r="HP1455"/>
      <c r="HQ1455"/>
      <c r="HR1455"/>
      <c r="HS1455"/>
      <c r="HT1455"/>
      <c r="HU1455"/>
      <c r="HV1455"/>
      <c r="HW1455"/>
      <c r="HX1455"/>
      <c r="HY1455"/>
      <c r="HZ1455"/>
      <c r="IA1455"/>
      <c r="IB1455"/>
      <c r="IC1455"/>
      <c r="ID1455"/>
      <c r="IE1455"/>
      <c r="IF1455"/>
      <c r="IG1455"/>
      <c r="IH1455"/>
      <c r="II1455"/>
      <c r="IJ1455"/>
      <c r="IK1455"/>
      <c r="IL1455"/>
      <c r="IM1455"/>
      <c r="IN1455"/>
      <c r="IO1455"/>
      <c r="IP1455"/>
      <c r="IQ1455"/>
      <c r="IR1455"/>
      <c r="IS1455"/>
      <c r="IT1455"/>
      <c r="IU1455"/>
      <c r="IV1455"/>
      <c r="IW1455"/>
      <c r="IX1455"/>
      <c r="IY1455"/>
      <c r="IZ1455"/>
      <c r="JA1455"/>
      <c r="JB1455"/>
      <c r="JC1455"/>
      <c r="JD1455"/>
      <c r="JE1455"/>
      <c r="JF1455"/>
      <c r="JG1455"/>
      <c r="JH1455"/>
      <c r="JI1455"/>
      <c r="JJ1455"/>
      <c r="JK1455"/>
      <c r="JL1455"/>
      <c r="JM1455"/>
      <c r="JN1455"/>
      <c r="JO1455"/>
      <c r="JP1455"/>
      <c r="JQ1455"/>
      <c r="JR1455"/>
      <c r="JS1455"/>
      <c r="JT1455"/>
      <c r="JU1455"/>
      <c r="JV1455"/>
      <c r="JW1455"/>
      <c r="JX1455"/>
      <c r="JY1455"/>
      <c r="JZ1455"/>
      <c r="KA1455"/>
      <c r="KB1455"/>
      <c r="KC1455"/>
      <c r="KD1455"/>
      <c r="KE1455"/>
      <c r="KF1455"/>
      <c r="KG1455"/>
      <c r="KH1455"/>
      <c r="KI1455"/>
      <c r="KJ1455"/>
      <c r="KK1455"/>
      <c r="KL1455"/>
      <c r="KM1455"/>
      <c r="KN1455"/>
      <c r="KO1455"/>
      <c r="KP1455"/>
      <c r="KQ1455"/>
      <c r="KR1455"/>
      <c r="KS1455"/>
      <c r="KT1455"/>
      <c r="KU1455"/>
      <c r="KV1455"/>
      <c r="KW1455"/>
      <c r="KX1455"/>
      <c r="KY1455"/>
      <c r="KZ1455"/>
      <c r="LA1455"/>
      <c r="LB1455"/>
      <c r="LC1455"/>
      <c r="LD1455"/>
      <c r="LE1455"/>
      <c r="LF1455"/>
      <c r="LG1455"/>
      <c r="LH1455"/>
      <c r="LI1455"/>
      <c r="LJ1455"/>
      <c r="LK1455"/>
      <c r="LL1455"/>
      <c r="LM1455"/>
      <c r="LN1455"/>
      <c r="LO1455"/>
      <c r="LP1455"/>
      <c r="LQ1455"/>
      <c r="LR1455"/>
      <c r="LS1455"/>
      <c r="LT1455"/>
      <c r="LU1455"/>
      <c r="LV1455"/>
      <c r="LW1455"/>
      <c r="LX1455"/>
      <c r="LY1455"/>
      <c r="LZ1455"/>
      <c r="MA1455"/>
      <c r="MB1455"/>
      <c r="MC1455"/>
      <c r="MD1455"/>
      <c r="ME1455"/>
      <c r="MF1455"/>
      <c r="MG1455"/>
      <c r="MH1455"/>
      <c r="MI1455"/>
      <c r="MJ1455"/>
      <c r="MK1455"/>
      <c r="ML1455"/>
      <c r="MM1455"/>
      <c r="MN1455"/>
      <c r="MO1455"/>
      <c r="MP1455"/>
      <c r="MQ1455"/>
      <c r="MR1455"/>
      <c r="MS1455"/>
      <c r="MT1455"/>
      <c r="MU1455"/>
      <c r="MV1455"/>
      <c r="MW1455"/>
      <c r="MX1455"/>
      <c r="MY1455"/>
      <c r="MZ1455"/>
      <c r="NA1455"/>
      <c r="NB1455"/>
      <c r="NC1455"/>
      <c r="ND1455"/>
      <c r="NE1455"/>
      <c r="NF1455"/>
      <c r="NG1455"/>
      <c r="NH1455"/>
      <c r="NI1455"/>
      <c r="NJ1455"/>
      <c r="NK1455"/>
      <c r="NL1455"/>
      <c r="NM1455"/>
      <c r="NN1455"/>
      <c r="NO1455"/>
      <c r="NP1455"/>
      <c r="NQ1455"/>
      <c r="NR1455"/>
      <c r="NS1455"/>
      <c r="NT1455"/>
      <c r="NU1455"/>
      <c r="NV1455"/>
      <c r="NW1455"/>
      <c r="NX1455"/>
      <c r="NY1455"/>
      <c r="NZ1455"/>
      <c r="OA1455"/>
    </row>
    <row r="1456" spans="16:391"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  <c r="CN1456"/>
      <c r="CO1456"/>
      <c r="CP1456"/>
      <c r="CQ1456"/>
      <c r="CR1456"/>
      <c r="CS1456"/>
      <c r="CT1456"/>
      <c r="CU1456"/>
      <c r="CV1456"/>
      <c r="CW1456"/>
      <c r="CX1456"/>
      <c r="CY1456"/>
      <c r="CZ1456"/>
      <c r="DA1456"/>
      <c r="DB1456"/>
      <c r="DC1456"/>
      <c r="DD1456"/>
      <c r="DE1456"/>
      <c r="DF1456"/>
      <c r="DG1456"/>
      <c r="DH1456"/>
      <c r="DI1456"/>
      <c r="DJ1456"/>
      <c r="DK1456"/>
      <c r="DL1456"/>
      <c r="DM1456"/>
      <c r="DN1456"/>
      <c r="DO1456"/>
      <c r="DP1456"/>
      <c r="DQ1456"/>
      <c r="DR1456"/>
      <c r="DS1456"/>
      <c r="DT1456"/>
      <c r="DU1456"/>
      <c r="DV1456"/>
      <c r="DW1456"/>
      <c r="DX1456"/>
      <c r="DY1456"/>
      <c r="DZ1456"/>
      <c r="EA1456"/>
      <c r="EB1456"/>
      <c r="EC1456"/>
      <c r="ED1456"/>
      <c r="EE1456"/>
      <c r="EF1456"/>
      <c r="EG1456"/>
      <c r="EH1456"/>
      <c r="EI1456"/>
      <c r="EJ1456"/>
      <c r="EK1456"/>
      <c r="EL1456"/>
      <c r="EM1456"/>
      <c r="EN1456"/>
      <c r="EO1456"/>
      <c r="EP1456"/>
      <c r="EQ1456"/>
      <c r="ER1456"/>
      <c r="ES1456"/>
      <c r="ET1456"/>
      <c r="EU1456"/>
      <c r="EV1456"/>
      <c r="EW1456"/>
      <c r="EX1456"/>
      <c r="EY1456"/>
      <c r="EZ1456"/>
      <c r="FA1456"/>
      <c r="FB1456"/>
      <c r="FC1456"/>
      <c r="FD1456"/>
      <c r="FE1456"/>
      <c r="FF1456"/>
      <c r="FG1456"/>
      <c r="FH1456"/>
      <c r="FI1456"/>
      <c r="FJ1456"/>
      <c r="FK1456"/>
      <c r="FL1456"/>
      <c r="FM1456"/>
      <c r="FN1456"/>
      <c r="FO1456"/>
      <c r="FP1456"/>
      <c r="FQ1456"/>
      <c r="FR1456"/>
      <c r="FS1456"/>
      <c r="FT1456"/>
      <c r="FU1456"/>
      <c r="FV1456"/>
      <c r="FW1456"/>
      <c r="FX1456"/>
      <c r="FY1456"/>
      <c r="FZ1456"/>
      <c r="GA1456"/>
      <c r="GB1456"/>
      <c r="GC1456"/>
      <c r="GD1456"/>
      <c r="GE1456"/>
      <c r="GF1456"/>
      <c r="GG1456"/>
      <c r="GH1456"/>
      <c r="GI1456"/>
      <c r="GJ1456"/>
      <c r="GK1456"/>
      <c r="GL1456"/>
      <c r="GM1456"/>
      <c r="GN1456"/>
      <c r="GO1456"/>
      <c r="GP1456"/>
      <c r="GQ1456"/>
      <c r="GR1456"/>
      <c r="GS1456"/>
      <c r="GT1456"/>
      <c r="GU1456"/>
      <c r="GV1456"/>
      <c r="GW1456"/>
      <c r="GX1456"/>
      <c r="GY1456"/>
      <c r="GZ1456"/>
      <c r="HA1456"/>
      <c r="HB1456"/>
      <c r="HC1456"/>
      <c r="HD1456"/>
      <c r="HE1456"/>
      <c r="HF1456"/>
      <c r="HG1456"/>
      <c r="HH1456"/>
      <c r="HI1456"/>
      <c r="HJ1456"/>
      <c r="HK1456"/>
      <c r="HL1456"/>
      <c r="HM1456"/>
      <c r="HN1456"/>
      <c r="HO1456"/>
      <c r="HP1456"/>
      <c r="HQ1456"/>
      <c r="HR1456"/>
      <c r="HS1456"/>
      <c r="HT1456"/>
      <c r="HU1456"/>
      <c r="HV1456"/>
      <c r="HW1456"/>
      <c r="HX1456"/>
      <c r="HY1456"/>
      <c r="HZ1456"/>
      <c r="IA1456"/>
      <c r="IB1456"/>
      <c r="IC1456"/>
      <c r="ID1456"/>
      <c r="IE1456"/>
      <c r="IF1456"/>
      <c r="IG1456"/>
      <c r="IH1456"/>
      <c r="II1456"/>
      <c r="IJ1456"/>
      <c r="IK1456"/>
      <c r="IL1456"/>
      <c r="IM1456"/>
      <c r="IN1456"/>
      <c r="IO1456"/>
      <c r="IP1456"/>
      <c r="IQ1456"/>
      <c r="IR1456"/>
      <c r="IS1456"/>
      <c r="IT1456"/>
      <c r="IU1456"/>
      <c r="IV1456"/>
      <c r="IW1456"/>
      <c r="IX1456"/>
      <c r="IY1456"/>
      <c r="IZ1456"/>
      <c r="JA1456"/>
      <c r="JB1456"/>
      <c r="JC1456"/>
      <c r="JD1456"/>
      <c r="JE1456"/>
      <c r="JF1456"/>
      <c r="JG1456"/>
      <c r="JH1456"/>
      <c r="JI1456"/>
      <c r="JJ1456"/>
      <c r="JK1456"/>
      <c r="JL1456"/>
      <c r="JM1456"/>
      <c r="JN1456"/>
      <c r="JO1456"/>
      <c r="JP1456"/>
      <c r="JQ1456"/>
      <c r="JR1456"/>
      <c r="JS1456"/>
      <c r="JT1456"/>
      <c r="JU1456"/>
      <c r="JV1456"/>
      <c r="JW1456"/>
      <c r="JX1456"/>
      <c r="JY1456"/>
      <c r="JZ1456"/>
      <c r="KA1456"/>
      <c r="KB1456"/>
      <c r="KC1456"/>
      <c r="KD1456"/>
      <c r="KE1456"/>
      <c r="KF1456"/>
      <c r="KG1456"/>
      <c r="KH1456"/>
      <c r="KI1456"/>
      <c r="KJ1456"/>
      <c r="KK1456"/>
      <c r="KL1456"/>
      <c r="KM1456"/>
      <c r="KN1456"/>
      <c r="KO1456"/>
      <c r="KP1456"/>
      <c r="KQ1456"/>
      <c r="KR1456"/>
      <c r="KS1456"/>
      <c r="KT1456"/>
      <c r="KU1456"/>
      <c r="KV1456"/>
      <c r="KW1456"/>
      <c r="KX1456"/>
      <c r="KY1456"/>
      <c r="KZ1456"/>
      <c r="LA1456"/>
      <c r="LB1456"/>
      <c r="LC1456"/>
      <c r="LD1456"/>
      <c r="LE1456"/>
      <c r="LF1456"/>
      <c r="LG1456"/>
      <c r="LH1456"/>
      <c r="LI1456"/>
      <c r="LJ1456"/>
      <c r="LK1456"/>
      <c r="LL1456"/>
      <c r="LM1456"/>
      <c r="LN1456"/>
      <c r="LO1456"/>
      <c r="LP1456"/>
      <c r="LQ1456"/>
      <c r="LR1456"/>
      <c r="LS1456"/>
      <c r="LT1456"/>
      <c r="LU1456"/>
      <c r="LV1456"/>
      <c r="LW1456"/>
      <c r="LX1456"/>
      <c r="LY1456"/>
      <c r="LZ1456"/>
      <c r="MA1456"/>
      <c r="MB1456"/>
      <c r="MC1456"/>
      <c r="MD1456"/>
      <c r="ME1456"/>
      <c r="MF1456"/>
      <c r="MG1456"/>
      <c r="MH1456"/>
      <c r="MI1456"/>
      <c r="MJ1456"/>
      <c r="MK1456"/>
      <c r="ML1456"/>
      <c r="MM1456"/>
      <c r="MN1456"/>
      <c r="MO1456"/>
      <c r="MP1456"/>
      <c r="MQ1456"/>
      <c r="MR1456"/>
      <c r="MS1456"/>
      <c r="MT1456"/>
      <c r="MU1456"/>
      <c r="MV1456"/>
      <c r="MW1456"/>
      <c r="MX1456"/>
      <c r="MY1456"/>
      <c r="MZ1456"/>
      <c r="NA1456"/>
      <c r="NB1456"/>
      <c r="NC1456"/>
      <c r="ND1456"/>
      <c r="NE1456"/>
      <c r="NF1456"/>
      <c r="NG1456"/>
      <c r="NH1456"/>
      <c r="NI1456"/>
      <c r="NJ1456"/>
      <c r="NK1456"/>
      <c r="NL1456"/>
      <c r="NM1456"/>
      <c r="NN1456"/>
      <c r="NO1456"/>
      <c r="NP1456"/>
      <c r="NQ1456"/>
      <c r="NR1456"/>
      <c r="NS1456"/>
      <c r="NT1456"/>
      <c r="NU1456"/>
      <c r="NV1456"/>
      <c r="NW1456"/>
      <c r="NX1456"/>
      <c r="NY1456"/>
      <c r="NZ1456"/>
      <c r="OA1456"/>
    </row>
    <row r="1457" spans="16:391"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  <c r="CN1457"/>
      <c r="CO1457"/>
      <c r="CP1457"/>
      <c r="CQ1457"/>
      <c r="CR1457"/>
      <c r="CS1457"/>
      <c r="CT1457"/>
      <c r="CU1457"/>
      <c r="CV1457"/>
      <c r="CW1457"/>
      <c r="CX1457"/>
      <c r="CY1457"/>
      <c r="CZ1457"/>
      <c r="DA1457"/>
      <c r="DB1457"/>
      <c r="DC1457"/>
      <c r="DD1457"/>
      <c r="DE1457"/>
      <c r="DF1457"/>
      <c r="DG1457"/>
      <c r="DH1457"/>
      <c r="DI1457"/>
      <c r="DJ1457"/>
      <c r="DK1457"/>
      <c r="DL1457"/>
      <c r="DM1457"/>
      <c r="DN1457"/>
      <c r="DO1457"/>
      <c r="DP1457"/>
      <c r="DQ1457"/>
      <c r="DR1457"/>
      <c r="DS1457"/>
      <c r="DT1457"/>
      <c r="DU1457"/>
      <c r="DV1457"/>
      <c r="DW1457"/>
      <c r="DX1457"/>
      <c r="DY1457"/>
      <c r="DZ1457"/>
      <c r="EA1457"/>
      <c r="EB1457"/>
      <c r="EC1457"/>
      <c r="ED1457"/>
      <c r="EE1457"/>
      <c r="EF1457"/>
      <c r="EG1457"/>
      <c r="EH1457"/>
      <c r="EI1457"/>
      <c r="EJ1457"/>
      <c r="EK1457"/>
      <c r="EL1457"/>
      <c r="EM1457"/>
      <c r="EN1457"/>
      <c r="EO1457"/>
      <c r="EP1457"/>
      <c r="EQ1457"/>
      <c r="ER1457"/>
      <c r="ES1457"/>
      <c r="ET1457"/>
      <c r="EU1457"/>
      <c r="EV1457"/>
      <c r="EW1457"/>
      <c r="EX1457"/>
      <c r="EY1457"/>
      <c r="EZ1457"/>
      <c r="FA1457"/>
      <c r="FB1457"/>
      <c r="FC1457"/>
      <c r="FD1457"/>
      <c r="FE1457"/>
      <c r="FF1457"/>
      <c r="FG1457"/>
      <c r="FH1457"/>
      <c r="FI1457"/>
      <c r="FJ1457"/>
      <c r="FK1457"/>
      <c r="FL1457"/>
      <c r="FM1457"/>
      <c r="FN1457"/>
      <c r="FO1457"/>
      <c r="FP1457"/>
      <c r="FQ1457"/>
      <c r="FR1457"/>
      <c r="FS1457"/>
      <c r="FT1457"/>
      <c r="FU1457"/>
      <c r="FV1457"/>
      <c r="FW1457"/>
      <c r="FX1457"/>
      <c r="FY1457"/>
      <c r="FZ1457"/>
      <c r="GA1457"/>
      <c r="GB1457"/>
      <c r="GC1457"/>
      <c r="GD1457"/>
      <c r="GE1457"/>
      <c r="GF1457"/>
      <c r="GG1457"/>
      <c r="GH1457"/>
      <c r="GI1457"/>
      <c r="GJ1457"/>
      <c r="GK1457"/>
      <c r="GL1457"/>
      <c r="GM1457"/>
      <c r="GN1457"/>
      <c r="GO1457"/>
      <c r="GP1457"/>
      <c r="GQ1457"/>
      <c r="GR1457"/>
      <c r="GS1457"/>
      <c r="GT1457"/>
      <c r="GU1457"/>
      <c r="GV1457"/>
      <c r="GW1457"/>
      <c r="GX1457"/>
      <c r="GY1457"/>
      <c r="GZ1457"/>
      <c r="HA1457"/>
      <c r="HB1457"/>
      <c r="HC1457"/>
      <c r="HD1457"/>
      <c r="HE1457"/>
      <c r="HF1457"/>
      <c r="HG1457"/>
      <c r="HH1457"/>
      <c r="HI1457"/>
      <c r="HJ1457"/>
      <c r="HK1457"/>
      <c r="HL1457"/>
      <c r="HM1457"/>
      <c r="HN1457"/>
      <c r="HO1457"/>
      <c r="HP1457"/>
      <c r="HQ1457"/>
      <c r="HR1457"/>
      <c r="HS1457"/>
      <c r="HT1457"/>
      <c r="HU1457"/>
      <c r="HV1457"/>
      <c r="HW1457"/>
      <c r="HX1457"/>
      <c r="HY1457"/>
      <c r="HZ1457"/>
      <c r="IA1457"/>
      <c r="IB1457"/>
      <c r="IC1457"/>
      <c r="ID1457"/>
      <c r="IE1457"/>
      <c r="IF1457"/>
      <c r="IG1457"/>
      <c r="IH1457"/>
      <c r="II1457"/>
      <c r="IJ1457"/>
      <c r="IK1457"/>
      <c r="IL1457"/>
      <c r="IM1457"/>
      <c r="IN1457"/>
      <c r="IO1457"/>
      <c r="IP1457"/>
      <c r="IQ1457"/>
      <c r="IR1457"/>
      <c r="IS1457"/>
      <c r="IT1457"/>
      <c r="IU1457"/>
      <c r="IV1457"/>
      <c r="IW1457"/>
      <c r="IX1457"/>
      <c r="IY1457"/>
      <c r="IZ1457"/>
      <c r="JA1457"/>
      <c r="JB1457"/>
      <c r="JC1457"/>
      <c r="JD1457"/>
      <c r="JE1457"/>
      <c r="JF1457"/>
      <c r="JG1457"/>
      <c r="JH1457"/>
      <c r="JI1457"/>
      <c r="JJ1457"/>
      <c r="JK1457"/>
      <c r="JL1457"/>
      <c r="JM1457"/>
      <c r="JN1457"/>
      <c r="JO1457"/>
      <c r="JP1457"/>
      <c r="JQ1457"/>
      <c r="JR1457"/>
      <c r="JS1457"/>
      <c r="JT1457"/>
      <c r="JU1457"/>
      <c r="JV1457"/>
      <c r="JW1457"/>
      <c r="JX1457"/>
      <c r="JY1457"/>
      <c r="JZ1457"/>
      <c r="KA1457"/>
      <c r="KB1457"/>
      <c r="KC1457"/>
      <c r="KD1457"/>
      <c r="KE1457"/>
      <c r="KF1457"/>
      <c r="KG1457"/>
      <c r="KH1457"/>
      <c r="KI1457"/>
      <c r="KJ1457"/>
      <c r="KK1457"/>
      <c r="KL1457"/>
      <c r="KM1457"/>
      <c r="KN1457"/>
      <c r="KO1457"/>
      <c r="KP1457"/>
      <c r="KQ1457"/>
      <c r="KR1457"/>
      <c r="KS1457"/>
      <c r="KT1457"/>
      <c r="KU1457"/>
      <c r="KV1457"/>
      <c r="KW1457"/>
      <c r="KX1457"/>
      <c r="KY1457"/>
      <c r="KZ1457"/>
      <c r="LA1457"/>
      <c r="LB1457"/>
      <c r="LC1457"/>
      <c r="LD1457"/>
      <c r="LE1457"/>
      <c r="LF1457"/>
      <c r="LG1457"/>
      <c r="LH1457"/>
      <c r="LI1457"/>
      <c r="LJ1457"/>
      <c r="LK1457"/>
      <c r="LL1457"/>
      <c r="LM1457"/>
      <c r="LN1457"/>
      <c r="LO1457"/>
      <c r="LP1457"/>
      <c r="LQ1457"/>
      <c r="LR1457"/>
      <c r="LS1457"/>
      <c r="LT1457"/>
      <c r="LU1457"/>
      <c r="LV1457"/>
      <c r="LW1457"/>
      <c r="LX1457"/>
      <c r="LY1457"/>
      <c r="LZ1457"/>
      <c r="MA1457"/>
      <c r="MB1457"/>
      <c r="MC1457"/>
      <c r="MD1457"/>
      <c r="ME1457"/>
      <c r="MF1457"/>
      <c r="MG1457"/>
      <c r="MH1457"/>
      <c r="MI1457"/>
      <c r="MJ1457"/>
      <c r="MK1457"/>
      <c r="ML1457"/>
      <c r="MM1457"/>
      <c r="MN1457"/>
      <c r="MO1457"/>
      <c r="MP1457"/>
      <c r="MQ1457"/>
      <c r="MR1457"/>
      <c r="MS1457"/>
      <c r="MT1457"/>
      <c r="MU1457"/>
      <c r="MV1457"/>
      <c r="MW1457"/>
      <c r="MX1457"/>
      <c r="MY1457"/>
      <c r="MZ1457"/>
      <c r="NA1457"/>
      <c r="NB1457"/>
      <c r="NC1457"/>
      <c r="ND1457"/>
      <c r="NE1457"/>
      <c r="NF1457"/>
      <c r="NG1457"/>
      <c r="NH1457"/>
      <c r="NI1457"/>
      <c r="NJ1457"/>
      <c r="NK1457"/>
      <c r="NL1457"/>
      <c r="NM1457"/>
      <c r="NN1457"/>
      <c r="NO1457"/>
      <c r="NP1457"/>
      <c r="NQ1457"/>
      <c r="NR1457"/>
      <c r="NS1457"/>
      <c r="NT1457"/>
      <c r="NU1457"/>
      <c r="NV1457"/>
      <c r="NW1457"/>
      <c r="NX1457"/>
      <c r="NY1457"/>
      <c r="NZ1457"/>
      <c r="OA1457"/>
    </row>
    <row r="1458" spans="16:391"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  <c r="CN1458"/>
      <c r="CO1458"/>
      <c r="CP1458"/>
      <c r="CQ1458"/>
      <c r="CR1458"/>
      <c r="CS1458"/>
      <c r="CT1458"/>
      <c r="CU1458"/>
      <c r="CV1458"/>
      <c r="CW1458"/>
      <c r="CX1458"/>
      <c r="CY1458"/>
      <c r="CZ1458"/>
      <c r="DA1458"/>
      <c r="DB1458"/>
      <c r="DC1458"/>
      <c r="DD1458"/>
      <c r="DE1458"/>
      <c r="DF1458"/>
      <c r="DG1458"/>
      <c r="DH1458"/>
      <c r="DI1458"/>
      <c r="DJ1458"/>
      <c r="DK1458"/>
      <c r="DL1458"/>
      <c r="DM1458"/>
      <c r="DN1458"/>
      <c r="DO1458"/>
      <c r="DP1458"/>
      <c r="DQ1458"/>
      <c r="DR1458"/>
      <c r="DS1458"/>
      <c r="DT1458"/>
      <c r="DU1458"/>
      <c r="DV1458"/>
      <c r="DW1458"/>
      <c r="DX1458"/>
      <c r="DY1458"/>
      <c r="DZ1458"/>
      <c r="EA1458"/>
      <c r="EB1458"/>
      <c r="EC1458"/>
      <c r="ED1458"/>
      <c r="EE1458"/>
      <c r="EF1458"/>
      <c r="EG1458"/>
      <c r="EH1458"/>
      <c r="EI1458"/>
      <c r="EJ1458"/>
      <c r="EK1458"/>
      <c r="EL1458"/>
      <c r="EM1458"/>
      <c r="EN1458"/>
      <c r="EO1458"/>
      <c r="EP1458"/>
      <c r="EQ1458"/>
      <c r="ER1458"/>
      <c r="ES1458"/>
      <c r="ET1458"/>
      <c r="EU1458"/>
      <c r="EV1458"/>
      <c r="EW1458"/>
      <c r="EX1458"/>
      <c r="EY1458"/>
      <c r="EZ1458"/>
      <c r="FA1458"/>
      <c r="FB1458"/>
      <c r="FC1458"/>
      <c r="FD1458"/>
      <c r="FE1458"/>
      <c r="FF1458"/>
      <c r="FG1458"/>
      <c r="FH1458"/>
      <c r="FI1458"/>
      <c r="FJ1458"/>
      <c r="FK1458"/>
      <c r="FL1458"/>
      <c r="FM1458"/>
      <c r="FN1458"/>
      <c r="FO1458"/>
      <c r="FP1458"/>
      <c r="FQ1458"/>
      <c r="FR1458"/>
      <c r="FS1458"/>
      <c r="FT1458"/>
      <c r="FU1458"/>
      <c r="FV1458"/>
      <c r="FW1458"/>
      <c r="FX1458"/>
      <c r="FY1458"/>
      <c r="FZ1458"/>
      <c r="GA1458"/>
      <c r="GB1458"/>
      <c r="GC1458"/>
      <c r="GD1458"/>
      <c r="GE1458"/>
      <c r="GF1458"/>
      <c r="GG1458"/>
      <c r="GH1458"/>
      <c r="GI1458"/>
      <c r="GJ1458"/>
      <c r="GK1458"/>
      <c r="GL1458"/>
      <c r="GM1458"/>
      <c r="GN1458"/>
      <c r="GO1458"/>
      <c r="GP1458"/>
      <c r="GQ1458"/>
      <c r="GR1458"/>
      <c r="GS1458"/>
      <c r="GT1458"/>
      <c r="GU1458"/>
      <c r="GV1458"/>
      <c r="GW1458"/>
      <c r="GX1458"/>
      <c r="GY1458"/>
      <c r="GZ1458"/>
      <c r="HA1458"/>
      <c r="HB1458"/>
      <c r="HC1458"/>
      <c r="HD1458"/>
      <c r="HE1458"/>
      <c r="HF1458"/>
      <c r="HG1458"/>
      <c r="HH1458"/>
      <c r="HI1458"/>
      <c r="HJ1458"/>
      <c r="HK1458"/>
      <c r="HL1458"/>
      <c r="HM1458"/>
      <c r="HN1458"/>
      <c r="HO1458"/>
      <c r="HP1458"/>
      <c r="HQ1458"/>
      <c r="HR1458"/>
      <c r="HS1458"/>
      <c r="HT1458"/>
      <c r="HU1458"/>
      <c r="HV1458"/>
      <c r="HW1458"/>
      <c r="HX1458"/>
      <c r="HY1458"/>
      <c r="HZ1458"/>
      <c r="IA1458"/>
      <c r="IB1458"/>
      <c r="IC1458"/>
      <c r="ID1458"/>
      <c r="IE1458"/>
      <c r="IF1458"/>
      <c r="IG1458"/>
      <c r="IH1458"/>
      <c r="II1458"/>
      <c r="IJ1458"/>
      <c r="IK1458"/>
      <c r="IL1458"/>
      <c r="IM1458"/>
      <c r="IN1458"/>
      <c r="IO1458"/>
      <c r="IP1458"/>
      <c r="IQ1458"/>
      <c r="IR1458"/>
      <c r="IS1458"/>
      <c r="IT1458"/>
      <c r="IU1458"/>
      <c r="IV1458"/>
      <c r="IW1458"/>
      <c r="IX1458"/>
      <c r="IY1458"/>
      <c r="IZ1458"/>
      <c r="JA1458"/>
      <c r="JB1458"/>
      <c r="JC1458"/>
      <c r="JD1458"/>
      <c r="JE1458"/>
      <c r="JF1458"/>
      <c r="JG1458"/>
      <c r="JH1458"/>
      <c r="JI1458"/>
      <c r="JJ1458"/>
      <c r="JK1458"/>
      <c r="JL1458"/>
      <c r="JM1458"/>
      <c r="JN1458"/>
      <c r="JO1458"/>
      <c r="JP1458"/>
      <c r="JQ1458"/>
      <c r="JR1458"/>
      <c r="JS1458"/>
      <c r="JT1458"/>
      <c r="JU1458"/>
      <c r="JV1458"/>
      <c r="JW1458"/>
      <c r="JX1458"/>
      <c r="JY1458"/>
      <c r="JZ1458"/>
      <c r="KA1458"/>
      <c r="KB1458"/>
      <c r="KC1458"/>
      <c r="KD1458"/>
      <c r="KE1458"/>
      <c r="KF1458"/>
      <c r="KG1458"/>
      <c r="KH1458"/>
      <c r="KI1458"/>
      <c r="KJ1458"/>
      <c r="KK1458"/>
      <c r="KL1458"/>
      <c r="KM1458"/>
      <c r="KN1458"/>
      <c r="KO1458"/>
      <c r="KP1458"/>
      <c r="KQ1458"/>
      <c r="KR1458"/>
      <c r="KS1458"/>
      <c r="KT1458"/>
      <c r="KU1458"/>
      <c r="KV1458"/>
      <c r="KW1458"/>
      <c r="KX1458"/>
      <c r="KY1458"/>
      <c r="KZ1458"/>
      <c r="LA1458"/>
      <c r="LB1458"/>
      <c r="LC1458"/>
      <c r="LD1458"/>
      <c r="LE1458"/>
      <c r="LF1458"/>
      <c r="LG1458"/>
      <c r="LH1458"/>
      <c r="LI1458"/>
      <c r="LJ1458"/>
      <c r="LK1458"/>
      <c r="LL1458"/>
      <c r="LM1458"/>
      <c r="LN1458"/>
      <c r="LO1458"/>
      <c r="LP1458"/>
      <c r="LQ1458"/>
      <c r="LR1458"/>
      <c r="LS1458"/>
      <c r="LT1458"/>
      <c r="LU1458"/>
      <c r="LV1458"/>
      <c r="LW1458"/>
      <c r="LX1458"/>
      <c r="LY1458"/>
      <c r="LZ1458"/>
      <c r="MA1458"/>
      <c r="MB1458"/>
      <c r="MC1458"/>
      <c r="MD1458"/>
      <c r="ME1458"/>
      <c r="MF1458"/>
      <c r="MG1458"/>
      <c r="MH1458"/>
      <c r="MI1458"/>
      <c r="MJ1458"/>
      <c r="MK1458"/>
      <c r="ML1458"/>
      <c r="MM1458"/>
      <c r="MN1458"/>
      <c r="MO1458"/>
      <c r="MP1458"/>
      <c r="MQ1458"/>
      <c r="MR1458"/>
      <c r="MS1458"/>
      <c r="MT1458"/>
      <c r="MU1458"/>
      <c r="MV1458"/>
      <c r="MW1458"/>
      <c r="MX1458"/>
      <c r="MY1458"/>
      <c r="MZ1458"/>
      <c r="NA1458"/>
      <c r="NB1458"/>
      <c r="NC1458"/>
      <c r="ND1458"/>
      <c r="NE1458"/>
      <c r="NF1458"/>
      <c r="NG1458"/>
      <c r="NH1458"/>
      <c r="NI1458"/>
      <c r="NJ1458"/>
      <c r="NK1458"/>
      <c r="NL1458"/>
      <c r="NM1458"/>
      <c r="NN1458"/>
      <c r="NO1458"/>
      <c r="NP1458"/>
      <c r="NQ1458"/>
      <c r="NR1458"/>
      <c r="NS1458"/>
      <c r="NT1458"/>
      <c r="NU1458"/>
      <c r="NV1458"/>
      <c r="NW1458"/>
      <c r="NX1458"/>
      <c r="NY1458"/>
      <c r="NZ1458"/>
      <c r="OA1458"/>
    </row>
    <row r="1459" spans="16:391"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  <c r="CN1459"/>
      <c r="CO1459"/>
      <c r="CP1459"/>
      <c r="CQ1459"/>
      <c r="CR1459"/>
      <c r="CS1459"/>
      <c r="CT1459"/>
      <c r="CU1459"/>
      <c r="CV1459"/>
      <c r="CW1459"/>
      <c r="CX1459"/>
      <c r="CY1459"/>
      <c r="CZ1459"/>
      <c r="DA1459"/>
      <c r="DB1459"/>
      <c r="DC1459"/>
      <c r="DD1459"/>
      <c r="DE1459"/>
      <c r="DF1459"/>
      <c r="DG1459"/>
      <c r="DH1459"/>
      <c r="DI1459"/>
      <c r="DJ1459"/>
      <c r="DK1459"/>
      <c r="DL1459"/>
      <c r="DM1459"/>
      <c r="DN1459"/>
      <c r="DO1459"/>
      <c r="DP1459"/>
      <c r="DQ1459"/>
      <c r="DR1459"/>
      <c r="DS1459"/>
      <c r="DT1459"/>
      <c r="DU1459"/>
      <c r="DV1459"/>
      <c r="DW1459"/>
      <c r="DX1459"/>
      <c r="DY1459"/>
      <c r="DZ1459"/>
      <c r="EA1459"/>
      <c r="EB1459"/>
      <c r="EC1459"/>
      <c r="ED1459"/>
      <c r="EE1459"/>
      <c r="EF1459"/>
      <c r="EG1459"/>
      <c r="EH1459"/>
      <c r="EI1459"/>
      <c r="EJ1459"/>
      <c r="EK1459"/>
      <c r="EL1459"/>
      <c r="EM1459"/>
      <c r="EN1459"/>
      <c r="EO1459"/>
      <c r="EP1459"/>
      <c r="EQ1459"/>
      <c r="ER1459"/>
      <c r="ES1459"/>
      <c r="ET1459"/>
      <c r="EU1459"/>
      <c r="EV1459"/>
      <c r="EW1459"/>
      <c r="EX1459"/>
      <c r="EY1459"/>
      <c r="EZ1459"/>
      <c r="FA1459"/>
      <c r="FB1459"/>
      <c r="FC1459"/>
      <c r="FD1459"/>
      <c r="FE1459"/>
      <c r="FF1459"/>
      <c r="FG1459"/>
      <c r="FH1459"/>
      <c r="FI1459"/>
      <c r="FJ1459"/>
      <c r="FK1459"/>
      <c r="FL1459"/>
      <c r="FM1459"/>
      <c r="FN1459"/>
      <c r="FO1459"/>
      <c r="FP1459"/>
      <c r="FQ1459"/>
      <c r="FR1459"/>
      <c r="FS1459"/>
      <c r="FT1459"/>
      <c r="FU1459"/>
      <c r="FV1459"/>
      <c r="FW1459"/>
      <c r="FX1459"/>
      <c r="FY1459"/>
      <c r="FZ1459"/>
      <c r="GA1459"/>
      <c r="GB1459"/>
      <c r="GC1459"/>
      <c r="GD1459"/>
      <c r="GE1459"/>
      <c r="GF1459"/>
      <c r="GG1459"/>
      <c r="GH1459"/>
      <c r="GI1459"/>
      <c r="GJ1459"/>
      <c r="GK1459"/>
      <c r="GL1459"/>
      <c r="GM1459"/>
      <c r="GN1459"/>
      <c r="GO1459"/>
      <c r="GP1459"/>
      <c r="GQ1459"/>
      <c r="GR1459"/>
      <c r="GS1459"/>
      <c r="GT1459"/>
      <c r="GU1459"/>
      <c r="GV1459"/>
      <c r="GW1459"/>
      <c r="GX1459"/>
      <c r="GY1459"/>
      <c r="GZ1459"/>
      <c r="HA1459"/>
      <c r="HB1459"/>
      <c r="HC1459"/>
      <c r="HD1459"/>
      <c r="HE1459"/>
      <c r="HF1459"/>
      <c r="HG1459"/>
      <c r="HH1459"/>
      <c r="HI1459"/>
      <c r="HJ1459"/>
      <c r="HK1459"/>
      <c r="HL1459"/>
      <c r="HM1459"/>
      <c r="HN1459"/>
      <c r="HO1459"/>
      <c r="HP1459"/>
      <c r="HQ1459"/>
      <c r="HR1459"/>
      <c r="HS1459"/>
      <c r="HT1459"/>
      <c r="HU1459"/>
      <c r="HV1459"/>
      <c r="HW1459"/>
      <c r="HX1459"/>
      <c r="HY1459"/>
      <c r="HZ1459"/>
      <c r="IA1459"/>
      <c r="IB1459"/>
      <c r="IC1459"/>
      <c r="ID1459"/>
      <c r="IE1459"/>
      <c r="IF1459"/>
      <c r="IG1459"/>
      <c r="IH1459"/>
      <c r="II1459"/>
      <c r="IJ1459"/>
      <c r="IK1459"/>
      <c r="IL1459"/>
      <c r="IM1459"/>
      <c r="IN1459"/>
      <c r="IO1459"/>
      <c r="IP1459"/>
      <c r="IQ1459"/>
      <c r="IR1459"/>
      <c r="IS1459"/>
      <c r="IT1459"/>
      <c r="IU1459"/>
      <c r="IV1459"/>
      <c r="IW1459"/>
      <c r="IX1459"/>
      <c r="IY1459"/>
      <c r="IZ1459"/>
      <c r="JA1459"/>
      <c r="JB1459"/>
      <c r="JC1459"/>
      <c r="JD1459"/>
      <c r="JE1459"/>
      <c r="JF1459"/>
      <c r="JG1459"/>
      <c r="JH1459"/>
      <c r="JI1459"/>
      <c r="JJ1459"/>
      <c r="JK1459"/>
      <c r="JL1459"/>
      <c r="JM1459"/>
      <c r="JN1459"/>
      <c r="JO1459"/>
      <c r="JP1459"/>
      <c r="JQ1459"/>
      <c r="JR1459"/>
      <c r="JS1459"/>
      <c r="JT1459"/>
      <c r="JU1459"/>
      <c r="JV1459"/>
      <c r="JW1459"/>
      <c r="JX1459"/>
      <c r="JY1459"/>
      <c r="JZ1459"/>
      <c r="KA1459"/>
      <c r="KB1459"/>
      <c r="KC1459"/>
      <c r="KD1459"/>
      <c r="KE1459"/>
      <c r="KF1459"/>
      <c r="KG1459"/>
      <c r="KH1459"/>
      <c r="KI1459"/>
      <c r="KJ1459"/>
      <c r="KK1459"/>
      <c r="KL1459"/>
      <c r="KM1459"/>
      <c r="KN1459"/>
      <c r="KO1459"/>
      <c r="KP1459"/>
      <c r="KQ1459"/>
      <c r="KR1459"/>
      <c r="KS1459"/>
      <c r="KT1459"/>
      <c r="KU1459"/>
      <c r="KV1459"/>
      <c r="KW1459"/>
      <c r="KX1459"/>
      <c r="KY1459"/>
      <c r="KZ1459"/>
      <c r="LA1459"/>
      <c r="LB1459"/>
      <c r="LC1459"/>
      <c r="LD1459"/>
      <c r="LE1459"/>
      <c r="LF1459"/>
      <c r="LG1459"/>
      <c r="LH1459"/>
      <c r="LI1459"/>
      <c r="LJ1459"/>
      <c r="LK1459"/>
      <c r="LL1459"/>
      <c r="LM1459"/>
      <c r="LN1459"/>
      <c r="LO1459"/>
      <c r="LP1459"/>
      <c r="LQ1459"/>
      <c r="LR1459"/>
      <c r="LS1459"/>
      <c r="LT1459"/>
      <c r="LU1459"/>
      <c r="LV1459"/>
      <c r="LW1459"/>
      <c r="LX1459"/>
      <c r="LY1459"/>
      <c r="LZ1459"/>
      <c r="MA1459"/>
      <c r="MB1459"/>
      <c r="MC1459"/>
      <c r="MD1459"/>
      <c r="ME1459"/>
      <c r="MF1459"/>
      <c r="MG1459"/>
      <c r="MH1459"/>
      <c r="MI1459"/>
      <c r="MJ1459"/>
      <c r="MK1459"/>
      <c r="ML1459"/>
      <c r="MM1459"/>
      <c r="MN1459"/>
      <c r="MO1459"/>
      <c r="MP1459"/>
      <c r="MQ1459"/>
      <c r="MR1459"/>
      <c r="MS1459"/>
      <c r="MT1459"/>
      <c r="MU1459"/>
      <c r="MV1459"/>
      <c r="MW1459"/>
      <c r="MX1459"/>
      <c r="MY1459"/>
      <c r="MZ1459"/>
      <c r="NA1459"/>
      <c r="NB1459"/>
      <c r="NC1459"/>
      <c r="ND1459"/>
      <c r="NE1459"/>
      <c r="NF1459"/>
      <c r="NG1459"/>
      <c r="NH1459"/>
      <c r="NI1459"/>
      <c r="NJ1459"/>
      <c r="NK1459"/>
      <c r="NL1459"/>
      <c r="NM1459"/>
      <c r="NN1459"/>
      <c r="NO1459"/>
      <c r="NP1459"/>
      <c r="NQ1459"/>
      <c r="NR1459"/>
      <c r="NS1459"/>
      <c r="NT1459"/>
      <c r="NU1459"/>
      <c r="NV1459"/>
      <c r="NW1459"/>
      <c r="NX1459"/>
      <c r="NY1459"/>
      <c r="NZ1459"/>
      <c r="OA1459"/>
    </row>
    <row r="1460" spans="16:391"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  <c r="CN1460"/>
      <c r="CO1460"/>
      <c r="CP1460"/>
      <c r="CQ1460"/>
      <c r="CR1460"/>
      <c r="CS1460"/>
      <c r="CT1460"/>
      <c r="CU1460"/>
      <c r="CV1460"/>
      <c r="CW1460"/>
      <c r="CX1460"/>
      <c r="CY1460"/>
      <c r="CZ1460"/>
      <c r="DA1460"/>
      <c r="DB1460"/>
      <c r="DC1460"/>
      <c r="DD1460"/>
      <c r="DE1460"/>
      <c r="DF1460"/>
      <c r="DG1460"/>
      <c r="DH1460"/>
      <c r="DI1460"/>
      <c r="DJ1460"/>
      <c r="DK1460"/>
      <c r="DL1460"/>
      <c r="DM1460"/>
      <c r="DN1460"/>
      <c r="DO1460"/>
      <c r="DP1460"/>
      <c r="DQ1460"/>
      <c r="DR1460"/>
      <c r="DS1460"/>
      <c r="DT1460"/>
      <c r="DU1460"/>
      <c r="DV1460"/>
      <c r="DW1460"/>
      <c r="DX1460"/>
      <c r="DY1460"/>
      <c r="DZ1460"/>
      <c r="EA1460"/>
      <c r="EB1460"/>
      <c r="EC1460"/>
      <c r="ED1460"/>
      <c r="EE1460"/>
      <c r="EF1460"/>
      <c r="EG1460"/>
      <c r="EH1460"/>
      <c r="EI1460"/>
      <c r="EJ1460"/>
      <c r="EK1460"/>
      <c r="EL1460"/>
      <c r="EM1460"/>
      <c r="EN1460"/>
      <c r="EO1460"/>
      <c r="EP1460"/>
      <c r="EQ1460"/>
      <c r="ER1460"/>
      <c r="ES1460"/>
      <c r="ET1460"/>
      <c r="EU1460"/>
      <c r="EV1460"/>
      <c r="EW1460"/>
      <c r="EX1460"/>
      <c r="EY1460"/>
      <c r="EZ1460"/>
      <c r="FA1460"/>
      <c r="FB1460"/>
      <c r="FC1460"/>
      <c r="FD1460"/>
      <c r="FE1460"/>
      <c r="FF1460"/>
      <c r="FG1460"/>
      <c r="FH1460"/>
      <c r="FI1460"/>
      <c r="FJ1460"/>
      <c r="FK1460"/>
      <c r="FL1460"/>
      <c r="FM1460"/>
      <c r="FN1460"/>
      <c r="FO1460"/>
      <c r="FP1460"/>
      <c r="FQ1460"/>
      <c r="FR1460"/>
      <c r="FS1460"/>
      <c r="FT1460"/>
      <c r="FU1460"/>
      <c r="FV1460"/>
      <c r="FW1460"/>
      <c r="FX1460"/>
      <c r="FY1460"/>
      <c r="FZ1460"/>
      <c r="GA1460"/>
      <c r="GB1460"/>
      <c r="GC1460"/>
      <c r="GD1460"/>
      <c r="GE1460"/>
      <c r="GF1460"/>
      <c r="GG1460"/>
      <c r="GH1460"/>
      <c r="GI1460"/>
      <c r="GJ1460"/>
      <c r="GK1460"/>
      <c r="GL1460"/>
      <c r="GM1460"/>
      <c r="GN1460"/>
      <c r="GO1460"/>
      <c r="GP1460"/>
      <c r="GQ1460"/>
      <c r="GR1460"/>
      <c r="GS1460"/>
      <c r="GT1460"/>
      <c r="GU1460"/>
      <c r="GV1460"/>
      <c r="GW1460"/>
      <c r="GX1460"/>
      <c r="GY1460"/>
      <c r="GZ1460"/>
      <c r="HA1460"/>
      <c r="HB1460"/>
      <c r="HC1460"/>
      <c r="HD1460"/>
      <c r="HE1460"/>
      <c r="HF1460"/>
      <c r="HG1460"/>
      <c r="HH1460"/>
      <c r="HI1460"/>
      <c r="HJ1460"/>
      <c r="HK1460"/>
      <c r="HL1460"/>
      <c r="HM1460"/>
      <c r="HN1460"/>
      <c r="HO1460"/>
      <c r="HP1460"/>
      <c r="HQ1460"/>
      <c r="HR1460"/>
      <c r="HS1460"/>
      <c r="HT1460"/>
      <c r="HU1460"/>
      <c r="HV1460"/>
      <c r="HW1460"/>
      <c r="HX1460"/>
      <c r="HY1460"/>
      <c r="HZ1460"/>
      <c r="IA1460"/>
      <c r="IB1460"/>
      <c r="IC1460"/>
      <c r="ID1460"/>
      <c r="IE1460"/>
      <c r="IF1460"/>
      <c r="IG1460"/>
      <c r="IH1460"/>
      <c r="II1460"/>
      <c r="IJ1460"/>
      <c r="IK1460"/>
      <c r="IL1460"/>
      <c r="IM1460"/>
      <c r="IN1460"/>
      <c r="IO1460"/>
      <c r="IP1460"/>
      <c r="IQ1460"/>
      <c r="IR1460"/>
      <c r="IS1460"/>
      <c r="IT1460"/>
      <c r="IU1460"/>
      <c r="IV1460"/>
      <c r="IW1460"/>
      <c r="IX1460"/>
      <c r="IY1460"/>
      <c r="IZ1460"/>
      <c r="JA1460"/>
      <c r="JB1460"/>
      <c r="JC1460"/>
      <c r="JD1460"/>
      <c r="JE1460"/>
      <c r="JF1460"/>
      <c r="JG1460"/>
      <c r="JH1460"/>
      <c r="JI1460"/>
      <c r="JJ1460"/>
      <c r="JK1460"/>
      <c r="JL1460"/>
      <c r="JM1460"/>
      <c r="JN1460"/>
      <c r="JO1460"/>
      <c r="JP1460"/>
      <c r="JQ1460"/>
      <c r="JR1460"/>
      <c r="JS1460"/>
      <c r="JT1460"/>
      <c r="JU1460"/>
      <c r="JV1460"/>
      <c r="JW1460"/>
      <c r="JX1460"/>
      <c r="JY1460"/>
      <c r="JZ1460"/>
      <c r="KA1460"/>
      <c r="KB1460"/>
      <c r="KC1460"/>
      <c r="KD1460"/>
      <c r="KE1460"/>
      <c r="KF1460"/>
      <c r="KG1460"/>
      <c r="KH1460"/>
      <c r="KI1460"/>
      <c r="KJ1460"/>
      <c r="KK1460"/>
      <c r="KL1460"/>
      <c r="KM1460"/>
      <c r="KN1460"/>
      <c r="KO1460"/>
      <c r="KP1460"/>
      <c r="KQ1460"/>
      <c r="KR1460"/>
      <c r="KS1460"/>
      <c r="KT1460"/>
      <c r="KU1460"/>
      <c r="KV1460"/>
      <c r="KW1460"/>
      <c r="KX1460"/>
      <c r="KY1460"/>
      <c r="KZ1460"/>
      <c r="LA1460"/>
      <c r="LB1460"/>
      <c r="LC1460"/>
      <c r="LD1460"/>
      <c r="LE1460"/>
      <c r="LF1460"/>
      <c r="LG1460"/>
      <c r="LH1460"/>
      <c r="LI1460"/>
      <c r="LJ1460"/>
      <c r="LK1460"/>
      <c r="LL1460"/>
      <c r="LM1460"/>
      <c r="LN1460"/>
      <c r="LO1460"/>
      <c r="LP1460"/>
      <c r="LQ1460"/>
      <c r="LR1460"/>
      <c r="LS1460"/>
      <c r="LT1460"/>
      <c r="LU1460"/>
      <c r="LV1460"/>
      <c r="LW1460"/>
      <c r="LX1460"/>
      <c r="LY1460"/>
      <c r="LZ1460"/>
      <c r="MA1460"/>
      <c r="MB1460"/>
      <c r="MC1460"/>
      <c r="MD1460"/>
      <c r="ME1460"/>
      <c r="MF1460"/>
      <c r="MG1460"/>
      <c r="MH1460"/>
      <c r="MI1460"/>
      <c r="MJ1460"/>
      <c r="MK1460"/>
      <c r="ML1460"/>
      <c r="MM1460"/>
      <c r="MN1460"/>
      <c r="MO1460"/>
      <c r="MP1460"/>
      <c r="MQ1460"/>
      <c r="MR1460"/>
      <c r="MS1460"/>
      <c r="MT1460"/>
      <c r="MU1460"/>
      <c r="MV1460"/>
      <c r="MW1460"/>
      <c r="MX1460"/>
      <c r="MY1460"/>
      <c r="MZ1460"/>
      <c r="NA1460"/>
      <c r="NB1460"/>
      <c r="NC1460"/>
      <c r="ND1460"/>
      <c r="NE1460"/>
      <c r="NF1460"/>
      <c r="NG1460"/>
      <c r="NH1460"/>
      <c r="NI1460"/>
      <c r="NJ1460"/>
      <c r="NK1460"/>
      <c r="NL1460"/>
      <c r="NM1460"/>
      <c r="NN1460"/>
      <c r="NO1460"/>
      <c r="NP1460"/>
      <c r="NQ1460"/>
      <c r="NR1460"/>
      <c r="NS1460"/>
      <c r="NT1460"/>
      <c r="NU1460"/>
      <c r="NV1460"/>
      <c r="NW1460"/>
      <c r="NX1460"/>
      <c r="NY1460"/>
      <c r="NZ1460"/>
      <c r="OA1460"/>
    </row>
    <row r="1461" spans="16:391"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  <c r="CN1461"/>
      <c r="CO1461"/>
      <c r="CP1461"/>
      <c r="CQ1461"/>
      <c r="CR1461"/>
      <c r="CS1461"/>
      <c r="CT1461"/>
      <c r="CU1461"/>
      <c r="CV1461"/>
      <c r="CW1461"/>
      <c r="CX1461"/>
      <c r="CY1461"/>
      <c r="CZ1461"/>
      <c r="DA1461"/>
      <c r="DB1461"/>
      <c r="DC1461"/>
      <c r="DD1461"/>
      <c r="DE1461"/>
      <c r="DF1461"/>
      <c r="DG1461"/>
      <c r="DH1461"/>
      <c r="DI1461"/>
      <c r="DJ1461"/>
      <c r="DK1461"/>
      <c r="DL1461"/>
      <c r="DM1461"/>
      <c r="DN1461"/>
      <c r="DO1461"/>
      <c r="DP1461"/>
      <c r="DQ1461"/>
      <c r="DR1461"/>
      <c r="DS1461"/>
      <c r="DT1461"/>
      <c r="DU1461"/>
      <c r="DV1461"/>
      <c r="DW1461"/>
      <c r="DX1461"/>
      <c r="DY1461"/>
      <c r="DZ1461"/>
      <c r="EA1461"/>
      <c r="EB1461"/>
      <c r="EC1461"/>
      <c r="ED1461"/>
      <c r="EE1461"/>
      <c r="EF1461"/>
      <c r="EG1461"/>
      <c r="EH1461"/>
      <c r="EI1461"/>
      <c r="EJ1461"/>
      <c r="EK1461"/>
      <c r="EL1461"/>
      <c r="EM1461"/>
      <c r="EN1461"/>
      <c r="EO1461"/>
      <c r="EP1461"/>
      <c r="EQ1461"/>
      <c r="ER1461"/>
      <c r="ES1461"/>
      <c r="ET1461"/>
      <c r="EU1461"/>
      <c r="EV1461"/>
      <c r="EW1461"/>
      <c r="EX1461"/>
      <c r="EY1461"/>
      <c r="EZ1461"/>
      <c r="FA1461"/>
      <c r="FB1461"/>
      <c r="FC1461"/>
      <c r="FD1461"/>
      <c r="FE1461"/>
      <c r="FF1461"/>
      <c r="FG1461"/>
      <c r="FH1461"/>
      <c r="FI1461"/>
      <c r="FJ1461"/>
      <c r="FK1461"/>
      <c r="FL1461"/>
      <c r="FM1461"/>
      <c r="FN1461"/>
      <c r="FO1461"/>
      <c r="FP1461"/>
      <c r="FQ1461"/>
      <c r="FR1461"/>
      <c r="FS1461"/>
      <c r="FT1461"/>
      <c r="FU1461"/>
      <c r="FV1461"/>
      <c r="FW1461"/>
      <c r="FX1461"/>
      <c r="FY1461"/>
      <c r="FZ1461"/>
      <c r="GA1461"/>
      <c r="GB1461"/>
      <c r="GC1461"/>
      <c r="GD1461"/>
      <c r="GE1461"/>
      <c r="GF1461"/>
      <c r="GG1461"/>
      <c r="GH1461"/>
      <c r="GI1461"/>
      <c r="GJ1461"/>
      <c r="GK1461"/>
      <c r="GL1461"/>
      <c r="GM1461"/>
      <c r="GN1461"/>
      <c r="GO1461"/>
      <c r="GP1461"/>
      <c r="GQ1461"/>
      <c r="GR1461"/>
      <c r="GS1461"/>
      <c r="GT1461"/>
      <c r="GU1461"/>
      <c r="GV1461"/>
      <c r="GW1461"/>
      <c r="GX1461"/>
      <c r="GY1461"/>
      <c r="GZ1461"/>
      <c r="HA1461"/>
      <c r="HB1461"/>
      <c r="HC1461"/>
      <c r="HD1461"/>
      <c r="HE1461"/>
      <c r="HF1461"/>
      <c r="HG1461"/>
      <c r="HH1461"/>
      <c r="HI1461"/>
      <c r="HJ1461"/>
      <c r="HK1461"/>
      <c r="HL1461"/>
      <c r="HM1461"/>
      <c r="HN1461"/>
      <c r="HO1461"/>
      <c r="HP1461"/>
      <c r="HQ1461"/>
      <c r="HR1461"/>
      <c r="HS1461"/>
      <c r="HT1461"/>
      <c r="HU1461"/>
      <c r="HV1461"/>
      <c r="HW1461"/>
      <c r="HX1461"/>
      <c r="HY1461"/>
      <c r="HZ1461"/>
      <c r="IA1461"/>
      <c r="IB1461"/>
      <c r="IC1461"/>
      <c r="ID1461"/>
      <c r="IE1461"/>
      <c r="IF1461"/>
      <c r="IG1461"/>
      <c r="IH1461"/>
      <c r="II1461"/>
      <c r="IJ1461"/>
      <c r="IK1461"/>
      <c r="IL1461"/>
      <c r="IM1461"/>
      <c r="IN1461"/>
      <c r="IO1461"/>
      <c r="IP1461"/>
      <c r="IQ1461"/>
      <c r="IR1461"/>
      <c r="IS1461"/>
      <c r="IT1461"/>
      <c r="IU1461"/>
      <c r="IV1461"/>
      <c r="IW1461"/>
      <c r="IX1461"/>
      <c r="IY1461"/>
      <c r="IZ1461"/>
      <c r="JA1461"/>
      <c r="JB1461"/>
      <c r="JC1461"/>
      <c r="JD1461"/>
      <c r="JE1461"/>
      <c r="JF1461"/>
      <c r="JG1461"/>
      <c r="JH1461"/>
      <c r="JI1461"/>
      <c r="JJ1461"/>
      <c r="JK1461"/>
      <c r="JL1461"/>
      <c r="JM1461"/>
      <c r="JN1461"/>
      <c r="JO1461"/>
      <c r="JP1461"/>
      <c r="JQ1461"/>
      <c r="JR1461"/>
      <c r="JS1461"/>
      <c r="JT1461"/>
      <c r="JU1461"/>
      <c r="JV1461"/>
      <c r="JW1461"/>
      <c r="JX1461"/>
      <c r="JY1461"/>
      <c r="JZ1461"/>
      <c r="KA1461"/>
      <c r="KB1461"/>
      <c r="KC1461"/>
      <c r="KD1461"/>
      <c r="KE1461"/>
      <c r="KF1461"/>
      <c r="KG1461"/>
      <c r="KH1461"/>
      <c r="KI1461"/>
      <c r="KJ1461"/>
      <c r="KK1461"/>
      <c r="KL1461"/>
      <c r="KM1461"/>
      <c r="KN1461"/>
      <c r="KO1461"/>
      <c r="KP1461"/>
      <c r="KQ1461"/>
      <c r="KR1461"/>
      <c r="KS1461"/>
      <c r="KT1461"/>
      <c r="KU1461"/>
      <c r="KV1461"/>
      <c r="KW1461"/>
      <c r="KX1461"/>
      <c r="KY1461"/>
      <c r="KZ1461"/>
      <c r="LA1461"/>
      <c r="LB1461"/>
      <c r="LC1461"/>
      <c r="LD1461"/>
      <c r="LE1461"/>
      <c r="LF1461"/>
      <c r="LG1461"/>
      <c r="LH1461"/>
      <c r="LI1461"/>
      <c r="LJ1461"/>
      <c r="LK1461"/>
      <c r="LL1461"/>
      <c r="LM1461"/>
      <c r="LN1461"/>
      <c r="LO1461"/>
      <c r="LP1461"/>
      <c r="LQ1461"/>
      <c r="LR1461"/>
      <c r="LS1461"/>
      <c r="LT1461"/>
      <c r="LU1461"/>
      <c r="LV1461"/>
      <c r="LW1461"/>
      <c r="LX1461"/>
      <c r="LY1461"/>
      <c r="LZ1461"/>
      <c r="MA1461"/>
      <c r="MB1461"/>
      <c r="MC1461"/>
      <c r="MD1461"/>
      <c r="ME1461"/>
      <c r="MF1461"/>
      <c r="MG1461"/>
      <c r="MH1461"/>
      <c r="MI1461"/>
      <c r="MJ1461"/>
      <c r="MK1461"/>
      <c r="ML1461"/>
      <c r="MM1461"/>
      <c r="MN1461"/>
      <c r="MO1461"/>
      <c r="MP1461"/>
      <c r="MQ1461"/>
      <c r="MR1461"/>
      <c r="MS1461"/>
      <c r="MT1461"/>
      <c r="MU1461"/>
      <c r="MV1461"/>
      <c r="MW1461"/>
      <c r="MX1461"/>
      <c r="MY1461"/>
      <c r="MZ1461"/>
      <c r="NA1461"/>
      <c r="NB1461"/>
      <c r="NC1461"/>
      <c r="ND1461"/>
      <c r="NE1461"/>
      <c r="NF1461"/>
      <c r="NG1461"/>
      <c r="NH1461"/>
      <c r="NI1461"/>
      <c r="NJ1461"/>
      <c r="NK1461"/>
      <c r="NL1461"/>
      <c r="NM1461"/>
      <c r="NN1461"/>
      <c r="NO1461"/>
      <c r="NP1461"/>
      <c r="NQ1461"/>
      <c r="NR1461"/>
      <c r="NS1461"/>
      <c r="NT1461"/>
      <c r="NU1461"/>
      <c r="NV1461"/>
      <c r="NW1461"/>
      <c r="NX1461"/>
      <c r="NY1461"/>
      <c r="NZ1461"/>
      <c r="OA1461"/>
    </row>
    <row r="1462" spans="16:391"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  <c r="CN1462"/>
      <c r="CO1462"/>
      <c r="CP1462"/>
      <c r="CQ1462"/>
      <c r="CR1462"/>
      <c r="CS1462"/>
      <c r="CT1462"/>
      <c r="CU1462"/>
      <c r="CV1462"/>
      <c r="CW1462"/>
      <c r="CX1462"/>
      <c r="CY1462"/>
      <c r="CZ1462"/>
      <c r="DA1462"/>
      <c r="DB1462"/>
      <c r="DC1462"/>
      <c r="DD1462"/>
      <c r="DE1462"/>
      <c r="DF1462"/>
      <c r="DG1462"/>
      <c r="DH1462"/>
      <c r="DI1462"/>
      <c r="DJ1462"/>
      <c r="DK1462"/>
      <c r="DL1462"/>
      <c r="DM1462"/>
      <c r="DN1462"/>
      <c r="DO1462"/>
      <c r="DP1462"/>
      <c r="DQ1462"/>
      <c r="DR1462"/>
      <c r="DS1462"/>
      <c r="DT1462"/>
      <c r="DU1462"/>
      <c r="DV1462"/>
      <c r="DW1462"/>
      <c r="DX1462"/>
      <c r="DY1462"/>
      <c r="DZ1462"/>
      <c r="EA1462"/>
      <c r="EB1462"/>
      <c r="EC1462"/>
      <c r="ED1462"/>
      <c r="EE1462"/>
      <c r="EF1462"/>
      <c r="EG1462"/>
      <c r="EH1462"/>
      <c r="EI1462"/>
      <c r="EJ1462"/>
      <c r="EK1462"/>
      <c r="EL1462"/>
      <c r="EM1462"/>
      <c r="EN1462"/>
      <c r="EO1462"/>
      <c r="EP1462"/>
      <c r="EQ1462"/>
      <c r="ER1462"/>
      <c r="ES1462"/>
      <c r="ET1462"/>
      <c r="EU1462"/>
      <c r="EV1462"/>
      <c r="EW1462"/>
      <c r="EX1462"/>
      <c r="EY1462"/>
      <c r="EZ1462"/>
      <c r="FA1462"/>
      <c r="FB1462"/>
      <c r="FC1462"/>
      <c r="FD1462"/>
      <c r="FE1462"/>
      <c r="FF1462"/>
      <c r="FG1462"/>
      <c r="FH1462"/>
      <c r="FI1462"/>
      <c r="FJ1462"/>
      <c r="FK1462"/>
      <c r="FL1462"/>
      <c r="FM1462"/>
      <c r="FN1462"/>
      <c r="FO1462"/>
      <c r="FP1462"/>
      <c r="FQ1462"/>
      <c r="FR1462"/>
      <c r="FS1462"/>
      <c r="FT1462"/>
      <c r="FU1462"/>
      <c r="FV1462"/>
      <c r="FW1462"/>
      <c r="FX1462"/>
      <c r="FY1462"/>
      <c r="FZ1462"/>
      <c r="GA1462"/>
      <c r="GB1462"/>
      <c r="GC1462"/>
      <c r="GD1462"/>
      <c r="GE1462"/>
      <c r="GF1462"/>
      <c r="GG1462"/>
      <c r="GH1462"/>
      <c r="GI1462"/>
      <c r="GJ1462"/>
      <c r="GK1462"/>
      <c r="GL1462"/>
      <c r="GM1462"/>
      <c r="GN1462"/>
      <c r="GO1462"/>
      <c r="GP1462"/>
      <c r="GQ1462"/>
      <c r="GR1462"/>
      <c r="GS1462"/>
      <c r="GT1462"/>
      <c r="GU1462"/>
      <c r="GV1462"/>
      <c r="GW1462"/>
      <c r="GX1462"/>
      <c r="GY1462"/>
      <c r="GZ1462"/>
      <c r="HA1462"/>
      <c r="HB1462"/>
      <c r="HC1462"/>
      <c r="HD1462"/>
      <c r="HE1462"/>
      <c r="HF1462"/>
      <c r="HG1462"/>
      <c r="HH1462"/>
      <c r="HI1462"/>
      <c r="HJ1462"/>
      <c r="HK1462"/>
      <c r="HL1462"/>
      <c r="HM1462"/>
      <c r="HN1462"/>
      <c r="HO1462"/>
      <c r="HP1462"/>
      <c r="HQ1462"/>
      <c r="HR1462"/>
      <c r="HS1462"/>
      <c r="HT1462"/>
      <c r="HU1462"/>
      <c r="HV1462"/>
      <c r="HW1462"/>
      <c r="HX1462"/>
      <c r="HY1462"/>
      <c r="HZ1462"/>
      <c r="IA1462"/>
      <c r="IB1462"/>
      <c r="IC1462"/>
      <c r="ID1462"/>
      <c r="IE1462"/>
      <c r="IF1462"/>
      <c r="IG1462"/>
      <c r="IH1462"/>
      <c r="II1462"/>
      <c r="IJ1462"/>
      <c r="IK1462"/>
      <c r="IL1462"/>
      <c r="IM1462"/>
      <c r="IN1462"/>
      <c r="IO1462"/>
      <c r="IP1462"/>
      <c r="IQ1462"/>
      <c r="IR1462"/>
      <c r="IS1462"/>
      <c r="IT1462"/>
      <c r="IU1462"/>
      <c r="IV1462"/>
      <c r="IW1462"/>
      <c r="IX1462"/>
      <c r="IY1462"/>
      <c r="IZ1462"/>
      <c r="JA1462"/>
      <c r="JB1462"/>
      <c r="JC1462"/>
      <c r="JD1462"/>
      <c r="JE1462"/>
      <c r="JF1462"/>
      <c r="JG1462"/>
      <c r="JH1462"/>
      <c r="JI1462"/>
      <c r="JJ1462"/>
      <c r="JK1462"/>
      <c r="JL1462"/>
      <c r="JM1462"/>
      <c r="JN1462"/>
      <c r="JO1462"/>
      <c r="JP1462"/>
      <c r="JQ1462"/>
      <c r="JR1462"/>
      <c r="JS1462"/>
      <c r="JT1462"/>
      <c r="JU1462"/>
      <c r="JV1462"/>
      <c r="JW1462"/>
      <c r="JX1462"/>
      <c r="JY1462"/>
      <c r="JZ1462"/>
      <c r="KA1462"/>
      <c r="KB1462"/>
      <c r="KC1462"/>
      <c r="KD1462"/>
      <c r="KE1462"/>
      <c r="KF1462"/>
      <c r="KG1462"/>
      <c r="KH1462"/>
      <c r="KI1462"/>
      <c r="KJ1462"/>
      <c r="KK1462"/>
      <c r="KL1462"/>
      <c r="KM1462"/>
      <c r="KN1462"/>
      <c r="KO1462"/>
      <c r="KP1462"/>
      <c r="KQ1462"/>
      <c r="KR1462"/>
      <c r="KS1462"/>
      <c r="KT1462"/>
      <c r="KU1462"/>
      <c r="KV1462"/>
      <c r="KW1462"/>
      <c r="KX1462"/>
      <c r="KY1462"/>
      <c r="KZ1462"/>
      <c r="LA1462"/>
      <c r="LB1462"/>
      <c r="LC1462"/>
      <c r="LD1462"/>
      <c r="LE1462"/>
      <c r="LF1462"/>
      <c r="LG1462"/>
      <c r="LH1462"/>
      <c r="LI1462"/>
      <c r="LJ1462"/>
      <c r="LK1462"/>
      <c r="LL1462"/>
      <c r="LM1462"/>
      <c r="LN1462"/>
      <c r="LO1462"/>
      <c r="LP1462"/>
      <c r="LQ1462"/>
      <c r="LR1462"/>
      <c r="LS1462"/>
      <c r="LT1462"/>
      <c r="LU1462"/>
      <c r="LV1462"/>
      <c r="LW1462"/>
      <c r="LX1462"/>
      <c r="LY1462"/>
      <c r="LZ1462"/>
      <c r="MA1462"/>
      <c r="MB1462"/>
      <c r="MC1462"/>
      <c r="MD1462"/>
      <c r="ME1462"/>
      <c r="MF1462"/>
      <c r="MG1462"/>
      <c r="MH1462"/>
      <c r="MI1462"/>
      <c r="MJ1462"/>
      <c r="MK1462"/>
      <c r="ML1462"/>
      <c r="MM1462"/>
      <c r="MN1462"/>
      <c r="MO1462"/>
      <c r="MP1462"/>
      <c r="MQ1462"/>
      <c r="MR1462"/>
      <c r="MS1462"/>
      <c r="MT1462"/>
      <c r="MU1462"/>
      <c r="MV1462"/>
      <c r="MW1462"/>
      <c r="MX1462"/>
      <c r="MY1462"/>
      <c r="MZ1462"/>
      <c r="NA1462"/>
      <c r="NB1462"/>
      <c r="NC1462"/>
      <c r="ND1462"/>
      <c r="NE1462"/>
      <c r="NF1462"/>
      <c r="NG1462"/>
      <c r="NH1462"/>
      <c r="NI1462"/>
      <c r="NJ1462"/>
      <c r="NK1462"/>
      <c r="NL1462"/>
      <c r="NM1462"/>
      <c r="NN1462"/>
      <c r="NO1462"/>
      <c r="NP1462"/>
      <c r="NQ1462"/>
      <c r="NR1462"/>
      <c r="NS1462"/>
      <c r="NT1462"/>
      <c r="NU1462"/>
      <c r="NV1462"/>
      <c r="NW1462"/>
      <c r="NX1462"/>
      <c r="NY1462"/>
      <c r="NZ1462"/>
      <c r="OA1462"/>
    </row>
    <row r="1463" spans="16:391"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  <c r="CN1463"/>
      <c r="CO1463"/>
      <c r="CP1463"/>
      <c r="CQ1463"/>
      <c r="CR1463"/>
      <c r="CS1463"/>
      <c r="CT1463"/>
      <c r="CU1463"/>
      <c r="CV1463"/>
      <c r="CW1463"/>
      <c r="CX1463"/>
      <c r="CY1463"/>
      <c r="CZ1463"/>
      <c r="DA1463"/>
      <c r="DB1463"/>
      <c r="DC1463"/>
      <c r="DD1463"/>
      <c r="DE1463"/>
      <c r="DF1463"/>
      <c r="DG1463"/>
      <c r="DH1463"/>
      <c r="DI1463"/>
      <c r="DJ1463"/>
      <c r="DK1463"/>
      <c r="DL1463"/>
      <c r="DM1463"/>
      <c r="DN1463"/>
      <c r="DO1463"/>
      <c r="DP1463"/>
      <c r="DQ1463"/>
      <c r="DR1463"/>
      <c r="DS1463"/>
      <c r="DT1463"/>
      <c r="DU1463"/>
      <c r="DV1463"/>
      <c r="DW1463"/>
      <c r="DX1463"/>
      <c r="DY1463"/>
      <c r="DZ1463"/>
      <c r="EA1463"/>
      <c r="EB1463"/>
      <c r="EC1463"/>
      <c r="ED1463"/>
      <c r="EE1463"/>
      <c r="EF1463"/>
      <c r="EG1463"/>
      <c r="EH1463"/>
      <c r="EI1463"/>
      <c r="EJ1463"/>
      <c r="EK1463"/>
      <c r="EL1463"/>
      <c r="EM1463"/>
      <c r="EN1463"/>
      <c r="EO1463"/>
      <c r="EP1463"/>
      <c r="EQ1463"/>
      <c r="ER1463"/>
      <c r="ES1463"/>
      <c r="ET1463"/>
      <c r="EU1463"/>
      <c r="EV1463"/>
      <c r="EW1463"/>
      <c r="EX1463"/>
      <c r="EY1463"/>
      <c r="EZ1463"/>
      <c r="FA1463"/>
      <c r="FB1463"/>
      <c r="FC1463"/>
      <c r="FD1463"/>
      <c r="FE1463"/>
      <c r="FF1463"/>
      <c r="FG1463"/>
      <c r="FH1463"/>
      <c r="FI1463"/>
      <c r="FJ1463"/>
      <c r="FK1463"/>
      <c r="FL1463"/>
      <c r="FM1463"/>
      <c r="FN1463"/>
      <c r="FO1463"/>
      <c r="FP1463"/>
      <c r="FQ1463"/>
      <c r="FR1463"/>
      <c r="FS1463"/>
      <c r="FT1463"/>
      <c r="FU1463"/>
      <c r="FV1463"/>
      <c r="FW1463"/>
      <c r="FX1463"/>
      <c r="FY1463"/>
      <c r="FZ1463"/>
      <c r="GA1463"/>
      <c r="GB1463"/>
      <c r="GC1463"/>
      <c r="GD1463"/>
      <c r="GE1463"/>
      <c r="GF1463"/>
      <c r="GG1463"/>
      <c r="GH1463"/>
      <c r="GI1463"/>
      <c r="GJ1463"/>
      <c r="GK1463"/>
      <c r="GL1463"/>
      <c r="GM1463"/>
      <c r="GN1463"/>
      <c r="GO1463"/>
      <c r="GP1463"/>
      <c r="GQ1463"/>
      <c r="GR1463"/>
      <c r="GS1463"/>
      <c r="GT1463"/>
      <c r="GU1463"/>
      <c r="GV1463"/>
      <c r="GW1463"/>
      <c r="GX1463"/>
      <c r="GY1463"/>
      <c r="GZ1463"/>
      <c r="HA1463"/>
      <c r="HB1463"/>
      <c r="HC1463"/>
      <c r="HD1463"/>
      <c r="HE1463"/>
      <c r="HF1463"/>
      <c r="HG1463"/>
      <c r="HH1463"/>
      <c r="HI1463"/>
      <c r="HJ1463"/>
      <c r="HK1463"/>
      <c r="HL1463"/>
      <c r="HM1463"/>
      <c r="HN1463"/>
      <c r="HO1463"/>
      <c r="HP1463"/>
      <c r="HQ1463"/>
      <c r="HR1463"/>
      <c r="HS1463"/>
      <c r="HT1463"/>
      <c r="HU1463"/>
      <c r="HV1463"/>
      <c r="HW1463"/>
      <c r="HX1463"/>
      <c r="HY1463"/>
      <c r="HZ1463"/>
      <c r="IA1463"/>
      <c r="IB1463"/>
      <c r="IC1463"/>
      <c r="ID1463"/>
      <c r="IE1463"/>
      <c r="IF1463"/>
      <c r="IG1463"/>
      <c r="IH1463"/>
      <c r="II1463"/>
      <c r="IJ1463"/>
      <c r="IK1463"/>
      <c r="IL1463"/>
      <c r="IM1463"/>
      <c r="IN1463"/>
      <c r="IO1463"/>
      <c r="IP1463"/>
      <c r="IQ1463"/>
      <c r="IR1463"/>
      <c r="IS1463"/>
      <c r="IT1463"/>
      <c r="IU1463"/>
      <c r="IV1463"/>
      <c r="IW1463"/>
      <c r="IX1463"/>
      <c r="IY1463"/>
      <c r="IZ1463"/>
      <c r="JA1463"/>
      <c r="JB1463"/>
      <c r="JC1463"/>
      <c r="JD1463"/>
      <c r="JE1463"/>
      <c r="JF1463"/>
      <c r="JG1463"/>
      <c r="JH1463"/>
      <c r="JI1463"/>
      <c r="JJ1463"/>
      <c r="JK1463"/>
      <c r="JL1463"/>
      <c r="JM1463"/>
      <c r="JN1463"/>
      <c r="JO1463"/>
      <c r="JP1463"/>
      <c r="JQ1463"/>
      <c r="JR1463"/>
      <c r="JS1463"/>
      <c r="JT1463"/>
      <c r="JU1463"/>
      <c r="JV1463"/>
      <c r="JW1463"/>
      <c r="JX1463"/>
      <c r="JY1463"/>
      <c r="JZ1463"/>
      <c r="KA1463"/>
      <c r="KB1463"/>
      <c r="KC1463"/>
      <c r="KD1463"/>
      <c r="KE1463"/>
      <c r="KF1463"/>
      <c r="KG1463"/>
      <c r="KH1463"/>
      <c r="KI1463"/>
      <c r="KJ1463"/>
      <c r="KK1463"/>
      <c r="KL1463"/>
      <c r="KM1463"/>
      <c r="KN1463"/>
      <c r="KO1463"/>
      <c r="KP1463"/>
      <c r="KQ1463"/>
      <c r="KR1463"/>
      <c r="KS1463"/>
      <c r="KT1463"/>
      <c r="KU1463"/>
      <c r="KV1463"/>
      <c r="KW1463"/>
      <c r="KX1463"/>
      <c r="KY1463"/>
      <c r="KZ1463"/>
      <c r="LA1463"/>
      <c r="LB1463"/>
      <c r="LC1463"/>
      <c r="LD1463"/>
      <c r="LE1463"/>
      <c r="LF1463"/>
      <c r="LG1463"/>
      <c r="LH1463"/>
      <c r="LI1463"/>
      <c r="LJ1463"/>
      <c r="LK1463"/>
      <c r="LL1463"/>
      <c r="LM1463"/>
      <c r="LN1463"/>
      <c r="LO1463"/>
      <c r="LP1463"/>
      <c r="LQ1463"/>
      <c r="LR1463"/>
      <c r="LS1463"/>
      <c r="LT1463"/>
      <c r="LU1463"/>
      <c r="LV1463"/>
      <c r="LW1463"/>
      <c r="LX1463"/>
      <c r="LY1463"/>
      <c r="LZ1463"/>
      <c r="MA1463"/>
      <c r="MB1463"/>
      <c r="MC1463"/>
      <c r="MD1463"/>
      <c r="ME1463"/>
      <c r="MF1463"/>
      <c r="MG1463"/>
      <c r="MH1463"/>
      <c r="MI1463"/>
      <c r="MJ1463"/>
      <c r="MK1463"/>
      <c r="ML1463"/>
      <c r="MM1463"/>
      <c r="MN1463"/>
      <c r="MO1463"/>
      <c r="MP1463"/>
      <c r="MQ1463"/>
      <c r="MR1463"/>
      <c r="MS1463"/>
      <c r="MT1463"/>
      <c r="MU1463"/>
      <c r="MV1463"/>
      <c r="MW1463"/>
      <c r="MX1463"/>
      <c r="MY1463"/>
      <c r="MZ1463"/>
      <c r="NA1463"/>
      <c r="NB1463"/>
      <c r="NC1463"/>
      <c r="ND1463"/>
      <c r="NE1463"/>
      <c r="NF1463"/>
      <c r="NG1463"/>
      <c r="NH1463"/>
      <c r="NI1463"/>
      <c r="NJ1463"/>
      <c r="NK1463"/>
      <c r="NL1463"/>
      <c r="NM1463"/>
      <c r="NN1463"/>
      <c r="NO1463"/>
      <c r="NP1463"/>
      <c r="NQ1463"/>
      <c r="NR1463"/>
      <c r="NS1463"/>
      <c r="NT1463"/>
      <c r="NU1463"/>
      <c r="NV1463"/>
      <c r="NW1463"/>
      <c r="NX1463"/>
      <c r="NY1463"/>
      <c r="NZ1463"/>
      <c r="OA1463"/>
    </row>
    <row r="1464" spans="16:391"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  <c r="CN1464"/>
      <c r="CO1464"/>
      <c r="CP1464"/>
      <c r="CQ1464"/>
      <c r="CR1464"/>
      <c r="CS1464"/>
      <c r="CT1464"/>
      <c r="CU1464"/>
      <c r="CV1464"/>
      <c r="CW1464"/>
      <c r="CX1464"/>
      <c r="CY1464"/>
      <c r="CZ1464"/>
      <c r="DA1464"/>
      <c r="DB1464"/>
      <c r="DC1464"/>
      <c r="DD1464"/>
      <c r="DE1464"/>
      <c r="DF1464"/>
      <c r="DG1464"/>
      <c r="DH1464"/>
      <c r="DI1464"/>
      <c r="DJ1464"/>
      <c r="DK1464"/>
      <c r="DL1464"/>
      <c r="DM1464"/>
      <c r="DN1464"/>
      <c r="DO1464"/>
      <c r="DP1464"/>
      <c r="DQ1464"/>
      <c r="DR1464"/>
      <c r="DS1464"/>
      <c r="DT1464"/>
      <c r="DU1464"/>
      <c r="DV1464"/>
      <c r="DW1464"/>
      <c r="DX1464"/>
      <c r="DY1464"/>
      <c r="DZ1464"/>
      <c r="EA1464"/>
      <c r="EB1464"/>
      <c r="EC1464"/>
      <c r="ED1464"/>
      <c r="EE1464"/>
      <c r="EF1464"/>
      <c r="EG1464"/>
      <c r="EH1464"/>
      <c r="EI1464"/>
      <c r="EJ1464"/>
      <c r="EK1464"/>
      <c r="EL1464"/>
      <c r="EM1464"/>
      <c r="EN1464"/>
      <c r="EO1464"/>
      <c r="EP1464"/>
      <c r="EQ1464"/>
      <c r="ER1464"/>
      <c r="ES1464"/>
      <c r="ET1464"/>
      <c r="EU1464"/>
      <c r="EV1464"/>
      <c r="EW1464"/>
      <c r="EX1464"/>
      <c r="EY1464"/>
      <c r="EZ1464"/>
      <c r="FA1464"/>
      <c r="FB1464"/>
      <c r="FC1464"/>
      <c r="FD1464"/>
      <c r="FE1464"/>
      <c r="FF1464"/>
      <c r="FG1464"/>
      <c r="FH1464"/>
      <c r="FI1464"/>
      <c r="FJ1464"/>
      <c r="FK1464"/>
      <c r="FL1464"/>
      <c r="FM1464"/>
      <c r="FN1464"/>
      <c r="FO1464"/>
      <c r="FP1464"/>
      <c r="FQ1464"/>
      <c r="FR1464"/>
      <c r="FS1464"/>
      <c r="FT1464"/>
      <c r="FU1464"/>
      <c r="FV1464"/>
      <c r="FW1464"/>
      <c r="FX1464"/>
      <c r="FY1464"/>
      <c r="FZ1464"/>
      <c r="GA1464"/>
      <c r="GB1464"/>
      <c r="GC1464"/>
      <c r="GD1464"/>
      <c r="GE1464"/>
      <c r="GF1464"/>
      <c r="GG1464"/>
      <c r="GH1464"/>
      <c r="GI1464"/>
      <c r="GJ1464"/>
      <c r="GK1464"/>
      <c r="GL1464"/>
      <c r="GM1464"/>
      <c r="GN1464"/>
      <c r="GO1464"/>
      <c r="GP1464"/>
      <c r="GQ1464"/>
      <c r="GR1464"/>
      <c r="GS1464"/>
      <c r="GT1464"/>
      <c r="GU1464"/>
      <c r="GV1464"/>
      <c r="GW1464"/>
      <c r="GX1464"/>
      <c r="GY1464"/>
      <c r="GZ1464"/>
      <c r="HA1464"/>
      <c r="HB1464"/>
      <c r="HC1464"/>
      <c r="HD1464"/>
      <c r="HE1464"/>
      <c r="HF1464"/>
      <c r="HG1464"/>
      <c r="HH1464"/>
      <c r="HI1464"/>
      <c r="HJ1464"/>
      <c r="HK1464"/>
      <c r="HL1464"/>
      <c r="HM1464"/>
      <c r="HN1464"/>
      <c r="HO1464"/>
      <c r="HP1464"/>
      <c r="HQ1464"/>
      <c r="HR1464"/>
      <c r="HS1464"/>
      <c r="HT1464"/>
      <c r="HU1464"/>
      <c r="HV1464"/>
      <c r="HW1464"/>
      <c r="HX1464"/>
      <c r="HY1464"/>
      <c r="HZ1464"/>
      <c r="IA1464"/>
      <c r="IB1464"/>
      <c r="IC1464"/>
      <c r="ID1464"/>
      <c r="IE1464"/>
      <c r="IF1464"/>
      <c r="IG1464"/>
      <c r="IH1464"/>
      <c r="II1464"/>
      <c r="IJ1464"/>
      <c r="IK1464"/>
      <c r="IL1464"/>
      <c r="IM1464"/>
      <c r="IN1464"/>
      <c r="IO1464"/>
      <c r="IP1464"/>
      <c r="IQ1464"/>
      <c r="IR1464"/>
      <c r="IS1464"/>
      <c r="IT1464"/>
      <c r="IU1464"/>
      <c r="IV1464"/>
      <c r="IW1464"/>
      <c r="IX1464"/>
      <c r="IY1464"/>
      <c r="IZ1464"/>
      <c r="JA1464"/>
      <c r="JB1464"/>
      <c r="JC1464"/>
      <c r="JD1464"/>
      <c r="JE1464"/>
      <c r="JF1464"/>
      <c r="JG1464"/>
      <c r="JH1464"/>
      <c r="JI1464"/>
      <c r="JJ1464"/>
      <c r="JK1464"/>
      <c r="JL1464"/>
      <c r="JM1464"/>
      <c r="JN1464"/>
      <c r="JO1464"/>
      <c r="JP1464"/>
      <c r="JQ1464"/>
      <c r="JR1464"/>
      <c r="JS1464"/>
      <c r="JT1464"/>
      <c r="JU1464"/>
      <c r="JV1464"/>
      <c r="JW1464"/>
      <c r="JX1464"/>
      <c r="JY1464"/>
      <c r="JZ1464"/>
      <c r="KA1464"/>
      <c r="KB1464"/>
      <c r="KC1464"/>
      <c r="KD1464"/>
      <c r="KE1464"/>
      <c r="KF1464"/>
      <c r="KG1464"/>
      <c r="KH1464"/>
      <c r="KI1464"/>
      <c r="KJ1464"/>
      <c r="KK1464"/>
      <c r="KL1464"/>
      <c r="KM1464"/>
      <c r="KN1464"/>
      <c r="KO1464"/>
      <c r="KP1464"/>
      <c r="KQ1464"/>
      <c r="KR1464"/>
      <c r="KS1464"/>
      <c r="KT1464"/>
      <c r="KU1464"/>
      <c r="KV1464"/>
      <c r="KW1464"/>
      <c r="KX1464"/>
      <c r="KY1464"/>
      <c r="KZ1464"/>
      <c r="LA1464"/>
      <c r="LB1464"/>
      <c r="LC1464"/>
      <c r="LD1464"/>
      <c r="LE1464"/>
      <c r="LF1464"/>
      <c r="LG1464"/>
      <c r="LH1464"/>
      <c r="LI1464"/>
      <c r="LJ1464"/>
      <c r="LK1464"/>
      <c r="LL1464"/>
      <c r="LM1464"/>
      <c r="LN1464"/>
      <c r="LO1464"/>
      <c r="LP1464"/>
      <c r="LQ1464"/>
      <c r="LR1464"/>
      <c r="LS1464"/>
      <c r="LT1464"/>
      <c r="LU1464"/>
      <c r="LV1464"/>
      <c r="LW1464"/>
      <c r="LX1464"/>
      <c r="LY1464"/>
      <c r="LZ1464"/>
      <c r="MA1464"/>
      <c r="MB1464"/>
      <c r="MC1464"/>
      <c r="MD1464"/>
      <c r="ME1464"/>
      <c r="MF1464"/>
      <c r="MG1464"/>
      <c r="MH1464"/>
      <c r="MI1464"/>
      <c r="MJ1464"/>
      <c r="MK1464"/>
      <c r="ML1464"/>
      <c r="MM1464"/>
      <c r="MN1464"/>
      <c r="MO1464"/>
      <c r="MP1464"/>
      <c r="MQ1464"/>
      <c r="MR1464"/>
      <c r="MS1464"/>
      <c r="MT1464"/>
      <c r="MU1464"/>
      <c r="MV1464"/>
      <c r="MW1464"/>
      <c r="MX1464"/>
      <c r="MY1464"/>
      <c r="MZ1464"/>
      <c r="NA1464"/>
      <c r="NB1464"/>
      <c r="NC1464"/>
      <c r="ND1464"/>
      <c r="NE1464"/>
      <c r="NF1464"/>
      <c r="NG1464"/>
      <c r="NH1464"/>
      <c r="NI1464"/>
      <c r="NJ1464"/>
      <c r="NK1464"/>
      <c r="NL1464"/>
      <c r="NM1464"/>
      <c r="NN1464"/>
      <c r="NO1464"/>
      <c r="NP1464"/>
      <c r="NQ1464"/>
      <c r="NR1464"/>
      <c r="NS1464"/>
      <c r="NT1464"/>
      <c r="NU1464"/>
      <c r="NV1464"/>
      <c r="NW1464"/>
      <c r="NX1464"/>
      <c r="NY1464"/>
      <c r="NZ1464"/>
      <c r="OA1464"/>
    </row>
    <row r="1465" spans="16:391"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  <c r="CN1465"/>
      <c r="CO1465"/>
      <c r="CP1465"/>
      <c r="CQ1465"/>
      <c r="CR1465"/>
      <c r="CS1465"/>
      <c r="CT1465"/>
      <c r="CU1465"/>
      <c r="CV1465"/>
      <c r="CW1465"/>
      <c r="CX1465"/>
      <c r="CY1465"/>
      <c r="CZ1465"/>
      <c r="DA1465"/>
      <c r="DB1465"/>
      <c r="DC1465"/>
      <c r="DD1465"/>
      <c r="DE1465"/>
      <c r="DF1465"/>
      <c r="DG1465"/>
      <c r="DH1465"/>
      <c r="DI1465"/>
      <c r="DJ1465"/>
      <c r="DK1465"/>
      <c r="DL1465"/>
      <c r="DM1465"/>
      <c r="DN1465"/>
      <c r="DO1465"/>
      <c r="DP1465"/>
      <c r="DQ1465"/>
      <c r="DR1465"/>
      <c r="DS1465"/>
      <c r="DT1465"/>
      <c r="DU1465"/>
      <c r="DV1465"/>
      <c r="DW1465"/>
      <c r="DX1465"/>
      <c r="DY1465"/>
      <c r="DZ1465"/>
      <c r="EA1465"/>
      <c r="EB1465"/>
      <c r="EC1465"/>
      <c r="ED1465"/>
      <c r="EE1465"/>
      <c r="EF1465"/>
      <c r="EG1465"/>
      <c r="EH1465"/>
      <c r="EI1465"/>
      <c r="EJ1465"/>
      <c r="EK1465"/>
      <c r="EL1465"/>
      <c r="EM1465"/>
      <c r="EN1465"/>
      <c r="EO1465"/>
      <c r="EP1465"/>
      <c r="EQ1465"/>
      <c r="ER1465"/>
      <c r="ES1465"/>
      <c r="ET1465"/>
      <c r="EU1465"/>
      <c r="EV1465"/>
      <c r="EW1465"/>
      <c r="EX1465"/>
      <c r="EY1465"/>
      <c r="EZ1465"/>
      <c r="FA1465"/>
      <c r="FB1465"/>
      <c r="FC1465"/>
      <c r="FD1465"/>
      <c r="FE1465"/>
      <c r="FF1465"/>
      <c r="FG1465"/>
      <c r="FH1465"/>
      <c r="FI1465"/>
      <c r="FJ1465"/>
      <c r="FK1465"/>
      <c r="FL1465"/>
      <c r="FM1465"/>
      <c r="FN1465"/>
      <c r="FO1465"/>
      <c r="FP1465"/>
      <c r="FQ1465"/>
      <c r="FR1465"/>
      <c r="FS1465"/>
      <c r="FT1465"/>
      <c r="FU1465"/>
      <c r="FV1465"/>
      <c r="FW1465"/>
      <c r="FX1465"/>
      <c r="FY1465"/>
      <c r="FZ1465"/>
      <c r="GA1465"/>
      <c r="GB1465"/>
      <c r="GC1465"/>
      <c r="GD1465"/>
      <c r="GE1465"/>
      <c r="GF1465"/>
      <c r="GG1465"/>
      <c r="GH1465"/>
      <c r="GI1465"/>
      <c r="GJ1465"/>
      <c r="GK1465"/>
      <c r="GL1465"/>
      <c r="GM1465"/>
      <c r="GN1465"/>
      <c r="GO1465"/>
      <c r="GP1465"/>
      <c r="GQ1465"/>
      <c r="GR1465"/>
      <c r="GS1465"/>
      <c r="GT1465"/>
      <c r="GU1465"/>
      <c r="GV1465"/>
      <c r="GW1465"/>
      <c r="GX1465"/>
      <c r="GY1465"/>
      <c r="GZ1465"/>
      <c r="HA1465"/>
      <c r="HB1465"/>
      <c r="HC1465"/>
      <c r="HD1465"/>
      <c r="HE1465"/>
      <c r="HF1465"/>
      <c r="HG1465"/>
      <c r="HH1465"/>
      <c r="HI1465"/>
      <c r="HJ1465"/>
      <c r="HK1465"/>
      <c r="HL1465"/>
      <c r="HM1465"/>
      <c r="HN1465"/>
      <c r="HO1465"/>
      <c r="HP1465"/>
      <c r="HQ1465"/>
      <c r="HR1465"/>
      <c r="HS1465"/>
      <c r="HT1465"/>
      <c r="HU1465"/>
      <c r="HV1465"/>
      <c r="HW1465"/>
      <c r="HX1465"/>
      <c r="HY1465"/>
      <c r="HZ1465"/>
      <c r="IA1465"/>
      <c r="IB1465"/>
      <c r="IC1465"/>
      <c r="ID1465"/>
      <c r="IE1465"/>
      <c r="IF1465"/>
      <c r="IG1465"/>
      <c r="IH1465"/>
      <c r="II1465"/>
      <c r="IJ1465"/>
      <c r="IK1465"/>
      <c r="IL1465"/>
      <c r="IM1465"/>
      <c r="IN1465"/>
      <c r="IO1465"/>
      <c r="IP1465"/>
      <c r="IQ1465"/>
      <c r="IR1465"/>
      <c r="IS1465"/>
      <c r="IT1465"/>
      <c r="IU1465"/>
      <c r="IV1465"/>
      <c r="IW1465"/>
      <c r="IX1465"/>
      <c r="IY1465"/>
      <c r="IZ1465"/>
      <c r="JA1465"/>
      <c r="JB1465"/>
      <c r="JC1465"/>
      <c r="JD1465"/>
      <c r="JE1465"/>
      <c r="JF1465"/>
      <c r="JG1465"/>
      <c r="JH1465"/>
      <c r="JI1465"/>
      <c r="JJ1465"/>
      <c r="JK1465"/>
      <c r="JL1465"/>
      <c r="JM1465"/>
      <c r="JN1465"/>
      <c r="JO1465"/>
      <c r="JP1465"/>
      <c r="JQ1465"/>
      <c r="JR1465"/>
      <c r="JS1465"/>
      <c r="JT1465"/>
      <c r="JU1465"/>
      <c r="JV1465"/>
      <c r="JW1465"/>
      <c r="JX1465"/>
      <c r="JY1465"/>
      <c r="JZ1465"/>
      <c r="KA1465"/>
      <c r="KB1465"/>
      <c r="KC1465"/>
      <c r="KD1465"/>
      <c r="KE1465"/>
      <c r="KF1465"/>
      <c r="KG1465"/>
      <c r="KH1465"/>
      <c r="KI1465"/>
      <c r="KJ1465"/>
      <c r="KK1465"/>
      <c r="KL1465"/>
      <c r="KM1465"/>
      <c r="KN1465"/>
      <c r="KO1465"/>
      <c r="KP1465"/>
      <c r="KQ1465"/>
      <c r="KR1465"/>
      <c r="KS1465"/>
      <c r="KT1465"/>
      <c r="KU1465"/>
      <c r="KV1465"/>
      <c r="KW1465"/>
      <c r="KX1465"/>
      <c r="KY1465"/>
      <c r="KZ1465"/>
      <c r="LA1465"/>
      <c r="LB1465"/>
      <c r="LC1465"/>
      <c r="LD1465"/>
      <c r="LE1465"/>
      <c r="LF1465"/>
      <c r="LG1465"/>
      <c r="LH1465"/>
      <c r="LI1465"/>
      <c r="LJ1465"/>
      <c r="LK1465"/>
      <c r="LL1465"/>
      <c r="LM1465"/>
      <c r="LN1465"/>
      <c r="LO1465"/>
      <c r="LP1465"/>
      <c r="LQ1465"/>
      <c r="LR1465"/>
      <c r="LS1465"/>
      <c r="LT1465"/>
      <c r="LU1465"/>
      <c r="LV1465"/>
      <c r="LW1465"/>
      <c r="LX1465"/>
      <c r="LY1465"/>
      <c r="LZ1465"/>
      <c r="MA1465"/>
      <c r="MB1465"/>
      <c r="MC1465"/>
      <c r="MD1465"/>
      <c r="ME1465"/>
      <c r="MF1465"/>
      <c r="MG1465"/>
      <c r="MH1465"/>
      <c r="MI1465"/>
      <c r="MJ1465"/>
      <c r="MK1465"/>
      <c r="ML1465"/>
      <c r="MM1465"/>
      <c r="MN1465"/>
      <c r="MO1465"/>
      <c r="MP1465"/>
      <c r="MQ1465"/>
      <c r="MR1465"/>
      <c r="MS1465"/>
      <c r="MT1465"/>
      <c r="MU1465"/>
      <c r="MV1465"/>
      <c r="MW1465"/>
      <c r="MX1465"/>
      <c r="MY1465"/>
      <c r="MZ1465"/>
      <c r="NA1465"/>
      <c r="NB1465"/>
      <c r="NC1465"/>
      <c r="ND1465"/>
      <c r="NE1465"/>
      <c r="NF1465"/>
      <c r="NG1465"/>
      <c r="NH1465"/>
      <c r="NI1465"/>
      <c r="NJ1465"/>
      <c r="NK1465"/>
      <c r="NL1465"/>
      <c r="NM1465"/>
      <c r="NN1465"/>
      <c r="NO1465"/>
      <c r="NP1465"/>
      <c r="NQ1465"/>
      <c r="NR1465"/>
      <c r="NS1465"/>
      <c r="NT1465"/>
      <c r="NU1465"/>
      <c r="NV1465"/>
      <c r="NW1465"/>
      <c r="NX1465"/>
      <c r="NY1465"/>
      <c r="NZ1465"/>
      <c r="OA1465"/>
    </row>
    <row r="1466" spans="16:391"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  <c r="CN1466"/>
      <c r="CO1466"/>
      <c r="CP1466"/>
      <c r="CQ1466"/>
      <c r="CR1466"/>
      <c r="CS1466"/>
      <c r="CT1466"/>
      <c r="CU1466"/>
      <c r="CV1466"/>
      <c r="CW1466"/>
      <c r="CX1466"/>
      <c r="CY1466"/>
      <c r="CZ1466"/>
      <c r="DA1466"/>
      <c r="DB1466"/>
      <c r="DC1466"/>
      <c r="DD1466"/>
      <c r="DE1466"/>
      <c r="DF1466"/>
      <c r="DG1466"/>
      <c r="DH1466"/>
      <c r="DI1466"/>
      <c r="DJ1466"/>
      <c r="DK1466"/>
      <c r="DL1466"/>
      <c r="DM1466"/>
      <c r="DN1466"/>
      <c r="DO1466"/>
      <c r="DP1466"/>
      <c r="DQ1466"/>
      <c r="DR1466"/>
      <c r="DS1466"/>
      <c r="DT1466"/>
      <c r="DU1466"/>
      <c r="DV1466"/>
      <c r="DW1466"/>
      <c r="DX1466"/>
      <c r="DY1466"/>
      <c r="DZ1466"/>
      <c r="EA1466"/>
      <c r="EB1466"/>
      <c r="EC1466"/>
      <c r="ED1466"/>
      <c r="EE1466"/>
      <c r="EF1466"/>
      <c r="EG1466"/>
      <c r="EH1466"/>
      <c r="EI1466"/>
      <c r="EJ1466"/>
      <c r="EK1466"/>
      <c r="EL1466"/>
      <c r="EM1466"/>
      <c r="EN1466"/>
      <c r="EO1466"/>
      <c r="EP1466"/>
      <c r="EQ1466"/>
      <c r="ER1466"/>
      <c r="ES1466"/>
      <c r="ET1466"/>
      <c r="EU1466"/>
      <c r="EV1466"/>
      <c r="EW1466"/>
      <c r="EX1466"/>
      <c r="EY1466"/>
      <c r="EZ1466"/>
      <c r="FA1466"/>
      <c r="FB1466"/>
      <c r="FC1466"/>
      <c r="FD1466"/>
      <c r="FE1466"/>
      <c r="FF1466"/>
      <c r="FG1466"/>
      <c r="FH1466"/>
      <c r="FI1466"/>
      <c r="FJ1466"/>
      <c r="FK1466"/>
      <c r="FL1466"/>
      <c r="FM1466"/>
      <c r="FN1466"/>
      <c r="FO1466"/>
      <c r="FP1466"/>
      <c r="FQ1466"/>
      <c r="FR1466"/>
      <c r="FS1466"/>
      <c r="FT1466"/>
      <c r="FU1466"/>
      <c r="FV1466"/>
      <c r="FW1466"/>
      <c r="FX1466"/>
      <c r="FY1466"/>
      <c r="FZ1466"/>
      <c r="GA1466"/>
      <c r="GB1466"/>
      <c r="GC1466"/>
      <c r="GD1466"/>
      <c r="GE1466"/>
      <c r="GF1466"/>
      <c r="GG1466"/>
      <c r="GH1466"/>
      <c r="GI1466"/>
      <c r="GJ1466"/>
      <c r="GK1466"/>
      <c r="GL1466"/>
      <c r="GM1466"/>
      <c r="GN1466"/>
      <c r="GO1466"/>
      <c r="GP1466"/>
      <c r="GQ1466"/>
      <c r="GR1466"/>
      <c r="GS1466"/>
      <c r="GT1466"/>
      <c r="GU1466"/>
      <c r="GV1466"/>
      <c r="GW1466"/>
      <c r="GX1466"/>
      <c r="GY1466"/>
      <c r="GZ1466"/>
      <c r="HA1466"/>
      <c r="HB1466"/>
      <c r="HC1466"/>
      <c r="HD1466"/>
      <c r="HE1466"/>
      <c r="HF1466"/>
      <c r="HG1466"/>
      <c r="HH1466"/>
      <c r="HI1466"/>
      <c r="HJ1466"/>
      <c r="HK1466"/>
      <c r="HL1466"/>
      <c r="HM1466"/>
      <c r="HN1466"/>
      <c r="HO1466"/>
      <c r="HP1466"/>
      <c r="HQ1466"/>
      <c r="HR1466"/>
      <c r="HS1466"/>
      <c r="HT1466"/>
      <c r="HU1466"/>
      <c r="HV1466"/>
      <c r="HW1466"/>
      <c r="HX1466"/>
      <c r="HY1466"/>
      <c r="HZ1466"/>
      <c r="IA1466"/>
      <c r="IB1466"/>
      <c r="IC1466"/>
      <c r="ID1466"/>
      <c r="IE1466"/>
      <c r="IF1466"/>
      <c r="IG1466"/>
      <c r="IH1466"/>
      <c r="II1466"/>
      <c r="IJ1466"/>
      <c r="IK1466"/>
      <c r="IL1466"/>
      <c r="IM1466"/>
      <c r="IN1466"/>
      <c r="IO1466"/>
      <c r="IP1466"/>
      <c r="IQ1466"/>
      <c r="IR1466"/>
      <c r="IS1466"/>
      <c r="IT1466"/>
      <c r="IU1466"/>
      <c r="IV1466"/>
      <c r="IW1466"/>
      <c r="IX1466"/>
      <c r="IY1466"/>
      <c r="IZ1466"/>
      <c r="JA1466"/>
      <c r="JB1466"/>
      <c r="JC1466"/>
      <c r="JD1466"/>
      <c r="JE1466"/>
      <c r="JF1466"/>
      <c r="JG1466"/>
      <c r="JH1466"/>
      <c r="JI1466"/>
      <c r="JJ1466"/>
      <c r="JK1466"/>
      <c r="JL1466"/>
      <c r="JM1466"/>
      <c r="JN1466"/>
      <c r="JO1466"/>
      <c r="JP1466"/>
      <c r="JQ1466"/>
      <c r="JR1466"/>
      <c r="JS1466"/>
      <c r="JT1466"/>
      <c r="JU1466"/>
      <c r="JV1466"/>
      <c r="JW1466"/>
      <c r="JX1466"/>
      <c r="JY1466"/>
      <c r="JZ1466"/>
      <c r="KA1466"/>
      <c r="KB1466"/>
      <c r="KC1466"/>
      <c r="KD1466"/>
      <c r="KE1466"/>
      <c r="KF1466"/>
      <c r="KG1466"/>
      <c r="KH1466"/>
      <c r="KI1466"/>
      <c r="KJ1466"/>
      <c r="KK1466"/>
      <c r="KL1466"/>
      <c r="KM1466"/>
      <c r="KN1466"/>
      <c r="KO1466"/>
      <c r="KP1466"/>
      <c r="KQ1466"/>
      <c r="KR1466"/>
      <c r="KS1466"/>
      <c r="KT1466"/>
      <c r="KU1466"/>
      <c r="KV1466"/>
      <c r="KW1466"/>
      <c r="KX1466"/>
      <c r="KY1466"/>
      <c r="KZ1466"/>
      <c r="LA1466"/>
      <c r="LB1466"/>
      <c r="LC1466"/>
      <c r="LD1466"/>
      <c r="LE1466"/>
      <c r="LF1466"/>
      <c r="LG1466"/>
      <c r="LH1466"/>
      <c r="LI1466"/>
      <c r="LJ1466"/>
      <c r="LK1466"/>
      <c r="LL1466"/>
      <c r="LM1466"/>
      <c r="LN1466"/>
      <c r="LO1466"/>
      <c r="LP1466"/>
      <c r="LQ1466"/>
      <c r="LR1466"/>
      <c r="LS1466"/>
      <c r="LT1466"/>
      <c r="LU1466"/>
      <c r="LV1466"/>
      <c r="LW1466"/>
      <c r="LX1466"/>
      <c r="LY1466"/>
      <c r="LZ1466"/>
      <c r="MA1466"/>
      <c r="MB1466"/>
      <c r="MC1466"/>
      <c r="MD1466"/>
      <c r="ME1466"/>
      <c r="MF1466"/>
      <c r="MG1466"/>
      <c r="MH1466"/>
      <c r="MI1466"/>
      <c r="MJ1466"/>
      <c r="MK1466"/>
      <c r="ML1466"/>
      <c r="MM1466"/>
      <c r="MN1466"/>
      <c r="MO1466"/>
      <c r="MP1466"/>
      <c r="MQ1466"/>
      <c r="MR1466"/>
      <c r="MS1466"/>
      <c r="MT1466"/>
      <c r="MU1466"/>
      <c r="MV1466"/>
      <c r="MW1466"/>
      <c r="MX1466"/>
      <c r="MY1466"/>
      <c r="MZ1466"/>
      <c r="NA1466"/>
      <c r="NB1466"/>
      <c r="NC1466"/>
      <c r="ND1466"/>
      <c r="NE1466"/>
      <c r="NF1466"/>
      <c r="NG1466"/>
      <c r="NH1466"/>
      <c r="NI1466"/>
      <c r="NJ1466"/>
      <c r="NK1466"/>
      <c r="NL1466"/>
      <c r="NM1466"/>
      <c r="NN1466"/>
      <c r="NO1466"/>
      <c r="NP1466"/>
      <c r="NQ1466"/>
      <c r="NR1466"/>
      <c r="NS1466"/>
      <c r="NT1466"/>
      <c r="NU1466"/>
      <c r="NV1466"/>
      <c r="NW1466"/>
      <c r="NX1466"/>
      <c r="NY1466"/>
      <c r="NZ1466"/>
      <c r="OA1466"/>
    </row>
    <row r="1467" spans="16:391"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  <c r="CN1467"/>
      <c r="CO1467"/>
      <c r="CP1467"/>
      <c r="CQ1467"/>
      <c r="CR1467"/>
      <c r="CS1467"/>
      <c r="CT1467"/>
      <c r="CU1467"/>
      <c r="CV1467"/>
      <c r="CW1467"/>
      <c r="CX1467"/>
      <c r="CY1467"/>
      <c r="CZ1467"/>
      <c r="DA1467"/>
      <c r="DB1467"/>
      <c r="DC1467"/>
      <c r="DD1467"/>
      <c r="DE1467"/>
      <c r="DF1467"/>
      <c r="DG1467"/>
      <c r="DH1467"/>
      <c r="DI1467"/>
      <c r="DJ1467"/>
      <c r="DK1467"/>
      <c r="DL1467"/>
      <c r="DM1467"/>
      <c r="DN1467"/>
      <c r="DO1467"/>
      <c r="DP1467"/>
      <c r="DQ1467"/>
      <c r="DR1467"/>
      <c r="DS1467"/>
      <c r="DT1467"/>
      <c r="DU1467"/>
      <c r="DV1467"/>
      <c r="DW1467"/>
      <c r="DX1467"/>
      <c r="DY1467"/>
      <c r="DZ1467"/>
      <c r="EA1467"/>
      <c r="EB1467"/>
      <c r="EC1467"/>
      <c r="ED1467"/>
      <c r="EE1467"/>
      <c r="EF1467"/>
      <c r="EG1467"/>
      <c r="EH1467"/>
      <c r="EI1467"/>
      <c r="EJ1467"/>
      <c r="EK1467"/>
      <c r="EL1467"/>
      <c r="EM1467"/>
      <c r="EN1467"/>
      <c r="EO1467"/>
      <c r="EP1467"/>
      <c r="EQ1467"/>
      <c r="ER1467"/>
      <c r="ES1467"/>
      <c r="ET1467"/>
      <c r="EU1467"/>
      <c r="EV1467"/>
      <c r="EW1467"/>
      <c r="EX1467"/>
      <c r="EY1467"/>
      <c r="EZ1467"/>
      <c r="FA1467"/>
      <c r="FB1467"/>
      <c r="FC1467"/>
      <c r="FD1467"/>
      <c r="FE1467"/>
      <c r="FF1467"/>
      <c r="FG1467"/>
      <c r="FH1467"/>
      <c r="FI1467"/>
      <c r="FJ1467"/>
      <c r="FK1467"/>
      <c r="FL1467"/>
      <c r="FM1467"/>
      <c r="FN1467"/>
      <c r="FO1467"/>
      <c r="FP1467"/>
      <c r="FQ1467"/>
      <c r="FR1467"/>
      <c r="FS1467"/>
      <c r="FT1467"/>
      <c r="FU1467"/>
      <c r="FV1467"/>
      <c r="FW1467"/>
      <c r="FX1467"/>
      <c r="FY1467"/>
      <c r="FZ1467"/>
      <c r="GA1467"/>
      <c r="GB1467"/>
      <c r="GC1467"/>
      <c r="GD1467"/>
      <c r="GE1467"/>
      <c r="GF1467"/>
      <c r="GG1467"/>
      <c r="GH1467"/>
      <c r="GI1467"/>
      <c r="GJ1467"/>
      <c r="GK1467"/>
      <c r="GL1467"/>
      <c r="GM1467"/>
      <c r="GN1467"/>
      <c r="GO1467"/>
      <c r="GP1467"/>
      <c r="GQ1467"/>
      <c r="GR1467"/>
      <c r="GS1467"/>
      <c r="GT1467"/>
      <c r="GU1467"/>
      <c r="GV1467"/>
      <c r="GW1467"/>
      <c r="GX1467"/>
      <c r="GY1467"/>
      <c r="GZ1467"/>
      <c r="HA1467"/>
      <c r="HB1467"/>
      <c r="HC1467"/>
      <c r="HD1467"/>
      <c r="HE1467"/>
      <c r="HF1467"/>
      <c r="HG1467"/>
      <c r="HH1467"/>
      <c r="HI1467"/>
      <c r="HJ1467"/>
      <c r="HK1467"/>
      <c r="HL1467"/>
      <c r="HM1467"/>
      <c r="HN1467"/>
      <c r="HO1467"/>
      <c r="HP1467"/>
      <c r="HQ1467"/>
      <c r="HR1467"/>
      <c r="HS1467"/>
      <c r="HT1467"/>
      <c r="HU1467"/>
      <c r="HV1467"/>
      <c r="HW1467"/>
      <c r="HX1467"/>
      <c r="HY1467"/>
      <c r="HZ1467"/>
      <c r="IA1467"/>
      <c r="IB1467"/>
      <c r="IC1467"/>
      <c r="ID1467"/>
      <c r="IE1467"/>
      <c r="IF1467"/>
      <c r="IG1467"/>
      <c r="IH1467"/>
      <c r="II1467"/>
      <c r="IJ1467"/>
      <c r="IK1467"/>
      <c r="IL1467"/>
      <c r="IM1467"/>
      <c r="IN1467"/>
      <c r="IO1467"/>
      <c r="IP1467"/>
      <c r="IQ1467"/>
      <c r="IR1467"/>
      <c r="IS1467"/>
      <c r="IT1467"/>
      <c r="IU1467"/>
      <c r="IV1467"/>
      <c r="IW1467"/>
      <c r="IX1467"/>
      <c r="IY1467"/>
      <c r="IZ1467"/>
      <c r="JA1467"/>
      <c r="JB1467"/>
      <c r="JC1467"/>
      <c r="JD1467"/>
      <c r="JE1467"/>
      <c r="JF1467"/>
      <c r="JG1467"/>
      <c r="JH1467"/>
      <c r="JI1467"/>
      <c r="JJ1467"/>
      <c r="JK1467"/>
      <c r="JL1467"/>
      <c r="JM1467"/>
      <c r="JN1467"/>
      <c r="JO1467"/>
      <c r="JP1467"/>
      <c r="JQ1467"/>
      <c r="JR1467"/>
      <c r="JS1467"/>
      <c r="JT1467"/>
      <c r="JU1467"/>
      <c r="JV1467"/>
      <c r="JW1467"/>
      <c r="JX1467"/>
      <c r="JY1467"/>
      <c r="JZ1467"/>
      <c r="KA1467"/>
      <c r="KB1467"/>
      <c r="KC1467"/>
      <c r="KD1467"/>
      <c r="KE1467"/>
      <c r="KF1467"/>
      <c r="KG1467"/>
      <c r="KH1467"/>
      <c r="KI1467"/>
      <c r="KJ1467"/>
      <c r="KK1467"/>
      <c r="KL1467"/>
      <c r="KM1467"/>
      <c r="KN1467"/>
      <c r="KO1467"/>
      <c r="KP1467"/>
      <c r="KQ1467"/>
      <c r="KR1467"/>
      <c r="KS1467"/>
      <c r="KT1467"/>
      <c r="KU1467"/>
      <c r="KV1467"/>
      <c r="KW1467"/>
      <c r="KX1467"/>
      <c r="KY1467"/>
      <c r="KZ1467"/>
      <c r="LA1467"/>
      <c r="LB1467"/>
      <c r="LC1467"/>
      <c r="LD1467"/>
      <c r="LE1467"/>
      <c r="LF1467"/>
      <c r="LG1467"/>
      <c r="LH1467"/>
      <c r="LI1467"/>
      <c r="LJ1467"/>
      <c r="LK1467"/>
      <c r="LL1467"/>
      <c r="LM1467"/>
      <c r="LN1467"/>
      <c r="LO1467"/>
      <c r="LP1467"/>
      <c r="LQ1467"/>
      <c r="LR1467"/>
      <c r="LS1467"/>
      <c r="LT1467"/>
      <c r="LU1467"/>
      <c r="LV1467"/>
      <c r="LW1467"/>
      <c r="LX1467"/>
      <c r="LY1467"/>
      <c r="LZ1467"/>
      <c r="MA1467"/>
      <c r="MB1467"/>
      <c r="MC1467"/>
      <c r="MD1467"/>
      <c r="ME1467"/>
      <c r="MF1467"/>
      <c r="MG1467"/>
      <c r="MH1467"/>
      <c r="MI1467"/>
      <c r="MJ1467"/>
      <c r="MK1467"/>
      <c r="ML1467"/>
      <c r="MM1467"/>
      <c r="MN1467"/>
      <c r="MO1467"/>
      <c r="MP1467"/>
      <c r="MQ1467"/>
      <c r="MR1467"/>
      <c r="MS1467"/>
      <c r="MT1467"/>
      <c r="MU1467"/>
      <c r="MV1467"/>
      <c r="MW1467"/>
      <c r="MX1467"/>
      <c r="MY1467"/>
      <c r="MZ1467"/>
      <c r="NA1467"/>
      <c r="NB1467"/>
      <c r="NC1467"/>
      <c r="ND1467"/>
      <c r="NE1467"/>
      <c r="NF1467"/>
      <c r="NG1467"/>
      <c r="NH1467"/>
      <c r="NI1467"/>
      <c r="NJ1467"/>
      <c r="NK1467"/>
      <c r="NL1467"/>
      <c r="NM1467"/>
      <c r="NN1467"/>
      <c r="NO1467"/>
      <c r="NP1467"/>
      <c r="NQ1467"/>
      <c r="NR1467"/>
      <c r="NS1467"/>
      <c r="NT1467"/>
      <c r="NU1467"/>
      <c r="NV1467"/>
      <c r="NW1467"/>
      <c r="NX1467"/>
      <c r="NY1467"/>
      <c r="NZ1467"/>
      <c r="OA1467"/>
    </row>
    <row r="1468" spans="16:391"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  <c r="CN1468"/>
      <c r="CO1468"/>
      <c r="CP1468"/>
      <c r="CQ1468"/>
      <c r="CR1468"/>
      <c r="CS1468"/>
      <c r="CT1468"/>
      <c r="CU1468"/>
      <c r="CV1468"/>
      <c r="CW1468"/>
      <c r="CX1468"/>
      <c r="CY1468"/>
      <c r="CZ1468"/>
      <c r="DA1468"/>
      <c r="DB1468"/>
      <c r="DC1468"/>
      <c r="DD1468"/>
      <c r="DE1468"/>
      <c r="DF1468"/>
      <c r="DG1468"/>
      <c r="DH1468"/>
      <c r="DI1468"/>
      <c r="DJ1468"/>
      <c r="DK1468"/>
      <c r="DL1468"/>
      <c r="DM1468"/>
      <c r="DN1468"/>
      <c r="DO1468"/>
      <c r="DP1468"/>
      <c r="DQ1468"/>
      <c r="DR1468"/>
      <c r="DS1468"/>
      <c r="DT1468"/>
      <c r="DU1468"/>
      <c r="DV1468"/>
      <c r="DW1468"/>
      <c r="DX1468"/>
      <c r="DY1468"/>
      <c r="DZ1468"/>
      <c r="EA1468"/>
      <c r="EB1468"/>
      <c r="EC1468"/>
      <c r="ED1468"/>
      <c r="EE1468"/>
      <c r="EF1468"/>
      <c r="EG1468"/>
      <c r="EH1468"/>
      <c r="EI1468"/>
      <c r="EJ1468"/>
      <c r="EK1468"/>
      <c r="EL1468"/>
      <c r="EM1468"/>
      <c r="EN1468"/>
      <c r="EO1468"/>
      <c r="EP1468"/>
      <c r="EQ1468"/>
      <c r="ER1468"/>
      <c r="ES1468"/>
      <c r="ET1468"/>
      <c r="EU1468"/>
      <c r="EV1468"/>
      <c r="EW1468"/>
      <c r="EX1468"/>
      <c r="EY1468"/>
      <c r="EZ1468"/>
      <c r="FA1468"/>
      <c r="FB1468"/>
      <c r="FC1468"/>
      <c r="FD1468"/>
      <c r="FE1468"/>
      <c r="FF1468"/>
      <c r="FG1468"/>
      <c r="FH1468"/>
      <c r="FI1468"/>
      <c r="FJ1468"/>
      <c r="FK1468"/>
      <c r="FL1468"/>
      <c r="FM1468"/>
      <c r="FN1468"/>
      <c r="FO1468"/>
      <c r="FP1468"/>
      <c r="FQ1468"/>
      <c r="FR1468"/>
      <c r="FS1468"/>
      <c r="FT1468"/>
      <c r="FU1468"/>
      <c r="FV1468"/>
      <c r="FW1468"/>
      <c r="FX1468"/>
      <c r="FY1468"/>
      <c r="FZ1468"/>
      <c r="GA1468"/>
      <c r="GB1468"/>
      <c r="GC1468"/>
      <c r="GD1468"/>
      <c r="GE1468"/>
      <c r="GF1468"/>
      <c r="GG1468"/>
      <c r="GH1468"/>
      <c r="GI1468"/>
      <c r="GJ1468"/>
      <c r="GK1468"/>
      <c r="GL1468"/>
      <c r="GM1468"/>
      <c r="GN1468"/>
      <c r="GO1468"/>
      <c r="GP1468"/>
      <c r="GQ1468"/>
      <c r="GR1468"/>
      <c r="GS1468"/>
      <c r="GT1468"/>
      <c r="GU1468"/>
      <c r="GV1468"/>
      <c r="GW1468"/>
      <c r="GX1468"/>
      <c r="GY1468"/>
      <c r="GZ1468"/>
      <c r="HA1468"/>
      <c r="HB1468"/>
      <c r="HC1468"/>
      <c r="HD1468"/>
      <c r="HE1468"/>
      <c r="HF1468"/>
      <c r="HG1468"/>
      <c r="HH1468"/>
      <c r="HI1468"/>
      <c r="HJ1468"/>
      <c r="HK1468"/>
      <c r="HL1468"/>
      <c r="HM1468"/>
      <c r="HN1468"/>
      <c r="HO1468"/>
      <c r="HP1468"/>
      <c r="HQ1468"/>
      <c r="HR1468"/>
      <c r="HS1468"/>
      <c r="HT1468"/>
      <c r="HU1468"/>
      <c r="HV1468"/>
      <c r="HW1468"/>
      <c r="HX1468"/>
      <c r="HY1468"/>
      <c r="HZ1468"/>
      <c r="IA1468"/>
      <c r="IB1468"/>
      <c r="IC1468"/>
      <c r="ID1468"/>
      <c r="IE1468"/>
      <c r="IF1468"/>
      <c r="IG1468"/>
      <c r="IH1468"/>
      <c r="II1468"/>
      <c r="IJ1468"/>
      <c r="IK1468"/>
      <c r="IL1468"/>
      <c r="IM1468"/>
      <c r="IN1468"/>
      <c r="IO1468"/>
      <c r="IP1468"/>
      <c r="IQ1468"/>
      <c r="IR1468"/>
      <c r="IS1468"/>
      <c r="IT1468"/>
      <c r="IU1468"/>
      <c r="IV1468"/>
      <c r="IW1468"/>
      <c r="IX1468"/>
      <c r="IY1468"/>
      <c r="IZ1468"/>
      <c r="JA1468"/>
      <c r="JB1468"/>
      <c r="JC1468"/>
      <c r="JD1468"/>
      <c r="JE1468"/>
      <c r="JF1468"/>
      <c r="JG1468"/>
      <c r="JH1468"/>
      <c r="JI1468"/>
      <c r="JJ1468"/>
      <c r="JK1468"/>
      <c r="JL1468"/>
      <c r="JM1468"/>
      <c r="JN1468"/>
      <c r="JO1468"/>
      <c r="JP1468"/>
      <c r="JQ1468"/>
      <c r="JR1468"/>
      <c r="JS1468"/>
      <c r="JT1468"/>
      <c r="JU1468"/>
      <c r="JV1468"/>
      <c r="JW1468"/>
      <c r="JX1468"/>
      <c r="JY1468"/>
      <c r="JZ1468"/>
      <c r="KA1468"/>
      <c r="KB1468"/>
      <c r="KC1468"/>
      <c r="KD1468"/>
      <c r="KE1468"/>
      <c r="KF1468"/>
      <c r="KG1468"/>
      <c r="KH1468"/>
      <c r="KI1468"/>
      <c r="KJ1468"/>
      <c r="KK1468"/>
      <c r="KL1468"/>
      <c r="KM1468"/>
      <c r="KN1468"/>
      <c r="KO1468"/>
      <c r="KP1468"/>
      <c r="KQ1468"/>
      <c r="KR1468"/>
      <c r="KS1468"/>
      <c r="KT1468"/>
      <c r="KU1468"/>
      <c r="KV1468"/>
      <c r="KW1468"/>
      <c r="KX1468"/>
      <c r="KY1468"/>
      <c r="KZ1468"/>
      <c r="LA1468"/>
      <c r="LB1468"/>
      <c r="LC1468"/>
      <c r="LD1468"/>
      <c r="LE1468"/>
      <c r="LF1468"/>
      <c r="LG1468"/>
      <c r="LH1468"/>
      <c r="LI1468"/>
      <c r="LJ1468"/>
      <c r="LK1468"/>
      <c r="LL1468"/>
      <c r="LM1468"/>
      <c r="LN1468"/>
      <c r="LO1468"/>
      <c r="LP1468"/>
      <c r="LQ1468"/>
      <c r="LR1468"/>
      <c r="LS1468"/>
      <c r="LT1468"/>
      <c r="LU1468"/>
      <c r="LV1468"/>
      <c r="LW1468"/>
      <c r="LX1468"/>
      <c r="LY1468"/>
      <c r="LZ1468"/>
      <c r="MA1468"/>
      <c r="MB1468"/>
      <c r="MC1468"/>
      <c r="MD1468"/>
      <c r="ME1468"/>
      <c r="MF1468"/>
      <c r="MG1468"/>
      <c r="MH1468"/>
      <c r="MI1468"/>
      <c r="MJ1468"/>
      <c r="MK1468"/>
      <c r="ML1468"/>
      <c r="MM1468"/>
      <c r="MN1468"/>
      <c r="MO1468"/>
      <c r="MP1468"/>
      <c r="MQ1468"/>
      <c r="MR1468"/>
      <c r="MS1468"/>
      <c r="MT1468"/>
      <c r="MU1468"/>
      <c r="MV1468"/>
      <c r="MW1468"/>
      <c r="MX1468"/>
      <c r="MY1468"/>
      <c r="MZ1468"/>
      <c r="NA1468"/>
      <c r="NB1468"/>
      <c r="NC1468"/>
      <c r="ND1468"/>
      <c r="NE1468"/>
      <c r="NF1468"/>
      <c r="NG1468"/>
      <c r="NH1468"/>
      <c r="NI1468"/>
      <c r="NJ1468"/>
      <c r="NK1468"/>
      <c r="NL1468"/>
      <c r="NM1468"/>
      <c r="NN1468"/>
      <c r="NO1468"/>
      <c r="NP1468"/>
      <c r="NQ1468"/>
      <c r="NR1468"/>
      <c r="NS1468"/>
      <c r="NT1468"/>
      <c r="NU1468"/>
      <c r="NV1468"/>
      <c r="NW1468"/>
      <c r="NX1468"/>
      <c r="NY1468"/>
      <c r="NZ1468"/>
      <c r="OA1468"/>
    </row>
    <row r="1469" spans="16:391"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  <c r="CN1469"/>
      <c r="CO1469"/>
      <c r="CP1469"/>
      <c r="CQ1469"/>
      <c r="CR1469"/>
      <c r="CS1469"/>
      <c r="CT1469"/>
      <c r="CU1469"/>
      <c r="CV1469"/>
      <c r="CW1469"/>
      <c r="CX1469"/>
      <c r="CY1469"/>
      <c r="CZ1469"/>
      <c r="DA1469"/>
      <c r="DB1469"/>
      <c r="DC1469"/>
      <c r="DD1469"/>
      <c r="DE1469"/>
      <c r="DF1469"/>
      <c r="DG1469"/>
      <c r="DH1469"/>
      <c r="DI1469"/>
      <c r="DJ1469"/>
      <c r="DK1469"/>
      <c r="DL1469"/>
      <c r="DM1469"/>
      <c r="DN1469"/>
      <c r="DO1469"/>
      <c r="DP1469"/>
      <c r="DQ1469"/>
      <c r="DR1469"/>
      <c r="DS1469"/>
      <c r="DT1469"/>
      <c r="DU1469"/>
      <c r="DV1469"/>
      <c r="DW1469"/>
      <c r="DX1469"/>
      <c r="DY1469"/>
      <c r="DZ1469"/>
      <c r="EA1469"/>
      <c r="EB1469"/>
      <c r="EC1469"/>
      <c r="ED1469"/>
      <c r="EE1469"/>
      <c r="EF1469"/>
      <c r="EG1469"/>
      <c r="EH1469"/>
      <c r="EI1469"/>
      <c r="EJ1469"/>
      <c r="EK1469"/>
      <c r="EL1469"/>
      <c r="EM1469"/>
      <c r="EN1469"/>
      <c r="EO1469"/>
      <c r="EP1469"/>
      <c r="EQ1469"/>
      <c r="ER1469"/>
      <c r="ES1469"/>
      <c r="ET1469"/>
      <c r="EU1469"/>
      <c r="EV1469"/>
      <c r="EW1469"/>
      <c r="EX1469"/>
      <c r="EY1469"/>
      <c r="EZ1469"/>
      <c r="FA1469"/>
      <c r="FB1469"/>
      <c r="FC1469"/>
      <c r="FD1469"/>
      <c r="FE1469"/>
      <c r="FF1469"/>
      <c r="FG1469"/>
      <c r="FH1469"/>
      <c r="FI1469"/>
      <c r="FJ1469"/>
      <c r="FK1469"/>
      <c r="FL1469"/>
      <c r="FM1469"/>
      <c r="FN1469"/>
      <c r="FO1469"/>
      <c r="FP1469"/>
      <c r="FQ1469"/>
      <c r="FR1469"/>
      <c r="FS1469"/>
      <c r="FT1469"/>
      <c r="FU1469"/>
      <c r="FV1469"/>
      <c r="FW1469"/>
      <c r="FX1469"/>
      <c r="FY1469"/>
      <c r="FZ1469"/>
      <c r="GA1469"/>
      <c r="GB1469"/>
      <c r="GC1469"/>
      <c r="GD1469"/>
      <c r="GE1469"/>
      <c r="GF1469"/>
      <c r="GG1469"/>
      <c r="GH1469"/>
      <c r="GI1469"/>
      <c r="GJ1469"/>
      <c r="GK1469"/>
      <c r="GL1469"/>
      <c r="GM1469"/>
      <c r="GN1469"/>
      <c r="GO1469"/>
      <c r="GP1469"/>
      <c r="GQ1469"/>
      <c r="GR1469"/>
      <c r="GS1469"/>
      <c r="GT1469"/>
      <c r="GU1469"/>
      <c r="GV1469"/>
      <c r="GW1469"/>
      <c r="GX1469"/>
      <c r="GY1469"/>
      <c r="GZ1469"/>
      <c r="HA1469"/>
      <c r="HB1469"/>
      <c r="HC1469"/>
      <c r="HD1469"/>
      <c r="HE1469"/>
      <c r="HF1469"/>
      <c r="HG1469"/>
      <c r="HH1469"/>
      <c r="HI1469"/>
      <c r="HJ1469"/>
      <c r="HK1469"/>
      <c r="HL1469"/>
      <c r="HM1469"/>
      <c r="HN1469"/>
      <c r="HO1469"/>
      <c r="HP1469"/>
      <c r="HQ1469"/>
      <c r="HR1469"/>
      <c r="HS1469"/>
      <c r="HT1469"/>
      <c r="HU1469"/>
      <c r="HV1469"/>
      <c r="HW1469"/>
      <c r="HX1469"/>
      <c r="HY1469"/>
      <c r="HZ1469"/>
      <c r="IA1469"/>
      <c r="IB1469"/>
      <c r="IC1469"/>
      <c r="ID1469"/>
      <c r="IE1469"/>
      <c r="IF1469"/>
      <c r="IG1469"/>
      <c r="IH1469"/>
      <c r="II1469"/>
      <c r="IJ1469"/>
      <c r="IK1469"/>
      <c r="IL1469"/>
      <c r="IM1469"/>
      <c r="IN1469"/>
      <c r="IO1469"/>
      <c r="IP1469"/>
      <c r="IQ1469"/>
      <c r="IR1469"/>
      <c r="IS1469"/>
      <c r="IT1469"/>
      <c r="IU1469"/>
      <c r="IV1469"/>
      <c r="IW1469"/>
      <c r="IX1469"/>
      <c r="IY1469"/>
      <c r="IZ1469"/>
      <c r="JA1469"/>
      <c r="JB1469"/>
      <c r="JC1469"/>
      <c r="JD1469"/>
      <c r="JE1469"/>
      <c r="JF1469"/>
      <c r="JG1469"/>
      <c r="JH1469"/>
      <c r="JI1469"/>
      <c r="JJ1469"/>
      <c r="JK1469"/>
      <c r="JL1469"/>
      <c r="JM1469"/>
      <c r="JN1469"/>
      <c r="JO1469"/>
      <c r="JP1469"/>
      <c r="JQ1469"/>
      <c r="JR1469"/>
      <c r="JS1469"/>
      <c r="JT1469"/>
      <c r="JU1469"/>
      <c r="JV1469"/>
      <c r="JW1469"/>
      <c r="JX1469"/>
      <c r="JY1469"/>
      <c r="JZ1469"/>
      <c r="KA1469"/>
      <c r="KB1469"/>
      <c r="KC1469"/>
      <c r="KD1469"/>
      <c r="KE1469"/>
      <c r="KF1469"/>
      <c r="KG1469"/>
      <c r="KH1469"/>
      <c r="KI1469"/>
      <c r="KJ1469"/>
      <c r="KK1469"/>
      <c r="KL1469"/>
      <c r="KM1469"/>
      <c r="KN1469"/>
      <c r="KO1469"/>
      <c r="KP1469"/>
      <c r="KQ1469"/>
      <c r="KR1469"/>
      <c r="KS1469"/>
      <c r="KT1469"/>
      <c r="KU1469"/>
      <c r="KV1469"/>
      <c r="KW1469"/>
      <c r="KX1469"/>
      <c r="KY1469"/>
      <c r="KZ1469"/>
      <c r="LA1469"/>
      <c r="LB1469"/>
      <c r="LC1469"/>
      <c r="LD1469"/>
      <c r="LE1469"/>
      <c r="LF1469"/>
      <c r="LG1469"/>
      <c r="LH1469"/>
      <c r="LI1469"/>
      <c r="LJ1469"/>
      <c r="LK1469"/>
      <c r="LL1469"/>
      <c r="LM1469"/>
      <c r="LN1469"/>
      <c r="LO1469"/>
      <c r="LP1469"/>
      <c r="LQ1469"/>
      <c r="LR1469"/>
      <c r="LS1469"/>
      <c r="LT1469"/>
      <c r="LU1469"/>
      <c r="LV1469"/>
      <c r="LW1469"/>
      <c r="LX1469"/>
      <c r="LY1469"/>
      <c r="LZ1469"/>
      <c r="MA1469"/>
      <c r="MB1469"/>
      <c r="MC1469"/>
      <c r="MD1469"/>
      <c r="ME1469"/>
      <c r="MF1469"/>
      <c r="MG1469"/>
      <c r="MH1469"/>
      <c r="MI1469"/>
      <c r="MJ1469"/>
      <c r="MK1469"/>
      <c r="ML1469"/>
      <c r="MM1469"/>
      <c r="MN1469"/>
      <c r="MO1469"/>
      <c r="MP1469"/>
      <c r="MQ1469"/>
      <c r="MR1469"/>
      <c r="MS1469"/>
      <c r="MT1469"/>
      <c r="MU1469"/>
      <c r="MV1469"/>
      <c r="MW1469"/>
      <c r="MX1469"/>
      <c r="MY1469"/>
      <c r="MZ1469"/>
      <c r="NA1469"/>
      <c r="NB1469"/>
      <c r="NC1469"/>
      <c r="ND1469"/>
      <c r="NE1469"/>
      <c r="NF1469"/>
      <c r="NG1469"/>
      <c r="NH1469"/>
      <c r="NI1469"/>
      <c r="NJ1469"/>
      <c r="NK1469"/>
      <c r="NL1469"/>
      <c r="NM1469"/>
      <c r="NN1469"/>
      <c r="NO1469"/>
      <c r="NP1469"/>
      <c r="NQ1469"/>
      <c r="NR1469"/>
      <c r="NS1469"/>
      <c r="NT1469"/>
      <c r="NU1469"/>
      <c r="NV1469"/>
      <c r="NW1469"/>
      <c r="NX1469"/>
      <c r="NY1469"/>
      <c r="NZ1469"/>
      <c r="OA1469"/>
    </row>
    <row r="1470" spans="16:391"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  <c r="CN1470"/>
      <c r="CO1470"/>
      <c r="CP1470"/>
      <c r="CQ1470"/>
      <c r="CR1470"/>
      <c r="CS1470"/>
      <c r="CT1470"/>
      <c r="CU1470"/>
      <c r="CV1470"/>
      <c r="CW1470"/>
      <c r="CX1470"/>
      <c r="CY1470"/>
      <c r="CZ1470"/>
      <c r="DA1470"/>
      <c r="DB1470"/>
      <c r="DC1470"/>
      <c r="DD1470"/>
      <c r="DE1470"/>
      <c r="DF1470"/>
      <c r="DG1470"/>
      <c r="DH1470"/>
      <c r="DI1470"/>
      <c r="DJ1470"/>
      <c r="DK1470"/>
      <c r="DL1470"/>
      <c r="DM1470"/>
      <c r="DN1470"/>
      <c r="DO1470"/>
      <c r="DP1470"/>
      <c r="DQ1470"/>
      <c r="DR1470"/>
      <c r="DS1470"/>
      <c r="DT1470"/>
      <c r="DU1470"/>
      <c r="DV1470"/>
      <c r="DW1470"/>
      <c r="DX1470"/>
      <c r="DY1470"/>
      <c r="DZ1470"/>
      <c r="EA1470"/>
      <c r="EB1470"/>
      <c r="EC1470"/>
      <c r="ED1470"/>
      <c r="EE1470"/>
      <c r="EF1470"/>
      <c r="EG1470"/>
      <c r="EH1470"/>
      <c r="EI1470"/>
      <c r="EJ1470"/>
      <c r="EK1470"/>
      <c r="EL1470"/>
      <c r="EM1470"/>
      <c r="EN1470"/>
      <c r="EO1470"/>
      <c r="EP1470"/>
      <c r="EQ1470"/>
      <c r="ER1470"/>
      <c r="ES1470"/>
      <c r="ET1470"/>
      <c r="EU1470"/>
      <c r="EV1470"/>
      <c r="EW1470"/>
      <c r="EX1470"/>
      <c r="EY1470"/>
      <c r="EZ1470"/>
      <c r="FA1470"/>
      <c r="FB1470"/>
      <c r="FC1470"/>
      <c r="FD1470"/>
      <c r="FE1470"/>
      <c r="FF1470"/>
      <c r="FG1470"/>
      <c r="FH1470"/>
      <c r="FI1470"/>
      <c r="FJ1470"/>
      <c r="FK1470"/>
      <c r="FL1470"/>
      <c r="FM1470"/>
      <c r="FN1470"/>
      <c r="FO1470"/>
      <c r="FP1470"/>
      <c r="FQ1470"/>
      <c r="FR1470"/>
      <c r="FS1470"/>
      <c r="FT1470"/>
      <c r="FU1470"/>
      <c r="FV1470"/>
      <c r="FW1470"/>
      <c r="FX1470"/>
      <c r="FY1470"/>
      <c r="FZ1470"/>
      <c r="GA1470"/>
      <c r="GB1470"/>
      <c r="GC1470"/>
      <c r="GD1470"/>
      <c r="GE1470"/>
      <c r="GF1470"/>
      <c r="GG1470"/>
      <c r="GH1470"/>
      <c r="GI1470"/>
      <c r="GJ1470"/>
      <c r="GK1470"/>
      <c r="GL1470"/>
      <c r="GM1470"/>
      <c r="GN1470"/>
      <c r="GO1470"/>
      <c r="GP1470"/>
      <c r="GQ1470"/>
      <c r="GR1470"/>
      <c r="GS1470"/>
      <c r="GT1470"/>
      <c r="GU1470"/>
      <c r="GV1470"/>
      <c r="GW1470"/>
      <c r="GX1470"/>
      <c r="GY1470"/>
      <c r="GZ1470"/>
      <c r="HA1470"/>
      <c r="HB1470"/>
      <c r="HC1470"/>
      <c r="HD1470"/>
      <c r="HE1470"/>
      <c r="HF1470"/>
      <c r="HG1470"/>
      <c r="HH1470"/>
      <c r="HI1470"/>
      <c r="HJ1470"/>
      <c r="HK1470"/>
      <c r="HL1470"/>
      <c r="HM1470"/>
      <c r="HN1470"/>
      <c r="HO1470"/>
      <c r="HP1470"/>
      <c r="HQ1470"/>
      <c r="HR1470"/>
      <c r="HS1470"/>
      <c r="HT1470"/>
      <c r="HU1470"/>
      <c r="HV1470"/>
      <c r="HW1470"/>
      <c r="HX1470"/>
      <c r="HY1470"/>
      <c r="HZ1470"/>
      <c r="IA1470"/>
      <c r="IB1470"/>
      <c r="IC1470"/>
      <c r="ID1470"/>
      <c r="IE1470"/>
      <c r="IF1470"/>
      <c r="IG1470"/>
      <c r="IH1470"/>
      <c r="II1470"/>
      <c r="IJ1470"/>
      <c r="IK1470"/>
      <c r="IL1470"/>
      <c r="IM1470"/>
      <c r="IN1470"/>
      <c r="IO1470"/>
      <c r="IP1470"/>
      <c r="IQ1470"/>
      <c r="IR1470"/>
      <c r="IS1470"/>
      <c r="IT1470"/>
      <c r="IU1470"/>
      <c r="IV1470"/>
      <c r="IW1470"/>
      <c r="IX1470"/>
      <c r="IY1470"/>
      <c r="IZ1470"/>
      <c r="JA1470"/>
      <c r="JB1470"/>
      <c r="JC1470"/>
      <c r="JD1470"/>
      <c r="JE1470"/>
      <c r="JF1470"/>
      <c r="JG1470"/>
      <c r="JH1470"/>
      <c r="JI1470"/>
      <c r="JJ1470"/>
      <c r="JK1470"/>
      <c r="JL1470"/>
      <c r="JM1470"/>
      <c r="JN1470"/>
      <c r="JO1470"/>
      <c r="JP1470"/>
      <c r="JQ1470"/>
      <c r="JR1470"/>
      <c r="JS1470"/>
      <c r="JT1470"/>
      <c r="JU1470"/>
      <c r="JV1470"/>
      <c r="JW1470"/>
      <c r="JX1470"/>
      <c r="JY1470"/>
      <c r="JZ1470"/>
      <c r="KA1470"/>
      <c r="KB1470"/>
      <c r="KC1470"/>
      <c r="KD1470"/>
      <c r="KE1470"/>
      <c r="KF1470"/>
      <c r="KG1470"/>
      <c r="KH1470"/>
      <c r="KI1470"/>
      <c r="KJ1470"/>
      <c r="KK1470"/>
      <c r="KL1470"/>
      <c r="KM1470"/>
      <c r="KN1470"/>
      <c r="KO1470"/>
      <c r="KP1470"/>
      <c r="KQ1470"/>
      <c r="KR1470"/>
      <c r="KS1470"/>
      <c r="KT1470"/>
      <c r="KU1470"/>
      <c r="KV1470"/>
      <c r="KW1470"/>
      <c r="KX1470"/>
      <c r="KY1470"/>
      <c r="KZ1470"/>
      <c r="LA1470"/>
      <c r="LB1470"/>
      <c r="LC1470"/>
      <c r="LD1470"/>
      <c r="LE1470"/>
      <c r="LF1470"/>
      <c r="LG1470"/>
      <c r="LH1470"/>
      <c r="LI1470"/>
      <c r="LJ1470"/>
      <c r="LK1470"/>
      <c r="LL1470"/>
      <c r="LM1470"/>
      <c r="LN1470"/>
      <c r="LO1470"/>
      <c r="LP1470"/>
      <c r="LQ1470"/>
      <c r="LR1470"/>
      <c r="LS1470"/>
      <c r="LT1470"/>
      <c r="LU1470"/>
      <c r="LV1470"/>
      <c r="LW1470"/>
      <c r="LX1470"/>
      <c r="LY1470"/>
      <c r="LZ1470"/>
      <c r="MA1470"/>
      <c r="MB1470"/>
      <c r="MC1470"/>
      <c r="MD1470"/>
      <c r="ME1470"/>
      <c r="MF1470"/>
      <c r="MG1470"/>
      <c r="MH1470"/>
      <c r="MI1470"/>
      <c r="MJ1470"/>
      <c r="MK1470"/>
      <c r="ML1470"/>
      <c r="MM1470"/>
      <c r="MN1470"/>
      <c r="MO1470"/>
      <c r="MP1470"/>
      <c r="MQ1470"/>
      <c r="MR1470"/>
      <c r="MS1470"/>
      <c r="MT1470"/>
      <c r="MU1470"/>
      <c r="MV1470"/>
      <c r="MW1470"/>
      <c r="MX1470"/>
      <c r="MY1470"/>
      <c r="MZ1470"/>
      <c r="NA1470"/>
      <c r="NB1470"/>
      <c r="NC1470"/>
      <c r="ND1470"/>
      <c r="NE1470"/>
      <c r="NF1470"/>
      <c r="NG1470"/>
      <c r="NH1470"/>
      <c r="NI1470"/>
      <c r="NJ1470"/>
      <c r="NK1470"/>
      <c r="NL1470"/>
      <c r="NM1470"/>
      <c r="NN1470"/>
      <c r="NO1470"/>
      <c r="NP1470"/>
      <c r="NQ1470"/>
      <c r="NR1470"/>
      <c r="NS1470"/>
      <c r="NT1470"/>
      <c r="NU1470"/>
      <c r="NV1470"/>
      <c r="NW1470"/>
      <c r="NX1470"/>
      <c r="NY1470"/>
      <c r="NZ1470"/>
      <c r="OA1470"/>
    </row>
    <row r="1471" spans="16:391"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  <c r="CN1471"/>
      <c r="CO1471"/>
      <c r="CP1471"/>
      <c r="CQ1471"/>
      <c r="CR1471"/>
      <c r="CS1471"/>
      <c r="CT1471"/>
      <c r="CU1471"/>
      <c r="CV1471"/>
      <c r="CW1471"/>
      <c r="CX1471"/>
      <c r="CY1471"/>
      <c r="CZ1471"/>
      <c r="DA1471"/>
      <c r="DB1471"/>
      <c r="DC1471"/>
      <c r="DD1471"/>
      <c r="DE1471"/>
      <c r="DF1471"/>
      <c r="DG1471"/>
      <c r="DH1471"/>
      <c r="DI1471"/>
      <c r="DJ1471"/>
      <c r="DK1471"/>
      <c r="DL1471"/>
      <c r="DM1471"/>
      <c r="DN1471"/>
      <c r="DO1471"/>
      <c r="DP1471"/>
      <c r="DQ1471"/>
      <c r="DR1471"/>
      <c r="DS1471"/>
      <c r="DT1471"/>
      <c r="DU1471"/>
      <c r="DV1471"/>
      <c r="DW1471"/>
      <c r="DX1471"/>
      <c r="DY1471"/>
      <c r="DZ1471"/>
      <c r="EA1471"/>
      <c r="EB1471"/>
      <c r="EC1471"/>
      <c r="ED1471"/>
      <c r="EE1471"/>
      <c r="EF1471"/>
      <c r="EG1471"/>
      <c r="EH1471"/>
      <c r="EI1471"/>
      <c r="EJ1471"/>
      <c r="EK1471"/>
      <c r="EL1471"/>
      <c r="EM1471"/>
      <c r="EN1471"/>
      <c r="EO1471"/>
      <c r="EP1471"/>
      <c r="EQ1471"/>
      <c r="ER1471"/>
      <c r="ES1471"/>
      <c r="ET1471"/>
      <c r="EU1471"/>
      <c r="EV1471"/>
      <c r="EW1471"/>
      <c r="EX1471"/>
      <c r="EY1471"/>
      <c r="EZ1471"/>
      <c r="FA1471"/>
      <c r="FB1471"/>
      <c r="FC1471"/>
      <c r="FD1471"/>
      <c r="FE1471"/>
      <c r="FF1471"/>
      <c r="FG1471"/>
      <c r="FH1471"/>
      <c r="FI1471"/>
      <c r="FJ1471"/>
      <c r="FK1471"/>
      <c r="FL1471"/>
      <c r="FM1471"/>
      <c r="FN1471"/>
      <c r="FO1471"/>
      <c r="FP1471"/>
      <c r="FQ1471"/>
      <c r="FR1471"/>
      <c r="FS1471"/>
      <c r="FT1471"/>
      <c r="FU1471"/>
      <c r="FV1471"/>
      <c r="FW1471"/>
      <c r="FX1471"/>
      <c r="FY1471"/>
      <c r="FZ1471"/>
      <c r="GA1471"/>
      <c r="GB1471"/>
      <c r="GC1471"/>
      <c r="GD1471"/>
      <c r="GE1471"/>
      <c r="GF1471"/>
      <c r="GG1471"/>
      <c r="GH1471"/>
      <c r="GI1471"/>
      <c r="GJ1471"/>
      <c r="GK1471"/>
      <c r="GL1471"/>
      <c r="GM1471"/>
      <c r="GN1471"/>
      <c r="GO1471"/>
      <c r="GP1471"/>
      <c r="GQ1471"/>
      <c r="GR1471"/>
      <c r="GS1471"/>
      <c r="GT1471"/>
      <c r="GU1471"/>
      <c r="GV1471"/>
      <c r="GW1471"/>
      <c r="GX1471"/>
      <c r="GY1471"/>
      <c r="GZ1471"/>
      <c r="HA1471"/>
      <c r="HB1471"/>
      <c r="HC1471"/>
      <c r="HD1471"/>
      <c r="HE1471"/>
      <c r="HF1471"/>
      <c r="HG1471"/>
      <c r="HH1471"/>
      <c r="HI1471"/>
      <c r="HJ1471"/>
      <c r="HK1471"/>
      <c r="HL1471"/>
      <c r="HM1471"/>
      <c r="HN1471"/>
      <c r="HO1471"/>
      <c r="HP1471"/>
      <c r="HQ1471"/>
      <c r="HR1471"/>
      <c r="HS1471"/>
      <c r="HT1471"/>
      <c r="HU1471"/>
      <c r="HV1471"/>
      <c r="HW1471"/>
      <c r="HX1471"/>
      <c r="HY1471"/>
      <c r="HZ1471"/>
      <c r="IA1471"/>
      <c r="IB1471"/>
      <c r="IC1471"/>
      <c r="ID1471"/>
      <c r="IE1471"/>
      <c r="IF1471"/>
      <c r="IG1471"/>
      <c r="IH1471"/>
      <c r="II1471"/>
      <c r="IJ1471"/>
      <c r="IK1471"/>
      <c r="IL1471"/>
      <c r="IM1471"/>
      <c r="IN1471"/>
      <c r="IO1471"/>
      <c r="IP1471"/>
      <c r="IQ1471"/>
      <c r="IR1471"/>
      <c r="IS1471"/>
      <c r="IT1471"/>
      <c r="IU1471"/>
      <c r="IV1471"/>
      <c r="IW1471"/>
      <c r="IX1471"/>
      <c r="IY1471"/>
      <c r="IZ1471"/>
      <c r="JA1471"/>
      <c r="JB1471"/>
      <c r="JC1471"/>
      <c r="JD1471"/>
      <c r="JE1471"/>
      <c r="JF1471"/>
      <c r="JG1471"/>
      <c r="JH1471"/>
      <c r="JI1471"/>
      <c r="JJ1471"/>
      <c r="JK1471"/>
      <c r="JL1471"/>
      <c r="JM1471"/>
      <c r="JN1471"/>
      <c r="JO1471"/>
      <c r="JP1471"/>
      <c r="JQ1471"/>
      <c r="JR1471"/>
      <c r="JS1471"/>
      <c r="JT1471"/>
      <c r="JU1471"/>
      <c r="JV1471"/>
      <c r="JW1471"/>
      <c r="JX1471"/>
      <c r="JY1471"/>
      <c r="JZ1471"/>
      <c r="KA1471"/>
      <c r="KB1471"/>
      <c r="KC1471"/>
      <c r="KD1471"/>
      <c r="KE1471"/>
      <c r="KF1471"/>
      <c r="KG1471"/>
      <c r="KH1471"/>
      <c r="KI1471"/>
      <c r="KJ1471"/>
      <c r="KK1471"/>
      <c r="KL1471"/>
      <c r="KM1471"/>
      <c r="KN1471"/>
      <c r="KO1471"/>
      <c r="KP1471"/>
      <c r="KQ1471"/>
      <c r="KR1471"/>
      <c r="KS1471"/>
      <c r="KT1471"/>
      <c r="KU1471"/>
      <c r="KV1471"/>
      <c r="KW1471"/>
      <c r="KX1471"/>
      <c r="KY1471"/>
      <c r="KZ1471"/>
      <c r="LA1471"/>
      <c r="LB1471"/>
      <c r="LC1471"/>
      <c r="LD1471"/>
      <c r="LE1471"/>
      <c r="LF1471"/>
      <c r="LG1471"/>
      <c r="LH1471"/>
      <c r="LI1471"/>
      <c r="LJ1471"/>
      <c r="LK1471"/>
      <c r="LL1471"/>
      <c r="LM1471"/>
      <c r="LN1471"/>
      <c r="LO1471"/>
      <c r="LP1471"/>
      <c r="LQ1471"/>
      <c r="LR1471"/>
      <c r="LS1471"/>
      <c r="LT1471"/>
      <c r="LU1471"/>
      <c r="LV1471"/>
      <c r="LW1471"/>
      <c r="LX1471"/>
      <c r="LY1471"/>
      <c r="LZ1471"/>
      <c r="MA1471"/>
      <c r="MB1471"/>
      <c r="MC1471"/>
      <c r="MD1471"/>
      <c r="ME1471"/>
      <c r="MF1471"/>
      <c r="MG1471"/>
      <c r="MH1471"/>
      <c r="MI1471"/>
      <c r="MJ1471"/>
      <c r="MK1471"/>
      <c r="ML1471"/>
      <c r="MM1471"/>
      <c r="MN1471"/>
      <c r="MO1471"/>
      <c r="MP1471"/>
      <c r="MQ1471"/>
      <c r="MR1471"/>
      <c r="MS1471"/>
      <c r="MT1471"/>
      <c r="MU1471"/>
      <c r="MV1471"/>
      <c r="MW1471"/>
      <c r="MX1471"/>
      <c r="MY1471"/>
      <c r="MZ1471"/>
      <c r="NA1471"/>
      <c r="NB1471"/>
      <c r="NC1471"/>
      <c r="ND1471"/>
      <c r="NE1471"/>
      <c r="NF1471"/>
      <c r="NG1471"/>
      <c r="NH1471"/>
      <c r="NI1471"/>
      <c r="NJ1471"/>
      <c r="NK1471"/>
      <c r="NL1471"/>
      <c r="NM1471"/>
      <c r="NN1471"/>
      <c r="NO1471"/>
      <c r="NP1471"/>
      <c r="NQ1471"/>
      <c r="NR1471"/>
      <c r="NS1471"/>
      <c r="NT1471"/>
      <c r="NU1471"/>
      <c r="NV1471"/>
      <c r="NW1471"/>
      <c r="NX1471"/>
      <c r="NY1471"/>
      <c r="NZ1471"/>
      <c r="OA1471"/>
    </row>
    <row r="1472" spans="16:391"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  <c r="CN1472"/>
      <c r="CO1472"/>
      <c r="CP1472"/>
      <c r="CQ1472"/>
      <c r="CR1472"/>
      <c r="CS1472"/>
      <c r="CT1472"/>
      <c r="CU1472"/>
      <c r="CV1472"/>
      <c r="CW1472"/>
      <c r="CX1472"/>
      <c r="CY1472"/>
      <c r="CZ1472"/>
      <c r="DA1472"/>
      <c r="DB1472"/>
      <c r="DC1472"/>
      <c r="DD1472"/>
      <c r="DE1472"/>
      <c r="DF1472"/>
      <c r="DG1472"/>
      <c r="DH1472"/>
      <c r="DI1472"/>
      <c r="DJ1472"/>
      <c r="DK1472"/>
      <c r="DL1472"/>
      <c r="DM1472"/>
      <c r="DN1472"/>
      <c r="DO1472"/>
      <c r="DP1472"/>
      <c r="DQ1472"/>
      <c r="DR1472"/>
      <c r="DS1472"/>
      <c r="DT1472"/>
      <c r="DU1472"/>
      <c r="DV1472"/>
      <c r="DW1472"/>
      <c r="DX1472"/>
      <c r="DY1472"/>
      <c r="DZ1472"/>
      <c r="EA1472"/>
      <c r="EB1472"/>
      <c r="EC1472"/>
      <c r="ED1472"/>
      <c r="EE1472"/>
      <c r="EF1472"/>
      <c r="EG1472"/>
      <c r="EH1472"/>
      <c r="EI1472"/>
      <c r="EJ1472"/>
      <c r="EK1472"/>
      <c r="EL1472"/>
      <c r="EM1472"/>
      <c r="EN1472"/>
      <c r="EO1472"/>
      <c r="EP1472"/>
      <c r="EQ1472"/>
      <c r="ER1472"/>
      <c r="ES1472"/>
      <c r="ET1472"/>
      <c r="EU1472"/>
      <c r="EV1472"/>
      <c r="EW1472"/>
      <c r="EX1472"/>
      <c r="EY1472"/>
      <c r="EZ1472"/>
      <c r="FA1472"/>
      <c r="FB1472"/>
      <c r="FC1472"/>
      <c r="FD1472"/>
      <c r="FE1472"/>
      <c r="FF1472"/>
      <c r="FG1472"/>
      <c r="FH1472"/>
      <c r="FI1472"/>
      <c r="FJ1472"/>
      <c r="FK1472"/>
      <c r="FL1472"/>
      <c r="FM1472"/>
      <c r="FN1472"/>
      <c r="FO1472"/>
      <c r="FP1472"/>
      <c r="FQ1472"/>
      <c r="FR1472"/>
      <c r="FS1472"/>
      <c r="FT1472"/>
      <c r="FU1472"/>
      <c r="FV1472"/>
      <c r="FW1472"/>
      <c r="FX1472"/>
      <c r="FY1472"/>
      <c r="FZ1472"/>
      <c r="GA1472"/>
      <c r="GB1472"/>
      <c r="GC1472"/>
      <c r="GD1472"/>
      <c r="GE1472"/>
      <c r="GF1472"/>
      <c r="GG1472"/>
      <c r="GH1472"/>
      <c r="GI1472"/>
      <c r="GJ1472"/>
      <c r="GK1472"/>
      <c r="GL1472"/>
      <c r="GM1472"/>
      <c r="GN1472"/>
      <c r="GO1472"/>
      <c r="GP1472"/>
      <c r="GQ1472"/>
      <c r="GR1472"/>
      <c r="GS1472"/>
      <c r="GT1472"/>
      <c r="GU1472"/>
      <c r="GV1472"/>
      <c r="GW1472"/>
      <c r="GX1472"/>
      <c r="GY1472"/>
      <c r="GZ1472"/>
      <c r="HA1472"/>
      <c r="HB1472"/>
      <c r="HC1472"/>
      <c r="HD1472"/>
      <c r="HE1472"/>
      <c r="HF1472"/>
      <c r="HG1472"/>
      <c r="HH1472"/>
      <c r="HI1472"/>
      <c r="HJ1472"/>
      <c r="HK1472"/>
      <c r="HL1472"/>
      <c r="HM1472"/>
      <c r="HN1472"/>
      <c r="HO1472"/>
      <c r="HP1472"/>
      <c r="HQ1472"/>
      <c r="HR1472"/>
      <c r="HS1472"/>
      <c r="HT1472"/>
      <c r="HU1472"/>
      <c r="HV1472"/>
      <c r="HW1472"/>
      <c r="HX1472"/>
      <c r="HY1472"/>
      <c r="HZ1472"/>
      <c r="IA1472"/>
      <c r="IB1472"/>
      <c r="IC1472"/>
      <c r="ID1472"/>
      <c r="IE1472"/>
      <c r="IF1472"/>
      <c r="IG1472"/>
      <c r="IH1472"/>
      <c r="II1472"/>
      <c r="IJ1472"/>
      <c r="IK1472"/>
      <c r="IL1472"/>
      <c r="IM1472"/>
      <c r="IN1472"/>
      <c r="IO1472"/>
      <c r="IP1472"/>
      <c r="IQ1472"/>
      <c r="IR1472"/>
      <c r="IS1472"/>
      <c r="IT1472"/>
      <c r="IU1472"/>
      <c r="IV1472"/>
      <c r="IW1472"/>
      <c r="IX1472"/>
      <c r="IY1472"/>
      <c r="IZ1472"/>
      <c r="JA1472"/>
      <c r="JB1472"/>
      <c r="JC1472"/>
      <c r="JD1472"/>
      <c r="JE1472"/>
      <c r="JF1472"/>
      <c r="JG1472"/>
      <c r="JH1472"/>
      <c r="JI1472"/>
      <c r="JJ1472"/>
      <c r="JK1472"/>
      <c r="JL1472"/>
      <c r="JM1472"/>
      <c r="JN1472"/>
      <c r="JO1472"/>
      <c r="JP1472"/>
      <c r="JQ1472"/>
      <c r="JR1472"/>
      <c r="JS1472"/>
      <c r="JT1472"/>
      <c r="JU1472"/>
      <c r="JV1472"/>
      <c r="JW1472"/>
      <c r="JX1472"/>
      <c r="JY1472"/>
      <c r="JZ1472"/>
      <c r="KA1472"/>
      <c r="KB1472"/>
      <c r="KC1472"/>
      <c r="KD1472"/>
      <c r="KE1472"/>
      <c r="KF1472"/>
      <c r="KG1472"/>
      <c r="KH1472"/>
      <c r="KI1472"/>
      <c r="KJ1472"/>
      <c r="KK1472"/>
      <c r="KL1472"/>
      <c r="KM1472"/>
      <c r="KN1472"/>
      <c r="KO1472"/>
      <c r="KP1472"/>
      <c r="KQ1472"/>
      <c r="KR1472"/>
      <c r="KS1472"/>
      <c r="KT1472"/>
      <c r="KU1472"/>
      <c r="KV1472"/>
      <c r="KW1472"/>
      <c r="KX1472"/>
      <c r="KY1472"/>
      <c r="KZ1472"/>
      <c r="LA1472"/>
      <c r="LB1472"/>
      <c r="LC1472"/>
      <c r="LD1472"/>
      <c r="LE1472"/>
      <c r="LF1472"/>
      <c r="LG1472"/>
      <c r="LH1472"/>
      <c r="LI1472"/>
      <c r="LJ1472"/>
      <c r="LK1472"/>
      <c r="LL1472"/>
      <c r="LM1472"/>
      <c r="LN1472"/>
      <c r="LO1472"/>
      <c r="LP1472"/>
      <c r="LQ1472"/>
      <c r="LR1472"/>
      <c r="LS1472"/>
      <c r="LT1472"/>
      <c r="LU1472"/>
      <c r="LV1472"/>
      <c r="LW1472"/>
      <c r="LX1472"/>
      <c r="LY1472"/>
      <c r="LZ1472"/>
      <c r="MA1472"/>
      <c r="MB1472"/>
      <c r="MC1472"/>
      <c r="MD1472"/>
      <c r="ME1472"/>
      <c r="MF1472"/>
      <c r="MG1472"/>
      <c r="MH1472"/>
      <c r="MI1472"/>
      <c r="MJ1472"/>
      <c r="MK1472"/>
      <c r="ML1472"/>
      <c r="MM1472"/>
      <c r="MN1472"/>
      <c r="MO1472"/>
      <c r="MP1472"/>
      <c r="MQ1472"/>
      <c r="MR1472"/>
      <c r="MS1472"/>
      <c r="MT1472"/>
      <c r="MU1472"/>
      <c r="MV1472"/>
      <c r="MW1472"/>
      <c r="MX1472"/>
      <c r="MY1472"/>
      <c r="MZ1472"/>
      <c r="NA1472"/>
      <c r="NB1472"/>
      <c r="NC1472"/>
      <c r="ND1472"/>
      <c r="NE1472"/>
      <c r="NF1472"/>
      <c r="NG1472"/>
      <c r="NH1472"/>
      <c r="NI1472"/>
      <c r="NJ1472"/>
      <c r="NK1472"/>
      <c r="NL1472"/>
      <c r="NM1472"/>
      <c r="NN1472"/>
      <c r="NO1472"/>
      <c r="NP1472"/>
      <c r="NQ1472"/>
      <c r="NR1472"/>
      <c r="NS1472"/>
      <c r="NT1472"/>
      <c r="NU1472"/>
      <c r="NV1472"/>
      <c r="NW1472"/>
      <c r="NX1472"/>
      <c r="NY1472"/>
      <c r="NZ1472"/>
      <c r="OA1472"/>
    </row>
    <row r="1473" spans="16:391"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  <c r="CN1473"/>
      <c r="CO1473"/>
      <c r="CP1473"/>
      <c r="CQ1473"/>
      <c r="CR1473"/>
      <c r="CS1473"/>
      <c r="CT1473"/>
      <c r="CU1473"/>
      <c r="CV1473"/>
      <c r="CW1473"/>
      <c r="CX1473"/>
      <c r="CY1473"/>
      <c r="CZ1473"/>
      <c r="DA1473"/>
      <c r="DB1473"/>
      <c r="DC1473"/>
      <c r="DD1473"/>
      <c r="DE1473"/>
      <c r="DF1473"/>
      <c r="DG1473"/>
      <c r="DH1473"/>
      <c r="DI1473"/>
      <c r="DJ1473"/>
      <c r="DK1473"/>
      <c r="DL1473"/>
      <c r="DM1473"/>
      <c r="DN1473"/>
      <c r="DO1473"/>
      <c r="DP1473"/>
      <c r="DQ1473"/>
      <c r="DR1473"/>
      <c r="DS1473"/>
      <c r="DT1473"/>
      <c r="DU1473"/>
      <c r="DV1473"/>
      <c r="DW1473"/>
      <c r="DX1473"/>
      <c r="DY1473"/>
      <c r="DZ1473"/>
      <c r="EA1473"/>
      <c r="EB1473"/>
      <c r="EC1473"/>
      <c r="ED1473"/>
      <c r="EE1473"/>
      <c r="EF1473"/>
      <c r="EG1473"/>
      <c r="EH1473"/>
      <c r="EI1473"/>
      <c r="EJ1473"/>
      <c r="EK1473"/>
      <c r="EL1473"/>
      <c r="EM1473"/>
      <c r="EN1473"/>
      <c r="EO1473"/>
      <c r="EP1473"/>
      <c r="EQ1473"/>
      <c r="ER1473"/>
      <c r="ES1473"/>
      <c r="ET1473"/>
      <c r="EU1473"/>
      <c r="EV1473"/>
      <c r="EW1473"/>
      <c r="EX1473"/>
      <c r="EY1473"/>
      <c r="EZ1473"/>
      <c r="FA1473"/>
      <c r="FB1473"/>
      <c r="FC1473"/>
      <c r="FD1473"/>
      <c r="FE1473"/>
      <c r="FF1473"/>
      <c r="FG1473"/>
      <c r="FH1473"/>
      <c r="FI1473"/>
      <c r="FJ1473"/>
      <c r="FK1473"/>
      <c r="FL1473"/>
      <c r="FM1473"/>
      <c r="FN1473"/>
      <c r="FO1473"/>
      <c r="FP1473"/>
      <c r="FQ1473"/>
      <c r="FR1473"/>
      <c r="FS1473"/>
      <c r="FT1473"/>
      <c r="FU1473"/>
      <c r="FV1473"/>
      <c r="FW1473"/>
      <c r="FX1473"/>
      <c r="FY1473"/>
      <c r="FZ1473"/>
      <c r="GA1473"/>
      <c r="GB1473"/>
      <c r="GC1473"/>
      <c r="GD1473"/>
      <c r="GE1473"/>
      <c r="GF1473"/>
      <c r="GG1473"/>
      <c r="GH1473"/>
      <c r="GI1473"/>
      <c r="GJ1473"/>
      <c r="GK1473"/>
      <c r="GL1473"/>
      <c r="GM1473"/>
      <c r="GN1473"/>
      <c r="GO1473"/>
      <c r="GP1473"/>
      <c r="GQ1473"/>
      <c r="GR1473"/>
      <c r="GS1473"/>
      <c r="GT1473"/>
      <c r="GU1473"/>
      <c r="GV1473"/>
      <c r="GW1473"/>
      <c r="GX1473"/>
      <c r="GY1473"/>
      <c r="GZ1473"/>
      <c r="HA1473"/>
      <c r="HB1473"/>
      <c r="HC1473"/>
      <c r="HD1473"/>
      <c r="HE1473"/>
      <c r="HF1473"/>
      <c r="HG1473"/>
      <c r="HH1473"/>
      <c r="HI1473"/>
      <c r="HJ1473"/>
      <c r="HK1473"/>
      <c r="HL1473"/>
      <c r="HM1473"/>
      <c r="HN1473"/>
      <c r="HO1473"/>
      <c r="HP1473"/>
      <c r="HQ1473"/>
      <c r="HR1473"/>
      <c r="HS1473"/>
      <c r="HT1473"/>
      <c r="HU1473"/>
      <c r="HV1473"/>
      <c r="HW1473"/>
      <c r="HX1473"/>
      <c r="HY1473"/>
      <c r="HZ1473"/>
      <c r="IA1473"/>
      <c r="IB1473"/>
      <c r="IC1473"/>
      <c r="ID1473"/>
      <c r="IE1473"/>
      <c r="IF1473"/>
      <c r="IG1473"/>
      <c r="IH1473"/>
      <c r="II1473"/>
      <c r="IJ1473"/>
      <c r="IK1473"/>
      <c r="IL1473"/>
      <c r="IM1473"/>
      <c r="IN1473"/>
      <c r="IO1473"/>
      <c r="IP1473"/>
      <c r="IQ1473"/>
      <c r="IR1473"/>
      <c r="IS1473"/>
      <c r="IT1473"/>
      <c r="IU1473"/>
      <c r="IV1473"/>
      <c r="IW1473"/>
      <c r="IX1473"/>
      <c r="IY1473"/>
      <c r="IZ1473"/>
      <c r="JA1473"/>
      <c r="JB1473"/>
      <c r="JC1473"/>
      <c r="JD1473"/>
      <c r="JE1473"/>
      <c r="JF1473"/>
      <c r="JG1473"/>
      <c r="JH1473"/>
      <c r="JI1473"/>
      <c r="JJ1473"/>
      <c r="JK1473"/>
      <c r="JL1473"/>
      <c r="JM1473"/>
      <c r="JN1473"/>
      <c r="JO1473"/>
      <c r="JP1473"/>
      <c r="JQ1473"/>
      <c r="JR1473"/>
      <c r="JS1473"/>
      <c r="JT1473"/>
      <c r="JU1473"/>
      <c r="JV1473"/>
      <c r="JW1473"/>
      <c r="JX1473"/>
      <c r="JY1473"/>
      <c r="JZ1473"/>
      <c r="KA1473"/>
      <c r="KB1473"/>
      <c r="KC1473"/>
      <c r="KD1473"/>
      <c r="KE1473"/>
      <c r="KF1473"/>
      <c r="KG1473"/>
      <c r="KH1473"/>
      <c r="KI1473"/>
      <c r="KJ1473"/>
      <c r="KK1473"/>
      <c r="KL1473"/>
      <c r="KM1473"/>
      <c r="KN1473"/>
      <c r="KO1473"/>
      <c r="KP1473"/>
      <c r="KQ1473"/>
      <c r="KR1473"/>
      <c r="KS1473"/>
      <c r="KT1473"/>
      <c r="KU1473"/>
      <c r="KV1473"/>
      <c r="KW1473"/>
      <c r="KX1473"/>
      <c r="KY1473"/>
      <c r="KZ1473"/>
      <c r="LA1473"/>
      <c r="LB1473"/>
      <c r="LC1473"/>
      <c r="LD1473"/>
      <c r="LE1473"/>
      <c r="LF1473"/>
      <c r="LG1473"/>
      <c r="LH1473"/>
      <c r="LI1473"/>
      <c r="LJ1473"/>
      <c r="LK1473"/>
      <c r="LL1473"/>
      <c r="LM1473"/>
      <c r="LN1473"/>
      <c r="LO1473"/>
      <c r="LP1473"/>
      <c r="LQ1473"/>
      <c r="LR1473"/>
      <c r="LS1473"/>
      <c r="LT1473"/>
      <c r="LU1473"/>
      <c r="LV1473"/>
      <c r="LW1473"/>
      <c r="LX1473"/>
      <c r="LY1473"/>
      <c r="LZ1473"/>
      <c r="MA1473"/>
      <c r="MB1473"/>
      <c r="MC1473"/>
      <c r="MD1473"/>
      <c r="ME1473"/>
      <c r="MF1473"/>
      <c r="MG1473"/>
      <c r="MH1473"/>
      <c r="MI1473"/>
      <c r="MJ1473"/>
      <c r="MK1473"/>
      <c r="ML1473"/>
      <c r="MM1473"/>
      <c r="MN1473"/>
      <c r="MO1473"/>
      <c r="MP1473"/>
      <c r="MQ1473"/>
      <c r="MR1473"/>
      <c r="MS1473"/>
      <c r="MT1473"/>
      <c r="MU1473"/>
      <c r="MV1473"/>
      <c r="MW1473"/>
      <c r="MX1473"/>
      <c r="MY1473"/>
      <c r="MZ1473"/>
      <c r="NA1473"/>
      <c r="NB1473"/>
      <c r="NC1473"/>
      <c r="ND1473"/>
      <c r="NE1473"/>
      <c r="NF1473"/>
      <c r="NG1473"/>
      <c r="NH1473"/>
      <c r="NI1473"/>
      <c r="NJ1473"/>
      <c r="NK1473"/>
      <c r="NL1473"/>
      <c r="NM1473"/>
      <c r="NN1473"/>
      <c r="NO1473"/>
      <c r="NP1473"/>
      <c r="NQ1473"/>
      <c r="NR1473"/>
      <c r="NS1473"/>
      <c r="NT1473"/>
      <c r="NU1473"/>
      <c r="NV1473"/>
      <c r="NW1473"/>
      <c r="NX1473"/>
      <c r="NY1473"/>
      <c r="NZ1473"/>
      <c r="OA1473"/>
    </row>
    <row r="1474" spans="16:391"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  <c r="CN1474"/>
      <c r="CO1474"/>
      <c r="CP1474"/>
      <c r="CQ1474"/>
      <c r="CR1474"/>
      <c r="CS1474"/>
      <c r="CT1474"/>
      <c r="CU1474"/>
      <c r="CV1474"/>
      <c r="CW1474"/>
      <c r="CX1474"/>
      <c r="CY1474"/>
      <c r="CZ1474"/>
      <c r="DA1474"/>
      <c r="DB1474"/>
      <c r="DC1474"/>
      <c r="DD1474"/>
      <c r="DE1474"/>
      <c r="DF1474"/>
      <c r="DG1474"/>
      <c r="DH1474"/>
      <c r="DI1474"/>
      <c r="DJ1474"/>
      <c r="DK1474"/>
      <c r="DL1474"/>
      <c r="DM1474"/>
      <c r="DN1474"/>
      <c r="DO1474"/>
      <c r="DP1474"/>
      <c r="DQ1474"/>
      <c r="DR1474"/>
      <c r="DS1474"/>
      <c r="DT1474"/>
      <c r="DU1474"/>
      <c r="DV1474"/>
      <c r="DW1474"/>
      <c r="DX1474"/>
      <c r="DY1474"/>
      <c r="DZ1474"/>
      <c r="EA1474"/>
      <c r="EB1474"/>
      <c r="EC1474"/>
      <c r="ED1474"/>
      <c r="EE1474"/>
      <c r="EF1474"/>
      <c r="EG1474"/>
      <c r="EH1474"/>
      <c r="EI1474"/>
      <c r="EJ1474"/>
      <c r="EK1474"/>
      <c r="EL1474"/>
      <c r="EM1474"/>
      <c r="EN1474"/>
      <c r="EO1474"/>
      <c r="EP1474"/>
      <c r="EQ1474"/>
      <c r="ER1474"/>
      <c r="ES1474"/>
      <c r="ET1474"/>
      <c r="EU1474"/>
      <c r="EV1474"/>
      <c r="EW1474"/>
      <c r="EX1474"/>
      <c r="EY1474"/>
      <c r="EZ1474"/>
      <c r="FA1474"/>
      <c r="FB1474"/>
      <c r="FC1474"/>
      <c r="FD1474"/>
      <c r="FE1474"/>
      <c r="FF1474"/>
      <c r="FG1474"/>
      <c r="FH1474"/>
      <c r="FI1474"/>
      <c r="FJ1474"/>
      <c r="FK1474"/>
      <c r="FL1474"/>
      <c r="FM1474"/>
      <c r="FN1474"/>
      <c r="FO1474"/>
      <c r="FP1474"/>
      <c r="FQ1474"/>
      <c r="FR1474"/>
      <c r="FS1474"/>
      <c r="FT1474"/>
      <c r="FU1474"/>
      <c r="FV1474"/>
      <c r="FW1474"/>
      <c r="FX1474"/>
      <c r="FY1474"/>
      <c r="FZ1474"/>
      <c r="GA1474"/>
      <c r="GB1474"/>
      <c r="GC1474"/>
      <c r="GD1474"/>
      <c r="GE1474"/>
      <c r="GF1474"/>
      <c r="GG1474"/>
      <c r="GH1474"/>
      <c r="GI1474"/>
      <c r="GJ1474"/>
      <c r="GK1474"/>
      <c r="GL1474"/>
      <c r="GM1474"/>
      <c r="GN1474"/>
      <c r="GO1474"/>
      <c r="GP1474"/>
      <c r="GQ1474"/>
      <c r="GR1474"/>
      <c r="GS1474"/>
      <c r="GT1474"/>
      <c r="GU1474"/>
      <c r="GV1474"/>
      <c r="GW1474"/>
      <c r="GX1474"/>
      <c r="GY1474"/>
      <c r="GZ1474"/>
      <c r="HA1474"/>
      <c r="HB1474"/>
      <c r="HC1474"/>
      <c r="HD1474"/>
      <c r="HE1474"/>
      <c r="HF1474"/>
      <c r="HG1474"/>
      <c r="HH1474"/>
      <c r="HI1474"/>
      <c r="HJ1474"/>
      <c r="HK1474"/>
      <c r="HL1474"/>
      <c r="HM1474"/>
      <c r="HN1474"/>
      <c r="HO1474"/>
      <c r="HP1474"/>
      <c r="HQ1474"/>
      <c r="HR1474"/>
      <c r="HS1474"/>
      <c r="HT1474"/>
      <c r="HU1474"/>
      <c r="HV1474"/>
      <c r="HW1474"/>
      <c r="HX1474"/>
      <c r="HY1474"/>
      <c r="HZ1474"/>
      <c r="IA1474"/>
      <c r="IB1474"/>
      <c r="IC1474"/>
      <c r="ID1474"/>
      <c r="IE1474"/>
      <c r="IF1474"/>
      <c r="IG1474"/>
      <c r="IH1474"/>
      <c r="II1474"/>
      <c r="IJ1474"/>
      <c r="IK1474"/>
      <c r="IL1474"/>
      <c r="IM1474"/>
      <c r="IN1474"/>
      <c r="IO1474"/>
      <c r="IP1474"/>
      <c r="IQ1474"/>
      <c r="IR1474"/>
      <c r="IS1474"/>
      <c r="IT1474"/>
      <c r="IU1474"/>
      <c r="IV1474"/>
      <c r="IW1474"/>
      <c r="IX1474"/>
      <c r="IY1474"/>
      <c r="IZ1474"/>
      <c r="JA1474"/>
      <c r="JB1474"/>
      <c r="JC1474"/>
      <c r="JD1474"/>
      <c r="JE1474"/>
      <c r="JF1474"/>
      <c r="JG1474"/>
      <c r="JH1474"/>
      <c r="JI1474"/>
      <c r="JJ1474"/>
      <c r="JK1474"/>
      <c r="JL1474"/>
      <c r="JM1474"/>
      <c r="JN1474"/>
      <c r="JO1474"/>
      <c r="JP1474"/>
      <c r="JQ1474"/>
      <c r="JR1474"/>
      <c r="JS1474"/>
      <c r="JT1474"/>
      <c r="JU1474"/>
      <c r="JV1474"/>
      <c r="JW1474"/>
      <c r="JX1474"/>
      <c r="JY1474"/>
      <c r="JZ1474"/>
      <c r="KA1474"/>
      <c r="KB1474"/>
      <c r="KC1474"/>
      <c r="KD1474"/>
      <c r="KE1474"/>
      <c r="KF1474"/>
      <c r="KG1474"/>
      <c r="KH1474"/>
      <c r="KI1474"/>
      <c r="KJ1474"/>
      <c r="KK1474"/>
      <c r="KL1474"/>
      <c r="KM1474"/>
      <c r="KN1474"/>
      <c r="KO1474"/>
      <c r="KP1474"/>
      <c r="KQ1474"/>
      <c r="KR1474"/>
      <c r="KS1474"/>
      <c r="KT1474"/>
      <c r="KU1474"/>
      <c r="KV1474"/>
      <c r="KW1474"/>
      <c r="KX1474"/>
      <c r="KY1474"/>
      <c r="KZ1474"/>
      <c r="LA1474"/>
      <c r="LB1474"/>
      <c r="LC1474"/>
      <c r="LD1474"/>
      <c r="LE1474"/>
      <c r="LF1474"/>
      <c r="LG1474"/>
      <c r="LH1474"/>
      <c r="LI1474"/>
      <c r="LJ1474"/>
      <c r="LK1474"/>
      <c r="LL1474"/>
      <c r="LM1474"/>
      <c r="LN1474"/>
      <c r="LO1474"/>
      <c r="LP1474"/>
      <c r="LQ1474"/>
      <c r="LR1474"/>
      <c r="LS1474"/>
      <c r="LT1474"/>
      <c r="LU1474"/>
      <c r="LV1474"/>
      <c r="LW1474"/>
      <c r="LX1474"/>
      <c r="LY1474"/>
      <c r="LZ1474"/>
      <c r="MA1474"/>
      <c r="MB1474"/>
      <c r="MC1474"/>
      <c r="MD1474"/>
      <c r="ME1474"/>
      <c r="MF1474"/>
      <c r="MG1474"/>
      <c r="MH1474"/>
      <c r="MI1474"/>
      <c r="MJ1474"/>
      <c r="MK1474"/>
      <c r="ML1474"/>
      <c r="MM1474"/>
      <c r="MN1474"/>
      <c r="MO1474"/>
      <c r="MP1474"/>
      <c r="MQ1474"/>
      <c r="MR1474"/>
      <c r="MS1474"/>
      <c r="MT1474"/>
      <c r="MU1474"/>
      <c r="MV1474"/>
      <c r="MW1474"/>
      <c r="MX1474"/>
      <c r="MY1474"/>
      <c r="MZ1474"/>
      <c r="NA1474"/>
      <c r="NB1474"/>
      <c r="NC1474"/>
      <c r="ND1474"/>
      <c r="NE1474"/>
      <c r="NF1474"/>
      <c r="NG1474"/>
      <c r="NH1474"/>
      <c r="NI1474"/>
      <c r="NJ1474"/>
      <c r="NK1474"/>
      <c r="NL1474"/>
      <c r="NM1474"/>
      <c r="NN1474"/>
      <c r="NO1474"/>
      <c r="NP1474"/>
      <c r="NQ1474"/>
      <c r="NR1474"/>
      <c r="NS1474"/>
      <c r="NT1474"/>
      <c r="NU1474"/>
      <c r="NV1474"/>
      <c r="NW1474"/>
      <c r="NX1474"/>
      <c r="NY1474"/>
      <c r="NZ1474"/>
      <c r="OA1474"/>
    </row>
    <row r="1475" spans="16:391"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  <c r="CN1475"/>
      <c r="CO1475"/>
      <c r="CP1475"/>
      <c r="CQ1475"/>
      <c r="CR1475"/>
      <c r="CS1475"/>
      <c r="CT1475"/>
      <c r="CU1475"/>
      <c r="CV1475"/>
      <c r="CW1475"/>
      <c r="CX1475"/>
      <c r="CY1475"/>
      <c r="CZ1475"/>
      <c r="DA1475"/>
      <c r="DB1475"/>
      <c r="DC1475"/>
      <c r="DD1475"/>
      <c r="DE1475"/>
      <c r="DF1475"/>
      <c r="DG1475"/>
      <c r="DH1475"/>
      <c r="DI1475"/>
      <c r="DJ1475"/>
      <c r="DK1475"/>
      <c r="DL1475"/>
      <c r="DM1475"/>
      <c r="DN1475"/>
      <c r="DO1475"/>
      <c r="DP1475"/>
      <c r="DQ1475"/>
      <c r="DR1475"/>
      <c r="DS1475"/>
      <c r="DT1475"/>
      <c r="DU1475"/>
      <c r="DV1475"/>
      <c r="DW1475"/>
      <c r="DX1475"/>
      <c r="DY1475"/>
      <c r="DZ1475"/>
      <c r="EA1475"/>
      <c r="EB1475"/>
      <c r="EC1475"/>
      <c r="ED1475"/>
      <c r="EE1475"/>
      <c r="EF1475"/>
      <c r="EG1475"/>
      <c r="EH1475"/>
      <c r="EI1475"/>
      <c r="EJ1475"/>
      <c r="EK1475"/>
      <c r="EL1475"/>
      <c r="EM1475"/>
      <c r="EN1475"/>
      <c r="EO1475"/>
      <c r="EP1475"/>
      <c r="EQ1475"/>
      <c r="ER1475"/>
      <c r="ES1475"/>
      <c r="ET1475"/>
      <c r="EU1475"/>
      <c r="EV1475"/>
      <c r="EW1475"/>
      <c r="EX1475"/>
      <c r="EY1475"/>
      <c r="EZ1475"/>
      <c r="FA1475"/>
      <c r="FB1475"/>
      <c r="FC1475"/>
      <c r="FD1475"/>
      <c r="FE1475"/>
      <c r="FF1475"/>
      <c r="FG1475"/>
      <c r="FH1475"/>
      <c r="FI1475"/>
      <c r="FJ1475"/>
      <c r="FK1475"/>
      <c r="FL1475"/>
      <c r="FM1475"/>
      <c r="FN1475"/>
      <c r="FO1475"/>
      <c r="FP1475"/>
      <c r="FQ1475"/>
      <c r="FR1475"/>
      <c r="FS1475"/>
      <c r="FT1475"/>
      <c r="FU1475"/>
      <c r="FV1475"/>
      <c r="FW1475"/>
      <c r="FX1475"/>
      <c r="FY1475"/>
      <c r="FZ1475"/>
      <c r="GA1475"/>
      <c r="GB1475"/>
      <c r="GC1475"/>
      <c r="GD1475"/>
      <c r="GE1475"/>
      <c r="GF1475"/>
      <c r="GG1475"/>
      <c r="GH1475"/>
      <c r="GI1475"/>
      <c r="GJ1475"/>
      <c r="GK1475"/>
      <c r="GL1475"/>
      <c r="GM1475"/>
      <c r="GN1475"/>
      <c r="GO1475"/>
      <c r="GP1475"/>
      <c r="GQ1475"/>
      <c r="GR1475"/>
      <c r="GS1475"/>
      <c r="GT1475"/>
      <c r="GU1475"/>
      <c r="GV1475"/>
      <c r="GW1475"/>
      <c r="GX1475"/>
      <c r="GY1475"/>
      <c r="GZ1475"/>
      <c r="HA1475"/>
      <c r="HB1475"/>
      <c r="HC1475"/>
      <c r="HD1475"/>
      <c r="HE1475"/>
      <c r="HF1475"/>
      <c r="HG1475"/>
      <c r="HH1475"/>
      <c r="HI1475"/>
      <c r="HJ1475"/>
      <c r="HK1475"/>
      <c r="HL1475"/>
      <c r="HM1475"/>
      <c r="HN1475"/>
      <c r="HO1475"/>
      <c r="HP1475"/>
      <c r="HQ1475"/>
      <c r="HR1475"/>
      <c r="HS1475"/>
      <c r="HT1475"/>
      <c r="HU1475"/>
      <c r="HV1475"/>
      <c r="HW1475"/>
      <c r="HX1475"/>
      <c r="HY1475"/>
      <c r="HZ1475"/>
      <c r="IA1475"/>
      <c r="IB1475"/>
      <c r="IC1475"/>
      <c r="ID1475"/>
      <c r="IE1475"/>
      <c r="IF1475"/>
      <c r="IG1475"/>
      <c r="IH1475"/>
      <c r="II1475"/>
      <c r="IJ1475"/>
      <c r="IK1475"/>
      <c r="IL1475"/>
      <c r="IM1475"/>
      <c r="IN1475"/>
      <c r="IO1475"/>
      <c r="IP1475"/>
      <c r="IQ1475"/>
      <c r="IR1475"/>
      <c r="IS1475"/>
      <c r="IT1475"/>
      <c r="IU1475"/>
      <c r="IV1475"/>
      <c r="IW1475"/>
      <c r="IX1475"/>
      <c r="IY1475"/>
      <c r="IZ1475"/>
      <c r="JA1475"/>
      <c r="JB1475"/>
      <c r="JC1475"/>
      <c r="JD1475"/>
      <c r="JE1475"/>
      <c r="JF1475"/>
      <c r="JG1475"/>
      <c r="JH1475"/>
      <c r="JI1475"/>
      <c r="JJ1475"/>
      <c r="JK1475"/>
      <c r="JL1475"/>
      <c r="JM1475"/>
      <c r="JN1475"/>
      <c r="JO1475"/>
      <c r="JP1475"/>
      <c r="JQ1475"/>
      <c r="JR1475"/>
      <c r="JS1475"/>
      <c r="JT1475"/>
      <c r="JU1475"/>
      <c r="JV1475"/>
      <c r="JW1475"/>
      <c r="JX1475"/>
      <c r="JY1475"/>
      <c r="JZ1475"/>
      <c r="KA1475"/>
      <c r="KB1475"/>
      <c r="KC1475"/>
      <c r="KD1475"/>
      <c r="KE1475"/>
      <c r="KF1475"/>
      <c r="KG1475"/>
      <c r="KH1475"/>
      <c r="KI1475"/>
      <c r="KJ1475"/>
      <c r="KK1475"/>
      <c r="KL1475"/>
      <c r="KM1475"/>
      <c r="KN1475"/>
      <c r="KO1475"/>
      <c r="KP1475"/>
      <c r="KQ1475"/>
      <c r="KR1475"/>
      <c r="KS1475"/>
      <c r="KT1475"/>
      <c r="KU1475"/>
      <c r="KV1475"/>
      <c r="KW1475"/>
      <c r="KX1475"/>
      <c r="KY1475"/>
      <c r="KZ1475"/>
      <c r="LA1475"/>
      <c r="LB1475"/>
      <c r="LC1475"/>
      <c r="LD1475"/>
      <c r="LE1475"/>
      <c r="LF1475"/>
      <c r="LG1475"/>
      <c r="LH1475"/>
      <c r="LI1475"/>
      <c r="LJ1475"/>
      <c r="LK1475"/>
      <c r="LL1475"/>
      <c r="LM1475"/>
      <c r="LN1475"/>
      <c r="LO1475"/>
      <c r="LP1475"/>
      <c r="LQ1475"/>
      <c r="LR1475"/>
      <c r="LS1475"/>
      <c r="LT1475"/>
      <c r="LU1475"/>
      <c r="LV1475"/>
      <c r="LW1475"/>
      <c r="LX1475"/>
      <c r="LY1475"/>
      <c r="LZ1475"/>
      <c r="MA1475"/>
      <c r="MB1475"/>
      <c r="MC1475"/>
      <c r="MD1475"/>
      <c r="ME1475"/>
      <c r="MF1475"/>
      <c r="MG1475"/>
      <c r="MH1475"/>
      <c r="MI1475"/>
      <c r="MJ1475"/>
      <c r="MK1475"/>
      <c r="ML1475"/>
      <c r="MM1475"/>
      <c r="MN1475"/>
      <c r="MO1475"/>
      <c r="MP1475"/>
      <c r="MQ1475"/>
      <c r="MR1475"/>
      <c r="MS1475"/>
      <c r="MT1475"/>
      <c r="MU1475"/>
      <c r="MV1475"/>
      <c r="MW1475"/>
      <c r="MX1475"/>
      <c r="MY1475"/>
      <c r="MZ1475"/>
      <c r="NA1475"/>
      <c r="NB1475"/>
      <c r="NC1475"/>
      <c r="ND1475"/>
      <c r="NE1475"/>
      <c r="NF1475"/>
      <c r="NG1475"/>
      <c r="NH1475"/>
      <c r="NI1475"/>
      <c r="NJ1475"/>
      <c r="NK1475"/>
      <c r="NL1475"/>
      <c r="NM1475"/>
      <c r="NN1475"/>
      <c r="NO1475"/>
      <c r="NP1475"/>
      <c r="NQ1475"/>
      <c r="NR1475"/>
      <c r="NS1475"/>
      <c r="NT1475"/>
      <c r="NU1475"/>
      <c r="NV1475"/>
      <c r="NW1475"/>
      <c r="NX1475"/>
      <c r="NY1475"/>
      <c r="NZ1475"/>
      <c r="OA1475"/>
    </row>
    <row r="1476" spans="16:391"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  <c r="CN1476"/>
      <c r="CO1476"/>
      <c r="CP1476"/>
      <c r="CQ1476"/>
      <c r="CR1476"/>
      <c r="CS1476"/>
      <c r="CT1476"/>
      <c r="CU1476"/>
      <c r="CV1476"/>
      <c r="CW1476"/>
      <c r="CX1476"/>
      <c r="CY1476"/>
      <c r="CZ1476"/>
      <c r="DA1476"/>
      <c r="DB1476"/>
      <c r="DC1476"/>
      <c r="DD1476"/>
      <c r="DE1476"/>
      <c r="DF1476"/>
      <c r="DG1476"/>
      <c r="DH1476"/>
      <c r="DI1476"/>
      <c r="DJ1476"/>
      <c r="DK1476"/>
      <c r="DL1476"/>
      <c r="DM1476"/>
      <c r="DN1476"/>
      <c r="DO1476"/>
      <c r="DP1476"/>
      <c r="DQ1476"/>
      <c r="DR1476"/>
      <c r="DS1476"/>
      <c r="DT1476"/>
      <c r="DU1476"/>
      <c r="DV1476"/>
      <c r="DW1476"/>
      <c r="DX1476"/>
      <c r="DY1476"/>
      <c r="DZ1476"/>
      <c r="EA1476"/>
      <c r="EB1476"/>
      <c r="EC1476"/>
      <c r="ED1476"/>
      <c r="EE1476"/>
      <c r="EF1476"/>
      <c r="EG1476"/>
      <c r="EH1476"/>
      <c r="EI1476"/>
      <c r="EJ1476"/>
      <c r="EK1476"/>
      <c r="EL1476"/>
      <c r="EM1476"/>
      <c r="EN1476"/>
      <c r="EO1476"/>
      <c r="EP1476"/>
      <c r="EQ1476"/>
      <c r="ER1476"/>
      <c r="ES1476"/>
      <c r="ET1476"/>
      <c r="EU1476"/>
      <c r="EV1476"/>
      <c r="EW1476"/>
      <c r="EX1476"/>
      <c r="EY1476"/>
      <c r="EZ1476"/>
      <c r="FA1476"/>
      <c r="FB1476"/>
      <c r="FC1476"/>
      <c r="FD1476"/>
      <c r="FE1476"/>
      <c r="FF1476"/>
      <c r="FG1476"/>
      <c r="FH1476"/>
      <c r="FI1476"/>
      <c r="FJ1476"/>
      <c r="FK1476"/>
      <c r="FL1476"/>
      <c r="FM1476"/>
      <c r="FN1476"/>
      <c r="FO1476"/>
      <c r="FP1476"/>
      <c r="FQ1476"/>
      <c r="FR1476"/>
      <c r="FS1476"/>
      <c r="FT1476"/>
      <c r="FU1476"/>
      <c r="FV1476"/>
      <c r="FW1476"/>
      <c r="FX1476"/>
      <c r="FY1476"/>
      <c r="FZ1476"/>
      <c r="GA1476"/>
      <c r="GB1476"/>
      <c r="GC1476"/>
      <c r="GD1476"/>
      <c r="GE1476"/>
      <c r="GF1476"/>
      <c r="GG1476"/>
      <c r="GH1476"/>
      <c r="GI1476"/>
      <c r="GJ1476"/>
      <c r="GK1476"/>
      <c r="GL1476"/>
      <c r="GM1476"/>
      <c r="GN1476"/>
      <c r="GO1476"/>
      <c r="GP1476"/>
      <c r="GQ1476"/>
      <c r="GR1476"/>
      <c r="GS1476"/>
      <c r="GT1476"/>
      <c r="GU1476"/>
      <c r="GV1476"/>
      <c r="GW1476"/>
      <c r="GX1476"/>
      <c r="GY1476"/>
      <c r="GZ1476"/>
      <c r="HA1476"/>
      <c r="HB1476"/>
      <c r="HC1476"/>
      <c r="HD1476"/>
      <c r="HE1476"/>
      <c r="HF1476"/>
      <c r="HG1476"/>
      <c r="HH1476"/>
      <c r="HI1476"/>
      <c r="HJ1476"/>
      <c r="HK1476"/>
      <c r="HL1476"/>
      <c r="HM1476"/>
      <c r="HN1476"/>
      <c r="HO1476"/>
      <c r="HP1476"/>
      <c r="HQ1476"/>
      <c r="HR1476"/>
      <c r="HS1476"/>
      <c r="HT1476"/>
      <c r="HU1476"/>
      <c r="HV1476"/>
      <c r="HW1476"/>
      <c r="HX1476"/>
      <c r="HY1476"/>
      <c r="HZ1476"/>
      <c r="IA1476"/>
      <c r="IB1476"/>
      <c r="IC1476"/>
      <c r="ID1476"/>
      <c r="IE1476"/>
      <c r="IF1476"/>
      <c r="IG1476"/>
      <c r="IH1476"/>
      <c r="II1476"/>
      <c r="IJ1476"/>
      <c r="IK1476"/>
      <c r="IL1476"/>
      <c r="IM1476"/>
      <c r="IN1476"/>
      <c r="IO1476"/>
      <c r="IP1476"/>
      <c r="IQ1476"/>
      <c r="IR1476"/>
      <c r="IS1476"/>
      <c r="IT1476"/>
      <c r="IU1476"/>
      <c r="IV1476"/>
      <c r="IW1476"/>
      <c r="IX1476"/>
      <c r="IY1476"/>
      <c r="IZ1476"/>
      <c r="JA1476"/>
      <c r="JB1476"/>
      <c r="JC1476"/>
      <c r="JD1476"/>
      <c r="JE1476"/>
      <c r="JF1476"/>
      <c r="JG1476"/>
      <c r="JH1476"/>
      <c r="JI1476"/>
      <c r="JJ1476"/>
      <c r="JK1476"/>
      <c r="JL1476"/>
      <c r="JM1476"/>
      <c r="JN1476"/>
      <c r="JO1476"/>
      <c r="JP1476"/>
      <c r="JQ1476"/>
      <c r="JR1476"/>
      <c r="JS1476"/>
      <c r="JT1476"/>
      <c r="JU1476"/>
      <c r="JV1476"/>
      <c r="JW1476"/>
      <c r="JX1476"/>
      <c r="JY1476"/>
      <c r="JZ1476"/>
      <c r="KA1476"/>
      <c r="KB1476"/>
      <c r="KC1476"/>
      <c r="KD1476"/>
      <c r="KE1476"/>
      <c r="KF1476"/>
      <c r="KG1476"/>
      <c r="KH1476"/>
      <c r="KI1476"/>
      <c r="KJ1476"/>
      <c r="KK1476"/>
      <c r="KL1476"/>
      <c r="KM1476"/>
      <c r="KN1476"/>
      <c r="KO1476"/>
      <c r="KP1476"/>
      <c r="KQ1476"/>
      <c r="KR1476"/>
      <c r="KS1476"/>
      <c r="KT1476"/>
      <c r="KU1476"/>
      <c r="KV1476"/>
      <c r="KW1476"/>
      <c r="KX1476"/>
      <c r="KY1476"/>
      <c r="KZ1476"/>
      <c r="LA1476"/>
      <c r="LB1476"/>
      <c r="LC1476"/>
      <c r="LD1476"/>
      <c r="LE1476"/>
      <c r="LF1476"/>
      <c r="LG1476"/>
      <c r="LH1476"/>
      <c r="LI1476"/>
      <c r="LJ1476"/>
      <c r="LK1476"/>
      <c r="LL1476"/>
      <c r="LM1476"/>
      <c r="LN1476"/>
      <c r="LO1476"/>
      <c r="LP1476"/>
      <c r="LQ1476"/>
      <c r="LR1476"/>
      <c r="LS1476"/>
      <c r="LT1476"/>
      <c r="LU1476"/>
      <c r="LV1476"/>
      <c r="LW1476"/>
      <c r="LX1476"/>
      <c r="LY1476"/>
      <c r="LZ1476"/>
      <c r="MA1476"/>
      <c r="MB1476"/>
      <c r="MC1476"/>
      <c r="MD1476"/>
      <c r="ME1476"/>
      <c r="MF1476"/>
      <c r="MG1476"/>
      <c r="MH1476"/>
      <c r="MI1476"/>
      <c r="MJ1476"/>
      <c r="MK1476"/>
      <c r="ML1476"/>
      <c r="MM1476"/>
      <c r="MN1476"/>
      <c r="MO1476"/>
      <c r="MP1476"/>
      <c r="MQ1476"/>
      <c r="MR1476"/>
      <c r="MS1476"/>
      <c r="MT1476"/>
      <c r="MU1476"/>
      <c r="MV1476"/>
      <c r="MW1476"/>
      <c r="MX1476"/>
      <c r="MY1476"/>
      <c r="MZ1476"/>
      <c r="NA1476"/>
      <c r="NB1476"/>
      <c r="NC1476"/>
      <c r="ND1476"/>
      <c r="NE1476"/>
      <c r="NF1476"/>
      <c r="NG1476"/>
      <c r="NH1476"/>
      <c r="NI1476"/>
      <c r="NJ1476"/>
      <c r="NK1476"/>
      <c r="NL1476"/>
      <c r="NM1476"/>
      <c r="NN1476"/>
      <c r="NO1476"/>
      <c r="NP1476"/>
      <c r="NQ1476"/>
      <c r="NR1476"/>
      <c r="NS1476"/>
      <c r="NT1476"/>
      <c r="NU1476"/>
      <c r="NV1476"/>
      <c r="NW1476"/>
      <c r="NX1476"/>
      <c r="NY1476"/>
      <c r="NZ1476"/>
      <c r="OA1476"/>
    </row>
    <row r="1477" spans="16:391"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  <c r="CN1477"/>
      <c r="CO1477"/>
      <c r="CP1477"/>
      <c r="CQ1477"/>
      <c r="CR1477"/>
      <c r="CS1477"/>
      <c r="CT1477"/>
      <c r="CU1477"/>
      <c r="CV1477"/>
      <c r="CW1477"/>
      <c r="CX1477"/>
      <c r="CY1477"/>
      <c r="CZ1477"/>
      <c r="DA1477"/>
      <c r="DB1477"/>
      <c r="DC1477"/>
      <c r="DD1477"/>
      <c r="DE1477"/>
      <c r="DF1477"/>
      <c r="DG1477"/>
      <c r="DH1477"/>
      <c r="DI1477"/>
      <c r="DJ1477"/>
      <c r="DK1477"/>
      <c r="DL1477"/>
      <c r="DM1477"/>
      <c r="DN1477"/>
      <c r="DO1477"/>
      <c r="DP1477"/>
      <c r="DQ1477"/>
      <c r="DR1477"/>
      <c r="DS1477"/>
      <c r="DT1477"/>
      <c r="DU1477"/>
      <c r="DV1477"/>
      <c r="DW1477"/>
      <c r="DX1477"/>
      <c r="DY1477"/>
      <c r="DZ1477"/>
      <c r="EA1477"/>
      <c r="EB1477"/>
      <c r="EC1477"/>
      <c r="ED1477"/>
      <c r="EE1477"/>
      <c r="EF1477"/>
      <c r="EG1477"/>
      <c r="EH1477"/>
      <c r="EI1477"/>
      <c r="EJ1477"/>
      <c r="EK1477"/>
      <c r="EL1477"/>
      <c r="EM1477"/>
      <c r="EN1477"/>
      <c r="EO1477"/>
      <c r="EP1477"/>
      <c r="EQ1477"/>
      <c r="ER1477"/>
      <c r="ES1477"/>
      <c r="ET1477"/>
      <c r="EU1477"/>
      <c r="EV1477"/>
      <c r="EW1477"/>
      <c r="EX1477"/>
      <c r="EY1477"/>
      <c r="EZ1477"/>
      <c r="FA1477"/>
      <c r="FB1477"/>
      <c r="FC1477"/>
      <c r="FD1477"/>
      <c r="FE1477"/>
      <c r="FF1477"/>
      <c r="FG1477"/>
      <c r="FH1477"/>
      <c r="FI1477"/>
      <c r="FJ1477"/>
      <c r="FK1477"/>
      <c r="FL1477"/>
      <c r="FM1477"/>
      <c r="FN1477"/>
      <c r="FO1477"/>
      <c r="FP1477"/>
      <c r="FQ1477"/>
      <c r="FR1477"/>
      <c r="FS1477"/>
      <c r="FT1477"/>
      <c r="FU1477"/>
      <c r="FV1477"/>
      <c r="FW1477"/>
      <c r="FX1477"/>
      <c r="FY1477"/>
      <c r="FZ1477"/>
      <c r="GA1477"/>
      <c r="GB1477"/>
      <c r="GC1477"/>
      <c r="GD1477"/>
      <c r="GE1477"/>
      <c r="GF1477"/>
      <c r="GG1477"/>
      <c r="GH1477"/>
      <c r="GI1477"/>
      <c r="GJ1477"/>
      <c r="GK1477"/>
      <c r="GL1477"/>
      <c r="GM1477"/>
      <c r="GN1477"/>
      <c r="GO1477"/>
      <c r="GP1477"/>
      <c r="GQ1477"/>
      <c r="GR1477"/>
      <c r="GS1477"/>
      <c r="GT1477"/>
      <c r="GU1477"/>
      <c r="GV1477"/>
      <c r="GW1477"/>
      <c r="GX1477"/>
      <c r="GY1477"/>
      <c r="GZ1477"/>
      <c r="HA1477"/>
      <c r="HB1477"/>
      <c r="HC1477"/>
      <c r="HD1477"/>
      <c r="HE1477"/>
      <c r="HF1477"/>
      <c r="HG1477"/>
      <c r="HH1477"/>
      <c r="HI1477"/>
      <c r="HJ1477"/>
      <c r="HK1477"/>
      <c r="HL1477"/>
      <c r="HM1477"/>
      <c r="HN1477"/>
      <c r="HO1477"/>
      <c r="HP1477"/>
      <c r="HQ1477"/>
      <c r="HR1477"/>
      <c r="HS1477"/>
      <c r="HT1477"/>
      <c r="HU1477"/>
      <c r="HV1477"/>
      <c r="HW1477"/>
      <c r="HX1477"/>
      <c r="HY1477"/>
      <c r="HZ1477"/>
      <c r="IA1477"/>
      <c r="IB1477"/>
      <c r="IC1477"/>
      <c r="ID1477"/>
      <c r="IE1477"/>
      <c r="IF1477"/>
      <c r="IG1477"/>
      <c r="IH1477"/>
      <c r="II1477"/>
      <c r="IJ1477"/>
      <c r="IK1477"/>
      <c r="IL1477"/>
      <c r="IM1477"/>
      <c r="IN1477"/>
      <c r="IO1477"/>
      <c r="IP1477"/>
      <c r="IQ1477"/>
      <c r="IR1477"/>
      <c r="IS1477"/>
      <c r="IT1477"/>
      <c r="IU1477"/>
      <c r="IV1477"/>
      <c r="IW1477"/>
      <c r="IX1477"/>
      <c r="IY1477"/>
      <c r="IZ1477"/>
      <c r="JA1477"/>
      <c r="JB1477"/>
      <c r="JC1477"/>
      <c r="JD1477"/>
      <c r="JE1477"/>
      <c r="JF1477"/>
      <c r="JG1477"/>
      <c r="JH1477"/>
      <c r="JI1477"/>
      <c r="JJ1477"/>
      <c r="JK1477"/>
      <c r="JL1477"/>
      <c r="JM1477"/>
      <c r="JN1477"/>
      <c r="JO1477"/>
      <c r="JP1477"/>
      <c r="JQ1477"/>
      <c r="JR1477"/>
      <c r="JS1477"/>
      <c r="JT1477"/>
      <c r="JU1477"/>
      <c r="JV1477"/>
      <c r="JW1477"/>
      <c r="JX1477"/>
      <c r="JY1477"/>
      <c r="JZ1477"/>
      <c r="KA1477"/>
      <c r="KB1477"/>
      <c r="KC1477"/>
      <c r="KD1477"/>
      <c r="KE1477"/>
      <c r="KF1477"/>
      <c r="KG1477"/>
      <c r="KH1477"/>
      <c r="KI1477"/>
      <c r="KJ1477"/>
      <c r="KK1477"/>
      <c r="KL1477"/>
      <c r="KM1477"/>
      <c r="KN1477"/>
      <c r="KO1477"/>
      <c r="KP1477"/>
      <c r="KQ1477"/>
      <c r="KR1477"/>
      <c r="KS1477"/>
      <c r="KT1477"/>
      <c r="KU1477"/>
      <c r="KV1477"/>
      <c r="KW1477"/>
      <c r="KX1477"/>
      <c r="KY1477"/>
      <c r="KZ1477"/>
      <c r="LA1477"/>
      <c r="LB1477"/>
      <c r="LC1477"/>
      <c r="LD1477"/>
      <c r="LE1477"/>
      <c r="LF1477"/>
      <c r="LG1477"/>
      <c r="LH1477"/>
      <c r="LI1477"/>
      <c r="LJ1477"/>
      <c r="LK1477"/>
      <c r="LL1477"/>
      <c r="LM1477"/>
      <c r="LN1477"/>
      <c r="LO1477"/>
      <c r="LP1477"/>
      <c r="LQ1477"/>
      <c r="LR1477"/>
      <c r="LS1477"/>
      <c r="LT1477"/>
      <c r="LU1477"/>
      <c r="LV1477"/>
      <c r="LW1477"/>
      <c r="LX1477"/>
      <c r="LY1477"/>
      <c r="LZ1477"/>
      <c r="MA1477"/>
      <c r="MB1477"/>
      <c r="MC1477"/>
      <c r="MD1477"/>
      <c r="ME1477"/>
      <c r="MF1477"/>
      <c r="MG1477"/>
      <c r="MH1477"/>
      <c r="MI1477"/>
      <c r="MJ1477"/>
      <c r="MK1477"/>
      <c r="ML1477"/>
      <c r="MM1477"/>
      <c r="MN1477"/>
      <c r="MO1477"/>
      <c r="MP1477"/>
      <c r="MQ1477"/>
      <c r="MR1477"/>
      <c r="MS1477"/>
      <c r="MT1477"/>
      <c r="MU1477"/>
      <c r="MV1477"/>
      <c r="MW1477"/>
      <c r="MX1477"/>
      <c r="MY1477"/>
      <c r="MZ1477"/>
      <c r="NA1477"/>
      <c r="NB1477"/>
      <c r="NC1477"/>
      <c r="ND1477"/>
      <c r="NE1477"/>
      <c r="NF1477"/>
      <c r="NG1477"/>
      <c r="NH1477"/>
      <c r="NI1477"/>
      <c r="NJ1477"/>
      <c r="NK1477"/>
      <c r="NL1477"/>
      <c r="NM1477"/>
      <c r="NN1477"/>
      <c r="NO1477"/>
      <c r="NP1477"/>
      <c r="NQ1477"/>
      <c r="NR1477"/>
      <c r="NS1477"/>
      <c r="NT1477"/>
      <c r="NU1477"/>
      <c r="NV1477"/>
      <c r="NW1477"/>
      <c r="NX1477"/>
      <c r="NY1477"/>
      <c r="NZ1477"/>
      <c r="OA1477"/>
    </row>
    <row r="1478" spans="16:391"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  <c r="CN1478"/>
      <c r="CO1478"/>
      <c r="CP1478"/>
      <c r="CQ1478"/>
      <c r="CR1478"/>
      <c r="CS1478"/>
      <c r="CT1478"/>
      <c r="CU1478"/>
      <c r="CV1478"/>
      <c r="CW1478"/>
      <c r="CX1478"/>
      <c r="CY1478"/>
      <c r="CZ1478"/>
      <c r="DA1478"/>
      <c r="DB1478"/>
      <c r="DC1478"/>
      <c r="DD1478"/>
      <c r="DE1478"/>
      <c r="DF1478"/>
      <c r="DG1478"/>
      <c r="DH1478"/>
      <c r="DI1478"/>
      <c r="DJ1478"/>
      <c r="DK1478"/>
      <c r="DL1478"/>
      <c r="DM1478"/>
      <c r="DN1478"/>
      <c r="DO1478"/>
      <c r="DP1478"/>
      <c r="DQ1478"/>
      <c r="DR1478"/>
      <c r="DS1478"/>
      <c r="DT1478"/>
      <c r="DU1478"/>
      <c r="DV1478"/>
      <c r="DW1478"/>
      <c r="DX1478"/>
      <c r="DY1478"/>
      <c r="DZ1478"/>
      <c r="EA1478"/>
      <c r="EB1478"/>
      <c r="EC1478"/>
      <c r="ED1478"/>
      <c r="EE1478"/>
      <c r="EF1478"/>
      <c r="EG1478"/>
      <c r="EH1478"/>
      <c r="EI1478"/>
      <c r="EJ1478"/>
      <c r="EK1478"/>
      <c r="EL1478"/>
      <c r="EM1478"/>
      <c r="EN1478"/>
      <c r="EO1478"/>
      <c r="EP1478"/>
      <c r="EQ1478"/>
      <c r="ER1478"/>
      <c r="ES1478"/>
      <c r="ET1478"/>
      <c r="EU1478"/>
      <c r="EV1478"/>
      <c r="EW1478"/>
      <c r="EX1478"/>
      <c r="EY1478"/>
      <c r="EZ1478"/>
      <c r="FA1478"/>
      <c r="FB1478"/>
      <c r="FC1478"/>
      <c r="FD1478"/>
      <c r="FE1478"/>
      <c r="FF1478"/>
      <c r="FG1478"/>
      <c r="FH1478"/>
      <c r="FI1478"/>
      <c r="FJ1478"/>
      <c r="FK1478"/>
      <c r="FL1478"/>
      <c r="FM1478"/>
      <c r="FN1478"/>
      <c r="FO1478"/>
      <c r="FP1478"/>
      <c r="FQ1478"/>
      <c r="FR1478"/>
      <c r="FS1478"/>
      <c r="FT1478"/>
      <c r="FU1478"/>
      <c r="FV1478"/>
      <c r="FW1478"/>
      <c r="FX1478"/>
      <c r="FY1478"/>
      <c r="FZ1478"/>
      <c r="GA1478"/>
      <c r="GB1478"/>
      <c r="GC1478"/>
      <c r="GD1478"/>
      <c r="GE1478"/>
      <c r="GF1478"/>
      <c r="GG1478"/>
      <c r="GH1478"/>
      <c r="GI1478"/>
      <c r="GJ1478"/>
      <c r="GK1478"/>
      <c r="GL1478"/>
      <c r="GM1478"/>
      <c r="GN1478"/>
      <c r="GO1478"/>
      <c r="GP1478"/>
      <c r="GQ1478"/>
      <c r="GR1478"/>
      <c r="GS1478"/>
      <c r="GT1478"/>
      <c r="GU1478"/>
      <c r="GV1478"/>
      <c r="GW1478"/>
      <c r="GX1478"/>
      <c r="GY1478"/>
      <c r="GZ1478"/>
      <c r="HA1478"/>
      <c r="HB1478"/>
      <c r="HC1478"/>
      <c r="HD1478"/>
      <c r="HE1478"/>
      <c r="HF1478"/>
      <c r="HG1478"/>
      <c r="HH1478"/>
      <c r="HI1478"/>
      <c r="HJ1478"/>
      <c r="HK1478"/>
      <c r="HL1478"/>
      <c r="HM1478"/>
      <c r="HN1478"/>
      <c r="HO1478"/>
      <c r="HP1478"/>
      <c r="HQ1478"/>
      <c r="HR1478"/>
      <c r="HS1478"/>
      <c r="HT1478"/>
      <c r="HU1478"/>
      <c r="HV1478"/>
      <c r="HW1478"/>
      <c r="HX1478"/>
      <c r="HY1478"/>
      <c r="HZ1478"/>
      <c r="IA1478"/>
      <c r="IB1478"/>
      <c r="IC1478"/>
      <c r="ID1478"/>
      <c r="IE1478"/>
      <c r="IF1478"/>
      <c r="IG1478"/>
      <c r="IH1478"/>
      <c r="II1478"/>
      <c r="IJ1478"/>
      <c r="IK1478"/>
      <c r="IL1478"/>
      <c r="IM1478"/>
      <c r="IN1478"/>
      <c r="IO1478"/>
      <c r="IP1478"/>
      <c r="IQ1478"/>
      <c r="IR1478"/>
      <c r="IS1478"/>
      <c r="IT1478"/>
      <c r="IU1478"/>
      <c r="IV1478"/>
      <c r="IW1478"/>
      <c r="IX1478"/>
      <c r="IY1478"/>
      <c r="IZ1478"/>
      <c r="JA1478"/>
      <c r="JB1478"/>
      <c r="JC1478"/>
      <c r="JD1478"/>
      <c r="JE1478"/>
      <c r="JF1478"/>
      <c r="JG1478"/>
      <c r="JH1478"/>
      <c r="JI1478"/>
      <c r="JJ1478"/>
      <c r="JK1478"/>
      <c r="JL1478"/>
      <c r="JM1478"/>
      <c r="JN1478"/>
      <c r="JO1478"/>
      <c r="JP1478"/>
      <c r="JQ1478"/>
      <c r="JR1478"/>
      <c r="JS1478"/>
      <c r="JT1478"/>
      <c r="JU1478"/>
      <c r="JV1478"/>
      <c r="JW1478"/>
      <c r="JX1478"/>
      <c r="JY1478"/>
      <c r="JZ1478"/>
      <c r="KA1478"/>
      <c r="KB1478"/>
      <c r="KC1478"/>
      <c r="KD1478"/>
      <c r="KE1478"/>
      <c r="KF1478"/>
      <c r="KG1478"/>
      <c r="KH1478"/>
      <c r="KI1478"/>
      <c r="KJ1478"/>
      <c r="KK1478"/>
      <c r="KL1478"/>
      <c r="KM1478"/>
      <c r="KN1478"/>
      <c r="KO1478"/>
      <c r="KP1478"/>
      <c r="KQ1478"/>
      <c r="KR1478"/>
      <c r="KS1478"/>
      <c r="KT1478"/>
      <c r="KU1478"/>
      <c r="KV1478"/>
      <c r="KW1478"/>
      <c r="KX1478"/>
      <c r="KY1478"/>
      <c r="KZ1478"/>
      <c r="LA1478"/>
      <c r="LB1478"/>
      <c r="LC1478"/>
      <c r="LD1478"/>
      <c r="LE1478"/>
      <c r="LF1478"/>
      <c r="LG1478"/>
      <c r="LH1478"/>
      <c r="LI1478"/>
      <c r="LJ1478"/>
      <c r="LK1478"/>
      <c r="LL1478"/>
      <c r="LM1478"/>
      <c r="LN1478"/>
      <c r="LO1478"/>
      <c r="LP1478"/>
      <c r="LQ1478"/>
      <c r="LR1478"/>
      <c r="LS1478"/>
      <c r="LT1478"/>
      <c r="LU1478"/>
      <c r="LV1478"/>
      <c r="LW1478"/>
      <c r="LX1478"/>
      <c r="LY1478"/>
      <c r="LZ1478"/>
      <c r="MA1478"/>
      <c r="MB1478"/>
      <c r="MC1478"/>
      <c r="MD1478"/>
      <c r="ME1478"/>
      <c r="MF1478"/>
      <c r="MG1478"/>
      <c r="MH1478"/>
      <c r="MI1478"/>
      <c r="MJ1478"/>
      <c r="MK1478"/>
      <c r="ML1478"/>
      <c r="MM1478"/>
      <c r="MN1478"/>
      <c r="MO1478"/>
      <c r="MP1478"/>
      <c r="MQ1478"/>
      <c r="MR1478"/>
      <c r="MS1478"/>
      <c r="MT1478"/>
      <c r="MU1478"/>
      <c r="MV1478"/>
      <c r="MW1478"/>
      <c r="MX1478"/>
      <c r="MY1478"/>
      <c r="MZ1478"/>
      <c r="NA1478"/>
      <c r="NB1478"/>
      <c r="NC1478"/>
      <c r="ND1478"/>
      <c r="NE1478"/>
      <c r="NF1478"/>
      <c r="NG1478"/>
      <c r="NH1478"/>
      <c r="NI1478"/>
      <c r="NJ1478"/>
      <c r="NK1478"/>
      <c r="NL1478"/>
      <c r="NM1478"/>
      <c r="NN1478"/>
      <c r="NO1478"/>
      <c r="NP1478"/>
      <c r="NQ1478"/>
      <c r="NR1478"/>
      <c r="NS1478"/>
      <c r="NT1478"/>
      <c r="NU1478"/>
      <c r="NV1478"/>
      <c r="NW1478"/>
      <c r="NX1478"/>
      <c r="NY1478"/>
      <c r="NZ1478"/>
      <c r="OA1478"/>
    </row>
    <row r="1479" spans="16:391"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  <c r="CN1479"/>
      <c r="CO1479"/>
      <c r="CP1479"/>
      <c r="CQ1479"/>
      <c r="CR1479"/>
      <c r="CS1479"/>
      <c r="CT1479"/>
      <c r="CU1479"/>
      <c r="CV1479"/>
      <c r="CW1479"/>
      <c r="CX1479"/>
      <c r="CY1479"/>
      <c r="CZ1479"/>
      <c r="DA1479"/>
      <c r="DB1479"/>
      <c r="DC1479"/>
      <c r="DD1479"/>
      <c r="DE1479"/>
      <c r="DF1479"/>
      <c r="DG1479"/>
      <c r="DH1479"/>
      <c r="DI1479"/>
      <c r="DJ1479"/>
      <c r="DK1479"/>
      <c r="DL1479"/>
      <c r="DM1479"/>
      <c r="DN1479"/>
      <c r="DO1479"/>
      <c r="DP1479"/>
      <c r="DQ1479"/>
      <c r="DR1479"/>
      <c r="DS1479"/>
      <c r="DT1479"/>
      <c r="DU1479"/>
      <c r="DV1479"/>
      <c r="DW1479"/>
      <c r="DX1479"/>
      <c r="DY1479"/>
      <c r="DZ1479"/>
      <c r="EA1479"/>
      <c r="EB1479"/>
      <c r="EC1479"/>
      <c r="ED1479"/>
      <c r="EE1479"/>
      <c r="EF1479"/>
      <c r="EG1479"/>
      <c r="EH1479"/>
      <c r="EI1479"/>
      <c r="EJ1479"/>
      <c r="EK1479"/>
      <c r="EL1479"/>
      <c r="EM1479"/>
      <c r="EN1479"/>
      <c r="EO1479"/>
      <c r="EP1479"/>
      <c r="EQ1479"/>
      <c r="ER1479"/>
      <c r="ES1479"/>
      <c r="ET1479"/>
      <c r="EU1479"/>
      <c r="EV1479"/>
      <c r="EW1479"/>
      <c r="EX1479"/>
      <c r="EY1479"/>
      <c r="EZ1479"/>
      <c r="FA1479"/>
      <c r="FB1479"/>
      <c r="FC1479"/>
      <c r="FD1479"/>
      <c r="FE1479"/>
      <c r="FF1479"/>
      <c r="FG1479"/>
      <c r="FH1479"/>
      <c r="FI1479"/>
      <c r="FJ1479"/>
      <c r="FK1479"/>
      <c r="FL1479"/>
      <c r="FM1479"/>
      <c r="FN1479"/>
      <c r="FO1479"/>
      <c r="FP1479"/>
      <c r="FQ1479"/>
      <c r="FR1479"/>
      <c r="FS1479"/>
      <c r="FT1479"/>
      <c r="FU1479"/>
      <c r="FV1479"/>
      <c r="FW1479"/>
      <c r="FX1479"/>
      <c r="FY1479"/>
      <c r="FZ1479"/>
      <c r="GA1479"/>
      <c r="GB1479"/>
      <c r="GC1479"/>
      <c r="GD1479"/>
      <c r="GE1479"/>
      <c r="GF1479"/>
      <c r="GG1479"/>
      <c r="GH1479"/>
      <c r="GI1479"/>
      <c r="GJ1479"/>
      <c r="GK1479"/>
      <c r="GL1479"/>
      <c r="GM1479"/>
      <c r="GN1479"/>
      <c r="GO1479"/>
      <c r="GP1479"/>
      <c r="GQ1479"/>
      <c r="GR1479"/>
      <c r="GS1479"/>
      <c r="GT1479"/>
      <c r="GU1479"/>
      <c r="GV1479"/>
      <c r="GW1479"/>
      <c r="GX1479"/>
      <c r="GY1479"/>
      <c r="GZ1479"/>
      <c r="HA1479"/>
      <c r="HB1479"/>
      <c r="HC1479"/>
      <c r="HD1479"/>
      <c r="HE1479"/>
      <c r="HF1479"/>
      <c r="HG1479"/>
      <c r="HH1479"/>
      <c r="HI1479"/>
      <c r="HJ1479"/>
      <c r="HK1479"/>
      <c r="HL1479"/>
      <c r="HM1479"/>
      <c r="HN1479"/>
      <c r="HO1479"/>
      <c r="HP1479"/>
      <c r="HQ1479"/>
      <c r="HR1479"/>
      <c r="HS1479"/>
      <c r="HT1479"/>
      <c r="HU1479"/>
      <c r="HV1479"/>
      <c r="HW1479"/>
      <c r="HX1479"/>
      <c r="HY1479"/>
      <c r="HZ1479"/>
      <c r="IA1479"/>
      <c r="IB1479"/>
      <c r="IC1479"/>
      <c r="ID1479"/>
      <c r="IE1479"/>
      <c r="IF1479"/>
      <c r="IG1479"/>
      <c r="IH1479"/>
      <c r="II1479"/>
      <c r="IJ1479"/>
      <c r="IK1479"/>
      <c r="IL1479"/>
      <c r="IM1479"/>
      <c r="IN1479"/>
      <c r="IO1479"/>
      <c r="IP1479"/>
      <c r="IQ1479"/>
      <c r="IR1479"/>
      <c r="IS1479"/>
      <c r="IT1479"/>
      <c r="IU1479"/>
      <c r="IV1479"/>
      <c r="IW1479"/>
      <c r="IX1479"/>
      <c r="IY1479"/>
      <c r="IZ1479"/>
      <c r="JA1479"/>
      <c r="JB1479"/>
      <c r="JC1479"/>
      <c r="JD1479"/>
      <c r="JE1479"/>
      <c r="JF1479"/>
      <c r="JG1479"/>
      <c r="JH1479"/>
      <c r="JI1479"/>
      <c r="JJ1479"/>
      <c r="JK1479"/>
      <c r="JL1479"/>
      <c r="JM1479"/>
      <c r="JN1479"/>
      <c r="JO1479"/>
      <c r="JP1479"/>
      <c r="JQ1479"/>
      <c r="JR1479"/>
      <c r="JS1479"/>
      <c r="JT1479"/>
      <c r="JU1479"/>
      <c r="JV1479"/>
      <c r="JW1479"/>
      <c r="JX1479"/>
      <c r="JY1479"/>
      <c r="JZ1479"/>
      <c r="KA1479"/>
      <c r="KB1479"/>
      <c r="KC1479"/>
      <c r="KD1479"/>
      <c r="KE1479"/>
      <c r="KF1479"/>
      <c r="KG1479"/>
      <c r="KH1479"/>
      <c r="KI1479"/>
      <c r="KJ1479"/>
      <c r="KK1479"/>
      <c r="KL1479"/>
      <c r="KM1479"/>
      <c r="KN1479"/>
      <c r="KO1479"/>
      <c r="KP1479"/>
      <c r="KQ1479"/>
      <c r="KR1479"/>
      <c r="KS1479"/>
      <c r="KT1479"/>
      <c r="KU1479"/>
      <c r="KV1479"/>
      <c r="KW1479"/>
      <c r="KX1479"/>
      <c r="KY1479"/>
      <c r="KZ1479"/>
      <c r="LA1479"/>
      <c r="LB1479"/>
      <c r="LC1479"/>
      <c r="LD1479"/>
      <c r="LE1479"/>
      <c r="LF1479"/>
      <c r="LG1479"/>
      <c r="LH1479"/>
      <c r="LI1479"/>
      <c r="LJ1479"/>
      <c r="LK1479"/>
      <c r="LL1479"/>
      <c r="LM1479"/>
      <c r="LN1479"/>
      <c r="LO1479"/>
      <c r="LP1479"/>
      <c r="LQ1479"/>
      <c r="LR1479"/>
      <c r="LS1479"/>
      <c r="LT1479"/>
      <c r="LU1479"/>
      <c r="LV1479"/>
      <c r="LW1479"/>
      <c r="LX1479"/>
      <c r="LY1479"/>
      <c r="LZ1479"/>
      <c r="MA1479"/>
      <c r="MB1479"/>
      <c r="MC1479"/>
      <c r="MD1479"/>
      <c r="ME1479"/>
      <c r="MF1479"/>
      <c r="MG1479"/>
      <c r="MH1479"/>
      <c r="MI1479"/>
      <c r="MJ1479"/>
      <c r="MK1479"/>
      <c r="ML1479"/>
      <c r="MM1479"/>
      <c r="MN1479"/>
      <c r="MO1479"/>
      <c r="MP1479"/>
      <c r="MQ1479"/>
      <c r="MR1479"/>
      <c r="MS1479"/>
      <c r="MT1479"/>
      <c r="MU1479"/>
      <c r="MV1479"/>
      <c r="MW1479"/>
      <c r="MX1479"/>
      <c r="MY1479"/>
      <c r="MZ1479"/>
      <c r="NA1479"/>
      <c r="NB1479"/>
      <c r="NC1479"/>
      <c r="ND1479"/>
      <c r="NE1479"/>
      <c r="NF1479"/>
      <c r="NG1479"/>
      <c r="NH1479"/>
      <c r="NI1479"/>
      <c r="NJ1479"/>
      <c r="NK1479"/>
      <c r="NL1479"/>
      <c r="NM1479"/>
      <c r="NN1479"/>
      <c r="NO1479"/>
      <c r="NP1479"/>
      <c r="NQ1479"/>
      <c r="NR1479"/>
      <c r="NS1479"/>
      <c r="NT1479"/>
      <c r="NU1479"/>
      <c r="NV1479"/>
      <c r="NW1479"/>
      <c r="NX1479"/>
      <c r="NY1479"/>
      <c r="NZ1479"/>
      <c r="OA1479"/>
    </row>
    <row r="1480" spans="16:391"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  <c r="CN1480"/>
      <c r="CO1480"/>
      <c r="CP1480"/>
      <c r="CQ1480"/>
      <c r="CR1480"/>
      <c r="CS1480"/>
      <c r="CT1480"/>
      <c r="CU1480"/>
      <c r="CV1480"/>
      <c r="CW1480"/>
      <c r="CX1480"/>
      <c r="CY1480"/>
      <c r="CZ1480"/>
      <c r="DA1480"/>
      <c r="DB1480"/>
      <c r="DC1480"/>
      <c r="DD1480"/>
      <c r="DE1480"/>
      <c r="DF1480"/>
      <c r="DG1480"/>
      <c r="DH1480"/>
      <c r="DI1480"/>
      <c r="DJ1480"/>
      <c r="DK1480"/>
      <c r="DL1480"/>
      <c r="DM1480"/>
      <c r="DN1480"/>
      <c r="DO1480"/>
      <c r="DP1480"/>
      <c r="DQ1480"/>
      <c r="DR1480"/>
      <c r="DS1480"/>
      <c r="DT1480"/>
      <c r="DU1480"/>
      <c r="DV1480"/>
      <c r="DW1480"/>
      <c r="DX1480"/>
      <c r="DY1480"/>
      <c r="DZ1480"/>
      <c r="EA1480"/>
      <c r="EB1480"/>
      <c r="EC1480"/>
      <c r="ED1480"/>
      <c r="EE1480"/>
      <c r="EF1480"/>
      <c r="EG1480"/>
      <c r="EH1480"/>
      <c r="EI1480"/>
      <c r="EJ1480"/>
      <c r="EK1480"/>
      <c r="EL1480"/>
      <c r="EM1480"/>
      <c r="EN1480"/>
      <c r="EO1480"/>
      <c r="EP1480"/>
      <c r="EQ1480"/>
      <c r="ER1480"/>
      <c r="ES1480"/>
      <c r="ET1480"/>
      <c r="EU1480"/>
      <c r="EV1480"/>
      <c r="EW1480"/>
      <c r="EX1480"/>
      <c r="EY1480"/>
      <c r="EZ1480"/>
      <c r="FA1480"/>
      <c r="FB1480"/>
      <c r="FC1480"/>
      <c r="FD1480"/>
      <c r="FE1480"/>
      <c r="FF1480"/>
      <c r="FG1480"/>
      <c r="FH1480"/>
      <c r="FI1480"/>
      <c r="FJ1480"/>
      <c r="FK1480"/>
      <c r="FL1480"/>
      <c r="FM1480"/>
      <c r="FN1480"/>
      <c r="FO1480"/>
      <c r="FP1480"/>
      <c r="FQ1480"/>
      <c r="FR1480"/>
      <c r="FS1480"/>
      <c r="FT1480"/>
      <c r="FU1480"/>
      <c r="FV1480"/>
      <c r="FW1480"/>
      <c r="FX1480"/>
      <c r="FY1480"/>
      <c r="FZ1480"/>
      <c r="GA1480"/>
      <c r="GB1480"/>
      <c r="GC1480"/>
      <c r="GD1480"/>
      <c r="GE1480"/>
      <c r="GF1480"/>
      <c r="GG1480"/>
      <c r="GH1480"/>
      <c r="GI1480"/>
      <c r="GJ1480"/>
      <c r="GK1480"/>
      <c r="GL1480"/>
      <c r="GM1480"/>
      <c r="GN1480"/>
      <c r="GO1480"/>
      <c r="GP1480"/>
      <c r="GQ1480"/>
      <c r="GR1480"/>
      <c r="GS1480"/>
      <c r="GT1480"/>
      <c r="GU1480"/>
      <c r="GV1480"/>
      <c r="GW1480"/>
      <c r="GX1480"/>
      <c r="GY1480"/>
      <c r="GZ1480"/>
      <c r="HA1480"/>
      <c r="HB1480"/>
      <c r="HC1480"/>
      <c r="HD1480"/>
      <c r="HE1480"/>
      <c r="HF1480"/>
      <c r="HG1480"/>
      <c r="HH1480"/>
      <c r="HI1480"/>
      <c r="HJ1480"/>
      <c r="HK1480"/>
      <c r="HL1480"/>
      <c r="HM1480"/>
      <c r="HN1480"/>
      <c r="HO1480"/>
      <c r="HP1480"/>
      <c r="HQ1480"/>
      <c r="HR1480"/>
      <c r="HS1480"/>
      <c r="HT1480"/>
      <c r="HU1480"/>
      <c r="HV1480"/>
      <c r="HW1480"/>
      <c r="HX1480"/>
      <c r="HY1480"/>
      <c r="HZ1480"/>
      <c r="IA1480"/>
      <c r="IB1480"/>
      <c r="IC1480"/>
      <c r="ID1480"/>
      <c r="IE1480"/>
      <c r="IF1480"/>
      <c r="IG1480"/>
      <c r="IH1480"/>
      <c r="II1480"/>
      <c r="IJ1480"/>
      <c r="IK1480"/>
      <c r="IL1480"/>
      <c r="IM1480"/>
      <c r="IN1480"/>
      <c r="IO1480"/>
      <c r="IP1480"/>
      <c r="IQ1480"/>
      <c r="IR1480"/>
      <c r="IS1480"/>
      <c r="IT1480"/>
      <c r="IU1480"/>
      <c r="IV1480"/>
      <c r="IW1480"/>
      <c r="IX1480"/>
      <c r="IY1480"/>
      <c r="IZ1480"/>
      <c r="JA1480"/>
      <c r="JB1480"/>
      <c r="JC1480"/>
      <c r="JD1480"/>
      <c r="JE1480"/>
      <c r="JF1480"/>
      <c r="JG1480"/>
      <c r="JH1480"/>
      <c r="JI1480"/>
      <c r="JJ1480"/>
      <c r="JK1480"/>
      <c r="JL1480"/>
      <c r="JM1480"/>
      <c r="JN1480"/>
      <c r="JO1480"/>
      <c r="JP1480"/>
      <c r="JQ1480"/>
      <c r="JR1480"/>
      <c r="JS1480"/>
      <c r="JT1480"/>
      <c r="JU1480"/>
      <c r="JV1480"/>
      <c r="JW1480"/>
      <c r="JX1480"/>
      <c r="JY1480"/>
      <c r="JZ1480"/>
      <c r="KA1480"/>
      <c r="KB1480"/>
      <c r="KC1480"/>
      <c r="KD1480"/>
      <c r="KE1480"/>
      <c r="KF1480"/>
      <c r="KG1480"/>
      <c r="KH1480"/>
      <c r="KI1480"/>
      <c r="KJ1480"/>
      <c r="KK1480"/>
      <c r="KL1480"/>
      <c r="KM1480"/>
      <c r="KN1480"/>
      <c r="KO1480"/>
      <c r="KP1480"/>
      <c r="KQ1480"/>
      <c r="KR1480"/>
      <c r="KS1480"/>
      <c r="KT1480"/>
      <c r="KU1480"/>
      <c r="KV1480"/>
      <c r="KW1480"/>
      <c r="KX1480"/>
      <c r="KY1480"/>
      <c r="KZ1480"/>
      <c r="LA1480"/>
      <c r="LB1480"/>
      <c r="LC1480"/>
      <c r="LD1480"/>
      <c r="LE1480"/>
      <c r="LF1480"/>
      <c r="LG1480"/>
      <c r="LH1480"/>
      <c r="LI1480"/>
      <c r="LJ1480"/>
      <c r="LK1480"/>
      <c r="LL1480"/>
      <c r="LM1480"/>
      <c r="LN1480"/>
      <c r="LO1480"/>
      <c r="LP1480"/>
      <c r="LQ1480"/>
      <c r="LR1480"/>
      <c r="LS1480"/>
      <c r="LT1480"/>
      <c r="LU1480"/>
      <c r="LV1480"/>
      <c r="LW1480"/>
      <c r="LX1480"/>
      <c r="LY1480"/>
      <c r="LZ1480"/>
      <c r="MA1480"/>
      <c r="MB1480"/>
      <c r="MC1480"/>
      <c r="MD1480"/>
      <c r="ME1480"/>
      <c r="MF1480"/>
      <c r="MG1480"/>
      <c r="MH1480"/>
      <c r="MI1480"/>
      <c r="MJ1480"/>
      <c r="MK1480"/>
      <c r="ML1480"/>
      <c r="MM1480"/>
      <c r="MN1480"/>
      <c r="MO1480"/>
      <c r="MP1480"/>
      <c r="MQ1480"/>
      <c r="MR1480"/>
      <c r="MS1480"/>
      <c r="MT1480"/>
      <c r="MU1480"/>
      <c r="MV1480"/>
      <c r="MW1480"/>
      <c r="MX1480"/>
      <c r="MY1480"/>
      <c r="MZ1480"/>
      <c r="NA1480"/>
      <c r="NB1480"/>
      <c r="NC1480"/>
      <c r="ND1480"/>
      <c r="NE1480"/>
      <c r="NF1480"/>
      <c r="NG1480"/>
      <c r="NH1480"/>
      <c r="NI1480"/>
      <c r="NJ1480"/>
      <c r="NK1480"/>
      <c r="NL1480"/>
      <c r="NM1480"/>
      <c r="NN1480"/>
      <c r="NO1480"/>
      <c r="NP1480"/>
      <c r="NQ1480"/>
      <c r="NR1480"/>
      <c r="NS1480"/>
      <c r="NT1480"/>
      <c r="NU1480"/>
      <c r="NV1480"/>
      <c r="NW1480"/>
      <c r="NX1480"/>
      <c r="NY1480"/>
      <c r="NZ1480"/>
      <c r="OA1480"/>
    </row>
    <row r="1481" spans="16:391"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  <c r="CN1481"/>
      <c r="CO1481"/>
      <c r="CP1481"/>
      <c r="CQ1481"/>
      <c r="CR1481"/>
      <c r="CS1481"/>
      <c r="CT1481"/>
      <c r="CU1481"/>
      <c r="CV1481"/>
      <c r="CW1481"/>
      <c r="CX1481"/>
      <c r="CY1481"/>
      <c r="CZ1481"/>
      <c r="DA1481"/>
      <c r="DB1481"/>
      <c r="DC1481"/>
      <c r="DD1481"/>
      <c r="DE1481"/>
      <c r="DF1481"/>
      <c r="DG1481"/>
      <c r="DH1481"/>
      <c r="DI1481"/>
      <c r="DJ1481"/>
      <c r="DK1481"/>
      <c r="DL1481"/>
      <c r="DM1481"/>
      <c r="DN1481"/>
      <c r="DO1481"/>
      <c r="DP1481"/>
      <c r="DQ1481"/>
      <c r="DR1481"/>
      <c r="DS1481"/>
      <c r="DT1481"/>
      <c r="DU1481"/>
      <c r="DV1481"/>
      <c r="DW1481"/>
      <c r="DX1481"/>
      <c r="DY1481"/>
      <c r="DZ1481"/>
      <c r="EA1481"/>
      <c r="EB1481"/>
      <c r="EC1481"/>
      <c r="ED1481"/>
      <c r="EE1481"/>
      <c r="EF1481"/>
      <c r="EG1481"/>
      <c r="EH1481"/>
      <c r="EI1481"/>
      <c r="EJ1481"/>
      <c r="EK1481"/>
      <c r="EL1481"/>
      <c r="EM1481"/>
      <c r="EN1481"/>
      <c r="EO1481"/>
      <c r="EP1481"/>
      <c r="EQ1481"/>
      <c r="ER1481"/>
      <c r="ES1481"/>
      <c r="ET1481"/>
      <c r="EU1481"/>
      <c r="EV1481"/>
      <c r="EW1481"/>
      <c r="EX1481"/>
      <c r="EY1481"/>
      <c r="EZ1481"/>
      <c r="FA1481"/>
      <c r="FB1481"/>
      <c r="FC1481"/>
      <c r="FD1481"/>
      <c r="FE1481"/>
      <c r="FF1481"/>
      <c r="FG1481"/>
      <c r="FH1481"/>
      <c r="FI1481"/>
      <c r="FJ1481"/>
      <c r="FK1481"/>
      <c r="FL1481"/>
      <c r="FM1481"/>
      <c r="FN1481"/>
      <c r="FO1481"/>
      <c r="FP1481"/>
      <c r="FQ1481"/>
      <c r="FR1481"/>
      <c r="FS1481"/>
      <c r="FT1481"/>
      <c r="FU1481"/>
      <c r="FV1481"/>
      <c r="FW1481"/>
      <c r="FX1481"/>
      <c r="FY1481"/>
      <c r="FZ1481"/>
      <c r="GA1481"/>
      <c r="GB1481"/>
      <c r="GC1481"/>
      <c r="GD1481"/>
      <c r="GE1481"/>
      <c r="GF1481"/>
      <c r="GG1481"/>
      <c r="GH1481"/>
      <c r="GI1481"/>
      <c r="GJ1481"/>
      <c r="GK1481"/>
      <c r="GL1481"/>
      <c r="GM1481"/>
      <c r="GN1481"/>
      <c r="GO1481"/>
      <c r="GP1481"/>
      <c r="GQ1481"/>
      <c r="GR1481"/>
      <c r="GS1481"/>
      <c r="GT1481"/>
      <c r="GU1481"/>
      <c r="GV1481"/>
      <c r="GW1481"/>
      <c r="GX1481"/>
      <c r="GY1481"/>
      <c r="GZ1481"/>
      <c r="HA1481"/>
      <c r="HB1481"/>
      <c r="HC1481"/>
      <c r="HD1481"/>
      <c r="HE1481"/>
      <c r="HF1481"/>
      <c r="HG1481"/>
      <c r="HH1481"/>
      <c r="HI1481"/>
      <c r="HJ1481"/>
      <c r="HK1481"/>
      <c r="HL1481"/>
      <c r="HM1481"/>
      <c r="HN1481"/>
      <c r="HO1481"/>
      <c r="HP1481"/>
      <c r="HQ1481"/>
      <c r="HR1481"/>
      <c r="HS1481"/>
      <c r="HT1481"/>
      <c r="HU1481"/>
      <c r="HV1481"/>
      <c r="HW1481"/>
      <c r="HX1481"/>
      <c r="HY1481"/>
      <c r="HZ1481"/>
      <c r="IA1481"/>
      <c r="IB1481"/>
      <c r="IC1481"/>
      <c r="ID1481"/>
      <c r="IE1481"/>
      <c r="IF1481"/>
      <c r="IG1481"/>
      <c r="IH1481"/>
      <c r="II1481"/>
      <c r="IJ1481"/>
      <c r="IK1481"/>
      <c r="IL1481"/>
      <c r="IM1481"/>
      <c r="IN1481"/>
      <c r="IO1481"/>
      <c r="IP1481"/>
      <c r="IQ1481"/>
      <c r="IR1481"/>
      <c r="IS1481"/>
      <c r="IT1481"/>
      <c r="IU1481"/>
      <c r="IV1481"/>
      <c r="IW1481"/>
      <c r="IX1481"/>
      <c r="IY1481"/>
      <c r="IZ1481"/>
      <c r="JA1481"/>
      <c r="JB1481"/>
      <c r="JC1481"/>
      <c r="JD1481"/>
      <c r="JE1481"/>
      <c r="JF1481"/>
      <c r="JG1481"/>
      <c r="JH1481"/>
      <c r="JI1481"/>
      <c r="JJ1481"/>
      <c r="JK1481"/>
      <c r="JL1481"/>
      <c r="JM1481"/>
      <c r="JN1481"/>
      <c r="JO1481"/>
      <c r="JP1481"/>
      <c r="JQ1481"/>
      <c r="JR1481"/>
      <c r="JS1481"/>
      <c r="JT1481"/>
      <c r="JU1481"/>
      <c r="JV1481"/>
      <c r="JW1481"/>
      <c r="JX1481"/>
      <c r="JY1481"/>
      <c r="JZ1481"/>
      <c r="KA1481"/>
      <c r="KB1481"/>
      <c r="KC1481"/>
      <c r="KD1481"/>
      <c r="KE1481"/>
      <c r="KF1481"/>
      <c r="KG1481"/>
      <c r="KH1481"/>
      <c r="KI1481"/>
      <c r="KJ1481"/>
      <c r="KK1481"/>
      <c r="KL1481"/>
      <c r="KM1481"/>
      <c r="KN1481"/>
      <c r="KO1481"/>
      <c r="KP1481"/>
      <c r="KQ1481"/>
      <c r="KR1481"/>
      <c r="KS1481"/>
      <c r="KT1481"/>
      <c r="KU1481"/>
      <c r="KV1481"/>
      <c r="KW1481"/>
      <c r="KX1481"/>
      <c r="KY1481"/>
      <c r="KZ1481"/>
      <c r="LA1481"/>
      <c r="LB1481"/>
      <c r="LC1481"/>
      <c r="LD1481"/>
      <c r="LE1481"/>
      <c r="LF1481"/>
      <c r="LG1481"/>
      <c r="LH1481"/>
      <c r="LI1481"/>
      <c r="LJ1481"/>
      <c r="LK1481"/>
      <c r="LL1481"/>
      <c r="LM1481"/>
      <c r="LN1481"/>
      <c r="LO1481"/>
      <c r="LP1481"/>
      <c r="LQ1481"/>
      <c r="LR1481"/>
      <c r="LS1481"/>
      <c r="LT1481"/>
      <c r="LU1481"/>
      <c r="LV1481"/>
      <c r="LW1481"/>
      <c r="LX1481"/>
      <c r="LY1481"/>
      <c r="LZ1481"/>
      <c r="MA1481"/>
      <c r="MB1481"/>
      <c r="MC1481"/>
      <c r="MD1481"/>
      <c r="ME1481"/>
      <c r="MF1481"/>
      <c r="MG1481"/>
      <c r="MH1481"/>
      <c r="MI1481"/>
      <c r="MJ1481"/>
      <c r="MK1481"/>
      <c r="ML1481"/>
      <c r="MM1481"/>
      <c r="MN1481"/>
      <c r="MO1481"/>
      <c r="MP1481"/>
      <c r="MQ1481"/>
      <c r="MR1481"/>
      <c r="MS1481"/>
      <c r="MT1481"/>
      <c r="MU1481"/>
      <c r="MV1481"/>
      <c r="MW1481"/>
      <c r="MX1481"/>
      <c r="MY1481"/>
      <c r="MZ1481"/>
      <c r="NA1481"/>
      <c r="NB1481"/>
      <c r="NC1481"/>
      <c r="ND1481"/>
      <c r="NE1481"/>
      <c r="NF1481"/>
      <c r="NG1481"/>
      <c r="NH1481"/>
      <c r="NI1481"/>
      <c r="NJ1481"/>
      <c r="NK1481"/>
      <c r="NL1481"/>
      <c r="NM1481"/>
      <c r="NN1481"/>
      <c r="NO1481"/>
      <c r="NP1481"/>
      <c r="NQ1481"/>
      <c r="NR1481"/>
      <c r="NS1481"/>
      <c r="NT1481"/>
      <c r="NU1481"/>
      <c r="NV1481"/>
      <c r="NW1481"/>
      <c r="NX1481"/>
      <c r="NY1481"/>
      <c r="NZ1481"/>
      <c r="OA1481"/>
    </row>
    <row r="1482" spans="16:391"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  <c r="CN1482"/>
      <c r="CO1482"/>
      <c r="CP1482"/>
      <c r="CQ1482"/>
      <c r="CR1482"/>
      <c r="CS1482"/>
      <c r="CT1482"/>
      <c r="CU1482"/>
      <c r="CV1482"/>
      <c r="CW1482"/>
      <c r="CX1482"/>
      <c r="CY1482"/>
      <c r="CZ1482"/>
      <c r="DA1482"/>
      <c r="DB1482"/>
      <c r="DC1482"/>
      <c r="DD1482"/>
      <c r="DE1482"/>
      <c r="DF1482"/>
      <c r="DG1482"/>
      <c r="DH1482"/>
      <c r="DI1482"/>
      <c r="DJ1482"/>
      <c r="DK1482"/>
      <c r="DL1482"/>
      <c r="DM1482"/>
      <c r="DN1482"/>
      <c r="DO1482"/>
      <c r="DP1482"/>
      <c r="DQ1482"/>
      <c r="DR1482"/>
      <c r="DS1482"/>
      <c r="DT1482"/>
      <c r="DU1482"/>
      <c r="DV1482"/>
      <c r="DW1482"/>
      <c r="DX1482"/>
      <c r="DY1482"/>
      <c r="DZ1482"/>
      <c r="EA1482"/>
      <c r="EB1482"/>
      <c r="EC1482"/>
      <c r="ED1482"/>
      <c r="EE1482"/>
      <c r="EF1482"/>
      <c r="EG1482"/>
      <c r="EH1482"/>
      <c r="EI1482"/>
      <c r="EJ1482"/>
      <c r="EK1482"/>
      <c r="EL1482"/>
      <c r="EM1482"/>
      <c r="EN1482"/>
      <c r="EO1482"/>
      <c r="EP1482"/>
      <c r="EQ1482"/>
      <c r="ER1482"/>
      <c r="ES1482"/>
      <c r="ET1482"/>
      <c r="EU1482"/>
      <c r="EV1482"/>
      <c r="EW1482"/>
      <c r="EX1482"/>
      <c r="EY1482"/>
      <c r="EZ1482"/>
      <c r="FA1482"/>
      <c r="FB1482"/>
      <c r="FC1482"/>
      <c r="FD1482"/>
      <c r="FE1482"/>
      <c r="FF1482"/>
      <c r="FG1482"/>
      <c r="FH1482"/>
      <c r="FI1482"/>
      <c r="FJ1482"/>
      <c r="FK1482"/>
      <c r="FL1482"/>
      <c r="FM1482"/>
      <c r="FN1482"/>
      <c r="FO1482"/>
      <c r="FP1482"/>
      <c r="FQ1482"/>
      <c r="FR1482"/>
      <c r="FS1482"/>
      <c r="FT1482"/>
      <c r="FU1482"/>
      <c r="FV1482"/>
      <c r="FW1482"/>
      <c r="FX1482"/>
      <c r="FY1482"/>
      <c r="FZ1482"/>
      <c r="GA1482"/>
      <c r="GB1482"/>
      <c r="GC1482"/>
      <c r="GD1482"/>
      <c r="GE1482"/>
      <c r="GF1482"/>
      <c r="GG1482"/>
      <c r="GH1482"/>
      <c r="GI1482"/>
      <c r="GJ1482"/>
      <c r="GK1482"/>
      <c r="GL1482"/>
      <c r="GM1482"/>
      <c r="GN1482"/>
      <c r="GO1482"/>
      <c r="GP1482"/>
      <c r="GQ1482"/>
      <c r="GR1482"/>
      <c r="GS1482"/>
      <c r="GT1482"/>
      <c r="GU1482"/>
      <c r="GV1482"/>
      <c r="GW1482"/>
      <c r="GX1482"/>
      <c r="GY1482"/>
      <c r="GZ1482"/>
      <c r="HA1482"/>
      <c r="HB1482"/>
      <c r="HC1482"/>
      <c r="HD1482"/>
      <c r="HE1482"/>
      <c r="HF1482"/>
      <c r="HG1482"/>
      <c r="HH1482"/>
      <c r="HI1482"/>
      <c r="HJ1482"/>
      <c r="HK1482"/>
      <c r="HL1482"/>
      <c r="HM1482"/>
      <c r="HN1482"/>
      <c r="HO1482"/>
      <c r="HP1482"/>
      <c r="HQ1482"/>
      <c r="HR1482"/>
      <c r="HS1482"/>
      <c r="HT1482"/>
      <c r="HU1482"/>
      <c r="HV1482"/>
      <c r="HW1482"/>
      <c r="HX1482"/>
      <c r="HY1482"/>
      <c r="HZ1482"/>
      <c r="IA1482"/>
      <c r="IB1482"/>
      <c r="IC1482"/>
      <c r="ID1482"/>
      <c r="IE1482"/>
      <c r="IF1482"/>
      <c r="IG1482"/>
      <c r="IH1482"/>
      <c r="II1482"/>
      <c r="IJ1482"/>
      <c r="IK1482"/>
      <c r="IL1482"/>
      <c r="IM1482"/>
      <c r="IN1482"/>
      <c r="IO1482"/>
      <c r="IP1482"/>
      <c r="IQ1482"/>
      <c r="IR1482"/>
      <c r="IS1482"/>
      <c r="IT1482"/>
      <c r="IU1482"/>
      <c r="IV1482"/>
      <c r="IW1482"/>
      <c r="IX1482"/>
      <c r="IY1482"/>
      <c r="IZ1482"/>
      <c r="JA1482"/>
      <c r="JB1482"/>
      <c r="JC1482"/>
      <c r="JD1482"/>
      <c r="JE1482"/>
      <c r="JF1482"/>
      <c r="JG1482"/>
      <c r="JH1482"/>
      <c r="JI1482"/>
      <c r="JJ1482"/>
      <c r="JK1482"/>
      <c r="JL1482"/>
      <c r="JM1482"/>
      <c r="JN1482"/>
      <c r="JO1482"/>
      <c r="JP1482"/>
      <c r="JQ1482"/>
      <c r="JR1482"/>
      <c r="JS1482"/>
      <c r="JT1482"/>
      <c r="JU1482"/>
      <c r="JV1482"/>
      <c r="JW1482"/>
      <c r="JX1482"/>
      <c r="JY1482"/>
      <c r="JZ1482"/>
      <c r="KA1482"/>
      <c r="KB1482"/>
      <c r="KC1482"/>
      <c r="KD1482"/>
      <c r="KE1482"/>
      <c r="KF1482"/>
      <c r="KG1482"/>
      <c r="KH1482"/>
      <c r="KI1482"/>
      <c r="KJ1482"/>
      <c r="KK1482"/>
      <c r="KL1482"/>
      <c r="KM1482"/>
      <c r="KN1482"/>
      <c r="KO1482"/>
      <c r="KP1482"/>
      <c r="KQ1482"/>
      <c r="KR1482"/>
      <c r="KS1482"/>
      <c r="KT1482"/>
      <c r="KU1482"/>
      <c r="KV1482"/>
      <c r="KW1482"/>
      <c r="KX1482"/>
      <c r="KY1482"/>
      <c r="KZ1482"/>
      <c r="LA1482"/>
      <c r="LB1482"/>
      <c r="LC1482"/>
      <c r="LD1482"/>
      <c r="LE1482"/>
      <c r="LF1482"/>
      <c r="LG1482"/>
      <c r="LH1482"/>
      <c r="LI1482"/>
      <c r="LJ1482"/>
      <c r="LK1482"/>
      <c r="LL1482"/>
      <c r="LM1482"/>
      <c r="LN1482"/>
      <c r="LO1482"/>
      <c r="LP1482"/>
      <c r="LQ1482"/>
      <c r="LR1482"/>
      <c r="LS1482"/>
      <c r="LT1482"/>
      <c r="LU1482"/>
      <c r="LV1482"/>
      <c r="LW1482"/>
      <c r="LX1482"/>
      <c r="LY1482"/>
      <c r="LZ1482"/>
      <c r="MA1482"/>
      <c r="MB1482"/>
      <c r="MC1482"/>
      <c r="MD1482"/>
      <c r="ME1482"/>
      <c r="MF1482"/>
      <c r="MG1482"/>
      <c r="MH1482"/>
      <c r="MI1482"/>
      <c r="MJ1482"/>
      <c r="MK1482"/>
      <c r="ML1482"/>
      <c r="MM1482"/>
      <c r="MN1482"/>
      <c r="MO1482"/>
      <c r="MP1482"/>
      <c r="MQ1482"/>
      <c r="MR1482"/>
      <c r="MS1482"/>
      <c r="MT1482"/>
      <c r="MU1482"/>
      <c r="MV1482"/>
      <c r="MW1482"/>
      <c r="MX1482"/>
      <c r="MY1482"/>
      <c r="MZ1482"/>
      <c r="NA1482"/>
      <c r="NB1482"/>
      <c r="NC1482"/>
      <c r="ND1482"/>
      <c r="NE1482"/>
      <c r="NF1482"/>
      <c r="NG1482"/>
      <c r="NH1482"/>
      <c r="NI1482"/>
      <c r="NJ1482"/>
      <c r="NK1482"/>
      <c r="NL1482"/>
      <c r="NM1482"/>
      <c r="NN1482"/>
      <c r="NO1482"/>
      <c r="NP1482"/>
      <c r="NQ1482"/>
      <c r="NR1482"/>
      <c r="NS1482"/>
      <c r="NT1482"/>
      <c r="NU1482"/>
      <c r="NV1482"/>
      <c r="NW1482"/>
      <c r="NX1482"/>
      <c r="NY1482"/>
      <c r="NZ1482"/>
      <c r="OA1482"/>
    </row>
    <row r="1483" spans="16:391"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  <c r="CN1483"/>
      <c r="CO1483"/>
      <c r="CP1483"/>
      <c r="CQ1483"/>
      <c r="CR1483"/>
      <c r="CS1483"/>
      <c r="CT1483"/>
      <c r="CU1483"/>
      <c r="CV1483"/>
      <c r="CW1483"/>
      <c r="CX1483"/>
      <c r="CY1483"/>
      <c r="CZ1483"/>
      <c r="DA1483"/>
      <c r="DB1483"/>
      <c r="DC1483"/>
      <c r="DD1483"/>
      <c r="DE1483"/>
      <c r="DF1483"/>
      <c r="DG1483"/>
      <c r="DH1483"/>
      <c r="DI1483"/>
      <c r="DJ1483"/>
      <c r="DK1483"/>
      <c r="DL1483"/>
      <c r="DM1483"/>
      <c r="DN1483"/>
      <c r="DO1483"/>
      <c r="DP1483"/>
      <c r="DQ1483"/>
      <c r="DR1483"/>
      <c r="DS1483"/>
      <c r="DT1483"/>
      <c r="DU1483"/>
      <c r="DV1483"/>
      <c r="DW1483"/>
      <c r="DX1483"/>
      <c r="DY1483"/>
      <c r="DZ1483"/>
      <c r="EA1483"/>
      <c r="EB1483"/>
      <c r="EC1483"/>
      <c r="ED1483"/>
      <c r="EE1483"/>
      <c r="EF1483"/>
      <c r="EG1483"/>
      <c r="EH1483"/>
      <c r="EI1483"/>
      <c r="EJ1483"/>
      <c r="EK1483"/>
      <c r="EL1483"/>
      <c r="EM1483"/>
      <c r="EN1483"/>
      <c r="EO1483"/>
      <c r="EP1483"/>
      <c r="EQ1483"/>
      <c r="ER1483"/>
      <c r="ES1483"/>
      <c r="ET1483"/>
      <c r="EU1483"/>
      <c r="EV1483"/>
      <c r="EW1483"/>
      <c r="EX1483"/>
      <c r="EY1483"/>
      <c r="EZ1483"/>
      <c r="FA1483"/>
      <c r="FB1483"/>
      <c r="FC1483"/>
      <c r="FD1483"/>
      <c r="FE1483"/>
      <c r="FF1483"/>
      <c r="FG1483"/>
      <c r="FH1483"/>
      <c r="FI1483"/>
      <c r="FJ1483"/>
      <c r="FK1483"/>
      <c r="FL1483"/>
      <c r="FM1483"/>
      <c r="FN1483"/>
      <c r="FO1483"/>
      <c r="FP1483"/>
      <c r="FQ1483"/>
      <c r="FR1483"/>
      <c r="FS1483"/>
      <c r="FT1483"/>
      <c r="FU1483"/>
      <c r="FV1483"/>
      <c r="FW1483"/>
      <c r="FX1483"/>
      <c r="FY1483"/>
      <c r="FZ1483"/>
      <c r="GA1483"/>
      <c r="GB1483"/>
      <c r="GC1483"/>
      <c r="GD1483"/>
      <c r="GE1483"/>
      <c r="GF1483"/>
      <c r="GG1483"/>
      <c r="GH1483"/>
      <c r="GI1483"/>
      <c r="GJ1483"/>
      <c r="GK1483"/>
      <c r="GL1483"/>
      <c r="GM1483"/>
      <c r="GN1483"/>
      <c r="GO1483"/>
      <c r="GP1483"/>
      <c r="GQ1483"/>
      <c r="GR1483"/>
      <c r="GS1483"/>
      <c r="GT1483"/>
      <c r="GU1483"/>
      <c r="GV1483"/>
      <c r="GW1483"/>
      <c r="GX1483"/>
      <c r="GY1483"/>
      <c r="GZ1483"/>
      <c r="HA1483"/>
      <c r="HB1483"/>
      <c r="HC1483"/>
      <c r="HD1483"/>
      <c r="HE1483"/>
      <c r="HF1483"/>
      <c r="HG1483"/>
      <c r="HH1483"/>
      <c r="HI1483"/>
      <c r="HJ1483"/>
      <c r="HK1483"/>
      <c r="HL1483"/>
      <c r="HM1483"/>
      <c r="HN1483"/>
      <c r="HO1483"/>
      <c r="HP1483"/>
      <c r="HQ1483"/>
      <c r="HR1483"/>
      <c r="HS1483"/>
      <c r="HT1483"/>
      <c r="HU1483"/>
      <c r="HV1483"/>
      <c r="HW1483"/>
      <c r="HX1483"/>
      <c r="HY1483"/>
      <c r="HZ1483"/>
      <c r="IA1483"/>
      <c r="IB1483"/>
      <c r="IC1483"/>
      <c r="ID1483"/>
      <c r="IE1483"/>
      <c r="IF1483"/>
      <c r="IG1483"/>
      <c r="IH1483"/>
      <c r="II1483"/>
      <c r="IJ1483"/>
      <c r="IK1483"/>
      <c r="IL1483"/>
      <c r="IM1483"/>
      <c r="IN1483"/>
      <c r="IO1483"/>
      <c r="IP1483"/>
      <c r="IQ1483"/>
      <c r="IR1483"/>
      <c r="IS1483"/>
      <c r="IT1483"/>
      <c r="IU1483"/>
      <c r="IV1483"/>
      <c r="IW1483"/>
      <c r="IX1483"/>
      <c r="IY1483"/>
      <c r="IZ1483"/>
      <c r="JA1483"/>
      <c r="JB1483"/>
      <c r="JC1483"/>
      <c r="JD1483"/>
      <c r="JE1483"/>
      <c r="JF1483"/>
      <c r="JG1483"/>
      <c r="JH1483"/>
      <c r="JI1483"/>
      <c r="JJ1483"/>
      <c r="JK1483"/>
      <c r="JL1483"/>
      <c r="JM1483"/>
      <c r="JN1483"/>
      <c r="JO1483"/>
      <c r="JP1483"/>
      <c r="JQ1483"/>
      <c r="JR1483"/>
      <c r="JS1483"/>
      <c r="JT1483"/>
      <c r="JU1483"/>
      <c r="JV1483"/>
      <c r="JW1483"/>
      <c r="JX1483"/>
      <c r="JY1483"/>
      <c r="JZ1483"/>
      <c r="KA1483"/>
      <c r="KB1483"/>
      <c r="KC1483"/>
      <c r="KD1483"/>
      <c r="KE1483"/>
      <c r="KF1483"/>
      <c r="KG1483"/>
      <c r="KH1483"/>
      <c r="KI1483"/>
      <c r="KJ1483"/>
      <c r="KK1483"/>
      <c r="KL1483"/>
      <c r="KM1483"/>
      <c r="KN1483"/>
      <c r="KO1483"/>
      <c r="KP1483"/>
      <c r="KQ1483"/>
      <c r="KR1483"/>
      <c r="KS1483"/>
      <c r="KT1483"/>
      <c r="KU1483"/>
      <c r="KV1483"/>
      <c r="KW1483"/>
      <c r="KX1483"/>
      <c r="KY1483"/>
      <c r="KZ1483"/>
      <c r="LA1483"/>
      <c r="LB1483"/>
      <c r="LC1483"/>
      <c r="LD1483"/>
      <c r="LE1483"/>
      <c r="LF1483"/>
      <c r="LG1483"/>
      <c r="LH1483"/>
      <c r="LI1483"/>
      <c r="LJ1483"/>
      <c r="LK1483"/>
      <c r="LL1483"/>
      <c r="LM1483"/>
      <c r="LN1483"/>
      <c r="LO1483"/>
      <c r="LP1483"/>
      <c r="LQ1483"/>
      <c r="LR1483"/>
      <c r="LS1483"/>
      <c r="LT1483"/>
      <c r="LU1483"/>
      <c r="LV1483"/>
      <c r="LW1483"/>
      <c r="LX1483"/>
      <c r="LY1483"/>
      <c r="LZ1483"/>
      <c r="MA1483"/>
      <c r="MB1483"/>
      <c r="MC1483"/>
      <c r="MD1483"/>
      <c r="ME1483"/>
      <c r="MF1483"/>
      <c r="MG1483"/>
      <c r="MH1483"/>
      <c r="MI1483"/>
      <c r="MJ1483"/>
      <c r="MK1483"/>
      <c r="ML1483"/>
      <c r="MM1483"/>
      <c r="MN1483"/>
      <c r="MO1483"/>
      <c r="MP1483"/>
      <c r="MQ1483"/>
      <c r="MR1483"/>
      <c r="MS1483"/>
      <c r="MT1483"/>
      <c r="MU1483"/>
      <c r="MV1483"/>
      <c r="MW1483"/>
      <c r="MX1483"/>
      <c r="MY1483"/>
      <c r="MZ1483"/>
      <c r="NA1483"/>
      <c r="NB1483"/>
      <c r="NC1483"/>
      <c r="ND1483"/>
      <c r="NE1483"/>
      <c r="NF1483"/>
      <c r="NG1483"/>
      <c r="NH1483"/>
      <c r="NI1483"/>
      <c r="NJ1483"/>
      <c r="NK1483"/>
      <c r="NL1483"/>
      <c r="NM1483"/>
      <c r="NN1483"/>
      <c r="NO1483"/>
      <c r="NP1483"/>
      <c r="NQ1483"/>
      <c r="NR1483"/>
      <c r="NS1483"/>
      <c r="NT1483"/>
      <c r="NU1483"/>
      <c r="NV1483"/>
      <c r="NW1483"/>
      <c r="NX1483"/>
      <c r="NY1483"/>
      <c r="NZ1483"/>
      <c r="OA1483"/>
    </row>
    <row r="1484" spans="16:391"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  <c r="CN1484"/>
      <c r="CO1484"/>
      <c r="CP1484"/>
      <c r="CQ1484"/>
      <c r="CR1484"/>
      <c r="CS1484"/>
      <c r="CT1484"/>
      <c r="CU1484"/>
      <c r="CV1484"/>
      <c r="CW1484"/>
      <c r="CX1484"/>
      <c r="CY1484"/>
      <c r="CZ1484"/>
      <c r="DA1484"/>
      <c r="DB1484"/>
      <c r="DC1484"/>
      <c r="DD1484"/>
      <c r="DE1484"/>
      <c r="DF1484"/>
      <c r="DG1484"/>
      <c r="DH1484"/>
      <c r="DI1484"/>
      <c r="DJ1484"/>
      <c r="DK1484"/>
      <c r="DL1484"/>
      <c r="DM1484"/>
      <c r="DN1484"/>
      <c r="DO1484"/>
      <c r="DP1484"/>
      <c r="DQ1484"/>
      <c r="DR1484"/>
      <c r="DS1484"/>
      <c r="DT1484"/>
      <c r="DU1484"/>
      <c r="DV1484"/>
      <c r="DW1484"/>
      <c r="DX1484"/>
      <c r="DY1484"/>
      <c r="DZ1484"/>
      <c r="EA1484"/>
      <c r="EB1484"/>
      <c r="EC1484"/>
      <c r="ED1484"/>
      <c r="EE1484"/>
      <c r="EF1484"/>
      <c r="EG1484"/>
      <c r="EH1484"/>
      <c r="EI1484"/>
      <c r="EJ1484"/>
      <c r="EK1484"/>
      <c r="EL1484"/>
      <c r="EM1484"/>
      <c r="EN1484"/>
      <c r="EO1484"/>
      <c r="EP1484"/>
      <c r="EQ1484"/>
      <c r="ER1484"/>
      <c r="ES1484"/>
      <c r="ET1484"/>
      <c r="EU1484"/>
      <c r="EV1484"/>
      <c r="EW1484"/>
      <c r="EX1484"/>
      <c r="EY1484"/>
      <c r="EZ1484"/>
      <c r="FA1484"/>
      <c r="FB1484"/>
      <c r="FC1484"/>
      <c r="FD1484"/>
      <c r="FE1484"/>
      <c r="FF1484"/>
      <c r="FG1484"/>
      <c r="FH1484"/>
      <c r="FI1484"/>
      <c r="FJ1484"/>
      <c r="FK1484"/>
      <c r="FL1484"/>
      <c r="FM1484"/>
      <c r="FN1484"/>
      <c r="FO1484"/>
      <c r="FP1484"/>
      <c r="FQ1484"/>
      <c r="FR1484"/>
      <c r="FS1484"/>
      <c r="FT1484"/>
      <c r="FU1484"/>
      <c r="FV1484"/>
      <c r="FW1484"/>
      <c r="FX1484"/>
      <c r="FY1484"/>
      <c r="FZ1484"/>
      <c r="GA1484"/>
      <c r="GB1484"/>
      <c r="GC1484"/>
      <c r="GD1484"/>
      <c r="GE1484"/>
      <c r="GF1484"/>
      <c r="GG1484"/>
      <c r="GH1484"/>
      <c r="GI1484"/>
      <c r="GJ1484"/>
      <c r="GK1484"/>
      <c r="GL1484"/>
      <c r="GM1484"/>
      <c r="GN1484"/>
      <c r="GO1484"/>
      <c r="GP1484"/>
      <c r="GQ1484"/>
      <c r="GR1484"/>
      <c r="GS1484"/>
      <c r="GT1484"/>
      <c r="GU1484"/>
      <c r="GV1484"/>
      <c r="GW1484"/>
      <c r="GX1484"/>
      <c r="GY1484"/>
      <c r="GZ1484"/>
      <c r="HA1484"/>
      <c r="HB1484"/>
      <c r="HC1484"/>
      <c r="HD1484"/>
      <c r="HE1484"/>
      <c r="HF1484"/>
      <c r="HG1484"/>
      <c r="HH1484"/>
      <c r="HI1484"/>
      <c r="HJ1484"/>
      <c r="HK1484"/>
      <c r="HL1484"/>
      <c r="HM1484"/>
      <c r="HN1484"/>
      <c r="HO1484"/>
      <c r="HP1484"/>
      <c r="HQ1484"/>
      <c r="HR1484"/>
      <c r="HS1484"/>
      <c r="HT1484"/>
      <c r="HU1484"/>
      <c r="HV1484"/>
      <c r="HW1484"/>
      <c r="HX1484"/>
      <c r="HY1484"/>
      <c r="HZ1484"/>
      <c r="IA1484"/>
      <c r="IB1484"/>
      <c r="IC1484"/>
      <c r="ID1484"/>
      <c r="IE1484"/>
      <c r="IF1484"/>
      <c r="IG1484"/>
      <c r="IH1484"/>
      <c r="II1484"/>
      <c r="IJ1484"/>
      <c r="IK1484"/>
      <c r="IL1484"/>
      <c r="IM1484"/>
      <c r="IN1484"/>
      <c r="IO1484"/>
      <c r="IP1484"/>
      <c r="IQ1484"/>
      <c r="IR1484"/>
      <c r="IS1484"/>
      <c r="IT1484"/>
      <c r="IU1484"/>
      <c r="IV1484"/>
      <c r="IW1484"/>
      <c r="IX1484"/>
      <c r="IY1484"/>
      <c r="IZ1484"/>
      <c r="JA1484"/>
      <c r="JB1484"/>
      <c r="JC1484"/>
      <c r="JD1484"/>
      <c r="JE1484"/>
      <c r="JF1484"/>
      <c r="JG1484"/>
      <c r="JH1484"/>
      <c r="JI1484"/>
      <c r="JJ1484"/>
      <c r="JK1484"/>
      <c r="JL1484"/>
      <c r="JM1484"/>
      <c r="JN1484"/>
      <c r="JO1484"/>
      <c r="JP1484"/>
      <c r="JQ1484"/>
      <c r="JR1484"/>
      <c r="JS1484"/>
      <c r="JT1484"/>
      <c r="JU1484"/>
      <c r="JV1484"/>
      <c r="JW1484"/>
      <c r="JX1484"/>
      <c r="JY1484"/>
      <c r="JZ1484"/>
      <c r="KA1484"/>
      <c r="KB1484"/>
      <c r="KC1484"/>
      <c r="KD1484"/>
      <c r="KE1484"/>
      <c r="KF1484"/>
      <c r="KG1484"/>
      <c r="KH1484"/>
      <c r="KI1484"/>
      <c r="KJ1484"/>
      <c r="KK1484"/>
      <c r="KL1484"/>
      <c r="KM1484"/>
      <c r="KN1484"/>
      <c r="KO1484"/>
      <c r="KP1484"/>
      <c r="KQ1484"/>
      <c r="KR1484"/>
      <c r="KS1484"/>
      <c r="KT1484"/>
      <c r="KU1484"/>
      <c r="KV1484"/>
      <c r="KW1484"/>
      <c r="KX1484"/>
      <c r="KY1484"/>
      <c r="KZ1484"/>
      <c r="LA1484"/>
      <c r="LB1484"/>
      <c r="LC1484"/>
      <c r="LD1484"/>
      <c r="LE1484"/>
      <c r="LF1484"/>
      <c r="LG1484"/>
      <c r="LH1484"/>
      <c r="LI1484"/>
      <c r="LJ1484"/>
      <c r="LK1484"/>
      <c r="LL1484"/>
      <c r="LM1484"/>
      <c r="LN1484"/>
      <c r="LO1484"/>
      <c r="LP1484"/>
      <c r="LQ1484"/>
      <c r="LR1484"/>
      <c r="LS1484"/>
      <c r="LT1484"/>
      <c r="LU1484"/>
      <c r="LV1484"/>
      <c r="LW1484"/>
      <c r="LX1484"/>
      <c r="LY1484"/>
      <c r="LZ1484"/>
      <c r="MA1484"/>
      <c r="MB1484"/>
      <c r="MC1484"/>
      <c r="MD1484"/>
      <c r="ME1484"/>
      <c r="MF1484"/>
      <c r="MG1484"/>
      <c r="MH1484"/>
      <c r="MI1484"/>
      <c r="MJ1484"/>
      <c r="MK1484"/>
      <c r="ML1484"/>
      <c r="MM1484"/>
      <c r="MN1484"/>
      <c r="MO1484"/>
      <c r="MP1484"/>
      <c r="MQ1484"/>
      <c r="MR1484"/>
      <c r="MS1484"/>
      <c r="MT1484"/>
      <c r="MU1484"/>
      <c r="MV1484"/>
      <c r="MW1484"/>
      <c r="MX1484"/>
      <c r="MY1484"/>
      <c r="MZ1484"/>
      <c r="NA1484"/>
      <c r="NB1484"/>
      <c r="NC1484"/>
      <c r="ND1484"/>
      <c r="NE1484"/>
      <c r="NF1484"/>
      <c r="NG1484"/>
      <c r="NH1484"/>
      <c r="NI1484"/>
      <c r="NJ1484"/>
      <c r="NK1484"/>
      <c r="NL1484"/>
      <c r="NM1484"/>
      <c r="NN1484"/>
      <c r="NO1484"/>
      <c r="NP1484"/>
      <c r="NQ1484"/>
      <c r="NR1484"/>
      <c r="NS1484"/>
      <c r="NT1484"/>
      <c r="NU1484"/>
      <c r="NV1484"/>
      <c r="NW1484"/>
      <c r="NX1484"/>
      <c r="NY1484"/>
      <c r="NZ1484"/>
      <c r="OA1484"/>
    </row>
    <row r="1485" spans="16:391"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  <c r="CN1485"/>
      <c r="CO1485"/>
      <c r="CP1485"/>
      <c r="CQ1485"/>
      <c r="CR1485"/>
      <c r="CS1485"/>
      <c r="CT1485"/>
      <c r="CU1485"/>
      <c r="CV1485"/>
      <c r="CW1485"/>
      <c r="CX1485"/>
      <c r="CY1485"/>
      <c r="CZ1485"/>
      <c r="DA1485"/>
      <c r="DB1485"/>
      <c r="DC1485"/>
      <c r="DD1485"/>
      <c r="DE1485"/>
      <c r="DF1485"/>
      <c r="DG1485"/>
      <c r="DH1485"/>
      <c r="DI1485"/>
      <c r="DJ1485"/>
      <c r="DK1485"/>
      <c r="DL1485"/>
      <c r="DM1485"/>
      <c r="DN1485"/>
      <c r="DO1485"/>
      <c r="DP1485"/>
      <c r="DQ1485"/>
      <c r="DR1485"/>
      <c r="DS1485"/>
      <c r="DT1485"/>
      <c r="DU1485"/>
      <c r="DV1485"/>
      <c r="DW1485"/>
      <c r="DX1485"/>
      <c r="DY1485"/>
      <c r="DZ1485"/>
      <c r="EA1485"/>
      <c r="EB1485"/>
      <c r="EC1485"/>
      <c r="ED1485"/>
      <c r="EE1485"/>
      <c r="EF1485"/>
      <c r="EG1485"/>
      <c r="EH1485"/>
      <c r="EI1485"/>
      <c r="EJ1485"/>
      <c r="EK1485"/>
      <c r="EL1485"/>
      <c r="EM1485"/>
      <c r="EN1485"/>
      <c r="EO1485"/>
      <c r="EP1485"/>
      <c r="EQ1485"/>
      <c r="ER1485"/>
      <c r="ES1485"/>
      <c r="ET1485"/>
      <c r="EU1485"/>
      <c r="EV1485"/>
      <c r="EW1485"/>
      <c r="EX1485"/>
      <c r="EY1485"/>
      <c r="EZ1485"/>
      <c r="FA1485"/>
      <c r="FB1485"/>
      <c r="FC1485"/>
      <c r="FD1485"/>
      <c r="FE1485"/>
      <c r="FF1485"/>
      <c r="FG1485"/>
      <c r="FH1485"/>
      <c r="FI1485"/>
      <c r="FJ1485"/>
      <c r="FK1485"/>
      <c r="FL1485"/>
      <c r="FM1485"/>
      <c r="FN1485"/>
      <c r="FO1485"/>
      <c r="FP1485"/>
      <c r="FQ1485"/>
      <c r="FR1485"/>
      <c r="FS1485"/>
      <c r="FT1485"/>
      <c r="FU1485"/>
      <c r="FV1485"/>
      <c r="FW1485"/>
      <c r="FX1485"/>
      <c r="FY1485"/>
      <c r="FZ1485"/>
      <c r="GA1485"/>
      <c r="GB1485"/>
      <c r="GC1485"/>
      <c r="GD1485"/>
      <c r="GE1485"/>
      <c r="GF1485"/>
      <c r="GG1485"/>
      <c r="GH1485"/>
      <c r="GI1485"/>
      <c r="GJ1485"/>
      <c r="GK1485"/>
      <c r="GL1485"/>
      <c r="GM1485"/>
      <c r="GN1485"/>
      <c r="GO1485"/>
      <c r="GP1485"/>
      <c r="GQ1485"/>
      <c r="GR1485"/>
      <c r="GS1485"/>
      <c r="GT1485"/>
      <c r="GU1485"/>
      <c r="GV1485"/>
      <c r="GW1485"/>
      <c r="GX1485"/>
      <c r="GY1485"/>
      <c r="GZ1485"/>
      <c r="HA1485"/>
      <c r="HB1485"/>
      <c r="HC1485"/>
      <c r="HD1485"/>
      <c r="HE1485"/>
      <c r="HF1485"/>
      <c r="HG1485"/>
      <c r="HH1485"/>
      <c r="HI1485"/>
      <c r="HJ1485"/>
      <c r="HK1485"/>
      <c r="HL1485"/>
      <c r="HM1485"/>
      <c r="HN1485"/>
      <c r="HO1485"/>
      <c r="HP1485"/>
      <c r="HQ1485"/>
      <c r="HR1485"/>
      <c r="HS1485"/>
      <c r="HT1485"/>
      <c r="HU1485"/>
      <c r="HV1485"/>
      <c r="HW1485"/>
      <c r="HX1485"/>
      <c r="HY1485"/>
      <c r="HZ1485"/>
      <c r="IA1485"/>
      <c r="IB1485"/>
      <c r="IC1485"/>
      <c r="ID1485"/>
      <c r="IE1485"/>
      <c r="IF1485"/>
      <c r="IG1485"/>
      <c r="IH1485"/>
      <c r="II1485"/>
      <c r="IJ1485"/>
      <c r="IK1485"/>
      <c r="IL1485"/>
      <c r="IM1485"/>
      <c r="IN1485"/>
      <c r="IO1485"/>
      <c r="IP1485"/>
      <c r="IQ1485"/>
      <c r="IR1485"/>
      <c r="IS1485"/>
      <c r="IT1485"/>
      <c r="IU1485"/>
      <c r="IV1485"/>
      <c r="IW1485"/>
      <c r="IX1485"/>
      <c r="IY1485"/>
      <c r="IZ1485"/>
      <c r="JA1485"/>
      <c r="JB1485"/>
      <c r="JC1485"/>
      <c r="JD1485"/>
      <c r="JE1485"/>
      <c r="JF1485"/>
      <c r="JG1485"/>
      <c r="JH1485"/>
      <c r="JI1485"/>
      <c r="JJ1485"/>
      <c r="JK1485"/>
      <c r="JL1485"/>
      <c r="JM1485"/>
      <c r="JN1485"/>
      <c r="JO1485"/>
      <c r="JP1485"/>
      <c r="JQ1485"/>
      <c r="JR1485"/>
      <c r="JS1485"/>
      <c r="JT1485"/>
      <c r="JU1485"/>
      <c r="JV1485"/>
      <c r="JW1485"/>
      <c r="JX1485"/>
      <c r="JY1485"/>
      <c r="JZ1485"/>
      <c r="KA1485"/>
      <c r="KB1485"/>
      <c r="KC1485"/>
      <c r="KD1485"/>
      <c r="KE1485"/>
      <c r="KF1485"/>
      <c r="KG1485"/>
      <c r="KH1485"/>
      <c r="KI1485"/>
      <c r="KJ1485"/>
      <c r="KK1485"/>
      <c r="KL1485"/>
      <c r="KM1485"/>
      <c r="KN1485"/>
      <c r="KO1485"/>
      <c r="KP1485"/>
      <c r="KQ1485"/>
      <c r="KR1485"/>
      <c r="KS1485"/>
      <c r="KT1485"/>
      <c r="KU1485"/>
      <c r="KV1485"/>
      <c r="KW1485"/>
      <c r="KX1485"/>
      <c r="KY1485"/>
      <c r="KZ1485"/>
      <c r="LA1485"/>
      <c r="LB1485"/>
      <c r="LC1485"/>
      <c r="LD1485"/>
      <c r="LE1485"/>
      <c r="LF1485"/>
      <c r="LG1485"/>
      <c r="LH1485"/>
      <c r="LI1485"/>
      <c r="LJ1485"/>
      <c r="LK1485"/>
      <c r="LL1485"/>
      <c r="LM1485"/>
      <c r="LN1485"/>
      <c r="LO1485"/>
      <c r="LP1485"/>
      <c r="LQ1485"/>
      <c r="LR1485"/>
      <c r="LS1485"/>
      <c r="LT1485"/>
      <c r="LU1485"/>
      <c r="LV1485"/>
      <c r="LW1485"/>
      <c r="LX1485"/>
      <c r="LY1485"/>
      <c r="LZ1485"/>
      <c r="MA1485"/>
      <c r="MB1485"/>
      <c r="MC1485"/>
      <c r="MD1485"/>
      <c r="ME1485"/>
      <c r="MF1485"/>
      <c r="MG1485"/>
      <c r="MH1485"/>
      <c r="MI1485"/>
      <c r="MJ1485"/>
      <c r="MK1485"/>
      <c r="ML1485"/>
      <c r="MM1485"/>
      <c r="MN1485"/>
      <c r="MO1485"/>
      <c r="MP1485"/>
      <c r="MQ1485"/>
      <c r="MR1485"/>
      <c r="MS1485"/>
      <c r="MT1485"/>
      <c r="MU1485"/>
      <c r="MV1485"/>
      <c r="MW1485"/>
      <c r="MX1485"/>
      <c r="MY1485"/>
      <c r="MZ1485"/>
      <c r="NA1485"/>
      <c r="NB1485"/>
      <c r="NC1485"/>
      <c r="ND1485"/>
      <c r="NE1485"/>
      <c r="NF1485"/>
      <c r="NG1485"/>
      <c r="NH1485"/>
      <c r="NI1485"/>
      <c r="NJ1485"/>
      <c r="NK1485"/>
      <c r="NL1485"/>
      <c r="NM1485"/>
      <c r="NN1485"/>
      <c r="NO1485"/>
      <c r="NP1485"/>
      <c r="NQ1485"/>
      <c r="NR1485"/>
      <c r="NS1485"/>
      <c r="NT1485"/>
      <c r="NU1485"/>
      <c r="NV1485"/>
      <c r="NW1485"/>
      <c r="NX1485"/>
      <c r="NY1485"/>
      <c r="NZ1485"/>
      <c r="OA1485"/>
    </row>
    <row r="1486" spans="16:391"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  <c r="CN1486"/>
      <c r="CO1486"/>
      <c r="CP1486"/>
      <c r="CQ1486"/>
      <c r="CR1486"/>
      <c r="CS1486"/>
      <c r="CT1486"/>
      <c r="CU1486"/>
      <c r="CV1486"/>
      <c r="CW1486"/>
      <c r="CX1486"/>
      <c r="CY1486"/>
      <c r="CZ1486"/>
      <c r="DA1486"/>
      <c r="DB1486"/>
      <c r="DC1486"/>
      <c r="DD1486"/>
      <c r="DE1486"/>
      <c r="DF1486"/>
      <c r="DG1486"/>
      <c r="DH1486"/>
      <c r="DI1486"/>
      <c r="DJ1486"/>
      <c r="DK1486"/>
      <c r="DL1486"/>
      <c r="DM1486"/>
      <c r="DN1486"/>
      <c r="DO1486"/>
      <c r="DP1486"/>
      <c r="DQ1486"/>
      <c r="DR1486"/>
      <c r="DS1486"/>
      <c r="DT1486"/>
      <c r="DU1486"/>
      <c r="DV1486"/>
      <c r="DW1486"/>
      <c r="DX1486"/>
      <c r="DY1486"/>
      <c r="DZ1486"/>
      <c r="EA1486"/>
      <c r="EB1486"/>
      <c r="EC1486"/>
      <c r="ED1486"/>
      <c r="EE1486"/>
      <c r="EF1486"/>
      <c r="EG1486"/>
      <c r="EH1486"/>
      <c r="EI1486"/>
      <c r="EJ1486"/>
      <c r="EK1486"/>
      <c r="EL1486"/>
      <c r="EM1486"/>
      <c r="EN1486"/>
      <c r="EO1486"/>
      <c r="EP1486"/>
      <c r="EQ1486"/>
      <c r="ER1486"/>
      <c r="ES1486"/>
      <c r="ET1486"/>
      <c r="EU1486"/>
      <c r="EV1486"/>
      <c r="EW1486"/>
      <c r="EX1486"/>
      <c r="EY1486"/>
      <c r="EZ1486"/>
      <c r="FA1486"/>
      <c r="FB1486"/>
      <c r="FC1486"/>
      <c r="FD1486"/>
      <c r="FE1486"/>
      <c r="FF1486"/>
      <c r="FG1486"/>
      <c r="FH1486"/>
      <c r="FI1486"/>
      <c r="FJ1486"/>
      <c r="FK1486"/>
      <c r="FL1486"/>
      <c r="FM1486"/>
      <c r="FN1486"/>
      <c r="FO1486"/>
      <c r="FP1486"/>
      <c r="FQ1486"/>
      <c r="FR1486"/>
      <c r="FS1486"/>
      <c r="FT1486"/>
      <c r="FU1486"/>
      <c r="FV1486"/>
      <c r="FW1486"/>
      <c r="FX1486"/>
      <c r="FY1486"/>
      <c r="FZ1486"/>
      <c r="GA1486"/>
      <c r="GB1486"/>
      <c r="GC1486"/>
      <c r="GD1486"/>
      <c r="GE1486"/>
      <c r="GF1486"/>
      <c r="GG1486"/>
      <c r="GH1486"/>
      <c r="GI1486"/>
      <c r="GJ1486"/>
      <c r="GK1486"/>
      <c r="GL1486"/>
      <c r="GM1486"/>
      <c r="GN1486"/>
      <c r="GO1486"/>
      <c r="GP1486"/>
      <c r="GQ1486"/>
      <c r="GR1486"/>
      <c r="GS1486"/>
      <c r="GT1486"/>
      <c r="GU1486"/>
      <c r="GV1486"/>
      <c r="GW1486"/>
      <c r="GX1486"/>
      <c r="GY1486"/>
      <c r="GZ1486"/>
      <c r="HA1486"/>
      <c r="HB1486"/>
      <c r="HC1486"/>
      <c r="HD1486"/>
      <c r="HE1486"/>
      <c r="HF1486"/>
      <c r="HG1486"/>
      <c r="HH1486"/>
      <c r="HI1486"/>
      <c r="HJ1486"/>
      <c r="HK1486"/>
      <c r="HL1486"/>
      <c r="HM1486"/>
      <c r="HN1486"/>
      <c r="HO1486"/>
      <c r="HP1486"/>
      <c r="HQ1486"/>
      <c r="HR1486"/>
      <c r="HS1486"/>
      <c r="HT1486"/>
      <c r="HU1486"/>
      <c r="HV1486"/>
      <c r="HW1486"/>
      <c r="HX1486"/>
      <c r="HY1486"/>
      <c r="HZ1486"/>
      <c r="IA1486"/>
      <c r="IB1486"/>
      <c r="IC1486"/>
      <c r="ID1486"/>
      <c r="IE1486"/>
      <c r="IF1486"/>
      <c r="IG1486"/>
      <c r="IH1486"/>
      <c r="II1486"/>
      <c r="IJ1486"/>
      <c r="IK1486"/>
      <c r="IL1486"/>
      <c r="IM1486"/>
      <c r="IN1486"/>
      <c r="IO1486"/>
      <c r="IP1486"/>
      <c r="IQ1486"/>
      <c r="IR1486"/>
      <c r="IS1486"/>
      <c r="IT1486"/>
      <c r="IU1486"/>
      <c r="IV1486"/>
      <c r="IW1486"/>
      <c r="IX1486"/>
      <c r="IY1486"/>
      <c r="IZ1486"/>
      <c r="JA1486"/>
      <c r="JB1486"/>
      <c r="JC1486"/>
      <c r="JD1486"/>
      <c r="JE1486"/>
      <c r="JF1486"/>
      <c r="JG1486"/>
      <c r="JH1486"/>
      <c r="JI1486"/>
      <c r="JJ1486"/>
      <c r="JK1486"/>
      <c r="JL1486"/>
      <c r="JM1486"/>
      <c r="JN1486"/>
      <c r="JO1486"/>
      <c r="JP1486"/>
      <c r="JQ1486"/>
      <c r="JR1486"/>
      <c r="JS1486"/>
      <c r="JT1486"/>
      <c r="JU1486"/>
      <c r="JV1486"/>
      <c r="JW1486"/>
      <c r="JX1486"/>
      <c r="JY1486"/>
      <c r="JZ1486"/>
      <c r="KA1486"/>
      <c r="KB1486"/>
      <c r="KC1486"/>
      <c r="KD1486"/>
      <c r="KE1486"/>
      <c r="KF1486"/>
      <c r="KG1486"/>
      <c r="KH1486"/>
      <c r="KI1486"/>
      <c r="KJ1486"/>
      <c r="KK1486"/>
      <c r="KL1486"/>
      <c r="KM1486"/>
      <c r="KN1486"/>
      <c r="KO1486"/>
      <c r="KP1486"/>
      <c r="KQ1486"/>
      <c r="KR1486"/>
      <c r="KS1486"/>
      <c r="KT1486"/>
      <c r="KU1486"/>
      <c r="KV1486"/>
      <c r="KW1486"/>
      <c r="KX1486"/>
      <c r="KY1486"/>
      <c r="KZ1486"/>
      <c r="LA1486"/>
      <c r="LB1486"/>
      <c r="LC1486"/>
      <c r="LD1486"/>
      <c r="LE1486"/>
      <c r="LF1486"/>
      <c r="LG1486"/>
      <c r="LH1486"/>
      <c r="LI1486"/>
      <c r="LJ1486"/>
      <c r="LK1486"/>
      <c r="LL1486"/>
      <c r="LM1486"/>
      <c r="LN1486"/>
      <c r="LO1486"/>
      <c r="LP1486"/>
      <c r="LQ1486"/>
      <c r="LR1486"/>
      <c r="LS1486"/>
      <c r="LT1486"/>
      <c r="LU1486"/>
      <c r="LV1486"/>
      <c r="LW1486"/>
      <c r="LX1486"/>
      <c r="LY1486"/>
      <c r="LZ1486"/>
      <c r="MA1486"/>
      <c r="MB1486"/>
      <c r="MC1486"/>
      <c r="MD1486"/>
      <c r="ME1486"/>
      <c r="MF1486"/>
      <c r="MG1486"/>
      <c r="MH1486"/>
      <c r="MI1486"/>
      <c r="MJ1486"/>
      <c r="MK1486"/>
      <c r="ML1486"/>
      <c r="MM1486"/>
      <c r="MN1486"/>
      <c r="MO1486"/>
      <c r="MP1486"/>
      <c r="MQ1486"/>
      <c r="MR1486"/>
      <c r="MS1486"/>
      <c r="MT1486"/>
      <c r="MU1486"/>
      <c r="MV1486"/>
      <c r="MW1486"/>
      <c r="MX1486"/>
      <c r="MY1486"/>
      <c r="MZ1486"/>
      <c r="NA1486"/>
      <c r="NB1486"/>
      <c r="NC1486"/>
      <c r="ND1486"/>
      <c r="NE1486"/>
      <c r="NF1486"/>
      <c r="NG1486"/>
      <c r="NH1486"/>
      <c r="NI1486"/>
      <c r="NJ1486"/>
      <c r="NK1486"/>
      <c r="NL1486"/>
      <c r="NM1486"/>
      <c r="NN1486"/>
      <c r="NO1486"/>
      <c r="NP1486"/>
      <c r="NQ1486"/>
      <c r="NR1486"/>
      <c r="NS1486"/>
      <c r="NT1486"/>
      <c r="NU1486"/>
      <c r="NV1486"/>
      <c r="NW1486"/>
      <c r="NX1486"/>
      <c r="NY1486"/>
      <c r="NZ1486"/>
      <c r="OA1486"/>
    </row>
    <row r="1487" spans="16:391"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  <c r="CN1487"/>
      <c r="CO1487"/>
      <c r="CP1487"/>
      <c r="CQ1487"/>
      <c r="CR1487"/>
      <c r="CS1487"/>
      <c r="CT1487"/>
      <c r="CU1487"/>
      <c r="CV1487"/>
      <c r="CW1487"/>
      <c r="CX1487"/>
      <c r="CY1487"/>
      <c r="CZ1487"/>
      <c r="DA1487"/>
      <c r="DB1487"/>
      <c r="DC1487"/>
      <c r="DD1487"/>
      <c r="DE1487"/>
      <c r="DF1487"/>
      <c r="DG1487"/>
      <c r="DH1487"/>
      <c r="DI1487"/>
      <c r="DJ1487"/>
      <c r="DK1487"/>
      <c r="DL1487"/>
      <c r="DM1487"/>
      <c r="DN1487"/>
      <c r="DO1487"/>
      <c r="DP1487"/>
      <c r="DQ1487"/>
      <c r="DR1487"/>
      <c r="DS1487"/>
      <c r="DT1487"/>
      <c r="DU1487"/>
      <c r="DV1487"/>
      <c r="DW1487"/>
      <c r="DX1487"/>
      <c r="DY1487"/>
      <c r="DZ1487"/>
      <c r="EA1487"/>
      <c r="EB1487"/>
      <c r="EC1487"/>
      <c r="ED1487"/>
      <c r="EE1487"/>
      <c r="EF1487"/>
      <c r="EG1487"/>
      <c r="EH1487"/>
      <c r="EI1487"/>
      <c r="EJ1487"/>
      <c r="EK1487"/>
      <c r="EL1487"/>
      <c r="EM1487"/>
      <c r="EN1487"/>
      <c r="EO1487"/>
      <c r="EP1487"/>
      <c r="EQ1487"/>
      <c r="ER1487"/>
      <c r="ES1487"/>
      <c r="ET1487"/>
      <c r="EU1487"/>
      <c r="EV1487"/>
      <c r="EW1487"/>
      <c r="EX1487"/>
      <c r="EY1487"/>
      <c r="EZ1487"/>
      <c r="FA1487"/>
      <c r="FB1487"/>
      <c r="FC1487"/>
      <c r="FD1487"/>
      <c r="FE1487"/>
      <c r="FF1487"/>
      <c r="FG1487"/>
      <c r="FH1487"/>
      <c r="FI1487"/>
      <c r="FJ1487"/>
      <c r="FK1487"/>
      <c r="FL1487"/>
      <c r="FM1487"/>
      <c r="FN1487"/>
      <c r="FO1487"/>
      <c r="FP1487"/>
      <c r="FQ1487"/>
      <c r="FR1487"/>
      <c r="FS1487"/>
      <c r="FT1487"/>
      <c r="FU1487"/>
      <c r="FV1487"/>
      <c r="FW1487"/>
      <c r="FX1487"/>
      <c r="FY1487"/>
      <c r="FZ1487"/>
      <c r="GA1487"/>
      <c r="GB1487"/>
      <c r="GC1487"/>
      <c r="GD1487"/>
      <c r="GE1487"/>
      <c r="GF1487"/>
      <c r="GG1487"/>
      <c r="GH1487"/>
      <c r="GI1487"/>
      <c r="GJ1487"/>
      <c r="GK1487"/>
      <c r="GL1487"/>
      <c r="GM1487"/>
      <c r="GN1487"/>
      <c r="GO1487"/>
      <c r="GP1487"/>
      <c r="GQ1487"/>
      <c r="GR1487"/>
      <c r="GS1487"/>
      <c r="GT1487"/>
      <c r="GU1487"/>
      <c r="GV1487"/>
      <c r="GW1487"/>
      <c r="GX1487"/>
      <c r="GY1487"/>
      <c r="GZ1487"/>
      <c r="HA1487"/>
      <c r="HB1487"/>
      <c r="HC1487"/>
      <c r="HD1487"/>
      <c r="HE1487"/>
      <c r="HF1487"/>
      <c r="HG1487"/>
      <c r="HH1487"/>
      <c r="HI1487"/>
      <c r="HJ1487"/>
      <c r="HK1487"/>
      <c r="HL1487"/>
      <c r="HM1487"/>
      <c r="HN1487"/>
      <c r="HO1487"/>
      <c r="HP1487"/>
      <c r="HQ1487"/>
      <c r="HR1487"/>
      <c r="HS1487"/>
      <c r="HT1487"/>
      <c r="HU1487"/>
      <c r="HV1487"/>
      <c r="HW1487"/>
      <c r="HX1487"/>
      <c r="HY1487"/>
      <c r="HZ1487"/>
      <c r="IA1487"/>
      <c r="IB1487"/>
      <c r="IC1487"/>
      <c r="ID1487"/>
      <c r="IE1487"/>
      <c r="IF1487"/>
      <c r="IG1487"/>
      <c r="IH1487"/>
      <c r="II1487"/>
      <c r="IJ1487"/>
      <c r="IK1487"/>
      <c r="IL1487"/>
      <c r="IM1487"/>
      <c r="IN1487"/>
      <c r="IO1487"/>
      <c r="IP1487"/>
      <c r="IQ1487"/>
      <c r="IR1487"/>
      <c r="IS1487"/>
      <c r="IT1487"/>
      <c r="IU1487"/>
      <c r="IV1487"/>
      <c r="IW1487"/>
      <c r="IX1487"/>
      <c r="IY1487"/>
      <c r="IZ1487"/>
      <c r="JA1487"/>
      <c r="JB1487"/>
      <c r="JC1487"/>
      <c r="JD1487"/>
      <c r="JE1487"/>
      <c r="JF1487"/>
      <c r="JG1487"/>
      <c r="JH1487"/>
      <c r="JI1487"/>
      <c r="JJ1487"/>
      <c r="JK1487"/>
      <c r="JL1487"/>
      <c r="JM1487"/>
      <c r="JN1487"/>
      <c r="JO1487"/>
      <c r="JP1487"/>
      <c r="JQ1487"/>
      <c r="JR1487"/>
      <c r="JS1487"/>
      <c r="JT1487"/>
      <c r="JU1487"/>
      <c r="JV1487"/>
      <c r="JW1487"/>
      <c r="JX1487"/>
      <c r="JY1487"/>
      <c r="JZ1487"/>
      <c r="KA1487"/>
      <c r="KB1487"/>
      <c r="KC1487"/>
      <c r="KD1487"/>
      <c r="KE1487"/>
      <c r="KF1487"/>
      <c r="KG1487"/>
      <c r="KH1487"/>
      <c r="KI1487"/>
      <c r="KJ1487"/>
      <c r="KK1487"/>
      <c r="KL1487"/>
      <c r="KM1487"/>
      <c r="KN1487"/>
      <c r="KO1487"/>
      <c r="KP1487"/>
      <c r="KQ1487"/>
      <c r="KR1487"/>
      <c r="KS1487"/>
      <c r="KT1487"/>
      <c r="KU1487"/>
      <c r="KV1487"/>
      <c r="KW1487"/>
      <c r="KX1487"/>
      <c r="KY1487"/>
      <c r="KZ1487"/>
      <c r="LA1487"/>
      <c r="LB1487"/>
      <c r="LC1487"/>
      <c r="LD1487"/>
      <c r="LE1487"/>
      <c r="LF1487"/>
      <c r="LG1487"/>
      <c r="LH1487"/>
      <c r="LI1487"/>
      <c r="LJ1487"/>
      <c r="LK1487"/>
      <c r="LL1487"/>
      <c r="LM1487"/>
      <c r="LN1487"/>
      <c r="LO1487"/>
      <c r="LP1487"/>
      <c r="LQ1487"/>
      <c r="LR1487"/>
      <c r="LS1487"/>
      <c r="LT1487"/>
      <c r="LU1487"/>
      <c r="LV1487"/>
      <c r="LW1487"/>
      <c r="LX1487"/>
      <c r="LY1487"/>
      <c r="LZ1487"/>
      <c r="MA1487"/>
      <c r="MB1487"/>
      <c r="MC1487"/>
      <c r="MD1487"/>
      <c r="ME1487"/>
      <c r="MF1487"/>
      <c r="MG1487"/>
      <c r="MH1487"/>
      <c r="MI1487"/>
      <c r="MJ1487"/>
      <c r="MK1487"/>
      <c r="ML1487"/>
      <c r="MM1487"/>
      <c r="MN1487"/>
      <c r="MO1487"/>
      <c r="MP1487"/>
      <c r="MQ1487"/>
      <c r="MR1487"/>
      <c r="MS1487"/>
      <c r="MT1487"/>
      <c r="MU1487"/>
      <c r="MV1487"/>
      <c r="MW1487"/>
      <c r="MX1487"/>
      <c r="MY1487"/>
      <c r="MZ1487"/>
      <c r="NA1487"/>
      <c r="NB1487"/>
      <c r="NC1487"/>
      <c r="ND1487"/>
      <c r="NE1487"/>
      <c r="NF1487"/>
      <c r="NG1487"/>
      <c r="NH1487"/>
      <c r="NI1487"/>
      <c r="NJ1487"/>
      <c r="NK1487"/>
      <c r="NL1487"/>
      <c r="NM1487"/>
      <c r="NN1487"/>
      <c r="NO1487"/>
      <c r="NP1487"/>
      <c r="NQ1487"/>
      <c r="NR1487"/>
      <c r="NS1487"/>
      <c r="NT1487"/>
      <c r="NU1487"/>
      <c r="NV1487"/>
      <c r="NW1487"/>
      <c r="NX1487"/>
      <c r="NY1487"/>
      <c r="NZ1487"/>
      <c r="OA1487"/>
    </row>
    <row r="1488" spans="16:391"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  <c r="CN1488"/>
      <c r="CO1488"/>
      <c r="CP1488"/>
      <c r="CQ1488"/>
      <c r="CR1488"/>
      <c r="CS1488"/>
      <c r="CT1488"/>
      <c r="CU1488"/>
      <c r="CV1488"/>
      <c r="CW1488"/>
      <c r="CX1488"/>
      <c r="CY1488"/>
      <c r="CZ1488"/>
      <c r="DA1488"/>
      <c r="DB1488"/>
      <c r="DC1488"/>
      <c r="DD1488"/>
      <c r="DE1488"/>
      <c r="DF1488"/>
      <c r="DG1488"/>
      <c r="DH1488"/>
      <c r="DI1488"/>
      <c r="DJ1488"/>
      <c r="DK1488"/>
      <c r="DL1488"/>
      <c r="DM1488"/>
      <c r="DN1488"/>
      <c r="DO1488"/>
      <c r="DP1488"/>
      <c r="DQ1488"/>
      <c r="DR1488"/>
      <c r="DS1488"/>
      <c r="DT1488"/>
      <c r="DU1488"/>
      <c r="DV1488"/>
      <c r="DW1488"/>
      <c r="DX1488"/>
      <c r="DY1488"/>
      <c r="DZ1488"/>
      <c r="EA1488"/>
      <c r="EB1488"/>
      <c r="EC1488"/>
      <c r="ED1488"/>
      <c r="EE1488"/>
      <c r="EF1488"/>
      <c r="EG1488"/>
      <c r="EH1488"/>
      <c r="EI1488"/>
      <c r="EJ1488"/>
      <c r="EK1488"/>
      <c r="EL1488"/>
      <c r="EM1488"/>
      <c r="EN1488"/>
      <c r="EO1488"/>
      <c r="EP1488"/>
      <c r="EQ1488"/>
      <c r="ER1488"/>
      <c r="ES1488"/>
      <c r="ET1488"/>
      <c r="EU1488"/>
      <c r="EV1488"/>
      <c r="EW1488"/>
      <c r="EX1488"/>
      <c r="EY1488"/>
      <c r="EZ1488"/>
      <c r="FA1488"/>
      <c r="FB1488"/>
      <c r="FC1488"/>
      <c r="FD1488"/>
      <c r="FE1488"/>
      <c r="FF1488"/>
      <c r="FG1488"/>
      <c r="FH1488"/>
      <c r="FI1488"/>
      <c r="FJ1488"/>
      <c r="FK1488"/>
      <c r="FL1488"/>
      <c r="FM1488"/>
      <c r="FN1488"/>
      <c r="FO1488"/>
      <c r="FP1488"/>
      <c r="FQ1488"/>
      <c r="FR1488"/>
      <c r="FS1488"/>
      <c r="FT1488"/>
      <c r="FU1488"/>
      <c r="FV1488"/>
      <c r="FW1488"/>
      <c r="FX1488"/>
      <c r="FY1488"/>
      <c r="FZ1488"/>
      <c r="GA1488"/>
      <c r="GB1488"/>
      <c r="GC1488"/>
      <c r="GD1488"/>
      <c r="GE1488"/>
      <c r="GF1488"/>
      <c r="GG1488"/>
      <c r="GH1488"/>
      <c r="GI1488"/>
      <c r="GJ1488"/>
      <c r="GK1488"/>
      <c r="GL1488"/>
      <c r="GM1488"/>
      <c r="GN1488"/>
      <c r="GO1488"/>
      <c r="GP1488"/>
      <c r="GQ1488"/>
      <c r="GR1488"/>
      <c r="GS1488"/>
      <c r="GT1488"/>
      <c r="GU1488"/>
      <c r="GV1488"/>
      <c r="GW1488"/>
      <c r="GX1488"/>
      <c r="GY1488"/>
      <c r="GZ1488"/>
      <c r="HA1488"/>
      <c r="HB1488"/>
      <c r="HC1488"/>
      <c r="HD1488"/>
      <c r="HE1488"/>
      <c r="HF1488"/>
      <c r="HG1488"/>
      <c r="HH1488"/>
      <c r="HI1488"/>
      <c r="HJ1488"/>
      <c r="HK1488"/>
      <c r="HL1488"/>
      <c r="HM1488"/>
      <c r="HN1488"/>
      <c r="HO1488"/>
      <c r="HP1488"/>
      <c r="HQ1488"/>
      <c r="HR1488"/>
      <c r="HS1488"/>
      <c r="HT1488"/>
      <c r="HU1488"/>
      <c r="HV1488"/>
      <c r="HW1488"/>
      <c r="HX1488"/>
      <c r="HY1488"/>
      <c r="HZ1488"/>
      <c r="IA1488"/>
      <c r="IB1488"/>
      <c r="IC1488"/>
      <c r="ID1488"/>
      <c r="IE1488"/>
      <c r="IF1488"/>
      <c r="IG1488"/>
      <c r="IH1488"/>
      <c r="II1488"/>
      <c r="IJ1488"/>
      <c r="IK1488"/>
      <c r="IL1488"/>
      <c r="IM1488"/>
      <c r="IN1488"/>
      <c r="IO1488"/>
      <c r="IP1488"/>
      <c r="IQ1488"/>
      <c r="IR1488"/>
      <c r="IS1488"/>
      <c r="IT1488"/>
      <c r="IU1488"/>
      <c r="IV1488"/>
      <c r="IW1488"/>
      <c r="IX1488"/>
      <c r="IY1488"/>
      <c r="IZ1488"/>
      <c r="JA1488"/>
      <c r="JB1488"/>
      <c r="JC1488"/>
      <c r="JD1488"/>
      <c r="JE1488"/>
      <c r="JF1488"/>
      <c r="JG1488"/>
      <c r="JH1488"/>
      <c r="JI1488"/>
      <c r="JJ1488"/>
      <c r="JK1488"/>
      <c r="JL1488"/>
      <c r="JM1488"/>
      <c r="JN1488"/>
      <c r="JO1488"/>
      <c r="JP1488"/>
      <c r="JQ1488"/>
      <c r="JR1488"/>
      <c r="JS1488"/>
      <c r="JT1488"/>
      <c r="JU1488"/>
      <c r="JV1488"/>
      <c r="JW1488"/>
      <c r="JX1488"/>
      <c r="JY1488"/>
      <c r="JZ1488"/>
      <c r="KA1488"/>
      <c r="KB1488"/>
      <c r="KC1488"/>
      <c r="KD1488"/>
      <c r="KE1488"/>
      <c r="KF1488"/>
      <c r="KG1488"/>
      <c r="KH1488"/>
      <c r="KI1488"/>
      <c r="KJ1488"/>
      <c r="KK1488"/>
      <c r="KL1488"/>
      <c r="KM1488"/>
      <c r="KN1488"/>
      <c r="KO1488"/>
      <c r="KP1488"/>
      <c r="KQ1488"/>
      <c r="KR1488"/>
      <c r="KS1488"/>
      <c r="KT1488"/>
      <c r="KU1488"/>
      <c r="KV1488"/>
      <c r="KW1488"/>
      <c r="KX1488"/>
      <c r="KY1488"/>
      <c r="KZ1488"/>
      <c r="LA1488"/>
      <c r="LB1488"/>
      <c r="LC1488"/>
      <c r="LD1488"/>
      <c r="LE1488"/>
      <c r="LF1488"/>
      <c r="LG1488"/>
      <c r="LH1488"/>
      <c r="LI1488"/>
      <c r="LJ1488"/>
      <c r="LK1488"/>
      <c r="LL1488"/>
      <c r="LM1488"/>
      <c r="LN1488"/>
      <c r="LO1488"/>
      <c r="LP1488"/>
      <c r="LQ1488"/>
      <c r="LR1488"/>
      <c r="LS1488"/>
      <c r="LT1488"/>
      <c r="LU1488"/>
      <c r="LV1488"/>
      <c r="LW1488"/>
      <c r="LX1488"/>
      <c r="LY1488"/>
      <c r="LZ1488"/>
      <c r="MA1488"/>
      <c r="MB1488"/>
      <c r="MC1488"/>
      <c r="MD1488"/>
      <c r="ME1488"/>
      <c r="MF1488"/>
      <c r="MG1488"/>
      <c r="MH1488"/>
      <c r="MI1488"/>
      <c r="MJ1488"/>
      <c r="MK1488"/>
      <c r="ML1488"/>
      <c r="MM1488"/>
      <c r="MN1488"/>
      <c r="MO1488"/>
      <c r="MP1488"/>
      <c r="MQ1488"/>
      <c r="MR1488"/>
      <c r="MS1488"/>
      <c r="MT1488"/>
      <c r="MU1488"/>
      <c r="MV1488"/>
      <c r="MW1488"/>
      <c r="MX1488"/>
      <c r="MY1488"/>
      <c r="MZ1488"/>
      <c r="NA1488"/>
      <c r="NB1488"/>
      <c r="NC1488"/>
      <c r="ND1488"/>
      <c r="NE1488"/>
      <c r="NF1488"/>
      <c r="NG1488"/>
      <c r="NH1488"/>
      <c r="NI1488"/>
      <c r="NJ1488"/>
      <c r="NK1488"/>
      <c r="NL1488"/>
      <c r="NM1488"/>
      <c r="NN1488"/>
      <c r="NO1488"/>
      <c r="NP1488"/>
      <c r="NQ1488"/>
      <c r="NR1488"/>
      <c r="NS1488"/>
      <c r="NT1488"/>
      <c r="NU1488"/>
      <c r="NV1488"/>
      <c r="NW1488"/>
      <c r="NX1488"/>
      <c r="NY1488"/>
      <c r="NZ1488"/>
      <c r="OA1488"/>
    </row>
    <row r="1489" spans="16:391"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  <c r="CN1489"/>
      <c r="CO1489"/>
      <c r="CP1489"/>
      <c r="CQ1489"/>
      <c r="CR1489"/>
      <c r="CS1489"/>
      <c r="CT1489"/>
      <c r="CU1489"/>
      <c r="CV1489"/>
      <c r="CW1489"/>
      <c r="CX1489"/>
      <c r="CY1489"/>
      <c r="CZ1489"/>
      <c r="DA1489"/>
      <c r="DB1489"/>
      <c r="DC1489"/>
      <c r="DD1489"/>
      <c r="DE1489"/>
      <c r="DF1489"/>
      <c r="DG1489"/>
      <c r="DH1489"/>
      <c r="DI1489"/>
      <c r="DJ1489"/>
      <c r="DK1489"/>
      <c r="DL1489"/>
      <c r="DM1489"/>
      <c r="DN1489"/>
      <c r="DO1489"/>
      <c r="DP1489"/>
      <c r="DQ1489"/>
      <c r="DR1489"/>
      <c r="DS1489"/>
      <c r="DT1489"/>
      <c r="DU1489"/>
      <c r="DV1489"/>
      <c r="DW1489"/>
      <c r="DX1489"/>
      <c r="DY1489"/>
      <c r="DZ1489"/>
      <c r="EA1489"/>
      <c r="EB1489"/>
      <c r="EC1489"/>
      <c r="ED1489"/>
      <c r="EE1489"/>
      <c r="EF1489"/>
      <c r="EG1489"/>
      <c r="EH1489"/>
      <c r="EI1489"/>
      <c r="EJ1489"/>
      <c r="EK1489"/>
      <c r="EL1489"/>
      <c r="EM1489"/>
      <c r="EN1489"/>
      <c r="EO1489"/>
      <c r="EP1489"/>
      <c r="EQ1489"/>
      <c r="ER1489"/>
      <c r="ES1489"/>
      <c r="ET1489"/>
      <c r="EU1489"/>
      <c r="EV1489"/>
      <c r="EW1489"/>
      <c r="EX1489"/>
      <c r="EY1489"/>
      <c r="EZ1489"/>
      <c r="FA1489"/>
      <c r="FB1489"/>
      <c r="FC1489"/>
      <c r="FD1489"/>
      <c r="FE1489"/>
      <c r="FF1489"/>
      <c r="FG1489"/>
      <c r="FH1489"/>
      <c r="FI1489"/>
      <c r="FJ1489"/>
      <c r="FK1489"/>
      <c r="FL1489"/>
      <c r="FM1489"/>
      <c r="FN1489"/>
      <c r="FO1489"/>
      <c r="FP1489"/>
      <c r="FQ1489"/>
      <c r="FR1489"/>
      <c r="FS1489"/>
      <c r="FT1489"/>
      <c r="FU1489"/>
      <c r="FV1489"/>
      <c r="FW1489"/>
      <c r="FX1489"/>
      <c r="FY1489"/>
      <c r="FZ1489"/>
      <c r="GA1489"/>
      <c r="GB1489"/>
      <c r="GC1489"/>
      <c r="GD1489"/>
      <c r="GE1489"/>
      <c r="GF1489"/>
      <c r="GG1489"/>
      <c r="GH1489"/>
      <c r="GI1489"/>
      <c r="GJ1489"/>
      <c r="GK1489"/>
      <c r="GL1489"/>
      <c r="GM1489"/>
      <c r="GN1489"/>
      <c r="GO1489"/>
      <c r="GP1489"/>
      <c r="GQ1489"/>
      <c r="GR1489"/>
      <c r="GS1489"/>
      <c r="GT1489"/>
      <c r="GU1489"/>
      <c r="GV1489"/>
      <c r="GW1489"/>
      <c r="GX1489"/>
      <c r="GY1489"/>
      <c r="GZ1489"/>
      <c r="HA1489"/>
      <c r="HB1489"/>
      <c r="HC1489"/>
      <c r="HD1489"/>
      <c r="HE1489"/>
      <c r="HF1489"/>
      <c r="HG1489"/>
      <c r="HH1489"/>
      <c r="HI1489"/>
      <c r="HJ1489"/>
      <c r="HK1489"/>
      <c r="HL1489"/>
      <c r="HM1489"/>
      <c r="HN1489"/>
      <c r="HO1489"/>
      <c r="HP1489"/>
      <c r="HQ1489"/>
      <c r="HR1489"/>
      <c r="HS1489"/>
      <c r="HT1489"/>
      <c r="HU1489"/>
      <c r="HV1489"/>
      <c r="HW1489"/>
      <c r="HX1489"/>
      <c r="HY1489"/>
      <c r="HZ1489"/>
      <c r="IA1489"/>
      <c r="IB1489"/>
      <c r="IC1489"/>
      <c r="ID1489"/>
      <c r="IE1489"/>
      <c r="IF1489"/>
      <c r="IG1489"/>
      <c r="IH1489"/>
      <c r="II1489"/>
      <c r="IJ1489"/>
      <c r="IK1489"/>
      <c r="IL1489"/>
      <c r="IM1489"/>
      <c r="IN1489"/>
      <c r="IO1489"/>
      <c r="IP1489"/>
      <c r="IQ1489"/>
      <c r="IR1489"/>
      <c r="IS1489"/>
      <c r="IT1489"/>
      <c r="IU1489"/>
      <c r="IV1489"/>
      <c r="IW1489"/>
      <c r="IX1489"/>
      <c r="IY1489"/>
      <c r="IZ1489"/>
      <c r="JA1489"/>
      <c r="JB1489"/>
      <c r="JC1489"/>
      <c r="JD1489"/>
      <c r="JE1489"/>
      <c r="JF1489"/>
      <c r="JG1489"/>
      <c r="JH1489"/>
      <c r="JI1489"/>
      <c r="JJ1489"/>
      <c r="JK1489"/>
      <c r="JL1489"/>
      <c r="JM1489"/>
      <c r="JN1489"/>
      <c r="JO1489"/>
      <c r="JP1489"/>
      <c r="JQ1489"/>
      <c r="JR1489"/>
      <c r="JS1489"/>
      <c r="JT1489"/>
      <c r="JU1489"/>
      <c r="JV1489"/>
      <c r="JW1489"/>
      <c r="JX1489"/>
      <c r="JY1489"/>
      <c r="JZ1489"/>
      <c r="KA1489"/>
      <c r="KB1489"/>
      <c r="KC1489"/>
      <c r="KD1489"/>
      <c r="KE1489"/>
      <c r="KF1489"/>
      <c r="KG1489"/>
      <c r="KH1489"/>
      <c r="KI1489"/>
      <c r="KJ1489"/>
      <c r="KK1489"/>
      <c r="KL1489"/>
      <c r="KM1489"/>
      <c r="KN1489"/>
      <c r="KO1489"/>
      <c r="KP1489"/>
      <c r="KQ1489"/>
      <c r="KR1489"/>
      <c r="KS1489"/>
      <c r="KT1489"/>
      <c r="KU1489"/>
      <c r="KV1489"/>
      <c r="KW1489"/>
      <c r="KX1489"/>
      <c r="KY1489"/>
      <c r="KZ1489"/>
      <c r="LA1489"/>
      <c r="LB1489"/>
      <c r="LC1489"/>
      <c r="LD1489"/>
      <c r="LE1489"/>
      <c r="LF1489"/>
      <c r="LG1489"/>
      <c r="LH1489"/>
      <c r="LI1489"/>
      <c r="LJ1489"/>
      <c r="LK1489"/>
      <c r="LL1489"/>
      <c r="LM1489"/>
      <c r="LN1489"/>
      <c r="LO1489"/>
      <c r="LP1489"/>
      <c r="LQ1489"/>
      <c r="LR1489"/>
      <c r="LS1489"/>
      <c r="LT1489"/>
      <c r="LU1489"/>
      <c r="LV1489"/>
      <c r="LW1489"/>
      <c r="LX1489"/>
      <c r="LY1489"/>
      <c r="LZ1489"/>
      <c r="MA1489"/>
      <c r="MB1489"/>
      <c r="MC1489"/>
      <c r="MD1489"/>
      <c r="ME1489"/>
      <c r="MF1489"/>
      <c r="MG1489"/>
      <c r="MH1489"/>
      <c r="MI1489"/>
      <c r="MJ1489"/>
      <c r="MK1489"/>
      <c r="ML1489"/>
      <c r="MM1489"/>
      <c r="MN1489"/>
      <c r="MO1489"/>
      <c r="MP1489"/>
      <c r="MQ1489"/>
      <c r="MR1489"/>
      <c r="MS1489"/>
      <c r="MT1489"/>
      <c r="MU1489"/>
      <c r="MV1489"/>
      <c r="MW1489"/>
      <c r="MX1489"/>
      <c r="MY1489"/>
      <c r="MZ1489"/>
      <c r="NA1489"/>
      <c r="NB1489"/>
      <c r="NC1489"/>
      <c r="ND1489"/>
      <c r="NE1489"/>
      <c r="NF1489"/>
      <c r="NG1489"/>
      <c r="NH1489"/>
      <c r="NI1489"/>
      <c r="NJ1489"/>
      <c r="NK1489"/>
      <c r="NL1489"/>
      <c r="NM1489"/>
      <c r="NN1489"/>
      <c r="NO1489"/>
      <c r="NP1489"/>
      <c r="NQ1489"/>
      <c r="NR1489"/>
      <c r="NS1489"/>
      <c r="NT1489"/>
      <c r="NU1489"/>
      <c r="NV1489"/>
      <c r="NW1489"/>
      <c r="NX1489"/>
      <c r="NY1489"/>
      <c r="NZ1489"/>
      <c r="OA1489"/>
    </row>
    <row r="1490" spans="16:391"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  <c r="CN1490"/>
      <c r="CO1490"/>
      <c r="CP1490"/>
      <c r="CQ1490"/>
      <c r="CR1490"/>
      <c r="CS1490"/>
      <c r="CT1490"/>
      <c r="CU1490"/>
      <c r="CV1490"/>
      <c r="CW1490"/>
      <c r="CX1490"/>
      <c r="CY1490"/>
      <c r="CZ1490"/>
      <c r="DA1490"/>
      <c r="DB1490"/>
      <c r="DC1490"/>
      <c r="DD1490"/>
      <c r="DE1490"/>
      <c r="DF1490"/>
      <c r="DG1490"/>
      <c r="DH1490"/>
      <c r="DI1490"/>
      <c r="DJ1490"/>
      <c r="DK1490"/>
      <c r="DL1490"/>
      <c r="DM1490"/>
      <c r="DN1490"/>
      <c r="DO1490"/>
      <c r="DP1490"/>
      <c r="DQ1490"/>
      <c r="DR1490"/>
      <c r="DS1490"/>
      <c r="DT1490"/>
      <c r="DU1490"/>
      <c r="DV1490"/>
      <c r="DW1490"/>
      <c r="DX1490"/>
      <c r="DY1490"/>
      <c r="DZ1490"/>
      <c r="EA1490"/>
      <c r="EB1490"/>
      <c r="EC1490"/>
      <c r="ED1490"/>
      <c r="EE1490"/>
      <c r="EF1490"/>
      <c r="EG1490"/>
      <c r="EH1490"/>
      <c r="EI1490"/>
      <c r="EJ1490"/>
      <c r="EK1490"/>
      <c r="EL1490"/>
      <c r="EM1490"/>
      <c r="EN1490"/>
      <c r="EO1490"/>
      <c r="EP1490"/>
      <c r="EQ1490"/>
      <c r="ER1490"/>
      <c r="ES1490"/>
      <c r="ET1490"/>
      <c r="EU1490"/>
      <c r="EV1490"/>
      <c r="EW1490"/>
      <c r="EX1490"/>
      <c r="EY1490"/>
      <c r="EZ1490"/>
      <c r="FA1490"/>
      <c r="FB1490"/>
      <c r="FC1490"/>
      <c r="FD1490"/>
      <c r="FE1490"/>
      <c r="FF1490"/>
      <c r="FG1490"/>
      <c r="FH1490"/>
      <c r="FI1490"/>
      <c r="FJ1490"/>
      <c r="FK1490"/>
      <c r="FL1490"/>
      <c r="FM1490"/>
      <c r="FN1490"/>
      <c r="FO1490"/>
      <c r="FP1490"/>
      <c r="FQ1490"/>
      <c r="FR1490"/>
      <c r="FS1490"/>
      <c r="FT1490"/>
      <c r="FU1490"/>
      <c r="FV1490"/>
      <c r="FW1490"/>
      <c r="FX1490"/>
      <c r="FY1490"/>
      <c r="FZ1490"/>
      <c r="GA1490"/>
      <c r="GB1490"/>
      <c r="GC1490"/>
      <c r="GD1490"/>
      <c r="GE1490"/>
      <c r="GF1490"/>
      <c r="GG1490"/>
      <c r="GH1490"/>
      <c r="GI1490"/>
      <c r="GJ1490"/>
      <c r="GK1490"/>
      <c r="GL1490"/>
      <c r="GM1490"/>
      <c r="GN1490"/>
      <c r="GO1490"/>
      <c r="GP1490"/>
      <c r="GQ1490"/>
      <c r="GR1490"/>
      <c r="GS1490"/>
      <c r="GT1490"/>
      <c r="GU1490"/>
      <c r="GV1490"/>
      <c r="GW1490"/>
      <c r="GX1490"/>
      <c r="GY1490"/>
      <c r="GZ1490"/>
      <c r="HA1490"/>
      <c r="HB1490"/>
      <c r="HC1490"/>
      <c r="HD1490"/>
      <c r="HE1490"/>
      <c r="HF1490"/>
      <c r="HG1490"/>
      <c r="HH1490"/>
      <c r="HI1490"/>
      <c r="HJ1490"/>
      <c r="HK1490"/>
      <c r="HL1490"/>
      <c r="HM1490"/>
      <c r="HN1490"/>
      <c r="HO1490"/>
      <c r="HP1490"/>
      <c r="HQ1490"/>
      <c r="HR1490"/>
      <c r="HS1490"/>
      <c r="HT1490"/>
      <c r="HU1490"/>
      <c r="HV1490"/>
      <c r="HW1490"/>
      <c r="HX1490"/>
      <c r="HY1490"/>
      <c r="HZ1490"/>
      <c r="IA1490"/>
      <c r="IB1490"/>
      <c r="IC1490"/>
      <c r="ID1490"/>
      <c r="IE1490"/>
      <c r="IF1490"/>
      <c r="IG1490"/>
      <c r="IH1490"/>
      <c r="II1490"/>
      <c r="IJ1490"/>
      <c r="IK1490"/>
      <c r="IL1490"/>
      <c r="IM1490"/>
      <c r="IN1490"/>
      <c r="IO1490"/>
      <c r="IP1490"/>
      <c r="IQ1490"/>
      <c r="IR1490"/>
      <c r="IS1490"/>
      <c r="IT1490"/>
      <c r="IU1490"/>
      <c r="IV1490"/>
      <c r="IW1490"/>
      <c r="IX1490"/>
      <c r="IY1490"/>
      <c r="IZ1490"/>
      <c r="JA1490"/>
      <c r="JB1490"/>
      <c r="JC1490"/>
      <c r="JD1490"/>
      <c r="JE1490"/>
      <c r="JF1490"/>
      <c r="JG1490"/>
      <c r="JH1490"/>
      <c r="JI1490"/>
      <c r="JJ1490"/>
      <c r="JK1490"/>
      <c r="JL1490"/>
      <c r="JM1490"/>
      <c r="JN1490"/>
      <c r="JO1490"/>
      <c r="JP1490"/>
      <c r="JQ1490"/>
      <c r="JR1490"/>
      <c r="JS1490"/>
      <c r="JT1490"/>
      <c r="JU1490"/>
      <c r="JV1490"/>
      <c r="JW1490"/>
      <c r="JX1490"/>
      <c r="JY1490"/>
      <c r="JZ1490"/>
      <c r="KA1490"/>
      <c r="KB1490"/>
      <c r="KC1490"/>
      <c r="KD1490"/>
      <c r="KE1490"/>
      <c r="KF1490"/>
      <c r="KG1490"/>
      <c r="KH1490"/>
      <c r="KI1490"/>
      <c r="KJ1490"/>
      <c r="KK1490"/>
      <c r="KL1490"/>
      <c r="KM1490"/>
      <c r="KN1490"/>
      <c r="KO1490"/>
      <c r="KP1490"/>
      <c r="KQ1490"/>
      <c r="KR1490"/>
      <c r="KS1490"/>
      <c r="KT1490"/>
      <c r="KU1490"/>
      <c r="KV1490"/>
      <c r="KW1490"/>
      <c r="KX1490"/>
      <c r="KY1490"/>
      <c r="KZ1490"/>
      <c r="LA1490"/>
      <c r="LB1490"/>
      <c r="LC1490"/>
      <c r="LD1490"/>
      <c r="LE1490"/>
      <c r="LF1490"/>
      <c r="LG1490"/>
      <c r="LH1490"/>
      <c r="LI1490"/>
      <c r="LJ1490"/>
      <c r="LK1490"/>
      <c r="LL1490"/>
      <c r="LM1490"/>
      <c r="LN1490"/>
      <c r="LO1490"/>
      <c r="LP1490"/>
      <c r="LQ1490"/>
      <c r="LR1490"/>
      <c r="LS1490"/>
      <c r="LT1490"/>
      <c r="LU1490"/>
      <c r="LV1490"/>
      <c r="LW1490"/>
      <c r="LX1490"/>
      <c r="LY1490"/>
      <c r="LZ1490"/>
      <c r="MA1490"/>
      <c r="MB1490"/>
      <c r="MC1490"/>
      <c r="MD1490"/>
      <c r="ME1490"/>
      <c r="MF1490"/>
      <c r="MG1490"/>
      <c r="MH1490"/>
      <c r="MI1490"/>
      <c r="MJ1490"/>
      <c r="MK1490"/>
      <c r="ML1490"/>
      <c r="MM1490"/>
      <c r="MN1490"/>
      <c r="MO1490"/>
      <c r="MP1490"/>
      <c r="MQ1490"/>
      <c r="MR1490"/>
      <c r="MS1490"/>
      <c r="MT1490"/>
      <c r="MU1490"/>
      <c r="MV1490"/>
      <c r="MW1490"/>
      <c r="MX1490"/>
      <c r="MY1490"/>
      <c r="MZ1490"/>
      <c r="NA1490"/>
      <c r="NB1490"/>
      <c r="NC1490"/>
      <c r="ND1490"/>
      <c r="NE1490"/>
      <c r="NF1490"/>
      <c r="NG1490"/>
      <c r="NH1490"/>
      <c r="NI1490"/>
      <c r="NJ1490"/>
      <c r="NK1490"/>
      <c r="NL1490"/>
      <c r="NM1490"/>
      <c r="NN1490"/>
      <c r="NO1490"/>
      <c r="NP1490"/>
      <c r="NQ1490"/>
      <c r="NR1490"/>
      <c r="NS1490"/>
      <c r="NT1490"/>
      <c r="NU1490"/>
      <c r="NV1490"/>
      <c r="NW1490"/>
      <c r="NX1490"/>
      <c r="NY1490"/>
      <c r="NZ1490"/>
      <c r="OA1490"/>
    </row>
    <row r="1491" spans="16:391"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  <c r="CN1491"/>
      <c r="CO1491"/>
      <c r="CP1491"/>
      <c r="CQ1491"/>
      <c r="CR1491"/>
      <c r="CS1491"/>
      <c r="CT1491"/>
      <c r="CU1491"/>
      <c r="CV1491"/>
      <c r="CW1491"/>
      <c r="CX1491"/>
      <c r="CY1491"/>
      <c r="CZ1491"/>
      <c r="DA1491"/>
      <c r="DB1491"/>
      <c r="DC1491"/>
      <c r="DD1491"/>
      <c r="DE1491"/>
      <c r="DF1491"/>
      <c r="DG1491"/>
      <c r="DH1491"/>
      <c r="DI1491"/>
      <c r="DJ1491"/>
      <c r="DK1491"/>
      <c r="DL1491"/>
      <c r="DM1491"/>
      <c r="DN1491"/>
      <c r="DO1491"/>
      <c r="DP1491"/>
      <c r="DQ1491"/>
      <c r="DR1491"/>
      <c r="DS1491"/>
      <c r="DT1491"/>
      <c r="DU1491"/>
      <c r="DV1491"/>
      <c r="DW1491"/>
      <c r="DX1491"/>
      <c r="DY1491"/>
      <c r="DZ1491"/>
      <c r="EA1491"/>
      <c r="EB1491"/>
      <c r="EC1491"/>
      <c r="ED1491"/>
      <c r="EE1491"/>
      <c r="EF1491"/>
      <c r="EG1491"/>
      <c r="EH1491"/>
      <c r="EI1491"/>
      <c r="EJ1491"/>
      <c r="EK1491"/>
      <c r="EL1491"/>
      <c r="EM1491"/>
      <c r="EN1491"/>
      <c r="EO1491"/>
      <c r="EP1491"/>
      <c r="EQ1491"/>
      <c r="ER1491"/>
      <c r="ES1491"/>
      <c r="ET1491"/>
      <c r="EU1491"/>
      <c r="EV1491"/>
      <c r="EW1491"/>
      <c r="EX1491"/>
      <c r="EY1491"/>
      <c r="EZ1491"/>
      <c r="FA1491"/>
      <c r="FB1491"/>
      <c r="FC1491"/>
      <c r="FD1491"/>
      <c r="FE1491"/>
      <c r="FF1491"/>
      <c r="FG1491"/>
      <c r="FH1491"/>
      <c r="FI1491"/>
      <c r="FJ1491"/>
      <c r="FK1491"/>
      <c r="FL1491"/>
      <c r="FM1491"/>
      <c r="FN1491"/>
      <c r="FO1491"/>
      <c r="FP1491"/>
      <c r="FQ1491"/>
      <c r="FR1491"/>
      <c r="FS1491"/>
      <c r="FT1491"/>
      <c r="FU1491"/>
      <c r="FV1491"/>
      <c r="FW1491"/>
      <c r="FX1491"/>
      <c r="FY1491"/>
      <c r="FZ1491"/>
      <c r="GA1491"/>
      <c r="GB1491"/>
      <c r="GC1491"/>
      <c r="GD1491"/>
      <c r="GE1491"/>
      <c r="GF1491"/>
      <c r="GG1491"/>
      <c r="GH1491"/>
      <c r="GI1491"/>
      <c r="GJ1491"/>
      <c r="GK1491"/>
      <c r="GL1491"/>
      <c r="GM1491"/>
      <c r="GN1491"/>
      <c r="GO1491"/>
      <c r="GP1491"/>
      <c r="GQ1491"/>
      <c r="GR1491"/>
      <c r="GS1491"/>
      <c r="GT1491"/>
      <c r="GU1491"/>
      <c r="GV1491"/>
      <c r="GW1491"/>
      <c r="GX1491"/>
      <c r="GY1491"/>
      <c r="GZ1491"/>
      <c r="HA1491"/>
      <c r="HB1491"/>
      <c r="HC1491"/>
      <c r="HD1491"/>
      <c r="HE1491"/>
      <c r="HF1491"/>
      <c r="HG1491"/>
      <c r="HH1491"/>
      <c r="HI1491"/>
      <c r="HJ1491"/>
      <c r="HK1491"/>
      <c r="HL1491"/>
      <c r="HM1491"/>
      <c r="HN1491"/>
      <c r="HO1491"/>
      <c r="HP1491"/>
      <c r="HQ1491"/>
      <c r="HR1491"/>
      <c r="HS1491"/>
      <c r="HT1491"/>
      <c r="HU1491"/>
      <c r="HV1491"/>
      <c r="HW1491"/>
      <c r="HX1491"/>
      <c r="HY1491"/>
      <c r="HZ1491"/>
      <c r="IA1491"/>
      <c r="IB1491"/>
      <c r="IC1491"/>
      <c r="ID1491"/>
      <c r="IE1491"/>
      <c r="IF1491"/>
      <c r="IG1491"/>
      <c r="IH1491"/>
      <c r="II1491"/>
      <c r="IJ1491"/>
      <c r="IK1491"/>
      <c r="IL1491"/>
      <c r="IM1491"/>
      <c r="IN1491"/>
      <c r="IO1491"/>
      <c r="IP1491"/>
      <c r="IQ1491"/>
      <c r="IR1491"/>
      <c r="IS1491"/>
      <c r="IT1491"/>
      <c r="IU1491"/>
      <c r="IV1491"/>
      <c r="IW1491"/>
      <c r="IX1491"/>
      <c r="IY1491"/>
      <c r="IZ1491"/>
      <c r="JA1491"/>
      <c r="JB1491"/>
      <c r="JC1491"/>
      <c r="JD1491"/>
      <c r="JE1491"/>
      <c r="JF1491"/>
      <c r="JG1491"/>
      <c r="JH1491"/>
      <c r="JI1491"/>
      <c r="JJ1491"/>
      <c r="JK1491"/>
      <c r="JL1491"/>
      <c r="JM1491"/>
      <c r="JN1491"/>
      <c r="JO1491"/>
      <c r="JP1491"/>
      <c r="JQ1491"/>
      <c r="JR1491"/>
      <c r="JS1491"/>
      <c r="JT1491"/>
      <c r="JU1491"/>
      <c r="JV1491"/>
      <c r="JW1491"/>
      <c r="JX1491"/>
      <c r="JY1491"/>
      <c r="JZ1491"/>
      <c r="KA1491"/>
      <c r="KB1491"/>
      <c r="KC1491"/>
      <c r="KD1491"/>
      <c r="KE1491"/>
      <c r="KF1491"/>
      <c r="KG1491"/>
      <c r="KH1491"/>
      <c r="KI1491"/>
      <c r="KJ1491"/>
      <c r="KK1491"/>
      <c r="KL1491"/>
      <c r="KM1491"/>
      <c r="KN1491"/>
      <c r="KO1491"/>
      <c r="KP1491"/>
      <c r="KQ1491"/>
      <c r="KR1491"/>
      <c r="KS1491"/>
      <c r="KT1491"/>
      <c r="KU1491"/>
      <c r="KV1491"/>
      <c r="KW1491"/>
      <c r="KX1491"/>
      <c r="KY1491"/>
      <c r="KZ1491"/>
      <c r="LA1491"/>
      <c r="LB1491"/>
      <c r="LC1491"/>
      <c r="LD1491"/>
      <c r="LE1491"/>
      <c r="LF1491"/>
      <c r="LG1491"/>
      <c r="LH1491"/>
      <c r="LI1491"/>
      <c r="LJ1491"/>
      <c r="LK1491"/>
      <c r="LL1491"/>
      <c r="LM1491"/>
      <c r="LN1491"/>
      <c r="LO1491"/>
      <c r="LP1491"/>
      <c r="LQ1491"/>
      <c r="LR1491"/>
      <c r="LS1491"/>
      <c r="LT1491"/>
      <c r="LU1491"/>
      <c r="LV1491"/>
      <c r="LW1491"/>
      <c r="LX1491"/>
      <c r="LY1491"/>
      <c r="LZ1491"/>
      <c r="MA1491"/>
      <c r="MB1491"/>
      <c r="MC1491"/>
      <c r="MD1491"/>
      <c r="ME1491"/>
      <c r="MF1491"/>
      <c r="MG1491"/>
      <c r="MH1491"/>
      <c r="MI1491"/>
      <c r="MJ1491"/>
      <c r="MK1491"/>
      <c r="ML1491"/>
      <c r="MM1491"/>
      <c r="MN1491"/>
      <c r="MO1491"/>
      <c r="MP1491"/>
      <c r="MQ1491"/>
      <c r="MR1491"/>
      <c r="MS1491"/>
      <c r="MT1491"/>
      <c r="MU1491"/>
      <c r="MV1491"/>
      <c r="MW1491"/>
      <c r="MX1491"/>
      <c r="MY1491"/>
      <c r="MZ1491"/>
      <c r="NA1491"/>
      <c r="NB1491"/>
      <c r="NC1491"/>
      <c r="ND1491"/>
      <c r="NE1491"/>
      <c r="NF1491"/>
      <c r="NG1491"/>
      <c r="NH1491"/>
      <c r="NI1491"/>
      <c r="NJ1491"/>
      <c r="NK1491"/>
      <c r="NL1491"/>
      <c r="NM1491"/>
      <c r="NN1491"/>
      <c r="NO1491"/>
      <c r="NP1491"/>
      <c r="NQ1491"/>
      <c r="NR1491"/>
      <c r="NS1491"/>
      <c r="NT1491"/>
      <c r="NU1491"/>
      <c r="NV1491"/>
      <c r="NW1491"/>
      <c r="NX1491"/>
      <c r="NY1491"/>
      <c r="NZ1491"/>
      <c r="OA1491"/>
    </row>
    <row r="1492" spans="16:391"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  <c r="CN1492"/>
      <c r="CO1492"/>
      <c r="CP1492"/>
      <c r="CQ1492"/>
      <c r="CR1492"/>
      <c r="CS1492"/>
      <c r="CT1492"/>
      <c r="CU1492"/>
      <c r="CV1492"/>
      <c r="CW1492"/>
      <c r="CX1492"/>
      <c r="CY1492"/>
      <c r="CZ1492"/>
      <c r="DA1492"/>
      <c r="DB1492"/>
      <c r="DC1492"/>
      <c r="DD1492"/>
      <c r="DE1492"/>
      <c r="DF1492"/>
      <c r="DG1492"/>
      <c r="DH1492"/>
      <c r="DI1492"/>
      <c r="DJ1492"/>
      <c r="DK1492"/>
      <c r="DL1492"/>
      <c r="DM1492"/>
      <c r="DN1492"/>
      <c r="DO1492"/>
      <c r="DP1492"/>
      <c r="DQ1492"/>
      <c r="DR1492"/>
      <c r="DS1492"/>
      <c r="DT1492"/>
      <c r="DU1492"/>
      <c r="DV1492"/>
      <c r="DW1492"/>
      <c r="DX1492"/>
      <c r="DY1492"/>
      <c r="DZ1492"/>
      <c r="EA1492"/>
      <c r="EB1492"/>
      <c r="EC1492"/>
      <c r="ED1492"/>
      <c r="EE1492"/>
      <c r="EF1492"/>
      <c r="EG1492"/>
      <c r="EH1492"/>
      <c r="EI1492"/>
      <c r="EJ1492"/>
      <c r="EK1492"/>
      <c r="EL1492"/>
      <c r="EM1492"/>
      <c r="EN1492"/>
      <c r="EO1492"/>
      <c r="EP1492"/>
      <c r="EQ1492"/>
      <c r="ER1492"/>
      <c r="ES1492"/>
      <c r="ET1492"/>
      <c r="EU1492"/>
      <c r="EV1492"/>
      <c r="EW1492"/>
      <c r="EX1492"/>
      <c r="EY1492"/>
      <c r="EZ1492"/>
      <c r="FA1492"/>
      <c r="FB1492"/>
      <c r="FC1492"/>
      <c r="FD1492"/>
      <c r="FE1492"/>
      <c r="FF1492"/>
      <c r="FG1492"/>
      <c r="FH1492"/>
      <c r="FI1492"/>
      <c r="FJ1492"/>
      <c r="FK1492"/>
      <c r="FL1492"/>
      <c r="FM1492"/>
      <c r="FN1492"/>
      <c r="FO1492"/>
      <c r="FP1492"/>
      <c r="FQ1492"/>
      <c r="FR1492"/>
      <c r="FS1492"/>
      <c r="FT1492"/>
      <c r="FU1492"/>
      <c r="FV1492"/>
      <c r="FW1492"/>
      <c r="FX1492"/>
      <c r="FY1492"/>
      <c r="FZ1492"/>
      <c r="GA1492"/>
      <c r="GB1492"/>
      <c r="GC1492"/>
      <c r="GD1492"/>
      <c r="GE1492"/>
      <c r="GF1492"/>
      <c r="GG1492"/>
      <c r="GH1492"/>
      <c r="GI1492"/>
      <c r="GJ1492"/>
      <c r="GK1492"/>
      <c r="GL1492"/>
      <c r="GM1492"/>
      <c r="GN1492"/>
      <c r="GO1492"/>
      <c r="GP1492"/>
      <c r="GQ1492"/>
      <c r="GR1492"/>
      <c r="GS1492"/>
      <c r="GT1492"/>
      <c r="GU1492"/>
      <c r="GV1492"/>
      <c r="GW1492"/>
      <c r="GX1492"/>
      <c r="GY1492"/>
      <c r="GZ1492"/>
      <c r="HA1492"/>
      <c r="HB1492"/>
      <c r="HC1492"/>
      <c r="HD1492"/>
      <c r="HE1492"/>
      <c r="HF1492"/>
      <c r="HG1492"/>
      <c r="HH1492"/>
      <c r="HI1492"/>
      <c r="HJ1492"/>
      <c r="HK1492"/>
      <c r="HL1492"/>
      <c r="HM1492"/>
      <c r="HN1492"/>
      <c r="HO1492"/>
      <c r="HP1492"/>
      <c r="HQ1492"/>
      <c r="HR1492"/>
      <c r="HS1492"/>
      <c r="HT1492"/>
      <c r="HU1492"/>
      <c r="HV1492"/>
      <c r="HW1492"/>
      <c r="HX1492"/>
      <c r="HY1492"/>
      <c r="HZ1492"/>
      <c r="IA1492"/>
      <c r="IB1492"/>
      <c r="IC1492"/>
      <c r="ID1492"/>
      <c r="IE1492"/>
      <c r="IF1492"/>
      <c r="IG1492"/>
      <c r="IH1492"/>
      <c r="II1492"/>
      <c r="IJ1492"/>
      <c r="IK1492"/>
      <c r="IL1492"/>
      <c r="IM1492"/>
      <c r="IN1492"/>
      <c r="IO1492"/>
      <c r="IP1492"/>
      <c r="IQ1492"/>
      <c r="IR1492"/>
      <c r="IS1492"/>
      <c r="IT1492"/>
      <c r="IU1492"/>
      <c r="IV1492"/>
      <c r="IW1492"/>
      <c r="IX1492"/>
      <c r="IY1492"/>
      <c r="IZ1492"/>
      <c r="JA1492"/>
      <c r="JB1492"/>
      <c r="JC1492"/>
      <c r="JD1492"/>
      <c r="JE1492"/>
      <c r="JF1492"/>
      <c r="JG1492"/>
      <c r="JH1492"/>
      <c r="JI1492"/>
      <c r="JJ1492"/>
      <c r="JK1492"/>
      <c r="JL1492"/>
      <c r="JM1492"/>
      <c r="JN1492"/>
      <c r="JO1492"/>
      <c r="JP1492"/>
      <c r="JQ1492"/>
      <c r="JR1492"/>
      <c r="JS1492"/>
      <c r="JT1492"/>
      <c r="JU1492"/>
      <c r="JV1492"/>
      <c r="JW1492"/>
      <c r="JX1492"/>
      <c r="JY1492"/>
      <c r="JZ1492"/>
      <c r="KA1492"/>
      <c r="KB1492"/>
      <c r="KC1492"/>
      <c r="KD1492"/>
      <c r="KE1492"/>
      <c r="KF1492"/>
      <c r="KG1492"/>
      <c r="KH1492"/>
      <c r="KI1492"/>
      <c r="KJ1492"/>
      <c r="KK1492"/>
      <c r="KL1492"/>
      <c r="KM1492"/>
      <c r="KN1492"/>
      <c r="KO1492"/>
      <c r="KP1492"/>
      <c r="KQ1492"/>
      <c r="KR1492"/>
      <c r="KS1492"/>
      <c r="KT1492"/>
      <c r="KU1492"/>
      <c r="KV1492"/>
      <c r="KW1492"/>
      <c r="KX1492"/>
      <c r="KY1492"/>
      <c r="KZ1492"/>
      <c r="LA1492"/>
      <c r="LB1492"/>
      <c r="LC1492"/>
      <c r="LD1492"/>
      <c r="LE1492"/>
      <c r="LF1492"/>
      <c r="LG1492"/>
      <c r="LH1492"/>
      <c r="LI1492"/>
      <c r="LJ1492"/>
      <c r="LK1492"/>
      <c r="LL1492"/>
      <c r="LM1492"/>
      <c r="LN1492"/>
      <c r="LO1492"/>
      <c r="LP1492"/>
      <c r="LQ1492"/>
      <c r="LR1492"/>
      <c r="LS1492"/>
      <c r="LT1492"/>
      <c r="LU1492"/>
      <c r="LV1492"/>
      <c r="LW1492"/>
      <c r="LX1492"/>
      <c r="LY1492"/>
      <c r="LZ1492"/>
      <c r="MA1492"/>
      <c r="MB1492"/>
      <c r="MC1492"/>
      <c r="MD1492"/>
      <c r="ME1492"/>
      <c r="MF1492"/>
      <c r="MG1492"/>
      <c r="MH1492"/>
      <c r="MI1492"/>
      <c r="MJ1492"/>
      <c r="MK1492"/>
      <c r="ML1492"/>
      <c r="MM1492"/>
      <c r="MN1492"/>
      <c r="MO1492"/>
      <c r="MP1492"/>
      <c r="MQ1492"/>
      <c r="MR1492"/>
      <c r="MS1492"/>
      <c r="MT1492"/>
      <c r="MU1492"/>
      <c r="MV1492"/>
      <c r="MW1492"/>
      <c r="MX1492"/>
      <c r="MY1492"/>
      <c r="MZ1492"/>
      <c r="NA1492"/>
      <c r="NB1492"/>
      <c r="NC1492"/>
      <c r="ND1492"/>
      <c r="NE1492"/>
      <c r="NF1492"/>
      <c r="NG1492"/>
      <c r="NH1492"/>
      <c r="NI1492"/>
      <c r="NJ1492"/>
      <c r="NK1492"/>
      <c r="NL1492"/>
      <c r="NM1492"/>
      <c r="NN1492"/>
      <c r="NO1492"/>
      <c r="NP1492"/>
      <c r="NQ1492"/>
      <c r="NR1492"/>
      <c r="NS1492"/>
      <c r="NT1492"/>
      <c r="NU1492"/>
      <c r="NV1492"/>
      <c r="NW1492"/>
      <c r="NX1492"/>
      <c r="NY1492"/>
      <c r="NZ1492"/>
      <c r="OA1492"/>
    </row>
    <row r="1493" spans="16:391"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  <c r="CN1493"/>
      <c r="CO1493"/>
      <c r="CP1493"/>
      <c r="CQ1493"/>
      <c r="CR1493"/>
      <c r="CS1493"/>
      <c r="CT1493"/>
      <c r="CU1493"/>
      <c r="CV1493"/>
      <c r="CW1493"/>
      <c r="CX1493"/>
      <c r="CY1493"/>
      <c r="CZ1493"/>
      <c r="DA1493"/>
      <c r="DB1493"/>
      <c r="DC1493"/>
      <c r="DD1493"/>
      <c r="DE1493"/>
      <c r="DF1493"/>
      <c r="DG1493"/>
      <c r="DH1493"/>
      <c r="DI1493"/>
      <c r="DJ1493"/>
      <c r="DK1493"/>
      <c r="DL1493"/>
      <c r="DM1493"/>
      <c r="DN1493"/>
      <c r="DO1493"/>
      <c r="DP1493"/>
      <c r="DQ1493"/>
      <c r="DR1493"/>
      <c r="DS1493"/>
      <c r="DT1493"/>
      <c r="DU1493"/>
      <c r="DV1493"/>
      <c r="DW1493"/>
      <c r="DX1493"/>
      <c r="DY1493"/>
      <c r="DZ1493"/>
      <c r="EA1493"/>
      <c r="EB1493"/>
      <c r="EC1493"/>
      <c r="ED1493"/>
      <c r="EE1493"/>
      <c r="EF1493"/>
      <c r="EG1493"/>
      <c r="EH1493"/>
      <c r="EI1493"/>
      <c r="EJ1493"/>
      <c r="EK1493"/>
      <c r="EL1493"/>
      <c r="EM1493"/>
      <c r="EN1493"/>
      <c r="EO1493"/>
      <c r="EP1493"/>
      <c r="EQ1493"/>
      <c r="ER1493"/>
      <c r="ES1493"/>
      <c r="ET1493"/>
      <c r="EU1493"/>
      <c r="EV1493"/>
      <c r="EW1493"/>
      <c r="EX1493"/>
      <c r="EY1493"/>
      <c r="EZ1493"/>
      <c r="FA1493"/>
      <c r="FB1493"/>
      <c r="FC1493"/>
      <c r="FD1493"/>
      <c r="FE1493"/>
      <c r="FF1493"/>
      <c r="FG1493"/>
      <c r="FH1493"/>
      <c r="FI1493"/>
      <c r="FJ1493"/>
      <c r="FK1493"/>
      <c r="FL1493"/>
      <c r="FM1493"/>
      <c r="FN1493"/>
      <c r="FO1493"/>
      <c r="FP1493"/>
      <c r="FQ1493"/>
      <c r="FR1493"/>
      <c r="FS1493"/>
      <c r="FT1493"/>
      <c r="FU1493"/>
      <c r="FV1493"/>
      <c r="FW1493"/>
      <c r="FX1493"/>
      <c r="FY1493"/>
      <c r="FZ1493"/>
      <c r="GA1493"/>
      <c r="GB1493"/>
      <c r="GC1493"/>
      <c r="GD1493"/>
      <c r="GE1493"/>
      <c r="GF1493"/>
      <c r="GG1493"/>
      <c r="GH1493"/>
      <c r="GI1493"/>
      <c r="GJ1493"/>
      <c r="GK1493"/>
      <c r="GL1493"/>
      <c r="GM1493"/>
      <c r="GN1493"/>
      <c r="GO1493"/>
      <c r="GP1493"/>
      <c r="GQ1493"/>
      <c r="GR1493"/>
      <c r="GS1493"/>
      <c r="GT1493"/>
      <c r="GU1493"/>
      <c r="GV1493"/>
      <c r="GW1493"/>
      <c r="GX1493"/>
      <c r="GY1493"/>
      <c r="GZ1493"/>
      <c r="HA1493"/>
      <c r="HB1493"/>
      <c r="HC1493"/>
      <c r="HD1493"/>
      <c r="HE1493"/>
      <c r="HF1493"/>
      <c r="HG1493"/>
      <c r="HH1493"/>
      <c r="HI1493"/>
      <c r="HJ1493"/>
      <c r="HK1493"/>
      <c r="HL1493"/>
      <c r="HM1493"/>
      <c r="HN1493"/>
      <c r="HO1493"/>
      <c r="HP1493"/>
      <c r="HQ1493"/>
      <c r="HR1493"/>
      <c r="HS1493"/>
      <c r="HT1493"/>
      <c r="HU1493"/>
      <c r="HV1493"/>
      <c r="HW1493"/>
      <c r="HX1493"/>
      <c r="HY1493"/>
      <c r="HZ1493"/>
      <c r="IA1493"/>
      <c r="IB1493"/>
      <c r="IC1493"/>
      <c r="ID1493"/>
      <c r="IE1493"/>
      <c r="IF1493"/>
      <c r="IG1493"/>
      <c r="IH1493"/>
      <c r="II1493"/>
      <c r="IJ1493"/>
      <c r="IK1493"/>
      <c r="IL1493"/>
      <c r="IM1493"/>
      <c r="IN1493"/>
      <c r="IO1493"/>
      <c r="IP1493"/>
      <c r="IQ1493"/>
      <c r="IR1493"/>
      <c r="IS1493"/>
      <c r="IT1493"/>
      <c r="IU1493"/>
      <c r="IV1493"/>
      <c r="IW1493"/>
      <c r="IX1493"/>
      <c r="IY1493"/>
      <c r="IZ1493"/>
      <c r="JA1493"/>
      <c r="JB1493"/>
      <c r="JC1493"/>
      <c r="JD1493"/>
      <c r="JE1493"/>
      <c r="JF1493"/>
      <c r="JG1493"/>
      <c r="JH1493"/>
      <c r="JI1493"/>
      <c r="JJ1493"/>
      <c r="JK1493"/>
      <c r="JL1493"/>
      <c r="JM1493"/>
      <c r="JN1493"/>
      <c r="JO1493"/>
      <c r="JP1493"/>
      <c r="JQ1493"/>
      <c r="JR1493"/>
      <c r="JS1493"/>
      <c r="JT1493"/>
      <c r="JU1493"/>
      <c r="JV1493"/>
      <c r="JW1493"/>
      <c r="JX1493"/>
      <c r="JY1493"/>
      <c r="JZ1493"/>
      <c r="KA1493"/>
      <c r="KB1493"/>
      <c r="KC1493"/>
      <c r="KD1493"/>
      <c r="KE1493"/>
      <c r="KF1493"/>
      <c r="KG1493"/>
      <c r="KH1493"/>
      <c r="KI1493"/>
      <c r="KJ1493"/>
      <c r="KK1493"/>
      <c r="KL1493"/>
      <c r="KM1493"/>
      <c r="KN1493"/>
      <c r="KO1493"/>
      <c r="KP1493"/>
      <c r="KQ1493"/>
      <c r="KR1493"/>
      <c r="KS1493"/>
      <c r="KT1493"/>
      <c r="KU1493"/>
      <c r="KV1493"/>
      <c r="KW1493"/>
      <c r="KX1493"/>
      <c r="KY1493"/>
      <c r="KZ1493"/>
      <c r="LA1493"/>
      <c r="LB1493"/>
      <c r="LC1493"/>
      <c r="LD1493"/>
      <c r="LE1493"/>
      <c r="LF1493"/>
      <c r="LG1493"/>
      <c r="LH1493"/>
      <c r="LI1493"/>
      <c r="LJ1493"/>
      <c r="LK1493"/>
      <c r="LL1493"/>
      <c r="LM1493"/>
      <c r="LN1493"/>
      <c r="LO1493"/>
      <c r="LP1493"/>
      <c r="LQ1493"/>
      <c r="LR1493"/>
      <c r="LS1493"/>
      <c r="LT1493"/>
      <c r="LU1493"/>
      <c r="LV1493"/>
      <c r="LW1493"/>
      <c r="LX1493"/>
      <c r="LY1493"/>
      <c r="LZ1493"/>
      <c r="MA1493"/>
      <c r="MB1493"/>
      <c r="MC1493"/>
      <c r="MD1493"/>
      <c r="ME1493"/>
      <c r="MF1493"/>
      <c r="MG1493"/>
      <c r="MH1493"/>
      <c r="MI1493"/>
      <c r="MJ1493"/>
      <c r="MK1493"/>
      <c r="ML1493"/>
      <c r="MM1493"/>
      <c r="MN1493"/>
      <c r="MO1493"/>
      <c r="MP1493"/>
      <c r="MQ1493"/>
      <c r="MR1493"/>
      <c r="MS1493"/>
      <c r="MT1493"/>
      <c r="MU1493"/>
      <c r="MV1493"/>
      <c r="MW1493"/>
      <c r="MX1493"/>
      <c r="MY1493"/>
      <c r="MZ1493"/>
      <c r="NA1493"/>
      <c r="NB1493"/>
      <c r="NC1493"/>
      <c r="ND1493"/>
      <c r="NE1493"/>
      <c r="NF1493"/>
      <c r="NG1493"/>
      <c r="NH1493"/>
      <c r="NI1493"/>
      <c r="NJ1493"/>
      <c r="NK1493"/>
      <c r="NL1493"/>
      <c r="NM1493"/>
      <c r="NN1493"/>
      <c r="NO1493"/>
      <c r="NP1493"/>
      <c r="NQ1493"/>
      <c r="NR1493"/>
      <c r="NS1493"/>
      <c r="NT1493"/>
      <c r="NU1493"/>
      <c r="NV1493"/>
      <c r="NW1493"/>
      <c r="NX1493"/>
      <c r="NY1493"/>
      <c r="NZ1493"/>
      <c r="OA1493"/>
    </row>
    <row r="1494" spans="16:391"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  <c r="CN1494"/>
      <c r="CO1494"/>
      <c r="CP1494"/>
      <c r="CQ1494"/>
      <c r="CR1494"/>
      <c r="CS1494"/>
      <c r="CT1494"/>
      <c r="CU1494"/>
      <c r="CV1494"/>
      <c r="CW1494"/>
      <c r="CX1494"/>
      <c r="CY1494"/>
      <c r="CZ1494"/>
      <c r="DA1494"/>
      <c r="DB1494"/>
      <c r="DC1494"/>
      <c r="DD1494"/>
      <c r="DE1494"/>
      <c r="DF1494"/>
      <c r="DG1494"/>
      <c r="DH1494"/>
      <c r="DI1494"/>
      <c r="DJ1494"/>
      <c r="DK1494"/>
      <c r="DL1494"/>
      <c r="DM1494"/>
      <c r="DN1494"/>
      <c r="DO1494"/>
      <c r="DP1494"/>
      <c r="DQ1494"/>
      <c r="DR1494"/>
      <c r="DS1494"/>
      <c r="DT1494"/>
      <c r="DU1494"/>
      <c r="DV1494"/>
      <c r="DW1494"/>
      <c r="DX1494"/>
      <c r="DY1494"/>
      <c r="DZ1494"/>
      <c r="EA1494"/>
      <c r="EB1494"/>
      <c r="EC1494"/>
      <c r="ED1494"/>
      <c r="EE1494"/>
      <c r="EF1494"/>
      <c r="EG1494"/>
      <c r="EH1494"/>
      <c r="EI1494"/>
      <c r="EJ1494"/>
      <c r="EK1494"/>
      <c r="EL1494"/>
      <c r="EM1494"/>
      <c r="EN1494"/>
      <c r="EO1494"/>
      <c r="EP1494"/>
      <c r="EQ1494"/>
      <c r="ER1494"/>
      <c r="ES1494"/>
      <c r="ET1494"/>
      <c r="EU1494"/>
      <c r="EV1494"/>
      <c r="EW1494"/>
      <c r="EX1494"/>
      <c r="EY1494"/>
      <c r="EZ1494"/>
      <c r="FA1494"/>
      <c r="FB1494"/>
      <c r="FC1494"/>
      <c r="FD1494"/>
      <c r="FE1494"/>
      <c r="FF1494"/>
      <c r="FG1494"/>
      <c r="FH1494"/>
      <c r="FI1494"/>
      <c r="FJ1494"/>
      <c r="FK1494"/>
      <c r="FL1494"/>
      <c r="FM1494"/>
      <c r="FN1494"/>
      <c r="FO1494"/>
      <c r="FP1494"/>
      <c r="FQ1494"/>
      <c r="FR1494"/>
      <c r="FS1494"/>
      <c r="FT1494"/>
      <c r="FU1494"/>
      <c r="FV1494"/>
      <c r="FW1494"/>
      <c r="FX1494"/>
      <c r="FY1494"/>
      <c r="FZ1494"/>
      <c r="GA1494"/>
      <c r="GB1494"/>
      <c r="GC1494"/>
      <c r="GD1494"/>
      <c r="GE1494"/>
      <c r="GF1494"/>
      <c r="GG1494"/>
      <c r="GH1494"/>
      <c r="GI1494"/>
      <c r="GJ1494"/>
      <c r="GK1494"/>
      <c r="GL1494"/>
      <c r="GM1494"/>
      <c r="GN1494"/>
      <c r="GO1494"/>
      <c r="GP1494"/>
      <c r="GQ1494"/>
      <c r="GR1494"/>
      <c r="GS1494"/>
      <c r="GT1494"/>
      <c r="GU1494"/>
      <c r="GV1494"/>
      <c r="GW1494"/>
      <c r="GX1494"/>
      <c r="GY1494"/>
      <c r="GZ1494"/>
      <c r="HA1494"/>
      <c r="HB1494"/>
      <c r="HC1494"/>
      <c r="HD1494"/>
      <c r="HE1494"/>
      <c r="HF1494"/>
      <c r="HG1494"/>
      <c r="HH1494"/>
      <c r="HI1494"/>
      <c r="HJ1494"/>
      <c r="HK1494"/>
      <c r="HL1494"/>
      <c r="HM1494"/>
      <c r="HN1494"/>
      <c r="HO1494"/>
      <c r="HP1494"/>
      <c r="HQ1494"/>
      <c r="HR1494"/>
      <c r="HS1494"/>
      <c r="HT1494"/>
      <c r="HU1494"/>
      <c r="HV1494"/>
      <c r="HW1494"/>
      <c r="HX1494"/>
      <c r="HY1494"/>
      <c r="HZ1494"/>
      <c r="IA1494"/>
      <c r="IB1494"/>
      <c r="IC1494"/>
      <c r="ID1494"/>
      <c r="IE1494"/>
      <c r="IF1494"/>
      <c r="IG1494"/>
      <c r="IH1494"/>
      <c r="II1494"/>
      <c r="IJ1494"/>
      <c r="IK1494"/>
      <c r="IL1494"/>
      <c r="IM1494"/>
      <c r="IN1494"/>
      <c r="IO1494"/>
      <c r="IP1494"/>
      <c r="IQ1494"/>
      <c r="IR1494"/>
      <c r="IS1494"/>
      <c r="IT1494"/>
      <c r="IU1494"/>
      <c r="IV1494"/>
      <c r="IW1494"/>
      <c r="IX1494"/>
      <c r="IY1494"/>
      <c r="IZ1494"/>
      <c r="JA1494"/>
      <c r="JB1494"/>
      <c r="JC1494"/>
      <c r="JD1494"/>
      <c r="JE1494"/>
      <c r="JF1494"/>
      <c r="JG1494"/>
      <c r="JH1494"/>
      <c r="JI1494"/>
      <c r="JJ1494"/>
      <c r="JK1494"/>
      <c r="JL1494"/>
      <c r="JM1494"/>
      <c r="JN1494"/>
      <c r="JO1494"/>
      <c r="JP1494"/>
      <c r="JQ1494"/>
      <c r="JR1494"/>
      <c r="JS1494"/>
      <c r="JT1494"/>
      <c r="JU1494"/>
      <c r="JV1494"/>
      <c r="JW1494"/>
      <c r="JX1494"/>
      <c r="JY1494"/>
      <c r="JZ1494"/>
      <c r="KA1494"/>
      <c r="KB1494"/>
      <c r="KC1494"/>
      <c r="KD1494"/>
      <c r="KE1494"/>
      <c r="KF1494"/>
      <c r="KG1494"/>
      <c r="KH1494"/>
      <c r="KI1494"/>
      <c r="KJ1494"/>
      <c r="KK1494"/>
      <c r="KL1494"/>
      <c r="KM1494"/>
      <c r="KN1494"/>
      <c r="KO1494"/>
      <c r="KP1494"/>
      <c r="KQ1494"/>
      <c r="KR1494"/>
      <c r="KS1494"/>
      <c r="KT1494"/>
      <c r="KU1494"/>
      <c r="KV1494"/>
      <c r="KW1494"/>
      <c r="KX1494"/>
      <c r="KY1494"/>
      <c r="KZ1494"/>
      <c r="LA1494"/>
      <c r="LB1494"/>
      <c r="LC1494"/>
      <c r="LD1494"/>
      <c r="LE1494"/>
      <c r="LF1494"/>
      <c r="LG1494"/>
      <c r="LH1494"/>
      <c r="LI1494"/>
      <c r="LJ1494"/>
      <c r="LK1494"/>
      <c r="LL1494"/>
      <c r="LM1494"/>
      <c r="LN1494"/>
      <c r="LO1494"/>
      <c r="LP1494"/>
      <c r="LQ1494"/>
      <c r="LR1494"/>
      <c r="LS1494"/>
      <c r="LT1494"/>
      <c r="LU1494"/>
      <c r="LV1494"/>
      <c r="LW1494"/>
      <c r="LX1494"/>
      <c r="LY1494"/>
      <c r="LZ1494"/>
      <c r="MA1494"/>
      <c r="MB1494"/>
      <c r="MC1494"/>
      <c r="MD1494"/>
      <c r="ME1494"/>
      <c r="MF1494"/>
      <c r="MG1494"/>
      <c r="MH1494"/>
      <c r="MI1494"/>
      <c r="MJ1494"/>
      <c r="MK1494"/>
      <c r="ML1494"/>
      <c r="MM1494"/>
      <c r="MN1494"/>
      <c r="MO1494"/>
      <c r="MP1494"/>
      <c r="MQ1494"/>
      <c r="MR1494"/>
      <c r="MS1494"/>
      <c r="MT1494"/>
      <c r="MU1494"/>
      <c r="MV1494"/>
      <c r="MW1494"/>
      <c r="MX1494"/>
      <c r="MY1494"/>
      <c r="MZ1494"/>
      <c r="NA1494"/>
      <c r="NB1494"/>
      <c r="NC1494"/>
      <c r="ND1494"/>
      <c r="NE1494"/>
      <c r="NF1494"/>
      <c r="NG1494"/>
      <c r="NH1494"/>
      <c r="NI1494"/>
      <c r="NJ1494"/>
      <c r="NK1494"/>
      <c r="NL1494"/>
      <c r="NM1494"/>
      <c r="NN1494"/>
      <c r="NO1494"/>
      <c r="NP1494"/>
      <c r="NQ1494"/>
      <c r="NR1494"/>
      <c r="NS1494"/>
      <c r="NT1494"/>
      <c r="NU1494"/>
      <c r="NV1494"/>
      <c r="NW1494"/>
      <c r="NX1494"/>
      <c r="NY1494"/>
      <c r="NZ1494"/>
      <c r="OA1494"/>
    </row>
    <row r="1495" spans="16:391"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  <c r="CN1495"/>
      <c r="CO1495"/>
      <c r="CP1495"/>
      <c r="CQ1495"/>
      <c r="CR1495"/>
      <c r="CS1495"/>
      <c r="CT1495"/>
      <c r="CU1495"/>
      <c r="CV1495"/>
      <c r="CW1495"/>
      <c r="CX1495"/>
      <c r="CY1495"/>
      <c r="CZ1495"/>
      <c r="DA1495"/>
      <c r="DB1495"/>
      <c r="DC1495"/>
      <c r="DD1495"/>
      <c r="DE1495"/>
      <c r="DF1495"/>
      <c r="DG1495"/>
      <c r="DH1495"/>
      <c r="DI1495"/>
      <c r="DJ1495"/>
      <c r="DK1495"/>
      <c r="DL1495"/>
      <c r="DM1495"/>
      <c r="DN1495"/>
      <c r="DO1495"/>
      <c r="DP1495"/>
      <c r="DQ1495"/>
      <c r="DR1495"/>
      <c r="DS1495"/>
      <c r="DT1495"/>
      <c r="DU1495"/>
      <c r="DV1495"/>
      <c r="DW1495"/>
      <c r="DX1495"/>
      <c r="DY1495"/>
      <c r="DZ1495"/>
      <c r="EA1495"/>
      <c r="EB1495"/>
      <c r="EC1495"/>
      <c r="ED1495"/>
      <c r="EE1495"/>
      <c r="EF1495"/>
      <c r="EG1495"/>
      <c r="EH1495"/>
      <c r="EI1495"/>
      <c r="EJ1495"/>
      <c r="EK1495"/>
      <c r="EL1495"/>
      <c r="EM1495"/>
      <c r="EN1495"/>
      <c r="EO1495"/>
      <c r="EP1495"/>
      <c r="EQ1495"/>
      <c r="ER1495"/>
      <c r="ES1495"/>
      <c r="ET1495"/>
      <c r="EU1495"/>
      <c r="EV1495"/>
      <c r="EW1495"/>
      <c r="EX1495"/>
      <c r="EY1495"/>
      <c r="EZ1495"/>
      <c r="FA1495"/>
      <c r="FB1495"/>
      <c r="FC1495"/>
      <c r="FD1495"/>
      <c r="FE1495"/>
      <c r="FF1495"/>
      <c r="FG1495"/>
      <c r="FH1495"/>
      <c r="FI1495"/>
      <c r="FJ1495"/>
      <c r="FK1495"/>
      <c r="FL1495"/>
      <c r="FM1495"/>
      <c r="FN1495"/>
      <c r="FO1495"/>
      <c r="FP1495"/>
      <c r="FQ1495"/>
      <c r="FR1495"/>
      <c r="FS1495"/>
      <c r="FT1495"/>
      <c r="FU1495"/>
      <c r="FV1495"/>
      <c r="FW1495"/>
      <c r="FX1495"/>
      <c r="FY1495"/>
      <c r="FZ1495"/>
      <c r="GA1495"/>
      <c r="GB1495"/>
      <c r="GC1495"/>
      <c r="GD1495"/>
      <c r="GE1495"/>
      <c r="GF1495"/>
      <c r="GG1495"/>
      <c r="GH1495"/>
      <c r="GI1495"/>
      <c r="GJ1495"/>
      <c r="GK1495"/>
      <c r="GL1495"/>
      <c r="GM1495"/>
      <c r="GN1495"/>
      <c r="GO1495"/>
      <c r="GP1495"/>
      <c r="GQ1495"/>
      <c r="GR1495"/>
      <c r="GS1495"/>
      <c r="GT1495"/>
      <c r="GU1495"/>
      <c r="GV1495"/>
      <c r="GW1495"/>
      <c r="GX1495"/>
      <c r="GY1495"/>
      <c r="GZ1495"/>
      <c r="HA1495"/>
      <c r="HB1495"/>
      <c r="HC1495"/>
      <c r="HD1495"/>
      <c r="HE1495"/>
      <c r="HF1495"/>
      <c r="HG1495"/>
      <c r="HH1495"/>
      <c r="HI1495"/>
      <c r="HJ1495"/>
      <c r="HK1495"/>
      <c r="HL1495"/>
      <c r="HM1495"/>
      <c r="HN1495"/>
      <c r="HO1495"/>
      <c r="HP1495"/>
      <c r="HQ1495"/>
      <c r="HR1495"/>
      <c r="HS1495"/>
      <c r="HT1495"/>
      <c r="HU1495"/>
      <c r="HV1495"/>
      <c r="HW1495"/>
      <c r="HX1495"/>
      <c r="HY1495"/>
      <c r="HZ1495"/>
      <c r="IA1495"/>
      <c r="IB1495"/>
      <c r="IC1495"/>
      <c r="ID1495"/>
      <c r="IE1495"/>
      <c r="IF1495"/>
      <c r="IG1495"/>
      <c r="IH1495"/>
      <c r="II1495"/>
      <c r="IJ1495"/>
      <c r="IK1495"/>
      <c r="IL1495"/>
      <c r="IM1495"/>
      <c r="IN1495"/>
      <c r="IO1495"/>
      <c r="IP1495"/>
      <c r="IQ1495"/>
      <c r="IR1495"/>
      <c r="IS1495"/>
      <c r="IT1495"/>
      <c r="IU1495"/>
      <c r="IV1495"/>
      <c r="IW1495"/>
      <c r="IX1495"/>
      <c r="IY1495"/>
      <c r="IZ1495"/>
      <c r="JA1495"/>
      <c r="JB1495"/>
      <c r="JC1495"/>
      <c r="JD1495"/>
      <c r="JE1495"/>
      <c r="JF1495"/>
      <c r="JG1495"/>
      <c r="JH1495"/>
      <c r="JI1495"/>
      <c r="JJ1495"/>
      <c r="JK1495"/>
      <c r="JL1495"/>
      <c r="JM1495"/>
      <c r="JN1495"/>
      <c r="JO1495"/>
      <c r="JP1495"/>
      <c r="JQ1495"/>
      <c r="JR1495"/>
      <c r="JS1495"/>
      <c r="JT1495"/>
      <c r="JU1495"/>
      <c r="JV1495"/>
      <c r="JW1495"/>
      <c r="JX1495"/>
      <c r="JY1495"/>
      <c r="JZ1495"/>
      <c r="KA1495"/>
      <c r="KB1495"/>
      <c r="KC1495"/>
      <c r="KD1495"/>
      <c r="KE1495"/>
      <c r="KF1495"/>
      <c r="KG1495"/>
      <c r="KH1495"/>
      <c r="KI1495"/>
      <c r="KJ1495"/>
      <c r="KK1495"/>
      <c r="KL1495"/>
      <c r="KM1495"/>
      <c r="KN1495"/>
      <c r="KO1495"/>
      <c r="KP1495"/>
      <c r="KQ1495"/>
      <c r="KR1495"/>
      <c r="KS1495"/>
      <c r="KT1495"/>
      <c r="KU1495"/>
      <c r="KV1495"/>
      <c r="KW1495"/>
      <c r="KX1495"/>
      <c r="KY1495"/>
      <c r="KZ1495"/>
      <c r="LA1495"/>
      <c r="LB1495"/>
      <c r="LC1495"/>
      <c r="LD1495"/>
      <c r="LE1495"/>
      <c r="LF1495"/>
      <c r="LG1495"/>
      <c r="LH1495"/>
      <c r="LI1495"/>
      <c r="LJ1495"/>
      <c r="LK1495"/>
      <c r="LL1495"/>
      <c r="LM1495"/>
      <c r="LN1495"/>
      <c r="LO1495"/>
      <c r="LP1495"/>
      <c r="LQ1495"/>
      <c r="LR1495"/>
      <c r="LS1495"/>
      <c r="LT1495"/>
      <c r="LU1495"/>
      <c r="LV1495"/>
      <c r="LW1495"/>
      <c r="LX1495"/>
      <c r="LY1495"/>
      <c r="LZ1495"/>
      <c r="MA1495"/>
      <c r="MB1495"/>
      <c r="MC1495"/>
      <c r="MD1495"/>
      <c r="ME1495"/>
      <c r="MF1495"/>
      <c r="MG1495"/>
      <c r="MH1495"/>
      <c r="MI1495"/>
      <c r="MJ1495"/>
      <c r="MK1495"/>
      <c r="ML1495"/>
      <c r="MM1495"/>
      <c r="MN1495"/>
      <c r="MO1495"/>
      <c r="MP1495"/>
      <c r="MQ1495"/>
      <c r="MR1495"/>
      <c r="MS1495"/>
      <c r="MT1495"/>
      <c r="MU1495"/>
      <c r="MV1495"/>
      <c r="MW1495"/>
      <c r="MX1495"/>
      <c r="MY1495"/>
      <c r="MZ1495"/>
      <c r="NA1495"/>
      <c r="NB1495"/>
      <c r="NC1495"/>
      <c r="ND1495"/>
      <c r="NE1495"/>
      <c r="NF1495"/>
      <c r="NG1495"/>
      <c r="NH1495"/>
      <c r="NI1495"/>
      <c r="NJ1495"/>
      <c r="NK1495"/>
      <c r="NL1495"/>
      <c r="NM1495"/>
      <c r="NN1495"/>
      <c r="NO1495"/>
      <c r="NP1495"/>
      <c r="NQ1495"/>
      <c r="NR1495"/>
      <c r="NS1495"/>
      <c r="NT1495"/>
      <c r="NU1495"/>
      <c r="NV1495"/>
      <c r="NW1495"/>
      <c r="NX1495"/>
      <c r="NY1495"/>
      <c r="NZ1495"/>
      <c r="OA1495"/>
    </row>
    <row r="1496" spans="16:391"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  <c r="CN1496"/>
      <c r="CO1496"/>
      <c r="CP1496"/>
      <c r="CQ1496"/>
      <c r="CR1496"/>
      <c r="CS1496"/>
      <c r="CT1496"/>
      <c r="CU1496"/>
      <c r="CV1496"/>
      <c r="CW1496"/>
      <c r="CX1496"/>
      <c r="CY1496"/>
      <c r="CZ1496"/>
      <c r="DA1496"/>
      <c r="DB1496"/>
      <c r="DC1496"/>
      <c r="DD1496"/>
      <c r="DE1496"/>
      <c r="DF1496"/>
      <c r="DG1496"/>
      <c r="DH1496"/>
      <c r="DI1496"/>
      <c r="DJ1496"/>
      <c r="DK1496"/>
      <c r="DL1496"/>
      <c r="DM1496"/>
      <c r="DN1496"/>
      <c r="DO1496"/>
      <c r="DP1496"/>
      <c r="DQ1496"/>
      <c r="DR1496"/>
      <c r="DS1496"/>
      <c r="DT1496"/>
      <c r="DU1496"/>
      <c r="DV1496"/>
      <c r="DW1496"/>
      <c r="DX1496"/>
      <c r="DY1496"/>
      <c r="DZ1496"/>
      <c r="EA1496"/>
      <c r="EB1496"/>
      <c r="EC1496"/>
      <c r="ED1496"/>
      <c r="EE1496"/>
      <c r="EF1496"/>
      <c r="EG1496"/>
      <c r="EH1496"/>
      <c r="EI1496"/>
      <c r="EJ1496"/>
      <c r="EK1496"/>
      <c r="EL1496"/>
      <c r="EM1496"/>
      <c r="EN1496"/>
      <c r="EO1496"/>
      <c r="EP1496"/>
      <c r="EQ1496"/>
      <c r="ER1496"/>
      <c r="ES1496"/>
      <c r="ET1496"/>
      <c r="EU1496"/>
      <c r="EV1496"/>
      <c r="EW1496"/>
      <c r="EX1496"/>
      <c r="EY1496"/>
      <c r="EZ1496"/>
      <c r="FA1496"/>
      <c r="FB1496"/>
      <c r="FC1496"/>
      <c r="FD1496"/>
      <c r="FE1496"/>
      <c r="FF1496"/>
      <c r="FG1496"/>
      <c r="FH1496"/>
      <c r="FI1496"/>
      <c r="FJ1496"/>
      <c r="FK1496"/>
      <c r="FL1496"/>
      <c r="FM1496"/>
      <c r="FN1496"/>
      <c r="FO1496"/>
      <c r="FP1496"/>
      <c r="FQ1496"/>
      <c r="FR1496"/>
      <c r="FS1496"/>
      <c r="FT1496"/>
      <c r="FU1496"/>
      <c r="FV1496"/>
      <c r="FW1496"/>
      <c r="FX1496"/>
      <c r="FY1496"/>
      <c r="FZ1496"/>
      <c r="GA1496"/>
      <c r="GB1496"/>
      <c r="GC1496"/>
      <c r="GD1496"/>
      <c r="GE1496"/>
      <c r="GF1496"/>
      <c r="GG1496"/>
      <c r="GH1496"/>
      <c r="GI1496"/>
      <c r="GJ1496"/>
      <c r="GK1496"/>
      <c r="GL1496"/>
      <c r="GM1496"/>
      <c r="GN1496"/>
      <c r="GO1496"/>
      <c r="GP1496"/>
      <c r="GQ1496"/>
      <c r="GR1496"/>
      <c r="GS1496"/>
      <c r="GT1496"/>
      <c r="GU1496"/>
      <c r="GV1496"/>
      <c r="GW1496"/>
      <c r="GX1496"/>
      <c r="GY1496"/>
      <c r="GZ1496"/>
      <c r="HA1496"/>
      <c r="HB1496"/>
      <c r="HC1496"/>
      <c r="HD1496"/>
      <c r="HE1496"/>
      <c r="HF1496"/>
      <c r="HG1496"/>
      <c r="HH1496"/>
      <c r="HI1496"/>
      <c r="HJ1496"/>
      <c r="HK1496"/>
      <c r="HL1496"/>
      <c r="HM1496"/>
      <c r="HN1496"/>
      <c r="HO1496"/>
      <c r="HP1496"/>
      <c r="HQ1496"/>
      <c r="HR1496"/>
      <c r="HS1496"/>
      <c r="HT1496"/>
      <c r="HU1496"/>
      <c r="HV1496"/>
      <c r="HW1496"/>
      <c r="HX1496"/>
      <c r="HY1496"/>
      <c r="HZ1496"/>
      <c r="IA1496"/>
      <c r="IB1496"/>
      <c r="IC1496"/>
      <c r="ID1496"/>
      <c r="IE1496"/>
      <c r="IF1496"/>
      <c r="IG1496"/>
      <c r="IH1496"/>
      <c r="II1496"/>
      <c r="IJ1496"/>
      <c r="IK1496"/>
      <c r="IL1496"/>
      <c r="IM1496"/>
      <c r="IN1496"/>
      <c r="IO1496"/>
      <c r="IP1496"/>
      <c r="IQ1496"/>
      <c r="IR1496"/>
      <c r="IS1496"/>
      <c r="IT1496"/>
      <c r="IU1496"/>
      <c r="IV1496"/>
      <c r="IW1496"/>
      <c r="IX1496"/>
      <c r="IY1496"/>
      <c r="IZ1496"/>
      <c r="JA1496"/>
      <c r="JB1496"/>
      <c r="JC1496"/>
      <c r="JD1496"/>
      <c r="JE1496"/>
      <c r="JF1496"/>
      <c r="JG1496"/>
      <c r="JH1496"/>
      <c r="JI1496"/>
      <c r="JJ1496"/>
      <c r="JK1496"/>
      <c r="JL1496"/>
      <c r="JM1496"/>
      <c r="JN1496"/>
      <c r="JO1496"/>
      <c r="JP1496"/>
      <c r="JQ1496"/>
      <c r="JR1496"/>
      <c r="JS1496"/>
      <c r="JT1496"/>
      <c r="JU1496"/>
      <c r="JV1496"/>
      <c r="JW1496"/>
      <c r="JX1496"/>
      <c r="JY1496"/>
      <c r="JZ1496"/>
      <c r="KA1496"/>
      <c r="KB1496"/>
      <c r="KC1496"/>
      <c r="KD1496"/>
      <c r="KE1496"/>
      <c r="KF1496"/>
      <c r="KG1496"/>
      <c r="KH1496"/>
      <c r="KI1496"/>
      <c r="KJ1496"/>
      <c r="KK1496"/>
      <c r="KL1496"/>
      <c r="KM1496"/>
      <c r="KN1496"/>
      <c r="KO1496"/>
      <c r="KP1496"/>
      <c r="KQ1496"/>
      <c r="KR1496"/>
      <c r="KS1496"/>
      <c r="KT1496"/>
      <c r="KU1496"/>
      <c r="KV1496"/>
      <c r="KW1496"/>
      <c r="KX1496"/>
      <c r="KY1496"/>
      <c r="KZ1496"/>
      <c r="LA1496"/>
      <c r="LB1496"/>
      <c r="LC1496"/>
      <c r="LD1496"/>
      <c r="LE1496"/>
      <c r="LF1496"/>
      <c r="LG1496"/>
      <c r="LH1496"/>
      <c r="LI1496"/>
      <c r="LJ1496"/>
      <c r="LK1496"/>
      <c r="LL1496"/>
      <c r="LM1496"/>
      <c r="LN1496"/>
      <c r="LO1496"/>
      <c r="LP1496"/>
      <c r="LQ1496"/>
      <c r="LR1496"/>
      <c r="LS1496"/>
      <c r="LT1496"/>
      <c r="LU1496"/>
      <c r="LV1496"/>
      <c r="LW1496"/>
      <c r="LX1496"/>
      <c r="LY1496"/>
      <c r="LZ1496"/>
      <c r="MA1496"/>
      <c r="MB1496"/>
      <c r="MC1496"/>
      <c r="MD1496"/>
      <c r="ME1496"/>
      <c r="MF1496"/>
      <c r="MG1496"/>
      <c r="MH1496"/>
      <c r="MI1496"/>
      <c r="MJ1496"/>
      <c r="MK1496"/>
      <c r="ML1496"/>
      <c r="MM1496"/>
      <c r="MN1496"/>
      <c r="MO1496"/>
      <c r="MP1496"/>
      <c r="MQ1496"/>
      <c r="MR1496"/>
      <c r="MS1496"/>
      <c r="MT1496"/>
      <c r="MU1496"/>
      <c r="MV1496"/>
      <c r="MW1496"/>
      <c r="MX1496"/>
      <c r="MY1496"/>
      <c r="MZ1496"/>
      <c r="NA1496"/>
      <c r="NB1496"/>
      <c r="NC1496"/>
      <c r="ND1496"/>
      <c r="NE1496"/>
      <c r="NF1496"/>
      <c r="NG1496"/>
      <c r="NH1496"/>
      <c r="NI1496"/>
      <c r="NJ1496"/>
      <c r="NK1496"/>
      <c r="NL1496"/>
      <c r="NM1496"/>
      <c r="NN1496"/>
      <c r="NO1496"/>
      <c r="NP1496"/>
      <c r="NQ1496"/>
      <c r="NR1496"/>
      <c r="NS1496"/>
      <c r="NT1496"/>
      <c r="NU1496"/>
      <c r="NV1496"/>
      <c r="NW1496"/>
      <c r="NX1496"/>
      <c r="NY1496"/>
      <c r="NZ1496"/>
      <c r="OA1496"/>
    </row>
    <row r="1497" spans="16:391"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  <c r="CN1497"/>
      <c r="CO1497"/>
      <c r="CP1497"/>
      <c r="CQ1497"/>
      <c r="CR1497"/>
      <c r="CS1497"/>
      <c r="CT1497"/>
      <c r="CU1497"/>
      <c r="CV1497"/>
      <c r="CW1497"/>
      <c r="CX1497"/>
      <c r="CY1497"/>
      <c r="CZ1497"/>
      <c r="DA1497"/>
      <c r="DB1497"/>
      <c r="DC1497"/>
      <c r="DD1497"/>
      <c r="DE1497"/>
      <c r="DF1497"/>
      <c r="DG1497"/>
      <c r="DH1497"/>
      <c r="DI1497"/>
      <c r="DJ1497"/>
      <c r="DK1497"/>
      <c r="DL1497"/>
      <c r="DM1497"/>
      <c r="DN1497"/>
      <c r="DO1497"/>
      <c r="DP1497"/>
      <c r="DQ1497"/>
      <c r="DR1497"/>
      <c r="DS1497"/>
      <c r="DT1497"/>
      <c r="DU1497"/>
      <c r="DV1497"/>
      <c r="DW1497"/>
      <c r="DX1497"/>
      <c r="DY1497"/>
      <c r="DZ1497"/>
      <c r="EA1497"/>
      <c r="EB1497"/>
      <c r="EC1497"/>
      <c r="ED1497"/>
      <c r="EE1497"/>
      <c r="EF1497"/>
      <c r="EG1497"/>
      <c r="EH1497"/>
      <c r="EI1497"/>
      <c r="EJ1497"/>
      <c r="EK1497"/>
      <c r="EL1497"/>
      <c r="EM1497"/>
      <c r="EN1497"/>
      <c r="EO1497"/>
      <c r="EP1497"/>
      <c r="EQ1497"/>
      <c r="ER1497"/>
      <c r="ES1497"/>
      <c r="ET1497"/>
      <c r="EU1497"/>
      <c r="EV1497"/>
      <c r="EW1497"/>
      <c r="EX1497"/>
      <c r="EY1497"/>
      <c r="EZ1497"/>
      <c r="FA1497"/>
      <c r="FB1497"/>
      <c r="FC1497"/>
      <c r="FD1497"/>
      <c r="FE1497"/>
      <c r="FF1497"/>
      <c r="FG1497"/>
      <c r="FH1497"/>
      <c r="FI1497"/>
      <c r="FJ1497"/>
      <c r="FK1497"/>
      <c r="FL1497"/>
      <c r="FM1497"/>
      <c r="FN1497"/>
      <c r="FO1497"/>
      <c r="FP1497"/>
      <c r="FQ1497"/>
      <c r="FR1497"/>
      <c r="FS1497"/>
      <c r="FT1497"/>
      <c r="FU1497"/>
      <c r="FV1497"/>
      <c r="FW1497"/>
      <c r="FX1497"/>
      <c r="FY1497"/>
      <c r="FZ1497"/>
      <c r="GA1497"/>
      <c r="GB1497"/>
      <c r="GC1497"/>
      <c r="GD1497"/>
      <c r="GE1497"/>
      <c r="GF1497"/>
      <c r="GG1497"/>
      <c r="GH1497"/>
      <c r="GI1497"/>
      <c r="GJ1497"/>
      <c r="GK1497"/>
      <c r="GL1497"/>
      <c r="GM1497"/>
      <c r="GN1497"/>
      <c r="GO1497"/>
      <c r="GP1497"/>
      <c r="GQ1497"/>
      <c r="GR1497"/>
      <c r="GS1497"/>
      <c r="GT1497"/>
      <c r="GU1497"/>
      <c r="GV1497"/>
      <c r="GW1497"/>
      <c r="GX1497"/>
      <c r="GY1497"/>
      <c r="GZ1497"/>
      <c r="HA1497"/>
      <c r="HB1497"/>
      <c r="HC1497"/>
      <c r="HD1497"/>
      <c r="HE1497"/>
      <c r="HF1497"/>
      <c r="HG1497"/>
      <c r="HH1497"/>
      <c r="HI1497"/>
      <c r="HJ1497"/>
      <c r="HK1497"/>
      <c r="HL1497"/>
      <c r="HM1497"/>
      <c r="HN1497"/>
      <c r="HO1497"/>
      <c r="HP1497"/>
      <c r="HQ1497"/>
      <c r="HR1497"/>
      <c r="HS1497"/>
      <c r="HT1497"/>
      <c r="HU1497"/>
      <c r="HV1497"/>
      <c r="HW1497"/>
      <c r="HX1497"/>
      <c r="HY1497"/>
      <c r="HZ1497"/>
      <c r="IA1497"/>
      <c r="IB1497"/>
      <c r="IC1497"/>
      <c r="ID1497"/>
      <c r="IE1497"/>
      <c r="IF1497"/>
      <c r="IG1497"/>
      <c r="IH1497"/>
      <c r="II1497"/>
      <c r="IJ1497"/>
      <c r="IK1497"/>
      <c r="IL1497"/>
      <c r="IM1497"/>
      <c r="IN1497"/>
      <c r="IO1497"/>
      <c r="IP1497"/>
      <c r="IQ1497"/>
      <c r="IR1497"/>
      <c r="IS1497"/>
      <c r="IT1497"/>
      <c r="IU1497"/>
      <c r="IV1497"/>
      <c r="IW1497"/>
      <c r="IX1497"/>
      <c r="IY1497"/>
      <c r="IZ1497"/>
      <c r="JA1497"/>
      <c r="JB1497"/>
      <c r="JC1497"/>
      <c r="JD1497"/>
      <c r="JE1497"/>
      <c r="JF1497"/>
      <c r="JG1497"/>
      <c r="JH1497"/>
      <c r="JI1497"/>
      <c r="JJ1497"/>
      <c r="JK1497"/>
      <c r="JL1497"/>
      <c r="JM1497"/>
      <c r="JN1497"/>
      <c r="JO1497"/>
      <c r="JP1497"/>
      <c r="JQ1497"/>
      <c r="JR1497"/>
      <c r="JS1497"/>
      <c r="JT1497"/>
      <c r="JU1497"/>
      <c r="JV1497"/>
      <c r="JW1497"/>
      <c r="JX1497"/>
      <c r="JY1497"/>
      <c r="JZ1497"/>
      <c r="KA1497"/>
      <c r="KB1497"/>
      <c r="KC1497"/>
      <c r="KD1497"/>
      <c r="KE1497"/>
      <c r="KF1497"/>
      <c r="KG1497"/>
      <c r="KH1497"/>
      <c r="KI1497"/>
      <c r="KJ1497"/>
      <c r="KK1497"/>
      <c r="KL1497"/>
      <c r="KM1497"/>
      <c r="KN1497"/>
      <c r="KO1497"/>
      <c r="KP1497"/>
      <c r="KQ1497"/>
      <c r="KR1497"/>
      <c r="KS1497"/>
      <c r="KT1497"/>
      <c r="KU1497"/>
      <c r="KV1497"/>
      <c r="KW1497"/>
      <c r="KX1497"/>
      <c r="KY1497"/>
      <c r="KZ1497"/>
      <c r="LA1497"/>
      <c r="LB1497"/>
      <c r="LC1497"/>
      <c r="LD1497"/>
      <c r="LE1497"/>
      <c r="LF1497"/>
      <c r="LG1497"/>
      <c r="LH1497"/>
      <c r="LI1497"/>
      <c r="LJ1497"/>
      <c r="LK1497"/>
      <c r="LL1497"/>
      <c r="LM1497"/>
      <c r="LN1497"/>
      <c r="LO1497"/>
      <c r="LP1497"/>
      <c r="LQ1497"/>
      <c r="LR1497"/>
      <c r="LS1497"/>
      <c r="LT1497"/>
      <c r="LU1497"/>
      <c r="LV1497"/>
      <c r="LW1497"/>
      <c r="LX1497"/>
      <c r="LY1497"/>
      <c r="LZ1497"/>
      <c r="MA1497"/>
      <c r="MB1497"/>
      <c r="MC1497"/>
      <c r="MD1497"/>
      <c r="ME1497"/>
      <c r="MF1497"/>
      <c r="MG1497"/>
      <c r="MH1497"/>
      <c r="MI1497"/>
      <c r="MJ1497"/>
      <c r="MK1497"/>
      <c r="ML1497"/>
      <c r="MM1497"/>
      <c r="MN1497"/>
      <c r="MO1497"/>
      <c r="MP1497"/>
      <c r="MQ1497"/>
      <c r="MR1497"/>
      <c r="MS1497"/>
      <c r="MT1497"/>
      <c r="MU1497"/>
      <c r="MV1497"/>
      <c r="MW1497"/>
      <c r="MX1497"/>
      <c r="MY1497"/>
      <c r="MZ1497"/>
      <c r="NA1497"/>
      <c r="NB1497"/>
      <c r="NC1497"/>
      <c r="ND1497"/>
      <c r="NE1497"/>
      <c r="NF1497"/>
      <c r="NG1497"/>
      <c r="NH1497"/>
      <c r="NI1497"/>
      <c r="NJ1497"/>
      <c r="NK1497"/>
      <c r="NL1497"/>
      <c r="NM1497"/>
      <c r="NN1497"/>
      <c r="NO1497"/>
      <c r="NP1497"/>
      <c r="NQ1497"/>
      <c r="NR1497"/>
      <c r="NS1497"/>
      <c r="NT1497"/>
      <c r="NU1497"/>
      <c r="NV1497"/>
      <c r="NW1497"/>
      <c r="NX1497"/>
      <c r="NY1497"/>
      <c r="NZ1497"/>
      <c r="OA1497"/>
    </row>
    <row r="1498" spans="16:391"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  <c r="CN1498"/>
      <c r="CO1498"/>
      <c r="CP1498"/>
      <c r="CQ1498"/>
      <c r="CR1498"/>
      <c r="CS1498"/>
      <c r="CT1498"/>
      <c r="CU1498"/>
      <c r="CV1498"/>
      <c r="CW1498"/>
      <c r="CX1498"/>
      <c r="CY1498"/>
      <c r="CZ1498"/>
      <c r="DA1498"/>
      <c r="DB1498"/>
      <c r="DC1498"/>
      <c r="DD1498"/>
      <c r="DE1498"/>
      <c r="DF1498"/>
      <c r="DG1498"/>
      <c r="DH1498"/>
      <c r="DI1498"/>
      <c r="DJ1498"/>
      <c r="DK1498"/>
      <c r="DL1498"/>
      <c r="DM1498"/>
      <c r="DN1498"/>
      <c r="DO1498"/>
      <c r="DP1498"/>
      <c r="DQ1498"/>
      <c r="DR1498"/>
      <c r="DS1498"/>
      <c r="DT1498"/>
      <c r="DU1498"/>
      <c r="DV1498"/>
      <c r="DW1498"/>
      <c r="DX1498"/>
      <c r="DY1498"/>
      <c r="DZ1498"/>
      <c r="EA1498"/>
      <c r="EB1498"/>
      <c r="EC1498"/>
      <c r="ED1498"/>
      <c r="EE1498"/>
      <c r="EF1498"/>
      <c r="EG1498"/>
      <c r="EH1498"/>
      <c r="EI1498"/>
      <c r="EJ1498"/>
      <c r="EK1498"/>
      <c r="EL1498"/>
      <c r="EM1498"/>
      <c r="EN1498"/>
      <c r="EO1498"/>
      <c r="EP1498"/>
      <c r="EQ1498"/>
      <c r="ER1498"/>
      <c r="ES1498"/>
      <c r="ET1498"/>
      <c r="EU1498"/>
      <c r="EV1498"/>
      <c r="EW1498"/>
      <c r="EX1498"/>
      <c r="EY1498"/>
      <c r="EZ1498"/>
      <c r="FA1498"/>
      <c r="FB1498"/>
      <c r="FC1498"/>
      <c r="FD1498"/>
      <c r="FE1498"/>
      <c r="FF1498"/>
      <c r="FG1498"/>
      <c r="FH1498"/>
      <c r="FI1498"/>
      <c r="FJ1498"/>
      <c r="FK1498"/>
      <c r="FL1498"/>
      <c r="FM1498"/>
      <c r="FN1498"/>
      <c r="FO1498"/>
      <c r="FP1498"/>
      <c r="FQ1498"/>
      <c r="FR1498"/>
      <c r="FS1498"/>
      <c r="FT1498"/>
      <c r="FU1498"/>
      <c r="FV1498"/>
      <c r="FW1498"/>
      <c r="FX1498"/>
      <c r="FY1498"/>
      <c r="FZ1498"/>
      <c r="GA1498"/>
      <c r="GB1498"/>
      <c r="GC1498"/>
      <c r="GD1498"/>
      <c r="GE1498"/>
      <c r="GF1498"/>
      <c r="GG1498"/>
      <c r="GH1498"/>
      <c r="GI1498"/>
      <c r="GJ1498"/>
      <c r="GK1498"/>
      <c r="GL1498"/>
      <c r="GM1498"/>
      <c r="GN1498"/>
      <c r="GO1498"/>
      <c r="GP1498"/>
      <c r="GQ1498"/>
      <c r="GR1498"/>
      <c r="GS1498"/>
      <c r="GT1498"/>
      <c r="GU1498"/>
      <c r="GV1498"/>
      <c r="GW1498"/>
      <c r="GX1498"/>
      <c r="GY1498"/>
      <c r="GZ1498"/>
      <c r="HA1498"/>
      <c r="HB1498"/>
      <c r="HC1498"/>
      <c r="HD1498"/>
      <c r="HE1498"/>
      <c r="HF1498"/>
      <c r="HG1498"/>
      <c r="HH1498"/>
      <c r="HI1498"/>
      <c r="HJ1498"/>
      <c r="HK1498"/>
      <c r="HL1498"/>
      <c r="HM1498"/>
      <c r="HN1498"/>
      <c r="HO1498"/>
      <c r="HP1498"/>
      <c r="HQ1498"/>
      <c r="HR1498"/>
      <c r="HS1498"/>
      <c r="HT1498"/>
      <c r="HU1498"/>
      <c r="HV1498"/>
      <c r="HW1498"/>
      <c r="HX1498"/>
      <c r="HY1498"/>
      <c r="HZ1498"/>
      <c r="IA1498"/>
      <c r="IB1498"/>
      <c r="IC1498"/>
      <c r="ID1498"/>
      <c r="IE1498"/>
      <c r="IF1498"/>
      <c r="IG1498"/>
      <c r="IH1498"/>
      <c r="II1498"/>
      <c r="IJ1498"/>
      <c r="IK1498"/>
      <c r="IL1498"/>
      <c r="IM1498"/>
      <c r="IN1498"/>
      <c r="IO1498"/>
      <c r="IP1498"/>
      <c r="IQ1498"/>
      <c r="IR1498"/>
      <c r="IS1498"/>
      <c r="IT1498"/>
      <c r="IU1498"/>
      <c r="IV1498"/>
      <c r="IW1498"/>
      <c r="IX1498"/>
      <c r="IY1498"/>
      <c r="IZ1498"/>
      <c r="JA1498"/>
      <c r="JB1498"/>
      <c r="JC1498"/>
      <c r="JD1498"/>
      <c r="JE1498"/>
      <c r="JF1498"/>
      <c r="JG1498"/>
      <c r="JH1498"/>
      <c r="JI1498"/>
      <c r="JJ1498"/>
      <c r="JK1498"/>
      <c r="JL1498"/>
      <c r="JM1498"/>
      <c r="JN1498"/>
      <c r="JO1498"/>
      <c r="JP1498"/>
      <c r="JQ1498"/>
      <c r="JR1498"/>
      <c r="JS1498"/>
      <c r="JT1498"/>
      <c r="JU1498"/>
      <c r="JV1498"/>
      <c r="JW1498"/>
      <c r="JX1498"/>
      <c r="JY1498"/>
      <c r="JZ1498"/>
      <c r="KA1498"/>
      <c r="KB1498"/>
      <c r="KC1498"/>
      <c r="KD1498"/>
      <c r="KE1498"/>
      <c r="KF1498"/>
      <c r="KG1498"/>
      <c r="KH1498"/>
      <c r="KI1498"/>
      <c r="KJ1498"/>
      <c r="KK1498"/>
      <c r="KL1498"/>
      <c r="KM1498"/>
      <c r="KN1498"/>
      <c r="KO1498"/>
      <c r="KP1498"/>
      <c r="KQ1498"/>
      <c r="KR1498"/>
      <c r="KS1498"/>
      <c r="KT1498"/>
      <c r="KU1498"/>
      <c r="KV1498"/>
      <c r="KW1498"/>
      <c r="KX1498"/>
      <c r="KY1498"/>
      <c r="KZ1498"/>
      <c r="LA1498"/>
      <c r="LB1498"/>
      <c r="LC1498"/>
      <c r="LD1498"/>
      <c r="LE1498"/>
      <c r="LF1498"/>
      <c r="LG1498"/>
      <c r="LH1498"/>
      <c r="LI1498"/>
      <c r="LJ1498"/>
      <c r="LK1498"/>
      <c r="LL1498"/>
      <c r="LM1498"/>
      <c r="LN1498"/>
      <c r="LO1498"/>
      <c r="LP1498"/>
      <c r="LQ1498"/>
      <c r="LR1498"/>
      <c r="LS1498"/>
      <c r="LT1498"/>
      <c r="LU1498"/>
      <c r="LV1498"/>
      <c r="LW1498"/>
      <c r="LX1498"/>
      <c r="LY1498"/>
      <c r="LZ1498"/>
      <c r="MA1498"/>
      <c r="MB1498"/>
      <c r="MC1498"/>
      <c r="MD1498"/>
      <c r="ME1498"/>
      <c r="MF1498"/>
      <c r="MG1498"/>
      <c r="MH1498"/>
      <c r="MI1498"/>
      <c r="MJ1498"/>
      <c r="MK1498"/>
      <c r="ML1498"/>
      <c r="MM1498"/>
      <c r="MN1498"/>
      <c r="MO1498"/>
      <c r="MP1498"/>
      <c r="MQ1498"/>
      <c r="MR1498"/>
      <c r="MS1498"/>
      <c r="MT1498"/>
      <c r="MU1498"/>
      <c r="MV1498"/>
      <c r="MW1498"/>
      <c r="MX1498"/>
      <c r="MY1498"/>
      <c r="MZ1498"/>
      <c r="NA1498"/>
      <c r="NB1498"/>
      <c r="NC1498"/>
      <c r="ND1498"/>
      <c r="NE1498"/>
      <c r="NF1498"/>
      <c r="NG1498"/>
      <c r="NH1498"/>
      <c r="NI1498"/>
      <c r="NJ1498"/>
      <c r="NK1498"/>
      <c r="NL1498"/>
      <c r="NM1498"/>
      <c r="NN1498"/>
      <c r="NO1498"/>
      <c r="NP1498"/>
      <c r="NQ1498"/>
      <c r="NR1498"/>
      <c r="NS1498"/>
      <c r="NT1498"/>
      <c r="NU1498"/>
      <c r="NV1498"/>
      <c r="NW1498"/>
      <c r="NX1498"/>
      <c r="NY1498"/>
      <c r="NZ1498"/>
      <c r="OA1498"/>
    </row>
    <row r="1499" spans="16:391"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  <c r="CN1499"/>
      <c r="CO1499"/>
      <c r="CP1499"/>
      <c r="CQ1499"/>
      <c r="CR1499"/>
      <c r="CS1499"/>
      <c r="CT1499"/>
      <c r="CU1499"/>
      <c r="CV1499"/>
      <c r="CW1499"/>
      <c r="CX1499"/>
      <c r="CY1499"/>
      <c r="CZ1499"/>
      <c r="DA1499"/>
      <c r="DB1499"/>
      <c r="DC1499"/>
      <c r="DD1499"/>
      <c r="DE1499"/>
      <c r="DF1499"/>
      <c r="DG1499"/>
      <c r="DH1499"/>
      <c r="DI1499"/>
      <c r="DJ1499"/>
      <c r="DK1499"/>
      <c r="DL1499"/>
      <c r="DM1499"/>
      <c r="DN1499"/>
      <c r="DO1499"/>
      <c r="DP1499"/>
      <c r="DQ1499"/>
      <c r="DR1499"/>
      <c r="DS1499"/>
      <c r="DT1499"/>
      <c r="DU1499"/>
      <c r="DV1499"/>
      <c r="DW1499"/>
      <c r="DX1499"/>
      <c r="DY1499"/>
      <c r="DZ1499"/>
      <c r="EA1499"/>
      <c r="EB1499"/>
      <c r="EC1499"/>
      <c r="ED1499"/>
      <c r="EE1499"/>
      <c r="EF1499"/>
      <c r="EG1499"/>
      <c r="EH1499"/>
      <c r="EI1499"/>
      <c r="EJ1499"/>
      <c r="EK1499"/>
      <c r="EL1499"/>
      <c r="EM1499"/>
      <c r="EN1499"/>
      <c r="EO1499"/>
      <c r="EP1499"/>
      <c r="EQ1499"/>
      <c r="ER1499"/>
      <c r="ES1499"/>
      <c r="ET1499"/>
      <c r="EU1499"/>
      <c r="EV1499"/>
      <c r="EW1499"/>
      <c r="EX1499"/>
      <c r="EY1499"/>
      <c r="EZ1499"/>
      <c r="FA1499"/>
      <c r="FB1499"/>
      <c r="FC1499"/>
      <c r="FD1499"/>
      <c r="FE1499"/>
      <c r="FF1499"/>
      <c r="FG1499"/>
      <c r="FH1499"/>
      <c r="FI1499"/>
      <c r="FJ1499"/>
      <c r="FK1499"/>
      <c r="FL1499"/>
      <c r="FM1499"/>
      <c r="FN1499"/>
      <c r="FO1499"/>
      <c r="FP1499"/>
      <c r="FQ1499"/>
      <c r="FR1499"/>
      <c r="FS1499"/>
      <c r="FT1499"/>
      <c r="FU1499"/>
      <c r="FV1499"/>
      <c r="FW1499"/>
      <c r="FX1499"/>
      <c r="FY1499"/>
      <c r="FZ1499"/>
      <c r="GA1499"/>
      <c r="GB1499"/>
      <c r="GC1499"/>
      <c r="GD1499"/>
      <c r="GE1499"/>
      <c r="GF1499"/>
      <c r="GG1499"/>
      <c r="GH1499"/>
      <c r="GI1499"/>
      <c r="GJ1499"/>
      <c r="GK1499"/>
      <c r="GL1499"/>
      <c r="GM1499"/>
      <c r="GN1499"/>
      <c r="GO1499"/>
      <c r="GP1499"/>
      <c r="GQ1499"/>
      <c r="GR1499"/>
      <c r="GS1499"/>
      <c r="GT1499"/>
      <c r="GU1499"/>
      <c r="GV1499"/>
      <c r="GW1499"/>
      <c r="GX1499"/>
      <c r="GY1499"/>
      <c r="GZ1499"/>
      <c r="HA1499"/>
      <c r="HB1499"/>
      <c r="HC1499"/>
      <c r="HD1499"/>
      <c r="HE1499"/>
      <c r="HF1499"/>
      <c r="HG1499"/>
      <c r="HH1499"/>
      <c r="HI1499"/>
      <c r="HJ1499"/>
      <c r="HK1499"/>
      <c r="HL1499"/>
      <c r="HM1499"/>
      <c r="HN1499"/>
      <c r="HO1499"/>
      <c r="HP1499"/>
      <c r="HQ1499"/>
      <c r="HR1499"/>
      <c r="HS1499"/>
      <c r="HT1499"/>
      <c r="HU1499"/>
      <c r="HV1499"/>
      <c r="HW1499"/>
      <c r="HX1499"/>
      <c r="HY1499"/>
      <c r="HZ1499"/>
      <c r="IA1499"/>
      <c r="IB1499"/>
      <c r="IC1499"/>
      <c r="ID1499"/>
      <c r="IE1499"/>
      <c r="IF1499"/>
      <c r="IG1499"/>
      <c r="IH1499"/>
      <c r="II1499"/>
      <c r="IJ1499"/>
      <c r="IK1499"/>
      <c r="IL1499"/>
      <c r="IM1499"/>
      <c r="IN1499"/>
      <c r="IO1499"/>
      <c r="IP1499"/>
      <c r="IQ1499"/>
      <c r="IR1499"/>
      <c r="IS1499"/>
      <c r="IT1499"/>
      <c r="IU1499"/>
      <c r="IV1499"/>
      <c r="IW1499"/>
      <c r="IX1499"/>
      <c r="IY1499"/>
      <c r="IZ1499"/>
      <c r="JA1499"/>
      <c r="JB1499"/>
      <c r="JC1499"/>
      <c r="JD1499"/>
      <c r="JE1499"/>
      <c r="JF1499"/>
      <c r="JG1499"/>
      <c r="JH1499"/>
      <c r="JI1499"/>
      <c r="JJ1499"/>
      <c r="JK1499"/>
      <c r="JL1499"/>
      <c r="JM1499"/>
      <c r="JN1499"/>
      <c r="JO1499"/>
      <c r="JP1499"/>
      <c r="JQ1499"/>
      <c r="JR1499"/>
      <c r="JS1499"/>
      <c r="JT1499"/>
      <c r="JU1499"/>
      <c r="JV1499"/>
      <c r="JW1499"/>
      <c r="JX1499"/>
      <c r="JY1499"/>
      <c r="JZ1499"/>
      <c r="KA1499"/>
      <c r="KB1499"/>
      <c r="KC1499"/>
      <c r="KD1499"/>
      <c r="KE1499"/>
      <c r="KF1499"/>
      <c r="KG1499"/>
      <c r="KH1499"/>
      <c r="KI1499"/>
      <c r="KJ1499"/>
      <c r="KK1499"/>
      <c r="KL1499"/>
      <c r="KM1499"/>
      <c r="KN1499"/>
      <c r="KO1499"/>
      <c r="KP1499"/>
      <c r="KQ1499"/>
      <c r="KR1499"/>
      <c r="KS1499"/>
      <c r="KT1499"/>
      <c r="KU1499"/>
      <c r="KV1499"/>
      <c r="KW1499"/>
      <c r="KX1499"/>
      <c r="KY1499"/>
      <c r="KZ1499"/>
      <c r="LA1499"/>
      <c r="LB1499"/>
      <c r="LC1499"/>
      <c r="LD1499"/>
      <c r="LE1499"/>
      <c r="LF1499"/>
      <c r="LG1499"/>
      <c r="LH1499"/>
      <c r="LI1499"/>
      <c r="LJ1499"/>
      <c r="LK1499"/>
      <c r="LL1499"/>
      <c r="LM1499"/>
      <c r="LN1499"/>
      <c r="LO1499"/>
      <c r="LP1499"/>
      <c r="LQ1499"/>
      <c r="LR1499"/>
      <c r="LS1499"/>
      <c r="LT1499"/>
      <c r="LU1499"/>
      <c r="LV1499"/>
      <c r="LW1499"/>
      <c r="LX1499"/>
      <c r="LY1499"/>
      <c r="LZ1499"/>
      <c r="MA1499"/>
      <c r="MB1499"/>
      <c r="MC1499"/>
      <c r="MD1499"/>
      <c r="ME1499"/>
      <c r="MF1499"/>
      <c r="MG1499"/>
      <c r="MH1499"/>
      <c r="MI1499"/>
      <c r="MJ1499"/>
      <c r="MK1499"/>
      <c r="ML1499"/>
      <c r="MM1499"/>
      <c r="MN1499"/>
      <c r="MO1499"/>
      <c r="MP1499"/>
      <c r="MQ1499"/>
      <c r="MR1499"/>
      <c r="MS1499"/>
      <c r="MT1499"/>
      <c r="MU1499"/>
      <c r="MV1499"/>
      <c r="MW1499"/>
      <c r="MX1499"/>
      <c r="MY1499"/>
      <c r="MZ1499"/>
      <c r="NA1499"/>
      <c r="NB1499"/>
      <c r="NC1499"/>
      <c r="ND1499"/>
      <c r="NE1499"/>
      <c r="NF1499"/>
      <c r="NG1499"/>
      <c r="NH1499"/>
      <c r="NI1499"/>
      <c r="NJ1499"/>
      <c r="NK1499"/>
      <c r="NL1499"/>
      <c r="NM1499"/>
      <c r="NN1499"/>
      <c r="NO1499"/>
      <c r="NP1499"/>
      <c r="NQ1499"/>
      <c r="NR1499"/>
      <c r="NS1499"/>
      <c r="NT1499"/>
      <c r="NU1499"/>
      <c r="NV1499"/>
      <c r="NW1499"/>
      <c r="NX1499"/>
      <c r="NY1499"/>
      <c r="NZ1499"/>
      <c r="OA1499"/>
    </row>
    <row r="1500" spans="16:391"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  <c r="CN1500"/>
      <c r="CO1500"/>
      <c r="CP1500"/>
      <c r="CQ1500"/>
      <c r="CR1500"/>
      <c r="CS1500"/>
      <c r="CT1500"/>
      <c r="CU1500"/>
      <c r="CV1500"/>
      <c r="CW1500"/>
      <c r="CX1500"/>
      <c r="CY1500"/>
      <c r="CZ1500"/>
      <c r="DA1500"/>
      <c r="DB1500"/>
      <c r="DC1500"/>
      <c r="DD1500"/>
      <c r="DE1500"/>
      <c r="DF1500"/>
      <c r="DG1500"/>
      <c r="DH1500"/>
      <c r="DI1500"/>
      <c r="DJ1500"/>
      <c r="DK1500"/>
      <c r="DL1500"/>
      <c r="DM1500"/>
      <c r="DN1500"/>
      <c r="DO1500"/>
      <c r="DP1500"/>
      <c r="DQ1500"/>
      <c r="DR1500"/>
      <c r="DS1500"/>
      <c r="DT1500"/>
      <c r="DU1500"/>
      <c r="DV1500"/>
      <c r="DW1500"/>
      <c r="DX1500"/>
      <c r="DY1500"/>
      <c r="DZ1500"/>
      <c r="EA1500"/>
      <c r="EB1500"/>
      <c r="EC1500"/>
      <c r="ED1500"/>
      <c r="EE1500"/>
      <c r="EF1500"/>
      <c r="EG1500"/>
      <c r="EH1500"/>
      <c r="EI1500"/>
      <c r="EJ1500"/>
      <c r="EK1500"/>
      <c r="EL1500"/>
      <c r="EM1500"/>
      <c r="EN1500"/>
      <c r="EO1500"/>
      <c r="EP1500"/>
      <c r="EQ1500"/>
      <c r="ER1500"/>
      <c r="ES1500"/>
      <c r="ET1500"/>
      <c r="EU1500"/>
      <c r="EV1500"/>
      <c r="EW1500"/>
      <c r="EX1500"/>
      <c r="EY1500"/>
      <c r="EZ1500"/>
      <c r="FA1500"/>
      <c r="FB1500"/>
      <c r="FC1500"/>
      <c r="FD1500"/>
      <c r="FE1500"/>
      <c r="FF1500"/>
      <c r="FG1500"/>
      <c r="FH1500"/>
      <c r="FI1500"/>
      <c r="FJ1500"/>
      <c r="FK1500"/>
      <c r="FL1500"/>
      <c r="FM1500"/>
      <c r="FN1500"/>
      <c r="FO1500"/>
      <c r="FP1500"/>
      <c r="FQ1500"/>
      <c r="FR1500"/>
      <c r="FS1500"/>
      <c r="FT1500"/>
      <c r="FU1500"/>
      <c r="FV1500"/>
      <c r="FW1500"/>
      <c r="FX1500"/>
      <c r="FY1500"/>
      <c r="FZ1500"/>
      <c r="GA1500"/>
      <c r="GB1500"/>
      <c r="GC1500"/>
      <c r="GD1500"/>
      <c r="GE1500"/>
      <c r="GF1500"/>
      <c r="GG1500"/>
      <c r="GH1500"/>
      <c r="GI1500"/>
      <c r="GJ1500"/>
      <c r="GK1500"/>
      <c r="GL1500"/>
      <c r="GM1500"/>
      <c r="GN1500"/>
      <c r="GO1500"/>
      <c r="GP1500"/>
      <c r="GQ1500"/>
      <c r="GR1500"/>
      <c r="GS1500"/>
      <c r="GT1500"/>
      <c r="GU1500"/>
      <c r="GV1500"/>
      <c r="GW1500"/>
      <c r="GX1500"/>
      <c r="GY1500"/>
      <c r="GZ1500"/>
      <c r="HA1500"/>
      <c r="HB1500"/>
      <c r="HC1500"/>
      <c r="HD1500"/>
      <c r="HE1500"/>
      <c r="HF1500"/>
      <c r="HG1500"/>
      <c r="HH1500"/>
      <c r="HI1500"/>
      <c r="HJ1500"/>
      <c r="HK1500"/>
      <c r="HL1500"/>
      <c r="HM1500"/>
      <c r="HN1500"/>
      <c r="HO1500"/>
      <c r="HP1500"/>
      <c r="HQ1500"/>
      <c r="HR1500"/>
      <c r="HS1500"/>
      <c r="HT1500"/>
      <c r="HU1500"/>
      <c r="HV1500"/>
      <c r="HW1500"/>
      <c r="HX1500"/>
      <c r="HY1500"/>
      <c r="HZ1500"/>
      <c r="IA1500"/>
      <c r="IB1500"/>
      <c r="IC1500"/>
      <c r="ID1500"/>
      <c r="IE1500"/>
      <c r="IF1500"/>
      <c r="IG1500"/>
      <c r="IH1500"/>
      <c r="II1500"/>
      <c r="IJ1500"/>
      <c r="IK1500"/>
      <c r="IL1500"/>
      <c r="IM1500"/>
      <c r="IN1500"/>
      <c r="IO1500"/>
      <c r="IP1500"/>
      <c r="IQ1500"/>
      <c r="IR1500"/>
      <c r="IS1500"/>
      <c r="IT1500"/>
      <c r="IU1500"/>
      <c r="IV1500"/>
      <c r="IW1500"/>
      <c r="IX1500"/>
      <c r="IY1500"/>
      <c r="IZ1500"/>
      <c r="JA1500"/>
      <c r="JB1500"/>
      <c r="JC1500"/>
      <c r="JD1500"/>
      <c r="JE1500"/>
      <c r="JF1500"/>
      <c r="JG1500"/>
      <c r="JH1500"/>
      <c r="JI1500"/>
      <c r="JJ1500"/>
      <c r="JK1500"/>
      <c r="JL1500"/>
      <c r="JM1500"/>
      <c r="JN1500"/>
      <c r="JO1500"/>
      <c r="JP1500"/>
      <c r="JQ1500"/>
      <c r="JR1500"/>
      <c r="JS1500"/>
      <c r="JT1500"/>
      <c r="JU1500"/>
      <c r="JV1500"/>
      <c r="JW1500"/>
      <c r="JX1500"/>
      <c r="JY1500"/>
      <c r="JZ1500"/>
      <c r="KA1500"/>
      <c r="KB1500"/>
      <c r="KC1500"/>
      <c r="KD1500"/>
      <c r="KE1500"/>
      <c r="KF1500"/>
      <c r="KG1500"/>
      <c r="KH1500"/>
      <c r="KI1500"/>
      <c r="KJ1500"/>
      <c r="KK1500"/>
      <c r="KL1500"/>
      <c r="KM1500"/>
      <c r="KN1500"/>
      <c r="KO1500"/>
      <c r="KP1500"/>
      <c r="KQ1500"/>
      <c r="KR1500"/>
      <c r="KS1500"/>
      <c r="KT1500"/>
      <c r="KU1500"/>
      <c r="KV1500"/>
      <c r="KW1500"/>
      <c r="KX1500"/>
      <c r="KY1500"/>
      <c r="KZ1500"/>
      <c r="LA1500"/>
      <c r="LB1500"/>
      <c r="LC1500"/>
      <c r="LD1500"/>
      <c r="LE1500"/>
      <c r="LF1500"/>
      <c r="LG1500"/>
      <c r="LH1500"/>
      <c r="LI1500"/>
      <c r="LJ1500"/>
      <c r="LK1500"/>
      <c r="LL1500"/>
      <c r="LM1500"/>
      <c r="LN1500"/>
      <c r="LO1500"/>
      <c r="LP1500"/>
      <c r="LQ1500"/>
      <c r="LR1500"/>
      <c r="LS1500"/>
      <c r="LT1500"/>
      <c r="LU1500"/>
      <c r="LV1500"/>
      <c r="LW1500"/>
      <c r="LX1500"/>
      <c r="LY1500"/>
      <c r="LZ1500"/>
      <c r="MA1500"/>
      <c r="MB1500"/>
      <c r="MC1500"/>
      <c r="MD1500"/>
      <c r="ME1500"/>
      <c r="MF1500"/>
      <c r="MG1500"/>
      <c r="MH1500"/>
      <c r="MI1500"/>
      <c r="MJ1500"/>
      <c r="MK1500"/>
      <c r="ML1500"/>
      <c r="MM1500"/>
      <c r="MN1500"/>
      <c r="MO1500"/>
      <c r="MP1500"/>
      <c r="MQ1500"/>
      <c r="MR1500"/>
      <c r="MS1500"/>
      <c r="MT1500"/>
      <c r="MU1500"/>
      <c r="MV1500"/>
      <c r="MW1500"/>
      <c r="MX1500"/>
      <c r="MY1500"/>
      <c r="MZ1500"/>
      <c r="NA1500"/>
      <c r="NB1500"/>
      <c r="NC1500"/>
      <c r="ND1500"/>
      <c r="NE1500"/>
      <c r="NF1500"/>
      <c r="NG1500"/>
      <c r="NH1500"/>
      <c r="NI1500"/>
      <c r="NJ1500"/>
      <c r="NK1500"/>
      <c r="NL1500"/>
      <c r="NM1500"/>
      <c r="NN1500"/>
      <c r="NO1500"/>
      <c r="NP1500"/>
      <c r="NQ1500"/>
      <c r="NR1500"/>
      <c r="NS1500"/>
      <c r="NT1500"/>
      <c r="NU1500"/>
      <c r="NV1500"/>
      <c r="NW1500"/>
      <c r="NX1500"/>
      <c r="NY1500"/>
      <c r="NZ1500"/>
      <c r="OA1500"/>
    </row>
    <row r="1501" spans="16:391"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  <c r="CN1501"/>
      <c r="CO1501"/>
      <c r="CP1501"/>
      <c r="CQ1501"/>
      <c r="CR1501"/>
      <c r="CS1501"/>
      <c r="CT1501"/>
      <c r="CU1501"/>
      <c r="CV1501"/>
      <c r="CW1501"/>
      <c r="CX1501"/>
      <c r="CY1501"/>
      <c r="CZ1501"/>
      <c r="DA1501"/>
      <c r="DB1501"/>
      <c r="DC1501"/>
      <c r="DD1501"/>
      <c r="DE1501"/>
      <c r="DF1501"/>
      <c r="DG1501"/>
      <c r="DH1501"/>
      <c r="DI1501"/>
      <c r="DJ1501"/>
      <c r="DK1501"/>
      <c r="DL1501"/>
      <c r="DM1501"/>
      <c r="DN1501"/>
      <c r="DO1501"/>
      <c r="DP1501"/>
      <c r="DQ1501"/>
      <c r="DR1501"/>
      <c r="DS1501"/>
      <c r="DT1501"/>
      <c r="DU1501"/>
      <c r="DV1501"/>
      <c r="DW1501"/>
      <c r="DX1501"/>
      <c r="DY1501"/>
      <c r="DZ1501"/>
      <c r="EA1501"/>
      <c r="EB1501"/>
      <c r="EC1501"/>
      <c r="ED1501"/>
      <c r="EE1501"/>
      <c r="EF1501"/>
      <c r="EG1501"/>
      <c r="EH1501"/>
      <c r="EI1501"/>
      <c r="EJ1501"/>
      <c r="EK1501"/>
      <c r="EL1501"/>
      <c r="EM1501"/>
      <c r="EN1501"/>
      <c r="EO1501"/>
      <c r="EP1501"/>
      <c r="EQ1501"/>
      <c r="ER1501"/>
      <c r="ES1501"/>
      <c r="ET1501"/>
      <c r="EU1501"/>
      <c r="EV1501"/>
      <c r="EW1501"/>
      <c r="EX1501"/>
      <c r="EY1501"/>
      <c r="EZ1501"/>
      <c r="FA1501"/>
      <c r="FB1501"/>
      <c r="FC1501"/>
      <c r="FD1501"/>
      <c r="FE1501"/>
      <c r="FF1501"/>
      <c r="FG1501"/>
      <c r="FH1501"/>
      <c r="FI1501"/>
      <c r="FJ1501"/>
      <c r="FK1501"/>
      <c r="FL1501"/>
      <c r="FM1501"/>
      <c r="FN1501"/>
      <c r="FO1501"/>
      <c r="FP1501"/>
      <c r="FQ1501"/>
      <c r="FR1501"/>
      <c r="FS1501"/>
      <c r="FT1501"/>
      <c r="FU1501"/>
      <c r="FV1501"/>
      <c r="FW1501"/>
      <c r="FX1501"/>
      <c r="FY1501"/>
      <c r="FZ1501"/>
      <c r="GA1501"/>
      <c r="GB1501"/>
      <c r="GC1501"/>
      <c r="GD1501"/>
      <c r="GE1501"/>
      <c r="GF1501"/>
      <c r="GG1501"/>
      <c r="GH1501"/>
      <c r="GI1501"/>
      <c r="GJ1501"/>
      <c r="GK1501"/>
      <c r="GL1501"/>
      <c r="GM1501"/>
      <c r="GN1501"/>
      <c r="GO1501"/>
      <c r="GP1501"/>
      <c r="GQ1501"/>
      <c r="GR1501"/>
      <c r="GS1501"/>
      <c r="GT1501"/>
      <c r="GU1501"/>
      <c r="GV1501"/>
      <c r="GW1501"/>
      <c r="GX1501"/>
      <c r="GY1501"/>
      <c r="GZ1501"/>
      <c r="HA1501"/>
      <c r="HB1501"/>
      <c r="HC1501"/>
      <c r="HD1501"/>
      <c r="HE1501"/>
      <c r="HF1501"/>
      <c r="HG1501"/>
      <c r="HH1501"/>
      <c r="HI1501"/>
      <c r="HJ1501"/>
      <c r="HK1501"/>
      <c r="HL1501"/>
      <c r="HM1501"/>
      <c r="HN1501"/>
      <c r="HO1501"/>
      <c r="HP1501"/>
      <c r="HQ1501"/>
      <c r="HR1501"/>
      <c r="HS1501"/>
      <c r="HT1501"/>
      <c r="HU1501"/>
      <c r="HV1501"/>
      <c r="HW1501"/>
      <c r="HX1501"/>
      <c r="HY1501"/>
      <c r="HZ1501"/>
      <c r="IA1501"/>
      <c r="IB1501"/>
      <c r="IC1501"/>
      <c r="ID1501"/>
      <c r="IE1501"/>
      <c r="IF1501"/>
      <c r="IG1501"/>
      <c r="IH1501"/>
      <c r="II1501"/>
      <c r="IJ1501"/>
      <c r="IK1501"/>
      <c r="IL1501"/>
      <c r="IM1501"/>
      <c r="IN1501"/>
      <c r="IO1501"/>
      <c r="IP1501"/>
      <c r="IQ1501"/>
      <c r="IR1501"/>
      <c r="IS1501"/>
      <c r="IT1501"/>
      <c r="IU1501"/>
      <c r="IV1501"/>
      <c r="IW1501"/>
      <c r="IX1501"/>
      <c r="IY1501"/>
      <c r="IZ1501"/>
      <c r="JA1501"/>
      <c r="JB1501"/>
      <c r="JC1501"/>
      <c r="JD1501"/>
      <c r="JE1501"/>
      <c r="JF1501"/>
      <c r="JG1501"/>
      <c r="JH1501"/>
      <c r="JI1501"/>
      <c r="JJ1501"/>
      <c r="JK1501"/>
      <c r="JL1501"/>
      <c r="JM1501"/>
      <c r="JN1501"/>
      <c r="JO1501"/>
      <c r="JP1501"/>
      <c r="JQ1501"/>
      <c r="JR1501"/>
      <c r="JS1501"/>
      <c r="JT1501"/>
      <c r="JU1501"/>
      <c r="JV1501"/>
      <c r="JW1501"/>
      <c r="JX1501"/>
      <c r="JY1501"/>
      <c r="JZ1501"/>
      <c r="KA1501"/>
      <c r="KB1501"/>
      <c r="KC1501"/>
      <c r="KD1501"/>
      <c r="KE1501"/>
      <c r="KF1501"/>
      <c r="KG1501"/>
      <c r="KH1501"/>
      <c r="KI1501"/>
      <c r="KJ1501"/>
      <c r="KK1501"/>
      <c r="KL1501"/>
      <c r="KM1501"/>
      <c r="KN1501"/>
      <c r="KO1501"/>
      <c r="KP1501"/>
      <c r="KQ1501"/>
      <c r="KR1501"/>
      <c r="KS1501"/>
      <c r="KT1501"/>
      <c r="KU1501"/>
      <c r="KV1501"/>
      <c r="KW1501"/>
      <c r="KX1501"/>
      <c r="KY1501"/>
      <c r="KZ1501"/>
      <c r="LA1501"/>
      <c r="LB1501"/>
      <c r="LC1501"/>
      <c r="LD1501"/>
      <c r="LE1501"/>
      <c r="LF1501"/>
      <c r="LG1501"/>
      <c r="LH1501"/>
      <c r="LI1501"/>
      <c r="LJ1501"/>
      <c r="LK1501"/>
      <c r="LL1501"/>
      <c r="LM1501"/>
      <c r="LN1501"/>
      <c r="LO1501"/>
      <c r="LP1501"/>
      <c r="LQ1501"/>
      <c r="LR1501"/>
      <c r="LS1501"/>
      <c r="LT1501"/>
      <c r="LU1501"/>
      <c r="LV1501"/>
      <c r="LW1501"/>
      <c r="LX1501"/>
      <c r="LY1501"/>
      <c r="LZ1501"/>
      <c r="MA1501"/>
      <c r="MB1501"/>
      <c r="MC1501"/>
      <c r="MD1501"/>
      <c r="ME1501"/>
      <c r="MF1501"/>
      <c r="MG1501"/>
      <c r="MH1501"/>
      <c r="MI1501"/>
      <c r="MJ1501"/>
      <c r="MK1501"/>
      <c r="ML1501"/>
      <c r="MM1501"/>
      <c r="MN1501"/>
      <c r="MO1501"/>
      <c r="MP1501"/>
      <c r="MQ1501"/>
      <c r="MR1501"/>
      <c r="MS1501"/>
      <c r="MT1501"/>
      <c r="MU1501"/>
      <c r="MV1501"/>
      <c r="MW1501"/>
      <c r="MX1501"/>
      <c r="MY1501"/>
      <c r="MZ1501"/>
      <c r="NA1501"/>
      <c r="NB1501"/>
      <c r="NC1501"/>
      <c r="ND1501"/>
      <c r="NE1501"/>
      <c r="NF1501"/>
      <c r="NG1501"/>
      <c r="NH1501"/>
      <c r="NI1501"/>
      <c r="NJ1501"/>
      <c r="NK1501"/>
      <c r="NL1501"/>
      <c r="NM1501"/>
      <c r="NN1501"/>
      <c r="NO1501"/>
      <c r="NP1501"/>
      <c r="NQ1501"/>
      <c r="NR1501"/>
      <c r="NS1501"/>
      <c r="NT1501"/>
      <c r="NU1501"/>
      <c r="NV1501"/>
      <c r="NW1501"/>
      <c r="NX1501"/>
      <c r="NY1501"/>
      <c r="NZ1501"/>
      <c r="OA1501"/>
    </row>
    <row r="1502" spans="16:391"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  <c r="CN1502"/>
      <c r="CO1502"/>
      <c r="CP1502"/>
      <c r="CQ1502"/>
      <c r="CR1502"/>
      <c r="CS1502"/>
      <c r="CT1502"/>
      <c r="CU1502"/>
      <c r="CV1502"/>
      <c r="CW1502"/>
      <c r="CX1502"/>
      <c r="CY1502"/>
      <c r="CZ1502"/>
      <c r="DA1502"/>
      <c r="DB1502"/>
      <c r="DC1502"/>
      <c r="DD1502"/>
      <c r="DE1502"/>
      <c r="DF1502"/>
      <c r="DG1502"/>
      <c r="DH1502"/>
      <c r="DI1502"/>
      <c r="DJ1502"/>
      <c r="DK1502"/>
      <c r="DL1502"/>
      <c r="DM1502"/>
      <c r="DN1502"/>
      <c r="DO1502"/>
      <c r="DP1502"/>
      <c r="DQ1502"/>
      <c r="DR1502"/>
      <c r="DS1502"/>
      <c r="DT1502"/>
      <c r="DU1502"/>
      <c r="DV1502"/>
      <c r="DW1502"/>
      <c r="DX1502"/>
      <c r="DY1502"/>
      <c r="DZ1502"/>
      <c r="EA1502"/>
      <c r="EB1502"/>
      <c r="EC1502"/>
      <c r="ED1502"/>
      <c r="EE1502"/>
      <c r="EF1502"/>
      <c r="EG1502"/>
      <c r="EH1502"/>
      <c r="EI1502"/>
      <c r="EJ1502"/>
      <c r="EK1502"/>
      <c r="EL1502"/>
      <c r="EM1502"/>
      <c r="EN1502"/>
      <c r="EO1502"/>
      <c r="EP1502"/>
      <c r="EQ1502"/>
      <c r="ER1502"/>
      <c r="ES1502"/>
      <c r="ET1502"/>
      <c r="EU1502"/>
      <c r="EV1502"/>
      <c r="EW1502"/>
      <c r="EX1502"/>
      <c r="EY1502"/>
      <c r="EZ1502"/>
      <c r="FA1502"/>
      <c r="FB1502"/>
      <c r="FC1502"/>
      <c r="FD1502"/>
      <c r="FE1502"/>
      <c r="FF1502"/>
      <c r="FG1502"/>
      <c r="FH1502"/>
      <c r="FI1502"/>
      <c r="FJ1502"/>
      <c r="FK1502"/>
      <c r="FL1502"/>
      <c r="FM1502"/>
      <c r="FN1502"/>
      <c r="FO1502"/>
      <c r="FP1502"/>
      <c r="FQ1502"/>
      <c r="FR1502"/>
      <c r="FS1502"/>
      <c r="FT1502"/>
      <c r="FU1502"/>
      <c r="FV1502"/>
      <c r="FW1502"/>
      <c r="FX1502"/>
      <c r="FY1502"/>
      <c r="FZ1502"/>
      <c r="GA1502"/>
      <c r="GB1502"/>
      <c r="GC1502"/>
      <c r="GD1502"/>
      <c r="GE1502"/>
      <c r="GF1502"/>
      <c r="GG1502"/>
      <c r="GH1502"/>
      <c r="GI1502"/>
      <c r="GJ1502"/>
      <c r="GK1502"/>
      <c r="GL1502"/>
      <c r="GM1502"/>
      <c r="GN1502"/>
      <c r="GO1502"/>
      <c r="GP1502"/>
      <c r="GQ1502"/>
      <c r="GR1502"/>
      <c r="GS1502"/>
      <c r="GT1502"/>
      <c r="GU1502"/>
      <c r="GV1502"/>
      <c r="GW1502"/>
      <c r="GX1502"/>
      <c r="GY1502"/>
      <c r="GZ1502"/>
      <c r="HA1502"/>
      <c r="HB1502"/>
      <c r="HC1502"/>
      <c r="HD1502"/>
      <c r="HE1502"/>
      <c r="HF1502"/>
      <c r="HG1502"/>
      <c r="HH1502"/>
      <c r="HI1502"/>
      <c r="HJ1502"/>
      <c r="HK1502"/>
      <c r="HL1502"/>
      <c r="HM1502"/>
      <c r="HN1502"/>
      <c r="HO1502"/>
      <c r="HP1502"/>
      <c r="HQ1502"/>
      <c r="HR1502"/>
      <c r="HS1502"/>
      <c r="HT1502"/>
      <c r="HU1502"/>
      <c r="HV1502"/>
      <c r="HW1502"/>
      <c r="HX1502"/>
      <c r="HY1502"/>
      <c r="HZ1502"/>
      <c r="IA1502"/>
      <c r="IB1502"/>
      <c r="IC1502"/>
      <c r="ID1502"/>
      <c r="IE1502"/>
      <c r="IF1502"/>
      <c r="IG1502"/>
      <c r="IH1502"/>
      <c r="II1502"/>
      <c r="IJ1502"/>
      <c r="IK1502"/>
      <c r="IL1502"/>
      <c r="IM1502"/>
      <c r="IN1502"/>
      <c r="IO1502"/>
      <c r="IP1502"/>
      <c r="IQ1502"/>
      <c r="IR1502"/>
      <c r="IS1502"/>
      <c r="IT1502"/>
      <c r="IU1502"/>
      <c r="IV1502"/>
      <c r="IW1502"/>
      <c r="IX1502"/>
      <c r="IY1502"/>
      <c r="IZ1502"/>
      <c r="JA1502"/>
      <c r="JB1502"/>
      <c r="JC1502"/>
      <c r="JD1502"/>
      <c r="JE1502"/>
      <c r="JF1502"/>
      <c r="JG1502"/>
      <c r="JH1502"/>
      <c r="JI1502"/>
      <c r="JJ1502"/>
      <c r="JK1502"/>
      <c r="JL1502"/>
      <c r="JM1502"/>
      <c r="JN1502"/>
      <c r="JO1502"/>
      <c r="JP1502"/>
      <c r="JQ1502"/>
      <c r="JR1502"/>
      <c r="JS1502"/>
      <c r="JT1502"/>
      <c r="JU1502"/>
      <c r="JV1502"/>
      <c r="JW1502"/>
      <c r="JX1502"/>
      <c r="JY1502"/>
      <c r="JZ1502"/>
      <c r="KA1502"/>
      <c r="KB1502"/>
      <c r="KC1502"/>
      <c r="KD1502"/>
      <c r="KE1502"/>
      <c r="KF1502"/>
      <c r="KG1502"/>
      <c r="KH1502"/>
      <c r="KI1502"/>
      <c r="KJ1502"/>
      <c r="KK1502"/>
      <c r="KL1502"/>
      <c r="KM1502"/>
      <c r="KN1502"/>
      <c r="KO1502"/>
      <c r="KP1502"/>
      <c r="KQ1502"/>
      <c r="KR1502"/>
      <c r="KS1502"/>
      <c r="KT1502"/>
      <c r="KU1502"/>
      <c r="KV1502"/>
      <c r="KW1502"/>
      <c r="KX1502"/>
      <c r="KY1502"/>
      <c r="KZ1502"/>
      <c r="LA1502"/>
      <c r="LB1502"/>
      <c r="LC1502"/>
      <c r="LD1502"/>
      <c r="LE1502"/>
      <c r="LF1502"/>
      <c r="LG1502"/>
      <c r="LH1502"/>
      <c r="LI1502"/>
      <c r="LJ1502"/>
      <c r="LK1502"/>
      <c r="LL1502"/>
      <c r="LM1502"/>
      <c r="LN1502"/>
      <c r="LO1502"/>
      <c r="LP1502"/>
      <c r="LQ1502"/>
      <c r="LR1502"/>
      <c r="LS1502"/>
      <c r="LT1502"/>
      <c r="LU1502"/>
      <c r="LV1502"/>
      <c r="LW1502"/>
      <c r="LX1502"/>
      <c r="LY1502"/>
      <c r="LZ1502"/>
      <c r="MA1502"/>
      <c r="MB1502"/>
      <c r="MC1502"/>
      <c r="MD1502"/>
      <c r="ME1502"/>
      <c r="MF1502"/>
      <c r="MG1502"/>
      <c r="MH1502"/>
      <c r="MI1502"/>
      <c r="MJ1502"/>
      <c r="MK1502"/>
      <c r="ML1502"/>
      <c r="MM1502"/>
      <c r="MN1502"/>
      <c r="MO1502"/>
      <c r="MP1502"/>
      <c r="MQ1502"/>
      <c r="MR1502"/>
      <c r="MS1502"/>
      <c r="MT1502"/>
      <c r="MU1502"/>
      <c r="MV1502"/>
      <c r="MW1502"/>
      <c r="MX1502"/>
      <c r="MY1502"/>
      <c r="MZ1502"/>
      <c r="NA1502"/>
      <c r="NB1502"/>
      <c r="NC1502"/>
      <c r="ND1502"/>
      <c r="NE1502"/>
      <c r="NF1502"/>
      <c r="NG1502"/>
      <c r="NH1502"/>
      <c r="NI1502"/>
      <c r="NJ1502"/>
      <c r="NK1502"/>
      <c r="NL1502"/>
      <c r="NM1502"/>
      <c r="NN1502"/>
      <c r="NO1502"/>
      <c r="NP1502"/>
      <c r="NQ1502"/>
      <c r="NR1502"/>
      <c r="NS1502"/>
      <c r="NT1502"/>
      <c r="NU1502"/>
      <c r="NV1502"/>
      <c r="NW1502"/>
      <c r="NX1502"/>
      <c r="NY1502"/>
      <c r="NZ1502"/>
      <c r="OA1502"/>
    </row>
    <row r="1503" spans="16:391"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  <c r="CN1503"/>
      <c r="CO1503"/>
      <c r="CP1503"/>
      <c r="CQ1503"/>
      <c r="CR1503"/>
      <c r="CS1503"/>
      <c r="CT1503"/>
      <c r="CU1503"/>
      <c r="CV1503"/>
      <c r="CW1503"/>
      <c r="CX1503"/>
      <c r="CY1503"/>
      <c r="CZ1503"/>
      <c r="DA1503"/>
      <c r="DB1503"/>
      <c r="DC1503"/>
      <c r="DD1503"/>
      <c r="DE1503"/>
      <c r="DF1503"/>
      <c r="DG1503"/>
      <c r="DH1503"/>
      <c r="DI1503"/>
      <c r="DJ1503"/>
      <c r="DK1503"/>
      <c r="DL1503"/>
      <c r="DM1503"/>
      <c r="DN1503"/>
      <c r="DO1503"/>
      <c r="DP1503"/>
      <c r="DQ1503"/>
      <c r="DR1503"/>
      <c r="DS1503"/>
      <c r="DT1503"/>
      <c r="DU1503"/>
      <c r="DV1503"/>
      <c r="DW1503"/>
      <c r="DX1503"/>
      <c r="DY1503"/>
      <c r="DZ1503"/>
      <c r="EA1503"/>
      <c r="EB1503"/>
      <c r="EC1503"/>
      <c r="ED1503"/>
      <c r="EE1503"/>
      <c r="EF1503"/>
      <c r="EG1503"/>
      <c r="EH1503"/>
      <c r="EI1503"/>
      <c r="EJ1503"/>
      <c r="EK1503"/>
      <c r="EL1503"/>
      <c r="EM1503"/>
      <c r="EN1503"/>
      <c r="EO1503"/>
      <c r="EP1503"/>
      <c r="EQ1503"/>
      <c r="ER1503"/>
      <c r="ES1503"/>
      <c r="ET1503"/>
      <c r="EU1503"/>
      <c r="EV1503"/>
      <c r="EW1503"/>
      <c r="EX1503"/>
      <c r="EY1503"/>
      <c r="EZ1503"/>
      <c r="FA1503"/>
      <c r="FB1503"/>
      <c r="FC1503"/>
      <c r="FD1503"/>
      <c r="FE1503"/>
      <c r="FF1503"/>
      <c r="FG1503"/>
      <c r="FH1503"/>
      <c r="FI1503"/>
      <c r="FJ1503"/>
      <c r="FK1503"/>
      <c r="FL1503"/>
      <c r="FM1503"/>
      <c r="FN1503"/>
      <c r="FO1503"/>
      <c r="FP1503"/>
      <c r="FQ1503"/>
      <c r="FR1503"/>
      <c r="FS1503"/>
      <c r="FT1503"/>
      <c r="FU1503"/>
      <c r="FV1503"/>
      <c r="FW1503"/>
      <c r="FX1503"/>
      <c r="FY1503"/>
      <c r="FZ1503"/>
      <c r="GA1503"/>
      <c r="GB1503"/>
      <c r="GC1503"/>
      <c r="GD1503"/>
      <c r="GE1503"/>
      <c r="GF1503"/>
      <c r="GG1503"/>
      <c r="GH1503"/>
      <c r="GI1503"/>
      <c r="GJ1503"/>
      <c r="GK1503"/>
      <c r="GL1503"/>
      <c r="GM1503"/>
      <c r="GN1503"/>
      <c r="GO1503"/>
      <c r="GP1503"/>
      <c r="GQ1503"/>
      <c r="GR1503"/>
      <c r="GS1503"/>
      <c r="GT1503"/>
      <c r="GU1503"/>
      <c r="GV1503"/>
      <c r="GW1503"/>
      <c r="GX1503"/>
      <c r="GY1503"/>
      <c r="GZ1503"/>
      <c r="HA1503"/>
      <c r="HB1503"/>
      <c r="HC1503"/>
      <c r="HD1503"/>
      <c r="HE1503"/>
      <c r="HF1503"/>
      <c r="HG1503"/>
      <c r="HH1503"/>
      <c r="HI1503"/>
      <c r="HJ1503"/>
      <c r="HK1503"/>
      <c r="HL1503"/>
      <c r="HM1503"/>
      <c r="HN1503"/>
      <c r="HO1503"/>
      <c r="HP1503"/>
      <c r="HQ1503"/>
      <c r="HR1503"/>
      <c r="HS1503"/>
      <c r="HT1503"/>
      <c r="HU1503"/>
      <c r="HV1503"/>
      <c r="HW1503"/>
      <c r="HX1503"/>
      <c r="HY1503"/>
      <c r="HZ1503"/>
      <c r="IA1503"/>
      <c r="IB1503"/>
      <c r="IC1503"/>
      <c r="ID1503"/>
      <c r="IE1503"/>
      <c r="IF1503"/>
      <c r="IG1503"/>
      <c r="IH1503"/>
      <c r="II1503"/>
      <c r="IJ1503"/>
      <c r="IK1503"/>
      <c r="IL1503"/>
      <c r="IM1503"/>
      <c r="IN1503"/>
      <c r="IO1503"/>
      <c r="IP1503"/>
      <c r="IQ1503"/>
      <c r="IR1503"/>
      <c r="IS1503"/>
      <c r="IT1503"/>
      <c r="IU1503"/>
      <c r="IV1503"/>
      <c r="IW1503"/>
      <c r="IX1503"/>
      <c r="IY1503"/>
      <c r="IZ1503"/>
      <c r="JA1503"/>
      <c r="JB1503"/>
      <c r="JC1503"/>
      <c r="JD1503"/>
      <c r="JE1503"/>
      <c r="JF1503"/>
      <c r="JG1503"/>
      <c r="JH1503"/>
      <c r="JI1503"/>
      <c r="JJ1503"/>
      <c r="JK1503"/>
      <c r="JL1503"/>
      <c r="JM1503"/>
      <c r="JN1503"/>
      <c r="JO1503"/>
      <c r="JP1503"/>
      <c r="JQ1503"/>
      <c r="JR1503"/>
      <c r="JS1503"/>
      <c r="JT1503"/>
      <c r="JU1503"/>
      <c r="JV1503"/>
      <c r="JW1503"/>
      <c r="JX1503"/>
      <c r="JY1503"/>
      <c r="JZ1503"/>
      <c r="KA1503"/>
      <c r="KB1503"/>
      <c r="KC1503"/>
      <c r="KD1503"/>
      <c r="KE1503"/>
      <c r="KF1503"/>
      <c r="KG1503"/>
      <c r="KH1503"/>
      <c r="KI1503"/>
      <c r="KJ1503"/>
      <c r="KK1503"/>
      <c r="KL1503"/>
      <c r="KM1503"/>
      <c r="KN1503"/>
      <c r="KO1503"/>
      <c r="KP1503"/>
      <c r="KQ1503"/>
      <c r="KR1503"/>
      <c r="KS1503"/>
      <c r="KT1503"/>
      <c r="KU1503"/>
      <c r="KV1503"/>
      <c r="KW1503"/>
      <c r="KX1503"/>
      <c r="KY1503"/>
      <c r="KZ1503"/>
      <c r="LA1503"/>
      <c r="LB1503"/>
      <c r="LC1503"/>
      <c r="LD1503"/>
      <c r="LE1503"/>
      <c r="LF1503"/>
      <c r="LG1503"/>
      <c r="LH1503"/>
      <c r="LI1503"/>
      <c r="LJ1503"/>
      <c r="LK1503"/>
      <c r="LL1503"/>
      <c r="LM1503"/>
      <c r="LN1503"/>
      <c r="LO1503"/>
      <c r="LP1503"/>
      <c r="LQ1503"/>
      <c r="LR1503"/>
      <c r="LS1503"/>
      <c r="LT1503"/>
      <c r="LU1503"/>
      <c r="LV1503"/>
      <c r="LW1503"/>
      <c r="LX1503"/>
      <c r="LY1503"/>
      <c r="LZ1503"/>
      <c r="MA1503"/>
      <c r="MB1503"/>
      <c r="MC1503"/>
      <c r="MD1503"/>
      <c r="ME1503"/>
      <c r="MF1503"/>
      <c r="MG1503"/>
      <c r="MH1503"/>
      <c r="MI1503"/>
      <c r="MJ1503"/>
      <c r="MK1503"/>
      <c r="ML1503"/>
      <c r="MM1503"/>
      <c r="MN1503"/>
      <c r="MO1503"/>
      <c r="MP1503"/>
      <c r="MQ1503"/>
      <c r="MR1503"/>
      <c r="MS1503"/>
      <c r="MT1503"/>
      <c r="MU1503"/>
      <c r="MV1503"/>
      <c r="MW1503"/>
      <c r="MX1503"/>
      <c r="MY1503"/>
      <c r="MZ1503"/>
      <c r="NA1503"/>
      <c r="NB1503"/>
      <c r="NC1503"/>
      <c r="ND1503"/>
      <c r="NE1503"/>
      <c r="NF1503"/>
      <c r="NG1503"/>
      <c r="NH1503"/>
      <c r="NI1503"/>
      <c r="NJ1503"/>
      <c r="NK1503"/>
      <c r="NL1503"/>
      <c r="NM1503"/>
      <c r="NN1503"/>
      <c r="NO1503"/>
      <c r="NP1503"/>
      <c r="NQ1503"/>
      <c r="NR1503"/>
      <c r="NS1503"/>
      <c r="NT1503"/>
      <c r="NU1503"/>
      <c r="NV1503"/>
      <c r="NW1503"/>
      <c r="NX1503"/>
      <c r="NY1503"/>
      <c r="NZ1503"/>
      <c r="OA1503"/>
    </row>
    <row r="1504" spans="16:391"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  <c r="CN1504"/>
      <c r="CO1504"/>
      <c r="CP1504"/>
      <c r="CQ1504"/>
      <c r="CR1504"/>
      <c r="CS1504"/>
      <c r="CT1504"/>
      <c r="CU1504"/>
      <c r="CV1504"/>
      <c r="CW1504"/>
      <c r="CX1504"/>
      <c r="CY1504"/>
      <c r="CZ1504"/>
      <c r="DA1504"/>
      <c r="DB1504"/>
      <c r="DC1504"/>
      <c r="DD1504"/>
      <c r="DE1504"/>
      <c r="DF1504"/>
      <c r="DG1504"/>
      <c r="DH1504"/>
      <c r="DI1504"/>
      <c r="DJ1504"/>
      <c r="DK1504"/>
      <c r="DL1504"/>
      <c r="DM1504"/>
      <c r="DN1504"/>
      <c r="DO1504"/>
      <c r="DP1504"/>
      <c r="DQ1504"/>
      <c r="DR1504"/>
      <c r="DS1504"/>
      <c r="DT1504"/>
      <c r="DU1504"/>
      <c r="DV1504"/>
      <c r="DW1504"/>
      <c r="DX1504"/>
      <c r="DY1504"/>
      <c r="DZ1504"/>
      <c r="EA1504"/>
      <c r="EB1504"/>
      <c r="EC1504"/>
      <c r="ED1504"/>
      <c r="EE1504"/>
      <c r="EF1504"/>
      <c r="EG1504"/>
      <c r="EH1504"/>
      <c r="EI1504"/>
      <c r="EJ1504"/>
      <c r="EK1504"/>
      <c r="EL1504"/>
      <c r="EM1504"/>
      <c r="EN1504"/>
      <c r="EO1504"/>
      <c r="EP1504"/>
      <c r="EQ1504"/>
      <c r="ER1504"/>
      <c r="ES1504"/>
      <c r="ET1504"/>
      <c r="EU1504"/>
      <c r="EV1504"/>
      <c r="EW1504"/>
      <c r="EX1504"/>
      <c r="EY1504"/>
      <c r="EZ1504"/>
      <c r="FA1504"/>
      <c r="FB1504"/>
      <c r="FC1504"/>
      <c r="FD1504"/>
      <c r="FE1504"/>
      <c r="FF1504"/>
      <c r="FG1504"/>
      <c r="FH1504"/>
      <c r="FI1504"/>
      <c r="FJ1504"/>
      <c r="FK1504"/>
      <c r="FL1504"/>
      <c r="FM1504"/>
      <c r="FN1504"/>
      <c r="FO1504"/>
      <c r="FP1504"/>
      <c r="FQ1504"/>
      <c r="FR1504"/>
      <c r="FS1504"/>
      <c r="FT1504"/>
      <c r="FU1504"/>
      <c r="FV1504"/>
      <c r="FW1504"/>
      <c r="FX1504"/>
      <c r="FY1504"/>
      <c r="FZ1504"/>
      <c r="GA1504"/>
      <c r="GB1504"/>
      <c r="GC1504"/>
      <c r="GD1504"/>
      <c r="GE1504"/>
      <c r="GF1504"/>
      <c r="GG1504"/>
      <c r="GH1504"/>
      <c r="GI1504"/>
      <c r="GJ1504"/>
      <c r="GK1504"/>
      <c r="GL1504"/>
      <c r="GM1504"/>
      <c r="GN1504"/>
      <c r="GO1504"/>
      <c r="GP1504"/>
      <c r="GQ1504"/>
      <c r="GR1504"/>
      <c r="GS1504"/>
      <c r="GT1504"/>
      <c r="GU1504"/>
      <c r="GV1504"/>
      <c r="GW1504"/>
      <c r="GX1504"/>
      <c r="GY1504"/>
      <c r="GZ1504"/>
      <c r="HA1504"/>
      <c r="HB1504"/>
      <c r="HC1504"/>
      <c r="HD1504"/>
      <c r="HE1504"/>
      <c r="HF1504"/>
      <c r="HG1504"/>
      <c r="HH1504"/>
      <c r="HI1504"/>
      <c r="HJ1504"/>
      <c r="HK1504"/>
      <c r="HL1504"/>
      <c r="HM1504"/>
      <c r="HN1504"/>
      <c r="HO1504"/>
      <c r="HP1504"/>
      <c r="HQ1504"/>
      <c r="HR1504"/>
      <c r="HS1504"/>
      <c r="HT1504"/>
      <c r="HU1504"/>
      <c r="HV1504"/>
      <c r="HW1504"/>
      <c r="HX1504"/>
      <c r="HY1504"/>
      <c r="HZ1504"/>
      <c r="IA1504"/>
      <c r="IB1504"/>
      <c r="IC1504"/>
      <c r="ID1504"/>
      <c r="IE1504"/>
      <c r="IF1504"/>
      <c r="IG1504"/>
      <c r="IH1504"/>
      <c r="II1504"/>
      <c r="IJ1504"/>
      <c r="IK1504"/>
      <c r="IL1504"/>
      <c r="IM1504"/>
      <c r="IN1504"/>
      <c r="IO1504"/>
      <c r="IP1504"/>
      <c r="IQ1504"/>
      <c r="IR1504"/>
      <c r="IS1504"/>
      <c r="IT1504"/>
      <c r="IU1504"/>
      <c r="IV1504"/>
      <c r="IW1504"/>
      <c r="IX1504"/>
      <c r="IY1504"/>
      <c r="IZ1504"/>
      <c r="JA1504"/>
      <c r="JB1504"/>
      <c r="JC1504"/>
      <c r="JD1504"/>
      <c r="JE1504"/>
      <c r="JF1504"/>
      <c r="JG1504"/>
      <c r="JH1504"/>
      <c r="JI1504"/>
      <c r="JJ1504"/>
      <c r="JK1504"/>
      <c r="JL1504"/>
      <c r="JM1504"/>
      <c r="JN1504"/>
      <c r="JO1504"/>
      <c r="JP1504"/>
      <c r="JQ1504"/>
      <c r="JR1504"/>
      <c r="JS1504"/>
      <c r="JT1504"/>
      <c r="JU1504"/>
      <c r="JV1504"/>
      <c r="JW1504"/>
      <c r="JX1504"/>
      <c r="JY1504"/>
      <c r="JZ1504"/>
      <c r="KA1504"/>
      <c r="KB1504"/>
      <c r="KC1504"/>
      <c r="KD1504"/>
      <c r="KE1504"/>
      <c r="KF1504"/>
      <c r="KG1504"/>
      <c r="KH1504"/>
      <c r="KI1504"/>
      <c r="KJ1504"/>
      <c r="KK1504"/>
      <c r="KL1504"/>
      <c r="KM1504"/>
      <c r="KN1504"/>
      <c r="KO1504"/>
      <c r="KP1504"/>
      <c r="KQ1504"/>
      <c r="KR1504"/>
      <c r="KS1504"/>
      <c r="KT1504"/>
      <c r="KU1504"/>
      <c r="KV1504"/>
      <c r="KW1504"/>
      <c r="KX1504"/>
      <c r="KY1504"/>
      <c r="KZ1504"/>
      <c r="LA1504"/>
      <c r="LB1504"/>
      <c r="LC1504"/>
      <c r="LD1504"/>
      <c r="LE1504"/>
      <c r="LF1504"/>
      <c r="LG1504"/>
      <c r="LH1504"/>
      <c r="LI1504"/>
      <c r="LJ1504"/>
      <c r="LK1504"/>
      <c r="LL1504"/>
      <c r="LM1504"/>
      <c r="LN1504"/>
      <c r="LO1504"/>
      <c r="LP1504"/>
      <c r="LQ1504"/>
      <c r="LR1504"/>
      <c r="LS1504"/>
      <c r="LT1504"/>
      <c r="LU1504"/>
      <c r="LV1504"/>
      <c r="LW1504"/>
      <c r="LX1504"/>
      <c r="LY1504"/>
      <c r="LZ1504"/>
      <c r="MA1504"/>
      <c r="MB1504"/>
      <c r="MC1504"/>
      <c r="MD1504"/>
      <c r="ME1504"/>
      <c r="MF1504"/>
      <c r="MG1504"/>
      <c r="MH1504"/>
      <c r="MI1504"/>
      <c r="MJ1504"/>
      <c r="MK1504"/>
      <c r="ML1504"/>
      <c r="MM1504"/>
      <c r="MN1504"/>
      <c r="MO1504"/>
      <c r="MP1504"/>
      <c r="MQ1504"/>
      <c r="MR1504"/>
      <c r="MS1504"/>
      <c r="MT1504"/>
      <c r="MU1504"/>
      <c r="MV1504"/>
      <c r="MW1504"/>
      <c r="MX1504"/>
      <c r="MY1504"/>
      <c r="MZ1504"/>
      <c r="NA1504"/>
      <c r="NB1504"/>
      <c r="NC1504"/>
      <c r="ND1504"/>
      <c r="NE1504"/>
      <c r="NF1504"/>
      <c r="NG1504"/>
      <c r="NH1504"/>
      <c r="NI1504"/>
      <c r="NJ1504"/>
      <c r="NK1504"/>
      <c r="NL1504"/>
      <c r="NM1504"/>
      <c r="NN1504"/>
      <c r="NO1504"/>
      <c r="NP1504"/>
      <c r="NQ1504"/>
      <c r="NR1504"/>
      <c r="NS1504"/>
      <c r="NT1504"/>
      <c r="NU1504"/>
      <c r="NV1504"/>
      <c r="NW1504"/>
      <c r="NX1504"/>
      <c r="NY1504"/>
      <c r="NZ1504"/>
      <c r="OA1504"/>
    </row>
    <row r="1505" spans="16:391"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  <c r="CN1505"/>
      <c r="CO1505"/>
      <c r="CP1505"/>
      <c r="CQ1505"/>
      <c r="CR1505"/>
      <c r="CS1505"/>
      <c r="CT1505"/>
      <c r="CU1505"/>
      <c r="CV1505"/>
      <c r="CW1505"/>
      <c r="CX1505"/>
      <c r="CY1505"/>
      <c r="CZ1505"/>
      <c r="DA1505"/>
      <c r="DB1505"/>
      <c r="DC1505"/>
      <c r="DD1505"/>
      <c r="DE1505"/>
      <c r="DF1505"/>
      <c r="DG1505"/>
      <c r="DH1505"/>
      <c r="DI1505"/>
      <c r="DJ1505"/>
      <c r="DK1505"/>
      <c r="DL1505"/>
      <c r="DM1505"/>
      <c r="DN1505"/>
      <c r="DO1505"/>
      <c r="DP1505"/>
      <c r="DQ1505"/>
      <c r="DR1505"/>
      <c r="DS1505"/>
      <c r="DT1505"/>
      <c r="DU1505"/>
      <c r="DV1505"/>
      <c r="DW1505"/>
      <c r="DX1505"/>
      <c r="DY1505"/>
      <c r="DZ1505"/>
      <c r="EA1505"/>
      <c r="EB1505"/>
      <c r="EC1505"/>
      <c r="ED1505"/>
      <c r="EE1505"/>
      <c r="EF1505"/>
      <c r="EG1505"/>
      <c r="EH1505"/>
      <c r="EI1505"/>
      <c r="EJ1505"/>
      <c r="EK1505"/>
      <c r="EL1505"/>
      <c r="EM1505"/>
      <c r="EN1505"/>
      <c r="EO1505"/>
      <c r="EP1505"/>
      <c r="EQ1505"/>
      <c r="ER1505"/>
      <c r="ES1505"/>
      <c r="ET1505"/>
      <c r="EU1505"/>
      <c r="EV1505"/>
      <c r="EW1505"/>
      <c r="EX1505"/>
      <c r="EY1505"/>
      <c r="EZ1505"/>
      <c r="FA1505"/>
      <c r="FB1505"/>
      <c r="FC1505"/>
      <c r="FD1505"/>
      <c r="FE1505"/>
      <c r="FF1505"/>
      <c r="FG1505"/>
      <c r="FH1505"/>
      <c r="FI1505"/>
      <c r="FJ1505"/>
      <c r="FK1505"/>
      <c r="FL1505"/>
      <c r="FM1505"/>
      <c r="FN1505"/>
      <c r="FO1505"/>
      <c r="FP1505"/>
      <c r="FQ1505"/>
      <c r="FR1505"/>
      <c r="FS1505"/>
      <c r="FT1505"/>
      <c r="FU1505"/>
      <c r="FV1505"/>
      <c r="FW1505"/>
      <c r="FX1505"/>
      <c r="FY1505"/>
      <c r="FZ1505"/>
      <c r="GA1505"/>
      <c r="GB1505"/>
      <c r="GC1505"/>
      <c r="GD1505"/>
      <c r="GE1505"/>
      <c r="GF1505"/>
      <c r="GG1505"/>
      <c r="GH1505"/>
      <c r="GI1505"/>
      <c r="GJ1505"/>
      <c r="GK1505"/>
      <c r="GL1505"/>
      <c r="GM1505"/>
      <c r="GN1505"/>
      <c r="GO1505"/>
      <c r="GP1505"/>
      <c r="GQ1505"/>
      <c r="GR1505"/>
      <c r="GS1505"/>
      <c r="GT1505"/>
      <c r="GU1505"/>
      <c r="GV1505"/>
      <c r="GW1505"/>
      <c r="GX1505"/>
      <c r="GY1505"/>
      <c r="GZ1505"/>
      <c r="HA1505"/>
      <c r="HB1505"/>
      <c r="HC1505"/>
      <c r="HD1505"/>
      <c r="HE1505"/>
      <c r="HF1505"/>
      <c r="HG1505"/>
      <c r="HH1505"/>
      <c r="HI1505"/>
      <c r="HJ1505"/>
      <c r="HK1505"/>
      <c r="HL1505"/>
      <c r="HM1505"/>
      <c r="HN1505"/>
      <c r="HO1505"/>
      <c r="HP1505"/>
      <c r="HQ1505"/>
      <c r="HR1505"/>
      <c r="HS1505"/>
      <c r="HT1505"/>
      <c r="HU1505"/>
      <c r="HV1505"/>
      <c r="HW1505"/>
      <c r="HX1505"/>
      <c r="HY1505"/>
      <c r="HZ1505"/>
      <c r="IA1505"/>
      <c r="IB1505"/>
      <c r="IC1505"/>
      <c r="ID1505"/>
      <c r="IE1505"/>
      <c r="IF1505"/>
      <c r="IG1505"/>
      <c r="IH1505"/>
      <c r="II1505"/>
      <c r="IJ1505"/>
      <c r="IK1505"/>
      <c r="IL1505"/>
      <c r="IM1505"/>
      <c r="IN1505"/>
      <c r="IO1505"/>
      <c r="IP1505"/>
      <c r="IQ1505"/>
      <c r="IR1505"/>
      <c r="IS1505"/>
      <c r="IT1505"/>
      <c r="IU1505"/>
      <c r="IV1505"/>
      <c r="IW1505"/>
      <c r="IX1505"/>
      <c r="IY1505"/>
      <c r="IZ1505"/>
      <c r="JA1505"/>
      <c r="JB1505"/>
      <c r="JC1505"/>
      <c r="JD1505"/>
      <c r="JE1505"/>
      <c r="JF1505"/>
      <c r="JG1505"/>
      <c r="JH1505"/>
      <c r="JI1505"/>
      <c r="JJ1505"/>
      <c r="JK1505"/>
      <c r="JL1505"/>
      <c r="JM1505"/>
      <c r="JN1505"/>
      <c r="JO1505"/>
      <c r="JP1505"/>
      <c r="JQ1505"/>
      <c r="JR1505"/>
      <c r="JS1505"/>
      <c r="JT1505"/>
      <c r="JU1505"/>
      <c r="JV1505"/>
      <c r="JW1505"/>
      <c r="JX1505"/>
      <c r="JY1505"/>
      <c r="JZ1505"/>
      <c r="KA1505"/>
      <c r="KB1505"/>
      <c r="KC1505"/>
      <c r="KD1505"/>
      <c r="KE1505"/>
      <c r="KF1505"/>
      <c r="KG1505"/>
      <c r="KH1505"/>
      <c r="KI1505"/>
      <c r="KJ1505"/>
      <c r="KK1505"/>
      <c r="KL1505"/>
      <c r="KM1505"/>
      <c r="KN1505"/>
      <c r="KO1505"/>
      <c r="KP1505"/>
      <c r="KQ1505"/>
      <c r="KR1505"/>
      <c r="KS1505"/>
      <c r="KT1505"/>
      <c r="KU1505"/>
      <c r="KV1505"/>
      <c r="KW1505"/>
      <c r="KX1505"/>
      <c r="KY1505"/>
      <c r="KZ1505"/>
      <c r="LA1505"/>
      <c r="LB1505"/>
      <c r="LC1505"/>
      <c r="LD1505"/>
      <c r="LE1505"/>
      <c r="LF1505"/>
      <c r="LG1505"/>
      <c r="LH1505"/>
      <c r="LI1505"/>
      <c r="LJ1505"/>
      <c r="LK1505"/>
      <c r="LL1505"/>
      <c r="LM1505"/>
      <c r="LN1505"/>
      <c r="LO1505"/>
      <c r="LP1505"/>
      <c r="LQ1505"/>
      <c r="LR1505"/>
      <c r="LS1505"/>
      <c r="LT1505"/>
      <c r="LU1505"/>
      <c r="LV1505"/>
      <c r="LW1505"/>
      <c r="LX1505"/>
      <c r="LY1505"/>
      <c r="LZ1505"/>
      <c r="MA1505"/>
      <c r="MB1505"/>
      <c r="MC1505"/>
      <c r="MD1505"/>
      <c r="ME1505"/>
      <c r="MF1505"/>
      <c r="MG1505"/>
      <c r="MH1505"/>
      <c r="MI1505"/>
      <c r="MJ1505"/>
      <c r="MK1505"/>
      <c r="ML1505"/>
      <c r="MM1505"/>
      <c r="MN1505"/>
      <c r="MO1505"/>
      <c r="MP1505"/>
      <c r="MQ1505"/>
      <c r="MR1505"/>
      <c r="MS1505"/>
      <c r="MT1505"/>
      <c r="MU1505"/>
      <c r="MV1505"/>
      <c r="MW1505"/>
      <c r="MX1505"/>
      <c r="MY1505"/>
      <c r="MZ1505"/>
      <c r="NA1505"/>
      <c r="NB1505"/>
      <c r="NC1505"/>
      <c r="ND1505"/>
      <c r="NE1505"/>
      <c r="NF1505"/>
      <c r="NG1505"/>
      <c r="NH1505"/>
      <c r="NI1505"/>
      <c r="NJ1505"/>
      <c r="NK1505"/>
      <c r="NL1505"/>
      <c r="NM1505"/>
      <c r="NN1505"/>
      <c r="NO1505"/>
      <c r="NP1505"/>
      <c r="NQ1505"/>
      <c r="NR1505"/>
      <c r="NS1505"/>
      <c r="NT1505"/>
      <c r="NU1505"/>
      <c r="NV1505"/>
      <c r="NW1505"/>
      <c r="NX1505"/>
      <c r="NY1505"/>
      <c r="NZ1505"/>
      <c r="OA1505"/>
    </row>
    <row r="1506" spans="16:391"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  <c r="CN1506"/>
      <c r="CO1506"/>
      <c r="CP1506"/>
      <c r="CQ1506"/>
      <c r="CR1506"/>
      <c r="CS1506"/>
      <c r="CT1506"/>
      <c r="CU1506"/>
      <c r="CV1506"/>
      <c r="CW1506"/>
      <c r="CX1506"/>
      <c r="CY1506"/>
      <c r="CZ1506"/>
      <c r="DA1506"/>
      <c r="DB1506"/>
      <c r="DC1506"/>
      <c r="DD1506"/>
      <c r="DE1506"/>
      <c r="DF1506"/>
      <c r="DG1506"/>
      <c r="DH1506"/>
      <c r="DI1506"/>
      <c r="DJ1506"/>
      <c r="DK1506"/>
      <c r="DL1506"/>
      <c r="DM1506"/>
      <c r="DN1506"/>
      <c r="DO1506"/>
      <c r="DP1506"/>
      <c r="DQ1506"/>
      <c r="DR1506"/>
      <c r="DS1506"/>
      <c r="DT1506"/>
      <c r="DU1506"/>
      <c r="DV1506"/>
      <c r="DW1506"/>
      <c r="DX1506"/>
      <c r="DY1506"/>
      <c r="DZ1506"/>
      <c r="EA1506"/>
      <c r="EB1506"/>
      <c r="EC1506"/>
      <c r="ED1506"/>
      <c r="EE1506"/>
      <c r="EF1506"/>
      <c r="EG1506"/>
      <c r="EH1506"/>
      <c r="EI1506"/>
      <c r="EJ1506"/>
      <c r="EK1506"/>
      <c r="EL1506"/>
      <c r="EM1506"/>
      <c r="EN1506"/>
      <c r="EO1506"/>
      <c r="EP1506"/>
      <c r="EQ1506"/>
      <c r="ER1506"/>
      <c r="ES1506"/>
      <c r="ET1506"/>
      <c r="EU1506"/>
      <c r="EV1506"/>
      <c r="EW1506"/>
      <c r="EX1506"/>
      <c r="EY1506"/>
      <c r="EZ1506"/>
      <c r="FA1506"/>
      <c r="FB1506"/>
      <c r="FC1506"/>
      <c r="FD1506"/>
      <c r="FE1506"/>
      <c r="FF1506"/>
      <c r="FG1506"/>
      <c r="FH1506"/>
      <c r="FI1506"/>
      <c r="FJ1506"/>
      <c r="FK1506"/>
      <c r="FL1506"/>
      <c r="FM1506"/>
      <c r="FN1506"/>
      <c r="FO1506"/>
      <c r="FP1506"/>
      <c r="FQ1506"/>
      <c r="FR1506"/>
      <c r="FS1506"/>
      <c r="FT1506"/>
      <c r="FU1506"/>
      <c r="FV1506"/>
      <c r="FW1506"/>
      <c r="FX1506"/>
      <c r="FY1506"/>
      <c r="FZ1506"/>
      <c r="GA1506"/>
      <c r="GB1506"/>
      <c r="GC1506"/>
      <c r="GD1506"/>
      <c r="GE1506"/>
      <c r="GF1506"/>
      <c r="GG1506"/>
      <c r="GH1506"/>
      <c r="GI1506"/>
      <c r="GJ1506"/>
      <c r="GK1506"/>
      <c r="GL1506"/>
      <c r="GM1506"/>
      <c r="GN1506"/>
      <c r="GO1506"/>
      <c r="GP1506"/>
      <c r="GQ1506"/>
      <c r="GR1506"/>
      <c r="GS1506"/>
      <c r="GT1506"/>
      <c r="GU1506"/>
      <c r="GV1506"/>
      <c r="GW1506"/>
      <c r="GX1506"/>
      <c r="GY1506"/>
      <c r="GZ1506"/>
      <c r="HA1506"/>
      <c r="HB1506"/>
      <c r="HC1506"/>
      <c r="HD1506"/>
      <c r="HE1506"/>
      <c r="HF1506"/>
      <c r="HG1506"/>
      <c r="HH1506"/>
      <c r="HI1506"/>
      <c r="HJ1506"/>
      <c r="HK1506"/>
      <c r="HL1506"/>
      <c r="HM1506"/>
      <c r="HN1506"/>
      <c r="HO1506"/>
      <c r="HP1506"/>
      <c r="HQ1506"/>
      <c r="HR1506"/>
      <c r="HS1506"/>
      <c r="HT1506"/>
      <c r="HU1506"/>
      <c r="HV1506"/>
      <c r="HW1506"/>
      <c r="HX1506"/>
      <c r="HY1506"/>
      <c r="HZ1506"/>
      <c r="IA1506"/>
      <c r="IB1506"/>
      <c r="IC1506"/>
      <c r="ID1506"/>
      <c r="IE1506"/>
      <c r="IF1506"/>
      <c r="IG1506"/>
      <c r="IH1506"/>
      <c r="II1506"/>
      <c r="IJ1506"/>
      <c r="IK1506"/>
      <c r="IL1506"/>
      <c r="IM1506"/>
      <c r="IN1506"/>
      <c r="IO1506"/>
      <c r="IP1506"/>
      <c r="IQ1506"/>
      <c r="IR1506"/>
      <c r="IS1506"/>
      <c r="IT1506"/>
      <c r="IU1506"/>
      <c r="IV1506"/>
      <c r="IW1506"/>
      <c r="IX1506"/>
      <c r="IY1506"/>
      <c r="IZ1506"/>
      <c r="JA1506"/>
      <c r="JB1506"/>
      <c r="JC1506"/>
      <c r="JD1506"/>
      <c r="JE1506"/>
      <c r="JF1506"/>
      <c r="JG1506"/>
      <c r="JH1506"/>
      <c r="JI1506"/>
      <c r="JJ1506"/>
      <c r="JK1506"/>
      <c r="JL1506"/>
      <c r="JM1506"/>
      <c r="JN1506"/>
      <c r="JO1506"/>
      <c r="JP1506"/>
      <c r="JQ1506"/>
      <c r="JR1506"/>
      <c r="JS1506"/>
      <c r="JT1506"/>
      <c r="JU1506"/>
      <c r="JV1506"/>
      <c r="JW1506"/>
      <c r="JX1506"/>
      <c r="JY1506"/>
      <c r="JZ1506"/>
      <c r="KA1506"/>
      <c r="KB1506"/>
      <c r="KC1506"/>
      <c r="KD1506"/>
      <c r="KE1506"/>
      <c r="KF1506"/>
      <c r="KG1506"/>
      <c r="KH1506"/>
      <c r="KI1506"/>
      <c r="KJ1506"/>
      <c r="KK1506"/>
      <c r="KL1506"/>
      <c r="KM1506"/>
      <c r="KN1506"/>
      <c r="KO1506"/>
      <c r="KP1506"/>
      <c r="KQ1506"/>
      <c r="KR1506"/>
      <c r="KS1506"/>
      <c r="KT1506"/>
      <c r="KU1506"/>
      <c r="KV1506"/>
      <c r="KW1506"/>
      <c r="KX1506"/>
      <c r="KY1506"/>
      <c r="KZ1506"/>
      <c r="LA1506"/>
      <c r="LB1506"/>
      <c r="LC1506"/>
      <c r="LD1506"/>
      <c r="LE1506"/>
      <c r="LF1506"/>
      <c r="LG1506"/>
      <c r="LH1506"/>
      <c r="LI1506"/>
      <c r="LJ1506"/>
      <c r="LK1506"/>
      <c r="LL1506"/>
      <c r="LM1506"/>
      <c r="LN1506"/>
      <c r="LO1506"/>
      <c r="LP1506"/>
      <c r="LQ1506"/>
      <c r="LR1506"/>
      <c r="LS1506"/>
      <c r="LT1506"/>
      <c r="LU1506"/>
      <c r="LV1506"/>
      <c r="LW1506"/>
      <c r="LX1506"/>
      <c r="LY1506"/>
      <c r="LZ1506"/>
      <c r="MA1506"/>
      <c r="MB1506"/>
      <c r="MC1506"/>
      <c r="MD1506"/>
      <c r="ME1506"/>
      <c r="MF1506"/>
      <c r="MG1506"/>
      <c r="MH1506"/>
      <c r="MI1506"/>
      <c r="MJ1506"/>
      <c r="MK1506"/>
      <c r="ML1506"/>
      <c r="MM1506"/>
      <c r="MN1506"/>
      <c r="MO1506"/>
      <c r="MP1506"/>
      <c r="MQ1506"/>
      <c r="MR1506"/>
      <c r="MS1506"/>
      <c r="MT1506"/>
      <c r="MU1506"/>
      <c r="MV1506"/>
      <c r="MW1506"/>
      <c r="MX1506"/>
      <c r="MY1506"/>
      <c r="MZ1506"/>
      <c r="NA1506"/>
      <c r="NB1506"/>
      <c r="NC1506"/>
      <c r="ND1506"/>
      <c r="NE1506"/>
      <c r="NF1506"/>
      <c r="NG1506"/>
      <c r="NH1506"/>
      <c r="NI1506"/>
      <c r="NJ1506"/>
      <c r="NK1506"/>
      <c r="NL1506"/>
      <c r="NM1506"/>
      <c r="NN1506"/>
      <c r="NO1506"/>
      <c r="NP1506"/>
      <c r="NQ1506"/>
      <c r="NR1506"/>
      <c r="NS1506"/>
      <c r="NT1506"/>
      <c r="NU1506"/>
      <c r="NV1506"/>
      <c r="NW1506"/>
      <c r="NX1506"/>
      <c r="NY1506"/>
      <c r="NZ1506"/>
      <c r="OA1506"/>
    </row>
    <row r="1507" spans="16:391"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  <c r="CN1507"/>
      <c r="CO1507"/>
      <c r="CP1507"/>
      <c r="CQ1507"/>
      <c r="CR1507"/>
      <c r="CS1507"/>
      <c r="CT1507"/>
      <c r="CU1507"/>
      <c r="CV1507"/>
      <c r="CW1507"/>
      <c r="CX1507"/>
      <c r="CY1507"/>
      <c r="CZ1507"/>
      <c r="DA1507"/>
      <c r="DB1507"/>
      <c r="DC1507"/>
      <c r="DD1507"/>
      <c r="DE1507"/>
      <c r="DF1507"/>
      <c r="DG1507"/>
      <c r="DH1507"/>
      <c r="DI1507"/>
      <c r="DJ1507"/>
      <c r="DK1507"/>
      <c r="DL1507"/>
      <c r="DM1507"/>
      <c r="DN1507"/>
      <c r="DO1507"/>
      <c r="DP1507"/>
      <c r="DQ1507"/>
      <c r="DR1507"/>
      <c r="DS1507"/>
      <c r="DT1507"/>
      <c r="DU1507"/>
      <c r="DV1507"/>
      <c r="DW1507"/>
      <c r="DX1507"/>
      <c r="DY1507"/>
      <c r="DZ1507"/>
      <c r="EA1507"/>
      <c r="EB1507"/>
      <c r="EC1507"/>
      <c r="ED1507"/>
      <c r="EE1507"/>
      <c r="EF1507"/>
      <c r="EG1507"/>
      <c r="EH1507"/>
      <c r="EI1507"/>
      <c r="EJ1507"/>
      <c r="EK1507"/>
      <c r="EL1507"/>
      <c r="EM1507"/>
      <c r="EN1507"/>
      <c r="EO1507"/>
      <c r="EP1507"/>
      <c r="EQ1507"/>
      <c r="ER1507"/>
      <c r="ES1507"/>
      <c r="ET1507"/>
      <c r="EU1507"/>
      <c r="EV1507"/>
      <c r="EW1507"/>
      <c r="EX1507"/>
      <c r="EY1507"/>
      <c r="EZ1507"/>
      <c r="FA1507"/>
      <c r="FB1507"/>
      <c r="FC1507"/>
      <c r="FD1507"/>
      <c r="FE1507"/>
      <c r="FF1507"/>
      <c r="FG1507"/>
      <c r="FH1507"/>
      <c r="FI1507"/>
      <c r="FJ1507"/>
      <c r="FK1507"/>
      <c r="FL1507"/>
      <c r="FM1507"/>
      <c r="FN1507"/>
      <c r="FO1507"/>
      <c r="FP1507"/>
      <c r="FQ1507"/>
      <c r="FR1507"/>
      <c r="FS1507"/>
      <c r="FT1507"/>
      <c r="FU1507"/>
      <c r="FV1507"/>
      <c r="FW1507"/>
      <c r="FX1507"/>
      <c r="FY1507"/>
      <c r="FZ1507"/>
      <c r="GA1507"/>
      <c r="GB1507"/>
      <c r="GC1507"/>
      <c r="GD1507"/>
      <c r="GE1507"/>
      <c r="GF1507"/>
      <c r="GG1507"/>
      <c r="GH1507"/>
      <c r="GI1507"/>
      <c r="GJ1507"/>
      <c r="GK1507"/>
      <c r="GL1507"/>
      <c r="GM1507"/>
      <c r="GN1507"/>
      <c r="GO1507"/>
      <c r="GP1507"/>
      <c r="GQ1507"/>
      <c r="GR1507"/>
      <c r="GS1507"/>
      <c r="GT1507"/>
      <c r="GU1507"/>
      <c r="GV1507"/>
      <c r="GW1507"/>
      <c r="GX1507"/>
      <c r="GY1507"/>
      <c r="GZ1507"/>
      <c r="HA1507"/>
      <c r="HB1507"/>
      <c r="HC1507"/>
      <c r="HD1507"/>
      <c r="HE1507"/>
      <c r="HF1507"/>
      <c r="HG1507"/>
      <c r="HH1507"/>
      <c r="HI1507"/>
      <c r="HJ1507"/>
      <c r="HK1507"/>
      <c r="HL1507"/>
      <c r="HM1507"/>
      <c r="HN1507"/>
      <c r="HO1507"/>
      <c r="HP1507"/>
      <c r="HQ1507"/>
      <c r="HR1507"/>
      <c r="HS1507"/>
      <c r="HT1507"/>
      <c r="HU1507"/>
      <c r="HV1507"/>
      <c r="HW1507"/>
      <c r="HX1507"/>
      <c r="HY1507"/>
      <c r="HZ1507"/>
      <c r="IA1507"/>
      <c r="IB1507"/>
      <c r="IC1507"/>
      <c r="ID1507"/>
      <c r="IE1507"/>
      <c r="IF1507"/>
      <c r="IG1507"/>
      <c r="IH1507"/>
      <c r="II1507"/>
      <c r="IJ1507"/>
      <c r="IK1507"/>
      <c r="IL1507"/>
      <c r="IM1507"/>
      <c r="IN1507"/>
      <c r="IO1507"/>
      <c r="IP1507"/>
      <c r="IQ1507"/>
      <c r="IR1507"/>
      <c r="IS1507"/>
      <c r="IT1507"/>
      <c r="IU1507"/>
      <c r="IV1507"/>
      <c r="IW1507"/>
      <c r="IX1507"/>
      <c r="IY1507"/>
      <c r="IZ1507"/>
      <c r="JA1507"/>
      <c r="JB1507"/>
      <c r="JC1507"/>
      <c r="JD1507"/>
      <c r="JE1507"/>
      <c r="JF1507"/>
      <c r="JG1507"/>
      <c r="JH1507"/>
      <c r="JI1507"/>
      <c r="JJ1507"/>
      <c r="JK1507"/>
      <c r="JL1507"/>
      <c r="JM1507"/>
      <c r="JN1507"/>
      <c r="JO1507"/>
      <c r="JP1507"/>
      <c r="JQ1507"/>
      <c r="JR1507"/>
      <c r="JS1507"/>
      <c r="JT1507"/>
      <c r="JU1507"/>
      <c r="JV1507"/>
      <c r="JW1507"/>
      <c r="JX1507"/>
      <c r="JY1507"/>
      <c r="JZ1507"/>
      <c r="KA1507"/>
      <c r="KB1507"/>
      <c r="KC1507"/>
      <c r="KD1507"/>
      <c r="KE1507"/>
      <c r="KF1507"/>
      <c r="KG1507"/>
      <c r="KH1507"/>
      <c r="KI1507"/>
      <c r="KJ1507"/>
      <c r="KK1507"/>
      <c r="KL1507"/>
      <c r="KM1507"/>
      <c r="KN1507"/>
      <c r="KO1507"/>
      <c r="KP1507"/>
      <c r="KQ1507"/>
      <c r="KR1507"/>
      <c r="KS1507"/>
      <c r="KT1507"/>
      <c r="KU1507"/>
      <c r="KV1507"/>
      <c r="KW1507"/>
      <c r="KX1507"/>
      <c r="KY1507"/>
      <c r="KZ1507"/>
      <c r="LA1507"/>
      <c r="LB1507"/>
      <c r="LC1507"/>
      <c r="LD1507"/>
      <c r="LE1507"/>
      <c r="LF1507"/>
      <c r="LG1507"/>
      <c r="LH1507"/>
      <c r="LI1507"/>
      <c r="LJ1507"/>
      <c r="LK1507"/>
      <c r="LL1507"/>
      <c r="LM1507"/>
      <c r="LN1507"/>
      <c r="LO1507"/>
      <c r="LP1507"/>
      <c r="LQ1507"/>
      <c r="LR1507"/>
      <c r="LS1507"/>
      <c r="LT1507"/>
      <c r="LU1507"/>
      <c r="LV1507"/>
      <c r="LW1507"/>
      <c r="LX1507"/>
      <c r="LY1507"/>
      <c r="LZ1507"/>
      <c r="MA1507"/>
      <c r="MB1507"/>
      <c r="MC1507"/>
      <c r="MD1507"/>
      <c r="ME1507"/>
      <c r="MF1507"/>
      <c r="MG1507"/>
      <c r="MH1507"/>
      <c r="MI1507"/>
      <c r="MJ1507"/>
      <c r="MK1507"/>
      <c r="ML1507"/>
      <c r="MM1507"/>
      <c r="MN1507"/>
      <c r="MO1507"/>
      <c r="MP1507"/>
      <c r="MQ1507"/>
      <c r="MR1507"/>
      <c r="MS1507"/>
      <c r="MT1507"/>
      <c r="MU1507"/>
      <c r="MV1507"/>
      <c r="MW1507"/>
      <c r="MX1507"/>
      <c r="MY1507"/>
      <c r="MZ1507"/>
      <c r="NA1507"/>
      <c r="NB1507"/>
      <c r="NC1507"/>
      <c r="ND1507"/>
      <c r="NE1507"/>
      <c r="NF1507"/>
      <c r="NG1507"/>
      <c r="NH1507"/>
      <c r="NI1507"/>
      <c r="NJ1507"/>
      <c r="NK1507"/>
      <c r="NL1507"/>
      <c r="NM1507"/>
      <c r="NN1507"/>
      <c r="NO1507"/>
      <c r="NP1507"/>
      <c r="NQ1507"/>
      <c r="NR1507"/>
      <c r="NS1507"/>
      <c r="NT1507"/>
      <c r="NU1507"/>
      <c r="NV1507"/>
      <c r="NW1507"/>
      <c r="NX1507"/>
      <c r="NY1507"/>
      <c r="NZ1507"/>
      <c r="OA1507"/>
    </row>
    <row r="1508" spans="16:391"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  <c r="CN1508"/>
      <c r="CO1508"/>
      <c r="CP1508"/>
      <c r="CQ1508"/>
      <c r="CR1508"/>
      <c r="CS1508"/>
      <c r="CT1508"/>
      <c r="CU1508"/>
      <c r="CV1508"/>
      <c r="CW1508"/>
      <c r="CX1508"/>
      <c r="CY1508"/>
      <c r="CZ1508"/>
      <c r="DA1508"/>
      <c r="DB1508"/>
      <c r="DC1508"/>
      <c r="DD1508"/>
      <c r="DE1508"/>
      <c r="DF1508"/>
      <c r="DG1508"/>
      <c r="DH1508"/>
      <c r="DI1508"/>
      <c r="DJ1508"/>
      <c r="DK1508"/>
      <c r="DL1508"/>
      <c r="DM1508"/>
      <c r="DN1508"/>
      <c r="DO1508"/>
      <c r="DP1508"/>
      <c r="DQ1508"/>
      <c r="DR1508"/>
      <c r="DS1508"/>
      <c r="DT1508"/>
      <c r="DU1508"/>
      <c r="DV1508"/>
      <c r="DW1508"/>
      <c r="DX1508"/>
      <c r="DY1508"/>
      <c r="DZ1508"/>
      <c r="EA1508"/>
      <c r="EB1508"/>
      <c r="EC1508"/>
      <c r="ED1508"/>
      <c r="EE1508"/>
      <c r="EF1508"/>
      <c r="EG1508"/>
      <c r="EH1508"/>
      <c r="EI1508"/>
      <c r="EJ1508"/>
      <c r="EK1508"/>
      <c r="EL1508"/>
      <c r="EM1508"/>
      <c r="EN1508"/>
      <c r="EO1508"/>
      <c r="EP1508"/>
      <c r="EQ1508"/>
      <c r="ER1508"/>
      <c r="ES1508"/>
      <c r="ET1508"/>
      <c r="EU1508"/>
      <c r="EV1508"/>
      <c r="EW1508"/>
      <c r="EX1508"/>
      <c r="EY1508"/>
      <c r="EZ1508"/>
      <c r="FA1508"/>
      <c r="FB1508"/>
      <c r="FC1508"/>
      <c r="FD1508"/>
      <c r="FE1508"/>
      <c r="FF1508"/>
      <c r="FG1508"/>
      <c r="FH1508"/>
      <c r="FI1508"/>
      <c r="FJ1508"/>
      <c r="FK1508"/>
      <c r="FL1508"/>
      <c r="FM1508"/>
      <c r="FN1508"/>
      <c r="FO1508"/>
      <c r="FP1508"/>
      <c r="FQ1508"/>
      <c r="FR1508"/>
      <c r="FS1508"/>
      <c r="FT1508"/>
      <c r="FU1508"/>
      <c r="FV1508"/>
      <c r="FW1508"/>
      <c r="FX1508"/>
      <c r="FY1508"/>
      <c r="FZ1508"/>
      <c r="GA1508"/>
      <c r="GB1508"/>
      <c r="GC1508"/>
      <c r="GD1508"/>
      <c r="GE1508"/>
      <c r="GF1508"/>
      <c r="GG1508"/>
      <c r="GH1508"/>
      <c r="GI1508"/>
      <c r="GJ1508"/>
      <c r="GK1508"/>
      <c r="GL1508"/>
      <c r="GM1508"/>
      <c r="GN1508"/>
      <c r="GO1508"/>
      <c r="GP1508"/>
      <c r="GQ1508"/>
      <c r="GR1508"/>
      <c r="GS1508"/>
      <c r="GT1508"/>
      <c r="GU1508"/>
      <c r="GV1508"/>
      <c r="GW1508"/>
      <c r="GX1508"/>
      <c r="GY1508"/>
      <c r="GZ1508"/>
      <c r="HA1508"/>
      <c r="HB1508"/>
      <c r="HC1508"/>
      <c r="HD1508"/>
      <c r="HE1508"/>
      <c r="HF1508"/>
      <c r="HG1508"/>
      <c r="HH1508"/>
      <c r="HI1508"/>
      <c r="HJ1508"/>
      <c r="HK1508"/>
      <c r="HL1508"/>
      <c r="HM1508"/>
      <c r="HN1508"/>
      <c r="HO1508"/>
      <c r="HP1508"/>
      <c r="HQ1508"/>
      <c r="HR1508"/>
      <c r="HS1508"/>
      <c r="HT1508"/>
      <c r="HU1508"/>
      <c r="HV1508"/>
      <c r="HW1508"/>
      <c r="HX1508"/>
      <c r="HY1508"/>
      <c r="HZ1508"/>
      <c r="IA1508"/>
      <c r="IB1508"/>
      <c r="IC1508"/>
      <c r="ID1508"/>
      <c r="IE1508"/>
      <c r="IF1508"/>
      <c r="IG1508"/>
      <c r="IH1508"/>
      <c r="II1508"/>
      <c r="IJ1508"/>
      <c r="IK1508"/>
      <c r="IL1508"/>
      <c r="IM1508"/>
      <c r="IN1508"/>
      <c r="IO1508"/>
      <c r="IP1508"/>
      <c r="IQ1508"/>
      <c r="IR1508"/>
      <c r="IS1508"/>
      <c r="IT1508"/>
      <c r="IU1508"/>
      <c r="IV1508"/>
      <c r="IW1508"/>
      <c r="IX1508"/>
      <c r="IY1508"/>
      <c r="IZ1508"/>
      <c r="JA1508"/>
      <c r="JB1508"/>
      <c r="JC1508"/>
      <c r="JD1508"/>
      <c r="JE1508"/>
      <c r="JF1508"/>
      <c r="JG1508"/>
      <c r="JH1508"/>
      <c r="JI1508"/>
      <c r="JJ1508"/>
      <c r="JK1508"/>
      <c r="JL1508"/>
      <c r="JM1508"/>
      <c r="JN1508"/>
      <c r="JO1508"/>
      <c r="JP1508"/>
      <c r="JQ1508"/>
      <c r="JR1508"/>
      <c r="JS1508"/>
      <c r="JT1508"/>
      <c r="JU1508"/>
      <c r="JV1508"/>
      <c r="JW1508"/>
      <c r="JX1508"/>
      <c r="JY1508"/>
      <c r="JZ1508"/>
      <c r="KA1508"/>
      <c r="KB1508"/>
      <c r="KC1508"/>
      <c r="KD1508"/>
      <c r="KE1508"/>
      <c r="KF1508"/>
      <c r="KG1508"/>
      <c r="KH1508"/>
      <c r="KI1508"/>
      <c r="KJ1508"/>
      <c r="KK1508"/>
      <c r="KL1508"/>
      <c r="KM1508"/>
      <c r="KN1508"/>
      <c r="KO1508"/>
      <c r="KP1508"/>
      <c r="KQ1508"/>
      <c r="KR1508"/>
      <c r="KS1508"/>
      <c r="KT1508"/>
      <c r="KU1508"/>
      <c r="KV1508"/>
      <c r="KW1508"/>
      <c r="KX1508"/>
      <c r="KY1508"/>
      <c r="KZ1508"/>
      <c r="LA1508"/>
      <c r="LB1508"/>
      <c r="LC1508"/>
      <c r="LD1508"/>
      <c r="LE1508"/>
      <c r="LF1508"/>
      <c r="LG1508"/>
      <c r="LH1508"/>
      <c r="LI1508"/>
      <c r="LJ1508"/>
      <c r="LK1508"/>
      <c r="LL1508"/>
      <c r="LM1508"/>
      <c r="LN1508"/>
      <c r="LO1508"/>
      <c r="LP1508"/>
      <c r="LQ1508"/>
      <c r="LR1508"/>
      <c r="LS1508"/>
      <c r="LT1508"/>
      <c r="LU1508"/>
      <c r="LV1508"/>
      <c r="LW1508"/>
      <c r="LX1508"/>
      <c r="LY1508"/>
      <c r="LZ1508"/>
      <c r="MA1508"/>
      <c r="MB1508"/>
      <c r="MC1508"/>
      <c r="MD1508"/>
      <c r="ME1508"/>
      <c r="MF1508"/>
      <c r="MG1508"/>
      <c r="MH1508"/>
      <c r="MI1508"/>
      <c r="MJ1508"/>
      <c r="MK1508"/>
      <c r="ML1508"/>
      <c r="MM1508"/>
      <c r="MN1508"/>
      <c r="MO1508"/>
      <c r="MP1508"/>
      <c r="MQ1508"/>
      <c r="MR1508"/>
      <c r="MS1508"/>
      <c r="MT1508"/>
      <c r="MU1508"/>
      <c r="MV1508"/>
      <c r="MW1508"/>
      <c r="MX1508"/>
      <c r="MY1508"/>
      <c r="MZ1508"/>
      <c r="NA1508"/>
      <c r="NB1508"/>
      <c r="NC1508"/>
      <c r="ND1508"/>
      <c r="NE1508"/>
      <c r="NF1508"/>
      <c r="NG1508"/>
      <c r="NH1508"/>
      <c r="NI1508"/>
      <c r="NJ1508"/>
      <c r="NK1508"/>
      <c r="NL1508"/>
      <c r="NM1508"/>
      <c r="NN1508"/>
      <c r="NO1508"/>
      <c r="NP1508"/>
      <c r="NQ1508"/>
      <c r="NR1508"/>
      <c r="NS1508"/>
      <c r="NT1508"/>
      <c r="NU1508"/>
      <c r="NV1508"/>
      <c r="NW1508"/>
      <c r="NX1508"/>
      <c r="NY1508"/>
      <c r="NZ1508"/>
      <c r="OA1508"/>
    </row>
    <row r="1509" spans="16:391"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  <c r="CN1509"/>
      <c r="CO1509"/>
      <c r="CP1509"/>
      <c r="CQ1509"/>
      <c r="CR1509"/>
      <c r="CS1509"/>
      <c r="CT1509"/>
      <c r="CU1509"/>
      <c r="CV1509"/>
      <c r="CW1509"/>
      <c r="CX1509"/>
      <c r="CY1509"/>
      <c r="CZ1509"/>
      <c r="DA1509"/>
      <c r="DB1509"/>
      <c r="DC1509"/>
      <c r="DD1509"/>
      <c r="DE1509"/>
      <c r="DF1509"/>
      <c r="DG1509"/>
      <c r="DH1509"/>
      <c r="DI1509"/>
      <c r="DJ1509"/>
      <c r="DK1509"/>
      <c r="DL1509"/>
      <c r="DM1509"/>
      <c r="DN1509"/>
      <c r="DO1509"/>
      <c r="DP1509"/>
      <c r="DQ1509"/>
      <c r="DR1509"/>
      <c r="DS1509"/>
      <c r="DT1509"/>
      <c r="DU1509"/>
      <c r="DV1509"/>
      <c r="DW1509"/>
      <c r="DX1509"/>
      <c r="DY1509"/>
      <c r="DZ1509"/>
      <c r="EA1509"/>
      <c r="EB1509"/>
      <c r="EC1509"/>
      <c r="ED1509"/>
      <c r="EE1509"/>
      <c r="EF1509"/>
      <c r="EG1509"/>
      <c r="EH1509"/>
      <c r="EI1509"/>
      <c r="EJ1509"/>
      <c r="EK1509"/>
      <c r="EL1509"/>
      <c r="EM1509"/>
      <c r="EN1509"/>
      <c r="EO1509"/>
      <c r="EP1509"/>
      <c r="EQ1509"/>
      <c r="ER1509"/>
      <c r="ES1509"/>
      <c r="ET1509"/>
      <c r="EU1509"/>
      <c r="EV1509"/>
      <c r="EW1509"/>
      <c r="EX1509"/>
      <c r="EY1509"/>
      <c r="EZ1509"/>
      <c r="FA1509"/>
      <c r="FB1509"/>
      <c r="FC1509"/>
      <c r="FD1509"/>
      <c r="FE1509"/>
      <c r="FF1509"/>
      <c r="FG1509"/>
      <c r="FH1509"/>
      <c r="FI1509"/>
      <c r="FJ1509"/>
      <c r="FK1509"/>
      <c r="FL1509"/>
      <c r="FM1509"/>
      <c r="FN1509"/>
      <c r="FO1509"/>
      <c r="FP1509"/>
      <c r="FQ1509"/>
      <c r="FR1509"/>
      <c r="FS1509"/>
      <c r="FT1509"/>
      <c r="FU1509"/>
      <c r="FV1509"/>
      <c r="FW1509"/>
      <c r="FX1509"/>
      <c r="FY1509"/>
      <c r="FZ1509"/>
      <c r="GA1509"/>
      <c r="GB1509"/>
      <c r="GC1509"/>
      <c r="GD1509"/>
      <c r="GE1509"/>
      <c r="GF1509"/>
      <c r="GG1509"/>
      <c r="GH1509"/>
      <c r="GI1509"/>
      <c r="GJ1509"/>
      <c r="GK1509"/>
      <c r="GL1509"/>
      <c r="GM1509"/>
      <c r="GN1509"/>
      <c r="GO1509"/>
      <c r="GP1509"/>
      <c r="GQ1509"/>
      <c r="GR1509"/>
      <c r="GS1509"/>
      <c r="GT1509"/>
      <c r="GU1509"/>
      <c r="GV1509"/>
      <c r="GW1509"/>
      <c r="GX1509"/>
      <c r="GY1509"/>
      <c r="GZ1509"/>
      <c r="HA1509"/>
      <c r="HB1509"/>
      <c r="HC1509"/>
      <c r="HD1509"/>
      <c r="HE1509"/>
      <c r="HF1509"/>
      <c r="HG1509"/>
      <c r="HH1509"/>
      <c r="HI1509"/>
      <c r="HJ1509"/>
      <c r="HK1509"/>
      <c r="HL1509"/>
      <c r="HM1509"/>
      <c r="HN1509"/>
      <c r="HO1509"/>
      <c r="HP1509"/>
      <c r="HQ1509"/>
      <c r="HR1509"/>
      <c r="HS1509"/>
      <c r="HT1509"/>
      <c r="HU1509"/>
      <c r="HV1509"/>
      <c r="HW1509"/>
      <c r="HX1509"/>
      <c r="HY1509"/>
      <c r="HZ1509"/>
      <c r="IA1509"/>
      <c r="IB1509"/>
      <c r="IC1509"/>
      <c r="ID1509"/>
      <c r="IE1509"/>
      <c r="IF1509"/>
      <c r="IG1509"/>
      <c r="IH1509"/>
      <c r="II1509"/>
      <c r="IJ1509"/>
      <c r="IK1509"/>
      <c r="IL1509"/>
      <c r="IM1509"/>
      <c r="IN1509"/>
      <c r="IO1509"/>
      <c r="IP1509"/>
      <c r="IQ1509"/>
      <c r="IR1509"/>
      <c r="IS1509"/>
      <c r="IT1509"/>
      <c r="IU1509"/>
      <c r="IV1509"/>
      <c r="IW1509"/>
      <c r="IX1509"/>
      <c r="IY1509"/>
      <c r="IZ1509"/>
      <c r="JA1509"/>
      <c r="JB1509"/>
      <c r="JC1509"/>
      <c r="JD1509"/>
      <c r="JE1509"/>
      <c r="JF1509"/>
      <c r="JG1509"/>
      <c r="JH1509"/>
      <c r="JI1509"/>
      <c r="JJ1509"/>
      <c r="JK1509"/>
      <c r="JL1509"/>
      <c r="JM1509"/>
      <c r="JN1509"/>
      <c r="JO1509"/>
      <c r="JP1509"/>
      <c r="JQ1509"/>
      <c r="JR1509"/>
      <c r="JS1509"/>
      <c r="JT1509"/>
      <c r="JU1509"/>
      <c r="JV1509"/>
      <c r="JW1509"/>
      <c r="JX1509"/>
      <c r="JY1509"/>
      <c r="JZ1509"/>
      <c r="KA1509"/>
      <c r="KB1509"/>
      <c r="KC1509"/>
      <c r="KD1509"/>
      <c r="KE1509"/>
      <c r="KF1509"/>
      <c r="KG1509"/>
      <c r="KH1509"/>
      <c r="KI1509"/>
      <c r="KJ1509"/>
      <c r="KK1509"/>
      <c r="KL1509"/>
      <c r="KM1509"/>
      <c r="KN1509"/>
      <c r="KO1509"/>
      <c r="KP1509"/>
      <c r="KQ1509"/>
      <c r="KR1509"/>
      <c r="KS1509"/>
      <c r="KT1509"/>
      <c r="KU1509"/>
      <c r="KV1509"/>
      <c r="KW1509"/>
      <c r="KX1509"/>
      <c r="KY1509"/>
      <c r="KZ1509"/>
      <c r="LA1509"/>
      <c r="LB1509"/>
      <c r="LC1509"/>
      <c r="LD1509"/>
      <c r="LE1509"/>
      <c r="LF1509"/>
      <c r="LG1509"/>
      <c r="LH1509"/>
      <c r="LI1509"/>
      <c r="LJ1509"/>
      <c r="LK1509"/>
      <c r="LL1509"/>
      <c r="LM1509"/>
      <c r="LN1509"/>
      <c r="LO1509"/>
      <c r="LP1509"/>
      <c r="LQ1509"/>
      <c r="LR1509"/>
      <c r="LS1509"/>
      <c r="LT1509"/>
      <c r="LU1509"/>
      <c r="LV1509"/>
      <c r="LW1509"/>
      <c r="LX1509"/>
      <c r="LY1509"/>
      <c r="LZ1509"/>
      <c r="MA1509"/>
      <c r="MB1509"/>
      <c r="MC1509"/>
      <c r="MD1509"/>
      <c r="ME1509"/>
      <c r="MF1509"/>
      <c r="MG1509"/>
      <c r="MH1509"/>
      <c r="MI1509"/>
      <c r="MJ1509"/>
      <c r="MK1509"/>
      <c r="ML1509"/>
      <c r="MM1509"/>
      <c r="MN1509"/>
      <c r="MO1509"/>
      <c r="MP1509"/>
      <c r="MQ1509"/>
      <c r="MR1509"/>
      <c r="MS1509"/>
      <c r="MT1509"/>
      <c r="MU1509"/>
      <c r="MV1509"/>
      <c r="MW1509"/>
      <c r="MX1509"/>
      <c r="MY1509"/>
      <c r="MZ1509"/>
      <c r="NA1509"/>
      <c r="NB1509"/>
      <c r="NC1509"/>
      <c r="ND1509"/>
      <c r="NE1509"/>
      <c r="NF1509"/>
      <c r="NG1509"/>
      <c r="NH1509"/>
      <c r="NI1509"/>
      <c r="NJ1509"/>
      <c r="NK1509"/>
      <c r="NL1509"/>
      <c r="NM1509"/>
      <c r="NN1509"/>
      <c r="NO1509"/>
      <c r="NP1509"/>
      <c r="NQ1509"/>
      <c r="NR1509"/>
      <c r="NS1509"/>
      <c r="NT1509"/>
      <c r="NU1509"/>
      <c r="NV1509"/>
      <c r="NW1509"/>
      <c r="NX1509"/>
      <c r="NY1509"/>
      <c r="NZ1509"/>
      <c r="OA1509"/>
    </row>
    <row r="1510" spans="16:391"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  <c r="CN1510"/>
      <c r="CO1510"/>
      <c r="CP1510"/>
      <c r="CQ1510"/>
      <c r="CR1510"/>
      <c r="CS1510"/>
      <c r="CT1510"/>
      <c r="CU1510"/>
      <c r="CV1510"/>
      <c r="CW1510"/>
      <c r="CX1510"/>
      <c r="CY1510"/>
      <c r="CZ1510"/>
      <c r="DA1510"/>
      <c r="DB1510"/>
      <c r="DC1510"/>
      <c r="DD1510"/>
      <c r="DE1510"/>
      <c r="DF1510"/>
      <c r="DG1510"/>
      <c r="DH1510"/>
      <c r="DI1510"/>
      <c r="DJ1510"/>
      <c r="DK1510"/>
      <c r="DL1510"/>
      <c r="DM1510"/>
      <c r="DN1510"/>
      <c r="DO1510"/>
      <c r="DP1510"/>
      <c r="DQ1510"/>
      <c r="DR1510"/>
      <c r="DS1510"/>
      <c r="DT1510"/>
      <c r="DU1510"/>
      <c r="DV1510"/>
      <c r="DW1510"/>
      <c r="DX1510"/>
      <c r="DY1510"/>
      <c r="DZ1510"/>
      <c r="EA1510"/>
      <c r="EB1510"/>
      <c r="EC1510"/>
      <c r="ED1510"/>
      <c r="EE1510"/>
      <c r="EF1510"/>
      <c r="EG1510"/>
      <c r="EH1510"/>
      <c r="EI1510"/>
      <c r="EJ1510"/>
      <c r="EK1510"/>
      <c r="EL1510"/>
      <c r="EM1510"/>
      <c r="EN1510"/>
      <c r="EO1510"/>
      <c r="EP1510"/>
      <c r="EQ1510"/>
      <c r="ER1510"/>
      <c r="ES1510"/>
      <c r="ET1510"/>
      <c r="EU1510"/>
      <c r="EV1510"/>
      <c r="EW1510"/>
      <c r="EX1510"/>
      <c r="EY1510"/>
      <c r="EZ1510"/>
      <c r="FA1510"/>
      <c r="FB1510"/>
      <c r="FC1510"/>
      <c r="FD1510"/>
      <c r="FE1510"/>
      <c r="FF1510"/>
      <c r="FG1510"/>
      <c r="FH1510"/>
      <c r="FI1510"/>
      <c r="FJ1510"/>
      <c r="FK1510"/>
      <c r="FL1510"/>
      <c r="FM1510"/>
      <c r="FN1510"/>
      <c r="FO1510"/>
      <c r="FP1510"/>
      <c r="FQ1510"/>
      <c r="FR1510"/>
      <c r="FS1510"/>
      <c r="FT1510"/>
      <c r="FU1510"/>
      <c r="FV1510"/>
      <c r="FW1510"/>
      <c r="FX1510"/>
      <c r="FY1510"/>
      <c r="FZ1510"/>
      <c r="GA1510"/>
      <c r="GB1510"/>
      <c r="GC1510"/>
      <c r="GD1510"/>
      <c r="GE1510"/>
      <c r="GF1510"/>
      <c r="GG1510"/>
      <c r="GH1510"/>
      <c r="GI1510"/>
      <c r="GJ1510"/>
      <c r="GK1510"/>
      <c r="GL1510"/>
      <c r="GM1510"/>
      <c r="GN1510"/>
      <c r="GO1510"/>
      <c r="GP1510"/>
      <c r="GQ1510"/>
      <c r="GR1510"/>
      <c r="GS1510"/>
      <c r="GT1510"/>
      <c r="GU1510"/>
      <c r="GV1510"/>
      <c r="GW1510"/>
      <c r="GX1510"/>
      <c r="GY1510"/>
      <c r="GZ1510"/>
      <c r="HA1510"/>
      <c r="HB1510"/>
      <c r="HC1510"/>
      <c r="HD1510"/>
      <c r="HE1510"/>
      <c r="HF1510"/>
      <c r="HG1510"/>
      <c r="HH1510"/>
      <c r="HI1510"/>
      <c r="HJ1510"/>
      <c r="HK1510"/>
      <c r="HL1510"/>
      <c r="HM1510"/>
      <c r="HN1510"/>
      <c r="HO1510"/>
      <c r="HP1510"/>
      <c r="HQ1510"/>
      <c r="HR1510"/>
      <c r="HS1510"/>
      <c r="HT1510"/>
      <c r="HU1510"/>
      <c r="HV1510"/>
      <c r="HW1510"/>
      <c r="HX1510"/>
      <c r="HY1510"/>
      <c r="HZ1510"/>
      <c r="IA1510"/>
      <c r="IB1510"/>
      <c r="IC1510"/>
      <c r="ID1510"/>
      <c r="IE1510"/>
      <c r="IF1510"/>
      <c r="IG1510"/>
      <c r="IH1510"/>
      <c r="II1510"/>
      <c r="IJ1510"/>
      <c r="IK1510"/>
      <c r="IL1510"/>
      <c r="IM1510"/>
      <c r="IN1510"/>
      <c r="IO1510"/>
      <c r="IP1510"/>
      <c r="IQ1510"/>
      <c r="IR1510"/>
      <c r="IS1510"/>
      <c r="IT1510"/>
      <c r="IU1510"/>
      <c r="IV1510"/>
      <c r="IW1510"/>
      <c r="IX1510"/>
      <c r="IY1510"/>
      <c r="IZ1510"/>
      <c r="JA1510"/>
      <c r="JB1510"/>
      <c r="JC1510"/>
      <c r="JD1510"/>
      <c r="JE1510"/>
      <c r="JF1510"/>
      <c r="JG1510"/>
      <c r="JH1510"/>
      <c r="JI1510"/>
      <c r="JJ1510"/>
      <c r="JK1510"/>
      <c r="JL1510"/>
      <c r="JM1510"/>
      <c r="JN1510"/>
      <c r="JO1510"/>
      <c r="JP1510"/>
      <c r="JQ1510"/>
      <c r="JR1510"/>
      <c r="JS1510"/>
      <c r="JT1510"/>
      <c r="JU1510"/>
      <c r="JV1510"/>
      <c r="JW1510"/>
      <c r="JX1510"/>
      <c r="JY1510"/>
      <c r="JZ1510"/>
      <c r="KA1510"/>
      <c r="KB1510"/>
      <c r="KC1510"/>
      <c r="KD1510"/>
      <c r="KE1510"/>
      <c r="KF1510"/>
      <c r="KG1510"/>
      <c r="KH1510"/>
      <c r="KI1510"/>
      <c r="KJ1510"/>
      <c r="KK1510"/>
      <c r="KL1510"/>
      <c r="KM1510"/>
      <c r="KN1510"/>
      <c r="KO1510"/>
      <c r="KP1510"/>
      <c r="KQ1510"/>
      <c r="KR1510"/>
      <c r="KS1510"/>
      <c r="KT1510"/>
      <c r="KU1510"/>
      <c r="KV1510"/>
      <c r="KW1510"/>
      <c r="KX1510"/>
      <c r="KY1510"/>
      <c r="KZ1510"/>
      <c r="LA1510"/>
      <c r="LB1510"/>
      <c r="LC1510"/>
      <c r="LD1510"/>
      <c r="LE1510"/>
      <c r="LF1510"/>
      <c r="LG1510"/>
      <c r="LH1510"/>
      <c r="LI1510"/>
      <c r="LJ1510"/>
      <c r="LK1510"/>
      <c r="LL1510"/>
      <c r="LM1510"/>
      <c r="LN1510"/>
      <c r="LO1510"/>
      <c r="LP1510"/>
      <c r="LQ1510"/>
      <c r="LR1510"/>
      <c r="LS1510"/>
      <c r="LT1510"/>
      <c r="LU1510"/>
      <c r="LV1510"/>
      <c r="LW1510"/>
      <c r="LX1510"/>
      <c r="LY1510"/>
      <c r="LZ1510"/>
      <c r="MA1510"/>
      <c r="MB1510"/>
      <c r="MC1510"/>
      <c r="MD1510"/>
      <c r="ME1510"/>
      <c r="MF1510"/>
      <c r="MG1510"/>
      <c r="MH1510"/>
      <c r="MI1510"/>
      <c r="MJ1510"/>
      <c r="MK1510"/>
      <c r="ML1510"/>
      <c r="MM1510"/>
      <c r="MN1510"/>
      <c r="MO1510"/>
      <c r="MP1510"/>
      <c r="MQ1510"/>
      <c r="MR1510"/>
      <c r="MS1510"/>
      <c r="MT1510"/>
      <c r="MU1510"/>
      <c r="MV1510"/>
      <c r="MW1510"/>
      <c r="MX1510"/>
      <c r="MY1510"/>
      <c r="MZ1510"/>
      <c r="NA1510"/>
      <c r="NB1510"/>
      <c r="NC1510"/>
      <c r="ND1510"/>
      <c r="NE1510"/>
      <c r="NF1510"/>
      <c r="NG1510"/>
      <c r="NH1510"/>
      <c r="NI1510"/>
      <c r="NJ1510"/>
      <c r="NK1510"/>
      <c r="NL1510"/>
      <c r="NM1510"/>
      <c r="NN1510"/>
      <c r="NO1510"/>
      <c r="NP1510"/>
      <c r="NQ1510"/>
      <c r="NR1510"/>
      <c r="NS1510"/>
      <c r="NT1510"/>
      <c r="NU1510"/>
      <c r="NV1510"/>
      <c r="NW1510"/>
      <c r="NX1510"/>
      <c r="NY1510"/>
      <c r="NZ1510"/>
      <c r="OA1510"/>
    </row>
    <row r="1511" spans="16:391"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  <c r="CN1511"/>
      <c r="CO1511"/>
      <c r="CP1511"/>
      <c r="CQ1511"/>
      <c r="CR1511"/>
      <c r="CS1511"/>
      <c r="CT1511"/>
      <c r="CU1511"/>
      <c r="CV1511"/>
      <c r="CW1511"/>
      <c r="CX1511"/>
      <c r="CY1511"/>
      <c r="CZ1511"/>
      <c r="DA1511"/>
      <c r="DB1511"/>
      <c r="DC1511"/>
      <c r="DD1511"/>
      <c r="DE1511"/>
      <c r="DF1511"/>
      <c r="DG1511"/>
      <c r="DH1511"/>
      <c r="DI1511"/>
      <c r="DJ1511"/>
      <c r="DK1511"/>
      <c r="DL1511"/>
      <c r="DM1511"/>
      <c r="DN1511"/>
      <c r="DO1511"/>
      <c r="DP1511"/>
      <c r="DQ1511"/>
      <c r="DR1511"/>
      <c r="DS1511"/>
      <c r="DT1511"/>
      <c r="DU1511"/>
      <c r="DV1511"/>
      <c r="DW1511"/>
      <c r="DX1511"/>
      <c r="DY1511"/>
      <c r="DZ1511"/>
      <c r="EA1511"/>
      <c r="EB1511"/>
      <c r="EC1511"/>
      <c r="ED1511"/>
      <c r="EE1511"/>
      <c r="EF1511"/>
      <c r="EG1511"/>
      <c r="EH1511"/>
      <c r="EI1511"/>
      <c r="EJ1511"/>
      <c r="EK1511"/>
      <c r="EL1511"/>
      <c r="EM1511"/>
      <c r="EN1511"/>
      <c r="EO1511"/>
      <c r="EP1511"/>
      <c r="EQ1511"/>
      <c r="ER1511"/>
      <c r="ES1511"/>
      <c r="ET1511"/>
      <c r="EU1511"/>
      <c r="EV1511"/>
      <c r="EW1511"/>
      <c r="EX1511"/>
      <c r="EY1511"/>
      <c r="EZ1511"/>
      <c r="FA1511"/>
      <c r="FB1511"/>
      <c r="FC1511"/>
      <c r="FD1511"/>
      <c r="FE1511"/>
      <c r="FF1511"/>
      <c r="FG1511"/>
      <c r="FH1511"/>
      <c r="FI1511"/>
      <c r="FJ1511"/>
      <c r="FK1511"/>
      <c r="FL1511"/>
      <c r="FM1511"/>
      <c r="FN1511"/>
      <c r="FO1511"/>
      <c r="FP1511"/>
      <c r="FQ1511"/>
      <c r="FR1511"/>
      <c r="FS1511"/>
      <c r="FT1511"/>
      <c r="FU1511"/>
      <c r="FV1511"/>
      <c r="FW1511"/>
      <c r="FX1511"/>
      <c r="FY1511"/>
      <c r="FZ1511"/>
      <c r="GA1511"/>
      <c r="GB1511"/>
      <c r="GC1511"/>
      <c r="GD1511"/>
      <c r="GE1511"/>
      <c r="GF1511"/>
      <c r="GG1511"/>
      <c r="GH1511"/>
      <c r="GI1511"/>
      <c r="GJ1511"/>
      <c r="GK1511"/>
      <c r="GL1511"/>
      <c r="GM1511"/>
      <c r="GN1511"/>
      <c r="GO1511"/>
      <c r="GP1511"/>
      <c r="GQ1511"/>
      <c r="GR1511"/>
      <c r="GS1511"/>
      <c r="GT1511"/>
      <c r="GU1511"/>
      <c r="GV1511"/>
      <c r="GW1511"/>
      <c r="GX1511"/>
      <c r="GY1511"/>
      <c r="GZ1511"/>
      <c r="HA1511"/>
      <c r="HB1511"/>
      <c r="HC1511"/>
      <c r="HD1511"/>
      <c r="HE1511"/>
      <c r="HF1511"/>
      <c r="HG1511"/>
      <c r="HH1511"/>
      <c r="HI1511"/>
      <c r="HJ1511"/>
      <c r="HK1511"/>
      <c r="HL1511"/>
      <c r="HM1511"/>
      <c r="HN1511"/>
      <c r="HO1511"/>
      <c r="HP1511"/>
      <c r="HQ1511"/>
      <c r="HR1511"/>
      <c r="HS1511"/>
      <c r="HT1511"/>
      <c r="HU1511"/>
      <c r="HV1511"/>
      <c r="HW1511"/>
      <c r="HX1511"/>
      <c r="HY1511"/>
      <c r="HZ1511"/>
      <c r="IA1511"/>
      <c r="IB1511"/>
      <c r="IC1511"/>
      <c r="ID1511"/>
      <c r="IE1511"/>
      <c r="IF1511"/>
      <c r="IG1511"/>
      <c r="IH1511"/>
      <c r="II1511"/>
      <c r="IJ1511"/>
      <c r="IK1511"/>
      <c r="IL1511"/>
      <c r="IM1511"/>
      <c r="IN1511"/>
      <c r="IO1511"/>
      <c r="IP1511"/>
      <c r="IQ1511"/>
      <c r="IR1511"/>
      <c r="IS1511"/>
      <c r="IT1511"/>
      <c r="IU1511"/>
      <c r="IV1511"/>
      <c r="IW1511"/>
      <c r="IX1511"/>
      <c r="IY1511"/>
      <c r="IZ1511"/>
      <c r="JA1511"/>
      <c r="JB1511"/>
      <c r="JC1511"/>
      <c r="JD1511"/>
      <c r="JE1511"/>
      <c r="JF1511"/>
      <c r="JG1511"/>
      <c r="JH1511"/>
      <c r="JI1511"/>
      <c r="JJ1511"/>
      <c r="JK1511"/>
      <c r="JL1511"/>
      <c r="JM1511"/>
      <c r="JN1511"/>
      <c r="JO1511"/>
      <c r="JP1511"/>
      <c r="JQ1511"/>
      <c r="JR1511"/>
      <c r="JS1511"/>
      <c r="JT1511"/>
      <c r="JU1511"/>
      <c r="JV1511"/>
      <c r="JW1511"/>
      <c r="JX1511"/>
      <c r="JY1511"/>
      <c r="JZ1511"/>
      <c r="KA1511"/>
      <c r="KB1511"/>
      <c r="KC1511"/>
      <c r="KD1511"/>
      <c r="KE1511"/>
      <c r="KF1511"/>
      <c r="KG1511"/>
      <c r="KH1511"/>
      <c r="KI1511"/>
      <c r="KJ1511"/>
      <c r="KK1511"/>
      <c r="KL1511"/>
      <c r="KM1511"/>
      <c r="KN1511"/>
      <c r="KO1511"/>
      <c r="KP1511"/>
      <c r="KQ1511"/>
      <c r="KR1511"/>
      <c r="KS1511"/>
      <c r="KT1511"/>
      <c r="KU1511"/>
      <c r="KV1511"/>
      <c r="KW1511"/>
      <c r="KX1511"/>
      <c r="KY1511"/>
      <c r="KZ1511"/>
      <c r="LA1511"/>
      <c r="LB1511"/>
      <c r="LC1511"/>
      <c r="LD1511"/>
      <c r="LE1511"/>
      <c r="LF1511"/>
      <c r="LG1511"/>
      <c r="LH1511"/>
      <c r="LI1511"/>
      <c r="LJ1511"/>
      <c r="LK1511"/>
      <c r="LL1511"/>
      <c r="LM1511"/>
      <c r="LN1511"/>
      <c r="LO1511"/>
      <c r="LP1511"/>
      <c r="LQ1511"/>
      <c r="LR1511"/>
      <c r="LS1511"/>
      <c r="LT1511"/>
      <c r="LU1511"/>
      <c r="LV1511"/>
      <c r="LW1511"/>
      <c r="LX1511"/>
      <c r="LY1511"/>
      <c r="LZ1511"/>
      <c r="MA1511"/>
      <c r="MB1511"/>
      <c r="MC1511"/>
      <c r="MD1511"/>
      <c r="ME1511"/>
      <c r="MF1511"/>
      <c r="MG1511"/>
      <c r="MH1511"/>
      <c r="MI1511"/>
      <c r="MJ1511"/>
      <c r="MK1511"/>
      <c r="ML1511"/>
      <c r="MM1511"/>
      <c r="MN1511"/>
      <c r="MO1511"/>
      <c r="MP1511"/>
      <c r="MQ1511"/>
      <c r="MR1511"/>
      <c r="MS1511"/>
      <c r="MT1511"/>
      <c r="MU1511"/>
      <c r="MV1511"/>
      <c r="MW1511"/>
      <c r="MX1511"/>
      <c r="MY1511"/>
      <c r="MZ1511"/>
      <c r="NA1511"/>
      <c r="NB1511"/>
      <c r="NC1511"/>
      <c r="ND1511"/>
      <c r="NE1511"/>
      <c r="NF1511"/>
      <c r="NG1511"/>
      <c r="NH1511"/>
      <c r="NI1511"/>
      <c r="NJ1511"/>
      <c r="NK1511"/>
      <c r="NL1511"/>
      <c r="NM1511"/>
      <c r="NN1511"/>
      <c r="NO1511"/>
      <c r="NP1511"/>
      <c r="NQ1511"/>
      <c r="NR1511"/>
      <c r="NS1511"/>
      <c r="NT1511"/>
      <c r="NU1511"/>
      <c r="NV1511"/>
      <c r="NW1511"/>
      <c r="NX1511"/>
      <c r="NY1511"/>
      <c r="NZ1511"/>
      <c r="OA1511"/>
    </row>
    <row r="1512" spans="16:391"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  <c r="CN1512"/>
      <c r="CO1512"/>
      <c r="CP1512"/>
      <c r="CQ1512"/>
      <c r="CR1512"/>
      <c r="CS1512"/>
      <c r="CT1512"/>
      <c r="CU1512"/>
      <c r="CV1512"/>
      <c r="CW1512"/>
      <c r="CX1512"/>
      <c r="CY1512"/>
      <c r="CZ1512"/>
      <c r="DA1512"/>
      <c r="DB1512"/>
      <c r="DC1512"/>
      <c r="DD1512"/>
      <c r="DE1512"/>
      <c r="DF1512"/>
      <c r="DG1512"/>
      <c r="DH1512"/>
      <c r="DI1512"/>
      <c r="DJ1512"/>
      <c r="DK1512"/>
      <c r="DL1512"/>
      <c r="DM1512"/>
      <c r="DN1512"/>
      <c r="DO1512"/>
      <c r="DP1512"/>
      <c r="DQ1512"/>
      <c r="DR1512"/>
      <c r="DS1512"/>
      <c r="DT1512"/>
      <c r="DU1512"/>
      <c r="DV1512"/>
      <c r="DW1512"/>
      <c r="DX1512"/>
      <c r="DY1512"/>
      <c r="DZ1512"/>
      <c r="EA1512"/>
      <c r="EB1512"/>
      <c r="EC1512"/>
      <c r="ED1512"/>
      <c r="EE1512"/>
      <c r="EF1512"/>
      <c r="EG1512"/>
      <c r="EH1512"/>
      <c r="EI1512"/>
      <c r="EJ1512"/>
      <c r="EK1512"/>
      <c r="EL1512"/>
      <c r="EM1512"/>
      <c r="EN1512"/>
      <c r="EO1512"/>
      <c r="EP1512"/>
      <c r="EQ1512"/>
      <c r="ER1512"/>
      <c r="ES1512"/>
      <c r="ET1512"/>
      <c r="EU1512"/>
      <c r="EV1512"/>
      <c r="EW1512"/>
      <c r="EX1512"/>
      <c r="EY1512"/>
      <c r="EZ1512"/>
      <c r="FA1512"/>
      <c r="FB1512"/>
      <c r="FC1512"/>
      <c r="FD1512"/>
      <c r="FE1512"/>
      <c r="FF1512"/>
      <c r="FG1512"/>
      <c r="FH1512"/>
      <c r="FI1512"/>
      <c r="FJ1512"/>
      <c r="FK1512"/>
      <c r="FL1512"/>
      <c r="FM1512"/>
      <c r="FN1512"/>
      <c r="FO1512"/>
      <c r="FP1512"/>
      <c r="FQ1512"/>
      <c r="FR1512"/>
      <c r="FS1512"/>
      <c r="FT1512"/>
      <c r="FU1512"/>
      <c r="FV1512"/>
      <c r="FW1512"/>
      <c r="FX1512"/>
      <c r="FY1512"/>
      <c r="FZ1512"/>
      <c r="GA1512"/>
      <c r="GB1512"/>
      <c r="GC1512"/>
      <c r="GD1512"/>
      <c r="GE1512"/>
      <c r="GF1512"/>
      <c r="GG1512"/>
      <c r="GH1512"/>
      <c r="GI1512"/>
      <c r="GJ1512"/>
      <c r="GK1512"/>
      <c r="GL1512"/>
      <c r="GM1512"/>
      <c r="GN1512"/>
      <c r="GO1512"/>
      <c r="GP1512"/>
      <c r="GQ1512"/>
      <c r="GR1512"/>
      <c r="GS1512"/>
      <c r="GT1512"/>
      <c r="GU1512"/>
      <c r="GV1512"/>
      <c r="GW1512"/>
      <c r="GX1512"/>
      <c r="GY1512"/>
      <c r="GZ1512"/>
      <c r="HA1512"/>
      <c r="HB1512"/>
      <c r="HC1512"/>
      <c r="HD1512"/>
      <c r="HE1512"/>
      <c r="HF1512"/>
      <c r="HG1512"/>
      <c r="HH1512"/>
      <c r="HI1512"/>
      <c r="HJ1512"/>
      <c r="HK1512"/>
      <c r="HL1512"/>
      <c r="HM1512"/>
      <c r="HN1512"/>
      <c r="HO1512"/>
      <c r="HP1512"/>
      <c r="HQ1512"/>
      <c r="HR1512"/>
      <c r="HS1512"/>
      <c r="HT1512"/>
      <c r="HU1512"/>
      <c r="HV1512"/>
      <c r="HW1512"/>
      <c r="HX1512"/>
      <c r="HY1512"/>
      <c r="HZ1512"/>
      <c r="IA1512"/>
      <c r="IB1512"/>
      <c r="IC1512"/>
      <c r="ID1512"/>
      <c r="IE1512"/>
      <c r="IF1512"/>
      <c r="IG1512"/>
      <c r="IH1512"/>
      <c r="II1512"/>
      <c r="IJ1512"/>
      <c r="IK1512"/>
      <c r="IL1512"/>
      <c r="IM1512"/>
      <c r="IN1512"/>
      <c r="IO1512"/>
      <c r="IP1512"/>
      <c r="IQ1512"/>
      <c r="IR1512"/>
      <c r="IS1512"/>
      <c r="IT1512"/>
      <c r="IU1512"/>
      <c r="IV1512"/>
      <c r="IW1512"/>
      <c r="IX1512"/>
      <c r="IY1512"/>
      <c r="IZ1512"/>
      <c r="JA1512"/>
      <c r="JB1512"/>
      <c r="JC1512"/>
      <c r="JD1512"/>
      <c r="JE1512"/>
      <c r="JF1512"/>
      <c r="JG1512"/>
      <c r="JH1512"/>
      <c r="JI1512"/>
      <c r="JJ1512"/>
      <c r="JK1512"/>
      <c r="JL1512"/>
      <c r="JM1512"/>
      <c r="JN1512"/>
      <c r="JO1512"/>
      <c r="JP1512"/>
      <c r="JQ1512"/>
      <c r="JR1512"/>
      <c r="JS1512"/>
      <c r="JT1512"/>
      <c r="JU1512"/>
      <c r="JV1512"/>
      <c r="JW1512"/>
      <c r="JX1512"/>
      <c r="JY1512"/>
      <c r="JZ1512"/>
      <c r="KA1512"/>
      <c r="KB1512"/>
      <c r="KC1512"/>
      <c r="KD1512"/>
      <c r="KE1512"/>
      <c r="KF1512"/>
      <c r="KG1512"/>
      <c r="KH1512"/>
      <c r="KI1512"/>
      <c r="KJ1512"/>
      <c r="KK1512"/>
      <c r="KL1512"/>
      <c r="KM1512"/>
      <c r="KN1512"/>
      <c r="KO1512"/>
      <c r="KP1512"/>
      <c r="KQ1512"/>
      <c r="KR1512"/>
      <c r="KS1512"/>
      <c r="KT1512"/>
      <c r="KU1512"/>
      <c r="KV1512"/>
      <c r="KW1512"/>
      <c r="KX1512"/>
      <c r="KY1512"/>
      <c r="KZ1512"/>
      <c r="LA1512"/>
      <c r="LB1512"/>
      <c r="LC1512"/>
      <c r="LD1512"/>
      <c r="LE1512"/>
      <c r="LF1512"/>
      <c r="LG1512"/>
      <c r="LH1512"/>
      <c r="LI1512"/>
      <c r="LJ1512"/>
      <c r="LK1512"/>
      <c r="LL1512"/>
      <c r="LM1512"/>
      <c r="LN1512"/>
      <c r="LO1512"/>
      <c r="LP1512"/>
      <c r="LQ1512"/>
      <c r="LR1512"/>
      <c r="LS1512"/>
      <c r="LT1512"/>
      <c r="LU1512"/>
      <c r="LV1512"/>
      <c r="LW1512"/>
      <c r="LX1512"/>
      <c r="LY1512"/>
      <c r="LZ1512"/>
      <c r="MA1512"/>
      <c r="MB1512"/>
      <c r="MC1512"/>
      <c r="MD1512"/>
      <c r="ME1512"/>
      <c r="MF1512"/>
      <c r="MG1512"/>
      <c r="MH1512"/>
      <c r="MI1512"/>
      <c r="MJ1512"/>
      <c r="MK1512"/>
      <c r="ML1512"/>
      <c r="MM1512"/>
      <c r="MN1512"/>
      <c r="MO1512"/>
      <c r="MP1512"/>
      <c r="MQ1512"/>
      <c r="MR1512"/>
      <c r="MS1512"/>
      <c r="MT1512"/>
      <c r="MU1512"/>
      <c r="MV1512"/>
      <c r="MW1512"/>
      <c r="MX1512"/>
      <c r="MY1512"/>
      <c r="MZ1512"/>
      <c r="NA1512"/>
      <c r="NB1512"/>
      <c r="NC1512"/>
      <c r="ND1512"/>
      <c r="NE1512"/>
      <c r="NF1512"/>
      <c r="NG1512"/>
      <c r="NH1512"/>
      <c r="NI1512"/>
      <c r="NJ1512"/>
      <c r="NK1512"/>
      <c r="NL1512"/>
      <c r="NM1512"/>
      <c r="NN1512"/>
      <c r="NO1512"/>
      <c r="NP1512"/>
      <c r="NQ1512"/>
      <c r="NR1512"/>
      <c r="NS1512"/>
      <c r="NT1512"/>
      <c r="NU1512"/>
      <c r="NV1512"/>
      <c r="NW1512"/>
      <c r="NX1512"/>
      <c r="NY1512"/>
      <c r="NZ1512"/>
      <c r="OA1512"/>
    </row>
    <row r="1513" spans="16:391"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  <c r="CN1513"/>
      <c r="CO1513"/>
      <c r="CP1513"/>
      <c r="CQ1513"/>
      <c r="CR1513"/>
      <c r="CS1513"/>
      <c r="CT1513"/>
      <c r="CU1513"/>
      <c r="CV1513"/>
      <c r="CW1513"/>
      <c r="CX1513"/>
      <c r="CY1513"/>
      <c r="CZ1513"/>
      <c r="DA1513"/>
      <c r="DB1513"/>
      <c r="DC1513"/>
      <c r="DD1513"/>
      <c r="DE1513"/>
      <c r="DF1513"/>
      <c r="DG1513"/>
      <c r="DH1513"/>
      <c r="DI1513"/>
      <c r="DJ1513"/>
      <c r="DK1513"/>
      <c r="DL1513"/>
      <c r="DM1513"/>
      <c r="DN1513"/>
      <c r="DO1513"/>
      <c r="DP1513"/>
      <c r="DQ1513"/>
      <c r="DR1513"/>
      <c r="DS1513"/>
      <c r="DT1513"/>
      <c r="DU1513"/>
      <c r="DV1513"/>
      <c r="DW1513"/>
      <c r="DX1513"/>
      <c r="DY1513"/>
      <c r="DZ1513"/>
      <c r="EA1513"/>
      <c r="EB1513"/>
      <c r="EC1513"/>
      <c r="ED1513"/>
      <c r="EE1513"/>
      <c r="EF1513"/>
      <c r="EG1513"/>
      <c r="EH1513"/>
      <c r="EI1513"/>
      <c r="EJ1513"/>
      <c r="EK1513"/>
      <c r="EL1513"/>
      <c r="EM1513"/>
      <c r="EN1513"/>
      <c r="EO1513"/>
      <c r="EP1513"/>
      <c r="EQ1513"/>
      <c r="ER1513"/>
      <c r="ES1513"/>
      <c r="ET1513"/>
      <c r="EU1513"/>
      <c r="EV1513"/>
      <c r="EW1513"/>
      <c r="EX1513"/>
      <c r="EY1513"/>
      <c r="EZ1513"/>
      <c r="FA1513"/>
      <c r="FB1513"/>
      <c r="FC1513"/>
      <c r="FD1513"/>
      <c r="FE1513"/>
      <c r="FF1513"/>
      <c r="FG1513"/>
      <c r="FH1513"/>
      <c r="FI1513"/>
      <c r="FJ1513"/>
      <c r="FK1513"/>
      <c r="FL1513"/>
      <c r="FM1513"/>
      <c r="FN1513"/>
      <c r="FO1513"/>
      <c r="FP1513"/>
      <c r="FQ1513"/>
      <c r="FR1513"/>
      <c r="FS1513"/>
      <c r="FT1513"/>
      <c r="FU1513"/>
      <c r="FV1513"/>
      <c r="FW1513"/>
      <c r="FX1513"/>
      <c r="FY1513"/>
      <c r="FZ1513"/>
      <c r="GA1513"/>
      <c r="GB1513"/>
      <c r="GC1513"/>
      <c r="GD1513"/>
      <c r="GE1513"/>
      <c r="GF1513"/>
      <c r="GG1513"/>
      <c r="GH1513"/>
      <c r="GI1513"/>
      <c r="GJ1513"/>
      <c r="GK1513"/>
      <c r="GL1513"/>
      <c r="GM1513"/>
      <c r="GN1513"/>
      <c r="GO1513"/>
      <c r="GP1513"/>
      <c r="GQ1513"/>
      <c r="GR1513"/>
      <c r="GS1513"/>
      <c r="GT1513"/>
      <c r="GU1513"/>
      <c r="GV1513"/>
      <c r="GW1513"/>
      <c r="GX1513"/>
      <c r="GY1513"/>
      <c r="GZ1513"/>
      <c r="HA1513"/>
      <c r="HB1513"/>
      <c r="HC1513"/>
      <c r="HD1513"/>
      <c r="HE1513"/>
      <c r="HF1513"/>
      <c r="HG1513"/>
      <c r="HH1513"/>
      <c r="HI1513"/>
      <c r="HJ1513"/>
      <c r="HK1513"/>
      <c r="HL1513"/>
      <c r="HM1513"/>
      <c r="HN1513"/>
      <c r="HO1513"/>
      <c r="HP1513"/>
      <c r="HQ1513"/>
      <c r="HR1513"/>
      <c r="HS1513"/>
      <c r="HT1513"/>
      <c r="HU1513"/>
      <c r="HV1513"/>
      <c r="HW1513"/>
      <c r="HX1513"/>
      <c r="HY1513"/>
      <c r="HZ1513"/>
      <c r="IA1513"/>
      <c r="IB1513"/>
      <c r="IC1513"/>
      <c r="ID1513"/>
      <c r="IE1513"/>
      <c r="IF1513"/>
      <c r="IG1513"/>
      <c r="IH1513"/>
      <c r="II1513"/>
      <c r="IJ1513"/>
      <c r="IK1513"/>
      <c r="IL1513"/>
      <c r="IM1513"/>
      <c r="IN1513"/>
      <c r="IO1513"/>
      <c r="IP1513"/>
      <c r="IQ1513"/>
      <c r="IR1513"/>
      <c r="IS1513"/>
      <c r="IT1513"/>
      <c r="IU1513"/>
      <c r="IV1513"/>
      <c r="IW1513"/>
      <c r="IX1513"/>
      <c r="IY1513"/>
      <c r="IZ1513"/>
      <c r="JA1513"/>
      <c r="JB1513"/>
      <c r="JC1513"/>
      <c r="JD1513"/>
      <c r="JE1513"/>
      <c r="JF1513"/>
      <c r="JG1513"/>
      <c r="JH1513"/>
      <c r="JI1513"/>
      <c r="JJ1513"/>
      <c r="JK1513"/>
      <c r="JL1513"/>
      <c r="JM1513"/>
      <c r="JN1513"/>
      <c r="JO1513"/>
      <c r="JP1513"/>
      <c r="JQ1513"/>
      <c r="JR1513"/>
      <c r="JS1513"/>
      <c r="JT1513"/>
      <c r="JU1513"/>
      <c r="JV1513"/>
      <c r="JW1513"/>
      <c r="JX1513"/>
      <c r="JY1513"/>
      <c r="JZ1513"/>
      <c r="KA1513"/>
      <c r="KB1513"/>
      <c r="KC1513"/>
      <c r="KD1513"/>
      <c r="KE1513"/>
      <c r="KF1513"/>
      <c r="KG1513"/>
      <c r="KH1513"/>
      <c r="KI1513"/>
      <c r="KJ1513"/>
      <c r="KK1513"/>
      <c r="KL1513"/>
      <c r="KM1513"/>
      <c r="KN1513"/>
      <c r="KO1513"/>
      <c r="KP1513"/>
      <c r="KQ1513"/>
      <c r="KR1513"/>
      <c r="KS1513"/>
      <c r="KT1513"/>
      <c r="KU1513"/>
      <c r="KV1513"/>
      <c r="KW1513"/>
      <c r="KX1513"/>
      <c r="KY1513"/>
      <c r="KZ1513"/>
      <c r="LA1513"/>
      <c r="LB1513"/>
      <c r="LC1513"/>
      <c r="LD1513"/>
      <c r="LE1513"/>
      <c r="LF1513"/>
      <c r="LG1513"/>
      <c r="LH1513"/>
      <c r="LI1513"/>
      <c r="LJ1513"/>
      <c r="LK1513"/>
      <c r="LL1513"/>
      <c r="LM1513"/>
      <c r="LN1513"/>
      <c r="LO1513"/>
      <c r="LP1513"/>
      <c r="LQ1513"/>
      <c r="LR1513"/>
      <c r="LS1513"/>
      <c r="LT1513"/>
      <c r="LU1513"/>
      <c r="LV1513"/>
      <c r="LW1513"/>
      <c r="LX1513"/>
      <c r="LY1513"/>
      <c r="LZ1513"/>
      <c r="MA1513"/>
      <c r="MB1513"/>
      <c r="MC1513"/>
      <c r="MD1513"/>
      <c r="ME1513"/>
      <c r="MF1513"/>
      <c r="MG1513"/>
      <c r="MH1513"/>
      <c r="MI1513"/>
      <c r="MJ1513"/>
      <c r="MK1513"/>
      <c r="ML1513"/>
      <c r="MM1513"/>
      <c r="MN1513"/>
      <c r="MO1513"/>
      <c r="MP1513"/>
      <c r="MQ1513"/>
      <c r="MR1513"/>
      <c r="MS1513"/>
      <c r="MT1513"/>
      <c r="MU1513"/>
      <c r="MV1513"/>
      <c r="MW1513"/>
      <c r="MX1513"/>
      <c r="MY1513"/>
      <c r="MZ1513"/>
      <c r="NA1513"/>
      <c r="NB1513"/>
      <c r="NC1513"/>
      <c r="ND1513"/>
      <c r="NE1513"/>
      <c r="NF1513"/>
      <c r="NG1513"/>
      <c r="NH1513"/>
      <c r="NI1513"/>
      <c r="NJ1513"/>
      <c r="NK1513"/>
      <c r="NL1513"/>
      <c r="NM1513"/>
      <c r="NN1513"/>
      <c r="NO1513"/>
      <c r="NP1513"/>
      <c r="NQ1513"/>
      <c r="NR1513"/>
      <c r="NS1513"/>
      <c r="NT1513"/>
      <c r="NU1513"/>
      <c r="NV1513"/>
      <c r="NW1513"/>
      <c r="NX1513"/>
      <c r="NY1513"/>
      <c r="NZ1513"/>
      <c r="OA1513"/>
    </row>
    <row r="1514" spans="16:391"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  <c r="CN1514"/>
      <c r="CO1514"/>
      <c r="CP1514"/>
      <c r="CQ1514"/>
      <c r="CR1514"/>
      <c r="CS1514"/>
      <c r="CT1514"/>
      <c r="CU1514"/>
      <c r="CV1514"/>
      <c r="CW1514"/>
      <c r="CX1514"/>
      <c r="CY1514"/>
      <c r="CZ1514"/>
      <c r="DA1514"/>
      <c r="DB1514"/>
      <c r="DC1514"/>
      <c r="DD1514"/>
      <c r="DE1514"/>
      <c r="DF1514"/>
      <c r="DG1514"/>
      <c r="DH1514"/>
      <c r="DI1514"/>
      <c r="DJ1514"/>
      <c r="DK1514"/>
      <c r="DL1514"/>
      <c r="DM1514"/>
      <c r="DN1514"/>
      <c r="DO1514"/>
      <c r="DP1514"/>
      <c r="DQ1514"/>
      <c r="DR1514"/>
      <c r="DS1514"/>
      <c r="DT1514"/>
      <c r="DU1514"/>
      <c r="DV1514"/>
      <c r="DW1514"/>
      <c r="DX1514"/>
      <c r="DY1514"/>
      <c r="DZ1514"/>
      <c r="EA1514"/>
      <c r="EB1514"/>
      <c r="EC1514"/>
      <c r="ED1514"/>
      <c r="EE1514"/>
      <c r="EF1514"/>
      <c r="EG1514"/>
      <c r="EH1514"/>
      <c r="EI1514"/>
      <c r="EJ1514"/>
      <c r="EK1514"/>
      <c r="EL1514"/>
      <c r="EM1514"/>
      <c r="EN1514"/>
      <c r="EO1514"/>
      <c r="EP1514"/>
      <c r="EQ1514"/>
      <c r="ER1514"/>
      <c r="ES1514"/>
      <c r="ET1514"/>
      <c r="EU1514"/>
      <c r="EV1514"/>
      <c r="EW1514"/>
      <c r="EX1514"/>
      <c r="EY1514"/>
      <c r="EZ1514"/>
      <c r="FA1514"/>
      <c r="FB1514"/>
      <c r="FC1514"/>
      <c r="FD1514"/>
      <c r="FE1514"/>
      <c r="FF1514"/>
      <c r="FG1514"/>
      <c r="FH1514"/>
      <c r="FI1514"/>
      <c r="FJ1514"/>
      <c r="FK1514"/>
      <c r="FL1514"/>
      <c r="FM1514"/>
      <c r="FN1514"/>
      <c r="FO1514"/>
      <c r="FP1514"/>
      <c r="FQ1514"/>
      <c r="FR1514"/>
      <c r="FS1514"/>
      <c r="FT1514"/>
      <c r="FU1514"/>
      <c r="FV1514"/>
      <c r="FW1514"/>
      <c r="FX1514"/>
      <c r="FY1514"/>
      <c r="FZ1514"/>
      <c r="GA1514"/>
      <c r="GB1514"/>
      <c r="GC1514"/>
      <c r="GD1514"/>
      <c r="GE1514"/>
      <c r="GF1514"/>
      <c r="GG1514"/>
      <c r="GH1514"/>
      <c r="GI1514"/>
      <c r="GJ1514"/>
      <c r="GK1514"/>
      <c r="GL1514"/>
      <c r="GM1514"/>
      <c r="GN1514"/>
      <c r="GO1514"/>
      <c r="GP1514"/>
      <c r="GQ1514"/>
      <c r="GR1514"/>
      <c r="GS1514"/>
      <c r="GT1514"/>
      <c r="GU1514"/>
      <c r="GV1514"/>
      <c r="GW1514"/>
      <c r="GX1514"/>
      <c r="GY1514"/>
      <c r="GZ1514"/>
      <c r="HA1514"/>
      <c r="HB1514"/>
      <c r="HC1514"/>
      <c r="HD1514"/>
      <c r="HE1514"/>
      <c r="HF1514"/>
      <c r="HG1514"/>
      <c r="HH1514"/>
      <c r="HI1514"/>
      <c r="HJ1514"/>
      <c r="HK1514"/>
      <c r="HL1514"/>
      <c r="HM1514"/>
      <c r="HN1514"/>
      <c r="HO1514"/>
      <c r="HP1514"/>
      <c r="HQ1514"/>
      <c r="HR1514"/>
      <c r="HS1514"/>
      <c r="HT1514"/>
      <c r="HU1514"/>
      <c r="HV1514"/>
      <c r="HW1514"/>
      <c r="HX1514"/>
      <c r="HY1514"/>
      <c r="HZ1514"/>
      <c r="IA1514"/>
      <c r="IB1514"/>
      <c r="IC1514"/>
      <c r="ID1514"/>
      <c r="IE1514"/>
      <c r="IF1514"/>
      <c r="IG1514"/>
      <c r="IH1514"/>
      <c r="II1514"/>
      <c r="IJ1514"/>
      <c r="IK1514"/>
      <c r="IL1514"/>
      <c r="IM1514"/>
      <c r="IN1514"/>
      <c r="IO1514"/>
      <c r="IP1514"/>
      <c r="IQ1514"/>
      <c r="IR1514"/>
      <c r="IS1514"/>
      <c r="IT1514"/>
      <c r="IU1514"/>
      <c r="IV1514"/>
      <c r="IW1514"/>
      <c r="IX1514"/>
      <c r="IY1514"/>
      <c r="IZ1514"/>
      <c r="JA1514"/>
      <c r="JB1514"/>
      <c r="JC1514"/>
      <c r="JD1514"/>
      <c r="JE1514"/>
      <c r="JF1514"/>
      <c r="JG1514"/>
      <c r="JH1514"/>
      <c r="JI1514"/>
      <c r="JJ1514"/>
      <c r="JK1514"/>
      <c r="JL1514"/>
      <c r="JM1514"/>
      <c r="JN1514"/>
      <c r="JO1514"/>
      <c r="JP1514"/>
      <c r="JQ1514"/>
      <c r="JR1514"/>
      <c r="JS1514"/>
      <c r="JT1514"/>
      <c r="JU1514"/>
      <c r="JV1514"/>
      <c r="JW1514"/>
      <c r="JX1514"/>
      <c r="JY1514"/>
      <c r="JZ1514"/>
      <c r="KA1514"/>
      <c r="KB1514"/>
      <c r="KC1514"/>
      <c r="KD1514"/>
      <c r="KE1514"/>
      <c r="KF1514"/>
      <c r="KG1514"/>
      <c r="KH1514"/>
      <c r="KI1514"/>
      <c r="KJ1514"/>
      <c r="KK1514"/>
      <c r="KL1514"/>
      <c r="KM1514"/>
      <c r="KN1514"/>
      <c r="KO1514"/>
      <c r="KP1514"/>
      <c r="KQ1514"/>
      <c r="KR1514"/>
      <c r="KS1514"/>
      <c r="KT1514"/>
      <c r="KU1514"/>
      <c r="KV1514"/>
      <c r="KW1514"/>
      <c r="KX1514"/>
      <c r="KY1514"/>
      <c r="KZ1514"/>
      <c r="LA1514"/>
      <c r="LB1514"/>
      <c r="LC1514"/>
      <c r="LD1514"/>
      <c r="LE1514"/>
      <c r="LF1514"/>
      <c r="LG1514"/>
      <c r="LH1514"/>
      <c r="LI1514"/>
      <c r="LJ1514"/>
      <c r="LK1514"/>
      <c r="LL1514"/>
      <c r="LM1514"/>
      <c r="LN1514"/>
      <c r="LO1514"/>
      <c r="LP1514"/>
      <c r="LQ1514"/>
      <c r="LR1514"/>
      <c r="LS1514"/>
      <c r="LT1514"/>
      <c r="LU1514"/>
      <c r="LV1514"/>
      <c r="LW1514"/>
      <c r="LX1514"/>
      <c r="LY1514"/>
      <c r="LZ1514"/>
      <c r="MA1514"/>
      <c r="MB1514"/>
      <c r="MC1514"/>
      <c r="MD1514"/>
      <c r="ME1514"/>
      <c r="MF1514"/>
      <c r="MG1514"/>
      <c r="MH1514"/>
      <c r="MI1514"/>
      <c r="MJ1514"/>
      <c r="MK1514"/>
      <c r="ML1514"/>
      <c r="MM1514"/>
      <c r="MN1514"/>
      <c r="MO1514"/>
      <c r="MP1514"/>
      <c r="MQ1514"/>
      <c r="MR1514"/>
      <c r="MS1514"/>
      <c r="MT1514"/>
      <c r="MU1514"/>
      <c r="MV1514"/>
      <c r="MW1514"/>
      <c r="MX1514"/>
      <c r="MY1514"/>
      <c r="MZ1514"/>
      <c r="NA1514"/>
      <c r="NB1514"/>
      <c r="NC1514"/>
      <c r="ND1514"/>
      <c r="NE1514"/>
      <c r="NF1514"/>
      <c r="NG1514"/>
      <c r="NH1514"/>
      <c r="NI1514"/>
      <c r="NJ1514"/>
      <c r="NK1514"/>
      <c r="NL1514"/>
      <c r="NM1514"/>
      <c r="NN1514"/>
      <c r="NO1514"/>
      <c r="NP1514"/>
      <c r="NQ1514"/>
      <c r="NR1514"/>
      <c r="NS1514"/>
      <c r="NT1514"/>
      <c r="NU1514"/>
      <c r="NV1514"/>
      <c r="NW1514"/>
      <c r="NX1514"/>
      <c r="NY1514"/>
      <c r="NZ1514"/>
      <c r="OA1514"/>
    </row>
    <row r="1515" spans="16:391"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  <c r="CN1515"/>
      <c r="CO1515"/>
      <c r="CP1515"/>
      <c r="CQ1515"/>
      <c r="CR1515"/>
      <c r="CS1515"/>
      <c r="CT1515"/>
      <c r="CU1515"/>
      <c r="CV1515"/>
      <c r="CW1515"/>
      <c r="CX1515"/>
      <c r="CY1515"/>
      <c r="CZ1515"/>
      <c r="DA1515"/>
      <c r="DB1515"/>
      <c r="DC1515"/>
      <c r="DD1515"/>
      <c r="DE1515"/>
      <c r="DF1515"/>
      <c r="DG1515"/>
      <c r="DH1515"/>
      <c r="DI1515"/>
      <c r="DJ1515"/>
      <c r="DK1515"/>
      <c r="DL1515"/>
      <c r="DM1515"/>
      <c r="DN1515"/>
      <c r="DO1515"/>
      <c r="DP1515"/>
      <c r="DQ1515"/>
      <c r="DR1515"/>
      <c r="DS1515"/>
      <c r="DT1515"/>
      <c r="DU1515"/>
      <c r="DV1515"/>
      <c r="DW1515"/>
      <c r="DX1515"/>
      <c r="DY1515"/>
      <c r="DZ1515"/>
      <c r="EA1515"/>
      <c r="EB1515"/>
      <c r="EC1515"/>
      <c r="ED1515"/>
      <c r="EE1515"/>
      <c r="EF1515"/>
      <c r="EG1515"/>
      <c r="EH1515"/>
      <c r="EI1515"/>
      <c r="EJ1515"/>
      <c r="EK1515"/>
      <c r="EL1515"/>
      <c r="EM1515"/>
      <c r="EN1515"/>
      <c r="EO1515"/>
      <c r="EP1515"/>
      <c r="EQ1515"/>
      <c r="ER1515"/>
      <c r="ES1515"/>
      <c r="ET1515"/>
      <c r="EU1515"/>
      <c r="EV1515"/>
      <c r="EW1515"/>
      <c r="EX1515"/>
      <c r="EY1515"/>
      <c r="EZ1515"/>
      <c r="FA1515"/>
      <c r="FB1515"/>
      <c r="FC1515"/>
      <c r="FD1515"/>
      <c r="FE1515"/>
      <c r="FF1515"/>
      <c r="FG1515"/>
      <c r="FH1515"/>
      <c r="FI1515"/>
      <c r="FJ1515"/>
      <c r="FK1515"/>
      <c r="FL1515"/>
      <c r="FM1515"/>
      <c r="FN1515"/>
      <c r="FO1515"/>
      <c r="FP1515"/>
      <c r="FQ1515"/>
      <c r="FR1515"/>
      <c r="FS1515"/>
      <c r="FT1515"/>
      <c r="FU1515"/>
      <c r="FV1515"/>
      <c r="FW1515"/>
      <c r="FX1515"/>
      <c r="FY1515"/>
      <c r="FZ1515"/>
      <c r="GA1515"/>
      <c r="GB1515"/>
      <c r="GC1515"/>
      <c r="GD1515"/>
      <c r="GE1515"/>
      <c r="GF1515"/>
      <c r="GG1515"/>
      <c r="GH1515"/>
      <c r="GI1515"/>
      <c r="GJ1515"/>
      <c r="GK1515"/>
      <c r="GL1515"/>
      <c r="GM1515"/>
      <c r="GN1515"/>
      <c r="GO1515"/>
      <c r="GP1515"/>
      <c r="GQ1515"/>
      <c r="GR1515"/>
      <c r="GS1515"/>
      <c r="GT1515"/>
      <c r="GU1515"/>
      <c r="GV1515"/>
      <c r="GW1515"/>
      <c r="GX1515"/>
      <c r="GY1515"/>
      <c r="GZ1515"/>
      <c r="HA1515"/>
      <c r="HB1515"/>
      <c r="HC1515"/>
      <c r="HD1515"/>
      <c r="HE1515"/>
      <c r="HF1515"/>
      <c r="HG1515"/>
      <c r="HH1515"/>
      <c r="HI1515"/>
      <c r="HJ1515"/>
      <c r="HK1515"/>
      <c r="HL1515"/>
      <c r="HM1515"/>
      <c r="HN1515"/>
      <c r="HO1515"/>
      <c r="HP1515"/>
      <c r="HQ1515"/>
      <c r="HR1515"/>
      <c r="HS1515"/>
      <c r="HT1515"/>
      <c r="HU1515"/>
      <c r="HV1515"/>
      <c r="HW1515"/>
      <c r="HX1515"/>
      <c r="HY1515"/>
      <c r="HZ1515"/>
      <c r="IA1515"/>
      <c r="IB1515"/>
      <c r="IC1515"/>
      <c r="ID1515"/>
      <c r="IE1515"/>
      <c r="IF1515"/>
      <c r="IG1515"/>
      <c r="IH1515"/>
      <c r="II1515"/>
      <c r="IJ1515"/>
      <c r="IK1515"/>
      <c r="IL1515"/>
      <c r="IM1515"/>
      <c r="IN1515"/>
      <c r="IO1515"/>
      <c r="IP1515"/>
      <c r="IQ1515"/>
      <c r="IR1515"/>
      <c r="IS1515"/>
      <c r="IT1515"/>
      <c r="IU1515"/>
      <c r="IV1515"/>
      <c r="IW1515"/>
      <c r="IX1515"/>
      <c r="IY1515"/>
      <c r="IZ1515"/>
      <c r="JA1515"/>
      <c r="JB1515"/>
      <c r="JC1515"/>
      <c r="JD1515"/>
      <c r="JE1515"/>
      <c r="JF1515"/>
      <c r="JG1515"/>
      <c r="JH1515"/>
      <c r="JI1515"/>
      <c r="JJ1515"/>
      <c r="JK1515"/>
      <c r="JL1515"/>
      <c r="JM1515"/>
      <c r="JN1515"/>
      <c r="JO1515"/>
      <c r="JP1515"/>
      <c r="JQ1515"/>
      <c r="JR1515"/>
      <c r="JS1515"/>
      <c r="JT1515"/>
      <c r="JU1515"/>
      <c r="JV1515"/>
      <c r="JW1515"/>
      <c r="JX1515"/>
      <c r="JY1515"/>
      <c r="JZ1515"/>
      <c r="KA1515"/>
      <c r="KB1515"/>
      <c r="KC1515"/>
      <c r="KD1515"/>
      <c r="KE1515"/>
      <c r="KF1515"/>
      <c r="KG1515"/>
      <c r="KH1515"/>
      <c r="KI1515"/>
      <c r="KJ1515"/>
      <c r="KK1515"/>
      <c r="KL1515"/>
      <c r="KM1515"/>
      <c r="KN1515"/>
      <c r="KO1515"/>
      <c r="KP1515"/>
      <c r="KQ1515"/>
      <c r="KR1515"/>
      <c r="KS1515"/>
      <c r="KT1515"/>
      <c r="KU1515"/>
      <c r="KV1515"/>
      <c r="KW1515"/>
      <c r="KX1515"/>
      <c r="KY1515"/>
      <c r="KZ1515"/>
      <c r="LA1515"/>
      <c r="LB1515"/>
      <c r="LC1515"/>
      <c r="LD1515"/>
      <c r="LE1515"/>
      <c r="LF1515"/>
      <c r="LG1515"/>
      <c r="LH1515"/>
      <c r="LI1515"/>
      <c r="LJ1515"/>
      <c r="LK1515"/>
      <c r="LL1515"/>
      <c r="LM1515"/>
      <c r="LN1515"/>
      <c r="LO1515"/>
      <c r="LP1515"/>
      <c r="LQ1515"/>
      <c r="LR1515"/>
      <c r="LS1515"/>
      <c r="LT1515"/>
      <c r="LU1515"/>
      <c r="LV1515"/>
      <c r="LW1515"/>
      <c r="LX1515"/>
      <c r="LY1515"/>
      <c r="LZ1515"/>
      <c r="MA1515"/>
      <c r="MB1515"/>
      <c r="MC1515"/>
      <c r="MD1515"/>
      <c r="ME1515"/>
      <c r="MF1515"/>
      <c r="MG1515"/>
      <c r="MH1515"/>
      <c r="MI1515"/>
      <c r="MJ1515"/>
      <c r="MK1515"/>
      <c r="ML1515"/>
      <c r="MM1515"/>
      <c r="MN1515"/>
      <c r="MO1515"/>
      <c r="MP1515"/>
      <c r="MQ1515"/>
      <c r="MR1515"/>
      <c r="MS1515"/>
      <c r="MT1515"/>
      <c r="MU1515"/>
      <c r="MV1515"/>
      <c r="MW1515"/>
      <c r="MX1515"/>
      <c r="MY1515"/>
      <c r="MZ1515"/>
      <c r="NA1515"/>
      <c r="NB1515"/>
      <c r="NC1515"/>
      <c r="ND1515"/>
      <c r="NE1515"/>
      <c r="NF1515"/>
      <c r="NG1515"/>
      <c r="NH1515"/>
      <c r="NI1515"/>
      <c r="NJ1515"/>
      <c r="NK1515"/>
      <c r="NL1515"/>
      <c r="NM1515"/>
      <c r="NN1515"/>
      <c r="NO1515"/>
      <c r="NP1515"/>
      <c r="NQ1515"/>
      <c r="NR1515"/>
      <c r="NS1515"/>
      <c r="NT1515"/>
      <c r="NU1515"/>
      <c r="NV1515"/>
      <c r="NW1515"/>
      <c r="NX1515"/>
      <c r="NY1515"/>
      <c r="NZ1515"/>
      <c r="OA1515"/>
    </row>
    <row r="1516" spans="16:391"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  <c r="CN1516"/>
      <c r="CO1516"/>
      <c r="CP1516"/>
      <c r="CQ1516"/>
      <c r="CR1516"/>
      <c r="CS1516"/>
      <c r="CT1516"/>
      <c r="CU1516"/>
      <c r="CV1516"/>
      <c r="CW1516"/>
      <c r="CX1516"/>
      <c r="CY1516"/>
      <c r="CZ1516"/>
      <c r="DA1516"/>
      <c r="DB1516"/>
      <c r="DC1516"/>
      <c r="DD1516"/>
      <c r="DE1516"/>
      <c r="DF1516"/>
      <c r="DG1516"/>
      <c r="DH1516"/>
      <c r="DI1516"/>
      <c r="DJ1516"/>
      <c r="DK1516"/>
      <c r="DL1516"/>
      <c r="DM1516"/>
      <c r="DN1516"/>
      <c r="DO1516"/>
      <c r="DP1516"/>
      <c r="DQ1516"/>
      <c r="DR1516"/>
      <c r="DS1516"/>
      <c r="DT1516"/>
      <c r="DU1516"/>
      <c r="DV1516"/>
      <c r="DW1516"/>
      <c r="DX1516"/>
      <c r="DY1516"/>
      <c r="DZ1516"/>
      <c r="EA1516"/>
      <c r="EB1516"/>
      <c r="EC1516"/>
      <c r="ED1516"/>
      <c r="EE1516"/>
      <c r="EF1516"/>
      <c r="EG1516"/>
      <c r="EH1516"/>
      <c r="EI1516"/>
      <c r="EJ1516"/>
      <c r="EK1516"/>
      <c r="EL1516"/>
      <c r="EM1516"/>
      <c r="EN1516"/>
      <c r="EO1516"/>
      <c r="EP1516"/>
      <c r="EQ1516"/>
      <c r="ER1516"/>
      <c r="ES1516"/>
      <c r="ET1516"/>
      <c r="EU1516"/>
      <c r="EV1516"/>
      <c r="EW1516"/>
      <c r="EX1516"/>
      <c r="EY1516"/>
      <c r="EZ1516"/>
      <c r="FA1516"/>
      <c r="FB1516"/>
      <c r="FC1516"/>
      <c r="FD1516"/>
      <c r="FE1516"/>
      <c r="FF1516"/>
      <c r="FG1516"/>
      <c r="FH1516"/>
      <c r="FI1516"/>
      <c r="FJ1516"/>
      <c r="FK1516"/>
      <c r="FL1516"/>
      <c r="FM1516"/>
      <c r="FN1516"/>
      <c r="FO1516"/>
      <c r="FP1516"/>
      <c r="FQ1516"/>
      <c r="FR1516"/>
      <c r="FS1516"/>
      <c r="FT1516"/>
      <c r="FU1516"/>
      <c r="FV1516"/>
      <c r="FW1516"/>
      <c r="FX1516"/>
      <c r="FY1516"/>
      <c r="FZ1516"/>
      <c r="GA1516"/>
      <c r="GB1516"/>
      <c r="GC1516"/>
      <c r="GD1516"/>
      <c r="GE1516"/>
      <c r="GF1516"/>
      <c r="GG1516"/>
      <c r="GH1516"/>
      <c r="GI1516"/>
      <c r="GJ1516"/>
      <c r="GK1516"/>
      <c r="GL1516"/>
      <c r="GM1516"/>
      <c r="GN1516"/>
      <c r="GO1516"/>
      <c r="GP1516"/>
      <c r="GQ1516"/>
      <c r="GR1516"/>
      <c r="GS1516"/>
      <c r="GT1516"/>
      <c r="GU1516"/>
      <c r="GV1516"/>
      <c r="GW1516"/>
      <c r="GX1516"/>
      <c r="GY1516"/>
      <c r="GZ1516"/>
      <c r="HA1516"/>
      <c r="HB1516"/>
      <c r="HC1516"/>
      <c r="HD1516"/>
      <c r="HE1516"/>
      <c r="HF1516"/>
      <c r="HG1516"/>
      <c r="HH1516"/>
      <c r="HI1516"/>
      <c r="HJ1516"/>
      <c r="HK1516"/>
      <c r="HL1516"/>
      <c r="HM1516"/>
      <c r="HN1516"/>
      <c r="HO1516"/>
      <c r="HP1516"/>
      <c r="HQ1516"/>
      <c r="HR1516"/>
      <c r="HS1516"/>
      <c r="HT1516"/>
      <c r="HU1516"/>
      <c r="HV1516"/>
      <c r="HW1516"/>
      <c r="HX1516"/>
      <c r="HY1516"/>
      <c r="HZ1516"/>
      <c r="IA1516"/>
      <c r="IB1516"/>
      <c r="IC1516"/>
      <c r="ID1516"/>
      <c r="IE1516"/>
      <c r="IF1516"/>
      <c r="IG1516"/>
      <c r="IH1516"/>
      <c r="II1516"/>
      <c r="IJ1516"/>
      <c r="IK1516"/>
      <c r="IL1516"/>
      <c r="IM1516"/>
      <c r="IN1516"/>
      <c r="IO1516"/>
      <c r="IP1516"/>
      <c r="IQ1516"/>
      <c r="IR1516"/>
      <c r="IS1516"/>
      <c r="IT1516"/>
      <c r="IU1516"/>
      <c r="IV1516"/>
      <c r="IW1516"/>
      <c r="IX1516"/>
      <c r="IY1516"/>
      <c r="IZ1516"/>
      <c r="JA1516"/>
      <c r="JB1516"/>
      <c r="JC1516"/>
      <c r="JD1516"/>
      <c r="JE1516"/>
      <c r="JF1516"/>
      <c r="JG1516"/>
      <c r="JH1516"/>
      <c r="JI1516"/>
      <c r="JJ1516"/>
      <c r="JK1516"/>
      <c r="JL1516"/>
      <c r="JM1516"/>
      <c r="JN1516"/>
      <c r="JO1516"/>
      <c r="JP1516"/>
      <c r="JQ1516"/>
      <c r="JR1516"/>
      <c r="JS1516"/>
      <c r="JT1516"/>
      <c r="JU1516"/>
      <c r="JV1516"/>
      <c r="JW1516"/>
      <c r="JX1516"/>
      <c r="JY1516"/>
      <c r="JZ1516"/>
      <c r="KA1516"/>
      <c r="KB1516"/>
      <c r="KC1516"/>
      <c r="KD1516"/>
      <c r="KE1516"/>
      <c r="KF1516"/>
      <c r="KG1516"/>
      <c r="KH1516"/>
      <c r="KI1516"/>
      <c r="KJ1516"/>
      <c r="KK1516"/>
      <c r="KL1516"/>
      <c r="KM1516"/>
      <c r="KN1516"/>
      <c r="KO1516"/>
      <c r="KP1516"/>
      <c r="KQ1516"/>
      <c r="KR1516"/>
      <c r="KS1516"/>
      <c r="KT1516"/>
      <c r="KU1516"/>
      <c r="KV1516"/>
      <c r="KW1516"/>
      <c r="KX1516"/>
      <c r="KY1516"/>
      <c r="KZ1516"/>
      <c r="LA1516"/>
      <c r="LB1516"/>
      <c r="LC1516"/>
      <c r="LD1516"/>
      <c r="LE1516"/>
      <c r="LF1516"/>
      <c r="LG1516"/>
      <c r="LH1516"/>
      <c r="LI1516"/>
      <c r="LJ1516"/>
      <c r="LK1516"/>
      <c r="LL1516"/>
      <c r="LM1516"/>
      <c r="LN1516"/>
      <c r="LO1516"/>
      <c r="LP1516"/>
      <c r="LQ1516"/>
      <c r="LR1516"/>
      <c r="LS1516"/>
      <c r="LT1516"/>
      <c r="LU1516"/>
      <c r="LV1516"/>
      <c r="LW1516"/>
      <c r="LX1516"/>
      <c r="LY1516"/>
      <c r="LZ1516"/>
      <c r="MA1516"/>
      <c r="MB1516"/>
      <c r="MC1516"/>
      <c r="MD1516"/>
      <c r="ME1516"/>
      <c r="MF1516"/>
      <c r="MG1516"/>
      <c r="MH1516"/>
      <c r="MI1516"/>
      <c r="MJ1516"/>
      <c r="MK1516"/>
      <c r="ML1516"/>
      <c r="MM1516"/>
      <c r="MN1516"/>
      <c r="MO1516"/>
      <c r="MP1516"/>
      <c r="MQ1516"/>
      <c r="MR1516"/>
      <c r="MS1516"/>
      <c r="MT1516"/>
      <c r="MU1516"/>
      <c r="MV1516"/>
      <c r="MW1516"/>
      <c r="MX1516"/>
      <c r="MY1516"/>
      <c r="MZ1516"/>
      <c r="NA1516"/>
      <c r="NB1516"/>
      <c r="NC1516"/>
      <c r="ND1516"/>
      <c r="NE1516"/>
      <c r="NF1516"/>
      <c r="NG1516"/>
      <c r="NH1516"/>
      <c r="NI1516"/>
      <c r="NJ1516"/>
      <c r="NK1516"/>
      <c r="NL1516"/>
      <c r="NM1516"/>
      <c r="NN1516"/>
      <c r="NO1516"/>
      <c r="NP1516"/>
      <c r="NQ1516"/>
      <c r="NR1516"/>
      <c r="NS1516"/>
      <c r="NT1516"/>
      <c r="NU1516"/>
      <c r="NV1516"/>
      <c r="NW1516"/>
      <c r="NX1516"/>
      <c r="NY1516"/>
      <c r="NZ1516"/>
      <c r="OA1516"/>
    </row>
    <row r="1517" spans="16:391"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  <c r="CN1517"/>
      <c r="CO1517"/>
      <c r="CP1517"/>
      <c r="CQ1517"/>
      <c r="CR1517"/>
      <c r="CS1517"/>
      <c r="CT1517"/>
      <c r="CU1517"/>
      <c r="CV1517"/>
      <c r="CW1517"/>
      <c r="CX1517"/>
      <c r="CY1517"/>
      <c r="CZ1517"/>
      <c r="DA1517"/>
      <c r="DB1517"/>
      <c r="DC1517"/>
      <c r="DD1517"/>
      <c r="DE1517"/>
      <c r="DF1517"/>
      <c r="DG1517"/>
      <c r="DH1517"/>
      <c r="DI1517"/>
      <c r="DJ1517"/>
      <c r="DK1517"/>
      <c r="DL1517"/>
      <c r="DM1517"/>
      <c r="DN1517"/>
      <c r="DO1517"/>
      <c r="DP1517"/>
      <c r="DQ1517"/>
      <c r="DR1517"/>
      <c r="DS1517"/>
      <c r="DT1517"/>
      <c r="DU1517"/>
      <c r="DV1517"/>
      <c r="DW1517"/>
      <c r="DX1517"/>
      <c r="DY1517"/>
      <c r="DZ1517"/>
      <c r="EA1517"/>
      <c r="EB1517"/>
      <c r="EC1517"/>
      <c r="ED1517"/>
      <c r="EE1517"/>
      <c r="EF1517"/>
      <c r="EG1517"/>
      <c r="EH1517"/>
      <c r="EI1517"/>
      <c r="EJ1517"/>
      <c r="EK1517"/>
      <c r="EL1517"/>
      <c r="EM1517"/>
      <c r="EN1517"/>
      <c r="EO1517"/>
      <c r="EP1517"/>
      <c r="EQ1517"/>
      <c r="ER1517"/>
      <c r="ES1517"/>
      <c r="ET1517"/>
      <c r="EU1517"/>
      <c r="EV1517"/>
      <c r="EW1517"/>
      <c r="EX1517"/>
      <c r="EY1517"/>
      <c r="EZ1517"/>
      <c r="FA1517"/>
      <c r="FB1517"/>
      <c r="FC1517"/>
      <c r="FD1517"/>
      <c r="FE1517"/>
      <c r="FF1517"/>
      <c r="FG1517"/>
      <c r="FH1517"/>
      <c r="FI1517"/>
      <c r="FJ1517"/>
      <c r="FK1517"/>
      <c r="FL1517"/>
      <c r="FM1517"/>
      <c r="FN1517"/>
      <c r="FO1517"/>
      <c r="FP1517"/>
      <c r="FQ1517"/>
      <c r="FR1517"/>
      <c r="FS1517"/>
      <c r="FT1517"/>
      <c r="FU1517"/>
      <c r="FV1517"/>
      <c r="FW1517"/>
      <c r="FX1517"/>
      <c r="FY1517"/>
      <c r="FZ1517"/>
      <c r="GA1517"/>
      <c r="GB1517"/>
      <c r="GC1517"/>
      <c r="GD1517"/>
      <c r="GE1517"/>
      <c r="GF1517"/>
      <c r="GG1517"/>
      <c r="GH1517"/>
      <c r="GI1517"/>
      <c r="GJ1517"/>
      <c r="GK1517"/>
      <c r="GL1517"/>
      <c r="GM1517"/>
      <c r="GN1517"/>
      <c r="GO1517"/>
      <c r="GP1517"/>
      <c r="GQ1517"/>
      <c r="GR1517"/>
      <c r="GS1517"/>
      <c r="GT1517"/>
      <c r="GU1517"/>
      <c r="GV1517"/>
      <c r="GW1517"/>
      <c r="GX1517"/>
      <c r="GY1517"/>
      <c r="GZ1517"/>
      <c r="HA1517"/>
      <c r="HB1517"/>
      <c r="HC1517"/>
      <c r="HD1517"/>
      <c r="HE1517"/>
      <c r="HF1517"/>
      <c r="HG1517"/>
      <c r="HH1517"/>
      <c r="HI1517"/>
      <c r="HJ1517"/>
      <c r="HK1517"/>
      <c r="HL1517"/>
      <c r="HM1517"/>
      <c r="HN1517"/>
      <c r="HO1517"/>
      <c r="HP1517"/>
      <c r="HQ1517"/>
      <c r="HR1517"/>
      <c r="HS1517"/>
      <c r="HT1517"/>
      <c r="HU1517"/>
      <c r="HV1517"/>
      <c r="HW1517"/>
      <c r="HX1517"/>
      <c r="HY1517"/>
      <c r="HZ1517"/>
      <c r="IA1517"/>
      <c r="IB1517"/>
      <c r="IC1517"/>
      <c r="ID1517"/>
      <c r="IE1517"/>
      <c r="IF1517"/>
      <c r="IG1517"/>
      <c r="IH1517"/>
      <c r="II1517"/>
      <c r="IJ1517"/>
      <c r="IK1517"/>
      <c r="IL1517"/>
      <c r="IM1517"/>
      <c r="IN1517"/>
      <c r="IO1517"/>
      <c r="IP1517"/>
      <c r="IQ1517"/>
      <c r="IR1517"/>
      <c r="IS1517"/>
      <c r="IT1517"/>
      <c r="IU1517"/>
      <c r="IV1517"/>
      <c r="IW1517"/>
      <c r="IX1517"/>
      <c r="IY1517"/>
      <c r="IZ1517"/>
      <c r="JA1517"/>
      <c r="JB1517"/>
      <c r="JC1517"/>
      <c r="JD1517"/>
      <c r="JE1517"/>
      <c r="JF1517"/>
      <c r="JG1517"/>
      <c r="JH1517"/>
      <c r="JI1517"/>
      <c r="JJ1517"/>
      <c r="JK1517"/>
      <c r="JL1517"/>
      <c r="JM1517"/>
      <c r="JN1517"/>
      <c r="JO1517"/>
      <c r="JP1517"/>
      <c r="JQ1517"/>
      <c r="JR1517"/>
      <c r="JS1517"/>
      <c r="JT1517"/>
      <c r="JU1517"/>
      <c r="JV1517"/>
      <c r="JW1517"/>
      <c r="JX1517"/>
      <c r="JY1517"/>
      <c r="JZ1517"/>
      <c r="KA1517"/>
      <c r="KB1517"/>
      <c r="KC1517"/>
      <c r="KD1517"/>
      <c r="KE1517"/>
      <c r="KF1517"/>
      <c r="KG1517"/>
      <c r="KH1517"/>
      <c r="KI1517"/>
      <c r="KJ1517"/>
      <c r="KK1517"/>
      <c r="KL1517"/>
      <c r="KM1517"/>
      <c r="KN1517"/>
      <c r="KO1517"/>
      <c r="KP1517"/>
      <c r="KQ1517"/>
      <c r="KR1517"/>
      <c r="KS1517"/>
      <c r="KT1517"/>
      <c r="KU1517"/>
      <c r="KV1517"/>
      <c r="KW1517"/>
      <c r="KX1517"/>
      <c r="KY1517"/>
      <c r="KZ1517"/>
      <c r="LA1517"/>
      <c r="LB1517"/>
      <c r="LC1517"/>
      <c r="LD1517"/>
      <c r="LE1517"/>
      <c r="LF1517"/>
      <c r="LG1517"/>
      <c r="LH1517"/>
      <c r="LI1517"/>
      <c r="LJ1517"/>
      <c r="LK1517"/>
      <c r="LL1517"/>
      <c r="LM1517"/>
      <c r="LN1517"/>
      <c r="LO1517"/>
      <c r="LP1517"/>
      <c r="LQ1517"/>
      <c r="LR1517"/>
      <c r="LS1517"/>
      <c r="LT1517"/>
      <c r="LU1517"/>
      <c r="LV1517"/>
      <c r="LW1517"/>
      <c r="LX1517"/>
      <c r="LY1517"/>
      <c r="LZ1517"/>
      <c r="MA1517"/>
      <c r="MB1517"/>
      <c r="MC1517"/>
      <c r="MD1517"/>
      <c r="ME1517"/>
      <c r="MF1517"/>
      <c r="MG1517"/>
      <c r="MH1517"/>
      <c r="MI1517"/>
      <c r="MJ1517"/>
      <c r="MK1517"/>
      <c r="ML1517"/>
      <c r="MM1517"/>
      <c r="MN1517"/>
      <c r="MO1517"/>
      <c r="MP1517"/>
      <c r="MQ1517"/>
      <c r="MR1517"/>
      <c r="MS1517"/>
      <c r="MT1517"/>
      <c r="MU1517"/>
      <c r="MV1517"/>
      <c r="MW1517"/>
      <c r="MX1517"/>
      <c r="MY1517"/>
      <c r="MZ1517"/>
      <c r="NA1517"/>
      <c r="NB1517"/>
      <c r="NC1517"/>
      <c r="ND1517"/>
      <c r="NE1517"/>
      <c r="NF1517"/>
      <c r="NG1517"/>
      <c r="NH1517"/>
      <c r="NI1517"/>
      <c r="NJ1517"/>
      <c r="NK1517"/>
      <c r="NL1517"/>
      <c r="NM1517"/>
      <c r="NN1517"/>
      <c r="NO1517"/>
      <c r="NP1517"/>
      <c r="NQ1517"/>
      <c r="NR1517"/>
      <c r="NS1517"/>
      <c r="NT1517"/>
      <c r="NU1517"/>
      <c r="NV1517"/>
      <c r="NW1517"/>
      <c r="NX1517"/>
      <c r="NY1517"/>
      <c r="NZ1517"/>
      <c r="OA1517"/>
    </row>
    <row r="1518" spans="16:391"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  <c r="CN1518"/>
      <c r="CO1518"/>
      <c r="CP1518"/>
      <c r="CQ1518"/>
      <c r="CR1518"/>
      <c r="CS1518"/>
      <c r="CT1518"/>
      <c r="CU1518"/>
      <c r="CV1518"/>
      <c r="CW1518"/>
      <c r="CX1518"/>
      <c r="CY1518"/>
      <c r="CZ1518"/>
      <c r="DA1518"/>
      <c r="DB1518"/>
      <c r="DC1518"/>
      <c r="DD1518"/>
      <c r="DE1518"/>
      <c r="DF1518"/>
      <c r="DG1518"/>
      <c r="DH1518"/>
      <c r="DI1518"/>
      <c r="DJ1518"/>
      <c r="DK1518"/>
      <c r="DL1518"/>
      <c r="DM1518"/>
      <c r="DN1518"/>
      <c r="DO1518"/>
      <c r="DP1518"/>
      <c r="DQ1518"/>
      <c r="DR1518"/>
      <c r="DS1518"/>
      <c r="DT1518"/>
      <c r="DU1518"/>
      <c r="DV1518"/>
      <c r="DW1518"/>
      <c r="DX1518"/>
      <c r="DY1518"/>
      <c r="DZ1518"/>
      <c r="EA1518"/>
      <c r="EB1518"/>
      <c r="EC1518"/>
      <c r="ED1518"/>
      <c r="EE1518"/>
      <c r="EF1518"/>
      <c r="EG1518"/>
      <c r="EH1518"/>
      <c r="EI1518"/>
      <c r="EJ1518"/>
      <c r="EK1518"/>
      <c r="EL1518"/>
      <c r="EM1518"/>
      <c r="EN1518"/>
      <c r="EO1518"/>
      <c r="EP1518"/>
      <c r="EQ1518"/>
      <c r="ER1518"/>
      <c r="ES1518"/>
      <c r="ET1518"/>
      <c r="EU1518"/>
      <c r="EV1518"/>
      <c r="EW1518"/>
      <c r="EX1518"/>
      <c r="EY1518"/>
      <c r="EZ1518"/>
      <c r="FA1518"/>
      <c r="FB1518"/>
      <c r="FC1518"/>
      <c r="FD1518"/>
      <c r="FE1518"/>
      <c r="FF1518"/>
      <c r="FG1518"/>
      <c r="FH1518"/>
      <c r="FI1518"/>
      <c r="FJ1518"/>
      <c r="FK1518"/>
      <c r="FL1518"/>
      <c r="FM1518"/>
      <c r="FN1518"/>
      <c r="FO1518"/>
      <c r="FP1518"/>
      <c r="FQ1518"/>
      <c r="FR1518"/>
      <c r="FS1518"/>
      <c r="FT1518"/>
      <c r="FU1518"/>
      <c r="FV1518"/>
      <c r="FW1518"/>
      <c r="FX1518"/>
      <c r="FY1518"/>
      <c r="FZ1518"/>
      <c r="GA1518"/>
      <c r="GB1518"/>
      <c r="GC1518"/>
      <c r="GD1518"/>
      <c r="GE1518"/>
      <c r="GF1518"/>
      <c r="GG1518"/>
      <c r="GH1518"/>
      <c r="GI1518"/>
      <c r="GJ1518"/>
      <c r="GK1518"/>
      <c r="GL1518"/>
      <c r="GM1518"/>
      <c r="GN1518"/>
      <c r="GO1518"/>
      <c r="GP1518"/>
      <c r="GQ1518"/>
      <c r="GR1518"/>
      <c r="GS1518"/>
      <c r="GT1518"/>
      <c r="GU1518"/>
      <c r="GV1518"/>
      <c r="GW1518"/>
      <c r="GX1518"/>
      <c r="GY1518"/>
      <c r="GZ1518"/>
      <c r="HA1518"/>
      <c r="HB1518"/>
      <c r="HC1518"/>
      <c r="HD1518"/>
      <c r="HE1518"/>
      <c r="HF1518"/>
      <c r="HG1518"/>
      <c r="HH1518"/>
      <c r="HI1518"/>
      <c r="HJ1518"/>
      <c r="HK1518"/>
      <c r="HL1518"/>
      <c r="HM1518"/>
      <c r="HN1518"/>
      <c r="HO1518"/>
      <c r="HP1518"/>
      <c r="HQ1518"/>
      <c r="HR1518"/>
      <c r="HS1518"/>
      <c r="HT1518"/>
      <c r="HU1518"/>
      <c r="HV1518"/>
      <c r="HW1518"/>
      <c r="HX1518"/>
      <c r="HY1518"/>
      <c r="HZ1518"/>
      <c r="IA1518"/>
      <c r="IB1518"/>
      <c r="IC1518"/>
      <c r="ID1518"/>
      <c r="IE1518"/>
      <c r="IF1518"/>
      <c r="IG1518"/>
      <c r="IH1518"/>
      <c r="II1518"/>
      <c r="IJ1518"/>
      <c r="IK1518"/>
      <c r="IL1518"/>
      <c r="IM1518"/>
      <c r="IN1518"/>
      <c r="IO1518"/>
      <c r="IP1518"/>
      <c r="IQ1518"/>
      <c r="IR1518"/>
      <c r="IS1518"/>
      <c r="IT1518"/>
      <c r="IU1518"/>
      <c r="IV1518"/>
      <c r="IW1518"/>
      <c r="IX1518"/>
      <c r="IY1518"/>
      <c r="IZ1518"/>
      <c r="JA1518"/>
      <c r="JB1518"/>
      <c r="JC1518"/>
      <c r="JD1518"/>
      <c r="JE1518"/>
      <c r="JF1518"/>
      <c r="JG1518"/>
      <c r="JH1518"/>
      <c r="JI1518"/>
      <c r="JJ1518"/>
      <c r="JK1518"/>
      <c r="JL1518"/>
      <c r="JM1518"/>
      <c r="JN1518"/>
      <c r="JO1518"/>
      <c r="JP1518"/>
      <c r="JQ1518"/>
      <c r="JR1518"/>
      <c r="JS1518"/>
      <c r="JT1518"/>
      <c r="JU1518"/>
      <c r="JV1518"/>
      <c r="JW1518"/>
      <c r="JX1518"/>
      <c r="JY1518"/>
      <c r="JZ1518"/>
      <c r="KA1518"/>
      <c r="KB1518"/>
      <c r="KC1518"/>
      <c r="KD1518"/>
      <c r="KE1518"/>
      <c r="KF1518"/>
      <c r="KG1518"/>
      <c r="KH1518"/>
      <c r="KI1518"/>
      <c r="KJ1518"/>
      <c r="KK1518"/>
      <c r="KL1518"/>
      <c r="KM1518"/>
      <c r="KN1518"/>
      <c r="KO1518"/>
      <c r="KP1518"/>
      <c r="KQ1518"/>
      <c r="KR1518"/>
      <c r="KS1518"/>
      <c r="KT1518"/>
      <c r="KU1518"/>
      <c r="KV1518"/>
      <c r="KW1518"/>
      <c r="KX1518"/>
      <c r="KY1518"/>
      <c r="KZ1518"/>
      <c r="LA1518"/>
      <c r="LB1518"/>
      <c r="LC1518"/>
      <c r="LD1518"/>
      <c r="LE1518"/>
      <c r="LF1518"/>
      <c r="LG1518"/>
      <c r="LH1518"/>
      <c r="LI1518"/>
      <c r="LJ1518"/>
      <c r="LK1518"/>
      <c r="LL1518"/>
      <c r="LM1518"/>
      <c r="LN1518"/>
      <c r="LO1518"/>
      <c r="LP1518"/>
      <c r="LQ1518"/>
      <c r="LR1518"/>
      <c r="LS1518"/>
      <c r="LT1518"/>
      <c r="LU1518"/>
      <c r="LV1518"/>
      <c r="LW1518"/>
      <c r="LX1518"/>
      <c r="LY1518"/>
      <c r="LZ1518"/>
      <c r="MA1518"/>
      <c r="MB1518"/>
      <c r="MC1518"/>
      <c r="MD1518"/>
      <c r="ME1518"/>
      <c r="MF1518"/>
      <c r="MG1518"/>
      <c r="MH1518"/>
      <c r="MI1518"/>
      <c r="MJ1518"/>
      <c r="MK1518"/>
      <c r="ML1518"/>
      <c r="MM1518"/>
      <c r="MN1518"/>
      <c r="MO1518"/>
      <c r="MP1518"/>
      <c r="MQ1518"/>
      <c r="MR1518"/>
      <c r="MS1518"/>
      <c r="MT1518"/>
      <c r="MU1518"/>
      <c r="MV1518"/>
      <c r="MW1518"/>
      <c r="MX1518"/>
      <c r="MY1518"/>
      <c r="MZ1518"/>
      <c r="NA1518"/>
      <c r="NB1518"/>
      <c r="NC1518"/>
      <c r="ND1518"/>
      <c r="NE1518"/>
      <c r="NF1518"/>
      <c r="NG1518"/>
      <c r="NH1518"/>
      <c r="NI1518"/>
      <c r="NJ1518"/>
      <c r="NK1518"/>
      <c r="NL1518"/>
      <c r="NM1518"/>
      <c r="NN1518"/>
      <c r="NO1518"/>
      <c r="NP1518"/>
      <c r="NQ1518"/>
      <c r="NR1518"/>
      <c r="NS1518"/>
      <c r="NT1518"/>
      <c r="NU1518"/>
      <c r="NV1518"/>
      <c r="NW1518"/>
      <c r="NX1518"/>
      <c r="NY1518"/>
      <c r="NZ1518"/>
      <c r="OA1518"/>
    </row>
    <row r="1519" spans="16:391"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  <c r="CN1519"/>
      <c r="CO1519"/>
      <c r="CP1519"/>
      <c r="CQ1519"/>
      <c r="CR1519"/>
      <c r="CS1519"/>
      <c r="CT1519"/>
      <c r="CU1519"/>
      <c r="CV1519"/>
      <c r="CW1519"/>
      <c r="CX1519"/>
      <c r="CY1519"/>
      <c r="CZ1519"/>
      <c r="DA1519"/>
      <c r="DB1519"/>
      <c r="DC1519"/>
      <c r="DD1519"/>
      <c r="DE1519"/>
      <c r="DF1519"/>
      <c r="DG1519"/>
      <c r="DH1519"/>
      <c r="DI1519"/>
      <c r="DJ1519"/>
      <c r="DK1519"/>
      <c r="DL1519"/>
      <c r="DM1519"/>
      <c r="DN1519"/>
      <c r="DO1519"/>
      <c r="DP1519"/>
      <c r="DQ1519"/>
      <c r="DR1519"/>
      <c r="DS1519"/>
      <c r="DT1519"/>
      <c r="DU1519"/>
      <c r="DV1519"/>
      <c r="DW1519"/>
      <c r="DX1519"/>
      <c r="DY1519"/>
      <c r="DZ1519"/>
      <c r="EA1519"/>
      <c r="EB1519"/>
      <c r="EC1519"/>
      <c r="ED1519"/>
      <c r="EE1519"/>
      <c r="EF1519"/>
      <c r="EG1519"/>
      <c r="EH1519"/>
      <c r="EI1519"/>
      <c r="EJ1519"/>
      <c r="EK1519"/>
      <c r="EL1519"/>
      <c r="EM1519"/>
      <c r="EN1519"/>
      <c r="EO1519"/>
      <c r="EP1519"/>
      <c r="EQ1519"/>
      <c r="ER1519"/>
      <c r="ES1519"/>
      <c r="ET1519"/>
      <c r="EU1519"/>
      <c r="EV1519"/>
      <c r="EW1519"/>
      <c r="EX1519"/>
      <c r="EY1519"/>
      <c r="EZ1519"/>
      <c r="FA1519"/>
      <c r="FB1519"/>
      <c r="FC1519"/>
      <c r="FD1519"/>
      <c r="FE1519"/>
      <c r="FF1519"/>
      <c r="FG1519"/>
      <c r="FH1519"/>
      <c r="FI1519"/>
      <c r="FJ1519"/>
      <c r="FK1519"/>
      <c r="FL1519"/>
      <c r="FM1519"/>
      <c r="FN1519"/>
      <c r="FO1519"/>
      <c r="FP1519"/>
      <c r="FQ1519"/>
      <c r="FR1519"/>
      <c r="FS1519"/>
      <c r="FT1519"/>
      <c r="FU1519"/>
      <c r="FV1519"/>
      <c r="FW1519"/>
      <c r="FX1519"/>
      <c r="FY1519"/>
      <c r="FZ1519"/>
      <c r="GA1519"/>
      <c r="GB1519"/>
      <c r="GC1519"/>
      <c r="GD1519"/>
      <c r="GE1519"/>
      <c r="GF1519"/>
      <c r="GG1519"/>
      <c r="GH1519"/>
      <c r="GI1519"/>
      <c r="GJ1519"/>
      <c r="GK1519"/>
      <c r="GL1519"/>
      <c r="GM1519"/>
      <c r="GN1519"/>
      <c r="GO1519"/>
      <c r="GP1519"/>
      <c r="GQ1519"/>
      <c r="GR1519"/>
      <c r="GS1519"/>
      <c r="GT1519"/>
      <c r="GU1519"/>
      <c r="GV1519"/>
      <c r="GW1519"/>
      <c r="GX1519"/>
      <c r="GY1519"/>
      <c r="GZ1519"/>
      <c r="HA1519"/>
      <c r="HB1519"/>
      <c r="HC1519"/>
      <c r="HD1519"/>
      <c r="HE1519"/>
      <c r="HF1519"/>
      <c r="HG1519"/>
      <c r="HH1519"/>
      <c r="HI1519"/>
      <c r="HJ1519"/>
      <c r="HK1519"/>
      <c r="HL1519"/>
      <c r="HM1519"/>
      <c r="HN1519"/>
      <c r="HO1519"/>
      <c r="HP1519"/>
      <c r="HQ1519"/>
      <c r="HR1519"/>
      <c r="HS1519"/>
      <c r="HT1519"/>
      <c r="HU1519"/>
      <c r="HV1519"/>
      <c r="HW1519"/>
      <c r="HX1519"/>
      <c r="HY1519"/>
      <c r="HZ1519"/>
      <c r="IA1519"/>
      <c r="IB1519"/>
      <c r="IC1519"/>
      <c r="ID1519"/>
      <c r="IE1519"/>
      <c r="IF1519"/>
      <c r="IG1519"/>
      <c r="IH1519"/>
      <c r="II1519"/>
      <c r="IJ1519"/>
      <c r="IK1519"/>
      <c r="IL1519"/>
      <c r="IM1519"/>
      <c r="IN1519"/>
      <c r="IO1519"/>
      <c r="IP1519"/>
      <c r="IQ1519"/>
      <c r="IR1519"/>
      <c r="IS1519"/>
      <c r="IT1519"/>
      <c r="IU1519"/>
      <c r="IV1519"/>
      <c r="IW1519"/>
      <c r="IX1519"/>
      <c r="IY1519"/>
      <c r="IZ1519"/>
      <c r="JA1519"/>
      <c r="JB1519"/>
      <c r="JC1519"/>
      <c r="JD1519"/>
      <c r="JE1519"/>
      <c r="JF1519"/>
      <c r="JG1519"/>
      <c r="JH1519"/>
      <c r="JI1519"/>
      <c r="JJ1519"/>
      <c r="JK1519"/>
      <c r="JL1519"/>
      <c r="JM1519"/>
      <c r="JN1519"/>
      <c r="JO1519"/>
      <c r="JP1519"/>
      <c r="JQ1519"/>
      <c r="JR1519"/>
      <c r="JS1519"/>
      <c r="JT1519"/>
      <c r="JU1519"/>
      <c r="JV1519"/>
      <c r="JW1519"/>
      <c r="JX1519"/>
      <c r="JY1519"/>
      <c r="JZ1519"/>
      <c r="KA1519"/>
      <c r="KB1519"/>
      <c r="KC1519"/>
      <c r="KD1519"/>
      <c r="KE1519"/>
      <c r="KF1519"/>
      <c r="KG1519"/>
      <c r="KH1519"/>
      <c r="KI1519"/>
      <c r="KJ1519"/>
      <c r="KK1519"/>
      <c r="KL1519"/>
      <c r="KM1519"/>
      <c r="KN1519"/>
      <c r="KO1519"/>
      <c r="KP1519"/>
      <c r="KQ1519"/>
      <c r="KR1519"/>
      <c r="KS1519"/>
      <c r="KT1519"/>
      <c r="KU1519"/>
      <c r="KV1519"/>
      <c r="KW1519"/>
      <c r="KX1519"/>
      <c r="KY1519"/>
      <c r="KZ1519"/>
      <c r="LA1519"/>
      <c r="LB1519"/>
      <c r="LC1519"/>
      <c r="LD1519"/>
      <c r="LE1519"/>
      <c r="LF1519"/>
      <c r="LG1519"/>
      <c r="LH1519"/>
      <c r="LI1519"/>
      <c r="LJ1519"/>
      <c r="LK1519"/>
      <c r="LL1519"/>
      <c r="LM1519"/>
      <c r="LN1519"/>
      <c r="LO1519"/>
      <c r="LP1519"/>
      <c r="LQ1519"/>
      <c r="LR1519"/>
      <c r="LS1519"/>
      <c r="LT1519"/>
      <c r="LU1519"/>
      <c r="LV1519"/>
      <c r="LW1519"/>
      <c r="LX1519"/>
      <c r="LY1519"/>
      <c r="LZ1519"/>
      <c r="MA1519"/>
      <c r="MB1519"/>
      <c r="MC1519"/>
      <c r="MD1519"/>
      <c r="ME1519"/>
      <c r="MF1519"/>
      <c r="MG1519"/>
      <c r="MH1519"/>
      <c r="MI1519"/>
      <c r="MJ1519"/>
      <c r="MK1519"/>
      <c r="ML1519"/>
      <c r="MM1519"/>
      <c r="MN1519"/>
      <c r="MO1519"/>
      <c r="MP1519"/>
      <c r="MQ1519"/>
      <c r="MR1519"/>
      <c r="MS1519"/>
      <c r="MT1519"/>
      <c r="MU1519"/>
      <c r="MV1519"/>
      <c r="MW1519"/>
      <c r="MX1519"/>
      <c r="MY1519"/>
      <c r="MZ1519"/>
      <c r="NA1519"/>
      <c r="NB1519"/>
      <c r="NC1519"/>
      <c r="ND1519"/>
      <c r="NE1519"/>
      <c r="NF1519"/>
      <c r="NG1519"/>
      <c r="NH1519"/>
      <c r="NI1519"/>
      <c r="NJ1519"/>
      <c r="NK1519"/>
      <c r="NL1519"/>
      <c r="NM1519"/>
      <c r="NN1519"/>
      <c r="NO1519"/>
      <c r="NP1519"/>
      <c r="NQ1519"/>
      <c r="NR1519"/>
      <c r="NS1519"/>
      <c r="NT1519"/>
      <c r="NU1519"/>
      <c r="NV1519"/>
      <c r="NW1519"/>
      <c r="NX1519"/>
      <c r="NY1519"/>
      <c r="NZ1519"/>
      <c r="OA1519"/>
    </row>
    <row r="1520" spans="16:391"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  <c r="CN1520"/>
      <c r="CO1520"/>
      <c r="CP1520"/>
      <c r="CQ1520"/>
      <c r="CR1520"/>
      <c r="CS1520"/>
      <c r="CT1520"/>
      <c r="CU1520"/>
      <c r="CV1520"/>
      <c r="CW1520"/>
      <c r="CX1520"/>
      <c r="CY1520"/>
      <c r="CZ1520"/>
      <c r="DA1520"/>
      <c r="DB1520"/>
      <c r="DC1520"/>
      <c r="DD1520"/>
      <c r="DE1520"/>
      <c r="DF1520"/>
      <c r="DG1520"/>
      <c r="DH1520"/>
      <c r="DI1520"/>
      <c r="DJ1520"/>
      <c r="DK1520"/>
      <c r="DL1520"/>
      <c r="DM1520"/>
      <c r="DN1520"/>
      <c r="DO1520"/>
      <c r="DP1520"/>
      <c r="DQ1520"/>
      <c r="DR1520"/>
      <c r="DS1520"/>
      <c r="DT1520"/>
      <c r="DU1520"/>
      <c r="DV1520"/>
      <c r="DW1520"/>
      <c r="DX1520"/>
      <c r="DY1520"/>
      <c r="DZ1520"/>
      <c r="EA1520"/>
      <c r="EB1520"/>
      <c r="EC1520"/>
      <c r="ED1520"/>
      <c r="EE1520"/>
      <c r="EF1520"/>
      <c r="EG1520"/>
      <c r="EH1520"/>
      <c r="EI1520"/>
      <c r="EJ1520"/>
      <c r="EK1520"/>
      <c r="EL1520"/>
      <c r="EM1520"/>
      <c r="EN1520"/>
      <c r="EO1520"/>
      <c r="EP1520"/>
      <c r="EQ1520"/>
      <c r="ER1520"/>
      <c r="ES1520"/>
      <c r="ET1520"/>
      <c r="EU1520"/>
      <c r="EV1520"/>
      <c r="EW1520"/>
      <c r="EX1520"/>
      <c r="EY1520"/>
      <c r="EZ1520"/>
      <c r="FA1520"/>
      <c r="FB1520"/>
      <c r="FC1520"/>
      <c r="FD1520"/>
      <c r="FE1520"/>
      <c r="FF1520"/>
      <c r="FG1520"/>
      <c r="FH1520"/>
      <c r="FI1520"/>
      <c r="FJ1520"/>
      <c r="FK1520"/>
      <c r="FL1520"/>
      <c r="FM1520"/>
      <c r="FN1520"/>
      <c r="FO1520"/>
      <c r="FP1520"/>
      <c r="FQ1520"/>
      <c r="FR1520"/>
      <c r="FS1520"/>
      <c r="FT1520"/>
      <c r="FU1520"/>
      <c r="FV1520"/>
      <c r="FW1520"/>
      <c r="FX1520"/>
      <c r="FY1520"/>
      <c r="FZ1520"/>
      <c r="GA1520"/>
      <c r="GB1520"/>
      <c r="GC1520"/>
      <c r="GD1520"/>
      <c r="GE1520"/>
      <c r="GF1520"/>
      <c r="GG1520"/>
      <c r="GH1520"/>
      <c r="GI1520"/>
      <c r="GJ1520"/>
      <c r="GK1520"/>
      <c r="GL1520"/>
      <c r="GM1520"/>
      <c r="GN1520"/>
      <c r="GO1520"/>
      <c r="GP1520"/>
      <c r="GQ1520"/>
      <c r="GR1520"/>
      <c r="GS1520"/>
      <c r="GT1520"/>
      <c r="GU1520"/>
      <c r="GV1520"/>
      <c r="GW1520"/>
      <c r="GX1520"/>
      <c r="GY1520"/>
      <c r="GZ1520"/>
      <c r="HA1520"/>
      <c r="HB1520"/>
      <c r="HC1520"/>
      <c r="HD1520"/>
      <c r="HE1520"/>
      <c r="HF1520"/>
      <c r="HG1520"/>
      <c r="HH1520"/>
      <c r="HI1520"/>
      <c r="HJ1520"/>
      <c r="HK1520"/>
      <c r="HL1520"/>
      <c r="HM1520"/>
      <c r="HN1520"/>
      <c r="HO1520"/>
      <c r="HP1520"/>
      <c r="HQ1520"/>
      <c r="HR1520"/>
      <c r="HS1520"/>
      <c r="HT1520"/>
      <c r="HU1520"/>
      <c r="HV1520"/>
      <c r="HW1520"/>
      <c r="HX1520"/>
      <c r="HY1520"/>
      <c r="HZ1520"/>
      <c r="IA1520"/>
      <c r="IB1520"/>
      <c r="IC1520"/>
      <c r="ID1520"/>
      <c r="IE1520"/>
      <c r="IF1520"/>
      <c r="IG1520"/>
      <c r="IH1520"/>
      <c r="II1520"/>
      <c r="IJ1520"/>
      <c r="IK1520"/>
      <c r="IL1520"/>
      <c r="IM1520"/>
      <c r="IN1520"/>
      <c r="IO1520"/>
      <c r="IP1520"/>
      <c r="IQ1520"/>
      <c r="IR1520"/>
      <c r="IS1520"/>
      <c r="IT1520"/>
      <c r="IU1520"/>
      <c r="IV1520"/>
      <c r="IW1520"/>
      <c r="IX1520"/>
      <c r="IY1520"/>
      <c r="IZ1520"/>
      <c r="JA1520"/>
      <c r="JB1520"/>
      <c r="JC1520"/>
      <c r="JD1520"/>
      <c r="JE1520"/>
      <c r="JF1520"/>
      <c r="JG1520"/>
      <c r="JH1520"/>
      <c r="JI1520"/>
      <c r="JJ1520"/>
      <c r="JK1520"/>
      <c r="JL1520"/>
      <c r="JM1520"/>
      <c r="JN1520"/>
      <c r="JO1520"/>
      <c r="JP1520"/>
      <c r="JQ1520"/>
      <c r="JR1520"/>
      <c r="JS1520"/>
      <c r="JT1520"/>
      <c r="JU1520"/>
      <c r="JV1520"/>
      <c r="JW1520"/>
      <c r="JX1520"/>
      <c r="JY1520"/>
      <c r="JZ1520"/>
      <c r="KA1520"/>
      <c r="KB1520"/>
      <c r="KC1520"/>
      <c r="KD1520"/>
      <c r="KE1520"/>
      <c r="KF1520"/>
      <c r="KG1520"/>
      <c r="KH1520"/>
      <c r="KI1520"/>
      <c r="KJ1520"/>
      <c r="KK1520"/>
      <c r="KL1520"/>
      <c r="KM1520"/>
      <c r="KN1520"/>
      <c r="KO1520"/>
      <c r="KP1520"/>
      <c r="KQ1520"/>
      <c r="KR1520"/>
      <c r="KS1520"/>
      <c r="KT1520"/>
      <c r="KU1520"/>
      <c r="KV1520"/>
      <c r="KW1520"/>
      <c r="KX1520"/>
      <c r="KY1520"/>
      <c r="KZ1520"/>
      <c r="LA1520"/>
      <c r="LB1520"/>
      <c r="LC1520"/>
      <c r="LD1520"/>
      <c r="LE1520"/>
      <c r="LF1520"/>
      <c r="LG1520"/>
      <c r="LH1520"/>
      <c r="LI1520"/>
      <c r="LJ1520"/>
      <c r="LK1520"/>
      <c r="LL1520"/>
      <c r="LM1520"/>
      <c r="LN1520"/>
      <c r="LO1520"/>
      <c r="LP1520"/>
      <c r="LQ1520"/>
      <c r="LR1520"/>
      <c r="LS1520"/>
      <c r="LT1520"/>
      <c r="LU1520"/>
      <c r="LV1520"/>
      <c r="LW1520"/>
      <c r="LX1520"/>
      <c r="LY1520"/>
      <c r="LZ1520"/>
      <c r="MA1520"/>
      <c r="MB1520"/>
      <c r="MC1520"/>
      <c r="MD1520"/>
      <c r="ME1520"/>
      <c r="MF1520"/>
      <c r="MG1520"/>
      <c r="MH1520"/>
      <c r="MI1520"/>
      <c r="MJ1520"/>
      <c r="MK1520"/>
      <c r="ML1520"/>
      <c r="MM1520"/>
      <c r="MN1520"/>
      <c r="MO1520"/>
      <c r="MP1520"/>
      <c r="MQ1520"/>
      <c r="MR1520"/>
      <c r="MS1520"/>
      <c r="MT1520"/>
      <c r="MU1520"/>
      <c r="MV1520"/>
      <c r="MW1520"/>
      <c r="MX1520"/>
      <c r="MY1520"/>
      <c r="MZ1520"/>
      <c r="NA1520"/>
      <c r="NB1520"/>
      <c r="NC1520"/>
      <c r="ND1520"/>
      <c r="NE1520"/>
      <c r="NF1520"/>
      <c r="NG1520"/>
      <c r="NH1520"/>
      <c r="NI1520"/>
      <c r="NJ1520"/>
      <c r="NK1520"/>
      <c r="NL1520"/>
      <c r="NM1520"/>
      <c r="NN1520"/>
      <c r="NO1520"/>
      <c r="NP1520"/>
      <c r="NQ1520"/>
      <c r="NR1520"/>
      <c r="NS1520"/>
      <c r="NT1520"/>
      <c r="NU1520"/>
      <c r="NV1520"/>
      <c r="NW1520"/>
      <c r="NX1520"/>
      <c r="NY1520"/>
      <c r="NZ1520"/>
      <c r="OA1520"/>
    </row>
    <row r="1521" spans="16:391"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  <c r="CN1521"/>
      <c r="CO1521"/>
      <c r="CP1521"/>
      <c r="CQ1521"/>
      <c r="CR1521"/>
      <c r="CS1521"/>
      <c r="CT1521"/>
      <c r="CU1521"/>
      <c r="CV1521"/>
      <c r="CW1521"/>
      <c r="CX1521"/>
      <c r="CY1521"/>
      <c r="CZ1521"/>
      <c r="DA1521"/>
      <c r="DB1521"/>
      <c r="DC1521"/>
      <c r="DD1521"/>
      <c r="DE1521"/>
      <c r="DF1521"/>
      <c r="DG1521"/>
      <c r="DH1521"/>
      <c r="DI1521"/>
      <c r="DJ1521"/>
      <c r="DK1521"/>
      <c r="DL1521"/>
      <c r="DM1521"/>
      <c r="DN1521"/>
      <c r="DO1521"/>
      <c r="DP1521"/>
      <c r="DQ1521"/>
      <c r="DR1521"/>
      <c r="DS1521"/>
      <c r="DT1521"/>
      <c r="DU1521"/>
      <c r="DV1521"/>
      <c r="DW1521"/>
      <c r="DX1521"/>
      <c r="DY1521"/>
      <c r="DZ1521"/>
      <c r="EA1521"/>
      <c r="EB1521"/>
      <c r="EC1521"/>
      <c r="ED1521"/>
      <c r="EE1521"/>
      <c r="EF1521"/>
      <c r="EG1521"/>
      <c r="EH1521"/>
      <c r="EI1521"/>
      <c r="EJ1521"/>
      <c r="EK1521"/>
      <c r="EL1521"/>
      <c r="EM1521"/>
      <c r="EN1521"/>
      <c r="EO1521"/>
      <c r="EP1521"/>
      <c r="EQ1521"/>
      <c r="ER1521"/>
      <c r="ES1521"/>
      <c r="ET1521"/>
      <c r="EU1521"/>
      <c r="EV1521"/>
      <c r="EW1521"/>
      <c r="EX1521"/>
      <c r="EY1521"/>
      <c r="EZ1521"/>
      <c r="FA1521"/>
      <c r="FB1521"/>
      <c r="FC1521"/>
      <c r="FD1521"/>
      <c r="FE1521"/>
      <c r="FF1521"/>
      <c r="FG1521"/>
      <c r="FH1521"/>
      <c r="FI1521"/>
      <c r="FJ1521"/>
      <c r="FK1521"/>
      <c r="FL1521"/>
      <c r="FM1521"/>
      <c r="FN1521"/>
      <c r="FO1521"/>
      <c r="FP1521"/>
      <c r="FQ1521"/>
      <c r="FR1521"/>
      <c r="FS1521"/>
      <c r="FT1521"/>
      <c r="FU1521"/>
      <c r="FV1521"/>
      <c r="FW1521"/>
      <c r="FX1521"/>
      <c r="FY1521"/>
      <c r="FZ1521"/>
      <c r="GA1521"/>
      <c r="GB1521"/>
      <c r="GC1521"/>
      <c r="GD1521"/>
      <c r="GE1521"/>
      <c r="GF1521"/>
      <c r="GG1521"/>
      <c r="GH1521"/>
      <c r="GI1521"/>
      <c r="GJ1521"/>
      <c r="GK1521"/>
      <c r="GL1521"/>
      <c r="GM1521"/>
      <c r="GN1521"/>
      <c r="GO1521"/>
      <c r="GP1521"/>
      <c r="GQ1521"/>
      <c r="GR1521"/>
      <c r="GS1521"/>
      <c r="GT1521"/>
      <c r="GU1521"/>
      <c r="GV1521"/>
      <c r="GW1521"/>
      <c r="GX1521"/>
      <c r="GY1521"/>
      <c r="GZ1521"/>
      <c r="HA1521"/>
      <c r="HB1521"/>
      <c r="HC1521"/>
      <c r="HD1521"/>
      <c r="HE1521"/>
      <c r="HF1521"/>
      <c r="HG1521"/>
      <c r="HH1521"/>
      <c r="HI1521"/>
      <c r="HJ1521"/>
      <c r="HK1521"/>
      <c r="HL1521"/>
      <c r="HM1521"/>
      <c r="HN1521"/>
      <c r="HO1521"/>
      <c r="HP1521"/>
      <c r="HQ1521"/>
      <c r="HR1521"/>
      <c r="HS1521"/>
      <c r="HT1521"/>
      <c r="HU1521"/>
      <c r="HV1521"/>
      <c r="HW1521"/>
      <c r="HX1521"/>
      <c r="HY1521"/>
      <c r="HZ1521"/>
      <c r="IA1521"/>
      <c r="IB1521"/>
      <c r="IC1521"/>
      <c r="ID1521"/>
      <c r="IE1521"/>
      <c r="IF1521"/>
      <c r="IG1521"/>
      <c r="IH1521"/>
      <c r="II1521"/>
      <c r="IJ1521"/>
      <c r="IK1521"/>
      <c r="IL1521"/>
      <c r="IM1521"/>
      <c r="IN1521"/>
      <c r="IO1521"/>
      <c r="IP1521"/>
      <c r="IQ1521"/>
      <c r="IR1521"/>
      <c r="IS1521"/>
      <c r="IT1521"/>
      <c r="IU1521"/>
      <c r="IV1521"/>
      <c r="IW1521"/>
      <c r="IX1521"/>
      <c r="IY1521"/>
      <c r="IZ1521"/>
      <c r="JA1521"/>
      <c r="JB1521"/>
      <c r="JC1521"/>
      <c r="JD1521"/>
      <c r="JE1521"/>
      <c r="JF1521"/>
      <c r="JG1521"/>
      <c r="JH1521"/>
      <c r="JI1521"/>
      <c r="JJ1521"/>
      <c r="JK1521"/>
      <c r="JL1521"/>
      <c r="JM1521"/>
      <c r="JN1521"/>
      <c r="JO1521"/>
      <c r="JP1521"/>
      <c r="JQ1521"/>
      <c r="JR1521"/>
      <c r="JS1521"/>
      <c r="JT1521"/>
      <c r="JU1521"/>
      <c r="JV1521"/>
      <c r="JW1521"/>
      <c r="JX1521"/>
      <c r="JY1521"/>
      <c r="JZ1521"/>
      <c r="KA1521"/>
      <c r="KB1521"/>
      <c r="KC1521"/>
      <c r="KD1521"/>
      <c r="KE1521"/>
      <c r="KF1521"/>
      <c r="KG1521"/>
      <c r="KH1521"/>
      <c r="KI1521"/>
      <c r="KJ1521"/>
      <c r="KK1521"/>
      <c r="KL1521"/>
      <c r="KM1521"/>
      <c r="KN1521"/>
      <c r="KO1521"/>
      <c r="KP1521"/>
      <c r="KQ1521"/>
      <c r="KR1521"/>
      <c r="KS1521"/>
      <c r="KT1521"/>
      <c r="KU1521"/>
      <c r="KV1521"/>
      <c r="KW1521"/>
      <c r="KX1521"/>
      <c r="KY1521"/>
      <c r="KZ1521"/>
      <c r="LA1521"/>
      <c r="LB1521"/>
      <c r="LC1521"/>
      <c r="LD1521"/>
      <c r="LE1521"/>
      <c r="LF1521"/>
      <c r="LG1521"/>
      <c r="LH1521"/>
      <c r="LI1521"/>
      <c r="LJ1521"/>
      <c r="LK1521"/>
      <c r="LL1521"/>
      <c r="LM1521"/>
      <c r="LN1521"/>
      <c r="LO1521"/>
      <c r="LP1521"/>
      <c r="LQ1521"/>
      <c r="LR1521"/>
      <c r="LS1521"/>
      <c r="LT1521"/>
      <c r="LU1521"/>
      <c r="LV1521"/>
      <c r="LW1521"/>
      <c r="LX1521"/>
      <c r="LY1521"/>
      <c r="LZ1521"/>
      <c r="MA1521"/>
      <c r="MB1521"/>
      <c r="MC1521"/>
      <c r="MD1521"/>
      <c r="ME1521"/>
      <c r="MF1521"/>
      <c r="MG1521"/>
      <c r="MH1521"/>
      <c r="MI1521"/>
      <c r="MJ1521"/>
      <c r="MK1521"/>
      <c r="ML1521"/>
      <c r="MM1521"/>
      <c r="MN1521"/>
      <c r="MO1521"/>
      <c r="MP1521"/>
      <c r="MQ1521"/>
      <c r="MR1521"/>
      <c r="MS1521"/>
      <c r="MT1521"/>
      <c r="MU1521"/>
      <c r="MV1521"/>
      <c r="MW1521"/>
      <c r="MX1521"/>
      <c r="MY1521"/>
      <c r="MZ1521"/>
      <c r="NA1521"/>
      <c r="NB1521"/>
      <c r="NC1521"/>
      <c r="ND1521"/>
      <c r="NE1521"/>
      <c r="NF1521"/>
      <c r="NG1521"/>
      <c r="NH1521"/>
      <c r="NI1521"/>
      <c r="NJ1521"/>
      <c r="NK1521"/>
      <c r="NL1521"/>
      <c r="NM1521"/>
      <c r="NN1521"/>
      <c r="NO1521"/>
      <c r="NP1521"/>
      <c r="NQ1521"/>
      <c r="NR1521"/>
      <c r="NS1521"/>
      <c r="NT1521"/>
      <c r="NU1521"/>
      <c r="NV1521"/>
      <c r="NW1521"/>
      <c r="NX1521"/>
      <c r="NY1521"/>
      <c r="NZ1521"/>
      <c r="OA1521"/>
    </row>
    <row r="1522" spans="16:391"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  <c r="CN1522"/>
      <c r="CO1522"/>
      <c r="CP1522"/>
      <c r="CQ1522"/>
      <c r="CR1522"/>
      <c r="CS1522"/>
      <c r="CT1522"/>
      <c r="CU1522"/>
      <c r="CV1522"/>
      <c r="CW1522"/>
      <c r="CX1522"/>
      <c r="CY1522"/>
      <c r="CZ1522"/>
      <c r="DA1522"/>
      <c r="DB1522"/>
      <c r="DC1522"/>
      <c r="DD1522"/>
      <c r="DE1522"/>
      <c r="DF1522"/>
      <c r="DG1522"/>
      <c r="DH1522"/>
      <c r="DI1522"/>
      <c r="DJ1522"/>
      <c r="DK1522"/>
      <c r="DL1522"/>
      <c r="DM1522"/>
      <c r="DN1522"/>
      <c r="DO1522"/>
      <c r="DP1522"/>
      <c r="DQ1522"/>
      <c r="DR1522"/>
      <c r="DS1522"/>
      <c r="DT1522"/>
      <c r="DU1522"/>
      <c r="DV1522"/>
      <c r="DW1522"/>
      <c r="DX1522"/>
      <c r="DY1522"/>
      <c r="DZ1522"/>
      <c r="EA1522"/>
      <c r="EB1522"/>
      <c r="EC1522"/>
      <c r="ED1522"/>
      <c r="EE1522"/>
      <c r="EF1522"/>
      <c r="EG1522"/>
      <c r="EH1522"/>
      <c r="EI1522"/>
      <c r="EJ1522"/>
      <c r="EK1522"/>
      <c r="EL1522"/>
      <c r="EM1522"/>
      <c r="EN1522"/>
      <c r="EO1522"/>
      <c r="EP1522"/>
      <c r="EQ1522"/>
      <c r="ER1522"/>
      <c r="ES1522"/>
      <c r="ET1522"/>
      <c r="EU1522"/>
      <c r="EV1522"/>
      <c r="EW1522"/>
      <c r="EX1522"/>
      <c r="EY1522"/>
      <c r="EZ1522"/>
      <c r="FA1522"/>
      <c r="FB1522"/>
      <c r="FC1522"/>
      <c r="FD1522"/>
      <c r="FE1522"/>
      <c r="FF1522"/>
      <c r="FG1522"/>
      <c r="FH1522"/>
      <c r="FI1522"/>
      <c r="FJ1522"/>
      <c r="FK1522"/>
      <c r="FL1522"/>
      <c r="FM1522"/>
      <c r="FN1522"/>
      <c r="FO1522"/>
      <c r="FP1522"/>
      <c r="FQ1522"/>
      <c r="FR1522"/>
      <c r="FS1522"/>
      <c r="FT1522"/>
      <c r="FU1522"/>
      <c r="FV1522"/>
      <c r="FW1522"/>
      <c r="FX1522"/>
      <c r="FY1522"/>
      <c r="FZ1522"/>
      <c r="GA1522"/>
      <c r="GB1522"/>
      <c r="GC1522"/>
      <c r="GD1522"/>
      <c r="GE1522"/>
      <c r="GF1522"/>
      <c r="GG1522"/>
      <c r="GH1522"/>
      <c r="GI1522"/>
      <c r="GJ1522"/>
      <c r="GK1522"/>
      <c r="GL1522"/>
      <c r="GM1522"/>
      <c r="GN1522"/>
      <c r="GO1522"/>
      <c r="GP1522"/>
      <c r="GQ1522"/>
      <c r="GR1522"/>
      <c r="GS1522"/>
      <c r="GT1522"/>
      <c r="GU1522"/>
      <c r="GV1522"/>
      <c r="GW1522"/>
      <c r="GX1522"/>
      <c r="GY1522"/>
      <c r="GZ1522"/>
      <c r="HA1522"/>
      <c r="HB1522"/>
      <c r="HC1522"/>
      <c r="HD1522"/>
      <c r="HE1522"/>
      <c r="HF1522"/>
      <c r="HG1522"/>
      <c r="HH1522"/>
      <c r="HI1522"/>
      <c r="HJ1522"/>
      <c r="HK1522"/>
      <c r="HL1522"/>
      <c r="HM1522"/>
      <c r="HN1522"/>
      <c r="HO1522"/>
      <c r="HP1522"/>
      <c r="HQ1522"/>
      <c r="HR1522"/>
      <c r="HS1522"/>
      <c r="HT1522"/>
      <c r="HU1522"/>
      <c r="HV1522"/>
      <c r="HW1522"/>
      <c r="HX1522"/>
      <c r="HY1522"/>
      <c r="HZ1522"/>
      <c r="IA1522"/>
      <c r="IB1522"/>
      <c r="IC1522"/>
      <c r="ID1522"/>
      <c r="IE1522"/>
      <c r="IF1522"/>
      <c r="IG1522"/>
      <c r="IH1522"/>
      <c r="II1522"/>
      <c r="IJ1522"/>
      <c r="IK1522"/>
      <c r="IL1522"/>
      <c r="IM1522"/>
      <c r="IN1522"/>
      <c r="IO1522"/>
      <c r="IP1522"/>
      <c r="IQ1522"/>
      <c r="IR1522"/>
      <c r="IS1522"/>
      <c r="IT1522"/>
      <c r="IU1522"/>
      <c r="IV1522"/>
      <c r="IW1522"/>
      <c r="IX1522"/>
      <c r="IY1522"/>
      <c r="IZ1522"/>
      <c r="JA1522"/>
      <c r="JB1522"/>
      <c r="JC1522"/>
      <c r="JD1522"/>
      <c r="JE1522"/>
      <c r="JF1522"/>
      <c r="JG1522"/>
      <c r="JH1522"/>
      <c r="JI1522"/>
      <c r="JJ1522"/>
      <c r="JK1522"/>
      <c r="JL1522"/>
      <c r="JM1522"/>
      <c r="JN1522"/>
      <c r="JO1522"/>
      <c r="JP1522"/>
      <c r="JQ1522"/>
      <c r="JR1522"/>
      <c r="JS1522"/>
      <c r="JT1522"/>
      <c r="JU1522"/>
      <c r="JV1522"/>
      <c r="JW1522"/>
      <c r="JX1522"/>
      <c r="JY1522"/>
      <c r="JZ1522"/>
      <c r="KA1522"/>
      <c r="KB1522"/>
      <c r="KC1522"/>
      <c r="KD1522"/>
      <c r="KE1522"/>
      <c r="KF1522"/>
      <c r="KG1522"/>
      <c r="KH1522"/>
      <c r="KI1522"/>
      <c r="KJ1522"/>
      <c r="KK1522"/>
      <c r="KL1522"/>
      <c r="KM1522"/>
      <c r="KN1522"/>
      <c r="KO1522"/>
      <c r="KP1522"/>
      <c r="KQ1522"/>
      <c r="KR1522"/>
      <c r="KS1522"/>
      <c r="KT1522"/>
      <c r="KU1522"/>
      <c r="KV1522"/>
      <c r="KW1522"/>
      <c r="KX1522"/>
      <c r="KY1522"/>
      <c r="KZ1522"/>
      <c r="LA1522"/>
      <c r="LB1522"/>
      <c r="LC1522"/>
      <c r="LD1522"/>
      <c r="LE1522"/>
      <c r="LF1522"/>
      <c r="LG1522"/>
      <c r="LH1522"/>
      <c r="LI1522"/>
      <c r="LJ1522"/>
      <c r="LK1522"/>
      <c r="LL1522"/>
      <c r="LM1522"/>
      <c r="LN1522"/>
      <c r="LO1522"/>
      <c r="LP1522"/>
      <c r="LQ1522"/>
      <c r="LR1522"/>
      <c r="LS1522"/>
      <c r="LT1522"/>
      <c r="LU1522"/>
      <c r="LV1522"/>
      <c r="LW1522"/>
      <c r="LX1522"/>
      <c r="LY1522"/>
      <c r="LZ1522"/>
      <c r="MA1522"/>
      <c r="MB1522"/>
      <c r="MC1522"/>
      <c r="MD1522"/>
      <c r="ME1522"/>
      <c r="MF1522"/>
      <c r="MG1522"/>
      <c r="MH1522"/>
      <c r="MI1522"/>
      <c r="MJ1522"/>
      <c r="MK1522"/>
      <c r="ML1522"/>
      <c r="MM1522"/>
      <c r="MN1522"/>
      <c r="MO1522"/>
      <c r="MP1522"/>
      <c r="MQ1522"/>
      <c r="MR1522"/>
      <c r="MS1522"/>
      <c r="MT1522"/>
      <c r="MU1522"/>
      <c r="MV1522"/>
      <c r="MW1522"/>
      <c r="MX1522"/>
      <c r="MY1522"/>
      <c r="MZ1522"/>
      <c r="NA1522"/>
      <c r="NB1522"/>
      <c r="NC1522"/>
      <c r="ND1522"/>
      <c r="NE1522"/>
      <c r="NF1522"/>
      <c r="NG1522"/>
      <c r="NH1522"/>
      <c r="NI1522"/>
      <c r="NJ1522"/>
      <c r="NK1522"/>
      <c r="NL1522"/>
      <c r="NM1522"/>
      <c r="NN1522"/>
      <c r="NO1522"/>
      <c r="NP1522"/>
      <c r="NQ1522"/>
      <c r="NR1522"/>
      <c r="NS1522"/>
      <c r="NT1522"/>
      <c r="NU1522"/>
      <c r="NV1522"/>
      <c r="NW1522"/>
      <c r="NX1522"/>
      <c r="NY1522"/>
      <c r="NZ1522"/>
      <c r="OA1522"/>
    </row>
    <row r="1523" spans="16:391"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  <c r="CN1523"/>
      <c r="CO1523"/>
      <c r="CP1523"/>
      <c r="CQ1523"/>
      <c r="CR1523"/>
      <c r="CS1523"/>
      <c r="CT1523"/>
      <c r="CU1523"/>
      <c r="CV1523"/>
      <c r="CW1523"/>
      <c r="CX1523"/>
      <c r="CY1523"/>
      <c r="CZ1523"/>
      <c r="DA1523"/>
      <c r="DB1523"/>
      <c r="DC1523"/>
      <c r="DD1523"/>
      <c r="DE1523"/>
      <c r="DF1523"/>
      <c r="DG1523"/>
      <c r="DH1523"/>
      <c r="DI1523"/>
      <c r="DJ1523"/>
      <c r="DK1523"/>
      <c r="DL1523"/>
      <c r="DM1523"/>
      <c r="DN1523"/>
      <c r="DO1523"/>
      <c r="DP1523"/>
      <c r="DQ1523"/>
      <c r="DR1523"/>
      <c r="DS1523"/>
      <c r="DT1523"/>
      <c r="DU1523"/>
      <c r="DV1523"/>
      <c r="DW1523"/>
      <c r="DX1523"/>
      <c r="DY1523"/>
      <c r="DZ1523"/>
      <c r="EA1523"/>
      <c r="EB1523"/>
      <c r="EC1523"/>
      <c r="ED1523"/>
      <c r="EE1523"/>
      <c r="EF1523"/>
      <c r="EG1523"/>
      <c r="EH1523"/>
      <c r="EI1523"/>
      <c r="EJ1523"/>
      <c r="EK1523"/>
      <c r="EL1523"/>
      <c r="EM1523"/>
      <c r="EN1523"/>
      <c r="EO1523"/>
      <c r="EP1523"/>
      <c r="EQ1523"/>
      <c r="ER1523"/>
      <c r="ES1523"/>
      <c r="ET1523"/>
      <c r="EU1523"/>
      <c r="EV1523"/>
      <c r="EW1523"/>
      <c r="EX1523"/>
      <c r="EY1523"/>
      <c r="EZ1523"/>
      <c r="FA1523"/>
      <c r="FB1523"/>
      <c r="FC1523"/>
      <c r="FD1523"/>
      <c r="FE1523"/>
      <c r="FF1523"/>
      <c r="FG1523"/>
      <c r="FH1523"/>
      <c r="FI1523"/>
      <c r="FJ1523"/>
      <c r="FK1523"/>
      <c r="FL1523"/>
      <c r="FM1523"/>
      <c r="FN1523"/>
      <c r="FO1523"/>
      <c r="FP1523"/>
      <c r="FQ1523"/>
      <c r="FR1523"/>
      <c r="FS1523"/>
      <c r="FT1523"/>
      <c r="FU1523"/>
      <c r="FV1523"/>
      <c r="FW1523"/>
      <c r="FX1523"/>
      <c r="FY1523"/>
      <c r="FZ1523"/>
      <c r="GA1523"/>
      <c r="GB1523"/>
      <c r="GC1523"/>
      <c r="GD1523"/>
      <c r="GE1523"/>
      <c r="GF1523"/>
      <c r="GG1523"/>
      <c r="GH1523"/>
      <c r="GI1523"/>
      <c r="GJ1523"/>
      <c r="GK1523"/>
      <c r="GL1523"/>
      <c r="GM1523"/>
      <c r="GN1523"/>
      <c r="GO1523"/>
      <c r="GP1523"/>
      <c r="GQ1523"/>
      <c r="GR1523"/>
      <c r="GS1523"/>
      <c r="GT1523"/>
      <c r="GU1523"/>
      <c r="GV1523"/>
      <c r="GW1523"/>
      <c r="GX1523"/>
      <c r="GY1523"/>
      <c r="GZ1523"/>
      <c r="HA1523"/>
      <c r="HB1523"/>
      <c r="HC1523"/>
      <c r="HD1523"/>
      <c r="HE1523"/>
      <c r="HF1523"/>
      <c r="HG1523"/>
      <c r="HH1523"/>
      <c r="HI1523"/>
      <c r="HJ1523"/>
      <c r="HK1523"/>
      <c r="HL1523"/>
      <c r="HM1523"/>
      <c r="HN1523"/>
      <c r="HO1523"/>
      <c r="HP1523"/>
      <c r="HQ1523"/>
      <c r="HR1523"/>
      <c r="HS1523"/>
      <c r="HT1523"/>
      <c r="HU1523"/>
      <c r="HV1523"/>
      <c r="HW1523"/>
      <c r="HX1523"/>
      <c r="HY1523"/>
      <c r="HZ1523"/>
      <c r="IA1523"/>
      <c r="IB1523"/>
      <c r="IC1523"/>
      <c r="ID1523"/>
      <c r="IE1523"/>
      <c r="IF1523"/>
      <c r="IG1523"/>
      <c r="IH1523"/>
      <c r="II1523"/>
      <c r="IJ1523"/>
      <c r="IK1523"/>
      <c r="IL1523"/>
      <c r="IM1523"/>
      <c r="IN1523"/>
      <c r="IO1523"/>
      <c r="IP1523"/>
      <c r="IQ1523"/>
      <c r="IR1523"/>
      <c r="IS1523"/>
      <c r="IT1523"/>
      <c r="IU1523"/>
      <c r="IV1523"/>
      <c r="IW1523"/>
      <c r="IX1523"/>
      <c r="IY1523"/>
      <c r="IZ1523"/>
      <c r="JA1523"/>
      <c r="JB1523"/>
      <c r="JC1523"/>
      <c r="JD1523"/>
      <c r="JE1523"/>
      <c r="JF1523"/>
      <c r="JG1523"/>
      <c r="JH1523"/>
      <c r="JI1523"/>
      <c r="JJ1523"/>
      <c r="JK1523"/>
      <c r="JL1523"/>
      <c r="JM1523"/>
      <c r="JN1523"/>
      <c r="JO1523"/>
      <c r="JP1523"/>
      <c r="JQ1523"/>
      <c r="JR1523"/>
      <c r="JS1523"/>
      <c r="JT1523"/>
      <c r="JU1523"/>
      <c r="JV1523"/>
      <c r="JW1523"/>
      <c r="JX1523"/>
      <c r="JY1523"/>
      <c r="JZ1523"/>
      <c r="KA1523"/>
      <c r="KB1523"/>
      <c r="KC1523"/>
      <c r="KD1523"/>
      <c r="KE1523"/>
      <c r="KF1523"/>
      <c r="KG1523"/>
      <c r="KH1523"/>
      <c r="KI1523"/>
      <c r="KJ1523"/>
      <c r="KK1523"/>
      <c r="KL1523"/>
      <c r="KM1523"/>
      <c r="KN1523"/>
      <c r="KO1523"/>
      <c r="KP1523"/>
      <c r="KQ1523"/>
      <c r="KR1523"/>
      <c r="KS1523"/>
      <c r="KT1523"/>
      <c r="KU1523"/>
      <c r="KV1523"/>
      <c r="KW1523"/>
      <c r="KX1523"/>
      <c r="KY1523"/>
      <c r="KZ1523"/>
      <c r="LA1523"/>
      <c r="LB1523"/>
      <c r="LC1523"/>
      <c r="LD1523"/>
      <c r="LE1523"/>
      <c r="LF1523"/>
      <c r="LG1523"/>
      <c r="LH1523"/>
      <c r="LI1523"/>
      <c r="LJ1523"/>
      <c r="LK1523"/>
      <c r="LL1523"/>
      <c r="LM1523"/>
      <c r="LN1523"/>
      <c r="LO1523"/>
      <c r="LP1523"/>
      <c r="LQ1523"/>
      <c r="LR1523"/>
      <c r="LS1523"/>
      <c r="LT1523"/>
      <c r="LU1523"/>
      <c r="LV1523"/>
      <c r="LW1523"/>
      <c r="LX1523"/>
      <c r="LY1523"/>
      <c r="LZ1523"/>
      <c r="MA1523"/>
      <c r="MB1523"/>
      <c r="MC1523"/>
      <c r="MD1523"/>
      <c r="ME1523"/>
      <c r="MF1523"/>
      <c r="MG1523"/>
      <c r="MH1523"/>
      <c r="MI1523"/>
      <c r="MJ1523"/>
      <c r="MK1523"/>
      <c r="ML1523"/>
      <c r="MM1523"/>
      <c r="MN1523"/>
      <c r="MO1523"/>
      <c r="MP1523"/>
      <c r="MQ1523"/>
      <c r="MR1523"/>
      <c r="MS1523"/>
      <c r="MT1523"/>
      <c r="MU1523"/>
      <c r="MV1523"/>
      <c r="MW1523"/>
      <c r="MX1523"/>
      <c r="MY1523"/>
      <c r="MZ1523"/>
      <c r="NA1523"/>
      <c r="NB1523"/>
      <c r="NC1523"/>
      <c r="ND1523"/>
      <c r="NE1523"/>
      <c r="NF1523"/>
      <c r="NG1523"/>
      <c r="NH1523"/>
      <c r="NI1523"/>
      <c r="NJ1523"/>
      <c r="NK1523"/>
      <c r="NL1523"/>
      <c r="NM1523"/>
      <c r="NN1523"/>
      <c r="NO1523"/>
      <c r="NP1523"/>
      <c r="NQ1523"/>
      <c r="NR1523"/>
      <c r="NS1523"/>
      <c r="NT1523"/>
      <c r="NU1523"/>
      <c r="NV1523"/>
      <c r="NW1523"/>
      <c r="NX1523"/>
      <c r="NY1523"/>
      <c r="NZ1523"/>
      <c r="OA1523"/>
    </row>
    <row r="1524" spans="16:391"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  <c r="CN1524"/>
      <c r="CO1524"/>
      <c r="CP1524"/>
      <c r="CQ1524"/>
      <c r="CR1524"/>
      <c r="CS1524"/>
      <c r="CT1524"/>
      <c r="CU1524"/>
      <c r="CV1524"/>
      <c r="CW1524"/>
      <c r="CX1524"/>
      <c r="CY1524"/>
      <c r="CZ1524"/>
      <c r="DA1524"/>
      <c r="DB1524"/>
      <c r="DC1524"/>
      <c r="DD1524"/>
      <c r="DE1524"/>
      <c r="DF1524"/>
      <c r="DG1524"/>
      <c r="DH1524"/>
      <c r="DI1524"/>
      <c r="DJ1524"/>
      <c r="DK1524"/>
      <c r="DL1524"/>
      <c r="DM1524"/>
      <c r="DN1524"/>
      <c r="DO1524"/>
      <c r="DP1524"/>
      <c r="DQ1524"/>
      <c r="DR1524"/>
      <c r="DS1524"/>
      <c r="DT1524"/>
      <c r="DU1524"/>
      <c r="DV1524"/>
      <c r="DW1524"/>
      <c r="DX1524"/>
      <c r="DY1524"/>
      <c r="DZ1524"/>
      <c r="EA1524"/>
      <c r="EB1524"/>
      <c r="EC1524"/>
      <c r="ED1524"/>
      <c r="EE1524"/>
      <c r="EF1524"/>
      <c r="EG1524"/>
      <c r="EH1524"/>
      <c r="EI1524"/>
      <c r="EJ1524"/>
      <c r="EK1524"/>
      <c r="EL1524"/>
      <c r="EM1524"/>
      <c r="EN1524"/>
      <c r="EO1524"/>
      <c r="EP1524"/>
      <c r="EQ1524"/>
      <c r="ER1524"/>
      <c r="ES1524"/>
      <c r="ET1524"/>
      <c r="EU1524"/>
      <c r="EV1524"/>
      <c r="EW1524"/>
      <c r="EX1524"/>
      <c r="EY1524"/>
      <c r="EZ1524"/>
      <c r="FA1524"/>
      <c r="FB1524"/>
      <c r="FC1524"/>
      <c r="FD1524"/>
      <c r="FE1524"/>
      <c r="FF1524"/>
      <c r="FG1524"/>
      <c r="FH1524"/>
      <c r="FI1524"/>
      <c r="FJ1524"/>
      <c r="FK1524"/>
      <c r="FL1524"/>
      <c r="FM1524"/>
      <c r="FN1524"/>
      <c r="FO1524"/>
      <c r="FP1524"/>
      <c r="FQ1524"/>
      <c r="FR1524"/>
      <c r="FS1524"/>
      <c r="FT1524"/>
      <c r="FU1524"/>
      <c r="FV1524"/>
      <c r="FW1524"/>
      <c r="FX1524"/>
      <c r="FY1524"/>
      <c r="FZ1524"/>
      <c r="GA1524"/>
      <c r="GB1524"/>
      <c r="GC1524"/>
      <c r="GD1524"/>
      <c r="GE1524"/>
      <c r="GF1524"/>
      <c r="GG1524"/>
      <c r="GH1524"/>
      <c r="GI1524"/>
      <c r="GJ1524"/>
      <c r="GK1524"/>
      <c r="GL1524"/>
      <c r="GM1524"/>
      <c r="GN1524"/>
      <c r="GO1524"/>
      <c r="GP1524"/>
      <c r="GQ1524"/>
      <c r="GR1524"/>
      <c r="GS1524"/>
      <c r="GT1524"/>
      <c r="GU1524"/>
      <c r="GV1524"/>
      <c r="GW1524"/>
      <c r="GX1524"/>
      <c r="GY1524"/>
      <c r="GZ1524"/>
      <c r="HA1524"/>
      <c r="HB1524"/>
      <c r="HC1524"/>
      <c r="HD1524"/>
      <c r="HE1524"/>
      <c r="HF1524"/>
      <c r="HG1524"/>
      <c r="HH1524"/>
      <c r="HI1524"/>
      <c r="HJ1524"/>
      <c r="HK1524"/>
      <c r="HL1524"/>
      <c r="HM1524"/>
      <c r="HN1524"/>
      <c r="HO1524"/>
      <c r="HP1524"/>
      <c r="HQ1524"/>
      <c r="HR1524"/>
      <c r="HS1524"/>
      <c r="HT1524"/>
      <c r="HU1524"/>
      <c r="HV1524"/>
      <c r="HW1524"/>
      <c r="HX1524"/>
      <c r="HY1524"/>
      <c r="HZ1524"/>
      <c r="IA1524"/>
      <c r="IB1524"/>
      <c r="IC1524"/>
      <c r="ID1524"/>
      <c r="IE1524"/>
      <c r="IF1524"/>
      <c r="IG1524"/>
      <c r="IH1524"/>
      <c r="II1524"/>
      <c r="IJ1524"/>
      <c r="IK1524"/>
      <c r="IL1524"/>
      <c r="IM1524"/>
      <c r="IN1524"/>
      <c r="IO1524"/>
      <c r="IP1524"/>
      <c r="IQ1524"/>
      <c r="IR1524"/>
      <c r="IS1524"/>
      <c r="IT1524"/>
      <c r="IU1524"/>
      <c r="IV1524"/>
      <c r="IW1524"/>
      <c r="IX1524"/>
      <c r="IY1524"/>
      <c r="IZ1524"/>
      <c r="JA1524"/>
      <c r="JB1524"/>
      <c r="JC1524"/>
      <c r="JD1524"/>
      <c r="JE1524"/>
      <c r="JF1524"/>
      <c r="JG1524"/>
      <c r="JH1524"/>
      <c r="JI1524"/>
      <c r="JJ1524"/>
      <c r="JK1524"/>
      <c r="JL1524"/>
      <c r="JM1524"/>
      <c r="JN1524"/>
      <c r="JO1524"/>
      <c r="JP1524"/>
      <c r="JQ1524"/>
      <c r="JR1524"/>
      <c r="JS1524"/>
      <c r="JT1524"/>
      <c r="JU1524"/>
      <c r="JV1524"/>
      <c r="JW1524"/>
      <c r="JX1524"/>
      <c r="JY1524"/>
      <c r="JZ1524"/>
      <c r="KA1524"/>
      <c r="KB1524"/>
      <c r="KC1524"/>
      <c r="KD1524"/>
      <c r="KE1524"/>
      <c r="KF1524"/>
      <c r="KG1524"/>
      <c r="KH1524"/>
      <c r="KI1524"/>
      <c r="KJ1524"/>
      <c r="KK1524"/>
      <c r="KL1524"/>
      <c r="KM1524"/>
      <c r="KN1524"/>
      <c r="KO1524"/>
      <c r="KP1524"/>
      <c r="KQ1524"/>
      <c r="KR1524"/>
      <c r="KS1524"/>
      <c r="KT1524"/>
      <c r="KU1524"/>
      <c r="KV1524"/>
      <c r="KW1524"/>
      <c r="KX1524"/>
      <c r="KY1524"/>
      <c r="KZ1524"/>
      <c r="LA1524"/>
      <c r="LB1524"/>
      <c r="LC1524"/>
      <c r="LD1524"/>
      <c r="LE1524"/>
      <c r="LF1524"/>
      <c r="LG1524"/>
      <c r="LH1524"/>
      <c r="LI1524"/>
      <c r="LJ1524"/>
      <c r="LK1524"/>
      <c r="LL1524"/>
      <c r="LM1524"/>
      <c r="LN1524"/>
      <c r="LO1524"/>
      <c r="LP1524"/>
      <c r="LQ1524"/>
      <c r="LR1524"/>
      <c r="LS1524"/>
      <c r="LT1524"/>
      <c r="LU1524"/>
      <c r="LV1524"/>
      <c r="LW1524"/>
      <c r="LX1524"/>
      <c r="LY1524"/>
      <c r="LZ1524"/>
      <c r="MA1524"/>
      <c r="MB1524"/>
      <c r="MC1524"/>
      <c r="MD1524"/>
      <c r="ME1524"/>
      <c r="MF1524"/>
      <c r="MG1524"/>
      <c r="MH1524"/>
      <c r="MI1524"/>
      <c r="MJ1524"/>
      <c r="MK1524"/>
      <c r="ML1524"/>
      <c r="MM1524"/>
      <c r="MN1524"/>
      <c r="MO1524"/>
      <c r="MP1524"/>
      <c r="MQ1524"/>
      <c r="MR1524"/>
      <c r="MS1524"/>
      <c r="MT1524"/>
      <c r="MU1524"/>
      <c r="MV1524"/>
      <c r="MW1524"/>
      <c r="MX1524"/>
      <c r="MY1524"/>
      <c r="MZ1524"/>
      <c r="NA1524"/>
      <c r="NB1524"/>
      <c r="NC1524"/>
      <c r="ND1524"/>
      <c r="NE1524"/>
      <c r="NF1524"/>
      <c r="NG1524"/>
      <c r="NH1524"/>
      <c r="NI1524"/>
      <c r="NJ1524"/>
      <c r="NK1524"/>
      <c r="NL1524"/>
      <c r="NM1524"/>
      <c r="NN1524"/>
      <c r="NO1524"/>
      <c r="NP1524"/>
      <c r="NQ1524"/>
      <c r="NR1524"/>
      <c r="NS1524"/>
      <c r="NT1524"/>
      <c r="NU1524"/>
      <c r="NV1524"/>
      <c r="NW1524"/>
      <c r="NX1524"/>
      <c r="NY1524"/>
      <c r="NZ1524"/>
      <c r="OA1524"/>
    </row>
    <row r="1525" spans="16:391"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  <c r="CN1525"/>
      <c r="CO1525"/>
      <c r="CP1525"/>
      <c r="CQ1525"/>
      <c r="CR1525"/>
      <c r="CS1525"/>
      <c r="CT1525"/>
      <c r="CU1525"/>
      <c r="CV1525"/>
      <c r="CW1525"/>
      <c r="CX1525"/>
      <c r="CY1525"/>
      <c r="CZ1525"/>
      <c r="DA1525"/>
      <c r="DB1525"/>
      <c r="DC1525"/>
      <c r="DD1525"/>
      <c r="DE1525"/>
      <c r="DF1525"/>
      <c r="DG1525"/>
      <c r="DH1525"/>
      <c r="DI1525"/>
      <c r="DJ1525"/>
      <c r="DK1525"/>
      <c r="DL1525"/>
      <c r="DM1525"/>
      <c r="DN1525"/>
      <c r="DO1525"/>
      <c r="DP1525"/>
      <c r="DQ1525"/>
      <c r="DR1525"/>
      <c r="DS1525"/>
      <c r="DT1525"/>
      <c r="DU1525"/>
      <c r="DV1525"/>
      <c r="DW1525"/>
      <c r="DX1525"/>
      <c r="DY1525"/>
      <c r="DZ1525"/>
      <c r="EA1525"/>
      <c r="EB1525"/>
      <c r="EC1525"/>
      <c r="ED1525"/>
      <c r="EE1525"/>
      <c r="EF1525"/>
      <c r="EG1525"/>
      <c r="EH1525"/>
      <c r="EI1525"/>
      <c r="EJ1525"/>
      <c r="EK1525"/>
      <c r="EL1525"/>
      <c r="EM1525"/>
      <c r="EN1525"/>
      <c r="EO1525"/>
      <c r="EP1525"/>
      <c r="EQ1525"/>
      <c r="ER1525"/>
      <c r="ES1525"/>
      <c r="ET1525"/>
      <c r="EU1525"/>
      <c r="EV1525"/>
      <c r="EW1525"/>
      <c r="EX1525"/>
      <c r="EY1525"/>
      <c r="EZ1525"/>
      <c r="FA1525"/>
      <c r="FB1525"/>
      <c r="FC1525"/>
      <c r="FD1525"/>
      <c r="FE1525"/>
      <c r="FF1525"/>
      <c r="FG1525"/>
      <c r="FH1525"/>
      <c r="FI1525"/>
      <c r="FJ1525"/>
      <c r="FK1525"/>
      <c r="FL1525"/>
      <c r="FM1525"/>
      <c r="FN1525"/>
      <c r="FO1525"/>
      <c r="FP1525"/>
      <c r="FQ1525"/>
      <c r="FR1525"/>
      <c r="FS1525"/>
      <c r="FT1525"/>
      <c r="FU1525"/>
      <c r="FV1525"/>
      <c r="FW1525"/>
      <c r="FX1525"/>
      <c r="FY1525"/>
      <c r="FZ1525"/>
      <c r="GA1525"/>
      <c r="GB1525"/>
      <c r="GC1525"/>
      <c r="GD1525"/>
      <c r="GE1525"/>
      <c r="GF1525"/>
      <c r="GG1525"/>
      <c r="GH1525"/>
      <c r="GI1525"/>
      <c r="GJ1525"/>
      <c r="GK1525"/>
      <c r="GL1525"/>
      <c r="GM1525"/>
      <c r="GN1525"/>
      <c r="GO1525"/>
      <c r="GP1525"/>
      <c r="GQ1525"/>
      <c r="GR1525"/>
      <c r="GS1525"/>
      <c r="GT1525"/>
      <c r="GU1525"/>
      <c r="GV1525"/>
      <c r="GW1525"/>
      <c r="GX1525"/>
      <c r="GY1525"/>
      <c r="GZ1525"/>
      <c r="HA1525"/>
      <c r="HB1525"/>
      <c r="HC1525"/>
      <c r="HD1525"/>
      <c r="HE1525"/>
      <c r="HF1525"/>
      <c r="HG1525"/>
      <c r="HH1525"/>
      <c r="HI1525"/>
      <c r="HJ1525"/>
      <c r="HK1525"/>
      <c r="HL1525"/>
      <c r="HM1525"/>
      <c r="HN1525"/>
      <c r="HO1525"/>
      <c r="HP1525"/>
      <c r="HQ1525"/>
      <c r="HR1525"/>
      <c r="HS1525"/>
      <c r="HT1525"/>
      <c r="HU1525"/>
      <c r="HV1525"/>
      <c r="HW1525"/>
      <c r="HX1525"/>
      <c r="HY1525"/>
      <c r="HZ1525"/>
      <c r="IA1525"/>
      <c r="IB1525"/>
      <c r="IC1525"/>
      <c r="ID1525"/>
      <c r="IE1525"/>
      <c r="IF1525"/>
      <c r="IG1525"/>
      <c r="IH1525"/>
      <c r="II1525"/>
      <c r="IJ1525"/>
      <c r="IK1525"/>
      <c r="IL1525"/>
      <c r="IM1525"/>
      <c r="IN1525"/>
      <c r="IO1525"/>
      <c r="IP1525"/>
      <c r="IQ1525"/>
      <c r="IR1525"/>
      <c r="IS1525"/>
      <c r="IT1525"/>
      <c r="IU1525"/>
      <c r="IV1525"/>
      <c r="IW1525"/>
      <c r="IX1525"/>
      <c r="IY1525"/>
      <c r="IZ1525"/>
      <c r="JA1525"/>
      <c r="JB1525"/>
      <c r="JC1525"/>
      <c r="JD1525"/>
      <c r="JE1525"/>
      <c r="JF1525"/>
      <c r="JG1525"/>
      <c r="JH1525"/>
      <c r="JI1525"/>
      <c r="JJ1525"/>
      <c r="JK1525"/>
      <c r="JL1525"/>
      <c r="JM1525"/>
      <c r="JN1525"/>
      <c r="JO1525"/>
      <c r="JP1525"/>
      <c r="JQ1525"/>
      <c r="JR1525"/>
      <c r="JS1525"/>
      <c r="JT1525"/>
      <c r="JU1525"/>
      <c r="JV1525"/>
      <c r="JW1525"/>
      <c r="JX1525"/>
      <c r="JY1525"/>
      <c r="JZ1525"/>
      <c r="KA1525"/>
      <c r="KB1525"/>
      <c r="KC1525"/>
      <c r="KD1525"/>
      <c r="KE1525"/>
      <c r="KF1525"/>
      <c r="KG1525"/>
      <c r="KH1525"/>
      <c r="KI1525"/>
      <c r="KJ1525"/>
      <c r="KK1525"/>
      <c r="KL1525"/>
      <c r="KM1525"/>
      <c r="KN1525"/>
      <c r="KO1525"/>
      <c r="KP1525"/>
      <c r="KQ1525"/>
      <c r="KR1525"/>
      <c r="KS1525"/>
      <c r="KT1525"/>
      <c r="KU1525"/>
      <c r="KV1525"/>
      <c r="KW1525"/>
      <c r="KX1525"/>
      <c r="KY1525"/>
      <c r="KZ1525"/>
      <c r="LA1525"/>
      <c r="LB1525"/>
      <c r="LC1525"/>
      <c r="LD1525"/>
      <c r="LE1525"/>
      <c r="LF1525"/>
      <c r="LG1525"/>
      <c r="LH1525"/>
      <c r="LI1525"/>
      <c r="LJ1525"/>
      <c r="LK1525"/>
      <c r="LL1525"/>
      <c r="LM1525"/>
      <c r="LN1525"/>
      <c r="LO1525"/>
      <c r="LP1525"/>
      <c r="LQ1525"/>
      <c r="LR1525"/>
      <c r="LS1525"/>
      <c r="LT1525"/>
      <c r="LU1525"/>
      <c r="LV1525"/>
      <c r="LW1525"/>
      <c r="LX1525"/>
      <c r="LY1525"/>
      <c r="LZ1525"/>
      <c r="MA1525"/>
      <c r="MB1525"/>
      <c r="MC1525"/>
      <c r="MD1525"/>
      <c r="ME1525"/>
      <c r="MF1525"/>
      <c r="MG1525"/>
      <c r="MH1525"/>
      <c r="MI1525"/>
      <c r="MJ1525"/>
      <c r="MK1525"/>
      <c r="ML1525"/>
      <c r="MM1525"/>
      <c r="MN1525"/>
      <c r="MO1525"/>
      <c r="MP1525"/>
      <c r="MQ1525"/>
      <c r="MR1525"/>
      <c r="MS1525"/>
      <c r="MT1525"/>
      <c r="MU1525"/>
      <c r="MV1525"/>
      <c r="MW1525"/>
      <c r="MX1525"/>
      <c r="MY1525"/>
      <c r="MZ1525"/>
      <c r="NA1525"/>
      <c r="NB1525"/>
      <c r="NC1525"/>
      <c r="ND1525"/>
      <c r="NE1525"/>
      <c r="NF1525"/>
      <c r="NG1525"/>
      <c r="NH1525"/>
      <c r="NI1525"/>
      <c r="NJ1525"/>
      <c r="NK1525"/>
      <c r="NL1525"/>
      <c r="NM1525"/>
      <c r="NN1525"/>
      <c r="NO1525"/>
      <c r="NP1525"/>
      <c r="NQ1525"/>
      <c r="NR1525"/>
      <c r="NS1525"/>
      <c r="NT1525"/>
      <c r="NU1525"/>
      <c r="NV1525"/>
      <c r="NW1525"/>
      <c r="NX1525"/>
      <c r="NY1525"/>
      <c r="NZ1525"/>
      <c r="OA1525"/>
    </row>
    <row r="1526" spans="16:391"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  <c r="CN1526"/>
      <c r="CO1526"/>
      <c r="CP1526"/>
      <c r="CQ1526"/>
      <c r="CR1526"/>
      <c r="CS1526"/>
      <c r="CT1526"/>
      <c r="CU1526"/>
      <c r="CV1526"/>
      <c r="CW1526"/>
      <c r="CX1526"/>
      <c r="CY1526"/>
      <c r="CZ1526"/>
      <c r="DA1526"/>
      <c r="DB1526"/>
      <c r="DC1526"/>
      <c r="DD1526"/>
      <c r="DE1526"/>
      <c r="DF1526"/>
      <c r="DG1526"/>
      <c r="DH1526"/>
      <c r="DI1526"/>
      <c r="DJ1526"/>
      <c r="DK1526"/>
      <c r="DL1526"/>
      <c r="DM1526"/>
      <c r="DN1526"/>
      <c r="DO1526"/>
      <c r="DP1526"/>
      <c r="DQ1526"/>
      <c r="DR1526"/>
      <c r="DS1526"/>
      <c r="DT1526"/>
      <c r="DU1526"/>
      <c r="DV1526"/>
      <c r="DW1526"/>
      <c r="DX1526"/>
      <c r="DY1526"/>
      <c r="DZ1526"/>
      <c r="EA1526"/>
      <c r="EB1526"/>
      <c r="EC1526"/>
      <c r="ED1526"/>
      <c r="EE1526"/>
      <c r="EF1526"/>
      <c r="EG1526"/>
      <c r="EH1526"/>
      <c r="EI1526"/>
      <c r="EJ1526"/>
      <c r="EK1526"/>
      <c r="EL1526"/>
      <c r="EM1526"/>
      <c r="EN1526"/>
      <c r="EO1526"/>
      <c r="EP1526"/>
      <c r="EQ1526"/>
      <c r="ER1526"/>
      <c r="ES1526"/>
      <c r="ET1526"/>
      <c r="EU1526"/>
      <c r="EV1526"/>
      <c r="EW1526"/>
      <c r="EX1526"/>
      <c r="EY1526"/>
      <c r="EZ1526"/>
      <c r="FA1526"/>
      <c r="FB1526"/>
      <c r="FC1526"/>
      <c r="FD1526"/>
      <c r="FE1526"/>
      <c r="FF1526"/>
      <c r="FG1526"/>
      <c r="FH1526"/>
      <c r="FI1526"/>
      <c r="FJ1526"/>
      <c r="FK1526"/>
      <c r="FL1526"/>
      <c r="FM1526"/>
      <c r="FN1526"/>
      <c r="FO1526"/>
      <c r="FP1526"/>
      <c r="FQ1526"/>
      <c r="FR1526"/>
      <c r="FS1526"/>
      <c r="FT1526"/>
      <c r="FU1526"/>
      <c r="FV1526"/>
      <c r="FW1526"/>
      <c r="FX1526"/>
      <c r="FY1526"/>
      <c r="FZ1526"/>
      <c r="GA1526"/>
      <c r="GB1526"/>
      <c r="GC1526"/>
      <c r="GD1526"/>
      <c r="GE1526"/>
      <c r="GF1526"/>
      <c r="GG1526"/>
      <c r="GH1526"/>
      <c r="GI1526"/>
      <c r="GJ1526"/>
      <c r="GK1526"/>
      <c r="GL1526"/>
      <c r="GM1526"/>
      <c r="GN1526"/>
      <c r="GO1526"/>
      <c r="GP1526"/>
      <c r="GQ1526"/>
      <c r="GR1526"/>
      <c r="GS1526"/>
      <c r="GT1526"/>
      <c r="GU1526"/>
      <c r="GV1526"/>
      <c r="GW1526"/>
      <c r="GX1526"/>
      <c r="GY1526"/>
      <c r="GZ1526"/>
      <c r="HA1526"/>
      <c r="HB1526"/>
      <c r="HC1526"/>
      <c r="HD1526"/>
      <c r="HE1526"/>
      <c r="HF1526"/>
      <c r="HG1526"/>
      <c r="HH1526"/>
      <c r="HI1526"/>
      <c r="HJ1526"/>
      <c r="HK1526"/>
      <c r="HL1526"/>
      <c r="HM1526"/>
      <c r="HN1526"/>
      <c r="HO1526"/>
      <c r="HP1526"/>
      <c r="HQ1526"/>
      <c r="HR1526"/>
      <c r="HS1526"/>
      <c r="HT1526"/>
      <c r="HU1526"/>
      <c r="HV1526"/>
      <c r="HW1526"/>
      <c r="HX1526"/>
      <c r="HY1526"/>
      <c r="HZ1526"/>
      <c r="IA1526"/>
      <c r="IB1526"/>
      <c r="IC1526"/>
      <c r="ID1526"/>
      <c r="IE1526"/>
      <c r="IF1526"/>
      <c r="IG1526"/>
      <c r="IH1526"/>
      <c r="II1526"/>
      <c r="IJ1526"/>
      <c r="IK1526"/>
      <c r="IL1526"/>
      <c r="IM1526"/>
      <c r="IN1526"/>
      <c r="IO1526"/>
      <c r="IP1526"/>
      <c r="IQ1526"/>
      <c r="IR1526"/>
      <c r="IS1526"/>
      <c r="IT1526"/>
      <c r="IU1526"/>
      <c r="IV1526"/>
      <c r="IW1526"/>
      <c r="IX1526"/>
      <c r="IY1526"/>
      <c r="IZ1526"/>
      <c r="JA1526"/>
      <c r="JB1526"/>
      <c r="JC1526"/>
      <c r="JD1526"/>
      <c r="JE1526"/>
      <c r="JF1526"/>
      <c r="JG1526"/>
      <c r="JH1526"/>
      <c r="JI1526"/>
      <c r="JJ1526"/>
      <c r="JK1526"/>
      <c r="JL1526"/>
      <c r="JM1526"/>
      <c r="JN1526"/>
      <c r="JO1526"/>
      <c r="JP1526"/>
      <c r="JQ1526"/>
      <c r="JR1526"/>
      <c r="JS1526"/>
      <c r="JT1526"/>
      <c r="JU1526"/>
      <c r="JV1526"/>
      <c r="JW1526"/>
      <c r="JX1526"/>
      <c r="JY1526"/>
      <c r="JZ1526"/>
      <c r="KA1526"/>
      <c r="KB1526"/>
      <c r="KC1526"/>
      <c r="KD1526"/>
      <c r="KE1526"/>
      <c r="KF1526"/>
      <c r="KG1526"/>
      <c r="KH1526"/>
      <c r="KI1526"/>
      <c r="KJ1526"/>
      <c r="KK1526"/>
      <c r="KL1526"/>
      <c r="KM1526"/>
      <c r="KN1526"/>
      <c r="KO1526"/>
      <c r="KP1526"/>
      <c r="KQ1526"/>
      <c r="KR1526"/>
      <c r="KS1526"/>
      <c r="KT1526"/>
      <c r="KU1526"/>
      <c r="KV1526"/>
      <c r="KW1526"/>
      <c r="KX1526"/>
      <c r="KY1526"/>
      <c r="KZ1526"/>
      <c r="LA1526"/>
      <c r="LB1526"/>
      <c r="LC1526"/>
      <c r="LD1526"/>
      <c r="LE1526"/>
      <c r="LF1526"/>
      <c r="LG1526"/>
      <c r="LH1526"/>
      <c r="LI1526"/>
      <c r="LJ1526"/>
      <c r="LK1526"/>
      <c r="LL1526"/>
      <c r="LM1526"/>
      <c r="LN1526"/>
      <c r="LO1526"/>
      <c r="LP1526"/>
      <c r="LQ1526"/>
      <c r="LR1526"/>
      <c r="LS1526"/>
      <c r="LT1526"/>
      <c r="LU1526"/>
      <c r="LV1526"/>
      <c r="LW1526"/>
      <c r="LX1526"/>
      <c r="LY1526"/>
      <c r="LZ1526"/>
      <c r="MA1526"/>
      <c r="MB1526"/>
      <c r="MC1526"/>
      <c r="MD1526"/>
      <c r="ME1526"/>
      <c r="MF1526"/>
      <c r="MG1526"/>
      <c r="MH1526"/>
      <c r="MI1526"/>
      <c r="MJ1526"/>
      <c r="MK1526"/>
      <c r="ML1526"/>
      <c r="MM1526"/>
      <c r="MN1526"/>
      <c r="MO1526"/>
      <c r="MP1526"/>
      <c r="MQ1526"/>
      <c r="MR1526"/>
      <c r="MS1526"/>
      <c r="MT1526"/>
      <c r="MU1526"/>
      <c r="MV1526"/>
      <c r="MW1526"/>
      <c r="MX1526"/>
      <c r="MY1526"/>
      <c r="MZ1526"/>
      <c r="NA1526"/>
      <c r="NB1526"/>
      <c r="NC1526"/>
      <c r="ND1526"/>
      <c r="NE1526"/>
      <c r="NF1526"/>
      <c r="NG1526"/>
      <c r="NH1526"/>
      <c r="NI1526"/>
      <c r="NJ1526"/>
      <c r="NK1526"/>
      <c r="NL1526"/>
      <c r="NM1526"/>
      <c r="NN1526"/>
      <c r="NO1526"/>
      <c r="NP1526"/>
      <c r="NQ1526"/>
      <c r="NR1526"/>
      <c r="NS1526"/>
      <c r="NT1526"/>
      <c r="NU1526"/>
      <c r="NV1526"/>
      <c r="NW1526"/>
      <c r="NX1526"/>
      <c r="NY1526"/>
      <c r="NZ1526"/>
      <c r="OA1526"/>
    </row>
    <row r="1527" spans="16:391"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  <c r="CN1527"/>
      <c r="CO1527"/>
      <c r="CP1527"/>
      <c r="CQ1527"/>
      <c r="CR1527"/>
      <c r="CS1527"/>
      <c r="CT1527"/>
      <c r="CU1527"/>
      <c r="CV1527"/>
      <c r="CW1527"/>
      <c r="CX1527"/>
      <c r="CY1527"/>
      <c r="CZ1527"/>
      <c r="DA1527"/>
      <c r="DB1527"/>
      <c r="DC1527"/>
      <c r="DD1527"/>
      <c r="DE1527"/>
      <c r="DF1527"/>
      <c r="DG1527"/>
      <c r="DH1527"/>
      <c r="DI1527"/>
      <c r="DJ1527"/>
      <c r="DK1527"/>
      <c r="DL1527"/>
      <c r="DM1527"/>
      <c r="DN1527"/>
      <c r="DO1527"/>
      <c r="DP1527"/>
      <c r="DQ1527"/>
      <c r="DR1527"/>
      <c r="DS1527"/>
      <c r="DT1527"/>
      <c r="DU1527"/>
      <c r="DV1527"/>
      <c r="DW1527"/>
      <c r="DX1527"/>
      <c r="DY1527"/>
      <c r="DZ1527"/>
      <c r="EA1527"/>
      <c r="EB1527"/>
      <c r="EC1527"/>
      <c r="ED1527"/>
      <c r="EE1527"/>
      <c r="EF1527"/>
      <c r="EG1527"/>
      <c r="EH1527"/>
      <c r="EI1527"/>
      <c r="EJ1527"/>
      <c r="EK1527"/>
      <c r="EL1527"/>
      <c r="EM1527"/>
      <c r="EN1527"/>
      <c r="EO1527"/>
      <c r="EP1527"/>
      <c r="EQ1527"/>
      <c r="ER1527"/>
      <c r="ES1527"/>
      <c r="ET1527"/>
      <c r="EU1527"/>
      <c r="EV1527"/>
      <c r="EW1527"/>
      <c r="EX1527"/>
      <c r="EY1527"/>
      <c r="EZ1527"/>
      <c r="FA1527"/>
      <c r="FB1527"/>
      <c r="FC1527"/>
      <c r="FD1527"/>
      <c r="FE1527"/>
      <c r="FF1527"/>
      <c r="FG1527"/>
      <c r="FH1527"/>
      <c r="FI1527"/>
      <c r="FJ1527"/>
      <c r="FK1527"/>
      <c r="FL1527"/>
      <c r="FM1527"/>
      <c r="FN1527"/>
      <c r="FO1527"/>
      <c r="FP1527"/>
      <c r="FQ1527"/>
      <c r="FR1527"/>
      <c r="FS1527"/>
      <c r="FT1527"/>
      <c r="FU1527"/>
      <c r="FV1527"/>
      <c r="FW1527"/>
      <c r="FX1527"/>
      <c r="FY1527"/>
      <c r="FZ1527"/>
      <c r="GA1527"/>
      <c r="GB1527"/>
      <c r="GC1527"/>
      <c r="GD1527"/>
      <c r="GE1527"/>
      <c r="GF1527"/>
      <c r="GG1527"/>
      <c r="GH1527"/>
      <c r="GI1527"/>
      <c r="GJ1527"/>
      <c r="GK1527"/>
      <c r="GL1527"/>
      <c r="GM1527"/>
      <c r="GN1527"/>
      <c r="GO1527"/>
      <c r="GP1527"/>
      <c r="GQ1527"/>
      <c r="GR1527"/>
      <c r="GS1527"/>
      <c r="GT1527"/>
      <c r="GU1527"/>
      <c r="GV1527"/>
      <c r="GW1527"/>
      <c r="GX1527"/>
      <c r="GY1527"/>
      <c r="GZ1527"/>
      <c r="HA1527"/>
      <c r="HB1527"/>
      <c r="HC1527"/>
      <c r="HD1527"/>
      <c r="HE1527"/>
      <c r="HF1527"/>
      <c r="HG1527"/>
      <c r="HH1527"/>
      <c r="HI1527"/>
      <c r="HJ1527"/>
      <c r="HK1527"/>
      <c r="HL1527"/>
      <c r="HM1527"/>
      <c r="HN1527"/>
      <c r="HO1527"/>
      <c r="HP1527"/>
      <c r="HQ1527"/>
      <c r="HR1527"/>
      <c r="HS1527"/>
      <c r="HT1527"/>
      <c r="HU1527"/>
      <c r="HV1527"/>
      <c r="HW1527"/>
      <c r="HX1527"/>
      <c r="HY1527"/>
      <c r="HZ1527"/>
      <c r="IA1527"/>
      <c r="IB1527"/>
      <c r="IC1527"/>
      <c r="ID1527"/>
      <c r="IE1527"/>
      <c r="IF1527"/>
      <c r="IG1527"/>
      <c r="IH1527"/>
      <c r="II1527"/>
      <c r="IJ1527"/>
      <c r="IK1527"/>
      <c r="IL1527"/>
      <c r="IM1527"/>
      <c r="IN1527"/>
      <c r="IO1527"/>
      <c r="IP1527"/>
      <c r="IQ1527"/>
      <c r="IR1527"/>
      <c r="IS1527"/>
      <c r="IT1527"/>
      <c r="IU1527"/>
      <c r="IV1527"/>
      <c r="IW1527"/>
      <c r="IX1527"/>
      <c r="IY1527"/>
      <c r="IZ1527"/>
      <c r="JA1527"/>
      <c r="JB1527"/>
      <c r="JC1527"/>
      <c r="JD1527"/>
      <c r="JE1527"/>
      <c r="JF1527"/>
      <c r="JG1527"/>
      <c r="JH1527"/>
      <c r="JI1527"/>
      <c r="JJ1527"/>
      <c r="JK1527"/>
      <c r="JL1527"/>
      <c r="JM1527"/>
      <c r="JN1527"/>
      <c r="JO1527"/>
      <c r="JP1527"/>
      <c r="JQ1527"/>
      <c r="JR1527"/>
      <c r="JS1527"/>
      <c r="JT1527"/>
      <c r="JU1527"/>
      <c r="JV1527"/>
      <c r="JW1527"/>
      <c r="JX1527"/>
      <c r="JY1527"/>
      <c r="JZ1527"/>
      <c r="KA1527"/>
      <c r="KB1527"/>
      <c r="KC1527"/>
      <c r="KD1527"/>
      <c r="KE1527"/>
      <c r="KF1527"/>
      <c r="KG1527"/>
      <c r="KH1527"/>
      <c r="KI1527"/>
      <c r="KJ1527"/>
      <c r="KK1527"/>
      <c r="KL1527"/>
      <c r="KM1527"/>
      <c r="KN1527"/>
      <c r="KO1527"/>
      <c r="KP1527"/>
      <c r="KQ1527"/>
      <c r="KR1527"/>
      <c r="KS1527"/>
      <c r="KT1527"/>
      <c r="KU1527"/>
      <c r="KV1527"/>
      <c r="KW1527"/>
      <c r="KX1527"/>
      <c r="KY1527"/>
      <c r="KZ1527"/>
      <c r="LA1527"/>
      <c r="LB1527"/>
      <c r="LC1527"/>
      <c r="LD1527"/>
      <c r="LE1527"/>
      <c r="LF1527"/>
      <c r="LG1527"/>
      <c r="LH1527"/>
      <c r="LI1527"/>
      <c r="LJ1527"/>
      <c r="LK1527"/>
      <c r="LL1527"/>
      <c r="LM1527"/>
      <c r="LN1527"/>
      <c r="LO1527"/>
      <c r="LP1527"/>
      <c r="LQ1527"/>
      <c r="LR1527"/>
      <c r="LS1527"/>
      <c r="LT1527"/>
      <c r="LU1527"/>
      <c r="LV1527"/>
      <c r="LW1527"/>
      <c r="LX1527"/>
      <c r="LY1527"/>
      <c r="LZ1527"/>
      <c r="MA1527"/>
      <c r="MB1527"/>
      <c r="MC1527"/>
      <c r="MD1527"/>
      <c r="ME1527"/>
      <c r="MF1527"/>
      <c r="MG1527"/>
      <c r="MH1527"/>
      <c r="MI1527"/>
      <c r="MJ1527"/>
      <c r="MK1527"/>
      <c r="ML1527"/>
      <c r="MM1527"/>
      <c r="MN1527"/>
      <c r="MO1527"/>
      <c r="MP1527"/>
      <c r="MQ1527"/>
      <c r="MR1527"/>
      <c r="MS1527"/>
      <c r="MT1527"/>
      <c r="MU1527"/>
      <c r="MV1527"/>
      <c r="MW1527"/>
      <c r="MX1527"/>
      <c r="MY1527"/>
      <c r="MZ1527"/>
      <c r="NA1527"/>
      <c r="NB1527"/>
      <c r="NC1527"/>
      <c r="ND1527"/>
      <c r="NE1527"/>
      <c r="NF1527"/>
      <c r="NG1527"/>
      <c r="NH1527"/>
      <c r="NI1527"/>
      <c r="NJ1527"/>
      <c r="NK1527"/>
      <c r="NL1527"/>
      <c r="NM1527"/>
      <c r="NN1527"/>
      <c r="NO1527"/>
      <c r="NP1527"/>
      <c r="NQ1527"/>
      <c r="NR1527"/>
      <c r="NS1527"/>
      <c r="NT1527"/>
      <c r="NU1527"/>
      <c r="NV1527"/>
      <c r="NW1527"/>
      <c r="NX1527"/>
      <c r="NY1527"/>
      <c r="NZ1527"/>
      <c r="OA1527"/>
    </row>
    <row r="1528" spans="16:391"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  <c r="CN1528"/>
      <c r="CO1528"/>
      <c r="CP1528"/>
      <c r="CQ1528"/>
      <c r="CR1528"/>
      <c r="CS1528"/>
      <c r="CT1528"/>
      <c r="CU1528"/>
      <c r="CV1528"/>
      <c r="CW1528"/>
      <c r="CX1528"/>
      <c r="CY1528"/>
      <c r="CZ1528"/>
      <c r="DA1528"/>
      <c r="DB1528"/>
      <c r="DC1528"/>
      <c r="DD1528"/>
      <c r="DE1528"/>
      <c r="DF1528"/>
      <c r="DG1528"/>
      <c r="DH1528"/>
      <c r="DI1528"/>
      <c r="DJ1528"/>
      <c r="DK1528"/>
      <c r="DL1528"/>
      <c r="DM1528"/>
      <c r="DN1528"/>
      <c r="DO1528"/>
      <c r="DP1528"/>
      <c r="DQ1528"/>
      <c r="DR1528"/>
      <c r="DS1528"/>
      <c r="DT1528"/>
      <c r="DU1528"/>
      <c r="DV1528"/>
      <c r="DW1528"/>
      <c r="DX1528"/>
      <c r="DY1528"/>
      <c r="DZ1528"/>
      <c r="EA1528"/>
      <c r="EB1528"/>
      <c r="EC1528"/>
      <c r="ED1528"/>
      <c r="EE1528"/>
      <c r="EF1528"/>
      <c r="EG1528"/>
      <c r="EH1528"/>
      <c r="EI1528"/>
      <c r="EJ1528"/>
      <c r="EK1528"/>
      <c r="EL1528"/>
      <c r="EM1528"/>
      <c r="EN1528"/>
      <c r="EO1528"/>
      <c r="EP1528"/>
      <c r="EQ1528"/>
      <c r="ER1528"/>
      <c r="ES1528"/>
      <c r="ET1528"/>
      <c r="EU1528"/>
      <c r="EV1528"/>
      <c r="EW1528"/>
      <c r="EX1528"/>
      <c r="EY1528"/>
      <c r="EZ1528"/>
      <c r="FA1528"/>
      <c r="FB1528"/>
      <c r="FC1528"/>
      <c r="FD1528"/>
      <c r="FE1528"/>
      <c r="FF1528"/>
      <c r="FG1528"/>
      <c r="FH1528"/>
      <c r="FI1528"/>
      <c r="FJ1528"/>
      <c r="FK1528"/>
      <c r="FL1528"/>
      <c r="FM1528"/>
      <c r="FN1528"/>
      <c r="FO1528"/>
      <c r="FP1528"/>
      <c r="FQ1528"/>
      <c r="FR1528"/>
      <c r="FS1528"/>
      <c r="FT1528"/>
      <c r="FU1528"/>
      <c r="FV1528"/>
      <c r="FW1528"/>
      <c r="FX1528"/>
      <c r="FY1528"/>
      <c r="FZ1528"/>
      <c r="GA1528"/>
      <c r="GB1528"/>
      <c r="GC1528"/>
      <c r="GD1528"/>
      <c r="GE1528"/>
      <c r="GF1528"/>
      <c r="GG1528"/>
      <c r="GH1528"/>
      <c r="GI1528"/>
      <c r="GJ1528"/>
      <c r="GK1528"/>
      <c r="GL1528"/>
      <c r="GM1528"/>
      <c r="GN1528"/>
      <c r="GO1528"/>
      <c r="GP1528"/>
      <c r="GQ1528"/>
      <c r="GR1528"/>
      <c r="GS1528"/>
      <c r="GT1528"/>
      <c r="GU1528"/>
      <c r="GV1528"/>
      <c r="GW1528"/>
      <c r="GX1528"/>
      <c r="GY1528"/>
      <c r="GZ1528"/>
      <c r="HA1528"/>
      <c r="HB1528"/>
      <c r="HC1528"/>
      <c r="HD1528"/>
      <c r="HE1528"/>
      <c r="HF1528"/>
      <c r="HG1528"/>
      <c r="HH1528"/>
      <c r="HI1528"/>
      <c r="HJ1528"/>
      <c r="HK1528"/>
      <c r="HL1528"/>
      <c r="HM1528"/>
      <c r="HN1528"/>
      <c r="HO1528"/>
      <c r="HP1528"/>
      <c r="HQ1528"/>
      <c r="HR1528"/>
      <c r="HS1528"/>
      <c r="HT1528"/>
      <c r="HU1528"/>
      <c r="HV1528"/>
      <c r="HW1528"/>
      <c r="HX1528"/>
      <c r="HY1528"/>
      <c r="HZ1528"/>
      <c r="IA1528"/>
      <c r="IB1528"/>
      <c r="IC1528"/>
      <c r="ID1528"/>
      <c r="IE1528"/>
      <c r="IF1528"/>
      <c r="IG1528"/>
      <c r="IH1528"/>
      <c r="II1528"/>
      <c r="IJ1528"/>
      <c r="IK1528"/>
      <c r="IL1528"/>
      <c r="IM1528"/>
      <c r="IN1528"/>
      <c r="IO1528"/>
      <c r="IP1528"/>
      <c r="IQ1528"/>
      <c r="IR1528"/>
      <c r="IS1528"/>
      <c r="IT1528"/>
      <c r="IU1528"/>
      <c r="IV1528"/>
      <c r="IW1528"/>
      <c r="IX1528"/>
      <c r="IY1528"/>
      <c r="IZ1528"/>
      <c r="JA1528"/>
      <c r="JB1528"/>
      <c r="JC1528"/>
      <c r="JD1528"/>
      <c r="JE1528"/>
      <c r="JF1528"/>
      <c r="JG1528"/>
      <c r="JH1528"/>
      <c r="JI1528"/>
      <c r="JJ1528"/>
      <c r="JK1528"/>
      <c r="JL1528"/>
      <c r="JM1528"/>
      <c r="JN1528"/>
      <c r="JO1528"/>
      <c r="JP1528"/>
      <c r="JQ1528"/>
      <c r="JR1528"/>
      <c r="JS1528"/>
      <c r="JT1528"/>
      <c r="JU1528"/>
      <c r="JV1528"/>
      <c r="JW1528"/>
      <c r="JX1528"/>
      <c r="JY1528"/>
      <c r="JZ1528"/>
      <c r="KA1528"/>
      <c r="KB1528"/>
      <c r="KC1528"/>
      <c r="KD1528"/>
      <c r="KE1528"/>
      <c r="KF1528"/>
      <c r="KG1528"/>
      <c r="KH1528"/>
      <c r="KI1528"/>
      <c r="KJ1528"/>
      <c r="KK1528"/>
      <c r="KL1528"/>
      <c r="KM1528"/>
      <c r="KN1528"/>
      <c r="KO1528"/>
      <c r="KP1528"/>
      <c r="KQ1528"/>
      <c r="KR1528"/>
      <c r="KS1528"/>
      <c r="KT1528"/>
      <c r="KU1528"/>
      <c r="KV1528"/>
      <c r="KW1528"/>
      <c r="KX1528"/>
      <c r="KY1528"/>
      <c r="KZ1528"/>
      <c r="LA1528"/>
      <c r="LB1528"/>
      <c r="LC1528"/>
      <c r="LD1528"/>
      <c r="LE1528"/>
      <c r="LF1528"/>
      <c r="LG1528"/>
      <c r="LH1528"/>
      <c r="LI1528"/>
      <c r="LJ1528"/>
      <c r="LK1528"/>
      <c r="LL1528"/>
      <c r="LM1528"/>
      <c r="LN1528"/>
      <c r="LO1528"/>
      <c r="LP1528"/>
      <c r="LQ1528"/>
      <c r="LR1528"/>
      <c r="LS1528"/>
      <c r="LT1528"/>
      <c r="LU1528"/>
      <c r="LV1528"/>
      <c r="LW1528"/>
      <c r="LX1528"/>
      <c r="LY1528"/>
      <c r="LZ1528"/>
      <c r="MA1528"/>
      <c r="MB1528"/>
      <c r="MC1528"/>
      <c r="MD1528"/>
      <c r="ME1528"/>
      <c r="MF1528"/>
      <c r="MG1528"/>
      <c r="MH1528"/>
      <c r="MI1528"/>
      <c r="MJ1528"/>
      <c r="MK1528"/>
      <c r="ML1528"/>
      <c r="MM1528"/>
      <c r="MN1528"/>
      <c r="MO1528"/>
      <c r="MP1528"/>
      <c r="MQ1528"/>
      <c r="MR1528"/>
      <c r="MS1528"/>
      <c r="MT1528"/>
      <c r="MU1528"/>
      <c r="MV1528"/>
      <c r="MW1528"/>
      <c r="MX1528"/>
      <c r="MY1528"/>
      <c r="MZ1528"/>
      <c r="NA1528"/>
      <c r="NB1528"/>
      <c r="NC1528"/>
      <c r="ND1528"/>
      <c r="NE1528"/>
      <c r="NF1528"/>
      <c r="NG1528"/>
      <c r="NH1528"/>
      <c r="NI1528"/>
      <c r="NJ1528"/>
      <c r="NK1528"/>
      <c r="NL1528"/>
      <c r="NM1528"/>
      <c r="NN1528"/>
      <c r="NO1528"/>
      <c r="NP1528"/>
      <c r="NQ1528"/>
      <c r="NR1528"/>
      <c r="NS1528"/>
      <c r="NT1528"/>
      <c r="NU1528"/>
      <c r="NV1528"/>
      <c r="NW1528"/>
      <c r="NX1528"/>
      <c r="NY1528"/>
      <c r="NZ1528"/>
      <c r="OA1528"/>
    </row>
    <row r="1529" spans="16:391"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  <c r="CN1529"/>
      <c r="CO1529"/>
      <c r="CP1529"/>
      <c r="CQ1529"/>
      <c r="CR1529"/>
      <c r="CS1529"/>
      <c r="CT1529"/>
      <c r="CU1529"/>
      <c r="CV1529"/>
      <c r="CW1529"/>
      <c r="CX1529"/>
      <c r="CY1529"/>
      <c r="CZ1529"/>
      <c r="DA1529"/>
      <c r="DB1529"/>
      <c r="DC1529"/>
      <c r="DD1529"/>
      <c r="DE1529"/>
      <c r="DF1529"/>
      <c r="DG1529"/>
      <c r="DH1529"/>
      <c r="DI1529"/>
      <c r="DJ1529"/>
      <c r="DK1529"/>
      <c r="DL1529"/>
      <c r="DM1529"/>
      <c r="DN1529"/>
      <c r="DO1529"/>
      <c r="DP1529"/>
      <c r="DQ1529"/>
      <c r="DR1529"/>
      <c r="DS1529"/>
      <c r="DT1529"/>
      <c r="DU1529"/>
      <c r="DV1529"/>
      <c r="DW1529"/>
      <c r="DX1529"/>
      <c r="DY1529"/>
      <c r="DZ1529"/>
      <c r="EA1529"/>
      <c r="EB1529"/>
      <c r="EC1529"/>
      <c r="ED1529"/>
      <c r="EE1529"/>
      <c r="EF1529"/>
      <c r="EG1529"/>
      <c r="EH1529"/>
      <c r="EI1529"/>
      <c r="EJ1529"/>
      <c r="EK1529"/>
      <c r="EL1529"/>
      <c r="EM1529"/>
      <c r="EN1529"/>
      <c r="EO1529"/>
      <c r="EP1529"/>
      <c r="EQ1529"/>
      <c r="ER1529"/>
      <c r="ES1529"/>
      <c r="ET1529"/>
      <c r="EU1529"/>
      <c r="EV1529"/>
      <c r="EW1529"/>
      <c r="EX1529"/>
      <c r="EY1529"/>
      <c r="EZ1529"/>
      <c r="FA1529"/>
      <c r="FB1529"/>
      <c r="FC1529"/>
      <c r="FD1529"/>
      <c r="FE1529"/>
      <c r="FF1529"/>
      <c r="FG1529"/>
      <c r="FH1529"/>
      <c r="FI1529"/>
      <c r="FJ1529"/>
      <c r="FK1529"/>
      <c r="FL1529"/>
      <c r="FM1529"/>
      <c r="FN1529"/>
      <c r="FO1529"/>
      <c r="FP1529"/>
      <c r="FQ1529"/>
      <c r="FR1529"/>
      <c r="FS1529"/>
      <c r="FT1529"/>
      <c r="FU1529"/>
      <c r="FV1529"/>
      <c r="FW1529"/>
      <c r="FX1529"/>
      <c r="FY1529"/>
      <c r="FZ1529"/>
      <c r="GA1529"/>
      <c r="GB1529"/>
      <c r="GC1529"/>
      <c r="GD1529"/>
      <c r="GE1529"/>
      <c r="GF1529"/>
      <c r="GG1529"/>
      <c r="GH1529"/>
      <c r="GI1529"/>
      <c r="GJ1529"/>
      <c r="GK1529"/>
      <c r="GL1529"/>
      <c r="GM1529"/>
      <c r="GN1529"/>
      <c r="GO1529"/>
      <c r="GP1529"/>
      <c r="GQ1529"/>
      <c r="GR1529"/>
      <c r="GS1529"/>
      <c r="GT1529"/>
      <c r="GU1529"/>
      <c r="GV1529"/>
      <c r="GW1529"/>
      <c r="GX1529"/>
      <c r="GY1529"/>
      <c r="GZ1529"/>
      <c r="HA1529"/>
      <c r="HB1529"/>
      <c r="HC1529"/>
      <c r="HD1529"/>
      <c r="HE1529"/>
      <c r="HF1529"/>
      <c r="HG1529"/>
      <c r="HH1529"/>
      <c r="HI1529"/>
      <c r="HJ1529"/>
      <c r="HK1529"/>
      <c r="HL1529"/>
      <c r="HM1529"/>
      <c r="HN1529"/>
      <c r="HO1529"/>
      <c r="HP1529"/>
      <c r="HQ1529"/>
      <c r="HR1529"/>
      <c r="HS1529"/>
      <c r="HT1529"/>
      <c r="HU1529"/>
      <c r="HV1529"/>
      <c r="HW1529"/>
      <c r="HX1529"/>
      <c r="HY1529"/>
      <c r="HZ1529"/>
      <c r="IA1529"/>
      <c r="IB1529"/>
      <c r="IC1529"/>
      <c r="ID1529"/>
      <c r="IE1529"/>
      <c r="IF1529"/>
      <c r="IG1529"/>
      <c r="IH1529"/>
      <c r="II1529"/>
      <c r="IJ1529"/>
      <c r="IK1529"/>
      <c r="IL1529"/>
      <c r="IM1529"/>
      <c r="IN1529"/>
      <c r="IO1529"/>
      <c r="IP1529"/>
      <c r="IQ1529"/>
      <c r="IR1529"/>
      <c r="IS1529"/>
      <c r="IT1529"/>
      <c r="IU1529"/>
      <c r="IV1529"/>
      <c r="IW1529"/>
      <c r="IX1529"/>
      <c r="IY1529"/>
      <c r="IZ1529"/>
      <c r="JA1529"/>
      <c r="JB1529"/>
      <c r="JC1529"/>
      <c r="JD1529"/>
      <c r="JE1529"/>
      <c r="JF1529"/>
      <c r="JG1529"/>
      <c r="JH1529"/>
      <c r="JI1529"/>
      <c r="JJ1529"/>
      <c r="JK1529"/>
      <c r="JL1529"/>
      <c r="JM1529"/>
      <c r="JN1529"/>
      <c r="JO1529"/>
      <c r="JP1529"/>
      <c r="JQ1529"/>
      <c r="JR1529"/>
      <c r="JS1529"/>
      <c r="JT1529"/>
      <c r="JU1529"/>
      <c r="JV1529"/>
      <c r="JW1529"/>
      <c r="JX1529"/>
      <c r="JY1529"/>
      <c r="JZ1529"/>
      <c r="KA1529"/>
      <c r="KB1529"/>
      <c r="KC1529"/>
      <c r="KD1529"/>
      <c r="KE1529"/>
      <c r="KF1529"/>
      <c r="KG1529"/>
      <c r="KH1529"/>
      <c r="KI1529"/>
      <c r="KJ1529"/>
      <c r="KK1529"/>
      <c r="KL1529"/>
      <c r="KM1529"/>
      <c r="KN1529"/>
      <c r="KO1529"/>
      <c r="KP1529"/>
      <c r="KQ1529"/>
      <c r="KR1529"/>
      <c r="KS1529"/>
      <c r="KT1529"/>
      <c r="KU1529"/>
      <c r="KV1529"/>
      <c r="KW1529"/>
      <c r="KX1529"/>
      <c r="KY1529"/>
      <c r="KZ1529"/>
      <c r="LA1529"/>
      <c r="LB1529"/>
      <c r="LC1529"/>
      <c r="LD1529"/>
      <c r="LE1529"/>
      <c r="LF1529"/>
      <c r="LG1529"/>
      <c r="LH1529"/>
      <c r="LI1529"/>
      <c r="LJ1529"/>
      <c r="LK1529"/>
      <c r="LL1529"/>
      <c r="LM1529"/>
      <c r="LN1529"/>
      <c r="LO1529"/>
      <c r="LP1529"/>
      <c r="LQ1529"/>
      <c r="LR1529"/>
      <c r="LS1529"/>
      <c r="LT1529"/>
      <c r="LU1529"/>
      <c r="LV1529"/>
      <c r="LW1529"/>
      <c r="LX1529"/>
      <c r="LY1529"/>
      <c r="LZ1529"/>
      <c r="MA1529"/>
      <c r="MB1529"/>
      <c r="MC1529"/>
      <c r="MD1529"/>
      <c r="ME1529"/>
      <c r="MF1529"/>
      <c r="MG1529"/>
      <c r="MH1529"/>
      <c r="MI1529"/>
      <c r="MJ1529"/>
      <c r="MK1529"/>
      <c r="ML1529"/>
      <c r="MM1529"/>
      <c r="MN1529"/>
      <c r="MO1529"/>
      <c r="MP1529"/>
      <c r="MQ1529"/>
      <c r="MR1529"/>
      <c r="MS1529"/>
      <c r="MT1529"/>
      <c r="MU1529"/>
      <c r="MV1529"/>
      <c r="MW1529"/>
      <c r="MX1529"/>
      <c r="MY1529"/>
      <c r="MZ1529"/>
      <c r="NA1529"/>
      <c r="NB1529"/>
      <c r="NC1529"/>
      <c r="ND1529"/>
      <c r="NE1529"/>
      <c r="NF1529"/>
      <c r="NG1529"/>
      <c r="NH1529"/>
      <c r="NI1529"/>
      <c r="NJ1529"/>
      <c r="NK1529"/>
      <c r="NL1529"/>
      <c r="NM1529"/>
      <c r="NN1529"/>
      <c r="NO1529"/>
      <c r="NP1529"/>
      <c r="NQ1529"/>
      <c r="NR1529"/>
      <c r="NS1529"/>
      <c r="NT1529"/>
      <c r="NU1529"/>
      <c r="NV1529"/>
      <c r="NW1529"/>
      <c r="NX1529"/>
      <c r="NY1529"/>
      <c r="NZ1529"/>
      <c r="OA1529"/>
    </row>
    <row r="1530" spans="16:391"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  <c r="CN1530"/>
      <c r="CO1530"/>
      <c r="CP1530"/>
      <c r="CQ1530"/>
      <c r="CR1530"/>
      <c r="CS1530"/>
      <c r="CT1530"/>
      <c r="CU1530"/>
      <c r="CV1530"/>
      <c r="CW1530"/>
      <c r="CX1530"/>
      <c r="CY1530"/>
      <c r="CZ1530"/>
      <c r="DA1530"/>
      <c r="DB1530"/>
      <c r="DC1530"/>
      <c r="DD1530"/>
      <c r="DE1530"/>
      <c r="DF1530"/>
      <c r="DG1530"/>
      <c r="DH1530"/>
      <c r="DI1530"/>
      <c r="DJ1530"/>
      <c r="DK1530"/>
      <c r="DL1530"/>
      <c r="DM1530"/>
      <c r="DN1530"/>
      <c r="DO1530"/>
      <c r="DP1530"/>
      <c r="DQ1530"/>
      <c r="DR1530"/>
      <c r="DS1530"/>
      <c r="DT1530"/>
      <c r="DU1530"/>
      <c r="DV1530"/>
      <c r="DW1530"/>
      <c r="DX1530"/>
      <c r="DY1530"/>
      <c r="DZ1530"/>
      <c r="EA1530"/>
      <c r="EB1530"/>
      <c r="EC1530"/>
      <c r="ED1530"/>
      <c r="EE1530"/>
      <c r="EF1530"/>
      <c r="EG1530"/>
      <c r="EH1530"/>
      <c r="EI1530"/>
      <c r="EJ1530"/>
      <c r="EK1530"/>
      <c r="EL1530"/>
      <c r="EM1530"/>
      <c r="EN1530"/>
      <c r="EO1530"/>
      <c r="EP1530"/>
      <c r="EQ1530"/>
      <c r="ER1530"/>
      <c r="ES1530"/>
      <c r="ET1530"/>
      <c r="EU1530"/>
      <c r="EV1530"/>
      <c r="EW1530"/>
      <c r="EX1530"/>
      <c r="EY1530"/>
      <c r="EZ1530"/>
      <c r="FA1530"/>
      <c r="FB1530"/>
      <c r="FC1530"/>
      <c r="FD1530"/>
      <c r="FE1530"/>
      <c r="FF1530"/>
      <c r="FG1530"/>
      <c r="FH1530"/>
      <c r="FI1530"/>
      <c r="FJ1530"/>
      <c r="FK1530"/>
      <c r="FL1530"/>
      <c r="FM1530"/>
      <c r="FN1530"/>
      <c r="FO1530"/>
      <c r="FP1530"/>
      <c r="FQ1530"/>
      <c r="FR1530"/>
      <c r="FS1530"/>
      <c r="FT1530"/>
      <c r="FU1530"/>
      <c r="FV1530"/>
      <c r="FW1530"/>
      <c r="FX1530"/>
      <c r="FY1530"/>
      <c r="FZ1530"/>
      <c r="GA1530"/>
      <c r="GB1530"/>
      <c r="GC1530"/>
      <c r="GD1530"/>
      <c r="GE1530"/>
      <c r="GF1530"/>
      <c r="GG1530"/>
      <c r="GH1530"/>
      <c r="GI1530"/>
      <c r="GJ1530"/>
      <c r="GK1530"/>
      <c r="GL1530"/>
      <c r="GM1530"/>
      <c r="GN1530"/>
      <c r="GO1530"/>
      <c r="GP1530"/>
      <c r="GQ1530"/>
      <c r="GR1530"/>
      <c r="GS1530"/>
      <c r="GT1530"/>
      <c r="GU1530"/>
      <c r="GV1530"/>
      <c r="GW1530"/>
      <c r="GX1530"/>
      <c r="GY1530"/>
      <c r="GZ1530"/>
      <c r="HA1530"/>
      <c r="HB1530"/>
      <c r="HC1530"/>
      <c r="HD1530"/>
      <c r="HE1530"/>
      <c r="HF1530"/>
      <c r="HG1530"/>
      <c r="HH1530"/>
      <c r="HI1530"/>
      <c r="HJ1530"/>
      <c r="HK1530"/>
      <c r="HL1530"/>
      <c r="HM1530"/>
      <c r="HN1530"/>
      <c r="HO1530"/>
      <c r="HP1530"/>
      <c r="HQ1530"/>
      <c r="HR1530"/>
      <c r="HS1530"/>
      <c r="HT1530"/>
      <c r="HU1530"/>
      <c r="HV1530"/>
      <c r="HW1530"/>
      <c r="HX1530"/>
      <c r="HY1530"/>
      <c r="HZ1530"/>
      <c r="IA1530"/>
      <c r="IB1530"/>
      <c r="IC1530"/>
      <c r="ID1530"/>
      <c r="IE1530"/>
      <c r="IF1530"/>
      <c r="IG1530"/>
      <c r="IH1530"/>
      <c r="II1530"/>
      <c r="IJ1530"/>
      <c r="IK1530"/>
      <c r="IL1530"/>
      <c r="IM1530"/>
      <c r="IN1530"/>
      <c r="IO1530"/>
      <c r="IP1530"/>
      <c r="IQ1530"/>
      <c r="IR1530"/>
      <c r="IS1530"/>
      <c r="IT1530"/>
      <c r="IU1530"/>
      <c r="IV1530"/>
      <c r="IW1530"/>
      <c r="IX1530"/>
      <c r="IY1530"/>
      <c r="IZ1530"/>
      <c r="JA1530"/>
      <c r="JB1530"/>
      <c r="JC1530"/>
      <c r="JD1530"/>
      <c r="JE1530"/>
      <c r="JF1530"/>
      <c r="JG1530"/>
      <c r="JH1530"/>
      <c r="JI1530"/>
      <c r="JJ1530"/>
      <c r="JK1530"/>
      <c r="JL1530"/>
      <c r="JM1530"/>
      <c r="JN1530"/>
      <c r="JO1530"/>
      <c r="JP1530"/>
      <c r="JQ1530"/>
      <c r="JR1530"/>
      <c r="JS1530"/>
      <c r="JT1530"/>
      <c r="JU1530"/>
      <c r="JV1530"/>
      <c r="JW1530"/>
      <c r="JX1530"/>
      <c r="JY1530"/>
      <c r="JZ1530"/>
      <c r="KA1530"/>
      <c r="KB1530"/>
      <c r="KC1530"/>
      <c r="KD1530"/>
      <c r="KE1530"/>
      <c r="KF1530"/>
      <c r="KG1530"/>
      <c r="KH1530"/>
      <c r="KI1530"/>
      <c r="KJ1530"/>
      <c r="KK1530"/>
      <c r="KL1530"/>
      <c r="KM1530"/>
      <c r="KN1530"/>
      <c r="KO1530"/>
      <c r="KP1530"/>
      <c r="KQ1530"/>
      <c r="KR1530"/>
      <c r="KS1530"/>
      <c r="KT1530"/>
      <c r="KU1530"/>
      <c r="KV1530"/>
      <c r="KW1530"/>
      <c r="KX1530"/>
      <c r="KY1530"/>
      <c r="KZ1530"/>
      <c r="LA1530"/>
      <c r="LB1530"/>
      <c r="LC1530"/>
      <c r="LD1530"/>
      <c r="LE1530"/>
      <c r="LF1530"/>
      <c r="LG1530"/>
      <c r="LH1530"/>
      <c r="LI1530"/>
      <c r="LJ1530"/>
      <c r="LK1530"/>
      <c r="LL1530"/>
      <c r="LM1530"/>
      <c r="LN1530"/>
      <c r="LO1530"/>
      <c r="LP1530"/>
      <c r="LQ1530"/>
      <c r="LR1530"/>
      <c r="LS1530"/>
      <c r="LT1530"/>
      <c r="LU1530"/>
      <c r="LV1530"/>
      <c r="LW1530"/>
      <c r="LX1530"/>
      <c r="LY1530"/>
      <c r="LZ1530"/>
      <c r="MA1530"/>
      <c r="MB1530"/>
      <c r="MC1530"/>
      <c r="MD1530"/>
      <c r="ME1530"/>
      <c r="MF1530"/>
      <c r="MG1530"/>
      <c r="MH1530"/>
      <c r="MI1530"/>
      <c r="MJ1530"/>
      <c r="MK1530"/>
      <c r="ML1530"/>
      <c r="MM1530"/>
      <c r="MN1530"/>
      <c r="MO1530"/>
      <c r="MP1530"/>
      <c r="MQ1530"/>
      <c r="MR1530"/>
      <c r="MS1530"/>
      <c r="MT1530"/>
      <c r="MU1530"/>
      <c r="MV1530"/>
      <c r="MW1530"/>
      <c r="MX1530"/>
      <c r="MY1530"/>
      <c r="MZ1530"/>
      <c r="NA1530"/>
      <c r="NB1530"/>
      <c r="NC1530"/>
      <c r="ND1530"/>
      <c r="NE1530"/>
      <c r="NF1530"/>
      <c r="NG1530"/>
      <c r="NH1530"/>
      <c r="NI1530"/>
      <c r="NJ1530"/>
      <c r="NK1530"/>
      <c r="NL1530"/>
      <c r="NM1530"/>
      <c r="NN1530"/>
      <c r="NO1530"/>
      <c r="NP1530"/>
      <c r="NQ1530"/>
      <c r="NR1530"/>
      <c r="NS1530"/>
      <c r="NT1530"/>
      <c r="NU1530"/>
      <c r="NV1530"/>
      <c r="NW1530"/>
      <c r="NX1530"/>
      <c r="NY1530"/>
      <c r="NZ1530"/>
      <c r="OA1530"/>
    </row>
    <row r="1531" spans="16:391"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  <c r="CN1531"/>
      <c r="CO1531"/>
      <c r="CP1531"/>
      <c r="CQ1531"/>
      <c r="CR1531"/>
      <c r="CS1531"/>
      <c r="CT1531"/>
      <c r="CU1531"/>
      <c r="CV1531"/>
      <c r="CW1531"/>
      <c r="CX1531"/>
      <c r="CY1531"/>
      <c r="CZ1531"/>
      <c r="DA1531"/>
      <c r="DB1531"/>
      <c r="DC1531"/>
      <c r="DD1531"/>
      <c r="DE1531"/>
      <c r="DF1531"/>
      <c r="DG1531"/>
      <c r="DH1531"/>
      <c r="DI1531"/>
      <c r="DJ1531"/>
      <c r="DK1531"/>
      <c r="DL1531"/>
      <c r="DM1531"/>
      <c r="DN1531"/>
      <c r="DO1531"/>
      <c r="DP1531"/>
      <c r="DQ1531"/>
      <c r="DR1531"/>
      <c r="DS1531"/>
      <c r="DT1531"/>
      <c r="DU1531"/>
      <c r="DV1531"/>
      <c r="DW1531"/>
      <c r="DX1531"/>
      <c r="DY1531"/>
      <c r="DZ1531"/>
      <c r="EA1531"/>
      <c r="EB1531"/>
      <c r="EC1531"/>
      <c r="ED1531"/>
      <c r="EE1531"/>
      <c r="EF1531"/>
      <c r="EG1531"/>
      <c r="EH1531"/>
      <c r="EI1531"/>
      <c r="EJ1531"/>
      <c r="EK1531"/>
      <c r="EL1531"/>
      <c r="EM1531"/>
      <c r="EN1531"/>
      <c r="EO1531"/>
      <c r="EP1531"/>
      <c r="EQ1531"/>
      <c r="ER1531"/>
      <c r="ES1531"/>
      <c r="ET1531"/>
      <c r="EU1531"/>
      <c r="EV1531"/>
      <c r="EW1531"/>
      <c r="EX1531"/>
      <c r="EY1531"/>
      <c r="EZ1531"/>
      <c r="FA1531"/>
      <c r="FB1531"/>
      <c r="FC1531"/>
      <c r="FD1531"/>
      <c r="FE1531"/>
      <c r="FF1531"/>
      <c r="FG1531"/>
      <c r="FH1531"/>
      <c r="FI1531"/>
      <c r="FJ1531"/>
      <c r="FK1531"/>
      <c r="FL1531"/>
      <c r="FM1531"/>
      <c r="FN1531"/>
      <c r="FO1531"/>
      <c r="FP1531"/>
      <c r="FQ1531"/>
      <c r="FR1531"/>
      <c r="FS1531"/>
      <c r="FT1531"/>
      <c r="FU1531"/>
      <c r="FV1531"/>
      <c r="FW1531"/>
      <c r="FX1531"/>
      <c r="FY1531"/>
      <c r="FZ1531"/>
      <c r="GA1531"/>
      <c r="GB1531"/>
      <c r="GC1531"/>
      <c r="GD1531"/>
      <c r="GE1531"/>
      <c r="GF1531"/>
      <c r="GG1531"/>
      <c r="GH1531"/>
      <c r="GI1531"/>
      <c r="GJ1531"/>
      <c r="GK1531"/>
      <c r="GL1531"/>
      <c r="GM1531"/>
      <c r="GN1531"/>
      <c r="GO1531"/>
      <c r="GP1531"/>
      <c r="GQ1531"/>
      <c r="GR1531"/>
      <c r="GS1531"/>
      <c r="GT1531"/>
      <c r="GU1531"/>
      <c r="GV1531"/>
      <c r="GW1531"/>
      <c r="GX1531"/>
      <c r="GY1531"/>
      <c r="GZ1531"/>
      <c r="HA1531"/>
      <c r="HB1531"/>
      <c r="HC1531"/>
      <c r="HD1531"/>
      <c r="HE1531"/>
      <c r="HF1531"/>
      <c r="HG1531"/>
      <c r="HH1531"/>
      <c r="HI1531"/>
      <c r="HJ1531"/>
      <c r="HK1531"/>
      <c r="HL1531"/>
      <c r="HM1531"/>
      <c r="HN1531"/>
      <c r="HO1531"/>
      <c r="HP1531"/>
      <c r="HQ1531"/>
      <c r="HR1531"/>
      <c r="HS1531"/>
      <c r="HT1531"/>
      <c r="HU1531"/>
      <c r="HV1531"/>
      <c r="HW1531"/>
      <c r="HX1531"/>
      <c r="HY1531"/>
      <c r="HZ1531"/>
      <c r="IA1531"/>
      <c r="IB1531"/>
      <c r="IC1531"/>
      <c r="ID1531"/>
      <c r="IE1531"/>
      <c r="IF1531"/>
      <c r="IG1531"/>
      <c r="IH1531"/>
      <c r="II1531"/>
      <c r="IJ1531"/>
      <c r="IK1531"/>
      <c r="IL1531"/>
      <c r="IM1531"/>
      <c r="IN1531"/>
      <c r="IO1531"/>
      <c r="IP1531"/>
      <c r="IQ1531"/>
      <c r="IR1531"/>
      <c r="IS1531"/>
      <c r="IT1531"/>
      <c r="IU1531"/>
      <c r="IV1531"/>
      <c r="IW1531"/>
      <c r="IX1531"/>
      <c r="IY1531"/>
      <c r="IZ1531"/>
      <c r="JA1531"/>
      <c r="JB1531"/>
      <c r="JC1531"/>
      <c r="JD1531"/>
      <c r="JE1531"/>
      <c r="JF1531"/>
      <c r="JG1531"/>
      <c r="JH1531"/>
      <c r="JI1531"/>
      <c r="JJ1531"/>
      <c r="JK1531"/>
      <c r="JL1531"/>
      <c r="JM1531"/>
      <c r="JN1531"/>
      <c r="JO1531"/>
      <c r="JP1531"/>
      <c r="JQ1531"/>
      <c r="JR1531"/>
      <c r="JS1531"/>
      <c r="JT1531"/>
      <c r="JU1531"/>
      <c r="JV1531"/>
      <c r="JW1531"/>
      <c r="JX1531"/>
      <c r="JY1531"/>
      <c r="JZ1531"/>
      <c r="KA1531"/>
      <c r="KB1531"/>
      <c r="KC1531"/>
      <c r="KD1531"/>
      <c r="KE1531"/>
      <c r="KF1531"/>
      <c r="KG1531"/>
      <c r="KH1531"/>
      <c r="KI1531"/>
      <c r="KJ1531"/>
      <c r="KK1531"/>
      <c r="KL1531"/>
      <c r="KM1531"/>
      <c r="KN1531"/>
      <c r="KO1531"/>
      <c r="KP1531"/>
      <c r="KQ1531"/>
      <c r="KR1531"/>
      <c r="KS1531"/>
      <c r="KT1531"/>
      <c r="KU1531"/>
      <c r="KV1531"/>
      <c r="KW1531"/>
      <c r="KX1531"/>
      <c r="KY1531"/>
      <c r="KZ1531"/>
      <c r="LA1531"/>
      <c r="LB1531"/>
      <c r="LC1531"/>
      <c r="LD1531"/>
      <c r="LE1531"/>
      <c r="LF1531"/>
      <c r="LG1531"/>
      <c r="LH1531"/>
      <c r="LI1531"/>
      <c r="LJ1531"/>
      <c r="LK1531"/>
      <c r="LL1531"/>
      <c r="LM1531"/>
      <c r="LN1531"/>
      <c r="LO1531"/>
      <c r="LP1531"/>
      <c r="LQ1531"/>
      <c r="LR1531"/>
      <c r="LS1531"/>
      <c r="LT1531"/>
      <c r="LU1531"/>
      <c r="LV1531"/>
      <c r="LW1531"/>
      <c r="LX1531"/>
      <c r="LY1531"/>
      <c r="LZ1531"/>
      <c r="MA1531"/>
      <c r="MB1531"/>
      <c r="MC1531"/>
      <c r="MD1531"/>
      <c r="ME1531"/>
      <c r="MF1531"/>
      <c r="MG1531"/>
      <c r="MH1531"/>
      <c r="MI1531"/>
      <c r="MJ1531"/>
      <c r="MK1531"/>
      <c r="ML1531"/>
      <c r="MM1531"/>
      <c r="MN1531"/>
      <c r="MO1531"/>
      <c r="MP1531"/>
      <c r="MQ1531"/>
      <c r="MR1531"/>
      <c r="MS1531"/>
      <c r="MT1531"/>
      <c r="MU1531"/>
      <c r="MV1531"/>
      <c r="MW1531"/>
      <c r="MX1531"/>
      <c r="MY1531"/>
      <c r="MZ1531"/>
      <c r="NA1531"/>
      <c r="NB1531"/>
      <c r="NC1531"/>
      <c r="ND1531"/>
      <c r="NE1531"/>
      <c r="NF1531"/>
      <c r="NG1531"/>
      <c r="NH1531"/>
      <c r="NI1531"/>
      <c r="NJ1531"/>
      <c r="NK1531"/>
      <c r="NL1531"/>
      <c r="NM1531"/>
      <c r="NN1531"/>
      <c r="NO1531"/>
      <c r="NP1531"/>
      <c r="NQ1531"/>
      <c r="NR1531"/>
      <c r="NS1531"/>
      <c r="NT1531"/>
      <c r="NU1531"/>
      <c r="NV1531"/>
      <c r="NW1531"/>
      <c r="NX1531"/>
      <c r="NY1531"/>
      <c r="NZ1531"/>
      <c r="OA1531"/>
    </row>
    <row r="1532" spans="16:391"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  <c r="CN1532"/>
      <c r="CO1532"/>
      <c r="CP1532"/>
      <c r="CQ1532"/>
      <c r="CR1532"/>
      <c r="CS1532"/>
      <c r="CT1532"/>
      <c r="CU1532"/>
      <c r="CV1532"/>
      <c r="CW1532"/>
      <c r="CX1532"/>
      <c r="CY1532"/>
      <c r="CZ1532"/>
      <c r="DA1532"/>
      <c r="DB1532"/>
      <c r="DC1532"/>
      <c r="DD1532"/>
      <c r="DE1532"/>
      <c r="DF1532"/>
      <c r="DG1532"/>
      <c r="DH1532"/>
      <c r="DI1532"/>
      <c r="DJ1532"/>
      <c r="DK1532"/>
      <c r="DL1532"/>
      <c r="DM1532"/>
      <c r="DN1532"/>
      <c r="DO1532"/>
      <c r="DP1532"/>
      <c r="DQ1532"/>
      <c r="DR1532"/>
      <c r="DS1532"/>
      <c r="DT1532"/>
      <c r="DU1532"/>
      <c r="DV1532"/>
      <c r="DW1532"/>
      <c r="DX1532"/>
      <c r="DY1532"/>
      <c r="DZ1532"/>
      <c r="EA1532"/>
      <c r="EB1532"/>
      <c r="EC1532"/>
      <c r="ED1532"/>
      <c r="EE1532"/>
      <c r="EF1532"/>
      <c r="EG1532"/>
      <c r="EH1532"/>
      <c r="EI1532"/>
      <c r="EJ1532"/>
      <c r="EK1532"/>
      <c r="EL1532"/>
      <c r="EM1532"/>
      <c r="EN1532"/>
      <c r="EO1532"/>
      <c r="EP1532"/>
      <c r="EQ1532"/>
      <c r="ER1532"/>
      <c r="ES1532"/>
      <c r="ET1532"/>
      <c r="EU1532"/>
      <c r="EV1532"/>
      <c r="EW1532"/>
      <c r="EX1532"/>
      <c r="EY1532"/>
      <c r="EZ1532"/>
      <c r="FA1532"/>
      <c r="FB1532"/>
      <c r="FC1532"/>
      <c r="FD1532"/>
      <c r="FE1532"/>
      <c r="FF1532"/>
      <c r="FG1532"/>
      <c r="FH1532"/>
      <c r="FI1532"/>
      <c r="FJ1532"/>
      <c r="FK1532"/>
      <c r="FL1532"/>
      <c r="FM1532"/>
      <c r="FN1532"/>
      <c r="FO1532"/>
      <c r="FP1532"/>
      <c r="FQ1532"/>
      <c r="FR1532"/>
      <c r="FS1532"/>
      <c r="FT1532"/>
      <c r="FU1532"/>
      <c r="FV1532"/>
      <c r="FW1532"/>
      <c r="FX1532"/>
      <c r="FY1532"/>
      <c r="FZ1532"/>
      <c r="GA1532"/>
      <c r="GB1532"/>
      <c r="GC1532"/>
      <c r="GD1532"/>
      <c r="GE1532"/>
      <c r="GF1532"/>
      <c r="GG1532"/>
      <c r="GH1532"/>
      <c r="GI1532"/>
      <c r="GJ1532"/>
      <c r="GK1532"/>
      <c r="GL1532"/>
      <c r="GM1532"/>
      <c r="GN1532"/>
      <c r="GO1532"/>
      <c r="GP1532"/>
      <c r="GQ1532"/>
      <c r="GR1532"/>
      <c r="GS1532"/>
      <c r="GT1532"/>
      <c r="GU1532"/>
      <c r="GV1532"/>
      <c r="GW1532"/>
      <c r="GX1532"/>
      <c r="GY1532"/>
      <c r="GZ1532"/>
      <c r="HA1532"/>
      <c r="HB1532"/>
      <c r="HC1532"/>
      <c r="HD1532"/>
      <c r="HE1532"/>
      <c r="HF1532"/>
      <c r="HG1532"/>
      <c r="HH1532"/>
      <c r="HI1532"/>
      <c r="HJ1532"/>
      <c r="HK1532"/>
      <c r="HL1532"/>
      <c r="HM1532"/>
      <c r="HN1532"/>
      <c r="HO1532"/>
      <c r="HP1532"/>
      <c r="HQ1532"/>
      <c r="HR1532"/>
      <c r="HS1532"/>
      <c r="HT1532"/>
      <c r="HU1532"/>
      <c r="HV1532"/>
      <c r="HW1532"/>
      <c r="HX1532"/>
      <c r="HY1532"/>
      <c r="HZ1532"/>
      <c r="IA1532"/>
      <c r="IB1532"/>
      <c r="IC1532"/>
      <c r="ID1532"/>
      <c r="IE1532"/>
      <c r="IF1532"/>
      <c r="IG1532"/>
      <c r="IH1532"/>
      <c r="II1532"/>
      <c r="IJ1532"/>
      <c r="IK1532"/>
      <c r="IL1532"/>
      <c r="IM1532"/>
      <c r="IN1532"/>
      <c r="IO1532"/>
      <c r="IP1532"/>
      <c r="IQ1532"/>
      <c r="IR1532"/>
      <c r="IS1532"/>
      <c r="IT1532"/>
      <c r="IU1532"/>
      <c r="IV1532"/>
      <c r="IW1532"/>
      <c r="IX1532"/>
      <c r="IY1532"/>
      <c r="IZ1532"/>
      <c r="JA1532"/>
      <c r="JB1532"/>
      <c r="JC1532"/>
      <c r="JD1532"/>
      <c r="JE1532"/>
      <c r="JF1532"/>
      <c r="JG1532"/>
      <c r="JH1532"/>
      <c r="JI1532"/>
      <c r="JJ1532"/>
      <c r="JK1532"/>
      <c r="JL1532"/>
      <c r="JM1532"/>
      <c r="JN1532"/>
      <c r="JO1532"/>
      <c r="JP1532"/>
      <c r="JQ1532"/>
      <c r="JR1532"/>
      <c r="JS1532"/>
      <c r="JT1532"/>
      <c r="JU1532"/>
      <c r="JV1532"/>
      <c r="JW1532"/>
      <c r="JX1532"/>
      <c r="JY1532"/>
      <c r="JZ1532"/>
      <c r="KA1532"/>
      <c r="KB1532"/>
      <c r="KC1532"/>
      <c r="KD1532"/>
      <c r="KE1532"/>
      <c r="KF1532"/>
      <c r="KG1532"/>
      <c r="KH1532"/>
      <c r="KI1532"/>
      <c r="KJ1532"/>
      <c r="KK1532"/>
      <c r="KL1532"/>
      <c r="KM1532"/>
      <c r="KN1532"/>
      <c r="KO1532"/>
      <c r="KP1532"/>
      <c r="KQ1532"/>
      <c r="KR1532"/>
      <c r="KS1532"/>
      <c r="KT1532"/>
      <c r="KU1532"/>
      <c r="KV1532"/>
      <c r="KW1532"/>
      <c r="KX1532"/>
      <c r="KY1532"/>
      <c r="KZ1532"/>
      <c r="LA1532"/>
      <c r="LB1532"/>
      <c r="LC1532"/>
      <c r="LD1532"/>
      <c r="LE1532"/>
      <c r="LF1532"/>
      <c r="LG1532"/>
      <c r="LH1532"/>
      <c r="LI1532"/>
      <c r="LJ1532"/>
      <c r="LK1532"/>
      <c r="LL1532"/>
      <c r="LM1532"/>
      <c r="LN1532"/>
      <c r="LO1532"/>
      <c r="LP1532"/>
      <c r="LQ1532"/>
      <c r="LR1532"/>
      <c r="LS1532"/>
      <c r="LT1532"/>
      <c r="LU1532"/>
      <c r="LV1532"/>
      <c r="LW1532"/>
      <c r="LX1532"/>
      <c r="LY1532"/>
      <c r="LZ1532"/>
      <c r="MA1532"/>
      <c r="MB1532"/>
      <c r="MC1532"/>
      <c r="MD1532"/>
      <c r="ME1532"/>
      <c r="MF1532"/>
      <c r="MG1532"/>
      <c r="MH1532"/>
      <c r="MI1532"/>
      <c r="MJ1532"/>
      <c r="MK1532"/>
      <c r="ML1532"/>
      <c r="MM1532"/>
      <c r="MN1532"/>
      <c r="MO1532"/>
      <c r="MP1532"/>
      <c r="MQ1532"/>
      <c r="MR1532"/>
      <c r="MS1532"/>
      <c r="MT1532"/>
      <c r="MU1532"/>
      <c r="MV1532"/>
      <c r="MW1532"/>
      <c r="MX1532"/>
      <c r="MY1532"/>
      <c r="MZ1532"/>
      <c r="NA1532"/>
      <c r="NB1532"/>
      <c r="NC1532"/>
      <c r="ND1532"/>
      <c r="NE1532"/>
      <c r="NF1532"/>
      <c r="NG1532"/>
      <c r="NH1532"/>
      <c r="NI1532"/>
      <c r="NJ1532"/>
      <c r="NK1532"/>
      <c r="NL1532"/>
      <c r="NM1532"/>
      <c r="NN1532"/>
      <c r="NO1532"/>
      <c r="NP1532"/>
      <c r="NQ1532"/>
      <c r="NR1532"/>
      <c r="NS1532"/>
      <c r="NT1532"/>
      <c r="NU1532"/>
      <c r="NV1532"/>
      <c r="NW1532"/>
      <c r="NX1532"/>
      <c r="NY1532"/>
      <c r="NZ1532"/>
      <c r="OA1532"/>
    </row>
    <row r="1533" spans="16:391"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  <c r="CN1533"/>
      <c r="CO1533"/>
      <c r="CP1533"/>
      <c r="CQ1533"/>
      <c r="CR1533"/>
      <c r="CS1533"/>
      <c r="CT1533"/>
      <c r="CU1533"/>
      <c r="CV1533"/>
      <c r="CW1533"/>
      <c r="CX1533"/>
      <c r="CY1533"/>
      <c r="CZ1533"/>
      <c r="DA1533"/>
      <c r="DB1533"/>
      <c r="DC1533"/>
      <c r="DD1533"/>
      <c r="DE1533"/>
      <c r="DF1533"/>
      <c r="DG1533"/>
      <c r="DH1533"/>
      <c r="DI1533"/>
      <c r="DJ1533"/>
      <c r="DK1533"/>
      <c r="DL1533"/>
      <c r="DM1533"/>
      <c r="DN1533"/>
      <c r="DO1533"/>
      <c r="DP1533"/>
      <c r="DQ1533"/>
      <c r="DR1533"/>
      <c r="DS1533"/>
      <c r="DT1533"/>
      <c r="DU1533"/>
      <c r="DV1533"/>
      <c r="DW1533"/>
      <c r="DX1533"/>
      <c r="DY1533"/>
      <c r="DZ1533"/>
      <c r="EA1533"/>
      <c r="EB1533"/>
      <c r="EC1533"/>
      <c r="ED1533"/>
      <c r="EE1533"/>
      <c r="EF1533"/>
      <c r="EG1533"/>
      <c r="EH1533"/>
      <c r="EI1533"/>
      <c r="EJ1533"/>
      <c r="EK1533"/>
      <c r="EL1533"/>
      <c r="EM1533"/>
      <c r="EN1533"/>
      <c r="EO1533"/>
      <c r="EP1533"/>
      <c r="EQ1533"/>
      <c r="ER1533"/>
      <c r="ES1533"/>
      <c r="ET1533"/>
      <c r="EU1533"/>
      <c r="EV1533"/>
      <c r="EW1533"/>
      <c r="EX1533"/>
      <c r="EY1533"/>
      <c r="EZ1533"/>
      <c r="FA1533"/>
      <c r="FB1533"/>
      <c r="FC1533"/>
      <c r="FD1533"/>
      <c r="FE1533"/>
      <c r="FF1533"/>
      <c r="FG1533"/>
      <c r="FH1533"/>
      <c r="FI1533"/>
      <c r="FJ1533"/>
      <c r="FK1533"/>
      <c r="FL1533"/>
      <c r="FM1533"/>
      <c r="FN1533"/>
      <c r="FO1533"/>
      <c r="FP1533"/>
      <c r="FQ1533"/>
      <c r="FR1533"/>
      <c r="FS1533"/>
      <c r="FT1533"/>
      <c r="FU1533"/>
      <c r="FV1533"/>
      <c r="FW1533"/>
      <c r="FX1533"/>
      <c r="FY1533"/>
      <c r="FZ1533"/>
      <c r="GA1533"/>
      <c r="GB1533"/>
      <c r="GC1533"/>
      <c r="GD1533"/>
      <c r="GE1533"/>
      <c r="GF1533"/>
      <c r="GG1533"/>
      <c r="GH1533"/>
      <c r="GI1533"/>
      <c r="GJ1533"/>
      <c r="GK1533"/>
      <c r="GL1533"/>
      <c r="GM1533"/>
      <c r="GN1533"/>
      <c r="GO1533"/>
      <c r="GP1533"/>
      <c r="GQ1533"/>
      <c r="GR1533"/>
      <c r="GS1533"/>
      <c r="GT1533"/>
      <c r="GU1533"/>
      <c r="GV1533"/>
      <c r="GW1533"/>
      <c r="GX1533"/>
      <c r="GY1533"/>
      <c r="GZ1533"/>
      <c r="HA1533"/>
      <c r="HB1533"/>
      <c r="HC1533"/>
      <c r="HD1533"/>
      <c r="HE1533"/>
      <c r="HF1533"/>
      <c r="HG1533"/>
      <c r="HH1533"/>
      <c r="HI1533"/>
      <c r="HJ1533"/>
      <c r="HK1533"/>
      <c r="HL1533"/>
      <c r="HM1533"/>
      <c r="HN1533"/>
      <c r="HO1533"/>
      <c r="HP1533"/>
      <c r="HQ1533"/>
      <c r="HR1533"/>
      <c r="HS1533"/>
      <c r="HT1533"/>
      <c r="HU1533"/>
      <c r="HV1533"/>
      <c r="HW1533"/>
      <c r="HX1533"/>
      <c r="HY1533"/>
      <c r="HZ1533"/>
      <c r="IA1533"/>
      <c r="IB1533"/>
      <c r="IC1533"/>
      <c r="ID1533"/>
      <c r="IE1533"/>
      <c r="IF1533"/>
      <c r="IG1533"/>
      <c r="IH1533"/>
      <c r="II1533"/>
      <c r="IJ1533"/>
      <c r="IK1533"/>
      <c r="IL1533"/>
      <c r="IM1533"/>
      <c r="IN1533"/>
      <c r="IO1533"/>
      <c r="IP1533"/>
      <c r="IQ1533"/>
      <c r="IR1533"/>
      <c r="IS1533"/>
      <c r="IT1533"/>
      <c r="IU1533"/>
      <c r="IV1533"/>
      <c r="IW1533"/>
      <c r="IX1533"/>
      <c r="IY1533"/>
      <c r="IZ1533"/>
      <c r="JA1533"/>
      <c r="JB1533"/>
      <c r="JC1533"/>
      <c r="JD1533"/>
      <c r="JE1533"/>
      <c r="JF1533"/>
      <c r="JG1533"/>
      <c r="JH1533"/>
      <c r="JI1533"/>
      <c r="JJ1533"/>
      <c r="JK1533"/>
      <c r="JL1533"/>
      <c r="JM1533"/>
      <c r="JN1533"/>
      <c r="JO1533"/>
      <c r="JP1533"/>
      <c r="JQ1533"/>
      <c r="JR1533"/>
      <c r="JS1533"/>
      <c r="JT1533"/>
      <c r="JU1533"/>
      <c r="JV1533"/>
      <c r="JW1533"/>
      <c r="JX1533"/>
      <c r="JY1533"/>
      <c r="JZ1533"/>
      <c r="KA1533"/>
      <c r="KB1533"/>
      <c r="KC1533"/>
      <c r="KD1533"/>
      <c r="KE1533"/>
      <c r="KF1533"/>
      <c r="KG1533"/>
      <c r="KH1533"/>
      <c r="KI1533"/>
      <c r="KJ1533"/>
      <c r="KK1533"/>
      <c r="KL1533"/>
      <c r="KM1533"/>
      <c r="KN1533"/>
      <c r="KO1533"/>
      <c r="KP1533"/>
      <c r="KQ1533"/>
      <c r="KR1533"/>
      <c r="KS1533"/>
      <c r="KT1533"/>
      <c r="KU1533"/>
      <c r="KV1533"/>
      <c r="KW1533"/>
      <c r="KX1533"/>
      <c r="KY1533"/>
      <c r="KZ1533"/>
      <c r="LA1533"/>
      <c r="LB1533"/>
      <c r="LC1533"/>
      <c r="LD1533"/>
      <c r="LE1533"/>
      <c r="LF1533"/>
      <c r="LG1533"/>
      <c r="LH1533"/>
      <c r="LI1533"/>
      <c r="LJ1533"/>
      <c r="LK1533"/>
      <c r="LL1533"/>
      <c r="LM1533"/>
      <c r="LN1533"/>
      <c r="LO1533"/>
      <c r="LP1533"/>
      <c r="LQ1533"/>
      <c r="LR1533"/>
      <c r="LS1533"/>
      <c r="LT1533"/>
      <c r="LU1533"/>
      <c r="LV1533"/>
      <c r="LW1533"/>
      <c r="LX1533"/>
      <c r="LY1533"/>
      <c r="LZ1533"/>
      <c r="MA1533"/>
      <c r="MB1533"/>
      <c r="MC1533"/>
      <c r="MD1533"/>
      <c r="ME1533"/>
      <c r="MF1533"/>
      <c r="MG1533"/>
      <c r="MH1533"/>
      <c r="MI1533"/>
      <c r="MJ1533"/>
      <c r="MK1533"/>
      <c r="ML1533"/>
      <c r="MM1533"/>
      <c r="MN1533"/>
      <c r="MO1533"/>
      <c r="MP1533"/>
      <c r="MQ1533"/>
      <c r="MR1533"/>
      <c r="MS1533"/>
      <c r="MT1533"/>
      <c r="MU1533"/>
      <c r="MV1533"/>
      <c r="MW1533"/>
      <c r="MX1533"/>
      <c r="MY1533"/>
      <c r="MZ1533"/>
      <c r="NA1533"/>
      <c r="NB1533"/>
      <c r="NC1533"/>
      <c r="ND1533"/>
      <c r="NE1533"/>
      <c r="NF1533"/>
      <c r="NG1533"/>
      <c r="NH1533"/>
      <c r="NI1533"/>
      <c r="NJ1533"/>
      <c r="NK1533"/>
      <c r="NL1533"/>
      <c r="NM1533"/>
      <c r="NN1533"/>
      <c r="NO1533"/>
      <c r="NP1533"/>
      <c r="NQ1533"/>
      <c r="NR1533"/>
      <c r="NS1533"/>
      <c r="NT1533"/>
      <c r="NU1533"/>
      <c r="NV1533"/>
      <c r="NW1533"/>
      <c r="NX1533"/>
      <c r="NY1533"/>
      <c r="NZ1533"/>
      <c r="OA1533"/>
    </row>
    <row r="1534" spans="16:391"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  <c r="CN1534"/>
      <c r="CO1534"/>
      <c r="CP1534"/>
      <c r="CQ1534"/>
      <c r="CR1534"/>
      <c r="CS1534"/>
      <c r="CT1534"/>
      <c r="CU1534"/>
      <c r="CV1534"/>
      <c r="CW1534"/>
      <c r="CX1534"/>
      <c r="CY1534"/>
      <c r="CZ1534"/>
      <c r="DA1534"/>
      <c r="DB1534"/>
      <c r="DC1534"/>
      <c r="DD1534"/>
      <c r="DE1534"/>
      <c r="DF1534"/>
      <c r="DG1534"/>
      <c r="DH1534"/>
      <c r="DI1534"/>
      <c r="DJ1534"/>
      <c r="DK1534"/>
      <c r="DL1534"/>
      <c r="DM1534"/>
      <c r="DN1534"/>
      <c r="DO1534"/>
      <c r="DP1534"/>
      <c r="DQ1534"/>
      <c r="DR1534"/>
      <c r="DS1534"/>
      <c r="DT1534"/>
      <c r="DU1534"/>
      <c r="DV1534"/>
      <c r="DW1534"/>
      <c r="DX1534"/>
      <c r="DY1534"/>
      <c r="DZ1534"/>
      <c r="EA1534"/>
      <c r="EB1534"/>
      <c r="EC1534"/>
      <c r="ED1534"/>
      <c r="EE1534"/>
      <c r="EF1534"/>
      <c r="EG1534"/>
      <c r="EH1534"/>
      <c r="EI1534"/>
      <c r="EJ1534"/>
      <c r="EK1534"/>
      <c r="EL1534"/>
      <c r="EM1534"/>
      <c r="EN1534"/>
      <c r="EO1534"/>
      <c r="EP1534"/>
      <c r="EQ1534"/>
      <c r="ER1534"/>
      <c r="ES1534"/>
      <c r="ET1534"/>
      <c r="EU1534"/>
      <c r="EV1534"/>
      <c r="EW1534"/>
      <c r="EX1534"/>
      <c r="EY1534"/>
      <c r="EZ1534"/>
      <c r="FA1534"/>
      <c r="FB1534"/>
      <c r="FC1534"/>
      <c r="FD1534"/>
      <c r="FE1534"/>
      <c r="FF1534"/>
      <c r="FG1534"/>
      <c r="FH1534"/>
      <c r="FI1534"/>
      <c r="FJ1534"/>
      <c r="FK1534"/>
      <c r="FL1534"/>
      <c r="FM1534"/>
      <c r="FN1534"/>
      <c r="FO1534"/>
      <c r="FP1534"/>
      <c r="FQ1534"/>
      <c r="FR1534"/>
      <c r="FS1534"/>
      <c r="FT1534"/>
      <c r="FU1534"/>
      <c r="FV1534"/>
      <c r="FW1534"/>
      <c r="FX1534"/>
      <c r="FY1534"/>
      <c r="FZ1534"/>
      <c r="GA1534"/>
      <c r="GB1534"/>
      <c r="GC1534"/>
      <c r="GD1534"/>
      <c r="GE1534"/>
      <c r="GF1534"/>
      <c r="GG1534"/>
      <c r="GH1534"/>
      <c r="GI1534"/>
      <c r="GJ1534"/>
      <c r="GK1534"/>
      <c r="GL1534"/>
      <c r="GM1534"/>
      <c r="GN1534"/>
      <c r="GO1534"/>
      <c r="GP1534"/>
      <c r="GQ1534"/>
      <c r="GR1534"/>
      <c r="GS1534"/>
      <c r="GT1534"/>
      <c r="GU1534"/>
      <c r="GV1534"/>
      <c r="GW1534"/>
      <c r="GX1534"/>
      <c r="GY1534"/>
      <c r="GZ1534"/>
      <c r="HA1534"/>
      <c r="HB1534"/>
      <c r="HC1534"/>
      <c r="HD1534"/>
      <c r="HE1534"/>
      <c r="HF1534"/>
      <c r="HG1534"/>
      <c r="HH1534"/>
      <c r="HI1534"/>
      <c r="HJ1534"/>
      <c r="HK1534"/>
      <c r="HL1534"/>
      <c r="HM1534"/>
      <c r="HN1534"/>
      <c r="HO1534"/>
      <c r="HP1534"/>
      <c r="HQ1534"/>
      <c r="HR1534"/>
      <c r="HS1534"/>
      <c r="HT1534"/>
      <c r="HU1534"/>
      <c r="HV1534"/>
      <c r="HW1534"/>
      <c r="HX1534"/>
      <c r="HY1534"/>
      <c r="HZ1534"/>
      <c r="IA1534"/>
      <c r="IB1534"/>
      <c r="IC1534"/>
      <c r="ID1534"/>
      <c r="IE1534"/>
      <c r="IF1534"/>
      <c r="IG1534"/>
      <c r="IH1534"/>
      <c r="II1534"/>
      <c r="IJ1534"/>
      <c r="IK1534"/>
      <c r="IL1534"/>
      <c r="IM1534"/>
      <c r="IN1534"/>
      <c r="IO1534"/>
      <c r="IP1534"/>
      <c r="IQ1534"/>
      <c r="IR1534"/>
      <c r="IS1534"/>
      <c r="IT1534"/>
      <c r="IU1534"/>
      <c r="IV1534"/>
      <c r="IW1534"/>
      <c r="IX1534"/>
      <c r="IY1534"/>
      <c r="IZ1534"/>
      <c r="JA1534"/>
      <c r="JB1534"/>
      <c r="JC1534"/>
      <c r="JD1534"/>
      <c r="JE1534"/>
      <c r="JF1534"/>
      <c r="JG1534"/>
      <c r="JH1534"/>
      <c r="JI1534"/>
      <c r="JJ1534"/>
      <c r="JK1534"/>
      <c r="JL1534"/>
      <c r="JM1534"/>
      <c r="JN1534"/>
      <c r="JO1534"/>
      <c r="JP1534"/>
      <c r="JQ1534"/>
      <c r="JR1534"/>
      <c r="JS1534"/>
      <c r="JT1534"/>
      <c r="JU1534"/>
      <c r="JV1534"/>
      <c r="JW1534"/>
      <c r="JX1534"/>
      <c r="JY1534"/>
      <c r="JZ1534"/>
      <c r="KA1534"/>
      <c r="KB1534"/>
      <c r="KC1534"/>
      <c r="KD1534"/>
      <c r="KE1534"/>
      <c r="KF1534"/>
      <c r="KG1534"/>
      <c r="KH1534"/>
      <c r="KI1534"/>
      <c r="KJ1534"/>
      <c r="KK1534"/>
      <c r="KL1534"/>
      <c r="KM1534"/>
      <c r="KN1534"/>
      <c r="KO1534"/>
      <c r="KP1534"/>
      <c r="KQ1534"/>
      <c r="KR1534"/>
      <c r="KS1534"/>
      <c r="KT1534"/>
      <c r="KU1534"/>
      <c r="KV1534"/>
      <c r="KW1534"/>
      <c r="KX1534"/>
      <c r="KY1534"/>
      <c r="KZ1534"/>
      <c r="LA1534"/>
      <c r="LB1534"/>
      <c r="LC1534"/>
      <c r="LD1534"/>
      <c r="LE1534"/>
      <c r="LF1534"/>
      <c r="LG1534"/>
      <c r="LH1534"/>
      <c r="LI1534"/>
      <c r="LJ1534"/>
      <c r="LK1534"/>
      <c r="LL1534"/>
      <c r="LM1534"/>
      <c r="LN1534"/>
      <c r="LO1534"/>
      <c r="LP1534"/>
      <c r="LQ1534"/>
      <c r="LR1534"/>
      <c r="LS1534"/>
      <c r="LT1534"/>
      <c r="LU1534"/>
      <c r="LV1534"/>
      <c r="LW1534"/>
      <c r="LX1534"/>
      <c r="LY1534"/>
      <c r="LZ1534"/>
      <c r="MA1534"/>
      <c r="MB1534"/>
      <c r="MC1534"/>
      <c r="MD1534"/>
      <c r="ME1534"/>
      <c r="MF1534"/>
      <c r="MG1534"/>
      <c r="MH1534"/>
      <c r="MI1534"/>
      <c r="MJ1534"/>
      <c r="MK1534"/>
      <c r="ML1534"/>
      <c r="MM1534"/>
      <c r="MN1534"/>
      <c r="MO1534"/>
      <c r="MP1534"/>
      <c r="MQ1534"/>
      <c r="MR1534"/>
      <c r="MS1534"/>
      <c r="MT1534"/>
      <c r="MU1534"/>
      <c r="MV1534"/>
      <c r="MW1534"/>
      <c r="MX1534"/>
      <c r="MY1534"/>
      <c r="MZ1534"/>
      <c r="NA1534"/>
      <c r="NB1534"/>
      <c r="NC1534"/>
      <c r="ND1534"/>
      <c r="NE1534"/>
      <c r="NF1534"/>
      <c r="NG1534"/>
      <c r="NH1534"/>
      <c r="NI1534"/>
      <c r="NJ1534"/>
      <c r="NK1534"/>
      <c r="NL1534"/>
      <c r="NM1534"/>
      <c r="NN1534"/>
      <c r="NO1534"/>
      <c r="NP1534"/>
      <c r="NQ1534"/>
      <c r="NR1534"/>
      <c r="NS1534"/>
      <c r="NT1534"/>
      <c r="NU1534"/>
      <c r="NV1534"/>
      <c r="NW1534"/>
      <c r="NX1534"/>
      <c r="NY1534"/>
      <c r="NZ1534"/>
      <c r="OA1534"/>
    </row>
    <row r="1535" spans="16:391"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  <c r="CN1535"/>
      <c r="CO1535"/>
      <c r="CP1535"/>
      <c r="CQ1535"/>
      <c r="CR1535"/>
      <c r="CS1535"/>
      <c r="CT1535"/>
      <c r="CU1535"/>
      <c r="CV1535"/>
      <c r="CW1535"/>
      <c r="CX1535"/>
      <c r="CY1535"/>
      <c r="CZ1535"/>
      <c r="DA1535"/>
      <c r="DB1535"/>
      <c r="DC1535"/>
      <c r="DD1535"/>
      <c r="DE1535"/>
      <c r="DF1535"/>
      <c r="DG1535"/>
      <c r="DH1535"/>
      <c r="DI1535"/>
      <c r="DJ1535"/>
      <c r="DK1535"/>
      <c r="DL1535"/>
      <c r="DM1535"/>
      <c r="DN1535"/>
      <c r="DO1535"/>
      <c r="DP1535"/>
      <c r="DQ1535"/>
      <c r="DR1535"/>
      <c r="DS1535"/>
      <c r="DT1535"/>
      <c r="DU1535"/>
      <c r="DV1535"/>
      <c r="DW1535"/>
      <c r="DX1535"/>
      <c r="DY1535"/>
      <c r="DZ1535"/>
      <c r="EA1535"/>
      <c r="EB1535"/>
      <c r="EC1535"/>
      <c r="ED1535"/>
      <c r="EE1535"/>
      <c r="EF1535"/>
      <c r="EG1535"/>
      <c r="EH1535"/>
      <c r="EI1535"/>
      <c r="EJ1535"/>
      <c r="EK1535"/>
      <c r="EL1535"/>
      <c r="EM1535"/>
      <c r="EN1535"/>
      <c r="EO1535"/>
      <c r="EP1535"/>
      <c r="EQ1535"/>
      <c r="ER1535"/>
      <c r="ES1535"/>
      <c r="ET1535"/>
      <c r="EU1535"/>
      <c r="EV1535"/>
      <c r="EW1535"/>
      <c r="EX1535"/>
      <c r="EY1535"/>
      <c r="EZ1535"/>
      <c r="FA1535"/>
      <c r="FB1535"/>
      <c r="FC1535"/>
      <c r="FD1535"/>
      <c r="FE1535"/>
      <c r="FF1535"/>
      <c r="FG1535"/>
      <c r="FH1535"/>
      <c r="FI1535"/>
      <c r="FJ1535"/>
      <c r="FK1535"/>
      <c r="FL1535"/>
      <c r="FM1535"/>
      <c r="FN1535"/>
      <c r="FO1535"/>
      <c r="FP1535"/>
      <c r="FQ1535"/>
      <c r="FR1535"/>
      <c r="FS1535"/>
      <c r="FT1535"/>
      <c r="FU1535"/>
      <c r="FV1535"/>
      <c r="FW1535"/>
      <c r="FX1535"/>
      <c r="FY1535"/>
      <c r="FZ1535"/>
      <c r="GA1535"/>
      <c r="GB1535"/>
      <c r="GC1535"/>
      <c r="GD1535"/>
      <c r="GE1535"/>
      <c r="GF1535"/>
      <c r="GG1535"/>
      <c r="GH1535"/>
      <c r="GI1535"/>
      <c r="GJ1535"/>
      <c r="GK1535"/>
      <c r="GL1535"/>
      <c r="GM1535"/>
      <c r="GN1535"/>
      <c r="GO1535"/>
      <c r="GP1535"/>
      <c r="GQ1535"/>
      <c r="GR1535"/>
      <c r="GS1535"/>
      <c r="GT1535"/>
      <c r="GU1535"/>
      <c r="GV1535"/>
      <c r="GW1535"/>
      <c r="GX1535"/>
      <c r="GY1535"/>
      <c r="GZ1535"/>
      <c r="HA1535"/>
      <c r="HB1535"/>
      <c r="HC1535"/>
      <c r="HD1535"/>
      <c r="HE1535"/>
      <c r="HF1535"/>
      <c r="HG1535"/>
      <c r="HH1535"/>
      <c r="HI1535"/>
      <c r="HJ1535"/>
      <c r="HK1535"/>
      <c r="HL1535"/>
      <c r="HM1535"/>
      <c r="HN1535"/>
      <c r="HO1535"/>
      <c r="HP1535"/>
      <c r="HQ1535"/>
      <c r="HR1535"/>
      <c r="HS1535"/>
      <c r="HT1535"/>
      <c r="HU1535"/>
      <c r="HV1535"/>
      <c r="HW1535"/>
      <c r="HX1535"/>
      <c r="HY1535"/>
      <c r="HZ1535"/>
      <c r="IA1535"/>
      <c r="IB1535"/>
      <c r="IC1535"/>
      <c r="ID1535"/>
      <c r="IE1535"/>
      <c r="IF1535"/>
      <c r="IG1535"/>
      <c r="IH1535"/>
      <c r="II1535"/>
      <c r="IJ1535"/>
      <c r="IK1535"/>
      <c r="IL1535"/>
      <c r="IM1535"/>
      <c r="IN1535"/>
      <c r="IO1535"/>
      <c r="IP1535"/>
      <c r="IQ1535"/>
      <c r="IR1535"/>
      <c r="IS1535"/>
      <c r="IT1535"/>
      <c r="IU1535"/>
      <c r="IV1535"/>
      <c r="IW1535"/>
      <c r="IX1535"/>
      <c r="IY1535"/>
      <c r="IZ1535"/>
      <c r="JA1535"/>
      <c r="JB1535"/>
      <c r="JC1535"/>
      <c r="JD1535"/>
      <c r="JE1535"/>
      <c r="JF1535"/>
      <c r="JG1535"/>
      <c r="JH1535"/>
      <c r="JI1535"/>
      <c r="JJ1535"/>
      <c r="JK1535"/>
      <c r="JL1535"/>
      <c r="JM1535"/>
      <c r="JN1535"/>
      <c r="JO1535"/>
      <c r="JP1535"/>
      <c r="JQ1535"/>
      <c r="JR1535"/>
      <c r="JS1535"/>
      <c r="JT1535"/>
      <c r="JU1535"/>
      <c r="JV1535"/>
      <c r="JW1535"/>
      <c r="JX1535"/>
      <c r="JY1535"/>
      <c r="JZ1535"/>
      <c r="KA1535"/>
      <c r="KB1535"/>
      <c r="KC1535"/>
      <c r="KD1535"/>
      <c r="KE1535"/>
      <c r="KF1535"/>
      <c r="KG1535"/>
      <c r="KH1535"/>
      <c r="KI1535"/>
      <c r="KJ1535"/>
      <c r="KK1535"/>
      <c r="KL1535"/>
      <c r="KM1535"/>
      <c r="KN1535"/>
      <c r="KO1535"/>
      <c r="KP1535"/>
      <c r="KQ1535"/>
      <c r="KR1535"/>
      <c r="KS1535"/>
      <c r="KT1535"/>
      <c r="KU1535"/>
      <c r="KV1535"/>
      <c r="KW1535"/>
      <c r="KX1535"/>
      <c r="KY1535"/>
      <c r="KZ1535"/>
      <c r="LA1535"/>
      <c r="LB1535"/>
      <c r="LC1535"/>
      <c r="LD1535"/>
      <c r="LE1535"/>
      <c r="LF1535"/>
      <c r="LG1535"/>
      <c r="LH1535"/>
      <c r="LI1535"/>
      <c r="LJ1535"/>
      <c r="LK1535"/>
      <c r="LL1535"/>
      <c r="LM1535"/>
      <c r="LN1535"/>
      <c r="LO1535"/>
      <c r="LP1535"/>
      <c r="LQ1535"/>
      <c r="LR1535"/>
      <c r="LS1535"/>
      <c r="LT1535"/>
      <c r="LU1535"/>
      <c r="LV1535"/>
      <c r="LW1535"/>
      <c r="LX1535"/>
      <c r="LY1535"/>
      <c r="LZ1535"/>
      <c r="MA1535"/>
      <c r="MB1535"/>
      <c r="MC1535"/>
      <c r="MD1535"/>
      <c r="ME1535"/>
      <c r="MF1535"/>
      <c r="MG1535"/>
      <c r="MH1535"/>
      <c r="MI1535"/>
      <c r="MJ1535"/>
      <c r="MK1535"/>
      <c r="ML1535"/>
      <c r="MM1535"/>
      <c r="MN1535"/>
      <c r="MO1535"/>
      <c r="MP1535"/>
      <c r="MQ1535"/>
      <c r="MR1535"/>
      <c r="MS1535"/>
      <c r="MT1535"/>
      <c r="MU1535"/>
      <c r="MV1535"/>
      <c r="MW1535"/>
      <c r="MX1535"/>
      <c r="MY1535"/>
      <c r="MZ1535"/>
      <c r="NA1535"/>
      <c r="NB1535"/>
      <c r="NC1535"/>
      <c r="ND1535"/>
      <c r="NE1535"/>
      <c r="NF1535"/>
      <c r="NG1535"/>
      <c r="NH1535"/>
      <c r="NI1535"/>
      <c r="NJ1535"/>
      <c r="NK1535"/>
      <c r="NL1535"/>
      <c r="NM1535"/>
      <c r="NN1535"/>
      <c r="NO1535"/>
      <c r="NP1535"/>
      <c r="NQ1535"/>
      <c r="NR1535"/>
      <c r="NS1535"/>
      <c r="NT1535"/>
      <c r="NU1535"/>
      <c r="NV1535"/>
      <c r="NW1535"/>
      <c r="NX1535"/>
      <c r="NY1535"/>
      <c r="NZ1535"/>
      <c r="OA1535"/>
    </row>
    <row r="1536" spans="16:391"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  <c r="CN1536"/>
      <c r="CO1536"/>
      <c r="CP1536"/>
      <c r="CQ1536"/>
      <c r="CR1536"/>
      <c r="CS1536"/>
      <c r="CT1536"/>
      <c r="CU1536"/>
      <c r="CV1536"/>
      <c r="CW1536"/>
      <c r="CX1536"/>
      <c r="CY1536"/>
      <c r="CZ1536"/>
      <c r="DA1536"/>
      <c r="DB1536"/>
      <c r="DC1536"/>
      <c r="DD1536"/>
      <c r="DE1536"/>
      <c r="DF1536"/>
      <c r="DG1536"/>
      <c r="DH1536"/>
      <c r="DI1536"/>
      <c r="DJ1536"/>
      <c r="DK1536"/>
      <c r="DL1536"/>
      <c r="DM1536"/>
      <c r="DN1536"/>
      <c r="DO1536"/>
      <c r="DP1536"/>
      <c r="DQ1536"/>
      <c r="DR1536"/>
      <c r="DS1536"/>
      <c r="DT1536"/>
      <c r="DU1536"/>
      <c r="DV1536"/>
      <c r="DW1536"/>
      <c r="DX1536"/>
      <c r="DY1536"/>
      <c r="DZ1536"/>
      <c r="EA1536"/>
      <c r="EB1536"/>
      <c r="EC1536"/>
      <c r="ED1536"/>
      <c r="EE1536"/>
      <c r="EF1536"/>
      <c r="EG1536"/>
      <c r="EH1536"/>
      <c r="EI1536"/>
      <c r="EJ1536"/>
      <c r="EK1536"/>
      <c r="EL1536"/>
      <c r="EM1536"/>
      <c r="EN1536"/>
      <c r="EO1536"/>
      <c r="EP1536"/>
      <c r="EQ1536"/>
      <c r="ER1536"/>
      <c r="ES1536"/>
      <c r="ET1536"/>
      <c r="EU1536"/>
      <c r="EV1536"/>
      <c r="EW1536"/>
      <c r="EX1536"/>
      <c r="EY1536"/>
      <c r="EZ1536"/>
      <c r="FA1536"/>
      <c r="FB1536"/>
      <c r="FC1536"/>
      <c r="FD1536"/>
      <c r="FE1536"/>
      <c r="FF1536"/>
      <c r="FG1536"/>
      <c r="FH1536"/>
      <c r="FI1536"/>
      <c r="FJ1536"/>
      <c r="FK1536"/>
      <c r="FL1536"/>
      <c r="FM1536"/>
      <c r="FN1536"/>
      <c r="FO1536"/>
      <c r="FP1536"/>
      <c r="FQ1536"/>
      <c r="FR1536"/>
      <c r="FS1536"/>
      <c r="FT1536"/>
      <c r="FU1536"/>
      <c r="FV1536"/>
      <c r="FW1536"/>
      <c r="FX1536"/>
      <c r="FY1536"/>
      <c r="FZ1536"/>
      <c r="GA1536"/>
      <c r="GB1536"/>
      <c r="GC1536"/>
      <c r="GD1536"/>
      <c r="GE1536"/>
      <c r="GF1536"/>
      <c r="GG1536"/>
      <c r="GH1536"/>
      <c r="GI1536"/>
      <c r="GJ1536"/>
      <c r="GK1536"/>
      <c r="GL1536"/>
      <c r="GM1536"/>
      <c r="GN1536"/>
      <c r="GO1536"/>
      <c r="GP1536"/>
      <c r="GQ1536"/>
      <c r="GR1536"/>
      <c r="GS1536"/>
      <c r="GT1536"/>
      <c r="GU1536"/>
      <c r="GV1536"/>
      <c r="GW1536"/>
      <c r="GX1536"/>
      <c r="GY1536"/>
      <c r="GZ1536"/>
      <c r="HA1536"/>
      <c r="HB1536"/>
      <c r="HC1536"/>
      <c r="HD1536"/>
      <c r="HE1536"/>
      <c r="HF1536"/>
      <c r="HG1536"/>
      <c r="HH1536"/>
      <c r="HI1536"/>
      <c r="HJ1536"/>
      <c r="HK1536"/>
      <c r="HL1536"/>
      <c r="HM1536"/>
      <c r="HN1536"/>
      <c r="HO1536"/>
      <c r="HP1536"/>
      <c r="HQ1536"/>
      <c r="HR1536"/>
      <c r="HS1536"/>
      <c r="HT1536"/>
      <c r="HU1536"/>
      <c r="HV1536"/>
      <c r="HW1536"/>
      <c r="HX1536"/>
      <c r="HY1536"/>
      <c r="HZ1536"/>
      <c r="IA1536"/>
      <c r="IB1536"/>
      <c r="IC1536"/>
      <c r="ID1536"/>
      <c r="IE1536"/>
      <c r="IF1536"/>
      <c r="IG1536"/>
      <c r="IH1536"/>
      <c r="II1536"/>
      <c r="IJ1536"/>
      <c r="IK1536"/>
      <c r="IL1536"/>
      <c r="IM1536"/>
      <c r="IN1536"/>
      <c r="IO1536"/>
      <c r="IP1536"/>
      <c r="IQ1536"/>
      <c r="IR1536"/>
      <c r="IS1536"/>
      <c r="IT1536"/>
      <c r="IU1536"/>
      <c r="IV1536"/>
      <c r="IW1536"/>
      <c r="IX1536"/>
      <c r="IY1536"/>
      <c r="IZ1536"/>
      <c r="JA1536"/>
      <c r="JB1536"/>
      <c r="JC1536"/>
      <c r="JD1536"/>
      <c r="JE1536"/>
      <c r="JF1536"/>
      <c r="JG1536"/>
      <c r="JH1536"/>
      <c r="JI1536"/>
      <c r="JJ1536"/>
      <c r="JK1536"/>
      <c r="JL1536"/>
      <c r="JM1536"/>
      <c r="JN1536"/>
      <c r="JO1536"/>
      <c r="JP1536"/>
      <c r="JQ1536"/>
      <c r="JR1536"/>
      <c r="JS1536"/>
      <c r="JT1536"/>
      <c r="JU1536"/>
      <c r="JV1536"/>
      <c r="JW1536"/>
      <c r="JX1536"/>
      <c r="JY1536"/>
      <c r="JZ1536"/>
      <c r="KA1536"/>
      <c r="KB1536"/>
      <c r="KC1536"/>
      <c r="KD1536"/>
      <c r="KE1536"/>
      <c r="KF1536"/>
      <c r="KG1536"/>
      <c r="KH1536"/>
      <c r="KI1536"/>
      <c r="KJ1536"/>
      <c r="KK1536"/>
      <c r="KL1536"/>
      <c r="KM1536"/>
      <c r="KN1536"/>
      <c r="KO1536"/>
      <c r="KP1536"/>
      <c r="KQ1536"/>
      <c r="KR1536"/>
      <c r="KS1536"/>
      <c r="KT1536"/>
      <c r="KU1536"/>
      <c r="KV1536"/>
      <c r="KW1536"/>
      <c r="KX1536"/>
      <c r="KY1536"/>
      <c r="KZ1536"/>
      <c r="LA1536"/>
      <c r="LB1536"/>
      <c r="LC1536"/>
      <c r="LD1536"/>
      <c r="LE1536"/>
      <c r="LF1536"/>
      <c r="LG1536"/>
      <c r="LH1536"/>
      <c r="LI1536"/>
      <c r="LJ1536"/>
      <c r="LK1536"/>
      <c r="LL1536"/>
      <c r="LM1536"/>
      <c r="LN1536"/>
      <c r="LO1536"/>
      <c r="LP1536"/>
      <c r="LQ1536"/>
      <c r="LR1536"/>
      <c r="LS1536"/>
      <c r="LT1536"/>
      <c r="LU1536"/>
      <c r="LV1536"/>
      <c r="LW1536"/>
      <c r="LX1536"/>
      <c r="LY1536"/>
      <c r="LZ1536"/>
      <c r="MA1536"/>
      <c r="MB1536"/>
      <c r="MC1536"/>
      <c r="MD1536"/>
      <c r="ME1536"/>
      <c r="MF1536"/>
      <c r="MG1536"/>
      <c r="MH1536"/>
      <c r="MI1536"/>
      <c r="MJ1536"/>
      <c r="MK1536"/>
      <c r="ML1536"/>
      <c r="MM1536"/>
      <c r="MN1536"/>
      <c r="MO1536"/>
      <c r="MP1536"/>
      <c r="MQ1536"/>
      <c r="MR1536"/>
      <c r="MS1536"/>
      <c r="MT1536"/>
      <c r="MU1536"/>
      <c r="MV1536"/>
      <c r="MW1536"/>
      <c r="MX1536"/>
      <c r="MY1536"/>
      <c r="MZ1536"/>
      <c r="NA1536"/>
      <c r="NB1536"/>
      <c r="NC1536"/>
      <c r="ND1536"/>
      <c r="NE1536"/>
      <c r="NF1536"/>
      <c r="NG1536"/>
      <c r="NH1536"/>
      <c r="NI1536"/>
      <c r="NJ1536"/>
      <c r="NK1536"/>
      <c r="NL1536"/>
      <c r="NM1536"/>
      <c r="NN1536"/>
      <c r="NO1536"/>
      <c r="NP1536"/>
      <c r="NQ1536"/>
      <c r="NR1536"/>
      <c r="NS1536"/>
      <c r="NT1536"/>
      <c r="NU1536"/>
      <c r="NV1536"/>
      <c r="NW1536"/>
      <c r="NX1536"/>
      <c r="NY1536"/>
      <c r="NZ1536"/>
      <c r="OA1536"/>
    </row>
    <row r="1537" spans="16:391"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  <c r="CN1537"/>
      <c r="CO1537"/>
      <c r="CP1537"/>
      <c r="CQ1537"/>
      <c r="CR1537"/>
      <c r="CS1537"/>
      <c r="CT1537"/>
      <c r="CU1537"/>
      <c r="CV1537"/>
      <c r="CW1537"/>
      <c r="CX1537"/>
      <c r="CY1537"/>
      <c r="CZ1537"/>
      <c r="DA1537"/>
      <c r="DB1537"/>
      <c r="DC1537"/>
      <c r="DD1537"/>
      <c r="DE1537"/>
      <c r="DF1537"/>
      <c r="DG1537"/>
      <c r="DH1537"/>
      <c r="DI1537"/>
      <c r="DJ1537"/>
      <c r="DK1537"/>
      <c r="DL1537"/>
      <c r="DM1537"/>
      <c r="DN1537"/>
      <c r="DO1537"/>
      <c r="DP1537"/>
      <c r="DQ1537"/>
      <c r="DR1537"/>
      <c r="DS1537"/>
      <c r="DT1537"/>
      <c r="DU1537"/>
      <c r="DV1537"/>
      <c r="DW1537"/>
      <c r="DX1537"/>
      <c r="DY1537"/>
      <c r="DZ1537"/>
      <c r="EA1537"/>
      <c r="EB1537"/>
      <c r="EC1537"/>
      <c r="ED1537"/>
      <c r="EE1537"/>
      <c r="EF1537"/>
      <c r="EG1537"/>
      <c r="EH1537"/>
      <c r="EI1537"/>
      <c r="EJ1537"/>
      <c r="EK1537"/>
      <c r="EL1537"/>
      <c r="EM1537"/>
      <c r="EN1537"/>
      <c r="EO1537"/>
      <c r="EP1537"/>
      <c r="EQ1537"/>
      <c r="ER1537"/>
      <c r="ES1537"/>
      <c r="ET1537"/>
      <c r="EU1537"/>
      <c r="EV1537"/>
      <c r="EW1537"/>
      <c r="EX1537"/>
      <c r="EY1537"/>
      <c r="EZ1537"/>
      <c r="FA1537"/>
      <c r="FB1537"/>
      <c r="FC1537"/>
      <c r="FD1537"/>
      <c r="FE1537"/>
      <c r="FF1537"/>
      <c r="FG1537"/>
      <c r="FH1537"/>
      <c r="FI1537"/>
      <c r="FJ1537"/>
      <c r="FK1537"/>
      <c r="FL1537"/>
      <c r="FM1537"/>
      <c r="FN1537"/>
      <c r="FO1537"/>
      <c r="FP1537"/>
      <c r="FQ1537"/>
      <c r="FR1537"/>
      <c r="FS1537"/>
      <c r="FT1537"/>
      <c r="FU1537"/>
      <c r="FV1537"/>
      <c r="FW1537"/>
      <c r="FX1537"/>
      <c r="FY1537"/>
      <c r="FZ1537"/>
      <c r="GA1537"/>
      <c r="GB1537"/>
      <c r="GC1537"/>
      <c r="GD1537"/>
      <c r="GE1537"/>
      <c r="GF1537"/>
      <c r="GG1537"/>
      <c r="GH1537"/>
      <c r="GI1537"/>
      <c r="GJ1537"/>
      <c r="GK1537"/>
      <c r="GL1537"/>
      <c r="GM1537"/>
      <c r="GN1537"/>
      <c r="GO1537"/>
      <c r="GP1537"/>
      <c r="GQ1537"/>
      <c r="GR1537"/>
      <c r="GS1537"/>
      <c r="GT1537"/>
      <c r="GU1537"/>
      <c r="GV1537"/>
      <c r="GW1537"/>
      <c r="GX1537"/>
      <c r="GY1537"/>
      <c r="GZ1537"/>
      <c r="HA1537"/>
      <c r="HB1537"/>
      <c r="HC1537"/>
      <c r="HD1537"/>
      <c r="HE1537"/>
      <c r="HF1537"/>
      <c r="HG1537"/>
      <c r="HH1537"/>
      <c r="HI1537"/>
      <c r="HJ1537"/>
      <c r="HK1537"/>
      <c r="HL1537"/>
      <c r="HM1537"/>
      <c r="HN1537"/>
      <c r="HO1537"/>
      <c r="HP1537"/>
      <c r="HQ1537"/>
      <c r="HR1537"/>
      <c r="HS1537"/>
      <c r="HT1537"/>
      <c r="HU1537"/>
      <c r="HV1537"/>
      <c r="HW1537"/>
      <c r="HX1537"/>
      <c r="HY1537"/>
      <c r="HZ1537"/>
      <c r="IA1537"/>
      <c r="IB1537"/>
      <c r="IC1537"/>
      <c r="ID1537"/>
      <c r="IE1537"/>
      <c r="IF1537"/>
      <c r="IG1537"/>
      <c r="IH1537"/>
      <c r="II1537"/>
      <c r="IJ1537"/>
      <c r="IK1537"/>
      <c r="IL1537"/>
      <c r="IM1537"/>
      <c r="IN1537"/>
      <c r="IO1537"/>
      <c r="IP1537"/>
      <c r="IQ1537"/>
      <c r="IR1537"/>
      <c r="IS1537"/>
      <c r="IT1537"/>
      <c r="IU1537"/>
      <c r="IV1537"/>
      <c r="IW1537"/>
      <c r="IX1537"/>
      <c r="IY1537"/>
      <c r="IZ1537"/>
      <c r="JA1537"/>
      <c r="JB1537"/>
      <c r="JC1537"/>
      <c r="JD1537"/>
      <c r="JE1537"/>
      <c r="JF1537"/>
      <c r="JG1537"/>
      <c r="JH1537"/>
      <c r="JI1537"/>
      <c r="JJ1537"/>
      <c r="JK1537"/>
      <c r="JL1537"/>
      <c r="JM1537"/>
      <c r="JN1537"/>
      <c r="JO1537"/>
      <c r="JP1537"/>
      <c r="JQ1537"/>
      <c r="JR1537"/>
      <c r="JS1537"/>
      <c r="JT1537"/>
      <c r="JU1537"/>
      <c r="JV1537"/>
      <c r="JW1537"/>
      <c r="JX1537"/>
      <c r="JY1537"/>
      <c r="JZ1537"/>
      <c r="KA1537"/>
      <c r="KB1537"/>
      <c r="KC1537"/>
      <c r="KD1537"/>
      <c r="KE1537"/>
      <c r="KF1537"/>
      <c r="KG1537"/>
      <c r="KH1537"/>
      <c r="KI1537"/>
      <c r="KJ1537"/>
      <c r="KK1537"/>
      <c r="KL1537"/>
      <c r="KM1537"/>
      <c r="KN1537"/>
      <c r="KO1537"/>
      <c r="KP1537"/>
      <c r="KQ1537"/>
      <c r="KR1537"/>
      <c r="KS1537"/>
      <c r="KT1537"/>
      <c r="KU1537"/>
      <c r="KV1537"/>
      <c r="KW1537"/>
      <c r="KX1537"/>
      <c r="KY1537"/>
      <c r="KZ1537"/>
      <c r="LA1537"/>
      <c r="LB1537"/>
      <c r="LC1537"/>
      <c r="LD1537"/>
      <c r="LE1537"/>
      <c r="LF1537"/>
      <c r="LG1537"/>
      <c r="LH1537"/>
      <c r="LI1537"/>
      <c r="LJ1537"/>
      <c r="LK1537"/>
      <c r="LL1537"/>
      <c r="LM1537"/>
      <c r="LN1537"/>
      <c r="LO1537"/>
      <c r="LP1537"/>
      <c r="LQ1537"/>
      <c r="LR1537"/>
      <c r="LS1537"/>
      <c r="LT1537"/>
      <c r="LU1537"/>
      <c r="LV1537"/>
      <c r="LW1537"/>
      <c r="LX1537"/>
      <c r="LY1537"/>
      <c r="LZ1537"/>
      <c r="MA1537"/>
      <c r="MB1537"/>
      <c r="MC1537"/>
      <c r="MD1537"/>
      <c r="ME1537"/>
      <c r="MF1537"/>
      <c r="MG1537"/>
      <c r="MH1537"/>
      <c r="MI1537"/>
      <c r="MJ1537"/>
      <c r="MK1537"/>
      <c r="ML1537"/>
      <c r="MM1537"/>
      <c r="MN1537"/>
      <c r="MO1537"/>
      <c r="MP1537"/>
      <c r="MQ1537"/>
      <c r="MR1537"/>
      <c r="MS1537"/>
      <c r="MT1537"/>
      <c r="MU1537"/>
      <c r="MV1537"/>
      <c r="MW1537"/>
      <c r="MX1537"/>
      <c r="MY1537"/>
      <c r="MZ1537"/>
      <c r="NA1537"/>
      <c r="NB1537"/>
      <c r="NC1537"/>
      <c r="ND1537"/>
      <c r="NE1537"/>
      <c r="NF1537"/>
      <c r="NG1537"/>
      <c r="NH1537"/>
      <c r="NI1537"/>
      <c r="NJ1537"/>
      <c r="NK1537"/>
      <c r="NL1537"/>
      <c r="NM1537"/>
      <c r="NN1537"/>
      <c r="NO1537"/>
      <c r="NP1537"/>
      <c r="NQ1537"/>
      <c r="NR1537"/>
      <c r="NS1537"/>
      <c r="NT1537"/>
      <c r="NU1537"/>
      <c r="NV1537"/>
      <c r="NW1537"/>
      <c r="NX1537"/>
      <c r="NY1537"/>
      <c r="NZ1537"/>
      <c r="OA1537"/>
    </row>
    <row r="1538" spans="16:391"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  <c r="CN1538"/>
      <c r="CO1538"/>
      <c r="CP1538"/>
      <c r="CQ1538"/>
      <c r="CR1538"/>
      <c r="CS1538"/>
      <c r="CT1538"/>
      <c r="CU1538"/>
      <c r="CV1538"/>
      <c r="CW1538"/>
      <c r="CX1538"/>
      <c r="CY1538"/>
      <c r="CZ1538"/>
      <c r="DA1538"/>
      <c r="DB1538"/>
      <c r="DC1538"/>
      <c r="DD1538"/>
      <c r="DE1538"/>
      <c r="DF1538"/>
      <c r="DG1538"/>
      <c r="DH1538"/>
      <c r="DI1538"/>
      <c r="DJ1538"/>
      <c r="DK1538"/>
      <c r="DL1538"/>
      <c r="DM1538"/>
      <c r="DN1538"/>
      <c r="DO1538"/>
      <c r="DP1538"/>
      <c r="DQ1538"/>
      <c r="DR1538"/>
      <c r="DS1538"/>
      <c r="DT1538"/>
      <c r="DU1538"/>
      <c r="DV1538"/>
      <c r="DW1538"/>
      <c r="DX1538"/>
      <c r="DY1538"/>
      <c r="DZ1538"/>
      <c r="EA1538"/>
      <c r="EB1538"/>
      <c r="EC1538"/>
      <c r="ED1538"/>
      <c r="EE1538"/>
      <c r="EF1538"/>
      <c r="EG1538"/>
      <c r="EH1538"/>
      <c r="EI1538"/>
      <c r="EJ1538"/>
      <c r="EK1538"/>
      <c r="EL1538"/>
      <c r="EM1538"/>
      <c r="EN1538"/>
      <c r="EO1538"/>
      <c r="EP1538"/>
      <c r="EQ1538"/>
      <c r="ER1538"/>
      <c r="ES1538"/>
      <c r="ET1538"/>
      <c r="EU1538"/>
      <c r="EV1538"/>
      <c r="EW1538"/>
      <c r="EX1538"/>
      <c r="EY1538"/>
      <c r="EZ1538"/>
      <c r="FA1538"/>
      <c r="FB1538"/>
      <c r="FC1538"/>
      <c r="FD1538"/>
      <c r="FE1538"/>
      <c r="FF1538"/>
      <c r="FG1538"/>
      <c r="FH1538"/>
      <c r="FI1538"/>
      <c r="FJ1538"/>
      <c r="FK1538"/>
      <c r="FL1538"/>
      <c r="FM1538"/>
      <c r="FN1538"/>
      <c r="FO1538"/>
      <c r="FP1538"/>
      <c r="FQ1538"/>
      <c r="FR1538"/>
      <c r="FS1538"/>
      <c r="FT1538"/>
      <c r="FU1538"/>
      <c r="FV1538"/>
      <c r="FW1538"/>
      <c r="FX1538"/>
      <c r="FY1538"/>
      <c r="FZ1538"/>
      <c r="GA1538"/>
      <c r="GB1538"/>
      <c r="GC1538"/>
      <c r="GD1538"/>
      <c r="GE1538"/>
      <c r="GF1538"/>
      <c r="GG1538"/>
      <c r="GH1538"/>
      <c r="GI1538"/>
      <c r="GJ1538"/>
      <c r="GK1538"/>
      <c r="GL1538"/>
      <c r="GM1538"/>
      <c r="GN1538"/>
      <c r="GO1538"/>
      <c r="GP1538"/>
      <c r="GQ1538"/>
      <c r="GR1538"/>
      <c r="GS1538"/>
      <c r="GT1538"/>
      <c r="GU1538"/>
      <c r="GV1538"/>
      <c r="GW1538"/>
      <c r="GX1538"/>
      <c r="GY1538"/>
      <c r="GZ1538"/>
      <c r="HA1538"/>
      <c r="HB1538"/>
      <c r="HC1538"/>
      <c r="HD1538"/>
      <c r="HE1538"/>
      <c r="HF1538"/>
      <c r="HG1538"/>
      <c r="HH1538"/>
      <c r="HI1538"/>
      <c r="HJ1538"/>
      <c r="HK1538"/>
      <c r="HL1538"/>
      <c r="HM1538"/>
      <c r="HN1538"/>
      <c r="HO1538"/>
      <c r="HP1538"/>
      <c r="HQ1538"/>
      <c r="HR1538"/>
      <c r="HS1538"/>
      <c r="HT1538"/>
      <c r="HU1538"/>
      <c r="HV1538"/>
      <c r="HW1538"/>
      <c r="HX1538"/>
      <c r="HY1538"/>
      <c r="HZ1538"/>
      <c r="IA1538"/>
      <c r="IB1538"/>
      <c r="IC1538"/>
      <c r="ID1538"/>
      <c r="IE1538"/>
      <c r="IF1538"/>
      <c r="IG1538"/>
      <c r="IH1538"/>
      <c r="II1538"/>
      <c r="IJ1538"/>
      <c r="IK1538"/>
      <c r="IL1538"/>
      <c r="IM1538"/>
      <c r="IN1538"/>
      <c r="IO1538"/>
      <c r="IP1538"/>
      <c r="IQ1538"/>
      <c r="IR1538"/>
      <c r="IS1538"/>
      <c r="IT1538"/>
      <c r="IU1538"/>
      <c r="IV1538"/>
      <c r="IW1538"/>
      <c r="IX1538"/>
      <c r="IY1538"/>
      <c r="IZ1538"/>
      <c r="JA1538"/>
      <c r="JB1538"/>
      <c r="JC1538"/>
      <c r="JD1538"/>
      <c r="JE1538"/>
      <c r="JF1538"/>
      <c r="JG1538"/>
      <c r="JH1538"/>
      <c r="JI1538"/>
      <c r="JJ1538"/>
      <c r="JK1538"/>
      <c r="JL1538"/>
      <c r="JM1538"/>
      <c r="JN1538"/>
      <c r="JO1538"/>
      <c r="JP1538"/>
      <c r="JQ1538"/>
      <c r="JR1538"/>
      <c r="JS1538"/>
      <c r="JT1538"/>
      <c r="JU1538"/>
      <c r="JV1538"/>
      <c r="JW1538"/>
      <c r="JX1538"/>
      <c r="JY1538"/>
      <c r="JZ1538"/>
      <c r="KA1538"/>
      <c r="KB1538"/>
      <c r="KC1538"/>
      <c r="KD1538"/>
      <c r="KE1538"/>
      <c r="KF1538"/>
      <c r="KG1538"/>
      <c r="KH1538"/>
      <c r="KI1538"/>
      <c r="KJ1538"/>
      <c r="KK1538"/>
      <c r="KL1538"/>
      <c r="KM1538"/>
      <c r="KN1538"/>
      <c r="KO1538"/>
      <c r="KP1538"/>
      <c r="KQ1538"/>
      <c r="KR1538"/>
      <c r="KS1538"/>
      <c r="KT1538"/>
      <c r="KU1538"/>
      <c r="KV1538"/>
      <c r="KW1538"/>
      <c r="KX1538"/>
      <c r="KY1538"/>
      <c r="KZ1538"/>
      <c r="LA1538"/>
      <c r="LB1538"/>
      <c r="LC1538"/>
      <c r="LD1538"/>
      <c r="LE1538"/>
      <c r="LF1538"/>
      <c r="LG1538"/>
      <c r="LH1538"/>
      <c r="LI1538"/>
      <c r="LJ1538"/>
      <c r="LK1538"/>
      <c r="LL1538"/>
      <c r="LM1538"/>
      <c r="LN1538"/>
      <c r="LO1538"/>
      <c r="LP1538"/>
      <c r="LQ1538"/>
      <c r="LR1538"/>
      <c r="LS1538"/>
      <c r="LT1538"/>
      <c r="LU1538"/>
      <c r="LV1538"/>
      <c r="LW1538"/>
      <c r="LX1538"/>
      <c r="LY1538"/>
      <c r="LZ1538"/>
      <c r="MA1538"/>
      <c r="MB1538"/>
      <c r="MC1538"/>
      <c r="MD1538"/>
      <c r="ME1538"/>
      <c r="MF1538"/>
      <c r="MG1538"/>
      <c r="MH1538"/>
      <c r="MI1538"/>
      <c r="MJ1538"/>
      <c r="MK1538"/>
      <c r="ML1538"/>
      <c r="MM1538"/>
      <c r="MN1538"/>
      <c r="MO1538"/>
      <c r="MP1538"/>
      <c r="MQ1538"/>
      <c r="MR1538"/>
      <c r="MS1538"/>
      <c r="MT1538"/>
      <c r="MU1538"/>
      <c r="MV1538"/>
      <c r="MW1538"/>
      <c r="MX1538"/>
      <c r="MY1538"/>
      <c r="MZ1538"/>
      <c r="NA1538"/>
      <c r="NB1538"/>
      <c r="NC1538"/>
      <c r="ND1538"/>
      <c r="NE1538"/>
      <c r="NF1538"/>
      <c r="NG1538"/>
      <c r="NH1538"/>
      <c r="NI1538"/>
      <c r="NJ1538"/>
      <c r="NK1538"/>
      <c r="NL1538"/>
      <c r="NM1538"/>
      <c r="NN1538"/>
      <c r="NO1538"/>
      <c r="NP1538"/>
      <c r="NQ1538"/>
      <c r="NR1538"/>
      <c r="NS1538"/>
      <c r="NT1538"/>
      <c r="NU1538"/>
      <c r="NV1538"/>
      <c r="NW1538"/>
      <c r="NX1538"/>
      <c r="NY1538"/>
      <c r="NZ1538"/>
      <c r="OA1538"/>
    </row>
    <row r="1539" spans="16:391"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  <c r="CN1539"/>
      <c r="CO1539"/>
      <c r="CP1539"/>
      <c r="CQ1539"/>
      <c r="CR1539"/>
      <c r="CS1539"/>
      <c r="CT1539"/>
      <c r="CU1539"/>
      <c r="CV1539"/>
      <c r="CW1539"/>
      <c r="CX1539"/>
      <c r="CY1539"/>
      <c r="CZ1539"/>
      <c r="DA1539"/>
      <c r="DB1539"/>
      <c r="DC1539"/>
      <c r="DD1539"/>
      <c r="DE1539"/>
      <c r="DF1539"/>
      <c r="DG1539"/>
      <c r="DH1539"/>
      <c r="DI1539"/>
      <c r="DJ1539"/>
      <c r="DK1539"/>
      <c r="DL1539"/>
      <c r="DM1539"/>
      <c r="DN1539"/>
      <c r="DO1539"/>
      <c r="DP1539"/>
      <c r="DQ1539"/>
      <c r="DR1539"/>
      <c r="DS1539"/>
      <c r="DT1539"/>
      <c r="DU1539"/>
      <c r="DV1539"/>
      <c r="DW1539"/>
      <c r="DX1539"/>
      <c r="DY1539"/>
      <c r="DZ1539"/>
      <c r="EA1539"/>
      <c r="EB1539"/>
      <c r="EC1539"/>
      <c r="ED1539"/>
      <c r="EE1539"/>
      <c r="EF1539"/>
      <c r="EG1539"/>
      <c r="EH1539"/>
      <c r="EI1539"/>
      <c r="EJ1539"/>
      <c r="EK1539"/>
      <c r="EL1539"/>
      <c r="EM1539"/>
      <c r="EN1539"/>
      <c r="EO1539"/>
      <c r="EP1539"/>
      <c r="EQ1539"/>
      <c r="ER1539"/>
      <c r="ES1539"/>
      <c r="ET1539"/>
      <c r="EU1539"/>
      <c r="EV1539"/>
      <c r="EW1539"/>
      <c r="EX1539"/>
      <c r="EY1539"/>
      <c r="EZ1539"/>
      <c r="FA1539"/>
      <c r="FB1539"/>
      <c r="FC1539"/>
      <c r="FD1539"/>
      <c r="FE1539"/>
      <c r="FF1539"/>
      <c r="FG1539"/>
      <c r="FH1539"/>
      <c r="FI1539"/>
      <c r="FJ1539"/>
      <c r="FK1539"/>
      <c r="FL1539"/>
      <c r="FM1539"/>
      <c r="FN1539"/>
      <c r="FO1539"/>
      <c r="FP1539"/>
      <c r="FQ1539"/>
      <c r="FR1539"/>
      <c r="FS1539"/>
      <c r="FT1539"/>
      <c r="FU1539"/>
      <c r="FV1539"/>
      <c r="FW1539"/>
      <c r="FX1539"/>
      <c r="FY1539"/>
      <c r="FZ1539"/>
      <c r="GA1539"/>
      <c r="GB1539"/>
      <c r="GC1539"/>
      <c r="GD1539"/>
      <c r="GE1539"/>
      <c r="GF1539"/>
      <c r="GG1539"/>
      <c r="GH1539"/>
      <c r="GI1539"/>
      <c r="GJ1539"/>
      <c r="GK1539"/>
      <c r="GL1539"/>
      <c r="GM1539"/>
      <c r="GN1539"/>
      <c r="GO1539"/>
      <c r="GP1539"/>
      <c r="GQ1539"/>
      <c r="GR1539"/>
      <c r="GS1539"/>
      <c r="GT1539"/>
      <c r="GU1539"/>
      <c r="GV1539"/>
      <c r="GW1539"/>
      <c r="GX1539"/>
      <c r="GY1539"/>
      <c r="GZ1539"/>
      <c r="HA1539"/>
      <c r="HB1539"/>
      <c r="HC1539"/>
      <c r="HD1539"/>
      <c r="HE1539"/>
      <c r="HF1539"/>
      <c r="HG1539"/>
      <c r="HH1539"/>
      <c r="HI1539"/>
      <c r="HJ1539"/>
      <c r="HK1539"/>
      <c r="HL1539"/>
      <c r="HM1539"/>
      <c r="HN1539"/>
      <c r="HO1539"/>
      <c r="HP1539"/>
      <c r="HQ1539"/>
      <c r="HR1539"/>
      <c r="HS1539"/>
      <c r="HT1539"/>
      <c r="HU1539"/>
      <c r="HV1539"/>
      <c r="HW1539"/>
      <c r="HX1539"/>
      <c r="HY1539"/>
      <c r="HZ1539"/>
      <c r="IA1539"/>
      <c r="IB1539"/>
      <c r="IC1539"/>
      <c r="ID1539"/>
      <c r="IE1539"/>
      <c r="IF1539"/>
      <c r="IG1539"/>
      <c r="IH1539"/>
      <c r="II1539"/>
      <c r="IJ1539"/>
      <c r="IK1539"/>
      <c r="IL1539"/>
      <c r="IM1539"/>
      <c r="IN1539"/>
      <c r="IO1539"/>
      <c r="IP1539"/>
      <c r="IQ1539"/>
      <c r="IR1539"/>
      <c r="IS1539"/>
      <c r="IT1539"/>
      <c r="IU1539"/>
      <c r="IV1539"/>
      <c r="IW1539"/>
      <c r="IX1539"/>
      <c r="IY1539"/>
      <c r="IZ1539"/>
      <c r="JA1539"/>
      <c r="JB1539"/>
      <c r="JC1539"/>
      <c r="JD1539"/>
      <c r="JE1539"/>
      <c r="JF1539"/>
      <c r="JG1539"/>
      <c r="JH1539"/>
      <c r="JI1539"/>
      <c r="JJ1539"/>
      <c r="JK1539"/>
      <c r="JL1539"/>
      <c r="JM1539"/>
      <c r="JN1539"/>
      <c r="JO1539"/>
      <c r="JP1539"/>
      <c r="JQ1539"/>
      <c r="JR1539"/>
      <c r="JS1539"/>
      <c r="JT1539"/>
      <c r="JU1539"/>
      <c r="JV1539"/>
      <c r="JW1539"/>
      <c r="JX1539"/>
      <c r="JY1539"/>
      <c r="JZ1539"/>
      <c r="KA1539"/>
      <c r="KB1539"/>
      <c r="KC1539"/>
      <c r="KD1539"/>
      <c r="KE1539"/>
      <c r="KF1539"/>
      <c r="KG1539"/>
      <c r="KH1539"/>
      <c r="KI1539"/>
      <c r="KJ1539"/>
      <c r="KK1539"/>
      <c r="KL1539"/>
      <c r="KM1539"/>
      <c r="KN1539"/>
      <c r="KO1539"/>
      <c r="KP1539"/>
      <c r="KQ1539"/>
      <c r="KR1539"/>
      <c r="KS1539"/>
      <c r="KT1539"/>
      <c r="KU1539"/>
      <c r="KV1539"/>
      <c r="KW1539"/>
      <c r="KX1539"/>
      <c r="KY1539"/>
      <c r="KZ1539"/>
      <c r="LA1539"/>
      <c r="LB1539"/>
      <c r="LC1539"/>
      <c r="LD1539"/>
      <c r="LE1539"/>
      <c r="LF1539"/>
      <c r="LG1539"/>
      <c r="LH1539"/>
      <c r="LI1539"/>
      <c r="LJ1539"/>
      <c r="LK1539"/>
      <c r="LL1539"/>
      <c r="LM1539"/>
      <c r="LN1539"/>
      <c r="LO1539"/>
      <c r="LP1539"/>
      <c r="LQ1539"/>
      <c r="LR1539"/>
      <c r="LS1539"/>
      <c r="LT1539"/>
      <c r="LU1539"/>
      <c r="LV1539"/>
      <c r="LW1539"/>
      <c r="LX1539"/>
      <c r="LY1539"/>
      <c r="LZ1539"/>
      <c r="MA1539"/>
      <c r="MB1539"/>
      <c r="MC1539"/>
      <c r="MD1539"/>
      <c r="ME1539"/>
      <c r="MF1539"/>
      <c r="MG1539"/>
      <c r="MH1539"/>
      <c r="MI1539"/>
      <c r="MJ1539"/>
      <c r="MK1539"/>
      <c r="ML1539"/>
      <c r="MM1539"/>
      <c r="MN1539"/>
      <c r="MO1539"/>
      <c r="MP1539"/>
      <c r="MQ1539"/>
      <c r="MR1539"/>
      <c r="MS1539"/>
      <c r="MT1539"/>
      <c r="MU1539"/>
      <c r="MV1539"/>
      <c r="MW1539"/>
      <c r="MX1539"/>
      <c r="MY1539"/>
      <c r="MZ1539"/>
      <c r="NA1539"/>
      <c r="NB1539"/>
      <c r="NC1539"/>
      <c r="ND1539"/>
      <c r="NE1539"/>
      <c r="NF1539"/>
      <c r="NG1539"/>
      <c r="NH1539"/>
      <c r="NI1539"/>
      <c r="NJ1539"/>
      <c r="NK1539"/>
      <c r="NL1539"/>
      <c r="NM1539"/>
      <c r="NN1539"/>
      <c r="NO1539"/>
      <c r="NP1539"/>
      <c r="NQ1539"/>
      <c r="NR1539"/>
      <c r="NS1539"/>
      <c r="NT1539"/>
      <c r="NU1539"/>
      <c r="NV1539"/>
      <c r="NW1539"/>
      <c r="NX1539"/>
      <c r="NY1539"/>
      <c r="NZ1539"/>
      <c r="OA1539"/>
    </row>
    <row r="1540" spans="16:391"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  <c r="CN1540"/>
      <c r="CO1540"/>
      <c r="CP1540"/>
      <c r="CQ1540"/>
      <c r="CR1540"/>
      <c r="CS1540"/>
      <c r="CT1540"/>
      <c r="CU1540"/>
      <c r="CV1540"/>
      <c r="CW1540"/>
      <c r="CX1540"/>
      <c r="CY1540"/>
      <c r="CZ1540"/>
      <c r="DA1540"/>
      <c r="DB1540"/>
      <c r="DC1540"/>
      <c r="DD1540"/>
      <c r="DE1540"/>
      <c r="DF1540"/>
      <c r="DG1540"/>
      <c r="DH1540"/>
      <c r="DI1540"/>
      <c r="DJ1540"/>
      <c r="DK1540"/>
      <c r="DL1540"/>
      <c r="DM1540"/>
      <c r="DN1540"/>
      <c r="DO1540"/>
      <c r="DP1540"/>
      <c r="DQ1540"/>
      <c r="DR1540"/>
      <c r="DS1540"/>
      <c r="DT1540"/>
      <c r="DU1540"/>
      <c r="DV1540"/>
      <c r="DW1540"/>
      <c r="DX1540"/>
      <c r="DY1540"/>
      <c r="DZ1540"/>
      <c r="EA1540"/>
      <c r="EB1540"/>
      <c r="EC1540"/>
      <c r="ED1540"/>
      <c r="EE1540"/>
      <c r="EF1540"/>
      <c r="EG1540"/>
      <c r="EH1540"/>
      <c r="EI1540"/>
      <c r="EJ1540"/>
      <c r="EK1540"/>
      <c r="EL1540"/>
      <c r="EM1540"/>
      <c r="EN1540"/>
      <c r="EO1540"/>
      <c r="EP1540"/>
      <c r="EQ1540"/>
      <c r="ER1540"/>
      <c r="ES1540"/>
      <c r="ET1540"/>
      <c r="EU1540"/>
      <c r="EV1540"/>
      <c r="EW1540"/>
      <c r="EX1540"/>
      <c r="EY1540"/>
      <c r="EZ1540"/>
      <c r="FA1540"/>
      <c r="FB1540"/>
      <c r="FC1540"/>
      <c r="FD1540"/>
      <c r="FE1540"/>
      <c r="FF1540"/>
      <c r="FG1540"/>
      <c r="FH1540"/>
      <c r="FI1540"/>
      <c r="FJ1540"/>
      <c r="FK1540"/>
      <c r="FL1540"/>
      <c r="FM1540"/>
      <c r="FN1540"/>
      <c r="FO1540"/>
      <c r="FP1540"/>
      <c r="FQ1540"/>
      <c r="FR1540"/>
      <c r="FS1540"/>
      <c r="FT1540"/>
      <c r="FU1540"/>
      <c r="FV1540"/>
      <c r="FW1540"/>
      <c r="FX1540"/>
      <c r="FY1540"/>
      <c r="FZ1540"/>
      <c r="GA1540"/>
      <c r="GB1540"/>
      <c r="GC1540"/>
      <c r="GD1540"/>
      <c r="GE1540"/>
      <c r="GF1540"/>
      <c r="GG1540"/>
      <c r="GH1540"/>
      <c r="GI1540"/>
      <c r="GJ1540"/>
      <c r="GK1540"/>
      <c r="GL1540"/>
      <c r="GM1540"/>
      <c r="GN1540"/>
      <c r="GO1540"/>
      <c r="GP1540"/>
      <c r="GQ1540"/>
      <c r="GR1540"/>
      <c r="GS1540"/>
      <c r="GT1540"/>
      <c r="GU1540"/>
      <c r="GV1540"/>
      <c r="GW1540"/>
      <c r="GX1540"/>
      <c r="GY1540"/>
      <c r="GZ1540"/>
      <c r="HA1540"/>
      <c r="HB1540"/>
      <c r="HC1540"/>
      <c r="HD1540"/>
      <c r="HE1540"/>
      <c r="HF1540"/>
      <c r="HG1540"/>
      <c r="HH1540"/>
      <c r="HI1540"/>
      <c r="HJ1540"/>
      <c r="HK1540"/>
      <c r="HL1540"/>
      <c r="HM1540"/>
      <c r="HN1540"/>
      <c r="HO1540"/>
      <c r="HP1540"/>
      <c r="HQ1540"/>
      <c r="HR1540"/>
      <c r="HS1540"/>
      <c r="HT1540"/>
      <c r="HU1540"/>
      <c r="HV1540"/>
      <c r="HW1540"/>
      <c r="HX1540"/>
      <c r="HY1540"/>
      <c r="HZ1540"/>
      <c r="IA1540"/>
      <c r="IB1540"/>
      <c r="IC1540"/>
      <c r="ID1540"/>
      <c r="IE1540"/>
      <c r="IF1540"/>
      <c r="IG1540"/>
      <c r="IH1540"/>
      <c r="II1540"/>
      <c r="IJ1540"/>
      <c r="IK1540"/>
      <c r="IL1540"/>
      <c r="IM1540"/>
      <c r="IN1540"/>
      <c r="IO1540"/>
      <c r="IP1540"/>
      <c r="IQ1540"/>
      <c r="IR1540"/>
      <c r="IS1540"/>
      <c r="IT1540"/>
      <c r="IU1540"/>
      <c r="IV1540"/>
      <c r="IW1540"/>
      <c r="IX1540"/>
      <c r="IY1540"/>
      <c r="IZ1540"/>
      <c r="JA1540"/>
      <c r="JB1540"/>
      <c r="JC1540"/>
      <c r="JD1540"/>
      <c r="JE1540"/>
      <c r="JF1540"/>
      <c r="JG1540"/>
      <c r="JH1540"/>
      <c r="JI1540"/>
      <c r="JJ1540"/>
      <c r="JK1540"/>
      <c r="JL1540"/>
      <c r="JM1540"/>
      <c r="JN1540"/>
      <c r="JO1540"/>
      <c r="JP1540"/>
      <c r="JQ1540"/>
      <c r="JR1540"/>
      <c r="JS1540"/>
      <c r="JT1540"/>
      <c r="JU1540"/>
      <c r="JV1540"/>
      <c r="JW1540"/>
      <c r="JX1540"/>
      <c r="JY1540"/>
      <c r="JZ1540"/>
      <c r="KA1540"/>
      <c r="KB1540"/>
      <c r="KC1540"/>
      <c r="KD1540"/>
      <c r="KE1540"/>
      <c r="KF1540"/>
      <c r="KG1540"/>
      <c r="KH1540"/>
      <c r="KI1540"/>
      <c r="KJ1540"/>
      <c r="KK1540"/>
      <c r="KL1540"/>
      <c r="KM1540"/>
      <c r="KN1540"/>
      <c r="KO1540"/>
      <c r="KP1540"/>
      <c r="KQ1540"/>
      <c r="KR1540"/>
      <c r="KS1540"/>
      <c r="KT1540"/>
      <c r="KU1540"/>
      <c r="KV1540"/>
      <c r="KW1540"/>
      <c r="KX1540"/>
      <c r="KY1540"/>
      <c r="KZ1540"/>
      <c r="LA1540"/>
      <c r="LB1540"/>
      <c r="LC1540"/>
      <c r="LD1540"/>
      <c r="LE1540"/>
      <c r="LF1540"/>
      <c r="LG1540"/>
      <c r="LH1540"/>
      <c r="LI1540"/>
      <c r="LJ1540"/>
      <c r="LK1540"/>
      <c r="LL1540"/>
      <c r="LM1540"/>
      <c r="LN1540"/>
      <c r="LO1540"/>
      <c r="LP1540"/>
      <c r="LQ1540"/>
      <c r="LR1540"/>
      <c r="LS1540"/>
      <c r="LT1540"/>
      <c r="LU1540"/>
      <c r="LV1540"/>
      <c r="LW1540"/>
      <c r="LX1540"/>
      <c r="LY1540"/>
      <c r="LZ1540"/>
      <c r="MA1540"/>
      <c r="MB1540"/>
      <c r="MC1540"/>
      <c r="MD1540"/>
      <c r="ME1540"/>
      <c r="MF1540"/>
      <c r="MG1540"/>
      <c r="MH1540"/>
      <c r="MI1540"/>
      <c r="MJ1540"/>
      <c r="MK1540"/>
      <c r="ML1540"/>
      <c r="MM1540"/>
      <c r="MN1540"/>
      <c r="MO1540"/>
      <c r="MP1540"/>
      <c r="MQ1540"/>
      <c r="MR1540"/>
      <c r="MS1540"/>
      <c r="MT1540"/>
      <c r="MU1540"/>
      <c r="MV1540"/>
      <c r="MW1540"/>
      <c r="MX1540"/>
      <c r="MY1540"/>
      <c r="MZ1540"/>
      <c r="NA1540"/>
      <c r="NB1540"/>
      <c r="NC1540"/>
      <c r="ND1540"/>
      <c r="NE1540"/>
      <c r="NF1540"/>
      <c r="NG1540"/>
      <c r="NH1540"/>
      <c r="NI1540"/>
      <c r="NJ1540"/>
      <c r="NK1540"/>
      <c r="NL1540"/>
      <c r="NM1540"/>
      <c r="NN1540"/>
      <c r="NO1540"/>
      <c r="NP1540"/>
      <c r="NQ1540"/>
      <c r="NR1540"/>
      <c r="NS1540"/>
      <c r="NT1540"/>
      <c r="NU1540"/>
      <c r="NV1540"/>
      <c r="NW1540"/>
      <c r="NX1540"/>
      <c r="NY1540"/>
      <c r="NZ1540"/>
      <c r="OA1540"/>
    </row>
    <row r="1541" spans="16:391"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  <c r="CN1541"/>
      <c r="CO1541"/>
      <c r="CP1541"/>
      <c r="CQ1541"/>
      <c r="CR1541"/>
      <c r="CS1541"/>
      <c r="CT1541"/>
      <c r="CU1541"/>
      <c r="CV1541"/>
      <c r="CW1541"/>
      <c r="CX1541"/>
      <c r="CY1541"/>
      <c r="CZ1541"/>
      <c r="DA1541"/>
      <c r="DB1541"/>
      <c r="DC1541"/>
      <c r="DD1541"/>
      <c r="DE1541"/>
      <c r="DF1541"/>
      <c r="DG1541"/>
      <c r="DH1541"/>
      <c r="DI1541"/>
      <c r="DJ1541"/>
      <c r="DK1541"/>
      <c r="DL1541"/>
      <c r="DM1541"/>
      <c r="DN1541"/>
      <c r="DO1541"/>
      <c r="DP1541"/>
      <c r="DQ1541"/>
      <c r="DR1541"/>
      <c r="DS1541"/>
      <c r="DT1541"/>
      <c r="DU1541"/>
      <c r="DV1541"/>
      <c r="DW1541"/>
      <c r="DX1541"/>
      <c r="DY1541"/>
      <c r="DZ1541"/>
      <c r="EA1541"/>
      <c r="EB1541"/>
      <c r="EC1541"/>
      <c r="ED1541"/>
      <c r="EE1541"/>
      <c r="EF1541"/>
      <c r="EG1541"/>
      <c r="EH1541"/>
      <c r="EI1541"/>
      <c r="EJ1541"/>
      <c r="EK1541"/>
      <c r="EL1541"/>
      <c r="EM1541"/>
      <c r="EN1541"/>
      <c r="EO1541"/>
      <c r="EP1541"/>
      <c r="EQ1541"/>
      <c r="ER1541"/>
      <c r="ES1541"/>
      <c r="ET1541"/>
      <c r="EU1541"/>
      <c r="EV1541"/>
      <c r="EW1541"/>
      <c r="EX1541"/>
      <c r="EY1541"/>
      <c r="EZ1541"/>
      <c r="FA1541"/>
      <c r="FB1541"/>
      <c r="FC1541"/>
      <c r="FD1541"/>
      <c r="FE1541"/>
      <c r="FF1541"/>
      <c r="FG1541"/>
      <c r="FH1541"/>
      <c r="FI1541"/>
      <c r="FJ1541"/>
      <c r="FK1541"/>
      <c r="FL1541"/>
      <c r="FM1541"/>
      <c r="FN1541"/>
      <c r="FO1541"/>
      <c r="FP1541"/>
      <c r="FQ1541"/>
      <c r="FR1541"/>
      <c r="FS1541"/>
      <c r="FT1541"/>
      <c r="FU1541"/>
      <c r="FV1541"/>
      <c r="FW1541"/>
      <c r="FX1541"/>
      <c r="FY1541"/>
      <c r="FZ1541"/>
      <c r="GA1541"/>
      <c r="GB1541"/>
      <c r="GC1541"/>
      <c r="GD1541"/>
      <c r="GE1541"/>
      <c r="GF1541"/>
      <c r="GG1541"/>
      <c r="GH1541"/>
      <c r="GI1541"/>
      <c r="GJ1541"/>
      <c r="GK1541"/>
      <c r="GL1541"/>
      <c r="GM1541"/>
      <c r="GN1541"/>
      <c r="GO1541"/>
      <c r="GP1541"/>
      <c r="GQ1541"/>
      <c r="GR1541"/>
      <c r="GS1541"/>
      <c r="GT1541"/>
      <c r="GU1541"/>
      <c r="GV1541"/>
      <c r="GW1541"/>
      <c r="GX1541"/>
      <c r="GY1541"/>
      <c r="GZ1541"/>
      <c r="HA1541"/>
      <c r="HB1541"/>
      <c r="HC1541"/>
      <c r="HD1541"/>
      <c r="HE1541"/>
      <c r="HF1541"/>
      <c r="HG1541"/>
      <c r="HH1541"/>
      <c r="HI1541"/>
      <c r="HJ1541"/>
      <c r="HK1541"/>
      <c r="HL1541"/>
      <c r="HM1541"/>
      <c r="HN1541"/>
      <c r="HO1541"/>
      <c r="HP1541"/>
      <c r="HQ1541"/>
      <c r="HR1541"/>
      <c r="HS1541"/>
      <c r="HT1541"/>
      <c r="HU1541"/>
      <c r="HV1541"/>
      <c r="HW1541"/>
      <c r="HX1541"/>
      <c r="HY1541"/>
      <c r="HZ1541"/>
      <c r="IA1541"/>
      <c r="IB1541"/>
      <c r="IC1541"/>
      <c r="ID1541"/>
      <c r="IE1541"/>
      <c r="IF1541"/>
      <c r="IG1541"/>
      <c r="IH1541"/>
      <c r="II1541"/>
      <c r="IJ1541"/>
      <c r="IK1541"/>
      <c r="IL1541"/>
      <c r="IM1541"/>
      <c r="IN1541"/>
      <c r="IO1541"/>
      <c r="IP1541"/>
      <c r="IQ1541"/>
      <c r="IR1541"/>
      <c r="IS1541"/>
      <c r="IT1541"/>
      <c r="IU1541"/>
      <c r="IV1541"/>
      <c r="IW1541"/>
      <c r="IX1541"/>
      <c r="IY1541"/>
      <c r="IZ1541"/>
      <c r="JA1541"/>
      <c r="JB1541"/>
      <c r="JC1541"/>
      <c r="JD1541"/>
      <c r="JE1541"/>
      <c r="JF1541"/>
      <c r="JG1541"/>
      <c r="JH1541"/>
      <c r="JI1541"/>
      <c r="JJ1541"/>
      <c r="JK1541"/>
      <c r="JL1541"/>
      <c r="JM1541"/>
      <c r="JN1541"/>
      <c r="JO1541"/>
      <c r="JP1541"/>
      <c r="JQ1541"/>
      <c r="JR1541"/>
      <c r="JS1541"/>
      <c r="JT1541"/>
      <c r="JU1541"/>
      <c r="JV1541"/>
      <c r="JW1541"/>
      <c r="JX1541"/>
      <c r="JY1541"/>
      <c r="JZ1541"/>
      <c r="KA1541"/>
      <c r="KB1541"/>
      <c r="KC1541"/>
      <c r="KD1541"/>
      <c r="KE1541"/>
      <c r="KF1541"/>
      <c r="KG1541"/>
      <c r="KH1541"/>
      <c r="KI1541"/>
      <c r="KJ1541"/>
      <c r="KK1541"/>
      <c r="KL1541"/>
      <c r="KM1541"/>
      <c r="KN1541"/>
      <c r="KO1541"/>
      <c r="KP1541"/>
      <c r="KQ1541"/>
      <c r="KR1541"/>
      <c r="KS1541"/>
      <c r="KT1541"/>
      <c r="KU1541"/>
      <c r="KV1541"/>
      <c r="KW1541"/>
      <c r="KX1541"/>
      <c r="KY1541"/>
      <c r="KZ1541"/>
      <c r="LA1541"/>
      <c r="LB1541"/>
      <c r="LC1541"/>
      <c r="LD1541"/>
      <c r="LE1541"/>
      <c r="LF1541"/>
      <c r="LG1541"/>
      <c r="LH1541"/>
      <c r="LI1541"/>
      <c r="LJ1541"/>
      <c r="LK1541"/>
      <c r="LL1541"/>
      <c r="LM1541"/>
      <c r="LN1541"/>
      <c r="LO1541"/>
      <c r="LP1541"/>
      <c r="LQ1541"/>
      <c r="LR1541"/>
      <c r="LS1541"/>
      <c r="LT1541"/>
      <c r="LU1541"/>
      <c r="LV1541"/>
      <c r="LW1541"/>
      <c r="LX1541"/>
      <c r="LY1541"/>
      <c r="LZ1541"/>
      <c r="MA1541"/>
      <c r="MB1541"/>
      <c r="MC1541"/>
      <c r="MD1541"/>
      <c r="ME1541"/>
      <c r="MF1541"/>
      <c r="MG1541"/>
      <c r="MH1541"/>
      <c r="MI1541"/>
      <c r="MJ1541"/>
      <c r="MK1541"/>
      <c r="ML1541"/>
      <c r="MM1541"/>
      <c r="MN1541"/>
      <c r="MO1541"/>
      <c r="MP1541"/>
      <c r="MQ1541"/>
      <c r="MR1541"/>
      <c r="MS1541"/>
      <c r="MT1541"/>
      <c r="MU1541"/>
      <c r="MV1541"/>
      <c r="MW1541"/>
      <c r="MX1541"/>
      <c r="MY1541"/>
      <c r="MZ1541"/>
      <c r="NA1541"/>
      <c r="NB1541"/>
      <c r="NC1541"/>
      <c r="ND1541"/>
      <c r="NE1541"/>
      <c r="NF1541"/>
      <c r="NG1541"/>
      <c r="NH1541"/>
      <c r="NI1541"/>
      <c r="NJ1541"/>
      <c r="NK1541"/>
      <c r="NL1541"/>
      <c r="NM1541"/>
      <c r="NN1541"/>
      <c r="NO1541"/>
      <c r="NP1541"/>
      <c r="NQ1541"/>
      <c r="NR1541"/>
      <c r="NS1541"/>
      <c r="NT1541"/>
      <c r="NU1541"/>
      <c r="NV1541"/>
      <c r="NW1541"/>
      <c r="NX1541"/>
      <c r="NY1541"/>
      <c r="NZ1541"/>
      <c r="OA1541"/>
    </row>
    <row r="1542" spans="16:391"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  <c r="CN1542"/>
      <c r="CO1542"/>
      <c r="CP1542"/>
      <c r="CQ1542"/>
      <c r="CR1542"/>
      <c r="CS1542"/>
      <c r="CT1542"/>
      <c r="CU1542"/>
      <c r="CV1542"/>
      <c r="CW1542"/>
      <c r="CX1542"/>
      <c r="CY1542"/>
      <c r="CZ1542"/>
      <c r="DA1542"/>
      <c r="DB1542"/>
      <c r="DC1542"/>
      <c r="DD1542"/>
      <c r="DE1542"/>
      <c r="DF1542"/>
      <c r="DG1542"/>
      <c r="DH1542"/>
      <c r="DI1542"/>
      <c r="DJ1542"/>
      <c r="DK1542"/>
      <c r="DL1542"/>
      <c r="DM1542"/>
      <c r="DN1542"/>
      <c r="DO1542"/>
      <c r="DP1542"/>
      <c r="DQ1542"/>
      <c r="DR1542"/>
      <c r="DS1542"/>
      <c r="DT1542"/>
      <c r="DU1542"/>
      <c r="DV1542"/>
      <c r="DW1542"/>
      <c r="DX1542"/>
      <c r="DY1542"/>
      <c r="DZ1542"/>
      <c r="EA1542"/>
      <c r="EB1542"/>
      <c r="EC1542"/>
      <c r="ED1542"/>
      <c r="EE1542"/>
      <c r="EF1542"/>
      <c r="EG1542"/>
      <c r="EH1542"/>
      <c r="EI1542"/>
      <c r="EJ1542"/>
      <c r="EK1542"/>
      <c r="EL1542"/>
      <c r="EM1542"/>
      <c r="EN1542"/>
      <c r="EO1542"/>
      <c r="EP1542"/>
      <c r="EQ1542"/>
      <c r="ER1542"/>
      <c r="ES1542"/>
      <c r="ET1542"/>
      <c r="EU1542"/>
      <c r="EV1542"/>
      <c r="EW1542"/>
      <c r="EX1542"/>
      <c r="EY1542"/>
      <c r="EZ1542"/>
      <c r="FA1542"/>
      <c r="FB1542"/>
      <c r="FC1542"/>
      <c r="FD1542"/>
      <c r="FE1542"/>
      <c r="FF1542"/>
      <c r="FG1542"/>
      <c r="FH1542"/>
      <c r="FI1542"/>
      <c r="FJ1542"/>
      <c r="FK1542"/>
      <c r="FL1542"/>
      <c r="FM1542"/>
      <c r="FN1542"/>
      <c r="FO1542"/>
      <c r="FP1542"/>
      <c r="FQ1542"/>
      <c r="FR1542"/>
      <c r="FS1542"/>
      <c r="FT1542"/>
      <c r="FU1542"/>
      <c r="FV1542"/>
      <c r="FW1542"/>
      <c r="FX1542"/>
      <c r="FY1542"/>
      <c r="FZ1542"/>
      <c r="GA1542"/>
      <c r="GB1542"/>
      <c r="GC1542"/>
      <c r="GD1542"/>
      <c r="GE1542"/>
      <c r="GF1542"/>
      <c r="GG1542"/>
      <c r="GH1542"/>
      <c r="GI1542"/>
      <c r="GJ1542"/>
      <c r="GK1542"/>
      <c r="GL1542"/>
      <c r="GM1542"/>
      <c r="GN1542"/>
      <c r="GO1542"/>
      <c r="GP1542"/>
      <c r="GQ1542"/>
      <c r="GR1542"/>
      <c r="GS1542"/>
      <c r="GT1542"/>
      <c r="GU1542"/>
      <c r="GV1542"/>
      <c r="GW1542"/>
      <c r="GX1542"/>
      <c r="GY1542"/>
      <c r="GZ1542"/>
      <c r="HA1542"/>
      <c r="HB1542"/>
      <c r="HC1542"/>
      <c r="HD1542"/>
      <c r="HE1542"/>
      <c r="HF1542"/>
      <c r="HG1542"/>
      <c r="HH1542"/>
      <c r="HI1542"/>
      <c r="HJ1542"/>
      <c r="HK1542"/>
      <c r="HL1542"/>
      <c r="HM1542"/>
      <c r="HN1542"/>
      <c r="HO1542"/>
      <c r="HP1542"/>
      <c r="HQ1542"/>
      <c r="HR1542"/>
      <c r="HS1542"/>
      <c r="HT1542"/>
      <c r="HU1542"/>
      <c r="HV1542"/>
      <c r="HW1542"/>
      <c r="HX1542"/>
      <c r="HY1542"/>
      <c r="HZ1542"/>
      <c r="IA1542"/>
      <c r="IB1542"/>
      <c r="IC1542"/>
      <c r="ID1542"/>
      <c r="IE1542"/>
      <c r="IF1542"/>
      <c r="IG1542"/>
      <c r="IH1542"/>
      <c r="II1542"/>
      <c r="IJ1542"/>
      <c r="IK1542"/>
      <c r="IL1542"/>
      <c r="IM1542"/>
      <c r="IN1542"/>
      <c r="IO1542"/>
      <c r="IP1542"/>
      <c r="IQ1542"/>
      <c r="IR1542"/>
      <c r="IS1542"/>
      <c r="IT1542"/>
      <c r="IU1542"/>
      <c r="IV1542"/>
      <c r="IW1542"/>
      <c r="IX1542"/>
      <c r="IY1542"/>
      <c r="IZ1542"/>
      <c r="JA1542"/>
      <c r="JB1542"/>
      <c r="JC1542"/>
      <c r="JD1542"/>
      <c r="JE1542"/>
      <c r="JF1542"/>
      <c r="JG1542"/>
      <c r="JH1542"/>
      <c r="JI1542"/>
      <c r="JJ1542"/>
      <c r="JK1542"/>
      <c r="JL1542"/>
      <c r="JM1542"/>
      <c r="JN1542"/>
      <c r="JO1542"/>
      <c r="JP1542"/>
      <c r="JQ1542"/>
      <c r="JR1542"/>
      <c r="JS1542"/>
      <c r="JT1542"/>
      <c r="JU1542"/>
      <c r="JV1542"/>
      <c r="JW1542"/>
      <c r="JX1542"/>
      <c r="JY1542"/>
      <c r="JZ1542"/>
      <c r="KA1542"/>
      <c r="KB1542"/>
      <c r="KC1542"/>
      <c r="KD1542"/>
      <c r="KE1542"/>
      <c r="KF1542"/>
      <c r="KG1542"/>
      <c r="KH1542"/>
      <c r="KI1542"/>
      <c r="KJ1542"/>
      <c r="KK1542"/>
      <c r="KL1542"/>
      <c r="KM1542"/>
      <c r="KN1542"/>
      <c r="KO1542"/>
      <c r="KP1542"/>
      <c r="KQ1542"/>
      <c r="KR1542"/>
      <c r="KS1542"/>
      <c r="KT1542"/>
      <c r="KU1542"/>
      <c r="KV1542"/>
      <c r="KW1542"/>
      <c r="KX1542"/>
      <c r="KY1542"/>
      <c r="KZ1542"/>
      <c r="LA1542"/>
      <c r="LB1542"/>
      <c r="LC1542"/>
      <c r="LD1542"/>
      <c r="LE1542"/>
      <c r="LF1542"/>
      <c r="LG1542"/>
      <c r="LH1542"/>
      <c r="LI1542"/>
      <c r="LJ1542"/>
      <c r="LK1542"/>
      <c r="LL1542"/>
      <c r="LM1542"/>
      <c r="LN1542"/>
      <c r="LO1542"/>
      <c r="LP1542"/>
      <c r="LQ1542"/>
      <c r="LR1542"/>
      <c r="LS1542"/>
      <c r="LT1542"/>
      <c r="LU1542"/>
      <c r="LV1542"/>
      <c r="LW1542"/>
      <c r="LX1542"/>
      <c r="LY1542"/>
      <c r="LZ1542"/>
      <c r="MA1542"/>
      <c r="MB1542"/>
      <c r="MC1542"/>
      <c r="MD1542"/>
      <c r="ME1542"/>
      <c r="MF1542"/>
      <c r="MG1542"/>
      <c r="MH1542"/>
      <c r="MI1542"/>
      <c r="MJ1542"/>
      <c r="MK1542"/>
      <c r="ML1542"/>
      <c r="MM1542"/>
      <c r="MN1542"/>
      <c r="MO1542"/>
      <c r="MP1542"/>
      <c r="MQ1542"/>
      <c r="MR1542"/>
      <c r="MS1542"/>
      <c r="MT1542"/>
      <c r="MU1542"/>
      <c r="MV1542"/>
      <c r="MW1542"/>
      <c r="MX1542"/>
      <c r="MY1542"/>
      <c r="MZ1542"/>
      <c r="NA1542"/>
      <c r="NB1542"/>
      <c r="NC1542"/>
      <c r="ND1542"/>
      <c r="NE1542"/>
      <c r="NF1542"/>
      <c r="NG1542"/>
      <c r="NH1542"/>
      <c r="NI1542"/>
      <c r="NJ1542"/>
      <c r="NK1542"/>
      <c r="NL1542"/>
      <c r="NM1542"/>
      <c r="NN1542"/>
      <c r="NO1542"/>
      <c r="NP1542"/>
      <c r="NQ1542"/>
      <c r="NR1542"/>
      <c r="NS1542"/>
      <c r="NT1542"/>
      <c r="NU1542"/>
      <c r="NV1542"/>
      <c r="NW1542"/>
      <c r="NX1542"/>
      <c r="NY1542"/>
      <c r="NZ1542"/>
      <c r="OA1542"/>
    </row>
    <row r="1543" spans="16:391"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  <c r="CN1543"/>
      <c r="CO1543"/>
      <c r="CP1543"/>
      <c r="CQ1543"/>
      <c r="CR1543"/>
      <c r="CS1543"/>
      <c r="CT1543"/>
      <c r="CU1543"/>
      <c r="CV1543"/>
      <c r="CW1543"/>
      <c r="CX1543"/>
      <c r="CY1543"/>
      <c r="CZ1543"/>
      <c r="DA1543"/>
      <c r="DB1543"/>
      <c r="DC1543"/>
      <c r="DD1543"/>
      <c r="DE1543"/>
      <c r="DF1543"/>
      <c r="DG1543"/>
      <c r="DH1543"/>
      <c r="DI1543"/>
      <c r="DJ1543"/>
      <c r="DK1543"/>
      <c r="DL1543"/>
      <c r="DM1543"/>
      <c r="DN1543"/>
      <c r="DO1543"/>
      <c r="DP1543"/>
      <c r="DQ1543"/>
      <c r="DR1543"/>
      <c r="DS1543"/>
      <c r="DT1543"/>
      <c r="DU1543"/>
      <c r="DV1543"/>
      <c r="DW1543"/>
      <c r="DX1543"/>
      <c r="DY1543"/>
      <c r="DZ1543"/>
      <c r="EA1543"/>
      <c r="EB1543"/>
      <c r="EC1543"/>
      <c r="ED1543"/>
      <c r="EE1543"/>
      <c r="EF1543"/>
      <c r="EG1543"/>
      <c r="EH1543"/>
      <c r="EI1543"/>
      <c r="EJ1543"/>
      <c r="EK1543"/>
      <c r="EL1543"/>
      <c r="EM1543"/>
      <c r="EN1543"/>
      <c r="EO1543"/>
      <c r="EP1543"/>
      <c r="EQ1543"/>
      <c r="ER1543"/>
      <c r="ES1543"/>
      <c r="ET1543"/>
      <c r="EU1543"/>
      <c r="EV1543"/>
      <c r="EW1543"/>
      <c r="EX1543"/>
      <c r="EY1543"/>
      <c r="EZ1543"/>
      <c r="FA1543"/>
      <c r="FB1543"/>
      <c r="FC1543"/>
      <c r="FD1543"/>
      <c r="FE1543"/>
      <c r="FF1543"/>
      <c r="FG1543"/>
      <c r="FH1543"/>
      <c r="FI1543"/>
      <c r="FJ1543"/>
      <c r="FK1543"/>
      <c r="FL1543"/>
      <c r="FM1543"/>
      <c r="FN1543"/>
      <c r="FO1543"/>
      <c r="FP1543"/>
      <c r="FQ1543"/>
      <c r="FR1543"/>
      <c r="FS1543"/>
      <c r="FT1543"/>
      <c r="FU1543"/>
      <c r="FV1543"/>
      <c r="FW1543"/>
      <c r="FX1543"/>
      <c r="FY1543"/>
      <c r="FZ1543"/>
      <c r="GA1543"/>
      <c r="GB1543"/>
      <c r="GC1543"/>
      <c r="GD1543"/>
      <c r="GE1543"/>
      <c r="GF1543"/>
      <c r="GG1543"/>
      <c r="GH1543"/>
      <c r="GI1543"/>
      <c r="GJ1543"/>
      <c r="GK1543"/>
      <c r="GL1543"/>
      <c r="GM1543"/>
      <c r="GN1543"/>
      <c r="GO1543"/>
      <c r="GP1543"/>
      <c r="GQ1543"/>
      <c r="GR1543"/>
      <c r="GS1543"/>
      <c r="GT1543"/>
      <c r="GU1543"/>
      <c r="GV1543"/>
      <c r="GW1543"/>
      <c r="GX1543"/>
      <c r="GY1543"/>
      <c r="GZ1543"/>
      <c r="HA1543"/>
      <c r="HB1543"/>
      <c r="HC1543"/>
      <c r="HD1543"/>
      <c r="HE1543"/>
      <c r="HF1543"/>
      <c r="HG1543"/>
      <c r="HH1543"/>
      <c r="HI1543"/>
      <c r="HJ1543"/>
      <c r="HK1543"/>
      <c r="HL1543"/>
      <c r="HM1543"/>
      <c r="HN1543"/>
      <c r="HO1543"/>
      <c r="HP1543"/>
      <c r="HQ1543"/>
      <c r="HR1543"/>
      <c r="HS1543"/>
      <c r="HT1543"/>
      <c r="HU1543"/>
      <c r="HV1543"/>
      <c r="HW1543"/>
      <c r="HX1543"/>
      <c r="HY1543"/>
      <c r="HZ1543"/>
      <c r="IA1543"/>
      <c r="IB1543"/>
      <c r="IC1543"/>
      <c r="ID1543"/>
      <c r="IE1543"/>
      <c r="IF1543"/>
      <c r="IG1543"/>
      <c r="IH1543"/>
      <c r="II1543"/>
      <c r="IJ1543"/>
      <c r="IK1543"/>
      <c r="IL1543"/>
      <c r="IM1543"/>
      <c r="IN1543"/>
      <c r="IO1543"/>
      <c r="IP1543"/>
      <c r="IQ1543"/>
      <c r="IR1543"/>
      <c r="IS1543"/>
      <c r="IT1543"/>
      <c r="IU1543"/>
      <c r="IV1543"/>
      <c r="IW1543"/>
      <c r="IX1543"/>
      <c r="IY1543"/>
      <c r="IZ1543"/>
      <c r="JA1543"/>
      <c r="JB1543"/>
      <c r="JC1543"/>
      <c r="JD1543"/>
      <c r="JE1543"/>
      <c r="JF1543"/>
      <c r="JG1543"/>
      <c r="JH1543"/>
      <c r="JI1543"/>
      <c r="JJ1543"/>
      <c r="JK1543"/>
      <c r="JL1543"/>
      <c r="JM1543"/>
      <c r="JN1543"/>
      <c r="JO1543"/>
      <c r="JP1543"/>
      <c r="JQ1543"/>
      <c r="JR1543"/>
      <c r="JS1543"/>
      <c r="JT1543"/>
      <c r="JU1543"/>
      <c r="JV1543"/>
      <c r="JW1543"/>
      <c r="JX1543"/>
      <c r="JY1543"/>
      <c r="JZ1543"/>
      <c r="KA1543"/>
      <c r="KB1543"/>
      <c r="KC1543"/>
      <c r="KD1543"/>
      <c r="KE1543"/>
      <c r="KF1543"/>
      <c r="KG1543"/>
      <c r="KH1543"/>
      <c r="KI1543"/>
      <c r="KJ1543"/>
      <c r="KK1543"/>
      <c r="KL1543"/>
      <c r="KM1543"/>
      <c r="KN1543"/>
      <c r="KO1543"/>
      <c r="KP1543"/>
      <c r="KQ1543"/>
      <c r="KR1543"/>
      <c r="KS1543"/>
      <c r="KT1543"/>
      <c r="KU1543"/>
      <c r="KV1543"/>
      <c r="KW1543"/>
      <c r="KX1543"/>
      <c r="KY1543"/>
      <c r="KZ1543"/>
      <c r="LA1543"/>
      <c r="LB1543"/>
      <c r="LC1543"/>
      <c r="LD1543"/>
      <c r="LE1543"/>
      <c r="LF1543"/>
      <c r="LG1543"/>
      <c r="LH1543"/>
      <c r="LI1543"/>
      <c r="LJ1543"/>
      <c r="LK1543"/>
      <c r="LL1543"/>
      <c r="LM1543"/>
      <c r="LN1543"/>
      <c r="LO1543"/>
      <c r="LP1543"/>
      <c r="LQ1543"/>
      <c r="LR1543"/>
      <c r="LS1543"/>
      <c r="LT1543"/>
      <c r="LU1543"/>
      <c r="LV1543"/>
      <c r="LW1543"/>
      <c r="LX1543"/>
      <c r="LY1543"/>
      <c r="LZ1543"/>
      <c r="MA1543"/>
      <c r="MB1543"/>
      <c r="MC1543"/>
      <c r="MD1543"/>
      <c r="ME1543"/>
      <c r="MF1543"/>
      <c r="MG1543"/>
      <c r="MH1543"/>
      <c r="MI1543"/>
      <c r="MJ1543"/>
      <c r="MK1543"/>
      <c r="ML1543"/>
      <c r="MM1543"/>
      <c r="MN1543"/>
      <c r="MO1543"/>
      <c r="MP1543"/>
      <c r="MQ1543"/>
      <c r="MR1543"/>
      <c r="MS1543"/>
      <c r="MT1543"/>
      <c r="MU1543"/>
      <c r="MV1543"/>
      <c r="MW1543"/>
      <c r="MX1543"/>
      <c r="MY1543"/>
      <c r="MZ1543"/>
      <c r="NA1543"/>
      <c r="NB1543"/>
      <c r="NC1543"/>
      <c r="ND1543"/>
      <c r="NE1543"/>
      <c r="NF1543"/>
      <c r="NG1543"/>
      <c r="NH1543"/>
      <c r="NI1543"/>
      <c r="NJ1543"/>
      <c r="NK1543"/>
      <c r="NL1543"/>
      <c r="NM1543"/>
      <c r="NN1543"/>
      <c r="NO1543"/>
      <c r="NP1543"/>
      <c r="NQ1543"/>
      <c r="NR1543"/>
      <c r="NS1543"/>
      <c r="NT1543"/>
      <c r="NU1543"/>
      <c r="NV1543"/>
      <c r="NW1543"/>
      <c r="NX1543"/>
      <c r="NY1543"/>
      <c r="NZ1543"/>
      <c r="OA1543"/>
    </row>
    <row r="1544" spans="16:391"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  <c r="CN1544"/>
      <c r="CO1544"/>
      <c r="CP1544"/>
      <c r="CQ1544"/>
      <c r="CR1544"/>
      <c r="CS1544"/>
      <c r="CT1544"/>
      <c r="CU1544"/>
      <c r="CV1544"/>
      <c r="CW1544"/>
      <c r="CX1544"/>
      <c r="CY1544"/>
      <c r="CZ1544"/>
      <c r="DA1544"/>
      <c r="DB1544"/>
      <c r="DC1544"/>
      <c r="DD1544"/>
      <c r="DE1544"/>
      <c r="DF1544"/>
      <c r="DG1544"/>
      <c r="DH1544"/>
      <c r="DI1544"/>
      <c r="DJ1544"/>
      <c r="DK1544"/>
      <c r="DL1544"/>
      <c r="DM1544"/>
      <c r="DN1544"/>
      <c r="DO1544"/>
      <c r="DP1544"/>
      <c r="DQ1544"/>
      <c r="DR1544"/>
      <c r="DS1544"/>
      <c r="DT1544"/>
      <c r="DU1544"/>
      <c r="DV1544"/>
      <c r="DW1544"/>
      <c r="DX1544"/>
      <c r="DY1544"/>
      <c r="DZ1544"/>
      <c r="EA1544"/>
      <c r="EB1544"/>
      <c r="EC1544"/>
      <c r="ED1544"/>
      <c r="EE1544"/>
      <c r="EF1544"/>
      <c r="EG1544"/>
      <c r="EH1544"/>
      <c r="EI1544"/>
      <c r="EJ1544"/>
      <c r="EK1544"/>
      <c r="EL1544"/>
      <c r="EM1544"/>
      <c r="EN1544"/>
      <c r="EO1544"/>
      <c r="EP1544"/>
      <c r="EQ1544"/>
      <c r="ER1544"/>
      <c r="ES1544"/>
      <c r="ET1544"/>
      <c r="EU1544"/>
      <c r="EV1544"/>
      <c r="EW1544"/>
      <c r="EX1544"/>
      <c r="EY1544"/>
      <c r="EZ1544"/>
      <c r="FA1544"/>
      <c r="FB1544"/>
      <c r="FC1544"/>
      <c r="FD1544"/>
      <c r="FE1544"/>
      <c r="FF1544"/>
      <c r="FG1544"/>
      <c r="FH1544"/>
      <c r="FI1544"/>
      <c r="FJ1544"/>
      <c r="FK1544"/>
      <c r="FL1544"/>
      <c r="FM1544"/>
      <c r="FN1544"/>
      <c r="FO1544"/>
      <c r="FP1544"/>
      <c r="FQ1544"/>
      <c r="FR1544"/>
      <c r="FS1544"/>
      <c r="FT1544"/>
      <c r="FU1544"/>
      <c r="FV1544"/>
      <c r="FW1544"/>
      <c r="FX1544"/>
      <c r="FY1544"/>
      <c r="FZ1544"/>
      <c r="GA1544"/>
      <c r="GB1544"/>
      <c r="GC1544"/>
      <c r="GD1544"/>
      <c r="GE1544"/>
      <c r="GF1544"/>
      <c r="GG1544"/>
      <c r="GH1544"/>
      <c r="GI1544"/>
      <c r="GJ1544"/>
      <c r="GK1544"/>
      <c r="GL1544"/>
      <c r="GM1544"/>
      <c r="GN1544"/>
      <c r="GO1544"/>
      <c r="GP1544"/>
      <c r="GQ1544"/>
      <c r="GR1544"/>
      <c r="GS1544"/>
      <c r="GT1544"/>
      <c r="GU1544"/>
      <c r="GV1544"/>
      <c r="GW1544"/>
      <c r="GX1544"/>
      <c r="GY1544"/>
      <c r="GZ1544"/>
      <c r="HA1544"/>
      <c r="HB1544"/>
      <c r="HC1544"/>
      <c r="HD1544"/>
      <c r="HE1544"/>
      <c r="HF1544"/>
      <c r="HG1544"/>
      <c r="HH1544"/>
      <c r="HI1544"/>
      <c r="HJ1544"/>
      <c r="HK1544"/>
      <c r="HL1544"/>
      <c r="HM1544"/>
      <c r="HN1544"/>
      <c r="HO1544"/>
      <c r="HP1544"/>
      <c r="HQ1544"/>
      <c r="HR1544"/>
      <c r="HS1544"/>
      <c r="HT1544"/>
      <c r="HU1544"/>
      <c r="HV1544"/>
      <c r="HW1544"/>
      <c r="HX1544"/>
      <c r="HY1544"/>
      <c r="HZ1544"/>
      <c r="IA1544"/>
      <c r="IB1544"/>
      <c r="IC1544"/>
      <c r="ID1544"/>
      <c r="IE1544"/>
      <c r="IF1544"/>
      <c r="IG1544"/>
      <c r="IH1544"/>
      <c r="II1544"/>
      <c r="IJ1544"/>
      <c r="IK1544"/>
      <c r="IL1544"/>
      <c r="IM1544"/>
      <c r="IN1544"/>
      <c r="IO1544"/>
      <c r="IP1544"/>
      <c r="IQ1544"/>
      <c r="IR1544"/>
      <c r="IS1544"/>
      <c r="IT1544"/>
      <c r="IU1544"/>
      <c r="IV1544"/>
      <c r="IW1544"/>
      <c r="IX1544"/>
      <c r="IY1544"/>
      <c r="IZ1544"/>
      <c r="JA1544"/>
      <c r="JB1544"/>
      <c r="JC1544"/>
      <c r="JD1544"/>
      <c r="JE1544"/>
      <c r="JF1544"/>
      <c r="JG1544"/>
      <c r="JH1544"/>
      <c r="JI1544"/>
      <c r="JJ1544"/>
      <c r="JK1544"/>
      <c r="JL1544"/>
      <c r="JM1544"/>
      <c r="JN1544"/>
      <c r="JO1544"/>
      <c r="JP1544"/>
      <c r="JQ1544"/>
      <c r="JR1544"/>
      <c r="JS1544"/>
      <c r="JT1544"/>
      <c r="JU1544"/>
      <c r="JV1544"/>
      <c r="JW1544"/>
      <c r="JX1544"/>
      <c r="JY1544"/>
      <c r="JZ1544"/>
      <c r="KA1544"/>
      <c r="KB1544"/>
      <c r="KC1544"/>
      <c r="KD1544"/>
      <c r="KE1544"/>
      <c r="KF1544"/>
      <c r="KG1544"/>
      <c r="KH1544"/>
      <c r="KI1544"/>
      <c r="KJ1544"/>
      <c r="KK1544"/>
      <c r="KL1544"/>
      <c r="KM1544"/>
      <c r="KN1544"/>
      <c r="KO1544"/>
      <c r="KP1544"/>
      <c r="KQ1544"/>
      <c r="KR1544"/>
      <c r="KS1544"/>
      <c r="KT1544"/>
      <c r="KU1544"/>
      <c r="KV1544"/>
      <c r="KW1544"/>
      <c r="KX1544"/>
      <c r="KY1544"/>
      <c r="KZ1544"/>
      <c r="LA1544"/>
      <c r="LB1544"/>
      <c r="LC1544"/>
      <c r="LD1544"/>
      <c r="LE1544"/>
      <c r="LF1544"/>
      <c r="LG1544"/>
      <c r="LH1544"/>
      <c r="LI1544"/>
      <c r="LJ1544"/>
      <c r="LK1544"/>
      <c r="LL1544"/>
      <c r="LM1544"/>
      <c r="LN1544"/>
      <c r="LO1544"/>
      <c r="LP1544"/>
      <c r="LQ1544"/>
      <c r="LR1544"/>
      <c r="LS1544"/>
      <c r="LT1544"/>
      <c r="LU1544"/>
      <c r="LV1544"/>
      <c r="LW1544"/>
      <c r="LX1544"/>
      <c r="LY1544"/>
      <c r="LZ1544"/>
      <c r="MA1544"/>
      <c r="MB1544"/>
      <c r="MC1544"/>
      <c r="MD1544"/>
      <c r="ME1544"/>
      <c r="MF1544"/>
      <c r="MG1544"/>
      <c r="MH1544"/>
      <c r="MI1544"/>
      <c r="MJ1544"/>
      <c r="MK1544"/>
      <c r="ML1544"/>
      <c r="MM1544"/>
      <c r="MN1544"/>
      <c r="MO1544"/>
      <c r="MP1544"/>
      <c r="MQ1544"/>
      <c r="MR1544"/>
      <c r="MS1544"/>
      <c r="MT1544"/>
      <c r="MU1544"/>
      <c r="MV1544"/>
      <c r="MW1544"/>
      <c r="MX1544"/>
      <c r="MY1544"/>
      <c r="MZ1544"/>
      <c r="NA1544"/>
      <c r="NB1544"/>
      <c r="NC1544"/>
      <c r="ND1544"/>
      <c r="NE1544"/>
      <c r="NF1544"/>
      <c r="NG1544"/>
      <c r="NH1544"/>
      <c r="NI1544"/>
      <c r="NJ1544"/>
      <c r="NK1544"/>
      <c r="NL1544"/>
      <c r="NM1544"/>
      <c r="NN1544"/>
      <c r="NO1544"/>
      <c r="NP1544"/>
      <c r="NQ1544"/>
      <c r="NR1544"/>
      <c r="NS1544"/>
      <c r="NT1544"/>
      <c r="NU1544"/>
      <c r="NV1544"/>
      <c r="NW1544"/>
      <c r="NX1544"/>
      <c r="NY1544"/>
      <c r="NZ1544"/>
      <c r="OA1544"/>
    </row>
    <row r="1545" spans="16:391"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  <c r="CN1545"/>
      <c r="CO1545"/>
      <c r="CP1545"/>
      <c r="CQ1545"/>
      <c r="CR1545"/>
      <c r="CS1545"/>
      <c r="CT1545"/>
      <c r="CU1545"/>
      <c r="CV1545"/>
      <c r="CW1545"/>
      <c r="CX1545"/>
      <c r="CY1545"/>
      <c r="CZ1545"/>
      <c r="DA1545"/>
      <c r="DB1545"/>
      <c r="DC1545"/>
      <c r="DD1545"/>
      <c r="DE1545"/>
      <c r="DF1545"/>
      <c r="DG1545"/>
      <c r="DH1545"/>
      <c r="DI1545"/>
      <c r="DJ1545"/>
      <c r="DK1545"/>
      <c r="DL1545"/>
      <c r="DM1545"/>
      <c r="DN1545"/>
      <c r="DO1545"/>
      <c r="DP1545"/>
      <c r="DQ1545"/>
      <c r="DR1545"/>
      <c r="DS1545"/>
      <c r="DT1545"/>
      <c r="DU1545"/>
      <c r="DV1545"/>
      <c r="DW1545"/>
      <c r="DX1545"/>
      <c r="DY1545"/>
      <c r="DZ1545"/>
      <c r="EA1545"/>
      <c r="EB1545"/>
      <c r="EC1545"/>
      <c r="ED1545"/>
      <c r="EE1545"/>
      <c r="EF1545"/>
      <c r="EG1545"/>
      <c r="EH1545"/>
      <c r="EI1545"/>
      <c r="EJ1545"/>
      <c r="EK1545"/>
      <c r="EL1545"/>
      <c r="EM1545"/>
      <c r="EN1545"/>
      <c r="EO1545"/>
      <c r="EP1545"/>
      <c r="EQ1545"/>
      <c r="ER1545"/>
      <c r="ES1545"/>
      <c r="ET1545"/>
      <c r="EU1545"/>
      <c r="EV1545"/>
      <c r="EW1545"/>
      <c r="EX1545"/>
      <c r="EY1545"/>
      <c r="EZ1545"/>
      <c r="FA1545"/>
      <c r="FB1545"/>
      <c r="FC1545"/>
      <c r="FD1545"/>
      <c r="FE1545"/>
      <c r="FF1545"/>
      <c r="FG1545"/>
      <c r="FH1545"/>
      <c r="FI1545"/>
      <c r="FJ1545"/>
      <c r="FK1545"/>
      <c r="FL1545"/>
      <c r="FM1545"/>
      <c r="FN1545"/>
      <c r="FO1545"/>
      <c r="FP1545"/>
      <c r="FQ1545"/>
      <c r="FR1545"/>
      <c r="FS1545"/>
      <c r="FT1545"/>
      <c r="FU1545"/>
      <c r="FV1545"/>
      <c r="FW1545"/>
      <c r="FX1545"/>
      <c r="FY1545"/>
      <c r="FZ1545"/>
      <c r="GA1545"/>
      <c r="GB1545"/>
      <c r="GC1545"/>
      <c r="GD1545"/>
      <c r="GE1545"/>
      <c r="GF1545"/>
      <c r="GG1545"/>
      <c r="GH1545"/>
      <c r="GI1545"/>
      <c r="GJ1545"/>
      <c r="GK1545"/>
      <c r="GL1545"/>
      <c r="GM1545"/>
      <c r="GN1545"/>
      <c r="GO1545"/>
      <c r="GP1545"/>
      <c r="GQ1545"/>
      <c r="GR1545"/>
      <c r="GS1545"/>
      <c r="GT1545"/>
      <c r="GU1545"/>
      <c r="GV1545"/>
      <c r="GW1545"/>
      <c r="GX1545"/>
      <c r="GY1545"/>
      <c r="GZ1545"/>
      <c r="HA1545"/>
      <c r="HB1545"/>
      <c r="HC1545"/>
      <c r="HD1545"/>
      <c r="HE1545"/>
      <c r="HF1545"/>
      <c r="HG1545"/>
      <c r="HH1545"/>
      <c r="HI1545"/>
      <c r="HJ1545"/>
      <c r="HK1545"/>
      <c r="HL1545"/>
      <c r="HM1545"/>
      <c r="HN1545"/>
      <c r="HO1545"/>
      <c r="HP1545"/>
      <c r="HQ1545"/>
      <c r="HR1545"/>
      <c r="HS1545"/>
      <c r="HT1545"/>
      <c r="HU1545"/>
      <c r="HV1545"/>
      <c r="HW1545"/>
      <c r="HX1545"/>
      <c r="HY1545"/>
      <c r="HZ1545"/>
      <c r="IA1545"/>
      <c r="IB1545"/>
      <c r="IC1545"/>
      <c r="ID1545"/>
      <c r="IE1545"/>
      <c r="IF1545"/>
      <c r="IG1545"/>
      <c r="IH1545"/>
      <c r="II1545"/>
      <c r="IJ1545"/>
      <c r="IK1545"/>
      <c r="IL1545"/>
      <c r="IM1545"/>
      <c r="IN1545"/>
      <c r="IO1545"/>
      <c r="IP1545"/>
      <c r="IQ1545"/>
      <c r="IR1545"/>
      <c r="IS1545"/>
      <c r="IT1545"/>
      <c r="IU1545"/>
      <c r="IV1545"/>
      <c r="IW1545"/>
      <c r="IX1545"/>
      <c r="IY1545"/>
      <c r="IZ1545"/>
      <c r="JA1545"/>
      <c r="JB1545"/>
      <c r="JC1545"/>
      <c r="JD1545"/>
      <c r="JE1545"/>
      <c r="JF1545"/>
      <c r="JG1545"/>
      <c r="JH1545"/>
      <c r="JI1545"/>
      <c r="JJ1545"/>
      <c r="JK1545"/>
      <c r="JL1545"/>
      <c r="JM1545"/>
      <c r="JN1545"/>
      <c r="JO1545"/>
      <c r="JP1545"/>
      <c r="JQ1545"/>
      <c r="JR1545"/>
      <c r="JS1545"/>
      <c r="JT1545"/>
      <c r="JU1545"/>
      <c r="JV1545"/>
      <c r="JW1545"/>
      <c r="JX1545"/>
      <c r="JY1545"/>
      <c r="JZ1545"/>
      <c r="KA1545"/>
      <c r="KB1545"/>
      <c r="KC1545"/>
      <c r="KD1545"/>
      <c r="KE1545"/>
      <c r="KF1545"/>
      <c r="KG1545"/>
      <c r="KH1545"/>
      <c r="KI1545"/>
      <c r="KJ1545"/>
      <c r="KK1545"/>
      <c r="KL1545"/>
      <c r="KM1545"/>
      <c r="KN1545"/>
      <c r="KO1545"/>
      <c r="KP1545"/>
      <c r="KQ1545"/>
      <c r="KR1545"/>
      <c r="KS1545"/>
      <c r="KT1545"/>
      <c r="KU1545"/>
      <c r="KV1545"/>
      <c r="KW1545"/>
      <c r="KX1545"/>
      <c r="KY1545"/>
      <c r="KZ1545"/>
      <c r="LA1545"/>
      <c r="LB1545"/>
      <c r="LC1545"/>
      <c r="LD1545"/>
      <c r="LE1545"/>
      <c r="LF1545"/>
      <c r="LG1545"/>
      <c r="LH1545"/>
      <c r="LI1545"/>
      <c r="LJ1545"/>
      <c r="LK1545"/>
      <c r="LL1545"/>
      <c r="LM1545"/>
      <c r="LN1545"/>
      <c r="LO1545"/>
      <c r="LP1545"/>
      <c r="LQ1545"/>
      <c r="LR1545"/>
      <c r="LS1545"/>
      <c r="LT1545"/>
      <c r="LU1545"/>
      <c r="LV1545"/>
      <c r="LW1545"/>
      <c r="LX1545"/>
      <c r="LY1545"/>
      <c r="LZ1545"/>
      <c r="MA1545"/>
      <c r="MB1545"/>
      <c r="MC1545"/>
      <c r="MD1545"/>
      <c r="ME1545"/>
      <c r="MF1545"/>
      <c r="MG1545"/>
      <c r="MH1545"/>
      <c r="MI1545"/>
      <c r="MJ1545"/>
      <c r="MK1545"/>
      <c r="ML1545"/>
      <c r="MM1545"/>
      <c r="MN1545"/>
      <c r="MO1545"/>
      <c r="MP1545"/>
      <c r="MQ1545"/>
      <c r="MR1545"/>
      <c r="MS1545"/>
      <c r="MT1545"/>
      <c r="MU1545"/>
      <c r="MV1545"/>
      <c r="MW1545"/>
      <c r="MX1545"/>
      <c r="MY1545"/>
      <c r="MZ1545"/>
      <c r="NA1545"/>
      <c r="NB1545"/>
      <c r="NC1545"/>
      <c r="ND1545"/>
      <c r="NE1545"/>
      <c r="NF1545"/>
      <c r="NG1545"/>
      <c r="NH1545"/>
      <c r="NI1545"/>
      <c r="NJ1545"/>
      <c r="NK1545"/>
      <c r="NL1545"/>
      <c r="NM1545"/>
      <c r="NN1545"/>
      <c r="NO1545"/>
      <c r="NP1545"/>
      <c r="NQ1545"/>
      <c r="NR1545"/>
      <c r="NS1545"/>
      <c r="NT1545"/>
      <c r="NU1545"/>
      <c r="NV1545"/>
      <c r="NW1545"/>
      <c r="NX1545"/>
      <c r="NY1545"/>
      <c r="NZ1545"/>
      <c r="OA1545"/>
    </row>
    <row r="1546" spans="16:391"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  <c r="CN1546"/>
      <c r="CO1546"/>
      <c r="CP1546"/>
      <c r="CQ1546"/>
      <c r="CR1546"/>
      <c r="CS1546"/>
      <c r="CT1546"/>
      <c r="CU1546"/>
      <c r="CV1546"/>
      <c r="CW1546"/>
      <c r="CX1546"/>
      <c r="CY1546"/>
      <c r="CZ1546"/>
      <c r="DA1546"/>
      <c r="DB1546"/>
      <c r="DC1546"/>
      <c r="DD1546"/>
      <c r="DE1546"/>
      <c r="DF1546"/>
      <c r="DG1546"/>
      <c r="DH1546"/>
      <c r="DI1546"/>
      <c r="DJ1546"/>
      <c r="DK1546"/>
      <c r="DL1546"/>
      <c r="DM1546"/>
      <c r="DN1546"/>
      <c r="DO1546"/>
      <c r="DP1546"/>
      <c r="DQ1546"/>
      <c r="DR1546"/>
      <c r="DS1546"/>
      <c r="DT1546"/>
      <c r="DU1546"/>
      <c r="DV1546"/>
      <c r="DW1546"/>
      <c r="DX1546"/>
      <c r="DY1546"/>
      <c r="DZ1546"/>
      <c r="EA1546"/>
      <c r="EB1546"/>
      <c r="EC1546"/>
      <c r="ED1546"/>
      <c r="EE1546"/>
      <c r="EF1546"/>
      <c r="EG1546"/>
      <c r="EH1546"/>
      <c r="EI1546"/>
      <c r="EJ1546"/>
      <c r="EK1546"/>
      <c r="EL1546"/>
      <c r="EM1546"/>
      <c r="EN1546"/>
      <c r="EO1546"/>
      <c r="EP1546"/>
      <c r="EQ1546"/>
      <c r="ER1546"/>
      <c r="ES1546"/>
      <c r="ET1546"/>
      <c r="EU1546"/>
      <c r="EV1546"/>
      <c r="EW1546"/>
      <c r="EX1546"/>
      <c r="EY1546"/>
      <c r="EZ1546"/>
      <c r="FA1546"/>
      <c r="FB1546"/>
      <c r="FC1546"/>
      <c r="FD1546"/>
      <c r="FE1546"/>
      <c r="FF1546"/>
      <c r="FG1546"/>
      <c r="FH1546"/>
      <c r="FI1546"/>
      <c r="FJ1546"/>
      <c r="FK1546"/>
      <c r="FL1546"/>
      <c r="FM1546"/>
      <c r="FN1546"/>
      <c r="FO1546"/>
      <c r="FP1546"/>
      <c r="FQ1546"/>
      <c r="FR1546"/>
      <c r="FS1546"/>
      <c r="FT1546"/>
      <c r="FU1546"/>
      <c r="FV1546"/>
      <c r="FW1546"/>
      <c r="FX1546"/>
      <c r="FY1546"/>
      <c r="FZ1546"/>
      <c r="GA1546"/>
      <c r="GB1546"/>
      <c r="GC1546"/>
      <c r="GD1546"/>
      <c r="GE1546"/>
      <c r="GF1546"/>
      <c r="GG1546"/>
      <c r="GH1546"/>
      <c r="GI1546"/>
      <c r="GJ1546"/>
      <c r="GK1546"/>
      <c r="GL1546"/>
      <c r="GM1546"/>
      <c r="GN1546"/>
      <c r="GO1546"/>
      <c r="GP1546"/>
      <c r="GQ1546"/>
      <c r="GR1546"/>
      <c r="GS1546"/>
      <c r="GT1546"/>
      <c r="GU1546"/>
      <c r="GV1546"/>
      <c r="GW1546"/>
      <c r="GX1546"/>
      <c r="GY1546"/>
      <c r="GZ1546"/>
      <c r="HA1546"/>
      <c r="HB1546"/>
      <c r="HC1546"/>
      <c r="HD1546"/>
      <c r="HE1546"/>
      <c r="HF1546"/>
      <c r="HG1546"/>
      <c r="HH1546"/>
      <c r="HI1546"/>
      <c r="HJ1546"/>
      <c r="HK1546"/>
      <c r="HL1546"/>
      <c r="HM1546"/>
      <c r="HN1546"/>
      <c r="HO1546"/>
      <c r="HP1546"/>
      <c r="HQ1546"/>
      <c r="HR1546"/>
      <c r="HS1546"/>
      <c r="HT1546"/>
      <c r="HU1546"/>
      <c r="HV1546"/>
      <c r="HW1546"/>
      <c r="HX1546"/>
      <c r="HY1546"/>
      <c r="HZ1546"/>
      <c r="IA1546"/>
      <c r="IB1546"/>
      <c r="IC1546"/>
      <c r="ID1546"/>
      <c r="IE1546"/>
      <c r="IF1546"/>
      <c r="IG1546"/>
      <c r="IH1546"/>
      <c r="II1546"/>
      <c r="IJ1546"/>
      <c r="IK1546"/>
      <c r="IL1546"/>
      <c r="IM1546"/>
      <c r="IN1546"/>
      <c r="IO1546"/>
      <c r="IP1546"/>
      <c r="IQ1546"/>
      <c r="IR1546"/>
      <c r="IS1546"/>
      <c r="IT1546"/>
      <c r="IU1546"/>
      <c r="IV1546"/>
      <c r="IW1546"/>
      <c r="IX1546"/>
      <c r="IY1546"/>
      <c r="IZ1546"/>
      <c r="JA1546"/>
      <c r="JB1546"/>
      <c r="JC1546"/>
      <c r="JD1546"/>
      <c r="JE1546"/>
      <c r="JF1546"/>
      <c r="JG1546"/>
      <c r="JH1546"/>
      <c r="JI1546"/>
      <c r="JJ1546"/>
      <c r="JK1546"/>
      <c r="JL1546"/>
      <c r="JM1546"/>
      <c r="JN1546"/>
      <c r="JO1546"/>
      <c r="JP1546"/>
      <c r="JQ1546"/>
      <c r="JR1546"/>
      <c r="JS1546"/>
      <c r="JT1546"/>
      <c r="JU1546"/>
      <c r="JV1546"/>
      <c r="JW1546"/>
      <c r="JX1546"/>
      <c r="JY1546"/>
      <c r="JZ1546"/>
      <c r="KA1546"/>
      <c r="KB1546"/>
      <c r="KC1546"/>
      <c r="KD1546"/>
      <c r="KE1546"/>
      <c r="KF1546"/>
      <c r="KG1546"/>
      <c r="KH1546"/>
      <c r="KI1546"/>
      <c r="KJ1546"/>
      <c r="KK1546"/>
      <c r="KL1546"/>
      <c r="KM1546"/>
      <c r="KN1546"/>
      <c r="KO1546"/>
      <c r="KP1546"/>
      <c r="KQ1546"/>
      <c r="KR1546"/>
      <c r="KS1546"/>
      <c r="KT1546"/>
      <c r="KU1546"/>
      <c r="KV1546"/>
      <c r="KW1546"/>
      <c r="KX1546"/>
      <c r="KY1546"/>
      <c r="KZ1546"/>
      <c r="LA1546"/>
      <c r="LB1546"/>
      <c r="LC1546"/>
      <c r="LD1546"/>
      <c r="LE1546"/>
      <c r="LF1546"/>
      <c r="LG1546"/>
      <c r="LH1546"/>
      <c r="LI1546"/>
      <c r="LJ1546"/>
      <c r="LK1546"/>
      <c r="LL1546"/>
      <c r="LM1546"/>
      <c r="LN1546"/>
      <c r="LO1546"/>
      <c r="LP1546"/>
      <c r="LQ1546"/>
      <c r="LR1546"/>
      <c r="LS1546"/>
      <c r="LT1546"/>
      <c r="LU1546"/>
      <c r="LV1546"/>
      <c r="LW1546"/>
      <c r="LX1546"/>
      <c r="LY1546"/>
      <c r="LZ1546"/>
      <c r="MA1546"/>
      <c r="MB1546"/>
      <c r="MC1546"/>
      <c r="MD1546"/>
      <c r="ME1546"/>
      <c r="MF1546"/>
      <c r="MG1546"/>
      <c r="MH1546"/>
      <c r="MI1546"/>
      <c r="MJ1546"/>
      <c r="MK1546"/>
      <c r="ML1546"/>
      <c r="MM1546"/>
      <c r="MN1546"/>
      <c r="MO1546"/>
      <c r="MP1546"/>
      <c r="MQ1546"/>
      <c r="MR1546"/>
      <c r="MS1546"/>
      <c r="MT1546"/>
      <c r="MU1546"/>
      <c r="MV1546"/>
      <c r="MW1546"/>
      <c r="MX1546"/>
      <c r="MY1546"/>
      <c r="MZ1546"/>
      <c r="NA1546"/>
      <c r="NB1546"/>
      <c r="NC1546"/>
      <c r="ND1546"/>
      <c r="NE1546"/>
      <c r="NF1546"/>
      <c r="NG1546"/>
      <c r="NH1546"/>
      <c r="NI1546"/>
      <c r="NJ1546"/>
      <c r="NK1546"/>
      <c r="NL1546"/>
      <c r="NM1546"/>
      <c r="NN1546"/>
      <c r="NO1546"/>
      <c r="NP1546"/>
      <c r="NQ1546"/>
      <c r="NR1546"/>
      <c r="NS1546"/>
      <c r="NT1546"/>
      <c r="NU1546"/>
      <c r="NV1546"/>
      <c r="NW1546"/>
      <c r="NX1546"/>
      <c r="NY1546"/>
      <c r="NZ1546"/>
      <c r="OA1546"/>
    </row>
    <row r="1547" spans="16:391"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  <c r="CN1547"/>
      <c r="CO1547"/>
      <c r="CP1547"/>
      <c r="CQ1547"/>
      <c r="CR1547"/>
      <c r="CS1547"/>
      <c r="CT1547"/>
      <c r="CU1547"/>
      <c r="CV1547"/>
      <c r="CW1547"/>
      <c r="CX1547"/>
      <c r="CY1547"/>
      <c r="CZ1547"/>
      <c r="DA1547"/>
      <c r="DB1547"/>
      <c r="DC1547"/>
      <c r="DD1547"/>
      <c r="DE1547"/>
      <c r="DF1547"/>
      <c r="DG1547"/>
      <c r="DH1547"/>
      <c r="DI1547"/>
      <c r="DJ1547"/>
      <c r="DK1547"/>
      <c r="DL1547"/>
      <c r="DM1547"/>
      <c r="DN1547"/>
      <c r="DO1547"/>
      <c r="DP1547"/>
      <c r="DQ1547"/>
      <c r="DR1547"/>
      <c r="DS1547"/>
      <c r="DT1547"/>
      <c r="DU1547"/>
      <c r="DV1547"/>
      <c r="DW1547"/>
      <c r="DX1547"/>
      <c r="DY1547"/>
      <c r="DZ1547"/>
      <c r="EA1547"/>
      <c r="EB1547"/>
      <c r="EC1547"/>
      <c r="ED1547"/>
      <c r="EE1547"/>
      <c r="EF1547"/>
      <c r="EG1547"/>
      <c r="EH1547"/>
      <c r="EI1547"/>
      <c r="EJ1547"/>
      <c r="EK1547"/>
      <c r="EL1547"/>
      <c r="EM1547"/>
      <c r="EN1547"/>
      <c r="EO1547"/>
      <c r="EP1547"/>
      <c r="EQ1547"/>
      <c r="ER1547"/>
      <c r="ES1547"/>
      <c r="ET1547"/>
      <c r="EU1547"/>
      <c r="EV1547"/>
      <c r="EW1547"/>
      <c r="EX1547"/>
      <c r="EY1547"/>
      <c r="EZ1547"/>
      <c r="FA1547"/>
      <c r="FB1547"/>
      <c r="FC1547"/>
      <c r="FD1547"/>
      <c r="FE1547"/>
      <c r="FF1547"/>
      <c r="FG1547"/>
      <c r="FH1547"/>
      <c r="FI1547"/>
      <c r="FJ1547"/>
      <c r="FK1547"/>
      <c r="FL1547"/>
      <c r="FM1547"/>
      <c r="FN1547"/>
      <c r="FO1547"/>
      <c r="FP1547"/>
      <c r="FQ1547"/>
      <c r="FR1547"/>
      <c r="FS1547"/>
      <c r="FT1547"/>
      <c r="FU1547"/>
      <c r="FV1547"/>
      <c r="FW1547"/>
      <c r="FX1547"/>
      <c r="FY1547"/>
      <c r="FZ1547"/>
      <c r="GA1547"/>
      <c r="GB1547"/>
      <c r="GC1547"/>
      <c r="GD1547"/>
      <c r="GE1547"/>
      <c r="GF1547"/>
      <c r="GG1547"/>
      <c r="GH1547"/>
      <c r="GI1547"/>
      <c r="GJ1547"/>
      <c r="GK1547"/>
      <c r="GL1547"/>
      <c r="GM1547"/>
      <c r="GN1547"/>
      <c r="GO1547"/>
      <c r="GP1547"/>
      <c r="GQ1547"/>
      <c r="GR1547"/>
      <c r="GS1547"/>
      <c r="GT1547"/>
      <c r="GU1547"/>
      <c r="GV1547"/>
      <c r="GW1547"/>
      <c r="GX1547"/>
      <c r="GY1547"/>
      <c r="GZ1547"/>
      <c r="HA1547"/>
      <c r="HB1547"/>
      <c r="HC1547"/>
      <c r="HD1547"/>
      <c r="HE1547"/>
      <c r="HF1547"/>
      <c r="HG1547"/>
      <c r="HH1547"/>
      <c r="HI1547"/>
      <c r="HJ1547"/>
      <c r="HK1547"/>
      <c r="HL1547"/>
      <c r="HM1547"/>
      <c r="HN1547"/>
      <c r="HO1547"/>
      <c r="HP1547"/>
      <c r="HQ1547"/>
      <c r="HR1547"/>
      <c r="HS1547"/>
      <c r="HT1547"/>
      <c r="HU1547"/>
      <c r="HV1547"/>
      <c r="HW1547"/>
      <c r="HX1547"/>
      <c r="HY1547"/>
      <c r="HZ1547"/>
      <c r="IA1547"/>
      <c r="IB1547"/>
      <c r="IC1547"/>
      <c r="ID1547"/>
      <c r="IE1547"/>
      <c r="IF1547"/>
      <c r="IG1547"/>
      <c r="IH1547"/>
      <c r="II1547"/>
      <c r="IJ1547"/>
      <c r="IK1547"/>
      <c r="IL1547"/>
      <c r="IM1547"/>
      <c r="IN1547"/>
      <c r="IO1547"/>
      <c r="IP1547"/>
      <c r="IQ1547"/>
      <c r="IR1547"/>
      <c r="IS1547"/>
      <c r="IT1547"/>
      <c r="IU1547"/>
      <c r="IV1547"/>
      <c r="IW1547"/>
      <c r="IX1547"/>
      <c r="IY1547"/>
      <c r="IZ1547"/>
      <c r="JA1547"/>
      <c r="JB1547"/>
      <c r="JC1547"/>
      <c r="JD1547"/>
      <c r="JE1547"/>
      <c r="JF1547"/>
      <c r="JG1547"/>
      <c r="JH1547"/>
      <c r="JI1547"/>
      <c r="JJ1547"/>
      <c r="JK1547"/>
      <c r="JL1547"/>
      <c r="JM1547"/>
      <c r="JN1547"/>
      <c r="JO1547"/>
      <c r="JP1547"/>
      <c r="JQ1547"/>
      <c r="JR1547"/>
      <c r="JS1547"/>
      <c r="JT1547"/>
      <c r="JU1547"/>
      <c r="JV1547"/>
      <c r="JW1547"/>
      <c r="JX1547"/>
      <c r="JY1547"/>
      <c r="JZ1547"/>
      <c r="KA1547"/>
      <c r="KB1547"/>
      <c r="KC1547"/>
      <c r="KD1547"/>
      <c r="KE1547"/>
      <c r="KF1547"/>
      <c r="KG1547"/>
      <c r="KH1547"/>
      <c r="KI1547"/>
      <c r="KJ1547"/>
      <c r="KK1547"/>
      <c r="KL1547"/>
      <c r="KM1547"/>
      <c r="KN1547"/>
      <c r="KO1547"/>
      <c r="KP1547"/>
      <c r="KQ1547"/>
      <c r="KR1547"/>
      <c r="KS1547"/>
      <c r="KT1547"/>
      <c r="KU1547"/>
      <c r="KV1547"/>
      <c r="KW1547"/>
      <c r="KX1547"/>
      <c r="KY1547"/>
      <c r="KZ1547"/>
      <c r="LA1547"/>
      <c r="LB1547"/>
      <c r="LC1547"/>
      <c r="LD1547"/>
      <c r="LE1547"/>
      <c r="LF1547"/>
      <c r="LG1547"/>
      <c r="LH1547"/>
      <c r="LI1547"/>
      <c r="LJ1547"/>
      <c r="LK1547"/>
      <c r="LL1547"/>
      <c r="LM1547"/>
      <c r="LN1547"/>
      <c r="LO1547"/>
      <c r="LP1547"/>
      <c r="LQ1547"/>
      <c r="LR1547"/>
      <c r="LS1547"/>
      <c r="LT1547"/>
      <c r="LU1547"/>
      <c r="LV1547"/>
      <c r="LW1547"/>
      <c r="LX1547"/>
      <c r="LY1547"/>
      <c r="LZ1547"/>
      <c r="MA1547"/>
      <c r="MB1547"/>
      <c r="MC1547"/>
      <c r="MD1547"/>
      <c r="ME1547"/>
      <c r="MF1547"/>
      <c r="MG1547"/>
      <c r="MH1547"/>
      <c r="MI1547"/>
      <c r="MJ1547"/>
      <c r="MK1547"/>
      <c r="ML1547"/>
      <c r="MM1547"/>
      <c r="MN1547"/>
      <c r="MO1547"/>
      <c r="MP1547"/>
      <c r="MQ1547"/>
      <c r="MR1547"/>
      <c r="MS1547"/>
      <c r="MT1547"/>
      <c r="MU1547"/>
      <c r="MV1547"/>
      <c r="MW1547"/>
      <c r="MX1547"/>
      <c r="MY1547"/>
      <c r="MZ1547"/>
      <c r="NA1547"/>
      <c r="NB1547"/>
      <c r="NC1547"/>
      <c r="ND1547"/>
      <c r="NE1547"/>
      <c r="NF1547"/>
      <c r="NG1547"/>
      <c r="NH1547"/>
      <c r="NI1547"/>
      <c r="NJ1547"/>
      <c r="NK1547"/>
      <c r="NL1547"/>
      <c r="NM1547"/>
      <c r="NN1547"/>
      <c r="NO1547"/>
      <c r="NP1547"/>
      <c r="NQ1547"/>
      <c r="NR1547"/>
      <c r="NS1547"/>
      <c r="NT1547"/>
      <c r="NU1547"/>
      <c r="NV1547"/>
      <c r="NW1547"/>
      <c r="NX1547"/>
      <c r="NY1547"/>
      <c r="NZ1547"/>
      <c r="OA1547"/>
    </row>
    <row r="1548" spans="16:391"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  <c r="CN1548"/>
      <c r="CO1548"/>
      <c r="CP1548"/>
      <c r="CQ1548"/>
      <c r="CR1548"/>
      <c r="CS1548"/>
      <c r="CT1548"/>
      <c r="CU1548"/>
      <c r="CV1548"/>
      <c r="CW1548"/>
      <c r="CX1548"/>
      <c r="CY1548"/>
      <c r="CZ1548"/>
      <c r="DA1548"/>
      <c r="DB1548"/>
      <c r="DC1548"/>
      <c r="DD1548"/>
      <c r="DE1548"/>
      <c r="DF1548"/>
      <c r="DG1548"/>
      <c r="DH1548"/>
      <c r="DI1548"/>
      <c r="DJ1548"/>
      <c r="DK1548"/>
      <c r="DL1548"/>
      <c r="DM1548"/>
      <c r="DN1548"/>
      <c r="DO1548"/>
      <c r="DP1548"/>
      <c r="DQ1548"/>
      <c r="DR1548"/>
      <c r="DS1548"/>
      <c r="DT1548"/>
      <c r="DU1548"/>
      <c r="DV1548"/>
      <c r="DW1548"/>
      <c r="DX1548"/>
      <c r="DY1548"/>
      <c r="DZ1548"/>
      <c r="EA1548"/>
      <c r="EB1548"/>
      <c r="EC1548"/>
      <c r="ED1548"/>
      <c r="EE1548"/>
      <c r="EF1548"/>
      <c r="EG1548"/>
      <c r="EH1548"/>
      <c r="EI1548"/>
      <c r="EJ1548"/>
      <c r="EK1548"/>
      <c r="EL1548"/>
      <c r="EM1548"/>
      <c r="EN1548"/>
      <c r="EO1548"/>
      <c r="EP1548"/>
      <c r="EQ1548"/>
      <c r="ER1548"/>
      <c r="ES1548"/>
      <c r="ET1548"/>
      <c r="EU1548"/>
      <c r="EV1548"/>
      <c r="EW1548"/>
      <c r="EX1548"/>
      <c r="EY1548"/>
      <c r="EZ1548"/>
      <c r="FA1548"/>
      <c r="FB1548"/>
      <c r="FC1548"/>
      <c r="FD1548"/>
      <c r="FE1548"/>
      <c r="FF1548"/>
      <c r="FG1548"/>
      <c r="FH1548"/>
      <c r="FI1548"/>
      <c r="FJ1548"/>
      <c r="FK1548"/>
      <c r="FL1548"/>
      <c r="FM1548"/>
      <c r="FN1548"/>
      <c r="FO1548"/>
      <c r="FP1548"/>
      <c r="FQ1548"/>
      <c r="FR1548"/>
      <c r="FS1548"/>
      <c r="FT1548"/>
      <c r="FU1548"/>
      <c r="FV1548"/>
      <c r="FW1548"/>
      <c r="FX1548"/>
      <c r="FY1548"/>
      <c r="FZ1548"/>
      <c r="GA1548"/>
      <c r="GB1548"/>
      <c r="GC1548"/>
      <c r="GD1548"/>
      <c r="GE1548"/>
      <c r="GF1548"/>
      <c r="GG1548"/>
      <c r="GH1548"/>
      <c r="GI1548"/>
      <c r="GJ1548"/>
      <c r="GK1548"/>
      <c r="GL1548"/>
      <c r="GM1548"/>
      <c r="GN1548"/>
      <c r="GO1548"/>
      <c r="GP1548"/>
      <c r="GQ1548"/>
      <c r="GR1548"/>
      <c r="GS1548"/>
      <c r="GT1548"/>
      <c r="GU1548"/>
      <c r="GV1548"/>
      <c r="GW1548"/>
      <c r="GX1548"/>
      <c r="GY1548"/>
      <c r="GZ1548"/>
      <c r="HA1548"/>
      <c r="HB1548"/>
      <c r="HC1548"/>
      <c r="HD1548"/>
      <c r="HE1548"/>
      <c r="HF1548"/>
      <c r="HG1548"/>
      <c r="HH1548"/>
      <c r="HI1548"/>
      <c r="HJ1548"/>
      <c r="HK1548"/>
      <c r="HL1548"/>
      <c r="HM1548"/>
      <c r="HN1548"/>
      <c r="HO1548"/>
      <c r="HP1548"/>
      <c r="HQ1548"/>
      <c r="HR1548"/>
      <c r="HS1548"/>
      <c r="HT1548"/>
      <c r="HU1548"/>
      <c r="HV1548"/>
      <c r="HW1548"/>
      <c r="HX1548"/>
      <c r="HY1548"/>
      <c r="HZ1548"/>
      <c r="IA1548"/>
      <c r="IB1548"/>
      <c r="IC1548"/>
      <c r="ID1548"/>
      <c r="IE1548"/>
      <c r="IF1548"/>
      <c r="IG1548"/>
      <c r="IH1548"/>
      <c r="II1548"/>
      <c r="IJ1548"/>
      <c r="IK1548"/>
      <c r="IL1548"/>
      <c r="IM1548"/>
      <c r="IN1548"/>
      <c r="IO1548"/>
      <c r="IP1548"/>
      <c r="IQ1548"/>
      <c r="IR1548"/>
      <c r="IS1548"/>
      <c r="IT1548"/>
      <c r="IU1548"/>
      <c r="IV1548"/>
      <c r="IW1548"/>
      <c r="IX1548"/>
      <c r="IY1548"/>
      <c r="IZ1548"/>
      <c r="JA1548"/>
      <c r="JB1548"/>
      <c r="JC1548"/>
      <c r="JD1548"/>
      <c r="JE1548"/>
      <c r="JF1548"/>
      <c r="JG1548"/>
      <c r="JH1548"/>
      <c r="JI1548"/>
      <c r="JJ1548"/>
      <c r="JK1548"/>
      <c r="JL1548"/>
      <c r="JM1548"/>
      <c r="JN1548"/>
      <c r="JO1548"/>
      <c r="JP1548"/>
      <c r="JQ1548"/>
      <c r="JR1548"/>
      <c r="JS1548"/>
      <c r="JT1548"/>
      <c r="JU1548"/>
      <c r="JV1548"/>
      <c r="JW1548"/>
      <c r="JX1548"/>
      <c r="JY1548"/>
      <c r="JZ1548"/>
      <c r="KA1548"/>
      <c r="KB1548"/>
      <c r="KC1548"/>
      <c r="KD1548"/>
      <c r="KE1548"/>
      <c r="KF1548"/>
      <c r="KG1548"/>
      <c r="KH1548"/>
      <c r="KI1548"/>
      <c r="KJ1548"/>
      <c r="KK1548"/>
      <c r="KL1548"/>
      <c r="KM1548"/>
      <c r="KN1548"/>
      <c r="KO1548"/>
      <c r="KP1548"/>
      <c r="KQ1548"/>
      <c r="KR1548"/>
      <c r="KS1548"/>
      <c r="KT1548"/>
      <c r="KU1548"/>
      <c r="KV1548"/>
      <c r="KW1548"/>
      <c r="KX1548"/>
      <c r="KY1548"/>
      <c r="KZ1548"/>
      <c r="LA1548"/>
      <c r="LB1548"/>
      <c r="LC1548"/>
      <c r="LD1548"/>
      <c r="LE1548"/>
      <c r="LF1548"/>
      <c r="LG1548"/>
      <c r="LH1548"/>
      <c r="LI1548"/>
      <c r="LJ1548"/>
      <c r="LK1548"/>
      <c r="LL1548"/>
      <c r="LM1548"/>
      <c r="LN1548"/>
      <c r="LO1548"/>
      <c r="LP1548"/>
      <c r="LQ1548"/>
      <c r="LR1548"/>
      <c r="LS1548"/>
      <c r="LT1548"/>
      <c r="LU1548"/>
      <c r="LV1548"/>
      <c r="LW1548"/>
      <c r="LX1548"/>
      <c r="LY1548"/>
      <c r="LZ1548"/>
      <c r="MA1548"/>
      <c r="MB1548"/>
      <c r="MC1548"/>
      <c r="MD1548"/>
      <c r="ME1548"/>
      <c r="MF1548"/>
      <c r="MG1548"/>
      <c r="MH1548"/>
      <c r="MI1548"/>
      <c r="MJ1548"/>
      <c r="MK1548"/>
      <c r="ML1548"/>
      <c r="MM1548"/>
      <c r="MN1548"/>
      <c r="MO1548"/>
      <c r="MP1548"/>
      <c r="MQ1548"/>
      <c r="MR1548"/>
      <c r="MS1548"/>
      <c r="MT1548"/>
      <c r="MU1548"/>
      <c r="MV1548"/>
      <c r="MW1548"/>
      <c r="MX1548"/>
      <c r="MY1548"/>
      <c r="MZ1548"/>
      <c r="NA1548"/>
      <c r="NB1548"/>
      <c r="NC1548"/>
      <c r="ND1548"/>
      <c r="NE1548"/>
      <c r="NF1548"/>
      <c r="NG1548"/>
      <c r="NH1548"/>
      <c r="NI1548"/>
      <c r="NJ1548"/>
      <c r="NK1548"/>
      <c r="NL1548"/>
      <c r="NM1548"/>
      <c r="NN1548"/>
      <c r="NO1548"/>
      <c r="NP1548"/>
      <c r="NQ1548"/>
      <c r="NR1548"/>
      <c r="NS1548"/>
      <c r="NT1548"/>
      <c r="NU1548"/>
      <c r="NV1548"/>
      <c r="NW1548"/>
      <c r="NX1548"/>
      <c r="NY1548"/>
      <c r="NZ1548"/>
      <c r="OA1548"/>
    </row>
    <row r="1549" spans="16:391"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  <c r="CN1549"/>
      <c r="CO1549"/>
      <c r="CP1549"/>
      <c r="CQ1549"/>
      <c r="CR1549"/>
      <c r="CS1549"/>
      <c r="CT1549"/>
      <c r="CU1549"/>
      <c r="CV1549"/>
      <c r="CW1549"/>
      <c r="CX1549"/>
      <c r="CY1549"/>
      <c r="CZ1549"/>
      <c r="DA1549"/>
      <c r="DB1549"/>
      <c r="DC1549"/>
      <c r="DD1549"/>
      <c r="DE1549"/>
      <c r="DF1549"/>
      <c r="DG1549"/>
      <c r="DH1549"/>
      <c r="DI1549"/>
      <c r="DJ1549"/>
      <c r="DK1549"/>
      <c r="DL1549"/>
      <c r="DM1549"/>
      <c r="DN1549"/>
      <c r="DO1549"/>
      <c r="DP1549"/>
      <c r="DQ1549"/>
      <c r="DR1549"/>
      <c r="DS1549"/>
      <c r="DT1549"/>
      <c r="DU1549"/>
      <c r="DV1549"/>
      <c r="DW1549"/>
      <c r="DX1549"/>
      <c r="DY1549"/>
      <c r="DZ1549"/>
      <c r="EA1549"/>
      <c r="EB1549"/>
      <c r="EC1549"/>
      <c r="ED1549"/>
      <c r="EE1549"/>
      <c r="EF1549"/>
      <c r="EG1549"/>
      <c r="EH1549"/>
      <c r="EI1549"/>
      <c r="EJ1549"/>
      <c r="EK1549"/>
      <c r="EL1549"/>
      <c r="EM1549"/>
      <c r="EN1549"/>
      <c r="EO1549"/>
      <c r="EP1549"/>
      <c r="EQ1549"/>
      <c r="ER1549"/>
      <c r="ES1549"/>
      <c r="ET1549"/>
      <c r="EU1549"/>
      <c r="EV1549"/>
      <c r="EW1549"/>
      <c r="EX1549"/>
      <c r="EY1549"/>
      <c r="EZ1549"/>
      <c r="FA1549"/>
      <c r="FB1549"/>
      <c r="FC1549"/>
      <c r="FD1549"/>
      <c r="FE1549"/>
      <c r="FF1549"/>
      <c r="FG1549"/>
      <c r="FH1549"/>
      <c r="FI1549"/>
      <c r="FJ1549"/>
      <c r="FK1549"/>
      <c r="FL1549"/>
      <c r="FM1549"/>
      <c r="FN1549"/>
      <c r="FO1549"/>
      <c r="FP1549"/>
      <c r="FQ1549"/>
      <c r="FR1549"/>
      <c r="FS1549"/>
      <c r="FT1549"/>
      <c r="FU1549"/>
      <c r="FV1549"/>
      <c r="FW1549"/>
      <c r="FX1549"/>
      <c r="FY1549"/>
      <c r="FZ1549"/>
      <c r="GA1549"/>
      <c r="GB1549"/>
      <c r="GC1549"/>
      <c r="GD1549"/>
      <c r="GE1549"/>
      <c r="GF1549"/>
      <c r="GG1549"/>
      <c r="GH1549"/>
      <c r="GI1549"/>
      <c r="GJ1549"/>
      <c r="GK1549"/>
      <c r="GL1549"/>
      <c r="GM1549"/>
      <c r="GN1549"/>
      <c r="GO1549"/>
      <c r="GP1549"/>
      <c r="GQ1549"/>
      <c r="GR1549"/>
      <c r="GS1549"/>
      <c r="GT1549"/>
      <c r="GU1549"/>
      <c r="GV1549"/>
      <c r="GW1549"/>
      <c r="GX1549"/>
      <c r="GY1549"/>
      <c r="GZ1549"/>
      <c r="HA1549"/>
      <c r="HB1549"/>
      <c r="HC1549"/>
      <c r="HD1549"/>
      <c r="HE1549"/>
      <c r="HF1549"/>
      <c r="HG1549"/>
      <c r="HH1549"/>
      <c r="HI1549"/>
      <c r="HJ1549"/>
      <c r="HK1549"/>
      <c r="HL1549"/>
      <c r="HM1549"/>
      <c r="HN1549"/>
      <c r="HO1549"/>
      <c r="HP1549"/>
      <c r="HQ1549"/>
      <c r="HR1549"/>
      <c r="HS1549"/>
      <c r="HT1549"/>
      <c r="HU1549"/>
      <c r="HV1549"/>
      <c r="HW1549"/>
      <c r="HX1549"/>
      <c r="HY1549"/>
      <c r="HZ1549"/>
      <c r="IA1549"/>
      <c r="IB1549"/>
      <c r="IC1549"/>
      <c r="ID1549"/>
      <c r="IE1549"/>
      <c r="IF1549"/>
      <c r="IG1549"/>
      <c r="IH1549"/>
      <c r="II1549"/>
      <c r="IJ1549"/>
      <c r="IK1549"/>
      <c r="IL1549"/>
      <c r="IM1549"/>
      <c r="IN1549"/>
      <c r="IO1549"/>
      <c r="IP1549"/>
      <c r="IQ1549"/>
      <c r="IR1549"/>
      <c r="IS1549"/>
      <c r="IT1549"/>
      <c r="IU1549"/>
      <c r="IV1549"/>
      <c r="IW1549"/>
      <c r="IX1549"/>
      <c r="IY1549"/>
      <c r="IZ1549"/>
      <c r="JA1549"/>
      <c r="JB1549"/>
      <c r="JC1549"/>
      <c r="JD1549"/>
      <c r="JE1549"/>
      <c r="JF1549"/>
      <c r="JG1549"/>
      <c r="JH1549"/>
      <c r="JI1549"/>
      <c r="JJ1549"/>
      <c r="JK1549"/>
      <c r="JL1549"/>
      <c r="JM1549"/>
      <c r="JN1549"/>
      <c r="JO1549"/>
      <c r="JP1549"/>
      <c r="JQ1549"/>
      <c r="JR1549"/>
      <c r="JS1549"/>
      <c r="JT1549"/>
      <c r="JU1549"/>
      <c r="JV1549"/>
      <c r="JW1549"/>
      <c r="JX1549"/>
      <c r="JY1549"/>
      <c r="JZ1549"/>
      <c r="KA1549"/>
      <c r="KB1549"/>
      <c r="KC1549"/>
      <c r="KD1549"/>
      <c r="KE1549"/>
      <c r="KF1549"/>
      <c r="KG1549"/>
      <c r="KH1549"/>
      <c r="KI1549"/>
      <c r="KJ1549"/>
      <c r="KK1549"/>
      <c r="KL1549"/>
      <c r="KM1549"/>
      <c r="KN1549"/>
      <c r="KO1549"/>
      <c r="KP1549"/>
      <c r="KQ1549"/>
      <c r="KR1549"/>
      <c r="KS1549"/>
      <c r="KT1549"/>
      <c r="KU1549"/>
      <c r="KV1549"/>
      <c r="KW1549"/>
      <c r="KX1549"/>
      <c r="KY1549"/>
      <c r="KZ1549"/>
      <c r="LA1549"/>
      <c r="LB1549"/>
      <c r="LC1549"/>
      <c r="LD1549"/>
      <c r="LE1549"/>
      <c r="LF1549"/>
      <c r="LG1549"/>
      <c r="LH1549"/>
      <c r="LI1549"/>
      <c r="LJ1549"/>
      <c r="LK1549"/>
      <c r="LL1549"/>
      <c r="LM1549"/>
      <c r="LN1549"/>
      <c r="LO1549"/>
      <c r="LP1549"/>
      <c r="LQ1549"/>
      <c r="LR1549"/>
      <c r="LS1549"/>
      <c r="LT1549"/>
      <c r="LU1549"/>
      <c r="LV1549"/>
      <c r="LW1549"/>
      <c r="LX1549"/>
      <c r="LY1549"/>
      <c r="LZ1549"/>
      <c r="MA1549"/>
      <c r="MB1549"/>
      <c r="MC1549"/>
      <c r="MD1549"/>
      <c r="ME1549"/>
      <c r="MF1549"/>
      <c r="MG1549"/>
      <c r="MH1549"/>
      <c r="MI1549"/>
      <c r="MJ1549"/>
      <c r="MK1549"/>
      <c r="ML1549"/>
      <c r="MM1549"/>
      <c r="MN1549"/>
      <c r="MO1549"/>
      <c r="MP1549"/>
      <c r="MQ1549"/>
      <c r="MR1549"/>
      <c r="MS1549"/>
      <c r="MT1549"/>
      <c r="MU1549"/>
      <c r="MV1549"/>
      <c r="MW1549"/>
      <c r="MX1549"/>
      <c r="MY1549"/>
      <c r="MZ1549"/>
      <c r="NA1549"/>
      <c r="NB1549"/>
      <c r="NC1549"/>
      <c r="ND1549"/>
      <c r="NE1549"/>
      <c r="NF1549"/>
      <c r="NG1549"/>
      <c r="NH1549"/>
      <c r="NI1549"/>
      <c r="NJ1549"/>
      <c r="NK1549"/>
      <c r="NL1549"/>
      <c r="NM1549"/>
      <c r="NN1549"/>
      <c r="NO1549"/>
      <c r="NP1549"/>
      <c r="NQ1549"/>
      <c r="NR1549"/>
      <c r="NS1549"/>
      <c r="NT1549"/>
      <c r="NU1549"/>
      <c r="NV1549"/>
      <c r="NW1549"/>
      <c r="NX1549"/>
      <c r="NY1549"/>
      <c r="NZ1549"/>
      <c r="OA1549"/>
    </row>
    <row r="1550" spans="16:391"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  <c r="CN1550"/>
      <c r="CO1550"/>
      <c r="CP1550"/>
      <c r="CQ1550"/>
      <c r="CR1550"/>
      <c r="CS1550"/>
      <c r="CT1550"/>
      <c r="CU1550"/>
      <c r="CV1550"/>
      <c r="CW1550"/>
      <c r="CX1550"/>
      <c r="CY1550"/>
      <c r="CZ1550"/>
      <c r="DA1550"/>
      <c r="DB1550"/>
      <c r="DC1550"/>
      <c r="DD1550"/>
      <c r="DE1550"/>
      <c r="DF1550"/>
      <c r="DG1550"/>
      <c r="DH1550"/>
      <c r="DI1550"/>
      <c r="DJ1550"/>
      <c r="DK1550"/>
      <c r="DL1550"/>
      <c r="DM1550"/>
      <c r="DN1550"/>
      <c r="DO1550"/>
      <c r="DP1550"/>
      <c r="DQ1550"/>
      <c r="DR1550"/>
      <c r="DS1550"/>
      <c r="DT1550"/>
      <c r="DU1550"/>
      <c r="DV1550"/>
      <c r="DW1550"/>
      <c r="DX1550"/>
      <c r="DY1550"/>
      <c r="DZ1550"/>
      <c r="EA1550"/>
      <c r="EB1550"/>
      <c r="EC1550"/>
      <c r="ED1550"/>
      <c r="EE1550"/>
      <c r="EF1550"/>
      <c r="EG1550"/>
      <c r="EH1550"/>
      <c r="EI1550"/>
      <c r="EJ1550"/>
      <c r="EK1550"/>
      <c r="EL1550"/>
      <c r="EM1550"/>
      <c r="EN1550"/>
      <c r="EO1550"/>
      <c r="EP1550"/>
      <c r="EQ1550"/>
      <c r="ER1550"/>
      <c r="ES1550"/>
      <c r="ET1550"/>
      <c r="EU1550"/>
      <c r="EV1550"/>
      <c r="EW1550"/>
      <c r="EX1550"/>
      <c r="EY1550"/>
      <c r="EZ1550"/>
      <c r="FA1550"/>
      <c r="FB1550"/>
      <c r="FC1550"/>
      <c r="FD1550"/>
      <c r="FE1550"/>
      <c r="FF1550"/>
      <c r="FG1550"/>
      <c r="FH1550"/>
      <c r="FI1550"/>
      <c r="FJ1550"/>
      <c r="FK1550"/>
      <c r="FL1550"/>
      <c r="FM1550"/>
      <c r="FN1550"/>
      <c r="FO1550"/>
      <c r="FP1550"/>
      <c r="FQ1550"/>
      <c r="FR1550"/>
      <c r="FS1550"/>
      <c r="FT1550"/>
      <c r="FU1550"/>
      <c r="FV1550"/>
      <c r="FW1550"/>
      <c r="FX1550"/>
      <c r="FY1550"/>
      <c r="FZ1550"/>
      <c r="GA1550"/>
      <c r="GB1550"/>
      <c r="GC1550"/>
      <c r="GD1550"/>
      <c r="GE1550"/>
      <c r="GF1550"/>
      <c r="GG1550"/>
      <c r="GH1550"/>
      <c r="GI1550"/>
      <c r="GJ1550"/>
      <c r="GK1550"/>
      <c r="GL1550"/>
      <c r="GM1550"/>
      <c r="GN1550"/>
      <c r="GO1550"/>
      <c r="GP1550"/>
      <c r="GQ1550"/>
      <c r="GR1550"/>
      <c r="GS1550"/>
      <c r="GT1550"/>
      <c r="GU1550"/>
      <c r="GV1550"/>
      <c r="GW1550"/>
      <c r="GX1550"/>
      <c r="GY1550"/>
      <c r="GZ1550"/>
      <c r="HA1550"/>
      <c r="HB1550"/>
      <c r="HC1550"/>
      <c r="HD1550"/>
      <c r="HE1550"/>
      <c r="HF1550"/>
      <c r="HG1550"/>
      <c r="HH1550"/>
      <c r="HI1550"/>
      <c r="HJ1550"/>
      <c r="HK1550"/>
      <c r="HL1550"/>
      <c r="HM1550"/>
      <c r="HN1550"/>
      <c r="HO1550"/>
      <c r="HP1550"/>
      <c r="HQ1550"/>
      <c r="HR1550"/>
      <c r="HS1550"/>
      <c r="HT1550"/>
      <c r="HU1550"/>
      <c r="HV1550"/>
      <c r="HW1550"/>
      <c r="HX1550"/>
      <c r="HY1550"/>
      <c r="HZ1550"/>
      <c r="IA1550"/>
      <c r="IB1550"/>
      <c r="IC1550"/>
      <c r="ID1550"/>
      <c r="IE1550"/>
      <c r="IF1550"/>
      <c r="IG1550"/>
      <c r="IH1550"/>
      <c r="II1550"/>
      <c r="IJ1550"/>
      <c r="IK1550"/>
      <c r="IL1550"/>
      <c r="IM1550"/>
      <c r="IN1550"/>
      <c r="IO1550"/>
      <c r="IP1550"/>
      <c r="IQ1550"/>
      <c r="IR1550"/>
      <c r="IS1550"/>
      <c r="IT1550"/>
      <c r="IU1550"/>
      <c r="IV1550"/>
      <c r="IW1550"/>
      <c r="IX1550"/>
      <c r="IY1550"/>
      <c r="IZ1550"/>
      <c r="JA1550"/>
      <c r="JB1550"/>
      <c r="JC1550"/>
      <c r="JD1550"/>
      <c r="JE1550"/>
      <c r="JF1550"/>
      <c r="JG1550"/>
      <c r="JH1550"/>
      <c r="JI1550"/>
      <c r="JJ1550"/>
      <c r="JK1550"/>
      <c r="JL1550"/>
      <c r="JM1550"/>
      <c r="JN1550"/>
      <c r="JO1550"/>
      <c r="JP1550"/>
      <c r="JQ1550"/>
      <c r="JR1550"/>
      <c r="JS1550"/>
      <c r="JT1550"/>
      <c r="JU1550"/>
      <c r="JV1550"/>
      <c r="JW1550"/>
      <c r="JX1550"/>
      <c r="JY1550"/>
      <c r="JZ1550"/>
      <c r="KA1550"/>
      <c r="KB1550"/>
      <c r="KC1550"/>
      <c r="KD1550"/>
      <c r="KE1550"/>
      <c r="KF1550"/>
      <c r="KG1550"/>
      <c r="KH1550"/>
      <c r="KI1550"/>
      <c r="KJ1550"/>
      <c r="KK1550"/>
      <c r="KL1550"/>
      <c r="KM1550"/>
      <c r="KN1550"/>
      <c r="KO1550"/>
      <c r="KP1550"/>
      <c r="KQ1550"/>
      <c r="KR1550"/>
      <c r="KS1550"/>
      <c r="KT1550"/>
      <c r="KU1550"/>
      <c r="KV1550"/>
      <c r="KW1550"/>
      <c r="KX1550"/>
      <c r="KY1550"/>
      <c r="KZ1550"/>
      <c r="LA1550"/>
      <c r="LB1550"/>
      <c r="LC1550"/>
      <c r="LD1550"/>
      <c r="LE1550"/>
      <c r="LF1550"/>
      <c r="LG1550"/>
      <c r="LH1550"/>
      <c r="LI1550"/>
      <c r="LJ1550"/>
      <c r="LK1550"/>
      <c r="LL1550"/>
      <c r="LM1550"/>
      <c r="LN1550"/>
      <c r="LO1550"/>
      <c r="LP1550"/>
      <c r="LQ1550"/>
      <c r="LR1550"/>
      <c r="LS1550"/>
      <c r="LT1550"/>
      <c r="LU1550"/>
      <c r="LV1550"/>
      <c r="LW1550"/>
      <c r="LX1550"/>
      <c r="LY1550"/>
      <c r="LZ1550"/>
      <c r="MA1550"/>
      <c r="MB1550"/>
      <c r="MC1550"/>
      <c r="MD1550"/>
      <c r="ME1550"/>
      <c r="MF1550"/>
      <c r="MG1550"/>
      <c r="MH1550"/>
      <c r="MI1550"/>
      <c r="MJ1550"/>
      <c r="MK1550"/>
      <c r="ML1550"/>
      <c r="MM1550"/>
      <c r="MN1550"/>
      <c r="MO1550"/>
      <c r="MP1550"/>
      <c r="MQ1550"/>
      <c r="MR1550"/>
      <c r="MS1550"/>
      <c r="MT1550"/>
      <c r="MU1550"/>
      <c r="MV1550"/>
      <c r="MW1550"/>
      <c r="MX1550"/>
      <c r="MY1550"/>
      <c r="MZ1550"/>
      <c r="NA1550"/>
      <c r="NB1550"/>
      <c r="NC1550"/>
      <c r="ND1550"/>
      <c r="NE1550"/>
      <c r="NF1550"/>
      <c r="NG1550"/>
      <c r="NH1550"/>
      <c r="NI1550"/>
      <c r="NJ1550"/>
      <c r="NK1550"/>
      <c r="NL1550"/>
      <c r="NM1550"/>
      <c r="NN1550"/>
      <c r="NO1550"/>
      <c r="NP1550"/>
      <c r="NQ1550"/>
      <c r="NR1550"/>
      <c r="NS1550"/>
      <c r="NT1550"/>
      <c r="NU1550"/>
      <c r="NV1550"/>
      <c r="NW1550"/>
      <c r="NX1550"/>
      <c r="NY1550"/>
      <c r="NZ1550"/>
      <c r="OA1550"/>
    </row>
    <row r="1551" spans="16:391"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  <c r="CN1551"/>
      <c r="CO1551"/>
      <c r="CP1551"/>
      <c r="CQ1551"/>
      <c r="CR1551"/>
      <c r="CS1551"/>
      <c r="CT1551"/>
      <c r="CU1551"/>
      <c r="CV1551"/>
      <c r="CW1551"/>
      <c r="CX1551"/>
      <c r="CY1551"/>
      <c r="CZ1551"/>
      <c r="DA1551"/>
      <c r="DB1551"/>
      <c r="DC1551"/>
      <c r="DD1551"/>
      <c r="DE1551"/>
      <c r="DF1551"/>
      <c r="DG1551"/>
      <c r="DH1551"/>
      <c r="DI1551"/>
      <c r="DJ1551"/>
      <c r="DK1551"/>
      <c r="DL1551"/>
      <c r="DM1551"/>
      <c r="DN1551"/>
      <c r="DO1551"/>
      <c r="DP1551"/>
      <c r="DQ1551"/>
      <c r="DR1551"/>
      <c r="DS1551"/>
      <c r="DT1551"/>
      <c r="DU1551"/>
      <c r="DV1551"/>
      <c r="DW1551"/>
      <c r="DX1551"/>
      <c r="DY1551"/>
      <c r="DZ1551"/>
      <c r="EA1551"/>
      <c r="EB1551"/>
      <c r="EC1551"/>
      <c r="ED1551"/>
      <c r="EE1551"/>
      <c r="EF1551"/>
      <c r="EG1551"/>
      <c r="EH1551"/>
      <c r="EI1551"/>
      <c r="EJ1551"/>
      <c r="EK1551"/>
      <c r="EL1551"/>
      <c r="EM1551"/>
      <c r="EN1551"/>
      <c r="EO1551"/>
      <c r="EP1551"/>
      <c r="EQ1551"/>
      <c r="ER1551"/>
      <c r="ES1551"/>
      <c r="ET1551"/>
      <c r="EU1551"/>
      <c r="EV1551"/>
      <c r="EW1551"/>
      <c r="EX1551"/>
      <c r="EY1551"/>
      <c r="EZ1551"/>
      <c r="FA1551"/>
      <c r="FB1551"/>
      <c r="FC1551"/>
      <c r="FD1551"/>
      <c r="FE1551"/>
      <c r="FF1551"/>
      <c r="FG1551"/>
      <c r="FH1551"/>
      <c r="FI1551"/>
      <c r="FJ1551"/>
      <c r="FK1551"/>
      <c r="FL1551"/>
      <c r="FM1551"/>
      <c r="FN1551"/>
      <c r="FO1551"/>
      <c r="FP1551"/>
      <c r="FQ1551"/>
      <c r="FR1551"/>
      <c r="FS1551"/>
      <c r="FT1551"/>
      <c r="FU1551"/>
      <c r="FV1551"/>
      <c r="FW1551"/>
      <c r="FX1551"/>
      <c r="FY1551"/>
      <c r="FZ1551"/>
      <c r="GA1551"/>
      <c r="GB1551"/>
      <c r="GC1551"/>
      <c r="GD1551"/>
      <c r="GE1551"/>
      <c r="GF1551"/>
      <c r="GG1551"/>
      <c r="GH1551"/>
      <c r="GI1551"/>
      <c r="GJ1551"/>
      <c r="GK1551"/>
      <c r="GL1551"/>
      <c r="GM1551"/>
      <c r="GN1551"/>
      <c r="GO1551"/>
      <c r="GP1551"/>
      <c r="GQ1551"/>
      <c r="GR1551"/>
      <c r="GS1551"/>
      <c r="GT1551"/>
      <c r="GU1551"/>
      <c r="GV1551"/>
      <c r="GW1551"/>
      <c r="GX1551"/>
      <c r="GY1551"/>
      <c r="GZ1551"/>
      <c r="HA1551"/>
      <c r="HB1551"/>
      <c r="HC1551"/>
      <c r="HD1551"/>
      <c r="HE1551"/>
      <c r="HF1551"/>
      <c r="HG1551"/>
      <c r="HH1551"/>
      <c r="HI1551"/>
      <c r="HJ1551"/>
      <c r="HK1551"/>
      <c r="HL1551"/>
      <c r="HM1551"/>
      <c r="HN1551"/>
      <c r="HO1551"/>
      <c r="HP1551"/>
      <c r="HQ1551"/>
      <c r="HR1551"/>
      <c r="HS1551"/>
      <c r="HT1551"/>
      <c r="HU1551"/>
      <c r="HV1551"/>
      <c r="HW1551"/>
      <c r="HX1551"/>
      <c r="HY1551"/>
      <c r="HZ1551"/>
      <c r="IA1551"/>
      <c r="IB1551"/>
      <c r="IC1551"/>
      <c r="ID1551"/>
      <c r="IE1551"/>
      <c r="IF1551"/>
      <c r="IG1551"/>
      <c r="IH1551"/>
      <c r="II1551"/>
      <c r="IJ1551"/>
      <c r="IK1551"/>
      <c r="IL1551"/>
      <c r="IM1551"/>
      <c r="IN1551"/>
      <c r="IO1551"/>
      <c r="IP1551"/>
      <c r="IQ1551"/>
      <c r="IR1551"/>
      <c r="IS1551"/>
      <c r="IT1551"/>
      <c r="IU1551"/>
      <c r="IV1551"/>
      <c r="IW1551"/>
      <c r="IX1551"/>
      <c r="IY1551"/>
      <c r="IZ1551"/>
      <c r="JA1551"/>
      <c r="JB1551"/>
      <c r="JC1551"/>
      <c r="JD1551"/>
      <c r="JE1551"/>
      <c r="JF1551"/>
      <c r="JG1551"/>
      <c r="JH1551"/>
      <c r="JI1551"/>
      <c r="JJ1551"/>
      <c r="JK1551"/>
      <c r="JL1551"/>
      <c r="JM1551"/>
      <c r="JN1551"/>
      <c r="JO1551"/>
      <c r="JP1551"/>
      <c r="JQ1551"/>
      <c r="JR1551"/>
      <c r="JS1551"/>
      <c r="JT1551"/>
      <c r="JU1551"/>
      <c r="JV1551"/>
      <c r="JW1551"/>
      <c r="JX1551"/>
      <c r="JY1551"/>
      <c r="JZ1551"/>
      <c r="KA1551"/>
      <c r="KB1551"/>
      <c r="KC1551"/>
      <c r="KD1551"/>
      <c r="KE1551"/>
      <c r="KF1551"/>
      <c r="KG1551"/>
      <c r="KH1551"/>
      <c r="KI1551"/>
      <c r="KJ1551"/>
      <c r="KK1551"/>
      <c r="KL1551"/>
      <c r="KM1551"/>
      <c r="KN1551"/>
      <c r="KO1551"/>
      <c r="KP1551"/>
      <c r="KQ1551"/>
      <c r="KR1551"/>
      <c r="KS1551"/>
      <c r="KT1551"/>
      <c r="KU1551"/>
      <c r="KV1551"/>
      <c r="KW1551"/>
      <c r="KX1551"/>
      <c r="KY1551"/>
      <c r="KZ1551"/>
      <c r="LA1551"/>
      <c r="LB1551"/>
      <c r="LC1551"/>
      <c r="LD1551"/>
      <c r="LE1551"/>
      <c r="LF1551"/>
      <c r="LG1551"/>
      <c r="LH1551"/>
      <c r="LI1551"/>
      <c r="LJ1551"/>
      <c r="LK1551"/>
      <c r="LL1551"/>
      <c r="LM1551"/>
      <c r="LN1551"/>
      <c r="LO1551"/>
      <c r="LP1551"/>
      <c r="LQ1551"/>
      <c r="LR1551"/>
      <c r="LS1551"/>
      <c r="LT1551"/>
      <c r="LU1551"/>
      <c r="LV1551"/>
      <c r="LW1551"/>
      <c r="LX1551"/>
      <c r="LY1551"/>
      <c r="LZ1551"/>
      <c r="MA1551"/>
      <c r="MB1551"/>
      <c r="MC1551"/>
      <c r="MD1551"/>
      <c r="ME1551"/>
      <c r="MF1551"/>
      <c r="MG1551"/>
      <c r="MH1551"/>
      <c r="MI1551"/>
      <c r="MJ1551"/>
      <c r="MK1551"/>
      <c r="ML1551"/>
      <c r="MM1551"/>
      <c r="MN1551"/>
      <c r="MO1551"/>
      <c r="MP1551"/>
      <c r="MQ1551"/>
      <c r="MR1551"/>
      <c r="MS1551"/>
      <c r="MT1551"/>
      <c r="MU1551"/>
      <c r="MV1551"/>
      <c r="MW1551"/>
      <c r="MX1551"/>
      <c r="MY1551"/>
      <c r="MZ1551"/>
      <c r="NA1551"/>
      <c r="NB1551"/>
      <c r="NC1551"/>
      <c r="ND1551"/>
      <c r="NE1551"/>
      <c r="NF1551"/>
      <c r="NG1551"/>
      <c r="NH1551"/>
      <c r="NI1551"/>
      <c r="NJ1551"/>
      <c r="NK1551"/>
      <c r="NL1551"/>
      <c r="NM1551"/>
      <c r="NN1551"/>
      <c r="NO1551"/>
      <c r="NP1551"/>
      <c r="NQ1551"/>
      <c r="NR1551"/>
      <c r="NS1551"/>
      <c r="NT1551"/>
      <c r="NU1551"/>
      <c r="NV1551"/>
      <c r="NW1551"/>
      <c r="NX1551"/>
      <c r="NY1551"/>
      <c r="NZ1551"/>
      <c r="OA1551"/>
    </row>
    <row r="1552" spans="16:391"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  <c r="CN1552"/>
      <c r="CO1552"/>
      <c r="CP1552"/>
      <c r="CQ1552"/>
      <c r="CR1552"/>
      <c r="CS1552"/>
      <c r="CT1552"/>
      <c r="CU1552"/>
      <c r="CV1552"/>
      <c r="CW1552"/>
      <c r="CX1552"/>
      <c r="CY1552"/>
      <c r="CZ1552"/>
      <c r="DA1552"/>
      <c r="DB1552"/>
      <c r="DC1552"/>
      <c r="DD1552"/>
      <c r="DE1552"/>
      <c r="DF1552"/>
      <c r="DG1552"/>
      <c r="DH1552"/>
      <c r="DI1552"/>
      <c r="DJ1552"/>
      <c r="DK1552"/>
      <c r="DL1552"/>
      <c r="DM1552"/>
      <c r="DN1552"/>
      <c r="DO1552"/>
      <c r="DP1552"/>
      <c r="DQ1552"/>
      <c r="DR1552"/>
      <c r="DS1552"/>
      <c r="DT1552"/>
      <c r="DU1552"/>
      <c r="DV1552"/>
      <c r="DW1552"/>
      <c r="DX1552"/>
      <c r="DY1552"/>
      <c r="DZ1552"/>
      <c r="EA1552"/>
      <c r="EB1552"/>
      <c r="EC1552"/>
      <c r="ED1552"/>
      <c r="EE1552"/>
      <c r="EF1552"/>
      <c r="EG1552"/>
      <c r="EH1552"/>
      <c r="EI1552"/>
      <c r="EJ1552"/>
      <c r="EK1552"/>
      <c r="EL1552"/>
      <c r="EM1552"/>
      <c r="EN1552"/>
      <c r="EO1552"/>
      <c r="EP1552"/>
      <c r="EQ1552"/>
      <c r="ER1552"/>
      <c r="ES1552"/>
      <c r="ET1552"/>
      <c r="EU1552"/>
      <c r="EV1552"/>
      <c r="EW1552"/>
      <c r="EX1552"/>
      <c r="EY1552"/>
      <c r="EZ1552"/>
      <c r="FA1552"/>
      <c r="FB1552"/>
      <c r="FC1552"/>
      <c r="FD1552"/>
      <c r="FE1552"/>
      <c r="FF1552"/>
      <c r="FG1552"/>
      <c r="FH1552"/>
      <c r="FI1552"/>
      <c r="FJ1552"/>
      <c r="FK1552"/>
      <c r="FL1552"/>
      <c r="FM1552"/>
      <c r="FN1552"/>
      <c r="FO1552"/>
      <c r="FP1552"/>
      <c r="FQ1552"/>
      <c r="FR1552"/>
      <c r="FS1552"/>
      <c r="FT1552"/>
      <c r="FU1552"/>
      <c r="FV1552"/>
      <c r="FW1552"/>
      <c r="FX1552"/>
      <c r="FY1552"/>
      <c r="FZ1552"/>
      <c r="GA1552"/>
      <c r="GB1552"/>
      <c r="GC1552"/>
      <c r="GD1552"/>
      <c r="GE1552"/>
      <c r="GF1552"/>
      <c r="GG1552"/>
      <c r="GH1552"/>
      <c r="GI1552"/>
      <c r="GJ1552"/>
      <c r="GK1552"/>
      <c r="GL1552"/>
      <c r="GM1552"/>
      <c r="GN1552"/>
      <c r="GO1552"/>
      <c r="GP1552"/>
      <c r="GQ1552"/>
      <c r="GR1552"/>
      <c r="GS1552"/>
      <c r="GT1552"/>
      <c r="GU1552"/>
      <c r="GV1552"/>
      <c r="GW1552"/>
      <c r="GX1552"/>
      <c r="GY1552"/>
      <c r="GZ1552"/>
      <c r="HA1552"/>
      <c r="HB1552"/>
      <c r="HC1552"/>
      <c r="HD1552"/>
      <c r="HE1552"/>
      <c r="HF1552"/>
      <c r="HG1552"/>
      <c r="HH1552"/>
      <c r="HI1552"/>
      <c r="HJ1552"/>
      <c r="HK1552"/>
      <c r="HL1552"/>
      <c r="HM1552"/>
      <c r="HN1552"/>
      <c r="HO1552"/>
      <c r="HP1552"/>
      <c r="HQ1552"/>
      <c r="HR1552"/>
      <c r="HS1552"/>
      <c r="HT1552"/>
      <c r="HU1552"/>
      <c r="HV1552"/>
      <c r="HW1552"/>
      <c r="HX1552"/>
      <c r="HY1552"/>
      <c r="HZ1552"/>
      <c r="IA1552"/>
      <c r="IB1552"/>
      <c r="IC1552"/>
      <c r="ID1552"/>
      <c r="IE1552"/>
      <c r="IF1552"/>
      <c r="IG1552"/>
      <c r="IH1552"/>
      <c r="II1552"/>
      <c r="IJ1552"/>
      <c r="IK1552"/>
      <c r="IL1552"/>
      <c r="IM1552"/>
      <c r="IN1552"/>
      <c r="IO1552"/>
      <c r="IP1552"/>
      <c r="IQ1552"/>
      <c r="IR1552"/>
      <c r="IS1552"/>
      <c r="IT1552"/>
      <c r="IU1552"/>
      <c r="IV1552"/>
      <c r="IW1552"/>
      <c r="IX1552"/>
      <c r="IY1552"/>
      <c r="IZ1552"/>
      <c r="JA1552"/>
      <c r="JB1552"/>
      <c r="JC1552"/>
      <c r="JD1552"/>
      <c r="JE1552"/>
      <c r="JF1552"/>
      <c r="JG1552"/>
      <c r="JH1552"/>
      <c r="JI1552"/>
      <c r="JJ1552"/>
      <c r="JK1552"/>
      <c r="JL1552"/>
      <c r="JM1552"/>
      <c r="JN1552"/>
      <c r="JO1552"/>
      <c r="JP1552"/>
      <c r="JQ1552"/>
      <c r="JR1552"/>
      <c r="JS1552"/>
      <c r="JT1552"/>
      <c r="JU1552"/>
      <c r="JV1552"/>
      <c r="JW1552"/>
      <c r="JX1552"/>
      <c r="JY1552"/>
      <c r="JZ1552"/>
      <c r="KA1552"/>
      <c r="KB1552"/>
      <c r="KC1552"/>
      <c r="KD1552"/>
      <c r="KE1552"/>
      <c r="KF1552"/>
      <c r="KG1552"/>
      <c r="KH1552"/>
      <c r="KI1552"/>
      <c r="KJ1552"/>
      <c r="KK1552"/>
      <c r="KL1552"/>
      <c r="KM1552"/>
      <c r="KN1552"/>
      <c r="KO1552"/>
      <c r="KP1552"/>
      <c r="KQ1552"/>
      <c r="KR1552"/>
      <c r="KS1552"/>
      <c r="KT1552"/>
      <c r="KU1552"/>
      <c r="KV1552"/>
      <c r="KW1552"/>
      <c r="KX1552"/>
      <c r="KY1552"/>
      <c r="KZ1552"/>
      <c r="LA1552"/>
      <c r="LB1552"/>
      <c r="LC1552"/>
      <c r="LD1552"/>
      <c r="LE1552"/>
      <c r="LF1552"/>
      <c r="LG1552"/>
      <c r="LH1552"/>
      <c r="LI1552"/>
      <c r="LJ1552"/>
      <c r="LK1552"/>
      <c r="LL1552"/>
      <c r="LM1552"/>
      <c r="LN1552"/>
      <c r="LO1552"/>
      <c r="LP1552"/>
      <c r="LQ1552"/>
      <c r="LR1552"/>
      <c r="LS1552"/>
      <c r="LT1552"/>
      <c r="LU1552"/>
      <c r="LV1552"/>
      <c r="LW1552"/>
      <c r="LX1552"/>
      <c r="LY1552"/>
      <c r="LZ1552"/>
      <c r="MA1552"/>
      <c r="MB1552"/>
      <c r="MC1552"/>
      <c r="MD1552"/>
      <c r="ME1552"/>
      <c r="MF1552"/>
      <c r="MG1552"/>
      <c r="MH1552"/>
      <c r="MI1552"/>
      <c r="MJ1552"/>
      <c r="MK1552"/>
      <c r="ML1552"/>
      <c r="MM1552"/>
      <c r="MN1552"/>
      <c r="MO1552"/>
      <c r="MP1552"/>
      <c r="MQ1552"/>
      <c r="MR1552"/>
      <c r="MS1552"/>
      <c r="MT1552"/>
      <c r="MU1552"/>
      <c r="MV1552"/>
      <c r="MW1552"/>
      <c r="MX1552"/>
      <c r="MY1552"/>
      <c r="MZ1552"/>
      <c r="NA1552"/>
      <c r="NB1552"/>
      <c r="NC1552"/>
      <c r="ND1552"/>
      <c r="NE1552"/>
      <c r="NF1552"/>
      <c r="NG1552"/>
      <c r="NH1552"/>
      <c r="NI1552"/>
      <c r="NJ1552"/>
      <c r="NK1552"/>
      <c r="NL1552"/>
      <c r="NM1552"/>
      <c r="NN1552"/>
      <c r="NO1552"/>
      <c r="NP1552"/>
      <c r="NQ1552"/>
      <c r="NR1552"/>
      <c r="NS1552"/>
      <c r="NT1552"/>
      <c r="NU1552"/>
      <c r="NV1552"/>
      <c r="NW1552"/>
      <c r="NX1552"/>
      <c r="NY1552"/>
      <c r="NZ1552"/>
      <c r="OA1552"/>
    </row>
    <row r="1553" spans="16:391"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  <c r="CN1553"/>
      <c r="CO1553"/>
      <c r="CP1553"/>
      <c r="CQ1553"/>
      <c r="CR1553"/>
      <c r="CS1553"/>
      <c r="CT1553"/>
      <c r="CU1553"/>
      <c r="CV1553"/>
      <c r="CW1553"/>
      <c r="CX1553"/>
      <c r="CY1553"/>
      <c r="CZ1553"/>
      <c r="DA1553"/>
      <c r="DB1553"/>
      <c r="DC1553"/>
      <c r="DD1553"/>
      <c r="DE1553"/>
      <c r="DF1553"/>
      <c r="DG1553"/>
      <c r="DH1553"/>
      <c r="DI1553"/>
      <c r="DJ1553"/>
      <c r="DK1553"/>
      <c r="DL1553"/>
      <c r="DM1553"/>
      <c r="DN1553"/>
      <c r="DO1553"/>
      <c r="DP1553"/>
      <c r="DQ1553"/>
      <c r="DR1553"/>
      <c r="DS1553"/>
      <c r="DT1553"/>
      <c r="DU1553"/>
      <c r="DV1553"/>
      <c r="DW1553"/>
      <c r="DX1553"/>
      <c r="DY1553"/>
      <c r="DZ1553"/>
      <c r="EA1553"/>
      <c r="EB1553"/>
      <c r="EC1553"/>
      <c r="ED1553"/>
      <c r="EE1553"/>
      <c r="EF1553"/>
      <c r="EG1553"/>
      <c r="EH1553"/>
      <c r="EI1553"/>
      <c r="EJ1553"/>
      <c r="EK1553"/>
      <c r="EL1553"/>
      <c r="EM1553"/>
      <c r="EN1553"/>
      <c r="EO1553"/>
      <c r="EP1553"/>
      <c r="EQ1553"/>
      <c r="ER1553"/>
      <c r="ES1553"/>
      <c r="ET1553"/>
      <c r="EU1553"/>
      <c r="EV1553"/>
      <c r="EW1553"/>
      <c r="EX1553"/>
      <c r="EY1553"/>
      <c r="EZ1553"/>
      <c r="FA1553"/>
      <c r="FB1553"/>
      <c r="FC1553"/>
      <c r="FD1553"/>
      <c r="FE1553"/>
      <c r="FF1553"/>
      <c r="FG1553"/>
      <c r="FH1553"/>
      <c r="FI1553"/>
      <c r="FJ1553"/>
      <c r="FK1553"/>
      <c r="FL1553"/>
      <c r="FM1553"/>
      <c r="FN1553"/>
      <c r="FO1553"/>
      <c r="FP1553"/>
      <c r="FQ1553"/>
      <c r="FR1553"/>
      <c r="FS1553"/>
      <c r="FT1553"/>
      <c r="FU1553"/>
      <c r="FV1553"/>
      <c r="FW1553"/>
      <c r="FX1553"/>
      <c r="FY1553"/>
      <c r="FZ1553"/>
      <c r="GA1553"/>
      <c r="GB1553"/>
      <c r="GC1553"/>
      <c r="GD1553"/>
      <c r="GE1553"/>
      <c r="GF1553"/>
      <c r="GG1553"/>
      <c r="GH1553"/>
      <c r="GI1553"/>
      <c r="GJ1553"/>
      <c r="GK1553"/>
      <c r="GL1553"/>
      <c r="GM1553"/>
      <c r="GN1553"/>
      <c r="GO1553"/>
      <c r="GP1553"/>
      <c r="GQ1553"/>
      <c r="GR1553"/>
      <c r="GS1553"/>
      <c r="GT1553"/>
      <c r="GU1553"/>
      <c r="GV1553"/>
      <c r="GW1553"/>
      <c r="GX1553"/>
      <c r="GY1553"/>
      <c r="GZ1553"/>
      <c r="HA1553"/>
      <c r="HB1553"/>
      <c r="HC1553"/>
      <c r="HD1553"/>
      <c r="HE1553"/>
      <c r="HF1553"/>
      <c r="HG1553"/>
      <c r="HH1553"/>
      <c r="HI1553"/>
      <c r="HJ1553"/>
      <c r="HK1553"/>
      <c r="HL1553"/>
      <c r="HM1553"/>
      <c r="HN1553"/>
      <c r="HO1553"/>
      <c r="HP1553"/>
      <c r="HQ1553"/>
      <c r="HR1553"/>
      <c r="HS1553"/>
      <c r="HT1553"/>
      <c r="HU1553"/>
      <c r="HV1553"/>
      <c r="HW1553"/>
      <c r="HX1553"/>
      <c r="HY1553"/>
      <c r="HZ1553"/>
      <c r="IA1553"/>
      <c r="IB1553"/>
      <c r="IC1553"/>
      <c r="ID1553"/>
      <c r="IE1553"/>
      <c r="IF1553"/>
      <c r="IG1553"/>
      <c r="IH1553"/>
      <c r="II1553"/>
      <c r="IJ1553"/>
      <c r="IK1553"/>
      <c r="IL1553"/>
      <c r="IM1553"/>
      <c r="IN1553"/>
      <c r="IO1553"/>
      <c r="IP1553"/>
      <c r="IQ1553"/>
      <c r="IR1553"/>
      <c r="IS1553"/>
      <c r="IT1553"/>
      <c r="IU1553"/>
      <c r="IV1553"/>
      <c r="IW1553"/>
      <c r="IX1553"/>
      <c r="IY1553"/>
      <c r="IZ1553"/>
      <c r="JA1553"/>
      <c r="JB1553"/>
      <c r="JC1553"/>
      <c r="JD1553"/>
      <c r="JE1553"/>
      <c r="JF1553"/>
      <c r="JG1553"/>
      <c r="JH1553"/>
      <c r="JI1553"/>
      <c r="JJ1553"/>
      <c r="JK1553"/>
      <c r="JL1553"/>
      <c r="JM1553"/>
      <c r="JN1553"/>
      <c r="JO1553"/>
      <c r="JP1553"/>
      <c r="JQ1553"/>
      <c r="JR1553"/>
      <c r="JS1553"/>
      <c r="JT1553"/>
      <c r="JU1553"/>
      <c r="JV1553"/>
      <c r="JW1553"/>
      <c r="JX1553"/>
      <c r="JY1553"/>
      <c r="JZ1553"/>
      <c r="KA1553"/>
      <c r="KB1553"/>
      <c r="KC1553"/>
      <c r="KD1553"/>
      <c r="KE1553"/>
      <c r="KF1553"/>
      <c r="KG1553"/>
      <c r="KH1553"/>
      <c r="KI1553"/>
      <c r="KJ1553"/>
      <c r="KK1553"/>
      <c r="KL1553"/>
      <c r="KM1553"/>
      <c r="KN1553"/>
      <c r="KO1553"/>
      <c r="KP1553"/>
      <c r="KQ1553"/>
      <c r="KR1553"/>
      <c r="KS1553"/>
      <c r="KT1553"/>
      <c r="KU1553"/>
      <c r="KV1553"/>
      <c r="KW1553"/>
      <c r="KX1553"/>
      <c r="KY1553"/>
      <c r="KZ1553"/>
      <c r="LA1553"/>
      <c r="LB1553"/>
      <c r="LC1553"/>
      <c r="LD1553"/>
      <c r="LE1553"/>
      <c r="LF1553"/>
      <c r="LG1553"/>
      <c r="LH1553"/>
      <c r="LI1553"/>
      <c r="LJ1553"/>
      <c r="LK1553"/>
      <c r="LL1553"/>
      <c r="LM1553"/>
      <c r="LN1553"/>
      <c r="LO1553"/>
      <c r="LP1553"/>
      <c r="LQ1553"/>
      <c r="LR1553"/>
      <c r="LS1553"/>
      <c r="LT1553"/>
      <c r="LU1553"/>
      <c r="LV1553"/>
      <c r="LW1553"/>
      <c r="LX1553"/>
      <c r="LY1553"/>
      <c r="LZ1553"/>
      <c r="MA1553"/>
      <c r="MB1553"/>
      <c r="MC1553"/>
      <c r="MD1553"/>
      <c r="ME1553"/>
      <c r="MF1553"/>
      <c r="MG1553"/>
      <c r="MH1553"/>
      <c r="MI1553"/>
      <c r="MJ1553"/>
      <c r="MK1553"/>
      <c r="ML1553"/>
      <c r="MM1553"/>
      <c r="MN1553"/>
      <c r="MO1553"/>
      <c r="MP1553"/>
      <c r="MQ1553"/>
      <c r="MR1553"/>
      <c r="MS1553"/>
      <c r="MT1553"/>
      <c r="MU1553"/>
      <c r="MV1553"/>
      <c r="MW1553"/>
      <c r="MX1553"/>
      <c r="MY1553"/>
      <c r="MZ1553"/>
      <c r="NA1553"/>
      <c r="NB1553"/>
      <c r="NC1553"/>
      <c r="ND1553"/>
      <c r="NE1553"/>
      <c r="NF1553"/>
      <c r="NG1553"/>
      <c r="NH1553"/>
      <c r="NI1553"/>
      <c r="NJ1553"/>
      <c r="NK1553"/>
      <c r="NL1553"/>
      <c r="NM1553"/>
      <c r="NN1553"/>
      <c r="NO1553"/>
      <c r="NP1553"/>
      <c r="NQ1553"/>
      <c r="NR1553"/>
      <c r="NS1553"/>
      <c r="NT1553"/>
      <c r="NU1553"/>
      <c r="NV1553"/>
      <c r="NW1553"/>
      <c r="NX1553"/>
      <c r="NY1553"/>
      <c r="NZ1553"/>
      <c r="OA1553"/>
    </row>
    <row r="1554" spans="16:391"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  <c r="CN1554"/>
      <c r="CO1554"/>
      <c r="CP1554"/>
      <c r="CQ1554"/>
      <c r="CR1554"/>
      <c r="CS1554"/>
      <c r="CT1554"/>
      <c r="CU1554"/>
      <c r="CV1554"/>
      <c r="CW1554"/>
      <c r="CX1554"/>
      <c r="CY1554"/>
      <c r="CZ1554"/>
      <c r="DA1554"/>
      <c r="DB1554"/>
      <c r="DC1554"/>
      <c r="DD1554"/>
      <c r="DE1554"/>
      <c r="DF1554"/>
      <c r="DG1554"/>
      <c r="DH1554"/>
      <c r="DI1554"/>
      <c r="DJ1554"/>
      <c r="DK1554"/>
      <c r="DL1554"/>
      <c r="DM1554"/>
      <c r="DN1554"/>
      <c r="DO1554"/>
      <c r="DP1554"/>
      <c r="DQ1554"/>
      <c r="DR1554"/>
      <c r="DS1554"/>
      <c r="DT1554"/>
      <c r="DU1554"/>
      <c r="DV1554"/>
      <c r="DW1554"/>
      <c r="DX1554"/>
      <c r="DY1554"/>
      <c r="DZ1554"/>
      <c r="EA1554"/>
      <c r="EB1554"/>
      <c r="EC1554"/>
      <c r="ED1554"/>
      <c r="EE1554"/>
      <c r="EF1554"/>
      <c r="EG1554"/>
      <c r="EH1554"/>
      <c r="EI1554"/>
      <c r="EJ1554"/>
      <c r="EK1554"/>
      <c r="EL1554"/>
      <c r="EM1554"/>
      <c r="EN1554"/>
      <c r="EO1554"/>
      <c r="EP1554"/>
      <c r="EQ1554"/>
      <c r="ER1554"/>
      <c r="ES1554"/>
      <c r="ET1554"/>
      <c r="EU1554"/>
      <c r="EV1554"/>
      <c r="EW1554"/>
      <c r="EX1554"/>
      <c r="EY1554"/>
      <c r="EZ1554"/>
      <c r="FA1554"/>
      <c r="FB1554"/>
      <c r="FC1554"/>
      <c r="FD1554"/>
      <c r="FE1554"/>
      <c r="FF1554"/>
      <c r="FG1554"/>
      <c r="FH1554"/>
      <c r="FI1554"/>
      <c r="FJ1554"/>
      <c r="FK1554"/>
      <c r="FL1554"/>
      <c r="FM1554"/>
      <c r="FN1554"/>
      <c r="FO1554"/>
      <c r="FP1554"/>
      <c r="FQ1554"/>
      <c r="FR1554"/>
      <c r="FS1554"/>
      <c r="FT1554"/>
      <c r="FU1554"/>
      <c r="FV1554"/>
      <c r="FW1554"/>
      <c r="FX1554"/>
      <c r="FY1554"/>
      <c r="FZ1554"/>
      <c r="GA1554"/>
      <c r="GB1554"/>
      <c r="GC1554"/>
      <c r="GD1554"/>
      <c r="GE1554"/>
      <c r="GF1554"/>
      <c r="GG1554"/>
      <c r="GH1554"/>
      <c r="GI1554"/>
      <c r="GJ1554"/>
      <c r="GK1554"/>
      <c r="GL1554"/>
      <c r="GM1554"/>
      <c r="GN1554"/>
      <c r="GO1554"/>
      <c r="GP1554"/>
      <c r="GQ1554"/>
      <c r="GR1554"/>
      <c r="GS1554"/>
      <c r="GT1554"/>
      <c r="GU1554"/>
      <c r="GV1554"/>
      <c r="GW1554"/>
      <c r="GX1554"/>
      <c r="GY1554"/>
      <c r="GZ1554"/>
      <c r="HA1554"/>
      <c r="HB1554"/>
      <c r="HC1554"/>
      <c r="HD1554"/>
      <c r="HE1554"/>
      <c r="HF1554"/>
      <c r="HG1554"/>
      <c r="HH1554"/>
      <c r="HI1554"/>
      <c r="HJ1554"/>
      <c r="HK1554"/>
      <c r="HL1554"/>
      <c r="HM1554"/>
      <c r="HN1554"/>
      <c r="HO1554"/>
      <c r="HP1554"/>
      <c r="HQ1554"/>
      <c r="HR1554"/>
      <c r="HS1554"/>
      <c r="HT1554"/>
      <c r="HU1554"/>
      <c r="HV1554"/>
      <c r="HW1554"/>
      <c r="HX1554"/>
      <c r="HY1554"/>
      <c r="HZ1554"/>
      <c r="IA1554"/>
      <c r="IB1554"/>
      <c r="IC1554"/>
      <c r="ID1554"/>
      <c r="IE1554"/>
      <c r="IF1554"/>
      <c r="IG1554"/>
      <c r="IH1554"/>
      <c r="II1554"/>
      <c r="IJ1554"/>
      <c r="IK1554"/>
      <c r="IL1554"/>
      <c r="IM1554"/>
      <c r="IN1554"/>
      <c r="IO1554"/>
      <c r="IP1554"/>
      <c r="IQ1554"/>
      <c r="IR1554"/>
      <c r="IS1554"/>
      <c r="IT1554"/>
      <c r="IU1554"/>
      <c r="IV1554"/>
      <c r="IW1554"/>
      <c r="IX1554"/>
      <c r="IY1554"/>
      <c r="IZ1554"/>
      <c r="JA1554"/>
      <c r="JB1554"/>
      <c r="JC1554"/>
      <c r="JD1554"/>
      <c r="JE1554"/>
      <c r="JF1554"/>
      <c r="JG1554"/>
      <c r="JH1554"/>
      <c r="JI1554"/>
      <c r="JJ1554"/>
      <c r="JK1554"/>
      <c r="JL1554"/>
      <c r="JM1554"/>
      <c r="JN1554"/>
      <c r="JO1554"/>
      <c r="JP1554"/>
      <c r="JQ1554"/>
      <c r="JR1554"/>
      <c r="JS1554"/>
      <c r="JT1554"/>
      <c r="JU1554"/>
      <c r="JV1554"/>
      <c r="JW1554"/>
      <c r="JX1554"/>
      <c r="JY1554"/>
      <c r="JZ1554"/>
      <c r="KA1554"/>
      <c r="KB1554"/>
      <c r="KC1554"/>
      <c r="KD1554"/>
      <c r="KE1554"/>
      <c r="KF1554"/>
      <c r="KG1554"/>
      <c r="KH1554"/>
      <c r="KI1554"/>
      <c r="KJ1554"/>
      <c r="KK1554"/>
      <c r="KL1554"/>
      <c r="KM1554"/>
      <c r="KN1554"/>
      <c r="KO1554"/>
      <c r="KP1554"/>
      <c r="KQ1554"/>
      <c r="KR1554"/>
      <c r="KS1554"/>
      <c r="KT1554"/>
      <c r="KU1554"/>
      <c r="KV1554"/>
      <c r="KW1554"/>
      <c r="KX1554"/>
      <c r="KY1554"/>
      <c r="KZ1554"/>
      <c r="LA1554"/>
      <c r="LB1554"/>
      <c r="LC1554"/>
      <c r="LD1554"/>
      <c r="LE1554"/>
      <c r="LF1554"/>
      <c r="LG1554"/>
      <c r="LH1554"/>
      <c r="LI1554"/>
      <c r="LJ1554"/>
      <c r="LK1554"/>
      <c r="LL1554"/>
      <c r="LM1554"/>
      <c r="LN1554"/>
      <c r="LO1554"/>
      <c r="LP1554"/>
      <c r="LQ1554"/>
      <c r="LR1554"/>
      <c r="LS1554"/>
      <c r="LT1554"/>
      <c r="LU1554"/>
      <c r="LV1554"/>
      <c r="LW1554"/>
      <c r="LX1554"/>
      <c r="LY1554"/>
      <c r="LZ1554"/>
      <c r="MA1554"/>
      <c r="MB1554"/>
      <c r="MC1554"/>
      <c r="MD1554"/>
      <c r="ME1554"/>
      <c r="MF1554"/>
      <c r="MG1554"/>
      <c r="MH1554"/>
      <c r="MI1554"/>
      <c r="MJ1554"/>
      <c r="MK1554"/>
      <c r="ML1554"/>
      <c r="MM1554"/>
      <c r="MN1554"/>
      <c r="MO1554"/>
      <c r="MP1554"/>
      <c r="MQ1554"/>
      <c r="MR1554"/>
      <c r="MS1554"/>
      <c r="MT1554"/>
      <c r="MU1554"/>
      <c r="MV1554"/>
      <c r="MW1554"/>
      <c r="MX1554"/>
      <c r="MY1554"/>
      <c r="MZ1554"/>
      <c r="NA1554"/>
      <c r="NB1554"/>
      <c r="NC1554"/>
      <c r="ND1554"/>
      <c r="NE1554"/>
      <c r="NF1554"/>
      <c r="NG1554"/>
      <c r="NH1554"/>
      <c r="NI1554"/>
      <c r="NJ1554"/>
      <c r="NK1554"/>
      <c r="NL1554"/>
      <c r="NM1554"/>
      <c r="NN1554"/>
      <c r="NO1554"/>
      <c r="NP1554"/>
      <c r="NQ1554"/>
      <c r="NR1554"/>
      <c r="NS1554"/>
      <c r="NT1554"/>
      <c r="NU1554"/>
      <c r="NV1554"/>
      <c r="NW1554"/>
      <c r="NX1554"/>
      <c r="NY1554"/>
      <c r="NZ1554"/>
      <c r="OA1554"/>
    </row>
    <row r="1555" spans="16:391"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  <c r="CN1555"/>
      <c r="CO1555"/>
      <c r="CP1555"/>
      <c r="CQ1555"/>
      <c r="CR1555"/>
      <c r="CS1555"/>
      <c r="CT1555"/>
      <c r="CU1555"/>
      <c r="CV1555"/>
      <c r="CW1555"/>
      <c r="CX1555"/>
      <c r="CY1555"/>
      <c r="CZ1555"/>
      <c r="DA1555"/>
      <c r="DB1555"/>
      <c r="DC1555"/>
      <c r="DD1555"/>
      <c r="DE1555"/>
      <c r="DF1555"/>
      <c r="DG1555"/>
      <c r="DH1555"/>
      <c r="DI1555"/>
      <c r="DJ1555"/>
      <c r="DK1555"/>
      <c r="DL1555"/>
      <c r="DM1555"/>
      <c r="DN1555"/>
      <c r="DO1555"/>
      <c r="DP1555"/>
      <c r="DQ1555"/>
      <c r="DR1555"/>
      <c r="DS1555"/>
      <c r="DT1555"/>
      <c r="DU1555"/>
      <c r="DV1555"/>
      <c r="DW1555"/>
      <c r="DX1555"/>
      <c r="DY1555"/>
      <c r="DZ1555"/>
      <c r="EA1555"/>
      <c r="EB1555"/>
      <c r="EC1555"/>
      <c r="ED1555"/>
      <c r="EE1555"/>
      <c r="EF1555"/>
      <c r="EG1555"/>
      <c r="EH1555"/>
      <c r="EI1555"/>
      <c r="EJ1555"/>
      <c r="EK1555"/>
      <c r="EL1555"/>
      <c r="EM1555"/>
      <c r="EN1555"/>
      <c r="EO1555"/>
      <c r="EP1555"/>
      <c r="EQ1555"/>
      <c r="ER1555"/>
      <c r="ES1555"/>
      <c r="ET1555"/>
      <c r="EU1555"/>
      <c r="EV1555"/>
      <c r="EW1555"/>
      <c r="EX1555"/>
      <c r="EY1555"/>
      <c r="EZ1555"/>
      <c r="FA1555"/>
      <c r="FB1555"/>
      <c r="FC1555"/>
      <c r="FD1555"/>
      <c r="FE1555"/>
      <c r="FF1555"/>
      <c r="FG1555"/>
      <c r="FH1555"/>
      <c r="FI1555"/>
      <c r="FJ1555"/>
      <c r="FK1555"/>
      <c r="FL1555"/>
      <c r="FM1555"/>
      <c r="FN1555"/>
      <c r="FO1555"/>
      <c r="FP1555"/>
      <c r="FQ1555"/>
      <c r="FR1555"/>
      <c r="FS1555"/>
      <c r="FT1555"/>
      <c r="FU1555"/>
      <c r="FV1555"/>
      <c r="FW1555"/>
      <c r="FX1555"/>
      <c r="FY1555"/>
      <c r="FZ1555"/>
      <c r="GA1555"/>
      <c r="GB1555"/>
      <c r="GC1555"/>
      <c r="GD1555"/>
      <c r="GE1555"/>
      <c r="GF1555"/>
      <c r="GG1555"/>
      <c r="GH1555"/>
      <c r="GI1555"/>
      <c r="GJ1555"/>
      <c r="GK1555"/>
      <c r="GL1555"/>
      <c r="GM1555"/>
      <c r="GN1555"/>
      <c r="GO1555"/>
      <c r="GP1555"/>
      <c r="GQ1555"/>
      <c r="GR1555"/>
      <c r="GS1555"/>
      <c r="GT1555"/>
      <c r="GU1555"/>
      <c r="GV1555"/>
      <c r="GW1555"/>
      <c r="GX1555"/>
      <c r="GY1555"/>
      <c r="GZ1555"/>
      <c r="HA1555"/>
      <c r="HB1555"/>
      <c r="HC1555"/>
      <c r="HD1555"/>
      <c r="HE1555"/>
      <c r="HF1555"/>
      <c r="HG1555"/>
      <c r="HH1555"/>
      <c r="HI1555"/>
      <c r="HJ1555"/>
      <c r="HK1555"/>
      <c r="HL1555"/>
      <c r="HM1555"/>
      <c r="HN1555"/>
      <c r="HO1555"/>
      <c r="HP1555"/>
      <c r="HQ1555"/>
      <c r="HR1555"/>
      <c r="HS1555"/>
      <c r="HT1555"/>
      <c r="HU1555"/>
      <c r="HV1555"/>
      <c r="HW1555"/>
      <c r="HX1555"/>
      <c r="HY1555"/>
      <c r="HZ1555"/>
      <c r="IA1555"/>
      <c r="IB1555"/>
      <c r="IC1555"/>
      <c r="ID1555"/>
      <c r="IE1555"/>
      <c r="IF1555"/>
      <c r="IG1555"/>
      <c r="IH1555"/>
      <c r="II1555"/>
      <c r="IJ1555"/>
      <c r="IK1555"/>
      <c r="IL1555"/>
      <c r="IM1555"/>
      <c r="IN1555"/>
      <c r="IO1555"/>
      <c r="IP1555"/>
      <c r="IQ1555"/>
      <c r="IR1555"/>
      <c r="IS1555"/>
      <c r="IT1555"/>
      <c r="IU1555"/>
      <c r="IV1555"/>
      <c r="IW1555"/>
      <c r="IX1555"/>
      <c r="IY1555"/>
      <c r="IZ1555"/>
      <c r="JA1555"/>
      <c r="JB1555"/>
      <c r="JC1555"/>
      <c r="JD1555"/>
      <c r="JE1555"/>
      <c r="JF1555"/>
      <c r="JG1555"/>
      <c r="JH1555"/>
      <c r="JI1555"/>
      <c r="JJ1555"/>
      <c r="JK1555"/>
      <c r="JL1555"/>
      <c r="JM1555"/>
      <c r="JN1555"/>
      <c r="JO1555"/>
      <c r="JP1555"/>
      <c r="JQ1555"/>
      <c r="JR1555"/>
      <c r="JS1555"/>
      <c r="JT1555"/>
      <c r="JU1555"/>
      <c r="JV1555"/>
      <c r="JW1555"/>
      <c r="JX1555"/>
      <c r="JY1555"/>
      <c r="JZ1555"/>
      <c r="KA1555"/>
      <c r="KB1555"/>
      <c r="KC1555"/>
      <c r="KD1555"/>
      <c r="KE1555"/>
      <c r="KF1555"/>
      <c r="KG1555"/>
      <c r="KH1555"/>
      <c r="KI1555"/>
      <c r="KJ1555"/>
      <c r="KK1555"/>
      <c r="KL1555"/>
      <c r="KM1555"/>
      <c r="KN1555"/>
      <c r="KO1555"/>
      <c r="KP1555"/>
      <c r="KQ1555"/>
      <c r="KR1555"/>
      <c r="KS1555"/>
      <c r="KT1555"/>
      <c r="KU1555"/>
      <c r="KV1555"/>
      <c r="KW1555"/>
      <c r="KX1555"/>
      <c r="KY1555"/>
      <c r="KZ1555"/>
      <c r="LA1555"/>
      <c r="LB1555"/>
      <c r="LC1555"/>
      <c r="LD1555"/>
      <c r="LE1555"/>
      <c r="LF1555"/>
      <c r="LG1555"/>
      <c r="LH1555"/>
      <c r="LI1555"/>
      <c r="LJ1555"/>
      <c r="LK1555"/>
      <c r="LL1555"/>
      <c r="LM1555"/>
      <c r="LN1555"/>
      <c r="LO1555"/>
      <c r="LP1555"/>
      <c r="LQ1555"/>
      <c r="LR1555"/>
      <c r="LS1555"/>
      <c r="LT1555"/>
      <c r="LU1555"/>
      <c r="LV1555"/>
      <c r="LW1555"/>
      <c r="LX1555"/>
      <c r="LY1555"/>
      <c r="LZ1555"/>
      <c r="MA1555"/>
      <c r="MB1555"/>
      <c r="MC1555"/>
      <c r="MD1555"/>
      <c r="ME1555"/>
      <c r="MF1555"/>
      <c r="MG1555"/>
      <c r="MH1555"/>
      <c r="MI1555"/>
      <c r="MJ1555"/>
      <c r="MK1555"/>
      <c r="ML1555"/>
      <c r="MM1555"/>
      <c r="MN1555"/>
      <c r="MO1555"/>
      <c r="MP1555"/>
      <c r="MQ1555"/>
      <c r="MR1555"/>
      <c r="MS1555"/>
      <c r="MT1555"/>
      <c r="MU1555"/>
      <c r="MV1555"/>
      <c r="MW1555"/>
      <c r="MX1555"/>
      <c r="MY1555"/>
      <c r="MZ1555"/>
      <c r="NA1555"/>
      <c r="NB1555"/>
      <c r="NC1555"/>
      <c r="ND1555"/>
      <c r="NE1555"/>
      <c r="NF1555"/>
      <c r="NG1555"/>
      <c r="NH1555"/>
      <c r="NI1555"/>
      <c r="NJ1555"/>
      <c r="NK1555"/>
      <c r="NL1555"/>
      <c r="NM1555"/>
      <c r="NN1555"/>
      <c r="NO1555"/>
      <c r="NP1555"/>
      <c r="NQ1555"/>
      <c r="NR1555"/>
      <c r="NS1555"/>
      <c r="NT1555"/>
      <c r="NU1555"/>
      <c r="NV1555"/>
      <c r="NW1555"/>
      <c r="NX1555"/>
      <c r="NY1555"/>
      <c r="NZ1555"/>
      <c r="OA1555"/>
    </row>
    <row r="1556" spans="16:391"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  <c r="CN1556"/>
      <c r="CO1556"/>
      <c r="CP1556"/>
      <c r="CQ1556"/>
      <c r="CR1556"/>
      <c r="CS1556"/>
      <c r="CT1556"/>
      <c r="CU1556"/>
      <c r="CV1556"/>
      <c r="CW1556"/>
      <c r="CX1556"/>
      <c r="CY1556"/>
      <c r="CZ1556"/>
      <c r="DA1556"/>
      <c r="DB1556"/>
      <c r="DC1556"/>
      <c r="DD1556"/>
      <c r="DE1556"/>
      <c r="DF1556"/>
      <c r="DG1556"/>
      <c r="DH1556"/>
      <c r="DI1556"/>
      <c r="DJ1556"/>
      <c r="DK1556"/>
      <c r="DL1556"/>
      <c r="DM1556"/>
      <c r="DN1556"/>
      <c r="DO1556"/>
      <c r="DP1556"/>
      <c r="DQ1556"/>
      <c r="DR1556"/>
      <c r="DS1556"/>
      <c r="DT1556"/>
      <c r="DU1556"/>
      <c r="DV1556"/>
      <c r="DW1556"/>
      <c r="DX1556"/>
      <c r="DY1556"/>
      <c r="DZ1556"/>
      <c r="EA1556"/>
      <c r="EB1556"/>
      <c r="EC1556"/>
      <c r="ED1556"/>
      <c r="EE1556"/>
      <c r="EF1556"/>
      <c r="EG1556"/>
      <c r="EH1556"/>
      <c r="EI1556"/>
      <c r="EJ1556"/>
      <c r="EK1556"/>
      <c r="EL1556"/>
      <c r="EM1556"/>
      <c r="EN1556"/>
      <c r="EO1556"/>
      <c r="EP1556"/>
      <c r="EQ1556"/>
      <c r="ER1556"/>
      <c r="ES1556"/>
      <c r="ET1556"/>
      <c r="EU1556"/>
      <c r="EV1556"/>
      <c r="EW1556"/>
      <c r="EX1556"/>
      <c r="EY1556"/>
      <c r="EZ1556"/>
      <c r="FA1556"/>
      <c r="FB1556"/>
      <c r="FC1556"/>
      <c r="FD1556"/>
      <c r="FE1556"/>
      <c r="FF1556"/>
      <c r="FG1556"/>
      <c r="FH1556"/>
      <c r="FI1556"/>
      <c r="FJ1556"/>
      <c r="FK1556"/>
      <c r="FL1556"/>
      <c r="FM1556"/>
      <c r="FN1556"/>
      <c r="FO1556"/>
      <c r="FP1556"/>
      <c r="FQ1556"/>
      <c r="FR1556"/>
      <c r="FS1556"/>
      <c r="FT1556"/>
      <c r="FU1556"/>
      <c r="FV1556"/>
      <c r="FW1556"/>
      <c r="FX1556"/>
      <c r="FY1556"/>
      <c r="FZ1556"/>
      <c r="GA1556"/>
      <c r="GB1556"/>
      <c r="GC1556"/>
      <c r="GD1556"/>
      <c r="GE1556"/>
      <c r="GF1556"/>
      <c r="GG1556"/>
      <c r="GH1556"/>
      <c r="GI1556"/>
      <c r="GJ1556"/>
      <c r="GK1556"/>
      <c r="GL1556"/>
      <c r="GM1556"/>
      <c r="GN1556"/>
      <c r="GO1556"/>
      <c r="GP1556"/>
      <c r="GQ1556"/>
      <c r="GR1556"/>
      <c r="GS1556"/>
      <c r="GT1556"/>
      <c r="GU1556"/>
      <c r="GV1556"/>
      <c r="GW1556"/>
      <c r="GX1556"/>
      <c r="GY1556"/>
      <c r="GZ1556"/>
      <c r="HA1556"/>
      <c r="HB1556"/>
      <c r="HC1556"/>
      <c r="HD1556"/>
      <c r="HE1556"/>
      <c r="HF1556"/>
      <c r="HG1556"/>
      <c r="HH1556"/>
      <c r="HI1556"/>
      <c r="HJ1556"/>
      <c r="HK1556"/>
      <c r="HL1556"/>
      <c r="HM1556"/>
      <c r="HN1556"/>
      <c r="HO1556"/>
      <c r="HP1556"/>
      <c r="HQ1556"/>
      <c r="HR1556"/>
      <c r="HS1556"/>
      <c r="HT1556"/>
      <c r="HU1556"/>
      <c r="HV1556"/>
      <c r="HW1556"/>
      <c r="HX1556"/>
      <c r="HY1556"/>
      <c r="HZ1556"/>
      <c r="IA1556"/>
      <c r="IB1556"/>
      <c r="IC1556"/>
      <c r="ID1556"/>
      <c r="IE1556"/>
      <c r="IF1556"/>
      <c r="IG1556"/>
      <c r="IH1556"/>
      <c r="II1556"/>
      <c r="IJ1556"/>
      <c r="IK1556"/>
      <c r="IL1556"/>
      <c r="IM1556"/>
      <c r="IN1556"/>
      <c r="IO1556"/>
      <c r="IP1556"/>
      <c r="IQ1556"/>
      <c r="IR1556"/>
      <c r="IS1556"/>
      <c r="IT1556"/>
      <c r="IU1556"/>
      <c r="IV1556"/>
      <c r="IW1556"/>
      <c r="IX1556"/>
      <c r="IY1556"/>
      <c r="IZ1556"/>
      <c r="JA1556"/>
      <c r="JB1556"/>
      <c r="JC1556"/>
      <c r="JD1556"/>
      <c r="JE1556"/>
      <c r="JF1556"/>
      <c r="JG1556"/>
      <c r="JH1556"/>
      <c r="JI1556"/>
      <c r="JJ1556"/>
      <c r="JK1556"/>
      <c r="JL1556"/>
      <c r="JM1556"/>
      <c r="JN1556"/>
      <c r="JO1556"/>
      <c r="JP1556"/>
      <c r="JQ1556"/>
      <c r="JR1556"/>
      <c r="JS1556"/>
      <c r="JT1556"/>
      <c r="JU1556"/>
      <c r="JV1556"/>
      <c r="JW1556"/>
      <c r="JX1556"/>
      <c r="JY1556"/>
      <c r="JZ1556"/>
      <c r="KA1556"/>
      <c r="KB1556"/>
      <c r="KC1556"/>
      <c r="KD1556"/>
      <c r="KE1556"/>
      <c r="KF1556"/>
      <c r="KG1556"/>
      <c r="KH1556"/>
      <c r="KI1556"/>
      <c r="KJ1556"/>
      <c r="KK1556"/>
      <c r="KL1556"/>
      <c r="KM1556"/>
      <c r="KN1556"/>
      <c r="KO1556"/>
      <c r="KP1556"/>
      <c r="KQ1556"/>
      <c r="KR1556"/>
      <c r="KS1556"/>
      <c r="KT1556"/>
      <c r="KU1556"/>
      <c r="KV1556"/>
      <c r="KW1556"/>
      <c r="KX1556"/>
      <c r="KY1556"/>
      <c r="KZ1556"/>
      <c r="LA1556"/>
      <c r="LB1556"/>
      <c r="LC1556"/>
      <c r="LD1556"/>
      <c r="LE1556"/>
      <c r="LF1556"/>
      <c r="LG1556"/>
      <c r="LH1556"/>
      <c r="LI1556"/>
      <c r="LJ1556"/>
      <c r="LK1556"/>
      <c r="LL1556"/>
      <c r="LM1556"/>
      <c r="LN1556"/>
      <c r="LO1556"/>
      <c r="LP1556"/>
      <c r="LQ1556"/>
      <c r="LR1556"/>
      <c r="LS1556"/>
      <c r="LT1556"/>
      <c r="LU1556"/>
      <c r="LV1556"/>
      <c r="LW1556"/>
      <c r="LX1556"/>
      <c r="LY1556"/>
      <c r="LZ1556"/>
      <c r="MA1556"/>
      <c r="MB1556"/>
      <c r="MC1556"/>
      <c r="MD1556"/>
      <c r="ME1556"/>
      <c r="MF1556"/>
      <c r="MG1556"/>
      <c r="MH1556"/>
      <c r="MI1556"/>
      <c r="MJ1556"/>
      <c r="MK1556"/>
      <c r="ML1556"/>
      <c r="MM1556"/>
      <c r="MN1556"/>
      <c r="MO1556"/>
      <c r="MP1556"/>
      <c r="MQ1556"/>
      <c r="MR1556"/>
      <c r="MS1556"/>
      <c r="MT1556"/>
      <c r="MU1556"/>
      <c r="MV1556"/>
      <c r="MW1556"/>
      <c r="MX1556"/>
      <c r="MY1556"/>
      <c r="MZ1556"/>
      <c r="NA1556"/>
      <c r="NB1556"/>
      <c r="NC1556"/>
      <c r="ND1556"/>
      <c r="NE1556"/>
      <c r="NF1556"/>
      <c r="NG1556"/>
      <c r="NH1556"/>
      <c r="NI1556"/>
      <c r="NJ1556"/>
      <c r="NK1556"/>
      <c r="NL1556"/>
      <c r="NM1556"/>
      <c r="NN1556"/>
      <c r="NO1556"/>
      <c r="NP1556"/>
      <c r="NQ1556"/>
      <c r="NR1556"/>
      <c r="NS1556"/>
      <c r="NT1556"/>
      <c r="NU1556"/>
      <c r="NV1556"/>
      <c r="NW1556"/>
      <c r="NX1556"/>
      <c r="NY1556"/>
      <c r="NZ1556"/>
      <c r="OA1556"/>
    </row>
    <row r="1557" spans="16:391"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  <c r="CN1557"/>
      <c r="CO1557"/>
      <c r="CP1557"/>
      <c r="CQ1557"/>
      <c r="CR1557"/>
      <c r="CS1557"/>
      <c r="CT1557"/>
      <c r="CU1557"/>
      <c r="CV1557"/>
      <c r="CW1557"/>
      <c r="CX1557"/>
      <c r="CY1557"/>
      <c r="CZ1557"/>
      <c r="DA1557"/>
      <c r="DB1557"/>
      <c r="DC1557"/>
      <c r="DD1557"/>
      <c r="DE1557"/>
      <c r="DF1557"/>
      <c r="DG1557"/>
      <c r="DH1557"/>
      <c r="DI1557"/>
      <c r="DJ1557"/>
      <c r="DK1557"/>
      <c r="DL1557"/>
      <c r="DM1557"/>
      <c r="DN1557"/>
      <c r="DO1557"/>
      <c r="DP1557"/>
      <c r="DQ1557"/>
      <c r="DR1557"/>
      <c r="DS1557"/>
      <c r="DT1557"/>
      <c r="DU1557"/>
      <c r="DV1557"/>
      <c r="DW1557"/>
      <c r="DX1557"/>
      <c r="DY1557"/>
      <c r="DZ1557"/>
      <c r="EA1557"/>
      <c r="EB1557"/>
      <c r="EC1557"/>
      <c r="ED1557"/>
      <c r="EE1557"/>
      <c r="EF1557"/>
      <c r="EG1557"/>
      <c r="EH1557"/>
      <c r="EI1557"/>
      <c r="EJ1557"/>
      <c r="EK1557"/>
      <c r="EL1557"/>
      <c r="EM1557"/>
      <c r="EN1557"/>
      <c r="EO1557"/>
      <c r="EP1557"/>
      <c r="EQ1557"/>
      <c r="ER1557"/>
      <c r="ES1557"/>
      <c r="ET1557"/>
      <c r="EU1557"/>
      <c r="EV1557"/>
      <c r="EW1557"/>
      <c r="EX1557"/>
      <c r="EY1557"/>
      <c r="EZ1557"/>
      <c r="FA1557"/>
      <c r="FB1557"/>
      <c r="FC1557"/>
      <c r="FD1557"/>
      <c r="FE1557"/>
      <c r="FF1557"/>
      <c r="FG1557"/>
      <c r="FH1557"/>
      <c r="FI1557"/>
      <c r="FJ1557"/>
      <c r="FK1557"/>
      <c r="FL1557"/>
      <c r="FM1557"/>
      <c r="FN1557"/>
      <c r="FO1557"/>
      <c r="FP1557"/>
      <c r="FQ1557"/>
      <c r="FR1557"/>
      <c r="FS1557"/>
      <c r="FT1557"/>
      <c r="FU1557"/>
      <c r="FV1557"/>
      <c r="FW1557"/>
      <c r="FX1557"/>
      <c r="FY1557"/>
      <c r="FZ1557"/>
      <c r="GA1557"/>
      <c r="GB1557"/>
      <c r="GC1557"/>
      <c r="GD1557"/>
      <c r="GE1557"/>
      <c r="GF1557"/>
      <c r="GG1557"/>
      <c r="GH1557"/>
      <c r="GI1557"/>
      <c r="GJ1557"/>
      <c r="GK1557"/>
      <c r="GL1557"/>
      <c r="GM1557"/>
      <c r="GN1557"/>
      <c r="GO1557"/>
      <c r="GP1557"/>
      <c r="GQ1557"/>
      <c r="GR1557"/>
      <c r="GS1557"/>
      <c r="GT1557"/>
      <c r="GU1557"/>
      <c r="GV1557"/>
      <c r="GW1557"/>
      <c r="GX1557"/>
      <c r="GY1557"/>
      <c r="GZ1557"/>
      <c r="HA1557"/>
      <c r="HB1557"/>
      <c r="HC1557"/>
      <c r="HD1557"/>
      <c r="HE1557"/>
      <c r="HF1557"/>
      <c r="HG1557"/>
      <c r="HH1557"/>
      <c r="HI1557"/>
      <c r="HJ1557"/>
      <c r="HK1557"/>
      <c r="HL1557"/>
      <c r="HM1557"/>
      <c r="HN1557"/>
      <c r="HO1557"/>
      <c r="HP1557"/>
      <c r="HQ1557"/>
      <c r="HR1557"/>
      <c r="HS1557"/>
      <c r="HT1557"/>
      <c r="HU1557"/>
      <c r="HV1557"/>
      <c r="HW1557"/>
      <c r="HX1557"/>
      <c r="HY1557"/>
      <c r="HZ1557"/>
      <c r="IA1557"/>
      <c r="IB1557"/>
      <c r="IC1557"/>
      <c r="ID1557"/>
      <c r="IE1557"/>
      <c r="IF1557"/>
      <c r="IG1557"/>
      <c r="IH1557"/>
      <c r="II1557"/>
      <c r="IJ1557"/>
      <c r="IK1557"/>
      <c r="IL1557"/>
      <c r="IM1557"/>
      <c r="IN1557"/>
      <c r="IO1557"/>
      <c r="IP1557"/>
      <c r="IQ1557"/>
      <c r="IR1557"/>
      <c r="IS1557"/>
      <c r="IT1557"/>
      <c r="IU1557"/>
      <c r="IV1557"/>
      <c r="IW1557"/>
      <c r="IX1557"/>
      <c r="IY1557"/>
      <c r="IZ1557"/>
      <c r="JA1557"/>
      <c r="JB1557"/>
      <c r="JC1557"/>
      <c r="JD1557"/>
      <c r="JE1557"/>
      <c r="JF1557"/>
      <c r="JG1557"/>
      <c r="JH1557"/>
      <c r="JI1557"/>
      <c r="JJ1557"/>
      <c r="JK1557"/>
      <c r="JL1557"/>
      <c r="JM1557"/>
      <c r="JN1557"/>
      <c r="JO1557"/>
      <c r="JP1557"/>
      <c r="JQ1557"/>
      <c r="JR1557"/>
      <c r="JS1557"/>
      <c r="JT1557"/>
      <c r="JU1557"/>
      <c r="JV1557"/>
      <c r="JW1557"/>
      <c r="JX1557"/>
      <c r="JY1557"/>
      <c r="JZ1557"/>
      <c r="KA1557"/>
      <c r="KB1557"/>
      <c r="KC1557"/>
      <c r="KD1557"/>
      <c r="KE1557"/>
      <c r="KF1557"/>
      <c r="KG1557"/>
      <c r="KH1557"/>
      <c r="KI1557"/>
      <c r="KJ1557"/>
      <c r="KK1557"/>
      <c r="KL1557"/>
      <c r="KM1557"/>
      <c r="KN1557"/>
      <c r="KO1557"/>
      <c r="KP1557"/>
      <c r="KQ1557"/>
      <c r="KR1557"/>
      <c r="KS1557"/>
      <c r="KT1557"/>
      <c r="KU1557"/>
      <c r="KV1557"/>
      <c r="KW1557"/>
      <c r="KX1557"/>
      <c r="KY1557"/>
      <c r="KZ1557"/>
      <c r="LA1557"/>
      <c r="LB1557"/>
      <c r="LC1557"/>
      <c r="LD1557"/>
      <c r="LE1557"/>
      <c r="LF1557"/>
      <c r="LG1557"/>
      <c r="LH1557"/>
      <c r="LI1557"/>
      <c r="LJ1557"/>
      <c r="LK1557"/>
      <c r="LL1557"/>
      <c r="LM1557"/>
      <c r="LN1557"/>
      <c r="LO1557"/>
      <c r="LP1557"/>
      <c r="LQ1557"/>
      <c r="LR1557"/>
      <c r="LS1557"/>
      <c r="LT1557"/>
      <c r="LU1557"/>
      <c r="LV1557"/>
      <c r="LW1557"/>
      <c r="LX1557"/>
      <c r="LY1557"/>
      <c r="LZ1557"/>
      <c r="MA1557"/>
      <c r="MB1557"/>
      <c r="MC1557"/>
      <c r="MD1557"/>
      <c r="ME1557"/>
      <c r="MF1557"/>
      <c r="MG1557"/>
      <c r="MH1557"/>
      <c r="MI1557"/>
      <c r="MJ1557"/>
      <c r="MK1557"/>
      <c r="ML1557"/>
      <c r="MM1557"/>
      <c r="MN1557"/>
      <c r="MO1557"/>
      <c r="MP1557"/>
      <c r="MQ1557"/>
      <c r="MR1557"/>
      <c r="MS1557"/>
      <c r="MT1557"/>
      <c r="MU1557"/>
      <c r="MV1557"/>
      <c r="MW1557"/>
      <c r="MX1557"/>
      <c r="MY1557"/>
      <c r="MZ1557"/>
      <c r="NA1557"/>
      <c r="NB1557"/>
      <c r="NC1557"/>
      <c r="ND1557"/>
      <c r="NE1557"/>
      <c r="NF1557"/>
      <c r="NG1557"/>
      <c r="NH1557"/>
      <c r="NI1557"/>
      <c r="NJ1557"/>
      <c r="NK1557"/>
      <c r="NL1557"/>
      <c r="NM1557"/>
      <c r="NN1557"/>
      <c r="NO1557"/>
      <c r="NP1557"/>
      <c r="NQ1557"/>
      <c r="NR1557"/>
      <c r="NS1557"/>
      <c r="NT1557"/>
      <c r="NU1557"/>
      <c r="NV1557"/>
      <c r="NW1557"/>
      <c r="NX1557"/>
      <c r="NY1557"/>
      <c r="NZ1557"/>
      <c r="OA1557"/>
    </row>
    <row r="1558" spans="16:391"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  <c r="CN1558"/>
      <c r="CO1558"/>
      <c r="CP1558"/>
      <c r="CQ1558"/>
      <c r="CR1558"/>
      <c r="CS1558"/>
      <c r="CT1558"/>
      <c r="CU1558"/>
      <c r="CV1558"/>
      <c r="CW1558"/>
      <c r="CX1558"/>
      <c r="CY1558"/>
      <c r="CZ1558"/>
      <c r="DA1558"/>
      <c r="DB1558"/>
      <c r="DC1558"/>
      <c r="DD1558"/>
      <c r="DE1558"/>
      <c r="DF1558"/>
      <c r="DG1558"/>
      <c r="DH1558"/>
      <c r="DI1558"/>
      <c r="DJ1558"/>
      <c r="DK1558"/>
      <c r="DL1558"/>
      <c r="DM1558"/>
      <c r="DN1558"/>
      <c r="DO1558"/>
      <c r="DP1558"/>
      <c r="DQ1558"/>
      <c r="DR1558"/>
      <c r="DS1558"/>
      <c r="DT1558"/>
      <c r="DU1558"/>
      <c r="DV1558"/>
      <c r="DW1558"/>
      <c r="DX1558"/>
      <c r="DY1558"/>
      <c r="DZ1558"/>
      <c r="EA1558"/>
      <c r="EB1558"/>
      <c r="EC1558"/>
      <c r="ED1558"/>
      <c r="EE1558"/>
      <c r="EF1558"/>
      <c r="EG1558"/>
      <c r="EH1558"/>
      <c r="EI1558"/>
      <c r="EJ1558"/>
      <c r="EK1558"/>
      <c r="EL1558"/>
      <c r="EM1558"/>
      <c r="EN1558"/>
      <c r="EO1558"/>
      <c r="EP1558"/>
      <c r="EQ1558"/>
      <c r="ER1558"/>
      <c r="ES1558"/>
      <c r="ET1558"/>
      <c r="EU1558"/>
      <c r="EV1558"/>
      <c r="EW1558"/>
      <c r="EX1558"/>
      <c r="EY1558"/>
      <c r="EZ1558"/>
      <c r="FA1558"/>
      <c r="FB1558"/>
      <c r="FC1558"/>
      <c r="FD1558"/>
      <c r="FE1558"/>
      <c r="FF1558"/>
      <c r="FG1558"/>
      <c r="FH1558"/>
      <c r="FI1558"/>
      <c r="FJ1558"/>
      <c r="FK1558"/>
      <c r="FL1558"/>
      <c r="FM1558"/>
      <c r="FN1558"/>
      <c r="FO1558"/>
      <c r="FP1558"/>
      <c r="FQ1558"/>
      <c r="FR1558"/>
      <c r="FS1558"/>
      <c r="FT1558"/>
      <c r="FU1558"/>
      <c r="FV1558"/>
      <c r="FW1558"/>
      <c r="FX1558"/>
      <c r="FY1558"/>
      <c r="FZ1558"/>
      <c r="GA1558"/>
      <c r="GB1558"/>
      <c r="GC1558"/>
      <c r="GD1558"/>
      <c r="GE1558"/>
      <c r="GF1558"/>
      <c r="GG1558"/>
      <c r="GH1558"/>
      <c r="GI1558"/>
      <c r="GJ1558"/>
      <c r="GK1558"/>
      <c r="GL1558"/>
      <c r="GM1558"/>
      <c r="GN1558"/>
      <c r="GO1558"/>
      <c r="GP1558"/>
      <c r="GQ1558"/>
      <c r="GR1558"/>
      <c r="GS1558"/>
      <c r="GT1558"/>
      <c r="GU1558"/>
      <c r="GV1558"/>
      <c r="GW1558"/>
      <c r="GX1558"/>
      <c r="GY1558"/>
      <c r="GZ1558"/>
      <c r="HA1558"/>
      <c r="HB1558"/>
      <c r="HC1558"/>
      <c r="HD1558"/>
      <c r="HE1558"/>
      <c r="HF1558"/>
      <c r="HG1558"/>
      <c r="HH1558"/>
      <c r="HI1558"/>
      <c r="HJ1558"/>
      <c r="HK1558"/>
      <c r="HL1558"/>
      <c r="HM1558"/>
      <c r="HN1558"/>
      <c r="HO1558"/>
      <c r="HP1558"/>
      <c r="HQ1558"/>
      <c r="HR1558"/>
      <c r="HS1558"/>
      <c r="HT1558"/>
      <c r="HU1558"/>
      <c r="HV1558"/>
      <c r="HW1558"/>
      <c r="HX1558"/>
      <c r="HY1558"/>
      <c r="HZ1558"/>
      <c r="IA1558"/>
      <c r="IB1558"/>
      <c r="IC1558"/>
      <c r="ID1558"/>
      <c r="IE1558"/>
      <c r="IF1558"/>
      <c r="IG1558"/>
      <c r="IH1558"/>
      <c r="II1558"/>
      <c r="IJ1558"/>
      <c r="IK1558"/>
      <c r="IL1558"/>
      <c r="IM1558"/>
      <c r="IN1558"/>
      <c r="IO1558"/>
      <c r="IP1558"/>
      <c r="IQ1558"/>
      <c r="IR1558"/>
      <c r="IS1558"/>
      <c r="IT1558"/>
      <c r="IU1558"/>
      <c r="IV1558"/>
      <c r="IW1558"/>
      <c r="IX1558"/>
      <c r="IY1558"/>
      <c r="IZ1558"/>
      <c r="JA1558"/>
      <c r="JB1558"/>
      <c r="JC1558"/>
      <c r="JD1558"/>
      <c r="JE1558"/>
      <c r="JF1558"/>
      <c r="JG1558"/>
      <c r="JH1558"/>
      <c r="JI1558"/>
      <c r="JJ1558"/>
      <c r="JK1558"/>
      <c r="JL1558"/>
      <c r="JM1558"/>
      <c r="JN1558"/>
      <c r="JO1558"/>
      <c r="JP1558"/>
      <c r="JQ1558"/>
      <c r="JR1558"/>
      <c r="JS1558"/>
      <c r="JT1558"/>
      <c r="JU1558"/>
      <c r="JV1558"/>
      <c r="JW1558"/>
      <c r="JX1558"/>
      <c r="JY1558"/>
      <c r="JZ1558"/>
      <c r="KA1558"/>
      <c r="KB1558"/>
      <c r="KC1558"/>
      <c r="KD1558"/>
      <c r="KE1558"/>
      <c r="KF1558"/>
      <c r="KG1558"/>
      <c r="KH1558"/>
      <c r="KI1558"/>
      <c r="KJ1558"/>
      <c r="KK1558"/>
      <c r="KL1558"/>
      <c r="KM1558"/>
      <c r="KN1558"/>
      <c r="KO1558"/>
      <c r="KP1558"/>
      <c r="KQ1558"/>
      <c r="KR1558"/>
      <c r="KS1558"/>
      <c r="KT1558"/>
      <c r="KU1558"/>
      <c r="KV1558"/>
      <c r="KW1558"/>
      <c r="KX1558"/>
      <c r="KY1558"/>
      <c r="KZ1558"/>
      <c r="LA1558"/>
      <c r="LB1558"/>
      <c r="LC1558"/>
      <c r="LD1558"/>
      <c r="LE1558"/>
      <c r="LF1558"/>
      <c r="LG1558"/>
      <c r="LH1558"/>
      <c r="LI1558"/>
      <c r="LJ1558"/>
      <c r="LK1558"/>
      <c r="LL1558"/>
      <c r="LM1558"/>
      <c r="LN1558"/>
      <c r="LO1558"/>
      <c r="LP1558"/>
      <c r="LQ1558"/>
      <c r="LR1558"/>
      <c r="LS1558"/>
      <c r="LT1558"/>
      <c r="LU1558"/>
      <c r="LV1558"/>
      <c r="LW1558"/>
      <c r="LX1558"/>
      <c r="LY1558"/>
      <c r="LZ1558"/>
      <c r="MA1558"/>
      <c r="MB1558"/>
      <c r="MC1558"/>
      <c r="MD1558"/>
      <c r="ME1558"/>
      <c r="MF1558"/>
      <c r="MG1558"/>
      <c r="MH1558"/>
      <c r="MI1558"/>
      <c r="MJ1558"/>
      <c r="MK1558"/>
      <c r="ML1558"/>
      <c r="MM1558"/>
      <c r="MN1558"/>
      <c r="MO1558"/>
      <c r="MP1558"/>
      <c r="MQ1558"/>
      <c r="MR1558"/>
      <c r="MS1558"/>
      <c r="MT1558"/>
      <c r="MU1558"/>
      <c r="MV1558"/>
      <c r="MW1558"/>
      <c r="MX1558"/>
      <c r="MY1558"/>
      <c r="MZ1558"/>
      <c r="NA1558"/>
      <c r="NB1558"/>
      <c r="NC1558"/>
      <c r="ND1558"/>
      <c r="NE1558"/>
      <c r="NF1558"/>
      <c r="NG1558"/>
      <c r="NH1558"/>
      <c r="NI1558"/>
      <c r="NJ1558"/>
      <c r="NK1558"/>
      <c r="NL1558"/>
      <c r="NM1558"/>
      <c r="NN1558"/>
      <c r="NO1558"/>
      <c r="NP1558"/>
      <c r="NQ1558"/>
      <c r="NR1558"/>
      <c r="NS1558"/>
      <c r="NT1558"/>
      <c r="NU1558"/>
      <c r="NV1558"/>
      <c r="NW1558"/>
      <c r="NX1558"/>
      <c r="NY1558"/>
      <c r="NZ1558"/>
      <c r="OA1558"/>
    </row>
    <row r="1559" spans="16:391"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  <c r="CN1559"/>
      <c r="CO1559"/>
      <c r="CP1559"/>
      <c r="CQ1559"/>
      <c r="CR1559"/>
      <c r="CS1559"/>
      <c r="CT1559"/>
      <c r="CU1559"/>
      <c r="CV1559"/>
      <c r="CW1559"/>
      <c r="CX1559"/>
      <c r="CY1559"/>
      <c r="CZ1559"/>
      <c r="DA1559"/>
      <c r="DB1559"/>
      <c r="DC1559"/>
      <c r="DD1559"/>
      <c r="DE1559"/>
      <c r="DF1559"/>
      <c r="DG1559"/>
      <c r="DH1559"/>
      <c r="DI1559"/>
      <c r="DJ1559"/>
      <c r="DK1559"/>
      <c r="DL1559"/>
      <c r="DM1559"/>
      <c r="DN1559"/>
      <c r="DO1559"/>
      <c r="DP1559"/>
      <c r="DQ1559"/>
      <c r="DR1559"/>
      <c r="DS1559"/>
      <c r="DT1559"/>
      <c r="DU1559"/>
      <c r="DV1559"/>
      <c r="DW1559"/>
      <c r="DX1559"/>
      <c r="DY1559"/>
      <c r="DZ1559"/>
      <c r="EA1559"/>
      <c r="EB1559"/>
      <c r="EC1559"/>
      <c r="ED1559"/>
      <c r="EE1559"/>
      <c r="EF1559"/>
      <c r="EG1559"/>
      <c r="EH1559"/>
      <c r="EI1559"/>
      <c r="EJ1559"/>
      <c r="EK1559"/>
      <c r="EL1559"/>
      <c r="EM1559"/>
      <c r="EN1559"/>
      <c r="EO1559"/>
      <c r="EP1559"/>
      <c r="EQ1559"/>
      <c r="ER1559"/>
      <c r="ES1559"/>
      <c r="ET1559"/>
      <c r="EU1559"/>
      <c r="EV1559"/>
      <c r="EW1559"/>
      <c r="EX1559"/>
      <c r="EY1559"/>
      <c r="EZ1559"/>
      <c r="FA1559"/>
      <c r="FB1559"/>
      <c r="FC1559"/>
      <c r="FD1559"/>
      <c r="FE1559"/>
      <c r="FF1559"/>
      <c r="FG1559"/>
      <c r="FH1559"/>
      <c r="FI1559"/>
      <c r="FJ1559"/>
      <c r="FK1559"/>
      <c r="FL1559"/>
      <c r="FM1559"/>
      <c r="FN1559"/>
      <c r="FO1559"/>
      <c r="FP1559"/>
      <c r="FQ1559"/>
      <c r="FR1559"/>
      <c r="FS1559"/>
      <c r="FT1559"/>
      <c r="FU1559"/>
      <c r="FV1559"/>
      <c r="FW1559"/>
      <c r="FX1559"/>
      <c r="FY1559"/>
      <c r="FZ1559"/>
      <c r="GA1559"/>
      <c r="GB1559"/>
      <c r="GC1559"/>
      <c r="GD1559"/>
      <c r="GE1559"/>
      <c r="GF1559"/>
      <c r="GG1559"/>
      <c r="GH1559"/>
      <c r="GI1559"/>
      <c r="GJ1559"/>
      <c r="GK1559"/>
      <c r="GL1559"/>
      <c r="GM1559"/>
      <c r="GN1559"/>
      <c r="GO1559"/>
      <c r="GP1559"/>
      <c r="GQ1559"/>
      <c r="GR1559"/>
      <c r="GS1559"/>
      <c r="GT1559"/>
      <c r="GU1559"/>
      <c r="GV1559"/>
      <c r="GW1559"/>
      <c r="GX1559"/>
      <c r="GY1559"/>
      <c r="GZ1559"/>
      <c r="HA1559"/>
      <c r="HB1559"/>
      <c r="HC1559"/>
      <c r="HD1559"/>
      <c r="HE1559"/>
      <c r="HF1559"/>
      <c r="HG1559"/>
      <c r="HH1559"/>
      <c r="HI1559"/>
      <c r="HJ1559"/>
      <c r="HK1559"/>
      <c r="HL1559"/>
      <c r="HM1559"/>
      <c r="HN1559"/>
      <c r="HO1559"/>
      <c r="HP1559"/>
      <c r="HQ1559"/>
      <c r="HR1559"/>
      <c r="HS1559"/>
      <c r="HT1559"/>
      <c r="HU1559"/>
      <c r="HV1559"/>
      <c r="HW1559"/>
      <c r="HX1559"/>
      <c r="HY1559"/>
      <c r="HZ1559"/>
      <c r="IA1559"/>
      <c r="IB1559"/>
      <c r="IC1559"/>
      <c r="ID1559"/>
      <c r="IE1559"/>
      <c r="IF1559"/>
      <c r="IG1559"/>
      <c r="IH1559"/>
      <c r="II1559"/>
      <c r="IJ1559"/>
      <c r="IK1559"/>
      <c r="IL1559"/>
      <c r="IM1559"/>
      <c r="IN1559"/>
      <c r="IO1559"/>
      <c r="IP1559"/>
      <c r="IQ1559"/>
      <c r="IR1559"/>
      <c r="IS1559"/>
      <c r="IT1559"/>
      <c r="IU1559"/>
      <c r="IV1559"/>
      <c r="IW1559"/>
      <c r="IX1559"/>
      <c r="IY1559"/>
      <c r="IZ1559"/>
      <c r="JA1559"/>
      <c r="JB1559"/>
      <c r="JC1559"/>
      <c r="JD1559"/>
      <c r="JE1559"/>
      <c r="JF1559"/>
      <c r="JG1559"/>
      <c r="JH1559"/>
      <c r="JI1559"/>
      <c r="JJ1559"/>
      <c r="JK1559"/>
      <c r="JL1559"/>
      <c r="JM1559"/>
      <c r="JN1559"/>
      <c r="JO1559"/>
      <c r="JP1559"/>
      <c r="JQ1559"/>
      <c r="JR1559"/>
      <c r="JS1559"/>
      <c r="JT1559"/>
      <c r="JU1559"/>
      <c r="JV1559"/>
      <c r="JW1559"/>
      <c r="JX1559"/>
      <c r="JY1559"/>
      <c r="JZ1559"/>
      <c r="KA1559"/>
      <c r="KB1559"/>
      <c r="KC1559"/>
      <c r="KD1559"/>
      <c r="KE1559"/>
      <c r="KF1559"/>
      <c r="KG1559"/>
      <c r="KH1559"/>
      <c r="KI1559"/>
      <c r="KJ1559"/>
      <c r="KK1559"/>
      <c r="KL1559"/>
      <c r="KM1559"/>
      <c r="KN1559"/>
      <c r="KO1559"/>
      <c r="KP1559"/>
      <c r="KQ1559"/>
      <c r="KR1559"/>
      <c r="KS1559"/>
      <c r="KT1559"/>
      <c r="KU1559"/>
      <c r="KV1559"/>
      <c r="KW1559"/>
      <c r="KX1559"/>
      <c r="KY1559"/>
      <c r="KZ1559"/>
      <c r="LA1559"/>
      <c r="LB1559"/>
      <c r="LC1559"/>
      <c r="LD1559"/>
      <c r="LE1559"/>
      <c r="LF1559"/>
      <c r="LG1559"/>
      <c r="LH1559"/>
      <c r="LI1559"/>
      <c r="LJ1559"/>
      <c r="LK1559"/>
      <c r="LL1559"/>
      <c r="LM1559"/>
      <c r="LN1559"/>
      <c r="LO1559"/>
      <c r="LP1559"/>
      <c r="LQ1559"/>
      <c r="LR1559"/>
      <c r="LS1559"/>
      <c r="LT1559"/>
      <c r="LU1559"/>
      <c r="LV1559"/>
      <c r="LW1559"/>
      <c r="LX1559"/>
      <c r="LY1559"/>
      <c r="LZ1559"/>
      <c r="MA1559"/>
      <c r="MB1559"/>
      <c r="MC1559"/>
      <c r="MD1559"/>
      <c r="ME1559"/>
      <c r="MF1559"/>
      <c r="MG1559"/>
      <c r="MH1559"/>
      <c r="MI1559"/>
      <c r="MJ1559"/>
      <c r="MK1559"/>
      <c r="ML1559"/>
      <c r="MM1559"/>
      <c r="MN1559"/>
      <c r="MO1559"/>
      <c r="MP1559"/>
      <c r="MQ1559"/>
      <c r="MR1559"/>
      <c r="MS1559"/>
      <c r="MT1559"/>
      <c r="MU1559"/>
      <c r="MV1559"/>
      <c r="MW1559"/>
      <c r="MX1559"/>
      <c r="MY1559"/>
      <c r="MZ1559"/>
      <c r="NA1559"/>
      <c r="NB1559"/>
      <c r="NC1559"/>
      <c r="ND1559"/>
      <c r="NE1559"/>
      <c r="NF1559"/>
      <c r="NG1559"/>
      <c r="NH1559"/>
      <c r="NI1559"/>
      <c r="NJ1559"/>
      <c r="NK1559"/>
      <c r="NL1559"/>
      <c r="NM1559"/>
      <c r="NN1559"/>
      <c r="NO1559"/>
      <c r="NP1559"/>
      <c r="NQ1559"/>
      <c r="NR1559"/>
      <c r="NS1559"/>
      <c r="NT1559"/>
      <c r="NU1559"/>
      <c r="NV1559"/>
      <c r="NW1559"/>
      <c r="NX1559"/>
      <c r="NY1559"/>
      <c r="NZ1559"/>
      <c r="OA1559"/>
    </row>
    <row r="1560" spans="16:391"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  <c r="CN1560"/>
      <c r="CO1560"/>
      <c r="CP1560"/>
      <c r="CQ1560"/>
      <c r="CR1560"/>
      <c r="CS1560"/>
      <c r="CT1560"/>
      <c r="CU1560"/>
      <c r="CV1560"/>
      <c r="CW1560"/>
      <c r="CX1560"/>
      <c r="CY1560"/>
      <c r="CZ1560"/>
      <c r="DA1560"/>
      <c r="DB1560"/>
      <c r="DC1560"/>
      <c r="DD1560"/>
      <c r="DE1560"/>
      <c r="DF1560"/>
      <c r="DG1560"/>
      <c r="DH1560"/>
      <c r="DI1560"/>
      <c r="DJ1560"/>
      <c r="DK1560"/>
      <c r="DL1560"/>
      <c r="DM1560"/>
      <c r="DN1560"/>
      <c r="DO1560"/>
      <c r="DP1560"/>
      <c r="DQ1560"/>
      <c r="DR1560"/>
      <c r="DS1560"/>
      <c r="DT1560"/>
      <c r="DU1560"/>
      <c r="DV1560"/>
      <c r="DW1560"/>
      <c r="DX1560"/>
      <c r="DY1560"/>
      <c r="DZ1560"/>
      <c r="EA1560"/>
      <c r="EB1560"/>
      <c r="EC1560"/>
      <c r="ED1560"/>
      <c r="EE1560"/>
      <c r="EF1560"/>
      <c r="EG1560"/>
      <c r="EH1560"/>
      <c r="EI1560"/>
      <c r="EJ1560"/>
      <c r="EK1560"/>
      <c r="EL1560"/>
      <c r="EM1560"/>
      <c r="EN1560"/>
      <c r="EO1560"/>
      <c r="EP1560"/>
      <c r="EQ1560"/>
      <c r="ER1560"/>
      <c r="ES1560"/>
      <c r="ET1560"/>
      <c r="EU1560"/>
      <c r="EV1560"/>
      <c r="EW1560"/>
      <c r="EX1560"/>
      <c r="EY1560"/>
      <c r="EZ1560"/>
      <c r="FA1560"/>
      <c r="FB1560"/>
      <c r="FC1560"/>
      <c r="FD1560"/>
      <c r="FE1560"/>
      <c r="FF1560"/>
      <c r="FG1560"/>
      <c r="FH1560"/>
      <c r="FI1560"/>
      <c r="FJ1560"/>
      <c r="FK1560"/>
      <c r="FL1560"/>
      <c r="FM1560"/>
      <c r="FN1560"/>
      <c r="FO1560"/>
      <c r="FP1560"/>
      <c r="FQ1560"/>
      <c r="FR1560"/>
      <c r="FS1560"/>
      <c r="FT1560"/>
      <c r="FU1560"/>
      <c r="FV1560"/>
      <c r="FW1560"/>
      <c r="FX1560"/>
      <c r="FY1560"/>
      <c r="FZ1560"/>
      <c r="GA1560"/>
      <c r="GB1560"/>
      <c r="GC1560"/>
      <c r="GD1560"/>
      <c r="GE1560"/>
      <c r="GF1560"/>
      <c r="GG1560"/>
      <c r="GH1560"/>
      <c r="GI1560"/>
      <c r="GJ1560"/>
      <c r="GK1560"/>
      <c r="GL1560"/>
      <c r="GM1560"/>
      <c r="GN1560"/>
      <c r="GO1560"/>
      <c r="GP1560"/>
      <c r="GQ1560"/>
      <c r="GR1560"/>
      <c r="GS1560"/>
      <c r="GT1560"/>
      <c r="GU1560"/>
      <c r="GV1560"/>
      <c r="GW1560"/>
      <c r="GX1560"/>
      <c r="GY1560"/>
      <c r="GZ1560"/>
      <c r="HA1560"/>
      <c r="HB1560"/>
      <c r="HC1560"/>
      <c r="HD1560"/>
      <c r="HE1560"/>
      <c r="HF1560"/>
      <c r="HG1560"/>
      <c r="HH1560"/>
      <c r="HI1560"/>
      <c r="HJ1560"/>
      <c r="HK1560"/>
      <c r="HL1560"/>
      <c r="HM1560"/>
      <c r="HN1560"/>
      <c r="HO1560"/>
      <c r="HP1560"/>
      <c r="HQ1560"/>
      <c r="HR1560"/>
      <c r="HS1560"/>
      <c r="HT1560"/>
      <c r="HU1560"/>
      <c r="HV1560"/>
      <c r="HW1560"/>
      <c r="HX1560"/>
      <c r="HY1560"/>
      <c r="HZ1560"/>
      <c r="IA1560"/>
      <c r="IB1560"/>
      <c r="IC1560"/>
      <c r="ID1560"/>
      <c r="IE1560"/>
      <c r="IF1560"/>
      <c r="IG1560"/>
      <c r="IH1560"/>
      <c r="II1560"/>
      <c r="IJ1560"/>
      <c r="IK1560"/>
      <c r="IL1560"/>
      <c r="IM1560"/>
      <c r="IN1560"/>
      <c r="IO1560"/>
      <c r="IP1560"/>
      <c r="IQ1560"/>
      <c r="IR1560"/>
      <c r="IS1560"/>
      <c r="IT1560"/>
      <c r="IU1560"/>
      <c r="IV1560"/>
      <c r="IW1560"/>
      <c r="IX1560"/>
      <c r="IY1560"/>
      <c r="IZ1560"/>
      <c r="JA1560"/>
      <c r="JB1560"/>
      <c r="JC1560"/>
      <c r="JD1560"/>
      <c r="JE1560"/>
      <c r="JF1560"/>
      <c r="JG1560"/>
      <c r="JH1560"/>
      <c r="JI1560"/>
      <c r="JJ1560"/>
      <c r="JK1560"/>
      <c r="JL1560"/>
      <c r="JM1560"/>
      <c r="JN1560"/>
      <c r="JO1560"/>
      <c r="JP1560"/>
      <c r="JQ1560"/>
      <c r="JR1560"/>
      <c r="JS1560"/>
      <c r="JT1560"/>
      <c r="JU1560"/>
      <c r="JV1560"/>
      <c r="JW1560"/>
      <c r="JX1560"/>
      <c r="JY1560"/>
      <c r="JZ1560"/>
      <c r="KA1560"/>
      <c r="KB1560"/>
      <c r="KC1560"/>
      <c r="KD1560"/>
      <c r="KE1560"/>
      <c r="KF1560"/>
      <c r="KG1560"/>
      <c r="KH1560"/>
      <c r="KI1560"/>
      <c r="KJ1560"/>
      <c r="KK1560"/>
      <c r="KL1560"/>
      <c r="KM1560"/>
      <c r="KN1560"/>
      <c r="KO1560"/>
      <c r="KP1560"/>
      <c r="KQ1560"/>
      <c r="KR1560"/>
      <c r="KS1560"/>
      <c r="KT1560"/>
      <c r="KU1560"/>
      <c r="KV1560"/>
      <c r="KW1560"/>
      <c r="KX1560"/>
      <c r="KY1560"/>
      <c r="KZ1560"/>
      <c r="LA1560"/>
      <c r="LB1560"/>
      <c r="LC1560"/>
      <c r="LD1560"/>
      <c r="LE1560"/>
      <c r="LF1560"/>
      <c r="LG1560"/>
      <c r="LH1560"/>
      <c r="LI1560"/>
      <c r="LJ1560"/>
      <c r="LK1560"/>
      <c r="LL1560"/>
      <c r="LM1560"/>
      <c r="LN1560"/>
      <c r="LO1560"/>
      <c r="LP1560"/>
      <c r="LQ1560"/>
      <c r="LR1560"/>
      <c r="LS1560"/>
      <c r="LT1560"/>
      <c r="LU1560"/>
      <c r="LV1560"/>
      <c r="LW1560"/>
      <c r="LX1560"/>
      <c r="LY1560"/>
      <c r="LZ1560"/>
      <c r="MA1560"/>
      <c r="MB1560"/>
      <c r="MC1560"/>
      <c r="MD1560"/>
      <c r="ME1560"/>
      <c r="MF1560"/>
      <c r="MG1560"/>
      <c r="MH1560"/>
      <c r="MI1560"/>
      <c r="MJ1560"/>
      <c r="MK1560"/>
      <c r="ML1560"/>
      <c r="MM1560"/>
      <c r="MN1560"/>
      <c r="MO1560"/>
      <c r="MP1560"/>
      <c r="MQ1560"/>
      <c r="MR1560"/>
      <c r="MS1560"/>
      <c r="MT1560"/>
      <c r="MU1560"/>
      <c r="MV1560"/>
      <c r="MW1560"/>
      <c r="MX1560"/>
      <c r="MY1560"/>
      <c r="MZ1560"/>
      <c r="NA1560"/>
      <c r="NB1560"/>
      <c r="NC1560"/>
      <c r="ND1560"/>
      <c r="NE1560"/>
      <c r="NF1560"/>
      <c r="NG1560"/>
      <c r="NH1560"/>
      <c r="NI1560"/>
      <c r="NJ1560"/>
      <c r="NK1560"/>
      <c r="NL1560"/>
      <c r="NM1560"/>
      <c r="NN1560"/>
      <c r="NO1560"/>
      <c r="NP1560"/>
      <c r="NQ1560"/>
      <c r="NR1560"/>
      <c r="NS1560"/>
      <c r="NT1560"/>
      <c r="NU1560"/>
      <c r="NV1560"/>
      <c r="NW1560"/>
      <c r="NX1560"/>
      <c r="NY1560"/>
      <c r="NZ1560"/>
      <c r="OA1560"/>
    </row>
    <row r="1561" spans="16:391"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  <c r="CN1561"/>
      <c r="CO1561"/>
      <c r="CP1561"/>
      <c r="CQ1561"/>
      <c r="CR1561"/>
      <c r="CS1561"/>
      <c r="CT1561"/>
      <c r="CU1561"/>
      <c r="CV1561"/>
      <c r="CW1561"/>
      <c r="CX1561"/>
      <c r="CY1561"/>
      <c r="CZ1561"/>
      <c r="DA1561"/>
      <c r="DB1561"/>
      <c r="DC1561"/>
      <c r="DD1561"/>
      <c r="DE1561"/>
      <c r="DF1561"/>
      <c r="DG1561"/>
      <c r="DH1561"/>
      <c r="DI1561"/>
      <c r="DJ1561"/>
      <c r="DK1561"/>
      <c r="DL1561"/>
      <c r="DM1561"/>
      <c r="DN1561"/>
      <c r="DO1561"/>
      <c r="DP1561"/>
      <c r="DQ1561"/>
      <c r="DR1561"/>
      <c r="DS1561"/>
      <c r="DT1561"/>
      <c r="DU1561"/>
      <c r="DV1561"/>
      <c r="DW1561"/>
      <c r="DX1561"/>
      <c r="DY1561"/>
      <c r="DZ1561"/>
      <c r="EA1561"/>
      <c r="EB1561"/>
      <c r="EC1561"/>
      <c r="ED1561"/>
      <c r="EE1561"/>
      <c r="EF1561"/>
      <c r="EG1561"/>
      <c r="EH1561"/>
      <c r="EI1561"/>
      <c r="EJ1561"/>
      <c r="EK1561"/>
      <c r="EL1561"/>
      <c r="EM1561"/>
      <c r="EN1561"/>
      <c r="EO1561"/>
      <c r="EP1561"/>
      <c r="EQ1561"/>
      <c r="ER1561"/>
      <c r="ES1561"/>
      <c r="ET1561"/>
      <c r="EU1561"/>
      <c r="EV1561"/>
      <c r="EW1561"/>
      <c r="EX1561"/>
      <c r="EY1561"/>
      <c r="EZ1561"/>
      <c r="FA1561"/>
      <c r="FB1561"/>
      <c r="FC1561"/>
      <c r="FD1561"/>
      <c r="FE1561"/>
      <c r="FF1561"/>
      <c r="FG1561"/>
      <c r="FH1561"/>
      <c r="FI1561"/>
      <c r="FJ1561"/>
      <c r="FK1561"/>
      <c r="FL1561"/>
      <c r="FM1561"/>
      <c r="FN1561"/>
      <c r="FO1561"/>
      <c r="FP1561"/>
      <c r="FQ1561"/>
      <c r="FR1561"/>
      <c r="FS1561"/>
      <c r="FT1561"/>
      <c r="FU1561"/>
      <c r="FV1561"/>
      <c r="FW1561"/>
      <c r="FX1561"/>
      <c r="FY1561"/>
      <c r="FZ1561"/>
      <c r="GA1561"/>
      <c r="GB1561"/>
      <c r="GC1561"/>
      <c r="GD1561"/>
      <c r="GE1561"/>
      <c r="GF1561"/>
      <c r="GG1561"/>
      <c r="GH1561"/>
      <c r="GI1561"/>
      <c r="GJ1561"/>
      <c r="GK1561"/>
      <c r="GL1561"/>
      <c r="GM1561"/>
      <c r="GN1561"/>
      <c r="GO1561"/>
      <c r="GP1561"/>
      <c r="GQ1561"/>
      <c r="GR1561"/>
      <c r="GS1561"/>
      <c r="GT1561"/>
      <c r="GU1561"/>
      <c r="GV1561"/>
      <c r="GW1561"/>
      <c r="GX1561"/>
      <c r="GY1561"/>
      <c r="GZ1561"/>
      <c r="HA1561"/>
      <c r="HB1561"/>
      <c r="HC1561"/>
      <c r="HD1561"/>
      <c r="HE1561"/>
      <c r="HF1561"/>
      <c r="HG1561"/>
      <c r="HH1561"/>
      <c r="HI1561"/>
      <c r="HJ1561"/>
      <c r="HK1561"/>
      <c r="HL1561"/>
      <c r="HM1561"/>
      <c r="HN1561"/>
      <c r="HO1561"/>
      <c r="HP1561"/>
      <c r="HQ1561"/>
      <c r="HR1561"/>
      <c r="HS1561"/>
      <c r="HT1561"/>
      <c r="HU1561"/>
      <c r="HV1561"/>
      <c r="HW1561"/>
      <c r="HX1561"/>
      <c r="HY1561"/>
      <c r="HZ1561"/>
      <c r="IA1561"/>
      <c r="IB1561"/>
      <c r="IC1561"/>
      <c r="ID1561"/>
      <c r="IE1561"/>
      <c r="IF1561"/>
      <c r="IG1561"/>
      <c r="IH1561"/>
      <c r="II1561"/>
      <c r="IJ1561"/>
      <c r="IK1561"/>
      <c r="IL1561"/>
      <c r="IM1561"/>
      <c r="IN1561"/>
      <c r="IO1561"/>
      <c r="IP1561"/>
      <c r="IQ1561"/>
      <c r="IR1561"/>
      <c r="IS1561"/>
      <c r="IT1561"/>
      <c r="IU1561"/>
      <c r="IV1561"/>
      <c r="IW1561"/>
      <c r="IX1561"/>
      <c r="IY1561"/>
      <c r="IZ1561"/>
      <c r="JA1561"/>
      <c r="JB1561"/>
      <c r="JC1561"/>
      <c r="JD1561"/>
      <c r="JE1561"/>
      <c r="JF1561"/>
      <c r="JG1561"/>
      <c r="JH1561"/>
      <c r="JI1561"/>
      <c r="JJ1561"/>
      <c r="JK1561"/>
      <c r="JL1561"/>
      <c r="JM1561"/>
      <c r="JN1561"/>
      <c r="JO1561"/>
      <c r="JP1561"/>
      <c r="JQ1561"/>
      <c r="JR1561"/>
      <c r="JS1561"/>
      <c r="JT1561"/>
      <c r="JU1561"/>
      <c r="JV1561"/>
      <c r="JW1561"/>
      <c r="JX1561"/>
      <c r="JY1561"/>
      <c r="JZ1561"/>
      <c r="KA1561"/>
      <c r="KB1561"/>
      <c r="KC1561"/>
      <c r="KD1561"/>
      <c r="KE1561"/>
      <c r="KF1561"/>
      <c r="KG1561"/>
      <c r="KH1561"/>
      <c r="KI1561"/>
      <c r="KJ1561"/>
      <c r="KK1561"/>
      <c r="KL1561"/>
      <c r="KM1561"/>
      <c r="KN1561"/>
      <c r="KO1561"/>
      <c r="KP1561"/>
      <c r="KQ1561"/>
      <c r="KR1561"/>
      <c r="KS1561"/>
      <c r="KT1561"/>
      <c r="KU1561"/>
      <c r="KV1561"/>
      <c r="KW1561"/>
      <c r="KX1561"/>
      <c r="KY1561"/>
      <c r="KZ1561"/>
      <c r="LA1561"/>
      <c r="LB1561"/>
      <c r="LC1561"/>
      <c r="LD1561"/>
      <c r="LE1561"/>
      <c r="LF1561"/>
      <c r="LG1561"/>
      <c r="LH1561"/>
      <c r="LI1561"/>
      <c r="LJ1561"/>
      <c r="LK1561"/>
      <c r="LL1561"/>
      <c r="LM1561"/>
      <c r="LN1561"/>
      <c r="LO1561"/>
      <c r="LP1561"/>
      <c r="LQ1561"/>
      <c r="LR1561"/>
      <c r="LS1561"/>
      <c r="LT1561"/>
      <c r="LU1561"/>
      <c r="LV1561"/>
      <c r="LW1561"/>
      <c r="LX1561"/>
      <c r="LY1561"/>
      <c r="LZ1561"/>
      <c r="MA1561"/>
      <c r="MB1561"/>
      <c r="MC1561"/>
      <c r="MD1561"/>
      <c r="ME1561"/>
      <c r="MF1561"/>
      <c r="MG1561"/>
      <c r="MH1561"/>
      <c r="MI1561"/>
      <c r="MJ1561"/>
      <c r="MK1561"/>
      <c r="ML1561"/>
      <c r="MM1561"/>
      <c r="MN1561"/>
      <c r="MO1561"/>
      <c r="MP1561"/>
      <c r="MQ1561"/>
      <c r="MR1561"/>
      <c r="MS1561"/>
      <c r="MT1561"/>
      <c r="MU1561"/>
      <c r="MV1561"/>
      <c r="MW1561"/>
      <c r="MX1561"/>
      <c r="MY1561"/>
      <c r="MZ1561"/>
      <c r="NA1561"/>
      <c r="NB1561"/>
      <c r="NC1561"/>
      <c r="ND1561"/>
      <c r="NE1561"/>
      <c r="NF1561"/>
      <c r="NG1561"/>
      <c r="NH1561"/>
      <c r="NI1561"/>
      <c r="NJ1561"/>
      <c r="NK1561"/>
      <c r="NL1561"/>
      <c r="NM1561"/>
      <c r="NN1561"/>
      <c r="NO1561"/>
      <c r="NP1561"/>
      <c r="NQ1561"/>
      <c r="NR1561"/>
      <c r="NS1561"/>
      <c r="NT1561"/>
      <c r="NU1561"/>
      <c r="NV1561"/>
      <c r="NW1561"/>
      <c r="NX1561"/>
      <c r="NY1561"/>
      <c r="NZ1561"/>
      <c r="OA1561"/>
    </row>
    <row r="1562" spans="16:391"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  <c r="CN1562"/>
      <c r="CO1562"/>
      <c r="CP1562"/>
      <c r="CQ1562"/>
      <c r="CR1562"/>
      <c r="CS1562"/>
      <c r="CT1562"/>
      <c r="CU1562"/>
      <c r="CV1562"/>
      <c r="CW1562"/>
      <c r="CX1562"/>
      <c r="CY1562"/>
      <c r="CZ1562"/>
      <c r="DA1562"/>
      <c r="DB1562"/>
      <c r="DC1562"/>
      <c r="DD1562"/>
      <c r="DE1562"/>
      <c r="DF1562"/>
      <c r="DG1562"/>
      <c r="DH1562"/>
      <c r="DI1562"/>
      <c r="DJ1562"/>
      <c r="DK1562"/>
      <c r="DL1562"/>
      <c r="DM1562"/>
      <c r="DN1562"/>
      <c r="DO1562"/>
      <c r="DP1562"/>
      <c r="DQ1562"/>
      <c r="DR1562"/>
      <c r="DS1562"/>
      <c r="DT1562"/>
      <c r="DU1562"/>
      <c r="DV1562"/>
      <c r="DW1562"/>
      <c r="DX1562"/>
      <c r="DY1562"/>
      <c r="DZ1562"/>
      <c r="EA1562"/>
      <c r="EB1562"/>
      <c r="EC1562"/>
      <c r="ED1562"/>
      <c r="EE1562"/>
      <c r="EF1562"/>
      <c r="EG1562"/>
      <c r="EH1562"/>
      <c r="EI1562"/>
      <c r="EJ1562"/>
      <c r="EK1562"/>
      <c r="EL1562"/>
      <c r="EM1562"/>
      <c r="EN1562"/>
      <c r="EO1562"/>
      <c r="EP1562"/>
      <c r="EQ1562"/>
      <c r="ER1562"/>
      <c r="ES1562"/>
      <c r="ET1562"/>
      <c r="EU1562"/>
      <c r="EV1562"/>
      <c r="EW1562"/>
      <c r="EX1562"/>
      <c r="EY1562"/>
      <c r="EZ1562"/>
      <c r="FA1562"/>
      <c r="FB1562"/>
      <c r="FC1562"/>
      <c r="FD1562"/>
      <c r="FE1562"/>
      <c r="FF1562"/>
      <c r="FG1562"/>
      <c r="FH1562"/>
      <c r="FI1562"/>
      <c r="FJ1562"/>
      <c r="FK1562"/>
      <c r="FL1562"/>
      <c r="FM1562"/>
      <c r="FN1562"/>
      <c r="FO1562"/>
      <c r="FP1562"/>
      <c r="FQ1562"/>
      <c r="FR1562"/>
      <c r="FS1562"/>
      <c r="FT1562"/>
      <c r="FU1562"/>
      <c r="FV1562"/>
      <c r="FW1562"/>
      <c r="FX1562"/>
      <c r="FY1562"/>
      <c r="FZ1562"/>
      <c r="GA1562"/>
      <c r="GB1562"/>
      <c r="GC1562"/>
      <c r="GD1562"/>
      <c r="GE1562"/>
      <c r="GF1562"/>
      <c r="GG1562"/>
      <c r="GH1562"/>
      <c r="GI1562"/>
      <c r="GJ1562"/>
      <c r="GK1562"/>
      <c r="GL1562"/>
      <c r="GM1562"/>
      <c r="GN1562"/>
      <c r="GO1562"/>
      <c r="GP1562"/>
      <c r="GQ1562"/>
      <c r="GR1562"/>
      <c r="GS1562"/>
      <c r="GT1562"/>
      <c r="GU1562"/>
      <c r="GV1562"/>
      <c r="GW1562"/>
      <c r="GX1562"/>
      <c r="GY1562"/>
      <c r="GZ1562"/>
      <c r="HA1562"/>
      <c r="HB1562"/>
      <c r="HC1562"/>
      <c r="HD1562"/>
      <c r="HE1562"/>
      <c r="HF1562"/>
      <c r="HG1562"/>
      <c r="HH1562"/>
      <c r="HI1562"/>
      <c r="HJ1562"/>
      <c r="HK1562"/>
      <c r="HL1562"/>
      <c r="HM1562"/>
      <c r="HN1562"/>
      <c r="HO1562"/>
      <c r="HP1562"/>
      <c r="HQ1562"/>
      <c r="HR1562"/>
      <c r="HS1562"/>
      <c r="HT1562"/>
      <c r="HU1562"/>
      <c r="HV1562"/>
      <c r="HW1562"/>
      <c r="HX1562"/>
      <c r="HY1562"/>
      <c r="HZ1562"/>
      <c r="IA1562"/>
      <c r="IB1562"/>
      <c r="IC1562"/>
      <c r="ID1562"/>
      <c r="IE1562"/>
      <c r="IF1562"/>
      <c r="IG1562"/>
      <c r="IH1562"/>
      <c r="II1562"/>
      <c r="IJ1562"/>
      <c r="IK1562"/>
      <c r="IL1562"/>
      <c r="IM1562"/>
      <c r="IN1562"/>
      <c r="IO1562"/>
      <c r="IP1562"/>
      <c r="IQ1562"/>
      <c r="IR1562"/>
      <c r="IS1562"/>
      <c r="IT1562"/>
      <c r="IU1562"/>
      <c r="IV1562"/>
      <c r="IW1562"/>
      <c r="IX1562"/>
      <c r="IY1562"/>
      <c r="IZ1562"/>
      <c r="JA1562"/>
      <c r="JB1562"/>
      <c r="JC1562"/>
      <c r="JD1562"/>
      <c r="JE1562"/>
      <c r="JF1562"/>
      <c r="JG1562"/>
      <c r="JH1562"/>
      <c r="JI1562"/>
      <c r="JJ1562"/>
      <c r="JK1562"/>
      <c r="JL1562"/>
      <c r="JM1562"/>
      <c r="JN1562"/>
      <c r="JO1562"/>
      <c r="JP1562"/>
      <c r="JQ1562"/>
      <c r="JR1562"/>
      <c r="JS1562"/>
      <c r="JT1562"/>
      <c r="JU1562"/>
      <c r="JV1562"/>
      <c r="JW1562"/>
      <c r="JX1562"/>
      <c r="JY1562"/>
      <c r="JZ1562"/>
      <c r="KA1562"/>
      <c r="KB1562"/>
      <c r="KC1562"/>
      <c r="KD1562"/>
      <c r="KE1562"/>
      <c r="KF1562"/>
      <c r="KG1562"/>
      <c r="KH1562"/>
      <c r="KI1562"/>
      <c r="KJ1562"/>
      <c r="KK1562"/>
      <c r="KL1562"/>
      <c r="KM1562"/>
      <c r="KN1562"/>
      <c r="KO1562"/>
      <c r="KP1562"/>
      <c r="KQ1562"/>
      <c r="KR1562"/>
      <c r="KS1562"/>
      <c r="KT1562"/>
      <c r="KU1562"/>
      <c r="KV1562"/>
      <c r="KW1562"/>
      <c r="KX1562"/>
      <c r="KY1562"/>
      <c r="KZ1562"/>
      <c r="LA1562"/>
      <c r="LB1562"/>
      <c r="LC1562"/>
      <c r="LD1562"/>
      <c r="LE1562"/>
      <c r="LF1562"/>
      <c r="LG1562"/>
      <c r="LH1562"/>
      <c r="LI1562"/>
      <c r="LJ1562"/>
      <c r="LK1562"/>
      <c r="LL1562"/>
      <c r="LM1562"/>
      <c r="LN1562"/>
      <c r="LO1562"/>
      <c r="LP1562"/>
      <c r="LQ1562"/>
      <c r="LR1562"/>
      <c r="LS1562"/>
      <c r="LT1562"/>
      <c r="LU1562"/>
      <c r="LV1562"/>
      <c r="LW1562"/>
      <c r="LX1562"/>
      <c r="LY1562"/>
      <c r="LZ1562"/>
      <c r="MA1562"/>
      <c r="MB1562"/>
      <c r="MC1562"/>
      <c r="MD1562"/>
      <c r="ME1562"/>
      <c r="MF1562"/>
      <c r="MG1562"/>
      <c r="MH1562"/>
      <c r="MI1562"/>
      <c r="MJ1562"/>
      <c r="MK1562"/>
      <c r="ML1562"/>
      <c r="MM1562"/>
      <c r="MN1562"/>
      <c r="MO1562"/>
      <c r="MP1562"/>
      <c r="MQ1562"/>
      <c r="MR1562"/>
      <c r="MS1562"/>
      <c r="MT1562"/>
      <c r="MU1562"/>
      <c r="MV1562"/>
      <c r="MW1562"/>
      <c r="MX1562"/>
      <c r="MY1562"/>
      <c r="MZ1562"/>
      <c r="NA1562"/>
      <c r="NB1562"/>
      <c r="NC1562"/>
      <c r="ND1562"/>
      <c r="NE1562"/>
      <c r="NF1562"/>
      <c r="NG1562"/>
      <c r="NH1562"/>
      <c r="NI1562"/>
      <c r="NJ1562"/>
      <c r="NK1562"/>
      <c r="NL1562"/>
      <c r="NM1562"/>
      <c r="NN1562"/>
      <c r="NO1562"/>
      <c r="NP1562"/>
      <c r="NQ1562"/>
      <c r="NR1562"/>
      <c r="NS1562"/>
      <c r="NT1562"/>
      <c r="NU1562"/>
      <c r="NV1562"/>
      <c r="NW1562"/>
      <c r="NX1562"/>
      <c r="NY1562"/>
      <c r="NZ1562"/>
      <c r="OA1562"/>
    </row>
    <row r="1563" spans="16:391"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  <c r="CN1563"/>
      <c r="CO1563"/>
      <c r="CP1563"/>
      <c r="CQ1563"/>
      <c r="CR1563"/>
      <c r="CS1563"/>
      <c r="CT1563"/>
      <c r="CU1563"/>
      <c r="CV1563"/>
      <c r="CW1563"/>
      <c r="CX1563"/>
      <c r="CY1563"/>
      <c r="CZ1563"/>
      <c r="DA1563"/>
      <c r="DB1563"/>
      <c r="DC1563"/>
      <c r="DD1563"/>
      <c r="DE1563"/>
      <c r="DF1563"/>
      <c r="DG1563"/>
      <c r="DH1563"/>
      <c r="DI1563"/>
      <c r="DJ1563"/>
      <c r="DK1563"/>
      <c r="DL1563"/>
      <c r="DM1563"/>
      <c r="DN1563"/>
      <c r="DO1563"/>
      <c r="DP1563"/>
      <c r="DQ1563"/>
      <c r="DR1563"/>
      <c r="DS1563"/>
      <c r="DT1563"/>
      <c r="DU1563"/>
      <c r="DV1563"/>
      <c r="DW1563"/>
      <c r="DX1563"/>
      <c r="DY1563"/>
      <c r="DZ1563"/>
      <c r="EA1563"/>
      <c r="EB1563"/>
      <c r="EC1563"/>
      <c r="ED1563"/>
      <c r="EE1563"/>
      <c r="EF1563"/>
      <c r="EG1563"/>
      <c r="EH1563"/>
      <c r="EI1563"/>
      <c r="EJ1563"/>
      <c r="EK1563"/>
      <c r="EL1563"/>
      <c r="EM1563"/>
      <c r="EN1563"/>
      <c r="EO1563"/>
      <c r="EP1563"/>
      <c r="EQ1563"/>
      <c r="ER1563"/>
      <c r="ES1563"/>
      <c r="ET1563"/>
      <c r="EU1563"/>
      <c r="EV1563"/>
      <c r="EW1563"/>
      <c r="EX1563"/>
      <c r="EY1563"/>
      <c r="EZ1563"/>
      <c r="FA1563"/>
      <c r="FB1563"/>
      <c r="FC1563"/>
      <c r="FD1563"/>
      <c r="FE1563"/>
      <c r="FF1563"/>
      <c r="FG1563"/>
      <c r="FH1563"/>
      <c r="FI1563"/>
      <c r="FJ1563"/>
      <c r="FK1563"/>
      <c r="FL1563"/>
      <c r="FM1563"/>
      <c r="FN1563"/>
      <c r="FO1563"/>
      <c r="FP1563"/>
      <c r="FQ1563"/>
      <c r="FR1563"/>
      <c r="FS1563"/>
      <c r="FT1563"/>
      <c r="FU1563"/>
      <c r="FV1563"/>
      <c r="FW1563"/>
      <c r="FX1563"/>
      <c r="FY1563"/>
      <c r="FZ1563"/>
      <c r="GA1563"/>
      <c r="GB1563"/>
      <c r="GC1563"/>
      <c r="GD1563"/>
      <c r="GE1563"/>
      <c r="GF1563"/>
      <c r="GG1563"/>
      <c r="GH1563"/>
      <c r="GI1563"/>
      <c r="GJ1563"/>
      <c r="GK1563"/>
      <c r="GL1563"/>
      <c r="GM1563"/>
      <c r="GN1563"/>
      <c r="GO1563"/>
      <c r="GP1563"/>
      <c r="GQ1563"/>
      <c r="GR1563"/>
      <c r="GS1563"/>
      <c r="GT1563"/>
      <c r="GU1563"/>
      <c r="GV1563"/>
      <c r="GW1563"/>
      <c r="GX1563"/>
      <c r="GY1563"/>
      <c r="GZ1563"/>
      <c r="HA1563"/>
      <c r="HB1563"/>
      <c r="HC1563"/>
      <c r="HD1563"/>
      <c r="HE1563"/>
      <c r="HF1563"/>
      <c r="HG1563"/>
      <c r="HH1563"/>
      <c r="HI1563"/>
      <c r="HJ1563"/>
      <c r="HK1563"/>
      <c r="HL1563"/>
      <c r="HM1563"/>
      <c r="HN1563"/>
      <c r="HO1563"/>
      <c r="HP1563"/>
      <c r="HQ1563"/>
      <c r="HR1563"/>
      <c r="HS1563"/>
      <c r="HT1563"/>
      <c r="HU1563"/>
      <c r="HV1563"/>
      <c r="HW1563"/>
      <c r="HX1563"/>
      <c r="HY1563"/>
      <c r="HZ1563"/>
      <c r="IA1563"/>
      <c r="IB1563"/>
      <c r="IC1563"/>
      <c r="ID1563"/>
      <c r="IE1563"/>
      <c r="IF1563"/>
      <c r="IG1563"/>
      <c r="IH1563"/>
      <c r="II1563"/>
      <c r="IJ1563"/>
      <c r="IK1563"/>
      <c r="IL1563"/>
      <c r="IM1563"/>
      <c r="IN1563"/>
      <c r="IO1563"/>
      <c r="IP1563"/>
      <c r="IQ1563"/>
      <c r="IR1563"/>
      <c r="IS1563"/>
      <c r="IT1563"/>
      <c r="IU1563"/>
      <c r="IV1563"/>
      <c r="IW1563"/>
      <c r="IX1563"/>
      <c r="IY1563"/>
      <c r="IZ1563"/>
      <c r="JA1563"/>
      <c r="JB1563"/>
      <c r="JC1563"/>
      <c r="JD1563"/>
      <c r="JE1563"/>
      <c r="JF1563"/>
      <c r="JG1563"/>
      <c r="JH1563"/>
      <c r="JI1563"/>
      <c r="JJ1563"/>
      <c r="JK1563"/>
      <c r="JL1563"/>
      <c r="JM1563"/>
      <c r="JN1563"/>
      <c r="JO1563"/>
      <c r="JP1563"/>
      <c r="JQ1563"/>
      <c r="JR1563"/>
      <c r="JS1563"/>
      <c r="JT1563"/>
      <c r="JU1563"/>
      <c r="JV1563"/>
      <c r="JW1563"/>
      <c r="JX1563"/>
      <c r="JY1563"/>
      <c r="JZ1563"/>
      <c r="KA1563"/>
      <c r="KB1563"/>
      <c r="KC1563"/>
      <c r="KD1563"/>
      <c r="KE1563"/>
      <c r="KF1563"/>
      <c r="KG1563"/>
      <c r="KH1563"/>
      <c r="KI1563"/>
      <c r="KJ1563"/>
      <c r="KK1563"/>
      <c r="KL1563"/>
      <c r="KM1563"/>
      <c r="KN1563"/>
      <c r="KO1563"/>
      <c r="KP1563"/>
      <c r="KQ1563"/>
      <c r="KR1563"/>
      <c r="KS1563"/>
      <c r="KT1563"/>
      <c r="KU1563"/>
      <c r="KV1563"/>
      <c r="KW1563"/>
      <c r="KX1563"/>
      <c r="KY1563"/>
      <c r="KZ1563"/>
      <c r="LA1563"/>
      <c r="LB1563"/>
      <c r="LC1563"/>
      <c r="LD1563"/>
      <c r="LE1563"/>
      <c r="LF1563"/>
      <c r="LG1563"/>
      <c r="LH1563"/>
      <c r="LI1563"/>
      <c r="LJ1563"/>
      <c r="LK1563"/>
      <c r="LL1563"/>
      <c r="LM1563"/>
      <c r="LN1563"/>
      <c r="LO1563"/>
      <c r="LP1563"/>
      <c r="LQ1563"/>
      <c r="LR1563"/>
      <c r="LS1563"/>
      <c r="LT1563"/>
      <c r="LU1563"/>
      <c r="LV1563"/>
      <c r="LW1563"/>
      <c r="LX1563"/>
      <c r="LY1563"/>
      <c r="LZ1563"/>
      <c r="MA1563"/>
      <c r="MB1563"/>
      <c r="MC1563"/>
      <c r="MD1563"/>
      <c r="ME1563"/>
      <c r="MF1563"/>
      <c r="MG1563"/>
      <c r="MH1563"/>
      <c r="MI1563"/>
      <c r="MJ1563"/>
      <c r="MK1563"/>
      <c r="ML1563"/>
      <c r="MM1563"/>
      <c r="MN1563"/>
      <c r="MO1563"/>
      <c r="MP1563"/>
      <c r="MQ1563"/>
      <c r="MR1563"/>
      <c r="MS1563"/>
      <c r="MT1563"/>
      <c r="MU1563"/>
      <c r="MV1563"/>
      <c r="MW1563"/>
      <c r="MX1563"/>
      <c r="MY1563"/>
      <c r="MZ1563"/>
      <c r="NA1563"/>
      <c r="NB1563"/>
      <c r="NC1563"/>
      <c r="ND1563"/>
      <c r="NE1563"/>
      <c r="NF1563"/>
      <c r="NG1563"/>
      <c r="NH1563"/>
      <c r="NI1563"/>
      <c r="NJ1563"/>
      <c r="NK1563"/>
      <c r="NL1563"/>
      <c r="NM1563"/>
      <c r="NN1563"/>
      <c r="NO1563"/>
      <c r="NP1563"/>
      <c r="NQ1563"/>
      <c r="NR1563"/>
      <c r="NS1563"/>
      <c r="NT1563"/>
      <c r="NU1563"/>
      <c r="NV1563"/>
      <c r="NW1563"/>
      <c r="NX1563"/>
      <c r="NY1563"/>
      <c r="NZ1563"/>
      <c r="OA1563"/>
    </row>
    <row r="1564" spans="16:391"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  <c r="CN1564"/>
      <c r="CO1564"/>
      <c r="CP1564"/>
      <c r="CQ1564"/>
      <c r="CR1564"/>
      <c r="CS1564"/>
      <c r="CT1564"/>
      <c r="CU1564"/>
      <c r="CV1564"/>
      <c r="CW1564"/>
      <c r="CX1564"/>
      <c r="CY1564"/>
      <c r="CZ1564"/>
      <c r="DA1564"/>
      <c r="DB1564"/>
      <c r="DC1564"/>
      <c r="DD1564"/>
      <c r="DE1564"/>
      <c r="DF1564"/>
      <c r="DG1564"/>
      <c r="DH1564"/>
      <c r="DI1564"/>
      <c r="DJ1564"/>
      <c r="DK1564"/>
      <c r="DL1564"/>
      <c r="DM1564"/>
      <c r="DN1564"/>
      <c r="DO1564"/>
      <c r="DP1564"/>
      <c r="DQ1564"/>
      <c r="DR1564"/>
      <c r="DS1564"/>
      <c r="DT1564"/>
      <c r="DU1564"/>
      <c r="DV1564"/>
      <c r="DW1564"/>
      <c r="DX1564"/>
      <c r="DY1564"/>
      <c r="DZ1564"/>
      <c r="EA1564"/>
      <c r="EB1564"/>
      <c r="EC1564"/>
      <c r="ED1564"/>
      <c r="EE1564"/>
      <c r="EF1564"/>
      <c r="EG1564"/>
      <c r="EH1564"/>
      <c r="EI1564"/>
      <c r="EJ1564"/>
      <c r="EK1564"/>
      <c r="EL1564"/>
      <c r="EM1564"/>
      <c r="EN1564"/>
      <c r="EO1564"/>
      <c r="EP1564"/>
      <c r="EQ1564"/>
      <c r="ER1564"/>
      <c r="ES1564"/>
      <c r="ET1564"/>
      <c r="EU1564"/>
      <c r="EV1564"/>
      <c r="EW1564"/>
      <c r="EX1564"/>
      <c r="EY1564"/>
      <c r="EZ1564"/>
      <c r="FA1564"/>
      <c r="FB1564"/>
      <c r="FC1564"/>
      <c r="FD1564"/>
      <c r="FE1564"/>
      <c r="FF1564"/>
      <c r="FG1564"/>
      <c r="FH1564"/>
      <c r="FI1564"/>
      <c r="FJ1564"/>
      <c r="FK1564"/>
      <c r="FL1564"/>
      <c r="FM1564"/>
      <c r="FN1564"/>
      <c r="FO1564"/>
      <c r="FP1564"/>
      <c r="FQ1564"/>
      <c r="FR1564"/>
      <c r="FS1564"/>
      <c r="FT1564"/>
      <c r="FU1564"/>
      <c r="FV1564"/>
      <c r="FW1564"/>
      <c r="FX1564"/>
      <c r="FY1564"/>
      <c r="FZ1564"/>
      <c r="GA1564"/>
      <c r="GB1564"/>
      <c r="GC1564"/>
      <c r="GD1564"/>
      <c r="GE1564"/>
      <c r="GF1564"/>
      <c r="GG1564"/>
      <c r="GH1564"/>
      <c r="GI1564"/>
      <c r="GJ1564"/>
      <c r="GK1564"/>
      <c r="GL1564"/>
      <c r="GM1564"/>
      <c r="GN1564"/>
      <c r="GO1564"/>
      <c r="GP1564"/>
      <c r="GQ1564"/>
      <c r="GR1564"/>
      <c r="GS1564"/>
      <c r="GT1564"/>
      <c r="GU1564"/>
      <c r="GV1564"/>
      <c r="GW1564"/>
      <c r="GX1564"/>
      <c r="GY1564"/>
      <c r="GZ1564"/>
      <c r="HA1564"/>
      <c r="HB1564"/>
      <c r="HC1564"/>
      <c r="HD1564"/>
      <c r="HE1564"/>
      <c r="HF1564"/>
      <c r="HG1564"/>
      <c r="HH1564"/>
      <c r="HI1564"/>
      <c r="HJ1564"/>
      <c r="HK1564"/>
      <c r="HL1564"/>
      <c r="HM1564"/>
      <c r="HN1564"/>
      <c r="HO1564"/>
      <c r="HP1564"/>
      <c r="HQ1564"/>
      <c r="HR1564"/>
      <c r="HS1564"/>
      <c r="HT1564"/>
      <c r="HU1564"/>
      <c r="HV1564"/>
      <c r="HW1564"/>
      <c r="HX1564"/>
      <c r="HY1564"/>
      <c r="HZ1564"/>
      <c r="IA1564"/>
      <c r="IB1564"/>
      <c r="IC1564"/>
      <c r="ID1564"/>
      <c r="IE1564"/>
      <c r="IF1564"/>
      <c r="IG1564"/>
      <c r="IH1564"/>
      <c r="II1564"/>
      <c r="IJ1564"/>
      <c r="IK1564"/>
      <c r="IL1564"/>
      <c r="IM1564"/>
      <c r="IN1564"/>
      <c r="IO1564"/>
      <c r="IP1564"/>
      <c r="IQ1564"/>
      <c r="IR1564"/>
      <c r="IS1564"/>
      <c r="IT1564"/>
      <c r="IU1564"/>
      <c r="IV1564"/>
      <c r="IW1564"/>
      <c r="IX1564"/>
      <c r="IY1564"/>
      <c r="IZ1564"/>
      <c r="JA1564"/>
      <c r="JB1564"/>
      <c r="JC1564"/>
      <c r="JD1564"/>
      <c r="JE1564"/>
      <c r="JF1564"/>
      <c r="JG1564"/>
      <c r="JH1564"/>
      <c r="JI1564"/>
      <c r="JJ1564"/>
      <c r="JK1564"/>
      <c r="JL1564"/>
      <c r="JM1564"/>
      <c r="JN1564"/>
      <c r="JO1564"/>
      <c r="JP1564"/>
      <c r="JQ1564"/>
      <c r="JR1564"/>
      <c r="JS1564"/>
      <c r="JT1564"/>
      <c r="JU1564"/>
      <c r="JV1564"/>
      <c r="JW1564"/>
      <c r="JX1564"/>
      <c r="JY1564"/>
      <c r="JZ1564"/>
      <c r="KA1564"/>
      <c r="KB1564"/>
      <c r="KC1564"/>
      <c r="KD1564"/>
      <c r="KE1564"/>
      <c r="KF1564"/>
      <c r="KG1564"/>
      <c r="KH1564"/>
      <c r="KI1564"/>
      <c r="KJ1564"/>
      <c r="KK1564"/>
      <c r="KL1564"/>
      <c r="KM1564"/>
      <c r="KN1564"/>
      <c r="KO1564"/>
      <c r="KP1564"/>
      <c r="KQ1564"/>
      <c r="KR1564"/>
      <c r="KS1564"/>
      <c r="KT1564"/>
      <c r="KU1564"/>
      <c r="KV1564"/>
      <c r="KW1564"/>
      <c r="KX1564"/>
      <c r="KY1564"/>
      <c r="KZ1564"/>
      <c r="LA1564"/>
      <c r="LB1564"/>
      <c r="LC1564"/>
      <c r="LD1564"/>
      <c r="LE1564"/>
      <c r="LF1564"/>
      <c r="LG1564"/>
      <c r="LH1564"/>
      <c r="LI1564"/>
      <c r="LJ1564"/>
      <c r="LK1564"/>
      <c r="LL1564"/>
      <c r="LM1564"/>
      <c r="LN1564"/>
      <c r="LO1564"/>
      <c r="LP1564"/>
      <c r="LQ1564"/>
      <c r="LR1564"/>
      <c r="LS1564"/>
      <c r="LT1564"/>
      <c r="LU1564"/>
      <c r="LV1564"/>
      <c r="LW1564"/>
      <c r="LX1564"/>
      <c r="LY1564"/>
      <c r="LZ1564"/>
      <c r="MA1564"/>
      <c r="MB1564"/>
      <c r="MC1564"/>
      <c r="MD1564"/>
      <c r="ME1564"/>
      <c r="MF1564"/>
      <c r="MG1564"/>
      <c r="MH1564"/>
      <c r="MI1564"/>
      <c r="MJ1564"/>
      <c r="MK1564"/>
      <c r="ML1564"/>
      <c r="MM1564"/>
      <c r="MN1564"/>
      <c r="MO1564"/>
      <c r="MP1564"/>
      <c r="MQ1564"/>
      <c r="MR1564"/>
      <c r="MS1564"/>
      <c r="MT1564"/>
      <c r="MU1564"/>
      <c r="MV1564"/>
      <c r="MW1564"/>
      <c r="MX1564"/>
      <c r="MY1564"/>
      <c r="MZ1564"/>
      <c r="NA1564"/>
      <c r="NB1564"/>
      <c r="NC1564"/>
      <c r="ND1564"/>
      <c r="NE1564"/>
      <c r="NF1564"/>
      <c r="NG1564"/>
      <c r="NH1564"/>
      <c r="NI1564"/>
      <c r="NJ1564"/>
      <c r="NK1564"/>
      <c r="NL1564"/>
      <c r="NM1564"/>
      <c r="NN1564"/>
      <c r="NO1564"/>
      <c r="NP1564"/>
      <c r="NQ1564"/>
      <c r="NR1564"/>
      <c r="NS1564"/>
      <c r="NT1564"/>
      <c r="NU1564"/>
      <c r="NV1564"/>
      <c r="NW1564"/>
      <c r="NX1564"/>
      <c r="NY1564"/>
      <c r="NZ1564"/>
      <c r="OA1564"/>
    </row>
    <row r="1565" spans="16:391"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  <c r="CN1565"/>
      <c r="CO1565"/>
      <c r="CP1565"/>
      <c r="CQ1565"/>
      <c r="CR1565"/>
      <c r="CS1565"/>
      <c r="CT1565"/>
      <c r="CU1565"/>
      <c r="CV1565"/>
      <c r="CW1565"/>
      <c r="CX1565"/>
      <c r="CY1565"/>
      <c r="CZ1565"/>
      <c r="DA1565"/>
      <c r="DB1565"/>
      <c r="DC1565"/>
      <c r="DD1565"/>
      <c r="DE1565"/>
      <c r="DF1565"/>
      <c r="DG1565"/>
      <c r="DH1565"/>
      <c r="DI1565"/>
      <c r="DJ1565"/>
      <c r="DK1565"/>
      <c r="DL1565"/>
      <c r="DM1565"/>
      <c r="DN1565"/>
      <c r="DO1565"/>
      <c r="DP1565"/>
      <c r="DQ1565"/>
      <c r="DR1565"/>
      <c r="DS1565"/>
      <c r="DT1565"/>
      <c r="DU1565"/>
      <c r="DV1565"/>
      <c r="DW1565"/>
      <c r="DX1565"/>
      <c r="DY1565"/>
      <c r="DZ1565"/>
      <c r="EA1565"/>
      <c r="EB1565"/>
      <c r="EC1565"/>
      <c r="ED1565"/>
      <c r="EE1565"/>
      <c r="EF1565"/>
      <c r="EG1565"/>
      <c r="EH1565"/>
      <c r="EI1565"/>
      <c r="EJ1565"/>
      <c r="EK1565"/>
      <c r="EL1565"/>
      <c r="EM1565"/>
      <c r="EN1565"/>
      <c r="EO1565"/>
      <c r="EP1565"/>
      <c r="EQ1565"/>
      <c r="ER1565"/>
      <c r="ES1565"/>
      <c r="ET1565"/>
      <c r="EU1565"/>
      <c r="EV1565"/>
      <c r="EW1565"/>
      <c r="EX1565"/>
      <c r="EY1565"/>
      <c r="EZ1565"/>
      <c r="FA1565"/>
      <c r="FB1565"/>
      <c r="FC1565"/>
      <c r="FD1565"/>
      <c r="FE1565"/>
      <c r="FF1565"/>
      <c r="FG1565"/>
      <c r="FH1565"/>
      <c r="FI1565"/>
      <c r="FJ1565"/>
      <c r="FK1565"/>
      <c r="FL1565"/>
      <c r="FM1565"/>
      <c r="FN1565"/>
      <c r="FO1565"/>
      <c r="FP1565"/>
      <c r="FQ1565"/>
      <c r="FR1565"/>
      <c r="FS1565"/>
      <c r="FT1565"/>
      <c r="FU1565"/>
      <c r="FV1565"/>
      <c r="FW1565"/>
      <c r="FX1565"/>
      <c r="FY1565"/>
      <c r="FZ1565"/>
      <c r="GA1565"/>
      <c r="GB1565"/>
      <c r="GC1565"/>
      <c r="GD1565"/>
      <c r="GE1565"/>
      <c r="GF1565"/>
      <c r="GG1565"/>
      <c r="GH1565"/>
      <c r="GI1565"/>
      <c r="GJ1565"/>
      <c r="GK1565"/>
      <c r="GL1565"/>
      <c r="GM1565"/>
      <c r="GN1565"/>
      <c r="GO1565"/>
      <c r="GP1565"/>
      <c r="GQ1565"/>
      <c r="GR1565"/>
      <c r="GS1565"/>
      <c r="GT1565"/>
      <c r="GU1565"/>
      <c r="GV1565"/>
      <c r="GW1565"/>
      <c r="GX1565"/>
      <c r="GY1565"/>
      <c r="GZ1565"/>
      <c r="HA1565"/>
      <c r="HB1565"/>
      <c r="HC1565"/>
      <c r="HD1565"/>
      <c r="HE1565"/>
      <c r="HF1565"/>
      <c r="HG1565"/>
      <c r="HH1565"/>
      <c r="HI1565"/>
      <c r="HJ1565"/>
      <c r="HK1565"/>
      <c r="HL1565"/>
      <c r="HM1565"/>
      <c r="HN1565"/>
      <c r="HO1565"/>
      <c r="HP1565"/>
      <c r="HQ1565"/>
      <c r="HR1565"/>
      <c r="HS1565"/>
      <c r="HT1565"/>
      <c r="HU1565"/>
      <c r="HV1565"/>
      <c r="HW1565"/>
      <c r="HX1565"/>
      <c r="HY1565"/>
      <c r="HZ1565"/>
      <c r="IA1565"/>
      <c r="IB1565"/>
      <c r="IC1565"/>
      <c r="ID1565"/>
      <c r="IE1565"/>
      <c r="IF1565"/>
      <c r="IG1565"/>
      <c r="IH1565"/>
      <c r="II1565"/>
      <c r="IJ1565"/>
      <c r="IK1565"/>
      <c r="IL1565"/>
      <c r="IM1565"/>
      <c r="IN1565"/>
      <c r="IO1565"/>
      <c r="IP1565"/>
      <c r="IQ1565"/>
      <c r="IR1565"/>
      <c r="IS1565"/>
      <c r="IT1565"/>
      <c r="IU1565"/>
      <c r="IV1565"/>
      <c r="IW1565"/>
      <c r="IX1565"/>
      <c r="IY1565"/>
      <c r="IZ1565"/>
      <c r="JA1565"/>
      <c r="JB1565"/>
      <c r="JC1565"/>
      <c r="JD1565"/>
      <c r="JE1565"/>
      <c r="JF1565"/>
      <c r="JG1565"/>
      <c r="JH1565"/>
      <c r="JI1565"/>
      <c r="JJ1565"/>
      <c r="JK1565"/>
      <c r="JL1565"/>
      <c r="JM1565"/>
      <c r="JN1565"/>
      <c r="JO1565"/>
      <c r="JP1565"/>
      <c r="JQ1565"/>
      <c r="JR1565"/>
      <c r="JS1565"/>
      <c r="JT1565"/>
      <c r="JU1565"/>
      <c r="JV1565"/>
      <c r="JW1565"/>
      <c r="JX1565"/>
      <c r="JY1565"/>
      <c r="JZ1565"/>
      <c r="KA1565"/>
      <c r="KB1565"/>
      <c r="KC1565"/>
      <c r="KD1565"/>
      <c r="KE1565"/>
      <c r="KF1565"/>
      <c r="KG1565"/>
      <c r="KH1565"/>
      <c r="KI1565"/>
      <c r="KJ1565"/>
      <c r="KK1565"/>
      <c r="KL1565"/>
      <c r="KM1565"/>
      <c r="KN1565"/>
      <c r="KO1565"/>
      <c r="KP1565"/>
      <c r="KQ1565"/>
      <c r="KR1565"/>
      <c r="KS1565"/>
      <c r="KT1565"/>
      <c r="KU1565"/>
      <c r="KV1565"/>
      <c r="KW1565"/>
      <c r="KX1565"/>
      <c r="KY1565"/>
      <c r="KZ1565"/>
      <c r="LA1565"/>
      <c r="LB1565"/>
      <c r="LC1565"/>
      <c r="LD1565"/>
      <c r="LE1565"/>
      <c r="LF1565"/>
      <c r="LG1565"/>
      <c r="LH1565"/>
      <c r="LI1565"/>
      <c r="LJ1565"/>
      <c r="LK1565"/>
      <c r="LL1565"/>
      <c r="LM1565"/>
      <c r="LN1565"/>
      <c r="LO1565"/>
      <c r="LP1565"/>
      <c r="LQ1565"/>
      <c r="LR1565"/>
      <c r="LS1565"/>
      <c r="LT1565"/>
      <c r="LU1565"/>
      <c r="LV1565"/>
      <c r="LW1565"/>
      <c r="LX1565"/>
      <c r="LY1565"/>
      <c r="LZ1565"/>
      <c r="MA1565"/>
      <c r="MB1565"/>
      <c r="MC1565"/>
      <c r="MD1565"/>
      <c r="ME1565"/>
      <c r="MF1565"/>
      <c r="MG1565"/>
      <c r="MH1565"/>
      <c r="MI1565"/>
      <c r="MJ1565"/>
      <c r="MK1565"/>
      <c r="ML1565"/>
      <c r="MM1565"/>
      <c r="MN1565"/>
      <c r="MO1565"/>
      <c r="MP1565"/>
      <c r="MQ1565"/>
      <c r="MR1565"/>
      <c r="MS1565"/>
      <c r="MT1565"/>
      <c r="MU1565"/>
      <c r="MV1565"/>
      <c r="MW1565"/>
      <c r="MX1565"/>
      <c r="MY1565"/>
      <c r="MZ1565"/>
      <c r="NA1565"/>
      <c r="NB1565"/>
      <c r="NC1565"/>
      <c r="ND1565"/>
      <c r="NE1565"/>
      <c r="NF1565"/>
      <c r="NG1565"/>
      <c r="NH1565"/>
      <c r="NI1565"/>
      <c r="NJ1565"/>
      <c r="NK1565"/>
      <c r="NL1565"/>
      <c r="NM1565"/>
      <c r="NN1565"/>
      <c r="NO1565"/>
      <c r="NP1565"/>
      <c r="NQ1565"/>
      <c r="NR1565"/>
      <c r="NS1565"/>
      <c r="NT1565"/>
      <c r="NU1565"/>
      <c r="NV1565"/>
      <c r="NW1565"/>
      <c r="NX1565"/>
      <c r="NY1565"/>
      <c r="NZ1565"/>
      <c r="OA1565"/>
    </row>
    <row r="1566" spans="16:391"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  <c r="CN1566"/>
      <c r="CO1566"/>
      <c r="CP1566"/>
      <c r="CQ1566"/>
      <c r="CR1566"/>
      <c r="CS1566"/>
      <c r="CT1566"/>
      <c r="CU1566"/>
      <c r="CV1566"/>
      <c r="CW1566"/>
      <c r="CX1566"/>
      <c r="CY1566"/>
      <c r="CZ1566"/>
      <c r="DA1566"/>
      <c r="DB1566"/>
      <c r="DC1566"/>
      <c r="DD1566"/>
      <c r="DE1566"/>
      <c r="DF1566"/>
      <c r="DG1566"/>
      <c r="DH1566"/>
      <c r="DI1566"/>
      <c r="DJ1566"/>
      <c r="DK1566"/>
      <c r="DL1566"/>
      <c r="DM1566"/>
      <c r="DN1566"/>
      <c r="DO1566"/>
      <c r="DP1566"/>
      <c r="DQ1566"/>
      <c r="DR1566"/>
      <c r="DS1566"/>
      <c r="DT1566"/>
      <c r="DU1566"/>
      <c r="DV1566"/>
      <c r="DW1566"/>
      <c r="DX1566"/>
      <c r="DY1566"/>
      <c r="DZ1566"/>
      <c r="EA1566"/>
      <c r="EB1566"/>
      <c r="EC1566"/>
      <c r="ED1566"/>
      <c r="EE1566"/>
      <c r="EF1566"/>
      <c r="EG1566"/>
      <c r="EH1566"/>
      <c r="EI1566"/>
      <c r="EJ1566"/>
      <c r="EK1566"/>
      <c r="EL1566"/>
      <c r="EM1566"/>
      <c r="EN1566"/>
      <c r="EO1566"/>
      <c r="EP1566"/>
      <c r="EQ1566"/>
      <c r="ER1566"/>
      <c r="ES1566"/>
      <c r="ET1566"/>
      <c r="EU1566"/>
      <c r="EV1566"/>
      <c r="EW1566"/>
      <c r="EX1566"/>
      <c r="EY1566"/>
      <c r="EZ1566"/>
      <c r="FA1566"/>
      <c r="FB1566"/>
      <c r="FC1566"/>
      <c r="FD1566"/>
      <c r="FE1566"/>
      <c r="FF1566"/>
      <c r="FG1566"/>
      <c r="FH1566"/>
      <c r="FI1566"/>
      <c r="FJ1566"/>
      <c r="FK1566"/>
      <c r="FL1566"/>
      <c r="FM1566"/>
      <c r="FN1566"/>
      <c r="FO1566"/>
      <c r="FP1566"/>
      <c r="FQ1566"/>
      <c r="FR1566"/>
      <c r="FS1566"/>
      <c r="FT1566"/>
      <c r="FU1566"/>
      <c r="FV1566"/>
      <c r="FW1566"/>
      <c r="FX1566"/>
      <c r="FY1566"/>
      <c r="FZ1566"/>
      <c r="GA1566"/>
      <c r="GB1566"/>
      <c r="GC1566"/>
      <c r="GD1566"/>
      <c r="GE1566"/>
      <c r="GF1566"/>
      <c r="GG1566"/>
      <c r="GH1566"/>
      <c r="GI1566"/>
      <c r="GJ1566"/>
      <c r="GK1566"/>
      <c r="GL1566"/>
      <c r="GM1566"/>
      <c r="GN1566"/>
      <c r="GO1566"/>
      <c r="GP1566"/>
      <c r="GQ1566"/>
      <c r="GR1566"/>
      <c r="GS1566"/>
      <c r="GT1566"/>
      <c r="GU1566"/>
      <c r="GV1566"/>
      <c r="GW1566"/>
      <c r="GX1566"/>
      <c r="GY1566"/>
      <c r="GZ1566"/>
      <c r="HA1566"/>
      <c r="HB1566"/>
      <c r="HC1566"/>
      <c r="HD1566"/>
      <c r="HE1566"/>
      <c r="HF1566"/>
      <c r="HG1566"/>
      <c r="HH1566"/>
      <c r="HI1566"/>
      <c r="HJ1566"/>
      <c r="HK1566"/>
      <c r="HL1566"/>
      <c r="HM1566"/>
      <c r="HN1566"/>
      <c r="HO1566"/>
      <c r="HP1566"/>
      <c r="HQ1566"/>
      <c r="HR1566"/>
      <c r="HS1566"/>
      <c r="HT1566"/>
      <c r="HU1566"/>
      <c r="HV1566"/>
      <c r="HW1566"/>
      <c r="HX1566"/>
      <c r="HY1566"/>
      <c r="HZ1566"/>
      <c r="IA1566"/>
      <c r="IB1566"/>
      <c r="IC1566"/>
      <c r="ID1566"/>
      <c r="IE1566"/>
      <c r="IF1566"/>
      <c r="IG1566"/>
      <c r="IH1566"/>
      <c r="II1566"/>
      <c r="IJ1566"/>
      <c r="IK1566"/>
      <c r="IL1566"/>
      <c r="IM1566"/>
      <c r="IN1566"/>
      <c r="IO1566"/>
      <c r="IP1566"/>
      <c r="IQ1566"/>
      <c r="IR1566"/>
      <c r="IS1566"/>
      <c r="IT1566"/>
      <c r="IU1566"/>
      <c r="IV1566"/>
      <c r="IW1566"/>
      <c r="IX1566"/>
      <c r="IY1566"/>
      <c r="IZ1566"/>
      <c r="JA1566"/>
      <c r="JB1566"/>
      <c r="JC1566"/>
      <c r="JD1566"/>
      <c r="JE1566"/>
      <c r="JF1566"/>
      <c r="JG1566"/>
      <c r="JH1566"/>
      <c r="JI1566"/>
      <c r="JJ1566"/>
      <c r="JK1566"/>
      <c r="JL1566"/>
      <c r="JM1566"/>
      <c r="JN1566"/>
      <c r="JO1566"/>
      <c r="JP1566"/>
      <c r="JQ1566"/>
      <c r="JR1566"/>
      <c r="JS1566"/>
      <c r="JT1566"/>
      <c r="JU1566"/>
      <c r="JV1566"/>
      <c r="JW1566"/>
      <c r="JX1566"/>
      <c r="JY1566"/>
      <c r="JZ1566"/>
      <c r="KA1566"/>
      <c r="KB1566"/>
      <c r="KC1566"/>
      <c r="KD1566"/>
      <c r="KE1566"/>
      <c r="KF1566"/>
      <c r="KG1566"/>
      <c r="KH1566"/>
      <c r="KI1566"/>
      <c r="KJ1566"/>
      <c r="KK1566"/>
      <c r="KL1566"/>
      <c r="KM1566"/>
      <c r="KN1566"/>
      <c r="KO1566"/>
      <c r="KP1566"/>
      <c r="KQ1566"/>
      <c r="KR1566"/>
      <c r="KS1566"/>
      <c r="KT1566"/>
      <c r="KU1566"/>
      <c r="KV1566"/>
      <c r="KW1566"/>
      <c r="KX1566"/>
      <c r="KY1566"/>
      <c r="KZ1566"/>
      <c r="LA1566"/>
      <c r="LB1566"/>
      <c r="LC1566"/>
      <c r="LD1566"/>
      <c r="LE1566"/>
      <c r="LF1566"/>
      <c r="LG1566"/>
      <c r="LH1566"/>
      <c r="LI1566"/>
      <c r="LJ1566"/>
      <c r="LK1566"/>
      <c r="LL1566"/>
      <c r="LM1566"/>
      <c r="LN1566"/>
      <c r="LO1566"/>
      <c r="LP1566"/>
      <c r="LQ1566"/>
      <c r="LR1566"/>
      <c r="LS1566"/>
      <c r="LT1566"/>
      <c r="LU1566"/>
      <c r="LV1566"/>
      <c r="LW1566"/>
      <c r="LX1566"/>
      <c r="LY1566"/>
      <c r="LZ1566"/>
      <c r="MA1566"/>
      <c r="MB1566"/>
      <c r="MC1566"/>
      <c r="MD1566"/>
      <c r="ME1566"/>
      <c r="MF1566"/>
      <c r="MG1566"/>
      <c r="MH1566"/>
      <c r="MI1566"/>
      <c r="MJ1566"/>
      <c r="MK1566"/>
      <c r="ML1566"/>
      <c r="MM1566"/>
      <c r="MN1566"/>
      <c r="MO1566"/>
      <c r="MP1566"/>
      <c r="MQ1566"/>
      <c r="MR1566"/>
      <c r="MS1566"/>
      <c r="MT1566"/>
      <c r="MU1566"/>
      <c r="MV1566"/>
      <c r="MW1566"/>
      <c r="MX1566"/>
      <c r="MY1566"/>
      <c r="MZ1566"/>
      <c r="NA1566"/>
      <c r="NB1566"/>
      <c r="NC1566"/>
      <c r="ND1566"/>
      <c r="NE1566"/>
      <c r="NF1566"/>
      <c r="NG1566"/>
      <c r="NH1566"/>
      <c r="NI1566"/>
      <c r="NJ1566"/>
      <c r="NK1566"/>
      <c r="NL1566"/>
      <c r="NM1566"/>
      <c r="NN1566"/>
      <c r="NO1566"/>
      <c r="NP1566"/>
      <c r="NQ1566"/>
      <c r="NR1566"/>
      <c r="NS1566"/>
      <c r="NT1566"/>
      <c r="NU1566"/>
      <c r="NV1566"/>
      <c r="NW1566"/>
      <c r="NX1566"/>
      <c r="NY1566"/>
      <c r="NZ1566"/>
      <c r="OA1566"/>
    </row>
    <row r="1567" spans="16:391"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  <c r="CN1567"/>
      <c r="CO1567"/>
      <c r="CP1567"/>
      <c r="CQ1567"/>
      <c r="CR1567"/>
      <c r="CS1567"/>
      <c r="CT1567"/>
      <c r="CU1567"/>
      <c r="CV1567"/>
      <c r="CW1567"/>
      <c r="CX1567"/>
      <c r="CY1567"/>
      <c r="CZ1567"/>
      <c r="DA1567"/>
      <c r="DB1567"/>
      <c r="DC1567"/>
      <c r="DD1567"/>
      <c r="DE1567"/>
      <c r="DF1567"/>
      <c r="DG1567"/>
      <c r="DH1567"/>
      <c r="DI1567"/>
      <c r="DJ1567"/>
      <c r="DK1567"/>
      <c r="DL1567"/>
      <c r="DM1567"/>
      <c r="DN1567"/>
      <c r="DO1567"/>
      <c r="DP1567"/>
      <c r="DQ1567"/>
      <c r="DR1567"/>
      <c r="DS1567"/>
      <c r="DT1567"/>
      <c r="DU1567"/>
      <c r="DV1567"/>
      <c r="DW1567"/>
      <c r="DX1567"/>
      <c r="DY1567"/>
      <c r="DZ1567"/>
      <c r="EA1567"/>
      <c r="EB1567"/>
      <c r="EC1567"/>
      <c r="ED1567"/>
      <c r="EE1567"/>
      <c r="EF1567"/>
      <c r="EG1567"/>
      <c r="EH1567"/>
      <c r="EI1567"/>
      <c r="EJ1567"/>
      <c r="EK1567"/>
      <c r="EL1567"/>
      <c r="EM1567"/>
      <c r="EN1567"/>
      <c r="EO1567"/>
      <c r="EP1567"/>
      <c r="EQ1567"/>
      <c r="ER1567"/>
      <c r="ES1567"/>
      <c r="ET1567"/>
      <c r="EU1567"/>
      <c r="EV1567"/>
      <c r="EW1567"/>
      <c r="EX1567"/>
      <c r="EY1567"/>
      <c r="EZ1567"/>
      <c r="FA1567"/>
      <c r="FB1567"/>
      <c r="FC1567"/>
      <c r="FD1567"/>
      <c r="FE1567"/>
      <c r="FF1567"/>
      <c r="FG1567"/>
      <c r="FH1567"/>
      <c r="FI1567"/>
      <c r="FJ1567"/>
      <c r="FK1567"/>
      <c r="FL1567"/>
      <c r="FM1567"/>
      <c r="FN1567"/>
      <c r="FO1567"/>
      <c r="FP1567"/>
      <c r="FQ1567"/>
      <c r="FR1567"/>
      <c r="FS1567"/>
      <c r="FT1567"/>
      <c r="FU1567"/>
      <c r="FV1567"/>
      <c r="FW1567"/>
      <c r="FX1567"/>
      <c r="FY1567"/>
      <c r="FZ1567"/>
      <c r="GA1567"/>
      <c r="GB1567"/>
      <c r="GC1567"/>
      <c r="GD1567"/>
      <c r="GE1567"/>
      <c r="GF1567"/>
      <c r="GG1567"/>
      <c r="GH1567"/>
      <c r="GI1567"/>
      <c r="GJ1567"/>
      <c r="GK1567"/>
      <c r="GL1567"/>
      <c r="GM1567"/>
      <c r="GN1567"/>
      <c r="GO1567"/>
      <c r="GP1567"/>
      <c r="GQ1567"/>
      <c r="GR1567"/>
      <c r="GS1567"/>
      <c r="GT1567"/>
      <c r="GU1567"/>
      <c r="GV1567"/>
      <c r="GW1567"/>
      <c r="GX1567"/>
      <c r="GY1567"/>
      <c r="GZ1567"/>
      <c r="HA1567"/>
      <c r="HB1567"/>
      <c r="HC1567"/>
      <c r="HD1567"/>
      <c r="HE1567"/>
      <c r="HF1567"/>
      <c r="HG1567"/>
      <c r="HH1567"/>
      <c r="HI1567"/>
      <c r="HJ1567"/>
      <c r="HK1567"/>
      <c r="HL1567"/>
      <c r="HM1567"/>
      <c r="HN1567"/>
      <c r="HO1567"/>
      <c r="HP1567"/>
      <c r="HQ1567"/>
      <c r="HR1567"/>
      <c r="HS1567"/>
      <c r="HT1567"/>
      <c r="HU1567"/>
      <c r="HV1567"/>
      <c r="HW1567"/>
      <c r="HX1567"/>
      <c r="HY1567"/>
      <c r="HZ1567"/>
      <c r="IA1567"/>
      <c r="IB1567"/>
      <c r="IC1567"/>
      <c r="ID1567"/>
      <c r="IE1567"/>
      <c r="IF1567"/>
      <c r="IG1567"/>
      <c r="IH1567"/>
      <c r="II1567"/>
      <c r="IJ1567"/>
      <c r="IK1567"/>
      <c r="IL1567"/>
      <c r="IM1567"/>
      <c r="IN1567"/>
      <c r="IO1567"/>
      <c r="IP1567"/>
      <c r="IQ1567"/>
      <c r="IR1567"/>
      <c r="IS1567"/>
      <c r="IT1567"/>
      <c r="IU1567"/>
      <c r="IV1567"/>
      <c r="IW1567"/>
      <c r="IX1567"/>
      <c r="IY1567"/>
      <c r="IZ1567"/>
      <c r="JA1567"/>
      <c r="JB1567"/>
      <c r="JC1567"/>
      <c r="JD1567"/>
      <c r="JE1567"/>
      <c r="JF1567"/>
      <c r="JG1567"/>
      <c r="JH1567"/>
      <c r="JI1567"/>
      <c r="JJ1567"/>
      <c r="JK1567"/>
      <c r="JL1567"/>
      <c r="JM1567"/>
      <c r="JN1567"/>
      <c r="JO1567"/>
      <c r="JP1567"/>
      <c r="JQ1567"/>
      <c r="JR1567"/>
      <c r="JS1567"/>
      <c r="JT1567"/>
      <c r="JU1567"/>
      <c r="JV1567"/>
      <c r="JW1567"/>
      <c r="JX1567"/>
      <c r="JY1567"/>
      <c r="JZ1567"/>
      <c r="KA1567"/>
      <c r="KB1567"/>
      <c r="KC1567"/>
      <c r="KD1567"/>
      <c r="KE1567"/>
      <c r="KF1567"/>
      <c r="KG1567"/>
      <c r="KH1567"/>
      <c r="KI1567"/>
      <c r="KJ1567"/>
      <c r="KK1567"/>
      <c r="KL1567"/>
      <c r="KM1567"/>
      <c r="KN1567"/>
      <c r="KO1567"/>
      <c r="KP1567"/>
      <c r="KQ1567"/>
      <c r="KR1567"/>
      <c r="KS1567"/>
      <c r="KT1567"/>
      <c r="KU1567"/>
      <c r="KV1567"/>
      <c r="KW1567"/>
      <c r="KX1567"/>
      <c r="KY1567"/>
      <c r="KZ1567"/>
      <c r="LA1567"/>
      <c r="LB1567"/>
      <c r="LC1567"/>
      <c r="LD1567"/>
      <c r="LE1567"/>
      <c r="LF1567"/>
      <c r="LG1567"/>
      <c r="LH1567"/>
      <c r="LI1567"/>
      <c r="LJ1567"/>
      <c r="LK1567"/>
      <c r="LL1567"/>
      <c r="LM1567"/>
      <c r="LN1567"/>
      <c r="LO1567"/>
      <c r="LP1567"/>
      <c r="LQ1567"/>
      <c r="LR1567"/>
      <c r="LS1567"/>
      <c r="LT1567"/>
      <c r="LU1567"/>
      <c r="LV1567"/>
      <c r="LW1567"/>
      <c r="LX1567"/>
      <c r="LY1567"/>
      <c r="LZ1567"/>
      <c r="MA1567"/>
      <c r="MB1567"/>
      <c r="MC1567"/>
      <c r="MD1567"/>
      <c r="ME1567"/>
      <c r="MF1567"/>
      <c r="MG1567"/>
      <c r="MH1567"/>
      <c r="MI1567"/>
      <c r="MJ1567"/>
      <c r="MK1567"/>
      <c r="ML1567"/>
      <c r="MM1567"/>
      <c r="MN1567"/>
      <c r="MO1567"/>
      <c r="MP1567"/>
      <c r="MQ1567"/>
      <c r="MR1567"/>
      <c r="MS1567"/>
      <c r="MT1567"/>
      <c r="MU1567"/>
      <c r="MV1567"/>
      <c r="MW1567"/>
      <c r="MX1567"/>
      <c r="MY1567"/>
      <c r="MZ1567"/>
      <c r="NA1567"/>
      <c r="NB1567"/>
      <c r="NC1567"/>
      <c r="ND1567"/>
      <c r="NE1567"/>
      <c r="NF1567"/>
      <c r="NG1567"/>
      <c r="NH1567"/>
      <c r="NI1567"/>
      <c r="NJ1567"/>
      <c r="NK1567"/>
      <c r="NL1567"/>
      <c r="NM1567"/>
      <c r="NN1567"/>
      <c r="NO1567"/>
      <c r="NP1567"/>
      <c r="NQ1567"/>
      <c r="NR1567"/>
      <c r="NS1567"/>
      <c r="NT1567"/>
      <c r="NU1567"/>
      <c r="NV1567"/>
      <c r="NW1567"/>
      <c r="NX1567"/>
      <c r="NY1567"/>
      <c r="NZ1567"/>
      <c r="OA1567"/>
    </row>
    <row r="1568" spans="16:391"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  <c r="CN1568"/>
      <c r="CO1568"/>
      <c r="CP1568"/>
      <c r="CQ1568"/>
      <c r="CR1568"/>
      <c r="CS1568"/>
      <c r="CT1568"/>
      <c r="CU1568"/>
      <c r="CV1568"/>
      <c r="CW1568"/>
      <c r="CX1568"/>
      <c r="CY1568"/>
      <c r="CZ1568"/>
      <c r="DA1568"/>
      <c r="DB1568"/>
      <c r="DC1568"/>
      <c r="DD1568"/>
      <c r="DE1568"/>
      <c r="DF1568"/>
      <c r="DG1568"/>
      <c r="DH1568"/>
      <c r="DI1568"/>
      <c r="DJ1568"/>
      <c r="DK1568"/>
      <c r="DL1568"/>
      <c r="DM1568"/>
      <c r="DN1568"/>
      <c r="DO1568"/>
      <c r="DP1568"/>
      <c r="DQ1568"/>
      <c r="DR1568"/>
      <c r="DS1568"/>
      <c r="DT1568"/>
      <c r="DU1568"/>
      <c r="DV1568"/>
      <c r="DW1568"/>
      <c r="DX1568"/>
      <c r="DY1568"/>
      <c r="DZ1568"/>
      <c r="EA1568"/>
      <c r="EB1568"/>
      <c r="EC1568"/>
      <c r="ED1568"/>
      <c r="EE1568"/>
      <c r="EF1568"/>
      <c r="EG1568"/>
      <c r="EH1568"/>
      <c r="EI1568"/>
      <c r="EJ1568"/>
      <c r="EK1568"/>
      <c r="EL1568"/>
      <c r="EM1568"/>
      <c r="EN1568"/>
      <c r="EO1568"/>
      <c r="EP1568"/>
      <c r="EQ1568"/>
      <c r="ER1568"/>
      <c r="ES1568"/>
      <c r="ET1568"/>
      <c r="EU1568"/>
      <c r="EV1568"/>
      <c r="EW1568"/>
      <c r="EX1568"/>
      <c r="EY1568"/>
      <c r="EZ1568"/>
      <c r="FA1568"/>
      <c r="FB1568"/>
      <c r="FC1568"/>
      <c r="FD1568"/>
      <c r="FE1568"/>
      <c r="FF1568"/>
      <c r="FG1568"/>
      <c r="FH1568"/>
      <c r="FI1568"/>
      <c r="FJ1568"/>
      <c r="FK1568"/>
      <c r="FL1568"/>
      <c r="FM1568"/>
      <c r="FN1568"/>
      <c r="FO1568"/>
      <c r="FP1568"/>
      <c r="FQ1568"/>
      <c r="FR1568"/>
      <c r="FS1568"/>
      <c r="FT1568"/>
      <c r="FU1568"/>
      <c r="FV1568"/>
      <c r="FW1568"/>
      <c r="FX1568"/>
      <c r="FY1568"/>
      <c r="FZ1568"/>
      <c r="GA1568"/>
      <c r="GB1568"/>
      <c r="GC1568"/>
      <c r="GD1568"/>
      <c r="GE1568"/>
      <c r="GF1568"/>
      <c r="GG1568"/>
      <c r="GH1568"/>
      <c r="GI1568"/>
      <c r="GJ1568"/>
      <c r="GK1568"/>
      <c r="GL1568"/>
      <c r="GM1568"/>
      <c r="GN1568"/>
      <c r="GO1568"/>
      <c r="GP1568"/>
      <c r="GQ1568"/>
      <c r="GR1568"/>
      <c r="GS1568"/>
      <c r="GT1568"/>
      <c r="GU1568"/>
      <c r="GV1568"/>
      <c r="GW1568"/>
      <c r="GX1568"/>
      <c r="GY1568"/>
      <c r="GZ1568"/>
      <c r="HA1568"/>
      <c r="HB1568"/>
      <c r="HC1568"/>
      <c r="HD1568"/>
      <c r="HE1568"/>
      <c r="HF1568"/>
      <c r="HG1568"/>
      <c r="HH1568"/>
      <c r="HI1568"/>
      <c r="HJ1568"/>
      <c r="HK1568"/>
      <c r="HL1568"/>
      <c r="HM1568"/>
      <c r="HN1568"/>
      <c r="HO1568"/>
      <c r="HP1568"/>
      <c r="HQ1568"/>
      <c r="HR1568"/>
      <c r="HS1568"/>
      <c r="HT1568"/>
      <c r="HU1568"/>
      <c r="HV1568"/>
      <c r="HW1568"/>
      <c r="HX1568"/>
      <c r="HY1568"/>
      <c r="HZ1568"/>
      <c r="IA1568"/>
      <c r="IB1568"/>
      <c r="IC1568"/>
      <c r="ID1568"/>
      <c r="IE1568"/>
      <c r="IF1568"/>
      <c r="IG1568"/>
      <c r="IH1568"/>
      <c r="II1568"/>
      <c r="IJ1568"/>
      <c r="IK1568"/>
      <c r="IL1568"/>
      <c r="IM1568"/>
      <c r="IN1568"/>
      <c r="IO1568"/>
      <c r="IP1568"/>
      <c r="IQ1568"/>
      <c r="IR1568"/>
      <c r="IS1568"/>
      <c r="IT1568"/>
      <c r="IU1568"/>
      <c r="IV1568"/>
      <c r="IW1568"/>
      <c r="IX1568"/>
      <c r="IY1568"/>
      <c r="IZ1568"/>
      <c r="JA1568"/>
      <c r="JB1568"/>
      <c r="JC1568"/>
      <c r="JD1568"/>
      <c r="JE1568"/>
      <c r="JF1568"/>
      <c r="JG1568"/>
      <c r="JH1568"/>
      <c r="JI1568"/>
      <c r="JJ1568"/>
      <c r="JK1568"/>
      <c r="JL1568"/>
      <c r="JM1568"/>
      <c r="JN1568"/>
      <c r="JO1568"/>
      <c r="JP1568"/>
      <c r="JQ1568"/>
      <c r="JR1568"/>
      <c r="JS1568"/>
      <c r="JT1568"/>
      <c r="JU1568"/>
      <c r="JV1568"/>
      <c r="JW1568"/>
      <c r="JX1568"/>
      <c r="JY1568"/>
      <c r="JZ1568"/>
      <c r="KA1568"/>
      <c r="KB1568"/>
      <c r="KC1568"/>
      <c r="KD1568"/>
      <c r="KE1568"/>
      <c r="KF1568"/>
      <c r="KG1568"/>
      <c r="KH1568"/>
      <c r="KI1568"/>
      <c r="KJ1568"/>
      <c r="KK1568"/>
      <c r="KL1568"/>
      <c r="KM1568"/>
      <c r="KN1568"/>
      <c r="KO1568"/>
      <c r="KP1568"/>
      <c r="KQ1568"/>
      <c r="KR1568"/>
      <c r="KS1568"/>
      <c r="KT1568"/>
      <c r="KU1568"/>
      <c r="KV1568"/>
      <c r="KW1568"/>
      <c r="KX1568"/>
      <c r="KY1568"/>
      <c r="KZ1568"/>
      <c r="LA1568"/>
      <c r="LB1568"/>
      <c r="LC1568"/>
      <c r="LD1568"/>
      <c r="LE1568"/>
      <c r="LF1568"/>
      <c r="LG1568"/>
      <c r="LH1568"/>
      <c r="LI1568"/>
      <c r="LJ1568"/>
      <c r="LK1568"/>
      <c r="LL1568"/>
      <c r="LM1568"/>
      <c r="LN1568"/>
      <c r="LO1568"/>
      <c r="LP1568"/>
      <c r="LQ1568"/>
      <c r="LR1568"/>
      <c r="LS1568"/>
      <c r="LT1568"/>
      <c r="LU1568"/>
      <c r="LV1568"/>
      <c r="LW1568"/>
      <c r="LX1568"/>
      <c r="LY1568"/>
      <c r="LZ1568"/>
      <c r="MA1568"/>
      <c r="MB1568"/>
      <c r="MC1568"/>
      <c r="MD1568"/>
      <c r="ME1568"/>
      <c r="MF1568"/>
      <c r="MG1568"/>
      <c r="MH1568"/>
      <c r="MI1568"/>
      <c r="MJ1568"/>
      <c r="MK1568"/>
      <c r="ML1568"/>
      <c r="MM1568"/>
      <c r="MN1568"/>
      <c r="MO1568"/>
      <c r="MP1568"/>
      <c r="MQ1568"/>
      <c r="MR1568"/>
      <c r="MS1568"/>
      <c r="MT1568"/>
      <c r="MU1568"/>
      <c r="MV1568"/>
      <c r="MW1568"/>
      <c r="MX1568"/>
      <c r="MY1568"/>
      <c r="MZ1568"/>
      <c r="NA1568"/>
      <c r="NB1568"/>
      <c r="NC1568"/>
      <c r="ND1568"/>
      <c r="NE1568"/>
      <c r="NF1568"/>
      <c r="NG1568"/>
      <c r="NH1568"/>
      <c r="NI1568"/>
      <c r="NJ1568"/>
      <c r="NK1568"/>
      <c r="NL1568"/>
      <c r="NM1568"/>
      <c r="NN1568"/>
      <c r="NO1568"/>
      <c r="NP1568"/>
      <c r="NQ1568"/>
      <c r="NR1568"/>
      <c r="NS1568"/>
      <c r="NT1568"/>
      <c r="NU1568"/>
      <c r="NV1568"/>
      <c r="NW1568"/>
      <c r="NX1568"/>
      <c r="NY1568"/>
      <c r="NZ1568"/>
      <c r="OA1568"/>
    </row>
    <row r="1569" spans="16:391"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  <c r="CN1569"/>
      <c r="CO1569"/>
      <c r="CP1569"/>
      <c r="CQ1569"/>
      <c r="CR1569"/>
      <c r="CS1569"/>
      <c r="CT1569"/>
      <c r="CU1569"/>
      <c r="CV1569"/>
      <c r="CW1569"/>
      <c r="CX1569"/>
      <c r="CY1569"/>
      <c r="CZ1569"/>
      <c r="DA1569"/>
      <c r="DB1569"/>
      <c r="DC1569"/>
      <c r="DD1569"/>
      <c r="DE1569"/>
      <c r="DF1569"/>
      <c r="DG1569"/>
      <c r="DH1569"/>
      <c r="DI1569"/>
      <c r="DJ1569"/>
      <c r="DK1569"/>
      <c r="DL1569"/>
      <c r="DM1569"/>
      <c r="DN1569"/>
      <c r="DO1569"/>
      <c r="DP1569"/>
      <c r="DQ1569"/>
      <c r="DR1569"/>
      <c r="DS1569"/>
      <c r="DT1569"/>
      <c r="DU1569"/>
      <c r="DV1569"/>
      <c r="DW1569"/>
      <c r="DX1569"/>
      <c r="DY1569"/>
      <c r="DZ1569"/>
      <c r="EA1569"/>
      <c r="EB1569"/>
      <c r="EC1569"/>
      <c r="ED1569"/>
      <c r="EE1569"/>
      <c r="EF1569"/>
      <c r="EG1569"/>
      <c r="EH1569"/>
      <c r="EI1569"/>
      <c r="EJ1569"/>
      <c r="EK1569"/>
      <c r="EL1569"/>
      <c r="EM1569"/>
      <c r="EN1569"/>
      <c r="EO1569"/>
      <c r="EP1569"/>
      <c r="EQ1569"/>
      <c r="ER1569"/>
      <c r="ES1569"/>
      <c r="ET1569"/>
      <c r="EU1569"/>
      <c r="EV1569"/>
      <c r="EW1569"/>
      <c r="EX1569"/>
      <c r="EY1569"/>
      <c r="EZ1569"/>
      <c r="FA1569"/>
      <c r="FB1569"/>
      <c r="FC1569"/>
      <c r="FD1569"/>
      <c r="FE1569"/>
      <c r="FF1569"/>
      <c r="FG1569"/>
      <c r="FH1569"/>
      <c r="FI1569"/>
      <c r="FJ1569"/>
      <c r="FK1569"/>
      <c r="FL1569"/>
      <c r="FM1569"/>
      <c r="FN1569"/>
      <c r="FO1569"/>
      <c r="FP1569"/>
      <c r="FQ1569"/>
      <c r="FR1569"/>
      <c r="FS1569"/>
      <c r="FT1569"/>
      <c r="FU1569"/>
      <c r="FV1569"/>
      <c r="FW1569"/>
      <c r="FX1569"/>
      <c r="FY1569"/>
      <c r="FZ1569"/>
      <c r="GA1569"/>
      <c r="GB1569"/>
      <c r="GC1569"/>
      <c r="GD1569"/>
      <c r="GE1569"/>
      <c r="GF1569"/>
      <c r="GG1569"/>
      <c r="GH1569"/>
      <c r="GI1569"/>
      <c r="GJ1569"/>
      <c r="GK1569"/>
      <c r="GL1569"/>
      <c r="GM1569"/>
      <c r="GN1569"/>
      <c r="GO1569"/>
      <c r="GP1569"/>
      <c r="GQ1569"/>
      <c r="GR1569"/>
      <c r="GS1569"/>
      <c r="GT1569"/>
      <c r="GU1569"/>
      <c r="GV1569"/>
      <c r="GW1569"/>
      <c r="GX1569"/>
      <c r="GY1569"/>
      <c r="GZ1569"/>
      <c r="HA1569"/>
      <c r="HB1569"/>
      <c r="HC1569"/>
      <c r="HD1569"/>
      <c r="HE1569"/>
      <c r="HF1569"/>
      <c r="HG1569"/>
      <c r="HH1569"/>
      <c r="HI1569"/>
      <c r="HJ1569"/>
      <c r="HK1569"/>
      <c r="HL1569"/>
      <c r="HM1569"/>
      <c r="HN1569"/>
      <c r="HO1569"/>
      <c r="HP1569"/>
      <c r="HQ1569"/>
      <c r="HR1569"/>
      <c r="HS1569"/>
      <c r="HT1569"/>
      <c r="HU1569"/>
      <c r="HV1569"/>
      <c r="HW1569"/>
      <c r="HX1569"/>
      <c r="HY1569"/>
      <c r="HZ1569"/>
      <c r="IA1569"/>
      <c r="IB1569"/>
      <c r="IC1569"/>
      <c r="ID1569"/>
      <c r="IE1569"/>
      <c r="IF1569"/>
      <c r="IG1569"/>
      <c r="IH1569"/>
      <c r="II1569"/>
      <c r="IJ1569"/>
      <c r="IK1569"/>
      <c r="IL1569"/>
      <c r="IM1569"/>
      <c r="IN1569"/>
      <c r="IO1569"/>
      <c r="IP1569"/>
      <c r="IQ1569"/>
      <c r="IR1569"/>
      <c r="IS1569"/>
      <c r="IT1569"/>
      <c r="IU1569"/>
      <c r="IV1569"/>
      <c r="IW1569"/>
      <c r="IX1569"/>
      <c r="IY1569"/>
      <c r="IZ1569"/>
      <c r="JA1569"/>
      <c r="JB1569"/>
      <c r="JC1569"/>
      <c r="JD1569"/>
      <c r="JE1569"/>
      <c r="JF1569"/>
      <c r="JG1569"/>
      <c r="JH1569"/>
      <c r="JI1569"/>
      <c r="JJ1569"/>
      <c r="JK1569"/>
      <c r="JL1569"/>
      <c r="JM1569"/>
      <c r="JN1569"/>
      <c r="JO1569"/>
      <c r="JP1569"/>
      <c r="JQ1569"/>
      <c r="JR1569"/>
      <c r="JS1569"/>
      <c r="JT1569"/>
      <c r="JU1569"/>
      <c r="JV1569"/>
      <c r="JW1569"/>
      <c r="JX1569"/>
      <c r="JY1569"/>
      <c r="JZ1569"/>
      <c r="KA1569"/>
      <c r="KB1569"/>
      <c r="KC1569"/>
      <c r="KD1569"/>
      <c r="KE1569"/>
      <c r="KF1569"/>
      <c r="KG1569"/>
      <c r="KH1569"/>
      <c r="KI1569"/>
      <c r="KJ1569"/>
      <c r="KK1569"/>
      <c r="KL1569"/>
      <c r="KM1569"/>
      <c r="KN1569"/>
      <c r="KO1569"/>
      <c r="KP1569"/>
      <c r="KQ1569"/>
      <c r="KR1569"/>
      <c r="KS1569"/>
      <c r="KT1569"/>
      <c r="KU1569"/>
      <c r="KV1569"/>
      <c r="KW1569"/>
      <c r="KX1569"/>
      <c r="KY1569"/>
      <c r="KZ1569"/>
      <c r="LA1569"/>
      <c r="LB1569"/>
      <c r="LC1569"/>
      <c r="LD1569"/>
      <c r="LE1569"/>
      <c r="LF1569"/>
      <c r="LG1569"/>
      <c r="LH1569"/>
      <c r="LI1569"/>
      <c r="LJ1569"/>
      <c r="LK1569"/>
      <c r="LL1569"/>
      <c r="LM1569"/>
      <c r="LN1569"/>
      <c r="LO1569"/>
      <c r="LP1569"/>
      <c r="LQ1569"/>
      <c r="LR1569"/>
      <c r="LS1569"/>
      <c r="LT1569"/>
      <c r="LU1569"/>
      <c r="LV1569"/>
      <c r="LW1569"/>
      <c r="LX1569"/>
      <c r="LY1569"/>
      <c r="LZ1569"/>
      <c r="MA1569"/>
      <c r="MB1569"/>
      <c r="MC1569"/>
      <c r="MD1569"/>
      <c r="ME1569"/>
      <c r="MF1569"/>
      <c r="MG1569"/>
      <c r="MH1569"/>
      <c r="MI1569"/>
      <c r="MJ1569"/>
      <c r="MK1569"/>
      <c r="ML1569"/>
      <c r="MM1569"/>
      <c r="MN1569"/>
      <c r="MO1569"/>
      <c r="MP1569"/>
      <c r="MQ1569"/>
      <c r="MR1569"/>
      <c r="MS1569"/>
      <c r="MT1569"/>
      <c r="MU1569"/>
      <c r="MV1569"/>
      <c r="MW1569"/>
      <c r="MX1569"/>
      <c r="MY1569"/>
      <c r="MZ1569"/>
      <c r="NA1569"/>
      <c r="NB1569"/>
      <c r="NC1569"/>
      <c r="ND1569"/>
      <c r="NE1569"/>
      <c r="NF1569"/>
      <c r="NG1569"/>
      <c r="NH1569"/>
      <c r="NI1569"/>
      <c r="NJ1569"/>
      <c r="NK1569"/>
      <c r="NL1569"/>
      <c r="NM1569"/>
      <c r="NN1569"/>
      <c r="NO1569"/>
      <c r="NP1569"/>
      <c r="NQ1569"/>
      <c r="NR1569"/>
      <c r="NS1569"/>
      <c r="NT1569"/>
      <c r="NU1569"/>
      <c r="NV1569"/>
      <c r="NW1569"/>
      <c r="NX1569"/>
      <c r="NY1569"/>
      <c r="NZ1569"/>
      <c r="OA1569"/>
    </row>
    <row r="1570" spans="16:391"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  <c r="CN1570"/>
      <c r="CO1570"/>
      <c r="CP1570"/>
      <c r="CQ1570"/>
      <c r="CR1570"/>
      <c r="CS1570"/>
      <c r="CT1570"/>
      <c r="CU1570"/>
      <c r="CV1570"/>
      <c r="CW1570"/>
      <c r="CX1570"/>
      <c r="CY1570"/>
      <c r="CZ1570"/>
      <c r="DA1570"/>
      <c r="DB1570"/>
      <c r="DC1570"/>
      <c r="DD1570"/>
      <c r="DE1570"/>
      <c r="DF1570"/>
      <c r="DG1570"/>
      <c r="DH1570"/>
      <c r="DI1570"/>
      <c r="DJ1570"/>
      <c r="DK1570"/>
      <c r="DL1570"/>
      <c r="DM1570"/>
      <c r="DN1570"/>
      <c r="DO1570"/>
      <c r="DP1570"/>
      <c r="DQ1570"/>
      <c r="DR1570"/>
      <c r="DS1570"/>
      <c r="DT1570"/>
      <c r="DU1570"/>
      <c r="DV1570"/>
      <c r="DW1570"/>
      <c r="DX1570"/>
      <c r="DY1570"/>
      <c r="DZ1570"/>
      <c r="EA1570"/>
      <c r="EB1570"/>
      <c r="EC1570"/>
      <c r="ED1570"/>
      <c r="EE1570"/>
      <c r="EF1570"/>
      <c r="EG1570"/>
      <c r="EH1570"/>
      <c r="EI1570"/>
      <c r="EJ1570"/>
      <c r="EK1570"/>
      <c r="EL1570"/>
      <c r="EM1570"/>
      <c r="EN1570"/>
      <c r="EO1570"/>
      <c r="EP1570"/>
      <c r="EQ1570"/>
      <c r="ER1570"/>
      <c r="ES1570"/>
      <c r="ET1570"/>
      <c r="EU1570"/>
      <c r="EV1570"/>
      <c r="EW1570"/>
      <c r="EX1570"/>
      <c r="EY1570"/>
      <c r="EZ1570"/>
      <c r="FA1570"/>
      <c r="FB1570"/>
      <c r="FC1570"/>
      <c r="FD1570"/>
      <c r="FE1570"/>
      <c r="FF1570"/>
      <c r="FG1570"/>
      <c r="FH1570"/>
      <c r="FI1570"/>
      <c r="FJ1570"/>
      <c r="FK1570"/>
      <c r="FL1570"/>
      <c r="FM1570"/>
      <c r="FN1570"/>
      <c r="FO1570"/>
      <c r="FP1570"/>
      <c r="FQ1570"/>
      <c r="FR1570"/>
      <c r="FS1570"/>
      <c r="FT1570"/>
      <c r="FU1570"/>
      <c r="FV1570"/>
      <c r="FW1570"/>
      <c r="FX1570"/>
      <c r="FY1570"/>
      <c r="FZ1570"/>
      <c r="GA1570"/>
      <c r="GB1570"/>
      <c r="GC1570"/>
      <c r="GD1570"/>
      <c r="GE1570"/>
      <c r="GF1570"/>
      <c r="GG1570"/>
      <c r="GH1570"/>
      <c r="GI1570"/>
      <c r="GJ1570"/>
      <c r="GK1570"/>
      <c r="GL1570"/>
      <c r="GM1570"/>
      <c r="GN1570"/>
      <c r="GO1570"/>
      <c r="GP1570"/>
      <c r="GQ1570"/>
      <c r="GR1570"/>
      <c r="GS1570"/>
      <c r="GT1570"/>
      <c r="GU1570"/>
      <c r="GV1570"/>
      <c r="GW1570"/>
      <c r="GX1570"/>
      <c r="GY1570"/>
      <c r="GZ1570"/>
      <c r="HA1570"/>
      <c r="HB1570"/>
      <c r="HC1570"/>
      <c r="HD1570"/>
      <c r="HE1570"/>
      <c r="HF1570"/>
      <c r="HG1570"/>
      <c r="HH1570"/>
      <c r="HI1570"/>
      <c r="HJ1570"/>
      <c r="HK1570"/>
      <c r="HL1570"/>
      <c r="HM1570"/>
      <c r="HN1570"/>
      <c r="HO1570"/>
      <c r="HP1570"/>
      <c r="HQ1570"/>
      <c r="HR1570"/>
      <c r="HS1570"/>
      <c r="HT1570"/>
      <c r="HU1570"/>
      <c r="HV1570"/>
      <c r="HW1570"/>
      <c r="HX1570"/>
      <c r="HY1570"/>
      <c r="HZ1570"/>
      <c r="IA1570"/>
      <c r="IB1570"/>
      <c r="IC1570"/>
      <c r="ID1570"/>
      <c r="IE1570"/>
      <c r="IF1570"/>
      <c r="IG1570"/>
      <c r="IH1570"/>
      <c r="II1570"/>
      <c r="IJ1570"/>
      <c r="IK1570"/>
      <c r="IL1570"/>
      <c r="IM1570"/>
      <c r="IN1570"/>
      <c r="IO1570"/>
      <c r="IP1570"/>
      <c r="IQ1570"/>
      <c r="IR1570"/>
      <c r="IS1570"/>
      <c r="IT1570"/>
      <c r="IU1570"/>
      <c r="IV1570"/>
      <c r="IW1570"/>
      <c r="IX1570"/>
      <c r="IY1570"/>
      <c r="IZ1570"/>
      <c r="JA1570"/>
      <c r="JB1570"/>
      <c r="JC1570"/>
      <c r="JD1570"/>
      <c r="JE1570"/>
      <c r="JF1570"/>
      <c r="JG1570"/>
      <c r="JH1570"/>
      <c r="JI1570"/>
      <c r="JJ1570"/>
      <c r="JK1570"/>
      <c r="JL1570"/>
      <c r="JM1570"/>
      <c r="JN1570"/>
      <c r="JO1570"/>
      <c r="JP1570"/>
      <c r="JQ1570"/>
      <c r="JR1570"/>
      <c r="JS1570"/>
      <c r="JT1570"/>
      <c r="JU1570"/>
      <c r="JV1570"/>
      <c r="JW1570"/>
      <c r="JX1570"/>
      <c r="JY1570"/>
      <c r="JZ1570"/>
      <c r="KA1570"/>
      <c r="KB1570"/>
      <c r="KC1570"/>
      <c r="KD1570"/>
      <c r="KE1570"/>
      <c r="KF1570"/>
      <c r="KG1570"/>
      <c r="KH1570"/>
      <c r="KI1570"/>
      <c r="KJ1570"/>
      <c r="KK1570"/>
      <c r="KL1570"/>
      <c r="KM1570"/>
      <c r="KN1570"/>
      <c r="KO1570"/>
      <c r="KP1570"/>
      <c r="KQ1570"/>
      <c r="KR1570"/>
      <c r="KS1570"/>
      <c r="KT1570"/>
      <c r="KU1570"/>
      <c r="KV1570"/>
      <c r="KW1570"/>
      <c r="KX1570"/>
      <c r="KY1570"/>
      <c r="KZ1570"/>
      <c r="LA1570"/>
      <c r="LB1570"/>
      <c r="LC1570"/>
      <c r="LD1570"/>
      <c r="LE1570"/>
      <c r="LF1570"/>
      <c r="LG1570"/>
      <c r="LH1570"/>
      <c r="LI1570"/>
      <c r="LJ1570"/>
      <c r="LK1570"/>
      <c r="LL1570"/>
      <c r="LM1570"/>
      <c r="LN1570"/>
      <c r="LO1570"/>
      <c r="LP1570"/>
      <c r="LQ1570"/>
      <c r="LR1570"/>
      <c r="LS1570"/>
      <c r="LT1570"/>
      <c r="LU1570"/>
      <c r="LV1570"/>
      <c r="LW1570"/>
      <c r="LX1570"/>
      <c r="LY1570"/>
      <c r="LZ1570"/>
      <c r="MA1570"/>
      <c r="MB1570"/>
      <c r="MC1570"/>
      <c r="MD1570"/>
      <c r="ME1570"/>
      <c r="MF1570"/>
      <c r="MG1570"/>
      <c r="MH1570"/>
      <c r="MI1570"/>
      <c r="MJ1570"/>
      <c r="MK1570"/>
      <c r="ML1570"/>
      <c r="MM1570"/>
      <c r="MN1570"/>
      <c r="MO1570"/>
      <c r="MP1570"/>
      <c r="MQ1570"/>
      <c r="MR1570"/>
      <c r="MS1570"/>
      <c r="MT1570"/>
      <c r="MU1570"/>
      <c r="MV1570"/>
      <c r="MW1570"/>
      <c r="MX1570"/>
      <c r="MY1570"/>
      <c r="MZ1570"/>
      <c r="NA1570"/>
      <c r="NB1570"/>
      <c r="NC1570"/>
      <c r="ND1570"/>
      <c r="NE1570"/>
      <c r="NF1570"/>
      <c r="NG1570"/>
      <c r="NH1570"/>
      <c r="NI1570"/>
      <c r="NJ1570"/>
      <c r="NK1570"/>
      <c r="NL1570"/>
      <c r="NM1570"/>
      <c r="NN1570"/>
      <c r="NO1570"/>
      <c r="NP1570"/>
      <c r="NQ1570"/>
      <c r="NR1570"/>
      <c r="NS1570"/>
      <c r="NT1570"/>
      <c r="NU1570"/>
      <c r="NV1570"/>
      <c r="NW1570"/>
      <c r="NX1570"/>
      <c r="NY1570"/>
      <c r="NZ1570"/>
      <c r="OA1570"/>
    </row>
    <row r="1571" spans="16:391"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  <c r="CN1571"/>
      <c r="CO1571"/>
      <c r="CP1571"/>
      <c r="CQ1571"/>
      <c r="CR1571"/>
      <c r="CS1571"/>
      <c r="CT1571"/>
      <c r="CU1571"/>
      <c r="CV1571"/>
      <c r="CW1571"/>
      <c r="CX1571"/>
      <c r="CY1571"/>
      <c r="CZ1571"/>
      <c r="DA1571"/>
      <c r="DB1571"/>
      <c r="DC1571"/>
      <c r="DD1571"/>
      <c r="DE1571"/>
      <c r="DF1571"/>
      <c r="DG1571"/>
      <c r="DH1571"/>
      <c r="DI1571"/>
      <c r="DJ1571"/>
      <c r="DK1571"/>
      <c r="DL1571"/>
      <c r="DM1571"/>
      <c r="DN1571"/>
      <c r="DO1571"/>
      <c r="DP1571"/>
      <c r="DQ1571"/>
      <c r="DR1571"/>
      <c r="DS1571"/>
      <c r="DT1571"/>
      <c r="DU1571"/>
      <c r="DV1571"/>
      <c r="DW1571"/>
      <c r="DX1571"/>
      <c r="DY1571"/>
      <c r="DZ1571"/>
      <c r="EA1571"/>
      <c r="EB1571"/>
      <c r="EC1571"/>
      <c r="ED1571"/>
      <c r="EE1571"/>
      <c r="EF1571"/>
      <c r="EG1571"/>
      <c r="EH1571"/>
      <c r="EI1571"/>
      <c r="EJ1571"/>
      <c r="EK1571"/>
      <c r="EL1571"/>
      <c r="EM1571"/>
      <c r="EN1571"/>
      <c r="EO1571"/>
      <c r="EP1571"/>
      <c r="EQ1571"/>
      <c r="ER1571"/>
      <c r="ES1571"/>
      <c r="ET1571"/>
      <c r="EU1571"/>
      <c r="EV1571"/>
      <c r="EW1571"/>
      <c r="EX1571"/>
      <c r="EY1571"/>
      <c r="EZ1571"/>
      <c r="FA1571"/>
      <c r="FB1571"/>
      <c r="FC1571"/>
      <c r="FD1571"/>
      <c r="FE1571"/>
      <c r="FF1571"/>
      <c r="FG1571"/>
      <c r="FH1571"/>
      <c r="FI1571"/>
      <c r="FJ1571"/>
      <c r="FK1571"/>
      <c r="FL1571"/>
      <c r="FM1571"/>
      <c r="FN1571"/>
      <c r="FO1571"/>
      <c r="FP1571"/>
      <c r="FQ1571"/>
      <c r="FR1571"/>
      <c r="FS1571"/>
      <c r="FT1571"/>
      <c r="FU1571"/>
      <c r="FV1571"/>
      <c r="FW1571"/>
      <c r="FX1571"/>
      <c r="FY1571"/>
      <c r="FZ1571"/>
      <c r="GA1571"/>
      <c r="GB1571"/>
      <c r="GC1571"/>
      <c r="GD1571"/>
      <c r="GE1571"/>
      <c r="GF1571"/>
      <c r="GG1571"/>
      <c r="GH1571"/>
      <c r="GI1571"/>
      <c r="GJ1571"/>
      <c r="GK1571"/>
      <c r="GL1571"/>
      <c r="GM1571"/>
      <c r="GN1571"/>
      <c r="GO1571"/>
      <c r="GP1571"/>
      <c r="GQ1571"/>
      <c r="GR1571"/>
      <c r="GS1571"/>
      <c r="GT1571"/>
      <c r="GU1571"/>
      <c r="GV1571"/>
      <c r="GW1571"/>
      <c r="GX1571"/>
      <c r="GY1571"/>
      <c r="GZ1571"/>
      <c r="HA1571"/>
      <c r="HB1571"/>
      <c r="HC1571"/>
      <c r="HD1571"/>
      <c r="HE1571"/>
      <c r="HF1571"/>
      <c r="HG1571"/>
      <c r="HH1571"/>
      <c r="HI1571"/>
      <c r="HJ1571"/>
      <c r="HK1571"/>
      <c r="HL1571"/>
      <c r="HM1571"/>
      <c r="HN1571"/>
      <c r="HO1571"/>
      <c r="HP1571"/>
      <c r="HQ1571"/>
      <c r="HR1571"/>
      <c r="HS1571"/>
      <c r="HT1571"/>
      <c r="HU1571"/>
      <c r="HV1571"/>
      <c r="HW1571"/>
      <c r="HX1571"/>
      <c r="HY1571"/>
      <c r="HZ1571"/>
      <c r="IA1571"/>
      <c r="IB1571"/>
      <c r="IC1571"/>
      <c r="ID1571"/>
      <c r="IE1571"/>
      <c r="IF1571"/>
      <c r="IG1571"/>
      <c r="IH1571"/>
      <c r="II1571"/>
      <c r="IJ1571"/>
      <c r="IK1571"/>
      <c r="IL1571"/>
      <c r="IM1571"/>
      <c r="IN1571"/>
      <c r="IO1571"/>
      <c r="IP1571"/>
      <c r="IQ1571"/>
      <c r="IR1571"/>
      <c r="IS1571"/>
      <c r="IT1571"/>
      <c r="IU1571"/>
      <c r="IV1571"/>
      <c r="IW1571"/>
      <c r="IX1571"/>
      <c r="IY1571"/>
      <c r="IZ1571"/>
      <c r="JA1571"/>
      <c r="JB1571"/>
      <c r="JC1571"/>
      <c r="JD1571"/>
      <c r="JE1571"/>
      <c r="JF1571"/>
      <c r="JG1571"/>
      <c r="JH1571"/>
      <c r="JI1571"/>
      <c r="JJ1571"/>
      <c r="JK1571"/>
      <c r="JL1571"/>
      <c r="JM1571"/>
      <c r="JN1571"/>
      <c r="JO1571"/>
      <c r="JP1571"/>
      <c r="JQ1571"/>
      <c r="JR1571"/>
      <c r="JS1571"/>
      <c r="JT1571"/>
      <c r="JU1571"/>
      <c r="JV1571"/>
      <c r="JW1571"/>
      <c r="JX1571"/>
      <c r="JY1571"/>
      <c r="JZ1571"/>
      <c r="KA1571"/>
      <c r="KB1571"/>
      <c r="KC1571"/>
      <c r="KD1571"/>
      <c r="KE1571"/>
      <c r="KF1571"/>
      <c r="KG1571"/>
      <c r="KH1571"/>
      <c r="KI1571"/>
      <c r="KJ1571"/>
      <c r="KK1571"/>
      <c r="KL1571"/>
      <c r="KM1571"/>
      <c r="KN1571"/>
      <c r="KO1571"/>
      <c r="KP1571"/>
      <c r="KQ1571"/>
      <c r="KR1571"/>
      <c r="KS1571"/>
      <c r="KT1571"/>
      <c r="KU1571"/>
      <c r="KV1571"/>
      <c r="KW1571"/>
      <c r="KX1571"/>
      <c r="KY1571"/>
      <c r="KZ1571"/>
      <c r="LA1571"/>
      <c r="LB1571"/>
      <c r="LC1571"/>
      <c r="LD1571"/>
      <c r="LE1571"/>
      <c r="LF1571"/>
      <c r="LG1571"/>
      <c r="LH1571"/>
      <c r="LI1571"/>
      <c r="LJ1571"/>
      <c r="LK1571"/>
      <c r="LL1571"/>
      <c r="LM1571"/>
      <c r="LN1571"/>
      <c r="LO1571"/>
      <c r="LP1571"/>
      <c r="LQ1571"/>
      <c r="LR1571"/>
      <c r="LS1571"/>
      <c r="LT1571"/>
      <c r="LU1571"/>
      <c r="LV1571"/>
      <c r="LW1571"/>
      <c r="LX1571"/>
      <c r="LY1571"/>
      <c r="LZ1571"/>
      <c r="MA1571"/>
      <c r="MB1571"/>
      <c r="MC1571"/>
      <c r="MD1571"/>
      <c r="ME1571"/>
      <c r="MF1571"/>
      <c r="MG1571"/>
      <c r="MH1571"/>
      <c r="MI1571"/>
      <c r="MJ1571"/>
      <c r="MK1571"/>
      <c r="ML1571"/>
      <c r="MM1571"/>
      <c r="MN1571"/>
      <c r="MO1571"/>
      <c r="MP1571"/>
      <c r="MQ1571"/>
      <c r="MR1571"/>
      <c r="MS1571"/>
      <c r="MT1571"/>
      <c r="MU1571"/>
      <c r="MV1571"/>
      <c r="MW1571"/>
      <c r="MX1571"/>
      <c r="MY1571"/>
      <c r="MZ1571"/>
      <c r="NA1571"/>
      <c r="NB1571"/>
      <c r="NC1571"/>
      <c r="ND1571"/>
      <c r="NE1571"/>
      <c r="NF1571"/>
      <c r="NG1571"/>
      <c r="NH1571"/>
      <c r="NI1571"/>
      <c r="NJ1571"/>
      <c r="NK1571"/>
      <c r="NL1571"/>
      <c r="NM1571"/>
      <c r="NN1571"/>
      <c r="NO1571"/>
      <c r="NP1571"/>
      <c r="NQ1571"/>
      <c r="NR1571"/>
      <c r="NS1571"/>
      <c r="NT1571"/>
      <c r="NU1571"/>
      <c r="NV1571"/>
      <c r="NW1571"/>
      <c r="NX1571"/>
      <c r="NY1571"/>
      <c r="NZ1571"/>
      <c r="OA1571"/>
    </row>
    <row r="1572" spans="16:391"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  <c r="CN1572"/>
      <c r="CO1572"/>
      <c r="CP1572"/>
      <c r="CQ1572"/>
      <c r="CR1572"/>
      <c r="CS1572"/>
      <c r="CT1572"/>
      <c r="CU1572"/>
      <c r="CV1572"/>
      <c r="CW1572"/>
      <c r="CX1572"/>
      <c r="CY1572"/>
      <c r="CZ1572"/>
      <c r="DA1572"/>
      <c r="DB1572"/>
      <c r="DC1572"/>
      <c r="DD1572"/>
      <c r="DE1572"/>
      <c r="DF1572"/>
      <c r="DG1572"/>
      <c r="DH1572"/>
      <c r="DI1572"/>
      <c r="DJ1572"/>
      <c r="DK1572"/>
      <c r="DL1572"/>
      <c r="DM1572"/>
      <c r="DN1572"/>
      <c r="DO1572"/>
      <c r="DP1572"/>
      <c r="DQ1572"/>
      <c r="DR1572"/>
      <c r="DS1572"/>
      <c r="DT1572"/>
      <c r="DU1572"/>
      <c r="DV1572"/>
      <c r="DW1572"/>
      <c r="DX1572"/>
      <c r="DY1572"/>
      <c r="DZ1572"/>
      <c r="EA1572"/>
      <c r="EB1572"/>
      <c r="EC1572"/>
      <c r="ED1572"/>
      <c r="EE1572"/>
      <c r="EF1572"/>
      <c r="EG1572"/>
      <c r="EH1572"/>
      <c r="EI1572"/>
      <c r="EJ1572"/>
      <c r="EK1572"/>
      <c r="EL1572"/>
      <c r="EM1572"/>
      <c r="EN1572"/>
      <c r="EO1572"/>
      <c r="EP1572"/>
      <c r="EQ1572"/>
      <c r="ER1572"/>
      <c r="ES1572"/>
      <c r="ET1572"/>
      <c r="EU1572"/>
      <c r="EV1572"/>
      <c r="EW1572"/>
      <c r="EX1572"/>
      <c r="EY1572"/>
      <c r="EZ1572"/>
      <c r="FA1572"/>
      <c r="FB1572"/>
      <c r="FC1572"/>
      <c r="FD1572"/>
      <c r="FE1572"/>
      <c r="FF1572"/>
      <c r="FG1572"/>
      <c r="FH1572"/>
      <c r="FI1572"/>
      <c r="FJ1572"/>
      <c r="FK1572"/>
      <c r="FL1572"/>
      <c r="FM1572"/>
      <c r="FN1572"/>
      <c r="FO1572"/>
      <c r="FP1572"/>
      <c r="FQ1572"/>
      <c r="FR1572"/>
      <c r="FS1572"/>
      <c r="FT1572"/>
      <c r="FU1572"/>
      <c r="FV1572"/>
      <c r="FW1572"/>
      <c r="FX1572"/>
      <c r="FY1572"/>
      <c r="FZ1572"/>
      <c r="GA1572"/>
      <c r="GB1572"/>
      <c r="GC1572"/>
      <c r="GD1572"/>
      <c r="GE1572"/>
      <c r="GF1572"/>
      <c r="GG1572"/>
      <c r="GH1572"/>
      <c r="GI1572"/>
      <c r="GJ1572"/>
      <c r="GK1572"/>
      <c r="GL1572"/>
      <c r="GM1572"/>
      <c r="GN1572"/>
      <c r="GO1572"/>
      <c r="GP1572"/>
      <c r="GQ1572"/>
      <c r="GR1572"/>
      <c r="GS1572"/>
      <c r="GT1572"/>
      <c r="GU1572"/>
      <c r="GV1572"/>
      <c r="GW1572"/>
      <c r="GX1572"/>
      <c r="GY1572"/>
      <c r="GZ1572"/>
      <c r="HA1572"/>
      <c r="HB1572"/>
      <c r="HC1572"/>
      <c r="HD1572"/>
      <c r="HE1572"/>
      <c r="HF1572"/>
      <c r="HG1572"/>
      <c r="HH1572"/>
      <c r="HI1572"/>
      <c r="HJ1572"/>
      <c r="HK1572"/>
      <c r="HL1572"/>
      <c r="HM1572"/>
      <c r="HN1572"/>
      <c r="HO1572"/>
      <c r="HP1572"/>
      <c r="HQ1572"/>
      <c r="HR1572"/>
      <c r="HS1572"/>
      <c r="HT1572"/>
      <c r="HU1572"/>
      <c r="HV1572"/>
      <c r="HW1572"/>
      <c r="HX1572"/>
      <c r="HY1572"/>
      <c r="HZ1572"/>
      <c r="IA1572"/>
      <c r="IB1572"/>
      <c r="IC1572"/>
      <c r="ID1572"/>
      <c r="IE1572"/>
      <c r="IF1572"/>
      <c r="IG1572"/>
      <c r="IH1572"/>
      <c r="II1572"/>
      <c r="IJ1572"/>
      <c r="IK1572"/>
      <c r="IL1572"/>
      <c r="IM1572"/>
      <c r="IN1572"/>
      <c r="IO1572"/>
      <c r="IP1572"/>
      <c r="IQ1572"/>
      <c r="IR1572"/>
      <c r="IS1572"/>
      <c r="IT1572"/>
      <c r="IU1572"/>
      <c r="IV1572"/>
      <c r="IW1572"/>
      <c r="IX1572"/>
      <c r="IY1572"/>
      <c r="IZ1572"/>
      <c r="JA1572"/>
      <c r="JB1572"/>
      <c r="JC1572"/>
      <c r="JD1572"/>
      <c r="JE1572"/>
      <c r="JF1572"/>
      <c r="JG1572"/>
      <c r="JH1572"/>
      <c r="JI1572"/>
      <c r="JJ1572"/>
      <c r="JK1572"/>
      <c r="JL1572"/>
      <c r="JM1572"/>
      <c r="JN1572"/>
      <c r="JO1572"/>
      <c r="JP1572"/>
      <c r="JQ1572"/>
      <c r="JR1572"/>
      <c r="JS1572"/>
      <c r="JT1572"/>
      <c r="JU1572"/>
      <c r="JV1572"/>
      <c r="JW1572"/>
      <c r="JX1572"/>
      <c r="JY1572"/>
      <c r="JZ1572"/>
      <c r="KA1572"/>
      <c r="KB1572"/>
      <c r="KC1572"/>
      <c r="KD1572"/>
      <c r="KE1572"/>
      <c r="KF1572"/>
      <c r="KG1572"/>
      <c r="KH1572"/>
      <c r="KI1572"/>
      <c r="KJ1572"/>
      <c r="KK1572"/>
      <c r="KL1572"/>
      <c r="KM1572"/>
      <c r="KN1572"/>
      <c r="KO1572"/>
      <c r="KP1572"/>
      <c r="KQ1572"/>
      <c r="KR1572"/>
      <c r="KS1572"/>
      <c r="KT1572"/>
      <c r="KU1572"/>
      <c r="KV1572"/>
      <c r="KW1572"/>
      <c r="KX1572"/>
      <c r="KY1572"/>
      <c r="KZ1572"/>
      <c r="LA1572"/>
      <c r="LB1572"/>
      <c r="LC1572"/>
      <c r="LD1572"/>
      <c r="LE1572"/>
      <c r="LF1572"/>
      <c r="LG1572"/>
      <c r="LH1572"/>
      <c r="LI1572"/>
      <c r="LJ1572"/>
      <c r="LK1572"/>
      <c r="LL1572"/>
      <c r="LM1572"/>
      <c r="LN1572"/>
      <c r="LO1572"/>
      <c r="LP1572"/>
      <c r="LQ1572"/>
      <c r="LR1572"/>
      <c r="LS1572"/>
      <c r="LT1572"/>
      <c r="LU1572"/>
      <c r="LV1572"/>
      <c r="LW1572"/>
      <c r="LX1572"/>
      <c r="LY1572"/>
      <c r="LZ1572"/>
      <c r="MA1572"/>
      <c r="MB1572"/>
      <c r="MC1572"/>
      <c r="MD1572"/>
      <c r="ME1572"/>
      <c r="MF1572"/>
      <c r="MG1572"/>
      <c r="MH1572"/>
      <c r="MI1572"/>
      <c r="MJ1572"/>
      <c r="MK1572"/>
      <c r="ML1572"/>
      <c r="MM1572"/>
      <c r="MN1572"/>
      <c r="MO1572"/>
      <c r="MP1572"/>
      <c r="MQ1572"/>
      <c r="MR1572"/>
      <c r="MS1572"/>
      <c r="MT1572"/>
      <c r="MU1572"/>
      <c r="MV1572"/>
      <c r="MW1572"/>
      <c r="MX1572"/>
      <c r="MY1572"/>
      <c r="MZ1572"/>
      <c r="NA1572"/>
      <c r="NB1572"/>
      <c r="NC1572"/>
      <c r="ND1572"/>
      <c r="NE1572"/>
      <c r="NF1572"/>
      <c r="NG1572"/>
      <c r="NH1572"/>
      <c r="NI1572"/>
      <c r="NJ1572"/>
      <c r="NK1572"/>
      <c r="NL1572"/>
      <c r="NM1572"/>
      <c r="NN1572"/>
      <c r="NO1572"/>
      <c r="NP1572"/>
      <c r="NQ1572"/>
      <c r="NR1572"/>
      <c r="NS1572"/>
      <c r="NT1572"/>
      <c r="NU1572"/>
      <c r="NV1572"/>
      <c r="NW1572"/>
      <c r="NX1572"/>
      <c r="NY1572"/>
      <c r="NZ1572"/>
      <c r="OA1572"/>
    </row>
    <row r="1573" spans="16:391"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  <c r="CN1573"/>
      <c r="CO1573"/>
      <c r="CP1573"/>
      <c r="CQ1573"/>
      <c r="CR1573"/>
      <c r="CS1573"/>
      <c r="CT1573"/>
      <c r="CU1573"/>
      <c r="CV1573"/>
      <c r="CW1573"/>
      <c r="CX1573"/>
      <c r="CY1573"/>
      <c r="CZ1573"/>
      <c r="DA1573"/>
      <c r="DB1573"/>
      <c r="DC1573"/>
      <c r="DD1573"/>
      <c r="DE1573"/>
      <c r="DF1573"/>
      <c r="DG1573"/>
      <c r="DH1573"/>
      <c r="DI1573"/>
      <c r="DJ1573"/>
      <c r="DK1573"/>
      <c r="DL1573"/>
      <c r="DM1573"/>
      <c r="DN1573"/>
      <c r="DO1573"/>
      <c r="DP1573"/>
      <c r="DQ1573"/>
      <c r="DR1573"/>
      <c r="DS1573"/>
      <c r="DT1573"/>
      <c r="DU1573"/>
      <c r="DV1573"/>
      <c r="DW1573"/>
      <c r="DX1573"/>
      <c r="DY1573"/>
      <c r="DZ1573"/>
      <c r="EA1573"/>
      <c r="EB1573"/>
      <c r="EC1573"/>
      <c r="ED1573"/>
      <c r="EE1573"/>
      <c r="EF1573"/>
      <c r="EG1573"/>
      <c r="EH1573"/>
      <c r="EI1573"/>
      <c r="EJ1573"/>
      <c r="EK1573"/>
      <c r="EL1573"/>
      <c r="EM1573"/>
      <c r="EN1573"/>
      <c r="EO1573"/>
      <c r="EP1573"/>
      <c r="EQ1573"/>
      <c r="ER1573"/>
      <c r="ES1573"/>
      <c r="ET1573"/>
      <c r="EU1573"/>
      <c r="EV1573"/>
      <c r="EW1573"/>
      <c r="EX1573"/>
      <c r="EY1573"/>
      <c r="EZ1573"/>
      <c r="FA1573"/>
      <c r="FB1573"/>
      <c r="FC1573"/>
      <c r="FD1573"/>
      <c r="FE1573"/>
      <c r="FF1573"/>
      <c r="FG1573"/>
      <c r="FH1573"/>
      <c r="FI1573"/>
      <c r="FJ1573"/>
      <c r="FK1573"/>
      <c r="FL1573"/>
      <c r="FM1573"/>
      <c r="FN1573"/>
      <c r="FO1573"/>
      <c r="FP1573"/>
      <c r="FQ1573"/>
      <c r="FR1573"/>
      <c r="FS1573"/>
      <c r="FT1573"/>
      <c r="FU1573"/>
      <c r="FV1573"/>
      <c r="FW1573"/>
      <c r="FX1573"/>
      <c r="FY1573"/>
      <c r="FZ1573"/>
      <c r="GA1573"/>
      <c r="GB1573"/>
      <c r="GC1573"/>
      <c r="GD1573"/>
      <c r="GE1573"/>
      <c r="GF1573"/>
      <c r="GG1573"/>
      <c r="GH1573"/>
      <c r="GI1573"/>
      <c r="GJ1573"/>
      <c r="GK1573"/>
      <c r="GL1573"/>
      <c r="GM1573"/>
      <c r="GN1573"/>
      <c r="GO1573"/>
      <c r="GP1573"/>
      <c r="GQ1573"/>
      <c r="GR1573"/>
      <c r="GS1573"/>
      <c r="GT1573"/>
      <c r="GU1573"/>
      <c r="GV1573"/>
      <c r="GW1573"/>
      <c r="GX1573"/>
      <c r="GY1573"/>
      <c r="GZ1573"/>
      <c r="HA1573"/>
      <c r="HB1573"/>
      <c r="HC1573"/>
      <c r="HD1573"/>
      <c r="HE1573"/>
      <c r="HF1573"/>
      <c r="HG1573"/>
      <c r="HH1573"/>
      <c r="HI1573"/>
      <c r="HJ1573"/>
      <c r="HK1573"/>
      <c r="HL1573"/>
      <c r="HM1573"/>
      <c r="HN1573"/>
      <c r="HO1573"/>
      <c r="HP1573"/>
      <c r="HQ1573"/>
      <c r="HR1573"/>
      <c r="HS1573"/>
      <c r="HT1573"/>
      <c r="HU1573"/>
      <c r="HV1573"/>
      <c r="HW1573"/>
      <c r="HX1573"/>
      <c r="HY1573"/>
      <c r="HZ1573"/>
      <c r="IA1573"/>
      <c r="IB1573"/>
      <c r="IC1573"/>
      <c r="ID1573"/>
      <c r="IE1573"/>
      <c r="IF1573"/>
      <c r="IG1573"/>
      <c r="IH1573"/>
      <c r="II1573"/>
      <c r="IJ1573"/>
      <c r="IK1573"/>
      <c r="IL1573"/>
      <c r="IM1573"/>
      <c r="IN1573"/>
      <c r="IO1573"/>
      <c r="IP1573"/>
      <c r="IQ1573"/>
      <c r="IR1573"/>
      <c r="IS1573"/>
      <c r="IT1573"/>
      <c r="IU1573"/>
      <c r="IV1573"/>
      <c r="IW1573"/>
      <c r="IX1573"/>
      <c r="IY1573"/>
      <c r="IZ1573"/>
      <c r="JA1573"/>
      <c r="JB1573"/>
      <c r="JC1573"/>
      <c r="JD1573"/>
      <c r="JE1573"/>
      <c r="JF1573"/>
      <c r="JG1573"/>
      <c r="JH1573"/>
      <c r="JI1573"/>
      <c r="JJ1573"/>
      <c r="JK1573"/>
      <c r="JL1573"/>
      <c r="JM1573"/>
      <c r="JN1573"/>
      <c r="JO1573"/>
      <c r="JP1573"/>
      <c r="JQ1573"/>
      <c r="JR1573"/>
      <c r="JS1573"/>
      <c r="JT1573"/>
      <c r="JU1573"/>
      <c r="JV1573"/>
      <c r="JW1573"/>
      <c r="JX1573"/>
      <c r="JY1573"/>
      <c r="JZ1573"/>
      <c r="KA1573"/>
      <c r="KB1573"/>
      <c r="KC1573"/>
      <c r="KD1573"/>
      <c r="KE1573"/>
      <c r="KF1573"/>
      <c r="KG1573"/>
      <c r="KH1573"/>
      <c r="KI1573"/>
      <c r="KJ1573"/>
      <c r="KK1573"/>
      <c r="KL1573"/>
      <c r="KM1573"/>
      <c r="KN1573"/>
      <c r="KO1573"/>
      <c r="KP1573"/>
      <c r="KQ1573"/>
      <c r="KR1573"/>
      <c r="KS1573"/>
      <c r="KT1573"/>
      <c r="KU1573"/>
      <c r="KV1573"/>
      <c r="KW1573"/>
      <c r="KX1573"/>
      <c r="KY1573"/>
      <c r="KZ1573"/>
      <c r="LA1573"/>
      <c r="LB1573"/>
      <c r="LC1573"/>
      <c r="LD1573"/>
      <c r="LE1573"/>
      <c r="LF1573"/>
      <c r="LG1573"/>
      <c r="LH1573"/>
      <c r="LI1573"/>
      <c r="LJ1573"/>
      <c r="LK1573"/>
      <c r="LL1573"/>
      <c r="LM1573"/>
      <c r="LN1573"/>
      <c r="LO1573"/>
      <c r="LP1573"/>
      <c r="LQ1573"/>
      <c r="LR1573"/>
      <c r="LS1573"/>
      <c r="LT1573"/>
      <c r="LU1573"/>
      <c r="LV1573"/>
      <c r="LW1573"/>
      <c r="LX1573"/>
      <c r="LY1573"/>
      <c r="LZ1573"/>
      <c r="MA1573"/>
      <c r="MB1573"/>
      <c r="MC1573"/>
      <c r="MD1573"/>
      <c r="ME1573"/>
      <c r="MF1573"/>
      <c r="MG1573"/>
      <c r="MH1573"/>
      <c r="MI1573"/>
      <c r="MJ1573"/>
      <c r="MK1573"/>
      <c r="ML1573"/>
      <c r="MM1573"/>
      <c r="MN1573"/>
      <c r="MO1573"/>
      <c r="MP1573"/>
      <c r="MQ1573"/>
      <c r="MR1573"/>
      <c r="MS1573"/>
      <c r="MT1573"/>
      <c r="MU1573"/>
      <c r="MV1573"/>
      <c r="MW1573"/>
      <c r="MX1573"/>
      <c r="MY1573"/>
      <c r="MZ1573"/>
      <c r="NA1573"/>
      <c r="NB1573"/>
      <c r="NC1573"/>
      <c r="ND1573"/>
      <c r="NE1573"/>
      <c r="NF1573"/>
      <c r="NG1573"/>
      <c r="NH1573"/>
      <c r="NI1573"/>
      <c r="NJ1573"/>
      <c r="NK1573"/>
      <c r="NL1573"/>
      <c r="NM1573"/>
      <c r="NN1573"/>
      <c r="NO1573"/>
      <c r="NP1573"/>
      <c r="NQ1573"/>
      <c r="NR1573"/>
      <c r="NS1573"/>
      <c r="NT1573"/>
      <c r="NU1573"/>
      <c r="NV1573"/>
      <c r="NW1573"/>
      <c r="NX1573"/>
      <c r="NY1573"/>
      <c r="NZ1573"/>
      <c r="OA1573"/>
    </row>
    <row r="1574" spans="16:391"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  <c r="CN1574"/>
      <c r="CO1574"/>
      <c r="CP1574"/>
      <c r="CQ1574"/>
      <c r="CR1574"/>
      <c r="CS1574"/>
      <c r="CT1574"/>
      <c r="CU1574"/>
      <c r="CV1574"/>
      <c r="CW1574"/>
      <c r="CX1574"/>
      <c r="CY1574"/>
      <c r="CZ1574"/>
      <c r="DA1574"/>
      <c r="DB1574"/>
      <c r="DC1574"/>
      <c r="DD1574"/>
      <c r="DE1574"/>
      <c r="DF1574"/>
      <c r="DG1574"/>
      <c r="DH1574"/>
      <c r="DI1574"/>
      <c r="DJ1574"/>
      <c r="DK1574"/>
      <c r="DL1574"/>
      <c r="DM1574"/>
      <c r="DN1574"/>
      <c r="DO1574"/>
      <c r="DP1574"/>
      <c r="DQ1574"/>
      <c r="DR1574"/>
      <c r="DS1574"/>
      <c r="DT1574"/>
      <c r="DU1574"/>
      <c r="DV1574"/>
      <c r="DW1574"/>
      <c r="DX1574"/>
      <c r="DY1574"/>
      <c r="DZ1574"/>
      <c r="EA1574"/>
      <c r="EB1574"/>
      <c r="EC1574"/>
      <c r="ED1574"/>
      <c r="EE1574"/>
      <c r="EF1574"/>
      <c r="EG1574"/>
      <c r="EH1574"/>
      <c r="EI1574"/>
      <c r="EJ1574"/>
      <c r="EK1574"/>
      <c r="EL1574"/>
      <c r="EM1574"/>
      <c r="EN1574"/>
      <c r="EO1574"/>
      <c r="EP1574"/>
      <c r="EQ1574"/>
      <c r="ER1574"/>
      <c r="ES1574"/>
      <c r="ET1574"/>
      <c r="EU1574"/>
      <c r="EV1574"/>
      <c r="EW1574"/>
      <c r="EX1574"/>
      <c r="EY1574"/>
      <c r="EZ1574"/>
      <c r="FA1574"/>
      <c r="FB1574"/>
      <c r="FC1574"/>
      <c r="FD1574"/>
      <c r="FE1574"/>
      <c r="FF1574"/>
      <c r="FG1574"/>
      <c r="FH1574"/>
      <c r="FI1574"/>
      <c r="FJ1574"/>
      <c r="FK1574"/>
      <c r="FL1574"/>
      <c r="FM1574"/>
      <c r="FN1574"/>
      <c r="FO1574"/>
      <c r="FP1574"/>
      <c r="FQ1574"/>
      <c r="FR1574"/>
      <c r="FS1574"/>
      <c r="FT1574"/>
      <c r="FU1574"/>
      <c r="FV1574"/>
      <c r="FW1574"/>
      <c r="FX1574"/>
      <c r="FY1574"/>
      <c r="FZ1574"/>
      <c r="GA1574"/>
      <c r="GB1574"/>
      <c r="GC1574"/>
      <c r="GD1574"/>
      <c r="GE1574"/>
      <c r="GF1574"/>
      <c r="GG1574"/>
      <c r="GH1574"/>
      <c r="GI1574"/>
      <c r="GJ1574"/>
      <c r="GK1574"/>
      <c r="GL1574"/>
      <c r="GM1574"/>
      <c r="GN1574"/>
      <c r="GO1574"/>
      <c r="GP1574"/>
      <c r="GQ1574"/>
      <c r="GR1574"/>
      <c r="GS1574"/>
      <c r="GT1574"/>
      <c r="GU1574"/>
      <c r="GV1574"/>
      <c r="GW1574"/>
      <c r="GX1574"/>
      <c r="GY1574"/>
      <c r="GZ1574"/>
      <c r="HA1574"/>
      <c r="HB1574"/>
      <c r="HC1574"/>
      <c r="HD1574"/>
      <c r="HE1574"/>
      <c r="HF1574"/>
      <c r="HG1574"/>
      <c r="HH1574"/>
      <c r="HI1574"/>
      <c r="HJ1574"/>
      <c r="HK1574"/>
      <c r="HL1574"/>
      <c r="HM1574"/>
      <c r="HN1574"/>
      <c r="HO1574"/>
      <c r="HP1574"/>
      <c r="HQ1574"/>
      <c r="HR1574"/>
      <c r="HS1574"/>
      <c r="HT1574"/>
      <c r="HU1574"/>
      <c r="HV1574"/>
      <c r="HW1574"/>
      <c r="HX1574"/>
      <c r="HY1574"/>
      <c r="HZ1574"/>
      <c r="IA1574"/>
      <c r="IB1574"/>
      <c r="IC1574"/>
      <c r="ID1574"/>
      <c r="IE1574"/>
      <c r="IF1574"/>
      <c r="IG1574"/>
      <c r="IH1574"/>
      <c r="II1574"/>
      <c r="IJ1574"/>
      <c r="IK1574"/>
      <c r="IL1574"/>
      <c r="IM1574"/>
      <c r="IN1574"/>
      <c r="IO1574"/>
      <c r="IP1574"/>
      <c r="IQ1574"/>
      <c r="IR1574"/>
      <c r="IS1574"/>
      <c r="IT1574"/>
      <c r="IU1574"/>
      <c r="IV1574"/>
      <c r="IW1574"/>
      <c r="IX1574"/>
      <c r="IY1574"/>
      <c r="IZ1574"/>
      <c r="JA1574"/>
      <c r="JB1574"/>
      <c r="JC1574"/>
      <c r="JD1574"/>
      <c r="JE1574"/>
      <c r="JF1574"/>
      <c r="JG1574"/>
      <c r="JH1574"/>
      <c r="JI1574"/>
      <c r="JJ1574"/>
      <c r="JK1574"/>
      <c r="JL1574"/>
      <c r="JM1574"/>
      <c r="JN1574"/>
      <c r="JO1574"/>
      <c r="JP1574"/>
      <c r="JQ1574"/>
      <c r="JR1574"/>
      <c r="JS1574"/>
      <c r="JT1574"/>
      <c r="JU1574"/>
      <c r="JV1574"/>
      <c r="JW1574"/>
      <c r="JX1574"/>
      <c r="JY1574"/>
      <c r="JZ1574"/>
      <c r="KA1574"/>
      <c r="KB1574"/>
      <c r="KC1574"/>
      <c r="KD1574"/>
      <c r="KE1574"/>
      <c r="KF1574"/>
      <c r="KG1574"/>
      <c r="KH1574"/>
      <c r="KI1574"/>
      <c r="KJ1574"/>
      <c r="KK1574"/>
      <c r="KL1574"/>
      <c r="KM1574"/>
      <c r="KN1574"/>
      <c r="KO1574"/>
      <c r="KP1574"/>
      <c r="KQ1574"/>
      <c r="KR1574"/>
      <c r="KS1574"/>
      <c r="KT1574"/>
      <c r="KU1574"/>
      <c r="KV1574"/>
      <c r="KW1574"/>
      <c r="KX1574"/>
      <c r="KY1574"/>
      <c r="KZ1574"/>
      <c r="LA1574"/>
      <c r="LB1574"/>
      <c r="LC1574"/>
      <c r="LD1574"/>
      <c r="LE1574"/>
      <c r="LF1574"/>
      <c r="LG1574"/>
      <c r="LH1574"/>
      <c r="LI1574"/>
      <c r="LJ1574"/>
      <c r="LK1574"/>
      <c r="LL1574"/>
      <c r="LM1574"/>
      <c r="LN1574"/>
      <c r="LO1574"/>
      <c r="LP1574"/>
      <c r="LQ1574"/>
      <c r="LR1574"/>
      <c r="LS1574"/>
      <c r="LT1574"/>
      <c r="LU1574"/>
      <c r="LV1574"/>
      <c r="LW1574"/>
      <c r="LX1574"/>
      <c r="LY1574"/>
      <c r="LZ1574"/>
      <c r="MA1574"/>
      <c r="MB1574"/>
      <c r="MC1574"/>
      <c r="MD1574"/>
      <c r="ME1574"/>
      <c r="MF1574"/>
      <c r="MG1574"/>
      <c r="MH1574"/>
      <c r="MI1574"/>
      <c r="MJ1574"/>
      <c r="MK1574"/>
      <c r="ML1574"/>
      <c r="MM1574"/>
      <c r="MN1574"/>
      <c r="MO1574"/>
      <c r="MP1574"/>
      <c r="MQ1574"/>
      <c r="MR1574"/>
      <c r="MS1574"/>
      <c r="MT1574"/>
      <c r="MU1574"/>
      <c r="MV1574"/>
      <c r="MW1574"/>
      <c r="MX1574"/>
      <c r="MY1574"/>
      <c r="MZ1574"/>
      <c r="NA1574"/>
      <c r="NB1574"/>
      <c r="NC1574"/>
      <c r="ND1574"/>
      <c r="NE1574"/>
      <c r="NF1574"/>
      <c r="NG1574"/>
      <c r="NH1574"/>
      <c r="NI1574"/>
      <c r="NJ1574"/>
      <c r="NK1574"/>
      <c r="NL1574"/>
      <c r="NM1574"/>
      <c r="NN1574"/>
      <c r="NO1574"/>
      <c r="NP1574"/>
      <c r="NQ1574"/>
      <c r="NR1574"/>
      <c r="NS1574"/>
      <c r="NT1574"/>
      <c r="NU1574"/>
      <c r="NV1574"/>
      <c r="NW1574"/>
      <c r="NX1574"/>
      <c r="NY1574"/>
      <c r="NZ1574"/>
      <c r="OA1574"/>
    </row>
    <row r="1575" spans="16:391"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  <c r="CN1575"/>
      <c r="CO1575"/>
      <c r="CP1575"/>
      <c r="CQ1575"/>
      <c r="CR1575"/>
      <c r="CS1575"/>
      <c r="CT1575"/>
      <c r="CU1575"/>
      <c r="CV1575"/>
      <c r="CW1575"/>
      <c r="CX1575"/>
      <c r="CY1575"/>
      <c r="CZ1575"/>
      <c r="DA1575"/>
      <c r="DB1575"/>
      <c r="DC1575"/>
      <c r="DD1575"/>
      <c r="DE1575"/>
      <c r="DF1575"/>
      <c r="DG1575"/>
      <c r="DH1575"/>
      <c r="DI1575"/>
      <c r="DJ1575"/>
      <c r="DK1575"/>
      <c r="DL1575"/>
      <c r="DM1575"/>
      <c r="DN1575"/>
      <c r="DO1575"/>
      <c r="DP1575"/>
      <c r="DQ1575"/>
      <c r="DR1575"/>
      <c r="DS1575"/>
      <c r="DT1575"/>
      <c r="DU1575"/>
      <c r="DV1575"/>
      <c r="DW1575"/>
      <c r="DX1575"/>
      <c r="DY1575"/>
      <c r="DZ1575"/>
      <c r="EA1575"/>
      <c r="EB1575"/>
      <c r="EC1575"/>
      <c r="ED1575"/>
      <c r="EE1575"/>
      <c r="EF1575"/>
      <c r="EG1575"/>
      <c r="EH1575"/>
      <c r="EI1575"/>
      <c r="EJ1575"/>
      <c r="EK1575"/>
      <c r="EL1575"/>
      <c r="EM1575"/>
      <c r="EN1575"/>
      <c r="EO1575"/>
      <c r="EP1575"/>
      <c r="EQ1575"/>
      <c r="ER1575"/>
      <c r="ES1575"/>
      <c r="ET1575"/>
      <c r="EU1575"/>
      <c r="EV1575"/>
      <c r="EW1575"/>
      <c r="EX1575"/>
      <c r="EY1575"/>
      <c r="EZ1575"/>
      <c r="FA1575"/>
      <c r="FB1575"/>
      <c r="FC1575"/>
      <c r="FD1575"/>
      <c r="FE1575"/>
      <c r="FF1575"/>
      <c r="FG1575"/>
      <c r="FH1575"/>
      <c r="FI1575"/>
      <c r="FJ1575"/>
      <c r="FK1575"/>
      <c r="FL1575"/>
      <c r="FM1575"/>
      <c r="FN1575"/>
      <c r="FO1575"/>
      <c r="FP1575"/>
      <c r="FQ1575"/>
      <c r="FR1575"/>
      <c r="FS1575"/>
      <c r="FT1575"/>
      <c r="FU1575"/>
      <c r="FV1575"/>
      <c r="FW1575"/>
      <c r="FX1575"/>
      <c r="FY1575"/>
      <c r="FZ1575"/>
      <c r="GA1575"/>
      <c r="GB1575"/>
      <c r="GC1575"/>
      <c r="GD1575"/>
      <c r="GE1575"/>
      <c r="GF1575"/>
      <c r="GG1575"/>
      <c r="GH1575"/>
      <c r="GI1575"/>
      <c r="GJ1575"/>
      <c r="GK1575"/>
      <c r="GL1575"/>
      <c r="GM1575"/>
      <c r="GN1575"/>
      <c r="GO1575"/>
      <c r="GP1575"/>
      <c r="GQ1575"/>
      <c r="GR1575"/>
      <c r="GS1575"/>
      <c r="GT1575"/>
      <c r="GU1575"/>
      <c r="GV1575"/>
      <c r="GW1575"/>
      <c r="GX1575"/>
      <c r="GY1575"/>
      <c r="GZ1575"/>
      <c r="HA1575"/>
      <c r="HB1575"/>
      <c r="HC1575"/>
      <c r="HD1575"/>
      <c r="HE1575"/>
      <c r="HF1575"/>
      <c r="HG1575"/>
      <c r="HH1575"/>
      <c r="HI1575"/>
      <c r="HJ1575"/>
      <c r="HK1575"/>
      <c r="HL1575"/>
      <c r="HM1575"/>
      <c r="HN1575"/>
      <c r="HO1575"/>
      <c r="HP1575"/>
      <c r="HQ1575"/>
      <c r="HR1575"/>
      <c r="HS1575"/>
      <c r="HT1575"/>
      <c r="HU1575"/>
      <c r="HV1575"/>
      <c r="HW1575"/>
      <c r="HX1575"/>
      <c r="HY1575"/>
      <c r="HZ1575"/>
      <c r="IA1575"/>
      <c r="IB1575"/>
      <c r="IC1575"/>
      <c r="ID1575"/>
      <c r="IE1575"/>
      <c r="IF1575"/>
      <c r="IG1575"/>
      <c r="IH1575"/>
      <c r="II1575"/>
      <c r="IJ1575"/>
      <c r="IK1575"/>
      <c r="IL1575"/>
      <c r="IM1575"/>
      <c r="IN1575"/>
      <c r="IO1575"/>
      <c r="IP1575"/>
      <c r="IQ1575"/>
      <c r="IR1575"/>
      <c r="IS1575"/>
      <c r="IT1575"/>
      <c r="IU1575"/>
      <c r="IV1575"/>
      <c r="IW1575"/>
      <c r="IX1575"/>
      <c r="IY1575"/>
      <c r="IZ1575"/>
      <c r="JA1575"/>
      <c r="JB1575"/>
      <c r="JC1575"/>
      <c r="JD1575"/>
      <c r="JE1575"/>
      <c r="JF1575"/>
      <c r="JG1575"/>
      <c r="JH1575"/>
      <c r="JI1575"/>
      <c r="JJ1575"/>
      <c r="JK1575"/>
      <c r="JL1575"/>
      <c r="JM1575"/>
      <c r="JN1575"/>
      <c r="JO1575"/>
      <c r="JP1575"/>
      <c r="JQ1575"/>
      <c r="JR1575"/>
      <c r="JS1575"/>
      <c r="JT1575"/>
      <c r="JU1575"/>
      <c r="JV1575"/>
      <c r="JW1575"/>
      <c r="JX1575"/>
      <c r="JY1575"/>
      <c r="JZ1575"/>
      <c r="KA1575"/>
      <c r="KB1575"/>
      <c r="KC1575"/>
      <c r="KD1575"/>
      <c r="KE1575"/>
      <c r="KF1575"/>
      <c r="KG1575"/>
      <c r="KH1575"/>
      <c r="KI1575"/>
      <c r="KJ1575"/>
      <c r="KK1575"/>
      <c r="KL1575"/>
      <c r="KM1575"/>
      <c r="KN1575"/>
      <c r="KO1575"/>
      <c r="KP1575"/>
      <c r="KQ1575"/>
      <c r="KR1575"/>
      <c r="KS1575"/>
      <c r="KT1575"/>
      <c r="KU1575"/>
      <c r="KV1575"/>
      <c r="KW1575"/>
      <c r="KX1575"/>
      <c r="KY1575"/>
      <c r="KZ1575"/>
      <c r="LA1575"/>
      <c r="LB1575"/>
      <c r="LC1575"/>
      <c r="LD1575"/>
      <c r="LE1575"/>
      <c r="LF1575"/>
      <c r="LG1575"/>
      <c r="LH1575"/>
      <c r="LI1575"/>
      <c r="LJ1575"/>
      <c r="LK1575"/>
      <c r="LL1575"/>
      <c r="LM1575"/>
      <c r="LN1575"/>
      <c r="LO1575"/>
      <c r="LP1575"/>
      <c r="LQ1575"/>
      <c r="LR1575"/>
      <c r="LS1575"/>
      <c r="LT1575"/>
      <c r="LU1575"/>
      <c r="LV1575"/>
      <c r="LW1575"/>
      <c r="LX1575"/>
      <c r="LY1575"/>
      <c r="LZ1575"/>
      <c r="MA1575"/>
      <c r="MB1575"/>
      <c r="MC1575"/>
      <c r="MD1575"/>
      <c r="ME1575"/>
      <c r="MF1575"/>
      <c r="MG1575"/>
      <c r="MH1575"/>
      <c r="MI1575"/>
      <c r="MJ1575"/>
      <c r="MK1575"/>
      <c r="ML1575"/>
      <c r="MM1575"/>
      <c r="MN1575"/>
      <c r="MO1575"/>
      <c r="MP1575"/>
      <c r="MQ1575"/>
      <c r="MR1575"/>
      <c r="MS1575"/>
      <c r="MT1575"/>
      <c r="MU1575"/>
      <c r="MV1575"/>
      <c r="MW1575"/>
      <c r="MX1575"/>
      <c r="MY1575"/>
      <c r="MZ1575"/>
      <c r="NA1575"/>
      <c r="NB1575"/>
      <c r="NC1575"/>
      <c r="ND1575"/>
      <c r="NE1575"/>
      <c r="NF1575"/>
      <c r="NG1575"/>
      <c r="NH1575"/>
      <c r="NI1575"/>
      <c r="NJ1575"/>
      <c r="NK1575"/>
      <c r="NL1575"/>
      <c r="NM1575"/>
      <c r="NN1575"/>
      <c r="NO1575"/>
      <c r="NP1575"/>
      <c r="NQ1575"/>
      <c r="NR1575"/>
      <c r="NS1575"/>
      <c r="NT1575"/>
      <c r="NU1575"/>
      <c r="NV1575"/>
      <c r="NW1575"/>
      <c r="NX1575"/>
      <c r="NY1575"/>
      <c r="NZ1575"/>
      <c r="OA1575"/>
    </row>
    <row r="1576" spans="16:391"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  <c r="CN1576"/>
      <c r="CO1576"/>
      <c r="CP1576"/>
      <c r="CQ1576"/>
      <c r="CR1576"/>
      <c r="CS1576"/>
      <c r="CT1576"/>
      <c r="CU1576"/>
      <c r="CV1576"/>
      <c r="CW1576"/>
      <c r="CX1576"/>
      <c r="CY1576"/>
      <c r="CZ1576"/>
      <c r="DA1576"/>
      <c r="DB1576"/>
      <c r="DC1576"/>
      <c r="DD1576"/>
      <c r="DE1576"/>
      <c r="DF1576"/>
      <c r="DG1576"/>
      <c r="DH1576"/>
      <c r="DI1576"/>
      <c r="DJ1576"/>
      <c r="DK1576"/>
      <c r="DL1576"/>
      <c r="DM1576"/>
      <c r="DN1576"/>
      <c r="DO1576"/>
      <c r="DP1576"/>
      <c r="DQ1576"/>
      <c r="DR1576"/>
      <c r="DS1576"/>
      <c r="DT1576"/>
      <c r="DU1576"/>
      <c r="DV1576"/>
      <c r="DW1576"/>
      <c r="DX1576"/>
      <c r="DY1576"/>
      <c r="DZ1576"/>
      <c r="EA1576"/>
      <c r="EB1576"/>
      <c r="EC1576"/>
      <c r="ED1576"/>
      <c r="EE1576"/>
      <c r="EF1576"/>
      <c r="EG1576"/>
      <c r="EH1576"/>
      <c r="EI1576"/>
      <c r="EJ1576"/>
      <c r="EK1576"/>
      <c r="EL1576"/>
      <c r="EM1576"/>
      <c r="EN1576"/>
      <c r="EO1576"/>
      <c r="EP1576"/>
      <c r="EQ1576"/>
      <c r="ER1576"/>
      <c r="ES1576"/>
      <c r="ET1576"/>
      <c r="EU1576"/>
      <c r="EV1576"/>
      <c r="EW1576"/>
      <c r="EX1576"/>
      <c r="EY1576"/>
      <c r="EZ1576"/>
      <c r="FA1576"/>
      <c r="FB1576"/>
      <c r="FC1576"/>
      <c r="FD1576"/>
      <c r="FE1576"/>
      <c r="FF1576"/>
      <c r="FG1576"/>
      <c r="FH1576"/>
      <c r="FI1576"/>
      <c r="FJ1576"/>
      <c r="FK1576"/>
      <c r="FL1576"/>
      <c r="FM1576"/>
      <c r="FN1576"/>
      <c r="FO1576"/>
      <c r="FP1576"/>
      <c r="FQ1576"/>
      <c r="FR1576"/>
      <c r="FS1576"/>
      <c r="FT1576"/>
      <c r="FU1576"/>
      <c r="FV1576"/>
      <c r="FW1576"/>
      <c r="FX1576"/>
      <c r="FY1576"/>
      <c r="FZ1576"/>
      <c r="GA1576"/>
      <c r="GB1576"/>
      <c r="GC1576"/>
      <c r="GD1576"/>
      <c r="GE1576"/>
      <c r="GF1576"/>
      <c r="GG1576"/>
      <c r="GH1576"/>
      <c r="GI1576"/>
      <c r="GJ1576"/>
      <c r="GK1576"/>
      <c r="GL1576"/>
      <c r="GM1576"/>
      <c r="GN1576"/>
      <c r="GO1576"/>
      <c r="GP1576"/>
      <c r="GQ1576"/>
      <c r="GR1576"/>
      <c r="GS1576"/>
      <c r="GT1576"/>
      <c r="GU1576"/>
      <c r="GV1576"/>
      <c r="GW1576"/>
      <c r="GX1576"/>
      <c r="GY1576"/>
      <c r="GZ1576"/>
      <c r="HA1576"/>
      <c r="HB1576"/>
      <c r="HC1576"/>
      <c r="HD1576"/>
      <c r="HE1576"/>
      <c r="HF1576"/>
      <c r="HG1576"/>
      <c r="HH1576"/>
      <c r="HI1576"/>
      <c r="HJ1576"/>
      <c r="HK1576"/>
      <c r="HL1576"/>
      <c r="HM1576"/>
      <c r="HN1576"/>
      <c r="HO1576"/>
      <c r="HP1576"/>
      <c r="HQ1576"/>
      <c r="HR1576"/>
      <c r="HS1576"/>
      <c r="HT1576"/>
      <c r="HU1576"/>
      <c r="HV1576"/>
      <c r="HW1576"/>
      <c r="HX1576"/>
      <c r="HY1576"/>
      <c r="HZ1576"/>
      <c r="IA1576"/>
      <c r="IB1576"/>
      <c r="IC1576"/>
      <c r="ID1576"/>
      <c r="IE1576"/>
      <c r="IF1576"/>
      <c r="IG1576"/>
      <c r="IH1576"/>
      <c r="II1576"/>
      <c r="IJ1576"/>
      <c r="IK1576"/>
      <c r="IL1576"/>
      <c r="IM1576"/>
      <c r="IN1576"/>
      <c r="IO1576"/>
      <c r="IP1576"/>
      <c r="IQ1576"/>
      <c r="IR1576"/>
      <c r="IS1576"/>
      <c r="IT1576"/>
      <c r="IU1576"/>
      <c r="IV1576"/>
      <c r="IW1576"/>
      <c r="IX1576"/>
      <c r="IY1576"/>
      <c r="IZ1576"/>
      <c r="JA1576"/>
      <c r="JB1576"/>
      <c r="JC1576"/>
      <c r="JD1576"/>
      <c r="JE1576"/>
      <c r="JF1576"/>
      <c r="JG1576"/>
      <c r="JH1576"/>
      <c r="JI1576"/>
      <c r="JJ1576"/>
      <c r="JK1576"/>
      <c r="JL1576"/>
      <c r="JM1576"/>
      <c r="JN1576"/>
      <c r="JO1576"/>
      <c r="JP1576"/>
      <c r="JQ1576"/>
      <c r="JR1576"/>
      <c r="JS1576"/>
      <c r="JT1576"/>
      <c r="JU1576"/>
      <c r="JV1576"/>
      <c r="JW1576"/>
      <c r="JX1576"/>
      <c r="JY1576"/>
      <c r="JZ1576"/>
      <c r="KA1576"/>
      <c r="KB1576"/>
      <c r="KC1576"/>
      <c r="KD1576"/>
      <c r="KE1576"/>
      <c r="KF1576"/>
      <c r="KG1576"/>
      <c r="KH1576"/>
      <c r="KI1576"/>
      <c r="KJ1576"/>
      <c r="KK1576"/>
      <c r="KL1576"/>
      <c r="KM1576"/>
      <c r="KN1576"/>
      <c r="KO1576"/>
      <c r="KP1576"/>
      <c r="KQ1576"/>
      <c r="KR1576"/>
      <c r="KS1576"/>
      <c r="KT1576"/>
      <c r="KU1576"/>
      <c r="KV1576"/>
      <c r="KW1576"/>
      <c r="KX1576"/>
      <c r="KY1576"/>
      <c r="KZ1576"/>
      <c r="LA1576"/>
      <c r="LB1576"/>
      <c r="LC1576"/>
      <c r="LD1576"/>
      <c r="LE1576"/>
      <c r="LF1576"/>
      <c r="LG1576"/>
      <c r="LH1576"/>
      <c r="LI1576"/>
      <c r="LJ1576"/>
      <c r="LK1576"/>
      <c r="LL1576"/>
      <c r="LM1576"/>
      <c r="LN1576"/>
      <c r="LO1576"/>
      <c r="LP1576"/>
      <c r="LQ1576"/>
      <c r="LR1576"/>
      <c r="LS1576"/>
      <c r="LT1576"/>
      <c r="LU1576"/>
      <c r="LV1576"/>
      <c r="LW1576"/>
      <c r="LX1576"/>
      <c r="LY1576"/>
      <c r="LZ1576"/>
      <c r="MA1576"/>
      <c r="MB1576"/>
      <c r="MC1576"/>
      <c r="MD1576"/>
      <c r="ME1576"/>
      <c r="MF1576"/>
      <c r="MG1576"/>
      <c r="MH1576"/>
      <c r="MI1576"/>
      <c r="MJ1576"/>
      <c r="MK1576"/>
      <c r="ML1576"/>
      <c r="MM1576"/>
      <c r="MN1576"/>
      <c r="MO1576"/>
      <c r="MP1576"/>
      <c r="MQ1576"/>
      <c r="MR1576"/>
      <c r="MS1576"/>
      <c r="MT1576"/>
      <c r="MU1576"/>
      <c r="MV1576"/>
      <c r="MW1576"/>
      <c r="MX1576"/>
      <c r="MY1576"/>
      <c r="MZ1576"/>
      <c r="NA1576"/>
      <c r="NB1576"/>
      <c r="NC1576"/>
      <c r="ND1576"/>
      <c r="NE1576"/>
      <c r="NF1576"/>
      <c r="NG1576"/>
      <c r="NH1576"/>
      <c r="NI1576"/>
      <c r="NJ1576"/>
      <c r="NK1576"/>
      <c r="NL1576"/>
      <c r="NM1576"/>
      <c r="NN1576"/>
      <c r="NO1576"/>
      <c r="NP1576"/>
      <c r="NQ1576"/>
      <c r="NR1576"/>
      <c r="NS1576"/>
      <c r="NT1576"/>
      <c r="NU1576"/>
      <c r="NV1576"/>
      <c r="NW1576"/>
      <c r="NX1576"/>
      <c r="NY1576"/>
      <c r="NZ1576"/>
      <c r="OA1576"/>
    </row>
    <row r="1577" spans="16:391"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  <c r="CN1577"/>
      <c r="CO1577"/>
      <c r="CP1577"/>
      <c r="CQ1577"/>
      <c r="CR1577"/>
      <c r="CS1577"/>
      <c r="CT1577"/>
      <c r="CU1577"/>
      <c r="CV1577"/>
      <c r="CW1577"/>
      <c r="CX1577"/>
      <c r="CY1577"/>
      <c r="CZ1577"/>
      <c r="DA1577"/>
      <c r="DB1577"/>
      <c r="DC1577"/>
      <c r="DD1577"/>
      <c r="DE1577"/>
      <c r="DF1577"/>
      <c r="DG1577"/>
      <c r="DH1577"/>
      <c r="DI1577"/>
      <c r="DJ1577"/>
      <c r="DK1577"/>
      <c r="DL1577"/>
      <c r="DM1577"/>
      <c r="DN1577"/>
      <c r="DO1577"/>
      <c r="DP1577"/>
      <c r="DQ1577"/>
      <c r="DR1577"/>
      <c r="DS1577"/>
      <c r="DT1577"/>
      <c r="DU1577"/>
      <c r="DV1577"/>
      <c r="DW1577"/>
      <c r="DX1577"/>
      <c r="DY1577"/>
      <c r="DZ1577"/>
      <c r="EA1577"/>
      <c r="EB1577"/>
      <c r="EC1577"/>
      <c r="ED1577"/>
      <c r="EE1577"/>
      <c r="EF1577"/>
      <c r="EG1577"/>
      <c r="EH1577"/>
      <c r="EI1577"/>
      <c r="EJ1577"/>
      <c r="EK1577"/>
      <c r="EL1577"/>
      <c r="EM1577"/>
      <c r="EN1577"/>
      <c r="EO1577"/>
      <c r="EP1577"/>
      <c r="EQ1577"/>
      <c r="ER1577"/>
      <c r="ES1577"/>
      <c r="ET1577"/>
      <c r="EU1577"/>
      <c r="EV1577"/>
      <c r="EW1577"/>
      <c r="EX1577"/>
      <c r="EY1577"/>
      <c r="EZ1577"/>
      <c r="FA1577"/>
      <c r="FB1577"/>
      <c r="FC1577"/>
      <c r="FD1577"/>
      <c r="FE1577"/>
      <c r="FF1577"/>
      <c r="FG1577"/>
      <c r="FH1577"/>
      <c r="FI1577"/>
      <c r="FJ1577"/>
      <c r="FK1577"/>
      <c r="FL1577"/>
      <c r="FM1577"/>
      <c r="FN1577"/>
      <c r="FO1577"/>
      <c r="FP1577"/>
      <c r="FQ1577"/>
      <c r="FR1577"/>
      <c r="FS1577"/>
      <c r="FT1577"/>
      <c r="FU1577"/>
      <c r="FV1577"/>
      <c r="FW1577"/>
      <c r="FX1577"/>
      <c r="FY1577"/>
      <c r="FZ1577"/>
      <c r="GA1577"/>
      <c r="GB1577"/>
      <c r="GC1577"/>
      <c r="GD1577"/>
      <c r="GE1577"/>
      <c r="GF1577"/>
      <c r="GG1577"/>
      <c r="GH1577"/>
      <c r="GI1577"/>
      <c r="GJ1577"/>
      <c r="GK1577"/>
      <c r="GL1577"/>
      <c r="GM1577"/>
      <c r="GN1577"/>
      <c r="GO1577"/>
      <c r="GP1577"/>
      <c r="GQ1577"/>
      <c r="GR1577"/>
      <c r="GS1577"/>
      <c r="GT1577"/>
      <c r="GU1577"/>
      <c r="GV1577"/>
      <c r="GW1577"/>
      <c r="GX1577"/>
      <c r="GY1577"/>
      <c r="GZ1577"/>
      <c r="HA1577"/>
      <c r="HB1577"/>
      <c r="HC1577"/>
      <c r="HD1577"/>
      <c r="HE1577"/>
      <c r="HF1577"/>
      <c r="HG1577"/>
      <c r="HH1577"/>
      <c r="HI1577"/>
      <c r="HJ1577"/>
      <c r="HK1577"/>
      <c r="HL1577"/>
      <c r="HM1577"/>
      <c r="HN1577"/>
      <c r="HO1577"/>
      <c r="HP1577"/>
      <c r="HQ1577"/>
      <c r="HR1577"/>
      <c r="HS1577"/>
      <c r="HT1577"/>
      <c r="HU1577"/>
      <c r="HV1577"/>
      <c r="HW1577"/>
      <c r="HX1577"/>
      <c r="HY1577"/>
      <c r="HZ1577"/>
      <c r="IA1577"/>
      <c r="IB1577"/>
      <c r="IC1577"/>
      <c r="ID1577"/>
      <c r="IE1577"/>
      <c r="IF1577"/>
      <c r="IG1577"/>
      <c r="IH1577"/>
      <c r="II1577"/>
      <c r="IJ1577"/>
      <c r="IK1577"/>
      <c r="IL1577"/>
      <c r="IM1577"/>
      <c r="IN1577"/>
      <c r="IO1577"/>
      <c r="IP1577"/>
      <c r="IQ1577"/>
      <c r="IR1577"/>
      <c r="IS1577"/>
      <c r="IT1577"/>
      <c r="IU1577"/>
      <c r="IV1577"/>
      <c r="IW1577"/>
      <c r="IX1577"/>
      <c r="IY1577"/>
      <c r="IZ1577"/>
      <c r="JA1577"/>
      <c r="JB1577"/>
      <c r="JC1577"/>
      <c r="JD1577"/>
      <c r="JE1577"/>
      <c r="JF1577"/>
      <c r="JG1577"/>
      <c r="JH1577"/>
      <c r="JI1577"/>
      <c r="JJ1577"/>
      <c r="JK1577"/>
      <c r="JL1577"/>
      <c r="JM1577"/>
      <c r="JN1577"/>
      <c r="JO1577"/>
      <c r="JP1577"/>
      <c r="JQ1577"/>
      <c r="JR1577"/>
      <c r="JS1577"/>
      <c r="JT1577"/>
      <c r="JU1577"/>
      <c r="JV1577"/>
      <c r="JW1577"/>
      <c r="JX1577"/>
      <c r="JY1577"/>
      <c r="JZ1577"/>
      <c r="KA1577"/>
      <c r="KB1577"/>
      <c r="KC1577"/>
      <c r="KD1577"/>
      <c r="KE1577"/>
      <c r="KF1577"/>
      <c r="KG1577"/>
      <c r="KH1577"/>
      <c r="KI1577"/>
      <c r="KJ1577"/>
      <c r="KK1577"/>
      <c r="KL1577"/>
      <c r="KM1577"/>
      <c r="KN1577"/>
      <c r="KO1577"/>
      <c r="KP1577"/>
      <c r="KQ1577"/>
      <c r="KR1577"/>
      <c r="KS1577"/>
      <c r="KT1577"/>
      <c r="KU1577"/>
      <c r="KV1577"/>
      <c r="KW1577"/>
      <c r="KX1577"/>
      <c r="KY1577"/>
      <c r="KZ1577"/>
      <c r="LA1577"/>
      <c r="LB1577"/>
      <c r="LC1577"/>
      <c r="LD1577"/>
      <c r="LE1577"/>
      <c r="LF1577"/>
      <c r="LG1577"/>
      <c r="LH1577"/>
      <c r="LI1577"/>
      <c r="LJ1577"/>
      <c r="LK1577"/>
      <c r="LL1577"/>
      <c r="LM1577"/>
      <c r="LN1577"/>
      <c r="LO1577"/>
      <c r="LP1577"/>
      <c r="LQ1577"/>
      <c r="LR1577"/>
      <c r="LS1577"/>
      <c r="LT1577"/>
      <c r="LU1577"/>
      <c r="LV1577"/>
      <c r="LW1577"/>
      <c r="LX1577"/>
      <c r="LY1577"/>
      <c r="LZ1577"/>
      <c r="MA1577"/>
      <c r="MB1577"/>
      <c r="MC1577"/>
      <c r="MD1577"/>
      <c r="ME1577"/>
      <c r="MF1577"/>
      <c r="MG1577"/>
      <c r="MH1577"/>
      <c r="MI1577"/>
      <c r="MJ1577"/>
      <c r="MK1577"/>
      <c r="ML1577"/>
      <c r="MM1577"/>
      <c r="MN1577"/>
      <c r="MO1577"/>
      <c r="MP1577"/>
      <c r="MQ1577"/>
      <c r="MR1577"/>
      <c r="MS1577"/>
      <c r="MT1577"/>
      <c r="MU1577"/>
      <c r="MV1577"/>
      <c r="MW1577"/>
      <c r="MX1577"/>
      <c r="MY1577"/>
      <c r="MZ1577"/>
      <c r="NA1577"/>
      <c r="NB1577"/>
      <c r="NC1577"/>
      <c r="ND1577"/>
      <c r="NE1577"/>
      <c r="NF1577"/>
      <c r="NG1577"/>
      <c r="NH1577"/>
      <c r="NI1577"/>
      <c r="NJ1577"/>
      <c r="NK1577"/>
      <c r="NL1577"/>
      <c r="NM1577"/>
      <c r="NN1577"/>
      <c r="NO1577"/>
      <c r="NP1577"/>
      <c r="NQ1577"/>
      <c r="NR1577"/>
      <c r="NS1577"/>
      <c r="NT1577"/>
      <c r="NU1577"/>
      <c r="NV1577"/>
      <c r="NW1577"/>
      <c r="NX1577"/>
      <c r="NY1577"/>
      <c r="NZ1577"/>
      <c r="OA1577"/>
    </row>
    <row r="1578" spans="16:391"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  <c r="CN1578"/>
      <c r="CO1578"/>
      <c r="CP1578"/>
      <c r="CQ1578"/>
      <c r="CR1578"/>
      <c r="CS1578"/>
      <c r="CT1578"/>
      <c r="CU1578"/>
      <c r="CV1578"/>
      <c r="CW1578"/>
      <c r="CX1578"/>
      <c r="CY1578"/>
      <c r="CZ1578"/>
      <c r="DA1578"/>
      <c r="DB1578"/>
      <c r="DC1578"/>
      <c r="DD1578"/>
      <c r="DE1578"/>
      <c r="DF1578"/>
      <c r="DG1578"/>
      <c r="DH1578"/>
      <c r="DI1578"/>
      <c r="DJ1578"/>
      <c r="DK1578"/>
      <c r="DL1578"/>
      <c r="DM1578"/>
      <c r="DN1578"/>
      <c r="DO1578"/>
      <c r="DP1578"/>
      <c r="DQ1578"/>
      <c r="DR1578"/>
      <c r="DS1578"/>
      <c r="DT1578"/>
      <c r="DU1578"/>
      <c r="DV1578"/>
      <c r="DW1578"/>
      <c r="DX1578"/>
      <c r="DY1578"/>
      <c r="DZ1578"/>
      <c r="EA1578"/>
      <c r="EB1578"/>
      <c r="EC1578"/>
      <c r="ED1578"/>
      <c r="EE1578"/>
      <c r="EF1578"/>
      <c r="EG1578"/>
      <c r="EH1578"/>
      <c r="EI1578"/>
      <c r="EJ1578"/>
      <c r="EK1578"/>
      <c r="EL1578"/>
      <c r="EM1578"/>
      <c r="EN1578"/>
      <c r="EO1578"/>
      <c r="EP1578"/>
      <c r="EQ1578"/>
      <c r="ER1578"/>
      <c r="ES1578"/>
      <c r="ET1578"/>
      <c r="EU1578"/>
      <c r="EV1578"/>
      <c r="EW1578"/>
      <c r="EX1578"/>
      <c r="EY1578"/>
      <c r="EZ1578"/>
      <c r="FA1578"/>
      <c r="FB1578"/>
      <c r="FC1578"/>
      <c r="FD1578"/>
      <c r="FE1578"/>
      <c r="FF1578"/>
      <c r="FG1578"/>
      <c r="FH1578"/>
      <c r="FI1578"/>
      <c r="FJ1578"/>
      <c r="FK1578"/>
      <c r="FL1578"/>
      <c r="FM1578"/>
      <c r="FN1578"/>
      <c r="FO1578"/>
      <c r="FP1578"/>
      <c r="FQ1578"/>
      <c r="FR1578"/>
      <c r="FS1578"/>
      <c r="FT1578"/>
      <c r="FU1578"/>
      <c r="FV1578"/>
      <c r="FW1578"/>
      <c r="FX1578"/>
      <c r="FY1578"/>
      <c r="FZ1578"/>
      <c r="GA1578"/>
      <c r="GB1578"/>
      <c r="GC1578"/>
      <c r="GD1578"/>
      <c r="GE1578"/>
      <c r="GF1578"/>
      <c r="GG1578"/>
      <c r="GH1578"/>
      <c r="GI1578"/>
      <c r="GJ1578"/>
      <c r="GK1578"/>
      <c r="GL1578"/>
      <c r="GM1578"/>
      <c r="GN1578"/>
      <c r="GO1578"/>
      <c r="GP1578"/>
      <c r="GQ1578"/>
      <c r="GR1578"/>
      <c r="GS1578"/>
      <c r="GT1578"/>
      <c r="GU1578"/>
      <c r="GV1578"/>
      <c r="GW1578"/>
      <c r="GX1578"/>
      <c r="GY1578"/>
      <c r="GZ1578"/>
      <c r="HA1578"/>
      <c r="HB1578"/>
      <c r="HC1578"/>
      <c r="HD1578"/>
      <c r="HE1578"/>
      <c r="HF1578"/>
      <c r="HG1578"/>
      <c r="HH1578"/>
      <c r="HI1578"/>
      <c r="HJ1578"/>
      <c r="HK1578"/>
      <c r="HL1578"/>
      <c r="HM1578"/>
      <c r="HN1578"/>
      <c r="HO1578"/>
      <c r="HP1578"/>
      <c r="HQ1578"/>
      <c r="HR1578"/>
      <c r="HS1578"/>
      <c r="HT1578"/>
      <c r="HU1578"/>
      <c r="HV1578"/>
      <c r="HW1578"/>
      <c r="HX1578"/>
      <c r="HY1578"/>
      <c r="HZ1578"/>
      <c r="IA1578"/>
      <c r="IB1578"/>
      <c r="IC1578"/>
      <c r="ID1578"/>
      <c r="IE1578"/>
      <c r="IF1578"/>
      <c r="IG1578"/>
      <c r="IH1578"/>
      <c r="II1578"/>
      <c r="IJ1578"/>
      <c r="IK1578"/>
      <c r="IL1578"/>
      <c r="IM1578"/>
      <c r="IN1578"/>
      <c r="IO1578"/>
      <c r="IP1578"/>
      <c r="IQ1578"/>
      <c r="IR1578"/>
      <c r="IS1578"/>
      <c r="IT1578"/>
      <c r="IU1578"/>
      <c r="IV1578"/>
      <c r="IW1578"/>
      <c r="IX1578"/>
      <c r="IY1578"/>
      <c r="IZ1578"/>
      <c r="JA1578"/>
      <c r="JB1578"/>
      <c r="JC1578"/>
      <c r="JD1578"/>
      <c r="JE1578"/>
      <c r="JF1578"/>
      <c r="JG1578"/>
      <c r="JH1578"/>
      <c r="JI1578"/>
      <c r="JJ1578"/>
      <c r="JK1578"/>
      <c r="JL1578"/>
      <c r="JM1578"/>
      <c r="JN1578"/>
      <c r="JO1578"/>
      <c r="JP1578"/>
      <c r="JQ1578"/>
      <c r="JR1578"/>
      <c r="JS1578"/>
      <c r="JT1578"/>
      <c r="JU1578"/>
      <c r="JV1578"/>
      <c r="JW1578"/>
      <c r="JX1578"/>
      <c r="JY1578"/>
      <c r="JZ1578"/>
      <c r="KA1578"/>
      <c r="KB1578"/>
      <c r="KC1578"/>
      <c r="KD1578"/>
      <c r="KE1578"/>
      <c r="KF1578"/>
      <c r="KG1578"/>
      <c r="KH1578"/>
      <c r="KI1578"/>
      <c r="KJ1578"/>
      <c r="KK1578"/>
      <c r="KL1578"/>
      <c r="KM1578"/>
      <c r="KN1578"/>
      <c r="KO1578"/>
      <c r="KP1578"/>
      <c r="KQ1578"/>
      <c r="KR1578"/>
      <c r="KS1578"/>
      <c r="KT1578"/>
      <c r="KU1578"/>
      <c r="KV1578"/>
      <c r="KW1578"/>
      <c r="KX1578"/>
      <c r="KY1578"/>
      <c r="KZ1578"/>
      <c r="LA1578"/>
      <c r="LB1578"/>
      <c r="LC1578"/>
      <c r="LD1578"/>
      <c r="LE1578"/>
      <c r="LF1578"/>
      <c r="LG1578"/>
      <c r="LH1578"/>
      <c r="LI1578"/>
      <c r="LJ1578"/>
      <c r="LK1578"/>
      <c r="LL1578"/>
      <c r="LM1578"/>
      <c r="LN1578"/>
      <c r="LO1578"/>
      <c r="LP1578"/>
      <c r="LQ1578"/>
      <c r="LR1578"/>
      <c r="LS1578"/>
      <c r="LT1578"/>
      <c r="LU1578"/>
      <c r="LV1578"/>
      <c r="LW1578"/>
      <c r="LX1578"/>
      <c r="LY1578"/>
      <c r="LZ1578"/>
      <c r="MA1578"/>
      <c r="MB1578"/>
      <c r="MC1578"/>
      <c r="MD1578"/>
      <c r="ME1578"/>
      <c r="MF1578"/>
      <c r="MG1578"/>
      <c r="MH1578"/>
      <c r="MI1578"/>
      <c r="MJ1578"/>
      <c r="MK1578"/>
      <c r="ML1578"/>
      <c r="MM1578"/>
      <c r="MN1578"/>
      <c r="MO1578"/>
      <c r="MP1578"/>
      <c r="MQ1578"/>
      <c r="MR1578"/>
      <c r="MS1578"/>
      <c r="MT1578"/>
      <c r="MU1578"/>
      <c r="MV1578"/>
      <c r="MW1578"/>
      <c r="MX1578"/>
      <c r="MY1578"/>
      <c r="MZ1578"/>
      <c r="NA1578"/>
      <c r="NB1578"/>
      <c r="NC1578"/>
      <c r="ND1578"/>
      <c r="NE1578"/>
      <c r="NF1578"/>
      <c r="NG1578"/>
      <c r="NH1578"/>
      <c r="NI1578"/>
      <c r="NJ1578"/>
      <c r="NK1578"/>
      <c r="NL1578"/>
      <c r="NM1578"/>
      <c r="NN1578"/>
      <c r="NO1578"/>
      <c r="NP1578"/>
      <c r="NQ1578"/>
      <c r="NR1578"/>
      <c r="NS1578"/>
      <c r="NT1578"/>
      <c r="NU1578"/>
      <c r="NV1578"/>
      <c r="NW1578"/>
      <c r="NX1578"/>
      <c r="NY1578"/>
      <c r="NZ1578"/>
      <c r="OA1578"/>
    </row>
    <row r="1579" spans="16:391"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  <c r="CN1579"/>
      <c r="CO1579"/>
      <c r="CP1579"/>
      <c r="CQ1579"/>
      <c r="CR1579"/>
      <c r="CS1579"/>
      <c r="CT1579"/>
      <c r="CU1579"/>
      <c r="CV1579"/>
      <c r="CW1579"/>
      <c r="CX1579"/>
      <c r="CY1579"/>
      <c r="CZ1579"/>
      <c r="DA1579"/>
      <c r="DB1579"/>
      <c r="DC1579"/>
      <c r="DD1579"/>
      <c r="DE1579"/>
      <c r="DF1579"/>
      <c r="DG1579"/>
      <c r="DH1579"/>
      <c r="DI1579"/>
      <c r="DJ1579"/>
      <c r="DK1579"/>
      <c r="DL1579"/>
      <c r="DM1579"/>
      <c r="DN1579"/>
      <c r="DO1579"/>
      <c r="DP1579"/>
      <c r="DQ1579"/>
      <c r="DR1579"/>
      <c r="DS1579"/>
      <c r="DT1579"/>
      <c r="DU1579"/>
      <c r="DV1579"/>
      <c r="DW1579"/>
      <c r="DX1579"/>
      <c r="DY1579"/>
      <c r="DZ1579"/>
      <c r="EA1579"/>
      <c r="EB1579"/>
      <c r="EC1579"/>
      <c r="ED1579"/>
      <c r="EE1579"/>
      <c r="EF1579"/>
      <c r="EG1579"/>
      <c r="EH1579"/>
      <c r="EI1579"/>
      <c r="EJ1579"/>
      <c r="EK1579"/>
      <c r="EL1579"/>
      <c r="EM1579"/>
      <c r="EN1579"/>
      <c r="EO1579"/>
      <c r="EP1579"/>
      <c r="EQ1579"/>
      <c r="ER1579"/>
      <c r="ES1579"/>
      <c r="ET1579"/>
      <c r="EU1579"/>
      <c r="EV1579"/>
      <c r="EW1579"/>
      <c r="EX1579"/>
      <c r="EY1579"/>
      <c r="EZ1579"/>
      <c r="FA1579"/>
      <c r="FB1579"/>
      <c r="FC1579"/>
      <c r="FD1579"/>
      <c r="FE1579"/>
      <c r="FF1579"/>
      <c r="FG1579"/>
      <c r="FH1579"/>
      <c r="FI1579"/>
      <c r="FJ1579"/>
      <c r="FK1579"/>
      <c r="FL1579"/>
      <c r="FM1579"/>
      <c r="FN1579"/>
      <c r="FO1579"/>
      <c r="FP1579"/>
      <c r="FQ1579"/>
      <c r="FR1579"/>
      <c r="FS1579"/>
      <c r="FT1579"/>
      <c r="FU1579"/>
      <c r="FV1579"/>
      <c r="FW1579"/>
      <c r="FX1579"/>
      <c r="FY1579"/>
      <c r="FZ1579"/>
      <c r="GA1579"/>
      <c r="GB1579"/>
      <c r="GC1579"/>
      <c r="GD1579"/>
      <c r="GE1579"/>
      <c r="GF1579"/>
      <c r="GG1579"/>
      <c r="GH1579"/>
      <c r="GI1579"/>
      <c r="GJ1579"/>
      <c r="GK1579"/>
      <c r="GL1579"/>
      <c r="GM1579"/>
      <c r="GN1579"/>
      <c r="GO1579"/>
      <c r="GP1579"/>
      <c r="GQ1579"/>
      <c r="GR1579"/>
      <c r="GS1579"/>
      <c r="GT1579"/>
      <c r="GU1579"/>
      <c r="GV1579"/>
      <c r="GW1579"/>
      <c r="GX1579"/>
      <c r="GY1579"/>
      <c r="GZ1579"/>
      <c r="HA1579"/>
      <c r="HB1579"/>
      <c r="HC1579"/>
      <c r="HD1579"/>
      <c r="HE1579"/>
      <c r="HF1579"/>
      <c r="HG1579"/>
      <c r="HH1579"/>
      <c r="HI1579"/>
      <c r="HJ1579"/>
      <c r="HK1579"/>
      <c r="HL1579"/>
      <c r="HM1579"/>
      <c r="HN1579"/>
      <c r="HO1579"/>
      <c r="HP1579"/>
      <c r="HQ1579"/>
      <c r="HR1579"/>
      <c r="HS1579"/>
      <c r="HT1579"/>
      <c r="HU1579"/>
      <c r="HV1579"/>
      <c r="HW1579"/>
      <c r="HX1579"/>
      <c r="HY1579"/>
      <c r="HZ1579"/>
      <c r="IA1579"/>
      <c r="IB1579"/>
      <c r="IC1579"/>
      <c r="ID1579"/>
      <c r="IE1579"/>
      <c r="IF1579"/>
      <c r="IG1579"/>
      <c r="IH1579"/>
      <c r="II1579"/>
      <c r="IJ1579"/>
      <c r="IK1579"/>
      <c r="IL1579"/>
      <c r="IM1579"/>
      <c r="IN1579"/>
      <c r="IO1579"/>
      <c r="IP1579"/>
      <c r="IQ1579"/>
      <c r="IR1579"/>
      <c r="IS1579"/>
      <c r="IT1579"/>
      <c r="IU1579"/>
      <c r="IV1579"/>
      <c r="IW1579"/>
      <c r="IX1579"/>
      <c r="IY1579"/>
      <c r="IZ1579"/>
      <c r="JA1579"/>
      <c r="JB1579"/>
      <c r="JC1579"/>
      <c r="JD1579"/>
      <c r="JE1579"/>
      <c r="JF1579"/>
      <c r="JG1579"/>
      <c r="JH1579"/>
      <c r="JI1579"/>
      <c r="JJ1579"/>
      <c r="JK1579"/>
      <c r="JL1579"/>
      <c r="JM1579"/>
      <c r="JN1579"/>
      <c r="JO1579"/>
      <c r="JP1579"/>
      <c r="JQ1579"/>
      <c r="JR1579"/>
      <c r="JS1579"/>
      <c r="JT1579"/>
      <c r="JU1579"/>
      <c r="JV1579"/>
      <c r="JW1579"/>
      <c r="JX1579"/>
      <c r="JY1579"/>
      <c r="JZ1579"/>
      <c r="KA1579"/>
      <c r="KB1579"/>
      <c r="KC1579"/>
      <c r="KD1579"/>
      <c r="KE1579"/>
      <c r="KF1579"/>
      <c r="KG1579"/>
      <c r="KH1579"/>
      <c r="KI1579"/>
      <c r="KJ1579"/>
      <c r="KK1579"/>
      <c r="KL1579"/>
      <c r="KM1579"/>
      <c r="KN1579"/>
      <c r="KO1579"/>
      <c r="KP1579"/>
      <c r="KQ1579"/>
      <c r="KR1579"/>
      <c r="KS1579"/>
      <c r="KT1579"/>
      <c r="KU1579"/>
      <c r="KV1579"/>
      <c r="KW1579"/>
      <c r="KX1579"/>
      <c r="KY1579"/>
      <c r="KZ1579"/>
      <c r="LA1579"/>
      <c r="LB1579"/>
      <c r="LC1579"/>
      <c r="LD1579"/>
      <c r="LE1579"/>
      <c r="LF1579"/>
      <c r="LG1579"/>
      <c r="LH1579"/>
      <c r="LI1579"/>
      <c r="LJ1579"/>
      <c r="LK1579"/>
      <c r="LL1579"/>
      <c r="LM1579"/>
      <c r="LN1579"/>
      <c r="LO1579"/>
      <c r="LP1579"/>
      <c r="LQ1579"/>
      <c r="LR1579"/>
      <c r="LS1579"/>
      <c r="LT1579"/>
      <c r="LU1579"/>
      <c r="LV1579"/>
      <c r="LW1579"/>
      <c r="LX1579"/>
      <c r="LY1579"/>
      <c r="LZ1579"/>
      <c r="MA1579"/>
      <c r="MB1579"/>
      <c r="MC1579"/>
      <c r="MD1579"/>
      <c r="ME1579"/>
      <c r="MF1579"/>
      <c r="MG1579"/>
      <c r="MH1579"/>
      <c r="MI1579"/>
      <c r="MJ1579"/>
      <c r="MK1579"/>
      <c r="ML1579"/>
      <c r="MM1579"/>
      <c r="MN1579"/>
      <c r="MO1579"/>
      <c r="MP1579"/>
      <c r="MQ1579"/>
      <c r="MR1579"/>
      <c r="MS1579"/>
      <c r="MT1579"/>
      <c r="MU1579"/>
      <c r="MV1579"/>
      <c r="MW1579"/>
      <c r="MX1579"/>
      <c r="MY1579"/>
      <c r="MZ1579"/>
      <c r="NA1579"/>
      <c r="NB1579"/>
      <c r="NC1579"/>
      <c r="ND1579"/>
      <c r="NE1579"/>
      <c r="NF1579"/>
      <c r="NG1579"/>
      <c r="NH1579"/>
      <c r="NI1579"/>
      <c r="NJ1579"/>
      <c r="NK1579"/>
      <c r="NL1579"/>
      <c r="NM1579"/>
      <c r="NN1579"/>
      <c r="NO1579"/>
      <c r="NP1579"/>
      <c r="NQ1579"/>
      <c r="NR1579"/>
      <c r="NS1579"/>
      <c r="NT1579"/>
      <c r="NU1579"/>
      <c r="NV1579"/>
      <c r="NW1579"/>
      <c r="NX1579"/>
      <c r="NY1579"/>
      <c r="NZ1579"/>
      <c r="OA1579"/>
    </row>
    <row r="1580" spans="16:391"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  <c r="CN1580"/>
      <c r="CO1580"/>
      <c r="CP1580"/>
      <c r="CQ1580"/>
      <c r="CR1580"/>
      <c r="CS1580"/>
      <c r="CT1580"/>
      <c r="CU1580"/>
      <c r="CV1580"/>
      <c r="CW1580"/>
      <c r="CX1580"/>
      <c r="CY1580"/>
      <c r="CZ1580"/>
      <c r="DA1580"/>
      <c r="DB1580"/>
      <c r="DC1580"/>
      <c r="DD1580"/>
      <c r="DE1580"/>
      <c r="DF1580"/>
      <c r="DG1580"/>
      <c r="DH1580"/>
      <c r="DI1580"/>
      <c r="DJ1580"/>
      <c r="DK1580"/>
      <c r="DL1580"/>
      <c r="DM1580"/>
      <c r="DN1580"/>
      <c r="DO1580"/>
      <c r="DP1580"/>
      <c r="DQ1580"/>
      <c r="DR1580"/>
      <c r="DS1580"/>
      <c r="DT1580"/>
      <c r="DU1580"/>
      <c r="DV1580"/>
      <c r="DW1580"/>
      <c r="DX1580"/>
      <c r="DY1580"/>
      <c r="DZ1580"/>
      <c r="EA1580"/>
      <c r="EB1580"/>
      <c r="EC1580"/>
      <c r="ED1580"/>
      <c r="EE1580"/>
      <c r="EF1580"/>
      <c r="EG1580"/>
      <c r="EH1580"/>
      <c r="EI1580"/>
      <c r="EJ1580"/>
      <c r="EK1580"/>
      <c r="EL1580"/>
      <c r="EM1580"/>
      <c r="EN1580"/>
      <c r="EO1580"/>
      <c r="EP1580"/>
      <c r="EQ1580"/>
      <c r="ER1580"/>
      <c r="ES1580"/>
      <c r="ET1580"/>
      <c r="EU1580"/>
      <c r="EV1580"/>
      <c r="EW1580"/>
      <c r="EX1580"/>
      <c r="EY1580"/>
      <c r="EZ1580"/>
      <c r="FA1580"/>
      <c r="FB1580"/>
      <c r="FC1580"/>
      <c r="FD1580"/>
      <c r="FE1580"/>
      <c r="FF1580"/>
      <c r="FG1580"/>
      <c r="FH1580"/>
      <c r="FI1580"/>
      <c r="FJ1580"/>
      <c r="FK1580"/>
      <c r="FL1580"/>
      <c r="FM1580"/>
      <c r="FN1580"/>
      <c r="FO1580"/>
      <c r="FP1580"/>
      <c r="FQ1580"/>
      <c r="FR1580"/>
      <c r="FS1580"/>
      <c r="FT1580"/>
      <c r="FU1580"/>
      <c r="FV1580"/>
      <c r="FW1580"/>
      <c r="FX1580"/>
      <c r="FY1580"/>
      <c r="FZ1580"/>
      <c r="GA1580"/>
      <c r="GB1580"/>
      <c r="GC1580"/>
      <c r="GD1580"/>
      <c r="GE1580"/>
      <c r="GF1580"/>
      <c r="GG1580"/>
      <c r="GH1580"/>
      <c r="GI1580"/>
      <c r="GJ1580"/>
      <c r="GK1580"/>
      <c r="GL1580"/>
      <c r="GM1580"/>
      <c r="GN1580"/>
      <c r="GO1580"/>
      <c r="GP1580"/>
      <c r="GQ1580"/>
      <c r="GR1580"/>
      <c r="GS1580"/>
      <c r="GT1580"/>
      <c r="GU1580"/>
      <c r="GV1580"/>
      <c r="GW1580"/>
      <c r="GX1580"/>
      <c r="GY1580"/>
      <c r="GZ1580"/>
      <c r="HA1580"/>
      <c r="HB1580"/>
      <c r="HC1580"/>
      <c r="HD1580"/>
      <c r="HE1580"/>
      <c r="HF1580"/>
      <c r="HG1580"/>
      <c r="HH1580"/>
      <c r="HI1580"/>
      <c r="HJ1580"/>
      <c r="HK1580"/>
      <c r="HL1580"/>
      <c r="HM1580"/>
      <c r="HN1580"/>
      <c r="HO1580"/>
      <c r="HP1580"/>
      <c r="HQ1580"/>
      <c r="HR1580"/>
      <c r="HS1580"/>
      <c r="HT1580"/>
      <c r="HU1580"/>
      <c r="HV1580"/>
      <c r="HW1580"/>
      <c r="HX1580"/>
      <c r="HY1580"/>
      <c r="HZ1580"/>
      <c r="IA1580"/>
      <c r="IB1580"/>
      <c r="IC1580"/>
      <c r="ID1580"/>
      <c r="IE1580"/>
      <c r="IF1580"/>
      <c r="IG1580"/>
      <c r="IH1580"/>
      <c r="II1580"/>
      <c r="IJ1580"/>
      <c r="IK1580"/>
      <c r="IL1580"/>
      <c r="IM1580"/>
      <c r="IN1580"/>
      <c r="IO1580"/>
      <c r="IP1580"/>
      <c r="IQ1580"/>
      <c r="IR1580"/>
      <c r="IS1580"/>
      <c r="IT1580"/>
      <c r="IU1580"/>
      <c r="IV1580"/>
      <c r="IW1580"/>
      <c r="IX1580"/>
      <c r="IY1580"/>
      <c r="IZ1580"/>
      <c r="JA1580"/>
      <c r="JB1580"/>
      <c r="JC1580"/>
      <c r="JD1580"/>
      <c r="JE1580"/>
      <c r="JF1580"/>
      <c r="JG1580"/>
      <c r="JH1580"/>
      <c r="JI1580"/>
      <c r="JJ1580"/>
      <c r="JK1580"/>
      <c r="JL1580"/>
      <c r="JM1580"/>
      <c r="JN1580"/>
      <c r="JO1580"/>
      <c r="JP1580"/>
      <c r="JQ1580"/>
      <c r="JR1580"/>
      <c r="JS1580"/>
      <c r="JT1580"/>
      <c r="JU1580"/>
      <c r="JV1580"/>
      <c r="JW1580"/>
      <c r="JX1580"/>
      <c r="JY1580"/>
      <c r="JZ1580"/>
      <c r="KA1580"/>
      <c r="KB1580"/>
      <c r="KC1580"/>
      <c r="KD1580"/>
      <c r="KE1580"/>
      <c r="KF1580"/>
      <c r="KG1580"/>
      <c r="KH1580"/>
      <c r="KI1580"/>
      <c r="KJ1580"/>
      <c r="KK1580"/>
      <c r="KL1580"/>
      <c r="KM1580"/>
      <c r="KN1580"/>
      <c r="KO1580"/>
      <c r="KP1580"/>
      <c r="KQ1580"/>
      <c r="KR1580"/>
      <c r="KS1580"/>
      <c r="KT1580"/>
      <c r="KU1580"/>
      <c r="KV1580"/>
      <c r="KW1580"/>
      <c r="KX1580"/>
      <c r="KY1580"/>
      <c r="KZ1580"/>
      <c r="LA1580"/>
      <c r="LB1580"/>
      <c r="LC1580"/>
      <c r="LD1580"/>
      <c r="LE1580"/>
      <c r="LF1580"/>
      <c r="LG1580"/>
      <c r="LH1580"/>
      <c r="LI1580"/>
      <c r="LJ1580"/>
      <c r="LK1580"/>
      <c r="LL1580"/>
      <c r="LM1580"/>
      <c r="LN1580"/>
      <c r="LO1580"/>
      <c r="LP1580"/>
      <c r="LQ1580"/>
      <c r="LR1580"/>
      <c r="LS1580"/>
      <c r="LT1580"/>
      <c r="LU1580"/>
      <c r="LV1580"/>
      <c r="LW1580"/>
      <c r="LX1580"/>
      <c r="LY1580"/>
      <c r="LZ1580"/>
      <c r="MA1580"/>
      <c r="MB1580"/>
      <c r="MC1580"/>
      <c r="MD1580"/>
      <c r="ME1580"/>
      <c r="MF1580"/>
      <c r="MG1580"/>
      <c r="MH1580"/>
      <c r="MI1580"/>
      <c r="MJ1580"/>
      <c r="MK1580"/>
      <c r="ML1580"/>
      <c r="MM1580"/>
      <c r="MN1580"/>
      <c r="MO1580"/>
      <c r="MP1580"/>
      <c r="MQ1580"/>
      <c r="MR1580"/>
      <c r="MS1580"/>
      <c r="MT1580"/>
      <c r="MU1580"/>
      <c r="MV1580"/>
      <c r="MW1580"/>
      <c r="MX1580"/>
      <c r="MY1580"/>
      <c r="MZ1580"/>
      <c r="NA1580"/>
      <c r="NB1580"/>
      <c r="NC1580"/>
      <c r="ND1580"/>
      <c r="NE1580"/>
      <c r="NF1580"/>
      <c r="NG1580"/>
      <c r="NH1580"/>
      <c r="NI1580"/>
      <c r="NJ1580"/>
      <c r="NK1580"/>
      <c r="NL1580"/>
      <c r="NM1580"/>
      <c r="NN1580"/>
      <c r="NO1580"/>
      <c r="NP1580"/>
      <c r="NQ1580"/>
      <c r="NR1580"/>
      <c r="NS1580"/>
      <c r="NT1580"/>
      <c r="NU1580"/>
      <c r="NV1580"/>
      <c r="NW1580"/>
      <c r="NX1580"/>
      <c r="NY1580"/>
      <c r="NZ1580"/>
      <c r="OA1580"/>
    </row>
    <row r="1581" spans="16:391"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  <c r="CN1581"/>
      <c r="CO1581"/>
      <c r="CP1581"/>
      <c r="CQ1581"/>
      <c r="CR1581"/>
      <c r="CS1581"/>
      <c r="CT1581"/>
      <c r="CU1581"/>
      <c r="CV1581"/>
      <c r="CW1581"/>
      <c r="CX1581"/>
      <c r="CY1581"/>
      <c r="CZ1581"/>
      <c r="DA1581"/>
      <c r="DB1581"/>
      <c r="DC1581"/>
      <c r="DD1581"/>
      <c r="DE1581"/>
      <c r="DF1581"/>
      <c r="DG1581"/>
      <c r="DH1581"/>
      <c r="DI1581"/>
      <c r="DJ1581"/>
      <c r="DK1581"/>
      <c r="DL1581"/>
      <c r="DM1581"/>
      <c r="DN1581"/>
      <c r="DO1581"/>
      <c r="DP1581"/>
      <c r="DQ1581"/>
      <c r="DR1581"/>
      <c r="DS1581"/>
      <c r="DT1581"/>
      <c r="DU1581"/>
      <c r="DV1581"/>
      <c r="DW1581"/>
      <c r="DX1581"/>
      <c r="DY1581"/>
      <c r="DZ1581"/>
      <c r="EA1581"/>
      <c r="EB1581"/>
      <c r="EC1581"/>
      <c r="ED1581"/>
      <c r="EE1581"/>
      <c r="EF1581"/>
      <c r="EG1581"/>
      <c r="EH1581"/>
      <c r="EI1581"/>
      <c r="EJ1581"/>
      <c r="EK1581"/>
      <c r="EL1581"/>
      <c r="EM1581"/>
      <c r="EN1581"/>
      <c r="EO1581"/>
      <c r="EP1581"/>
      <c r="EQ1581"/>
      <c r="ER1581"/>
      <c r="ES1581"/>
      <c r="ET1581"/>
      <c r="EU1581"/>
      <c r="EV1581"/>
      <c r="EW1581"/>
      <c r="EX1581"/>
      <c r="EY1581"/>
      <c r="EZ1581"/>
      <c r="FA1581"/>
      <c r="FB1581"/>
      <c r="FC1581"/>
      <c r="FD1581"/>
      <c r="FE1581"/>
      <c r="FF1581"/>
      <c r="FG1581"/>
      <c r="FH1581"/>
      <c r="FI1581"/>
      <c r="FJ1581"/>
      <c r="FK1581"/>
      <c r="FL1581"/>
      <c r="FM1581"/>
      <c r="FN1581"/>
      <c r="FO1581"/>
      <c r="FP1581"/>
      <c r="FQ1581"/>
      <c r="FR1581"/>
      <c r="FS1581"/>
      <c r="FT1581"/>
      <c r="FU1581"/>
      <c r="FV1581"/>
      <c r="FW1581"/>
      <c r="FX1581"/>
      <c r="FY1581"/>
      <c r="FZ1581"/>
      <c r="GA1581"/>
      <c r="GB1581"/>
      <c r="GC1581"/>
      <c r="GD1581"/>
      <c r="GE1581"/>
      <c r="GF1581"/>
      <c r="GG1581"/>
      <c r="GH1581"/>
      <c r="GI1581"/>
      <c r="GJ1581"/>
      <c r="GK1581"/>
      <c r="GL1581"/>
      <c r="GM1581"/>
      <c r="GN1581"/>
      <c r="GO1581"/>
      <c r="GP1581"/>
      <c r="GQ1581"/>
      <c r="GR1581"/>
      <c r="GS1581"/>
      <c r="GT1581"/>
      <c r="GU1581"/>
      <c r="GV1581"/>
      <c r="GW1581"/>
      <c r="GX1581"/>
      <c r="GY1581"/>
      <c r="GZ1581"/>
      <c r="HA1581"/>
      <c r="HB1581"/>
      <c r="HC1581"/>
      <c r="HD1581"/>
      <c r="HE1581"/>
      <c r="HF1581"/>
      <c r="HG1581"/>
      <c r="HH1581"/>
      <c r="HI1581"/>
      <c r="HJ1581"/>
      <c r="HK1581"/>
      <c r="HL1581"/>
      <c r="HM1581"/>
      <c r="HN1581"/>
      <c r="HO1581"/>
      <c r="HP1581"/>
      <c r="HQ1581"/>
      <c r="HR1581"/>
      <c r="HS1581"/>
      <c r="HT1581"/>
      <c r="HU1581"/>
      <c r="HV1581"/>
      <c r="HW1581"/>
      <c r="HX1581"/>
      <c r="HY1581"/>
      <c r="HZ1581"/>
      <c r="IA1581"/>
      <c r="IB1581"/>
      <c r="IC1581"/>
      <c r="ID1581"/>
      <c r="IE1581"/>
      <c r="IF1581"/>
      <c r="IG1581"/>
      <c r="IH1581"/>
      <c r="II1581"/>
      <c r="IJ1581"/>
      <c r="IK1581"/>
      <c r="IL1581"/>
      <c r="IM1581"/>
      <c r="IN1581"/>
      <c r="IO1581"/>
      <c r="IP1581"/>
      <c r="IQ1581"/>
      <c r="IR1581"/>
      <c r="IS1581"/>
      <c r="IT1581"/>
      <c r="IU1581"/>
      <c r="IV1581"/>
      <c r="IW1581"/>
      <c r="IX1581"/>
      <c r="IY1581"/>
      <c r="IZ1581"/>
      <c r="JA1581"/>
      <c r="JB1581"/>
      <c r="JC1581"/>
      <c r="JD1581"/>
      <c r="JE1581"/>
      <c r="JF1581"/>
      <c r="JG1581"/>
      <c r="JH1581"/>
      <c r="JI1581"/>
      <c r="JJ1581"/>
      <c r="JK1581"/>
      <c r="JL1581"/>
      <c r="JM1581"/>
      <c r="JN1581"/>
      <c r="JO1581"/>
      <c r="JP1581"/>
      <c r="JQ1581"/>
      <c r="JR1581"/>
      <c r="JS1581"/>
      <c r="JT1581"/>
      <c r="JU1581"/>
      <c r="JV1581"/>
      <c r="JW1581"/>
      <c r="JX1581"/>
      <c r="JY1581"/>
      <c r="JZ1581"/>
      <c r="KA1581"/>
      <c r="KB1581"/>
      <c r="KC1581"/>
      <c r="KD1581"/>
      <c r="KE1581"/>
      <c r="KF1581"/>
      <c r="KG1581"/>
      <c r="KH1581"/>
      <c r="KI1581"/>
      <c r="KJ1581"/>
      <c r="KK1581"/>
      <c r="KL1581"/>
      <c r="KM1581"/>
      <c r="KN1581"/>
      <c r="KO1581"/>
      <c r="KP1581"/>
      <c r="KQ1581"/>
      <c r="KR1581"/>
      <c r="KS1581"/>
      <c r="KT1581"/>
      <c r="KU1581"/>
      <c r="KV1581"/>
      <c r="KW1581"/>
      <c r="KX1581"/>
      <c r="KY1581"/>
      <c r="KZ1581"/>
      <c r="LA1581"/>
      <c r="LB1581"/>
      <c r="LC1581"/>
      <c r="LD1581"/>
      <c r="LE1581"/>
      <c r="LF1581"/>
      <c r="LG1581"/>
      <c r="LH1581"/>
      <c r="LI1581"/>
      <c r="LJ1581"/>
      <c r="LK1581"/>
      <c r="LL1581"/>
      <c r="LM1581"/>
      <c r="LN1581"/>
      <c r="LO1581"/>
      <c r="LP1581"/>
      <c r="LQ1581"/>
      <c r="LR1581"/>
      <c r="LS1581"/>
      <c r="LT1581"/>
      <c r="LU1581"/>
      <c r="LV1581"/>
      <c r="LW1581"/>
      <c r="LX1581"/>
      <c r="LY1581"/>
      <c r="LZ1581"/>
      <c r="MA1581"/>
      <c r="MB1581"/>
      <c r="MC1581"/>
      <c r="MD1581"/>
      <c r="ME1581"/>
      <c r="MF1581"/>
      <c r="MG1581"/>
      <c r="MH1581"/>
      <c r="MI1581"/>
      <c r="MJ1581"/>
      <c r="MK1581"/>
      <c r="ML1581"/>
      <c r="MM1581"/>
      <c r="MN1581"/>
      <c r="MO1581"/>
      <c r="MP1581"/>
      <c r="MQ1581"/>
      <c r="MR1581"/>
      <c r="MS1581"/>
      <c r="MT1581"/>
      <c r="MU1581"/>
      <c r="MV1581"/>
      <c r="MW1581"/>
      <c r="MX1581"/>
      <c r="MY1581"/>
      <c r="MZ1581"/>
      <c r="NA1581"/>
      <c r="NB1581"/>
      <c r="NC1581"/>
      <c r="ND1581"/>
      <c r="NE1581"/>
      <c r="NF1581"/>
      <c r="NG1581"/>
      <c r="NH1581"/>
      <c r="NI1581"/>
      <c r="NJ1581"/>
      <c r="NK1581"/>
      <c r="NL1581"/>
      <c r="NM1581"/>
      <c r="NN1581"/>
      <c r="NO1581"/>
      <c r="NP1581"/>
      <c r="NQ1581"/>
      <c r="NR1581"/>
      <c r="NS1581"/>
      <c r="NT1581"/>
      <c r="NU1581"/>
      <c r="NV1581"/>
      <c r="NW1581"/>
      <c r="NX1581"/>
      <c r="NY1581"/>
      <c r="NZ1581"/>
      <c r="OA1581"/>
    </row>
    <row r="1582" spans="16:391"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  <c r="CN1582"/>
      <c r="CO1582"/>
      <c r="CP1582"/>
      <c r="CQ1582"/>
      <c r="CR1582"/>
      <c r="CS1582"/>
      <c r="CT1582"/>
      <c r="CU1582"/>
      <c r="CV1582"/>
      <c r="CW1582"/>
      <c r="CX1582"/>
      <c r="CY1582"/>
      <c r="CZ1582"/>
      <c r="DA1582"/>
      <c r="DB1582"/>
      <c r="DC1582"/>
      <c r="DD1582"/>
      <c r="DE1582"/>
      <c r="DF1582"/>
      <c r="DG1582"/>
      <c r="DH1582"/>
      <c r="DI1582"/>
      <c r="DJ1582"/>
      <c r="DK1582"/>
      <c r="DL1582"/>
      <c r="DM1582"/>
      <c r="DN1582"/>
      <c r="DO1582"/>
      <c r="DP1582"/>
      <c r="DQ1582"/>
      <c r="DR1582"/>
      <c r="DS1582"/>
      <c r="DT1582"/>
      <c r="DU1582"/>
      <c r="DV1582"/>
      <c r="DW1582"/>
      <c r="DX1582"/>
      <c r="DY1582"/>
      <c r="DZ1582"/>
      <c r="EA1582"/>
      <c r="EB1582"/>
      <c r="EC1582"/>
      <c r="ED1582"/>
      <c r="EE1582"/>
      <c r="EF1582"/>
      <c r="EG1582"/>
      <c r="EH1582"/>
      <c r="EI1582"/>
      <c r="EJ1582"/>
      <c r="EK1582"/>
      <c r="EL1582"/>
      <c r="EM1582"/>
      <c r="EN1582"/>
      <c r="EO1582"/>
      <c r="EP1582"/>
      <c r="EQ1582"/>
      <c r="ER1582"/>
      <c r="ES1582"/>
      <c r="ET1582"/>
      <c r="EU1582"/>
      <c r="EV1582"/>
      <c r="EW1582"/>
      <c r="EX1582"/>
      <c r="EY1582"/>
      <c r="EZ1582"/>
      <c r="FA1582"/>
      <c r="FB1582"/>
      <c r="FC1582"/>
      <c r="FD1582"/>
      <c r="FE1582"/>
      <c r="FF1582"/>
      <c r="FG1582"/>
      <c r="FH1582"/>
      <c r="FI1582"/>
      <c r="FJ1582"/>
      <c r="FK1582"/>
      <c r="FL1582"/>
      <c r="FM1582"/>
      <c r="FN1582"/>
      <c r="FO1582"/>
      <c r="FP1582"/>
      <c r="FQ1582"/>
      <c r="FR1582"/>
      <c r="FS1582"/>
      <c r="FT1582"/>
      <c r="FU1582"/>
      <c r="FV1582"/>
      <c r="FW1582"/>
      <c r="FX1582"/>
      <c r="FY1582"/>
      <c r="FZ1582"/>
      <c r="GA1582"/>
      <c r="GB1582"/>
      <c r="GC1582"/>
      <c r="GD1582"/>
      <c r="GE1582"/>
      <c r="GF1582"/>
      <c r="GG1582"/>
      <c r="GH1582"/>
      <c r="GI1582"/>
      <c r="GJ1582"/>
      <c r="GK1582"/>
      <c r="GL1582"/>
      <c r="GM1582"/>
      <c r="GN1582"/>
      <c r="GO1582"/>
      <c r="GP1582"/>
      <c r="GQ1582"/>
      <c r="GR1582"/>
      <c r="GS1582"/>
      <c r="GT1582"/>
      <c r="GU1582"/>
      <c r="GV1582"/>
      <c r="GW1582"/>
      <c r="GX1582"/>
      <c r="GY1582"/>
      <c r="GZ1582"/>
      <c r="HA1582"/>
      <c r="HB1582"/>
      <c r="HC1582"/>
      <c r="HD1582"/>
      <c r="HE1582"/>
      <c r="HF1582"/>
      <c r="HG1582"/>
      <c r="HH1582"/>
      <c r="HI1582"/>
      <c r="HJ1582"/>
      <c r="HK1582"/>
      <c r="HL1582"/>
      <c r="HM1582"/>
      <c r="HN1582"/>
      <c r="HO1582"/>
      <c r="HP1582"/>
      <c r="HQ1582"/>
      <c r="HR1582"/>
      <c r="HS1582"/>
      <c r="HT1582"/>
      <c r="HU1582"/>
      <c r="HV1582"/>
      <c r="HW1582"/>
      <c r="HX1582"/>
      <c r="HY1582"/>
      <c r="HZ1582"/>
      <c r="IA1582"/>
      <c r="IB1582"/>
      <c r="IC1582"/>
      <c r="ID1582"/>
      <c r="IE1582"/>
      <c r="IF1582"/>
      <c r="IG1582"/>
      <c r="IH1582"/>
      <c r="II1582"/>
      <c r="IJ1582"/>
      <c r="IK1582"/>
      <c r="IL1582"/>
      <c r="IM1582"/>
      <c r="IN1582"/>
      <c r="IO1582"/>
      <c r="IP1582"/>
      <c r="IQ1582"/>
      <c r="IR1582"/>
      <c r="IS1582"/>
      <c r="IT1582"/>
      <c r="IU1582"/>
      <c r="IV1582"/>
      <c r="IW1582"/>
      <c r="IX1582"/>
      <c r="IY1582"/>
      <c r="IZ1582"/>
      <c r="JA1582"/>
      <c r="JB1582"/>
      <c r="JC1582"/>
      <c r="JD1582"/>
      <c r="JE1582"/>
      <c r="JF1582"/>
      <c r="JG1582"/>
      <c r="JH1582"/>
      <c r="JI1582"/>
      <c r="JJ1582"/>
      <c r="JK1582"/>
      <c r="JL1582"/>
      <c r="JM1582"/>
      <c r="JN1582"/>
      <c r="JO1582"/>
      <c r="JP1582"/>
      <c r="JQ1582"/>
      <c r="JR1582"/>
      <c r="JS1582"/>
      <c r="JT1582"/>
      <c r="JU1582"/>
      <c r="JV1582"/>
      <c r="JW1582"/>
      <c r="JX1582"/>
      <c r="JY1582"/>
      <c r="JZ1582"/>
      <c r="KA1582"/>
      <c r="KB1582"/>
      <c r="KC1582"/>
      <c r="KD1582"/>
      <c r="KE1582"/>
      <c r="KF1582"/>
      <c r="KG1582"/>
      <c r="KH1582"/>
      <c r="KI1582"/>
      <c r="KJ1582"/>
      <c r="KK1582"/>
      <c r="KL1582"/>
      <c r="KM1582"/>
      <c r="KN1582"/>
      <c r="KO1582"/>
      <c r="KP1582"/>
      <c r="KQ1582"/>
      <c r="KR1582"/>
      <c r="KS1582"/>
      <c r="KT1582"/>
      <c r="KU1582"/>
      <c r="KV1582"/>
      <c r="KW1582"/>
      <c r="KX1582"/>
      <c r="KY1582"/>
      <c r="KZ1582"/>
      <c r="LA1582"/>
      <c r="LB1582"/>
      <c r="LC1582"/>
      <c r="LD1582"/>
      <c r="LE1582"/>
      <c r="LF1582"/>
      <c r="LG1582"/>
      <c r="LH1582"/>
      <c r="LI1582"/>
      <c r="LJ1582"/>
      <c r="LK1582"/>
      <c r="LL1582"/>
      <c r="LM1582"/>
      <c r="LN1582"/>
      <c r="LO1582"/>
      <c r="LP1582"/>
      <c r="LQ1582"/>
      <c r="LR1582"/>
      <c r="LS1582"/>
      <c r="LT1582"/>
      <c r="LU1582"/>
      <c r="LV1582"/>
      <c r="LW1582"/>
      <c r="LX1582"/>
      <c r="LY1582"/>
      <c r="LZ1582"/>
      <c r="MA1582"/>
      <c r="MB1582"/>
      <c r="MC1582"/>
      <c r="MD1582"/>
      <c r="ME1582"/>
      <c r="MF1582"/>
      <c r="MG1582"/>
      <c r="MH1582"/>
      <c r="MI1582"/>
      <c r="MJ1582"/>
      <c r="MK1582"/>
      <c r="ML1582"/>
      <c r="MM1582"/>
      <c r="MN1582"/>
      <c r="MO1582"/>
      <c r="MP1582"/>
      <c r="MQ1582"/>
      <c r="MR1582"/>
      <c r="MS1582"/>
      <c r="MT1582"/>
      <c r="MU1582"/>
      <c r="MV1582"/>
      <c r="MW1582"/>
      <c r="MX1582"/>
      <c r="MY1582"/>
      <c r="MZ1582"/>
      <c r="NA1582"/>
      <c r="NB1582"/>
      <c r="NC1582"/>
      <c r="ND1582"/>
      <c r="NE1582"/>
      <c r="NF1582"/>
      <c r="NG1582"/>
      <c r="NH1582"/>
      <c r="NI1582"/>
      <c r="NJ1582"/>
      <c r="NK1582"/>
      <c r="NL1582"/>
      <c r="NM1582"/>
      <c r="NN1582"/>
      <c r="NO1582"/>
      <c r="NP1582"/>
      <c r="NQ1582"/>
      <c r="NR1582"/>
      <c r="NS1582"/>
      <c r="NT1582"/>
      <c r="NU1582"/>
      <c r="NV1582"/>
      <c r="NW1582"/>
      <c r="NX1582"/>
      <c r="NY1582"/>
      <c r="NZ1582"/>
      <c r="OA1582"/>
    </row>
    <row r="1583" spans="16:391"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  <c r="CN1583"/>
      <c r="CO1583"/>
      <c r="CP1583"/>
      <c r="CQ1583"/>
      <c r="CR1583"/>
      <c r="CS1583"/>
      <c r="CT1583"/>
      <c r="CU1583"/>
      <c r="CV1583"/>
      <c r="CW1583"/>
      <c r="CX1583"/>
      <c r="CY1583"/>
      <c r="CZ1583"/>
      <c r="DA1583"/>
      <c r="DB1583"/>
      <c r="DC1583"/>
      <c r="DD1583"/>
      <c r="DE1583"/>
      <c r="DF1583"/>
      <c r="DG1583"/>
      <c r="DH1583"/>
      <c r="DI1583"/>
      <c r="DJ1583"/>
      <c r="DK1583"/>
      <c r="DL1583"/>
      <c r="DM1583"/>
      <c r="DN1583"/>
      <c r="DO1583"/>
      <c r="DP1583"/>
      <c r="DQ1583"/>
      <c r="DR1583"/>
      <c r="DS1583"/>
      <c r="DT1583"/>
      <c r="DU1583"/>
      <c r="DV1583"/>
      <c r="DW1583"/>
      <c r="DX1583"/>
      <c r="DY1583"/>
      <c r="DZ1583"/>
      <c r="EA1583"/>
      <c r="EB1583"/>
      <c r="EC1583"/>
      <c r="ED1583"/>
      <c r="EE1583"/>
      <c r="EF1583"/>
      <c r="EG1583"/>
      <c r="EH1583"/>
      <c r="EI1583"/>
      <c r="EJ1583"/>
      <c r="EK1583"/>
      <c r="EL1583"/>
      <c r="EM1583"/>
      <c r="EN1583"/>
      <c r="EO1583"/>
      <c r="EP1583"/>
      <c r="EQ1583"/>
      <c r="ER1583"/>
      <c r="ES1583"/>
      <c r="ET1583"/>
      <c r="EU1583"/>
      <c r="EV1583"/>
      <c r="EW1583"/>
      <c r="EX1583"/>
      <c r="EY1583"/>
      <c r="EZ1583"/>
      <c r="FA1583"/>
      <c r="FB1583"/>
      <c r="FC1583"/>
      <c r="FD1583"/>
      <c r="FE1583"/>
      <c r="FF1583"/>
      <c r="FG1583"/>
      <c r="FH1583"/>
      <c r="FI1583"/>
      <c r="FJ1583"/>
      <c r="FK1583"/>
      <c r="FL1583"/>
      <c r="FM1583"/>
      <c r="FN1583"/>
      <c r="FO1583"/>
      <c r="FP1583"/>
      <c r="FQ1583"/>
      <c r="FR1583"/>
      <c r="FS1583"/>
      <c r="FT1583"/>
      <c r="FU1583"/>
      <c r="FV1583"/>
      <c r="FW1583"/>
      <c r="FX1583"/>
      <c r="FY1583"/>
      <c r="FZ1583"/>
      <c r="GA1583"/>
      <c r="GB1583"/>
      <c r="GC1583"/>
      <c r="GD1583"/>
      <c r="GE1583"/>
      <c r="GF1583"/>
      <c r="GG1583"/>
      <c r="GH1583"/>
      <c r="GI1583"/>
      <c r="GJ1583"/>
      <c r="GK1583"/>
      <c r="GL1583"/>
      <c r="GM1583"/>
      <c r="GN1583"/>
      <c r="GO1583"/>
      <c r="GP1583"/>
      <c r="GQ1583"/>
      <c r="GR1583"/>
      <c r="GS1583"/>
      <c r="GT1583"/>
      <c r="GU1583"/>
      <c r="GV1583"/>
      <c r="GW1583"/>
      <c r="GX1583"/>
      <c r="GY1583"/>
      <c r="GZ1583"/>
      <c r="HA1583"/>
      <c r="HB1583"/>
      <c r="HC1583"/>
      <c r="HD1583"/>
      <c r="HE1583"/>
      <c r="HF1583"/>
      <c r="HG1583"/>
      <c r="HH1583"/>
      <c r="HI1583"/>
      <c r="HJ1583"/>
      <c r="HK1583"/>
      <c r="HL1583"/>
      <c r="HM1583"/>
      <c r="HN1583"/>
      <c r="HO1583"/>
      <c r="HP1583"/>
      <c r="HQ1583"/>
      <c r="HR1583"/>
      <c r="HS1583"/>
      <c r="HT1583"/>
      <c r="HU1583"/>
      <c r="HV1583"/>
      <c r="HW1583"/>
      <c r="HX1583"/>
      <c r="HY1583"/>
      <c r="HZ1583"/>
      <c r="IA1583"/>
      <c r="IB1583"/>
      <c r="IC1583"/>
      <c r="ID1583"/>
      <c r="IE1583"/>
      <c r="IF1583"/>
      <c r="IG1583"/>
      <c r="IH1583"/>
      <c r="II1583"/>
      <c r="IJ1583"/>
      <c r="IK1583"/>
      <c r="IL1583"/>
      <c r="IM1583"/>
      <c r="IN1583"/>
      <c r="IO1583"/>
      <c r="IP1583"/>
      <c r="IQ1583"/>
      <c r="IR1583"/>
      <c r="IS1583"/>
      <c r="IT1583"/>
      <c r="IU1583"/>
      <c r="IV1583"/>
      <c r="IW1583"/>
      <c r="IX1583"/>
      <c r="IY1583"/>
      <c r="IZ1583"/>
      <c r="JA1583"/>
      <c r="JB1583"/>
      <c r="JC1583"/>
      <c r="JD1583"/>
      <c r="JE1583"/>
      <c r="JF1583"/>
      <c r="JG1583"/>
      <c r="JH1583"/>
      <c r="JI1583"/>
      <c r="JJ1583"/>
      <c r="JK1583"/>
      <c r="JL1583"/>
      <c r="JM1583"/>
      <c r="JN1583"/>
      <c r="JO1583"/>
      <c r="JP1583"/>
      <c r="JQ1583"/>
      <c r="JR1583"/>
      <c r="JS1583"/>
      <c r="JT1583"/>
      <c r="JU1583"/>
      <c r="JV1583"/>
      <c r="JW1583"/>
      <c r="JX1583"/>
      <c r="JY1583"/>
      <c r="JZ1583"/>
      <c r="KA1583"/>
      <c r="KB1583"/>
      <c r="KC1583"/>
      <c r="KD1583"/>
      <c r="KE1583"/>
      <c r="KF1583"/>
      <c r="KG1583"/>
      <c r="KH1583"/>
      <c r="KI1583"/>
      <c r="KJ1583"/>
      <c r="KK1583"/>
      <c r="KL1583"/>
      <c r="KM1583"/>
      <c r="KN1583"/>
      <c r="KO1583"/>
      <c r="KP1583"/>
      <c r="KQ1583"/>
      <c r="KR1583"/>
      <c r="KS1583"/>
      <c r="KT1583"/>
      <c r="KU1583"/>
      <c r="KV1583"/>
      <c r="KW1583"/>
      <c r="KX1583"/>
      <c r="KY1583"/>
      <c r="KZ1583"/>
      <c r="LA1583"/>
      <c r="LB1583"/>
      <c r="LC1583"/>
      <c r="LD1583"/>
      <c r="LE1583"/>
      <c r="LF1583"/>
      <c r="LG1583"/>
      <c r="LH1583"/>
      <c r="LI1583"/>
      <c r="LJ1583"/>
      <c r="LK1583"/>
      <c r="LL1583"/>
      <c r="LM1583"/>
      <c r="LN1583"/>
      <c r="LO1583"/>
      <c r="LP1583"/>
      <c r="LQ1583"/>
      <c r="LR1583"/>
      <c r="LS1583"/>
      <c r="LT1583"/>
      <c r="LU1583"/>
      <c r="LV1583"/>
      <c r="LW1583"/>
      <c r="LX1583"/>
      <c r="LY1583"/>
      <c r="LZ1583"/>
      <c r="MA1583"/>
      <c r="MB1583"/>
      <c r="MC1583"/>
      <c r="MD1583"/>
      <c r="ME1583"/>
      <c r="MF1583"/>
      <c r="MG1583"/>
      <c r="MH1583"/>
      <c r="MI1583"/>
      <c r="MJ1583"/>
      <c r="MK1583"/>
      <c r="ML1583"/>
      <c r="MM1583"/>
      <c r="MN1583"/>
      <c r="MO1583"/>
      <c r="MP1583"/>
      <c r="MQ1583"/>
      <c r="MR1583"/>
      <c r="MS1583"/>
      <c r="MT1583"/>
      <c r="MU1583"/>
      <c r="MV1583"/>
      <c r="MW1583"/>
      <c r="MX1583"/>
      <c r="MY1583"/>
      <c r="MZ1583"/>
      <c r="NA1583"/>
      <c r="NB1583"/>
      <c r="NC1583"/>
      <c r="ND1583"/>
      <c r="NE1583"/>
      <c r="NF1583"/>
      <c r="NG1583"/>
      <c r="NH1583"/>
      <c r="NI1583"/>
      <c r="NJ1583"/>
      <c r="NK1583"/>
      <c r="NL1583"/>
      <c r="NM1583"/>
      <c r="NN1583"/>
      <c r="NO1583"/>
      <c r="NP1583"/>
      <c r="NQ1583"/>
      <c r="NR1583"/>
      <c r="NS1583"/>
      <c r="NT1583"/>
      <c r="NU1583"/>
      <c r="NV1583"/>
      <c r="NW1583"/>
      <c r="NX1583"/>
      <c r="NY1583"/>
      <c r="NZ1583"/>
      <c r="OA1583"/>
    </row>
    <row r="1584" spans="16:391"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  <c r="CN1584"/>
      <c r="CO1584"/>
      <c r="CP1584"/>
      <c r="CQ1584"/>
      <c r="CR1584"/>
      <c r="CS1584"/>
      <c r="CT1584"/>
      <c r="CU1584"/>
      <c r="CV1584"/>
      <c r="CW1584"/>
      <c r="CX1584"/>
      <c r="CY1584"/>
      <c r="CZ1584"/>
      <c r="DA1584"/>
      <c r="DB1584"/>
      <c r="DC1584"/>
      <c r="DD1584"/>
      <c r="DE1584"/>
      <c r="DF1584"/>
      <c r="DG1584"/>
      <c r="DH1584"/>
      <c r="DI1584"/>
      <c r="DJ1584"/>
      <c r="DK1584"/>
      <c r="DL1584"/>
      <c r="DM1584"/>
      <c r="DN1584"/>
      <c r="DO1584"/>
      <c r="DP1584"/>
      <c r="DQ1584"/>
      <c r="DR1584"/>
      <c r="DS1584"/>
      <c r="DT1584"/>
      <c r="DU1584"/>
      <c r="DV1584"/>
      <c r="DW1584"/>
      <c r="DX1584"/>
      <c r="DY1584"/>
      <c r="DZ1584"/>
      <c r="EA1584"/>
      <c r="EB1584"/>
      <c r="EC1584"/>
      <c r="ED1584"/>
      <c r="EE1584"/>
      <c r="EF1584"/>
      <c r="EG1584"/>
      <c r="EH1584"/>
      <c r="EI1584"/>
      <c r="EJ1584"/>
      <c r="EK1584"/>
      <c r="EL1584"/>
      <c r="EM1584"/>
      <c r="EN1584"/>
      <c r="EO1584"/>
      <c r="EP1584"/>
      <c r="EQ1584"/>
      <c r="ER1584"/>
      <c r="ES1584"/>
      <c r="ET1584"/>
      <c r="EU1584"/>
      <c r="EV1584"/>
      <c r="EW1584"/>
      <c r="EX1584"/>
      <c r="EY1584"/>
      <c r="EZ1584"/>
      <c r="FA1584"/>
      <c r="FB1584"/>
      <c r="FC1584"/>
      <c r="FD1584"/>
      <c r="FE1584"/>
      <c r="FF1584"/>
      <c r="FG1584"/>
      <c r="FH1584"/>
      <c r="FI1584"/>
      <c r="FJ1584"/>
      <c r="FK1584"/>
      <c r="FL1584"/>
      <c r="FM1584"/>
      <c r="FN1584"/>
      <c r="FO1584"/>
      <c r="FP1584"/>
      <c r="FQ1584"/>
      <c r="FR1584"/>
      <c r="FS1584"/>
      <c r="FT1584"/>
      <c r="FU1584"/>
      <c r="FV1584"/>
      <c r="FW1584"/>
      <c r="FX1584"/>
      <c r="FY1584"/>
      <c r="FZ1584"/>
      <c r="GA1584"/>
      <c r="GB1584"/>
      <c r="GC1584"/>
      <c r="GD1584"/>
      <c r="GE1584"/>
      <c r="GF1584"/>
      <c r="GG1584"/>
      <c r="GH1584"/>
      <c r="GI1584"/>
      <c r="GJ1584"/>
      <c r="GK1584"/>
      <c r="GL1584"/>
      <c r="GM1584"/>
      <c r="GN1584"/>
      <c r="GO1584"/>
      <c r="GP1584"/>
      <c r="GQ1584"/>
      <c r="GR1584"/>
      <c r="GS1584"/>
      <c r="GT1584"/>
      <c r="GU1584"/>
      <c r="GV1584"/>
      <c r="GW1584"/>
      <c r="GX1584"/>
      <c r="GY1584"/>
      <c r="GZ1584"/>
      <c r="HA1584"/>
      <c r="HB1584"/>
      <c r="HC1584"/>
      <c r="HD1584"/>
      <c r="HE1584"/>
      <c r="HF1584"/>
      <c r="HG1584"/>
      <c r="HH1584"/>
      <c r="HI1584"/>
      <c r="HJ1584"/>
      <c r="HK1584"/>
      <c r="HL1584"/>
      <c r="HM1584"/>
      <c r="HN1584"/>
      <c r="HO1584"/>
      <c r="HP1584"/>
      <c r="HQ1584"/>
      <c r="HR1584"/>
      <c r="HS1584"/>
      <c r="HT1584"/>
      <c r="HU1584"/>
      <c r="HV1584"/>
      <c r="HW1584"/>
      <c r="HX1584"/>
      <c r="HY1584"/>
      <c r="HZ1584"/>
      <c r="IA1584"/>
      <c r="IB1584"/>
      <c r="IC1584"/>
      <c r="ID1584"/>
      <c r="IE1584"/>
      <c r="IF1584"/>
      <c r="IG1584"/>
      <c r="IH1584"/>
      <c r="II1584"/>
      <c r="IJ1584"/>
      <c r="IK1584"/>
      <c r="IL1584"/>
      <c r="IM1584"/>
      <c r="IN1584"/>
      <c r="IO1584"/>
      <c r="IP1584"/>
      <c r="IQ1584"/>
      <c r="IR1584"/>
      <c r="IS1584"/>
      <c r="IT1584"/>
      <c r="IU1584"/>
      <c r="IV1584"/>
      <c r="IW1584"/>
      <c r="IX1584"/>
      <c r="IY1584"/>
      <c r="IZ1584"/>
      <c r="JA1584"/>
      <c r="JB1584"/>
      <c r="JC1584"/>
      <c r="JD1584"/>
      <c r="JE1584"/>
      <c r="JF1584"/>
      <c r="JG1584"/>
      <c r="JH1584"/>
      <c r="JI1584"/>
      <c r="JJ1584"/>
      <c r="JK1584"/>
      <c r="JL1584"/>
      <c r="JM1584"/>
      <c r="JN1584"/>
      <c r="JO1584"/>
      <c r="JP1584"/>
      <c r="JQ1584"/>
      <c r="JR1584"/>
      <c r="JS1584"/>
      <c r="JT1584"/>
      <c r="JU1584"/>
      <c r="JV1584"/>
      <c r="JW1584"/>
      <c r="JX1584"/>
      <c r="JY1584"/>
      <c r="JZ1584"/>
      <c r="KA1584"/>
      <c r="KB1584"/>
      <c r="KC1584"/>
      <c r="KD1584"/>
      <c r="KE1584"/>
      <c r="KF1584"/>
      <c r="KG1584"/>
      <c r="KH1584"/>
      <c r="KI1584"/>
      <c r="KJ1584"/>
      <c r="KK1584"/>
      <c r="KL1584"/>
      <c r="KM1584"/>
      <c r="KN1584"/>
      <c r="KO1584"/>
      <c r="KP1584"/>
      <c r="KQ1584"/>
      <c r="KR1584"/>
      <c r="KS1584"/>
      <c r="KT1584"/>
      <c r="KU1584"/>
      <c r="KV1584"/>
      <c r="KW1584"/>
      <c r="KX1584"/>
      <c r="KY1584"/>
      <c r="KZ1584"/>
      <c r="LA1584"/>
      <c r="LB1584"/>
      <c r="LC1584"/>
      <c r="LD1584"/>
      <c r="LE1584"/>
      <c r="LF1584"/>
      <c r="LG1584"/>
      <c r="LH1584"/>
      <c r="LI1584"/>
      <c r="LJ1584"/>
      <c r="LK1584"/>
      <c r="LL1584"/>
      <c r="LM1584"/>
      <c r="LN1584"/>
      <c r="LO1584"/>
      <c r="LP1584"/>
      <c r="LQ1584"/>
      <c r="LR1584"/>
      <c r="LS1584"/>
      <c r="LT1584"/>
      <c r="LU1584"/>
      <c r="LV1584"/>
      <c r="LW1584"/>
      <c r="LX1584"/>
      <c r="LY1584"/>
      <c r="LZ1584"/>
      <c r="MA1584"/>
      <c r="MB1584"/>
      <c r="MC1584"/>
      <c r="MD1584"/>
      <c r="ME1584"/>
      <c r="MF1584"/>
      <c r="MG1584"/>
      <c r="MH1584"/>
      <c r="MI1584"/>
      <c r="MJ1584"/>
      <c r="MK1584"/>
      <c r="ML1584"/>
      <c r="MM1584"/>
      <c r="MN1584"/>
      <c r="MO1584"/>
      <c r="MP1584"/>
      <c r="MQ1584"/>
      <c r="MR1584"/>
      <c r="MS1584"/>
      <c r="MT1584"/>
      <c r="MU1584"/>
      <c r="MV1584"/>
      <c r="MW1584"/>
      <c r="MX1584"/>
      <c r="MY1584"/>
      <c r="MZ1584"/>
      <c r="NA1584"/>
      <c r="NB1584"/>
      <c r="NC1584"/>
      <c r="ND1584"/>
      <c r="NE1584"/>
      <c r="NF1584"/>
      <c r="NG1584"/>
      <c r="NH1584"/>
      <c r="NI1584"/>
      <c r="NJ1584"/>
      <c r="NK1584"/>
      <c r="NL1584"/>
      <c r="NM1584"/>
      <c r="NN1584"/>
      <c r="NO1584"/>
      <c r="NP1584"/>
      <c r="NQ1584"/>
      <c r="NR1584"/>
      <c r="NS1584"/>
      <c r="NT1584"/>
      <c r="NU1584"/>
      <c r="NV1584"/>
      <c r="NW1584"/>
      <c r="NX1584"/>
      <c r="NY1584"/>
      <c r="NZ1584"/>
      <c r="OA1584"/>
    </row>
    <row r="1585" spans="16:391"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  <c r="CN1585"/>
      <c r="CO1585"/>
      <c r="CP1585"/>
      <c r="CQ1585"/>
      <c r="CR1585"/>
      <c r="CS1585"/>
      <c r="CT1585"/>
      <c r="CU1585"/>
      <c r="CV1585"/>
      <c r="CW1585"/>
      <c r="CX1585"/>
      <c r="CY1585"/>
      <c r="CZ1585"/>
      <c r="DA1585"/>
      <c r="DB1585"/>
      <c r="DC1585"/>
      <c r="DD1585"/>
      <c r="DE1585"/>
      <c r="DF1585"/>
      <c r="DG1585"/>
      <c r="DH1585"/>
      <c r="DI1585"/>
      <c r="DJ1585"/>
      <c r="DK1585"/>
      <c r="DL1585"/>
      <c r="DM1585"/>
      <c r="DN1585"/>
      <c r="DO1585"/>
      <c r="DP1585"/>
      <c r="DQ1585"/>
      <c r="DR1585"/>
      <c r="DS1585"/>
      <c r="DT1585"/>
      <c r="DU1585"/>
      <c r="DV1585"/>
      <c r="DW1585"/>
      <c r="DX1585"/>
      <c r="DY1585"/>
      <c r="DZ1585"/>
      <c r="EA1585"/>
      <c r="EB1585"/>
      <c r="EC1585"/>
      <c r="ED1585"/>
      <c r="EE1585"/>
      <c r="EF1585"/>
      <c r="EG1585"/>
      <c r="EH1585"/>
      <c r="EI1585"/>
      <c r="EJ1585"/>
      <c r="EK1585"/>
      <c r="EL1585"/>
      <c r="EM1585"/>
      <c r="EN1585"/>
      <c r="EO1585"/>
      <c r="EP1585"/>
      <c r="EQ1585"/>
      <c r="ER1585"/>
      <c r="ES1585"/>
      <c r="ET1585"/>
      <c r="EU1585"/>
      <c r="EV1585"/>
      <c r="EW1585"/>
      <c r="EX1585"/>
      <c r="EY1585"/>
      <c r="EZ1585"/>
      <c r="FA1585"/>
      <c r="FB1585"/>
      <c r="FC1585"/>
      <c r="FD1585"/>
      <c r="FE1585"/>
      <c r="FF1585"/>
      <c r="FG1585"/>
      <c r="FH1585"/>
      <c r="FI1585"/>
      <c r="FJ1585"/>
      <c r="FK1585"/>
      <c r="FL1585"/>
      <c r="FM1585"/>
      <c r="FN1585"/>
      <c r="FO1585"/>
      <c r="FP1585"/>
      <c r="FQ1585"/>
      <c r="FR1585"/>
      <c r="FS1585"/>
      <c r="FT1585"/>
      <c r="FU1585"/>
      <c r="FV1585"/>
      <c r="FW1585"/>
      <c r="FX1585"/>
      <c r="FY1585"/>
      <c r="FZ1585"/>
      <c r="GA1585"/>
      <c r="GB1585"/>
      <c r="GC1585"/>
      <c r="GD1585"/>
      <c r="GE1585"/>
      <c r="GF1585"/>
      <c r="GG1585"/>
      <c r="GH1585"/>
      <c r="GI1585"/>
      <c r="GJ1585"/>
      <c r="GK1585"/>
      <c r="GL1585"/>
      <c r="GM1585"/>
      <c r="GN1585"/>
      <c r="GO1585"/>
      <c r="GP1585"/>
      <c r="GQ1585"/>
      <c r="GR1585"/>
      <c r="GS1585"/>
      <c r="GT1585"/>
      <c r="GU1585"/>
      <c r="GV1585"/>
      <c r="GW1585"/>
      <c r="GX1585"/>
      <c r="GY1585"/>
      <c r="GZ1585"/>
      <c r="HA1585"/>
      <c r="HB1585"/>
      <c r="HC1585"/>
      <c r="HD1585"/>
      <c r="HE1585"/>
      <c r="HF1585"/>
      <c r="HG1585"/>
      <c r="HH1585"/>
      <c r="HI1585"/>
      <c r="HJ1585"/>
      <c r="HK1585"/>
      <c r="HL1585"/>
      <c r="HM1585"/>
      <c r="HN1585"/>
      <c r="HO1585"/>
      <c r="HP1585"/>
      <c r="HQ1585"/>
      <c r="HR1585"/>
      <c r="HS1585"/>
      <c r="HT1585"/>
      <c r="HU1585"/>
      <c r="HV1585"/>
      <c r="HW1585"/>
      <c r="HX1585"/>
      <c r="HY1585"/>
      <c r="HZ1585"/>
      <c r="IA1585"/>
      <c r="IB1585"/>
      <c r="IC1585"/>
      <c r="ID1585"/>
      <c r="IE1585"/>
      <c r="IF1585"/>
      <c r="IG1585"/>
      <c r="IH1585"/>
      <c r="II1585"/>
      <c r="IJ1585"/>
      <c r="IK1585"/>
      <c r="IL1585"/>
      <c r="IM1585"/>
      <c r="IN1585"/>
      <c r="IO1585"/>
      <c r="IP1585"/>
      <c r="IQ1585"/>
      <c r="IR1585"/>
      <c r="IS1585"/>
      <c r="IT1585"/>
      <c r="IU1585"/>
      <c r="IV1585"/>
      <c r="IW1585"/>
      <c r="IX1585"/>
      <c r="IY1585"/>
      <c r="IZ1585"/>
      <c r="JA1585"/>
      <c r="JB1585"/>
      <c r="JC1585"/>
      <c r="JD1585"/>
      <c r="JE1585"/>
      <c r="JF1585"/>
      <c r="JG1585"/>
      <c r="JH1585"/>
      <c r="JI1585"/>
      <c r="JJ1585"/>
      <c r="JK1585"/>
      <c r="JL1585"/>
      <c r="JM1585"/>
      <c r="JN1585"/>
      <c r="JO1585"/>
      <c r="JP1585"/>
      <c r="JQ1585"/>
      <c r="JR1585"/>
      <c r="JS1585"/>
      <c r="JT1585"/>
      <c r="JU1585"/>
      <c r="JV1585"/>
      <c r="JW1585"/>
      <c r="JX1585"/>
      <c r="JY1585"/>
      <c r="JZ1585"/>
      <c r="KA1585"/>
      <c r="KB1585"/>
      <c r="KC1585"/>
      <c r="KD1585"/>
      <c r="KE1585"/>
      <c r="KF1585"/>
      <c r="KG1585"/>
      <c r="KH1585"/>
      <c r="KI1585"/>
      <c r="KJ1585"/>
      <c r="KK1585"/>
      <c r="KL1585"/>
      <c r="KM1585"/>
      <c r="KN1585"/>
      <c r="KO1585"/>
      <c r="KP1585"/>
      <c r="KQ1585"/>
      <c r="KR1585"/>
      <c r="KS1585"/>
      <c r="KT1585"/>
      <c r="KU1585"/>
      <c r="KV1585"/>
      <c r="KW1585"/>
      <c r="KX1585"/>
      <c r="KY1585"/>
      <c r="KZ1585"/>
      <c r="LA1585"/>
      <c r="LB1585"/>
      <c r="LC1585"/>
      <c r="LD1585"/>
      <c r="LE1585"/>
      <c r="LF1585"/>
      <c r="LG1585"/>
      <c r="LH1585"/>
      <c r="LI1585"/>
      <c r="LJ1585"/>
      <c r="LK1585"/>
      <c r="LL1585"/>
      <c r="LM1585"/>
      <c r="LN1585"/>
      <c r="LO1585"/>
      <c r="LP1585"/>
      <c r="LQ1585"/>
      <c r="LR1585"/>
      <c r="LS1585"/>
      <c r="LT1585"/>
      <c r="LU1585"/>
      <c r="LV1585"/>
      <c r="LW1585"/>
      <c r="LX1585"/>
      <c r="LY1585"/>
      <c r="LZ1585"/>
      <c r="MA1585"/>
      <c r="MB1585"/>
      <c r="MC1585"/>
      <c r="MD1585"/>
      <c r="ME1585"/>
      <c r="MF1585"/>
      <c r="MG1585"/>
      <c r="MH1585"/>
      <c r="MI1585"/>
      <c r="MJ1585"/>
      <c r="MK1585"/>
      <c r="ML1585"/>
      <c r="MM1585"/>
      <c r="MN1585"/>
      <c r="MO1585"/>
      <c r="MP1585"/>
      <c r="MQ1585"/>
      <c r="MR1585"/>
      <c r="MS1585"/>
      <c r="MT1585"/>
      <c r="MU1585"/>
      <c r="MV1585"/>
      <c r="MW1585"/>
      <c r="MX1585"/>
      <c r="MY1585"/>
      <c r="MZ1585"/>
      <c r="NA1585"/>
      <c r="NB1585"/>
      <c r="NC1585"/>
      <c r="ND1585"/>
      <c r="NE1585"/>
      <c r="NF1585"/>
      <c r="NG1585"/>
      <c r="NH1585"/>
      <c r="NI1585"/>
      <c r="NJ1585"/>
      <c r="NK1585"/>
      <c r="NL1585"/>
      <c r="NM1585"/>
      <c r="NN1585"/>
      <c r="NO1585"/>
      <c r="NP1585"/>
      <c r="NQ1585"/>
      <c r="NR1585"/>
      <c r="NS1585"/>
      <c r="NT1585"/>
      <c r="NU1585"/>
      <c r="NV1585"/>
      <c r="NW1585"/>
      <c r="NX1585"/>
      <c r="NY1585"/>
      <c r="NZ1585"/>
      <c r="OA1585"/>
    </row>
    <row r="1586" spans="16:391"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  <c r="CN1586"/>
      <c r="CO1586"/>
      <c r="CP1586"/>
      <c r="CQ1586"/>
      <c r="CR1586"/>
      <c r="CS1586"/>
      <c r="CT1586"/>
      <c r="CU1586"/>
      <c r="CV1586"/>
      <c r="CW1586"/>
      <c r="CX1586"/>
      <c r="CY1586"/>
      <c r="CZ1586"/>
      <c r="DA1586"/>
      <c r="DB1586"/>
      <c r="DC1586"/>
      <c r="DD1586"/>
      <c r="DE1586"/>
      <c r="DF1586"/>
      <c r="DG1586"/>
      <c r="DH1586"/>
      <c r="DI1586"/>
      <c r="DJ1586"/>
      <c r="DK1586"/>
      <c r="DL1586"/>
      <c r="DM1586"/>
      <c r="DN1586"/>
      <c r="DO1586"/>
      <c r="DP1586"/>
      <c r="DQ1586"/>
      <c r="DR1586"/>
      <c r="DS1586"/>
      <c r="DT1586"/>
      <c r="DU1586"/>
      <c r="DV1586"/>
      <c r="DW1586"/>
      <c r="DX1586"/>
      <c r="DY1586"/>
      <c r="DZ1586"/>
      <c r="EA1586"/>
      <c r="EB1586"/>
      <c r="EC1586"/>
      <c r="ED1586"/>
      <c r="EE1586"/>
      <c r="EF1586"/>
      <c r="EG1586"/>
      <c r="EH1586"/>
      <c r="EI1586"/>
      <c r="EJ1586"/>
      <c r="EK1586"/>
      <c r="EL1586"/>
      <c r="EM1586"/>
      <c r="EN1586"/>
      <c r="EO1586"/>
      <c r="EP1586"/>
      <c r="EQ1586"/>
      <c r="ER1586"/>
      <c r="ES1586"/>
      <c r="ET1586"/>
      <c r="EU1586"/>
      <c r="EV1586"/>
      <c r="EW1586"/>
      <c r="EX1586"/>
      <c r="EY1586"/>
      <c r="EZ1586"/>
      <c r="FA1586"/>
      <c r="FB1586"/>
      <c r="FC1586"/>
      <c r="FD1586"/>
      <c r="FE1586"/>
      <c r="FF1586"/>
      <c r="FG1586"/>
      <c r="FH1586"/>
      <c r="FI1586"/>
      <c r="FJ1586"/>
      <c r="FK1586"/>
      <c r="FL1586"/>
      <c r="FM1586"/>
      <c r="FN1586"/>
      <c r="FO1586"/>
      <c r="FP1586"/>
      <c r="FQ1586"/>
      <c r="FR1586"/>
      <c r="FS1586"/>
      <c r="FT1586"/>
      <c r="FU1586"/>
      <c r="FV1586"/>
      <c r="FW1586"/>
      <c r="FX1586"/>
      <c r="FY1586"/>
      <c r="FZ1586"/>
      <c r="GA1586"/>
      <c r="GB1586"/>
      <c r="GC1586"/>
      <c r="GD1586"/>
      <c r="GE1586"/>
      <c r="GF1586"/>
      <c r="GG1586"/>
      <c r="GH1586"/>
      <c r="GI1586"/>
      <c r="GJ1586"/>
      <c r="GK1586"/>
      <c r="GL1586"/>
      <c r="GM1586"/>
      <c r="GN1586"/>
      <c r="GO1586"/>
      <c r="GP1586"/>
      <c r="GQ1586"/>
      <c r="GR1586"/>
      <c r="GS1586"/>
      <c r="GT1586"/>
      <c r="GU1586"/>
      <c r="GV1586"/>
      <c r="GW1586"/>
      <c r="GX1586"/>
      <c r="GY1586"/>
      <c r="GZ1586"/>
      <c r="HA1586"/>
      <c r="HB1586"/>
      <c r="HC1586"/>
      <c r="HD1586"/>
      <c r="HE1586"/>
      <c r="HF1586"/>
      <c r="HG1586"/>
      <c r="HH1586"/>
      <c r="HI1586"/>
      <c r="HJ1586"/>
      <c r="HK1586"/>
      <c r="HL1586"/>
      <c r="HM1586"/>
      <c r="HN1586"/>
      <c r="HO1586"/>
      <c r="HP1586"/>
      <c r="HQ1586"/>
      <c r="HR1586"/>
      <c r="HS1586"/>
      <c r="HT1586"/>
      <c r="HU1586"/>
      <c r="HV1586"/>
      <c r="HW1586"/>
      <c r="HX1586"/>
      <c r="HY1586"/>
      <c r="HZ1586"/>
      <c r="IA1586"/>
      <c r="IB1586"/>
      <c r="IC1586"/>
      <c r="ID1586"/>
      <c r="IE1586"/>
      <c r="IF1586"/>
      <c r="IG1586"/>
      <c r="IH1586"/>
      <c r="II1586"/>
      <c r="IJ1586"/>
      <c r="IK1586"/>
      <c r="IL1586"/>
      <c r="IM1586"/>
      <c r="IN1586"/>
      <c r="IO1586"/>
      <c r="IP1586"/>
      <c r="IQ1586"/>
      <c r="IR1586"/>
      <c r="IS1586"/>
      <c r="IT1586"/>
      <c r="IU1586"/>
      <c r="IV1586"/>
      <c r="IW1586"/>
      <c r="IX1586"/>
      <c r="IY1586"/>
      <c r="IZ1586"/>
      <c r="JA1586"/>
      <c r="JB1586"/>
      <c r="JC1586"/>
      <c r="JD1586"/>
      <c r="JE1586"/>
      <c r="JF1586"/>
      <c r="JG1586"/>
      <c r="JH1586"/>
      <c r="JI1586"/>
      <c r="JJ1586"/>
      <c r="JK1586"/>
      <c r="JL1586"/>
      <c r="JM1586"/>
      <c r="JN1586"/>
      <c r="JO1586"/>
      <c r="JP1586"/>
      <c r="JQ1586"/>
      <c r="JR1586"/>
      <c r="JS1586"/>
      <c r="JT1586"/>
      <c r="JU1586"/>
      <c r="JV1586"/>
      <c r="JW1586"/>
      <c r="JX1586"/>
      <c r="JY1586"/>
      <c r="JZ1586"/>
      <c r="KA1586"/>
      <c r="KB1586"/>
      <c r="KC1586"/>
      <c r="KD1586"/>
      <c r="KE1586"/>
      <c r="KF1586"/>
      <c r="KG1586"/>
      <c r="KH1586"/>
      <c r="KI1586"/>
      <c r="KJ1586"/>
      <c r="KK1586"/>
      <c r="KL1586"/>
      <c r="KM1586"/>
      <c r="KN1586"/>
      <c r="KO1586"/>
      <c r="KP1586"/>
      <c r="KQ1586"/>
      <c r="KR1586"/>
      <c r="KS1586"/>
      <c r="KT1586"/>
      <c r="KU1586"/>
      <c r="KV1586"/>
      <c r="KW1586"/>
      <c r="KX1586"/>
      <c r="KY1586"/>
      <c r="KZ1586"/>
      <c r="LA1586"/>
      <c r="LB1586"/>
      <c r="LC1586"/>
      <c r="LD1586"/>
      <c r="LE1586"/>
      <c r="LF1586"/>
      <c r="LG1586"/>
      <c r="LH1586"/>
      <c r="LI1586"/>
      <c r="LJ1586"/>
      <c r="LK1586"/>
      <c r="LL1586"/>
      <c r="LM1586"/>
      <c r="LN1586"/>
      <c r="LO1586"/>
      <c r="LP1586"/>
      <c r="LQ1586"/>
      <c r="LR1586"/>
      <c r="LS1586"/>
      <c r="LT1586"/>
      <c r="LU1586"/>
      <c r="LV1586"/>
      <c r="LW1586"/>
      <c r="LX1586"/>
      <c r="LY1586"/>
      <c r="LZ1586"/>
      <c r="MA1586"/>
      <c r="MB1586"/>
      <c r="MC1586"/>
      <c r="MD1586"/>
      <c r="ME1586"/>
      <c r="MF1586"/>
      <c r="MG1586"/>
      <c r="MH1586"/>
      <c r="MI1586"/>
      <c r="MJ1586"/>
      <c r="MK1586"/>
      <c r="ML1586"/>
      <c r="MM1586"/>
      <c r="MN1586"/>
      <c r="MO1586"/>
      <c r="MP1586"/>
      <c r="MQ1586"/>
      <c r="MR1586"/>
      <c r="MS1586"/>
      <c r="MT1586"/>
      <c r="MU1586"/>
      <c r="MV1586"/>
      <c r="MW1586"/>
      <c r="MX1586"/>
      <c r="MY1586"/>
      <c r="MZ1586"/>
      <c r="NA1586"/>
      <c r="NB1586"/>
      <c r="NC1586"/>
      <c r="ND1586"/>
      <c r="NE1586"/>
      <c r="NF1586"/>
      <c r="NG1586"/>
      <c r="NH1586"/>
      <c r="NI1586"/>
      <c r="NJ1586"/>
      <c r="NK1586"/>
      <c r="NL1586"/>
      <c r="NM1586"/>
      <c r="NN1586"/>
      <c r="NO1586"/>
      <c r="NP1586"/>
      <c r="NQ1586"/>
      <c r="NR1586"/>
      <c r="NS1586"/>
      <c r="NT1586"/>
      <c r="NU1586"/>
      <c r="NV1586"/>
      <c r="NW1586"/>
      <c r="NX1586"/>
      <c r="NY1586"/>
      <c r="NZ1586"/>
      <c r="OA1586"/>
    </row>
    <row r="1587" spans="16:391"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  <c r="CN1587"/>
      <c r="CO1587"/>
      <c r="CP1587"/>
      <c r="CQ1587"/>
      <c r="CR1587"/>
      <c r="CS1587"/>
      <c r="CT1587"/>
      <c r="CU1587"/>
      <c r="CV1587"/>
      <c r="CW1587"/>
      <c r="CX1587"/>
      <c r="CY1587"/>
      <c r="CZ1587"/>
      <c r="DA1587"/>
      <c r="DB1587"/>
      <c r="DC1587"/>
      <c r="DD1587"/>
      <c r="DE1587"/>
      <c r="DF1587"/>
      <c r="DG1587"/>
      <c r="DH1587"/>
      <c r="DI1587"/>
      <c r="DJ1587"/>
      <c r="DK1587"/>
      <c r="DL1587"/>
      <c r="DM1587"/>
      <c r="DN1587"/>
      <c r="DO1587"/>
      <c r="DP1587"/>
      <c r="DQ1587"/>
      <c r="DR1587"/>
      <c r="DS1587"/>
      <c r="DT1587"/>
      <c r="DU1587"/>
      <c r="DV1587"/>
      <c r="DW1587"/>
      <c r="DX1587"/>
      <c r="DY1587"/>
      <c r="DZ1587"/>
      <c r="EA1587"/>
      <c r="EB1587"/>
      <c r="EC1587"/>
      <c r="ED1587"/>
      <c r="EE1587"/>
      <c r="EF1587"/>
      <c r="EG1587"/>
      <c r="EH1587"/>
      <c r="EI1587"/>
      <c r="EJ1587"/>
      <c r="EK1587"/>
      <c r="EL1587"/>
      <c r="EM1587"/>
      <c r="EN1587"/>
      <c r="EO1587"/>
      <c r="EP1587"/>
      <c r="EQ1587"/>
      <c r="ER1587"/>
      <c r="ES1587"/>
      <c r="ET1587"/>
      <c r="EU1587"/>
      <c r="EV1587"/>
      <c r="EW1587"/>
      <c r="EX1587"/>
      <c r="EY1587"/>
      <c r="EZ1587"/>
      <c r="FA1587"/>
      <c r="FB1587"/>
      <c r="FC1587"/>
      <c r="FD1587"/>
      <c r="FE1587"/>
      <c r="FF1587"/>
      <c r="FG1587"/>
      <c r="FH1587"/>
      <c r="FI1587"/>
      <c r="FJ1587"/>
      <c r="FK1587"/>
      <c r="FL1587"/>
      <c r="FM1587"/>
      <c r="FN1587"/>
      <c r="FO1587"/>
      <c r="FP1587"/>
      <c r="FQ1587"/>
      <c r="FR1587"/>
      <c r="FS1587"/>
      <c r="FT1587"/>
      <c r="FU1587"/>
      <c r="FV1587"/>
      <c r="FW1587"/>
      <c r="FX1587"/>
      <c r="FY1587"/>
      <c r="FZ1587"/>
      <c r="GA1587"/>
      <c r="GB1587"/>
      <c r="GC1587"/>
      <c r="GD1587"/>
      <c r="GE1587"/>
      <c r="GF1587"/>
      <c r="GG1587"/>
      <c r="GH1587"/>
      <c r="GI1587"/>
      <c r="GJ1587"/>
      <c r="GK1587"/>
      <c r="GL1587"/>
      <c r="GM1587"/>
      <c r="GN1587"/>
      <c r="GO1587"/>
      <c r="GP1587"/>
      <c r="GQ1587"/>
      <c r="GR1587"/>
      <c r="GS1587"/>
      <c r="GT1587"/>
      <c r="GU1587"/>
      <c r="GV1587"/>
      <c r="GW1587"/>
      <c r="GX1587"/>
      <c r="GY1587"/>
      <c r="GZ1587"/>
      <c r="HA1587"/>
      <c r="HB1587"/>
      <c r="HC1587"/>
      <c r="HD1587"/>
      <c r="HE1587"/>
      <c r="HF1587"/>
      <c r="HG1587"/>
      <c r="HH1587"/>
      <c r="HI1587"/>
      <c r="HJ1587"/>
      <c r="HK1587"/>
      <c r="HL1587"/>
      <c r="HM1587"/>
      <c r="HN1587"/>
      <c r="HO1587"/>
      <c r="HP1587"/>
      <c r="HQ1587"/>
      <c r="HR1587"/>
      <c r="HS1587"/>
      <c r="HT1587"/>
      <c r="HU1587"/>
      <c r="HV1587"/>
      <c r="HW1587"/>
      <c r="HX1587"/>
      <c r="HY1587"/>
      <c r="HZ1587"/>
      <c r="IA1587"/>
      <c r="IB1587"/>
      <c r="IC1587"/>
      <c r="ID1587"/>
      <c r="IE1587"/>
      <c r="IF1587"/>
      <c r="IG1587"/>
      <c r="IH1587"/>
      <c r="II1587"/>
      <c r="IJ1587"/>
      <c r="IK1587"/>
      <c r="IL1587"/>
      <c r="IM1587"/>
      <c r="IN1587"/>
      <c r="IO1587"/>
      <c r="IP1587"/>
      <c r="IQ1587"/>
      <c r="IR1587"/>
      <c r="IS1587"/>
      <c r="IT1587"/>
      <c r="IU1587"/>
      <c r="IV1587"/>
      <c r="IW1587"/>
      <c r="IX1587"/>
      <c r="IY1587"/>
      <c r="IZ1587"/>
      <c r="JA1587"/>
      <c r="JB1587"/>
      <c r="JC1587"/>
      <c r="JD1587"/>
      <c r="JE1587"/>
      <c r="JF1587"/>
      <c r="JG1587"/>
      <c r="JH1587"/>
      <c r="JI1587"/>
      <c r="JJ1587"/>
      <c r="JK1587"/>
      <c r="JL1587"/>
      <c r="JM1587"/>
      <c r="JN1587"/>
      <c r="JO1587"/>
      <c r="JP1587"/>
      <c r="JQ1587"/>
      <c r="JR1587"/>
      <c r="JS1587"/>
      <c r="JT1587"/>
      <c r="JU1587"/>
      <c r="JV1587"/>
      <c r="JW1587"/>
      <c r="JX1587"/>
      <c r="JY1587"/>
      <c r="JZ1587"/>
      <c r="KA1587"/>
      <c r="KB1587"/>
      <c r="KC1587"/>
      <c r="KD1587"/>
      <c r="KE1587"/>
      <c r="KF1587"/>
      <c r="KG1587"/>
      <c r="KH1587"/>
      <c r="KI1587"/>
      <c r="KJ1587"/>
      <c r="KK1587"/>
      <c r="KL1587"/>
      <c r="KM1587"/>
      <c r="KN1587"/>
      <c r="KO1587"/>
      <c r="KP1587"/>
      <c r="KQ1587"/>
      <c r="KR1587"/>
      <c r="KS1587"/>
      <c r="KT1587"/>
      <c r="KU1587"/>
      <c r="KV1587"/>
      <c r="KW1587"/>
      <c r="KX1587"/>
      <c r="KY1587"/>
      <c r="KZ1587"/>
      <c r="LA1587"/>
      <c r="LB1587"/>
      <c r="LC1587"/>
      <c r="LD1587"/>
      <c r="LE1587"/>
      <c r="LF1587"/>
      <c r="LG1587"/>
      <c r="LH1587"/>
      <c r="LI1587"/>
      <c r="LJ1587"/>
      <c r="LK1587"/>
      <c r="LL1587"/>
      <c r="LM1587"/>
      <c r="LN1587"/>
      <c r="LO1587"/>
      <c r="LP1587"/>
      <c r="LQ1587"/>
      <c r="LR1587"/>
      <c r="LS1587"/>
      <c r="LT1587"/>
      <c r="LU1587"/>
      <c r="LV1587"/>
      <c r="LW1587"/>
      <c r="LX1587"/>
      <c r="LY1587"/>
      <c r="LZ1587"/>
      <c r="MA1587"/>
      <c r="MB1587"/>
      <c r="MC1587"/>
      <c r="MD1587"/>
      <c r="ME1587"/>
      <c r="MF1587"/>
      <c r="MG1587"/>
      <c r="MH1587"/>
      <c r="MI1587"/>
      <c r="MJ1587"/>
      <c r="MK1587"/>
      <c r="ML1587"/>
      <c r="MM1587"/>
      <c r="MN1587"/>
      <c r="MO1587"/>
      <c r="MP1587"/>
      <c r="MQ1587"/>
      <c r="MR1587"/>
      <c r="MS1587"/>
      <c r="MT1587"/>
      <c r="MU1587"/>
      <c r="MV1587"/>
      <c r="MW1587"/>
      <c r="MX1587"/>
      <c r="MY1587"/>
      <c r="MZ1587"/>
      <c r="NA1587"/>
      <c r="NB1587"/>
      <c r="NC1587"/>
      <c r="ND1587"/>
      <c r="NE1587"/>
      <c r="NF1587"/>
      <c r="NG1587"/>
      <c r="NH1587"/>
      <c r="NI1587"/>
      <c r="NJ1587"/>
      <c r="NK1587"/>
      <c r="NL1587"/>
      <c r="NM1587"/>
      <c r="NN1587"/>
      <c r="NO1587"/>
      <c r="NP1587"/>
      <c r="NQ1587"/>
      <c r="NR1587"/>
      <c r="NS1587"/>
      <c r="NT1587"/>
      <c r="NU1587"/>
      <c r="NV1587"/>
      <c r="NW1587"/>
      <c r="NX1587"/>
      <c r="NY1587"/>
      <c r="NZ1587"/>
      <c r="OA1587"/>
    </row>
    <row r="1588" spans="16:391"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  <c r="CN1588"/>
      <c r="CO1588"/>
      <c r="CP1588"/>
      <c r="CQ1588"/>
      <c r="CR1588"/>
      <c r="CS1588"/>
      <c r="CT1588"/>
      <c r="CU1588"/>
      <c r="CV1588"/>
      <c r="CW1588"/>
      <c r="CX1588"/>
      <c r="CY1588"/>
      <c r="CZ1588"/>
      <c r="DA1588"/>
      <c r="DB1588"/>
      <c r="DC1588"/>
      <c r="DD1588"/>
      <c r="DE1588"/>
      <c r="DF1588"/>
      <c r="DG1588"/>
      <c r="DH1588"/>
      <c r="DI1588"/>
      <c r="DJ1588"/>
      <c r="DK1588"/>
      <c r="DL1588"/>
      <c r="DM1588"/>
      <c r="DN1588"/>
      <c r="DO1588"/>
      <c r="DP1588"/>
      <c r="DQ1588"/>
      <c r="DR1588"/>
      <c r="DS1588"/>
      <c r="DT1588"/>
      <c r="DU1588"/>
      <c r="DV1588"/>
      <c r="DW1588"/>
      <c r="DX1588"/>
      <c r="DY1588"/>
      <c r="DZ1588"/>
      <c r="EA1588"/>
      <c r="EB1588"/>
      <c r="EC1588"/>
      <c r="ED1588"/>
      <c r="EE1588"/>
      <c r="EF1588"/>
      <c r="EG1588"/>
      <c r="EH1588"/>
      <c r="EI1588"/>
      <c r="EJ1588"/>
      <c r="EK1588"/>
      <c r="EL1588"/>
      <c r="EM1588"/>
      <c r="EN1588"/>
      <c r="EO1588"/>
      <c r="EP1588"/>
      <c r="EQ1588"/>
      <c r="ER1588"/>
      <c r="ES1588"/>
      <c r="ET1588"/>
      <c r="EU1588"/>
      <c r="EV1588"/>
      <c r="EW1588"/>
      <c r="EX1588"/>
      <c r="EY1588"/>
      <c r="EZ1588"/>
      <c r="FA1588"/>
      <c r="FB1588"/>
      <c r="FC1588"/>
      <c r="FD1588"/>
      <c r="FE1588"/>
      <c r="FF1588"/>
      <c r="FG1588"/>
      <c r="FH1588"/>
      <c r="FI1588"/>
      <c r="FJ1588"/>
      <c r="FK1588"/>
      <c r="FL1588"/>
      <c r="FM1588"/>
      <c r="FN1588"/>
      <c r="FO1588"/>
      <c r="FP1588"/>
      <c r="FQ1588"/>
      <c r="FR1588"/>
      <c r="FS1588"/>
      <c r="FT1588"/>
      <c r="FU1588"/>
      <c r="FV1588"/>
      <c r="FW1588"/>
      <c r="FX1588"/>
      <c r="FY1588"/>
      <c r="FZ1588"/>
      <c r="GA1588"/>
      <c r="GB1588"/>
      <c r="GC1588"/>
      <c r="GD1588"/>
      <c r="GE1588"/>
      <c r="GF1588"/>
      <c r="GG1588"/>
      <c r="GH1588"/>
      <c r="GI1588"/>
      <c r="GJ1588"/>
      <c r="GK1588"/>
      <c r="GL1588"/>
      <c r="GM1588"/>
      <c r="GN1588"/>
      <c r="GO1588"/>
      <c r="GP1588"/>
      <c r="GQ1588"/>
      <c r="GR1588"/>
      <c r="GS1588"/>
      <c r="GT1588"/>
      <c r="GU1588"/>
      <c r="GV1588"/>
      <c r="GW1588"/>
      <c r="GX1588"/>
      <c r="GY1588"/>
      <c r="GZ1588"/>
      <c r="HA1588"/>
      <c r="HB1588"/>
      <c r="HC1588"/>
      <c r="HD1588"/>
      <c r="HE1588"/>
      <c r="HF1588"/>
      <c r="HG1588"/>
      <c r="HH1588"/>
      <c r="HI1588"/>
      <c r="HJ1588"/>
      <c r="HK1588"/>
      <c r="HL1588"/>
      <c r="HM1588"/>
      <c r="HN1588"/>
      <c r="HO1588"/>
      <c r="HP1588"/>
      <c r="HQ1588"/>
      <c r="HR1588"/>
      <c r="HS1588"/>
      <c r="HT1588"/>
      <c r="HU1588"/>
      <c r="HV1588"/>
      <c r="HW1588"/>
      <c r="HX1588"/>
      <c r="HY1588"/>
      <c r="HZ1588"/>
      <c r="IA1588"/>
      <c r="IB1588"/>
      <c r="IC1588"/>
      <c r="ID1588"/>
      <c r="IE1588"/>
      <c r="IF1588"/>
      <c r="IG1588"/>
      <c r="IH1588"/>
      <c r="II1588"/>
      <c r="IJ1588"/>
      <c r="IK1588"/>
      <c r="IL1588"/>
      <c r="IM1588"/>
      <c r="IN1588"/>
      <c r="IO1588"/>
      <c r="IP1588"/>
      <c r="IQ1588"/>
      <c r="IR1588"/>
      <c r="IS1588"/>
      <c r="IT1588"/>
      <c r="IU1588"/>
      <c r="IV1588"/>
      <c r="IW1588"/>
      <c r="IX1588"/>
      <c r="IY1588"/>
      <c r="IZ1588"/>
      <c r="JA1588"/>
      <c r="JB1588"/>
      <c r="JC1588"/>
      <c r="JD1588"/>
      <c r="JE1588"/>
      <c r="JF1588"/>
      <c r="JG1588"/>
      <c r="JH1588"/>
      <c r="JI1588"/>
      <c r="JJ1588"/>
      <c r="JK1588"/>
      <c r="JL1588"/>
      <c r="JM1588"/>
      <c r="JN1588"/>
      <c r="JO1588"/>
      <c r="JP1588"/>
      <c r="JQ1588"/>
      <c r="JR1588"/>
      <c r="JS1588"/>
      <c r="JT1588"/>
      <c r="JU1588"/>
      <c r="JV1588"/>
      <c r="JW1588"/>
      <c r="JX1588"/>
      <c r="JY1588"/>
      <c r="JZ1588"/>
      <c r="KA1588"/>
      <c r="KB1588"/>
      <c r="KC1588"/>
      <c r="KD1588"/>
      <c r="KE1588"/>
      <c r="KF1588"/>
      <c r="KG1588"/>
      <c r="KH1588"/>
      <c r="KI1588"/>
      <c r="KJ1588"/>
      <c r="KK1588"/>
      <c r="KL1588"/>
      <c r="KM1588"/>
      <c r="KN1588"/>
      <c r="KO1588"/>
      <c r="KP1588"/>
      <c r="KQ1588"/>
      <c r="KR1588"/>
      <c r="KS1588"/>
      <c r="KT1588"/>
      <c r="KU1588"/>
      <c r="KV1588"/>
      <c r="KW1588"/>
      <c r="KX1588"/>
      <c r="KY1588"/>
      <c r="KZ1588"/>
      <c r="LA1588"/>
      <c r="LB1588"/>
      <c r="LC1588"/>
      <c r="LD1588"/>
      <c r="LE1588"/>
      <c r="LF1588"/>
      <c r="LG1588"/>
      <c r="LH1588"/>
      <c r="LI1588"/>
      <c r="LJ1588"/>
      <c r="LK1588"/>
      <c r="LL1588"/>
      <c r="LM1588"/>
      <c r="LN1588"/>
      <c r="LO1588"/>
      <c r="LP1588"/>
      <c r="LQ1588"/>
      <c r="LR1588"/>
      <c r="LS1588"/>
      <c r="LT1588"/>
      <c r="LU1588"/>
      <c r="LV1588"/>
      <c r="LW1588"/>
      <c r="LX1588"/>
      <c r="LY1588"/>
      <c r="LZ1588"/>
      <c r="MA1588"/>
      <c r="MB1588"/>
      <c r="MC1588"/>
      <c r="MD1588"/>
      <c r="ME1588"/>
      <c r="MF1588"/>
      <c r="MG1588"/>
      <c r="MH1588"/>
      <c r="MI1588"/>
      <c r="MJ1588"/>
      <c r="MK1588"/>
      <c r="ML1588"/>
      <c r="MM1588"/>
      <c r="MN1588"/>
      <c r="MO1588"/>
      <c r="MP1588"/>
      <c r="MQ1588"/>
      <c r="MR1588"/>
      <c r="MS1588"/>
      <c r="MT1588"/>
      <c r="MU1588"/>
      <c r="MV1588"/>
      <c r="MW1588"/>
      <c r="MX1588"/>
      <c r="MY1588"/>
      <c r="MZ1588"/>
      <c r="NA1588"/>
      <c r="NB1588"/>
      <c r="NC1588"/>
      <c r="ND1588"/>
      <c r="NE1588"/>
      <c r="NF1588"/>
      <c r="NG1588"/>
      <c r="NH1588"/>
      <c r="NI1588"/>
      <c r="NJ1588"/>
      <c r="NK1588"/>
      <c r="NL1588"/>
      <c r="NM1588"/>
      <c r="NN1588"/>
      <c r="NO1588"/>
      <c r="NP1588"/>
      <c r="NQ1588"/>
      <c r="NR1588"/>
      <c r="NS1588"/>
      <c r="NT1588"/>
      <c r="NU1588"/>
      <c r="NV1588"/>
      <c r="NW1588"/>
      <c r="NX1588"/>
      <c r="NY1588"/>
      <c r="NZ1588"/>
      <c r="OA1588"/>
    </row>
    <row r="1589" spans="16:391"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  <c r="CN1589"/>
      <c r="CO1589"/>
      <c r="CP1589"/>
      <c r="CQ1589"/>
      <c r="CR1589"/>
      <c r="CS1589"/>
      <c r="CT1589"/>
      <c r="CU1589"/>
      <c r="CV1589"/>
      <c r="CW1589"/>
      <c r="CX1589"/>
      <c r="CY1589"/>
      <c r="CZ1589"/>
      <c r="DA1589"/>
      <c r="DB1589"/>
      <c r="DC1589"/>
      <c r="DD1589"/>
      <c r="DE1589"/>
      <c r="DF1589"/>
      <c r="DG1589"/>
      <c r="DH1589"/>
      <c r="DI1589"/>
      <c r="DJ1589"/>
      <c r="DK1589"/>
      <c r="DL1589"/>
      <c r="DM1589"/>
      <c r="DN1589"/>
      <c r="DO1589"/>
      <c r="DP1589"/>
      <c r="DQ1589"/>
      <c r="DR1589"/>
      <c r="DS1589"/>
      <c r="DT1589"/>
      <c r="DU1589"/>
      <c r="DV1589"/>
      <c r="DW1589"/>
      <c r="DX1589"/>
      <c r="DY1589"/>
      <c r="DZ1589"/>
      <c r="EA1589"/>
      <c r="EB1589"/>
      <c r="EC1589"/>
      <c r="ED1589"/>
      <c r="EE1589"/>
      <c r="EF1589"/>
      <c r="EG1589"/>
      <c r="EH1589"/>
      <c r="EI1589"/>
      <c r="EJ1589"/>
      <c r="EK1589"/>
      <c r="EL1589"/>
      <c r="EM1589"/>
      <c r="EN1589"/>
      <c r="EO1589"/>
      <c r="EP1589"/>
      <c r="EQ1589"/>
      <c r="ER1589"/>
      <c r="ES1589"/>
      <c r="ET1589"/>
      <c r="EU1589"/>
      <c r="EV1589"/>
      <c r="EW1589"/>
      <c r="EX1589"/>
      <c r="EY1589"/>
      <c r="EZ1589"/>
      <c r="FA1589"/>
      <c r="FB1589"/>
      <c r="FC1589"/>
      <c r="FD1589"/>
      <c r="FE1589"/>
      <c r="FF1589"/>
      <c r="FG1589"/>
      <c r="FH1589"/>
      <c r="FI1589"/>
      <c r="FJ1589"/>
      <c r="FK1589"/>
      <c r="FL1589"/>
      <c r="FM1589"/>
      <c r="FN1589"/>
      <c r="FO1589"/>
      <c r="FP1589"/>
      <c r="FQ1589"/>
      <c r="FR1589"/>
      <c r="FS1589"/>
      <c r="FT1589"/>
      <c r="FU1589"/>
      <c r="FV1589"/>
      <c r="FW1589"/>
      <c r="FX1589"/>
      <c r="FY1589"/>
      <c r="FZ1589"/>
      <c r="GA1589"/>
      <c r="GB1589"/>
      <c r="GC1589"/>
      <c r="GD1589"/>
      <c r="GE1589"/>
      <c r="GF1589"/>
      <c r="GG1589"/>
      <c r="GH1589"/>
      <c r="GI1589"/>
      <c r="GJ1589"/>
      <c r="GK1589"/>
      <c r="GL1589"/>
      <c r="GM1589"/>
      <c r="GN1589"/>
      <c r="GO1589"/>
      <c r="GP1589"/>
      <c r="GQ1589"/>
      <c r="GR1589"/>
      <c r="GS1589"/>
      <c r="GT1589"/>
      <c r="GU1589"/>
      <c r="GV1589"/>
      <c r="GW1589"/>
      <c r="GX1589"/>
      <c r="GY1589"/>
      <c r="GZ1589"/>
      <c r="HA1589"/>
      <c r="HB1589"/>
      <c r="HC1589"/>
      <c r="HD1589"/>
      <c r="HE1589"/>
      <c r="HF1589"/>
      <c r="HG1589"/>
      <c r="HH1589"/>
      <c r="HI1589"/>
      <c r="HJ1589"/>
      <c r="HK1589"/>
      <c r="HL1589"/>
      <c r="HM1589"/>
      <c r="HN1589"/>
      <c r="HO1589"/>
      <c r="HP1589"/>
      <c r="HQ1589"/>
      <c r="HR1589"/>
      <c r="HS1589"/>
      <c r="HT1589"/>
      <c r="HU1589"/>
      <c r="HV1589"/>
      <c r="HW1589"/>
      <c r="HX1589"/>
      <c r="HY1589"/>
      <c r="HZ1589"/>
      <c r="IA1589"/>
      <c r="IB1589"/>
      <c r="IC1589"/>
      <c r="ID1589"/>
      <c r="IE1589"/>
      <c r="IF1589"/>
      <c r="IG1589"/>
      <c r="IH1589"/>
      <c r="II1589"/>
      <c r="IJ1589"/>
      <c r="IK1589"/>
      <c r="IL1589"/>
      <c r="IM1589"/>
      <c r="IN1589"/>
      <c r="IO1589"/>
      <c r="IP1589"/>
      <c r="IQ1589"/>
      <c r="IR1589"/>
      <c r="IS1589"/>
      <c r="IT1589"/>
      <c r="IU1589"/>
      <c r="IV1589"/>
      <c r="IW1589"/>
      <c r="IX1589"/>
      <c r="IY1589"/>
      <c r="IZ1589"/>
      <c r="JA1589"/>
      <c r="JB1589"/>
      <c r="JC1589"/>
      <c r="JD1589"/>
      <c r="JE1589"/>
      <c r="JF1589"/>
      <c r="JG1589"/>
      <c r="JH1589"/>
      <c r="JI1589"/>
      <c r="JJ1589"/>
      <c r="JK1589"/>
      <c r="JL1589"/>
      <c r="JM1589"/>
      <c r="JN1589"/>
      <c r="JO1589"/>
      <c r="JP1589"/>
      <c r="JQ1589"/>
      <c r="JR1589"/>
      <c r="JS1589"/>
      <c r="JT1589"/>
      <c r="JU1589"/>
      <c r="JV1589"/>
      <c r="JW1589"/>
      <c r="JX1589"/>
      <c r="JY1589"/>
      <c r="JZ1589"/>
      <c r="KA1589"/>
      <c r="KB1589"/>
      <c r="KC1589"/>
      <c r="KD1589"/>
      <c r="KE1589"/>
      <c r="KF1589"/>
      <c r="KG1589"/>
      <c r="KH1589"/>
      <c r="KI1589"/>
      <c r="KJ1589"/>
      <c r="KK1589"/>
      <c r="KL1589"/>
      <c r="KM1589"/>
      <c r="KN1589"/>
      <c r="KO1589"/>
      <c r="KP1589"/>
      <c r="KQ1589"/>
      <c r="KR1589"/>
      <c r="KS1589"/>
      <c r="KT1589"/>
      <c r="KU1589"/>
      <c r="KV1589"/>
      <c r="KW1589"/>
      <c r="KX1589"/>
      <c r="KY1589"/>
      <c r="KZ1589"/>
      <c r="LA1589"/>
      <c r="LB1589"/>
      <c r="LC1589"/>
      <c r="LD1589"/>
      <c r="LE1589"/>
      <c r="LF1589"/>
      <c r="LG1589"/>
      <c r="LH1589"/>
      <c r="LI1589"/>
      <c r="LJ1589"/>
      <c r="LK1589"/>
      <c r="LL1589"/>
      <c r="LM1589"/>
      <c r="LN1589"/>
      <c r="LO1589"/>
      <c r="LP1589"/>
      <c r="LQ1589"/>
      <c r="LR1589"/>
      <c r="LS1589"/>
      <c r="LT1589"/>
      <c r="LU1589"/>
      <c r="LV1589"/>
      <c r="LW1589"/>
      <c r="LX1589"/>
      <c r="LY1589"/>
      <c r="LZ1589"/>
      <c r="MA1589"/>
      <c r="MB1589"/>
      <c r="MC1589"/>
      <c r="MD1589"/>
      <c r="ME1589"/>
      <c r="MF1589"/>
      <c r="MG1589"/>
      <c r="MH1589"/>
      <c r="MI1589"/>
      <c r="MJ1589"/>
      <c r="MK1589"/>
      <c r="ML1589"/>
      <c r="MM1589"/>
      <c r="MN1589"/>
      <c r="MO1589"/>
      <c r="MP1589"/>
      <c r="MQ1589"/>
      <c r="MR1589"/>
      <c r="MS1589"/>
      <c r="MT1589"/>
      <c r="MU1589"/>
      <c r="MV1589"/>
      <c r="MW1589"/>
      <c r="MX1589"/>
      <c r="MY1589"/>
      <c r="MZ1589"/>
      <c r="NA1589"/>
      <c r="NB1589"/>
      <c r="NC1589"/>
      <c r="ND1589"/>
      <c r="NE1589"/>
      <c r="NF1589"/>
      <c r="NG1589"/>
      <c r="NH1589"/>
      <c r="NI1589"/>
      <c r="NJ1589"/>
      <c r="NK1589"/>
      <c r="NL1589"/>
      <c r="NM1589"/>
      <c r="NN1589"/>
      <c r="NO1589"/>
      <c r="NP1589"/>
      <c r="NQ1589"/>
      <c r="NR1589"/>
      <c r="NS1589"/>
      <c r="NT1589"/>
      <c r="NU1589"/>
      <c r="NV1589"/>
      <c r="NW1589"/>
      <c r="NX1589"/>
      <c r="NY1589"/>
      <c r="NZ1589"/>
      <c r="OA1589"/>
    </row>
    <row r="1590" spans="16:391"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  <c r="CN1590"/>
      <c r="CO1590"/>
      <c r="CP1590"/>
      <c r="CQ1590"/>
      <c r="CR1590"/>
      <c r="CS1590"/>
      <c r="CT1590"/>
      <c r="CU1590"/>
      <c r="CV1590"/>
      <c r="CW1590"/>
      <c r="CX1590"/>
      <c r="CY1590"/>
      <c r="CZ1590"/>
      <c r="DA1590"/>
      <c r="DB1590"/>
      <c r="DC1590"/>
      <c r="DD1590"/>
      <c r="DE1590"/>
      <c r="DF1590"/>
      <c r="DG1590"/>
      <c r="DH1590"/>
      <c r="DI1590"/>
      <c r="DJ1590"/>
      <c r="DK1590"/>
      <c r="DL1590"/>
      <c r="DM1590"/>
      <c r="DN1590"/>
      <c r="DO1590"/>
      <c r="DP1590"/>
      <c r="DQ1590"/>
      <c r="DR1590"/>
      <c r="DS1590"/>
      <c r="DT1590"/>
      <c r="DU1590"/>
      <c r="DV1590"/>
      <c r="DW1590"/>
      <c r="DX1590"/>
      <c r="DY1590"/>
      <c r="DZ1590"/>
      <c r="EA1590"/>
      <c r="EB1590"/>
      <c r="EC1590"/>
      <c r="ED1590"/>
      <c r="EE1590"/>
      <c r="EF1590"/>
      <c r="EG1590"/>
      <c r="EH1590"/>
      <c r="EI1590"/>
      <c r="EJ1590"/>
      <c r="EK1590"/>
      <c r="EL1590"/>
      <c r="EM1590"/>
      <c r="EN1590"/>
      <c r="EO1590"/>
      <c r="EP1590"/>
      <c r="EQ1590"/>
      <c r="ER1590"/>
      <c r="ES1590"/>
      <c r="ET1590"/>
      <c r="EU1590"/>
      <c r="EV1590"/>
      <c r="EW1590"/>
      <c r="EX1590"/>
      <c r="EY1590"/>
      <c r="EZ1590"/>
      <c r="FA1590"/>
      <c r="FB1590"/>
      <c r="FC1590"/>
      <c r="FD1590"/>
      <c r="FE1590"/>
      <c r="FF1590"/>
      <c r="FG1590"/>
      <c r="FH1590"/>
      <c r="FI1590"/>
      <c r="FJ1590"/>
      <c r="FK1590"/>
      <c r="FL1590"/>
      <c r="FM1590"/>
      <c r="FN1590"/>
      <c r="FO1590"/>
      <c r="FP1590"/>
      <c r="FQ1590"/>
      <c r="FR1590"/>
      <c r="FS1590"/>
      <c r="FT1590"/>
      <c r="FU1590"/>
      <c r="FV1590"/>
      <c r="FW1590"/>
      <c r="FX1590"/>
      <c r="FY1590"/>
      <c r="FZ1590"/>
      <c r="GA1590"/>
      <c r="GB1590"/>
      <c r="GC1590"/>
      <c r="GD1590"/>
      <c r="GE1590"/>
      <c r="GF1590"/>
      <c r="GG1590"/>
      <c r="GH1590"/>
      <c r="GI1590"/>
      <c r="GJ1590"/>
      <c r="GK1590"/>
      <c r="GL1590"/>
      <c r="GM1590"/>
      <c r="GN1590"/>
      <c r="GO1590"/>
      <c r="GP1590"/>
      <c r="GQ1590"/>
      <c r="GR1590"/>
      <c r="GS1590"/>
      <c r="GT1590"/>
      <c r="GU1590"/>
      <c r="GV1590"/>
      <c r="GW1590"/>
      <c r="GX1590"/>
      <c r="GY1590"/>
      <c r="GZ1590"/>
      <c r="HA1590"/>
      <c r="HB1590"/>
      <c r="HC1590"/>
      <c r="HD1590"/>
      <c r="HE1590"/>
      <c r="HF1590"/>
      <c r="HG1590"/>
      <c r="HH1590"/>
      <c r="HI1590"/>
      <c r="HJ1590"/>
      <c r="HK1590"/>
      <c r="HL1590"/>
      <c r="HM1590"/>
      <c r="HN1590"/>
      <c r="HO1590"/>
      <c r="HP1590"/>
      <c r="HQ1590"/>
      <c r="HR1590"/>
      <c r="HS1590"/>
      <c r="HT1590"/>
      <c r="HU1590"/>
      <c r="HV1590"/>
      <c r="HW1590"/>
      <c r="HX1590"/>
      <c r="HY1590"/>
      <c r="HZ1590"/>
      <c r="IA1590"/>
      <c r="IB1590"/>
      <c r="IC1590"/>
      <c r="ID1590"/>
      <c r="IE1590"/>
      <c r="IF1590"/>
      <c r="IG1590"/>
      <c r="IH1590"/>
      <c r="II1590"/>
      <c r="IJ1590"/>
      <c r="IK1590"/>
      <c r="IL1590"/>
      <c r="IM1590"/>
      <c r="IN1590"/>
      <c r="IO1590"/>
      <c r="IP1590"/>
      <c r="IQ1590"/>
      <c r="IR1590"/>
      <c r="IS1590"/>
      <c r="IT1590"/>
      <c r="IU1590"/>
      <c r="IV1590"/>
      <c r="IW1590"/>
      <c r="IX1590"/>
      <c r="IY1590"/>
      <c r="IZ1590"/>
      <c r="JA1590"/>
      <c r="JB1590"/>
      <c r="JC1590"/>
      <c r="JD1590"/>
      <c r="JE1590"/>
      <c r="JF1590"/>
      <c r="JG1590"/>
      <c r="JH1590"/>
      <c r="JI1590"/>
      <c r="JJ1590"/>
      <c r="JK1590"/>
      <c r="JL1590"/>
      <c r="JM1590"/>
      <c r="JN1590"/>
      <c r="JO1590"/>
      <c r="JP1590"/>
      <c r="JQ1590"/>
      <c r="JR1590"/>
      <c r="JS1590"/>
      <c r="JT1590"/>
      <c r="JU1590"/>
      <c r="JV1590"/>
      <c r="JW1590"/>
      <c r="JX1590"/>
      <c r="JY1590"/>
      <c r="JZ1590"/>
      <c r="KA1590"/>
      <c r="KB1590"/>
      <c r="KC1590"/>
      <c r="KD1590"/>
      <c r="KE1590"/>
      <c r="KF1590"/>
      <c r="KG1590"/>
      <c r="KH1590"/>
      <c r="KI1590"/>
      <c r="KJ1590"/>
      <c r="KK1590"/>
      <c r="KL1590"/>
      <c r="KM1590"/>
      <c r="KN1590"/>
      <c r="KO1590"/>
      <c r="KP1590"/>
      <c r="KQ1590"/>
      <c r="KR1590"/>
      <c r="KS1590"/>
      <c r="KT1590"/>
      <c r="KU1590"/>
      <c r="KV1590"/>
      <c r="KW1590"/>
      <c r="KX1590"/>
      <c r="KY1590"/>
      <c r="KZ1590"/>
      <c r="LA1590"/>
      <c r="LB1590"/>
      <c r="LC1590"/>
      <c r="LD1590"/>
      <c r="LE1590"/>
      <c r="LF1590"/>
      <c r="LG1590"/>
      <c r="LH1590"/>
      <c r="LI1590"/>
      <c r="LJ1590"/>
      <c r="LK1590"/>
      <c r="LL1590"/>
      <c r="LM1590"/>
      <c r="LN1590"/>
      <c r="LO1590"/>
      <c r="LP1590"/>
      <c r="LQ1590"/>
      <c r="LR1590"/>
      <c r="LS1590"/>
      <c r="LT1590"/>
      <c r="LU1590"/>
      <c r="LV1590"/>
      <c r="LW1590"/>
      <c r="LX1590"/>
      <c r="LY1590"/>
      <c r="LZ1590"/>
      <c r="MA1590"/>
      <c r="MB1590"/>
      <c r="MC1590"/>
      <c r="MD1590"/>
      <c r="ME1590"/>
      <c r="MF1590"/>
      <c r="MG1590"/>
      <c r="MH1590"/>
      <c r="MI1590"/>
      <c r="MJ1590"/>
      <c r="MK1590"/>
      <c r="ML1590"/>
      <c r="MM1590"/>
      <c r="MN1590"/>
      <c r="MO1590"/>
      <c r="MP1590"/>
      <c r="MQ1590"/>
      <c r="MR1590"/>
      <c r="MS1590"/>
      <c r="MT1590"/>
      <c r="MU1590"/>
      <c r="MV1590"/>
      <c r="MW1590"/>
      <c r="MX1590"/>
      <c r="MY1590"/>
      <c r="MZ1590"/>
      <c r="NA1590"/>
      <c r="NB1590"/>
      <c r="NC1590"/>
      <c r="ND1590"/>
      <c r="NE1590"/>
      <c r="NF1590"/>
      <c r="NG1590"/>
      <c r="NH1590"/>
      <c r="NI1590"/>
      <c r="NJ1590"/>
      <c r="NK1590"/>
      <c r="NL1590"/>
      <c r="NM1590"/>
      <c r="NN1590"/>
      <c r="NO1590"/>
      <c r="NP1590"/>
      <c r="NQ1590"/>
      <c r="NR1590"/>
      <c r="NS1590"/>
      <c r="NT1590"/>
      <c r="NU1590"/>
      <c r="NV1590"/>
      <c r="NW1590"/>
      <c r="NX1590"/>
      <c r="NY1590"/>
      <c r="NZ1590"/>
      <c r="OA1590"/>
    </row>
    <row r="1591" spans="16:391"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  <c r="CN1591"/>
      <c r="CO1591"/>
      <c r="CP1591"/>
      <c r="CQ1591"/>
      <c r="CR1591"/>
      <c r="CS1591"/>
      <c r="CT1591"/>
      <c r="CU1591"/>
      <c r="CV1591"/>
      <c r="CW1591"/>
      <c r="CX1591"/>
      <c r="CY1591"/>
      <c r="CZ1591"/>
      <c r="DA1591"/>
      <c r="DB1591"/>
      <c r="DC1591"/>
      <c r="DD1591"/>
      <c r="DE1591"/>
      <c r="DF1591"/>
      <c r="DG1591"/>
      <c r="DH1591"/>
      <c r="DI1591"/>
      <c r="DJ1591"/>
      <c r="DK1591"/>
      <c r="DL1591"/>
      <c r="DM1591"/>
      <c r="DN1591"/>
      <c r="DO1591"/>
      <c r="DP1591"/>
      <c r="DQ1591"/>
      <c r="DR1591"/>
      <c r="DS1591"/>
      <c r="DT1591"/>
      <c r="DU1591"/>
      <c r="DV1591"/>
      <c r="DW1591"/>
      <c r="DX1591"/>
      <c r="DY1591"/>
      <c r="DZ1591"/>
      <c r="EA1591"/>
      <c r="EB1591"/>
      <c r="EC1591"/>
      <c r="ED1591"/>
      <c r="EE1591"/>
      <c r="EF1591"/>
      <c r="EG1591"/>
      <c r="EH1591"/>
      <c r="EI1591"/>
      <c r="EJ1591"/>
      <c r="EK1591"/>
      <c r="EL1591"/>
      <c r="EM1591"/>
      <c r="EN1591"/>
      <c r="EO1591"/>
      <c r="EP1591"/>
      <c r="EQ1591"/>
      <c r="ER1591"/>
      <c r="ES1591"/>
      <c r="ET1591"/>
      <c r="EU1591"/>
      <c r="EV1591"/>
      <c r="EW1591"/>
      <c r="EX1591"/>
      <c r="EY1591"/>
      <c r="EZ1591"/>
      <c r="FA1591"/>
      <c r="FB1591"/>
      <c r="FC1591"/>
      <c r="FD1591"/>
      <c r="FE1591"/>
      <c r="FF1591"/>
      <c r="FG1591"/>
      <c r="FH1591"/>
      <c r="FI1591"/>
      <c r="FJ1591"/>
      <c r="FK1591"/>
      <c r="FL1591"/>
      <c r="FM1591"/>
      <c r="FN1591"/>
      <c r="FO1591"/>
      <c r="FP1591"/>
      <c r="FQ1591"/>
      <c r="FR1591"/>
      <c r="FS1591"/>
      <c r="FT1591"/>
      <c r="FU1591"/>
      <c r="FV1591"/>
      <c r="FW1591"/>
      <c r="FX1591"/>
      <c r="FY1591"/>
      <c r="FZ1591"/>
      <c r="GA1591"/>
      <c r="GB1591"/>
      <c r="GC1591"/>
      <c r="GD1591"/>
      <c r="GE1591"/>
      <c r="GF1591"/>
      <c r="GG1591"/>
      <c r="GH1591"/>
      <c r="GI1591"/>
      <c r="GJ1591"/>
      <c r="GK1591"/>
      <c r="GL1591"/>
      <c r="GM1591"/>
      <c r="GN1591"/>
      <c r="GO1591"/>
      <c r="GP1591"/>
      <c r="GQ1591"/>
      <c r="GR1591"/>
      <c r="GS1591"/>
      <c r="GT1591"/>
      <c r="GU1591"/>
      <c r="GV1591"/>
      <c r="GW1591"/>
      <c r="GX1591"/>
      <c r="GY1591"/>
      <c r="GZ1591"/>
      <c r="HA1591"/>
      <c r="HB1591"/>
      <c r="HC1591"/>
      <c r="HD1591"/>
      <c r="HE1591"/>
      <c r="HF1591"/>
      <c r="HG1591"/>
      <c r="HH1591"/>
      <c r="HI1591"/>
      <c r="HJ1591"/>
      <c r="HK1591"/>
      <c r="HL1591"/>
      <c r="HM1591"/>
      <c r="HN1591"/>
      <c r="HO1591"/>
      <c r="HP1591"/>
      <c r="HQ1591"/>
      <c r="HR1591"/>
      <c r="HS1591"/>
      <c r="HT1591"/>
      <c r="HU1591"/>
      <c r="HV1591"/>
      <c r="HW1591"/>
      <c r="HX1591"/>
      <c r="HY1591"/>
      <c r="HZ1591"/>
      <c r="IA1591"/>
      <c r="IB1591"/>
      <c r="IC1591"/>
      <c r="ID1591"/>
      <c r="IE1591"/>
      <c r="IF1591"/>
      <c r="IG1591"/>
      <c r="IH1591"/>
      <c r="II1591"/>
      <c r="IJ1591"/>
      <c r="IK1591"/>
      <c r="IL1591"/>
      <c r="IM1591"/>
      <c r="IN1591"/>
      <c r="IO1591"/>
      <c r="IP1591"/>
      <c r="IQ1591"/>
      <c r="IR1591"/>
      <c r="IS1591"/>
      <c r="IT1591"/>
      <c r="IU1591"/>
      <c r="IV1591"/>
      <c r="IW1591"/>
      <c r="IX1591"/>
      <c r="IY1591"/>
      <c r="IZ1591"/>
      <c r="JA1591"/>
      <c r="JB1591"/>
      <c r="JC1591"/>
      <c r="JD1591"/>
      <c r="JE1591"/>
      <c r="JF1591"/>
      <c r="JG1591"/>
      <c r="JH1591"/>
      <c r="JI1591"/>
      <c r="JJ1591"/>
      <c r="JK1591"/>
      <c r="JL1591"/>
      <c r="JM1591"/>
      <c r="JN1591"/>
      <c r="JO1591"/>
      <c r="JP1591"/>
      <c r="JQ1591"/>
      <c r="JR1591"/>
      <c r="JS1591"/>
      <c r="JT1591"/>
      <c r="JU1591"/>
      <c r="JV1591"/>
      <c r="JW1591"/>
      <c r="JX1591"/>
      <c r="JY1591"/>
      <c r="JZ1591"/>
      <c r="KA1591"/>
      <c r="KB1591"/>
      <c r="KC1591"/>
      <c r="KD1591"/>
      <c r="KE1591"/>
      <c r="KF1591"/>
      <c r="KG1591"/>
      <c r="KH1591"/>
      <c r="KI1591"/>
      <c r="KJ1591"/>
      <c r="KK1591"/>
      <c r="KL1591"/>
      <c r="KM1591"/>
      <c r="KN1591"/>
      <c r="KO1591"/>
      <c r="KP1591"/>
      <c r="KQ1591"/>
      <c r="KR1591"/>
      <c r="KS1591"/>
      <c r="KT1591"/>
      <c r="KU1591"/>
      <c r="KV1591"/>
      <c r="KW1591"/>
      <c r="KX1591"/>
      <c r="KY1591"/>
      <c r="KZ1591"/>
      <c r="LA1591"/>
      <c r="LB1591"/>
      <c r="LC1591"/>
      <c r="LD1591"/>
      <c r="LE1591"/>
      <c r="LF1591"/>
      <c r="LG1591"/>
      <c r="LH1591"/>
      <c r="LI1591"/>
      <c r="LJ1591"/>
      <c r="LK1591"/>
      <c r="LL1591"/>
      <c r="LM1591"/>
      <c r="LN1591"/>
      <c r="LO1591"/>
      <c r="LP1591"/>
      <c r="LQ1591"/>
      <c r="LR1591"/>
      <c r="LS1591"/>
      <c r="LT1591"/>
      <c r="LU1591"/>
      <c r="LV1591"/>
      <c r="LW1591"/>
      <c r="LX1591"/>
      <c r="LY1591"/>
      <c r="LZ1591"/>
      <c r="MA1591"/>
      <c r="MB1591"/>
      <c r="MC1591"/>
      <c r="MD1591"/>
      <c r="ME1591"/>
      <c r="MF1591"/>
      <c r="MG1591"/>
      <c r="MH1591"/>
      <c r="MI1591"/>
      <c r="MJ1591"/>
      <c r="MK1591"/>
      <c r="ML1591"/>
      <c r="MM1591"/>
      <c r="MN1591"/>
      <c r="MO1591"/>
      <c r="MP1591"/>
      <c r="MQ1591"/>
      <c r="MR1591"/>
      <c r="MS1591"/>
      <c r="MT1591"/>
      <c r="MU1591"/>
      <c r="MV1591"/>
      <c r="MW1591"/>
      <c r="MX1591"/>
      <c r="MY1591"/>
      <c r="MZ1591"/>
      <c r="NA1591"/>
      <c r="NB1591"/>
      <c r="NC1591"/>
      <c r="ND1591"/>
      <c r="NE1591"/>
      <c r="NF1591"/>
      <c r="NG1591"/>
      <c r="NH1591"/>
      <c r="NI1591"/>
      <c r="NJ1591"/>
      <c r="NK1591"/>
      <c r="NL1591"/>
      <c r="NM1591"/>
      <c r="NN1591"/>
      <c r="NO1591"/>
      <c r="NP1591"/>
      <c r="NQ1591"/>
      <c r="NR1591"/>
      <c r="NS1591"/>
      <c r="NT1591"/>
      <c r="NU1591"/>
      <c r="NV1591"/>
      <c r="NW1591"/>
      <c r="NX1591"/>
      <c r="NY1591"/>
      <c r="NZ1591"/>
      <c r="OA1591"/>
    </row>
    <row r="1592" spans="16:391"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  <c r="CN1592"/>
      <c r="CO1592"/>
      <c r="CP1592"/>
      <c r="CQ1592"/>
      <c r="CR1592"/>
      <c r="CS1592"/>
      <c r="CT1592"/>
      <c r="CU1592"/>
      <c r="CV1592"/>
      <c r="CW1592"/>
      <c r="CX1592"/>
      <c r="CY1592"/>
      <c r="CZ1592"/>
      <c r="DA1592"/>
      <c r="DB1592"/>
      <c r="DC1592"/>
      <c r="DD1592"/>
      <c r="DE1592"/>
      <c r="DF1592"/>
      <c r="DG1592"/>
      <c r="DH1592"/>
      <c r="DI1592"/>
      <c r="DJ1592"/>
      <c r="DK1592"/>
      <c r="DL1592"/>
      <c r="DM1592"/>
      <c r="DN1592"/>
      <c r="DO1592"/>
      <c r="DP1592"/>
      <c r="DQ1592"/>
      <c r="DR1592"/>
      <c r="DS1592"/>
      <c r="DT1592"/>
      <c r="DU1592"/>
      <c r="DV1592"/>
      <c r="DW1592"/>
      <c r="DX1592"/>
      <c r="DY1592"/>
      <c r="DZ1592"/>
      <c r="EA1592"/>
      <c r="EB1592"/>
      <c r="EC1592"/>
      <c r="ED1592"/>
      <c r="EE1592"/>
      <c r="EF1592"/>
      <c r="EG1592"/>
      <c r="EH1592"/>
      <c r="EI1592"/>
      <c r="EJ1592"/>
      <c r="EK1592"/>
      <c r="EL1592"/>
      <c r="EM1592"/>
      <c r="EN1592"/>
      <c r="EO1592"/>
      <c r="EP1592"/>
      <c r="EQ1592"/>
      <c r="ER1592"/>
      <c r="ES1592"/>
      <c r="ET1592"/>
      <c r="EU1592"/>
      <c r="EV1592"/>
      <c r="EW1592"/>
      <c r="EX1592"/>
      <c r="EY1592"/>
      <c r="EZ1592"/>
      <c r="FA1592"/>
      <c r="FB1592"/>
      <c r="FC1592"/>
      <c r="FD1592"/>
      <c r="FE1592"/>
      <c r="FF1592"/>
      <c r="FG1592"/>
      <c r="FH1592"/>
      <c r="FI1592"/>
      <c r="FJ1592"/>
      <c r="FK1592"/>
      <c r="FL1592"/>
      <c r="FM1592"/>
      <c r="FN1592"/>
      <c r="FO1592"/>
      <c r="FP1592"/>
      <c r="FQ1592"/>
      <c r="FR1592"/>
      <c r="FS1592"/>
      <c r="FT1592"/>
      <c r="FU1592"/>
      <c r="FV1592"/>
      <c r="FW1592"/>
      <c r="FX1592"/>
      <c r="FY1592"/>
      <c r="FZ1592"/>
      <c r="GA1592"/>
      <c r="GB1592"/>
      <c r="GC1592"/>
      <c r="GD1592"/>
      <c r="GE1592"/>
      <c r="GF1592"/>
      <c r="GG1592"/>
      <c r="GH1592"/>
      <c r="GI1592"/>
      <c r="GJ1592"/>
      <c r="GK1592"/>
      <c r="GL1592"/>
      <c r="GM1592"/>
      <c r="GN1592"/>
      <c r="GO1592"/>
      <c r="GP1592"/>
      <c r="GQ1592"/>
      <c r="GR1592"/>
      <c r="GS1592"/>
      <c r="GT1592"/>
      <c r="GU1592"/>
      <c r="GV1592"/>
      <c r="GW1592"/>
      <c r="GX1592"/>
      <c r="GY1592"/>
      <c r="GZ1592"/>
      <c r="HA1592"/>
      <c r="HB1592"/>
      <c r="HC1592"/>
      <c r="HD1592"/>
      <c r="HE1592"/>
      <c r="HF1592"/>
      <c r="HG1592"/>
      <c r="HH1592"/>
      <c r="HI1592"/>
      <c r="HJ1592"/>
      <c r="HK1592"/>
      <c r="HL1592"/>
      <c r="HM1592"/>
      <c r="HN1592"/>
      <c r="HO1592"/>
      <c r="HP1592"/>
      <c r="HQ1592"/>
      <c r="HR1592"/>
      <c r="HS1592"/>
      <c r="HT1592"/>
      <c r="HU1592"/>
      <c r="HV1592"/>
      <c r="HW1592"/>
      <c r="HX1592"/>
      <c r="HY1592"/>
      <c r="HZ1592"/>
      <c r="IA1592"/>
      <c r="IB1592"/>
      <c r="IC1592"/>
      <c r="ID1592"/>
      <c r="IE1592"/>
      <c r="IF1592"/>
      <c r="IG1592"/>
      <c r="IH1592"/>
      <c r="II1592"/>
      <c r="IJ1592"/>
      <c r="IK1592"/>
      <c r="IL1592"/>
      <c r="IM1592"/>
      <c r="IN1592"/>
      <c r="IO1592"/>
      <c r="IP1592"/>
      <c r="IQ1592"/>
      <c r="IR1592"/>
      <c r="IS1592"/>
      <c r="IT1592"/>
      <c r="IU1592"/>
      <c r="IV1592"/>
      <c r="IW1592"/>
      <c r="IX1592"/>
      <c r="IY1592"/>
      <c r="IZ1592"/>
      <c r="JA1592"/>
      <c r="JB1592"/>
      <c r="JC1592"/>
      <c r="JD1592"/>
      <c r="JE1592"/>
      <c r="JF1592"/>
      <c r="JG1592"/>
      <c r="JH1592"/>
      <c r="JI1592"/>
      <c r="JJ1592"/>
      <c r="JK1592"/>
      <c r="JL1592"/>
      <c r="JM1592"/>
      <c r="JN1592"/>
      <c r="JO1592"/>
      <c r="JP1592"/>
      <c r="JQ1592"/>
      <c r="JR1592"/>
      <c r="JS1592"/>
      <c r="JT1592"/>
      <c r="JU1592"/>
      <c r="JV1592"/>
      <c r="JW1592"/>
      <c r="JX1592"/>
      <c r="JY1592"/>
      <c r="JZ1592"/>
      <c r="KA1592"/>
      <c r="KB1592"/>
      <c r="KC1592"/>
      <c r="KD1592"/>
      <c r="KE1592"/>
      <c r="KF1592"/>
      <c r="KG1592"/>
      <c r="KH1592"/>
      <c r="KI1592"/>
      <c r="KJ1592"/>
      <c r="KK1592"/>
      <c r="KL1592"/>
      <c r="KM1592"/>
      <c r="KN1592"/>
      <c r="KO1592"/>
      <c r="KP1592"/>
      <c r="KQ1592"/>
      <c r="KR1592"/>
      <c r="KS1592"/>
      <c r="KT1592"/>
      <c r="KU1592"/>
      <c r="KV1592"/>
      <c r="KW1592"/>
      <c r="KX1592"/>
      <c r="KY1592"/>
      <c r="KZ1592"/>
      <c r="LA1592"/>
      <c r="LB1592"/>
      <c r="LC1592"/>
      <c r="LD1592"/>
      <c r="LE1592"/>
      <c r="LF1592"/>
      <c r="LG1592"/>
      <c r="LH1592"/>
      <c r="LI1592"/>
      <c r="LJ1592"/>
      <c r="LK1592"/>
      <c r="LL1592"/>
      <c r="LM1592"/>
      <c r="LN1592"/>
      <c r="LO1592"/>
      <c r="LP1592"/>
      <c r="LQ1592"/>
      <c r="LR1592"/>
      <c r="LS1592"/>
      <c r="LT1592"/>
      <c r="LU1592"/>
      <c r="LV1592"/>
      <c r="LW1592"/>
      <c r="LX1592"/>
      <c r="LY1592"/>
      <c r="LZ1592"/>
      <c r="MA1592"/>
      <c r="MB1592"/>
      <c r="MC1592"/>
      <c r="MD1592"/>
      <c r="ME1592"/>
      <c r="MF1592"/>
      <c r="MG1592"/>
      <c r="MH1592"/>
      <c r="MI1592"/>
      <c r="MJ1592"/>
      <c r="MK1592"/>
      <c r="ML1592"/>
      <c r="MM1592"/>
      <c r="MN1592"/>
      <c r="MO1592"/>
      <c r="MP1592"/>
      <c r="MQ1592"/>
      <c r="MR1592"/>
      <c r="MS1592"/>
      <c r="MT1592"/>
      <c r="MU1592"/>
      <c r="MV1592"/>
      <c r="MW1592"/>
      <c r="MX1592"/>
      <c r="MY1592"/>
      <c r="MZ1592"/>
      <c r="NA1592"/>
      <c r="NB1592"/>
      <c r="NC1592"/>
      <c r="ND1592"/>
      <c r="NE1592"/>
      <c r="NF1592"/>
      <c r="NG1592"/>
      <c r="NH1592"/>
      <c r="NI1592"/>
      <c r="NJ1592"/>
      <c r="NK1592"/>
      <c r="NL1592"/>
      <c r="NM1592"/>
      <c r="NN1592"/>
      <c r="NO1592"/>
      <c r="NP1592"/>
      <c r="NQ1592"/>
      <c r="NR1592"/>
      <c r="NS1592"/>
      <c r="NT1592"/>
      <c r="NU1592"/>
      <c r="NV1592"/>
      <c r="NW1592"/>
      <c r="NX1592"/>
      <c r="NY1592"/>
      <c r="NZ1592"/>
      <c r="OA1592"/>
    </row>
    <row r="1593" spans="16:391"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  <c r="CN1593"/>
      <c r="CO1593"/>
      <c r="CP1593"/>
      <c r="CQ1593"/>
      <c r="CR1593"/>
      <c r="CS1593"/>
      <c r="CT1593"/>
      <c r="CU1593"/>
      <c r="CV1593"/>
      <c r="CW1593"/>
      <c r="CX1593"/>
      <c r="CY1593"/>
      <c r="CZ1593"/>
      <c r="DA1593"/>
      <c r="DB1593"/>
      <c r="DC1593"/>
      <c r="DD1593"/>
      <c r="DE1593"/>
      <c r="DF1593"/>
      <c r="DG1593"/>
      <c r="DH1593"/>
      <c r="DI1593"/>
      <c r="DJ1593"/>
      <c r="DK1593"/>
      <c r="DL1593"/>
      <c r="DM1593"/>
      <c r="DN1593"/>
      <c r="DO1593"/>
      <c r="DP1593"/>
      <c r="DQ1593"/>
      <c r="DR1593"/>
      <c r="DS1593"/>
      <c r="DT1593"/>
      <c r="DU1593"/>
      <c r="DV1593"/>
      <c r="DW1593"/>
      <c r="DX1593"/>
      <c r="DY1593"/>
      <c r="DZ1593"/>
      <c r="EA1593"/>
      <c r="EB1593"/>
      <c r="EC1593"/>
      <c r="ED1593"/>
      <c r="EE1593"/>
      <c r="EF1593"/>
      <c r="EG1593"/>
      <c r="EH1593"/>
      <c r="EI1593"/>
      <c r="EJ1593"/>
      <c r="EK1593"/>
      <c r="EL1593"/>
      <c r="EM1593"/>
      <c r="EN1593"/>
      <c r="EO1593"/>
      <c r="EP1593"/>
      <c r="EQ1593"/>
      <c r="ER1593"/>
      <c r="ES1593"/>
      <c r="ET1593"/>
      <c r="EU1593"/>
      <c r="EV1593"/>
      <c r="EW1593"/>
      <c r="EX1593"/>
      <c r="EY1593"/>
      <c r="EZ1593"/>
      <c r="FA1593"/>
      <c r="FB1593"/>
      <c r="FC1593"/>
      <c r="FD1593"/>
      <c r="FE1593"/>
      <c r="FF1593"/>
      <c r="FG1593"/>
      <c r="FH1593"/>
      <c r="FI1593"/>
      <c r="FJ1593"/>
      <c r="FK1593"/>
      <c r="FL1593"/>
      <c r="FM1593"/>
      <c r="FN1593"/>
      <c r="FO1593"/>
      <c r="FP1593"/>
      <c r="FQ1593"/>
      <c r="FR1593"/>
      <c r="FS1593"/>
      <c r="FT1593"/>
      <c r="FU1593"/>
      <c r="FV1593"/>
      <c r="FW1593"/>
      <c r="FX1593"/>
      <c r="FY1593"/>
      <c r="FZ1593"/>
      <c r="GA1593"/>
      <c r="GB1593"/>
      <c r="GC1593"/>
      <c r="GD1593"/>
      <c r="GE1593"/>
      <c r="GF1593"/>
      <c r="GG1593"/>
      <c r="GH1593"/>
      <c r="GI1593"/>
      <c r="GJ1593"/>
      <c r="GK1593"/>
      <c r="GL1593"/>
      <c r="GM1593"/>
      <c r="GN1593"/>
      <c r="GO1593"/>
      <c r="GP1593"/>
      <c r="GQ1593"/>
      <c r="GR1593"/>
      <c r="GS1593"/>
      <c r="GT1593"/>
      <c r="GU1593"/>
      <c r="GV1593"/>
      <c r="GW1593"/>
      <c r="GX1593"/>
      <c r="GY1593"/>
      <c r="GZ1593"/>
      <c r="HA1593"/>
      <c r="HB1593"/>
      <c r="HC1593"/>
      <c r="HD1593"/>
      <c r="HE1593"/>
      <c r="HF1593"/>
      <c r="HG1593"/>
      <c r="HH1593"/>
      <c r="HI1593"/>
      <c r="HJ1593"/>
      <c r="HK1593"/>
      <c r="HL1593"/>
      <c r="HM1593"/>
      <c r="HN1593"/>
      <c r="HO1593"/>
      <c r="HP1593"/>
      <c r="HQ1593"/>
      <c r="HR1593"/>
      <c r="HS1593"/>
      <c r="HT1593"/>
      <c r="HU1593"/>
      <c r="HV1593"/>
      <c r="HW1593"/>
      <c r="HX1593"/>
      <c r="HY1593"/>
      <c r="HZ1593"/>
      <c r="IA1593"/>
      <c r="IB1593"/>
      <c r="IC1593"/>
      <c r="ID1593"/>
      <c r="IE1593"/>
      <c r="IF1593"/>
      <c r="IG1593"/>
      <c r="IH1593"/>
      <c r="II1593"/>
      <c r="IJ1593"/>
      <c r="IK1593"/>
      <c r="IL1593"/>
      <c r="IM1593"/>
      <c r="IN1593"/>
      <c r="IO1593"/>
      <c r="IP1593"/>
      <c r="IQ1593"/>
      <c r="IR1593"/>
      <c r="IS1593"/>
      <c r="IT1593"/>
      <c r="IU1593"/>
      <c r="IV1593"/>
      <c r="IW1593"/>
      <c r="IX1593"/>
      <c r="IY1593"/>
      <c r="IZ1593"/>
      <c r="JA1593"/>
      <c r="JB1593"/>
      <c r="JC1593"/>
      <c r="JD1593"/>
      <c r="JE1593"/>
      <c r="JF1593"/>
      <c r="JG1593"/>
      <c r="JH1593"/>
      <c r="JI1593"/>
      <c r="JJ1593"/>
      <c r="JK1593"/>
      <c r="JL1593"/>
      <c r="JM1593"/>
      <c r="JN1593"/>
      <c r="JO1593"/>
      <c r="JP1593"/>
      <c r="JQ1593"/>
      <c r="JR1593"/>
      <c r="JS1593"/>
      <c r="JT1593"/>
      <c r="JU1593"/>
      <c r="JV1593"/>
      <c r="JW1593"/>
      <c r="JX1593"/>
      <c r="JY1593"/>
      <c r="JZ1593"/>
      <c r="KA1593"/>
      <c r="KB1593"/>
      <c r="KC1593"/>
      <c r="KD1593"/>
      <c r="KE1593"/>
      <c r="KF1593"/>
      <c r="KG1593"/>
      <c r="KH1593"/>
      <c r="KI1593"/>
      <c r="KJ1593"/>
      <c r="KK1593"/>
      <c r="KL1593"/>
      <c r="KM1593"/>
      <c r="KN1593"/>
      <c r="KO1593"/>
      <c r="KP1593"/>
      <c r="KQ1593"/>
      <c r="KR1593"/>
      <c r="KS1593"/>
      <c r="KT1593"/>
      <c r="KU1593"/>
      <c r="KV1593"/>
      <c r="KW1593"/>
      <c r="KX1593"/>
      <c r="KY1593"/>
      <c r="KZ1593"/>
      <c r="LA1593"/>
      <c r="LB1593"/>
      <c r="LC1593"/>
      <c r="LD1593"/>
      <c r="LE1593"/>
      <c r="LF1593"/>
      <c r="LG1593"/>
      <c r="LH1593"/>
      <c r="LI1593"/>
      <c r="LJ1593"/>
      <c r="LK1593"/>
      <c r="LL1593"/>
      <c r="LM1593"/>
      <c r="LN1593"/>
      <c r="LO1593"/>
      <c r="LP1593"/>
      <c r="LQ1593"/>
      <c r="LR1593"/>
      <c r="LS1593"/>
      <c r="LT1593"/>
      <c r="LU1593"/>
      <c r="LV1593"/>
      <c r="LW1593"/>
      <c r="LX1593"/>
      <c r="LY1593"/>
      <c r="LZ1593"/>
      <c r="MA1593"/>
      <c r="MB1593"/>
      <c r="MC1593"/>
      <c r="MD1593"/>
      <c r="ME1593"/>
      <c r="MF1593"/>
      <c r="MG1593"/>
      <c r="MH1593"/>
      <c r="MI1593"/>
      <c r="MJ1593"/>
      <c r="MK1593"/>
      <c r="ML1593"/>
      <c r="MM1593"/>
      <c r="MN1593"/>
      <c r="MO1593"/>
      <c r="MP1593"/>
      <c r="MQ1593"/>
      <c r="MR1593"/>
      <c r="MS1593"/>
      <c r="MT1593"/>
      <c r="MU1593"/>
      <c r="MV1593"/>
      <c r="MW1593"/>
      <c r="MX1593"/>
      <c r="MY1593"/>
      <c r="MZ1593"/>
      <c r="NA1593"/>
      <c r="NB1593"/>
      <c r="NC1593"/>
      <c r="ND1593"/>
      <c r="NE1593"/>
      <c r="NF1593"/>
      <c r="NG1593"/>
      <c r="NH1593"/>
      <c r="NI1593"/>
      <c r="NJ1593"/>
      <c r="NK1593"/>
      <c r="NL1593"/>
      <c r="NM1593"/>
      <c r="NN1593"/>
      <c r="NO1593"/>
      <c r="NP1593"/>
      <c r="NQ1593"/>
      <c r="NR1593"/>
      <c r="NS1593"/>
      <c r="NT1593"/>
      <c r="NU1593"/>
      <c r="NV1593"/>
      <c r="NW1593"/>
      <c r="NX1593"/>
      <c r="NY1593"/>
      <c r="NZ1593"/>
      <c r="OA1593"/>
    </row>
    <row r="1594" spans="16:391"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  <c r="CN1594"/>
      <c r="CO1594"/>
      <c r="CP1594"/>
      <c r="CQ1594"/>
      <c r="CR1594"/>
      <c r="CS1594"/>
      <c r="CT1594"/>
      <c r="CU1594"/>
      <c r="CV1594"/>
      <c r="CW1594"/>
      <c r="CX1594"/>
      <c r="CY1594"/>
      <c r="CZ1594"/>
      <c r="DA1594"/>
      <c r="DB1594"/>
      <c r="DC1594"/>
      <c r="DD1594"/>
      <c r="DE1594"/>
      <c r="DF1594"/>
      <c r="DG1594"/>
      <c r="DH1594"/>
      <c r="DI1594"/>
      <c r="DJ1594"/>
      <c r="DK1594"/>
      <c r="DL1594"/>
      <c r="DM1594"/>
      <c r="DN1594"/>
      <c r="DO1594"/>
      <c r="DP1594"/>
      <c r="DQ1594"/>
      <c r="DR1594"/>
      <c r="DS1594"/>
      <c r="DT1594"/>
      <c r="DU1594"/>
      <c r="DV1594"/>
      <c r="DW1594"/>
      <c r="DX1594"/>
      <c r="DY1594"/>
      <c r="DZ1594"/>
      <c r="EA1594"/>
      <c r="EB1594"/>
      <c r="EC1594"/>
      <c r="ED1594"/>
      <c r="EE1594"/>
      <c r="EF1594"/>
      <c r="EG1594"/>
      <c r="EH1594"/>
      <c r="EI1594"/>
      <c r="EJ1594"/>
      <c r="EK1594"/>
      <c r="EL1594"/>
      <c r="EM1594"/>
      <c r="EN1594"/>
      <c r="EO1594"/>
      <c r="EP1594"/>
      <c r="EQ1594"/>
      <c r="ER1594"/>
      <c r="ES1594"/>
      <c r="ET1594"/>
      <c r="EU1594"/>
      <c r="EV1594"/>
      <c r="EW1594"/>
      <c r="EX1594"/>
      <c r="EY1594"/>
      <c r="EZ1594"/>
      <c r="FA1594"/>
      <c r="FB1594"/>
      <c r="FC1594"/>
      <c r="FD1594"/>
      <c r="FE1594"/>
      <c r="FF1594"/>
      <c r="FG1594"/>
      <c r="FH1594"/>
      <c r="FI1594"/>
      <c r="FJ1594"/>
      <c r="FK1594"/>
      <c r="FL1594"/>
      <c r="FM1594"/>
      <c r="FN1594"/>
      <c r="FO1594"/>
      <c r="FP1594"/>
      <c r="FQ1594"/>
      <c r="FR1594"/>
      <c r="FS1594"/>
      <c r="FT1594"/>
      <c r="FU1594"/>
      <c r="FV1594"/>
      <c r="FW1594"/>
      <c r="FX1594"/>
      <c r="FY1594"/>
      <c r="FZ1594"/>
      <c r="GA1594"/>
      <c r="GB1594"/>
      <c r="GC1594"/>
      <c r="GD1594"/>
      <c r="GE1594"/>
      <c r="GF1594"/>
      <c r="GG1594"/>
      <c r="GH1594"/>
      <c r="GI1594"/>
      <c r="GJ1594"/>
      <c r="GK1594"/>
      <c r="GL1594"/>
      <c r="GM1594"/>
      <c r="GN1594"/>
      <c r="GO1594"/>
      <c r="GP1594"/>
      <c r="GQ1594"/>
      <c r="GR1594"/>
      <c r="GS1594"/>
      <c r="GT1594"/>
      <c r="GU1594"/>
      <c r="GV1594"/>
      <c r="GW1594"/>
      <c r="GX1594"/>
      <c r="GY1594"/>
      <c r="GZ1594"/>
      <c r="HA1594"/>
      <c r="HB1594"/>
      <c r="HC1594"/>
      <c r="HD1594"/>
      <c r="HE1594"/>
      <c r="HF1594"/>
      <c r="HG1594"/>
      <c r="HH1594"/>
      <c r="HI1594"/>
      <c r="HJ1594"/>
      <c r="HK1594"/>
      <c r="HL1594"/>
      <c r="HM1594"/>
      <c r="HN1594"/>
      <c r="HO1594"/>
      <c r="HP1594"/>
      <c r="HQ1594"/>
      <c r="HR1594"/>
      <c r="HS1594"/>
      <c r="HT1594"/>
      <c r="HU1594"/>
      <c r="HV1594"/>
      <c r="HW1594"/>
      <c r="HX1594"/>
      <c r="HY1594"/>
      <c r="HZ1594"/>
      <c r="IA1594"/>
      <c r="IB1594"/>
      <c r="IC1594"/>
      <c r="ID1594"/>
      <c r="IE1594"/>
      <c r="IF1594"/>
      <c r="IG1594"/>
      <c r="IH1594"/>
      <c r="II1594"/>
      <c r="IJ1594"/>
      <c r="IK1594"/>
      <c r="IL1594"/>
      <c r="IM1594"/>
      <c r="IN1594"/>
      <c r="IO1594"/>
      <c r="IP1594"/>
      <c r="IQ1594"/>
      <c r="IR1594"/>
      <c r="IS1594"/>
      <c r="IT1594"/>
      <c r="IU1594"/>
      <c r="IV1594"/>
      <c r="IW1594"/>
      <c r="IX1594"/>
      <c r="IY1594"/>
      <c r="IZ1594"/>
      <c r="JA1594"/>
      <c r="JB1594"/>
      <c r="JC1594"/>
      <c r="JD1594"/>
      <c r="JE1594"/>
      <c r="JF1594"/>
      <c r="JG1594"/>
      <c r="JH1594"/>
      <c r="JI1594"/>
      <c r="JJ1594"/>
      <c r="JK1594"/>
      <c r="JL1594"/>
      <c r="JM1594"/>
      <c r="JN1594"/>
      <c r="JO1594"/>
      <c r="JP1594"/>
      <c r="JQ1594"/>
      <c r="JR1594"/>
      <c r="JS1594"/>
      <c r="JT1594"/>
      <c r="JU1594"/>
      <c r="JV1594"/>
      <c r="JW1594"/>
      <c r="JX1594"/>
      <c r="JY1594"/>
      <c r="JZ1594"/>
      <c r="KA1594"/>
      <c r="KB1594"/>
      <c r="KC1594"/>
      <c r="KD1594"/>
      <c r="KE1594"/>
      <c r="KF1594"/>
      <c r="KG1594"/>
      <c r="KH1594"/>
      <c r="KI1594"/>
      <c r="KJ1594"/>
      <c r="KK1594"/>
      <c r="KL1594"/>
      <c r="KM1594"/>
      <c r="KN1594"/>
      <c r="KO1594"/>
      <c r="KP1594"/>
      <c r="KQ1594"/>
      <c r="KR1594"/>
      <c r="KS1594"/>
      <c r="KT1594"/>
      <c r="KU1594"/>
      <c r="KV1594"/>
      <c r="KW1594"/>
      <c r="KX1594"/>
      <c r="KY1594"/>
      <c r="KZ1594"/>
      <c r="LA1594"/>
      <c r="LB1594"/>
      <c r="LC1594"/>
      <c r="LD1594"/>
      <c r="LE1594"/>
      <c r="LF1594"/>
      <c r="LG1594"/>
      <c r="LH1594"/>
      <c r="LI1594"/>
      <c r="LJ1594"/>
      <c r="LK1594"/>
      <c r="LL1594"/>
      <c r="LM1594"/>
      <c r="LN1594"/>
      <c r="LO1594"/>
      <c r="LP1594"/>
      <c r="LQ1594"/>
      <c r="LR1594"/>
      <c r="LS1594"/>
      <c r="LT1594"/>
      <c r="LU1594"/>
      <c r="LV1594"/>
      <c r="LW1594"/>
      <c r="LX1594"/>
      <c r="LY1594"/>
      <c r="LZ1594"/>
      <c r="MA1594"/>
      <c r="MB1594"/>
      <c r="MC1594"/>
      <c r="MD1594"/>
      <c r="ME1594"/>
      <c r="MF1594"/>
      <c r="MG1594"/>
      <c r="MH1594"/>
      <c r="MI1594"/>
      <c r="MJ1594"/>
      <c r="MK1594"/>
      <c r="ML1594"/>
      <c r="MM1594"/>
      <c r="MN1594"/>
      <c r="MO1594"/>
      <c r="MP1594"/>
      <c r="MQ1594"/>
      <c r="MR1594"/>
      <c r="MS1594"/>
      <c r="MT1594"/>
      <c r="MU1594"/>
      <c r="MV1594"/>
      <c r="MW1594"/>
      <c r="MX1594"/>
      <c r="MY1594"/>
      <c r="MZ1594"/>
      <c r="NA1594"/>
      <c r="NB1594"/>
      <c r="NC1594"/>
      <c r="ND1594"/>
      <c r="NE1594"/>
      <c r="NF1594"/>
      <c r="NG1594"/>
      <c r="NH1594"/>
      <c r="NI1594"/>
      <c r="NJ1594"/>
      <c r="NK1594"/>
      <c r="NL1594"/>
      <c r="NM1594"/>
      <c r="NN1594"/>
      <c r="NO1594"/>
      <c r="NP1594"/>
      <c r="NQ1594"/>
      <c r="NR1594"/>
      <c r="NS1594"/>
      <c r="NT1594"/>
      <c r="NU1594"/>
      <c r="NV1594"/>
      <c r="NW1594"/>
      <c r="NX1594"/>
      <c r="NY1594"/>
      <c r="NZ1594"/>
      <c r="OA1594"/>
    </row>
    <row r="1595" spans="16:391"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  <c r="CN1595"/>
      <c r="CO1595"/>
      <c r="CP1595"/>
      <c r="CQ1595"/>
      <c r="CR1595"/>
      <c r="CS1595"/>
      <c r="CT1595"/>
      <c r="CU1595"/>
      <c r="CV1595"/>
      <c r="CW1595"/>
      <c r="CX1595"/>
      <c r="CY1595"/>
      <c r="CZ1595"/>
      <c r="DA1595"/>
      <c r="DB1595"/>
      <c r="DC1595"/>
      <c r="DD1595"/>
      <c r="DE1595"/>
      <c r="DF1595"/>
      <c r="DG1595"/>
      <c r="DH1595"/>
      <c r="DI1595"/>
      <c r="DJ1595"/>
      <c r="DK1595"/>
      <c r="DL1595"/>
      <c r="DM1595"/>
      <c r="DN1595"/>
      <c r="DO1595"/>
      <c r="DP1595"/>
      <c r="DQ1595"/>
      <c r="DR1595"/>
      <c r="DS1595"/>
      <c r="DT1595"/>
      <c r="DU1595"/>
      <c r="DV1595"/>
      <c r="DW1595"/>
      <c r="DX1595"/>
      <c r="DY1595"/>
      <c r="DZ1595"/>
      <c r="EA1595"/>
      <c r="EB1595"/>
      <c r="EC1595"/>
      <c r="ED1595"/>
      <c r="EE1595"/>
      <c r="EF1595"/>
      <c r="EG1595"/>
      <c r="EH1595"/>
      <c r="EI1595"/>
      <c r="EJ1595"/>
      <c r="EK1595"/>
      <c r="EL1595"/>
      <c r="EM1595"/>
      <c r="EN1595"/>
      <c r="EO1595"/>
      <c r="EP1595"/>
      <c r="EQ1595"/>
      <c r="ER1595"/>
      <c r="ES1595"/>
      <c r="ET1595"/>
      <c r="EU1595"/>
      <c r="EV1595"/>
      <c r="EW1595"/>
      <c r="EX1595"/>
      <c r="EY1595"/>
      <c r="EZ1595"/>
      <c r="FA1595"/>
      <c r="FB1595"/>
      <c r="FC1595"/>
      <c r="FD1595"/>
      <c r="FE1595"/>
      <c r="FF1595"/>
      <c r="FG1595"/>
      <c r="FH1595"/>
      <c r="FI1595"/>
      <c r="FJ1595"/>
      <c r="FK1595"/>
      <c r="FL1595"/>
      <c r="FM1595"/>
      <c r="FN1595"/>
      <c r="FO1595"/>
      <c r="FP1595"/>
      <c r="FQ1595"/>
      <c r="FR1595"/>
      <c r="FS1595"/>
      <c r="FT1595"/>
      <c r="FU1595"/>
      <c r="FV1595"/>
      <c r="FW1595"/>
      <c r="FX1595"/>
      <c r="FY1595"/>
      <c r="FZ1595"/>
      <c r="GA1595"/>
      <c r="GB1595"/>
      <c r="GC1595"/>
      <c r="GD1595"/>
      <c r="GE1595"/>
      <c r="GF1595"/>
      <c r="GG1595"/>
      <c r="GH1595"/>
      <c r="GI1595"/>
      <c r="GJ1595"/>
      <c r="GK1595"/>
      <c r="GL1595"/>
      <c r="GM1595"/>
      <c r="GN1595"/>
      <c r="GO1595"/>
      <c r="GP1595"/>
      <c r="GQ1595"/>
      <c r="GR1595"/>
      <c r="GS1595"/>
      <c r="GT1595"/>
      <c r="GU1595"/>
      <c r="GV1595"/>
      <c r="GW1595"/>
      <c r="GX1595"/>
      <c r="GY1595"/>
      <c r="GZ1595"/>
      <c r="HA1595"/>
      <c r="HB1595"/>
      <c r="HC1595"/>
      <c r="HD1595"/>
      <c r="HE1595"/>
      <c r="HF1595"/>
      <c r="HG1595"/>
      <c r="HH1595"/>
      <c r="HI1595"/>
      <c r="HJ1595"/>
      <c r="HK1595"/>
      <c r="HL1595"/>
      <c r="HM1595"/>
      <c r="HN1595"/>
      <c r="HO1595"/>
      <c r="HP1595"/>
      <c r="HQ1595"/>
      <c r="HR1595"/>
      <c r="HS1595"/>
      <c r="HT1595"/>
      <c r="HU1595"/>
      <c r="HV1595"/>
      <c r="HW1595"/>
      <c r="HX1595"/>
      <c r="HY1595"/>
      <c r="HZ1595"/>
      <c r="IA1595"/>
      <c r="IB1595"/>
      <c r="IC1595"/>
      <c r="ID1595"/>
      <c r="IE1595"/>
      <c r="IF1595"/>
      <c r="IG1595"/>
      <c r="IH1595"/>
      <c r="II1595"/>
      <c r="IJ1595"/>
      <c r="IK1595"/>
      <c r="IL1595"/>
      <c r="IM1595"/>
      <c r="IN1595"/>
      <c r="IO1595"/>
      <c r="IP1595"/>
      <c r="IQ1595"/>
      <c r="IR1595"/>
      <c r="IS1595"/>
      <c r="IT1595"/>
      <c r="IU1595"/>
      <c r="IV1595"/>
      <c r="IW1595"/>
      <c r="IX1595"/>
      <c r="IY1595"/>
      <c r="IZ1595"/>
      <c r="JA1595"/>
      <c r="JB1595"/>
      <c r="JC1595"/>
      <c r="JD1595"/>
      <c r="JE1595"/>
      <c r="JF1595"/>
      <c r="JG1595"/>
      <c r="JH1595"/>
      <c r="JI1595"/>
      <c r="JJ1595"/>
      <c r="JK1595"/>
      <c r="JL1595"/>
      <c r="JM1595"/>
      <c r="JN1595"/>
      <c r="JO1595"/>
      <c r="JP1595"/>
      <c r="JQ1595"/>
      <c r="JR1595"/>
      <c r="JS1595"/>
      <c r="JT1595"/>
      <c r="JU1595"/>
      <c r="JV1595"/>
      <c r="JW1595"/>
      <c r="JX1595"/>
      <c r="JY1595"/>
      <c r="JZ1595"/>
      <c r="KA1595"/>
      <c r="KB1595"/>
      <c r="KC1595"/>
      <c r="KD1595"/>
      <c r="KE1595"/>
      <c r="KF1595"/>
      <c r="KG1595"/>
      <c r="KH1595"/>
      <c r="KI1595"/>
      <c r="KJ1595"/>
      <c r="KK1595"/>
      <c r="KL1595"/>
      <c r="KM1595"/>
      <c r="KN1595"/>
      <c r="KO1595"/>
      <c r="KP1595"/>
      <c r="KQ1595"/>
      <c r="KR1595"/>
      <c r="KS1595"/>
      <c r="KT1595"/>
      <c r="KU1595"/>
      <c r="KV1595"/>
      <c r="KW1595"/>
      <c r="KX1595"/>
      <c r="KY1595"/>
      <c r="KZ1595"/>
      <c r="LA1595"/>
      <c r="LB1595"/>
      <c r="LC1595"/>
      <c r="LD1595"/>
      <c r="LE1595"/>
      <c r="LF1595"/>
      <c r="LG1595"/>
      <c r="LH1595"/>
      <c r="LI1595"/>
      <c r="LJ1595"/>
      <c r="LK1595"/>
      <c r="LL1595"/>
      <c r="LM1595"/>
      <c r="LN1595"/>
      <c r="LO1595"/>
      <c r="LP1595"/>
      <c r="LQ1595"/>
      <c r="LR1595"/>
      <c r="LS1595"/>
      <c r="LT1595"/>
      <c r="LU1595"/>
      <c r="LV1595"/>
      <c r="LW1595"/>
      <c r="LX1595"/>
      <c r="LY1595"/>
      <c r="LZ1595"/>
      <c r="MA1595"/>
      <c r="MB1595"/>
      <c r="MC1595"/>
      <c r="MD1595"/>
      <c r="ME1595"/>
      <c r="MF1595"/>
      <c r="MG1595"/>
      <c r="MH1595"/>
      <c r="MI1595"/>
      <c r="MJ1595"/>
      <c r="MK1595"/>
      <c r="ML1595"/>
      <c r="MM1595"/>
      <c r="MN1595"/>
      <c r="MO1595"/>
      <c r="MP1595"/>
      <c r="MQ1595"/>
      <c r="MR1595"/>
      <c r="MS1595"/>
      <c r="MT1595"/>
      <c r="MU1595"/>
      <c r="MV1595"/>
      <c r="MW1595"/>
      <c r="MX1595"/>
      <c r="MY1595"/>
      <c r="MZ1595"/>
      <c r="NA1595"/>
      <c r="NB1595"/>
      <c r="NC1595"/>
      <c r="ND1595"/>
      <c r="NE1595"/>
      <c r="NF1595"/>
      <c r="NG1595"/>
      <c r="NH1595"/>
      <c r="NI1595"/>
      <c r="NJ1595"/>
      <c r="NK1595"/>
      <c r="NL1595"/>
      <c r="NM1595"/>
      <c r="NN1595"/>
      <c r="NO1595"/>
      <c r="NP1595"/>
      <c r="NQ1595"/>
      <c r="NR1595"/>
      <c r="NS1595"/>
      <c r="NT1595"/>
      <c r="NU1595"/>
      <c r="NV1595"/>
      <c r="NW1595"/>
      <c r="NX1595"/>
      <c r="NY1595"/>
      <c r="NZ1595"/>
      <c r="OA1595"/>
    </row>
    <row r="1596" spans="16:391"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  <c r="CN1596"/>
      <c r="CO1596"/>
      <c r="CP1596"/>
      <c r="CQ1596"/>
      <c r="CR1596"/>
      <c r="CS1596"/>
      <c r="CT1596"/>
      <c r="CU1596"/>
      <c r="CV1596"/>
      <c r="CW1596"/>
      <c r="CX1596"/>
      <c r="CY1596"/>
      <c r="CZ1596"/>
      <c r="DA1596"/>
      <c r="DB1596"/>
      <c r="DC1596"/>
      <c r="DD1596"/>
      <c r="DE1596"/>
      <c r="DF1596"/>
      <c r="DG1596"/>
      <c r="DH1596"/>
      <c r="DI1596"/>
      <c r="DJ1596"/>
      <c r="DK1596"/>
      <c r="DL1596"/>
      <c r="DM1596"/>
      <c r="DN1596"/>
      <c r="DO1596"/>
      <c r="DP1596"/>
      <c r="DQ1596"/>
      <c r="DR1596"/>
      <c r="DS1596"/>
      <c r="DT1596"/>
      <c r="DU1596"/>
      <c r="DV1596"/>
      <c r="DW1596"/>
      <c r="DX1596"/>
      <c r="DY1596"/>
      <c r="DZ1596"/>
      <c r="EA1596"/>
      <c r="EB1596"/>
      <c r="EC1596"/>
      <c r="ED1596"/>
      <c r="EE1596"/>
      <c r="EF1596"/>
      <c r="EG1596"/>
      <c r="EH1596"/>
      <c r="EI1596"/>
      <c r="EJ1596"/>
      <c r="EK1596"/>
      <c r="EL1596"/>
      <c r="EM1596"/>
      <c r="EN1596"/>
      <c r="EO1596"/>
      <c r="EP1596"/>
      <c r="EQ1596"/>
      <c r="ER1596"/>
      <c r="ES1596"/>
      <c r="ET1596"/>
      <c r="EU1596"/>
      <c r="EV1596"/>
      <c r="EW1596"/>
      <c r="EX1596"/>
      <c r="EY1596"/>
      <c r="EZ1596"/>
      <c r="FA1596"/>
      <c r="FB1596"/>
      <c r="FC1596"/>
      <c r="FD1596"/>
      <c r="FE1596"/>
      <c r="FF1596"/>
      <c r="FG1596"/>
      <c r="FH1596"/>
      <c r="FI1596"/>
      <c r="FJ1596"/>
      <c r="FK1596"/>
      <c r="FL1596"/>
      <c r="FM1596"/>
      <c r="FN1596"/>
      <c r="FO1596"/>
      <c r="FP1596"/>
      <c r="FQ1596"/>
      <c r="FR1596"/>
      <c r="FS1596"/>
      <c r="FT1596"/>
      <c r="FU1596"/>
      <c r="FV1596"/>
      <c r="FW1596"/>
      <c r="FX1596"/>
      <c r="FY1596"/>
      <c r="FZ1596"/>
      <c r="GA1596"/>
      <c r="GB1596"/>
      <c r="GC1596"/>
      <c r="GD1596"/>
      <c r="GE1596"/>
      <c r="GF1596"/>
      <c r="GG1596"/>
      <c r="GH1596"/>
      <c r="GI1596"/>
      <c r="GJ1596"/>
      <c r="GK1596"/>
      <c r="GL1596"/>
      <c r="GM1596"/>
      <c r="GN1596"/>
      <c r="GO1596"/>
      <c r="GP1596"/>
      <c r="GQ1596"/>
      <c r="GR1596"/>
      <c r="GS1596"/>
      <c r="GT1596"/>
      <c r="GU1596"/>
      <c r="GV1596"/>
      <c r="GW1596"/>
      <c r="GX1596"/>
      <c r="GY1596"/>
      <c r="GZ1596"/>
      <c r="HA1596"/>
      <c r="HB1596"/>
      <c r="HC1596"/>
      <c r="HD1596"/>
      <c r="HE1596"/>
      <c r="HF1596"/>
      <c r="HG1596"/>
      <c r="HH1596"/>
      <c r="HI1596"/>
      <c r="HJ1596"/>
      <c r="HK1596"/>
      <c r="HL1596"/>
      <c r="HM1596"/>
      <c r="HN1596"/>
      <c r="HO1596"/>
      <c r="HP1596"/>
      <c r="HQ1596"/>
      <c r="HR1596"/>
      <c r="HS1596"/>
      <c r="HT1596"/>
      <c r="HU1596"/>
      <c r="HV1596"/>
      <c r="HW1596"/>
      <c r="HX1596"/>
      <c r="HY1596"/>
      <c r="HZ1596"/>
      <c r="IA1596"/>
      <c r="IB1596"/>
      <c r="IC1596"/>
      <c r="ID1596"/>
      <c r="IE1596"/>
      <c r="IF1596"/>
      <c r="IG1596"/>
      <c r="IH1596"/>
      <c r="II1596"/>
      <c r="IJ1596"/>
      <c r="IK1596"/>
      <c r="IL1596"/>
      <c r="IM1596"/>
      <c r="IN1596"/>
      <c r="IO1596"/>
      <c r="IP1596"/>
      <c r="IQ1596"/>
      <c r="IR1596"/>
      <c r="IS1596"/>
      <c r="IT1596"/>
      <c r="IU1596"/>
      <c r="IV1596"/>
      <c r="IW1596"/>
      <c r="IX1596"/>
      <c r="IY1596"/>
      <c r="IZ1596"/>
      <c r="JA1596"/>
      <c r="JB1596"/>
      <c r="JC1596"/>
      <c r="JD1596"/>
      <c r="JE1596"/>
      <c r="JF1596"/>
      <c r="JG1596"/>
      <c r="JH1596"/>
      <c r="JI1596"/>
      <c r="JJ1596"/>
      <c r="JK1596"/>
      <c r="JL1596"/>
      <c r="JM1596"/>
      <c r="JN1596"/>
      <c r="JO1596"/>
      <c r="JP1596"/>
      <c r="JQ1596"/>
      <c r="JR1596"/>
      <c r="JS1596"/>
      <c r="JT1596"/>
      <c r="JU1596"/>
      <c r="JV1596"/>
      <c r="JW1596"/>
      <c r="JX1596"/>
      <c r="JY1596"/>
      <c r="JZ1596"/>
      <c r="KA1596"/>
      <c r="KB1596"/>
      <c r="KC1596"/>
      <c r="KD1596"/>
      <c r="KE1596"/>
      <c r="KF1596"/>
      <c r="KG1596"/>
      <c r="KH1596"/>
      <c r="KI1596"/>
      <c r="KJ1596"/>
      <c r="KK1596"/>
      <c r="KL1596"/>
      <c r="KM1596"/>
      <c r="KN1596"/>
      <c r="KO1596"/>
      <c r="KP1596"/>
      <c r="KQ1596"/>
      <c r="KR1596"/>
      <c r="KS1596"/>
      <c r="KT1596"/>
      <c r="KU1596"/>
      <c r="KV1596"/>
      <c r="KW1596"/>
      <c r="KX1596"/>
      <c r="KY1596"/>
      <c r="KZ1596"/>
      <c r="LA1596"/>
      <c r="LB1596"/>
      <c r="LC1596"/>
      <c r="LD1596"/>
      <c r="LE1596"/>
      <c r="LF1596"/>
      <c r="LG1596"/>
      <c r="LH1596"/>
      <c r="LI1596"/>
      <c r="LJ1596"/>
      <c r="LK1596"/>
      <c r="LL1596"/>
      <c r="LM1596"/>
      <c r="LN1596"/>
      <c r="LO1596"/>
      <c r="LP1596"/>
      <c r="LQ1596"/>
      <c r="LR1596"/>
      <c r="LS1596"/>
      <c r="LT1596"/>
      <c r="LU1596"/>
      <c r="LV1596"/>
      <c r="LW1596"/>
      <c r="LX1596"/>
      <c r="LY1596"/>
      <c r="LZ1596"/>
      <c r="MA1596"/>
      <c r="MB1596"/>
      <c r="MC1596"/>
      <c r="MD1596"/>
      <c r="ME1596"/>
      <c r="MF1596"/>
      <c r="MG1596"/>
      <c r="MH1596"/>
      <c r="MI1596"/>
      <c r="MJ1596"/>
      <c r="MK1596"/>
      <c r="ML1596"/>
      <c r="MM1596"/>
      <c r="MN1596"/>
      <c r="MO1596"/>
      <c r="MP1596"/>
      <c r="MQ1596"/>
      <c r="MR1596"/>
      <c r="MS1596"/>
      <c r="MT1596"/>
      <c r="MU1596"/>
      <c r="MV1596"/>
      <c r="MW1596"/>
      <c r="MX1596"/>
      <c r="MY1596"/>
      <c r="MZ1596"/>
      <c r="NA1596"/>
      <c r="NB1596"/>
      <c r="NC1596"/>
      <c r="ND1596"/>
      <c r="NE1596"/>
      <c r="NF1596"/>
      <c r="NG1596"/>
      <c r="NH1596"/>
      <c r="NI1596"/>
      <c r="NJ1596"/>
      <c r="NK1596"/>
      <c r="NL1596"/>
      <c r="NM1596"/>
      <c r="NN1596"/>
      <c r="NO1596"/>
      <c r="NP1596"/>
      <c r="NQ1596"/>
      <c r="NR1596"/>
      <c r="NS1596"/>
      <c r="NT1596"/>
      <c r="NU1596"/>
      <c r="NV1596"/>
      <c r="NW1596"/>
      <c r="NX1596"/>
      <c r="NY1596"/>
      <c r="NZ1596"/>
      <c r="OA1596"/>
    </row>
    <row r="1597" spans="16:391"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  <c r="CN1597"/>
      <c r="CO1597"/>
      <c r="CP1597"/>
      <c r="CQ1597"/>
      <c r="CR1597"/>
      <c r="CS1597"/>
      <c r="CT1597"/>
      <c r="CU1597"/>
      <c r="CV1597"/>
      <c r="CW1597"/>
      <c r="CX1597"/>
      <c r="CY1597"/>
      <c r="CZ1597"/>
      <c r="DA1597"/>
      <c r="DB1597"/>
      <c r="DC1597"/>
      <c r="DD1597"/>
      <c r="DE1597"/>
      <c r="DF1597"/>
      <c r="DG1597"/>
      <c r="DH1597"/>
      <c r="DI1597"/>
      <c r="DJ1597"/>
      <c r="DK1597"/>
      <c r="DL1597"/>
      <c r="DM1597"/>
      <c r="DN1597"/>
      <c r="DO1597"/>
      <c r="DP1597"/>
      <c r="DQ1597"/>
      <c r="DR1597"/>
      <c r="DS1597"/>
      <c r="DT1597"/>
      <c r="DU1597"/>
      <c r="DV1597"/>
      <c r="DW1597"/>
      <c r="DX1597"/>
      <c r="DY1597"/>
      <c r="DZ1597"/>
      <c r="EA1597"/>
      <c r="EB1597"/>
      <c r="EC1597"/>
      <c r="ED1597"/>
      <c r="EE1597"/>
      <c r="EF1597"/>
      <c r="EG1597"/>
      <c r="EH1597"/>
      <c r="EI1597"/>
      <c r="EJ1597"/>
      <c r="EK1597"/>
      <c r="EL1597"/>
      <c r="EM1597"/>
      <c r="EN1597"/>
      <c r="EO1597"/>
      <c r="EP1597"/>
      <c r="EQ1597"/>
      <c r="ER1597"/>
      <c r="ES1597"/>
      <c r="ET1597"/>
      <c r="EU1597"/>
      <c r="EV1597"/>
      <c r="EW1597"/>
      <c r="EX1597"/>
      <c r="EY1597"/>
      <c r="EZ1597"/>
      <c r="FA1597"/>
      <c r="FB1597"/>
      <c r="FC1597"/>
      <c r="FD1597"/>
      <c r="FE1597"/>
      <c r="FF1597"/>
      <c r="FG1597"/>
      <c r="FH1597"/>
      <c r="FI1597"/>
      <c r="FJ1597"/>
      <c r="FK1597"/>
      <c r="FL1597"/>
      <c r="FM1597"/>
      <c r="FN1597"/>
      <c r="FO1597"/>
      <c r="FP1597"/>
      <c r="FQ1597"/>
      <c r="FR1597"/>
      <c r="FS1597"/>
      <c r="FT1597"/>
      <c r="FU1597"/>
      <c r="FV1597"/>
      <c r="FW1597"/>
      <c r="FX1597"/>
      <c r="FY1597"/>
      <c r="FZ1597"/>
      <c r="GA1597"/>
      <c r="GB1597"/>
      <c r="GC1597"/>
      <c r="GD1597"/>
      <c r="GE1597"/>
      <c r="GF1597"/>
      <c r="GG1597"/>
      <c r="GH1597"/>
      <c r="GI1597"/>
      <c r="GJ1597"/>
      <c r="GK1597"/>
      <c r="GL1597"/>
      <c r="GM1597"/>
      <c r="GN1597"/>
      <c r="GO1597"/>
      <c r="GP1597"/>
      <c r="GQ1597"/>
      <c r="GR1597"/>
      <c r="GS1597"/>
      <c r="GT1597"/>
      <c r="GU1597"/>
      <c r="GV1597"/>
      <c r="GW1597"/>
      <c r="GX1597"/>
      <c r="GY1597"/>
      <c r="GZ1597"/>
      <c r="HA1597"/>
      <c r="HB1597"/>
      <c r="HC1597"/>
      <c r="HD1597"/>
      <c r="HE1597"/>
      <c r="HF1597"/>
      <c r="HG1597"/>
      <c r="HH1597"/>
      <c r="HI1597"/>
      <c r="HJ1597"/>
      <c r="HK1597"/>
      <c r="HL1597"/>
      <c r="HM1597"/>
      <c r="HN1597"/>
      <c r="HO1597"/>
      <c r="HP1597"/>
      <c r="HQ1597"/>
      <c r="HR1597"/>
      <c r="HS1597"/>
      <c r="HT1597"/>
      <c r="HU1597"/>
      <c r="HV1597"/>
      <c r="HW1597"/>
      <c r="HX1597"/>
      <c r="HY1597"/>
      <c r="HZ1597"/>
      <c r="IA1597"/>
      <c r="IB1597"/>
      <c r="IC1597"/>
      <c r="ID1597"/>
      <c r="IE1597"/>
      <c r="IF1597"/>
      <c r="IG1597"/>
      <c r="IH1597"/>
      <c r="II1597"/>
      <c r="IJ1597"/>
      <c r="IK1597"/>
      <c r="IL1597"/>
      <c r="IM1597"/>
      <c r="IN1597"/>
      <c r="IO1597"/>
      <c r="IP1597"/>
      <c r="IQ1597"/>
      <c r="IR1597"/>
      <c r="IS1597"/>
      <c r="IT1597"/>
      <c r="IU1597"/>
      <c r="IV1597"/>
      <c r="IW1597"/>
      <c r="IX1597"/>
      <c r="IY1597"/>
      <c r="IZ1597"/>
      <c r="JA1597"/>
      <c r="JB1597"/>
      <c r="JC1597"/>
      <c r="JD1597"/>
      <c r="JE1597"/>
      <c r="JF1597"/>
      <c r="JG1597"/>
      <c r="JH1597"/>
      <c r="JI1597"/>
      <c r="JJ1597"/>
      <c r="JK1597"/>
      <c r="JL1597"/>
      <c r="JM1597"/>
      <c r="JN1597"/>
      <c r="JO1597"/>
      <c r="JP1597"/>
      <c r="JQ1597"/>
      <c r="JR1597"/>
      <c r="JS1597"/>
      <c r="JT1597"/>
      <c r="JU1597"/>
      <c r="JV1597"/>
      <c r="JW1597"/>
      <c r="JX1597"/>
      <c r="JY1597"/>
      <c r="JZ1597"/>
      <c r="KA1597"/>
      <c r="KB1597"/>
      <c r="KC1597"/>
      <c r="KD1597"/>
      <c r="KE1597"/>
      <c r="KF1597"/>
      <c r="KG1597"/>
      <c r="KH1597"/>
      <c r="KI1597"/>
      <c r="KJ1597"/>
      <c r="KK1597"/>
      <c r="KL1597"/>
      <c r="KM1597"/>
      <c r="KN1597"/>
      <c r="KO1597"/>
      <c r="KP1597"/>
      <c r="KQ1597"/>
      <c r="KR1597"/>
      <c r="KS1597"/>
      <c r="KT1597"/>
      <c r="KU1597"/>
      <c r="KV1597"/>
      <c r="KW1597"/>
      <c r="KX1597"/>
      <c r="KY1597"/>
      <c r="KZ1597"/>
      <c r="LA1597"/>
      <c r="LB1597"/>
      <c r="LC1597"/>
      <c r="LD1597"/>
      <c r="LE1597"/>
      <c r="LF1597"/>
      <c r="LG1597"/>
      <c r="LH1597"/>
      <c r="LI1597"/>
      <c r="LJ1597"/>
      <c r="LK1597"/>
      <c r="LL1597"/>
      <c r="LM1597"/>
      <c r="LN1597"/>
      <c r="LO1597"/>
      <c r="LP1597"/>
      <c r="LQ1597"/>
      <c r="LR1597"/>
      <c r="LS1597"/>
      <c r="LT1597"/>
      <c r="LU1597"/>
      <c r="LV1597"/>
      <c r="LW1597"/>
      <c r="LX1597"/>
      <c r="LY1597"/>
      <c r="LZ1597"/>
      <c r="MA1597"/>
      <c r="MB1597"/>
      <c r="MC1597"/>
      <c r="MD1597"/>
      <c r="ME1597"/>
      <c r="MF1597"/>
      <c r="MG1597"/>
      <c r="MH1597"/>
      <c r="MI1597"/>
      <c r="MJ1597"/>
      <c r="MK1597"/>
      <c r="ML1597"/>
      <c r="MM1597"/>
      <c r="MN1597"/>
      <c r="MO1597"/>
      <c r="MP1597"/>
      <c r="MQ1597"/>
      <c r="MR1597"/>
      <c r="MS1597"/>
      <c r="MT1597"/>
      <c r="MU1597"/>
      <c r="MV1597"/>
      <c r="MW1597"/>
      <c r="MX1597"/>
      <c r="MY1597"/>
      <c r="MZ1597"/>
      <c r="NA1597"/>
      <c r="NB1597"/>
      <c r="NC1597"/>
      <c r="ND1597"/>
      <c r="NE1597"/>
      <c r="NF1597"/>
      <c r="NG1597"/>
      <c r="NH1597"/>
      <c r="NI1597"/>
      <c r="NJ1597"/>
      <c r="NK1597"/>
      <c r="NL1597"/>
      <c r="NM1597"/>
      <c r="NN1597"/>
      <c r="NO1597"/>
      <c r="NP1597"/>
      <c r="NQ1597"/>
      <c r="NR1597"/>
      <c r="NS1597"/>
      <c r="NT1597"/>
      <c r="NU1597"/>
      <c r="NV1597"/>
      <c r="NW1597"/>
      <c r="NX1597"/>
      <c r="NY1597"/>
      <c r="NZ1597"/>
      <c r="OA1597"/>
    </row>
    <row r="1598" spans="16:391"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  <c r="CN1598"/>
      <c r="CO1598"/>
      <c r="CP1598"/>
      <c r="CQ1598"/>
      <c r="CR1598"/>
      <c r="CS1598"/>
      <c r="CT1598"/>
      <c r="CU1598"/>
      <c r="CV1598"/>
      <c r="CW1598"/>
      <c r="CX1598"/>
      <c r="CY1598"/>
      <c r="CZ1598"/>
      <c r="DA1598"/>
      <c r="DB1598"/>
      <c r="DC1598"/>
      <c r="DD1598"/>
      <c r="DE1598"/>
      <c r="DF1598"/>
      <c r="DG1598"/>
      <c r="DH1598"/>
      <c r="DI1598"/>
      <c r="DJ1598"/>
      <c r="DK1598"/>
      <c r="DL1598"/>
      <c r="DM1598"/>
      <c r="DN1598"/>
      <c r="DO1598"/>
      <c r="DP1598"/>
      <c r="DQ1598"/>
      <c r="DR1598"/>
      <c r="DS1598"/>
      <c r="DT1598"/>
      <c r="DU1598"/>
      <c r="DV1598"/>
      <c r="DW1598"/>
      <c r="DX1598"/>
      <c r="DY1598"/>
      <c r="DZ1598"/>
      <c r="EA1598"/>
      <c r="EB1598"/>
      <c r="EC1598"/>
      <c r="ED1598"/>
      <c r="EE1598"/>
      <c r="EF1598"/>
      <c r="EG1598"/>
      <c r="EH1598"/>
      <c r="EI1598"/>
      <c r="EJ1598"/>
      <c r="EK1598"/>
      <c r="EL1598"/>
      <c r="EM1598"/>
      <c r="EN1598"/>
      <c r="EO1598"/>
      <c r="EP1598"/>
      <c r="EQ1598"/>
      <c r="ER1598"/>
      <c r="ES1598"/>
      <c r="ET1598"/>
      <c r="EU1598"/>
      <c r="EV1598"/>
      <c r="EW1598"/>
      <c r="EX1598"/>
      <c r="EY1598"/>
      <c r="EZ1598"/>
      <c r="FA1598"/>
      <c r="FB1598"/>
      <c r="FC1598"/>
      <c r="FD1598"/>
      <c r="FE1598"/>
      <c r="FF1598"/>
      <c r="FG1598"/>
      <c r="FH1598"/>
      <c r="FI1598"/>
      <c r="FJ1598"/>
      <c r="FK1598"/>
      <c r="FL1598"/>
      <c r="FM1598"/>
      <c r="FN1598"/>
      <c r="FO1598"/>
      <c r="FP1598"/>
      <c r="FQ1598"/>
      <c r="FR1598"/>
      <c r="FS1598"/>
      <c r="FT1598"/>
      <c r="FU1598"/>
      <c r="FV1598"/>
      <c r="FW1598"/>
      <c r="FX1598"/>
      <c r="FY1598"/>
      <c r="FZ1598"/>
      <c r="GA1598"/>
      <c r="GB1598"/>
      <c r="GC1598"/>
      <c r="GD1598"/>
      <c r="GE1598"/>
      <c r="GF1598"/>
      <c r="GG1598"/>
      <c r="GH1598"/>
      <c r="GI1598"/>
      <c r="GJ1598"/>
      <c r="GK1598"/>
      <c r="GL1598"/>
      <c r="GM1598"/>
      <c r="GN1598"/>
      <c r="GO1598"/>
      <c r="GP1598"/>
      <c r="GQ1598"/>
      <c r="GR1598"/>
      <c r="GS1598"/>
      <c r="GT1598"/>
      <c r="GU1598"/>
      <c r="GV1598"/>
      <c r="GW1598"/>
      <c r="GX1598"/>
      <c r="GY1598"/>
      <c r="GZ1598"/>
      <c r="HA1598"/>
      <c r="HB1598"/>
      <c r="HC1598"/>
      <c r="HD1598"/>
      <c r="HE1598"/>
      <c r="HF1598"/>
      <c r="HG1598"/>
      <c r="HH1598"/>
      <c r="HI1598"/>
      <c r="HJ1598"/>
      <c r="HK1598"/>
      <c r="HL1598"/>
      <c r="HM1598"/>
      <c r="HN1598"/>
      <c r="HO1598"/>
      <c r="HP1598"/>
      <c r="HQ1598"/>
      <c r="HR1598"/>
      <c r="HS1598"/>
      <c r="HT1598"/>
      <c r="HU1598"/>
      <c r="HV1598"/>
      <c r="HW1598"/>
      <c r="HX1598"/>
      <c r="HY1598"/>
      <c r="HZ1598"/>
      <c r="IA1598"/>
      <c r="IB1598"/>
      <c r="IC1598"/>
      <c r="ID1598"/>
      <c r="IE1598"/>
      <c r="IF1598"/>
      <c r="IG1598"/>
      <c r="IH1598"/>
      <c r="II1598"/>
      <c r="IJ1598"/>
      <c r="IK1598"/>
      <c r="IL1598"/>
      <c r="IM1598"/>
      <c r="IN1598"/>
      <c r="IO1598"/>
      <c r="IP1598"/>
      <c r="IQ1598"/>
      <c r="IR1598"/>
      <c r="IS1598"/>
      <c r="IT1598"/>
      <c r="IU1598"/>
      <c r="IV1598"/>
      <c r="IW1598"/>
      <c r="IX1598"/>
      <c r="IY1598"/>
      <c r="IZ1598"/>
      <c r="JA1598"/>
      <c r="JB1598"/>
      <c r="JC1598"/>
      <c r="JD1598"/>
      <c r="JE1598"/>
      <c r="JF1598"/>
      <c r="JG1598"/>
      <c r="JH1598"/>
      <c r="JI1598"/>
      <c r="JJ1598"/>
      <c r="JK1598"/>
      <c r="JL1598"/>
      <c r="JM1598"/>
      <c r="JN1598"/>
      <c r="JO1598"/>
      <c r="JP1598"/>
      <c r="JQ1598"/>
      <c r="JR1598"/>
      <c r="JS1598"/>
      <c r="JT1598"/>
      <c r="JU1598"/>
      <c r="JV1598"/>
      <c r="JW1598"/>
      <c r="JX1598"/>
      <c r="JY1598"/>
      <c r="JZ1598"/>
      <c r="KA1598"/>
      <c r="KB1598"/>
      <c r="KC1598"/>
      <c r="KD1598"/>
      <c r="KE1598"/>
      <c r="KF1598"/>
      <c r="KG1598"/>
      <c r="KH1598"/>
      <c r="KI1598"/>
      <c r="KJ1598"/>
      <c r="KK1598"/>
      <c r="KL1598"/>
      <c r="KM1598"/>
      <c r="KN1598"/>
      <c r="KO1598"/>
      <c r="KP1598"/>
      <c r="KQ1598"/>
      <c r="KR1598"/>
      <c r="KS1598"/>
      <c r="KT1598"/>
      <c r="KU1598"/>
      <c r="KV1598"/>
      <c r="KW1598"/>
      <c r="KX1598"/>
      <c r="KY1598"/>
      <c r="KZ1598"/>
      <c r="LA1598"/>
      <c r="LB1598"/>
      <c r="LC1598"/>
      <c r="LD1598"/>
      <c r="LE1598"/>
      <c r="LF1598"/>
      <c r="LG1598"/>
      <c r="LH1598"/>
      <c r="LI1598"/>
      <c r="LJ1598"/>
      <c r="LK1598"/>
      <c r="LL1598"/>
      <c r="LM1598"/>
      <c r="LN1598"/>
      <c r="LO1598"/>
      <c r="LP1598"/>
      <c r="LQ1598"/>
      <c r="LR1598"/>
      <c r="LS1598"/>
      <c r="LT1598"/>
      <c r="LU1598"/>
      <c r="LV1598"/>
      <c r="LW1598"/>
      <c r="LX1598"/>
      <c r="LY1598"/>
      <c r="LZ1598"/>
      <c r="MA1598"/>
      <c r="MB1598"/>
      <c r="MC1598"/>
      <c r="MD1598"/>
      <c r="ME1598"/>
      <c r="MF1598"/>
      <c r="MG1598"/>
      <c r="MH1598"/>
      <c r="MI1598"/>
      <c r="MJ1598"/>
      <c r="MK1598"/>
      <c r="ML1598"/>
      <c r="MM1598"/>
      <c r="MN1598"/>
      <c r="MO1598"/>
      <c r="MP1598"/>
      <c r="MQ1598"/>
      <c r="MR1598"/>
      <c r="MS1598"/>
      <c r="MT1598"/>
      <c r="MU1598"/>
      <c r="MV1598"/>
      <c r="MW1598"/>
      <c r="MX1598"/>
      <c r="MY1598"/>
      <c r="MZ1598"/>
      <c r="NA1598"/>
      <c r="NB1598"/>
      <c r="NC1598"/>
      <c r="ND1598"/>
      <c r="NE1598"/>
      <c r="NF1598"/>
      <c r="NG1598"/>
      <c r="NH1598"/>
      <c r="NI1598"/>
      <c r="NJ1598"/>
      <c r="NK1598"/>
      <c r="NL1598"/>
      <c r="NM1598"/>
      <c r="NN1598"/>
      <c r="NO1598"/>
      <c r="NP1598"/>
      <c r="NQ1598"/>
      <c r="NR1598"/>
      <c r="NS1598"/>
      <c r="NT1598"/>
      <c r="NU1598"/>
      <c r="NV1598"/>
      <c r="NW1598"/>
      <c r="NX1598"/>
      <c r="NY1598"/>
      <c r="NZ1598"/>
      <c r="OA1598"/>
    </row>
    <row r="1599" spans="16:391"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  <c r="CN1599"/>
      <c r="CO1599"/>
      <c r="CP1599"/>
      <c r="CQ1599"/>
      <c r="CR1599"/>
      <c r="CS1599"/>
      <c r="CT1599"/>
      <c r="CU1599"/>
      <c r="CV1599"/>
      <c r="CW1599"/>
      <c r="CX1599"/>
      <c r="CY1599"/>
      <c r="CZ1599"/>
      <c r="DA1599"/>
      <c r="DB1599"/>
      <c r="DC1599"/>
      <c r="DD1599"/>
      <c r="DE1599"/>
      <c r="DF1599"/>
      <c r="DG1599"/>
      <c r="DH1599"/>
      <c r="DI1599"/>
      <c r="DJ1599"/>
      <c r="DK1599"/>
      <c r="DL1599"/>
      <c r="DM1599"/>
      <c r="DN1599"/>
      <c r="DO1599"/>
      <c r="DP1599"/>
      <c r="DQ1599"/>
      <c r="DR1599"/>
      <c r="DS1599"/>
      <c r="DT1599"/>
      <c r="DU1599"/>
      <c r="DV1599"/>
      <c r="DW1599"/>
      <c r="DX1599"/>
      <c r="DY1599"/>
      <c r="DZ1599"/>
      <c r="EA1599"/>
      <c r="EB1599"/>
      <c r="EC1599"/>
      <c r="ED1599"/>
      <c r="EE1599"/>
      <c r="EF1599"/>
      <c r="EG1599"/>
      <c r="EH1599"/>
      <c r="EI1599"/>
      <c r="EJ1599"/>
      <c r="EK1599"/>
      <c r="EL1599"/>
      <c r="EM1599"/>
      <c r="EN1599"/>
      <c r="EO1599"/>
      <c r="EP1599"/>
      <c r="EQ1599"/>
      <c r="ER1599"/>
      <c r="ES1599"/>
      <c r="ET1599"/>
      <c r="EU1599"/>
      <c r="EV1599"/>
      <c r="EW1599"/>
      <c r="EX1599"/>
      <c r="EY1599"/>
      <c r="EZ1599"/>
      <c r="FA1599"/>
      <c r="FB1599"/>
      <c r="FC1599"/>
      <c r="FD1599"/>
      <c r="FE1599"/>
      <c r="FF1599"/>
      <c r="FG1599"/>
      <c r="FH1599"/>
      <c r="FI1599"/>
      <c r="FJ1599"/>
      <c r="FK1599"/>
      <c r="FL1599"/>
      <c r="FM1599"/>
      <c r="FN1599"/>
      <c r="FO1599"/>
      <c r="FP1599"/>
      <c r="FQ1599"/>
      <c r="FR1599"/>
      <c r="FS1599"/>
      <c r="FT1599"/>
      <c r="FU1599"/>
      <c r="FV1599"/>
      <c r="FW1599"/>
      <c r="FX1599"/>
      <c r="FY1599"/>
      <c r="FZ1599"/>
      <c r="GA1599"/>
      <c r="GB1599"/>
      <c r="GC1599"/>
      <c r="GD1599"/>
      <c r="GE1599"/>
      <c r="GF1599"/>
      <c r="GG1599"/>
      <c r="GH1599"/>
      <c r="GI1599"/>
      <c r="GJ1599"/>
      <c r="GK1599"/>
      <c r="GL1599"/>
      <c r="GM1599"/>
      <c r="GN1599"/>
      <c r="GO1599"/>
      <c r="GP1599"/>
      <c r="GQ1599"/>
      <c r="GR1599"/>
      <c r="GS1599"/>
      <c r="GT1599"/>
      <c r="GU1599"/>
      <c r="GV1599"/>
      <c r="GW1599"/>
      <c r="GX1599"/>
      <c r="GY1599"/>
      <c r="GZ1599"/>
      <c r="HA1599"/>
      <c r="HB1599"/>
      <c r="HC1599"/>
      <c r="HD1599"/>
      <c r="HE1599"/>
      <c r="HF1599"/>
      <c r="HG1599"/>
      <c r="HH1599"/>
      <c r="HI1599"/>
      <c r="HJ1599"/>
      <c r="HK1599"/>
      <c r="HL1599"/>
      <c r="HM1599"/>
      <c r="HN1599"/>
      <c r="HO1599"/>
      <c r="HP1599"/>
      <c r="HQ1599"/>
      <c r="HR1599"/>
      <c r="HS1599"/>
      <c r="HT1599"/>
      <c r="HU1599"/>
      <c r="HV1599"/>
      <c r="HW1599"/>
      <c r="HX1599"/>
      <c r="HY1599"/>
      <c r="HZ1599"/>
      <c r="IA1599"/>
      <c r="IB1599"/>
      <c r="IC1599"/>
      <c r="ID1599"/>
      <c r="IE1599"/>
      <c r="IF1599"/>
      <c r="IG1599"/>
      <c r="IH1599"/>
      <c r="II1599"/>
      <c r="IJ1599"/>
      <c r="IK1599"/>
      <c r="IL1599"/>
      <c r="IM1599"/>
      <c r="IN1599"/>
      <c r="IO1599"/>
      <c r="IP1599"/>
      <c r="IQ1599"/>
      <c r="IR1599"/>
      <c r="IS1599"/>
      <c r="IT1599"/>
      <c r="IU1599"/>
      <c r="IV1599"/>
      <c r="IW1599"/>
      <c r="IX1599"/>
      <c r="IY1599"/>
      <c r="IZ1599"/>
      <c r="JA1599"/>
      <c r="JB1599"/>
      <c r="JC1599"/>
      <c r="JD1599"/>
      <c r="JE1599"/>
      <c r="JF1599"/>
      <c r="JG1599"/>
      <c r="JH1599"/>
      <c r="JI1599"/>
      <c r="JJ1599"/>
      <c r="JK1599"/>
      <c r="JL1599"/>
      <c r="JM1599"/>
      <c r="JN1599"/>
      <c r="JO1599"/>
      <c r="JP1599"/>
      <c r="JQ1599"/>
      <c r="JR1599"/>
      <c r="JS1599"/>
      <c r="JT1599"/>
      <c r="JU1599"/>
      <c r="JV1599"/>
      <c r="JW1599"/>
      <c r="JX1599"/>
      <c r="JY1599"/>
      <c r="JZ1599"/>
      <c r="KA1599"/>
      <c r="KB1599"/>
      <c r="KC1599"/>
      <c r="KD1599"/>
      <c r="KE1599"/>
      <c r="KF1599"/>
      <c r="KG1599"/>
      <c r="KH1599"/>
      <c r="KI1599"/>
      <c r="KJ1599"/>
      <c r="KK1599"/>
      <c r="KL1599"/>
      <c r="KM1599"/>
      <c r="KN1599"/>
      <c r="KO1599"/>
      <c r="KP1599"/>
      <c r="KQ1599"/>
      <c r="KR1599"/>
      <c r="KS1599"/>
      <c r="KT1599"/>
      <c r="KU1599"/>
      <c r="KV1599"/>
      <c r="KW1599"/>
      <c r="KX1599"/>
      <c r="KY1599"/>
      <c r="KZ1599"/>
      <c r="LA1599"/>
      <c r="LB1599"/>
      <c r="LC1599"/>
      <c r="LD1599"/>
      <c r="LE1599"/>
      <c r="LF1599"/>
      <c r="LG1599"/>
      <c r="LH1599"/>
      <c r="LI1599"/>
      <c r="LJ1599"/>
      <c r="LK1599"/>
      <c r="LL1599"/>
      <c r="LM1599"/>
      <c r="LN1599"/>
      <c r="LO1599"/>
      <c r="LP1599"/>
      <c r="LQ1599"/>
      <c r="LR1599"/>
      <c r="LS1599"/>
      <c r="LT1599"/>
      <c r="LU1599"/>
      <c r="LV1599"/>
      <c r="LW1599"/>
      <c r="LX1599"/>
      <c r="LY1599"/>
      <c r="LZ1599"/>
      <c r="MA1599"/>
      <c r="MB1599"/>
      <c r="MC1599"/>
      <c r="MD1599"/>
      <c r="ME1599"/>
      <c r="MF1599"/>
      <c r="MG1599"/>
      <c r="MH1599"/>
      <c r="MI1599"/>
      <c r="MJ1599"/>
      <c r="MK1599"/>
      <c r="ML1599"/>
      <c r="MM1599"/>
      <c r="MN1599"/>
      <c r="MO1599"/>
      <c r="MP1599"/>
      <c r="MQ1599"/>
      <c r="MR1599"/>
      <c r="MS1599"/>
      <c r="MT1599"/>
      <c r="MU1599"/>
      <c r="MV1599"/>
      <c r="MW1599"/>
      <c r="MX1599"/>
      <c r="MY1599"/>
      <c r="MZ1599"/>
      <c r="NA1599"/>
      <c r="NB1599"/>
      <c r="NC1599"/>
      <c r="ND1599"/>
      <c r="NE1599"/>
      <c r="NF1599"/>
      <c r="NG1599"/>
      <c r="NH1599"/>
      <c r="NI1599"/>
      <c r="NJ1599"/>
      <c r="NK1599"/>
      <c r="NL1599"/>
      <c r="NM1599"/>
      <c r="NN1599"/>
      <c r="NO1599"/>
      <c r="NP1599"/>
      <c r="NQ1599"/>
      <c r="NR1599"/>
      <c r="NS1599"/>
      <c r="NT1599"/>
      <c r="NU1599"/>
      <c r="NV1599"/>
      <c r="NW1599"/>
      <c r="NX1599"/>
      <c r="NY1599"/>
      <c r="NZ1599"/>
      <c r="OA1599"/>
    </row>
    <row r="1600" spans="16:391"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  <c r="CN1600"/>
      <c r="CO1600"/>
      <c r="CP1600"/>
      <c r="CQ1600"/>
      <c r="CR1600"/>
      <c r="CS1600"/>
      <c r="CT1600"/>
      <c r="CU1600"/>
      <c r="CV1600"/>
      <c r="CW1600"/>
      <c r="CX1600"/>
      <c r="CY1600"/>
      <c r="CZ1600"/>
      <c r="DA1600"/>
      <c r="DB1600"/>
      <c r="DC1600"/>
      <c r="DD1600"/>
      <c r="DE1600"/>
      <c r="DF1600"/>
      <c r="DG1600"/>
      <c r="DH1600"/>
      <c r="DI1600"/>
      <c r="DJ1600"/>
      <c r="DK1600"/>
      <c r="DL1600"/>
      <c r="DM1600"/>
      <c r="DN1600"/>
      <c r="DO1600"/>
      <c r="DP1600"/>
      <c r="DQ1600"/>
      <c r="DR1600"/>
      <c r="DS1600"/>
      <c r="DT1600"/>
      <c r="DU1600"/>
      <c r="DV1600"/>
      <c r="DW1600"/>
      <c r="DX1600"/>
      <c r="DY1600"/>
      <c r="DZ1600"/>
      <c r="EA1600"/>
      <c r="EB1600"/>
      <c r="EC1600"/>
      <c r="ED1600"/>
      <c r="EE1600"/>
      <c r="EF1600"/>
      <c r="EG1600"/>
      <c r="EH1600"/>
      <c r="EI1600"/>
      <c r="EJ1600"/>
      <c r="EK1600"/>
      <c r="EL1600"/>
      <c r="EM1600"/>
      <c r="EN1600"/>
      <c r="EO1600"/>
      <c r="EP1600"/>
      <c r="EQ1600"/>
      <c r="ER1600"/>
      <c r="ES1600"/>
      <c r="ET1600"/>
      <c r="EU1600"/>
      <c r="EV1600"/>
      <c r="EW1600"/>
      <c r="EX1600"/>
      <c r="EY1600"/>
      <c r="EZ1600"/>
      <c r="FA1600"/>
      <c r="FB1600"/>
      <c r="FC1600"/>
      <c r="FD1600"/>
      <c r="FE1600"/>
      <c r="FF1600"/>
      <c r="FG1600"/>
      <c r="FH1600"/>
      <c r="FI1600"/>
      <c r="FJ1600"/>
      <c r="FK1600"/>
      <c r="FL1600"/>
      <c r="FM1600"/>
      <c r="FN1600"/>
      <c r="FO1600"/>
      <c r="FP1600"/>
      <c r="FQ1600"/>
      <c r="FR1600"/>
      <c r="FS1600"/>
      <c r="FT1600"/>
      <c r="FU1600"/>
      <c r="FV1600"/>
      <c r="FW1600"/>
      <c r="FX1600"/>
      <c r="FY1600"/>
      <c r="FZ1600"/>
      <c r="GA1600"/>
      <c r="GB1600"/>
      <c r="GC1600"/>
      <c r="GD1600"/>
      <c r="GE1600"/>
      <c r="GF1600"/>
      <c r="GG1600"/>
      <c r="GH1600"/>
      <c r="GI1600"/>
      <c r="GJ1600"/>
      <c r="GK1600"/>
      <c r="GL1600"/>
      <c r="GM1600"/>
      <c r="GN1600"/>
      <c r="GO1600"/>
      <c r="GP1600"/>
      <c r="GQ1600"/>
      <c r="GR1600"/>
      <c r="GS1600"/>
      <c r="GT1600"/>
      <c r="GU1600"/>
      <c r="GV1600"/>
      <c r="GW1600"/>
      <c r="GX1600"/>
      <c r="GY1600"/>
      <c r="GZ1600"/>
      <c r="HA1600"/>
      <c r="HB1600"/>
      <c r="HC1600"/>
      <c r="HD1600"/>
      <c r="HE1600"/>
      <c r="HF1600"/>
      <c r="HG1600"/>
      <c r="HH1600"/>
      <c r="HI1600"/>
      <c r="HJ1600"/>
      <c r="HK1600"/>
      <c r="HL1600"/>
      <c r="HM1600"/>
      <c r="HN1600"/>
      <c r="HO1600"/>
      <c r="HP1600"/>
      <c r="HQ1600"/>
      <c r="HR1600"/>
      <c r="HS1600"/>
      <c r="HT1600"/>
      <c r="HU1600"/>
      <c r="HV1600"/>
      <c r="HW1600"/>
      <c r="HX1600"/>
      <c r="HY1600"/>
      <c r="HZ1600"/>
      <c r="IA1600"/>
      <c r="IB1600"/>
      <c r="IC1600"/>
      <c r="ID1600"/>
      <c r="IE1600"/>
      <c r="IF1600"/>
      <c r="IG1600"/>
      <c r="IH1600"/>
      <c r="II1600"/>
      <c r="IJ1600"/>
      <c r="IK1600"/>
      <c r="IL1600"/>
      <c r="IM1600"/>
      <c r="IN1600"/>
      <c r="IO1600"/>
      <c r="IP1600"/>
      <c r="IQ1600"/>
      <c r="IR1600"/>
      <c r="IS1600"/>
      <c r="IT1600"/>
      <c r="IU1600"/>
      <c r="IV1600"/>
      <c r="IW1600"/>
      <c r="IX1600"/>
      <c r="IY1600"/>
      <c r="IZ1600"/>
      <c r="JA1600"/>
      <c r="JB1600"/>
      <c r="JC1600"/>
      <c r="JD1600"/>
      <c r="JE1600"/>
      <c r="JF1600"/>
      <c r="JG1600"/>
      <c r="JH1600"/>
      <c r="JI1600"/>
      <c r="JJ1600"/>
      <c r="JK1600"/>
      <c r="JL1600"/>
      <c r="JM1600"/>
      <c r="JN1600"/>
      <c r="JO1600"/>
      <c r="JP1600"/>
      <c r="JQ1600"/>
      <c r="JR1600"/>
      <c r="JS1600"/>
      <c r="JT1600"/>
      <c r="JU1600"/>
      <c r="JV1600"/>
      <c r="JW1600"/>
      <c r="JX1600"/>
      <c r="JY1600"/>
      <c r="JZ1600"/>
      <c r="KA1600"/>
      <c r="KB1600"/>
      <c r="KC1600"/>
      <c r="KD1600"/>
      <c r="KE1600"/>
      <c r="KF1600"/>
      <c r="KG1600"/>
      <c r="KH1600"/>
      <c r="KI1600"/>
      <c r="KJ1600"/>
      <c r="KK1600"/>
      <c r="KL1600"/>
      <c r="KM1600"/>
      <c r="KN1600"/>
      <c r="KO1600"/>
      <c r="KP1600"/>
      <c r="KQ1600"/>
      <c r="KR1600"/>
      <c r="KS1600"/>
      <c r="KT1600"/>
      <c r="KU1600"/>
      <c r="KV1600"/>
      <c r="KW1600"/>
      <c r="KX1600"/>
      <c r="KY1600"/>
      <c r="KZ1600"/>
      <c r="LA1600"/>
      <c r="LB1600"/>
      <c r="LC1600"/>
      <c r="LD1600"/>
      <c r="LE1600"/>
      <c r="LF1600"/>
      <c r="LG1600"/>
      <c r="LH1600"/>
      <c r="LI1600"/>
      <c r="LJ1600"/>
      <c r="LK1600"/>
      <c r="LL1600"/>
      <c r="LM1600"/>
      <c r="LN1600"/>
      <c r="LO1600"/>
      <c r="LP1600"/>
      <c r="LQ1600"/>
      <c r="LR1600"/>
      <c r="LS1600"/>
      <c r="LT1600"/>
      <c r="LU1600"/>
      <c r="LV1600"/>
      <c r="LW1600"/>
      <c r="LX1600"/>
      <c r="LY1600"/>
      <c r="LZ1600"/>
      <c r="MA1600"/>
      <c r="MB1600"/>
      <c r="MC1600"/>
      <c r="MD1600"/>
      <c r="ME1600"/>
      <c r="MF1600"/>
      <c r="MG1600"/>
      <c r="MH1600"/>
      <c r="MI1600"/>
      <c r="MJ1600"/>
      <c r="MK1600"/>
      <c r="ML1600"/>
      <c r="MM1600"/>
      <c r="MN1600"/>
      <c r="MO1600"/>
      <c r="MP1600"/>
      <c r="MQ1600"/>
      <c r="MR1600"/>
      <c r="MS1600"/>
      <c r="MT1600"/>
      <c r="MU1600"/>
      <c r="MV1600"/>
      <c r="MW1600"/>
      <c r="MX1600"/>
      <c r="MY1600"/>
      <c r="MZ1600"/>
      <c r="NA1600"/>
      <c r="NB1600"/>
      <c r="NC1600"/>
      <c r="ND1600"/>
      <c r="NE1600"/>
      <c r="NF1600"/>
      <c r="NG1600"/>
      <c r="NH1600"/>
      <c r="NI1600"/>
      <c r="NJ1600"/>
      <c r="NK1600"/>
      <c r="NL1600"/>
      <c r="NM1600"/>
      <c r="NN1600"/>
      <c r="NO1600"/>
      <c r="NP1600"/>
      <c r="NQ1600"/>
      <c r="NR1600"/>
      <c r="NS1600"/>
      <c r="NT1600"/>
      <c r="NU1600"/>
      <c r="NV1600"/>
      <c r="NW1600"/>
      <c r="NX1600"/>
      <c r="NY1600"/>
      <c r="NZ1600"/>
      <c r="OA1600"/>
    </row>
    <row r="1601" spans="16:391"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  <c r="CN1601"/>
      <c r="CO1601"/>
      <c r="CP1601"/>
      <c r="CQ1601"/>
      <c r="CR1601"/>
      <c r="CS1601"/>
      <c r="CT1601"/>
      <c r="CU1601"/>
      <c r="CV1601"/>
      <c r="CW1601"/>
      <c r="CX1601"/>
      <c r="CY1601"/>
      <c r="CZ1601"/>
      <c r="DA1601"/>
      <c r="DB1601"/>
      <c r="DC1601"/>
      <c r="DD1601"/>
      <c r="DE1601"/>
      <c r="DF1601"/>
      <c r="DG1601"/>
      <c r="DH1601"/>
      <c r="DI1601"/>
      <c r="DJ1601"/>
      <c r="DK1601"/>
      <c r="DL1601"/>
      <c r="DM1601"/>
      <c r="DN1601"/>
      <c r="DO1601"/>
      <c r="DP1601"/>
      <c r="DQ1601"/>
      <c r="DR1601"/>
      <c r="DS1601"/>
      <c r="DT1601"/>
      <c r="DU1601"/>
      <c r="DV1601"/>
      <c r="DW1601"/>
      <c r="DX1601"/>
      <c r="DY1601"/>
      <c r="DZ1601"/>
      <c r="EA1601"/>
      <c r="EB1601"/>
      <c r="EC1601"/>
      <c r="ED1601"/>
      <c r="EE1601"/>
      <c r="EF1601"/>
      <c r="EG1601"/>
      <c r="EH1601"/>
      <c r="EI1601"/>
      <c r="EJ1601"/>
      <c r="EK1601"/>
      <c r="EL1601"/>
      <c r="EM1601"/>
      <c r="EN1601"/>
      <c r="EO1601"/>
      <c r="EP1601"/>
      <c r="EQ1601"/>
      <c r="ER1601"/>
      <c r="ES1601"/>
      <c r="ET1601"/>
      <c r="EU1601"/>
      <c r="EV1601"/>
      <c r="EW1601"/>
      <c r="EX1601"/>
      <c r="EY1601"/>
      <c r="EZ1601"/>
      <c r="FA1601"/>
      <c r="FB1601"/>
      <c r="FC1601"/>
      <c r="FD1601"/>
      <c r="FE1601"/>
      <c r="FF1601"/>
      <c r="FG1601"/>
      <c r="FH1601"/>
      <c r="FI1601"/>
      <c r="FJ1601"/>
      <c r="FK1601"/>
      <c r="FL1601"/>
      <c r="FM1601"/>
      <c r="FN1601"/>
      <c r="FO1601"/>
      <c r="FP1601"/>
      <c r="FQ1601"/>
      <c r="FR1601"/>
      <c r="FS1601"/>
      <c r="FT1601"/>
      <c r="FU1601"/>
      <c r="FV1601"/>
      <c r="FW1601"/>
      <c r="FX1601"/>
      <c r="FY1601"/>
      <c r="FZ1601"/>
      <c r="GA1601"/>
      <c r="GB1601"/>
      <c r="GC1601"/>
      <c r="GD1601"/>
      <c r="GE1601"/>
      <c r="GF1601"/>
      <c r="GG1601"/>
      <c r="GH1601"/>
      <c r="GI1601"/>
      <c r="GJ1601"/>
      <c r="GK1601"/>
      <c r="GL1601"/>
      <c r="GM1601"/>
      <c r="GN1601"/>
      <c r="GO1601"/>
      <c r="GP1601"/>
      <c r="GQ1601"/>
      <c r="GR1601"/>
      <c r="GS1601"/>
      <c r="GT1601"/>
      <c r="GU1601"/>
      <c r="GV1601"/>
      <c r="GW1601"/>
      <c r="GX1601"/>
      <c r="GY1601"/>
      <c r="GZ1601"/>
      <c r="HA1601"/>
      <c r="HB1601"/>
      <c r="HC1601"/>
      <c r="HD1601"/>
      <c r="HE1601"/>
      <c r="HF1601"/>
      <c r="HG1601"/>
      <c r="HH1601"/>
      <c r="HI1601"/>
      <c r="HJ1601"/>
      <c r="HK1601"/>
      <c r="HL1601"/>
      <c r="HM1601"/>
      <c r="HN1601"/>
      <c r="HO1601"/>
      <c r="HP1601"/>
      <c r="HQ1601"/>
      <c r="HR1601"/>
      <c r="HS1601"/>
      <c r="HT1601"/>
      <c r="HU1601"/>
      <c r="HV1601"/>
      <c r="HW1601"/>
      <c r="HX1601"/>
      <c r="HY1601"/>
      <c r="HZ1601"/>
      <c r="IA1601"/>
      <c r="IB1601"/>
      <c r="IC1601"/>
      <c r="ID1601"/>
      <c r="IE1601"/>
      <c r="IF1601"/>
      <c r="IG1601"/>
      <c r="IH1601"/>
      <c r="II1601"/>
      <c r="IJ1601"/>
      <c r="IK1601"/>
      <c r="IL1601"/>
      <c r="IM1601"/>
      <c r="IN1601"/>
      <c r="IO1601"/>
      <c r="IP1601"/>
      <c r="IQ1601"/>
      <c r="IR1601"/>
      <c r="IS1601"/>
      <c r="IT1601"/>
      <c r="IU1601"/>
      <c r="IV1601"/>
      <c r="IW1601"/>
      <c r="IX1601"/>
      <c r="IY1601"/>
      <c r="IZ1601"/>
      <c r="JA1601"/>
      <c r="JB1601"/>
      <c r="JC1601"/>
      <c r="JD1601"/>
      <c r="JE1601"/>
      <c r="JF1601"/>
      <c r="JG1601"/>
      <c r="JH1601"/>
      <c r="JI1601"/>
      <c r="JJ1601"/>
      <c r="JK1601"/>
      <c r="JL1601"/>
      <c r="JM1601"/>
      <c r="JN1601"/>
      <c r="JO1601"/>
      <c r="JP1601"/>
      <c r="JQ1601"/>
      <c r="JR1601"/>
      <c r="JS1601"/>
      <c r="JT1601"/>
      <c r="JU1601"/>
      <c r="JV1601"/>
      <c r="JW1601"/>
      <c r="JX1601"/>
      <c r="JY1601"/>
      <c r="JZ1601"/>
      <c r="KA1601"/>
      <c r="KB1601"/>
      <c r="KC1601"/>
      <c r="KD1601"/>
      <c r="KE1601"/>
      <c r="KF1601"/>
      <c r="KG1601"/>
      <c r="KH1601"/>
      <c r="KI1601"/>
      <c r="KJ1601"/>
      <c r="KK1601"/>
      <c r="KL1601"/>
      <c r="KM1601"/>
      <c r="KN1601"/>
      <c r="KO1601"/>
      <c r="KP1601"/>
      <c r="KQ1601"/>
      <c r="KR1601"/>
      <c r="KS1601"/>
      <c r="KT1601"/>
      <c r="KU1601"/>
      <c r="KV1601"/>
      <c r="KW1601"/>
      <c r="KX1601"/>
      <c r="KY1601"/>
      <c r="KZ1601"/>
      <c r="LA1601"/>
      <c r="LB1601"/>
      <c r="LC1601"/>
      <c r="LD1601"/>
      <c r="LE1601"/>
      <c r="LF1601"/>
      <c r="LG1601"/>
      <c r="LH1601"/>
      <c r="LI1601"/>
      <c r="LJ1601"/>
      <c r="LK1601"/>
      <c r="LL1601"/>
      <c r="LM1601"/>
      <c r="LN1601"/>
      <c r="LO1601"/>
      <c r="LP1601"/>
      <c r="LQ1601"/>
      <c r="LR1601"/>
      <c r="LS1601"/>
      <c r="LT1601"/>
      <c r="LU1601"/>
      <c r="LV1601"/>
      <c r="LW1601"/>
      <c r="LX1601"/>
      <c r="LY1601"/>
      <c r="LZ1601"/>
      <c r="MA1601"/>
      <c r="MB1601"/>
      <c r="MC1601"/>
      <c r="MD1601"/>
      <c r="ME1601"/>
      <c r="MF1601"/>
      <c r="MG1601"/>
      <c r="MH1601"/>
      <c r="MI1601"/>
      <c r="MJ1601"/>
      <c r="MK1601"/>
      <c r="ML1601"/>
      <c r="MM1601"/>
      <c r="MN1601"/>
      <c r="MO1601"/>
      <c r="MP1601"/>
      <c r="MQ1601"/>
      <c r="MR1601"/>
      <c r="MS1601"/>
      <c r="MT1601"/>
      <c r="MU1601"/>
      <c r="MV1601"/>
      <c r="MW1601"/>
      <c r="MX1601"/>
      <c r="MY1601"/>
      <c r="MZ1601"/>
      <c r="NA1601"/>
      <c r="NB1601"/>
      <c r="NC1601"/>
      <c r="ND1601"/>
      <c r="NE1601"/>
      <c r="NF1601"/>
      <c r="NG1601"/>
      <c r="NH1601"/>
      <c r="NI1601"/>
      <c r="NJ1601"/>
      <c r="NK1601"/>
      <c r="NL1601"/>
      <c r="NM1601"/>
      <c r="NN1601"/>
      <c r="NO1601"/>
      <c r="NP1601"/>
      <c r="NQ1601"/>
      <c r="NR1601"/>
      <c r="NS1601"/>
      <c r="NT1601"/>
      <c r="NU1601"/>
      <c r="NV1601"/>
      <c r="NW1601"/>
      <c r="NX1601"/>
      <c r="NY1601"/>
      <c r="NZ1601"/>
      <c r="OA1601"/>
    </row>
    <row r="1602" spans="16:391"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  <c r="CN1602"/>
      <c r="CO1602"/>
      <c r="CP1602"/>
      <c r="CQ1602"/>
      <c r="CR1602"/>
      <c r="CS1602"/>
      <c r="CT1602"/>
      <c r="CU1602"/>
      <c r="CV1602"/>
      <c r="CW1602"/>
      <c r="CX1602"/>
      <c r="CY1602"/>
      <c r="CZ1602"/>
      <c r="DA1602"/>
      <c r="DB1602"/>
      <c r="DC1602"/>
      <c r="DD1602"/>
      <c r="DE1602"/>
      <c r="DF1602"/>
      <c r="DG1602"/>
      <c r="DH1602"/>
      <c r="DI1602"/>
      <c r="DJ1602"/>
      <c r="DK1602"/>
      <c r="DL1602"/>
      <c r="DM1602"/>
      <c r="DN1602"/>
      <c r="DO1602"/>
      <c r="DP1602"/>
      <c r="DQ1602"/>
      <c r="DR1602"/>
      <c r="DS1602"/>
      <c r="DT1602"/>
      <c r="DU1602"/>
      <c r="DV1602"/>
      <c r="DW1602"/>
      <c r="DX1602"/>
      <c r="DY1602"/>
      <c r="DZ1602"/>
      <c r="EA1602"/>
      <c r="EB1602"/>
      <c r="EC1602"/>
      <c r="ED1602"/>
      <c r="EE1602"/>
      <c r="EF1602"/>
      <c r="EG1602"/>
      <c r="EH1602"/>
      <c r="EI1602"/>
      <c r="EJ1602"/>
      <c r="EK1602"/>
      <c r="EL1602"/>
      <c r="EM1602"/>
      <c r="EN1602"/>
      <c r="EO1602"/>
      <c r="EP1602"/>
      <c r="EQ1602"/>
      <c r="ER1602"/>
      <c r="ES1602"/>
      <c r="ET1602"/>
      <c r="EU1602"/>
      <c r="EV1602"/>
      <c r="EW1602"/>
      <c r="EX1602"/>
      <c r="EY1602"/>
      <c r="EZ1602"/>
      <c r="FA1602"/>
      <c r="FB1602"/>
      <c r="FC1602"/>
      <c r="FD1602"/>
      <c r="FE1602"/>
      <c r="FF1602"/>
      <c r="FG1602"/>
      <c r="FH1602"/>
      <c r="FI1602"/>
      <c r="FJ1602"/>
      <c r="FK1602"/>
      <c r="FL1602"/>
      <c r="FM1602"/>
      <c r="FN1602"/>
      <c r="FO1602"/>
      <c r="FP1602"/>
      <c r="FQ1602"/>
      <c r="FR1602"/>
      <c r="FS1602"/>
      <c r="FT1602"/>
      <c r="FU1602"/>
      <c r="FV1602"/>
      <c r="FW1602"/>
      <c r="FX1602"/>
      <c r="FY1602"/>
      <c r="FZ1602"/>
      <c r="GA1602"/>
      <c r="GB1602"/>
      <c r="GC1602"/>
      <c r="GD1602"/>
      <c r="GE1602"/>
      <c r="GF1602"/>
      <c r="GG1602"/>
      <c r="GH1602"/>
      <c r="GI1602"/>
      <c r="GJ1602"/>
      <c r="GK1602"/>
      <c r="GL1602"/>
      <c r="GM1602"/>
      <c r="GN1602"/>
      <c r="GO1602"/>
      <c r="GP1602"/>
      <c r="GQ1602"/>
      <c r="GR1602"/>
      <c r="GS1602"/>
      <c r="GT1602"/>
      <c r="GU1602"/>
      <c r="GV1602"/>
      <c r="GW1602"/>
      <c r="GX1602"/>
      <c r="GY1602"/>
      <c r="GZ1602"/>
      <c r="HA1602"/>
      <c r="HB1602"/>
      <c r="HC1602"/>
      <c r="HD1602"/>
      <c r="HE1602"/>
      <c r="HF1602"/>
      <c r="HG1602"/>
      <c r="HH1602"/>
      <c r="HI1602"/>
      <c r="HJ1602"/>
      <c r="HK1602"/>
      <c r="HL1602"/>
      <c r="HM1602"/>
      <c r="HN1602"/>
      <c r="HO1602"/>
      <c r="HP1602"/>
      <c r="HQ1602"/>
      <c r="HR1602"/>
      <c r="HS1602"/>
      <c r="HT1602"/>
      <c r="HU1602"/>
      <c r="HV1602"/>
      <c r="HW1602"/>
      <c r="HX1602"/>
      <c r="HY1602"/>
      <c r="HZ1602"/>
      <c r="IA1602"/>
      <c r="IB1602"/>
      <c r="IC1602"/>
      <c r="ID1602"/>
      <c r="IE1602"/>
      <c r="IF1602"/>
      <c r="IG1602"/>
      <c r="IH1602"/>
      <c r="II1602"/>
      <c r="IJ1602"/>
      <c r="IK1602"/>
      <c r="IL1602"/>
      <c r="IM1602"/>
      <c r="IN1602"/>
      <c r="IO1602"/>
      <c r="IP1602"/>
      <c r="IQ1602"/>
      <c r="IR1602"/>
      <c r="IS1602"/>
      <c r="IT1602"/>
      <c r="IU1602"/>
      <c r="IV1602"/>
      <c r="IW1602"/>
      <c r="IX1602"/>
      <c r="IY1602"/>
      <c r="IZ1602"/>
      <c r="JA1602"/>
      <c r="JB1602"/>
      <c r="JC1602"/>
      <c r="JD1602"/>
      <c r="JE1602"/>
      <c r="JF1602"/>
      <c r="JG1602"/>
      <c r="JH1602"/>
      <c r="JI1602"/>
      <c r="JJ1602"/>
      <c r="JK1602"/>
      <c r="JL1602"/>
      <c r="JM1602"/>
      <c r="JN1602"/>
      <c r="JO1602"/>
      <c r="JP1602"/>
      <c r="JQ1602"/>
      <c r="JR1602"/>
      <c r="JS1602"/>
      <c r="JT1602"/>
      <c r="JU1602"/>
      <c r="JV1602"/>
      <c r="JW1602"/>
      <c r="JX1602"/>
      <c r="JY1602"/>
      <c r="JZ1602"/>
      <c r="KA1602"/>
      <c r="KB1602"/>
      <c r="KC1602"/>
      <c r="KD1602"/>
      <c r="KE1602"/>
      <c r="KF1602"/>
      <c r="KG1602"/>
      <c r="KH1602"/>
      <c r="KI1602"/>
      <c r="KJ1602"/>
      <c r="KK1602"/>
      <c r="KL1602"/>
      <c r="KM1602"/>
      <c r="KN1602"/>
      <c r="KO1602"/>
      <c r="KP1602"/>
      <c r="KQ1602"/>
      <c r="KR1602"/>
      <c r="KS1602"/>
      <c r="KT1602"/>
      <c r="KU1602"/>
      <c r="KV1602"/>
      <c r="KW1602"/>
      <c r="KX1602"/>
      <c r="KY1602"/>
      <c r="KZ1602"/>
      <c r="LA1602"/>
      <c r="LB1602"/>
      <c r="LC1602"/>
      <c r="LD1602"/>
      <c r="LE1602"/>
      <c r="LF1602"/>
      <c r="LG1602"/>
      <c r="LH1602"/>
      <c r="LI1602"/>
      <c r="LJ1602"/>
      <c r="LK1602"/>
      <c r="LL1602"/>
      <c r="LM1602"/>
      <c r="LN1602"/>
      <c r="LO1602"/>
      <c r="LP1602"/>
      <c r="LQ1602"/>
      <c r="LR1602"/>
      <c r="LS1602"/>
      <c r="LT1602"/>
      <c r="LU1602"/>
      <c r="LV1602"/>
      <c r="LW1602"/>
      <c r="LX1602"/>
      <c r="LY1602"/>
      <c r="LZ1602"/>
      <c r="MA1602"/>
      <c r="MB1602"/>
      <c r="MC1602"/>
      <c r="MD1602"/>
      <c r="ME1602"/>
      <c r="MF1602"/>
      <c r="MG1602"/>
      <c r="MH1602"/>
      <c r="MI1602"/>
      <c r="MJ1602"/>
      <c r="MK1602"/>
      <c r="ML1602"/>
      <c r="MM1602"/>
      <c r="MN1602"/>
      <c r="MO1602"/>
      <c r="MP1602"/>
      <c r="MQ1602"/>
      <c r="MR1602"/>
      <c r="MS1602"/>
      <c r="MT1602"/>
      <c r="MU1602"/>
      <c r="MV1602"/>
      <c r="MW1602"/>
      <c r="MX1602"/>
      <c r="MY1602"/>
      <c r="MZ1602"/>
      <c r="NA1602"/>
      <c r="NB1602"/>
      <c r="NC1602"/>
      <c r="ND1602"/>
      <c r="NE1602"/>
      <c r="NF1602"/>
      <c r="NG1602"/>
      <c r="NH1602"/>
      <c r="NI1602"/>
      <c r="NJ1602"/>
      <c r="NK1602"/>
      <c r="NL1602"/>
      <c r="NM1602"/>
      <c r="NN1602"/>
      <c r="NO1602"/>
      <c r="NP1602"/>
      <c r="NQ1602"/>
      <c r="NR1602"/>
      <c r="NS1602"/>
      <c r="NT1602"/>
      <c r="NU1602"/>
      <c r="NV1602"/>
      <c r="NW1602"/>
      <c r="NX1602"/>
      <c r="NY1602"/>
      <c r="NZ1602"/>
      <c r="OA1602"/>
    </row>
    <row r="1603" spans="16:391"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  <c r="CN1603"/>
      <c r="CO1603"/>
      <c r="CP1603"/>
      <c r="CQ1603"/>
      <c r="CR1603"/>
      <c r="CS1603"/>
      <c r="CT1603"/>
      <c r="CU1603"/>
      <c r="CV1603"/>
      <c r="CW1603"/>
      <c r="CX1603"/>
      <c r="CY1603"/>
      <c r="CZ1603"/>
      <c r="DA1603"/>
      <c r="DB1603"/>
      <c r="DC1603"/>
      <c r="DD1603"/>
      <c r="DE1603"/>
      <c r="DF1603"/>
      <c r="DG1603"/>
      <c r="DH1603"/>
      <c r="DI1603"/>
      <c r="DJ1603"/>
      <c r="DK1603"/>
      <c r="DL1603"/>
      <c r="DM1603"/>
      <c r="DN1603"/>
      <c r="DO1603"/>
      <c r="DP1603"/>
      <c r="DQ1603"/>
      <c r="DR1603"/>
      <c r="DS1603"/>
      <c r="DT1603"/>
      <c r="DU1603"/>
      <c r="DV1603"/>
      <c r="DW1603"/>
      <c r="DX1603"/>
      <c r="DY1603"/>
      <c r="DZ1603"/>
      <c r="EA1603"/>
      <c r="EB1603"/>
      <c r="EC1603"/>
      <c r="ED1603"/>
      <c r="EE1603"/>
      <c r="EF1603"/>
      <c r="EG1603"/>
      <c r="EH1603"/>
      <c r="EI1603"/>
      <c r="EJ1603"/>
      <c r="EK1603"/>
      <c r="EL1603"/>
      <c r="EM1603"/>
      <c r="EN1603"/>
      <c r="EO1603"/>
      <c r="EP1603"/>
      <c r="EQ1603"/>
      <c r="ER1603"/>
      <c r="ES1603"/>
      <c r="ET1603"/>
      <c r="EU1603"/>
      <c r="EV1603"/>
      <c r="EW1603"/>
      <c r="EX1603"/>
      <c r="EY1603"/>
      <c r="EZ1603"/>
      <c r="FA1603"/>
      <c r="FB1603"/>
      <c r="FC1603"/>
      <c r="FD1603"/>
      <c r="FE1603"/>
      <c r="FF1603"/>
      <c r="FG1603"/>
      <c r="FH1603"/>
      <c r="FI1603"/>
      <c r="FJ1603"/>
      <c r="FK1603"/>
      <c r="FL1603"/>
      <c r="FM1603"/>
      <c r="FN1603"/>
      <c r="FO1603"/>
      <c r="FP1603"/>
      <c r="FQ1603"/>
      <c r="FR1603"/>
      <c r="FS1603"/>
      <c r="FT1603"/>
      <c r="FU1603"/>
      <c r="FV1603"/>
      <c r="FW1603"/>
      <c r="FX1603"/>
      <c r="FY1603"/>
      <c r="FZ1603"/>
      <c r="GA1603"/>
      <c r="GB1603"/>
      <c r="GC1603"/>
      <c r="GD1603"/>
      <c r="GE1603"/>
      <c r="GF1603"/>
      <c r="GG1603"/>
      <c r="GH1603"/>
      <c r="GI1603"/>
      <c r="GJ1603"/>
      <c r="GK1603"/>
      <c r="GL1603"/>
      <c r="GM1603"/>
      <c r="GN1603"/>
      <c r="GO1603"/>
      <c r="GP1603"/>
      <c r="GQ1603"/>
      <c r="GR1603"/>
      <c r="GS1603"/>
      <c r="GT1603"/>
      <c r="GU1603"/>
      <c r="GV1603"/>
      <c r="GW1603"/>
      <c r="GX1603"/>
      <c r="GY1603"/>
      <c r="GZ1603"/>
      <c r="HA1603"/>
      <c r="HB1603"/>
      <c r="HC1603"/>
      <c r="HD1603"/>
      <c r="HE1603"/>
      <c r="HF1603"/>
      <c r="HG1603"/>
      <c r="HH1603"/>
      <c r="HI1603"/>
      <c r="HJ1603"/>
      <c r="HK1603"/>
      <c r="HL1603"/>
      <c r="HM1603"/>
      <c r="HN1603"/>
      <c r="HO1603"/>
      <c r="HP1603"/>
      <c r="HQ1603"/>
      <c r="HR1603"/>
      <c r="HS1603"/>
      <c r="HT1603"/>
      <c r="HU1603"/>
      <c r="HV1603"/>
      <c r="HW1603"/>
      <c r="HX1603"/>
      <c r="HY1603"/>
      <c r="HZ1603"/>
      <c r="IA1603"/>
      <c r="IB1603"/>
      <c r="IC1603"/>
      <c r="ID1603"/>
      <c r="IE1603"/>
      <c r="IF1603"/>
      <c r="IG1603"/>
      <c r="IH1603"/>
      <c r="II1603"/>
      <c r="IJ1603"/>
      <c r="IK1603"/>
      <c r="IL1603"/>
      <c r="IM1603"/>
      <c r="IN1603"/>
      <c r="IO1603"/>
      <c r="IP1603"/>
      <c r="IQ1603"/>
      <c r="IR1603"/>
      <c r="IS1603"/>
      <c r="IT1603"/>
      <c r="IU1603"/>
      <c r="IV1603"/>
      <c r="IW1603"/>
      <c r="IX1603"/>
      <c r="IY1603"/>
      <c r="IZ1603"/>
      <c r="JA1603"/>
      <c r="JB1603"/>
      <c r="JC1603"/>
      <c r="JD1603"/>
      <c r="JE1603"/>
      <c r="JF1603"/>
      <c r="JG1603"/>
      <c r="JH1603"/>
      <c r="JI1603"/>
      <c r="JJ1603"/>
      <c r="JK1603"/>
      <c r="JL1603"/>
      <c r="JM1603"/>
      <c r="JN1603"/>
      <c r="JO1603"/>
      <c r="JP1603"/>
      <c r="JQ1603"/>
      <c r="JR1603"/>
      <c r="JS1603"/>
      <c r="JT1603"/>
      <c r="JU1603"/>
      <c r="JV1603"/>
      <c r="JW1603"/>
      <c r="JX1603"/>
      <c r="JY1603"/>
      <c r="JZ1603"/>
      <c r="KA1603"/>
      <c r="KB1603"/>
      <c r="KC1603"/>
      <c r="KD1603"/>
      <c r="KE1603"/>
      <c r="KF1603"/>
      <c r="KG1603"/>
      <c r="KH1603"/>
      <c r="KI1603"/>
      <c r="KJ1603"/>
      <c r="KK1603"/>
      <c r="KL1603"/>
      <c r="KM1603"/>
      <c r="KN1603"/>
      <c r="KO1603"/>
      <c r="KP1603"/>
      <c r="KQ1603"/>
      <c r="KR1603"/>
      <c r="KS1603"/>
      <c r="KT1603"/>
      <c r="KU1603"/>
      <c r="KV1603"/>
      <c r="KW1603"/>
      <c r="KX1603"/>
      <c r="KY1603"/>
      <c r="KZ1603"/>
      <c r="LA1603"/>
      <c r="LB1603"/>
      <c r="LC1603"/>
      <c r="LD1603"/>
      <c r="LE1603"/>
      <c r="LF1603"/>
      <c r="LG1603"/>
      <c r="LH1603"/>
      <c r="LI1603"/>
      <c r="LJ1603"/>
      <c r="LK1603"/>
      <c r="LL1603"/>
      <c r="LM1603"/>
      <c r="LN1603"/>
      <c r="LO1603"/>
      <c r="LP1603"/>
      <c r="LQ1603"/>
      <c r="LR1603"/>
      <c r="LS1603"/>
      <c r="LT1603"/>
      <c r="LU1603"/>
      <c r="LV1603"/>
      <c r="LW1603"/>
      <c r="LX1603"/>
      <c r="LY1603"/>
      <c r="LZ1603"/>
      <c r="MA1603"/>
      <c r="MB1603"/>
      <c r="MC1603"/>
      <c r="MD1603"/>
      <c r="ME1603"/>
      <c r="MF1603"/>
      <c r="MG1603"/>
      <c r="MH1603"/>
      <c r="MI1603"/>
      <c r="MJ1603"/>
      <c r="MK1603"/>
      <c r="ML1603"/>
      <c r="MM1603"/>
      <c r="MN1603"/>
      <c r="MO1603"/>
      <c r="MP1603"/>
      <c r="MQ1603"/>
      <c r="MR1603"/>
      <c r="MS1603"/>
      <c r="MT1603"/>
      <c r="MU1603"/>
      <c r="MV1603"/>
      <c r="MW1603"/>
      <c r="MX1603"/>
      <c r="MY1603"/>
      <c r="MZ1603"/>
      <c r="NA1603"/>
      <c r="NB1603"/>
      <c r="NC1603"/>
      <c r="ND1603"/>
      <c r="NE1603"/>
      <c r="NF1603"/>
      <c r="NG1603"/>
      <c r="NH1603"/>
      <c r="NI1603"/>
      <c r="NJ1603"/>
      <c r="NK1603"/>
      <c r="NL1603"/>
      <c r="NM1603"/>
      <c r="NN1603"/>
      <c r="NO1603"/>
      <c r="NP1603"/>
      <c r="NQ1603"/>
      <c r="NR1603"/>
      <c r="NS1603"/>
      <c r="NT1603"/>
      <c r="NU1603"/>
      <c r="NV1603"/>
      <c r="NW1603"/>
      <c r="NX1603"/>
      <c r="NY1603"/>
      <c r="NZ1603"/>
      <c r="OA1603"/>
    </row>
    <row r="1604" spans="16:391"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  <c r="CN1604"/>
      <c r="CO1604"/>
      <c r="CP1604"/>
      <c r="CQ1604"/>
      <c r="CR1604"/>
      <c r="CS1604"/>
      <c r="CT1604"/>
      <c r="CU1604"/>
      <c r="CV1604"/>
      <c r="CW1604"/>
      <c r="CX1604"/>
      <c r="CY1604"/>
      <c r="CZ1604"/>
      <c r="DA1604"/>
      <c r="DB1604"/>
      <c r="DC1604"/>
      <c r="DD1604"/>
      <c r="DE1604"/>
      <c r="DF1604"/>
      <c r="DG1604"/>
      <c r="DH1604"/>
      <c r="DI1604"/>
      <c r="DJ1604"/>
      <c r="DK1604"/>
      <c r="DL1604"/>
      <c r="DM1604"/>
      <c r="DN1604"/>
      <c r="DO1604"/>
      <c r="DP1604"/>
      <c r="DQ1604"/>
      <c r="DR1604"/>
      <c r="DS1604"/>
      <c r="DT1604"/>
      <c r="DU1604"/>
      <c r="DV1604"/>
      <c r="DW1604"/>
      <c r="DX1604"/>
      <c r="DY1604"/>
      <c r="DZ1604"/>
      <c r="EA1604"/>
      <c r="EB1604"/>
      <c r="EC1604"/>
      <c r="ED1604"/>
      <c r="EE1604"/>
      <c r="EF1604"/>
      <c r="EG1604"/>
      <c r="EH1604"/>
      <c r="EI1604"/>
      <c r="EJ1604"/>
      <c r="EK1604"/>
      <c r="EL1604"/>
      <c r="EM1604"/>
      <c r="EN1604"/>
      <c r="EO1604"/>
      <c r="EP1604"/>
      <c r="EQ1604"/>
      <c r="ER1604"/>
      <c r="ES1604"/>
      <c r="ET1604"/>
      <c r="EU1604"/>
      <c r="EV1604"/>
      <c r="EW1604"/>
      <c r="EX1604"/>
      <c r="EY1604"/>
      <c r="EZ1604"/>
      <c r="FA1604"/>
      <c r="FB1604"/>
      <c r="FC1604"/>
      <c r="FD1604"/>
      <c r="FE1604"/>
      <c r="FF1604"/>
      <c r="FG1604"/>
      <c r="FH1604"/>
      <c r="FI1604"/>
      <c r="FJ1604"/>
      <c r="FK1604"/>
      <c r="FL1604"/>
      <c r="FM1604"/>
      <c r="FN1604"/>
      <c r="FO1604"/>
      <c r="FP1604"/>
      <c r="FQ1604"/>
      <c r="FR1604"/>
      <c r="FS1604"/>
      <c r="FT1604"/>
      <c r="FU1604"/>
      <c r="FV1604"/>
      <c r="FW1604"/>
      <c r="FX1604"/>
      <c r="FY1604"/>
      <c r="FZ1604"/>
      <c r="GA1604"/>
      <c r="GB1604"/>
      <c r="GC1604"/>
      <c r="GD1604"/>
      <c r="GE1604"/>
      <c r="GF1604"/>
      <c r="GG1604"/>
      <c r="GH1604"/>
      <c r="GI1604"/>
      <c r="GJ1604"/>
      <c r="GK1604"/>
      <c r="GL1604"/>
      <c r="GM1604"/>
      <c r="GN1604"/>
      <c r="GO1604"/>
      <c r="GP1604"/>
      <c r="GQ1604"/>
      <c r="GR1604"/>
      <c r="GS1604"/>
      <c r="GT1604"/>
      <c r="GU1604"/>
      <c r="GV1604"/>
      <c r="GW1604"/>
      <c r="GX1604"/>
      <c r="GY1604"/>
      <c r="GZ1604"/>
      <c r="HA1604"/>
      <c r="HB1604"/>
      <c r="HC1604"/>
      <c r="HD1604"/>
      <c r="HE1604"/>
      <c r="HF1604"/>
      <c r="HG1604"/>
      <c r="HH1604"/>
      <c r="HI1604"/>
      <c r="HJ1604"/>
      <c r="HK1604"/>
      <c r="HL1604"/>
      <c r="HM1604"/>
      <c r="HN1604"/>
      <c r="HO1604"/>
      <c r="HP1604"/>
      <c r="HQ1604"/>
      <c r="HR1604"/>
      <c r="HS1604"/>
      <c r="HT1604"/>
      <c r="HU1604"/>
      <c r="HV1604"/>
      <c r="HW1604"/>
      <c r="HX1604"/>
      <c r="HY1604"/>
      <c r="HZ1604"/>
      <c r="IA1604"/>
      <c r="IB1604"/>
      <c r="IC1604"/>
      <c r="ID1604"/>
      <c r="IE1604"/>
      <c r="IF1604"/>
      <c r="IG1604"/>
      <c r="IH1604"/>
      <c r="II1604"/>
      <c r="IJ1604"/>
      <c r="IK1604"/>
      <c r="IL1604"/>
      <c r="IM1604"/>
      <c r="IN1604"/>
      <c r="IO1604"/>
      <c r="IP1604"/>
      <c r="IQ1604"/>
      <c r="IR1604"/>
      <c r="IS1604"/>
      <c r="IT1604"/>
      <c r="IU1604"/>
      <c r="IV1604"/>
      <c r="IW1604"/>
      <c r="IX1604"/>
      <c r="IY1604"/>
      <c r="IZ1604"/>
      <c r="JA1604"/>
      <c r="JB1604"/>
      <c r="JC1604"/>
      <c r="JD1604"/>
      <c r="JE1604"/>
      <c r="JF1604"/>
      <c r="JG1604"/>
      <c r="JH1604"/>
      <c r="JI1604"/>
      <c r="JJ1604"/>
      <c r="JK1604"/>
      <c r="JL1604"/>
      <c r="JM1604"/>
      <c r="JN1604"/>
      <c r="JO1604"/>
      <c r="JP1604"/>
      <c r="JQ1604"/>
      <c r="JR1604"/>
      <c r="JS1604"/>
      <c r="JT1604"/>
      <c r="JU1604"/>
      <c r="JV1604"/>
      <c r="JW1604"/>
      <c r="JX1604"/>
      <c r="JY1604"/>
      <c r="JZ1604"/>
      <c r="KA1604"/>
      <c r="KB1604"/>
      <c r="KC1604"/>
      <c r="KD1604"/>
      <c r="KE1604"/>
      <c r="KF1604"/>
      <c r="KG1604"/>
      <c r="KH1604"/>
      <c r="KI1604"/>
      <c r="KJ1604"/>
      <c r="KK1604"/>
      <c r="KL1604"/>
      <c r="KM1604"/>
      <c r="KN1604"/>
      <c r="KO1604"/>
      <c r="KP1604"/>
      <c r="KQ1604"/>
      <c r="KR1604"/>
      <c r="KS1604"/>
      <c r="KT1604"/>
      <c r="KU1604"/>
      <c r="KV1604"/>
      <c r="KW1604"/>
      <c r="KX1604"/>
      <c r="KY1604"/>
      <c r="KZ1604"/>
      <c r="LA1604"/>
      <c r="LB1604"/>
      <c r="LC1604"/>
      <c r="LD1604"/>
      <c r="LE1604"/>
      <c r="LF1604"/>
      <c r="LG1604"/>
      <c r="LH1604"/>
      <c r="LI1604"/>
      <c r="LJ1604"/>
      <c r="LK1604"/>
      <c r="LL1604"/>
      <c r="LM1604"/>
      <c r="LN1604"/>
      <c r="LO1604"/>
      <c r="LP1604"/>
      <c r="LQ1604"/>
      <c r="LR1604"/>
      <c r="LS1604"/>
      <c r="LT1604"/>
      <c r="LU1604"/>
      <c r="LV1604"/>
      <c r="LW1604"/>
      <c r="LX1604"/>
      <c r="LY1604"/>
      <c r="LZ1604"/>
      <c r="MA1604"/>
      <c r="MB1604"/>
      <c r="MC1604"/>
      <c r="MD1604"/>
      <c r="ME1604"/>
      <c r="MF1604"/>
      <c r="MG1604"/>
      <c r="MH1604"/>
      <c r="MI1604"/>
      <c r="MJ1604"/>
      <c r="MK1604"/>
      <c r="ML1604"/>
      <c r="MM1604"/>
      <c r="MN1604"/>
      <c r="MO1604"/>
      <c r="MP1604"/>
      <c r="MQ1604"/>
      <c r="MR1604"/>
      <c r="MS1604"/>
      <c r="MT1604"/>
      <c r="MU1604"/>
      <c r="MV1604"/>
      <c r="MW1604"/>
      <c r="MX1604"/>
      <c r="MY1604"/>
      <c r="MZ1604"/>
      <c r="NA1604"/>
      <c r="NB1604"/>
      <c r="NC1604"/>
      <c r="ND1604"/>
      <c r="NE1604"/>
      <c r="NF1604"/>
      <c r="NG1604"/>
      <c r="NH1604"/>
      <c r="NI1604"/>
      <c r="NJ1604"/>
      <c r="NK1604"/>
      <c r="NL1604"/>
      <c r="NM1604"/>
      <c r="NN1604"/>
      <c r="NO1604"/>
      <c r="NP1604"/>
      <c r="NQ1604"/>
      <c r="NR1604"/>
      <c r="NS1604"/>
      <c r="NT1604"/>
      <c r="NU1604"/>
      <c r="NV1604"/>
      <c r="NW1604"/>
      <c r="NX1604"/>
      <c r="NY1604"/>
      <c r="NZ1604"/>
      <c r="OA1604"/>
    </row>
    <row r="1605" spans="16:391"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  <c r="CN1605"/>
      <c r="CO1605"/>
      <c r="CP1605"/>
      <c r="CQ1605"/>
      <c r="CR1605"/>
      <c r="CS1605"/>
      <c r="CT1605"/>
      <c r="CU1605"/>
      <c r="CV1605"/>
      <c r="CW1605"/>
      <c r="CX1605"/>
      <c r="CY1605"/>
      <c r="CZ1605"/>
      <c r="DA1605"/>
      <c r="DB1605"/>
      <c r="DC1605"/>
      <c r="DD1605"/>
      <c r="DE1605"/>
      <c r="DF1605"/>
      <c r="DG1605"/>
      <c r="DH1605"/>
      <c r="DI1605"/>
      <c r="DJ1605"/>
      <c r="DK1605"/>
      <c r="DL1605"/>
      <c r="DM1605"/>
      <c r="DN1605"/>
      <c r="DO1605"/>
      <c r="DP1605"/>
      <c r="DQ1605"/>
      <c r="DR1605"/>
      <c r="DS1605"/>
      <c r="DT1605"/>
      <c r="DU1605"/>
      <c r="DV1605"/>
      <c r="DW1605"/>
      <c r="DX1605"/>
      <c r="DY1605"/>
      <c r="DZ1605"/>
      <c r="EA1605"/>
      <c r="EB1605"/>
      <c r="EC1605"/>
      <c r="ED1605"/>
      <c r="EE1605"/>
      <c r="EF1605"/>
      <c r="EG1605"/>
      <c r="EH1605"/>
      <c r="EI1605"/>
      <c r="EJ1605"/>
      <c r="EK1605"/>
      <c r="EL1605"/>
      <c r="EM1605"/>
      <c r="EN1605"/>
      <c r="EO1605"/>
      <c r="EP1605"/>
      <c r="EQ1605"/>
      <c r="ER1605"/>
      <c r="ES1605"/>
      <c r="ET1605"/>
      <c r="EU1605"/>
      <c r="EV1605"/>
      <c r="EW1605"/>
      <c r="EX1605"/>
      <c r="EY1605"/>
      <c r="EZ1605"/>
      <c r="FA1605"/>
      <c r="FB1605"/>
      <c r="FC1605"/>
      <c r="FD1605"/>
      <c r="FE1605"/>
      <c r="FF1605"/>
      <c r="FG1605"/>
      <c r="FH1605"/>
      <c r="FI1605"/>
      <c r="FJ1605"/>
      <c r="FK1605"/>
      <c r="FL1605"/>
      <c r="FM1605"/>
      <c r="FN1605"/>
      <c r="FO1605"/>
      <c r="FP1605"/>
      <c r="FQ1605"/>
      <c r="FR1605"/>
      <c r="FS1605"/>
      <c r="FT1605"/>
      <c r="FU1605"/>
      <c r="FV1605"/>
      <c r="FW1605"/>
      <c r="FX1605"/>
      <c r="FY1605"/>
      <c r="FZ1605"/>
      <c r="GA1605"/>
      <c r="GB1605"/>
      <c r="GC1605"/>
      <c r="GD1605"/>
      <c r="GE1605"/>
      <c r="GF1605"/>
      <c r="GG1605"/>
      <c r="GH1605"/>
      <c r="GI1605"/>
      <c r="GJ1605"/>
      <c r="GK1605"/>
      <c r="GL1605"/>
      <c r="GM1605"/>
      <c r="GN1605"/>
      <c r="GO1605"/>
      <c r="GP1605"/>
      <c r="GQ1605"/>
      <c r="GR1605"/>
      <c r="GS1605"/>
      <c r="GT1605"/>
      <c r="GU1605"/>
      <c r="GV1605"/>
      <c r="GW1605"/>
      <c r="GX1605"/>
      <c r="GY1605"/>
      <c r="GZ1605"/>
      <c r="HA1605"/>
      <c r="HB1605"/>
      <c r="HC1605"/>
      <c r="HD1605"/>
      <c r="HE1605"/>
      <c r="HF1605"/>
      <c r="HG1605"/>
      <c r="HH1605"/>
      <c r="HI1605"/>
      <c r="HJ1605"/>
      <c r="HK1605"/>
      <c r="HL1605"/>
      <c r="HM1605"/>
      <c r="HN1605"/>
      <c r="HO1605"/>
      <c r="HP1605"/>
      <c r="HQ1605"/>
      <c r="HR1605"/>
      <c r="HS1605"/>
      <c r="HT1605"/>
      <c r="HU1605"/>
      <c r="HV1605"/>
      <c r="HW1605"/>
      <c r="HX1605"/>
      <c r="HY1605"/>
      <c r="HZ1605"/>
      <c r="IA1605"/>
      <c r="IB1605"/>
      <c r="IC1605"/>
      <c r="ID1605"/>
      <c r="IE1605"/>
      <c r="IF1605"/>
      <c r="IG1605"/>
      <c r="IH1605"/>
      <c r="II1605"/>
      <c r="IJ1605"/>
      <c r="IK1605"/>
      <c r="IL1605"/>
      <c r="IM1605"/>
      <c r="IN1605"/>
      <c r="IO1605"/>
      <c r="IP1605"/>
      <c r="IQ1605"/>
      <c r="IR1605"/>
      <c r="IS1605"/>
      <c r="IT1605"/>
      <c r="IU1605"/>
      <c r="IV1605"/>
      <c r="IW1605"/>
      <c r="IX1605"/>
      <c r="IY1605"/>
      <c r="IZ1605"/>
      <c r="JA1605"/>
      <c r="JB1605"/>
      <c r="JC1605"/>
      <c r="JD1605"/>
      <c r="JE1605"/>
      <c r="JF1605"/>
      <c r="JG1605"/>
      <c r="JH1605"/>
      <c r="JI1605"/>
      <c r="JJ1605"/>
      <c r="JK1605"/>
      <c r="JL1605"/>
      <c r="JM1605"/>
      <c r="JN1605"/>
      <c r="JO1605"/>
      <c r="JP1605"/>
      <c r="JQ1605"/>
      <c r="JR1605"/>
      <c r="JS1605"/>
      <c r="JT1605"/>
      <c r="JU1605"/>
      <c r="JV1605"/>
      <c r="JW1605"/>
      <c r="JX1605"/>
      <c r="JY1605"/>
      <c r="JZ1605"/>
      <c r="KA1605"/>
      <c r="KB1605"/>
      <c r="KC1605"/>
      <c r="KD1605"/>
      <c r="KE1605"/>
      <c r="KF1605"/>
      <c r="KG1605"/>
      <c r="KH1605"/>
      <c r="KI1605"/>
      <c r="KJ1605"/>
      <c r="KK1605"/>
      <c r="KL1605"/>
      <c r="KM1605"/>
      <c r="KN1605"/>
      <c r="KO1605"/>
      <c r="KP1605"/>
      <c r="KQ1605"/>
      <c r="KR1605"/>
      <c r="KS1605"/>
      <c r="KT1605"/>
      <c r="KU1605"/>
      <c r="KV1605"/>
      <c r="KW1605"/>
      <c r="KX1605"/>
      <c r="KY1605"/>
      <c r="KZ1605"/>
      <c r="LA1605"/>
      <c r="LB1605"/>
      <c r="LC1605"/>
      <c r="LD1605"/>
      <c r="LE1605"/>
      <c r="LF1605"/>
      <c r="LG1605"/>
      <c r="LH1605"/>
      <c r="LI1605"/>
      <c r="LJ1605"/>
      <c r="LK1605"/>
      <c r="LL1605"/>
      <c r="LM1605"/>
      <c r="LN1605"/>
      <c r="LO1605"/>
      <c r="LP1605"/>
      <c r="LQ1605"/>
      <c r="LR1605"/>
      <c r="LS1605"/>
      <c r="LT1605"/>
      <c r="LU1605"/>
      <c r="LV1605"/>
      <c r="LW1605"/>
      <c r="LX1605"/>
      <c r="LY1605"/>
      <c r="LZ1605"/>
      <c r="MA1605"/>
      <c r="MB1605"/>
      <c r="MC1605"/>
      <c r="MD1605"/>
      <c r="ME1605"/>
      <c r="MF1605"/>
      <c r="MG1605"/>
      <c r="MH1605"/>
      <c r="MI1605"/>
      <c r="MJ1605"/>
      <c r="MK1605"/>
      <c r="ML1605"/>
      <c r="MM1605"/>
      <c r="MN1605"/>
      <c r="MO1605"/>
      <c r="MP1605"/>
      <c r="MQ1605"/>
      <c r="MR1605"/>
      <c r="MS1605"/>
      <c r="MT1605"/>
      <c r="MU1605"/>
      <c r="MV1605"/>
      <c r="MW1605"/>
      <c r="MX1605"/>
      <c r="MY1605"/>
      <c r="MZ1605"/>
      <c r="NA1605"/>
      <c r="NB1605"/>
      <c r="NC1605"/>
      <c r="ND1605"/>
      <c r="NE1605"/>
      <c r="NF1605"/>
      <c r="NG1605"/>
      <c r="NH1605"/>
      <c r="NI1605"/>
      <c r="NJ1605"/>
      <c r="NK1605"/>
      <c r="NL1605"/>
      <c r="NM1605"/>
      <c r="NN1605"/>
      <c r="NO1605"/>
      <c r="NP1605"/>
      <c r="NQ1605"/>
      <c r="NR1605"/>
      <c r="NS1605"/>
      <c r="NT1605"/>
      <c r="NU1605"/>
      <c r="NV1605"/>
      <c r="NW1605"/>
      <c r="NX1605"/>
      <c r="NY1605"/>
      <c r="NZ1605"/>
      <c r="OA1605"/>
    </row>
    <row r="1606" spans="16:391"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  <c r="CN1606"/>
      <c r="CO1606"/>
      <c r="CP1606"/>
      <c r="CQ1606"/>
      <c r="CR1606"/>
      <c r="CS1606"/>
      <c r="CT1606"/>
      <c r="CU1606"/>
      <c r="CV1606"/>
      <c r="CW1606"/>
      <c r="CX1606"/>
      <c r="CY1606"/>
      <c r="CZ1606"/>
      <c r="DA1606"/>
      <c r="DB1606"/>
      <c r="DC1606"/>
      <c r="DD1606"/>
      <c r="DE1606"/>
      <c r="DF1606"/>
      <c r="DG1606"/>
      <c r="DH1606"/>
      <c r="DI1606"/>
      <c r="DJ1606"/>
      <c r="DK1606"/>
      <c r="DL1606"/>
      <c r="DM1606"/>
      <c r="DN1606"/>
      <c r="DO1606"/>
      <c r="DP1606"/>
      <c r="DQ1606"/>
      <c r="DR1606"/>
      <c r="DS1606"/>
      <c r="DT1606"/>
      <c r="DU1606"/>
      <c r="DV1606"/>
      <c r="DW1606"/>
      <c r="DX1606"/>
      <c r="DY1606"/>
      <c r="DZ1606"/>
      <c r="EA1606"/>
      <c r="EB1606"/>
      <c r="EC1606"/>
      <c r="ED1606"/>
      <c r="EE1606"/>
      <c r="EF1606"/>
      <c r="EG1606"/>
      <c r="EH1606"/>
      <c r="EI1606"/>
      <c r="EJ1606"/>
      <c r="EK1606"/>
      <c r="EL1606"/>
      <c r="EM1606"/>
      <c r="EN1606"/>
      <c r="EO1606"/>
      <c r="EP1606"/>
      <c r="EQ1606"/>
      <c r="ER1606"/>
      <c r="ES1606"/>
      <c r="ET1606"/>
      <c r="EU1606"/>
      <c r="EV1606"/>
      <c r="EW1606"/>
      <c r="EX1606"/>
      <c r="EY1606"/>
      <c r="EZ1606"/>
      <c r="FA1606"/>
      <c r="FB1606"/>
      <c r="FC1606"/>
      <c r="FD1606"/>
      <c r="FE1606"/>
      <c r="FF1606"/>
      <c r="FG1606"/>
      <c r="FH1606"/>
      <c r="FI1606"/>
      <c r="FJ1606"/>
      <c r="FK1606"/>
      <c r="FL1606"/>
      <c r="FM1606"/>
      <c r="FN1606"/>
      <c r="FO1606"/>
      <c r="FP1606"/>
      <c r="FQ1606"/>
      <c r="FR1606"/>
      <c r="FS1606"/>
      <c r="FT1606"/>
      <c r="FU1606"/>
      <c r="FV1606"/>
      <c r="FW1606"/>
      <c r="FX1606"/>
      <c r="FY1606"/>
      <c r="FZ1606"/>
      <c r="GA1606"/>
      <c r="GB1606"/>
      <c r="GC1606"/>
      <c r="GD1606"/>
      <c r="GE1606"/>
      <c r="GF1606"/>
      <c r="GG1606"/>
      <c r="GH1606"/>
      <c r="GI1606"/>
      <c r="GJ1606"/>
      <c r="GK1606"/>
      <c r="GL1606"/>
      <c r="GM1606"/>
      <c r="GN1606"/>
      <c r="GO1606"/>
      <c r="GP1606"/>
      <c r="GQ1606"/>
      <c r="GR1606"/>
      <c r="GS1606"/>
      <c r="GT1606"/>
      <c r="GU1606"/>
      <c r="GV1606"/>
      <c r="GW1606"/>
      <c r="GX1606"/>
      <c r="GY1606"/>
      <c r="GZ1606"/>
      <c r="HA1606"/>
      <c r="HB1606"/>
      <c r="HC1606"/>
      <c r="HD1606"/>
      <c r="HE1606"/>
      <c r="HF1606"/>
      <c r="HG1606"/>
      <c r="HH1606"/>
      <c r="HI1606"/>
      <c r="HJ1606"/>
      <c r="HK1606"/>
      <c r="HL1606"/>
      <c r="HM1606"/>
      <c r="HN1606"/>
      <c r="HO1606"/>
      <c r="HP1606"/>
      <c r="HQ1606"/>
      <c r="HR1606"/>
      <c r="HS1606"/>
      <c r="HT1606"/>
      <c r="HU1606"/>
      <c r="HV1606"/>
      <c r="HW1606"/>
      <c r="HX1606"/>
      <c r="HY1606"/>
      <c r="HZ1606"/>
      <c r="IA1606"/>
      <c r="IB1606"/>
      <c r="IC1606"/>
      <c r="ID1606"/>
      <c r="IE1606"/>
      <c r="IF1606"/>
      <c r="IG1606"/>
      <c r="IH1606"/>
      <c r="II1606"/>
      <c r="IJ1606"/>
      <c r="IK1606"/>
      <c r="IL1606"/>
      <c r="IM1606"/>
      <c r="IN1606"/>
      <c r="IO1606"/>
      <c r="IP1606"/>
      <c r="IQ1606"/>
      <c r="IR1606"/>
      <c r="IS1606"/>
      <c r="IT1606"/>
      <c r="IU1606"/>
      <c r="IV1606"/>
      <c r="IW1606"/>
      <c r="IX1606"/>
      <c r="IY1606"/>
      <c r="IZ1606"/>
      <c r="JA1606"/>
      <c r="JB1606"/>
      <c r="JC1606"/>
      <c r="JD1606"/>
      <c r="JE1606"/>
      <c r="JF1606"/>
      <c r="JG1606"/>
      <c r="JH1606"/>
      <c r="JI1606"/>
      <c r="JJ1606"/>
      <c r="JK1606"/>
      <c r="JL1606"/>
      <c r="JM1606"/>
      <c r="JN1606"/>
      <c r="JO1606"/>
      <c r="JP1606"/>
      <c r="JQ1606"/>
      <c r="JR1606"/>
      <c r="JS1606"/>
      <c r="JT1606"/>
      <c r="JU1606"/>
      <c r="JV1606"/>
      <c r="JW1606"/>
      <c r="JX1606"/>
      <c r="JY1606"/>
      <c r="JZ1606"/>
      <c r="KA1606"/>
      <c r="KB1606"/>
      <c r="KC1606"/>
      <c r="KD1606"/>
      <c r="KE1606"/>
      <c r="KF1606"/>
      <c r="KG1606"/>
      <c r="KH1606"/>
      <c r="KI1606"/>
      <c r="KJ1606"/>
      <c r="KK1606"/>
      <c r="KL1606"/>
      <c r="KM1606"/>
      <c r="KN1606"/>
      <c r="KO1606"/>
      <c r="KP1606"/>
      <c r="KQ1606"/>
      <c r="KR1606"/>
      <c r="KS1606"/>
      <c r="KT1606"/>
      <c r="KU1606"/>
      <c r="KV1606"/>
      <c r="KW1606"/>
      <c r="KX1606"/>
      <c r="KY1606"/>
      <c r="KZ1606"/>
      <c r="LA1606"/>
      <c r="LB1606"/>
      <c r="LC1606"/>
      <c r="LD1606"/>
      <c r="LE1606"/>
      <c r="LF1606"/>
      <c r="LG1606"/>
      <c r="LH1606"/>
      <c r="LI1606"/>
      <c r="LJ1606"/>
      <c r="LK1606"/>
      <c r="LL1606"/>
      <c r="LM1606"/>
      <c r="LN1606"/>
      <c r="LO1606"/>
      <c r="LP1606"/>
      <c r="LQ1606"/>
      <c r="LR1606"/>
      <c r="LS1606"/>
      <c r="LT1606"/>
      <c r="LU1606"/>
      <c r="LV1606"/>
      <c r="LW1606"/>
      <c r="LX1606"/>
      <c r="LY1606"/>
      <c r="LZ1606"/>
      <c r="MA1606"/>
      <c r="MB1606"/>
      <c r="MC1606"/>
      <c r="MD1606"/>
      <c r="ME1606"/>
      <c r="MF1606"/>
      <c r="MG1606"/>
      <c r="MH1606"/>
      <c r="MI1606"/>
      <c r="MJ1606"/>
      <c r="MK1606"/>
      <c r="ML1606"/>
      <c r="MM1606"/>
      <c r="MN1606"/>
      <c r="MO1606"/>
      <c r="MP1606"/>
      <c r="MQ1606"/>
      <c r="MR1606"/>
      <c r="MS1606"/>
      <c r="MT1606"/>
      <c r="MU1606"/>
      <c r="MV1606"/>
      <c r="MW1606"/>
      <c r="MX1606"/>
      <c r="MY1606"/>
      <c r="MZ1606"/>
      <c r="NA1606"/>
      <c r="NB1606"/>
      <c r="NC1606"/>
      <c r="ND1606"/>
      <c r="NE1606"/>
      <c r="NF1606"/>
      <c r="NG1606"/>
      <c r="NH1606"/>
      <c r="NI1606"/>
      <c r="NJ1606"/>
      <c r="NK1606"/>
      <c r="NL1606"/>
      <c r="NM1606"/>
      <c r="NN1606"/>
      <c r="NO1606"/>
      <c r="NP1606"/>
      <c r="NQ1606"/>
      <c r="NR1606"/>
      <c r="NS1606"/>
      <c r="NT1606"/>
      <c r="NU1606"/>
      <c r="NV1606"/>
      <c r="NW1606"/>
      <c r="NX1606"/>
      <c r="NY1606"/>
      <c r="NZ1606"/>
      <c r="OA1606"/>
    </row>
    <row r="1607" spans="16:391"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  <c r="CN1607"/>
      <c r="CO1607"/>
      <c r="CP1607"/>
      <c r="CQ1607"/>
      <c r="CR1607"/>
      <c r="CS1607"/>
      <c r="CT1607"/>
      <c r="CU1607"/>
      <c r="CV1607"/>
      <c r="CW1607"/>
      <c r="CX1607"/>
      <c r="CY1607"/>
      <c r="CZ1607"/>
      <c r="DA1607"/>
      <c r="DB1607"/>
      <c r="DC1607"/>
      <c r="DD1607"/>
      <c r="DE1607"/>
      <c r="DF1607"/>
      <c r="DG1607"/>
      <c r="DH1607"/>
      <c r="DI1607"/>
      <c r="DJ1607"/>
      <c r="DK1607"/>
      <c r="DL1607"/>
      <c r="DM1607"/>
      <c r="DN1607"/>
      <c r="DO1607"/>
      <c r="DP1607"/>
      <c r="DQ1607"/>
      <c r="DR1607"/>
      <c r="DS1607"/>
      <c r="DT1607"/>
      <c r="DU1607"/>
      <c r="DV1607"/>
      <c r="DW1607"/>
      <c r="DX1607"/>
      <c r="DY1607"/>
      <c r="DZ1607"/>
      <c r="EA1607"/>
      <c r="EB1607"/>
      <c r="EC1607"/>
      <c r="ED1607"/>
      <c r="EE1607"/>
      <c r="EF1607"/>
      <c r="EG1607"/>
      <c r="EH1607"/>
      <c r="EI1607"/>
      <c r="EJ1607"/>
      <c r="EK1607"/>
      <c r="EL1607"/>
      <c r="EM1607"/>
      <c r="EN1607"/>
      <c r="EO1607"/>
      <c r="EP1607"/>
      <c r="EQ1607"/>
      <c r="ER1607"/>
      <c r="ES1607"/>
      <c r="ET1607"/>
      <c r="EU1607"/>
      <c r="EV1607"/>
      <c r="EW1607"/>
      <c r="EX1607"/>
      <c r="EY1607"/>
      <c r="EZ1607"/>
      <c r="FA1607"/>
      <c r="FB1607"/>
      <c r="FC1607"/>
      <c r="FD1607"/>
      <c r="FE1607"/>
      <c r="FF1607"/>
      <c r="FG1607"/>
      <c r="FH1607"/>
      <c r="FI1607"/>
      <c r="FJ1607"/>
      <c r="FK1607"/>
      <c r="FL1607"/>
      <c r="FM1607"/>
      <c r="FN1607"/>
      <c r="FO1607"/>
      <c r="FP1607"/>
      <c r="FQ1607"/>
      <c r="FR1607"/>
      <c r="FS1607"/>
      <c r="FT1607"/>
      <c r="FU1607"/>
      <c r="FV1607"/>
      <c r="FW1607"/>
      <c r="FX1607"/>
      <c r="FY1607"/>
      <c r="FZ1607"/>
      <c r="GA1607"/>
      <c r="GB1607"/>
      <c r="GC1607"/>
      <c r="GD1607"/>
      <c r="GE1607"/>
      <c r="GF1607"/>
      <c r="GG1607"/>
      <c r="GH1607"/>
      <c r="GI1607"/>
      <c r="GJ1607"/>
      <c r="GK1607"/>
      <c r="GL1607"/>
      <c r="GM1607"/>
      <c r="GN1607"/>
      <c r="GO1607"/>
      <c r="GP1607"/>
      <c r="GQ1607"/>
      <c r="GR1607"/>
      <c r="GS1607"/>
      <c r="GT1607"/>
      <c r="GU1607"/>
      <c r="GV1607"/>
      <c r="GW1607"/>
      <c r="GX1607"/>
      <c r="GY1607"/>
      <c r="GZ1607"/>
      <c r="HA1607"/>
      <c r="HB1607"/>
      <c r="HC1607"/>
      <c r="HD1607"/>
      <c r="HE1607"/>
      <c r="HF1607"/>
      <c r="HG1607"/>
      <c r="HH1607"/>
      <c r="HI1607"/>
      <c r="HJ1607"/>
      <c r="HK1607"/>
      <c r="HL1607"/>
      <c r="HM1607"/>
      <c r="HN1607"/>
      <c r="HO1607"/>
      <c r="HP1607"/>
      <c r="HQ1607"/>
      <c r="HR1607"/>
      <c r="HS1607"/>
      <c r="HT1607"/>
      <c r="HU1607"/>
      <c r="HV1607"/>
      <c r="HW1607"/>
      <c r="HX1607"/>
      <c r="HY1607"/>
      <c r="HZ1607"/>
      <c r="IA1607"/>
      <c r="IB1607"/>
      <c r="IC1607"/>
      <c r="ID1607"/>
      <c r="IE1607"/>
      <c r="IF1607"/>
      <c r="IG1607"/>
      <c r="IH1607"/>
      <c r="II1607"/>
      <c r="IJ1607"/>
      <c r="IK1607"/>
      <c r="IL1607"/>
      <c r="IM1607"/>
      <c r="IN1607"/>
      <c r="IO1607"/>
      <c r="IP1607"/>
      <c r="IQ1607"/>
      <c r="IR1607"/>
      <c r="IS1607"/>
      <c r="IT1607"/>
      <c r="IU1607"/>
      <c r="IV1607"/>
      <c r="IW1607"/>
      <c r="IX1607"/>
      <c r="IY1607"/>
      <c r="IZ1607"/>
      <c r="JA1607"/>
      <c r="JB1607"/>
      <c r="JC1607"/>
      <c r="JD1607"/>
      <c r="JE1607"/>
      <c r="JF1607"/>
      <c r="JG1607"/>
      <c r="JH1607"/>
      <c r="JI1607"/>
      <c r="JJ1607"/>
      <c r="JK1607"/>
      <c r="JL1607"/>
      <c r="JM1607"/>
      <c r="JN1607"/>
      <c r="JO1607"/>
      <c r="JP1607"/>
      <c r="JQ1607"/>
      <c r="JR1607"/>
      <c r="JS1607"/>
      <c r="JT1607"/>
      <c r="JU1607"/>
      <c r="JV1607"/>
      <c r="JW1607"/>
      <c r="JX1607"/>
      <c r="JY1607"/>
      <c r="JZ1607"/>
      <c r="KA1607"/>
      <c r="KB1607"/>
      <c r="KC1607"/>
      <c r="KD1607"/>
      <c r="KE1607"/>
      <c r="KF1607"/>
      <c r="KG1607"/>
      <c r="KH1607"/>
      <c r="KI1607"/>
      <c r="KJ1607"/>
      <c r="KK1607"/>
      <c r="KL1607"/>
      <c r="KM1607"/>
      <c r="KN1607"/>
      <c r="KO1607"/>
      <c r="KP1607"/>
      <c r="KQ1607"/>
      <c r="KR1607"/>
      <c r="KS1607"/>
      <c r="KT1607"/>
      <c r="KU1607"/>
      <c r="KV1607"/>
      <c r="KW1607"/>
      <c r="KX1607"/>
      <c r="KY1607"/>
      <c r="KZ1607"/>
      <c r="LA1607"/>
      <c r="LB1607"/>
      <c r="LC1607"/>
      <c r="LD1607"/>
      <c r="LE1607"/>
      <c r="LF1607"/>
      <c r="LG1607"/>
      <c r="LH1607"/>
      <c r="LI1607"/>
      <c r="LJ1607"/>
      <c r="LK1607"/>
      <c r="LL1607"/>
      <c r="LM1607"/>
      <c r="LN1607"/>
      <c r="LO1607"/>
      <c r="LP1607"/>
      <c r="LQ1607"/>
      <c r="LR1607"/>
      <c r="LS1607"/>
      <c r="LT1607"/>
      <c r="LU1607"/>
      <c r="LV1607"/>
      <c r="LW1607"/>
      <c r="LX1607"/>
      <c r="LY1607"/>
      <c r="LZ1607"/>
      <c r="MA1607"/>
      <c r="MB1607"/>
      <c r="MC1607"/>
      <c r="MD1607"/>
      <c r="ME1607"/>
      <c r="MF1607"/>
      <c r="MG1607"/>
      <c r="MH1607"/>
      <c r="MI1607"/>
      <c r="MJ1607"/>
      <c r="MK1607"/>
      <c r="ML1607"/>
      <c r="MM1607"/>
      <c r="MN1607"/>
      <c r="MO1607"/>
      <c r="MP1607"/>
      <c r="MQ1607"/>
      <c r="MR1607"/>
      <c r="MS1607"/>
      <c r="MT1607"/>
      <c r="MU1607"/>
      <c r="MV1607"/>
      <c r="MW1607"/>
      <c r="MX1607"/>
      <c r="MY1607"/>
      <c r="MZ1607"/>
      <c r="NA1607"/>
      <c r="NB1607"/>
      <c r="NC1607"/>
      <c r="ND1607"/>
      <c r="NE1607"/>
      <c r="NF1607"/>
      <c r="NG1607"/>
      <c r="NH1607"/>
      <c r="NI1607"/>
      <c r="NJ1607"/>
      <c r="NK1607"/>
      <c r="NL1607"/>
      <c r="NM1607"/>
      <c r="NN1607"/>
      <c r="NO1607"/>
      <c r="NP1607"/>
      <c r="NQ1607"/>
      <c r="NR1607"/>
      <c r="NS1607"/>
      <c r="NT1607"/>
      <c r="NU1607"/>
      <c r="NV1607"/>
      <c r="NW1607"/>
      <c r="NX1607"/>
      <c r="NY1607"/>
      <c r="NZ1607"/>
      <c r="OA1607"/>
    </row>
    <row r="1608" spans="16:391"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  <c r="CN1608"/>
      <c r="CO1608"/>
      <c r="CP1608"/>
      <c r="CQ1608"/>
      <c r="CR1608"/>
      <c r="CS1608"/>
      <c r="CT1608"/>
      <c r="CU1608"/>
      <c r="CV1608"/>
      <c r="CW1608"/>
      <c r="CX1608"/>
      <c r="CY1608"/>
      <c r="CZ1608"/>
      <c r="DA1608"/>
      <c r="DB1608"/>
      <c r="DC1608"/>
      <c r="DD1608"/>
      <c r="DE1608"/>
      <c r="DF1608"/>
      <c r="DG1608"/>
      <c r="DH1608"/>
      <c r="DI1608"/>
      <c r="DJ1608"/>
      <c r="DK1608"/>
      <c r="DL1608"/>
      <c r="DM1608"/>
      <c r="DN1608"/>
      <c r="DO1608"/>
      <c r="DP1608"/>
      <c r="DQ1608"/>
      <c r="DR1608"/>
      <c r="DS1608"/>
      <c r="DT1608"/>
      <c r="DU1608"/>
      <c r="DV1608"/>
      <c r="DW1608"/>
      <c r="DX1608"/>
      <c r="DY1608"/>
      <c r="DZ1608"/>
      <c r="EA1608"/>
      <c r="EB1608"/>
      <c r="EC1608"/>
      <c r="ED1608"/>
      <c r="EE1608"/>
      <c r="EF1608"/>
      <c r="EG1608"/>
      <c r="EH1608"/>
      <c r="EI1608"/>
      <c r="EJ1608"/>
      <c r="EK1608"/>
      <c r="EL1608"/>
      <c r="EM1608"/>
      <c r="EN1608"/>
      <c r="EO1608"/>
      <c r="EP1608"/>
      <c r="EQ1608"/>
      <c r="ER1608"/>
      <c r="ES1608"/>
      <c r="ET1608"/>
      <c r="EU1608"/>
      <c r="EV1608"/>
      <c r="EW1608"/>
      <c r="EX1608"/>
      <c r="EY1608"/>
      <c r="EZ1608"/>
      <c r="FA1608"/>
      <c r="FB1608"/>
      <c r="FC1608"/>
      <c r="FD1608"/>
      <c r="FE1608"/>
      <c r="FF1608"/>
      <c r="FG1608"/>
      <c r="FH1608"/>
      <c r="FI1608"/>
      <c r="FJ1608"/>
      <c r="FK1608"/>
      <c r="FL1608"/>
      <c r="FM1608"/>
      <c r="FN1608"/>
      <c r="FO1608"/>
      <c r="FP1608"/>
      <c r="FQ1608"/>
      <c r="FR1608"/>
      <c r="FS1608"/>
      <c r="FT1608"/>
      <c r="FU1608"/>
      <c r="FV1608"/>
      <c r="FW1608"/>
      <c r="FX1608"/>
      <c r="FY1608"/>
      <c r="FZ1608"/>
      <c r="GA1608"/>
      <c r="GB1608"/>
      <c r="GC1608"/>
      <c r="GD1608"/>
      <c r="GE1608"/>
      <c r="GF1608"/>
      <c r="GG1608"/>
      <c r="GH1608"/>
      <c r="GI1608"/>
      <c r="GJ1608"/>
      <c r="GK1608"/>
      <c r="GL1608"/>
      <c r="GM1608"/>
      <c r="GN1608"/>
      <c r="GO1608"/>
      <c r="GP1608"/>
      <c r="GQ1608"/>
      <c r="GR1608"/>
      <c r="GS1608"/>
      <c r="GT1608"/>
      <c r="GU1608"/>
      <c r="GV1608"/>
      <c r="GW1608"/>
      <c r="GX1608"/>
      <c r="GY1608"/>
      <c r="GZ1608"/>
      <c r="HA1608"/>
      <c r="HB1608"/>
      <c r="HC1608"/>
      <c r="HD1608"/>
      <c r="HE1608"/>
      <c r="HF1608"/>
      <c r="HG1608"/>
      <c r="HH1608"/>
      <c r="HI1608"/>
      <c r="HJ1608"/>
      <c r="HK1608"/>
      <c r="HL1608"/>
      <c r="HM1608"/>
      <c r="HN1608"/>
      <c r="HO1608"/>
      <c r="HP1608"/>
      <c r="HQ1608"/>
      <c r="HR1608"/>
      <c r="HS1608"/>
      <c r="HT1608"/>
      <c r="HU1608"/>
      <c r="HV1608"/>
      <c r="HW1608"/>
      <c r="HX1608"/>
      <c r="HY1608"/>
      <c r="HZ1608"/>
      <c r="IA1608"/>
      <c r="IB1608"/>
      <c r="IC1608"/>
      <c r="ID1608"/>
      <c r="IE1608"/>
      <c r="IF1608"/>
      <c r="IG1608"/>
      <c r="IH1608"/>
      <c r="II1608"/>
      <c r="IJ1608"/>
      <c r="IK1608"/>
      <c r="IL1608"/>
      <c r="IM1608"/>
      <c r="IN1608"/>
      <c r="IO1608"/>
      <c r="IP1608"/>
      <c r="IQ1608"/>
      <c r="IR1608"/>
      <c r="IS1608"/>
      <c r="IT1608"/>
      <c r="IU1608"/>
      <c r="IV1608"/>
      <c r="IW1608"/>
      <c r="IX1608"/>
      <c r="IY1608"/>
      <c r="IZ1608"/>
      <c r="JA1608"/>
      <c r="JB1608"/>
      <c r="JC1608"/>
      <c r="JD1608"/>
      <c r="JE1608"/>
      <c r="JF1608"/>
      <c r="JG1608"/>
      <c r="JH1608"/>
      <c r="JI1608"/>
      <c r="JJ1608"/>
      <c r="JK1608"/>
      <c r="JL1608"/>
      <c r="JM1608"/>
      <c r="JN1608"/>
      <c r="JO1608"/>
      <c r="JP1608"/>
      <c r="JQ1608"/>
      <c r="JR1608"/>
      <c r="JS1608"/>
      <c r="JT1608"/>
      <c r="JU1608"/>
      <c r="JV1608"/>
      <c r="JW1608"/>
      <c r="JX1608"/>
      <c r="JY1608"/>
      <c r="JZ1608"/>
      <c r="KA1608"/>
      <c r="KB1608"/>
      <c r="KC1608"/>
      <c r="KD1608"/>
      <c r="KE1608"/>
      <c r="KF1608"/>
      <c r="KG1608"/>
      <c r="KH1608"/>
      <c r="KI1608"/>
      <c r="KJ1608"/>
      <c r="KK1608"/>
      <c r="KL1608"/>
      <c r="KM1608"/>
      <c r="KN1608"/>
      <c r="KO1608"/>
      <c r="KP1608"/>
      <c r="KQ1608"/>
      <c r="KR1608"/>
      <c r="KS1608"/>
      <c r="KT1608"/>
      <c r="KU1608"/>
      <c r="KV1608"/>
      <c r="KW1608"/>
      <c r="KX1608"/>
      <c r="KY1608"/>
      <c r="KZ1608"/>
      <c r="LA1608"/>
      <c r="LB1608"/>
      <c r="LC1608"/>
      <c r="LD1608"/>
      <c r="LE1608"/>
      <c r="LF1608"/>
      <c r="LG1608"/>
      <c r="LH1608"/>
      <c r="LI1608"/>
      <c r="LJ1608"/>
      <c r="LK1608"/>
      <c r="LL1608"/>
      <c r="LM1608"/>
      <c r="LN1608"/>
      <c r="LO1608"/>
      <c r="LP1608"/>
      <c r="LQ1608"/>
      <c r="LR1608"/>
      <c r="LS1608"/>
      <c r="LT1608"/>
      <c r="LU1608"/>
      <c r="LV1608"/>
      <c r="LW1608"/>
      <c r="LX1608"/>
      <c r="LY1608"/>
      <c r="LZ1608"/>
      <c r="MA1608"/>
      <c r="MB1608"/>
      <c r="MC1608"/>
      <c r="MD1608"/>
      <c r="ME1608"/>
      <c r="MF1608"/>
      <c r="MG1608"/>
      <c r="MH1608"/>
      <c r="MI1608"/>
      <c r="MJ1608"/>
      <c r="MK1608"/>
      <c r="ML1608"/>
      <c r="MM1608"/>
      <c r="MN1608"/>
      <c r="MO1608"/>
      <c r="MP1608"/>
      <c r="MQ1608"/>
      <c r="MR1608"/>
      <c r="MS1608"/>
      <c r="MT1608"/>
      <c r="MU1608"/>
      <c r="MV1608"/>
      <c r="MW1608"/>
      <c r="MX1608"/>
      <c r="MY1608"/>
      <c r="MZ1608"/>
      <c r="NA1608"/>
      <c r="NB1608"/>
      <c r="NC1608"/>
      <c r="ND1608"/>
      <c r="NE1608"/>
      <c r="NF1608"/>
      <c r="NG1608"/>
      <c r="NH1608"/>
      <c r="NI1608"/>
      <c r="NJ1608"/>
      <c r="NK1608"/>
      <c r="NL1608"/>
      <c r="NM1608"/>
      <c r="NN1608"/>
      <c r="NO1608"/>
      <c r="NP1608"/>
      <c r="NQ1608"/>
      <c r="NR1608"/>
      <c r="NS1608"/>
      <c r="NT1608"/>
      <c r="NU1608"/>
      <c r="NV1608"/>
      <c r="NW1608"/>
      <c r="NX1608"/>
      <c r="NY1608"/>
      <c r="NZ1608"/>
      <c r="OA1608"/>
    </row>
    <row r="1609" spans="16:391"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  <c r="CN1609"/>
      <c r="CO1609"/>
      <c r="CP1609"/>
      <c r="CQ1609"/>
      <c r="CR1609"/>
      <c r="CS1609"/>
      <c r="CT1609"/>
      <c r="CU1609"/>
      <c r="CV1609"/>
      <c r="CW1609"/>
      <c r="CX1609"/>
      <c r="CY1609"/>
      <c r="CZ1609"/>
      <c r="DA1609"/>
      <c r="DB1609"/>
      <c r="DC1609"/>
      <c r="DD1609"/>
      <c r="DE1609"/>
      <c r="DF1609"/>
      <c r="DG1609"/>
      <c r="DH1609"/>
      <c r="DI1609"/>
      <c r="DJ1609"/>
      <c r="DK1609"/>
      <c r="DL1609"/>
      <c r="DM1609"/>
      <c r="DN1609"/>
      <c r="DO1609"/>
      <c r="DP1609"/>
      <c r="DQ1609"/>
      <c r="DR1609"/>
      <c r="DS1609"/>
      <c r="DT1609"/>
      <c r="DU1609"/>
      <c r="DV1609"/>
      <c r="DW1609"/>
      <c r="DX1609"/>
      <c r="DY1609"/>
      <c r="DZ1609"/>
      <c r="EA1609"/>
      <c r="EB1609"/>
      <c r="EC1609"/>
      <c r="ED1609"/>
      <c r="EE1609"/>
      <c r="EF1609"/>
      <c r="EG1609"/>
      <c r="EH1609"/>
      <c r="EI1609"/>
      <c r="EJ1609"/>
      <c r="EK1609"/>
      <c r="EL1609"/>
      <c r="EM1609"/>
      <c r="EN1609"/>
      <c r="EO1609"/>
      <c r="EP1609"/>
      <c r="EQ1609"/>
      <c r="ER1609"/>
      <c r="ES1609"/>
      <c r="ET1609"/>
      <c r="EU1609"/>
      <c r="EV1609"/>
      <c r="EW1609"/>
      <c r="EX1609"/>
      <c r="EY1609"/>
      <c r="EZ1609"/>
      <c r="FA1609"/>
      <c r="FB1609"/>
      <c r="FC1609"/>
      <c r="FD1609"/>
      <c r="FE1609"/>
      <c r="FF1609"/>
      <c r="FG1609"/>
      <c r="FH1609"/>
      <c r="FI1609"/>
      <c r="FJ1609"/>
      <c r="FK1609"/>
      <c r="FL1609"/>
      <c r="FM1609"/>
      <c r="FN1609"/>
      <c r="FO1609"/>
      <c r="FP1609"/>
      <c r="FQ1609"/>
      <c r="FR1609"/>
      <c r="FS1609"/>
      <c r="FT1609"/>
      <c r="FU1609"/>
      <c r="FV1609"/>
      <c r="FW1609"/>
      <c r="FX1609"/>
      <c r="FY1609"/>
      <c r="FZ1609"/>
      <c r="GA1609"/>
      <c r="GB1609"/>
      <c r="GC1609"/>
      <c r="GD1609"/>
      <c r="GE1609"/>
      <c r="GF1609"/>
      <c r="GG1609"/>
      <c r="GH1609"/>
      <c r="GI1609"/>
      <c r="GJ1609"/>
      <c r="GK1609"/>
      <c r="GL1609"/>
      <c r="GM1609"/>
      <c r="GN1609"/>
      <c r="GO1609"/>
      <c r="GP1609"/>
      <c r="GQ1609"/>
      <c r="GR1609"/>
      <c r="GS1609"/>
      <c r="GT1609"/>
      <c r="GU1609"/>
      <c r="GV1609"/>
      <c r="GW1609"/>
      <c r="GX1609"/>
      <c r="GY1609"/>
      <c r="GZ1609"/>
      <c r="HA1609"/>
      <c r="HB1609"/>
      <c r="HC1609"/>
      <c r="HD1609"/>
      <c r="HE1609"/>
      <c r="HF1609"/>
      <c r="HG1609"/>
      <c r="HH1609"/>
      <c r="HI1609"/>
      <c r="HJ1609"/>
      <c r="HK1609"/>
      <c r="HL1609"/>
      <c r="HM1609"/>
      <c r="HN1609"/>
      <c r="HO1609"/>
      <c r="HP1609"/>
      <c r="HQ1609"/>
      <c r="HR1609"/>
      <c r="HS1609"/>
      <c r="HT1609"/>
      <c r="HU1609"/>
      <c r="HV1609"/>
      <c r="HW1609"/>
      <c r="HX1609"/>
      <c r="HY1609"/>
      <c r="HZ1609"/>
      <c r="IA1609"/>
      <c r="IB1609"/>
      <c r="IC1609"/>
      <c r="ID1609"/>
      <c r="IE1609"/>
      <c r="IF1609"/>
      <c r="IG1609"/>
      <c r="IH1609"/>
      <c r="II1609"/>
      <c r="IJ1609"/>
      <c r="IK1609"/>
      <c r="IL1609"/>
      <c r="IM1609"/>
      <c r="IN1609"/>
      <c r="IO1609"/>
      <c r="IP1609"/>
      <c r="IQ1609"/>
      <c r="IR1609"/>
      <c r="IS1609"/>
      <c r="IT1609"/>
      <c r="IU1609"/>
      <c r="IV1609"/>
      <c r="IW1609"/>
      <c r="IX1609"/>
      <c r="IY1609"/>
      <c r="IZ1609"/>
      <c r="JA1609"/>
      <c r="JB1609"/>
      <c r="JC1609"/>
      <c r="JD1609"/>
      <c r="JE1609"/>
      <c r="JF1609"/>
      <c r="JG1609"/>
      <c r="JH1609"/>
      <c r="JI1609"/>
      <c r="JJ1609"/>
      <c r="JK1609"/>
      <c r="JL1609"/>
      <c r="JM1609"/>
      <c r="JN1609"/>
      <c r="JO1609"/>
      <c r="JP1609"/>
      <c r="JQ1609"/>
      <c r="JR1609"/>
      <c r="JS1609"/>
      <c r="JT1609"/>
      <c r="JU1609"/>
      <c r="JV1609"/>
      <c r="JW1609"/>
      <c r="JX1609"/>
      <c r="JY1609"/>
      <c r="JZ1609"/>
      <c r="KA1609"/>
      <c r="KB1609"/>
      <c r="KC1609"/>
      <c r="KD1609"/>
      <c r="KE1609"/>
      <c r="KF1609"/>
      <c r="KG1609"/>
      <c r="KH1609"/>
      <c r="KI1609"/>
      <c r="KJ1609"/>
      <c r="KK1609"/>
      <c r="KL1609"/>
      <c r="KM1609"/>
      <c r="KN1609"/>
      <c r="KO1609"/>
      <c r="KP1609"/>
      <c r="KQ1609"/>
      <c r="KR1609"/>
      <c r="KS1609"/>
      <c r="KT1609"/>
      <c r="KU1609"/>
      <c r="KV1609"/>
      <c r="KW1609"/>
      <c r="KX1609"/>
      <c r="KY1609"/>
      <c r="KZ1609"/>
      <c r="LA1609"/>
      <c r="LB1609"/>
      <c r="LC1609"/>
      <c r="LD1609"/>
      <c r="LE1609"/>
      <c r="LF1609"/>
      <c r="LG1609"/>
      <c r="LH1609"/>
      <c r="LI1609"/>
      <c r="LJ1609"/>
      <c r="LK1609"/>
      <c r="LL1609"/>
      <c r="LM1609"/>
      <c r="LN1609"/>
      <c r="LO1609"/>
      <c r="LP1609"/>
      <c r="LQ1609"/>
      <c r="LR1609"/>
      <c r="LS1609"/>
      <c r="LT1609"/>
      <c r="LU1609"/>
      <c r="LV1609"/>
      <c r="LW1609"/>
      <c r="LX1609"/>
      <c r="LY1609"/>
      <c r="LZ1609"/>
      <c r="MA1609"/>
      <c r="MB1609"/>
      <c r="MC1609"/>
      <c r="MD1609"/>
      <c r="ME1609"/>
      <c r="MF1609"/>
      <c r="MG1609"/>
      <c r="MH1609"/>
      <c r="MI1609"/>
      <c r="MJ1609"/>
      <c r="MK1609"/>
      <c r="ML1609"/>
      <c r="MM1609"/>
      <c r="MN1609"/>
      <c r="MO1609"/>
      <c r="MP1609"/>
      <c r="MQ1609"/>
      <c r="MR1609"/>
      <c r="MS1609"/>
      <c r="MT1609"/>
      <c r="MU1609"/>
      <c r="MV1609"/>
      <c r="MW1609"/>
      <c r="MX1609"/>
      <c r="MY1609"/>
      <c r="MZ1609"/>
      <c r="NA1609"/>
      <c r="NB1609"/>
      <c r="NC1609"/>
      <c r="ND1609"/>
      <c r="NE1609"/>
      <c r="NF1609"/>
      <c r="NG1609"/>
      <c r="NH1609"/>
      <c r="NI1609"/>
      <c r="NJ1609"/>
      <c r="NK1609"/>
      <c r="NL1609"/>
      <c r="NM1609"/>
      <c r="NN1609"/>
      <c r="NO1609"/>
      <c r="NP1609"/>
      <c r="NQ1609"/>
      <c r="NR1609"/>
      <c r="NS1609"/>
      <c r="NT1609"/>
      <c r="NU1609"/>
      <c r="NV1609"/>
      <c r="NW1609"/>
      <c r="NX1609"/>
      <c r="NY1609"/>
      <c r="NZ1609"/>
      <c r="OA1609"/>
    </row>
    <row r="1610" spans="16:391"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  <c r="CN1610"/>
      <c r="CO1610"/>
      <c r="CP1610"/>
      <c r="CQ1610"/>
      <c r="CR1610"/>
      <c r="CS1610"/>
      <c r="CT1610"/>
      <c r="CU1610"/>
      <c r="CV1610"/>
      <c r="CW1610"/>
      <c r="CX1610"/>
      <c r="CY1610"/>
      <c r="CZ1610"/>
      <c r="DA1610"/>
      <c r="DB1610"/>
      <c r="DC1610"/>
      <c r="DD1610"/>
      <c r="DE1610"/>
      <c r="DF1610"/>
      <c r="DG1610"/>
      <c r="DH1610"/>
      <c r="DI1610"/>
      <c r="DJ1610"/>
      <c r="DK1610"/>
      <c r="DL1610"/>
      <c r="DM1610"/>
      <c r="DN1610"/>
      <c r="DO1610"/>
      <c r="DP1610"/>
      <c r="DQ1610"/>
      <c r="DR1610"/>
      <c r="DS1610"/>
      <c r="DT1610"/>
      <c r="DU1610"/>
      <c r="DV1610"/>
      <c r="DW1610"/>
      <c r="DX1610"/>
      <c r="DY1610"/>
      <c r="DZ1610"/>
      <c r="EA1610"/>
      <c r="EB1610"/>
      <c r="EC1610"/>
      <c r="ED1610"/>
      <c r="EE1610"/>
      <c r="EF1610"/>
      <c r="EG1610"/>
      <c r="EH1610"/>
      <c r="EI1610"/>
      <c r="EJ1610"/>
      <c r="EK1610"/>
      <c r="EL1610"/>
      <c r="EM1610"/>
      <c r="EN1610"/>
      <c r="EO1610"/>
      <c r="EP1610"/>
      <c r="EQ1610"/>
      <c r="ER1610"/>
      <c r="ES1610"/>
      <c r="ET1610"/>
      <c r="EU1610"/>
      <c r="EV1610"/>
      <c r="EW1610"/>
      <c r="EX1610"/>
      <c r="EY1610"/>
      <c r="EZ1610"/>
      <c r="FA1610"/>
      <c r="FB1610"/>
      <c r="FC1610"/>
      <c r="FD1610"/>
      <c r="FE1610"/>
      <c r="FF1610"/>
      <c r="FG1610"/>
      <c r="FH1610"/>
      <c r="FI1610"/>
      <c r="FJ1610"/>
      <c r="FK1610"/>
      <c r="FL1610"/>
      <c r="FM1610"/>
      <c r="FN1610"/>
      <c r="FO1610"/>
      <c r="FP1610"/>
      <c r="FQ1610"/>
      <c r="FR1610"/>
      <c r="FS1610"/>
      <c r="FT1610"/>
      <c r="FU1610"/>
      <c r="FV1610"/>
      <c r="FW1610"/>
      <c r="FX1610"/>
      <c r="FY1610"/>
      <c r="FZ1610"/>
      <c r="GA1610"/>
      <c r="GB1610"/>
      <c r="GC1610"/>
      <c r="GD1610"/>
      <c r="GE1610"/>
      <c r="GF1610"/>
      <c r="GG1610"/>
      <c r="GH1610"/>
      <c r="GI1610"/>
      <c r="GJ1610"/>
      <c r="GK1610"/>
      <c r="GL1610"/>
      <c r="GM1610"/>
      <c r="GN1610"/>
      <c r="GO1610"/>
      <c r="GP1610"/>
      <c r="GQ1610"/>
      <c r="GR1610"/>
      <c r="GS1610"/>
      <c r="GT1610"/>
      <c r="GU1610"/>
      <c r="GV1610"/>
      <c r="GW1610"/>
      <c r="GX1610"/>
      <c r="GY1610"/>
      <c r="GZ1610"/>
      <c r="HA1610"/>
      <c r="HB1610"/>
      <c r="HC1610"/>
      <c r="HD1610"/>
      <c r="HE1610"/>
      <c r="HF1610"/>
      <c r="HG1610"/>
      <c r="HH1610"/>
      <c r="HI1610"/>
      <c r="HJ1610"/>
      <c r="HK1610"/>
      <c r="HL1610"/>
      <c r="HM1610"/>
      <c r="HN1610"/>
      <c r="HO1610"/>
      <c r="HP1610"/>
      <c r="HQ1610"/>
      <c r="HR1610"/>
      <c r="HS1610"/>
      <c r="HT1610"/>
      <c r="HU1610"/>
      <c r="HV1610"/>
      <c r="HW1610"/>
      <c r="HX1610"/>
      <c r="HY1610"/>
      <c r="HZ1610"/>
      <c r="IA1610"/>
      <c r="IB1610"/>
      <c r="IC1610"/>
      <c r="ID1610"/>
      <c r="IE1610"/>
      <c r="IF1610"/>
      <c r="IG1610"/>
      <c r="IH1610"/>
      <c r="II1610"/>
      <c r="IJ1610"/>
      <c r="IK1610"/>
      <c r="IL1610"/>
      <c r="IM1610"/>
      <c r="IN1610"/>
      <c r="IO1610"/>
      <c r="IP1610"/>
      <c r="IQ1610"/>
      <c r="IR1610"/>
      <c r="IS1610"/>
      <c r="IT1610"/>
      <c r="IU1610"/>
      <c r="IV1610"/>
      <c r="IW1610"/>
      <c r="IX1610"/>
      <c r="IY1610"/>
      <c r="IZ1610"/>
      <c r="JA1610"/>
      <c r="JB1610"/>
      <c r="JC1610"/>
      <c r="JD1610"/>
      <c r="JE1610"/>
      <c r="JF1610"/>
      <c r="JG1610"/>
      <c r="JH1610"/>
      <c r="JI1610"/>
      <c r="JJ1610"/>
      <c r="JK1610"/>
      <c r="JL1610"/>
      <c r="JM1610"/>
      <c r="JN1610"/>
      <c r="JO1610"/>
      <c r="JP1610"/>
      <c r="JQ1610"/>
      <c r="JR1610"/>
      <c r="JS1610"/>
      <c r="JT1610"/>
      <c r="JU1610"/>
      <c r="JV1610"/>
      <c r="JW1610"/>
      <c r="JX1610"/>
      <c r="JY1610"/>
      <c r="JZ1610"/>
      <c r="KA1610"/>
      <c r="KB1610"/>
      <c r="KC1610"/>
      <c r="KD1610"/>
      <c r="KE1610"/>
      <c r="KF1610"/>
      <c r="KG1610"/>
      <c r="KH1610"/>
      <c r="KI1610"/>
      <c r="KJ1610"/>
      <c r="KK1610"/>
      <c r="KL1610"/>
      <c r="KM1610"/>
      <c r="KN1610"/>
      <c r="KO1610"/>
      <c r="KP1610"/>
      <c r="KQ1610"/>
      <c r="KR1610"/>
      <c r="KS1610"/>
      <c r="KT1610"/>
      <c r="KU1610"/>
      <c r="KV1610"/>
      <c r="KW1610"/>
      <c r="KX1610"/>
      <c r="KY1610"/>
      <c r="KZ1610"/>
      <c r="LA1610"/>
      <c r="LB1610"/>
      <c r="LC1610"/>
      <c r="LD1610"/>
      <c r="LE1610"/>
      <c r="LF1610"/>
      <c r="LG1610"/>
      <c r="LH1610"/>
      <c r="LI1610"/>
      <c r="LJ1610"/>
      <c r="LK1610"/>
      <c r="LL1610"/>
      <c r="LM1610"/>
      <c r="LN1610"/>
      <c r="LO1610"/>
      <c r="LP1610"/>
      <c r="LQ1610"/>
      <c r="LR1610"/>
      <c r="LS1610"/>
      <c r="LT1610"/>
      <c r="LU1610"/>
      <c r="LV1610"/>
      <c r="LW1610"/>
      <c r="LX1610"/>
      <c r="LY1610"/>
      <c r="LZ1610"/>
      <c r="MA1610"/>
      <c r="MB1610"/>
      <c r="MC1610"/>
      <c r="MD1610"/>
      <c r="ME1610"/>
      <c r="MF1610"/>
      <c r="MG1610"/>
      <c r="MH1610"/>
      <c r="MI1610"/>
      <c r="MJ1610"/>
      <c r="MK1610"/>
      <c r="ML1610"/>
      <c r="MM1610"/>
      <c r="MN1610"/>
      <c r="MO1610"/>
      <c r="MP1610"/>
      <c r="MQ1610"/>
      <c r="MR1610"/>
      <c r="MS1610"/>
      <c r="MT1610"/>
      <c r="MU1610"/>
      <c r="MV1610"/>
      <c r="MW1610"/>
      <c r="MX1610"/>
      <c r="MY1610"/>
      <c r="MZ1610"/>
      <c r="NA1610"/>
      <c r="NB1610"/>
      <c r="NC1610"/>
      <c r="ND1610"/>
      <c r="NE1610"/>
      <c r="NF1610"/>
      <c r="NG1610"/>
      <c r="NH1610"/>
      <c r="NI1610"/>
      <c r="NJ1610"/>
      <c r="NK1610"/>
      <c r="NL1610"/>
      <c r="NM1610"/>
      <c r="NN1610"/>
      <c r="NO1610"/>
      <c r="NP1610"/>
      <c r="NQ1610"/>
      <c r="NR1610"/>
      <c r="NS1610"/>
      <c r="NT1610"/>
      <c r="NU1610"/>
      <c r="NV1610"/>
      <c r="NW1610"/>
      <c r="NX1610"/>
      <c r="NY1610"/>
      <c r="NZ1610"/>
      <c r="OA1610"/>
    </row>
    <row r="1611" spans="16:391"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  <c r="CN1611"/>
      <c r="CO1611"/>
      <c r="CP1611"/>
      <c r="CQ1611"/>
      <c r="CR1611"/>
      <c r="CS1611"/>
      <c r="CT1611"/>
      <c r="CU1611"/>
      <c r="CV1611"/>
      <c r="CW1611"/>
      <c r="CX1611"/>
      <c r="CY1611"/>
      <c r="CZ1611"/>
      <c r="DA1611"/>
      <c r="DB1611"/>
      <c r="DC1611"/>
      <c r="DD1611"/>
      <c r="DE1611"/>
      <c r="DF1611"/>
      <c r="DG1611"/>
      <c r="DH1611"/>
      <c r="DI1611"/>
      <c r="DJ1611"/>
      <c r="DK1611"/>
      <c r="DL1611"/>
      <c r="DM1611"/>
      <c r="DN1611"/>
      <c r="DO1611"/>
      <c r="DP1611"/>
      <c r="DQ1611"/>
      <c r="DR1611"/>
      <c r="DS1611"/>
      <c r="DT1611"/>
      <c r="DU1611"/>
      <c r="DV1611"/>
      <c r="DW1611"/>
      <c r="DX1611"/>
      <c r="DY1611"/>
      <c r="DZ1611"/>
      <c r="EA1611"/>
      <c r="EB1611"/>
      <c r="EC1611"/>
      <c r="ED1611"/>
      <c r="EE1611"/>
      <c r="EF1611"/>
      <c r="EG1611"/>
      <c r="EH1611"/>
      <c r="EI1611"/>
      <c r="EJ1611"/>
      <c r="EK1611"/>
      <c r="EL1611"/>
      <c r="EM1611"/>
      <c r="EN1611"/>
      <c r="EO1611"/>
      <c r="EP1611"/>
      <c r="EQ1611"/>
      <c r="ER1611"/>
      <c r="ES1611"/>
      <c r="ET1611"/>
      <c r="EU1611"/>
      <c r="EV1611"/>
      <c r="EW1611"/>
      <c r="EX1611"/>
      <c r="EY1611"/>
      <c r="EZ1611"/>
      <c r="FA1611"/>
      <c r="FB1611"/>
      <c r="FC1611"/>
      <c r="FD1611"/>
      <c r="FE1611"/>
      <c r="FF1611"/>
      <c r="FG1611"/>
      <c r="FH1611"/>
      <c r="FI1611"/>
      <c r="FJ1611"/>
      <c r="FK1611"/>
      <c r="FL1611"/>
      <c r="FM1611"/>
      <c r="FN1611"/>
      <c r="FO1611"/>
      <c r="FP1611"/>
      <c r="FQ1611"/>
      <c r="FR1611"/>
      <c r="FS1611"/>
      <c r="FT1611"/>
      <c r="FU1611"/>
      <c r="FV1611"/>
      <c r="FW1611"/>
      <c r="FX1611"/>
      <c r="FY1611"/>
      <c r="FZ1611"/>
      <c r="GA1611"/>
      <c r="GB1611"/>
      <c r="GC1611"/>
      <c r="GD1611"/>
      <c r="GE1611"/>
      <c r="GF1611"/>
      <c r="GG1611"/>
      <c r="GH1611"/>
      <c r="GI1611"/>
      <c r="GJ1611"/>
      <c r="GK1611"/>
      <c r="GL1611"/>
      <c r="GM1611"/>
      <c r="GN1611"/>
      <c r="GO1611"/>
      <c r="GP1611"/>
      <c r="GQ1611"/>
      <c r="GR1611"/>
      <c r="GS1611"/>
      <c r="GT1611"/>
      <c r="GU1611"/>
      <c r="GV1611"/>
      <c r="GW1611"/>
      <c r="GX1611"/>
      <c r="GY1611"/>
      <c r="GZ1611"/>
      <c r="HA1611"/>
      <c r="HB1611"/>
      <c r="HC1611"/>
      <c r="HD1611"/>
      <c r="HE1611"/>
      <c r="HF1611"/>
      <c r="HG1611"/>
      <c r="HH1611"/>
      <c r="HI1611"/>
      <c r="HJ1611"/>
      <c r="HK1611"/>
      <c r="HL1611"/>
      <c r="HM1611"/>
      <c r="HN1611"/>
      <c r="HO1611"/>
      <c r="HP1611"/>
      <c r="HQ1611"/>
      <c r="HR1611"/>
      <c r="HS1611"/>
      <c r="HT1611"/>
      <c r="HU1611"/>
      <c r="HV1611"/>
      <c r="HW1611"/>
      <c r="HX1611"/>
      <c r="HY1611"/>
      <c r="HZ1611"/>
      <c r="IA1611"/>
      <c r="IB1611"/>
      <c r="IC1611"/>
      <c r="ID1611"/>
      <c r="IE1611"/>
      <c r="IF1611"/>
      <c r="IG1611"/>
      <c r="IH1611"/>
      <c r="II1611"/>
      <c r="IJ1611"/>
      <c r="IK1611"/>
      <c r="IL1611"/>
      <c r="IM1611"/>
      <c r="IN1611"/>
      <c r="IO1611"/>
      <c r="IP1611"/>
      <c r="IQ1611"/>
      <c r="IR1611"/>
      <c r="IS1611"/>
      <c r="IT1611"/>
      <c r="IU1611"/>
      <c r="IV1611"/>
      <c r="IW1611"/>
      <c r="IX1611"/>
      <c r="IY1611"/>
      <c r="IZ1611"/>
      <c r="JA1611"/>
      <c r="JB1611"/>
      <c r="JC1611"/>
      <c r="JD1611"/>
      <c r="JE1611"/>
      <c r="JF1611"/>
      <c r="JG1611"/>
      <c r="JH1611"/>
      <c r="JI1611"/>
      <c r="JJ1611"/>
      <c r="JK1611"/>
      <c r="JL1611"/>
      <c r="JM1611"/>
      <c r="JN1611"/>
      <c r="JO1611"/>
      <c r="JP1611"/>
      <c r="JQ1611"/>
      <c r="JR1611"/>
      <c r="JS1611"/>
      <c r="JT1611"/>
      <c r="JU1611"/>
      <c r="JV1611"/>
      <c r="JW1611"/>
      <c r="JX1611"/>
      <c r="JY1611"/>
      <c r="JZ1611"/>
      <c r="KA1611"/>
      <c r="KB1611"/>
      <c r="KC1611"/>
      <c r="KD1611"/>
      <c r="KE1611"/>
      <c r="KF1611"/>
      <c r="KG1611"/>
      <c r="KH1611"/>
      <c r="KI1611"/>
      <c r="KJ1611"/>
      <c r="KK1611"/>
      <c r="KL1611"/>
      <c r="KM1611"/>
      <c r="KN1611"/>
      <c r="KO1611"/>
      <c r="KP1611"/>
      <c r="KQ1611"/>
      <c r="KR1611"/>
      <c r="KS1611"/>
      <c r="KT1611"/>
      <c r="KU1611"/>
      <c r="KV1611"/>
      <c r="KW1611"/>
      <c r="KX1611"/>
      <c r="KY1611"/>
      <c r="KZ1611"/>
      <c r="LA1611"/>
      <c r="LB1611"/>
      <c r="LC1611"/>
      <c r="LD1611"/>
      <c r="LE1611"/>
      <c r="LF1611"/>
      <c r="LG1611"/>
      <c r="LH1611"/>
      <c r="LI1611"/>
      <c r="LJ1611"/>
      <c r="LK1611"/>
      <c r="LL1611"/>
      <c r="LM1611"/>
      <c r="LN1611"/>
      <c r="LO1611"/>
      <c r="LP1611"/>
      <c r="LQ1611"/>
      <c r="LR1611"/>
      <c r="LS1611"/>
      <c r="LT1611"/>
      <c r="LU1611"/>
      <c r="LV1611"/>
      <c r="LW1611"/>
      <c r="LX1611"/>
      <c r="LY1611"/>
      <c r="LZ1611"/>
      <c r="MA1611"/>
      <c r="MB1611"/>
      <c r="MC1611"/>
      <c r="MD1611"/>
      <c r="ME1611"/>
      <c r="MF1611"/>
      <c r="MG1611"/>
      <c r="MH1611"/>
      <c r="MI1611"/>
      <c r="MJ1611"/>
      <c r="MK1611"/>
      <c r="ML1611"/>
      <c r="MM1611"/>
      <c r="MN1611"/>
      <c r="MO1611"/>
      <c r="MP1611"/>
      <c r="MQ1611"/>
      <c r="MR1611"/>
      <c r="MS1611"/>
      <c r="MT1611"/>
      <c r="MU1611"/>
      <c r="MV1611"/>
      <c r="MW1611"/>
      <c r="MX1611"/>
      <c r="MY1611"/>
      <c r="MZ1611"/>
      <c r="NA1611"/>
      <c r="NB1611"/>
      <c r="NC1611"/>
      <c r="ND1611"/>
      <c r="NE1611"/>
      <c r="NF1611"/>
      <c r="NG1611"/>
      <c r="NH1611"/>
      <c r="NI1611"/>
      <c r="NJ1611"/>
      <c r="NK1611"/>
      <c r="NL1611"/>
      <c r="NM1611"/>
      <c r="NN1611"/>
      <c r="NO1611"/>
      <c r="NP1611"/>
      <c r="NQ1611"/>
      <c r="NR1611"/>
      <c r="NS1611"/>
      <c r="NT1611"/>
      <c r="NU1611"/>
      <c r="NV1611"/>
      <c r="NW1611"/>
      <c r="NX1611"/>
      <c r="NY1611"/>
      <c r="NZ1611"/>
      <c r="OA1611"/>
    </row>
    <row r="1612" spans="16:391"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  <c r="CN1612"/>
      <c r="CO1612"/>
      <c r="CP1612"/>
      <c r="CQ1612"/>
      <c r="CR1612"/>
      <c r="CS1612"/>
      <c r="CT1612"/>
      <c r="CU1612"/>
      <c r="CV1612"/>
      <c r="CW1612"/>
      <c r="CX1612"/>
      <c r="CY1612"/>
      <c r="CZ1612"/>
      <c r="DA1612"/>
      <c r="DB1612"/>
      <c r="DC1612"/>
      <c r="DD1612"/>
      <c r="DE1612"/>
      <c r="DF1612"/>
      <c r="DG1612"/>
      <c r="DH1612"/>
      <c r="DI1612"/>
      <c r="DJ1612"/>
      <c r="DK1612"/>
      <c r="DL1612"/>
      <c r="DM1612"/>
      <c r="DN1612"/>
      <c r="DO1612"/>
      <c r="DP1612"/>
      <c r="DQ1612"/>
      <c r="DR1612"/>
      <c r="DS1612"/>
      <c r="DT1612"/>
      <c r="DU1612"/>
      <c r="DV1612"/>
      <c r="DW1612"/>
      <c r="DX1612"/>
      <c r="DY1612"/>
      <c r="DZ1612"/>
      <c r="EA1612"/>
      <c r="EB1612"/>
      <c r="EC1612"/>
      <c r="ED1612"/>
      <c r="EE1612"/>
      <c r="EF1612"/>
      <c r="EG1612"/>
      <c r="EH1612"/>
      <c r="EI1612"/>
      <c r="EJ1612"/>
      <c r="EK1612"/>
      <c r="EL1612"/>
      <c r="EM1612"/>
      <c r="EN1612"/>
      <c r="EO1612"/>
      <c r="EP1612"/>
      <c r="EQ1612"/>
      <c r="ER1612"/>
      <c r="ES1612"/>
      <c r="ET1612"/>
      <c r="EU1612"/>
      <c r="EV1612"/>
      <c r="EW1612"/>
      <c r="EX1612"/>
      <c r="EY1612"/>
      <c r="EZ1612"/>
      <c r="FA1612"/>
      <c r="FB1612"/>
      <c r="FC1612"/>
      <c r="FD1612"/>
      <c r="FE1612"/>
      <c r="FF1612"/>
      <c r="FG1612"/>
      <c r="FH1612"/>
      <c r="FI1612"/>
      <c r="FJ1612"/>
      <c r="FK1612"/>
      <c r="FL1612"/>
      <c r="FM1612"/>
      <c r="FN1612"/>
      <c r="FO1612"/>
      <c r="FP1612"/>
      <c r="FQ1612"/>
      <c r="FR1612"/>
      <c r="FS1612"/>
      <c r="FT1612"/>
      <c r="FU1612"/>
      <c r="FV1612"/>
      <c r="FW1612"/>
      <c r="FX1612"/>
      <c r="FY1612"/>
      <c r="FZ1612"/>
      <c r="GA1612"/>
      <c r="GB1612"/>
      <c r="GC1612"/>
      <c r="GD1612"/>
      <c r="GE1612"/>
      <c r="GF1612"/>
      <c r="GG1612"/>
      <c r="GH1612"/>
      <c r="GI1612"/>
      <c r="GJ1612"/>
      <c r="GK1612"/>
      <c r="GL1612"/>
      <c r="GM1612"/>
      <c r="GN1612"/>
      <c r="GO1612"/>
      <c r="GP1612"/>
      <c r="GQ1612"/>
      <c r="GR1612"/>
      <c r="GS1612"/>
      <c r="GT1612"/>
      <c r="GU1612"/>
      <c r="GV1612"/>
      <c r="GW1612"/>
      <c r="GX1612"/>
      <c r="GY1612"/>
      <c r="GZ1612"/>
      <c r="HA1612"/>
      <c r="HB1612"/>
      <c r="HC1612"/>
      <c r="HD1612"/>
      <c r="HE1612"/>
      <c r="HF1612"/>
      <c r="HG1612"/>
      <c r="HH1612"/>
      <c r="HI1612"/>
      <c r="HJ1612"/>
      <c r="HK1612"/>
      <c r="HL1612"/>
      <c r="HM1612"/>
      <c r="HN1612"/>
      <c r="HO1612"/>
      <c r="HP1612"/>
      <c r="HQ1612"/>
      <c r="HR1612"/>
      <c r="HS1612"/>
      <c r="HT1612"/>
      <c r="HU1612"/>
      <c r="HV1612"/>
      <c r="HW1612"/>
      <c r="HX1612"/>
      <c r="HY1612"/>
      <c r="HZ1612"/>
      <c r="IA1612"/>
      <c r="IB1612"/>
      <c r="IC1612"/>
      <c r="ID1612"/>
      <c r="IE1612"/>
      <c r="IF1612"/>
      <c r="IG1612"/>
      <c r="IH1612"/>
      <c r="II1612"/>
      <c r="IJ1612"/>
      <c r="IK1612"/>
      <c r="IL1612"/>
      <c r="IM1612"/>
      <c r="IN1612"/>
      <c r="IO1612"/>
      <c r="IP1612"/>
      <c r="IQ1612"/>
      <c r="IR1612"/>
      <c r="IS1612"/>
      <c r="IT1612"/>
      <c r="IU1612"/>
      <c r="IV1612"/>
      <c r="IW1612"/>
      <c r="IX1612"/>
      <c r="IY1612"/>
      <c r="IZ1612"/>
      <c r="JA1612"/>
      <c r="JB1612"/>
      <c r="JC1612"/>
      <c r="JD1612"/>
      <c r="JE1612"/>
      <c r="JF1612"/>
      <c r="JG1612"/>
      <c r="JH1612"/>
      <c r="JI1612"/>
      <c r="JJ1612"/>
      <c r="JK1612"/>
      <c r="JL1612"/>
      <c r="JM1612"/>
      <c r="JN1612"/>
      <c r="JO1612"/>
      <c r="JP1612"/>
      <c r="JQ1612"/>
      <c r="JR1612"/>
      <c r="JS1612"/>
      <c r="JT1612"/>
      <c r="JU1612"/>
      <c r="JV1612"/>
      <c r="JW1612"/>
      <c r="JX1612"/>
      <c r="JY1612"/>
      <c r="JZ1612"/>
      <c r="KA1612"/>
      <c r="KB1612"/>
      <c r="KC1612"/>
      <c r="KD1612"/>
      <c r="KE1612"/>
      <c r="KF1612"/>
      <c r="KG1612"/>
      <c r="KH1612"/>
      <c r="KI1612"/>
      <c r="KJ1612"/>
      <c r="KK1612"/>
      <c r="KL1612"/>
      <c r="KM1612"/>
      <c r="KN1612"/>
      <c r="KO1612"/>
      <c r="KP1612"/>
      <c r="KQ1612"/>
      <c r="KR1612"/>
      <c r="KS1612"/>
      <c r="KT1612"/>
      <c r="KU1612"/>
      <c r="KV1612"/>
      <c r="KW1612"/>
      <c r="KX1612"/>
      <c r="KY1612"/>
      <c r="KZ1612"/>
      <c r="LA1612"/>
      <c r="LB1612"/>
      <c r="LC1612"/>
      <c r="LD1612"/>
      <c r="LE1612"/>
      <c r="LF1612"/>
      <c r="LG1612"/>
      <c r="LH1612"/>
      <c r="LI1612"/>
      <c r="LJ1612"/>
      <c r="LK1612"/>
      <c r="LL1612"/>
      <c r="LM1612"/>
      <c r="LN1612"/>
      <c r="LO1612"/>
      <c r="LP1612"/>
      <c r="LQ1612"/>
      <c r="LR1612"/>
      <c r="LS1612"/>
      <c r="LT1612"/>
      <c r="LU1612"/>
      <c r="LV1612"/>
      <c r="LW1612"/>
      <c r="LX1612"/>
      <c r="LY1612"/>
      <c r="LZ1612"/>
      <c r="MA1612"/>
      <c r="MB1612"/>
      <c r="MC1612"/>
      <c r="MD1612"/>
      <c r="ME1612"/>
      <c r="MF1612"/>
      <c r="MG1612"/>
      <c r="MH1612"/>
      <c r="MI1612"/>
      <c r="MJ1612"/>
      <c r="MK1612"/>
      <c r="ML1612"/>
      <c r="MM1612"/>
      <c r="MN1612"/>
      <c r="MO1612"/>
      <c r="MP1612"/>
      <c r="MQ1612"/>
      <c r="MR1612"/>
      <c r="MS1612"/>
      <c r="MT1612"/>
      <c r="MU1612"/>
      <c r="MV1612"/>
      <c r="MW1612"/>
      <c r="MX1612"/>
      <c r="MY1612"/>
      <c r="MZ1612"/>
      <c r="NA1612"/>
      <c r="NB1612"/>
      <c r="NC1612"/>
      <c r="ND1612"/>
      <c r="NE1612"/>
      <c r="NF1612"/>
      <c r="NG1612"/>
      <c r="NH1612"/>
      <c r="NI1612"/>
      <c r="NJ1612"/>
      <c r="NK1612"/>
      <c r="NL1612"/>
      <c r="NM1612"/>
      <c r="NN1612"/>
      <c r="NO1612"/>
      <c r="NP1612"/>
      <c r="NQ1612"/>
      <c r="NR1612"/>
      <c r="NS1612"/>
      <c r="NT1612"/>
      <c r="NU1612"/>
      <c r="NV1612"/>
      <c r="NW1612"/>
      <c r="NX1612"/>
      <c r="NY1612"/>
      <c r="NZ1612"/>
      <c r="OA1612"/>
    </row>
    <row r="1613" spans="16:391"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  <c r="CN1613"/>
      <c r="CO1613"/>
      <c r="CP1613"/>
      <c r="CQ1613"/>
      <c r="CR1613"/>
      <c r="CS1613"/>
      <c r="CT1613"/>
      <c r="CU1613"/>
      <c r="CV1613"/>
      <c r="CW1613"/>
      <c r="CX1613"/>
      <c r="CY1613"/>
      <c r="CZ1613"/>
      <c r="DA1613"/>
      <c r="DB1613"/>
      <c r="DC1613"/>
      <c r="DD1613"/>
      <c r="DE1613"/>
      <c r="DF1613"/>
      <c r="DG1613"/>
      <c r="DH1613"/>
      <c r="DI1613"/>
      <c r="DJ1613"/>
      <c r="DK1613"/>
      <c r="DL1613"/>
      <c r="DM1613"/>
      <c r="DN1613"/>
      <c r="DO1613"/>
      <c r="DP1613"/>
      <c r="DQ1613"/>
      <c r="DR1613"/>
      <c r="DS1613"/>
      <c r="DT1613"/>
      <c r="DU1613"/>
      <c r="DV1613"/>
      <c r="DW1613"/>
      <c r="DX1613"/>
      <c r="DY1613"/>
      <c r="DZ1613"/>
      <c r="EA1613"/>
      <c r="EB1613"/>
      <c r="EC1613"/>
      <c r="ED1613"/>
      <c r="EE1613"/>
      <c r="EF1613"/>
      <c r="EG1613"/>
      <c r="EH1613"/>
      <c r="EI1613"/>
      <c r="EJ1613"/>
      <c r="EK1613"/>
      <c r="EL1613"/>
      <c r="EM1613"/>
      <c r="EN1613"/>
      <c r="EO1613"/>
      <c r="EP1613"/>
      <c r="EQ1613"/>
      <c r="ER1613"/>
      <c r="ES1613"/>
      <c r="ET1613"/>
      <c r="EU1613"/>
      <c r="EV1613"/>
      <c r="EW1613"/>
      <c r="EX1613"/>
      <c r="EY1613"/>
      <c r="EZ1613"/>
      <c r="FA1613"/>
      <c r="FB1613"/>
      <c r="FC1613"/>
      <c r="FD1613"/>
      <c r="FE1613"/>
      <c r="FF1613"/>
      <c r="FG1613"/>
      <c r="FH1613"/>
      <c r="FI1613"/>
      <c r="FJ1613"/>
      <c r="FK1613"/>
      <c r="FL1613"/>
      <c r="FM1613"/>
      <c r="FN1613"/>
      <c r="FO1613"/>
      <c r="FP1613"/>
      <c r="FQ1613"/>
      <c r="FR1613"/>
      <c r="FS1613"/>
      <c r="FT1613"/>
      <c r="FU1613"/>
      <c r="FV1613"/>
      <c r="FW1613"/>
      <c r="FX1613"/>
      <c r="FY1613"/>
      <c r="FZ1613"/>
      <c r="GA1613"/>
      <c r="GB1613"/>
      <c r="GC1613"/>
      <c r="GD1613"/>
      <c r="GE1613"/>
      <c r="GF1613"/>
      <c r="GG1613"/>
      <c r="GH1613"/>
      <c r="GI1613"/>
      <c r="GJ1613"/>
      <c r="GK1613"/>
      <c r="GL1613"/>
      <c r="GM1613"/>
      <c r="GN1613"/>
      <c r="GO1613"/>
      <c r="GP1613"/>
      <c r="GQ1613"/>
      <c r="GR1613"/>
      <c r="GS1613"/>
      <c r="GT1613"/>
      <c r="GU1613"/>
      <c r="GV1613"/>
      <c r="GW1613"/>
      <c r="GX1613"/>
      <c r="GY1613"/>
      <c r="GZ1613"/>
      <c r="HA1613"/>
      <c r="HB1613"/>
      <c r="HC1613"/>
      <c r="HD1613"/>
      <c r="HE1613"/>
      <c r="HF1613"/>
      <c r="HG1613"/>
      <c r="HH1613"/>
      <c r="HI1613"/>
      <c r="HJ1613"/>
      <c r="HK1613"/>
      <c r="HL1613"/>
      <c r="HM1613"/>
      <c r="HN1613"/>
      <c r="HO1613"/>
      <c r="HP1613"/>
      <c r="HQ1613"/>
      <c r="HR1613"/>
      <c r="HS1613"/>
      <c r="HT1613"/>
      <c r="HU1613"/>
      <c r="HV1613"/>
      <c r="HW1613"/>
      <c r="HX1613"/>
      <c r="HY1613"/>
      <c r="HZ1613"/>
      <c r="IA1613"/>
      <c r="IB1613"/>
      <c r="IC1613"/>
      <c r="ID1613"/>
      <c r="IE1613"/>
      <c r="IF1613"/>
      <c r="IG1613"/>
      <c r="IH1613"/>
      <c r="II1613"/>
      <c r="IJ1613"/>
      <c r="IK1613"/>
      <c r="IL1613"/>
      <c r="IM1613"/>
      <c r="IN1613"/>
      <c r="IO1613"/>
      <c r="IP1613"/>
      <c r="IQ1613"/>
      <c r="IR1613"/>
      <c r="IS1613"/>
      <c r="IT1613"/>
      <c r="IU1613"/>
      <c r="IV1613"/>
      <c r="IW1613"/>
      <c r="IX1613"/>
      <c r="IY1613"/>
      <c r="IZ1613"/>
      <c r="JA1613"/>
      <c r="JB1613"/>
      <c r="JC1613"/>
      <c r="JD1613"/>
      <c r="JE1613"/>
      <c r="JF1613"/>
      <c r="JG1613"/>
      <c r="JH1613"/>
      <c r="JI1613"/>
      <c r="JJ1613"/>
      <c r="JK1613"/>
      <c r="JL1613"/>
      <c r="JM1613"/>
      <c r="JN1613"/>
      <c r="JO1613"/>
      <c r="JP1613"/>
      <c r="JQ1613"/>
      <c r="JR1613"/>
      <c r="JS1613"/>
      <c r="JT1613"/>
      <c r="JU1613"/>
      <c r="JV1613"/>
      <c r="JW1613"/>
      <c r="JX1613"/>
      <c r="JY1613"/>
      <c r="JZ1613"/>
      <c r="KA1613"/>
      <c r="KB1613"/>
      <c r="KC1613"/>
      <c r="KD1613"/>
      <c r="KE1613"/>
      <c r="KF1613"/>
      <c r="KG1613"/>
      <c r="KH1613"/>
      <c r="KI1613"/>
      <c r="KJ1613"/>
      <c r="KK1613"/>
      <c r="KL1613"/>
      <c r="KM1613"/>
      <c r="KN1613"/>
      <c r="KO1613"/>
      <c r="KP1613"/>
      <c r="KQ1613"/>
      <c r="KR1613"/>
      <c r="KS1613"/>
      <c r="KT1613"/>
      <c r="KU1613"/>
      <c r="KV1613"/>
      <c r="KW1613"/>
      <c r="KX1613"/>
      <c r="KY1613"/>
      <c r="KZ1613"/>
      <c r="LA1613"/>
      <c r="LB1613"/>
      <c r="LC1613"/>
      <c r="LD1613"/>
      <c r="LE1613"/>
      <c r="LF1613"/>
      <c r="LG1613"/>
      <c r="LH1613"/>
      <c r="LI1613"/>
      <c r="LJ1613"/>
      <c r="LK1613"/>
      <c r="LL1613"/>
      <c r="LM1613"/>
      <c r="LN1613"/>
      <c r="LO1613"/>
      <c r="LP1613"/>
      <c r="LQ1613"/>
      <c r="LR1613"/>
      <c r="LS1613"/>
      <c r="LT1613"/>
      <c r="LU1613"/>
      <c r="LV1613"/>
      <c r="LW1613"/>
      <c r="LX1613"/>
      <c r="LY1613"/>
      <c r="LZ1613"/>
      <c r="MA1613"/>
      <c r="MB1613"/>
      <c r="MC1613"/>
      <c r="MD1613"/>
      <c r="ME1613"/>
      <c r="MF1613"/>
      <c r="MG1613"/>
      <c r="MH1613"/>
      <c r="MI1613"/>
      <c r="MJ1613"/>
      <c r="MK1613"/>
      <c r="ML1613"/>
      <c r="MM1613"/>
      <c r="MN1613"/>
      <c r="MO1613"/>
      <c r="MP1613"/>
      <c r="MQ1613"/>
      <c r="MR1613"/>
      <c r="MS1613"/>
      <c r="MT1613"/>
      <c r="MU1613"/>
      <c r="MV1613"/>
      <c r="MW1613"/>
      <c r="MX1613"/>
      <c r="MY1613"/>
      <c r="MZ1613"/>
      <c r="NA1613"/>
      <c r="NB1613"/>
      <c r="NC1613"/>
      <c r="ND1613"/>
      <c r="NE1613"/>
      <c r="NF1613"/>
      <c r="NG1613"/>
      <c r="NH1613"/>
      <c r="NI1613"/>
      <c r="NJ1613"/>
      <c r="NK1613"/>
      <c r="NL1613"/>
      <c r="NM1613"/>
      <c r="NN1613"/>
      <c r="NO1613"/>
      <c r="NP1613"/>
      <c r="NQ1613"/>
      <c r="NR1613"/>
      <c r="NS1613"/>
      <c r="NT1613"/>
      <c r="NU1613"/>
      <c r="NV1613"/>
      <c r="NW1613"/>
      <c r="NX1613"/>
      <c r="NY1613"/>
      <c r="NZ1613"/>
      <c r="OA1613"/>
    </row>
    <row r="1614" spans="16:391"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  <c r="CN1614"/>
      <c r="CO1614"/>
      <c r="CP1614"/>
      <c r="CQ1614"/>
      <c r="CR1614"/>
      <c r="CS1614"/>
      <c r="CT1614"/>
      <c r="CU1614"/>
      <c r="CV1614"/>
      <c r="CW1614"/>
      <c r="CX1614"/>
      <c r="CY1614"/>
      <c r="CZ1614"/>
      <c r="DA1614"/>
      <c r="DB1614"/>
      <c r="DC1614"/>
      <c r="DD1614"/>
      <c r="DE1614"/>
      <c r="DF1614"/>
      <c r="DG1614"/>
      <c r="DH1614"/>
      <c r="DI1614"/>
      <c r="DJ1614"/>
      <c r="DK1614"/>
      <c r="DL1614"/>
      <c r="DM1614"/>
      <c r="DN1614"/>
      <c r="DO1614"/>
      <c r="DP1614"/>
      <c r="DQ1614"/>
      <c r="DR1614"/>
      <c r="DS1614"/>
      <c r="DT1614"/>
      <c r="DU1614"/>
      <c r="DV1614"/>
      <c r="DW1614"/>
      <c r="DX1614"/>
      <c r="DY1614"/>
      <c r="DZ1614"/>
      <c r="EA1614"/>
      <c r="EB1614"/>
      <c r="EC1614"/>
      <c r="ED1614"/>
      <c r="EE1614"/>
      <c r="EF1614"/>
      <c r="EG1614"/>
      <c r="EH1614"/>
      <c r="EI1614"/>
      <c r="EJ1614"/>
      <c r="EK1614"/>
      <c r="EL1614"/>
      <c r="EM1614"/>
      <c r="EN1614"/>
      <c r="EO1614"/>
      <c r="EP1614"/>
      <c r="EQ1614"/>
      <c r="ER1614"/>
      <c r="ES1614"/>
      <c r="ET1614"/>
      <c r="EU1614"/>
      <c r="EV1614"/>
      <c r="EW1614"/>
      <c r="EX1614"/>
      <c r="EY1614"/>
      <c r="EZ1614"/>
      <c r="FA1614"/>
      <c r="FB1614"/>
      <c r="FC1614"/>
      <c r="FD1614"/>
      <c r="FE1614"/>
      <c r="FF1614"/>
      <c r="FG1614"/>
      <c r="FH1614"/>
      <c r="FI1614"/>
      <c r="FJ1614"/>
      <c r="FK1614"/>
      <c r="FL1614"/>
      <c r="FM1614"/>
      <c r="FN1614"/>
      <c r="FO1614"/>
      <c r="FP1614"/>
      <c r="FQ1614"/>
      <c r="FR1614"/>
      <c r="FS1614"/>
      <c r="FT1614"/>
      <c r="FU1614"/>
      <c r="FV1614"/>
      <c r="FW1614"/>
      <c r="FX1614"/>
      <c r="FY1614"/>
      <c r="FZ1614"/>
      <c r="GA1614"/>
      <c r="GB1614"/>
      <c r="GC1614"/>
      <c r="GD1614"/>
      <c r="GE1614"/>
      <c r="GF1614"/>
      <c r="GG1614"/>
      <c r="GH1614"/>
      <c r="GI1614"/>
      <c r="GJ1614"/>
      <c r="GK1614"/>
      <c r="GL1614"/>
      <c r="GM1614"/>
      <c r="GN1614"/>
      <c r="GO1614"/>
      <c r="GP1614"/>
      <c r="GQ1614"/>
      <c r="GR1614"/>
      <c r="GS1614"/>
      <c r="GT1614"/>
      <c r="GU1614"/>
      <c r="GV1614"/>
      <c r="GW1614"/>
      <c r="GX1614"/>
      <c r="GY1614"/>
      <c r="GZ1614"/>
      <c r="HA1614"/>
      <c r="HB1614"/>
      <c r="HC1614"/>
      <c r="HD1614"/>
      <c r="HE1614"/>
      <c r="HF1614"/>
      <c r="HG1614"/>
      <c r="HH1614"/>
      <c r="HI1614"/>
      <c r="HJ1614"/>
      <c r="HK1614"/>
      <c r="HL1614"/>
      <c r="HM1614"/>
      <c r="HN1614"/>
      <c r="HO1614"/>
      <c r="HP1614"/>
      <c r="HQ1614"/>
      <c r="HR1614"/>
      <c r="HS1614"/>
      <c r="HT1614"/>
      <c r="HU1614"/>
      <c r="HV1614"/>
      <c r="HW1614"/>
      <c r="HX1614"/>
      <c r="HY1614"/>
      <c r="HZ1614"/>
      <c r="IA1614"/>
      <c r="IB1614"/>
      <c r="IC1614"/>
      <c r="ID1614"/>
      <c r="IE1614"/>
      <c r="IF1614"/>
      <c r="IG1614"/>
      <c r="IH1614"/>
      <c r="II1614"/>
      <c r="IJ1614"/>
      <c r="IK1614"/>
      <c r="IL1614"/>
      <c r="IM1614"/>
      <c r="IN1614"/>
      <c r="IO1614"/>
      <c r="IP1614"/>
      <c r="IQ1614"/>
      <c r="IR1614"/>
      <c r="IS1614"/>
      <c r="IT1614"/>
      <c r="IU1614"/>
      <c r="IV1614"/>
      <c r="IW1614"/>
      <c r="IX1614"/>
      <c r="IY1614"/>
      <c r="IZ1614"/>
      <c r="JA1614"/>
      <c r="JB1614"/>
      <c r="JC1614"/>
      <c r="JD1614"/>
      <c r="JE1614"/>
      <c r="JF1614"/>
      <c r="JG1614"/>
      <c r="JH1614"/>
      <c r="JI1614"/>
      <c r="JJ1614"/>
      <c r="JK1614"/>
      <c r="JL1614"/>
      <c r="JM1614"/>
      <c r="JN1614"/>
      <c r="JO1614"/>
      <c r="JP1614"/>
      <c r="JQ1614"/>
      <c r="JR1614"/>
      <c r="JS1614"/>
      <c r="JT1614"/>
      <c r="JU1614"/>
      <c r="JV1614"/>
      <c r="JW1614"/>
      <c r="JX1614"/>
      <c r="JY1614"/>
      <c r="JZ1614"/>
      <c r="KA1614"/>
      <c r="KB1614"/>
      <c r="KC1614"/>
      <c r="KD1614"/>
      <c r="KE1614"/>
      <c r="KF1614"/>
      <c r="KG1614"/>
      <c r="KH1614"/>
      <c r="KI1614"/>
      <c r="KJ1614"/>
      <c r="KK1614"/>
      <c r="KL1614"/>
      <c r="KM1614"/>
      <c r="KN1614"/>
      <c r="KO1614"/>
      <c r="KP1614"/>
      <c r="KQ1614"/>
      <c r="KR1614"/>
      <c r="KS1614"/>
      <c r="KT1614"/>
      <c r="KU1614"/>
      <c r="KV1614"/>
      <c r="KW1614"/>
      <c r="KX1614"/>
      <c r="KY1614"/>
      <c r="KZ1614"/>
      <c r="LA1614"/>
      <c r="LB1614"/>
      <c r="LC1614"/>
      <c r="LD1614"/>
      <c r="LE1614"/>
      <c r="LF1614"/>
      <c r="LG1614"/>
      <c r="LH1614"/>
      <c r="LI1614"/>
      <c r="LJ1614"/>
      <c r="LK1614"/>
      <c r="LL1614"/>
      <c r="LM1614"/>
      <c r="LN1614"/>
      <c r="LO1614"/>
      <c r="LP1614"/>
      <c r="LQ1614"/>
      <c r="LR1614"/>
      <c r="LS1614"/>
      <c r="LT1614"/>
      <c r="LU1614"/>
      <c r="LV1614"/>
      <c r="LW1614"/>
      <c r="LX1614"/>
      <c r="LY1614"/>
      <c r="LZ1614"/>
      <c r="MA1614"/>
      <c r="MB1614"/>
      <c r="MC1614"/>
      <c r="MD1614"/>
      <c r="ME1614"/>
      <c r="MF1614"/>
      <c r="MG1614"/>
      <c r="MH1614"/>
      <c r="MI1614"/>
      <c r="MJ1614"/>
      <c r="MK1614"/>
      <c r="ML1614"/>
      <c r="MM1614"/>
      <c r="MN1614"/>
      <c r="MO1614"/>
      <c r="MP1614"/>
      <c r="MQ1614"/>
      <c r="MR1614"/>
      <c r="MS1614"/>
      <c r="MT1614"/>
      <c r="MU1614"/>
      <c r="MV1614"/>
      <c r="MW1614"/>
      <c r="MX1614"/>
      <c r="MY1614"/>
      <c r="MZ1614"/>
      <c r="NA1614"/>
      <c r="NB1614"/>
      <c r="NC1614"/>
      <c r="ND1614"/>
      <c r="NE1614"/>
      <c r="NF1614"/>
      <c r="NG1614"/>
      <c r="NH1614"/>
      <c r="NI1614"/>
      <c r="NJ1614"/>
      <c r="NK1614"/>
      <c r="NL1614"/>
      <c r="NM1614"/>
      <c r="NN1614"/>
      <c r="NO1614"/>
      <c r="NP1614"/>
      <c r="NQ1614"/>
      <c r="NR1614"/>
      <c r="NS1614"/>
      <c r="NT1614"/>
      <c r="NU1614"/>
      <c r="NV1614"/>
      <c r="NW1614"/>
      <c r="NX1614"/>
      <c r="NY1614"/>
      <c r="NZ1614"/>
      <c r="OA1614"/>
    </row>
    <row r="1615" spans="16:391"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  <c r="CN1615"/>
      <c r="CO1615"/>
      <c r="CP1615"/>
      <c r="CQ1615"/>
      <c r="CR1615"/>
      <c r="CS1615"/>
      <c r="CT1615"/>
      <c r="CU1615"/>
      <c r="CV1615"/>
      <c r="CW1615"/>
      <c r="CX1615"/>
      <c r="CY1615"/>
      <c r="CZ1615"/>
      <c r="DA1615"/>
      <c r="DB1615"/>
      <c r="DC1615"/>
      <c r="DD1615"/>
      <c r="DE1615"/>
      <c r="DF1615"/>
      <c r="DG1615"/>
      <c r="DH1615"/>
      <c r="DI1615"/>
      <c r="DJ1615"/>
      <c r="DK1615"/>
      <c r="DL1615"/>
      <c r="DM1615"/>
      <c r="DN1615"/>
      <c r="DO1615"/>
      <c r="DP1615"/>
      <c r="DQ1615"/>
      <c r="DR1615"/>
      <c r="DS1615"/>
      <c r="DT1615"/>
      <c r="DU1615"/>
      <c r="DV1615"/>
      <c r="DW1615"/>
      <c r="DX1615"/>
      <c r="DY1615"/>
      <c r="DZ1615"/>
      <c r="EA1615"/>
      <c r="EB1615"/>
      <c r="EC1615"/>
      <c r="ED1615"/>
      <c r="EE1615"/>
      <c r="EF1615"/>
      <c r="EG1615"/>
      <c r="EH1615"/>
      <c r="EI1615"/>
      <c r="EJ1615"/>
      <c r="EK1615"/>
      <c r="EL1615"/>
      <c r="EM1615"/>
      <c r="EN1615"/>
      <c r="EO1615"/>
      <c r="EP1615"/>
      <c r="EQ1615"/>
      <c r="ER1615"/>
      <c r="ES1615"/>
      <c r="ET1615"/>
      <c r="EU1615"/>
      <c r="EV1615"/>
      <c r="EW1615"/>
      <c r="EX1615"/>
      <c r="EY1615"/>
      <c r="EZ1615"/>
      <c r="FA1615"/>
      <c r="FB1615"/>
      <c r="FC1615"/>
      <c r="FD1615"/>
      <c r="FE1615"/>
      <c r="FF1615"/>
      <c r="FG1615"/>
      <c r="FH1615"/>
      <c r="FI1615"/>
      <c r="FJ1615"/>
      <c r="FK1615"/>
      <c r="FL1615"/>
      <c r="FM1615"/>
      <c r="FN1615"/>
      <c r="FO1615"/>
      <c r="FP1615"/>
      <c r="FQ1615"/>
      <c r="FR1615"/>
      <c r="FS1615"/>
      <c r="FT1615"/>
      <c r="FU1615"/>
      <c r="FV1615"/>
      <c r="FW1615"/>
      <c r="FX1615"/>
      <c r="FY1615"/>
      <c r="FZ1615"/>
      <c r="GA1615"/>
      <c r="GB1615"/>
      <c r="GC1615"/>
      <c r="GD1615"/>
      <c r="GE1615"/>
      <c r="GF1615"/>
      <c r="GG1615"/>
      <c r="GH1615"/>
      <c r="GI1615"/>
      <c r="GJ1615"/>
      <c r="GK1615"/>
      <c r="GL1615"/>
      <c r="GM1615"/>
      <c r="GN1615"/>
      <c r="GO1615"/>
      <c r="GP1615"/>
      <c r="GQ1615"/>
      <c r="GR1615"/>
      <c r="GS1615"/>
      <c r="GT1615"/>
      <c r="GU1615"/>
      <c r="GV1615"/>
      <c r="GW1615"/>
      <c r="GX1615"/>
      <c r="GY1615"/>
      <c r="GZ1615"/>
      <c r="HA1615"/>
      <c r="HB1615"/>
      <c r="HC1615"/>
      <c r="HD1615"/>
      <c r="HE1615"/>
      <c r="HF1615"/>
      <c r="HG1615"/>
      <c r="HH1615"/>
      <c r="HI1615"/>
      <c r="HJ1615"/>
      <c r="HK1615"/>
      <c r="HL1615"/>
      <c r="HM1615"/>
      <c r="HN1615"/>
      <c r="HO1615"/>
      <c r="HP1615"/>
      <c r="HQ1615"/>
      <c r="HR1615"/>
      <c r="HS1615"/>
      <c r="HT1615"/>
      <c r="HU1615"/>
      <c r="HV1615"/>
      <c r="HW1615"/>
      <c r="HX1615"/>
      <c r="HY1615"/>
      <c r="HZ1615"/>
      <c r="IA1615"/>
      <c r="IB1615"/>
      <c r="IC1615"/>
      <c r="ID1615"/>
      <c r="IE1615"/>
      <c r="IF1615"/>
      <c r="IG1615"/>
      <c r="IH1615"/>
      <c r="II1615"/>
      <c r="IJ1615"/>
      <c r="IK1615"/>
      <c r="IL1615"/>
      <c r="IM1615"/>
      <c r="IN1615"/>
      <c r="IO1615"/>
      <c r="IP1615"/>
      <c r="IQ1615"/>
      <c r="IR1615"/>
      <c r="IS1615"/>
      <c r="IT1615"/>
      <c r="IU1615"/>
      <c r="IV1615"/>
      <c r="IW1615"/>
      <c r="IX1615"/>
      <c r="IY1615"/>
      <c r="IZ1615"/>
      <c r="JA1615"/>
      <c r="JB1615"/>
      <c r="JC1615"/>
      <c r="JD1615"/>
      <c r="JE1615"/>
      <c r="JF1615"/>
      <c r="JG1615"/>
      <c r="JH1615"/>
      <c r="JI1615"/>
      <c r="JJ1615"/>
      <c r="JK1615"/>
      <c r="JL1615"/>
      <c r="JM1615"/>
      <c r="JN1615"/>
      <c r="JO1615"/>
      <c r="JP1615"/>
      <c r="JQ1615"/>
      <c r="JR1615"/>
      <c r="JS1615"/>
      <c r="JT1615"/>
      <c r="JU1615"/>
      <c r="JV1615"/>
      <c r="JW1615"/>
      <c r="JX1615"/>
      <c r="JY1615"/>
      <c r="JZ1615"/>
      <c r="KA1615"/>
      <c r="KB1615"/>
      <c r="KC1615"/>
      <c r="KD1615"/>
      <c r="KE1615"/>
      <c r="KF1615"/>
      <c r="KG1615"/>
      <c r="KH1615"/>
      <c r="KI1615"/>
      <c r="KJ1615"/>
      <c r="KK1615"/>
      <c r="KL1615"/>
      <c r="KM1615"/>
      <c r="KN1615"/>
      <c r="KO1615"/>
      <c r="KP1615"/>
      <c r="KQ1615"/>
      <c r="KR1615"/>
      <c r="KS1615"/>
      <c r="KT1615"/>
      <c r="KU1615"/>
      <c r="KV1615"/>
      <c r="KW1615"/>
      <c r="KX1615"/>
      <c r="KY1615"/>
      <c r="KZ1615"/>
      <c r="LA1615"/>
      <c r="LB1615"/>
      <c r="LC1615"/>
      <c r="LD1615"/>
      <c r="LE1615"/>
      <c r="LF1615"/>
      <c r="LG1615"/>
      <c r="LH1615"/>
      <c r="LI1615"/>
      <c r="LJ1615"/>
      <c r="LK1615"/>
      <c r="LL1615"/>
      <c r="LM1615"/>
      <c r="LN1615"/>
      <c r="LO1615"/>
      <c r="LP1615"/>
      <c r="LQ1615"/>
      <c r="LR1615"/>
      <c r="LS1615"/>
      <c r="LT1615"/>
      <c r="LU1615"/>
      <c r="LV1615"/>
      <c r="LW1615"/>
      <c r="LX1615"/>
      <c r="LY1615"/>
      <c r="LZ1615"/>
      <c r="MA1615"/>
      <c r="MB1615"/>
      <c r="MC1615"/>
      <c r="MD1615"/>
      <c r="ME1615"/>
      <c r="MF1615"/>
      <c r="MG1615"/>
      <c r="MH1615"/>
      <c r="MI1615"/>
      <c r="MJ1615"/>
      <c r="MK1615"/>
      <c r="ML1615"/>
      <c r="MM1615"/>
      <c r="MN1615"/>
      <c r="MO1615"/>
      <c r="MP1615"/>
      <c r="MQ1615"/>
      <c r="MR1615"/>
      <c r="MS1615"/>
      <c r="MT1615"/>
      <c r="MU1615"/>
      <c r="MV1615"/>
      <c r="MW1615"/>
      <c r="MX1615"/>
      <c r="MY1615"/>
      <c r="MZ1615"/>
      <c r="NA1615"/>
      <c r="NB1615"/>
      <c r="NC1615"/>
      <c r="ND1615"/>
      <c r="NE1615"/>
      <c r="NF1615"/>
      <c r="NG1615"/>
      <c r="NH1615"/>
      <c r="NI1615"/>
      <c r="NJ1615"/>
      <c r="NK1615"/>
      <c r="NL1615"/>
      <c r="NM1615"/>
      <c r="NN1615"/>
      <c r="NO1615"/>
      <c r="NP1615"/>
      <c r="NQ1615"/>
      <c r="NR1615"/>
      <c r="NS1615"/>
      <c r="NT1615"/>
      <c r="NU1615"/>
      <c r="NV1615"/>
      <c r="NW1615"/>
      <c r="NX1615"/>
      <c r="NY1615"/>
      <c r="NZ1615"/>
      <c r="OA1615"/>
    </row>
  </sheetData>
  <sortState ref="A2:OG1306">
    <sortCondition descending="1" ref="NZ1"/>
    <sortCondition ref="D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E214"/>
  <sheetViews>
    <sheetView workbookViewId="0">
      <selection activeCell="C14" sqref="C14"/>
    </sheetView>
  </sheetViews>
  <sheetFormatPr defaultRowHeight="17.399999999999999"/>
  <cols>
    <col min="1" max="1" width="5" style="2" bestFit="1" customWidth="1"/>
    <col min="2" max="2" width="8.69921875" style="2"/>
    <col min="3" max="3" width="17.59765625" style="2" customWidth="1"/>
    <col min="4" max="4" width="9" style="2"/>
    <col min="11" max="11" width="9.19921875" style="2" bestFit="1" customWidth="1"/>
    <col min="15" max="15" width="9.19921875" style="2" bestFit="1" customWidth="1"/>
    <col min="19" max="19" width="9.19921875" style="2" bestFit="1" customWidth="1"/>
    <col min="20" max="22" width="9" style="2"/>
    <col min="23" max="23" width="9.19921875" style="2" bestFit="1" customWidth="1"/>
    <col min="24" max="26" width="9" style="2"/>
    <col min="27" max="27" width="9.19921875" style="2" bestFit="1" customWidth="1"/>
    <col min="28" max="30" width="9" style="2"/>
    <col min="31" max="31" width="9.19921875" style="2" bestFit="1" customWidth="1"/>
  </cols>
  <sheetData>
    <row r="1" spans="1:31" ht="31.2">
      <c r="A1" s="27" t="s">
        <v>217</v>
      </c>
      <c r="B1" s="27" t="s">
        <v>236</v>
      </c>
      <c r="C1" s="5" t="s">
        <v>3</v>
      </c>
      <c r="D1" s="5" t="s">
        <v>59</v>
      </c>
      <c r="E1" s="27" t="s">
        <v>56</v>
      </c>
      <c r="F1" s="27" t="s">
        <v>0</v>
      </c>
      <c r="G1" s="27" t="s">
        <v>203</v>
      </c>
      <c r="H1" s="27" t="s">
        <v>294</v>
      </c>
      <c r="I1" s="27" t="s">
        <v>0</v>
      </c>
      <c r="J1" s="27" t="s">
        <v>203</v>
      </c>
      <c r="K1" s="29" t="s">
        <v>291</v>
      </c>
      <c r="L1" s="27" t="s">
        <v>294</v>
      </c>
      <c r="M1" s="27" t="s">
        <v>0</v>
      </c>
      <c r="N1" s="27" t="s">
        <v>203</v>
      </c>
      <c r="O1" s="29" t="s">
        <v>291</v>
      </c>
      <c r="P1" s="27" t="s">
        <v>294</v>
      </c>
      <c r="Q1" s="27" t="s">
        <v>0</v>
      </c>
      <c r="R1" s="27" t="s">
        <v>203</v>
      </c>
      <c r="S1" s="29" t="s">
        <v>291</v>
      </c>
      <c r="T1" s="27" t="s">
        <v>294</v>
      </c>
      <c r="U1" s="27" t="s">
        <v>0</v>
      </c>
      <c r="V1" s="27" t="s">
        <v>203</v>
      </c>
      <c r="W1" s="29" t="s">
        <v>291</v>
      </c>
      <c r="X1" s="121" t="s">
        <v>56</v>
      </c>
      <c r="Y1" s="121" t="s">
        <v>0</v>
      </c>
      <c r="Z1" s="121" t="s">
        <v>203</v>
      </c>
      <c r="AA1" s="122" t="s">
        <v>291</v>
      </c>
      <c r="AB1" s="123" t="s">
        <v>56</v>
      </c>
      <c r="AC1" s="123" t="s">
        <v>0</v>
      </c>
      <c r="AD1" s="123" t="s">
        <v>203</v>
      </c>
      <c r="AE1" s="124" t="s">
        <v>291</v>
      </c>
    </row>
    <row r="2" spans="1:31">
      <c r="A2" s="27"/>
      <c r="B2" s="27"/>
      <c r="C2" s="5"/>
      <c r="D2" s="5"/>
      <c r="E2" s="27" t="s">
        <v>54</v>
      </c>
      <c r="F2" s="27" t="s">
        <v>54</v>
      </c>
      <c r="G2" s="27" t="s">
        <v>54</v>
      </c>
      <c r="H2" s="27" t="s">
        <v>1</v>
      </c>
      <c r="I2" s="27" t="s">
        <v>1</v>
      </c>
      <c r="J2" s="27" t="s">
        <v>1</v>
      </c>
      <c r="K2" s="27"/>
      <c r="L2" s="27" t="s">
        <v>2</v>
      </c>
      <c r="M2" s="27" t="s">
        <v>2</v>
      </c>
      <c r="N2" s="27" t="s">
        <v>2</v>
      </c>
      <c r="O2" s="29"/>
      <c r="P2" s="27" t="s">
        <v>287</v>
      </c>
      <c r="Q2" s="27" t="s">
        <v>287</v>
      </c>
      <c r="R2" s="27" t="s">
        <v>243</v>
      </c>
      <c r="S2" s="29"/>
      <c r="T2" s="27" t="s">
        <v>289</v>
      </c>
      <c r="U2" s="27" t="s">
        <v>289</v>
      </c>
      <c r="V2" s="27" t="s">
        <v>244</v>
      </c>
      <c r="W2" s="29"/>
      <c r="X2" s="121" t="s">
        <v>376</v>
      </c>
      <c r="Y2" s="121" t="s">
        <v>376</v>
      </c>
      <c r="Z2" s="121" t="s">
        <v>376</v>
      </c>
      <c r="AA2" s="122"/>
      <c r="AB2" s="123" t="s">
        <v>513</v>
      </c>
      <c r="AC2" s="123" t="s">
        <v>513</v>
      </c>
      <c r="AD2" s="123" t="s">
        <v>513</v>
      </c>
      <c r="AE2" s="124"/>
    </row>
    <row r="3" spans="1:31">
      <c r="A3" s="4">
        <f>VLOOKUP($C3,환경!$T$3:$V$22,3,0)</f>
        <v>1</v>
      </c>
      <c r="B3" s="4" t="str">
        <f t="shared" ref="B3:B44" ca="1" si="0">VLOOKUP($C3,그룹변환,2,0)</f>
        <v>자율</v>
      </c>
      <c r="C3" s="6" t="s">
        <v>25</v>
      </c>
      <c r="D3" s="7" t="s">
        <v>82</v>
      </c>
      <c r="E3" s="4">
        <f ca="1">SUMIFS(추출!$H$2:$H$55723,추출!$P$2:$P$55723,집계!$C3,추출!$D$2:$D$55723,집계!$D3,추출!$O$2:$O$55723,"정상*",추출!$F$2:$F$55723,집계!E$1,추출!$M$2:$M$55723,집계!E$2,추출!$J$2:$J$55723,"&lt;="&amp;VLOOKUP(E$2,환경!$A$3:$B$8,2),추출!$Q$2:$Q$55723,"A")</f>
        <v>0</v>
      </c>
      <c r="F3" s="4">
        <f ca="1">SUMIFS(추출!$H$2:$H$55723,추출!$P$2:$P$55723,집계!$C3,추출!$D$2:$D$55723,집계!$D3,추출!$O$2:$O$55723,"정상*",추출!$F$2:$F$55723,집계!F$1,추출!$M$2:$M$55723,집계!F$2,추출!$J$2:$J$55723,"&lt;="&amp;VLOOKUP(F$2,환경!$A$3:$B$8,2),추출!$Q$2:$Q$55723,"A")</f>
        <v>0</v>
      </c>
      <c r="G3" s="4">
        <f t="shared" ref="G3:G13" ca="1" si="1">SUM(E3:F3)</f>
        <v>0</v>
      </c>
      <c r="H3" s="4">
        <f ca="1">SUMIFS(추출!$H$2:$H$55723,추출!$P$2:$P$55723,집계!$C3,추출!$D$2:$D$55723,집계!$D3,추출!$O$2:$O$55723,"정상*",추출!$F$2:$F$55723,집계!H$1,추출!$M$2:$M$55723,집계!H$2,추출!$J$2:$J$55723,"&lt;="&amp;VLOOKUP(H$2,환경!$A$3:$B$8,2),추출!$Q$2:$Q$55723,"A")</f>
        <v>30000</v>
      </c>
      <c r="I3" s="4">
        <f ca="1">SUMIFS(추출!$H$2:$H$55723,추출!$P$2:$P$55723,집계!$C3,추출!$D$2:$D$55723,집계!$D3,추출!$O$2:$O$55723,"정상*",추출!$F$2:$F$55723,집계!I$1,추출!$M$2:$M$55723,집계!I$2,추출!$J$2:$J$55723,"&lt;="&amp;VLOOKUP(I$2,환경!$A$3:$B$8,2),추출!$Q$2:$Q$55723,"A")</f>
        <v>0</v>
      </c>
      <c r="J3" s="4">
        <f t="shared" ref="J3:J13" ca="1" si="2">SUM(H3:I3)</f>
        <v>30000</v>
      </c>
      <c r="K3" s="25">
        <f t="shared" ref="K3:K13" ca="1" si="3">G3-J3</f>
        <v>-30000</v>
      </c>
      <c r="L3" s="4">
        <f ca="1">SUMIFS(추출!$H$2:$H$55723,추출!$P$2:$P$55723,집계!$C3,추출!$D$2:$D$55723,집계!$D3,추출!$O$2:$O$55723,"정상*",추출!$F$2:$F$55723,집계!L$1,추출!$M$2:$M$55723,집계!L$2,추출!$J$2:$J$55723,"&lt;="&amp;VLOOKUP(L$2,환경!$A$3:$B$8,2),추출!$Q$2:$Q$55723,"A")</f>
        <v>0</v>
      </c>
      <c r="M3" s="4">
        <f ca="1">SUMIFS(추출!$H$2:$H$55723,추출!$P$2:$P$55723,집계!$C3,추출!$D$2:$D$55723,집계!$D3,추출!$O$2:$O$55723,"정상*",추출!$F$2:$F$55723,집계!M$1,추출!$M$2:$M$55723,집계!M$2,추출!$J$2:$J$55723,"&lt;="&amp;VLOOKUP(M$2,환경!$A$3:$B$8,2),추출!$Q$2:$Q$55723,"A")</f>
        <v>0</v>
      </c>
      <c r="N3" s="4">
        <f t="shared" ref="N3:N13" ca="1" si="4">SUM(L3:M3)</f>
        <v>0</v>
      </c>
      <c r="O3" s="25">
        <f t="shared" ref="O3:O13" ca="1" si="5">G3-N3</f>
        <v>0</v>
      </c>
      <c r="P3" s="4">
        <f ca="1">SUMIFS(추출!$H$2:$H$55723,추출!$P$2:$P$55723,집계!$C3,추출!$D$2:$D$55723,집계!$D3,추출!$O$2:$O$55723,"정상*",추출!$F$2:$F$55723,집계!P$1,추출!$M$2:$M$55723,집계!P$2,추출!$J$2:$J$55723,"&lt;="&amp;VLOOKUP(P$2,환경!$A$3:$B$8,2),추출!$Q$2:$Q$55723,"A")</f>
        <v>294890</v>
      </c>
      <c r="Q3" s="4">
        <f ca="1">SUMIFS(추출!$H$2:$H$55723,추출!$P$2:$P$55723,집계!$C3,추출!$D$2:$D$55723,집계!$D3,추출!$O$2:$O$55723,"정상*",추출!$F$2:$F$55723,집계!Q$1,추출!$M$2:$M$55723,집계!Q$2,추출!$J$2:$J$55723,"&lt;="&amp;VLOOKUP(Q$2,환경!$A$3:$B$8,2),추출!$Q$2:$Q$55723,"A")</f>
        <v>0</v>
      </c>
      <c r="R3" s="4">
        <f t="shared" ref="R3:R13" ca="1" si="6">SUM(P3:Q3)</f>
        <v>294890</v>
      </c>
      <c r="S3" s="25">
        <f t="shared" ref="S3:S13" ca="1" si="7">G3-R3</f>
        <v>-294890</v>
      </c>
      <c r="T3" s="4">
        <f ca="1">SUMIFS(추출!$H$2:$H$55723,추출!$P$2:$P$55723,집계!$C3,추출!$D$2:$D$55723,집계!$D3,추출!$O$2:$O$55723,"정상*",추출!$F$2:$F$55723,집계!T$1,추출!$M$2:$M$55723,집계!T$2,추출!$J$2:$J$55723,"&lt;="&amp;VLOOKUP(T$2,환경!$A$3:$B$8,2),추출!$Q$2:$Q$55723,"A")</f>
        <v>112000</v>
      </c>
      <c r="U3" s="4">
        <f ca="1">SUMIFS(추출!$H$2:$H$55723,추출!$P$2:$P$55723,집계!$C3,추출!$D$2:$D$55723,집계!$D3,추출!$O$2:$O$55723,"정상*",추출!$F$2:$F$55723,집계!U$1,추출!$M$2:$M$55723,집계!U$2,추출!$J$2:$J$55723,"&lt;="&amp;VLOOKUP(U$2,환경!$A$3:$B$8,2),추출!$Q$2:$Q$55723,"A")</f>
        <v>0</v>
      </c>
      <c r="V3" s="4">
        <f t="shared" ref="V3:V13" ca="1" si="8">SUM(T3:U3)</f>
        <v>112000</v>
      </c>
      <c r="W3" s="25">
        <f t="shared" ref="W3:W13" ca="1" si="9">G3-V3</f>
        <v>-112000</v>
      </c>
      <c r="X3" s="4">
        <f ca="1">SUMIFS(추출!$H$2:$H$55723,추출!$P$2:$P$55723,집계!$C3,추출!$D$2:$D$55723,집계!$D3,추출!$O$2:$O$55723,"유지*",추출!$F$2:$F$55723,집계!X$1,추출!$M$2:$M$55723,집계!X$2,추출!$J$2:$J$55723,"&lt;="&amp;VLOOKUP(X$2,환경!$A$3:$B$8,2),추출!$Q$2:$Q$55723,"B")</f>
        <v>0</v>
      </c>
      <c r="Y3" s="4">
        <f ca="1">SUMIFS(추출!$H$2:$H$55723,추출!$P$2:$P$55723,집계!$C3,추출!$D$2:$D$55723,집계!$D3,추출!$O$2:$O$55723,"유지*",추출!$F$2:$F$55723,집계!Y$1,추출!$M$2:$M$55723,집계!Y$2,추출!$J$2:$J$55723,"&lt;="&amp;VLOOKUP(Y$2,환경!$A$3:$B$8,2),추출!$Q$2:$Q$55723,"B")</f>
        <v>0</v>
      </c>
      <c r="Z3" s="4">
        <f t="shared" ref="Z3:Z98" ca="1" si="10">SUM(X3:Y3)</f>
        <v>0</v>
      </c>
      <c r="AA3" s="25">
        <f t="shared" ref="AA3:AA13" ca="1" si="11">G3-Z3</f>
        <v>0</v>
      </c>
      <c r="AB3" s="4">
        <f ca="1">SUMIFS(추출!$H$2:$H$55723,추출!$P$2:$P$55723,집계!$C3,추출!$D$2:$D$55723,집계!$D3,추출!$O$2:$O$55723,"정상*",추출!$F$2:$F$55723,집계!AB$1,추출!$M$2:$M$55723,집계!AB$2,추출!$J$2:$J$55723,"&lt;="&amp;VLOOKUP(AB$2,환경!$A$3:$B$8,2),추출!$Q$2:$Q$55723,"A")</f>
        <v>0</v>
      </c>
      <c r="AC3" s="4">
        <f ca="1">SUMIFS(추출!$H$2:$H$55723,추출!$P$2:$P$55723,집계!$C3,추출!$D$2:$D$55723,집계!$D3,추출!$O$2:$O$55723,"정상*",추출!$F$2:$F$55723,집계!AC$1,추출!$M$2:$M$55723,집계!AC$2,추출!$J$2:$J$55723,"&lt;="&amp;VLOOKUP(AC$2,환경!$A$3:$B$8,2),추출!$Q$2:$Q$55723,"A")</f>
        <v>0</v>
      </c>
      <c r="AD3" s="4">
        <f t="shared" ref="AD3:AD13" ca="1" si="12">SUM(AB3:AC3)</f>
        <v>0</v>
      </c>
      <c r="AE3" s="25">
        <f ca="1">G3-AD3</f>
        <v>0</v>
      </c>
    </row>
    <row r="4" spans="1:31" s="2" customFormat="1">
      <c r="A4" s="4">
        <f>VLOOKUP($C4,환경!$T$3:$V$22,3,0)</f>
        <v>1</v>
      </c>
      <c r="B4" s="4" t="str">
        <f t="shared" ca="1" si="0"/>
        <v>자율</v>
      </c>
      <c r="C4" s="6" t="s">
        <v>25</v>
      </c>
      <c r="D4" s="7" t="s">
        <v>1006</v>
      </c>
      <c r="E4" s="4">
        <f ca="1">SUMIFS(추출!$H$2:$H$55723,추출!$P$2:$P$55723,집계!$C4,추출!$D$2:$D$55723,집계!$D4,추출!$O$2:$O$55723,"정상*",추출!$F$2:$F$55723,집계!E$1,추출!$M$2:$M$55723,집계!E$2,추출!$J$2:$J$55723,"&lt;="&amp;VLOOKUP(E$2,환경!$A$3:$B$8,2),추출!$Q$2:$Q$55723,"A")</f>
        <v>38000</v>
      </c>
      <c r="F4" s="4">
        <f ca="1">SUMIFS(추출!$H$2:$H$55723,추출!$P$2:$P$55723,집계!$C4,추출!$D$2:$D$55723,집계!$D4,추출!$O$2:$O$55723,"정상*",추출!$F$2:$F$55723,집계!F$1,추출!$M$2:$M$55723,집계!F$2,추출!$J$2:$J$55723,"&lt;="&amp;VLOOKUP(F$2,환경!$A$3:$B$8,2),추출!$Q$2:$Q$55723,"A")</f>
        <v>0</v>
      </c>
      <c r="G4" s="4">
        <f t="shared" ref="G4" ca="1" si="13">SUM(E4:F4)</f>
        <v>38000</v>
      </c>
      <c r="H4" s="4">
        <f ca="1">SUMIFS(추출!$H$2:$H$55723,추출!$P$2:$P$55723,집계!$C4,추출!$D$2:$D$55723,집계!$D4,추출!$O$2:$O$55723,"정상*",추출!$F$2:$F$55723,집계!H$1,추출!$M$2:$M$55723,집계!H$2,추출!$J$2:$J$55723,"&lt;="&amp;VLOOKUP(H$2,환경!$A$3:$B$8,2),추출!$Q$2:$Q$55723,"A")</f>
        <v>45000</v>
      </c>
      <c r="I4" s="4">
        <f ca="1">SUMIFS(추출!$H$2:$H$55723,추출!$P$2:$P$55723,집계!$C4,추출!$D$2:$D$55723,집계!$D4,추출!$O$2:$O$55723,"정상*",추출!$F$2:$F$55723,집계!I$1,추출!$M$2:$M$55723,집계!I$2,추출!$J$2:$J$55723,"&lt;="&amp;VLOOKUP(I$2,환경!$A$3:$B$8,2),추출!$Q$2:$Q$55723,"A")</f>
        <v>0</v>
      </c>
      <c r="J4" s="4">
        <f t="shared" ref="J4" ca="1" si="14">SUM(H4:I4)</f>
        <v>45000</v>
      </c>
      <c r="K4" s="25">
        <f t="shared" ref="K4" ca="1" si="15">G4-J4</f>
        <v>-7000</v>
      </c>
      <c r="L4" s="4">
        <f ca="1">SUMIFS(추출!$H$2:$H$55723,추출!$P$2:$P$55723,집계!$C4,추출!$D$2:$D$55723,집계!$D4,추출!$O$2:$O$55723,"정상*",추출!$F$2:$F$55723,집계!L$1,추출!$M$2:$M$55723,집계!L$2,추출!$J$2:$J$55723,"&lt;="&amp;VLOOKUP(L$2,환경!$A$3:$B$8,2),추출!$Q$2:$Q$55723,"A")</f>
        <v>933781</v>
      </c>
      <c r="M4" s="4">
        <f ca="1">SUMIFS(추출!$H$2:$H$55723,추출!$P$2:$P$55723,집계!$C4,추출!$D$2:$D$55723,집계!$D4,추출!$O$2:$O$55723,"정상*",추출!$F$2:$F$55723,집계!M$1,추출!$M$2:$M$55723,집계!M$2,추출!$J$2:$J$55723,"&lt;="&amp;VLOOKUP(M$2,환경!$A$3:$B$8,2),추출!$Q$2:$Q$55723,"A")</f>
        <v>300000</v>
      </c>
      <c r="N4" s="4">
        <f t="shared" ref="N4" ca="1" si="16">SUM(L4:M4)</f>
        <v>1233781</v>
      </c>
      <c r="O4" s="25">
        <f t="shared" ref="O4" ca="1" si="17">G4-N4</f>
        <v>-1195781</v>
      </c>
      <c r="P4" s="4">
        <f ca="1">SUMIFS(추출!$H$2:$H$55723,추출!$P$2:$P$55723,집계!$C4,추출!$D$2:$D$55723,집계!$D4,추출!$O$2:$O$55723,"정상*",추출!$F$2:$F$55723,집계!P$1,추출!$M$2:$M$55723,집계!P$2,추출!$J$2:$J$55723,"&lt;="&amp;VLOOKUP(P$2,환경!$A$3:$B$8,2),추출!$Q$2:$Q$55723,"A")</f>
        <v>539101</v>
      </c>
      <c r="Q4" s="4">
        <f ca="1">SUMIFS(추출!$H$2:$H$55723,추출!$P$2:$P$55723,집계!$C4,추출!$D$2:$D$55723,집계!$D4,추출!$O$2:$O$55723,"정상*",추출!$F$2:$F$55723,집계!Q$1,추출!$M$2:$M$55723,집계!Q$2,추출!$J$2:$J$55723,"&lt;="&amp;VLOOKUP(Q$2,환경!$A$3:$B$8,2),추출!$Q$2:$Q$55723,"A")</f>
        <v>0</v>
      </c>
      <c r="R4" s="4">
        <f t="shared" ref="R4" ca="1" si="18">SUM(P4:Q4)</f>
        <v>539101</v>
      </c>
      <c r="S4" s="25">
        <f t="shared" ref="S4" ca="1" si="19">G4-R4</f>
        <v>-501101</v>
      </c>
      <c r="T4" s="4">
        <f ca="1">SUMIFS(추출!$H$2:$H$55723,추출!$P$2:$P$55723,집계!$C4,추출!$D$2:$D$55723,집계!$D4,추출!$O$2:$O$55723,"정상*",추출!$F$2:$F$55723,집계!T$1,추출!$M$2:$M$55723,집계!T$2,추출!$J$2:$J$55723,"&lt;="&amp;VLOOKUP(T$2,환경!$A$3:$B$8,2),추출!$Q$2:$Q$55723,"A")</f>
        <v>0</v>
      </c>
      <c r="U4" s="4">
        <f ca="1">SUMIFS(추출!$H$2:$H$55723,추출!$P$2:$P$55723,집계!$C4,추출!$D$2:$D$55723,집계!$D4,추출!$O$2:$O$55723,"정상*",추출!$F$2:$F$55723,집계!U$1,추출!$M$2:$M$55723,집계!U$2,추출!$J$2:$J$55723,"&lt;="&amp;VLOOKUP(U$2,환경!$A$3:$B$8,2),추출!$Q$2:$Q$55723,"A")</f>
        <v>0</v>
      </c>
      <c r="V4" s="4">
        <f t="shared" ref="V4" ca="1" si="20">SUM(T4:U4)</f>
        <v>0</v>
      </c>
      <c r="W4" s="25">
        <f t="shared" ref="W4" ca="1" si="21">G4-V4</f>
        <v>38000</v>
      </c>
      <c r="X4" s="4">
        <f ca="1">SUMIFS(추출!$H$2:$H$55723,추출!$P$2:$P$55723,집계!$C4,추출!$D$2:$D$55723,집계!$D4,추출!$O$2:$O$55723,"유지*",추출!$F$2:$F$55723,집계!X$1,추출!$M$2:$M$55723,집계!X$2,추출!$J$2:$J$55723,"&lt;="&amp;VLOOKUP(X$2,환경!$A$3:$B$8,2),추출!$Q$2:$Q$55723,"B")</f>
        <v>98000</v>
      </c>
      <c r="Y4" s="4">
        <f ca="1">SUMIFS(추출!$H$2:$H$55723,추출!$P$2:$P$55723,집계!$C4,추출!$D$2:$D$55723,집계!$D4,추출!$O$2:$O$55723,"유지*",추출!$F$2:$F$55723,집계!Y$1,추출!$M$2:$M$55723,집계!Y$2,추출!$J$2:$J$55723,"&lt;="&amp;VLOOKUP(Y$2,환경!$A$3:$B$8,2),추출!$Q$2:$Q$55723,"B")</f>
        <v>500250</v>
      </c>
      <c r="Z4" s="4">
        <f t="shared" ref="Z4" ca="1" si="22">SUM(X4:Y4)</f>
        <v>598250</v>
      </c>
      <c r="AA4" s="25">
        <f t="shared" ref="AA4" ca="1" si="23">G4-Z4</f>
        <v>-560250</v>
      </c>
      <c r="AB4" s="4">
        <f ca="1">SUMIFS(추출!$H$2:$H$55723,추출!$P$2:$P$55723,집계!$C4,추출!$D$2:$D$55723,집계!$D4,추출!$O$2:$O$55723,"정상*",추출!$F$2:$F$55723,집계!AB$1,추출!$M$2:$M$55723,집계!AB$2,추출!$J$2:$J$55723,"&lt;="&amp;VLOOKUP(AB$2,환경!$A$3:$B$8,2),추출!$Q$2:$Q$55723,"A")</f>
        <v>0</v>
      </c>
      <c r="AC4" s="4">
        <f ca="1">SUMIFS(추출!$H$2:$H$55723,추출!$P$2:$P$55723,집계!$C4,추출!$D$2:$D$55723,집계!$D4,추출!$O$2:$O$55723,"정상*",추출!$F$2:$F$55723,집계!AC$1,추출!$M$2:$M$55723,집계!AC$2,추출!$J$2:$J$55723,"&lt;="&amp;VLOOKUP(AC$2,환경!$A$3:$B$8,2),추출!$Q$2:$Q$55723,"A")</f>
        <v>0</v>
      </c>
      <c r="AD4" s="4">
        <f t="shared" ref="AD4" ca="1" si="24">SUM(AB4:AC4)</f>
        <v>0</v>
      </c>
      <c r="AE4" s="25">
        <f ca="1">G4-AD4</f>
        <v>38000</v>
      </c>
    </row>
    <row r="5" spans="1:31" s="2" customFormat="1">
      <c r="A5" s="4">
        <f>VLOOKUP($C5,환경!$T$3:$V$22,3,0)</f>
        <v>1</v>
      </c>
      <c r="B5" s="4" t="str">
        <f t="shared" ca="1" si="0"/>
        <v>자율</v>
      </c>
      <c r="C5" s="6" t="s">
        <v>25</v>
      </c>
      <c r="D5" s="7" t="s">
        <v>1005</v>
      </c>
      <c r="E5" s="4">
        <f ca="1">SUMIFS(추출!$H$2:$H$55723,추출!$P$2:$P$55723,집계!$C5,추출!$D$2:$D$55723,집계!$D5,추출!$O$2:$O$55723,"정상*",추출!$F$2:$F$55723,집계!E$1,추출!$M$2:$M$55723,집계!E$2,추출!$J$2:$J$55723,"&lt;="&amp;VLOOKUP(E$2,환경!$A$3:$B$8,2),추출!$Q$2:$Q$55723,"A")</f>
        <v>60008</v>
      </c>
      <c r="F5" s="4">
        <f ca="1">SUMIFS(추출!$H$2:$H$55723,추출!$P$2:$P$55723,집계!$C5,추출!$D$2:$D$55723,집계!$D5,추출!$O$2:$O$55723,"정상*",추출!$F$2:$F$55723,집계!F$1,추출!$M$2:$M$55723,집계!F$2,추출!$J$2:$J$55723,"&lt;="&amp;VLOOKUP(F$2,환경!$A$3:$B$8,2),추출!$Q$2:$Q$55723,"A")</f>
        <v>0</v>
      </c>
      <c r="G5" s="4">
        <f t="shared" ref="G5" ca="1" si="25">SUM(E5:F5)</f>
        <v>60008</v>
      </c>
      <c r="H5" s="4">
        <f ca="1">SUMIFS(추출!$H$2:$H$55723,추출!$P$2:$P$55723,집계!$C5,추출!$D$2:$D$55723,집계!$D5,추출!$O$2:$O$55723,"정상*",추출!$F$2:$F$55723,집계!H$1,추출!$M$2:$M$55723,집계!H$2,추출!$J$2:$J$55723,"&lt;="&amp;VLOOKUP(H$2,환경!$A$3:$B$8,2),추출!$Q$2:$Q$55723,"A")</f>
        <v>40000</v>
      </c>
      <c r="I5" s="4">
        <f ca="1">SUMIFS(추출!$H$2:$H$55723,추출!$P$2:$P$55723,집계!$C5,추출!$D$2:$D$55723,집계!$D5,추출!$O$2:$O$55723,"정상*",추출!$F$2:$F$55723,집계!I$1,추출!$M$2:$M$55723,집계!I$2,추출!$J$2:$J$55723,"&lt;="&amp;VLOOKUP(I$2,환경!$A$3:$B$8,2),추출!$Q$2:$Q$55723,"A")</f>
        <v>0</v>
      </c>
      <c r="J5" s="4">
        <f t="shared" ref="J5" ca="1" si="26">SUM(H5:I5)</f>
        <v>40000</v>
      </c>
      <c r="K5" s="25">
        <f t="shared" ref="K5" ca="1" si="27">G5-J5</f>
        <v>20008</v>
      </c>
      <c r="L5" s="4">
        <f ca="1">SUMIFS(추출!$H$2:$H$55723,추출!$P$2:$P$55723,집계!$C5,추출!$D$2:$D$55723,집계!$D5,추출!$O$2:$O$55723,"정상*",추출!$F$2:$F$55723,집계!L$1,추출!$M$2:$M$55723,집계!L$2,추출!$J$2:$J$55723,"&lt;="&amp;VLOOKUP(L$2,환경!$A$3:$B$8,2),추출!$Q$2:$Q$55723,"A")</f>
        <v>0</v>
      </c>
      <c r="M5" s="4">
        <f ca="1">SUMIFS(추출!$H$2:$H$55723,추출!$P$2:$P$55723,집계!$C5,추출!$D$2:$D$55723,집계!$D5,추출!$O$2:$O$55723,"정상*",추출!$F$2:$F$55723,집계!M$1,추출!$M$2:$M$55723,집계!M$2,추출!$J$2:$J$55723,"&lt;="&amp;VLOOKUP(M$2,환경!$A$3:$B$8,2),추출!$Q$2:$Q$55723,"A")</f>
        <v>200113</v>
      </c>
      <c r="N5" s="4">
        <f t="shared" ref="N5" ca="1" si="28">SUM(L5:M5)</f>
        <v>200113</v>
      </c>
      <c r="O5" s="25">
        <f t="shared" ref="O5" ca="1" si="29">G5-N5</f>
        <v>-140105</v>
      </c>
      <c r="P5" s="4">
        <f ca="1">SUMIFS(추출!$H$2:$H$55723,추출!$P$2:$P$55723,집계!$C5,추출!$D$2:$D$55723,집계!$D5,추출!$O$2:$O$55723,"정상*",추출!$F$2:$F$55723,집계!P$1,추출!$M$2:$M$55723,집계!P$2,추출!$J$2:$J$55723,"&lt;="&amp;VLOOKUP(P$2,환경!$A$3:$B$8,2),추출!$Q$2:$Q$55723,"A")</f>
        <v>525697</v>
      </c>
      <c r="Q5" s="4">
        <f ca="1">SUMIFS(추출!$H$2:$H$55723,추출!$P$2:$P$55723,집계!$C5,추출!$D$2:$D$55723,집계!$D5,추출!$O$2:$O$55723,"정상*",추출!$F$2:$F$55723,집계!Q$1,추출!$M$2:$M$55723,집계!Q$2,추출!$J$2:$J$55723,"&lt;="&amp;VLOOKUP(Q$2,환경!$A$3:$B$8,2),추출!$Q$2:$Q$55723,"A")</f>
        <v>41340</v>
      </c>
      <c r="R5" s="4">
        <f t="shared" ref="R5" ca="1" si="30">SUM(P5:Q5)</f>
        <v>567037</v>
      </c>
      <c r="S5" s="25">
        <f t="shared" ref="S5" ca="1" si="31">G5-R5</f>
        <v>-507029</v>
      </c>
      <c r="T5" s="4">
        <f ca="1">SUMIFS(추출!$H$2:$H$55723,추출!$P$2:$P$55723,집계!$C5,추출!$D$2:$D$55723,집계!$D5,추출!$O$2:$O$55723,"정상*",추출!$F$2:$F$55723,집계!T$1,추출!$M$2:$M$55723,집계!T$2,추출!$J$2:$J$55723,"&lt;="&amp;VLOOKUP(T$2,환경!$A$3:$B$8,2),추출!$Q$2:$Q$55723,"A")</f>
        <v>0</v>
      </c>
      <c r="U5" s="4">
        <f ca="1">SUMIFS(추출!$H$2:$H$55723,추출!$P$2:$P$55723,집계!$C5,추출!$D$2:$D$55723,집계!$D5,추출!$O$2:$O$55723,"정상*",추출!$F$2:$F$55723,집계!U$1,추출!$M$2:$M$55723,집계!U$2,추출!$J$2:$J$55723,"&lt;="&amp;VLOOKUP(U$2,환경!$A$3:$B$8,2),추출!$Q$2:$Q$55723,"A")</f>
        <v>0</v>
      </c>
      <c r="V5" s="4">
        <f t="shared" ref="V5" ca="1" si="32">SUM(T5:U5)</f>
        <v>0</v>
      </c>
      <c r="W5" s="25">
        <f t="shared" ref="W5" ca="1" si="33">G5-V5</f>
        <v>60008</v>
      </c>
      <c r="X5" s="4">
        <f ca="1">SUMIFS(추출!$H$2:$H$55723,추출!$P$2:$P$55723,집계!$C5,추출!$D$2:$D$55723,집계!$D5,추출!$O$2:$O$55723,"유지*",추출!$F$2:$F$55723,집계!X$1,추출!$M$2:$M$55723,집계!X$2,추출!$J$2:$J$55723,"&lt;="&amp;VLOOKUP(X$2,환경!$A$3:$B$8,2),추출!$Q$2:$Q$55723,"B")</f>
        <v>60008</v>
      </c>
      <c r="Y5" s="4">
        <f ca="1">SUMIFS(추출!$H$2:$H$55723,추출!$P$2:$P$55723,집계!$C5,추출!$D$2:$D$55723,집계!$D5,추출!$O$2:$O$55723,"유지*",추출!$F$2:$F$55723,집계!Y$1,추출!$M$2:$M$55723,집계!Y$2,추출!$J$2:$J$55723,"&lt;="&amp;VLOOKUP(Y$2,환경!$A$3:$B$8,2),추출!$Q$2:$Q$55723,"B")</f>
        <v>0</v>
      </c>
      <c r="Z5" s="4">
        <f t="shared" ref="Z5" ca="1" si="34">SUM(X5:Y5)</f>
        <v>60008</v>
      </c>
      <c r="AA5" s="25">
        <f t="shared" ref="AA5" ca="1" si="35">G5-Z5</f>
        <v>0</v>
      </c>
      <c r="AB5" s="4">
        <f ca="1">SUMIFS(추출!$H$2:$H$55723,추출!$P$2:$P$55723,집계!$C5,추출!$D$2:$D$55723,집계!$D5,추출!$O$2:$O$55723,"정상*",추출!$F$2:$F$55723,집계!AB$1,추출!$M$2:$M$55723,집계!AB$2,추출!$J$2:$J$55723,"&lt;="&amp;VLOOKUP(AB$2,환경!$A$3:$B$8,2),추출!$Q$2:$Q$55723,"A")</f>
        <v>0</v>
      </c>
      <c r="AC5" s="4">
        <f ca="1">SUMIFS(추출!$H$2:$H$55723,추출!$P$2:$P$55723,집계!$C5,추출!$D$2:$D$55723,집계!$D5,추출!$O$2:$O$55723,"정상*",추출!$F$2:$F$55723,집계!AC$1,추출!$M$2:$M$55723,집계!AC$2,추출!$J$2:$J$55723,"&lt;="&amp;VLOOKUP(AC$2,환경!$A$3:$B$8,2),추출!$Q$2:$Q$55723,"A")</f>
        <v>0</v>
      </c>
      <c r="AD5" s="4">
        <f t="shared" ref="AD5" ca="1" si="36">SUM(AB5:AC5)</f>
        <v>0</v>
      </c>
      <c r="AE5" s="25">
        <f ca="1">G5-AD5</f>
        <v>60008</v>
      </c>
    </row>
    <row r="6" spans="1:31" s="2" customFormat="1">
      <c r="A6" s="4">
        <f>VLOOKUP($C6,환경!$T$3:$V$22,3,0)</f>
        <v>1</v>
      </c>
      <c r="B6" s="4" t="str">
        <f t="shared" ca="1" si="0"/>
        <v>자율</v>
      </c>
      <c r="C6" s="6" t="s">
        <v>25</v>
      </c>
      <c r="D6" s="7" t="s">
        <v>1001</v>
      </c>
      <c r="E6" s="4">
        <f ca="1">SUMIFS(추출!$H$2:$H$55723,추출!$P$2:$P$55723,집계!$C6,추출!$D$2:$D$55723,집계!$D6,추출!$O$2:$O$55723,"정상*",추출!$F$2:$F$55723,집계!E$1,추출!$M$2:$M$55723,집계!E$2,추출!$J$2:$J$55723,"&lt;="&amp;VLOOKUP(E$2,환경!$A$3:$B$8,2),추출!$Q$2:$Q$55723,"A")</f>
        <v>77573</v>
      </c>
      <c r="F6" s="4">
        <f ca="1">SUMIFS(추출!$H$2:$H$55723,추출!$P$2:$P$55723,집계!$C6,추출!$D$2:$D$55723,집계!$D6,추출!$O$2:$O$55723,"정상*",추출!$F$2:$F$55723,집계!F$1,추출!$M$2:$M$55723,집계!F$2,추출!$J$2:$J$55723,"&lt;="&amp;VLOOKUP(F$2,환경!$A$3:$B$8,2),추출!$Q$2:$Q$55723,"A")</f>
        <v>0</v>
      </c>
      <c r="G6" s="4">
        <f t="shared" ref="G6" ca="1" si="37">SUM(E6:F6)</f>
        <v>77573</v>
      </c>
      <c r="H6" s="4">
        <f ca="1">SUMIFS(추출!$H$2:$H$55723,추출!$P$2:$P$55723,집계!$C6,추출!$D$2:$D$55723,집계!$D6,추출!$O$2:$O$55723,"정상*",추출!$F$2:$F$55723,집계!H$1,추출!$M$2:$M$55723,집계!H$2,추출!$J$2:$J$55723,"&lt;="&amp;VLOOKUP(H$2,환경!$A$3:$B$8,2),추출!$Q$2:$Q$55723,"A")</f>
        <v>106158</v>
      </c>
      <c r="I6" s="4">
        <f ca="1">SUMIFS(추출!$H$2:$H$55723,추출!$P$2:$P$55723,집계!$C6,추출!$D$2:$D$55723,집계!$D6,추출!$O$2:$O$55723,"정상*",추출!$F$2:$F$55723,집계!I$1,추출!$M$2:$M$55723,집계!I$2,추출!$J$2:$J$55723,"&lt;="&amp;VLOOKUP(I$2,환경!$A$3:$B$8,2),추출!$Q$2:$Q$55723,"A")</f>
        <v>0</v>
      </c>
      <c r="J6" s="4">
        <f t="shared" ref="J6" ca="1" si="38">SUM(H6:I6)</f>
        <v>106158</v>
      </c>
      <c r="K6" s="25">
        <f t="shared" ref="K6" ca="1" si="39">G6-J6</f>
        <v>-28585</v>
      </c>
      <c r="L6" s="4">
        <f ca="1">SUMIFS(추출!$H$2:$H$55723,추출!$P$2:$P$55723,집계!$C6,추출!$D$2:$D$55723,집계!$D6,추출!$O$2:$O$55723,"정상*",추출!$F$2:$F$55723,집계!L$1,추출!$M$2:$M$55723,집계!L$2,추출!$J$2:$J$55723,"&lt;="&amp;VLOOKUP(L$2,환경!$A$3:$B$8,2),추출!$Q$2:$Q$55723,"A")</f>
        <v>200000</v>
      </c>
      <c r="M6" s="4">
        <f ca="1">SUMIFS(추출!$H$2:$H$55723,추출!$P$2:$P$55723,집계!$C6,추출!$D$2:$D$55723,집계!$D6,추출!$O$2:$O$55723,"정상*",추출!$F$2:$F$55723,집계!M$1,추출!$M$2:$M$55723,집계!M$2,추출!$J$2:$J$55723,"&lt;="&amp;VLOOKUP(M$2,환경!$A$3:$B$8,2),추출!$Q$2:$Q$55723,"A")</f>
        <v>40354</v>
      </c>
      <c r="N6" s="4">
        <f t="shared" ref="N6" ca="1" si="40">SUM(L6:M6)</f>
        <v>240354</v>
      </c>
      <c r="O6" s="25">
        <f t="shared" ref="O6" ca="1" si="41">G6-N6</f>
        <v>-162781</v>
      </c>
      <c r="P6" s="4">
        <f ca="1">SUMIFS(추출!$H$2:$H$55723,추출!$P$2:$P$55723,집계!$C6,추출!$D$2:$D$55723,집계!$D6,추출!$O$2:$O$55723,"정상*",추출!$F$2:$F$55723,집계!P$1,추출!$M$2:$M$55723,집계!P$2,추출!$J$2:$J$55723,"&lt;="&amp;VLOOKUP(P$2,환경!$A$3:$B$8,2),추출!$Q$2:$Q$55723,"A")</f>
        <v>239700</v>
      </c>
      <c r="Q6" s="4">
        <f ca="1">SUMIFS(추출!$H$2:$H$55723,추출!$P$2:$P$55723,집계!$C6,추출!$D$2:$D$55723,집계!$D6,추출!$O$2:$O$55723,"정상*",추출!$F$2:$F$55723,집계!Q$1,추출!$M$2:$M$55723,집계!Q$2,추출!$J$2:$J$55723,"&lt;="&amp;VLOOKUP(Q$2,환경!$A$3:$B$8,2),추출!$Q$2:$Q$55723,"A")</f>
        <v>0</v>
      </c>
      <c r="R6" s="4">
        <f t="shared" ref="R6" ca="1" si="42">SUM(P6:Q6)</f>
        <v>239700</v>
      </c>
      <c r="S6" s="25">
        <f t="shared" ref="S6" ca="1" si="43">G6-R6</f>
        <v>-162127</v>
      </c>
      <c r="T6" s="4">
        <f ca="1">SUMIFS(추출!$H$2:$H$55723,추출!$P$2:$P$55723,집계!$C6,추출!$D$2:$D$55723,집계!$D6,추출!$O$2:$O$55723,"정상*",추출!$F$2:$F$55723,집계!T$1,추출!$M$2:$M$55723,집계!T$2,추출!$J$2:$J$55723,"&lt;="&amp;VLOOKUP(T$2,환경!$A$3:$B$8,2),추출!$Q$2:$Q$55723,"A")</f>
        <v>0</v>
      </c>
      <c r="U6" s="4">
        <f ca="1">SUMIFS(추출!$H$2:$H$55723,추출!$P$2:$P$55723,집계!$C6,추출!$D$2:$D$55723,집계!$D6,추출!$O$2:$O$55723,"정상*",추출!$F$2:$F$55723,집계!U$1,추출!$M$2:$M$55723,집계!U$2,추출!$J$2:$J$55723,"&lt;="&amp;VLOOKUP(U$2,환경!$A$3:$B$8,2),추출!$Q$2:$Q$55723,"A")</f>
        <v>0</v>
      </c>
      <c r="V6" s="4">
        <f t="shared" ref="V6" ca="1" si="44">SUM(T6:U6)</f>
        <v>0</v>
      </c>
      <c r="W6" s="25">
        <f t="shared" ref="W6" ca="1" si="45">G6-V6</f>
        <v>77573</v>
      </c>
      <c r="X6" s="4">
        <f ca="1">SUMIFS(추출!$H$2:$H$55723,추출!$P$2:$P$55723,집계!$C6,추출!$D$2:$D$55723,집계!$D6,추출!$O$2:$O$55723,"유지*",추출!$F$2:$F$55723,집계!X$1,추출!$M$2:$M$55723,집계!X$2,추출!$J$2:$J$55723,"&lt;="&amp;VLOOKUP(X$2,환경!$A$3:$B$8,2),추출!$Q$2:$Q$55723,"B")</f>
        <v>97973</v>
      </c>
      <c r="Y6" s="4">
        <f ca="1">SUMIFS(추출!$H$2:$H$55723,추출!$P$2:$P$55723,집계!$C6,추출!$D$2:$D$55723,집계!$D6,추출!$O$2:$O$55723,"유지*",추출!$F$2:$F$55723,집계!Y$1,추출!$M$2:$M$55723,집계!Y$2,추출!$J$2:$J$55723,"&lt;="&amp;VLOOKUP(Y$2,환경!$A$3:$B$8,2),추출!$Q$2:$Q$55723,"B")</f>
        <v>0</v>
      </c>
      <c r="Z6" s="4">
        <f t="shared" ref="Z6" ca="1" si="46">SUM(X6:Y6)</f>
        <v>97973</v>
      </c>
      <c r="AA6" s="25">
        <f t="shared" ref="AA6" ca="1" si="47">G6-Z6</f>
        <v>-20400</v>
      </c>
      <c r="AB6" s="4">
        <f ca="1">SUMIFS(추출!$H$2:$H$55723,추출!$P$2:$P$55723,집계!$C6,추출!$D$2:$D$55723,집계!$D6,추출!$O$2:$O$55723,"정상*",추출!$F$2:$F$55723,집계!AB$1,추출!$M$2:$M$55723,집계!AB$2,추출!$J$2:$J$55723,"&lt;="&amp;VLOOKUP(AB$2,환경!$A$3:$B$8,2),추출!$Q$2:$Q$55723,"A")</f>
        <v>0</v>
      </c>
      <c r="AC6" s="4">
        <f ca="1">SUMIFS(추출!$H$2:$H$55723,추출!$P$2:$P$55723,집계!$C6,추출!$D$2:$D$55723,집계!$D6,추출!$O$2:$O$55723,"정상*",추출!$F$2:$F$55723,집계!AC$1,추출!$M$2:$M$55723,집계!AC$2,추출!$J$2:$J$55723,"&lt;="&amp;VLOOKUP(AC$2,환경!$A$3:$B$8,2),추출!$Q$2:$Q$55723,"A")</f>
        <v>0</v>
      </c>
      <c r="AD6" s="4">
        <f t="shared" ref="AD6" ca="1" si="48">SUM(AB6:AC6)</f>
        <v>0</v>
      </c>
      <c r="AE6" s="25">
        <f ca="1">G6-AD6</f>
        <v>77573</v>
      </c>
    </row>
    <row r="7" spans="1:31" s="2" customFormat="1">
      <c r="A7" s="4">
        <f>VLOOKUP($C7,환경!$T$3:$V$22,3,0)</f>
        <v>1</v>
      </c>
      <c r="B7" s="4" t="str">
        <f t="shared" ca="1" si="0"/>
        <v>자율</v>
      </c>
      <c r="C7" s="6" t="s">
        <v>25</v>
      </c>
      <c r="D7" s="7" t="s">
        <v>1000</v>
      </c>
      <c r="E7" s="4">
        <f ca="1">SUMIFS(추출!$H$2:$H$55723,추출!$P$2:$P$55723,집계!$C7,추출!$D$2:$D$55723,집계!$D7,추출!$O$2:$O$55723,"정상*",추출!$F$2:$F$55723,집계!E$1,추출!$M$2:$M$55723,집계!E$2,추출!$J$2:$J$55723,"&lt;="&amp;VLOOKUP(E$2,환경!$A$3:$B$8,2),추출!$Q$2:$Q$55723,"A")</f>
        <v>20000</v>
      </c>
      <c r="F7" s="4">
        <f ca="1">SUMIFS(추출!$H$2:$H$55723,추출!$P$2:$P$55723,집계!$C7,추출!$D$2:$D$55723,집계!$D7,추출!$O$2:$O$55723,"정상*",추출!$F$2:$F$55723,집계!F$1,추출!$M$2:$M$55723,집계!F$2,추출!$J$2:$J$55723,"&lt;="&amp;VLOOKUP(F$2,환경!$A$3:$B$8,2),추출!$Q$2:$Q$55723,"A")</f>
        <v>300800</v>
      </c>
      <c r="G7" s="4">
        <f t="shared" ref="G7" ca="1" si="49">SUM(E7:F7)</f>
        <v>320800</v>
      </c>
      <c r="H7" s="4">
        <f ca="1">SUMIFS(추출!$H$2:$H$55723,추출!$P$2:$P$55723,집계!$C7,추출!$D$2:$D$55723,집계!$D7,추출!$O$2:$O$55723,"정상*",추출!$F$2:$F$55723,집계!H$1,추출!$M$2:$M$55723,집계!H$2,추출!$J$2:$J$55723,"&lt;="&amp;VLOOKUP(H$2,환경!$A$3:$B$8,2),추출!$Q$2:$Q$55723,"A")</f>
        <v>70153</v>
      </c>
      <c r="I7" s="4">
        <f ca="1">SUMIFS(추출!$H$2:$H$55723,추출!$P$2:$P$55723,집계!$C7,추출!$D$2:$D$55723,집계!$D7,추출!$O$2:$O$55723,"정상*",추출!$F$2:$F$55723,집계!I$1,추출!$M$2:$M$55723,집계!I$2,추출!$J$2:$J$55723,"&lt;="&amp;VLOOKUP(I$2,환경!$A$3:$B$8,2),추출!$Q$2:$Q$55723,"A")</f>
        <v>159480</v>
      </c>
      <c r="J7" s="4">
        <f t="shared" ref="J7" ca="1" si="50">SUM(H7:I7)</f>
        <v>229633</v>
      </c>
      <c r="K7" s="25">
        <f t="shared" ref="K7" ca="1" si="51">G7-J7</f>
        <v>91167</v>
      </c>
      <c r="L7" s="4">
        <f ca="1">SUMIFS(추출!$H$2:$H$55723,추출!$P$2:$P$55723,집계!$C7,추출!$D$2:$D$55723,집계!$D7,추출!$O$2:$O$55723,"정상*",추출!$F$2:$F$55723,집계!L$1,추출!$M$2:$M$55723,집계!L$2,추출!$J$2:$J$55723,"&lt;="&amp;VLOOKUP(L$2,환경!$A$3:$B$8,2),추출!$Q$2:$Q$55723,"A")</f>
        <v>415750</v>
      </c>
      <c r="M7" s="4">
        <f ca="1">SUMIFS(추출!$H$2:$H$55723,추출!$P$2:$P$55723,집계!$C7,추출!$D$2:$D$55723,집계!$D7,추출!$O$2:$O$55723,"정상*",추출!$F$2:$F$55723,집계!M$1,추출!$M$2:$M$55723,집계!M$2,추출!$J$2:$J$55723,"&lt;="&amp;VLOOKUP(M$2,환경!$A$3:$B$8,2),추출!$Q$2:$Q$55723,"A")</f>
        <v>442486</v>
      </c>
      <c r="N7" s="4">
        <f t="shared" ref="N7" ca="1" si="52">SUM(L7:M7)</f>
        <v>858236</v>
      </c>
      <c r="O7" s="25">
        <f t="shared" ref="O7" ca="1" si="53">G7-N7</f>
        <v>-537436</v>
      </c>
      <c r="P7" s="4">
        <f ca="1">SUMIFS(추출!$H$2:$H$55723,추출!$P$2:$P$55723,집계!$C7,추출!$D$2:$D$55723,집계!$D7,추출!$O$2:$O$55723,"정상*",추출!$F$2:$F$55723,집계!P$1,추출!$M$2:$M$55723,집계!P$2,추출!$J$2:$J$55723,"&lt;="&amp;VLOOKUP(P$2,환경!$A$3:$B$8,2),추출!$Q$2:$Q$55723,"A")</f>
        <v>0</v>
      </c>
      <c r="Q7" s="4">
        <f ca="1">SUMIFS(추출!$H$2:$H$55723,추출!$P$2:$P$55723,집계!$C7,추출!$D$2:$D$55723,집계!$D7,추출!$O$2:$O$55723,"정상*",추출!$F$2:$F$55723,집계!Q$1,추출!$M$2:$M$55723,집계!Q$2,추출!$J$2:$J$55723,"&lt;="&amp;VLOOKUP(Q$2,환경!$A$3:$B$8,2),추출!$Q$2:$Q$55723,"A")</f>
        <v>0</v>
      </c>
      <c r="R7" s="4">
        <f t="shared" ref="R7" ca="1" si="54">SUM(P7:Q7)</f>
        <v>0</v>
      </c>
      <c r="S7" s="25">
        <f t="shared" ref="S7" ca="1" si="55">G7-R7</f>
        <v>320800</v>
      </c>
      <c r="T7" s="4">
        <f ca="1">SUMIFS(추출!$H$2:$H$55723,추출!$P$2:$P$55723,집계!$C7,추출!$D$2:$D$55723,집계!$D7,추출!$O$2:$O$55723,"정상*",추출!$F$2:$F$55723,집계!T$1,추출!$M$2:$M$55723,집계!T$2,추출!$J$2:$J$55723,"&lt;="&amp;VLOOKUP(T$2,환경!$A$3:$B$8,2),추출!$Q$2:$Q$55723,"A")</f>
        <v>0</v>
      </c>
      <c r="U7" s="4">
        <f ca="1">SUMIFS(추출!$H$2:$H$55723,추출!$P$2:$P$55723,집계!$C7,추출!$D$2:$D$55723,집계!$D7,추출!$O$2:$O$55723,"정상*",추출!$F$2:$F$55723,집계!U$1,추출!$M$2:$M$55723,집계!U$2,추출!$J$2:$J$55723,"&lt;="&amp;VLOOKUP(U$2,환경!$A$3:$B$8,2),추출!$Q$2:$Q$55723,"A")</f>
        <v>0</v>
      </c>
      <c r="V7" s="4">
        <f t="shared" ref="V7" ca="1" si="56">SUM(T7:U7)</f>
        <v>0</v>
      </c>
      <c r="W7" s="25">
        <f t="shared" ref="W7" ca="1" si="57">G7-V7</f>
        <v>320800</v>
      </c>
      <c r="X7" s="4">
        <f ca="1">SUMIFS(추출!$H$2:$H$55723,추출!$P$2:$P$55723,집계!$C7,추출!$D$2:$D$55723,집계!$D7,추출!$O$2:$O$55723,"유지*",추출!$F$2:$F$55723,집계!X$1,추출!$M$2:$M$55723,집계!X$2,추출!$J$2:$J$55723,"&lt;="&amp;VLOOKUP(X$2,환경!$A$3:$B$8,2),추출!$Q$2:$Q$55723,"B")</f>
        <v>20000</v>
      </c>
      <c r="Y7" s="4">
        <f ca="1">SUMIFS(추출!$H$2:$H$55723,추출!$P$2:$P$55723,집계!$C7,추출!$D$2:$D$55723,집계!$D7,추출!$O$2:$O$55723,"유지*",추출!$F$2:$F$55723,집계!Y$1,추출!$M$2:$M$55723,집계!Y$2,추출!$J$2:$J$55723,"&lt;="&amp;VLOOKUP(Y$2,환경!$A$3:$B$8,2),추출!$Q$2:$Q$55723,"B")</f>
        <v>300000</v>
      </c>
      <c r="Z7" s="4">
        <f t="shared" ref="Z7" ca="1" si="58">SUM(X7:Y7)</f>
        <v>320000</v>
      </c>
      <c r="AA7" s="25">
        <f t="shared" ref="AA7" ca="1" si="59">G7-Z7</f>
        <v>800</v>
      </c>
      <c r="AB7" s="4">
        <f ca="1">SUMIFS(추출!$H$2:$H$55723,추출!$P$2:$P$55723,집계!$C7,추출!$D$2:$D$55723,집계!$D7,추출!$O$2:$O$55723,"정상*",추출!$F$2:$F$55723,집계!AB$1,추출!$M$2:$M$55723,집계!AB$2,추출!$J$2:$J$55723,"&lt;="&amp;VLOOKUP(AB$2,환경!$A$3:$B$8,2),추출!$Q$2:$Q$55723,"A")</f>
        <v>0</v>
      </c>
      <c r="AC7" s="4">
        <f ca="1">SUMIFS(추출!$H$2:$H$55723,추출!$P$2:$P$55723,집계!$C7,추출!$D$2:$D$55723,집계!$D7,추출!$O$2:$O$55723,"정상*",추출!$F$2:$F$55723,집계!AC$1,추출!$M$2:$M$55723,집계!AC$2,추출!$J$2:$J$55723,"&lt;="&amp;VLOOKUP(AC$2,환경!$A$3:$B$8,2),추출!$Q$2:$Q$55723,"A")</f>
        <v>0</v>
      </c>
      <c r="AD7" s="4">
        <f t="shared" ref="AD7" ca="1" si="60">SUM(AB7:AC7)</f>
        <v>0</v>
      </c>
      <c r="AE7" s="25">
        <f ca="1">G7-AD7</f>
        <v>320800</v>
      </c>
    </row>
    <row r="8" spans="1:31" s="2" customFormat="1">
      <c r="A8" s="4">
        <f>VLOOKUP($C8,환경!$T$3:$V$22,3,0)</f>
        <v>1</v>
      </c>
      <c r="B8" s="4" t="str">
        <f t="shared" ca="1" si="0"/>
        <v>자율</v>
      </c>
      <c r="C8" s="6" t="s">
        <v>25</v>
      </c>
      <c r="D8" s="7" t="s">
        <v>667</v>
      </c>
      <c r="E8" s="4">
        <f ca="1">SUMIFS(추출!$H$2:$H$55723,추출!$P$2:$P$55723,집계!$C8,추출!$D$2:$D$55723,집계!$D8,추출!$O$2:$O$55723,"정상*",추출!$F$2:$F$55723,집계!E$1,추출!$M$2:$M$55723,집계!E$2,추출!$J$2:$J$55723,"&lt;="&amp;VLOOKUP(E$2,환경!$A$3:$B$8,2),추출!$Q$2:$Q$55723,"A")</f>
        <v>0</v>
      </c>
      <c r="F8" s="4">
        <f ca="1">SUMIFS(추출!$H$2:$H$55723,추출!$P$2:$P$55723,집계!$C8,추출!$D$2:$D$55723,집계!$D8,추출!$O$2:$O$55723,"정상*",추출!$F$2:$F$55723,집계!F$1,추출!$M$2:$M$55723,집계!F$2,추출!$J$2:$J$55723,"&lt;="&amp;VLOOKUP(F$2,환경!$A$3:$B$8,2),추출!$Q$2:$Q$55723,"A")</f>
        <v>0</v>
      </c>
      <c r="G8" s="4">
        <f t="shared" ref="G8" ca="1" si="61">SUM(E8:F8)</f>
        <v>0</v>
      </c>
      <c r="H8" s="4">
        <f ca="1">SUMIFS(추출!$H$2:$H$55723,추출!$P$2:$P$55723,집계!$C8,추출!$D$2:$D$55723,집계!$D8,추출!$O$2:$O$55723,"정상*",추출!$F$2:$F$55723,집계!H$1,추출!$M$2:$M$55723,집계!H$2,추출!$J$2:$J$55723,"&lt;="&amp;VLOOKUP(H$2,환경!$A$3:$B$8,2),추출!$Q$2:$Q$55723,"A")</f>
        <v>0</v>
      </c>
      <c r="I8" s="4">
        <f ca="1">SUMIFS(추출!$H$2:$H$55723,추출!$P$2:$P$55723,집계!$C8,추출!$D$2:$D$55723,집계!$D8,추출!$O$2:$O$55723,"정상*",추출!$F$2:$F$55723,집계!I$1,추출!$M$2:$M$55723,집계!I$2,추출!$J$2:$J$55723,"&lt;="&amp;VLOOKUP(I$2,환경!$A$3:$B$8,2),추출!$Q$2:$Q$55723,"A")</f>
        <v>0</v>
      </c>
      <c r="J8" s="4">
        <f t="shared" ref="J8" ca="1" si="62">SUM(H8:I8)</f>
        <v>0</v>
      </c>
      <c r="K8" s="25">
        <f t="shared" ref="K8" ca="1" si="63">G8-J8</f>
        <v>0</v>
      </c>
      <c r="L8" s="4">
        <f ca="1">SUMIFS(추출!$H$2:$H$55723,추출!$P$2:$P$55723,집계!$C8,추출!$D$2:$D$55723,집계!$D8,추출!$O$2:$O$55723,"정상*",추출!$F$2:$F$55723,집계!L$1,추출!$M$2:$M$55723,집계!L$2,추출!$J$2:$J$55723,"&lt;="&amp;VLOOKUP(L$2,환경!$A$3:$B$8,2),추출!$Q$2:$Q$55723,"A")</f>
        <v>0</v>
      </c>
      <c r="M8" s="4">
        <f ca="1">SUMIFS(추출!$H$2:$H$55723,추출!$P$2:$P$55723,집계!$C8,추출!$D$2:$D$55723,집계!$D8,추출!$O$2:$O$55723,"정상*",추출!$F$2:$F$55723,집계!M$1,추출!$M$2:$M$55723,집계!M$2,추출!$J$2:$J$55723,"&lt;="&amp;VLOOKUP(M$2,환경!$A$3:$B$8,2),추출!$Q$2:$Q$55723,"A")</f>
        <v>0</v>
      </c>
      <c r="N8" s="4">
        <f t="shared" ref="N8" ca="1" si="64">SUM(L8:M8)</f>
        <v>0</v>
      </c>
      <c r="O8" s="25">
        <f t="shared" ref="O8" ca="1" si="65">G8-N8</f>
        <v>0</v>
      </c>
      <c r="P8" s="4">
        <f ca="1">SUMIFS(추출!$H$2:$H$55723,추출!$P$2:$P$55723,집계!$C8,추출!$D$2:$D$55723,집계!$D8,추출!$O$2:$O$55723,"정상*",추출!$F$2:$F$55723,집계!P$1,추출!$M$2:$M$55723,집계!P$2,추출!$J$2:$J$55723,"&lt;="&amp;VLOOKUP(P$2,환경!$A$3:$B$8,2),추출!$Q$2:$Q$55723,"A")</f>
        <v>0</v>
      </c>
      <c r="Q8" s="4">
        <f ca="1">SUMIFS(추출!$H$2:$H$55723,추출!$P$2:$P$55723,집계!$C8,추출!$D$2:$D$55723,집계!$D8,추출!$O$2:$O$55723,"정상*",추출!$F$2:$F$55723,집계!Q$1,추출!$M$2:$M$55723,집계!Q$2,추출!$J$2:$J$55723,"&lt;="&amp;VLOOKUP(Q$2,환경!$A$3:$B$8,2),추출!$Q$2:$Q$55723,"A")</f>
        <v>206884</v>
      </c>
      <c r="R8" s="4">
        <f t="shared" ref="R8" ca="1" si="66">SUM(P8:Q8)</f>
        <v>206884</v>
      </c>
      <c r="S8" s="25">
        <f t="shared" ref="S8" ca="1" si="67">G8-R8</f>
        <v>-206884</v>
      </c>
      <c r="T8" s="4">
        <f ca="1">SUMIFS(추출!$H$2:$H$55723,추출!$P$2:$P$55723,집계!$C8,추출!$D$2:$D$55723,집계!$D8,추출!$O$2:$O$55723,"정상*",추출!$F$2:$F$55723,집계!T$1,추출!$M$2:$M$55723,집계!T$2,추출!$J$2:$J$55723,"&lt;="&amp;VLOOKUP(T$2,환경!$A$3:$B$8,2),추출!$Q$2:$Q$55723,"A")</f>
        <v>0</v>
      </c>
      <c r="U8" s="4">
        <f ca="1">SUMIFS(추출!$H$2:$H$55723,추출!$P$2:$P$55723,집계!$C8,추출!$D$2:$D$55723,집계!$D8,추출!$O$2:$O$55723,"정상*",추출!$F$2:$F$55723,집계!U$1,추출!$M$2:$M$55723,집계!U$2,추출!$J$2:$J$55723,"&lt;="&amp;VLOOKUP(U$2,환경!$A$3:$B$8,2),추출!$Q$2:$Q$55723,"A")</f>
        <v>80620</v>
      </c>
      <c r="V8" s="4">
        <f t="shared" ref="V8" ca="1" si="68">SUM(T8:U8)</f>
        <v>80620</v>
      </c>
      <c r="W8" s="25">
        <f t="shared" ref="W8" ca="1" si="69">G8-V8</f>
        <v>-80620</v>
      </c>
      <c r="X8" s="4">
        <f ca="1">SUMIFS(추출!$H$2:$H$55723,추출!$P$2:$P$55723,집계!$C8,추출!$D$2:$D$55723,집계!$D8,추출!$O$2:$O$55723,"유지*",추출!$F$2:$F$55723,집계!X$1,추출!$M$2:$M$55723,집계!X$2,추출!$J$2:$J$55723,"&lt;="&amp;VLOOKUP(X$2,환경!$A$3:$B$8,2),추출!$Q$2:$Q$55723,"B")</f>
        <v>0</v>
      </c>
      <c r="Y8" s="4">
        <f ca="1">SUMIFS(추출!$H$2:$H$55723,추출!$P$2:$P$55723,집계!$C8,추출!$D$2:$D$55723,집계!$D8,추출!$O$2:$O$55723,"유지*",추출!$F$2:$F$55723,집계!Y$1,추출!$M$2:$M$55723,집계!Y$2,추출!$J$2:$J$55723,"&lt;="&amp;VLOOKUP(Y$2,환경!$A$3:$B$8,2),추출!$Q$2:$Q$55723,"B")</f>
        <v>0</v>
      </c>
      <c r="Z8" s="4">
        <f t="shared" ref="Z8" ca="1" si="70">SUM(X8:Y8)</f>
        <v>0</v>
      </c>
      <c r="AA8" s="25">
        <f t="shared" ref="AA8" ca="1" si="71">G8-Z8</f>
        <v>0</v>
      </c>
      <c r="AB8" s="4">
        <f ca="1">SUMIFS(추출!$H$2:$H$55723,추출!$P$2:$P$55723,집계!$C8,추출!$D$2:$D$55723,집계!$D8,추출!$O$2:$O$55723,"정상*",추출!$F$2:$F$55723,집계!AB$1,추출!$M$2:$M$55723,집계!AB$2,추출!$J$2:$J$55723,"&lt;="&amp;VLOOKUP(AB$2,환경!$A$3:$B$8,2),추출!$Q$2:$Q$55723,"A")</f>
        <v>0</v>
      </c>
      <c r="AC8" s="4">
        <f ca="1">SUMIFS(추출!$H$2:$H$55723,추출!$P$2:$P$55723,집계!$C8,추출!$D$2:$D$55723,집계!$D8,추출!$O$2:$O$55723,"정상*",추출!$F$2:$F$55723,집계!AC$1,추출!$M$2:$M$55723,집계!AC$2,추출!$J$2:$J$55723,"&lt;="&amp;VLOOKUP(AC$2,환경!$A$3:$B$8,2),추출!$Q$2:$Q$55723,"A")</f>
        <v>0</v>
      </c>
      <c r="AD8" s="4">
        <f t="shared" ref="AD8" ca="1" si="72">SUM(AB8:AC8)</f>
        <v>0</v>
      </c>
      <c r="AE8" s="25">
        <f ca="1">G8-AD8</f>
        <v>0</v>
      </c>
    </row>
    <row r="9" spans="1:31" s="2" customFormat="1">
      <c r="A9" s="4">
        <f>VLOOKUP($C9,환경!$T$3:$V$22,3,0)</f>
        <v>1</v>
      </c>
      <c r="B9" s="4" t="str">
        <f t="shared" ca="1" si="0"/>
        <v>자율</v>
      </c>
      <c r="C9" s="6" t="s">
        <v>25</v>
      </c>
      <c r="D9" s="7" t="s">
        <v>654</v>
      </c>
      <c r="E9" s="4">
        <f ca="1">SUMIFS(추출!$H$2:$H$55723,추출!$P$2:$P$55723,집계!$C9,추출!$D$2:$D$55723,집계!$D9,추출!$O$2:$O$55723,"정상*",추출!$F$2:$F$55723,집계!E$1,추출!$M$2:$M$55723,집계!E$2,추출!$J$2:$J$55723,"&lt;="&amp;VLOOKUP(E$2,환경!$A$3:$B$8,2),추출!$Q$2:$Q$55723,"A")</f>
        <v>0</v>
      </c>
      <c r="F9" s="4">
        <f ca="1">SUMIFS(추출!$H$2:$H$55723,추출!$P$2:$P$55723,집계!$C9,추출!$D$2:$D$55723,집계!$D9,추출!$O$2:$O$55723,"정상*",추출!$F$2:$F$55723,집계!F$1,추출!$M$2:$M$55723,집계!F$2,추출!$J$2:$J$55723,"&lt;="&amp;VLOOKUP(F$2,환경!$A$3:$B$8,2),추출!$Q$2:$Q$55723,"A")</f>
        <v>0</v>
      </c>
      <c r="G9" s="4">
        <f t="shared" ca="1" si="1"/>
        <v>0</v>
      </c>
      <c r="H9" s="4">
        <f ca="1">SUMIFS(추출!$H$2:$H$55723,추출!$P$2:$P$55723,집계!$C9,추출!$D$2:$D$55723,집계!$D9,추출!$O$2:$O$55723,"정상*",추출!$F$2:$F$55723,집계!H$1,추출!$M$2:$M$55723,집계!H$2,추출!$J$2:$J$55723,"&lt;="&amp;VLOOKUP(H$2,환경!$A$3:$B$8,2),추출!$Q$2:$Q$55723,"A")</f>
        <v>0</v>
      </c>
      <c r="I9" s="4">
        <f ca="1">SUMIFS(추출!$H$2:$H$55723,추출!$P$2:$P$55723,집계!$C9,추출!$D$2:$D$55723,집계!$D9,추출!$O$2:$O$55723,"정상*",추출!$F$2:$F$55723,집계!I$1,추출!$M$2:$M$55723,집계!I$2,추출!$J$2:$J$55723,"&lt;="&amp;VLOOKUP(I$2,환경!$A$3:$B$8,2),추출!$Q$2:$Q$55723,"A")</f>
        <v>0</v>
      </c>
      <c r="J9" s="4">
        <f t="shared" ca="1" si="2"/>
        <v>0</v>
      </c>
      <c r="K9" s="25">
        <f t="shared" ca="1" si="3"/>
        <v>0</v>
      </c>
      <c r="L9" s="4">
        <f ca="1">SUMIFS(추출!$H$2:$H$55723,추출!$P$2:$P$55723,집계!$C9,추출!$D$2:$D$55723,집계!$D9,추출!$O$2:$O$55723,"정상*",추출!$F$2:$F$55723,집계!L$1,추출!$M$2:$M$55723,집계!L$2,추출!$J$2:$J$55723,"&lt;="&amp;VLOOKUP(L$2,환경!$A$3:$B$8,2),추출!$Q$2:$Q$55723,"A")</f>
        <v>77000</v>
      </c>
      <c r="M9" s="4">
        <f ca="1">SUMIFS(추출!$H$2:$H$55723,추출!$P$2:$P$55723,집계!$C9,추출!$D$2:$D$55723,집계!$D9,추출!$O$2:$O$55723,"정상*",추출!$F$2:$F$55723,집계!M$1,추출!$M$2:$M$55723,집계!M$2,추출!$J$2:$J$55723,"&lt;="&amp;VLOOKUP(M$2,환경!$A$3:$B$8,2),추출!$Q$2:$Q$55723,"A")</f>
        <v>457419</v>
      </c>
      <c r="N9" s="4">
        <f t="shared" ca="1" si="4"/>
        <v>534419</v>
      </c>
      <c r="O9" s="25">
        <f t="shared" ca="1" si="5"/>
        <v>-534419</v>
      </c>
      <c r="P9" s="4">
        <f ca="1">SUMIFS(추출!$H$2:$H$55723,추출!$P$2:$P$55723,집계!$C9,추출!$D$2:$D$55723,집계!$D9,추출!$O$2:$O$55723,"정상*",추출!$F$2:$F$55723,집계!P$1,추출!$M$2:$M$55723,집계!P$2,추출!$J$2:$J$55723,"&lt;="&amp;VLOOKUP(P$2,환경!$A$3:$B$8,2),추출!$Q$2:$Q$55723,"A")</f>
        <v>368366</v>
      </c>
      <c r="Q9" s="4">
        <f ca="1">SUMIFS(추출!$H$2:$H$55723,추출!$P$2:$P$55723,집계!$C9,추출!$D$2:$D$55723,집계!$D9,추출!$O$2:$O$55723,"정상*",추출!$F$2:$F$55723,집계!Q$1,추출!$M$2:$M$55723,집계!Q$2,추출!$J$2:$J$55723,"&lt;="&amp;VLOOKUP(Q$2,환경!$A$3:$B$8,2),추출!$Q$2:$Q$55723,"A")</f>
        <v>254588</v>
      </c>
      <c r="R9" s="4">
        <f t="shared" ca="1" si="6"/>
        <v>622954</v>
      </c>
      <c r="S9" s="25">
        <f t="shared" ca="1" si="7"/>
        <v>-622954</v>
      </c>
      <c r="T9" s="4">
        <f ca="1">SUMIFS(추출!$H$2:$H$55723,추출!$P$2:$P$55723,집계!$C9,추출!$D$2:$D$55723,집계!$D9,추출!$O$2:$O$55723,"정상*",추출!$F$2:$F$55723,집계!T$1,추출!$M$2:$M$55723,집계!T$2,추출!$J$2:$J$55723,"&lt;="&amp;VLOOKUP(T$2,환경!$A$3:$B$8,2),추출!$Q$2:$Q$55723,"A")</f>
        <v>0</v>
      </c>
      <c r="U9" s="4">
        <f ca="1">SUMIFS(추출!$H$2:$H$55723,추출!$P$2:$P$55723,집계!$C9,추출!$D$2:$D$55723,집계!$D9,추출!$O$2:$O$55723,"정상*",추출!$F$2:$F$55723,집계!U$1,추출!$M$2:$M$55723,집계!U$2,추출!$J$2:$J$55723,"&lt;="&amp;VLOOKUP(U$2,환경!$A$3:$B$8,2),추출!$Q$2:$Q$55723,"A")</f>
        <v>0</v>
      </c>
      <c r="V9" s="4">
        <f t="shared" ca="1" si="8"/>
        <v>0</v>
      </c>
      <c r="W9" s="25">
        <f t="shared" ca="1" si="9"/>
        <v>0</v>
      </c>
      <c r="X9" s="4">
        <f ca="1">SUMIFS(추출!$H$2:$H$55723,추출!$P$2:$P$55723,집계!$C9,추출!$D$2:$D$55723,집계!$D9,추출!$O$2:$O$55723,"유지*",추출!$F$2:$F$55723,집계!X$1,추출!$M$2:$M$55723,집계!X$2,추출!$J$2:$J$55723,"&lt;="&amp;VLOOKUP(X$2,환경!$A$3:$B$8,2),추출!$Q$2:$Q$55723,"B")</f>
        <v>0</v>
      </c>
      <c r="Y9" s="4">
        <f ca="1">SUMIFS(추출!$H$2:$H$55723,추출!$P$2:$P$55723,집계!$C9,추출!$D$2:$D$55723,집계!$D9,추출!$O$2:$O$55723,"유지*",추출!$F$2:$F$55723,집계!Y$1,추출!$M$2:$M$55723,집계!Y$2,추출!$J$2:$J$55723,"&lt;="&amp;VLOOKUP(Y$2,환경!$A$3:$B$8,2),추출!$Q$2:$Q$55723,"B")</f>
        <v>0</v>
      </c>
      <c r="Z9" s="4">
        <f t="shared" ref="Z9" ca="1" si="73">SUM(X9:Y9)</f>
        <v>0</v>
      </c>
      <c r="AA9" s="25">
        <f t="shared" ca="1" si="11"/>
        <v>0</v>
      </c>
      <c r="AB9" s="4">
        <f ca="1">SUMIFS(추출!$H$2:$H$55723,추출!$P$2:$P$55723,집계!$C9,추출!$D$2:$D$55723,집계!$D9,추출!$O$2:$O$55723,"정상*",추출!$F$2:$F$55723,집계!AB$1,추출!$M$2:$M$55723,집계!AB$2,추출!$J$2:$J$55723,"&lt;="&amp;VLOOKUP(AB$2,환경!$A$3:$B$8,2),추출!$Q$2:$Q$55723,"A")</f>
        <v>0</v>
      </c>
      <c r="AC9" s="4">
        <f ca="1">SUMIFS(추출!$H$2:$H$55723,추출!$P$2:$P$55723,집계!$C9,추출!$D$2:$D$55723,집계!$D9,추출!$O$2:$O$55723,"정상*",추출!$F$2:$F$55723,집계!AC$1,추출!$M$2:$M$55723,집계!AC$2,추출!$J$2:$J$55723,"&lt;="&amp;VLOOKUP(AC$2,환경!$A$3:$B$8,2),추출!$Q$2:$Q$55723,"A")</f>
        <v>0</v>
      </c>
      <c r="AD9" s="4">
        <f t="shared" ca="1" si="12"/>
        <v>0</v>
      </c>
      <c r="AE9" s="25">
        <f ca="1">G9-AD9</f>
        <v>0</v>
      </c>
    </row>
    <row r="10" spans="1:31" s="2" customFormat="1">
      <c r="A10" s="4">
        <f>VLOOKUP($C10,환경!$T$3:$V$22,3,0)</f>
        <v>1</v>
      </c>
      <c r="B10" s="4" t="str">
        <f t="shared" ca="1" si="0"/>
        <v>자율</v>
      </c>
      <c r="C10" s="6" t="s">
        <v>25</v>
      </c>
      <c r="D10" s="7" t="s">
        <v>608</v>
      </c>
      <c r="E10" s="4">
        <f ca="1">SUMIFS(추출!$H$2:$H$55723,추출!$P$2:$P$55723,집계!$C10,추출!$D$2:$D$55723,집계!$D10,추출!$O$2:$O$55723,"정상*",추출!$F$2:$F$55723,집계!E$1,추출!$M$2:$M$55723,집계!E$2,추출!$J$2:$J$55723,"&lt;="&amp;VLOOKUP(E$2,환경!$A$3:$B$8,2),추출!$Q$2:$Q$55723,"A")</f>
        <v>0</v>
      </c>
      <c r="F10" s="4">
        <f ca="1">SUMIFS(추출!$H$2:$H$55723,추출!$P$2:$P$55723,집계!$C10,추출!$D$2:$D$55723,집계!$D10,추출!$O$2:$O$55723,"정상*",추출!$F$2:$F$55723,집계!F$1,추출!$M$2:$M$55723,집계!F$2,추출!$J$2:$J$55723,"&lt;="&amp;VLOOKUP(F$2,환경!$A$3:$B$8,2),추출!$Q$2:$Q$55723,"A")</f>
        <v>0</v>
      </c>
      <c r="G10" s="4">
        <f t="shared" ca="1" si="1"/>
        <v>0</v>
      </c>
      <c r="H10" s="4">
        <f ca="1">SUMIFS(추출!$H$2:$H$55723,추출!$P$2:$P$55723,집계!$C10,추출!$D$2:$D$55723,집계!$D10,추출!$O$2:$O$55723,"정상*",추출!$F$2:$F$55723,집계!H$1,추출!$M$2:$M$55723,집계!H$2,추출!$J$2:$J$55723,"&lt;="&amp;VLOOKUP(H$2,환경!$A$3:$B$8,2),추출!$Q$2:$Q$55723,"A")</f>
        <v>0</v>
      </c>
      <c r="I10" s="4">
        <f ca="1">SUMIFS(추출!$H$2:$H$55723,추출!$P$2:$P$55723,집계!$C10,추출!$D$2:$D$55723,집계!$D10,추출!$O$2:$O$55723,"정상*",추출!$F$2:$F$55723,집계!I$1,추출!$M$2:$M$55723,집계!I$2,추출!$J$2:$J$55723,"&lt;="&amp;VLOOKUP(I$2,환경!$A$3:$B$8,2),추출!$Q$2:$Q$55723,"A")</f>
        <v>0</v>
      </c>
      <c r="J10" s="4">
        <f t="shared" ca="1" si="2"/>
        <v>0</v>
      </c>
      <c r="K10" s="25">
        <f t="shared" ca="1" si="3"/>
        <v>0</v>
      </c>
      <c r="L10" s="4">
        <f ca="1">SUMIFS(추출!$H$2:$H$55723,추출!$P$2:$P$55723,집계!$C10,추출!$D$2:$D$55723,집계!$D10,추출!$O$2:$O$55723,"정상*",추출!$F$2:$F$55723,집계!L$1,추출!$M$2:$M$55723,집계!L$2,추출!$J$2:$J$55723,"&lt;="&amp;VLOOKUP(L$2,환경!$A$3:$B$8,2),추출!$Q$2:$Q$55723,"A")</f>
        <v>0</v>
      </c>
      <c r="M10" s="4">
        <f ca="1">SUMIFS(추출!$H$2:$H$55723,추출!$P$2:$P$55723,집계!$C10,추출!$D$2:$D$55723,집계!$D10,추출!$O$2:$O$55723,"정상*",추출!$F$2:$F$55723,집계!M$1,추출!$M$2:$M$55723,집계!M$2,추출!$J$2:$J$55723,"&lt;="&amp;VLOOKUP(M$2,환경!$A$3:$B$8,2),추출!$Q$2:$Q$55723,"A")</f>
        <v>0</v>
      </c>
      <c r="N10" s="4">
        <f t="shared" ca="1" si="4"/>
        <v>0</v>
      </c>
      <c r="O10" s="25">
        <f t="shared" ca="1" si="5"/>
        <v>0</v>
      </c>
      <c r="P10" s="4">
        <f ca="1">SUMIFS(추출!$H$2:$H$55723,추출!$P$2:$P$55723,집계!$C10,추출!$D$2:$D$55723,집계!$D10,추출!$O$2:$O$55723,"정상*",추출!$F$2:$F$55723,집계!P$1,추출!$M$2:$M$55723,집계!P$2,추출!$J$2:$J$55723,"&lt;="&amp;VLOOKUP(P$2,환경!$A$3:$B$8,2),추출!$Q$2:$Q$55723,"A")</f>
        <v>0</v>
      </c>
      <c r="Q10" s="4">
        <f ca="1">SUMIFS(추출!$H$2:$H$55723,추출!$P$2:$P$55723,집계!$C10,추출!$D$2:$D$55723,집계!$D10,추출!$O$2:$O$55723,"정상*",추출!$F$2:$F$55723,집계!Q$1,추출!$M$2:$M$55723,집계!Q$2,추출!$J$2:$J$55723,"&lt;="&amp;VLOOKUP(Q$2,환경!$A$3:$B$8,2),추출!$Q$2:$Q$55723,"A")</f>
        <v>0</v>
      </c>
      <c r="R10" s="4">
        <f t="shared" ca="1" si="6"/>
        <v>0</v>
      </c>
      <c r="S10" s="25">
        <f t="shared" ca="1" si="7"/>
        <v>0</v>
      </c>
      <c r="T10" s="4">
        <f ca="1">SUMIFS(추출!$H$2:$H$55723,추출!$P$2:$P$55723,집계!$C10,추출!$D$2:$D$55723,집계!$D10,추출!$O$2:$O$55723,"정상*",추출!$F$2:$F$55723,집계!T$1,추출!$M$2:$M$55723,집계!T$2,추출!$J$2:$J$55723,"&lt;="&amp;VLOOKUP(T$2,환경!$A$3:$B$8,2),추출!$Q$2:$Q$55723,"A")</f>
        <v>0</v>
      </c>
      <c r="U10" s="4">
        <f ca="1">SUMIFS(추출!$H$2:$H$55723,추출!$P$2:$P$55723,집계!$C10,추출!$D$2:$D$55723,집계!$D10,추출!$O$2:$O$55723,"정상*",추출!$F$2:$F$55723,집계!U$1,추출!$M$2:$M$55723,집계!U$2,추출!$J$2:$J$55723,"&lt;="&amp;VLOOKUP(U$2,환경!$A$3:$B$8,2),추출!$Q$2:$Q$55723,"A")</f>
        <v>0</v>
      </c>
      <c r="V10" s="4">
        <f t="shared" ca="1" si="8"/>
        <v>0</v>
      </c>
      <c r="W10" s="25">
        <f t="shared" ca="1" si="9"/>
        <v>0</v>
      </c>
      <c r="X10" s="4">
        <f ca="1">SUMIFS(추출!$H$2:$H$55723,추출!$P$2:$P$55723,집계!$C10,추출!$D$2:$D$55723,집계!$D10,추출!$O$2:$O$55723,"유지*",추출!$F$2:$F$55723,집계!X$1,추출!$M$2:$M$55723,집계!X$2,추출!$J$2:$J$55723,"&lt;="&amp;VLOOKUP(X$2,환경!$A$3:$B$8,2),추출!$Q$2:$Q$55723,"B")</f>
        <v>0</v>
      </c>
      <c r="Y10" s="4">
        <f ca="1">SUMIFS(추출!$H$2:$H$55723,추출!$P$2:$P$55723,집계!$C10,추출!$D$2:$D$55723,집계!$D10,추출!$O$2:$O$55723,"유지*",추출!$F$2:$F$55723,집계!Y$1,추출!$M$2:$M$55723,집계!Y$2,추출!$J$2:$J$55723,"&lt;="&amp;VLOOKUP(Y$2,환경!$A$3:$B$8,2),추출!$Q$2:$Q$55723,"B")</f>
        <v>0</v>
      </c>
      <c r="Z10" s="4">
        <f t="shared" ref="Z10" ca="1" si="74">SUM(X10:Y10)</f>
        <v>0</v>
      </c>
      <c r="AA10" s="25">
        <f t="shared" ca="1" si="11"/>
        <v>0</v>
      </c>
      <c r="AB10" s="4">
        <f ca="1">SUMIFS(추출!$H$2:$H$55723,추출!$P$2:$P$55723,집계!$C10,추출!$D$2:$D$55723,집계!$D10,추출!$O$2:$O$55723,"정상*",추출!$F$2:$F$55723,집계!AB$1,추출!$M$2:$M$55723,집계!AB$2,추출!$J$2:$J$55723,"&lt;="&amp;VLOOKUP(AB$2,환경!$A$3:$B$8,2),추출!$Q$2:$Q$55723,"A")</f>
        <v>0</v>
      </c>
      <c r="AC10" s="4">
        <f ca="1">SUMIFS(추출!$H$2:$H$55723,추출!$P$2:$P$55723,집계!$C10,추출!$D$2:$D$55723,집계!$D10,추출!$O$2:$O$55723,"정상*",추출!$F$2:$F$55723,집계!AC$1,추출!$M$2:$M$55723,집계!AC$2,추출!$J$2:$J$55723,"&lt;="&amp;VLOOKUP(AC$2,환경!$A$3:$B$8,2),추출!$Q$2:$Q$55723,"A")</f>
        <v>0</v>
      </c>
      <c r="AD10" s="4">
        <f t="shared" ca="1" si="12"/>
        <v>0</v>
      </c>
      <c r="AE10" s="25">
        <f ca="1">G10-AD10</f>
        <v>0</v>
      </c>
    </row>
    <row r="11" spans="1:31" s="2" customFormat="1">
      <c r="A11" s="4">
        <f>VLOOKUP($C11,환경!$T$3:$V$22,3,0)</f>
        <v>1</v>
      </c>
      <c r="B11" s="4" t="str">
        <f t="shared" ca="1" si="0"/>
        <v>자율</v>
      </c>
      <c r="C11" s="6" t="s">
        <v>25</v>
      </c>
      <c r="D11" s="7" t="s">
        <v>574</v>
      </c>
      <c r="E11" s="4">
        <f ca="1">SUMIFS(추출!$H$2:$H$55723,추출!$P$2:$P$55723,집계!$C11,추출!$D$2:$D$55723,집계!$D11,추출!$O$2:$O$55723,"정상*",추출!$F$2:$F$55723,집계!E$1,추출!$M$2:$M$55723,집계!E$2,추출!$J$2:$J$55723,"&lt;="&amp;VLOOKUP(E$2,환경!$A$3:$B$8,2),추출!$Q$2:$Q$55723,"A")</f>
        <v>246330</v>
      </c>
      <c r="F11" s="4">
        <f ca="1">SUMIFS(추출!$H$2:$H$55723,추출!$P$2:$P$55723,집계!$C11,추출!$D$2:$D$55723,집계!$D11,추출!$O$2:$O$55723,"정상*",추출!$F$2:$F$55723,집계!F$1,추출!$M$2:$M$55723,집계!F$2,추출!$J$2:$J$55723,"&lt;="&amp;VLOOKUP(F$2,환경!$A$3:$B$8,2),추출!$Q$2:$Q$55723,"A")</f>
        <v>0</v>
      </c>
      <c r="G11" s="4">
        <f t="shared" ca="1" si="1"/>
        <v>246330</v>
      </c>
      <c r="H11" s="4">
        <f ca="1">SUMIFS(추출!$H$2:$H$55723,추출!$P$2:$P$55723,집계!$C11,추출!$D$2:$D$55723,집계!$D11,추출!$O$2:$O$55723,"정상*",추출!$F$2:$F$55723,집계!H$1,추출!$M$2:$M$55723,집계!H$2,추출!$J$2:$J$55723,"&lt;="&amp;VLOOKUP(H$2,환경!$A$3:$B$8,2),추출!$Q$2:$Q$55723,"A")</f>
        <v>200000</v>
      </c>
      <c r="I11" s="4">
        <f ca="1">SUMIFS(추출!$H$2:$H$55723,추출!$P$2:$P$55723,집계!$C11,추출!$D$2:$D$55723,집계!$D11,추출!$O$2:$O$55723,"정상*",추출!$F$2:$F$55723,집계!I$1,추출!$M$2:$M$55723,집계!I$2,추출!$J$2:$J$55723,"&lt;="&amp;VLOOKUP(I$2,환경!$A$3:$B$8,2),추출!$Q$2:$Q$55723,"A")</f>
        <v>0</v>
      </c>
      <c r="J11" s="4">
        <f t="shared" ca="1" si="2"/>
        <v>200000</v>
      </c>
      <c r="K11" s="25">
        <f t="shared" ca="1" si="3"/>
        <v>46330</v>
      </c>
      <c r="L11" s="4">
        <f ca="1">SUMIFS(추출!$H$2:$H$55723,추출!$P$2:$P$55723,집계!$C11,추출!$D$2:$D$55723,집계!$D11,추출!$O$2:$O$55723,"정상*",추출!$F$2:$F$55723,집계!L$1,추출!$M$2:$M$55723,집계!L$2,추출!$J$2:$J$55723,"&lt;="&amp;VLOOKUP(L$2,환경!$A$3:$B$8,2),추출!$Q$2:$Q$55723,"A")</f>
        <v>358211</v>
      </c>
      <c r="M11" s="4">
        <f ca="1">SUMIFS(추출!$H$2:$H$55723,추출!$P$2:$P$55723,집계!$C11,추출!$D$2:$D$55723,집계!$D11,추출!$O$2:$O$55723,"정상*",추출!$F$2:$F$55723,집계!M$1,추출!$M$2:$M$55723,집계!M$2,추출!$J$2:$J$55723,"&lt;="&amp;VLOOKUP(M$2,환경!$A$3:$B$8,2),추출!$Q$2:$Q$55723,"A")</f>
        <v>0</v>
      </c>
      <c r="N11" s="4">
        <f t="shared" ca="1" si="4"/>
        <v>358211</v>
      </c>
      <c r="O11" s="25">
        <f t="shared" ca="1" si="5"/>
        <v>-111881</v>
      </c>
      <c r="P11" s="4">
        <f ca="1">SUMIFS(추출!$H$2:$H$55723,추출!$P$2:$P$55723,집계!$C11,추출!$D$2:$D$55723,집계!$D11,추출!$O$2:$O$55723,"정상*",추출!$F$2:$F$55723,집계!P$1,추출!$M$2:$M$55723,집계!P$2,추출!$J$2:$J$55723,"&lt;="&amp;VLOOKUP(P$2,환경!$A$3:$B$8,2),추출!$Q$2:$Q$55723,"A")</f>
        <v>101000</v>
      </c>
      <c r="Q11" s="4">
        <f ca="1">SUMIFS(추출!$H$2:$H$55723,추출!$P$2:$P$55723,집계!$C11,추출!$D$2:$D$55723,집계!$D11,추출!$O$2:$O$55723,"정상*",추출!$F$2:$F$55723,집계!Q$1,추출!$M$2:$M$55723,집계!Q$2,추출!$J$2:$J$55723,"&lt;="&amp;VLOOKUP(Q$2,환경!$A$3:$B$8,2),추출!$Q$2:$Q$55723,"A")</f>
        <v>0</v>
      </c>
      <c r="R11" s="4">
        <f t="shared" ca="1" si="6"/>
        <v>101000</v>
      </c>
      <c r="S11" s="25">
        <f t="shared" ca="1" si="7"/>
        <v>145330</v>
      </c>
      <c r="T11" s="4">
        <f ca="1">SUMIFS(추출!$H$2:$H$55723,추출!$P$2:$P$55723,집계!$C11,추출!$D$2:$D$55723,집계!$D11,추출!$O$2:$O$55723,"정상*",추출!$F$2:$F$55723,집계!T$1,추출!$M$2:$M$55723,집계!T$2,추출!$J$2:$J$55723,"&lt;="&amp;VLOOKUP(T$2,환경!$A$3:$B$8,2),추출!$Q$2:$Q$55723,"A")</f>
        <v>169008</v>
      </c>
      <c r="U11" s="4">
        <f ca="1">SUMIFS(추출!$H$2:$H$55723,추출!$P$2:$P$55723,집계!$C11,추출!$D$2:$D$55723,집계!$D11,추출!$O$2:$O$55723,"정상*",추출!$F$2:$F$55723,집계!U$1,추출!$M$2:$M$55723,집계!U$2,추출!$J$2:$J$55723,"&lt;="&amp;VLOOKUP(U$2,환경!$A$3:$B$8,2),추출!$Q$2:$Q$55723,"A")</f>
        <v>0</v>
      </c>
      <c r="V11" s="4">
        <f t="shared" ca="1" si="8"/>
        <v>169008</v>
      </c>
      <c r="W11" s="25">
        <f t="shared" ca="1" si="9"/>
        <v>77322</v>
      </c>
      <c r="X11" s="4">
        <f ca="1">SUMIFS(추출!$H$2:$H$55723,추출!$P$2:$P$55723,집계!$C11,추출!$D$2:$D$55723,집계!$D11,추출!$O$2:$O$55723,"유지*",추출!$F$2:$F$55723,집계!X$1,추출!$M$2:$M$55723,집계!X$2,추출!$J$2:$J$55723,"&lt;="&amp;VLOOKUP(X$2,환경!$A$3:$B$8,2),추출!$Q$2:$Q$55723,"B")</f>
        <v>246330</v>
      </c>
      <c r="Y11" s="4">
        <f ca="1">SUMIFS(추출!$H$2:$H$55723,추출!$P$2:$P$55723,집계!$C11,추출!$D$2:$D$55723,집계!$D11,추출!$O$2:$O$55723,"유지*",추출!$F$2:$F$55723,집계!Y$1,추출!$M$2:$M$55723,집계!Y$2,추출!$J$2:$J$55723,"&lt;="&amp;VLOOKUP(Y$2,환경!$A$3:$B$8,2),추출!$Q$2:$Q$55723,"B")</f>
        <v>0</v>
      </c>
      <c r="Z11" s="4">
        <f t="shared" ref="Z11" ca="1" si="75">SUM(X11:Y11)</f>
        <v>246330</v>
      </c>
      <c r="AA11" s="25">
        <f t="shared" ca="1" si="11"/>
        <v>0</v>
      </c>
      <c r="AB11" s="4">
        <f ca="1">SUMIFS(추출!$H$2:$H$55723,추출!$P$2:$P$55723,집계!$C11,추출!$D$2:$D$55723,집계!$D11,추출!$O$2:$O$55723,"정상*",추출!$F$2:$F$55723,집계!AB$1,추출!$M$2:$M$55723,집계!AB$2,추출!$J$2:$J$55723,"&lt;="&amp;VLOOKUP(AB$2,환경!$A$3:$B$8,2),추출!$Q$2:$Q$55723,"A")</f>
        <v>0</v>
      </c>
      <c r="AC11" s="4">
        <f ca="1">SUMIFS(추출!$H$2:$H$55723,추출!$P$2:$P$55723,집계!$C11,추출!$D$2:$D$55723,집계!$D11,추출!$O$2:$O$55723,"정상*",추출!$F$2:$F$55723,집계!AC$1,추출!$M$2:$M$55723,집계!AC$2,추출!$J$2:$J$55723,"&lt;="&amp;VLOOKUP(AC$2,환경!$A$3:$B$8,2),추출!$Q$2:$Q$55723,"A")</f>
        <v>0</v>
      </c>
      <c r="AD11" s="4">
        <f t="shared" ca="1" si="12"/>
        <v>0</v>
      </c>
      <c r="AE11" s="25">
        <f ca="1">G11-AD11</f>
        <v>246330</v>
      </c>
    </row>
    <row r="12" spans="1:31" s="2" customFormat="1">
      <c r="A12" s="4">
        <f>VLOOKUP($C12,환경!$T$3:$V$22,3,0)</f>
        <v>1</v>
      </c>
      <c r="B12" s="4" t="str">
        <f t="shared" ca="1" si="0"/>
        <v>자율</v>
      </c>
      <c r="C12" s="6" t="s">
        <v>25</v>
      </c>
      <c r="D12" s="7" t="s">
        <v>441</v>
      </c>
      <c r="E12" s="4">
        <f ca="1">SUMIFS(추출!$H$2:$H$55723,추출!$P$2:$P$55723,집계!$C12,추출!$D$2:$D$55723,집계!$D12,추출!$O$2:$O$55723,"정상*",추출!$F$2:$F$55723,집계!E$1,추출!$M$2:$M$55723,집계!E$2,추출!$J$2:$J$55723,"&lt;="&amp;VLOOKUP(E$2,환경!$A$3:$B$8,2),추출!$Q$2:$Q$55723,"A")</f>
        <v>0</v>
      </c>
      <c r="F12" s="4">
        <f ca="1">SUMIFS(추출!$H$2:$H$55723,추출!$P$2:$P$55723,집계!$C12,추출!$D$2:$D$55723,집계!$D12,추출!$O$2:$O$55723,"정상*",추출!$F$2:$F$55723,집계!F$1,추출!$M$2:$M$55723,집계!F$2,추출!$J$2:$J$55723,"&lt;="&amp;VLOOKUP(F$2,환경!$A$3:$B$8,2),추출!$Q$2:$Q$55723,"A")</f>
        <v>0</v>
      </c>
      <c r="G12" s="4">
        <f t="shared" ca="1" si="1"/>
        <v>0</v>
      </c>
      <c r="H12" s="4">
        <f ca="1">SUMIFS(추출!$H$2:$H$55723,추출!$P$2:$P$55723,집계!$C12,추출!$D$2:$D$55723,집계!$D12,추출!$O$2:$O$55723,"정상*",추출!$F$2:$F$55723,집계!H$1,추출!$M$2:$M$55723,집계!H$2,추출!$J$2:$J$55723,"&lt;="&amp;VLOOKUP(H$2,환경!$A$3:$B$8,2),추출!$Q$2:$Q$55723,"A")</f>
        <v>0</v>
      </c>
      <c r="I12" s="4">
        <f ca="1">SUMIFS(추출!$H$2:$H$55723,추출!$P$2:$P$55723,집계!$C12,추출!$D$2:$D$55723,집계!$D12,추출!$O$2:$O$55723,"정상*",추출!$F$2:$F$55723,집계!I$1,추출!$M$2:$M$55723,집계!I$2,추출!$J$2:$J$55723,"&lt;="&amp;VLOOKUP(I$2,환경!$A$3:$B$8,2),추출!$Q$2:$Q$55723,"A")</f>
        <v>0</v>
      </c>
      <c r="J12" s="4">
        <f t="shared" ca="1" si="2"/>
        <v>0</v>
      </c>
      <c r="K12" s="25">
        <f t="shared" ca="1" si="3"/>
        <v>0</v>
      </c>
      <c r="L12" s="4">
        <f ca="1">SUMIFS(추출!$H$2:$H$55723,추출!$P$2:$P$55723,집계!$C12,추출!$D$2:$D$55723,집계!$D12,추출!$O$2:$O$55723,"정상*",추출!$F$2:$F$55723,집계!L$1,추출!$M$2:$M$55723,집계!L$2,추출!$J$2:$J$55723,"&lt;="&amp;VLOOKUP(L$2,환경!$A$3:$B$8,2),추출!$Q$2:$Q$55723,"A")</f>
        <v>0</v>
      </c>
      <c r="M12" s="4">
        <f ca="1">SUMIFS(추출!$H$2:$H$55723,추출!$P$2:$P$55723,집계!$C12,추출!$D$2:$D$55723,집계!$D12,추출!$O$2:$O$55723,"정상*",추출!$F$2:$F$55723,집계!M$1,추출!$M$2:$M$55723,집계!M$2,추출!$J$2:$J$55723,"&lt;="&amp;VLOOKUP(M$2,환경!$A$3:$B$8,2),추출!$Q$2:$Q$55723,"A")</f>
        <v>0</v>
      </c>
      <c r="N12" s="4">
        <f t="shared" ca="1" si="4"/>
        <v>0</v>
      </c>
      <c r="O12" s="25">
        <f t="shared" ca="1" si="5"/>
        <v>0</v>
      </c>
      <c r="P12" s="4">
        <f ca="1">SUMIFS(추출!$H$2:$H$55723,추출!$P$2:$P$55723,집계!$C12,추출!$D$2:$D$55723,집계!$D12,추출!$O$2:$O$55723,"정상*",추출!$F$2:$F$55723,집계!P$1,추출!$M$2:$M$55723,집계!P$2,추출!$J$2:$J$55723,"&lt;="&amp;VLOOKUP(P$2,환경!$A$3:$B$8,2),추출!$Q$2:$Q$55723,"A")</f>
        <v>0</v>
      </c>
      <c r="Q12" s="4">
        <f ca="1">SUMIFS(추출!$H$2:$H$55723,추출!$P$2:$P$55723,집계!$C12,추출!$D$2:$D$55723,집계!$D12,추출!$O$2:$O$55723,"정상*",추출!$F$2:$F$55723,집계!Q$1,추출!$M$2:$M$55723,집계!Q$2,추출!$J$2:$J$55723,"&lt;="&amp;VLOOKUP(Q$2,환경!$A$3:$B$8,2),추출!$Q$2:$Q$55723,"A")</f>
        <v>0</v>
      </c>
      <c r="R12" s="4">
        <f t="shared" ca="1" si="6"/>
        <v>0</v>
      </c>
      <c r="S12" s="25">
        <f t="shared" ca="1" si="7"/>
        <v>0</v>
      </c>
      <c r="T12" s="4">
        <f ca="1">SUMIFS(추출!$H$2:$H$55723,추출!$P$2:$P$55723,집계!$C12,추출!$D$2:$D$55723,집계!$D12,추출!$O$2:$O$55723,"정상*",추출!$F$2:$F$55723,집계!T$1,추출!$M$2:$M$55723,집계!T$2,추출!$J$2:$J$55723,"&lt;="&amp;VLOOKUP(T$2,환경!$A$3:$B$8,2),추출!$Q$2:$Q$55723,"A")</f>
        <v>0</v>
      </c>
      <c r="U12" s="4">
        <f ca="1">SUMIFS(추출!$H$2:$H$55723,추출!$P$2:$P$55723,집계!$C12,추출!$D$2:$D$55723,집계!$D12,추출!$O$2:$O$55723,"정상*",추출!$F$2:$F$55723,집계!U$1,추출!$M$2:$M$55723,집계!U$2,추출!$J$2:$J$55723,"&lt;="&amp;VLOOKUP(U$2,환경!$A$3:$B$8,2),추출!$Q$2:$Q$55723,"A")</f>
        <v>0</v>
      </c>
      <c r="V12" s="4">
        <f t="shared" ca="1" si="8"/>
        <v>0</v>
      </c>
      <c r="W12" s="25">
        <f t="shared" ca="1" si="9"/>
        <v>0</v>
      </c>
      <c r="X12" s="4">
        <f ca="1">SUMIFS(추출!$H$2:$H$55723,추출!$P$2:$P$55723,집계!$C12,추출!$D$2:$D$55723,집계!$D12,추출!$O$2:$O$55723,"유지*",추출!$F$2:$F$55723,집계!X$1,추출!$M$2:$M$55723,집계!X$2,추출!$J$2:$J$55723,"&lt;="&amp;VLOOKUP(X$2,환경!$A$3:$B$8,2),추출!$Q$2:$Q$55723,"B")</f>
        <v>0</v>
      </c>
      <c r="Y12" s="4">
        <f ca="1">SUMIFS(추출!$H$2:$H$55723,추출!$P$2:$P$55723,집계!$C12,추출!$D$2:$D$55723,집계!$D12,추출!$O$2:$O$55723,"유지*",추출!$F$2:$F$55723,집계!Y$1,추출!$M$2:$M$55723,집계!Y$2,추출!$J$2:$J$55723,"&lt;="&amp;VLOOKUP(Y$2,환경!$A$3:$B$8,2),추출!$Q$2:$Q$55723,"B")</f>
        <v>0</v>
      </c>
      <c r="Z12" s="4">
        <f t="shared" ref="Z12" ca="1" si="76">SUM(X12:Y12)</f>
        <v>0</v>
      </c>
      <c r="AA12" s="25">
        <f t="shared" ca="1" si="11"/>
        <v>0</v>
      </c>
      <c r="AB12" s="4">
        <f ca="1">SUMIFS(추출!$H$2:$H$55723,추출!$P$2:$P$55723,집계!$C12,추출!$D$2:$D$55723,집계!$D12,추출!$O$2:$O$55723,"정상*",추출!$F$2:$F$55723,집계!AB$1,추출!$M$2:$M$55723,집계!AB$2,추출!$J$2:$J$55723,"&lt;="&amp;VLOOKUP(AB$2,환경!$A$3:$B$8,2),추출!$Q$2:$Q$55723,"A")</f>
        <v>0</v>
      </c>
      <c r="AC12" s="4">
        <f ca="1">SUMIFS(추출!$H$2:$H$55723,추출!$P$2:$P$55723,집계!$C12,추출!$D$2:$D$55723,집계!$D12,추출!$O$2:$O$55723,"정상*",추출!$F$2:$F$55723,집계!AC$1,추출!$M$2:$M$55723,집계!AC$2,추출!$J$2:$J$55723,"&lt;="&amp;VLOOKUP(AC$2,환경!$A$3:$B$8,2),추출!$Q$2:$Q$55723,"A")</f>
        <v>0</v>
      </c>
      <c r="AD12" s="4">
        <f t="shared" ca="1" si="12"/>
        <v>0</v>
      </c>
      <c r="AE12" s="25">
        <f t="shared" ref="AE12:AE86" ca="1" si="77">G12-AD12</f>
        <v>0</v>
      </c>
    </row>
    <row r="13" spans="1:31" s="2" customFormat="1">
      <c r="A13" s="4">
        <f>VLOOKUP($C13,환경!$T$3:$V$22,3,0)</f>
        <v>1</v>
      </c>
      <c r="B13" s="4" t="str">
        <f t="shared" ca="1" si="0"/>
        <v>자율</v>
      </c>
      <c r="C13" s="6" t="s">
        <v>25</v>
      </c>
      <c r="D13" s="7" t="s">
        <v>439</v>
      </c>
      <c r="E13" s="4">
        <f ca="1">SUMIFS(추출!$H$2:$H$55723,추출!$P$2:$P$55723,집계!$C13,추출!$D$2:$D$55723,집계!$D13,추출!$O$2:$O$55723,"정상*",추출!$F$2:$F$55723,집계!E$1,추출!$M$2:$M$55723,집계!E$2,추출!$J$2:$J$55723,"&lt;="&amp;VLOOKUP(E$2,환경!$A$3:$B$8,2),추출!$Q$2:$Q$55723,"A")</f>
        <v>0</v>
      </c>
      <c r="F13" s="4">
        <f ca="1">SUMIFS(추출!$H$2:$H$55723,추출!$P$2:$P$55723,집계!$C13,추출!$D$2:$D$55723,집계!$D13,추출!$O$2:$O$55723,"정상*",추출!$F$2:$F$55723,집계!F$1,추출!$M$2:$M$55723,집계!F$2,추출!$J$2:$J$55723,"&lt;="&amp;VLOOKUP(F$2,환경!$A$3:$B$8,2),추출!$Q$2:$Q$55723,"A")</f>
        <v>0</v>
      </c>
      <c r="G13" s="4">
        <f t="shared" ca="1" si="1"/>
        <v>0</v>
      </c>
      <c r="H13" s="4">
        <f ca="1">SUMIFS(추출!$H$2:$H$55723,추출!$P$2:$P$55723,집계!$C13,추출!$D$2:$D$55723,집계!$D13,추출!$O$2:$O$55723,"정상*",추출!$F$2:$F$55723,집계!H$1,추출!$M$2:$M$55723,집계!H$2,추출!$J$2:$J$55723,"&lt;="&amp;VLOOKUP(H$2,환경!$A$3:$B$8,2),추출!$Q$2:$Q$55723,"A")</f>
        <v>0</v>
      </c>
      <c r="I13" s="4">
        <f ca="1">SUMIFS(추출!$H$2:$H$55723,추출!$P$2:$P$55723,집계!$C13,추출!$D$2:$D$55723,집계!$D13,추출!$O$2:$O$55723,"정상*",추출!$F$2:$F$55723,집계!I$1,추출!$M$2:$M$55723,집계!I$2,추출!$J$2:$J$55723,"&lt;="&amp;VLOOKUP(I$2,환경!$A$3:$B$8,2),추출!$Q$2:$Q$55723,"A")</f>
        <v>0</v>
      </c>
      <c r="J13" s="4">
        <f t="shared" ca="1" si="2"/>
        <v>0</v>
      </c>
      <c r="K13" s="25">
        <f t="shared" ca="1" si="3"/>
        <v>0</v>
      </c>
      <c r="L13" s="4">
        <f ca="1">SUMIFS(추출!$H$2:$H$55723,추출!$P$2:$P$55723,집계!$C13,추출!$D$2:$D$55723,집계!$D13,추출!$O$2:$O$55723,"정상*",추출!$F$2:$F$55723,집계!L$1,추출!$M$2:$M$55723,집계!L$2,추출!$J$2:$J$55723,"&lt;="&amp;VLOOKUP(L$2,환경!$A$3:$B$8,2),추출!$Q$2:$Q$55723,"A")</f>
        <v>0</v>
      </c>
      <c r="M13" s="4">
        <f ca="1">SUMIFS(추출!$H$2:$H$55723,추출!$P$2:$P$55723,집계!$C13,추출!$D$2:$D$55723,집계!$D13,추출!$O$2:$O$55723,"정상*",추출!$F$2:$F$55723,집계!M$1,추출!$M$2:$M$55723,집계!M$2,추출!$J$2:$J$55723,"&lt;="&amp;VLOOKUP(M$2,환경!$A$3:$B$8,2),추출!$Q$2:$Q$55723,"A")</f>
        <v>0</v>
      </c>
      <c r="N13" s="4">
        <f t="shared" ca="1" si="4"/>
        <v>0</v>
      </c>
      <c r="O13" s="25">
        <f t="shared" ca="1" si="5"/>
        <v>0</v>
      </c>
      <c r="P13" s="4">
        <f ca="1">SUMIFS(추출!$H$2:$H$55723,추출!$P$2:$P$55723,집계!$C13,추출!$D$2:$D$55723,집계!$D13,추출!$O$2:$O$55723,"정상*",추출!$F$2:$F$55723,집계!P$1,추출!$M$2:$M$55723,집계!P$2,추출!$J$2:$J$55723,"&lt;="&amp;VLOOKUP(P$2,환경!$A$3:$B$8,2),추출!$Q$2:$Q$55723,"A")</f>
        <v>0</v>
      </c>
      <c r="Q13" s="4">
        <f ca="1">SUMIFS(추출!$H$2:$H$55723,추출!$P$2:$P$55723,집계!$C13,추출!$D$2:$D$55723,집계!$D13,추출!$O$2:$O$55723,"정상*",추출!$F$2:$F$55723,집계!Q$1,추출!$M$2:$M$55723,집계!Q$2,추출!$J$2:$J$55723,"&lt;="&amp;VLOOKUP(Q$2,환경!$A$3:$B$8,2),추출!$Q$2:$Q$55723,"A")</f>
        <v>0</v>
      </c>
      <c r="R13" s="4">
        <f t="shared" ca="1" si="6"/>
        <v>0</v>
      </c>
      <c r="S13" s="25">
        <f t="shared" ca="1" si="7"/>
        <v>0</v>
      </c>
      <c r="T13" s="4">
        <f ca="1">SUMIFS(추출!$H$2:$H$55723,추출!$P$2:$P$55723,집계!$C13,추출!$D$2:$D$55723,집계!$D13,추출!$O$2:$O$55723,"정상*",추출!$F$2:$F$55723,집계!T$1,추출!$M$2:$M$55723,집계!T$2,추출!$J$2:$J$55723,"&lt;="&amp;VLOOKUP(T$2,환경!$A$3:$B$8,2),추출!$Q$2:$Q$55723,"A")</f>
        <v>0</v>
      </c>
      <c r="U13" s="4">
        <f ca="1">SUMIFS(추출!$H$2:$H$55723,추출!$P$2:$P$55723,집계!$C13,추출!$D$2:$D$55723,집계!$D13,추출!$O$2:$O$55723,"정상*",추출!$F$2:$F$55723,집계!U$1,추출!$M$2:$M$55723,집계!U$2,추출!$J$2:$J$55723,"&lt;="&amp;VLOOKUP(U$2,환경!$A$3:$B$8,2),추출!$Q$2:$Q$55723,"A")</f>
        <v>0</v>
      </c>
      <c r="V13" s="4">
        <f t="shared" ca="1" si="8"/>
        <v>0</v>
      </c>
      <c r="W13" s="25">
        <f t="shared" ca="1" si="9"/>
        <v>0</v>
      </c>
      <c r="X13" s="4">
        <f ca="1">SUMIFS(추출!$H$2:$H$55723,추출!$P$2:$P$55723,집계!$C13,추출!$D$2:$D$55723,집계!$D13,추출!$O$2:$O$55723,"유지*",추출!$F$2:$F$55723,집계!X$1,추출!$M$2:$M$55723,집계!X$2,추출!$J$2:$J$55723,"&lt;="&amp;VLOOKUP(X$2,환경!$A$3:$B$8,2),추출!$Q$2:$Q$55723,"B")</f>
        <v>0</v>
      </c>
      <c r="Y13" s="4">
        <f ca="1">SUMIFS(추출!$H$2:$H$55723,추출!$P$2:$P$55723,집계!$C13,추출!$D$2:$D$55723,집계!$D13,추출!$O$2:$O$55723,"유지*",추출!$F$2:$F$55723,집계!Y$1,추출!$M$2:$M$55723,집계!Y$2,추출!$J$2:$J$55723,"&lt;="&amp;VLOOKUP(Y$2,환경!$A$3:$B$8,2),추출!$Q$2:$Q$55723,"B")</f>
        <v>0</v>
      </c>
      <c r="Z13" s="4">
        <f t="shared" ref="Z13" ca="1" si="78">SUM(X13:Y13)</f>
        <v>0</v>
      </c>
      <c r="AA13" s="25">
        <f t="shared" ca="1" si="11"/>
        <v>0</v>
      </c>
      <c r="AB13" s="4">
        <f ca="1">SUMIFS(추출!$H$2:$H$55723,추출!$P$2:$P$55723,집계!$C13,추출!$D$2:$D$55723,집계!$D13,추출!$O$2:$O$55723,"정상*",추출!$F$2:$F$55723,집계!AB$1,추출!$M$2:$M$55723,집계!AB$2,추출!$J$2:$J$55723,"&lt;="&amp;VLOOKUP(AB$2,환경!$A$3:$B$8,2),추출!$Q$2:$Q$55723,"A")</f>
        <v>0</v>
      </c>
      <c r="AC13" s="4">
        <f ca="1">SUMIFS(추출!$H$2:$H$55723,추출!$P$2:$P$55723,집계!$C13,추출!$D$2:$D$55723,집계!$D13,추출!$O$2:$O$55723,"정상*",추출!$F$2:$F$55723,집계!AC$1,추출!$M$2:$M$55723,집계!AC$2,추출!$J$2:$J$55723,"&lt;="&amp;VLOOKUP(AC$2,환경!$A$3:$B$8,2),추출!$Q$2:$Q$55723,"A")</f>
        <v>0</v>
      </c>
      <c r="AD13" s="4">
        <f t="shared" ca="1" si="12"/>
        <v>0</v>
      </c>
      <c r="AE13" s="25">
        <f t="shared" ca="1" si="77"/>
        <v>0</v>
      </c>
    </row>
    <row r="14" spans="1:31" s="2" customFormat="1">
      <c r="A14" s="4">
        <f>VLOOKUP($C14,환경!$T$3:$V$22,3,0)</f>
        <v>1</v>
      </c>
      <c r="B14" s="4" t="str">
        <f t="shared" ca="1" si="0"/>
        <v>자율</v>
      </c>
      <c r="C14" s="6" t="s">
        <v>25</v>
      </c>
      <c r="D14" s="7" t="s">
        <v>284</v>
      </c>
      <c r="E14" s="4">
        <f ca="1">SUMIFS(추출!$H$2:$H$55723,추출!$P$2:$P$55723,집계!$C14,추출!$D$2:$D$55723,집계!$D14,추출!$O$2:$O$55723,"정상*",추출!$F$2:$F$55723,집계!E$1,추출!$M$2:$M$55723,집계!E$2,추출!$J$2:$J$55723,"&lt;="&amp;VLOOKUP(E$2,환경!$A$3:$B$8,2),추출!$Q$2:$Q$55723,"A")</f>
        <v>0</v>
      </c>
      <c r="F14" s="4">
        <f ca="1">SUMIFS(추출!$H$2:$H$55723,추출!$P$2:$P$55723,집계!$C14,추출!$D$2:$D$55723,집계!$D14,추출!$O$2:$O$55723,"정상*",추출!$F$2:$F$55723,집계!F$1,추출!$M$2:$M$55723,집계!F$2,추출!$J$2:$J$55723,"&lt;="&amp;VLOOKUP(F$2,환경!$A$3:$B$8,2),추출!$Q$2:$Q$55723,"A")</f>
        <v>0</v>
      </c>
      <c r="G14" s="4">
        <f t="shared" ref="G14:G98" ca="1" si="79">SUM(E14:F14)</f>
        <v>0</v>
      </c>
      <c r="H14" s="4">
        <f ca="1">SUMIFS(추출!$H$2:$H$55723,추출!$P$2:$P$55723,집계!$C14,추출!$D$2:$D$55723,집계!$D14,추출!$O$2:$O$55723,"정상*",추출!$F$2:$F$55723,집계!H$1,추출!$M$2:$M$55723,집계!H$2,추출!$J$2:$J$55723,"&lt;="&amp;VLOOKUP(H$2,환경!$A$3:$B$8,2),추출!$Q$2:$Q$55723,"A")</f>
        <v>0</v>
      </c>
      <c r="I14" s="4">
        <f ca="1">SUMIFS(추출!$H$2:$H$55723,추출!$P$2:$P$55723,집계!$C14,추출!$D$2:$D$55723,집계!$D14,추출!$O$2:$O$55723,"정상*",추출!$F$2:$F$55723,집계!I$1,추출!$M$2:$M$55723,집계!I$2,추출!$J$2:$J$55723,"&lt;="&amp;VLOOKUP(I$2,환경!$A$3:$B$8,2),추출!$Q$2:$Q$55723,"A")</f>
        <v>0</v>
      </c>
      <c r="J14" s="4">
        <f t="shared" ref="J14:J98" ca="1" si="80">SUM(H14:I14)</f>
        <v>0</v>
      </c>
      <c r="K14" s="25">
        <f t="shared" ref="K14:K98" ca="1" si="81">G14-J14</f>
        <v>0</v>
      </c>
      <c r="L14" s="4">
        <f ca="1">SUMIFS(추출!$H$2:$H$55723,추출!$P$2:$P$55723,집계!$C14,추출!$D$2:$D$55723,집계!$D14,추출!$O$2:$O$55723,"정상*",추출!$F$2:$F$55723,집계!L$1,추출!$M$2:$M$55723,집계!L$2,추출!$J$2:$J$55723,"&lt;="&amp;VLOOKUP(L$2,환경!$A$3:$B$8,2),추출!$Q$2:$Q$55723,"A")</f>
        <v>0</v>
      </c>
      <c r="M14" s="4">
        <f ca="1">SUMIFS(추출!$H$2:$H$55723,추출!$P$2:$P$55723,집계!$C14,추출!$D$2:$D$55723,집계!$D14,추출!$O$2:$O$55723,"정상*",추출!$F$2:$F$55723,집계!M$1,추출!$M$2:$M$55723,집계!M$2,추출!$J$2:$J$55723,"&lt;="&amp;VLOOKUP(M$2,환경!$A$3:$B$8,2),추출!$Q$2:$Q$55723,"A")</f>
        <v>0</v>
      </c>
      <c r="N14" s="4">
        <f t="shared" ref="N14:N98" ca="1" si="82">SUM(L14:M14)</f>
        <v>0</v>
      </c>
      <c r="O14" s="25">
        <f t="shared" ref="O14:O98" ca="1" si="83">G14-N14</f>
        <v>0</v>
      </c>
      <c r="P14" s="4">
        <f ca="1">SUMIFS(추출!$H$2:$H$55723,추출!$P$2:$P$55723,집계!$C14,추출!$D$2:$D$55723,집계!$D14,추출!$O$2:$O$55723,"정상*",추출!$F$2:$F$55723,집계!P$1,추출!$M$2:$M$55723,집계!P$2,추출!$J$2:$J$55723,"&lt;="&amp;VLOOKUP(P$2,환경!$A$3:$B$8,2),추출!$Q$2:$Q$55723,"A")</f>
        <v>41640</v>
      </c>
      <c r="Q14" s="4">
        <f ca="1">SUMIFS(추출!$H$2:$H$55723,추출!$P$2:$P$55723,집계!$C14,추출!$D$2:$D$55723,집계!$D14,추출!$O$2:$O$55723,"정상*",추출!$F$2:$F$55723,집계!Q$1,추출!$M$2:$M$55723,집계!Q$2,추출!$J$2:$J$55723,"&lt;="&amp;VLOOKUP(Q$2,환경!$A$3:$B$8,2),추출!$Q$2:$Q$55723,"A")</f>
        <v>189770</v>
      </c>
      <c r="R14" s="4">
        <f t="shared" ref="R14:R98" ca="1" si="84">SUM(P14:Q14)</f>
        <v>231410</v>
      </c>
      <c r="S14" s="25">
        <f t="shared" ref="S14:S98" ca="1" si="85">G14-R14</f>
        <v>-231410</v>
      </c>
      <c r="T14" s="4">
        <f ca="1">SUMIFS(추출!$H$2:$H$55723,추출!$P$2:$P$55723,집계!$C14,추출!$D$2:$D$55723,집계!$D14,추출!$O$2:$O$55723,"정상*",추출!$F$2:$F$55723,집계!T$1,추출!$M$2:$M$55723,집계!T$2,추출!$J$2:$J$55723,"&lt;="&amp;VLOOKUP(T$2,환경!$A$3:$B$8,2),추출!$Q$2:$Q$55723,"A")</f>
        <v>167000</v>
      </c>
      <c r="U14" s="4">
        <f ca="1">SUMIFS(추출!$H$2:$H$55723,추출!$P$2:$P$55723,집계!$C14,추출!$D$2:$D$55723,집계!$D14,추출!$O$2:$O$55723,"정상*",추출!$F$2:$F$55723,집계!U$1,추출!$M$2:$M$55723,집계!U$2,추출!$J$2:$J$55723,"&lt;="&amp;VLOOKUP(U$2,환경!$A$3:$B$8,2),추출!$Q$2:$Q$55723,"A")</f>
        <v>0</v>
      </c>
      <c r="V14" s="4">
        <f t="shared" ref="V14:V98" ca="1" si="86">SUM(T14:U14)</f>
        <v>167000</v>
      </c>
      <c r="W14" s="25">
        <f t="shared" ref="W14:W98" ca="1" si="87">G14-V14</f>
        <v>-167000</v>
      </c>
      <c r="X14" s="4">
        <f ca="1">SUMIFS(추출!$H$2:$H$55723,추출!$P$2:$P$55723,집계!$C14,추출!$D$2:$D$55723,집계!$D14,추출!$O$2:$O$55723,"유지*",추출!$F$2:$F$55723,집계!X$1,추출!$M$2:$M$55723,집계!X$2,추출!$J$2:$J$55723,"&lt;="&amp;VLOOKUP(X$2,환경!$A$3:$B$8,2),추출!$Q$2:$Q$55723,"B")</f>
        <v>0</v>
      </c>
      <c r="Y14" s="4">
        <f ca="1">SUMIFS(추출!$H$2:$H$55723,추출!$P$2:$P$55723,집계!$C14,추출!$D$2:$D$55723,집계!$D14,추출!$O$2:$O$55723,"유지*",추출!$F$2:$F$55723,집계!Y$1,추출!$M$2:$M$55723,집계!Y$2,추출!$J$2:$J$55723,"&lt;="&amp;VLOOKUP(Y$2,환경!$A$3:$B$8,2),추출!$Q$2:$Q$55723,"B")</f>
        <v>0</v>
      </c>
      <c r="Z14" s="4">
        <f t="shared" ca="1" si="10"/>
        <v>0</v>
      </c>
      <c r="AA14" s="25">
        <f t="shared" ref="AA14:AA98" ca="1" si="88">G14-Z14</f>
        <v>0</v>
      </c>
      <c r="AB14" s="4">
        <f ca="1">SUMIFS(추출!$H$2:$H$55723,추출!$P$2:$P$55723,집계!$C14,추출!$D$2:$D$55723,집계!$D14,추출!$O$2:$O$55723,"정상*",추출!$F$2:$F$55723,집계!AB$1,추출!$M$2:$M$55723,집계!AB$2,추출!$J$2:$J$55723,"&lt;="&amp;VLOOKUP(AB$2,환경!$A$3:$B$8,2),추출!$Q$2:$Q$55723,"A")</f>
        <v>0</v>
      </c>
      <c r="AC14" s="4">
        <f ca="1">SUMIFS(추출!$H$2:$H$55723,추출!$P$2:$P$55723,집계!$C14,추출!$D$2:$D$55723,집계!$D14,추출!$O$2:$O$55723,"정상*",추출!$F$2:$F$55723,집계!AC$1,추출!$M$2:$M$55723,집계!AC$2,추출!$J$2:$J$55723,"&lt;="&amp;VLOOKUP(AC$2,환경!$A$3:$B$8,2),추출!$Q$2:$Q$55723,"A")</f>
        <v>0</v>
      </c>
      <c r="AD14" s="4">
        <f t="shared" ref="AD14:AD59" ca="1" si="89">SUM(AB14:AC14)</f>
        <v>0</v>
      </c>
      <c r="AE14" s="25">
        <f t="shared" ca="1" si="77"/>
        <v>0</v>
      </c>
    </row>
    <row r="15" spans="1:31">
      <c r="A15" s="4">
        <f>VLOOKUP($C15,환경!$T$3:$V$22,3,0)</f>
        <v>1</v>
      </c>
      <c r="B15" s="4" t="str">
        <f t="shared" ca="1" si="0"/>
        <v>자율</v>
      </c>
      <c r="C15" s="6" t="s">
        <v>25</v>
      </c>
      <c r="D15" s="7" t="s">
        <v>97</v>
      </c>
      <c r="E15" s="4">
        <f ca="1">SUMIFS(추출!$H$2:$H$55723,추출!$P$2:$P$55723,집계!$C15,추출!$D$2:$D$55723,집계!$D15,추출!$O$2:$O$55723,"정상*",추출!$F$2:$F$55723,집계!E$1,추출!$M$2:$M$55723,집계!E$2,추출!$J$2:$J$55723,"&lt;="&amp;VLOOKUP(E$2,환경!$A$3:$B$8,2),추출!$Q$2:$Q$55723,"A")</f>
        <v>77527</v>
      </c>
      <c r="F15" s="4">
        <f ca="1">SUMIFS(추출!$H$2:$H$55723,추출!$P$2:$P$55723,집계!$C15,추출!$D$2:$D$55723,집계!$D15,추출!$O$2:$O$55723,"정상*",추출!$F$2:$F$55723,집계!F$1,추출!$M$2:$M$55723,집계!F$2,추출!$J$2:$J$55723,"&lt;="&amp;VLOOKUP(F$2,환경!$A$3:$B$8,2),추출!$Q$2:$Q$55723,"A")</f>
        <v>0</v>
      </c>
      <c r="G15" s="4">
        <f t="shared" ca="1" si="79"/>
        <v>77527</v>
      </c>
      <c r="H15" s="4">
        <f ca="1">SUMIFS(추출!$H$2:$H$55723,추출!$P$2:$P$55723,집계!$C15,추출!$D$2:$D$55723,집계!$D15,추출!$O$2:$O$55723,"정상*",추출!$F$2:$F$55723,집계!H$1,추출!$M$2:$M$55723,집계!H$2,추출!$J$2:$J$55723,"&lt;="&amp;VLOOKUP(H$2,환경!$A$3:$B$8,2),추출!$Q$2:$Q$55723,"A")</f>
        <v>0</v>
      </c>
      <c r="I15" s="4">
        <f ca="1">SUMIFS(추출!$H$2:$H$55723,추출!$P$2:$P$55723,집계!$C15,추출!$D$2:$D$55723,집계!$D15,추출!$O$2:$O$55723,"정상*",추출!$F$2:$F$55723,집계!I$1,추출!$M$2:$M$55723,집계!I$2,추출!$J$2:$J$55723,"&lt;="&amp;VLOOKUP(I$2,환경!$A$3:$B$8,2),추출!$Q$2:$Q$55723,"A")</f>
        <v>0</v>
      </c>
      <c r="J15" s="4">
        <f t="shared" ca="1" si="80"/>
        <v>0</v>
      </c>
      <c r="K15" s="25">
        <f t="shared" ca="1" si="81"/>
        <v>77527</v>
      </c>
      <c r="L15" s="4">
        <f ca="1">SUMIFS(추출!$H$2:$H$55723,추출!$P$2:$P$55723,집계!$C15,추출!$D$2:$D$55723,집계!$D15,추출!$O$2:$O$55723,"정상*",추출!$F$2:$F$55723,집계!L$1,추출!$M$2:$M$55723,집계!L$2,추출!$J$2:$J$55723,"&lt;="&amp;VLOOKUP(L$2,환경!$A$3:$B$8,2),추출!$Q$2:$Q$55723,"A")</f>
        <v>0</v>
      </c>
      <c r="M15" s="4">
        <f ca="1">SUMIFS(추출!$H$2:$H$55723,추출!$P$2:$P$55723,집계!$C15,추출!$D$2:$D$55723,집계!$D15,추출!$O$2:$O$55723,"정상*",추출!$F$2:$F$55723,집계!M$1,추출!$M$2:$M$55723,집계!M$2,추출!$J$2:$J$55723,"&lt;="&amp;VLOOKUP(M$2,환경!$A$3:$B$8,2),추출!$Q$2:$Q$55723,"A")</f>
        <v>0</v>
      </c>
      <c r="N15" s="4">
        <f t="shared" ca="1" si="82"/>
        <v>0</v>
      </c>
      <c r="O15" s="25">
        <f t="shared" ca="1" si="83"/>
        <v>77527</v>
      </c>
      <c r="P15" s="4">
        <f ca="1">SUMIFS(추출!$H$2:$H$55723,추출!$P$2:$P$55723,집계!$C15,추출!$D$2:$D$55723,집계!$D15,추출!$O$2:$O$55723,"정상*",추출!$F$2:$F$55723,집계!P$1,추출!$M$2:$M$55723,집계!P$2,추출!$J$2:$J$55723,"&lt;="&amp;VLOOKUP(P$2,환경!$A$3:$B$8,2),추출!$Q$2:$Q$55723,"A")</f>
        <v>296190</v>
      </c>
      <c r="Q15" s="4">
        <f ca="1">SUMIFS(추출!$H$2:$H$55723,추출!$P$2:$P$55723,집계!$C15,추출!$D$2:$D$55723,집계!$D15,추출!$O$2:$O$55723,"정상*",추출!$F$2:$F$55723,집계!Q$1,추출!$M$2:$M$55723,집계!Q$2,추출!$J$2:$J$55723,"&lt;="&amp;VLOOKUP(Q$2,환경!$A$3:$B$8,2),추출!$Q$2:$Q$55723,"A")</f>
        <v>0</v>
      </c>
      <c r="R15" s="4">
        <f t="shared" ca="1" si="84"/>
        <v>296190</v>
      </c>
      <c r="S15" s="25">
        <f t="shared" ca="1" si="85"/>
        <v>-218663</v>
      </c>
      <c r="T15" s="4">
        <f ca="1">SUMIFS(추출!$H$2:$H$55723,추출!$P$2:$P$55723,집계!$C15,추출!$D$2:$D$55723,집계!$D15,추출!$O$2:$O$55723,"정상*",추출!$F$2:$F$55723,집계!T$1,추출!$M$2:$M$55723,집계!T$2,추출!$J$2:$J$55723,"&lt;="&amp;VLOOKUP(T$2,환경!$A$3:$B$8,2),추출!$Q$2:$Q$55723,"A")</f>
        <v>292000</v>
      </c>
      <c r="U15" s="4">
        <f ca="1">SUMIFS(추출!$H$2:$H$55723,추출!$P$2:$P$55723,집계!$C15,추출!$D$2:$D$55723,집계!$D15,추출!$O$2:$O$55723,"정상*",추출!$F$2:$F$55723,집계!U$1,추출!$M$2:$M$55723,집계!U$2,추출!$J$2:$J$55723,"&lt;="&amp;VLOOKUP(U$2,환경!$A$3:$B$8,2),추출!$Q$2:$Q$55723,"A")</f>
        <v>0</v>
      </c>
      <c r="V15" s="4">
        <f t="shared" ca="1" si="86"/>
        <v>292000</v>
      </c>
      <c r="W15" s="25">
        <f t="shared" ca="1" si="87"/>
        <v>-214473</v>
      </c>
      <c r="X15" s="4">
        <f ca="1">SUMIFS(추출!$H$2:$H$55723,추출!$P$2:$P$55723,집계!$C15,추출!$D$2:$D$55723,집계!$D15,추출!$O$2:$O$55723,"유지*",추출!$F$2:$F$55723,집계!X$1,추출!$M$2:$M$55723,집계!X$2,추출!$J$2:$J$55723,"&lt;="&amp;VLOOKUP(X$2,환경!$A$3:$B$8,2),추출!$Q$2:$Q$55723,"B")</f>
        <v>77527</v>
      </c>
      <c r="Y15" s="4">
        <f ca="1">SUMIFS(추출!$H$2:$H$55723,추출!$P$2:$P$55723,집계!$C15,추출!$D$2:$D$55723,집계!$D15,추출!$O$2:$O$55723,"유지*",추출!$F$2:$F$55723,집계!Y$1,추출!$M$2:$M$55723,집계!Y$2,추출!$J$2:$J$55723,"&lt;="&amp;VLOOKUP(Y$2,환경!$A$3:$B$8,2),추출!$Q$2:$Q$55723,"B")</f>
        <v>0</v>
      </c>
      <c r="Z15" s="4">
        <f t="shared" ca="1" si="10"/>
        <v>77527</v>
      </c>
      <c r="AA15" s="25">
        <f t="shared" ca="1" si="88"/>
        <v>0</v>
      </c>
      <c r="AB15" s="4">
        <f ca="1">SUMIFS(추출!$H$2:$H$55723,추출!$P$2:$P$55723,집계!$C15,추출!$D$2:$D$55723,집계!$D15,추출!$O$2:$O$55723,"정상*",추출!$F$2:$F$55723,집계!AB$1,추출!$M$2:$M$55723,집계!AB$2,추출!$J$2:$J$55723,"&lt;="&amp;VLOOKUP(AB$2,환경!$A$3:$B$8,2),추출!$Q$2:$Q$55723,"A")</f>
        <v>0</v>
      </c>
      <c r="AC15" s="4">
        <f ca="1">SUMIFS(추출!$H$2:$H$55723,추출!$P$2:$P$55723,집계!$C15,추출!$D$2:$D$55723,집계!$D15,추출!$O$2:$O$55723,"정상*",추출!$F$2:$F$55723,집계!AC$1,추출!$M$2:$M$55723,집계!AC$2,추출!$J$2:$J$55723,"&lt;="&amp;VLOOKUP(AC$2,환경!$A$3:$B$8,2),추출!$Q$2:$Q$55723,"A")</f>
        <v>0</v>
      </c>
      <c r="AD15" s="4">
        <f t="shared" ca="1" si="89"/>
        <v>0</v>
      </c>
      <c r="AE15" s="25">
        <f t="shared" ca="1" si="77"/>
        <v>77527</v>
      </c>
    </row>
    <row r="16" spans="1:31">
      <c r="A16" s="4">
        <f>VLOOKUP($C16,환경!$T$3:$V$22,3,0)</f>
        <v>1</v>
      </c>
      <c r="B16" s="4" t="str">
        <f t="shared" ca="1" si="0"/>
        <v>자율</v>
      </c>
      <c r="C16" s="6" t="s">
        <v>25</v>
      </c>
      <c r="D16" s="7" t="s">
        <v>83</v>
      </c>
      <c r="E16" s="4">
        <f ca="1">SUMIFS(추출!$H$2:$H$55723,추출!$P$2:$P$55723,집계!$C16,추출!$D$2:$D$55723,집계!$D16,추출!$O$2:$O$55723,"정상*",추출!$F$2:$F$55723,집계!E$1,추출!$M$2:$M$55723,집계!E$2,추출!$J$2:$J$55723,"&lt;="&amp;VLOOKUP(E$2,환경!$A$3:$B$8,2),추출!$Q$2:$Q$55723,"A")</f>
        <v>132970</v>
      </c>
      <c r="F16" s="4">
        <f ca="1">SUMIFS(추출!$H$2:$H$55723,추출!$P$2:$P$55723,집계!$C16,추출!$D$2:$D$55723,집계!$D16,추출!$O$2:$O$55723,"정상*",추출!$F$2:$F$55723,집계!F$1,추출!$M$2:$M$55723,집계!F$2,추출!$J$2:$J$55723,"&lt;="&amp;VLOOKUP(F$2,환경!$A$3:$B$8,2),추출!$Q$2:$Q$55723,"A")</f>
        <v>0</v>
      </c>
      <c r="G16" s="4">
        <f t="shared" ca="1" si="79"/>
        <v>132970</v>
      </c>
      <c r="H16" s="4">
        <f ca="1">SUMIFS(추출!$H$2:$H$55723,추출!$P$2:$P$55723,집계!$C16,추출!$D$2:$D$55723,집계!$D16,추출!$O$2:$O$55723,"정상*",추출!$F$2:$F$55723,집계!H$1,추출!$M$2:$M$55723,집계!H$2,추출!$J$2:$J$55723,"&lt;="&amp;VLOOKUP(H$2,환경!$A$3:$B$8,2),추출!$Q$2:$Q$55723,"A")</f>
        <v>138580</v>
      </c>
      <c r="I16" s="4">
        <f ca="1">SUMIFS(추출!$H$2:$H$55723,추출!$P$2:$P$55723,집계!$C16,추출!$D$2:$D$55723,집계!$D16,추출!$O$2:$O$55723,"정상*",추출!$F$2:$F$55723,집계!I$1,추출!$M$2:$M$55723,집계!I$2,추출!$J$2:$J$55723,"&lt;="&amp;VLOOKUP(I$2,환경!$A$3:$B$8,2),추출!$Q$2:$Q$55723,"A")</f>
        <v>0</v>
      </c>
      <c r="J16" s="4">
        <f t="shared" ca="1" si="80"/>
        <v>138580</v>
      </c>
      <c r="K16" s="25">
        <f t="shared" ca="1" si="81"/>
        <v>-5610</v>
      </c>
      <c r="L16" s="4">
        <f ca="1">SUMIFS(추출!$H$2:$H$55723,추출!$P$2:$P$55723,집계!$C16,추출!$D$2:$D$55723,집계!$D16,추출!$O$2:$O$55723,"정상*",추출!$F$2:$F$55723,집계!L$1,추출!$M$2:$M$55723,집계!L$2,추출!$J$2:$J$55723,"&lt;="&amp;VLOOKUP(L$2,환경!$A$3:$B$8,2),추출!$Q$2:$Q$55723,"A")</f>
        <v>123607</v>
      </c>
      <c r="M16" s="4">
        <f ca="1">SUMIFS(추출!$H$2:$H$55723,추출!$P$2:$P$55723,집계!$C16,추출!$D$2:$D$55723,집계!$D16,추출!$O$2:$O$55723,"정상*",추출!$F$2:$F$55723,집계!M$1,추출!$M$2:$M$55723,집계!M$2,추출!$J$2:$J$55723,"&lt;="&amp;VLOOKUP(M$2,환경!$A$3:$B$8,2),추출!$Q$2:$Q$55723,"A")</f>
        <v>0</v>
      </c>
      <c r="N16" s="4">
        <f t="shared" ca="1" si="82"/>
        <v>123607</v>
      </c>
      <c r="O16" s="25">
        <f t="shared" ca="1" si="83"/>
        <v>9363</v>
      </c>
      <c r="P16" s="4">
        <f ca="1">SUMIFS(추출!$H$2:$H$55723,추출!$P$2:$P$55723,집계!$C16,추출!$D$2:$D$55723,집계!$D16,추출!$O$2:$O$55723,"정상*",추출!$F$2:$F$55723,집계!P$1,추출!$M$2:$M$55723,집계!P$2,추출!$J$2:$J$55723,"&lt;="&amp;VLOOKUP(P$2,환경!$A$3:$B$8,2),추출!$Q$2:$Q$55723,"A")</f>
        <v>170000</v>
      </c>
      <c r="Q16" s="4">
        <f ca="1">SUMIFS(추출!$H$2:$H$55723,추출!$P$2:$P$55723,집계!$C16,추출!$D$2:$D$55723,집계!$D16,추출!$O$2:$O$55723,"정상*",추출!$F$2:$F$55723,집계!Q$1,추출!$M$2:$M$55723,집계!Q$2,추출!$J$2:$J$55723,"&lt;="&amp;VLOOKUP(Q$2,환경!$A$3:$B$8,2),추출!$Q$2:$Q$55723,"A")</f>
        <v>0</v>
      </c>
      <c r="R16" s="4">
        <f t="shared" ca="1" si="84"/>
        <v>170000</v>
      </c>
      <c r="S16" s="25">
        <f t="shared" ca="1" si="85"/>
        <v>-37030</v>
      </c>
      <c r="T16" s="4">
        <f ca="1">SUMIFS(추출!$H$2:$H$55723,추출!$P$2:$P$55723,집계!$C16,추출!$D$2:$D$55723,집계!$D16,추출!$O$2:$O$55723,"정상*",추출!$F$2:$F$55723,집계!T$1,추출!$M$2:$M$55723,집계!T$2,추출!$J$2:$J$55723,"&lt;="&amp;VLOOKUP(T$2,환경!$A$3:$B$8,2),추출!$Q$2:$Q$55723,"A")</f>
        <v>270680</v>
      </c>
      <c r="U16" s="4">
        <f ca="1">SUMIFS(추출!$H$2:$H$55723,추출!$P$2:$P$55723,집계!$C16,추출!$D$2:$D$55723,집계!$D16,추출!$O$2:$O$55723,"정상*",추출!$F$2:$F$55723,집계!U$1,추출!$M$2:$M$55723,집계!U$2,추출!$J$2:$J$55723,"&lt;="&amp;VLOOKUP(U$2,환경!$A$3:$B$8,2),추출!$Q$2:$Q$55723,"A")</f>
        <v>0</v>
      </c>
      <c r="V16" s="4">
        <f t="shared" ca="1" si="86"/>
        <v>270680</v>
      </c>
      <c r="W16" s="25">
        <f t="shared" ca="1" si="87"/>
        <v>-137710</v>
      </c>
      <c r="X16" s="4">
        <f ca="1">SUMIFS(추출!$H$2:$H$55723,추출!$P$2:$P$55723,집계!$C16,추출!$D$2:$D$55723,집계!$D16,추출!$O$2:$O$55723,"유지*",추출!$F$2:$F$55723,집계!X$1,추출!$M$2:$M$55723,집계!X$2,추출!$J$2:$J$55723,"&lt;="&amp;VLOOKUP(X$2,환경!$A$3:$B$8,2),추출!$Q$2:$Q$55723,"B")</f>
        <v>132970</v>
      </c>
      <c r="Y16" s="4">
        <f ca="1">SUMIFS(추출!$H$2:$H$55723,추출!$P$2:$P$55723,집계!$C16,추출!$D$2:$D$55723,집계!$D16,추출!$O$2:$O$55723,"유지*",추출!$F$2:$F$55723,집계!Y$1,추출!$M$2:$M$55723,집계!Y$2,추출!$J$2:$J$55723,"&lt;="&amp;VLOOKUP(Y$2,환경!$A$3:$B$8,2),추출!$Q$2:$Q$55723,"B")</f>
        <v>0</v>
      </c>
      <c r="Z16" s="4">
        <f t="shared" ca="1" si="10"/>
        <v>132970</v>
      </c>
      <c r="AA16" s="25">
        <f t="shared" ca="1" si="88"/>
        <v>0</v>
      </c>
      <c r="AB16" s="4">
        <f ca="1">SUMIFS(추출!$H$2:$H$55723,추출!$P$2:$P$55723,집계!$C16,추출!$D$2:$D$55723,집계!$D16,추출!$O$2:$O$55723,"정상*",추출!$F$2:$F$55723,집계!AB$1,추출!$M$2:$M$55723,집계!AB$2,추출!$J$2:$J$55723,"&lt;="&amp;VLOOKUP(AB$2,환경!$A$3:$B$8,2),추출!$Q$2:$Q$55723,"A")</f>
        <v>0</v>
      </c>
      <c r="AC16" s="4">
        <f ca="1">SUMIFS(추출!$H$2:$H$55723,추출!$P$2:$P$55723,집계!$C16,추출!$D$2:$D$55723,집계!$D16,추출!$O$2:$O$55723,"정상*",추출!$F$2:$F$55723,집계!AC$1,추출!$M$2:$M$55723,집계!AC$2,추출!$J$2:$J$55723,"&lt;="&amp;VLOOKUP(AC$2,환경!$A$3:$B$8,2),추출!$Q$2:$Q$55723,"A")</f>
        <v>0</v>
      </c>
      <c r="AD16" s="4">
        <f t="shared" ca="1" si="89"/>
        <v>0</v>
      </c>
      <c r="AE16" s="25">
        <f t="shared" ca="1" si="77"/>
        <v>132970</v>
      </c>
    </row>
    <row r="17" spans="1:31">
      <c r="A17" s="4">
        <f>VLOOKUP($C17,환경!$T$3:$V$22,3,0)</f>
        <v>1</v>
      </c>
      <c r="B17" s="4" t="str">
        <f t="shared" ca="1" si="0"/>
        <v>자율</v>
      </c>
      <c r="C17" s="6" t="s">
        <v>25</v>
      </c>
      <c r="D17" s="7" t="s">
        <v>113</v>
      </c>
      <c r="E17" s="4">
        <f ca="1">SUMIFS(추출!$H$2:$H$55723,추출!$P$2:$P$55723,집계!$C17,추출!$D$2:$D$55723,집계!$D17,추출!$O$2:$O$55723,"정상*",추출!$F$2:$F$55723,집계!E$1,추출!$M$2:$M$55723,집계!E$2,추출!$J$2:$J$55723,"&lt;="&amp;VLOOKUP(E$2,환경!$A$3:$B$8,2),추출!$Q$2:$Q$55723,"A")</f>
        <v>186070</v>
      </c>
      <c r="F17" s="4">
        <f ca="1">SUMIFS(추출!$H$2:$H$55723,추출!$P$2:$P$55723,집계!$C17,추출!$D$2:$D$55723,집계!$D17,추출!$O$2:$O$55723,"정상*",추출!$F$2:$F$55723,집계!F$1,추출!$M$2:$M$55723,집계!F$2,추출!$J$2:$J$55723,"&lt;="&amp;VLOOKUP(F$2,환경!$A$3:$B$8,2),추출!$Q$2:$Q$55723,"A")</f>
        <v>0</v>
      </c>
      <c r="G17" s="4">
        <f t="shared" ca="1" si="79"/>
        <v>186070</v>
      </c>
      <c r="H17" s="4">
        <f ca="1">SUMIFS(추출!$H$2:$H$55723,추출!$P$2:$P$55723,집계!$C17,추출!$D$2:$D$55723,집계!$D17,추출!$O$2:$O$55723,"정상*",추출!$F$2:$F$55723,집계!H$1,추출!$M$2:$M$55723,집계!H$2,추출!$J$2:$J$55723,"&lt;="&amp;VLOOKUP(H$2,환경!$A$3:$B$8,2),추출!$Q$2:$Q$55723,"A")</f>
        <v>129425</v>
      </c>
      <c r="I17" s="4">
        <f ca="1">SUMIFS(추출!$H$2:$H$55723,추출!$P$2:$P$55723,집계!$C17,추출!$D$2:$D$55723,집계!$D17,추출!$O$2:$O$55723,"정상*",추출!$F$2:$F$55723,집계!I$1,추출!$M$2:$M$55723,집계!I$2,추출!$J$2:$J$55723,"&lt;="&amp;VLOOKUP(I$2,환경!$A$3:$B$8,2),추출!$Q$2:$Q$55723,"A")</f>
        <v>0</v>
      </c>
      <c r="J17" s="4">
        <f t="shared" ca="1" si="80"/>
        <v>129425</v>
      </c>
      <c r="K17" s="25">
        <f t="shared" ca="1" si="81"/>
        <v>56645</v>
      </c>
      <c r="L17" s="4">
        <f ca="1">SUMIFS(추출!$H$2:$H$55723,추출!$P$2:$P$55723,집계!$C17,추출!$D$2:$D$55723,집계!$D17,추출!$O$2:$O$55723,"정상*",추출!$F$2:$F$55723,집계!L$1,추출!$M$2:$M$55723,집계!L$2,추출!$J$2:$J$55723,"&lt;="&amp;VLOOKUP(L$2,환경!$A$3:$B$8,2),추출!$Q$2:$Q$55723,"A")</f>
        <v>164300</v>
      </c>
      <c r="M17" s="4">
        <f ca="1">SUMIFS(추출!$H$2:$H$55723,추출!$P$2:$P$55723,집계!$C17,추출!$D$2:$D$55723,집계!$D17,추출!$O$2:$O$55723,"정상*",추출!$F$2:$F$55723,집계!M$1,추출!$M$2:$M$55723,집계!M$2,추출!$J$2:$J$55723,"&lt;="&amp;VLOOKUP(M$2,환경!$A$3:$B$8,2),추출!$Q$2:$Q$55723,"A")</f>
        <v>72411</v>
      </c>
      <c r="N17" s="4">
        <f t="shared" ca="1" si="82"/>
        <v>236711</v>
      </c>
      <c r="O17" s="25">
        <f t="shared" ca="1" si="83"/>
        <v>-50641</v>
      </c>
      <c r="P17" s="4">
        <f ca="1">SUMIFS(추출!$H$2:$H$55723,추출!$P$2:$P$55723,집계!$C17,추출!$D$2:$D$55723,집계!$D17,추출!$O$2:$O$55723,"정상*",추출!$F$2:$F$55723,집계!P$1,추출!$M$2:$M$55723,집계!P$2,추출!$J$2:$J$55723,"&lt;="&amp;VLOOKUP(P$2,환경!$A$3:$B$8,2),추출!$Q$2:$Q$55723,"A")</f>
        <v>125900</v>
      </c>
      <c r="Q17" s="4">
        <f ca="1">SUMIFS(추출!$H$2:$H$55723,추출!$P$2:$P$55723,집계!$C17,추출!$D$2:$D$55723,집계!$D17,추출!$O$2:$O$55723,"정상*",추출!$F$2:$F$55723,집계!Q$1,추출!$M$2:$M$55723,집계!Q$2,추출!$J$2:$J$55723,"&lt;="&amp;VLOOKUP(Q$2,환경!$A$3:$B$8,2),추출!$Q$2:$Q$55723,"A")</f>
        <v>0</v>
      </c>
      <c r="R17" s="4">
        <f t="shared" ca="1" si="84"/>
        <v>125900</v>
      </c>
      <c r="S17" s="25">
        <f t="shared" ca="1" si="85"/>
        <v>60170</v>
      </c>
      <c r="T17" s="4">
        <f ca="1">SUMIFS(추출!$H$2:$H$55723,추출!$P$2:$P$55723,집계!$C17,추출!$D$2:$D$55723,집계!$D17,추출!$O$2:$O$55723,"정상*",추출!$F$2:$F$55723,집계!T$1,추출!$M$2:$M$55723,집계!T$2,추출!$J$2:$J$55723,"&lt;="&amp;VLOOKUP(T$2,환경!$A$3:$B$8,2),추출!$Q$2:$Q$55723,"A")</f>
        <v>195424</v>
      </c>
      <c r="U17" s="4">
        <f ca="1">SUMIFS(추출!$H$2:$H$55723,추출!$P$2:$P$55723,집계!$C17,추출!$D$2:$D$55723,집계!$D17,추출!$O$2:$O$55723,"정상*",추출!$F$2:$F$55723,집계!U$1,추출!$M$2:$M$55723,집계!U$2,추출!$J$2:$J$55723,"&lt;="&amp;VLOOKUP(U$2,환경!$A$3:$B$8,2),추출!$Q$2:$Q$55723,"A")</f>
        <v>0</v>
      </c>
      <c r="V17" s="4">
        <f t="shared" ca="1" si="86"/>
        <v>195424</v>
      </c>
      <c r="W17" s="25">
        <f t="shared" ca="1" si="87"/>
        <v>-9354</v>
      </c>
      <c r="X17" s="4">
        <f ca="1">SUMIFS(추출!$H$2:$H$55723,추출!$P$2:$P$55723,집계!$C17,추출!$D$2:$D$55723,집계!$D17,추출!$O$2:$O$55723,"유지*",추출!$F$2:$F$55723,집계!X$1,추출!$M$2:$M$55723,집계!X$2,추출!$J$2:$J$55723,"&lt;="&amp;VLOOKUP(X$2,환경!$A$3:$B$8,2),추출!$Q$2:$Q$55723,"B")</f>
        <v>186070</v>
      </c>
      <c r="Y17" s="4">
        <f ca="1">SUMIFS(추출!$H$2:$H$55723,추출!$P$2:$P$55723,집계!$C17,추출!$D$2:$D$55723,집계!$D17,추출!$O$2:$O$55723,"유지*",추출!$F$2:$F$55723,집계!Y$1,추출!$M$2:$M$55723,집계!Y$2,추출!$J$2:$J$55723,"&lt;="&amp;VLOOKUP(Y$2,환경!$A$3:$B$8,2),추출!$Q$2:$Q$55723,"B")</f>
        <v>0</v>
      </c>
      <c r="Z17" s="4">
        <f t="shared" ca="1" si="10"/>
        <v>186070</v>
      </c>
      <c r="AA17" s="25">
        <f t="shared" ca="1" si="88"/>
        <v>0</v>
      </c>
      <c r="AB17" s="4">
        <f ca="1">SUMIFS(추출!$H$2:$H$55723,추출!$P$2:$P$55723,집계!$C17,추출!$D$2:$D$55723,집계!$D17,추출!$O$2:$O$55723,"정상*",추출!$F$2:$F$55723,집계!AB$1,추출!$M$2:$M$55723,집계!AB$2,추출!$J$2:$J$55723,"&lt;="&amp;VLOOKUP(AB$2,환경!$A$3:$B$8,2),추출!$Q$2:$Q$55723,"A")</f>
        <v>0</v>
      </c>
      <c r="AC17" s="4">
        <f ca="1">SUMIFS(추출!$H$2:$H$55723,추출!$P$2:$P$55723,집계!$C17,추출!$D$2:$D$55723,집계!$D17,추출!$O$2:$O$55723,"정상*",추출!$F$2:$F$55723,집계!AC$1,추출!$M$2:$M$55723,집계!AC$2,추출!$J$2:$J$55723,"&lt;="&amp;VLOOKUP(AC$2,환경!$A$3:$B$8,2),추출!$Q$2:$Q$55723,"A")</f>
        <v>0</v>
      </c>
      <c r="AD17" s="4">
        <f t="shared" ca="1" si="89"/>
        <v>0</v>
      </c>
      <c r="AE17" s="25">
        <f t="shared" ca="1" si="77"/>
        <v>186070</v>
      </c>
    </row>
    <row r="18" spans="1:31">
      <c r="A18" s="4">
        <f>VLOOKUP($C18,환경!$T$3:$V$22,3,0)</f>
        <v>1</v>
      </c>
      <c r="B18" s="4" t="str">
        <f t="shared" ca="1" si="0"/>
        <v>자율</v>
      </c>
      <c r="C18" s="6" t="s">
        <v>25</v>
      </c>
      <c r="D18" s="7" t="s">
        <v>100</v>
      </c>
      <c r="E18" s="4">
        <f ca="1">SUMIFS(추출!$H$2:$H$55723,추출!$P$2:$P$55723,집계!$C18,추출!$D$2:$D$55723,집계!$D18,추출!$O$2:$O$55723,"정상*",추출!$F$2:$F$55723,집계!E$1,추출!$M$2:$M$55723,집계!E$2,추출!$J$2:$J$55723,"&lt;="&amp;VLOOKUP(E$2,환경!$A$3:$B$8,2),추출!$Q$2:$Q$55723,"A")</f>
        <v>148790</v>
      </c>
      <c r="F18" s="4">
        <f ca="1">SUMIFS(추출!$H$2:$H$55723,추출!$P$2:$P$55723,집계!$C18,추출!$D$2:$D$55723,집계!$D18,추출!$O$2:$O$55723,"정상*",추출!$F$2:$F$55723,집계!F$1,추출!$M$2:$M$55723,집계!F$2,추출!$J$2:$J$55723,"&lt;="&amp;VLOOKUP(F$2,환경!$A$3:$B$8,2),추출!$Q$2:$Q$55723,"A")</f>
        <v>0</v>
      </c>
      <c r="G18" s="4">
        <f t="shared" ca="1" si="79"/>
        <v>148790</v>
      </c>
      <c r="H18" s="4">
        <f ca="1">SUMIFS(추출!$H$2:$H$55723,추출!$P$2:$P$55723,집계!$C18,추출!$D$2:$D$55723,집계!$D18,추출!$O$2:$O$55723,"정상*",추출!$F$2:$F$55723,집계!H$1,추출!$M$2:$M$55723,집계!H$2,추출!$J$2:$J$55723,"&lt;="&amp;VLOOKUP(H$2,환경!$A$3:$B$8,2),추출!$Q$2:$Q$55723,"A")</f>
        <v>91579</v>
      </c>
      <c r="I18" s="4">
        <f ca="1">SUMIFS(추출!$H$2:$H$55723,추출!$P$2:$P$55723,집계!$C18,추출!$D$2:$D$55723,집계!$D18,추출!$O$2:$O$55723,"정상*",추출!$F$2:$F$55723,집계!I$1,추출!$M$2:$M$55723,집계!I$2,추출!$J$2:$J$55723,"&lt;="&amp;VLOOKUP(I$2,환경!$A$3:$B$8,2),추출!$Q$2:$Q$55723,"A")</f>
        <v>0</v>
      </c>
      <c r="J18" s="4">
        <f t="shared" ca="1" si="80"/>
        <v>91579</v>
      </c>
      <c r="K18" s="25">
        <f t="shared" ca="1" si="81"/>
        <v>57211</v>
      </c>
      <c r="L18" s="4">
        <f ca="1">SUMIFS(추출!$H$2:$H$55723,추출!$P$2:$P$55723,집계!$C18,추출!$D$2:$D$55723,집계!$D18,추출!$O$2:$O$55723,"정상*",추출!$F$2:$F$55723,집계!L$1,추출!$M$2:$M$55723,집계!L$2,추출!$J$2:$J$55723,"&lt;="&amp;VLOOKUP(L$2,환경!$A$3:$B$8,2),추출!$Q$2:$Q$55723,"A")</f>
        <v>60333</v>
      </c>
      <c r="M18" s="4">
        <f ca="1">SUMIFS(추출!$H$2:$H$55723,추출!$P$2:$P$55723,집계!$C18,추출!$D$2:$D$55723,집계!$D18,추출!$O$2:$O$55723,"정상*",추출!$F$2:$F$55723,집계!M$1,추출!$M$2:$M$55723,집계!M$2,추출!$J$2:$J$55723,"&lt;="&amp;VLOOKUP(M$2,환경!$A$3:$B$8,2),추출!$Q$2:$Q$55723,"A")</f>
        <v>0</v>
      </c>
      <c r="N18" s="4">
        <f t="shared" ca="1" si="82"/>
        <v>60333</v>
      </c>
      <c r="O18" s="25">
        <f t="shared" ca="1" si="83"/>
        <v>88457</v>
      </c>
      <c r="P18" s="4">
        <f ca="1">SUMIFS(추출!$H$2:$H$55723,추출!$P$2:$P$55723,집계!$C18,추출!$D$2:$D$55723,집계!$D18,추출!$O$2:$O$55723,"정상*",추출!$F$2:$F$55723,집계!P$1,추출!$M$2:$M$55723,집계!P$2,추출!$J$2:$J$55723,"&lt;="&amp;VLOOKUP(P$2,환경!$A$3:$B$8,2),추출!$Q$2:$Q$55723,"A")</f>
        <v>215000</v>
      </c>
      <c r="Q18" s="4">
        <f ca="1">SUMIFS(추출!$H$2:$H$55723,추출!$P$2:$P$55723,집계!$C18,추출!$D$2:$D$55723,집계!$D18,추출!$O$2:$O$55723,"정상*",추출!$F$2:$F$55723,집계!Q$1,추출!$M$2:$M$55723,집계!Q$2,추출!$J$2:$J$55723,"&lt;="&amp;VLOOKUP(Q$2,환경!$A$3:$B$8,2),추출!$Q$2:$Q$55723,"A")</f>
        <v>0</v>
      </c>
      <c r="R18" s="4">
        <f t="shared" ca="1" si="84"/>
        <v>215000</v>
      </c>
      <c r="S18" s="25">
        <f t="shared" ca="1" si="85"/>
        <v>-66210</v>
      </c>
      <c r="T18" s="4">
        <f ca="1">SUMIFS(추출!$H$2:$H$55723,추출!$P$2:$P$55723,집계!$C18,추출!$D$2:$D$55723,집계!$D18,추출!$O$2:$O$55723,"정상*",추출!$F$2:$F$55723,집계!T$1,추출!$M$2:$M$55723,집계!T$2,추출!$J$2:$J$55723,"&lt;="&amp;VLOOKUP(T$2,환경!$A$3:$B$8,2),추출!$Q$2:$Q$55723,"A")</f>
        <v>280162</v>
      </c>
      <c r="U18" s="4">
        <f ca="1">SUMIFS(추출!$H$2:$H$55723,추출!$P$2:$P$55723,집계!$C18,추출!$D$2:$D$55723,집계!$D18,추출!$O$2:$O$55723,"정상*",추출!$F$2:$F$55723,집계!U$1,추출!$M$2:$M$55723,집계!U$2,추출!$J$2:$J$55723,"&lt;="&amp;VLOOKUP(U$2,환경!$A$3:$B$8,2),추출!$Q$2:$Q$55723,"A")</f>
        <v>199200</v>
      </c>
      <c r="V18" s="4">
        <f t="shared" ca="1" si="86"/>
        <v>479362</v>
      </c>
      <c r="W18" s="25">
        <f t="shared" ca="1" si="87"/>
        <v>-330572</v>
      </c>
      <c r="X18" s="4">
        <f ca="1">SUMIFS(추출!$H$2:$H$55723,추출!$P$2:$P$55723,집계!$C18,추출!$D$2:$D$55723,집계!$D18,추출!$O$2:$O$55723,"유지*",추출!$F$2:$F$55723,집계!X$1,추출!$M$2:$M$55723,집계!X$2,추출!$J$2:$J$55723,"&lt;="&amp;VLOOKUP(X$2,환경!$A$3:$B$8,2),추출!$Q$2:$Q$55723,"B")</f>
        <v>148790</v>
      </c>
      <c r="Y18" s="4">
        <f ca="1">SUMIFS(추출!$H$2:$H$55723,추출!$P$2:$P$55723,집계!$C18,추출!$D$2:$D$55723,집계!$D18,추출!$O$2:$O$55723,"유지*",추출!$F$2:$F$55723,집계!Y$1,추출!$M$2:$M$55723,집계!Y$2,추출!$J$2:$J$55723,"&lt;="&amp;VLOOKUP(Y$2,환경!$A$3:$B$8,2),추출!$Q$2:$Q$55723,"B")</f>
        <v>0</v>
      </c>
      <c r="Z18" s="4">
        <f t="shared" ca="1" si="10"/>
        <v>148790</v>
      </c>
      <c r="AA18" s="25">
        <f t="shared" ca="1" si="88"/>
        <v>0</v>
      </c>
      <c r="AB18" s="4">
        <f ca="1">SUMIFS(추출!$H$2:$H$55723,추출!$P$2:$P$55723,집계!$C18,추출!$D$2:$D$55723,집계!$D18,추출!$O$2:$O$55723,"정상*",추출!$F$2:$F$55723,집계!AB$1,추출!$M$2:$M$55723,집계!AB$2,추출!$J$2:$J$55723,"&lt;="&amp;VLOOKUP(AB$2,환경!$A$3:$B$8,2),추출!$Q$2:$Q$55723,"A")</f>
        <v>0</v>
      </c>
      <c r="AC18" s="4">
        <f ca="1">SUMIFS(추출!$H$2:$H$55723,추출!$P$2:$P$55723,집계!$C18,추출!$D$2:$D$55723,집계!$D18,추출!$O$2:$O$55723,"정상*",추출!$F$2:$F$55723,집계!AC$1,추출!$M$2:$M$55723,집계!AC$2,추출!$J$2:$J$55723,"&lt;="&amp;VLOOKUP(AC$2,환경!$A$3:$B$8,2),추출!$Q$2:$Q$55723,"A")</f>
        <v>0</v>
      </c>
      <c r="AD18" s="4">
        <f t="shared" ca="1" si="89"/>
        <v>0</v>
      </c>
      <c r="AE18" s="25">
        <f t="shared" ca="1" si="77"/>
        <v>148790</v>
      </c>
    </row>
    <row r="19" spans="1:31">
      <c r="A19" s="4">
        <f>VLOOKUP($C19,환경!$T$3:$V$22,3,0)</f>
        <v>1</v>
      </c>
      <c r="B19" s="4" t="str">
        <f t="shared" ca="1" si="0"/>
        <v>자율</v>
      </c>
      <c r="C19" s="6" t="s">
        <v>25</v>
      </c>
      <c r="D19" s="7" t="s">
        <v>112</v>
      </c>
      <c r="E19" s="4">
        <f ca="1">SUMIFS(추출!$H$2:$H$55723,추출!$P$2:$P$55723,집계!$C19,추출!$D$2:$D$55723,집계!$D19,추출!$O$2:$O$55723,"정상*",추출!$F$2:$F$55723,집계!E$1,추출!$M$2:$M$55723,집계!E$2,추출!$J$2:$J$55723,"&lt;="&amp;VLOOKUP(E$2,환경!$A$3:$B$8,2),추출!$Q$2:$Q$55723,"A")</f>
        <v>212487</v>
      </c>
      <c r="F19" s="4">
        <f ca="1">SUMIFS(추출!$H$2:$H$55723,추출!$P$2:$P$55723,집계!$C19,추출!$D$2:$D$55723,집계!$D19,추출!$O$2:$O$55723,"정상*",추출!$F$2:$F$55723,집계!F$1,추출!$M$2:$M$55723,집계!F$2,추출!$J$2:$J$55723,"&lt;="&amp;VLOOKUP(F$2,환경!$A$3:$B$8,2),추출!$Q$2:$Q$55723,"A")</f>
        <v>0</v>
      </c>
      <c r="G19" s="4">
        <f t="shared" ca="1" si="79"/>
        <v>212487</v>
      </c>
      <c r="H19" s="4">
        <f ca="1">SUMIFS(추출!$H$2:$H$55723,추출!$P$2:$P$55723,집계!$C19,추출!$D$2:$D$55723,집계!$D19,추출!$O$2:$O$55723,"정상*",추출!$F$2:$F$55723,집계!H$1,추출!$M$2:$M$55723,집계!H$2,추출!$J$2:$J$55723,"&lt;="&amp;VLOOKUP(H$2,환경!$A$3:$B$8,2),추출!$Q$2:$Q$55723,"A")</f>
        <v>0</v>
      </c>
      <c r="I19" s="4">
        <f ca="1">SUMIFS(추출!$H$2:$H$55723,추출!$P$2:$P$55723,집계!$C19,추출!$D$2:$D$55723,집계!$D19,추출!$O$2:$O$55723,"정상*",추출!$F$2:$F$55723,집계!I$1,추출!$M$2:$M$55723,집계!I$2,추출!$J$2:$J$55723,"&lt;="&amp;VLOOKUP(I$2,환경!$A$3:$B$8,2),추출!$Q$2:$Q$55723,"A")</f>
        <v>0</v>
      </c>
      <c r="J19" s="4">
        <f t="shared" ca="1" si="80"/>
        <v>0</v>
      </c>
      <c r="K19" s="25">
        <f t="shared" ca="1" si="81"/>
        <v>212487</v>
      </c>
      <c r="L19" s="4">
        <f ca="1">SUMIFS(추출!$H$2:$H$55723,추출!$P$2:$P$55723,집계!$C19,추출!$D$2:$D$55723,집계!$D19,추출!$O$2:$O$55723,"정상*",추출!$F$2:$F$55723,집계!L$1,추출!$M$2:$M$55723,집계!L$2,추출!$J$2:$J$55723,"&lt;="&amp;VLOOKUP(L$2,환경!$A$3:$B$8,2),추출!$Q$2:$Q$55723,"A")</f>
        <v>288200</v>
      </c>
      <c r="M19" s="4">
        <f ca="1">SUMIFS(추출!$H$2:$H$55723,추출!$P$2:$P$55723,집계!$C19,추출!$D$2:$D$55723,집계!$D19,추출!$O$2:$O$55723,"정상*",추출!$F$2:$F$55723,집계!M$1,추출!$M$2:$M$55723,집계!M$2,추출!$J$2:$J$55723,"&lt;="&amp;VLOOKUP(M$2,환경!$A$3:$B$8,2),추출!$Q$2:$Q$55723,"A")</f>
        <v>46960</v>
      </c>
      <c r="N19" s="4">
        <f t="shared" ca="1" si="82"/>
        <v>335160</v>
      </c>
      <c r="O19" s="25">
        <f t="shared" ca="1" si="83"/>
        <v>-122673</v>
      </c>
      <c r="P19" s="4">
        <f ca="1">SUMIFS(추출!$H$2:$H$55723,추출!$P$2:$P$55723,집계!$C19,추출!$D$2:$D$55723,집계!$D19,추출!$O$2:$O$55723,"정상*",추출!$F$2:$F$55723,집계!P$1,추출!$M$2:$M$55723,집계!P$2,추출!$J$2:$J$55723,"&lt;="&amp;VLOOKUP(P$2,환경!$A$3:$B$8,2),추출!$Q$2:$Q$55723,"A")</f>
        <v>102200</v>
      </c>
      <c r="Q19" s="4">
        <f ca="1">SUMIFS(추출!$H$2:$H$55723,추출!$P$2:$P$55723,집계!$C19,추출!$D$2:$D$55723,집계!$D19,추출!$O$2:$O$55723,"정상*",추출!$F$2:$F$55723,집계!Q$1,추출!$M$2:$M$55723,집계!Q$2,추출!$J$2:$J$55723,"&lt;="&amp;VLOOKUP(Q$2,환경!$A$3:$B$8,2),추출!$Q$2:$Q$55723,"A")</f>
        <v>56140</v>
      </c>
      <c r="R19" s="4">
        <f t="shared" ca="1" si="84"/>
        <v>158340</v>
      </c>
      <c r="S19" s="25">
        <f t="shared" ca="1" si="85"/>
        <v>54147</v>
      </c>
      <c r="T19" s="4">
        <f ca="1">SUMIFS(추출!$H$2:$H$55723,추출!$P$2:$P$55723,집계!$C19,추출!$D$2:$D$55723,집계!$D19,추출!$O$2:$O$55723,"정상*",추출!$F$2:$F$55723,집계!T$1,추출!$M$2:$M$55723,집계!T$2,추출!$J$2:$J$55723,"&lt;="&amp;VLOOKUP(T$2,환경!$A$3:$B$8,2),추출!$Q$2:$Q$55723,"A")</f>
        <v>305000</v>
      </c>
      <c r="U19" s="4">
        <f ca="1">SUMIFS(추출!$H$2:$H$55723,추출!$P$2:$P$55723,집계!$C19,추출!$D$2:$D$55723,집계!$D19,추출!$O$2:$O$55723,"정상*",추출!$F$2:$F$55723,집계!U$1,추출!$M$2:$M$55723,집계!U$2,추출!$J$2:$J$55723,"&lt;="&amp;VLOOKUP(U$2,환경!$A$3:$B$8,2),추출!$Q$2:$Q$55723,"A")</f>
        <v>0</v>
      </c>
      <c r="V19" s="4">
        <f t="shared" ca="1" si="86"/>
        <v>305000</v>
      </c>
      <c r="W19" s="25">
        <f t="shared" ca="1" si="87"/>
        <v>-92513</v>
      </c>
      <c r="X19" s="4">
        <f ca="1">SUMIFS(추출!$H$2:$H$55723,추출!$P$2:$P$55723,집계!$C19,추출!$D$2:$D$55723,집계!$D19,추출!$O$2:$O$55723,"유지*",추출!$F$2:$F$55723,집계!X$1,추출!$M$2:$M$55723,집계!X$2,추출!$J$2:$J$55723,"&lt;="&amp;VLOOKUP(X$2,환경!$A$3:$B$8,2),추출!$Q$2:$Q$55723,"B")</f>
        <v>212487</v>
      </c>
      <c r="Y19" s="4">
        <f ca="1">SUMIFS(추출!$H$2:$H$55723,추출!$P$2:$P$55723,집계!$C19,추출!$D$2:$D$55723,집계!$D19,추출!$O$2:$O$55723,"유지*",추출!$F$2:$F$55723,집계!Y$1,추출!$M$2:$M$55723,집계!Y$2,추출!$J$2:$J$55723,"&lt;="&amp;VLOOKUP(Y$2,환경!$A$3:$B$8,2),추출!$Q$2:$Q$55723,"B")</f>
        <v>0</v>
      </c>
      <c r="Z19" s="4">
        <f t="shared" ca="1" si="10"/>
        <v>212487</v>
      </c>
      <c r="AA19" s="25">
        <f t="shared" ca="1" si="88"/>
        <v>0</v>
      </c>
      <c r="AB19" s="4">
        <f ca="1">SUMIFS(추출!$H$2:$H$55723,추출!$P$2:$P$55723,집계!$C19,추출!$D$2:$D$55723,집계!$D19,추출!$O$2:$O$55723,"정상*",추출!$F$2:$F$55723,집계!AB$1,추출!$M$2:$M$55723,집계!AB$2,추출!$J$2:$J$55723,"&lt;="&amp;VLOOKUP(AB$2,환경!$A$3:$B$8,2),추출!$Q$2:$Q$55723,"A")</f>
        <v>0</v>
      </c>
      <c r="AC19" s="4">
        <f ca="1">SUMIFS(추출!$H$2:$H$55723,추출!$P$2:$P$55723,집계!$C19,추출!$D$2:$D$55723,집계!$D19,추출!$O$2:$O$55723,"정상*",추출!$F$2:$F$55723,집계!AC$1,추출!$M$2:$M$55723,집계!AC$2,추출!$J$2:$J$55723,"&lt;="&amp;VLOOKUP(AC$2,환경!$A$3:$B$8,2),추출!$Q$2:$Q$55723,"A")</f>
        <v>0</v>
      </c>
      <c r="AD19" s="4">
        <f t="shared" ca="1" si="89"/>
        <v>0</v>
      </c>
      <c r="AE19" s="25">
        <f t="shared" ca="1" si="77"/>
        <v>212487</v>
      </c>
    </row>
    <row r="20" spans="1:31">
      <c r="A20" s="4">
        <f>VLOOKUP($C20,환경!$T$3:$V$22,3,0)</f>
        <v>1</v>
      </c>
      <c r="B20" s="4" t="str">
        <f t="shared" ca="1" si="0"/>
        <v>자율</v>
      </c>
      <c r="C20" s="6" t="s">
        <v>25</v>
      </c>
      <c r="D20" s="7" t="s">
        <v>175</v>
      </c>
      <c r="E20" s="4">
        <f ca="1">SUMIFS(추출!$H$2:$H$55723,추출!$P$2:$P$55723,집계!$C20,추출!$D$2:$D$55723,집계!$D20,추출!$O$2:$O$55723,"정상*",추출!$F$2:$F$55723,집계!E$1,추출!$M$2:$M$55723,집계!E$2,추출!$J$2:$J$55723,"&lt;="&amp;VLOOKUP(E$2,환경!$A$3:$B$8,2),추출!$Q$2:$Q$55723,"A")</f>
        <v>0</v>
      </c>
      <c r="F20" s="4">
        <f ca="1">SUMIFS(추출!$H$2:$H$55723,추출!$P$2:$P$55723,집계!$C20,추출!$D$2:$D$55723,집계!$D20,추출!$O$2:$O$55723,"정상*",추출!$F$2:$F$55723,집계!F$1,추출!$M$2:$M$55723,집계!F$2,추출!$J$2:$J$55723,"&lt;="&amp;VLOOKUP(F$2,환경!$A$3:$B$8,2),추출!$Q$2:$Q$55723,"A")</f>
        <v>0</v>
      </c>
      <c r="G20" s="4">
        <f t="shared" ca="1" si="79"/>
        <v>0</v>
      </c>
      <c r="H20" s="4">
        <f ca="1">SUMIFS(추출!$H$2:$H$55723,추출!$P$2:$P$55723,집계!$C20,추출!$D$2:$D$55723,집계!$D20,추출!$O$2:$O$55723,"정상*",추출!$F$2:$F$55723,집계!H$1,추출!$M$2:$M$55723,집계!H$2,추출!$J$2:$J$55723,"&lt;="&amp;VLOOKUP(H$2,환경!$A$3:$B$8,2),추출!$Q$2:$Q$55723,"A")</f>
        <v>0</v>
      </c>
      <c r="I20" s="4">
        <f ca="1">SUMIFS(추출!$H$2:$H$55723,추출!$P$2:$P$55723,집계!$C20,추출!$D$2:$D$55723,집계!$D20,추출!$O$2:$O$55723,"정상*",추출!$F$2:$F$55723,집계!I$1,추출!$M$2:$M$55723,집계!I$2,추출!$J$2:$J$55723,"&lt;="&amp;VLOOKUP(I$2,환경!$A$3:$B$8,2),추출!$Q$2:$Q$55723,"A")</f>
        <v>0</v>
      </c>
      <c r="J20" s="4">
        <f t="shared" ca="1" si="80"/>
        <v>0</v>
      </c>
      <c r="K20" s="25">
        <f t="shared" ca="1" si="81"/>
        <v>0</v>
      </c>
      <c r="L20" s="4">
        <f ca="1">SUMIFS(추출!$H$2:$H$55723,추출!$P$2:$P$55723,집계!$C20,추출!$D$2:$D$55723,집계!$D20,추출!$O$2:$O$55723,"정상*",추출!$F$2:$F$55723,집계!L$1,추출!$M$2:$M$55723,집계!L$2,추출!$J$2:$J$55723,"&lt;="&amp;VLOOKUP(L$2,환경!$A$3:$B$8,2),추출!$Q$2:$Q$55723,"A")</f>
        <v>303882</v>
      </c>
      <c r="M20" s="4">
        <f ca="1">SUMIFS(추출!$H$2:$H$55723,추출!$P$2:$P$55723,집계!$C20,추출!$D$2:$D$55723,집계!$D20,추출!$O$2:$O$55723,"정상*",추출!$F$2:$F$55723,집계!M$1,추출!$M$2:$M$55723,집계!M$2,추출!$J$2:$J$55723,"&lt;="&amp;VLOOKUP(M$2,환경!$A$3:$B$8,2),추출!$Q$2:$Q$55723,"A")</f>
        <v>0</v>
      </c>
      <c r="N20" s="4">
        <f t="shared" ca="1" si="82"/>
        <v>303882</v>
      </c>
      <c r="O20" s="25">
        <f t="shared" ca="1" si="83"/>
        <v>-303882</v>
      </c>
      <c r="P20" s="4">
        <f ca="1">SUMIFS(추출!$H$2:$H$55723,추출!$P$2:$P$55723,집계!$C20,추출!$D$2:$D$55723,집계!$D20,추출!$O$2:$O$55723,"정상*",추출!$F$2:$F$55723,집계!P$1,추출!$M$2:$M$55723,집계!P$2,추출!$J$2:$J$55723,"&lt;="&amp;VLOOKUP(P$2,환경!$A$3:$B$8,2),추출!$Q$2:$Q$55723,"A")</f>
        <v>0</v>
      </c>
      <c r="Q20" s="4">
        <f ca="1">SUMIFS(추출!$H$2:$H$55723,추출!$P$2:$P$55723,집계!$C20,추출!$D$2:$D$55723,집계!$D20,추출!$O$2:$O$55723,"정상*",추출!$F$2:$F$55723,집계!Q$1,추출!$M$2:$M$55723,집계!Q$2,추출!$J$2:$J$55723,"&lt;="&amp;VLOOKUP(Q$2,환경!$A$3:$B$8,2),추출!$Q$2:$Q$55723,"A")</f>
        <v>0</v>
      </c>
      <c r="R20" s="4">
        <f t="shared" ca="1" si="84"/>
        <v>0</v>
      </c>
      <c r="S20" s="25">
        <f t="shared" ca="1" si="85"/>
        <v>0</v>
      </c>
      <c r="T20" s="4">
        <f ca="1">SUMIFS(추출!$H$2:$H$55723,추출!$P$2:$P$55723,집계!$C20,추출!$D$2:$D$55723,집계!$D20,추출!$O$2:$O$55723,"정상*",추출!$F$2:$F$55723,집계!T$1,추출!$M$2:$M$55723,집계!T$2,추출!$J$2:$J$55723,"&lt;="&amp;VLOOKUP(T$2,환경!$A$3:$B$8,2),추출!$Q$2:$Q$55723,"A")</f>
        <v>300145</v>
      </c>
      <c r="U20" s="4">
        <f ca="1">SUMIFS(추출!$H$2:$H$55723,추출!$P$2:$P$55723,집계!$C20,추출!$D$2:$D$55723,집계!$D20,추출!$O$2:$O$55723,"정상*",추출!$F$2:$F$55723,집계!U$1,추출!$M$2:$M$55723,집계!U$2,추출!$J$2:$J$55723,"&lt;="&amp;VLOOKUP(U$2,환경!$A$3:$B$8,2),추출!$Q$2:$Q$55723,"A")</f>
        <v>0</v>
      </c>
      <c r="V20" s="4">
        <f t="shared" ca="1" si="86"/>
        <v>300145</v>
      </c>
      <c r="W20" s="25">
        <f t="shared" ca="1" si="87"/>
        <v>-300145</v>
      </c>
      <c r="X20" s="4">
        <f ca="1">SUMIFS(추출!$H$2:$H$55723,추출!$P$2:$P$55723,집계!$C20,추출!$D$2:$D$55723,집계!$D20,추출!$O$2:$O$55723,"유지*",추출!$F$2:$F$55723,집계!X$1,추출!$M$2:$M$55723,집계!X$2,추출!$J$2:$J$55723,"&lt;="&amp;VLOOKUP(X$2,환경!$A$3:$B$8,2),추출!$Q$2:$Q$55723,"B")</f>
        <v>0</v>
      </c>
      <c r="Y20" s="4">
        <f ca="1">SUMIFS(추출!$H$2:$H$55723,추출!$P$2:$P$55723,집계!$C20,추출!$D$2:$D$55723,집계!$D20,추출!$O$2:$O$55723,"유지*",추출!$F$2:$F$55723,집계!Y$1,추출!$M$2:$M$55723,집계!Y$2,추출!$J$2:$J$55723,"&lt;="&amp;VLOOKUP(Y$2,환경!$A$3:$B$8,2),추출!$Q$2:$Q$55723,"B")</f>
        <v>0</v>
      </c>
      <c r="Z20" s="4">
        <f t="shared" ca="1" si="10"/>
        <v>0</v>
      </c>
      <c r="AA20" s="25">
        <f t="shared" ca="1" si="88"/>
        <v>0</v>
      </c>
      <c r="AB20" s="4">
        <f ca="1">SUMIFS(추출!$H$2:$H$55723,추출!$P$2:$P$55723,집계!$C20,추출!$D$2:$D$55723,집계!$D20,추출!$O$2:$O$55723,"정상*",추출!$F$2:$F$55723,집계!AB$1,추출!$M$2:$M$55723,집계!AB$2,추출!$J$2:$J$55723,"&lt;="&amp;VLOOKUP(AB$2,환경!$A$3:$B$8,2),추출!$Q$2:$Q$55723,"A")</f>
        <v>0</v>
      </c>
      <c r="AC20" s="4">
        <f ca="1">SUMIFS(추출!$H$2:$H$55723,추출!$P$2:$P$55723,집계!$C20,추출!$D$2:$D$55723,집계!$D20,추출!$O$2:$O$55723,"정상*",추출!$F$2:$F$55723,집계!AC$1,추출!$M$2:$M$55723,집계!AC$2,추출!$J$2:$J$55723,"&lt;="&amp;VLOOKUP(AC$2,환경!$A$3:$B$8,2),추출!$Q$2:$Q$55723,"A")</f>
        <v>0</v>
      </c>
      <c r="AD20" s="4">
        <f t="shared" ca="1" si="89"/>
        <v>0</v>
      </c>
      <c r="AE20" s="25">
        <f t="shared" ca="1" si="77"/>
        <v>0</v>
      </c>
    </row>
    <row r="21" spans="1:31">
      <c r="A21" s="4">
        <f>VLOOKUP($C21,환경!$T$3:$V$22,3,0)</f>
        <v>1</v>
      </c>
      <c r="B21" s="4" t="str">
        <f t="shared" ca="1" si="0"/>
        <v>자율</v>
      </c>
      <c r="C21" s="6" t="s">
        <v>25</v>
      </c>
      <c r="D21" s="7" t="s">
        <v>159</v>
      </c>
      <c r="E21" s="4">
        <f ca="1">SUMIFS(추출!$H$2:$H$55723,추출!$P$2:$P$55723,집계!$C21,추출!$D$2:$D$55723,집계!$D21,추출!$O$2:$O$55723,"정상*",추출!$F$2:$F$55723,집계!E$1,추출!$M$2:$M$55723,집계!E$2,추출!$J$2:$J$55723,"&lt;="&amp;VLOOKUP(E$2,환경!$A$3:$B$8,2),추출!$Q$2:$Q$55723,"A")</f>
        <v>66300</v>
      </c>
      <c r="F21" s="4">
        <f ca="1">SUMIFS(추출!$H$2:$H$55723,추출!$P$2:$P$55723,집계!$C21,추출!$D$2:$D$55723,집계!$D21,추출!$O$2:$O$55723,"정상*",추출!$F$2:$F$55723,집계!F$1,추출!$M$2:$M$55723,집계!F$2,추출!$J$2:$J$55723,"&lt;="&amp;VLOOKUP(F$2,환경!$A$3:$B$8,2),추출!$Q$2:$Q$55723,"A")</f>
        <v>406950</v>
      </c>
      <c r="G21" s="4">
        <f t="shared" ca="1" si="79"/>
        <v>473250</v>
      </c>
      <c r="H21" s="4">
        <f ca="1">SUMIFS(추출!$H$2:$H$55723,추출!$P$2:$P$55723,집계!$C21,추출!$D$2:$D$55723,집계!$D21,추출!$O$2:$O$55723,"정상*",추출!$F$2:$F$55723,집계!H$1,추출!$M$2:$M$55723,집계!H$2,추출!$J$2:$J$55723,"&lt;="&amp;VLOOKUP(H$2,환경!$A$3:$B$8,2),추출!$Q$2:$Q$55723,"A")</f>
        <v>72902</v>
      </c>
      <c r="I21" s="4">
        <f ca="1">SUMIFS(추출!$H$2:$H$55723,추출!$P$2:$P$55723,집계!$C21,추출!$D$2:$D$55723,집계!$D21,추출!$O$2:$O$55723,"정상*",추출!$F$2:$F$55723,집계!I$1,추출!$M$2:$M$55723,집계!I$2,추출!$J$2:$J$55723,"&lt;="&amp;VLOOKUP(I$2,환경!$A$3:$B$8,2),추출!$Q$2:$Q$55723,"A")</f>
        <v>33400</v>
      </c>
      <c r="J21" s="4">
        <f t="shared" ca="1" si="80"/>
        <v>106302</v>
      </c>
      <c r="K21" s="25">
        <f t="shared" ca="1" si="81"/>
        <v>366948</v>
      </c>
      <c r="L21" s="4">
        <f ca="1">SUMIFS(추출!$H$2:$H$55723,추출!$P$2:$P$55723,집계!$C21,추출!$D$2:$D$55723,집계!$D21,추출!$O$2:$O$55723,"정상*",추출!$F$2:$F$55723,집계!L$1,추출!$M$2:$M$55723,집계!L$2,추출!$J$2:$J$55723,"&lt;="&amp;VLOOKUP(L$2,환경!$A$3:$B$8,2),추출!$Q$2:$Q$55723,"A")</f>
        <v>419000</v>
      </c>
      <c r="M21" s="4">
        <f ca="1">SUMIFS(추출!$H$2:$H$55723,추출!$P$2:$P$55723,집계!$C21,추출!$D$2:$D$55723,집계!$D21,추출!$O$2:$O$55723,"정상*",추출!$F$2:$F$55723,집계!M$1,추출!$M$2:$M$55723,집계!M$2,추출!$J$2:$J$55723,"&lt;="&amp;VLOOKUP(M$2,환경!$A$3:$B$8,2),추출!$Q$2:$Q$55723,"A")</f>
        <v>0</v>
      </c>
      <c r="N21" s="4">
        <f t="shared" ca="1" si="82"/>
        <v>419000</v>
      </c>
      <c r="O21" s="25">
        <f t="shared" ca="1" si="83"/>
        <v>54250</v>
      </c>
      <c r="P21" s="4">
        <f ca="1">SUMIFS(추출!$H$2:$H$55723,추출!$P$2:$P$55723,집계!$C21,추출!$D$2:$D$55723,집계!$D21,추출!$O$2:$O$55723,"정상*",추출!$F$2:$F$55723,집계!P$1,추출!$M$2:$M$55723,집계!P$2,추출!$J$2:$J$55723,"&lt;="&amp;VLOOKUP(P$2,환경!$A$3:$B$8,2),추출!$Q$2:$Q$55723,"A")</f>
        <v>365360</v>
      </c>
      <c r="Q21" s="4">
        <f ca="1">SUMIFS(추출!$H$2:$H$55723,추출!$P$2:$P$55723,집계!$C21,추출!$D$2:$D$55723,집계!$D21,추출!$O$2:$O$55723,"정상*",추출!$F$2:$F$55723,집계!Q$1,추출!$M$2:$M$55723,집계!Q$2,추출!$J$2:$J$55723,"&lt;="&amp;VLOOKUP(Q$2,환경!$A$3:$B$8,2),추출!$Q$2:$Q$55723,"A")</f>
        <v>0</v>
      </c>
      <c r="R21" s="4">
        <f t="shared" ca="1" si="84"/>
        <v>365360</v>
      </c>
      <c r="S21" s="25">
        <f t="shared" ca="1" si="85"/>
        <v>107890</v>
      </c>
      <c r="T21" s="4">
        <f ca="1">SUMIFS(추출!$H$2:$H$55723,추출!$P$2:$P$55723,집계!$C21,추출!$D$2:$D$55723,집계!$D21,추출!$O$2:$O$55723,"정상*",추출!$F$2:$F$55723,집계!T$1,추출!$M$2:$M$55723,집계!T$2,추출!$J$2:$J$55723,"&lt;="&amp;VLOOKUP(T$2,환경!$A$3:$B$8,2),추출!$Q$2:$Q$55723,"A")</f>
        <v>47620</v>
      </c>
      <c r="U21" s="4">
        <f ca="1">SUMIFS(추출!$H$2:$H$55723,추출!$P$2:$P$55723,집계!$C21,추출!$D$2:$D$55723,집계!$D21,추출!$O$2:$O$55723,"정상*",추출!$F$2:$F$55723,집계!U$1,추출!$M$2:$M$55723,집계!U$2,추출!$J$2:$J$55723,"&lt;="&amp;VLOOKUP(U$2,환경!$A$3:$B$8,2),추출!$Q$2:$Q$55723,"A")</f>
        <v>107825</v>
      </c>
      <c r="V21" s="4">
        <f t="shared" ca="1" si="86"/>
        <v>155445</v>
      </c>
      <c r="W21" s="25">
        <f t="shared" ca="1" si="87"/>
        <v>317805</v>
      </c>
      <c r="X21" s="4">
        <f ca="1">SUMIFS(추출!$H$2:$H$55723,추출!$P$2:$P$55723,집계!$C21,추출!$D$2:$D$55723,집계!$D21,추출!$O$2:$O$55723,"유지*",추출!$F$2:$F$55723,집계!X$1,추출!$M$2:$M$55723,집계!X$2,추출!$J$2:$J$55723,"&lt;="&amp;VLOOKUP(X$2,환경!$A$3:$B$8,2),추출!$Q$2:$Q$55723,"B")</f>
        <v>66300</v>
      </c>
      <c r="Y21" s="4">
        <f ca="1">SUMIFS(추출!$H$2:$H$55723,추출!$P$2:$P$55723,집계!$C21,추출!$D$2:$D$55723,집계!$D21,추출!$O$2:$O$55723,"유지*",추출!$F$2:$F$55723,집계!Y$1,추출!$M$2:$M$55723,집계!Y$2,추출!$J$2:$J$55723,"&lt;="&amp;VLOOKUP(Y$2,환경!$A$3:$B$8,2),추출!$Q$2:$Q$55723,"B")</f>
        <v>432300</v>
      </c>
      <c r="Z21" s="4">
        <f t="shared" ca="1" si="10"/>
        <v>498600</v>
      </c>
      <c r="AA21" s="25">
        <f t="shared" ca="1" si="88"/>
        <v>-25350</v>
      </c>
      <c r="AB21" s="4">
        <f ca="1">SUMIFS(추출!$H$2:$H$55723,추출!$P$2:$P$55723,집계!$C21,추출!$D$2:$D$55723,집계!$D21,추출!$O$2:$O$55723,"정상*",추출!$F$2:$F$55723,집계!AB$1,추출!$M$2:$M$55723,집계!AB$2,추출!$J$2:$J$55723,"&lt;="&amp;VLOOKUP(AB$2,환경!$A$3:$B$8,2),추출!$Q$2:$Q$55723,"A")</f>
        <v>0</v>
      </c>
      <c r="AC21" s="4">
        <f ca="1">SUMIFS(추출!$H$2:$H$55723,추출!$P$2:$P$55723,집계!$C21,추출!$D$2:$D$55723,집계!$D21,추출!$O$2:$O$55723,"정상*",추출!$F$2:$F$55723,집계!AC$1,추출!$M$2:$M$55723,집계!AC$2,추출!$J$2:$J$55723,"&lt;="&amp;VLOOKUP(AC$2,환경!$A$3:$B$8,2),추출!$Q$2:$Q$55723,"A")</f>
        <v>0</v>
      </c>
      <c r="AD21" s="4">
        <f t="shared" ca="1" si="89"/>
        <v>0</v>
      </c>
      <c r="AE21" s="25">
        <f t="shared" ca="1" si="77"/>
        <v>473250</v>
      </c>
    </row>
    <row r="22" spans="1:31">
      <c r="A22" s="4">
        <f>VLOOKUP($C22,환경!$T$3:$V$22,3,0)</f>
        <v>1</v>
      </c>
      <c r="B22" s="4" t="str">
        <f t="shared" ca="1" si="0"/>
        <v>자율</v>
      </c>
      <c r="C22" s="6" t="s">
        <v>25</v>
      </c>
      <c r="D22" s="7" t="s">
        <v>120</v>
      </c>
      <c r="E22" s="4">
        <f ca="1">SUMIFS(추출!$H$2:$H$55723,추출!$P$2:$P$55723,집계!$C22,추출!$D$2:$D$55723,집계!$D22,추출!$O$2:$O$55723,"정상*",추출!$F$2:$F$55723,집계!E$1,추출!$M$2:$M$55723,집계!E$2,추출!$J$2:$J$55723,"&lt;="&amp;VLOOKUP(E$2,환경!$A$3:$B$8,2),추출!$Q$2:$Q$55723,"A")</f>
        <v>274190</v>
      </c>
      <c r="F22" s="4">
        <f ca="1">SUMIFS(추출!$H$2:$H$55723,추출!$P$2:$P$55723,집계!$C22,추출!$D$2:$D$55723,집계!$D22,추출!$O$2:$O$55723,"정상*",추출!$F$2:$F$55723,집계!F$1,추출!$M$2:$M$55723,집계!F$2,추출!$J$2:$J$55723,"&lt;="&amp;VLOOKUP(F$2,환경!$A$3:$B$8,2),추출!$Q$2:$Q$55723,"A")</f>
        <v>488880</v>
      </c>
      <c r="G22" s="4">
        <f t="shared" ca="1" si="79"/>
        <v>763070</v>
      </c>
      <c r="H22" s="4">
        <f ca="1">SUMIFS(추출!$H$2:$H$55723,추출!$P$2:$P$55723,집계!$C22,추출!$D$2:$D$55723,집계!$D22,추출!$O$2:$O$55723,"정상*",추출!$F$2:$F$55723,집계!H$1,추출!$M$2:$M$55723,집계!H$2,추출!$J$2:$J$55723,"&lt;="&amp;VLOOKUP(H$2,환경!$A$3:$B$8,2),추출!$Q$2:$Q$55723,"A")</f>
        <v>138602</v>
      </c>
      <c r="I22" s="4">
        <f ca="1">SUMIFS(추출!$H$2:$H$55723,추출!$P$2:$P$55723,집계!$C22,추출!$D$2:$D$55723,집계!$D22,추출!$O$2:$O$55723,"정상*",추출!$F$2:$F$55723,집계!I$1,추출!$M$2:$M$55723,집계!I$2,추출!$J$2:$J$55723,"&lt;="&amp;VLOOKUP(I$2,환경!$A$3:$B$8,2),추출!$Q$2:$Q$55723,"A")</f>
        <v>0</v>
      </c>
      <c r="J22" s="4">
        <f t="shared" ca="1" si="80"/>
        <v>138602</v>
      </c>
      <c r="K22" s="25">
        <f t="shared" ca="1" si="81"/>
        <v>624468</v>
      </c>
      <c r="L22" s="4">
        <f ca="1">SUMIFS(추출!$H$2:$H$55723,추출!$P$2:$P$55723,집계!$C22,추출!$D$2:$D$55723,집계!$D22,추출!$O$2:$O$55723,"정상*",추출!$F$2:$F$55723,집계!L$1,추출!$M$2:$M$55723,집계!L$2,추출!$J$2:$J$55723,"&lt;="&amp;VLOOKUP(L$2,환경!$A$3:$B$8,2),추출!$Q$2:$Q$55723,"A")</f>
        <v>150081</v>
      </c>
      <c r="M22" s="4">
        <f ca="1">SUMIFS(추출!$H$2:$H$55723,추출!$P$2:$P$55723,집계!$C22,추출!$D$2:$D$55723,집계!$D22,추출!$O$2:$O$55723,"정상*",추출!$F$2:$F$55723,집계!M$1,추출!$M$2:$M$55723,집계!M$2,추출!$J$2:$J$55723,"&lt;="&amp;VLOOKUP(M$2,환경!$A$3:$B$8,2),추출!$Q$2:$Q$55723,"A")</f>
        <v>159609</v>
      </c>
      <c r="N22" s="4">
        <f t="shared" ca="1" si="82"/>
        <v>309690</v>
      </c>
      <c r="O22" s="25">
        <f t="shared" ca="1" si="83"/>
        <v>453380</v>
      </c>
      <c r="P22" s="4">
        <f ca="1">SUMIFS(추출!$H$2:$H$55723,추출!$P$2:$P$55723,집계!$C22,추출!$D$2:$D$55723,집계!$D22,추출!$O$2:$O$55723,"정상*",추출!$F$2:$F$55723,집계!P$1,추출!$M$2:$M$55723,집계!P$2,추출!$J$2:$J$55723,"&lt;="&amp;VLOOKUP(P$2,환경!$A$3:$B$8,2),추출!$Q$2:$Q$55723,"A")</f>
        <v>458300</v>
      </c>
      <c r="Q22" s="4">
        <f ca="1">SUMIFS(추출!$H$2:$H$55723,추출!$P$2:$P$55723,집계!$C22,추출!$D$2:$D$55723,집계!$D22,추출!$O$2:$O$55723,"정상*",추출!$F$2:$F$55723,집계!Q$1,추출!$M$2:$M$55723,집계!Q$2,추출!$J$2:$J$55723,"&lt;="&amp;VLOOKUP(Q$2,환경!$A$3:$B$8,2),추출!$Q$2:$Q$55723,"A")</f>
        <v>100795</v>
      </c>
      <c r="R22" s="4">
        <f t="shared" ca="1" si="84"/>
        <v>559095</v>
      </c>
      <c r="S22" s="25">
        <f t="shared" ca="1" si="85"/>
        <v>203975</v>
      </c>
      <c r="T22" s="4">
        <f ca="1">SUMIFS(추출!$H$2:$H$55723,추출!$P$2:$P$55723,집계!$C22,추출!$D$2:$D$55723,집계!$D22,추출!$O$2:$O$55723,"정상*",추출!$F$2:$F$55723,집계!T$1,추출!$M$2:$M$55723,집계!T$2,추출!$J$2:$J$55723,"&lt;="&amp;VLOOKUP(T$2,환경!$A$3:$B$8,2),추출!$Q$2:$Q$55723,"A")</f>
        <v>364710</v>
      </c>
      <c r="U22" s="4">
        <f ca="1">SUMIFS(추출!$H$2:$H$55723,추출!$P$2:$P$55723,집계!$C22,추출!$D$2:$D$55723,집계!$D22,추출!$O$2:$O$55723,"정상*",추출!$F$2:$F$55723,집계!U$1,추출!$M$2:$M$55723,집계!U$2,추출!$J$2:$J$55723,"&lt;="&amp;VLOOKUP(U$2,환경!$A$3:$B$8,2),추출!$Q$2:$Q$55723,"A")</f>
        <v>130940</v>
      </c>
      <c r="V22" s="4">
        <f t="shared" ca="1" si="86"/>
        <v>495650</v>
      </c>
      <c r="W22" s="25">
        <f t="shared" ca="1" si="87"/>
        <v>267420</v>
      </c>
      <c r="X22" s="4">
        <f ca="1">SUMIFS(추출!$H$2:$H$55723,추출!$P$2:$P$55723,집계!$C22,추출!$D$2:$D$55723,집계!$D22,추출!$O$2:$O$55723,"유지*",추출!$F$2:$F$55723,집계!X$1,추출!$M$2:$M$55723,집계!X$2,추출!$J$2:$J$55723,"&lt;="&amp;VLOOKUP(X$2,환경!$A$3:$B$8,2),추출!$Q$2:$Q$55723,"B")</f>
        <v>274190</v>
      </c>
      <c r="Y22" s="4">
        <f ca="1">SUMIFS(추출!$H$2:$H$55723,추출!$P$2:$P$55723,집계!$C22,추출!$D$2:$D$55723,집계!$D22,추출!$O$2:$O$55723,"유지*",추출!$F$2:$F$55723,집계!Y$1,추출!$M$2:$M$55723,집계!Y$2,추출!$J$2:$J$55723,"&lt;="&amp;VLOOKUP(Y$2,환경!$A$3:$B$8,2),추출!$Q$2:$Q$55723,"B")</f>
        <v>488880</v>
      </c>
      <c r="Z22" s="4">
        <f t="shared" ca="1" si="10"/>
        <v>763070</v>
      </c>
      <c r="AA22" s="25">
        <f t="shared" ca="1" si="88"/>
        <v>0</v>
      </c>
      <c r="AB22" s="4">
        <f ca="1">SUMIFS(추출!$H$2:$H$55723,추출!$P$2:$P$55723,집계!$C22,추출!$D$2:$D$55723,집계!$D22,추출!$O$2:$O$55723,"정상*",추출!$F$2:$F$55723,집계!AB$1,추출!$M$2:$M$55723,집계!AB$2,추출!$J$2:$J$55723,"&lt;="&amp;VLOOKUP(AB$2,환경!$A$3:$B$8,2),추출!$Q$2:$Q$55723,"A")</f>
        <v>0</v>
      </c>
      <c r="AC22" s="4">
        <f ca="1">SUMIFS(추출!$H$2:$H$55723,추출!$P$2:$P$55723,집계!$C22,추출!$D$2:$D$55723,집계!$D22,추출!$O$2:$O$55723,"정상*",추출!$F$2:$F$55723,집계!AC$1,추출!$M$2:$M$55723,집계!AC$2,추출!$J$2:$J$55723,"&lt;="&amp;VLOOKUP(AC$2,환경!$A$3:$B$8,2),추출!$Q$2:$Q$55723,"A")</f>
        <v>0</v>
      </c>
      <c r="AD22" s="4">
        <f t="shared" ca="1" si="89"/>
        <v>0</v>
      </c>
      <c r="AE22" s="25">
        <f t="shared" ca="1" si="77"/>
        <v>763070</v>
      </c>
    </row>
    <row r="23" spans="1:31">
      <c r="A23" s="4">
        <f>VLOOKUP($C23,환경!$T$3:$V$22,3,0)</f>
        <v>1</v>
      </c>
      <c r="B23" s="4" t="str">
        <f t="shared" ca="1" si="0"/>
        <v>자율</v>
      </c>
      <c r="C23" s="6" t="s">
        <v>25</v>
      </c>
      <c r="D23" s="7" t="s">
        <v>163</v>
      </c>
      <c r="E23" s="4">
        <f ca="1">SUMIFS(추출!$H$2:$H$55723,추출!$P$2:$P$55723,집계!$C23,추출!$D$2:$D$55723,집계!$D23,추출!$O$2:$O$55723,"정상*",추출!$F$2:$F$55723,집계!E$1,추출!$M$2:$M$55723,집계!E$2,추출!$J$2:$J$55723,"&lt;="&amp;VLOOKUP(E$2,환경!$A$3:$B$8,2),추출!$Q$2:$Q$55723,"A")</f>
        <v>18810</v>
      </c>
      <c r="F23" s="4">
        <f ca="1">SUMIFS(추출!$H$2:$H$55723,추출!$P$2:$P$55723,집계!$C23,추출!$D$2:$D$55723,집계!$D23,추출!$O$2:$O$55723,"정상*",추출!$F$2:$F$55723,집계!F$1,추출!$M$2:$M$55723,집계!F$2,추출!$J$2:$J$55723,"&lt;="&amp;VLOOKUP(F$2,환경!$A$3:$B$8,2),추출!$Q$2:$Q$55723,"A")</f>
        <v>0</v>
      </c>
      <c r="G23" s="4">
        <f t="shared" ca="1" si="79"/>
        <v>18810</v>
      </c>
      <c r="H23" s="4">
        <f ca="1">SUMIFS(추출!$H$2:$H$55723,추출!$P$2:$P$55723,집계!$C23,추출!$D$2:$D$55723,집계!$D23,추출!$O$2:$O$55723,"정상*",추출!$F$2:$F$55723,집계!H$1,추출!$M$2:$M$55723,집계!H$2,추출!$J$2:$J$55723,"&lt;="&amp;VLOOKUP(H$2,환경!$A$3:$B$8,2),추출!$Q$2:$Q$55723,"A")</f>
        <v>73000</v>
      </c>
      <c r="I23" s="4">
        <f ca="1">SUMIFS(추출!$H$2:$H$55723,추출!$P$2:$P$55723,집계!$C23,추출!$D$2:$D$55723,집계!$D23,추출!$O$2:$O$55723,"정상*",추출!$F$2:$F$55723,집계!I$1,추출!$M$2:$M$55723,집계!I$2,추출!$J$2:$J$55723,"&lt;="&amp;VLOOKUP(I$2,환경!$A$3:$B$8,2),추출!$Q$2:$Q$55723,"A")</f>
        <v>0</v>
      </c>
      <c r="J23" s="4">
        <f t="shared" ca="1" si="80"/>
        <v>73000</v>
      </c>
      <c r="K23" s="25">
        <f t="shared" ca="1" si="81"/>
        <v>-54190</v>
      </c>
      <c r="L23" s="4">
        <f ca="1">SUMIFS(추출!$H$2:$H$55723,추출!$P$2:$P$55723,집계!$C23,추출!$D$2:$D$55723,집계!$D23,추출!$O$2:$O$55723,"정상*",추출!$F$2:$F$55723,집계!L$1,추출!$M$2:$M$55723,집계!L$2,추출!$J$2:$J$55723,"&lt;="&amp;VLOOKUP(L$2,환경!$A$3:$B$8,2),추출!$Q$2:$Q$55723,"A")</f>
        <v>118400</v>
      </c>
      <c r="M23" s="4">
        <f ca="1">SUMIFS(추출!$H$2:$H$55723,추출!$P$2:$P$55723,집계!$C23,추출!$D$2:$D$55723,집계!$D23,추출!$O$2:$O$55723,"정상*",추출!$F$2:$F$55723,집계!M$1,추출!$M$2:$M$55723,집계!M$2,추출!$J$2:$J$55723,"&lt;="&amp;VLOOKUP(M$2,환경!$A$3:$B$8,2),추출!$Q$2:$Q$55723,"A")</f>
        <v>0</v>
      </c>
      <c r="N23" s="4">
        <f t="shared" ca="1" si="82"/>
        <v>118400</v>
      </c>
      <c r="O23" s="25">
        <f t="shared" ca="1" si="83"/>
        <v>-99590</v>
      </c>
      <c r="P23" s="4">
        <f ca="1">SUMIFS(추출!$H$2:$H$55723,추출!$P$2:$P$55723,집계!$C23,추출!$D$2:$D$55723,집계!$D23,추출!$O$2:$O$55723,"정상*",추출!$F$2:$F$55723,집계!P$1,추출!$M$2:$M$55723,집계!P$2,추출!$J$2:$J$55723,"&lt;="&amp;VLOOKUP(P$2,환경!$A$3:$B$8,2),추출!$Q$2:$Q$55723,"A")</f>
        <v>0</v>
      </c>
      <c r="Q23" s="4">
        <f ca="1">SUMIFS(추출!$H$2:$H$55723,추출!$P$2:$P$55723,집계!$C23,추출!$D$2:$D$55723,집계!$D23,추출!$O$2:$O$55723,"정상*",추출!$F$2:$F$55723,집계!Q$1,추출!$M$2:$M$55723,집계!Q$2,추출!$J$2:$J$55723,"&lt;="&amp;VLOOKUP(Q$2,환경!$A$3:$B$8,2),추출!$Q$2:$Q$55723,"A")</f>
        <v>0</v>
      </c>
      <c r="R23" s="4">
        <f t="shared" ca="1" si="84"/>
        <v>0</v>
      </c>
      <c r="S23" s="25">
        <f t="shared" ca="1" si="85"/>
        <v>18810</v>
      </c>
      <c r="T23" s="4">
        <f ca="1">SUMIFS(추출!$H$2:$H$55723,추출!$P$2:$P$55723,집계!$C23,추출!$D$2:$D$55723,집계!$D23,추출!$O$2:$O$55723,"정상*",추출!$F$2:$F$55723,집계!T$1,추출!$M$2:$M$55723,집계!T$2,추출!$J$2:$J$55723,"&lt;="&amp;VLOOKUP(T$2,환경!$A$3:$B$8,2),추출!$Q$2:$Q$55723,"A")</f>
        <v>130894</v>
      </c>
      <c r="U23" s="4">
        <f ca="1">SUMIFS(추출!$H$2:$H$55723,추출!$P$2:$P$55723,집계!$C23,추출!$D$2:$D$55723,집계!$D23,추출!$O$2:$O$55723,"정상*",추출!$F$2:$F$55723,집계!U$1,추출!$M$2:$M$55723,집계!U$2,추출!$J$2:$J$55723,"&lt;="&amp;VLOOKUP(U$2,환경!$A$3:$B$8,2),추출!$Q$2:$Q$55723,"A")</f>
        <v>0</v>
      </c>
      <c r="V23" s="4">
        <f t="shared" ca="1" si="86"/>
        <v>130894</v>
      </c>
      <c r="W23" s="25">
        <f t="shared" ca="1" si="87"/>
        <v>-112084</v>
      </c>
      <c r="X23" s="4">
        <f ca="1">SUMIFS(추출!$H$2:$H$55723,추출!$P$2:$P$55723,집계!$C23,추출!$D$2:$D$55723,집계!$D23,추출!$O$2:$O$55723,"유지*",추출!$F$2:$F$55723,집계!X$1,추출!$M$2:$M$55723,집계!X$2,추출!$J$2:$J$55723,"&lt;="&amp;VLOOKUP(X$2,환경!$A$3:$B$8,2),추출!$Q$2:$Q$55723,"B")</f>
        <v>55810</v>
      </c>
      <c r="Y23" s="4">
        <f ca="1">SUMIFS(추출!$H$2:$H$55723,추출!$P$2:$P$55723,집계!$C23,추출!$D$2:$D$55723,집계!$D23,추출!$O$2:$O$55723,"유지*",추출!$F$2:$F$55723,집계!Y$1,추출!$M$2:$M$55723,집계!Y$2,추출!$J$2:$J$55723,"&lt;="&amp;VLOOKUP(Y$2,환경!$A$3:$B$8,2),추출!$Q$2:$Q$55723,"B")</f>
        <v>0</v>
      </c>
      <c r="Z23" s="4">
        <f t="shared" ca="1" si="10"/>
        <v>55810</v>
      </c>
      <c r="AA23" s="25">
        <f t="shared" ca="1" si="88"/>
        <v>-37000</v>
      </c>
      <c r="AB23" s="4">
        <f ca="1">SUMIFS(추출!$H$2:$H$55723,추출!$P$2:$P$55723,집계!$C23,추출!$D$2:$D$55723,집계!$D23,추출!$O$2:$O$55723,"정상*",추출!$F$2:$F$55723,집계!AB$1,추출!$M$2:$M$55723,집계!AB$2,추출!$J$2:$J$55723,"&lt;="&amp;VLOOKUP(AB$2,환경!$A$3:$B$8,2),추출!$Q$2:$Q$55723,"A")</f>
        <v>0</v>
      </c>
      <c r="AC23" s="4">
        <f ca="1">SUMIFS(추출!$H$2:$H$55723,추출!$P$2:$P$55723,집계!$C23,추출!$D$2:$D$55723,집계!$D23,추출!$O$2:$O$55723,"정상*",추출!$F$2:$F$55723,집계!AC$1,추출!$M$2:$M$55723,집계!AC$2,추출!$J$2:$J$55723,"&lt;="&amp;VLOOKUP(AC$2,환경!$A$3:$B$8,2),추출!$Q$2:$Q$55723,"A")</f>
        <v>0</v>
      </c>
      <c r="AD23" s="4">
        <f t="shared" ca="1" si="89"/>
        <v>0</v>
      </c>
      <c r="AE23" s="25">
        <f t="shared" ca="1" si="77"/>
        <v>18810</v>
      </c>
    </row>
    <row r="24" spans="1:31">
      <c r="A24" s="4">
        <f>VLOOKUP($C24,환경!$T$3:$V$22,3,0)</f>
        <v>1</v>
      </c>
      <c r="B24" s="4" t="str">
        <f t="shared" ca="1" si="0"/>
        <v>자율</v>
      </c>
      <c r="C24" s="6" t="s">
        <v>25</v>
      </c>
      <c r="D24" s="7" t="s">
        <v>155</v>
      </c>
      <c r="E24" s="4">
        <f ca="1">SUMIFS(추출!$H$2:$H$55723,추출!$P$2:$P$55723,집계!$C24,추출!$D$2:$D$55723,집계!$D24,추출!$O$2:$O$55723,"정상*",추출!$F$2:$F$55723,집계!E$1,추출!$M$2:$M$55723,집계!E$2,추출!$J$2:$J$55723,"&lt;="&amp;VLOOKUP(E$2,환경!$A$3:$B$8,2),추출!$Q$2:$Q$55723,"A")</f>
        <v>121151</v>
      </c>
      <c r="F24" s="4">
        <f ca="1">SUMIFS(추출!$H$2:$H$55723,추출!$P$2:$P$55723,집계!$C24,추출!$D$2:$D$55723,집계!$D24,추출!$O$2:$O$55723,"정상*",추출!$F$2:$F$55723,집계!F$1,추출!$M$2:$M$55723,집계!F$2,추출!$J$2:$J$55723,"&lt;="&amp;VLOOKUP(F$2,환경!$A$3:$B$8,2),추출!$Q$2:$Q$55723,"A")</f>
        <v>0</v>
      </c>
      <c r="G24" s="4">
        <f t="shared" ca="1" si="79"/>
        <v>121151</v>
      </c>
      <c r="H24" s="4">
        <f ca="1">SUMIFS(추출!$H$2:$H$55723,추출!$P$2:$P$55723,집계!$C24,추출!$D$2:$D$55723,집계!$D24,추출!$O$2:$O$55723,"정상*",추출!$F$2:$F$55723,집계!H$1,추출!$M$2:$M$55723,집계!H$2,추출!$J$2:$J$55723,"&lt;="&amp;VLOOKUP(H$2,환경!$A$3:$B$8,2),추출!$Q$2:$Q$55723,"A")</f>
        <v>104000</v>
      </c>
      <c r="I24" s="4">
        <f ca="1">SUMIFS(추출!$H$2:$H$55723,추출!$P$2:$P$55723,집계!$C24,추출!$D$2:$D$55723,집계!$D24,추출!$O$2:$O$55723,"정상*",추출!$F$2:$F$55723,집계!I$1,추출!$M$2:$M$55723,집계!I$2,추출!$J$2:$J$55723,"&lt;="&amp;VLOOKUP(I$2,환경!$A$3:$B$8,2),추출!$Q$2:$Q$55723,"A")</f>
        <v>0</v>
      </c>
      <c r="J24" s="4">
        <f t="shared" ca="1" si="80"/>
        <v>104000</v>
      </c>
      <c r="K24" s="25">
        <f t="shared" ca="1" si="81"/>
        <v>17151</v>
      </c>
      <c r="L24" s="4">
        <f ca="1">SUMIFS(추출!$H$2:$H$55723,추출!$P$2:$P$55723,집계!$C24,추출!$D$2:$D$55723,집계!$D24,추출!$O$2:$O$55723,"정상*",추출!$F$2:$F$55723,집계!L$1,추출!$M$2:$M$55723,집계!L$2,추출!$J$2:$J$55723,"&lt;="&amp;VLOOKUP(L$2,환경!$A$3:$B$8,2),추출!$Q$2:$Q$55723,"A")</f>
        <v>485805</v>
      </c>
      <c r="M24" s="4">
        <f ca="1">SUMIFS(추출!$H$2:$H$55723,추출!$P$2:$P$55723,집계!$C24,추출!$D$2:$D$55723,집계!$D24,추출!$O$2:$O$55723,"정상*",추출!$F$2:$F$55723,집계!M$1,추출!$M$2:$M$55723,집계!M$2,추출!$J$2:$J$55723,"&lt;="&amp;VLOOKUP(M$2,환경!$A$3:$B$8,2),추출!$Q$2:$Q$55723,"A")</f>
        <v>0</v>
      </c>
      <c r="N24" s="4">
        <f t="shared" ca="1" si="82"/>
        <v>485805</v>
      </c>
      <c r="O24" s="25">
        <f t="shared" ca="1" si="83"/>
        <v>-364654</v>
      </c>
      <c r="P24" s="4">
        <f ca="1">SUMIFS(추출!$H$2:$H$55723,추출!$P$2:$P$55723,집계!$C24,추출!$D$2:$D$55723,집계!$D24,추출!$O$2:$O$55723,"정상*",추출!$F$2:$F$55723,집계!P$1,추출!$M$2:$M$55723,집계!P$2,추출!$J$2:$J$55723,"&lt;="&amp;VLOOKUP(P$2,환경!$A$3:$B$8,2),추출!$Q$2:$Q$55723,"A")</f>
        <v>175776</v>
      </c>
      <c r="Q24" s="4">
        <f ca="1">SUMIFS(추출!$H$2:$H$55723,추출!$P$2:$P$55723,집계!$C24,추출!$D$2:$D$55723,집계!$D24,추출!$O$2:$O$55723,"정상*",추출!$F$2:$F$55723,집계!Q$1,추출!$M$2:$M$55723,집계!Q$2,추출!$J$2:$J$55723,"&lt;="&amp;VLOOKUP(Q$2,환경!$A$3:$B$8,2),추출!$Q$2:$Q$55723,"A")</f>
        <v>0</v>
      </c>
      <c r="R24" s="4">
        <f t="shared" ca="1" si="84"/>
        <v>175776</v>
      </c>
      <c r="S24" s="25">
        <f t="shared" ca="1" si="85"/>
        <v>-54625</v>
      </c>
      <c r="T24" s="4">
        <f ca="1">SUMIFS(추출!$H$2:$H$55723,추출!$P$2:$P$55723,집계!$C24,추출!$D$2:$D$55723,집계!$D24,추출!$O$2:$O$55723,"정상*",추출!$F$2:$F$55723,집계!T$1,추출!$M$2:$M$55723,집계!T$2,추출!$J$2:$J$55723,"&lt;="&amp;VLOOKUP(T$2,환경!$A$3:$B$8,2),추출!$Q$2:$Q$55723,"A")</f>
        <v>168789</v>
      </c>
      <c r="U24" s="4">
        <f ca="1">SUMIFS(추출!$H$2:$H$55723,추출!$P$2:$P$55723,집계!$C24,추출!$D$2:$D$55723,집계!$D24,추출!$O$2:$O$55723,"정상*",추출!$F$2:$F$55723,집계!U$1,추출!$M$2:$M$55723,집계!U$2,추출!$J$2:$J$55723,"&lt;="&amp;VLOOKUP(U$2,환경!$A$3:$B$8,2),추출!$Q$2:$Q$55723,"A")</f>
        <v>0</v>
      </c>
      <c r="V24" s="4">
        <f t="shared" ca="1" si="86"/>
        <v>168789</v>
      </c>
      <c r="W24" s="25">
        <f t="shared" ca="1" si="87"/>
        <v>-47638</v>
      </c>
      <c r="X24" s="4">
        <f ca="1">SUMIFS(추출!$H$2:$H$55723,추출!$P$2:$P$55723,집계!$C24,추출!$D$2:$D$55723,집계!$D24,추출!$O$2:$O$55723,"유지*",추출!$F$2:$F$55723,집계!X$1,추출!$M$2:$M$55723,집계!X$2,추출!$J$2:$J$55723,"&lt;="&amp;VLOOKUP(X$2,환경!$A$3:$B$8,2),추출!$Q$2:$Q$55723,"B")</f>
        <v>121151</v>
      </c>
      <c r="Y24" s="4">
        <f ca="1">SUMIFS(추출!$H$2:$H$55723,추출!$P$2:$P$55723,집계!$C24,추출!$D$2:$D$55723,집계!$D24,추출!$O$2:$O$55723,"유지*",추출!$F$2:$F$55723,집계!Y$1,추출!$M$2:$M$55723,집계!Y$2,추출!$J$2:$J$55723,"&lt;="&amp;VLOOKUP(Y$2,환경!$A$3:$B$8,2),추출!$Q$2:$Q$55723,"B")</f>
        <v>0</v>
      </c>
      <c r="Z24" s="4">
        <f t="shared" ca="1" si="10"/>
        <v>121151</v>
      </c>
      <c r="AA24" s="25">
        <f t="shared" ca="1" si="88"/>
        <v>0</v>
      </c>
      <c r="AB24" s="4">
        <f ca="1">SUMIFS(추출!$H$2:$H$55723,추출!$P$2:$P$55723,집계!$C24,추출!$D$2:$D$55723,집계!$D24,추출!$O$2:$O$55723,"정상*",추출!$F$2:$F$55723,집계!AB$1,추출!$M$2:$M$55723,집계!AB$2,추출!$J$2:$J$55723,"&lt;="&amp;VLOOKUP(AB$2,환경!$A$3:$B$8,2),추출!$Q$2:$Q$55723,"A")</f>
        <v>0</v>
      </c>
      <c r="AC24" s="4">
        <f ca="1">SUMIFS(추출!$H$2:$H$55723,추출!$P$2:$P$55723,집계!$C24,추출!$D$2:$D$55723,집계!$D24,추출!$O$2:$O$55723,"정상*",추출!$F$2:$F$55723,집계!AC$1,추출!$M$2:$M$55723,집계!AC$2,추출!$J$2:$J$55723,"&lt;="&amp;VLOOKUP(AC$2,환경!$A$3:$B$8,2),추출!$Q$2:$Q$55723,"A")</f>
        <v>0</v>
      </c>
      <c r="AD24" s="4">
        <f t="shared" ca="1" si="89"/>
        <v>0</v>
      </c>
      <c r="AE24" s="25">
        <f t="shared" ca="1" si="77"/>
        <v>121151</v>
      </c>
    </row>
    <row r="25" spans="1:31">
      <c r="A25" s="4">
        <f>VLOOKUP($C25,환경!$T$3:$V$22,3,0)</f>
        <v>1</v>
      </c>
      <c r="B25" s="4" t="str">
        <f t="shared" ca="1" si="0"/>
        <v>자율</v>
      </c>
      <c r="C25" s="6" t="s">
        <v>25</v>
      </c>
      <c r="D25" s="7" t="s">
        <v>151</v>
      </c>
      <c r="E25" s="4">
        <f ca="1">SUMIFS(추출!$H$2:$H$55723,추출!$P$2:$P$55723,집계!$C25,추출!$D$2:$D$55723,집계!$D25,추출!$O$2:$O$55723,"정상*",추출!$F$2:$F$55723,집계!E$1,추출!$M$2:$M$55723,집계!E$2,추출!$J$2:$J$55723,"&lt;="&amp;VLOOKUP(E$2,환경!$A$3:$B$8,2),추출!$Q$2:$Q$55723,"A")</f>
        <v>300000</v>
      </c>
      <c r="F25" s="4">
        <f ca="1">SUMIFS(추출!$H$2:$H$55723,추출!$P$2:$P$55723,집계!$C25,추출!$D$2:$D$55723,집계!$D25,추출!$O$2:$O$55723,"정상*",추출!$F$2:$F$55723,집계!F$1,추출!$M$2:$M$55723,집계!F$2,추출!$J$2:$J$55723,"&lt;="&amp;VLOOKUP(F$2,환경!$A$3:$B$8,2),추출!$Q$2:$Q$55723,"A")</f>
        <v>5000000</v>
      </c>
      <c r="G25" s="4">
        <f t="shared" ca="1" si="79"/>
        <v>5300000</v>
      </c>
      <c r="H25" s="4">
        <f ca="1">SUMIFS(추출!$H$2:$H$55723,추출!$P$2:$P$55723,집계!$C25,추출!$D$2:$D$55723,집계!$D25,추출!$O$2:$O$55723,"정상*",추출!$F$2:$F$55723,집계!H$1,추출!$M$2:$M$55723,집계!H$2,추출!$J$2:$J$55723,"&lt;="&amp;VLOOKUP(H$2,환경!$A$3:$B$8,2),추출!$Q$2:$Q$55723,"A")</f>
        <v>177000</v>
      </c>
      <c r="I25" s="4">
        <f ca="1">SUMIFS(추출!$H$2:$H$55723,추출!$P$2:$P$55723,집계!$C25,추출!$D$2:$D$55723,집계!$D25,추출!$O$2:$O$55723,"정상*",추출!$F$2:$F$55723,집계!I$1,추출!$M$2:$M$55723,집계!I$2,추출!$J$2:$J$55723,"&lt;="&amp;VLOOKUP(I$2,환경!$A$3:$B$8,2),추출!$Q$2:$Q$55723,"A")</f>
        <v>0</v>
      </c>
      <c r="J25" s="4">
        <f t="shared" ca="1" si="80"/>
        <v>177000</v>
      </c>
      <c r="K25" s="25">
        <f t="shared" ca="1" si="81"/>
        <v>5123000</v>
      </c>
      <c r="L25" s="4">
        <f ca="1">SUMIFS(추출!$H$2:$H$55723,추출!$P$2:$P$55723,집계!$C25,추출!$D$2:$D$55723,집계!$D25,추출!$O$2:$O$55723,"정상*",추출!$F$2:$F$55723,집계!L$1,추출!$M$2:$M$55723,집계!L$2,추출!$J$2:$J$55723,"&lt;="&amp;VLOOKUP(L$2,환경!$A$3:$B$8,2),추출!$Q$2:$Q$55723,"A")</f>
        <v>561140</v>
      </c>
      <c r="M25" s="4">
        <f ca="1">SUMIFS(추출!$H$2:$H$55723,추출!$P$2:$P$55723,집계!$C25,추출!$D$2:$D$55723,집계!$D25,추출!$O$2:$O$55723,"정상*",추출!$F$2:$F$55723,집계!M$1,추출!$M$2:$M$55723,집계!M$2,추출!$J$2:$J$55723,"&lt;="&amp;VLOOKUP(M$2,환경!$A$3:$B$8,2),추출!$Q$2:$Q$55723,"A")</f>
        <v>0</v>
      </c>
      <c r="N25" s="4">
        <f t="shared" ca="1" si="82"/>
        <v>561140</v>
      </c>
      <c r="O25" s="25">
        <f t="shared" ca="1" si="83"/>
        <v>4738860</v>
      </c>
      <c r="P25" s="4">
        <f ca="1">SUMIFS(추출!$H$2:$H$55723,추출!$P$2:$P$55723,집계!$C25,추출!$D$2:$D$55723,집계!$D25,추출!$O$2:$O$55723,"정상*",추출!$F$2:$F$55723,집계!P$1,추출!$M$2:$M$55723,집계!P$2,추출!$J$2:$J$55723,"&lt;="&amp;VLOOKUP(P$2,환경!$A$3:$B$8,2),추출!$Q$2:$Q$55723,"A")</f>
        <v>603500</v>
      </c>
      <c r="Q25" s="4">
        <f ca="1">SUMIFS(추출!$H$2:$H$55723,추출!$P$2:$P$55723,집계!$C25,추출!$D$2:$D$55723,집계!$D25,추출!$O$2:$O$55723,"정상*",추출!$F$2:$F$55723,집계!Q$1,추출!$M$2:$M$55723,집계!Q$2,추출!$J$2:$J$55723,"&lt;="&amp;VLOOKUP(Q$2,환경!$A$3:$B$8,2),추출!$Q$2:$Q$55723,"A")</f>
        <v>442800</v>
      </c>
      <c r="R25" s="4">
        <f t="shared" ca="1" si="84"/>
        <v>1046300</v>
      </c>
      <c r="S25" s="25">
        <f t="shared" ca="1" si="85"/>
        <v>4253700</v>
      </c>
      <c r="T25" s="4">
        <f ca="1">SUMIFS(추출!$H$2:$H$55723,추출!$P$2:$P$55723,집계!$C25,추출!$D$2:$D$55723,집계!$D25,추출!$O$2:$O$55723,"정상*",추출!$F$2:$F$55723,집계!T$1,추출!$M$2:$M$55723,집계!T$2,추출!$J$2:$J$55723,"&lt;="&amp;VLOOKUP(T$2,환경!$A$3:$B$8,2),추출!$Q$2:$Q$55723,"A")</f>
        <v>1136639</v>
      </c>
      <c r="U25" s="4">
        <f ca="1">SUMIFS(추출!$H$2:$H$55723,추출!$P$2:$P$55723,집계!$C25,추출!$D$2:$D$55723,집계!$D25,추출!$O$2:$O$55723,"정상*",추출!$F$2:$F$55723,집계!U$1,추출!$M$2:$M$55723,집계!U$2,추출!$J$2:$J$55723,"&lt;="&amp;VLOOKUP(U$2,환경!$A$3:$B$8,2),추출!$Q$2:$Q$55723,"A")</f>
        <v>1513000</v>
      </c>
      <c r="V25" s="4">
        <f t="shared" ca="1" si="86"/>
        <v>2649639</v>
      </c>
      <c r="W25" s="25">
        <f t="shared" ca="1" si="87"/>
        <v>2650361</v>
      </c>
      <c r="X25" s="4">
        <f ca="1">SUMIFS(추출!$H$2:$H$55723,추출!$P$2:$P$55723,집계!$C25,추출!$D$2:$D$55723,집계!$D25,추출!$O$2:$O$55723,"유지*",추출!$F$2:$F$55723,집계!X$1,추출!$M$2:$M$55723,집계!X$2,추출!$J$2:$J$55723,"&lt;="&amp;VLOOKUP(X$2,환경!$A$3:$B$8,2),추출!$Q$2:$Q$55723,"B")</f>
        <v>300000</v>
      </c>
      <c r="Y25" s="4">
        <f ca="1">SUMIFS(추출!$H$2:$H$55723,추출!$P$2:$P$55723,집계!$C25,추출!$D$2:$D$55723,집계!$D25,추출!$O$2:$O$55723,"유지*",추출!$F$2:$F$55723,집계!Y$1,추출!$M$2:$M$55723,집계!Y$2,추출!$J$2:$J$55723,"&lt;="&amp;VLOOKUP(Y$2,환경!$A$3:$B$8,2),추출!$Q$2:$Q$55723,"B")</f>
        <v>5000000</v>
      </c>
      <c r="Z25" s="4">
        <f t="shared" ca="1" si="10"/>
        <v>5300000</v>
      </c>
      <c r="AA25" s="25">
        <f t="shared" ca="1" si="88"/>
        <v>0</v>
      </c>
      <c r="AB25" s="4">
        <f ca="1">SUMIFS(추출!$H$2:$H$55723,추출!$P$2:$P$55723,집계!$C25,추출!$D$2:$D$55723,집계!$D25,추출!$O$2:$O$55723,"정상*",추출!$F$2:$F$55723,집계!AB$1,추출!$M$2:$M$55723,집계!AB$2,추출!$J$2:$J$55723,"&lt;="&amp;VLOOKUP(AB$2,환경!$A$3:$B$8,2),추출!$Q$2:$Q$55723,"A")</f>
        <v>0</v>
      </c>
      <c r="AC25" s="4">
        <f ca="1">SUMIFS(추출!$H$2:$H$55723,추출!$P$2:$P$55723,집계!$C25,추출!$D$2:$D$55723,집계!$D25,추출!$O$2:$O$55723,"정상*",추출!$F$2:$F$55723,집계!AC$1,추출!$M$2:$M$55723,집계!AC$2,추출!$J$2:$J$55723,"&lt;="&amp;VLOOKUP(AC$2,환경!$A$3:$B$8,2),추출!$Q$2:$Q$55723,"A")</f>
        <v>0</v>
      </c>
      <c r="AD25" s="4">
        <f t="shared" ca="1" si="89"/>
        <v>0</v>
      </c>
      <c r="AE25" s="25">
        <f t="shared" ca="1" si="77"/>
        <v>5300000</v>
      </c>
    </row>
    <row r="26" spans="1:31">
      <c r="A26" s="4">
        <f>VLOOKUP($C26,환경!$T$3:$V$22,3,0)</f>
        <v>1</v>
      </c>
      <c r="B26" s="4" t="str">
        <f t="shared" ca="1" si="0"/>
        <v>자율</v>
      </c>
      <c r="C26" s="6" t="s">
        <v>25</v>
      </c>
      <c r="D26" s="7" t="s">
        <v>174</v>
      </c>
      <c r="E26" s="4">
        <f ca="1">SUMIFS(추출!$H$2:$H$55723,추출!$P$2:$P$55723,집계!$C26,추출!$D$2:$D$55723,집계!$D26,추출!$O$2:$O$55723,"정상*",추출!$F$2:$F$55723,집계!E$1,추출!$M$2:$M$55723,집계!E$2,추출!$J$2:$J$55723,"&lt;="&amp;VLOOKUP(E$2,환경!$A$3:$B$8,2),추출!$Q$2:$Q$55723,"A")</f>
        <v>346330</v>
      </c>
      <c r="F26" s="4">
        <f ca="1">SUMIFS(추출!$H$2:$H$55723,추출!$P$2:$P$55723,집계!$C26,추출!$D$2:$D$55723,집계!$D26,추출!$O$2:$O$55723,"정상*",추출!$F$2:$F$55723,집계!F$1,추출!$M$2:$M$55723,집계!F$2,추출!$J$2:$J$55723,"&lt;="&amp;VLOOKUP(F$2,환경!$A$3:$B$8,2),추출!$Q$2:$Q$55723,"A")</f>
        <v>0</v>
      </c>
      <c r="G26" s="4">
        <f t="shared" ca="1" si="79"/>
        <v>346330</v>
      </c>
      <c r="H26" s="4">
        <f ca="1">SUMIFS(추출!$H$2:$H$55723,추출!$P$2:$P$55723,집계!$C26,추출!$D$2:$D$55723,집계!$D26,추출!$O$2:$O$55723,"정상*",추출!$F$2:$F$55723,집계!H$1,추출!$M$2:$M$55723,집계!H$2,추출!$J$2:$J$55723,"&lt;="&amp;VLOOKUP(H$2,환경!$A$3:$B$8,2),추출!$Q$2:$Q$55723,"A")</f>
        <v>514990</v>
      </c>
      <c r="I26" s="4">
        <f ca="1">SUMIFS(추출!$H$2:$H$55723,추출!$P$2:$P$55723,집계!$C26,추출!$D$2:$D$55723,집계!$D26,추출!$O$2:$O$55723,"정상*",추출!$F$2:$F$55723,집계!I$1,추출!$M$2:$M$55723,집계!I$2,추출!$J$2:$J$55723,"&lt;="&amp;VLOOKUP(I$2,환경!$A$3:$B$8,2),추출!$Q$2:$Q$55723,"A")</f>
        <v>1051300</v>
      </c>
      <c r="J26" s="4">
        <f t="shared" ca="1" si="80"/>
        <v>1566290</v>
      </c>
      <c r="K26" s="25">
        <f t="shared" ca="1" si="81"/>
        <v>-1219960</v>
      </c>
      <c r="L26" s="4">
        <f ca="1">SUMIFS(추출!$H$2:$H$55723,추출!$P$2:$P$55723,집계!$C26,추출!$D$2:$D$55723,집계!$D26,추출!$O$2:$O$55723,"정상*",추출!$F$2:$F$55723,집계!L$1,추출!$M$2:$M$55723,집계!L$2,추출!$J$2:$J$55723,"&lt;="&amp;VLOOKUP(L$2,환경!$A$3:$B$8,2),추출!$Q$2:$Q$55723,"A")</f>
        <v>305520</v>
      </c>
      <c r="M26" s="4">
        <f ca="1">SUMIFS(추출!$H$2:$H$55723,추출!$P$2:$P$55723,집계!$C26,추출!$D$2:$D$55723,집계!$D26,추출!$O$2:$O$55723,"정상*",추출!$F$2:$F$55723,집계!M$1,추출!$M$2:$M$55723,집계!M$2,추출!$J$2:$J$55723,"&lt;="&amp;VLOOKUP(M$2,환경!$A$3:$B$8,2),추출!$Q$2:$Q$55723,"A")</f>
        <v>0</v>
      </c>
      <c r="N26" s="4">
        <f t="shared" ca="1" si="82"/>
        <v>305520</v>
      </c>
      <c r="O26" s="25">
        <f t="shared" ca="1" si="83"/>
        <v>40810</v>
      </c>
      <c r="P26" s="4">
        <f ca="1">SUMIFS(추출!$H$2:$H$55723,추출!$P$2:$P$55723,집계!$C26,추출!$D$2:$D$55723,집계!$D26,추출!$O$2:$O$55723,"정상*",추출!$F$2:$F$55723,집계!P$1,추출!$M$2:$M$55723,집계!P$2,추출!$J$2:$J$55723,"&lt;="&amp;VLOOKUP(P$2,환경!$A$3:$B$8,2),추출!$Q$2:$Q$55723,"A")</f>
        <v>420000</v>
      </c>
      <c r="Q26" s="4">
        <f ca="1">SUMIFS(추출!$H$2:$H$55723,추출!$P$2:$P$55723,집계!$C26,추출!$D$2:$D$55723,집계!$D26,추출!$O$2:$O$55723,"정상*",추출!$F$2:$F$55723,집계!Q$1,추출!$M$2:$M$55723,집계!Q$2,추출!$J$2:$J$55723,"&lt;="&amp;VLOOKUP(Q$2,환경!$A$3:$B$8,2),추출!$Q$2:$Q$55723,"A")</f>
        <v>262720</v>
      </c>
      <c r="R26" s="4">
        <f t="shared" ca="1" si="84"/>
        <v>682720</v>
      </c>
      <c r="S26" s="25">
        <f t="shared" ca="1" si="85"/>
        <v>-336390</v>
      </c>
      <c r="T26" s="4">
        <f ca="1">SUMIFS(추출!$H$2:$H$55723,추출!$P$2:$P$55723,집계!$C26,추출!$D$2:$D$55723,집계!$D26,추출!$O$2:$O$55723,"정상*",추출!$F$2:$F$55723,집계!T$1,추출!$M$2:$M$55723,집계!T$2,추출!$J$2:$J$55723,"&lt;="&amp;VLOOKUP(T$2,환경!$A$3:$B$8,2),추출!$Q$2:$Q$55723,"A")</f>
        <v>406930</v>
      </c>
      <c r="U26" s="4">
        <f ca="1">SUMIFS(추출!$H$2:$H$55723,추출!$P$2:$P$55723,집계!$C26,추출!$D$2:$D$55723,집계!$D26,추출!$O$2:$O$55723,"정상*",추출!$F$2:$F$55723,집계!U$1,추출!$M$2:$M$55723,집계!U$2,추출!$J$2:$J$55723,"&lt;="&amp;VLOOKUP(U$2,환경!$A$3:$B$8,2),추출!$Q$2:$Q$55723,"A")</f>
        <v>500000</v>
      </c>
      <c r="V26" s="4">
        <f t="shared" ca="1" si="86"/>
        <v>906930</v>
      </c>
      <c r="W26" s="25">
        <f t="shared" ca="1" si="87"/>
        <v>-560600</v>
      </c>
      <c r="X26" s="4">
        <f ca="1">SUMIFS(추출!$H$2:$H$55723,추출!$P$2:$P$55723,집계!$C26,추출!$D$2:$D$55723,집계!$D26,추출!$O$2:$O$55723,"유지*",추출!$F$2:$F$55723,집계!X$1,추출!$M$2:$M$55723,집계!X$2,추출!$J$2:$J$55723,"&lt;="&amp;VLOOKUP(X$2,환경!$A$3:$B$8,2),추출!$Q$2:$Q$55723,"B")</f>
        <v>396860</v>
      </c>
      <c r="Y26" s="4">
        <f ca="1">SUMIFS(추출!$H$2:$H$55723,추출!$P$2:$P$55723,집계!$C26,추출!$D$2:$D$55723,집계!$D26,추출!$O$2:$O$55723,"유지*",추출!$F$2:$F$55723,집계!Y$1,추출!$M$2:$M$55723,집계!Y$2,추출!$J$2:$J$55723,"&lt;="&amp;VLOOKUP(Y$2,환경!$A$3:$B$8,2),추출!$Q$2:$Q$55723,"B")</f>
        <v>0</v>
      </c>
      <c r="Z26" s="4">
        <f t="shared" ca="1" si="10"/>
        <v>396860</v>
      </c>
      <c r="AA26" s="25">
        <f t="shared" ca="1" si="88"/>
        <v>-50530</v>
      </c>
      <c r="AB26" s="4">
        <f ca="1">SUMIFS(추출!$H$2:$H$55723,추출!$P$2:$P$55723,집계!$C26,추출!$D$2:$D$55723,집계!$D26,추출!$O$2:$O$55723,"정상*",추출!$F$2:$F$55723,집계!AB$1,추출!$M$2:$M$55723,집계!AB$2,추출!$J$2:$J$55723,"&lt;="&amp;VLOOKUP(AB$2,환경!$A$3:$B$8,2),추출!$Q$2:$Q$55723,"A")</f>
        <v>0</v>
      </c>
      <c r="AC26" s="4">
        <f ca="1">SUMIFS(추출!$H$2:$H$55723,추출!$P$2:$P$55723,집계!$C26,추출!$D$2:$D$55723,집계!$D26,추출!$O$2:$O$55723,"정상*",추출!$F$2:$F$55723,집계!AC$1,추출!$M$2:$M$55723,집계!AC$2,추출!$J$2:$J$55723,"&lt;="&amp;VLOOKUP(AC$2,환경!$A$3:$B$8,2),추출!$Q$2:$Q$55723,"A")</f>
        <v>0</v>
      </c>
      <c r="AD26" s="4">
        <f t="shared" ca="1" si="89"/>
        <v>0</v>
      </c>
      <c r="AE26" s="25">
        <f t="shared" ca="1" si="77"/>
        <v>346330</v>
      </c>
    </row>
    <row r="27" spans="1:31">
      <c r="A27" s="4">
        <f>VLOOKUP($C27,환경!$T$3:$V$22,3,0)</f>
        <v>1</v>
      </c>
      <c r="B27" s="4" t="str">
        <f t="shared" ca="1" si="0"/>
        <v>자율</v>
      </c>
      <c r="C27" s="6" t="s">
        <v>25</v>
      </c>
      <c r="D27" s="7" t="s">
        <v>152</v>
      </c>
      <c r="E27" s="4">
        <f ca="1">SUMIFS(추출!$H$2:$H$55723,추출!$P$2:$P$55723,집계!$C27,추출!$D$2:$D$55723,집계!$D27,추출!$O$2:$O$55723,"정상*",추출!$F$2:$F$55723,집계!E$1,추출!$M$2:$M$55723,집계!E$2,추출!$J$2:$J$55723,"&lt;="&amp;VLOOKUP(E$2,환경!$A$3:$B$8,2),추출!$Q$2:$Q$55723,"A")</f>
        <v>100000</v>
      </c>
      <c r="F27" s="4">
        <f ca="1">SUMIFS(추출!$H$2:$H$55723,추출!$P$2:$P$55723,집계!$C27,추출!$D$2:$D$55723,집계!$D27,추출!$O$2:$O$55723,"정상*",추출!$F$2:$F$55723,집계!F$1,추출!$M$2:$M$55723,집계!F$2,추출!$J$2:$J$55723,"&lt;="&amp;VLOOKUP(F$2,환경!$A$3:$B$8,2),추출!$Q$2:$Q$55723,"A")</f>
        <v>0</v>
      </c>
      <c r="G27" s="4">
        <f t="shared" ca="1" si="79"/>
        <v>100000</v>
      </c>
      <c r="H27" s="4">
        <f ca="1">SUMIFS(추출!$H$2:$H$55723,추출!$P$2:$P$55723,집계!$C27,추출!$D$2:$D$55723,집계!$D27,추출!$O$2:$O$55723,"정상*",추출!$F$2:$F$55723,집계!H$1,추출!$M$2:$M$55723,집계!H$2,추출!$J$2:$J$55723,"&lt;="&amp;VLOOKUP(H$2,환경!$A$3:$B$8,2),추출!$Q$2:$Q$55723,"A")</f>
        <v>0</v>
      </c>
      <c r="I27" s="4">
        <f ca="1">SUMIFS(추출!$H$2:$H$55723,추출!$P$2:$P$55723,집계!$C27,추출!$D$2:$D$55723,집계!$D27,추출!$O$2:$O$55723,"정상*",추출!$F$2:$F$55723,집계!I$1,추출!$M$2:$M$55723,집계!I$2,추출!$J$2:$J$55723,"&lt;="&amp;VLOOKUP(I$2,환경!$A$3:$B$8,2),추출!$Q$2:$Q$55723,"A")</f>
        <v>0</v>
      </c>
      <c r="J27" s="4">
        <f t="shared" ca="1" si="80"/>
        <v>0</v>
      </c>
      <c r="K27" s="25">
        <f t="shared" ca="1" si="81"/>
        <v>100000</v>
      </c>
      <c r="L27" s="4">
        <f ca="1">SUMIFS(추출!$H$2:$H$55723,추출!$P$2:$P$55723,집계!$C27,추출!$D$2:$D$55723,집계!$D27,추출!$O$2:$O$55723,"정상*",추출!$F$2:$F$55723,집계!L$1,추출!$M$2:$M$55723,집계!L$2,추출!$J$2:$J$55723,"&lt;="&amp;VLOOKUP(L$2,환경!$A$3:$B$8,2),추출!$Q$2:$Q$55723,"A")</f>
        <v>212947</v>
      </c>
      <c r="M27" s="4">
        <f ca="1">SUMIFS(추출!$H$2:$H$55723,추출!$P$2:$P$55723,집계!$C27,추출!$D$2:$D$55723,집계!$D27,추출!$O$2:$O$55723,"정상*",추출!$F$2:$F$55723,집계!M$1,추출!$M$2:$M$55723,집계!M$2,추출!$J$2:$J$55723,"&lt;="&amp;VLOOKUP(M$2,환경!$A$3:$B$8,2),추출!$Q$2:$Q$55723,"A")</f>
        <v>503000</v>
      </c>
      <c r="N27" s="4">
        <f t="shared" ca="1" si="82"/>
        <v>715947</v>
      </c>
      <c r="O27" s="25">
        <f t="shared" ca="1" si="83"/>
        <v>-615947</v>
      </c>
      <c r="P27" s="4">
        <f ca="1">SUMIFS(추출!$H$2:$H$55723,추출!$P$2:$P$55723,집계!$C27,추출!$D$2:$D$55723,집계!$D27,추출!$O$2:$O$55723,"정상*",추출!$F$2:$F$55723,집계!P$1,추출!$M$2:$M$55723,집계!P$2,추출!$J$2:$J$55723,"&lt;="&amp;VLOOKUP(P$2,환경!$A$3:$B$8,2),추출!$Q$2:$Q$55723,"A")</f>
        <v>288420</v>
      </c>
      <c r="Q27" s="4">
        <f ca="1">SUMIFS(추출!$H$2:$H$55723,추출!$P$2:$P$55723,집계!$C27,추출!$D$2:$D$55723,집계!$D27,추출!$O$2:$O$55723,"정상*",추출!$F$2:$F$55723,집계!Q$1,추출!$M$2:$M$55723,집계!Q$2,추출!$J$2:$J$55723,"&lt;="&amp;VLOOKUP(Q$2,환경!$A$3:$B$8,2),추출!$Q$2:$Q$55723,"A")</f>
        <v>0</v>
      </c>
      <c r="R27" s="4">
        <f t="shared" ca="1" si="84"/>
        <v>288420</v>
      </c>
      <c r="S27" s="25">
        <f t="shared" ca="1" si="85"/>
        <v>-188420</v>
      </c>
      <c r="T27" s="4">
        <f ca="1">SUMIFS(추출!$H$2:$H$55723,추출!$P$2:$P$55723,집계!$C27,추출!$D$2:$D$55723,집계!$D27,추출!$O$2:$O$55723,"정상*",추출!$F$2:$F$55723,집계!T$1,추출!$M$2:$M$55723,집계!T$2,추출!$J$2:$J$55723,"&lt;="&amp;VLOOKUP(T$2,환경!$A$3:$B$8,2),추출!$Q$2:$Q$55723,"A")</f>
        <v>724650</v>
      </c>
      <c r="U27" s="4">
        <f ca="1">SUMIFS(추출!$H$2:$H$55723,추출!$P$2:$P$55723,집계!$C27,추출!$D$2:$D$55723,집계!$D27,추출!$O$2:$O$55723,"정상*",추출!$F$2:$F$55723,집계!U$1,추출!$M$2:$M$55723,집계!U$2,추출!$J$2:$J$55723,"&lt;="&amp;VLOOKUP(U$2,환경!$A$3:$B$8,2),추출!$Q$2:$Q$55723,"A")</f>
        <v>600000</v>
      </c>
      <c r="V27" s="4">
        <f t="shared" ca="1" si="86"/>
        <v>1324650</v>
      </c>
      <c r="W27" s="25">
        <f t="shared" ca="1" si="87"/>
        <v>-1224650</v>
      </c>
      <c r="X27" s="4">
        <f ca="1">SUMIFS(추출!$H$2:$H$55723,추출!$P$2:$P$55723,집계!$C27,추출!$D$2:$D$55723,집계!$D27,추출!$O$2:$O$55723,"유지*",추출!$F$2:$F$55723,집계!X$1,추출!$M$2:$M$55723,집계!X$2,추출!$J$2:$J$55723,"&lt;="&amp;VLOOKUP(X$2,환경!$A$3:$B$8,2),추출!$Q$2:$Q$55723,"B")</f>
        <v>100000</v>
      </c>
      <c r="Y27" s="4">
        <f ca="1">SUMIFS(추출!$H$2:$H$55723,추출!$P$2:$P$55723,집계!$C27,추출!$D$2:$D$55723,집계!$D27,추출!$O$2:$O$55723,"유지*",추출!$F$2:$F$55723,집계!Y$1,추출!$M$2:$M$55723,집계!Y$2,추출!$J$2:$J$55723,"&lt;="&amp;VLOOKUP(Y$2,환경!$A$3:$B$8,2),추출!$Q$2:$Q$55723,"B")</f>
        <v>0</v>
      </c>
      <c r="Z27" s="4">
        <f t="shared" ca="1" si="10"/>
        <v>100000</v>
      </c>
      <c r="AA27" s="25">
        <f t="shared" ca="1" si="88"/>
        <v>0</v>
      </c>
      <c r="AB27" s="4">
        <f ca="1">SUMIFS(추출!$H$2:$H$55723,추출!$P$2:$P$55723,집계!$C27,추출!$D$2:$D$55723,집계!$D27,추출!$O$2:$O$55723,"정상*",추출!$F$2:$F$55723,집계!AB$1,추출!$M$2:$M$55723,집계!AB$2,추출!$J$2:$J$55723,"&lt;="&amp;VLOOKUP(AB$2,환경!$A$3:$B$8,2),추출!$Q$2:$Q$55723,"A")</f>
        <v>0</v>
      </c>
      <c r="AC27" s="4">
        <f ca="1">SUMIFS(추출!$H$2:$H$55723,추출!$P$2:$P$55723,집계!$C27,추출!$D$2:$D$55723,집계!$D27,추출!$O$2:$O$55723,"정상*",추출!$F$2:$F$55723,집계!AC$1,추출!$M$2:$M$55723,집계!AC$2,추출!$J$2:$J$55723,"&lt;="&amp;VLOOKUP(AC$2,환경!$A$3:$B$8,2),추출!$Q$2:$Q$55723,"A")</f>
        <v>0</v>
      </c>
      <c r="AD27" s="4">
        <f t="shared" ca="1" si="89"/>
        <v>0</v>
      </c>
      <c r="AE27" s="25">
        <f t="shared" ca="1" si="77"/>
        <v>100000</v>
      </c>
    </row>
    <row r="28" spans="1:31">
      <c r="A28" s="4">
        <f>VLOOKUP($C28,환경!$T$3:$V$22,3,0)</f>
        <v>1</v>
      </c>
      <c r="B28" s="4" t="str">
        <f t="shared" ca="1" si="0"/>
        <v>자율</v>
      </c>
      <c r="C28" s="6" t="s">
        <v>25</v>
      </c>
      <c r="D28" s="7" t="s">
        <v>126</v>
      </c>
      <c r="E28" s="4">
        <f ca="1">SUMIFS(추출!$H$2:$H$55723,추출!$P$2:$P$55723,집계!$C28,추출!$D$2:$D$55723,집계!$D28,추출!$O$2:$O$55723,"정상*",추출!$F$2:$F$55723,집계!E$1,추출!$M$2:$M$55723,집계!E$2,추출!$J$2:$J$55723,"&lt;="&amp;VLOOKUP(E$2,환경!$A$3:$B$8,2),추출!$Q$2:$Q$55723,"A")</f>
        <v>311498</v>
      </c>
      <c r="F28" s="4">
        <f ca="1">SUMIFS(추출!$H$2:$H$55723,추출!$P$2:$P$55723,집계!$C28,추출!$D$2:$D$55723,집계!$D28,추출!$O$2:$O$55723,"정상*",추출!$F$2:$F$55723,집계!F$1,추출!$M$2:$M$55723,집계!F$2,추출!$J$2:$J$55723,"&lt;="&amp;VLOOKUP(F$2,환경!$A$3:$B$8,2),추출!$Q$2:$Q$55723,"A")</f>
        <v>0</v>
      </c>
      <c r="G28" s="4">
        <f t="shared" ca="1" si="79"/>
        <v>311498</v>
      </c>
      <c r="H28" s="4">
        <f ca="1">SUMIFS(추출!$H$2:$H$55723,추출!$P$2:$P$55723,집계!$C28,추출!$D$2:$D$55723,집계!$D28,추출!$O$2:$O$55723,"정상*",추출!$F$2:$F$55723,집계!H$1,추출!$M$2:$M$55723,집계!H$2,추출!$J$2:$J$55723,"&lt;="&amp;VLOOKUP(H$2,환경!$A$3:$B$8,2),추출!$Q$2:$Q$55723,"A")</f>
        <v>0</v>
      </c>
      <c r="I28" s="4">
        <f ca="1">SUMIFS(추출!$H$2:$H$55723,추출!$P$2:$P$55723,집계!$C28,추출!$D$2:$D$55723,집계!$D28,추출!$O$2:$O$55723,"정상*",추출!$F$2:$F$55723,집계!I$1,추출!$M$2:$M$55723,집계!I$2,추출!$J$2:$J$55723,"&lt;="&amp;VLOOKUP(I$2,환경!$A$3:$B$8,2),추출!$Q$2:$Q$55723,"A")</f>
        <v>0</v>
      </c>
      <c r="J28" s="4">
        <f t="shared" ca="1" si="80"/>
        <v>0</v>
      </c>
      <c r="K28" s="25">
        <f t="shared" ca="1" si="81"/>
        <v>311498</v>
      </c>
      <c r="L28" s="4">
        <f ca="1">SUMIFS(추출!$H$2:$H$55723,추출!$P$2:$P$55723,집계!$C28,추출!$D$2:$D$55723,집계!$D28,추출!$O$2:$O$55723,"정상*",추출!$F$2:$F$55723,집계!L$1,추출!$M$2:$M$55723,집계!L$2,추출!$J$2:$J$55723,"&lt;="&amp;VLOOKUP(L$2,환경!$A$3:$B$8,2),추출!$Q$2:$Q$55723,"A")</f>
        <v>65000</v>
      </c>
      <c r="M28" s="4">
        <f ca="1">SUMIFS(추출!$H$2:$H$55723,추출!$P$2:$P$55723,집계!$C28,추출!$D$2:$D$55723,집계!$D28,추출!$O$2:$O$55723,"정상*",추출!$F$2:$F$55723,집계!M$1,추출!$M$2:$M$55723,집계!M$2,추출!$J$2:$J$55723,"&lt;="&amp;VLOOKUP(M$2,환경!$A$3:$B$8,2),추출!$Q$2:$Q$55723,"A")</f>
        <v>207650</v>
      </c>
      <c r="N28" s="4">
        <f t="shared" ca="1" si="82"/>
        <v>272650</v>
      </c>
      <c r="O28" s="25">
        <f t="shared" ca="1" si="83"/>
        <v>38848</v>
      </c>
      <c r="P28" s="4">
        <f ca="1">SUMIFS(추출!$H$2:$H$55723,추출!$P$2:$P$55723,집계!$C28,추출!$D$2:$D$55723,집계!$D28,추출!$O$2:$O$55723,"정상*",추출!$F$2:$F$55723,집계!P$1,추출!$M$2:$M$55723,집계!P$2,추출!$J$2:$J$55723,"&lt;="&amp;VLOOKUP(P$2,환경!$A$3:$B$8,2),추출!$Q$2:$Q$55723,"A")</f>
        <v>457789</v>
      </c>
      <c r="Q28" s="4">
        <f ca="1">SUMIFS(추출!$H$2:$H$55723,추출!$P$2:$P$55723,집계!$C28,추출!$D$2:$D$55723,집계!$D28,추출!$O$2:$O$55723,"정상*",추출!$F$2:$F$55723,집계!Q$1,추출!$M$2:$M$55723,집계!Q$2,추출!$J$2:$J$55723,"&lt;="&amp;VLOOKUP(Q$2,환경!$A$3:$B$8,2),추출!$Q$2:$Q$55723,"A")</f>
        <v>555045</v>
      </c>
      <c r="R28" s="4">
        <f t="shared" ca="1" si="84"/>
        <v>1012834</v>
      </c>
      <c r="S28" s="25">
        <f t="shared" ca="1" si="85"/>
        <v>-701336</v>
      </c>
      <c r="T28" s="4">
        <f ca="1">SUMIFS(추출!$H$2:$H$55723,추출!$P$2:$P$55723,집계!$C28,추출!$D$2:$D$55723,집계!$D28,추출!$O$2:$O$55723,"정상*",추출!$F$2:$F$55723,집계!T$1,추출!$M$2:$M$55723,집계!T$2,추출!$J$2:$J$55723,"&lt;="&amp;VLOOKUP(T$2,환경!$A$3:$B$8,2),추출!$Q$2:$Q$55723,"A")</f>
        <v>250121</v>
      </c>
      <c r="U28" s="4">
        <f ca="1">SUMIFS(추출!$H$2:$H$55723,추출!$P$2:$P$55723,집계!$C28,추출!$D$2:$D$55723,집계!$D28,추출!$O$2:$O$55723,"정상*",추출!$F$2:$F$55723,집계!U$1,추출!$M$2:$M$55723,집계!U$2,추출!$J$2:$J$55723,"&lt;="&amp;VLOOKUP(U$2,환경!$A$3:$B$8,2),추출!$Q$2:$Q$55723,"A")</f>
        <v>0</v>
      </c>
      <c r="V28" s="4">
        <f t="shared" ca="1" si="86"/>
        <v>250121</v>
      </c>
      <c r="W28" s="25">
        <f t="shared" ca="1" si="87"/>
        <v>61377</v>
      </c>
      <c r="X28" s="4">
        <f ca="1">SUMIFS(추출!$H$2:$H$55723,추출!$P$2:$P$55723,집계!$C28,추출!$D$2:$D$55723,집계!$D28,추출!$O$2:$O$55723,"유지*",추출!$F$2:$F$55723,집계!X$1,추출!$M$2:$M$55723,집계!X$2,추출!$J$2:$J$55723,"&lt;="&amp;VLOOKUP(X$2,환경!$A$3:$B$8,2),추출!$Q$2:$Q$55723,"B")</f>
        <v>311497</v>
      </c>
      <c r="Y28" s="4">
        <f ca="1">SUMIFS(추출!$H$2:$H$55723,추출!$P$2:$P$55723,집계!$C28,추출!$D$2:$D$55723,집계!$D28,추출!$O$2:$O$55723,"유지*",추출!$F$2:$F$55723,집계!Y$1,추출!$M$2:$M$55723,집계!Y$2,추출!$J$2:$J$55723,"&lt;="&amp;VLOOKUP(Y$2,환경!$A$3:$B$8,2),추출!$Q$2:$Q$55723,"B")</f>
        <v>0</v>
      </c>
      <c r="Z28" s="4">
        <f t="shared" ca="1" si="10"/>
        <v>311497</v>
      </c>
      <c r="AA28" s="25">
        <f t="shared" ca="1" si="88"/>
        <v>1</v>
      </c>
      <c r="AB28" s="4">
        <f ca="1">SUMIFS(추출!$H$2:$H$55723,추출!$P$2:$P$55723,집계!$C28,추출!$D$2:$D$55723,집계!$D28,추출!$O$2:$O$55723,"정상*",추출!$F$2:$F$55723,집계!AB$1,추출!$M$2:$M$55723,집계!AB$2,추출!$J$2:$J$55723,"&lt;="&amp;VLOOKUP(AB$2,환경!$A$3:$B$8,2),추출!$Q$2:$Q$55723,"A")</f>
        <v>0</v>
      </c>
      <c r="AC28" s="4">
        <f ca="1">SUMIFS(추출!$H$2:$H$55723,추출!$P$2:$P$55723,집계!$C28,추출!$D$2:$D$55723,집계!$D28,추출!$O$2:$O$55723,"정상*",추출!$F$2:$F$55723,집계!AC$1,추출!$M$2:$M$55723,집계!AC$2,추출!$J$2:$J$55723,"&lt;="&amp;VLOOKUP(AC$2,환경!$A$3:$B$8,2),추출!$Q$2:$Q$55723,"A")</f>
        <v>0</v>
      </c>
      <c r="AD28" s="4">
        <f t="shared" ca="1" si="89"/>
        <v>0</v>
      </c>
      <c r="AE28" s="25">
        <f t="shared" ca="1" si="77"/>
        <v>311498</v>
      </c>
    </row>
    <row r="29" spans="1:31">
      <c r="A29" s="4">
        <f>VLOOKUP($C29,환경!$T$3:$V$22,3,0)</f>
        <v>1</v>
      </c>
      <c r="B29" s="4" t="str">
        <f t="shared" ca="1" si="0"/>
        <v>자율</v>
      </c>
      <c r="C29" s="6" t="s">
        <v>25</v>
      </c>
      <c r="D29" s="7" t="s">
        <v>127</v>
      </c>
      <c r="E29" s="4">
        <f ca="1">SUMIFS(추출!$H$2:$H$55723,추출!$P$2:$P$55723,집계!$C29,추출!$D$2:$D$55723,집계!$D29,추출!$O$2:$O$55723,"정상*",추출!$F$2:$F$55723,집계!E$1,추출!$M$2:$M$55723,집계!E$2,추출!$J$2:$J$55723,"&lt;="&amp;VLOOKUP(E$2,환경!$A$3:$B$8,2),추출!$Q$2:$Q$55723,"A")</f>
        <v>30000</v>
      </c>
      <c r="F29" s="4">
        <f ca="1">SUMIFS(추출!$H$2:$H$55723,추출!$P$2:$P$55723,집계!$C29,추출!$D$2:$D$55723,집계!$D29,추출!$O$2:$O$55723,"정상*",추출!$F$2:$F$55723,집계!F$1,추출!$M$2:$M$55723,집계!F$2,추출!$J$2:$J$55723,"&lt;="&amp;VLOOKUP(F$2,환경!$A$3:$B$8,2),추출!$Q$2:$Q$55723,"A")</f>
        <v>0</v>
      </c>
      <c r="G29" s="4">
        <f t="shared" ca="1" si="79"/>
        <v>30000</v>
      </c>
      <c r="H29" s="4">
        <f ca="1">SUMIFS(추출!$H$2:$H$55723,추출!$P$2:$P$55723,집계!$C29,추출!$D$2:$D$55723,집계!$D29,추출!$O$2:$O$55723,"정상*",추출!$F$2:$F$55723,집계!H$1,추출!$M$2:$M$55723,집계!H$2,추출!$J$2:$J$55723,"&lt;="&amp;VLOOKUP(H$2,환경!$A$3:$B$8,2),추출!$Q$2:$Q$55723,"A")</f>
        <v>222860</v>
      </c>
      <c r="I29" s="4">
        <f ca="1">SUMIFS(추출!$H$2:$H$55723,추출!$P$2:$P$55723,집계!$C29,추출!$D$2:$D$55723,집계!$D29,추출!$O$2:$O$55723,"정상*",추출!$F$2:$F$55723,집계!I$1,추출!$M$2:$M$55723,집계!I$2,추출!$J$2:$J$55723,"&lt;="&amp;VLOOKUP(I$2,환경!$A$3:$B$8,2),추출!$Q$2:$Q$55723,"A")</f>
        <v>260021</v>
      </c>
      <c r="J29" s="4">
        <f t="shared" ca="1" si="80"/>
        <v>482881</v>
      </c>
      <c r="K29" s="25">
        <f t="shared" ca="1" si="81"/>
        <v>-452881</v>
      </c>
      <c r="L29" s="4">
        <f ca="1">SUMIFS(추출!$H$2:$H$55723,추출!$P$2:$P$55723,집계!$C29,추출!$D$2:$D$55723,집계!$D29,추출!$O$2:$O$55723,"정상*",추출!$F$2:$F$55723,집계!L$1,추출!$M$2:$M$55723,집계!L$2,추출!$J$2:$J$55723,"&lt;="&amp;VLOOKUP(L$2,환경!$A$3:$B$8,2),추출!$Q$2:$Q$55723,"A")</f>
        <v>339000</v>
      </c>
      <c r="M29" s="4">
        <f ca="1">SUMIFS(추출!$H$2:$H$55723,추출!$P$2:$P$55723,집계!$C29,추출!$D$2:$D$55723,집계!$D29,추출!$O$2:$O$55723,"정상*",추출!$F$2:$F$55723,집계!M$1,추출!$M$2:$M$55723,집계!M$2,추출!$J$2:$J$55723,"&lt;="&amp;VLOOKUP(M$2,환경!$A$3:$B$8,2),추출!$Q$2:$Q$55723,"A")</f>
        <v>0</v>
      </c>
      <c r="N29" s="4">
        <f t="shared" ca="1" si="82"/>
        <v>339000</v>
      </c>
      <c r="O29" s="25">
        <f t="shared" ca="1" si="83"/>
        <v>-309000</v>
      </c>
      <c r="P29" s="4">
        <f ca="1">SUMIFS(추출!$H$2:$H$55723,추출!$P$2:$P$55723,집계!$C29,추출!$D$2:$D$55723,집계!$D29,추출!$O$2:$O$55723,"정상*",추출!$F$2:$F$55723,집계!P$1,추출!$M$2:$M$55723,집계!P$2,추출!$J$2:$J$55723,"&lt;="&amp;VLOOKUP(P$2,환경!$A$3:$B$8,2),추출!$Q$2:$Q$55723,"A")</f>
        <v>170000</v>
      </c>
      <c r="Q29" s="4">
        <f ca="1">SUMIFS(추출!$H$2:$H$55723,추출!$P$2:$P$55723,집계!$C29,추출!$D$2:$D$55723,집계!$D29,추출!$O$2:$O$55723,"정상*",추출!$F$2:$F$55723,집계!Q$1,추출!$M$2:$M$55723,집계!Q$2,추출!$J$2:$J$55723,"&lt;="&amp;VLOOKUP(Q$2,환경!$A$3:$B$8,2),추출!$Q$2:$Q$55723,"A")</f>
        <v>0</v>
      </c>
      <c r="R29" s="4">
        <f t="shared" ca="1" si="84"/>
        <v>170000</v>
      </c>
      <c r="S29" s="25">
        <f t="shared" ca="1" si="85"/>
        <v>-140000</v>
      </c>
      <c r="T29" s="4">
        <f ca="1">SUMIFS(추출!$H$2:$H$55723,추출!$P$2:$P$55723,집계!$C29,추출!$D$2:$D$55723,집계!$D29,추출!$O$2:$O$55723,"정상*",추출!$F$2:$F$55723,집계!T$1,추출!$M$2:$M$55723,집계!T$2,추출!$J$2:$J$55723,"&lt;="&amp;VLOOKUP(T$2,환경!$A$3:$B$8,2),추출!$Q$2:$Q$55723,"A")</f>
        <v>204805</v>
      </c>
      <c r="U29" s="4">
        <f ca="1">SUMIFS(추출!$H$2:$H$55723,추출!$P$2:$P$55723,집계!$C29,추출!$D$2:$D$55723,집계!$D29,추출!$O$2:$O$55723,"정상*",추출!$F$2:$F$55723,집계!U$1,추출!$M$2:$M$55723,집계!U$2,추출!$J$2:$J$55723,"&lt;="&amp;VLOOKUP(U$2,환경!$A$3:$B$8,2),추출!$Q$2:$Q$55723,"A")</f>
        <v>111380</v>
      </c>
      <c r="V29" s="4">
        <f t="shared" ca="1" si="86"/>
        <v>316185</v>
      </c>
      <c r="W29" s="25">
        <f t="shared" ca="1" si="87"/>
        <v>-286185</v>
      </c>
      <c r="X29" s="4">
        <f ca="1">SUMIFS(추출!$H$2:$H$55723,추출!$P$2:$P$55723,집계!$C29,추출!$D$2:$D$55723,집계!$D29,추출!$O$2:$O$55723,"유지*",추출!$F$2:$F$55723,집계!X$1,추출!$M$2:$M$55723,집계!X$2,추출!$J$2:$J$55723,"&lt;="&amp;VLOOKUP(X$2,환경!$A$3:$B$8,2),추출!$Q$2:$Q$55723,"B")</f>
        <v>30000</v>
      </c>
      <c r="Y29" s="4">
        <f ca="1">SUMIFS(추출!$H$2:$H$55723,추출!$P$2:$P$55723,집계!$C29,추출!$D$2:$D$55723,집계!$D29,추출!$O$2:$O$55723,"유지*",추출!$F$2:$F$55723,집계!Y$1,추출!$M$2:$M$55723,집계!Y$2,추출!$J$2:$J$55723,"&lt;="&amp;VLOOKUP(Y$2,환경!$A$3:$B$8,2),추출!$Q$2:$Q$55723,"B")</f>
        <v>0</v>
      </c>
      <c r="Z29" s="4">
        <f t="shared" ca="1" si="10"/>
        <v>30000</v>
      </c>
      <c r="AA29" s="25">
        <f t="shared" ca="1" si="88"/>
        <v>0</v>
      </c>
      <c r="AB29" s="4">
        <f ca="1">SUMIFS(추출!$H$2:$H$55723,추출!$P$2:$P$55723,집계!$C29,추출!$D$2:$D$55723,집계!$D29,추출!$O$2:$O$55723,"정상*",추출!$F$2:$F$55723,집계!AB$1,추출!$M$2:$M$55723,집계!AB$2,추출!$J$2:$J$55723,"&lt;="&amp;VLOOKUP(AB$2,환경!$A$3:$B$8,2),추출!$Q$2:$Q$55723,"A")</f>
        <v>0</v>
      </c>
      <c r="AC29" s="4">
        <f ca="1">SUMIFS(추출!$H$2:$H$55723,추출!$P$2:$P$55723,집계!$C29,추출!$D$2:$D$55723,집계!$D29,추출!$O$2:$O$55723,"정상*",추출!$F$2:$F$55723,집계!AC$1,추출!$M$2:$M$55723,집계!AC$2,추출!$J$2:$J$55723,"&lt;="&amp;VLOOKUP(AC$2,환경!$A$3:$B$8,2),추출!$Q$2:$Q$55723,"A")</f>
        <v>0</v>
      </c>
      <c r="AD29" s="4">
        <f t="shared" ca="1" si="89"/>
        <v>0</v>
      </c>
      <c r="AE29" s="25">
        <f t="shared" ca="1" si="77"/>
        <v>30000</v>
      </c>
    </row>
    <row r="30" spans="1:31">
      <c r="A30" s="4">
        <f>VLOOKUP($C30,환경!$T$3:$V$22,3,0)</f>
        <v>1</v>
      </c>
      <c r="B30" s="4" t="str">
        <f t="shared" ca="1" si="0"/>
        <v>자율</v>
      </c>
      <c r="C30" s="6" t="s">
        <v>25</v>
      </c>
      <c r="D30" s="7" t="s">
        <v>105</v>
      </c>
      <c r="E30" s="4">
        <f ca="1">SUMIFS(추출!$H$2:$H$55723,추출!$P$2:$P$55723,집계!$C30,추출!$D$2:$D$55723,집계!$D30,추출!$O$2:$O$55723,"정상*",추출!$F$2:$F$55723,집계!E$1,추출!$M$2:$M$55723,집계!E$2,추출!$J$2:$J$55723,"&lt;="&amp;VLOOKUP(E$2,환경!$A$3:$B$8,2),추출!$Q$2:$Q$55723,"A")</f>
        <v>30000</v>
      </c>
      <c r="F30" s="4">
        <f ca="1">SUMIFS(추출!$H$2:$H$55723,추출!$P$2:$P$55723,집계!$C30,추출!$D$2:$D$55723,집계!$D30,추출!$O$2:$O$55723,"정상*",추출!$F$2:$F$55723,집계!F$1,추출!$M$2:$M$55723,집계!F$2,추출!$J$2:$J$55723,"&lt;="&amp;VLOOKUP(F$2,환경!$A$3:$B$8,2),추출!$Q$2:$Q$55723,"A")</f>
        <v>0</v>
      </c>
      <c r="G30" s="4">
        <f t="shared" ca="1" si="79"/>
        <v>30000</v>
      </c>
      <c r="H30" s="4">
        <f ca="1">SUMIFS(추출!$H$2:$H$55723,추출!$P$2:$P$55723,집계!$C30,추출!$D$2:$D$55723,집계!$D30,추출!$O$2:$O$55723,"정상*",추출!$F$2:$F$55723,집계!H$1,추출!$M$2:$M$55723,집계!H$2,추출!$J$2:$J$55723,"&lt;="&amp;VLOOKUP(H$2,환경!$A$3:$B$8,2),추출!$Q$2:$Q$55723,"A")</f>
        <v>0</v>
      </c>
      <c r="I30" s="4">
        <f ca="1">SUMIFS(추출!$H$2:$H$55723,추출!$P$2:$P$55723,집계!$C30,추출!$D$2:$D$55723,집계!$D30,추출!$O$2:$O$55723,"정상*",추출!$F$2:$F$55723,집계!I$1,추출!$M$2:$M$55723,집계!I$2,추출!$J$2:$J$55723,"&lt;="&amp;VLOOKUP(I$2,환경!$A$3:$B$8,2),추출!$Q$2:$Q$55723,"A")</f>
        <v>0</v>
      </c>
      <c r="J30" s="4">
        <f t="shared" ca="1" si="80"/>
        <v>0</v>
      </c>
      <c r="K30" s="25">
        <f t="shared" ca="1" si="81"/>
        <v>30000</v>
      </c>
      <c r="L30" s="4">
        <f ca="1">SUMIFS(추출!$H$2:$H$55723,추출!$P$2:$P$55723,집계!$C30,추출!$D$2:$D$55723,집계!$D30,추출!$O$2:$O$55723,"정상*",추출!$F$2:$F$55723,집계!L$1,추출!$M$2:$M$55723,집계!L$2,추출!$J$2:$J$55723,"&lt;="&amp;VLOOKUP(L$2,환경!$A$3:$B$8,2),추출!$Q$2:$Q$55723,"A")</f>
        <v>335320</v>
      </c>
      <c r="M30" s="4">
        <f ca="1">SUMIFS(추출!$H$2:$H$55723,추출!$P$2:$P$55723,집계!$C30,추출!$D$2:$D$55723,집계!$D30,추출!$O$2:$O$55723,"정상*",추출!$F$2:$F$55723,집계!M$1,추출!$M$2:$M$55723,집계!M$2,추출!$J$2:$J$55723,"&lt;="&amp;VLOOKUP(M$2,환경!$A$3:$B$8,2),추출!$Q$2:$Q$55723,"A")</f>
        <v>0</v>
      </c>
      <c r="N30" s="4">
        <f t="shared" ca="1" si="82"/>
        <v>335320</v>
      </c>
      <c r="O30" s="25">
        <f t="shared" ca="1" si="83"/>
        <v>-305320</v>
      </c>
      <c r="P30" s="4">
        <f ca="1">SUMIFS(추출!$H$2:$H$55723,추출!$P$2:$P$55723,집계!$C30,추출!$D$2:$D$55723,집계!$D30,추출!$O$2:$O$55723,"정상*",추출!$F$2:$F$55723,집계!P$1,추출!$M$2:$M$55723,집계!P$2,추출!$J$2:$J$55723,"&lt;="&amp;VLOOKUP(P$2,환경!$A$3:$B$8,2),추출!$Q$2:$Q$55723,"A")</f>
        <v>144214</v>
      </c>
      <c r="Q30" s="4">
        <f ca="1">SUMIFS(추출!$H$2:$H$55723,추출!$P$2:$P$55723,집계!$C30,추출!$D$2:$D$55723,집계!$D30,추출!$O$2:$O$55723,"정상*",추출!$F$2:$F$55723,집계!Q$1,추출!$M$2:$M$55723,집계!Q$2,추출!$J$2:$J$55723,"&lt;="&amp;VLOOKUP(Q$2,환경!$A$3:$B$8,2),추출!$Q$2:$Q$55723,"A")</f>
        <v>116800</v>
      </c>
      <c r="R30" s="4">
        <f t="shared" ca="1" si="84"/>
        <v>261014</v>
      </c>
      <c r="S30" s="25">
        <f t="shared" ca="1" si="85"/>
        <v>-231014</v>
      </c>
      <c r="T30" s="4">
        <f ca="1">SUMIFS(추출!$H$2:$H$55723,추출!$P$2:$P$55723,집계!$C30,추출!$D$2:$D$55723,집계!$D30,추출!$O$2:$O$55723,"정상*",추출!$F$2:$F$55723,집계!T$1,추출!$M$2:$M$55723,집계!T$2,추출!$J$2:$J$55723,"&lt;="&amp;VLOOKUP(T$2,환경!$A$3:$B$8,2),추출!$Q$2:$Q$55723,"A")</f>
        <v>256499</v>
      </c>
      <c r="U30" s="4">
        <f ca="1">SUMIFS(추출!$H$2:$H$55723,추출!$P$2:$P$55723,집계!$C30,추출!$D$2:$D$55723,집계!$D30,추출!$O$2:$O$55723,"정상*",추출!$F$2:$F$55723,집계!U$1,추출!$M$2:$M$55723,집계!U$2,추출!$J$2:$J$55723,"&lt;="&amp;VLOOKUP(U$2,환경!$A$3:$B$8,2),추출!$Q$2:$Q$55723,"A")</f>
        <v>0</v>
      </c>
      <c r="V30" s="4">
        <f t="shared" ca="1" si="86"/>
        <v>256499</v>
      </c>
      <c r="W30" s="25">
        <f t="shared" ca="1" si="87"/>
        <v>-226499</v>
      </c>
      <c r="X30" s="4">
        <f ca="1">SUMIFS(추출!$H$2:$H$55723,추출!$P$2:$P$55723,집계!$C30,추출!$D$2:$D$55723,집계!$D30,추출!$O$2:$O$55723,"유지*",추출!$F$2:$F$55723,집계!X$1,추출!$M$2:$M$55723,집계!X$2,추출!$J$2:$J$55723,"&lt;="&amp;VLOOKUP(X$2,환경!$A$3:$B$8,2),추출!$Q$2:$Q$55723,"B")</f>
        <v>57000</v>
      </c>
      <c r="Y30" s="4">
        <f ca="1">SUMIFS(추출!$H$2:$H$55723,추출!$P$2:$P$55723,집계!$C30,추출!$D$2:$D$55723,집계!$D30,추출!$O$2:$O$55723,"유지*",추출!$F$2:$F$55723,집계!Y$1,추출!$M$2:$M$55723,집계!Y$2,추출!$J$2:$J$55723,"&lt;="&amp;VLOOKUP(Y$2,환경!$A$3:$B$8,2),추출!$Q$2:$Q$55723,"B")</f>
        <v>0</v>
      </c>
      <c r="Z30" s="4">
        <f t="shared" ca="1" si="10"/>
        <v>57000</v>
      </c>
      <c r="AA30" s="25">
        <f t="shared" ca="1" si="88"/>
        <v>-27000</v>
      </c>
      <c r="AB30" s="4">
        <f ca="1">SUMIFS(추출!$H$2:$H$55723,추출!$P$2:$P$55723,집계!$C30,추출!$D$2:$D$55723,집계!$D30,추출!$O$2:$O$55723,"정상*",추출!$F$2:$F$55723,집계!AB$1,추출!$M$2:$M$55723,집계!AB$2,추출!$J$2:$J$55723,"&lt;="&amp;VLOOKUP(AB$2,환경!$A$3:$B$8,2),추출!$Q$2:$Q$55723,"A")</f>
        <v>0</v>
      </c>
      <c r="AC30" s="4">
        <f ca="1">SUMIFS(추출!$H$2:$H$55723,추출!$P$2:$P$55723,집계!$C30,추출!$D$2:$D$55723,집계!$D30,추출!$O$2:$O$55723,"정상*",추출!$F$2:$F$55723,집계!AC$1,추출!$M$2:$M$55723,집계!AC$2,추출!$J$2:$J$55723,"&lt;="&amp;VLOOKUP(AC$2,환경!$A$3:$B$8,2),추출!$Q$2:$Q$55723,"A")</f>
        <v>0</v>
      </c>
      <c r="AD30" s="4">
        <f t="shared" ca="1" si="89"/>
        <v>0</v>
      </c>
      <c r="AE30" s="25">
        <f t="shared" ca="1" si="77"/>
        <v>30000</v>
      </c>
    </row>
    <row r="31" spans="1:31">
      <c r="A31" s="4">
        <f>VLOOKUP($C31,환경!$T$3:$V$22,3,0)</f>
        <v>1</v>
      </c>
      <c r="B31" s="4" t="str">
        <f t="shared" ca="1" si="0"/>
        <v>자율</v>
      </c>
      <c r="C31" s="6" t="s">
        <v>25</v>
      </c>
      <c r="D31" s="7" t="s">
        <v>91</v>
      </c>
      <c r="E31" s="4">
        <f ca="1">SUMIFS(추출!$H$2:$H$55723,추출!$P$2:$P$55723,집계!$C31,추출!$D$2:$D$55723,집계!$D31,추출!$O$2:$O$55723,"정상*",추출!$F$2:$F$55723,집계!E$1,추출!$M$2:$M$55723,집계!E$2,추출!$J$2:$J$55723,"&lt;="&amp;VLOOKUP(E$2,환경!$A$3:$B$8,2),추출!$Q$2:$Q$55723,"A")</f>
        <v>66500</v>
      </c>
      <c r="F31" s="4">
        <f ca="1">SUMIFS(추출!$H$2:$H$55723,추출!$P$2:$P$55723,집계!$C31,추출!$D$2:$D$55723,집계!$D31,추출!$O$2:$O$55723,"정상*",추출!$F$2:$F$55723,집계!F$1,추출!$M$2:$M$55723,집계!F$2,추출!$J$2:$J$55723,"&lt;="&amp;VLOOKUP(F$2,환경!$A$3:$B$8,2),추출!$Q$2:$Q$55723,"A")</f>
        <v>0</v>
      </c>
      <c r="G31" s="4">
        <f t="shared" ca="1" si="79"/>
        <v>66500</v>
      </c>
      <c r="H31" s="4">
        <f ca="1">SUMIFS(추출!$H$2:$H$55723,추출!$P$2:$P$55723,집계!$C31,추출!$D$2:$D$55723,집계!$D31,추출!$O$2:$O$55723,"정상*",추출!$F$2:$F$55723,집계!H$1,추출!$M$2:$M$55723,집계!H$2,추출!$J$2:$J$55723,"&lt;="&amp;VLOOKUP(H$2,환경!$A$3:$B$8,2),추출!$Q$2:$Q$55723,"A")</f>
        <v>50000</v>
      </c>
      <c r="I31" s="4">
        <f ca="1">SUMIFS(추출!$H$2:$H$55723,추출!$P$2:$P$55723,집계!$C31,추출!$D$2:$D$55723,집계!$D31,추출!$O$2:$O$55723,"정상*",추출!$F$2:$F$55723,집계!I$1,추출!$M$2:$M$55723,집계!I$2,추출!$J$2:$J$55723,"&lt;="&amp;VLOOKUP(I$2,환경!$A$3:$B$8,2),추출!$Q$2:$Q$55723,"A")</f>
        <v>0</v>
      </c>
      <c r="J31" s="4">
        <f t="shared" ca="1" si="80"/>
        <v>50000</v>
      </c>
      <c r="K31" s="25">
        <f t="shared" ca="1" si="81"/>
        <v>16500</v>
      </c>
      <c r="L31" s="4">
        <f ca="1">SUMIFS(추출!$H$2:$H$55723,추출!$P$2:$P$55723,집계!$C31,추출!$D$2:$D$55723,집계!$D31,추출!$O$2:$O$55723,"정상*",추출!$F$2:$F$55723,집계!L$1,추출!$M$2:$M$55723,집계!L$2,추출!$J$2:$J$55723,"&lt;="&amp;VLOOKUP(L$2,환경!$A$3:$B$8,2),추출!$Q$2:$Q$55723,"A")</f>
        <v>382000</v>
      </c>
      <c r="M31" s="4">
        <f ca="1">SUMIFS(추출!$H$2:$H$55723,추출!$P$2:$P$55723,집계!$C31,추출!$D$2:$D$55723,집계!$D31,추출!$O$2:$O$55723,"정상*",추출!$F$2:$F$55723,집계!M$1,추출!$M$2:$M$55723,집계!M$2,추출!$J$2:$J$55723,"&lt;="&amp;VLOOKUP(M$2,환경!$A$3:$B$8,2),추출!$Q$2:$Q$55723,"A")</f>
        <v>0</v>
      </c>
      <c r="N31" s="4">
        <f t="shared" ca="1" si="82"/>
        <v>382000</v>
      </c>
      <c r="O31" s="25">
        <f t="shared" ca="1" si="83"/>
        <v>-315500</v>
      </c>
      <c r="P31" s="4">
        <f ca="1">SUMIFS(추출!$H$2:$H$55723,추출!$P$2:$P$55723,집계!$C31,추출!$D$2:$D$55723,집계!$D31,추출!$O$2:$O$55723,"정상*",추출!$F$2:$F$55723,집계!P$1,추출!$M$2:$M$55723,집계!P$2,추출!$J$2:$J$55723,"&lt;="&amp;VLOOKUP(P$2,환경!$A$3:$B$8,2),추출!$Q$2:$Q$55723,"A")</f>
        <v>66000</v>
      </c>
      <c r="Q31" s="4">
        <f ca="1">SUMIFS(추출!$H$2:$H$55723,추출!$P$2:$P$55723,집계!$C31,추출!$D$2:$D$55723,집계!$D31,추출!$O$2:$O$55723,"정상*",추출!$F$2:$F$55723,집계!Q$1,추출!$M$2:$M$55723,집계!Q$2,추출!$J$2:$J$55723,"&lt;="&amp;VLOOKUP(Q$2,환경!$A$3:$B$8,2),추출!$Q$2:$Q$55723,"A")</f>
        <v>269858</v>
      </c>
      <c r="R31" s="4">
        <f t="shared" ca="1" si="84"/>
        <v>335858</v>
      </c>
      <c r="S31" s="25">
        <f t="shared" ca="1" si="85"/>
        <v>-269358</v>
      </c>
      <c r="T31" s="4">
        <f ca="1">SUMIFS(추출!$H$2:$H$55723,추출!$P$2:$P$55723,집계!$C31,추출!$D$2:$D$55723,집계!$D31,추출!$O$2:$O$55723,"정상*",추출!$F$2:$F$55723,집계!T$1,추출!$M$2:$M$55723,집계!T$2,추출!$J$2:$J$55723,"&lt;="&amp;VLOOKUP(T$2,환경!$A$3:$B$8,2),추출!$Q$2:$Q$55723,"A")</f>
        <v>30000</v>
      </c>
      <c r="U31" s="4">
        <f ca="1">SUMIFS(추출!$H$2:$H$55723,추출!$P$2:$P$55723,집계!$C31,추출!$D$2:$D$55723,집계!$D31,추출!$O$2:$O$55723,"정상*",추출!$F$2:$F$55723,집계!U$1,추출!$M$2:$M$55723,집계!U$2,추출!$J$2:$J$55723,"&lt;="&amp;VLOOKUP(U$2,환경!$A$3:$B$8,2),추출!$Q$2:$Q$55723,"A")</f>
        <v>3129099</v>
      </c>
      <c r="V31" s="4">
        <f t="shared" ca="1" si="86"/>
        <v>3159099</v>
      </c>
      <c r="W31" s="25">
        <f t="shared" ca="1" si="87"/>
        <v>-3092599</v>
      </c>
      <c r="X31" s="4">
        <f ca="1">SUMIFS(추출!$H$2:$H$55723,추출!$P$2:$P$55723,집계!$C31,추출!$D$2:$D$55723,집계!$D31,추출!$O$2:$O$55723,"유지*",추출!$F$2:$F$55723,집계!X$1,추출!$M$2:$M$55723,집계!X$2,추출!$J$2:$J$55723,"&lt;="&amp;VLOOKUP(X$2,환경!$A$3:$B$8,2),추출!$Q$2:$Q$55723,"B")</f>
        <v>66500</v>
      </c>
      <c r="Y31" s="4">
        <f ca="1">SUMIFS(추출!$H$2:$H$55723,추출!$P$2:$P$55723,집계!$C31,추출!$D$2:$D$55723,집계!$D31,추출!$O$2:$O$55723,"유지*",추출!$F$2:$F$55723,집계!Y$1,추출!$M$2:$M$55723,집계!Y$2,추출!$J$2:$J$55723,"&lt;="&amp;VLOOKUP(Y$2,환경!$A$3:$B$8,2),추출!$Q$2:$Q$55723,"B")</f>
        <v>0</v>
      </c>
      <c r="Z31" s="4">
        <f t="shared" ca="1" si="10"/>
        <v>66500</v>
      </c>
      <c r="AA31" s="25">
        <f t="shared" ca="1" si="88"/>
        <v>0</v>
      </c>
      <c r="AB31" s="4">
        <f ca="1">SUMIFS(추출!$H$2:$H$55723,추출!$P$2:$P$55723,집계!$C31,추출!$D$2:$D$55723,집계!$D31,추출!$O$2:$O$55723,"정상*",추출!$F$2:$F$55723,집계!AB$1,추출!$M$2:$M$55723,집계!AB$2,추출!$J$2:$J$55723,"&lt;="&amp;VLOOKUP(AB$2,환경!$A$3:$B$8,2),추출!$Q$2:$Q$55723,"A")</f>
        <v>0</v>
      </c>
      <c r="AC31" s="4">
        <f ca="1">SUMIFS(추출!$H$2:$H$55723,추출!$P$2:$P$55723,집계!$C31,추출!$D$2:$D$55723,집계!$D31,추출!$O$2:$O$55723,"정상*",추출!$F$2:$F$55723,집계!AC$1,추출!$M$2:$M$55723,집계!AC$2,추출!$J$2:$J$55723,"&lt;="&amp;VLOOKUP(AC$2,환경!$A$3:$B$8,2),추출!$Q$2:$Q$55723,"A")</f>
        <v>0</v>
      </c>
      <c r="AD31" s="4">
        <f t="shared" ca="1" si="89"/>
        <v>0</v>
      </c>
      <c r="AE31" s="25">
        <f t="shared" ca="1" si="77"/>
        <v>66500</v>
      </c>
    </row>
    <row r="32" spans="1:31">
      <c r="A32" s="4">
        <f>VLOOKUP($C32,환경!$T$3:$V$22,3,0)</f>
        <v>1</v>
      </c>
      <c r="B32" s="4" t="str">
        <f t="shared" ca="1" si="0"/>
        <v>자율</v>
      </c>
      <c r="C32" s="6" t="s">
        <v>25</v>
      </c>
      <c r="D32" s="7" t="s">
        <v>164</v>
      </c>
      <c r="E32" s="4">
        <f ca="1">SUMIFS(추출!$H$2:$H$55723,추출!$P$2:$P$55723,집계!$C32,추출!$D$2:$D$55723,집계!$D32,추출!$O$2:$O$55723,"정상*",추출!$F$2:$F$55723,집계!E$1,추출!$M$2:$M$55723,집계!E$2,추출!$J$2:$J$55723,"&lt;="&amp;VLOOKUP(E$2,환경!$A$3:$B$8,2),추출!$Q$2:$Q$55723,"A")</f>
        <v>0</v>
      </c>
      <c r="F32" s="4">
        <f ca="1">SUMIFS(추출!$H$2:$H$55723,추출!$P$2:$P$55723,집계!$C32,추출!$D$2:$D$55723,집계!$D32,추출!$O$2:$O$55723,"정상*",추출!$F$2:$F$55723,집계!F$1,추출!$M$2:$M$55723,집계!F$2,추출!$J$2:$J$55723,"&lt;="&amp;VLOOKUP(F$2,환경!$A$3:$B$8,2),추출!$Q$2:$Q$55723,"A")</f>
        <v>119029</v>
      </c>
      <c r="G32" s="4">
        <f t="shared" ca="1" si="79"/>
        <v>119029</v>
      </c>
      <c r="H32" s="4">
        <f ca="1">SUMIFS(추출!$H$2:$H$55723,추출!$P$2:$P$55723,집계!$C32,추출!$D$2:$D$55723,집계!$D32,추출!$O$2:$O$55723,"정상*",추출!$F$2:$F$55723,집계!H$1,추출!$M$2:$M$55723,집계!H$2,추출!$J$2:$J$55723,"&lt;="&amp;VLOOKUP(H$2,환경!$A$3:$B$8,2),추출!$Q$2:$Q$55723,"A")</f>
        <v>455000</v>
      </c>
      <c r="I32" s="4">
        <f ca="1">SUMIFS(추출!$H$2:$H$55723,추출!$P$2:$P$55723,집계!$C32,추출!$D$2:$D$55723,집계!$D32,추출!$O$2:$O$55723,"정상*",추출!$F$2:$F$55723,집계!I$1,추출!$M$2:$M$55723,집계!I$2,추출!$J$2:$J$55723,"&lt;="&amp;VLOOKUP(I$2,환경!$A$3:$B$8,2),추출!$Q$2:$Q$55723,"A")</f>
        <v>0</v>
      </c>
      <c r="J32" s="4">
        <f t="shared" ca="1" si="80"/>
        <v>455000</v>
      </c>
      <c r="K32" s="25">
        <f t="shared" ca="1" si="81"/>
        <v>-335971</v>
      </c>
      <c r="L32" s="4">
        <f ca="1">SUMIFS(추출!$H$2:$H$55723,추출!$P$2:$P$55723,집계!$C32,추출!$D$2:$D$55723,집계!$D32,추출!$O$2:$O$55723,"정상*",추출!$F$2:$F$55723,집계!L$1,추출!$M$2:$M$55723,집계!L$2,추출!$J$2:$J$55723,"&lt;="&amp;VLOOKUP(L$2,환경!$A$3:$B$8,2),추출!$Q$2:$Q$55723,"A")</f>
        <v>79000</v>
      </c>
      <c r="M32" s="4">
        <f ca="1">SUMIFS(추출!$H$2:$H$55723,추출!$P$2:$P$55723,집계!$C32,추출!$D$2:$D$55723,집계!$D32,추출!$O$2:$O$55723,"정상*",추출!$F$2:$F$55723,집계!M$1,추출!$M$2:$M$55723,집계!M$2,추출!$J$2:$J$55723,"&lt;="&amp;VLOOKUP(M$2,환경!$A$3:$B$8,2),추출!$Q$2:$Q$55723,"A")</f>
        <v>0</v>
      </c>
      <c r="N32" s="4">
        <f t="shared" ca="1" si="82"/>
        <v>79000</v>
      </c>
      <c r="O32" s="25">
        <f t="shared" ca="1" si="83"/>
        <v>40029</v>
      </c>
      <c r="P32" s="4">
        <f ca="1">SUMIFS(추출!$H$2:$H$55723,추출!$P$2:$P$55723,집계!$C32,추출!$D$2:$D$55723,집계!$D32,추출!$O$2:$O$55723,"정상*",추출!$F$2:$F$55723,집계!P$1,추출!$M$2:$M$55723,집계!P$2,추출!$J$2:$J$55723,"&lt;="&amp;VLOOKUP(P$2,환경!$A$3:$B$8,2),추출!$Q$2:$Q$55723,"A")</f>
        <v>0</v>
      </c>
      <c r="Q32" s="4">
        <f ca="1">SUMIFS(추출!$H$2:$H$55723,추출!$P$2:$P$55723,집계!$C32,추출!$D$2:$D$55723,집계!$D32,추출!$O$2:$O$55723,"정상*",추출!$F$2:$F$55723,집계!Q$1,추출!$M$2:$M$55723,집계!Q$2,추출!$J$2:$J$55723,"&lt;="&amp;VLOOKUP(Q$2,환경!$A$3:$B$8,2),추출!$Q$2:$Q$55723,"A")</f>
        <v>0</v>
      </c>
      <c r="R32" s="4">
        <f t="shared" ca="1" si="84"/>
        <v>0</v>
      </c>
      <c r="S32" s="25">
        <f t="shared" ca="1" si="85"/>
        <v>119029</v>
      </c>
      <c r="T32" s="4">
        <f ca="1">SUMIFS(추출!$H$2:$H$55723,추출!$P$2:$P$55723,집계!$C32,추출!$D$2:$D$55723,집계!$D32,추출!$O$2:$O$55723,"정상*",추출!$F$2:$F$55723,집계!T$1,추출!$M$2:$M$55723,집계!T$2,추출!$J$2:$J$55723,"&lt;="&amp;VLOOKUP(T$2,환경!$A$3:$B$8,2),추출!$Q$2:$Q$55723,"A")</f>
        <v>0</v>
      </c>
      <c r="U32" s="4">
        <f ca="1">SUMIFS(추출!$H$2:$H$55723,추출!$P$2:$P$55723,집계!$C32,추출!$D$2:$D$55723,집계!$D32,추출!$O$2:$O$55723,"정상*",추출!$F$2:$F$55723,집계!U$1,추출!$M$2:$M$55723,집계!U$2,추출!$J$2:$J$55723,"&lt;="&amp;VLOOKUP(U$2,환경!$A$3:$B$8,2),추출!$Q$2:$Q$55723,"A")</f>
        <v>0</v>
      </c>
      <c r="V32" s="4">
        <f t="shared" ca="1" si="86"/>
        <v>0</v>
      </c>
      <c r="W32" s="25">
        <f t="shared" ca="1" si="87"/>
        <v>119029</v>
      </c>
      <c r="X32" s="4">
        <f ca="1">SUMIFS(추출!$H$2:$H$55723,추출!$P$2:$P$55723,집계!$C32,추출!$D$2:$D$55723,집계!$D32,추출!$O$2:$O$55723,"유지*",추출!$F$2:$F$55723,집계!X$1,추출!$M$2:$M$55723,집계!X$2,추출!$J$2:$J$55723,"&lt;="&amp;VLOOKUP(X$2,환경!$A$3:$B$8,2),추출!$Q$2:$Q$55723,"B")</f>
        <v>0</v>
      </c>
      <c r="Y32" s="4">
        <f ca="1">SUMIFS(추출!$H$2:$H$55723,추출!$P$2:$P$55723,집계!$C32,추출!$D$2:$D$55723,집계!$D32,추출!$O$2:$O$55723,"유지*",추출!$F$2:$F$55723,집계!Y$1,추출!$M$2:$M$55723,집계!Y$2,추출!$J$2:$J$55723,"&lt;="&amp;VLOOKUP(Y$2,환경!$A$3:$B$8,2),추출!$Q$2:$Q$55723,"B")</f>
        <v>119029</v>
      </c>
      <c r="Z32" s="4">
        <f t="shared" ca="1" si="10"/>
        <v>119029</v>
      </c>
      <c r="AA32" s="25">
        <f t="shared" ca="1" si="88"/>
        <v>0</v>
      </c>
      <c r="AB32" s="4">
        <f ca="1">SUMIFS(추출!$H$2:$H$55723,추출!$P$2:$P$55723,집계!$C32,추출!$D$2:$D$55723,집계!$D32,추출!$O$2:$O$55723,"정상*",추출!$F$2:$F$55723,집계!AB$1,추출!$M$2:$M$55723,집계!AB$2,추출!$J$2:$J$55723,"&lt;="&amp;VLOOKUP(AB$2,환경!$A$3:$B$8,2),추출!$Q$2:$Q$55723,"A")</f>
        <v>0</v>
      </c>
      <c r="AC32" s="4">
        <f ca="1">SUMIFS(추출!$H$2:$H$55723,추출!$P$2:$P$55723,집계!$C32,추출!$D$2:$D$55723,집계!$D32,추출!$O$2:$O$55723,"정상*",추출!$F$2:$F$55723,집계!AC$1,추출!$M$2:$M$55723,집계!AC$2,추출!$J$2:$J$55723,"&lt;="&amp;VLOOKUP(AC$2,환경!$A$3:$B$8,2),추출!$Q$2:$Q$55723,"A")</f>
        <v>0</v>
      </c>
      <c r="AD32" s="4">
        <f t="shared" ca="1" si="89"/>
        <v>0</v>
      </c>
      <c r="AE32" s="25">
        <f t="shared" ca="1" si="77"/>
        <v>119029</v>
      </c>
    </row>
    <row r="33" spans="1:31">
      <c r="A33" s="4">
        <f>VLOOKUP($C33,환경!$T$3:$V$22,3,0)</f>
        <v>1</v>
      </c>
      <c r="B33" s="4" t="str">
        <f t="shared" ca="1" si="0"/>
        <v>자율</v>
      </c>
      <c r="C33" s="6" t="s">
        <v>25</v>
      </c>
      <c r="D33" s="7" t="s">
        <v>189</v>
      </c>
      <c r="E33" s="4">
        <f ca="1">SUMIFS(추출!$H$2:$H$55723,추출!$P$2:$P$55723,집계!$C33,추출!$D$2:$D$55723,집계!$D33,추출!$O$2:$O$55723,"정상*",추출!$F$2:$F$55723,집계!E$1,추출!$M$2:$M$55723,집계!E$2,추출!$J$2:$J$55723,"&lt;="&amp;VLOOKUP(E$2,환경!$A$3:$B$8,2),추출!$Q$2:$Q$55723,"A")</f>
        <v>0</v>
      </c>
      <c r="F33" s="4">
        <f ca="1">SUMIFS(추출!$H$2:$H$55723,추출!$P$2:$P$55723,집계!$C33,추출!$D$2:$D$55723,집계!$D33,추출!$O$2:$O$55723,"정상*",추출!$F$2:$F$55723,집계!F$1,추출!$M$2:$M$55723,집계!F$2,추출!$J$2:$J$55723,"&lt;="&amp;VLOOKUP(F$2,환경!$A$3:$B$8,2),추출!$Q$2:$Q$55723,"A")</f>
        <v>404250</v>
      </c>
      <c r="G33" s="4">
        <f t="shared" ca="1" si="79"/>
        <v>404250</v>
      </c>
      <c r="H33" s="4">
        <f ca="1">SUMIFS(추출!$H$2:$H$55723,추출!$P$2:$P$55723,집계!$C33,추출!$D$2:$D$55723,집계!$D33,추출!$O$2:$O$55723,"정상*",추출!$F$2:$F$55723,집계!H$1,추출!$M$2:$M$55723,집계!H$2,추출!$J$2:$J$55723,"&lt;="&amp;VLOOKUP(H$2,환경!$A$3:$B$8,2),추출!$Q$2:$Q$55723,"A")</f>
        <v>164930</v>
      </c>
      <c r="I33" s="4">
        <f ca="1">SUMIFS(추출!$H$2:$H$55723,추출!$P$2:$P$55723,집계!$C33,추출!$D$2:$D$55723,집계!$D33,추출!$O$2:$O$55723,"정상*",추출!$F$2:$F$55723,집계!I$1,추출!$M$2:$M$55723,집계!I$2,추출!$J$2:$J$55723,"&lt;="&amp;VLOOKUP(I$2,환경!$A$3:$B$8,2),추출!$Q$2:$Q$55723,"A")</f>
        <v>0</v>
      </c>
      <c r="J33" s="4">
        <f t="shared" ca="1" si="80"/>
        <v>164930</v>
      </c>
      <c r="K33" s="25">
        <f t="shared" ca="1" si="81"/>
        <v>239320</v>
      </c>
      <c r="L33" s="4">
        <f ca="1">SUMIFS(추출!$H$2:$H$55723,추출!$P$2:$P$55723,집계!$C33,추출!$D$2:$D$55723,집계!$D33,추출!$O$2:$O$55723,"정상*",추출!$F$2:$F$55723,집계!L$1,추출!$M$2:$M$55723,집계!L$2,추출!$J$2:$J$55723,"&lt;="&amp;VLOOKUP(L$2,환경!$A$3:$B$8,2),추출!$Q$2:$Q$55723,"A")</f>
        <v>209781</v>
      </c>
      <c r="M33" s="4">
        <f ca="1">SUMIFS(추출!$H$2:$H$55723,추출!$P$2:$P$55723,집계!$C33,추출!$D$2:$D$55723,집계!$D33,추출!$O$2:$O$55723,"정상*",추출!$F$2:$F$55723,집계!M$1,추출!$M$2:$M$55723,집계!M$2,추출!$J$2:$J$55723,"&lt;="&amp;VLOOKUP(M$2,환경!$A$3:$B$8,2),추출!$Q$2:$Q$55723,"A")</f>
        <v>0</v>
      </c>
      <c r="N33" s="4">
        <f t="shared" ca="1" si="82"/>
        <v>209781</v>
      </c>
      <c r="O33" s="25">
        <f t="shared" ca="1" si="83"/>
        <v>194469</v>
      </c>
      <c r="P33" s="4">
        <f ca="1">SUMIFS(추출!$H$2:$H$55723,추출!$P$2:$P$55723,집계!$C33,추출!$D$2:$D$55723,집계!$D33,추출!$O$2:$O$55723,"정상*",추출!$F$2:$F$55723,집계!P$1,추출!$M$2:$M$55723,집계!P$2,추출!$J$2:$J$55723,"&lt;="&amp;VLOOKUP(P$2,환경!$A$3:$B$8,2),추출!$Q$2:$Q$55723,"A")</f>
        <v>113000</v>
      </c>
      <c r="Q33" s="4">
        <f ca="1">SUMIFS(추출!$H$2:$H$55723,추출!$P$2:$P$55723,집계!$C33,추출!$D$2:$D$55723,집계!$D33,추출!$O$2:$O$55723,"정상*",추출!$F$2:$F$55723,집계!Q$1,추출!$M$2:$M$55723,집계!Q$2,추출!$J$2:$J$55723,"&lt;="&amp;VLOOKUP(Q$2,환경!$A$3:$B$8,2),추출!$Q$2:$Q$55723,"A")</f>
        <v>0</v>
      </c>
      <c r="R33" s="4">
        <f t="shared" ca="1" si="84"/>
        <v>113000</v>
      </c>
      <c r="S33" s="25">
        <f t="shared" ca="1" si="85"/>
        <v>291250</v>
      </c>
      <c r="T33" s="4">
        <f ca="1">SUMIFS(추출!$H$2:$H$55723,추출!$P$2:$P$55723,집계!$C33,추출!$D$2:$D$55723,집계!$D33,추출!$O$2:$O$55723,"정상*",추출!$F$2:$F$55723,집계!T$1,추출!$M$2:$M$55723,집계!T$2,추출!$J$2:$J$55723,"&lt;="&amp;VLOOKUP(T$2,환경!$A$3:$B$8,2),추출!$Q$2:$Q$55723,"A")</f>
        <v>107880</v>
      </c>
      <c r="U33" s="4">
        <f ca="1">SUMIFS(추출!$H$2:$H$55723,추출!$P$2:$P$55723,집계!$C33,추출!$D$2:$D$55723,집계!$D33,추출!$O$2:$O$55723,"정상*",추출!$F$2:$F$55723,집계!U$1,추출!$M$2:$M$55723,집계!U$2,추출!$J$2:$J$55723,"&lt;="&amp;VLOOKUP(U$2,환경!$A$3:$B$8,2),추출!$Q$2:$Q$55723,"A")</f>
        <v>0</v>
      </c>
      <c r="V33" s="4">
        <f t="shared" ca="1" si="86"/>
        <v>107880</v>
      </c>
      <c r="W33" s="25">
        <f t="shared" ca="1" si="87"/>
        <v>296370</v>
      </c>
      <c r="X33" s="4">
        <f ca="1">SUMIFS(추출!$H$2:$H$55723,추출!$P$2:$P$55723,집계!$C33,추출!$D$2:$D$55723,집계!$D33,추출!$O$2:$O$55723,"유지*",추출!$F$2:$F$55723,집계!X$1,추출!$M$2:$M$55723,집계!X$2,추출!$J$2:$J$55723,"&lt;="&amp;VLOOKUP(X$2,환경!$A$3:$B$8,2),추출!$Q$2:$Q$55723,"B")</f>
        <v>0</v>
      </c>
      <c r="Y33" s="4">
        <f ca="1">SUMIFS(추출!$H$2:$H$55723,추출!$P$2:$P$55723,집계!$C33,추출!$D$2:$D$55723,집계!$D33,추출!$O$2:$O$55723,"유지*",추출!$F$2:$F$55723,집계!Y$1,추출!$M$2:$M$55723,집계!Y$2,추출!$J$2:$J$55723,"&lt;="&amp;VLOOKUP(Y$2,환경!$A$3:$B$8,2),추출!$Q$2:$Q$55723,"B")</f>
        <v>404250</v>
      </c>
      <c r="Z33" s="4">
        <f t="shared" ca="1" si="10"/>
        <v>404250</v>
      </c>
      <c r="AA33" s="25">
        <f t="shared" ca="1" si="88"/>
        <v>0</v>
      </c>
      <c r="AB33" s="4">
        <f ca="1">SUMIFS(추출!$H$2:$H$55723,추출!$P$2:$P$55723,집계!$C33,추출!$D$2:$D$55723,집계!$D33,추출!$O$2:$O$55723,"정상*",추출!$F$2:$F$55723,집계!AB$1,추출!$M$2:$M$55723,집계!AB$2,추출!$J$2:$J$55723,"&lt;="&amp;VLOOKUP(AB$2,환경!$A$3:$B$8,2),추출!$Q$2:$Q$55723,"A")</f>
        <v>0</v>
      </c>
      <c r="AC33" s="4">
        <f ca="1">SUMIFS(추출!$H$2:$H$55723,추출!$P$2:$P$55723,집계!$C33,추출!$D$2:$D$55723,집계!$D33,추출!$O$2:$O$55723,"정상*",추출!$F$2:$F$55723,집계!AC$1,추출!$M$2:$M$55723,집계!AC$2,추출!$J$2:$J$55723,"&lt;="&amp;VLOOKUP(AC$2,환경!$A$3:$B$8,2),추출!$Q$2:$Q$55723,"A")</f>
        <v>0</v>
      </c>
      <c r="AD33" s="4">
        <f t="shared" ca="1" si="89"/>
        <v>0</v>
      </c>
      <c r="AE33" s="25">
        <f t="shared" ca="1" si="77"/>
        <v>404250</v>
      </c>
    </row>
    <row r="34" spans="1:31" s="2" customFormat="1">
      <c r="A34" s="4">
        <f>VLOOKUP($C34,환경!$T$3:$V$22,3,0)</f>
        <v>1</v>
      </c>
      <c r="B34" s="4" t="str">
        <f t="shared" ca="1" si="0"/>
        <v>자율</v>
      </c>
      <c r="C34" s="6" t="s">
        <v>25</v>
      </c>
      <c r="D34" s="7" t="s">
        <v>187</v>
      </c>
      <c r="E34" s="4">
        <f ca="1">SUMIFS(추출!$H$2:$H$55723,추출!$P$2:$P$55723,집계!$C34,추출!$D$2:$D$55723,집계!$D34,추출!$O$2:$O$55723,"정상*",추출!$F$2:$F$55723,집계!E$1,추출!$M$2:$M$55723,집계!E$2,추출!$J$2:$J$55723,"&lt;="&amp;VLOOKUP(E$2,환경!$A$3:$B$8,2),추출!$Q$2:$Q$55723,"A")</f>
        <v>0</v>
      </c>
      <c r="F34" s="4">
        <f ca="1">SUMIFS(추출!$H$2:$H$55723,추출!$P$2:$P$55723,집계!$C34,추출!$D$2:$D$55723,집계!$D34,추출!$O$2:$O$55723,"정상*",추출!$F$2:$F$55723,집계!F$1,추출!$M$2:$M$55723,집계!F$2,추출!$J$2:$J$55723,"&lt;="&amp;VLOOKUP(F$2,환경!$A$3:$B$8,2),추출!$Q$2:$Q$55723,"A")</f>
        <v>0</v>
      </c>
      <c r="G34" s="4">
        <f t="shared" ca="1" si="79"/>
        <v>0</v>
      </c>
      <c r="H34" s="4">
        <f ca="1">SUMIFS(추출!$H$2:$H$55723,추출!$P$2:$P$55723,집계!$C34,추출!$D$2:$D$55723,집계!$D34,추출!$O$2:$O$55723,"정상*",추출!$F$2:$F$55723,집계!H$1,추출!$M$2:$M$55723,집계!H$2,추출!$J$2:$J$55723,"&lt;="&amp;VLOOKUP(H$2,환경!$A$3:$B$8,2),추출!$Q$2:$Q$55723,"A")</f>
        <v>0</v>
      </c>
      <c r="I34" s="4">
        <f ca="1">SUMIFS(추출!$H$2:$H$55723,추출!$P$2:$P$55723,집계!$C34,추출!$D$2:$D$55723,집계!$D34,추출!$O$2:$O$55723,"정상*",추출!$F$2:$F$55723,집계!I$1,추출!$M$2:$M$55723,집계!I$2,추출!$J$2:$J$55723,"&lt;="&amp;VLOOKUP(I$2,환경!$A$3:$B$8,2),추출!$Q$2:$Q$55723,"A")</f>
        <v>0</v>
      </c>
      <c r="J34" s="4">
        <f t="shared" ca="1" si="80"/>
        <v>0</v>
      </c>
      <c r="K34" s="25">
        <f t="shared" ca="1" si="81"/>
        <v>0</v>
      </c>
      <c r="L34" s="4">
        <f ca="1">SUMIFS(추출!$H$2:$H$55723,추출!$P$2:$P$55723,집계!$C34,추출!$D$2:$D$55723,집계!$D34,추출!$O$2:$O$55723,"정상*",추출!$F$2:$F$55723,집계!L$1,추출!$M$2:$M$55723,집계!L$2,추출!$J$2:$J$55723,"&lt;="&amp;VLOOKUP(L$2,환경!$A$3:$B$8,2),추출!$Q$2:$Q$55723,"A")</f>
        <v>0</v>
      </c>
      <c r="M34" s="4">
        <f ca="1">SUMIFS(추출!$H$2:$H$55723,추출!$P$2:$P$55723,집계!$C34,추출!$D$2:$D$55723,집계!$D34,추출!$O$2:$O$55723,"정상*",추출!$F$2:$F$55723,집계!M$1,추출!$M$2:$M$55723,집계!M$2,추출!$J$2:$J$55723,"&lt;="&amp;VLOOKUP(M$2,환경!$A$3:$B$8,2),추출!$Q$2:$Q$55723,"A")</f>
        <v>0</v>
      </c>
      <c r="N34" s="4">
        <f t="shared" ca="1" si="82"/>
        <v>0</v>
      </c>
      <c r="O34" s="25">
        <f t="shared" ca="1" si="83"/>
        <v>0</v>
      </c>
      <c r="P34" s="4">
        <f ca="1">SUMIFS(추출!$H$2:$H$55723,추출!$P$2:$P$55723,집계!$C34,추출!$D$2:$D$55723,집계!$D34,추출!$O$2:$O$55723,"정상*",추출!$F$2:$F$55723,집계!P$1,추출!$M$2:$M$55723,집계!P$2,추출!$J$2:$J$55723,"&lt;="&amp;VLOOKUP(P$2,환경!$A$3:$B$8,2),추출!$Q$2:$Q$55723,"A")</f>
        <v>0</v>
      </c>
      <c r="Q34" s="4">
        <f ca="1">SUMIFS(추출!$H$2:$H$55723,추출!$P$2:$P$55723,집계!$C34,추출!$D$2:$D$55723,집계!$D34,추출!$O$2:$O$55723,"정상*",추출!$F$2:$F$55723,집계!Q$1,추출!$M$2:$M$55723,집계!Q$2,추출!$J$2:$J$55723,"&lt;="&amp;VLOOKUP(Q$2,환경!$A$3:$B$8,2),추출!$Q$2:$Q$55723,"A")</f>
        <v>0</v>
      </c>
      <c r="R34" s="4">
        <f t="shared" ca="1" si="84"/>
        <v>0</v>
      </c>
      <c r="S34" s="25">
        <f t="shared" ca="1" si="85"/>
        <v>0</v>
      </c>
      <c r="T34" s="4">
        <f ca="1">SUMIFS(추출!$H$2:$H$55723,추출!$P$2:$P$55723,집계!$C34,추출!$D$2:$D$55723,집계!$D34,추출!$O$2:$O$55723,"정상*",추출!$F$2:$F$55723,집계!T$1,추출!$M$2:$M$55723,집계!T$2,추출!$J$2:$J$55723,"&lt;="&amp;VLOOKUP(T$2,환경!$A$3:$B$8,2),추출!$Q$2:$Q$55723,"A")</f>
        <v>0</v>
      </c>
      <c r="U34" s="4">
        <f ca="1">SUMIFS(추출!$H$2:$H$55723,추출!$P$2:$P$55723,집계!$C34,추출!$D$2:$D$55723,집계!$D34,추출!$O$2:$O$55723,"정상*",추출!$F$2:$F$55723,집계!U$1,추출!$M$2:$M$55723,집계!U$2,추출!$J$2:$J$55723,"&lt;="&amp;VLOOKUP(U$2,환경!$A$3:$B$8,2),추출!$Q$2:$Q$55723,"A")</f>
        <v>0</v>
      </c>
      <c r="V34" s="4">
        <f t="shared" ca="1" si="86"/>
        <v>0</v>
      </c>
      <c r="W34" s="25">
        <f t="shared" ca="1" si="87"/>
        <v>0</v>
      </c>
      <c r="X34" s="4">
        <f ca="1">SUMIFS(추출!$H$2:$H$55723,추출!$P$2:$P$55723,집계!$C34,추출!$D$2:$D$55723,집계!$D34,추출!$O$2:$O$55723,"유지*",추출!$F$2:$F$55723,집계!X$1,추출!$M$2:$M$55723,집계!X$2,추출!$J$2:$J$55723,"&lt;="&amp;VLOOKUP(X$2,환경!$A$3:$B$8,2),추출!$Q$2:$Q$55723,"B")</f>
        <v>0</v>
      </c>
      <c r="Y34" s="4">
        <f ca="1">SUMIFS(추출!$H$2:$H$55723,추출!$P$2:$P$55723,집계!$C34,추출!$D$2:$D$55723,집계!$D34,추출!$O$2:$O$55723,"유지*",추출!$F$2:$F$55723,집계!Y$1,추출!$M$2:$M$55723,집계!Y$2,추출!$J$2:$J$55723,"&lt;="&amp;VLOOKUP(Y$2,환경!$A$3:$B$8,2),추출!$Q$2:$Q$55723,"B")</f>
        <v>0</v>
      </c>
      <c r="Z34" s="4">
        <f t="shared" ca="1" si="10"/>
        <v>0</v>
      </c>
      <c r="AA34" s="25">
        <f t="shared" ca="1" si="88"/>
        <v>0</v>
      </c>
      <c r="AB34" s="4">
        <f ca="1">SUMIFS(추출!$H$2:$H$55723,추출!$P$2:$P$55723,집계!$C34,추출!$D$2:$D$55723,집계!$D34,추출!$O$2:$O$55723,"정상*",추출!$F$2:$F$55723,집계!AB$1,추출!$M$2:$M$55723,집계!AB$2,추출!$J$2:$J$55723,"&lt;="&amp;VLOOKUP(AB$2,환경!$A$3:$B$8,2),추출!$Q$2:$Q$55723,"A")</f>
        <v>0</v>
      </c>
      <c r="AC34" s="4">
        <f ca="1">SUMIFS(추출!$H$2:$H$55723,추출!$P$2:$P$55723,집계!$C34,추출!$D$2:$D$55723,집계!$D34,추출!$O$2:$O$55723,"정상*",추출!$F$2:$F$55723,집계!AC$1,추출!$M$2:$M$55723,집계!AC$2,추출!$J$2:$J$55723,"&lt;="&amp;VLOOKUP(AC$2,환경!$A$3:$B$8,2),추출!$Q$2:$Q$55723,"A")</f>
        <v>0</v>
      </c>
      <c r="AD34" s="4">
        <f t="shared" ca="1" si="89"/>
        <v>0</v>
      </c>
      <c r="AE34" s="25">
        <f t="shared" ca="1" si="77"/>
        <v>0</v>
      </c>
    </row>
    <row r="35" spans="1:31" s="2" customFormat="1">
      <c r="A35" s="4">
        <f>VLOOKUP($C35,환경!$T$3:$V$22,3,0)</f>
        <v>1</v>
      </c>
      <c r="B35" s="4" t="str">
        <f t="shared" ca="1" si="0"/>
        <v>자율</v>
      </c>
      <c r="C35" s="6" t="s">
        <v>25</v>
      </c>
      <c r="D35" s="7" t="s">
        <v>107</v>
      </c>
      <c r="E35" s="4">
        <f ca="1">SUMIFS(추출!$H$2:$H$55723,추출!$P$2:$P$55723,집계!$C35,추출!$D$2:$D$55723,집계!$D35,추출!$O$2:$O$55723,"정상*",추출!$F$2:$F$55723,집계!E$1,추출!$M$2:$M$55723,집계!E$2,추출!$J$2:$J$55723,"&lt;="&amp;VLOOKUP(E$2,환경!$A$3:$B$8,2),추출!$Q$2:$Q$55723,"A")</f>
        <v>60000</v>
      </c>
      <c r="F35" s="4">
        <f ca="1">SUMIFS(추출!$H$2:$H$55723,추출!$P$2:$P$55723,집계!$C35,추출!$D$2:$D$55723,집계!$D35,추출!$O$2:$O$55723,"정상*",추출!$F$2:$F$55723,집계!F$1,추출!$M$2:$M$55723,집계!F$2,추출!$J$2:$J$55723,"&lt;="&amp;VLOOKUP(F$2,환경!$A$3:$B$8,2),추출!$Q$2:$Q$55723,"A")</f>
        <v>0</v>
      </c>
      <c r="G35" s="4">
        <f t="shared" ca="1" si="79"/>
        <v>60000</v>
      </c>
      <c r="H35" s="4">
        <f ca="1">SUMIFS(추출!$H$2:$H$55723,추출!$P$2:$P$55723,집계!$C35,추출!$D$2:$D$55723,집계!$D35,추출!$O$2:$O$55723,"정상*",추출!$F$2:$F$55723,집계!H$1,추출!$M$2:$M$55723,집계!H$2,추출!$J$2:$J$55723,"&lt;="&amp;VLOOKUP(H$2,환경!$A$3:$B$8,2),추출!$Q$2:$Q$55723,"A")</f>
        <v>59000</v>
      </c>
      <c r="I35" s="4">
        <f ca="1">SUMIFS(추출!$H$2:$H$55723,추출!$P$2:$P$55723,집계!$C35,추출!$D$2:$D$55723,집계!$D35,추출!$O$2:$O$55723,"정상*",추출!$F$2:$F$55723,집계!I$1,추출!$M$2:$M$55723,집계!I$2,추출!$J$2:$J$55723,"&lt;="&amp;VLOOKUP(I$2,환경!$A$3:$B$8,2),추출!$Q$2:$Q$55723,"A")</f>
        <v>0</v>
      </c>
      <c r="J35" s="4">
        <f t="shared" ca="1" si="80"/>
        <v>59000</v>
      </c>
      <c r="K35" s="25">
        <f t="shared" ca="1" si="81"/>
        <v>1000</v>
      </c>
      <c r="L35" s="4">
        <f ca="1">SUMIFS(추출!$H$2:$H$55723,추출!$P$2:$P$55723,집계!$C35,추출!$D$2:$D$55723,집계!$D35,추출!$O$2:$O$55723,"정상*",추출!$F$2:$F$55723,집계!L$1,추출!$M$2:$M$55723,집계!L$2,추출!$J$2:$J$55723,"&lt;="&amp;VLOOKUP(L$2,환경!$A$3:$B$8,2),추출!$Q$2:$Q$55723,"A")</f>
        <v>89850</v>
      </c>
      <c r="M35" s="4">
        <f ca="1">SUMIFS(추출!$H$2:$H$55723,추출!$P$2:$P$55723,집계!$C35,추출!$D$2:$D$55723,집계!$D35,추출!$O$2:$O$55723,"정상*",추출!$F$2:$F$55723,집계!M$1,추출!$M$2:$M$55723,집계!M$2,추출!$J$2:$J$55723,"&lt;="&amp;VLOOKUP(M$2,환경!$A$3:$B$8,2),추출!$Q$2:$Q$55723,"A")</f>
        <v>0</v>
      </c>
      <c r="N35" s="4">
        <f t="shared" ca="1" si="82"/>
        <v>89850</v>
      </c>
      <c r="O35" s="25">
        <f t="shared" ca="1" si="83"/>
        <v>-29850</v>
      </c>
      <c r="P35" s="4">
        <f ca="1">SUMIFS(추출!$H$2:$H$55723,추출!$P$2:$P$55723,집계!$C35,추출!$D$2:$D$55723,집계!$D35,추출!$O$2:$O$55723,"정상*",추출!$F$2:$F$55723,집계!P$1,추출!$M$2:$M$55723,집계!P$2,추출!$J$2:$J$55723,"&lt;="&amp;VLOOKUP(P$2,환경!$A$3:$B$8,2),추출!$Q$2:$Q$55723,"A")</f>
        <v>230000</v>
      </c>
      <c r="Q35" s="4">
        <f ca="1">SUMIFS(추출!$H$2:$H$55723,추출!$P$2:$P$55723,집계!$C35,추출!$D$2:$D$55723,집계!$D35,추출!$O$2:$O$55723,"정상*",추출!$F$2:$F$55723,집계!Q$1,추출!$M$2:$M$55723,집계!Q$2,추출!$J$2:$J$55723,"&lt;="&amp;VLOOKUP(Q$2,환경!$A$3:$B$8,2),추출!$Q$2:$Q$55723,"A")</f>
        <v>0</v>
      </c>
      <c r="R35" s="4">
        <f t="shared" ca="1" si="84"/>
        <v>230000</v>
      </c>
      <c r="S35" s="25">
        <f t="shared" ca="1" si="85"/>
        <v>-170000</v>
      </c>
      <c r="T35" s="4">
        <f ca="1">SUMIFS(추출!$H$2:$H$55723,추출!$P$2:$P$55723,집계!$C35,추출!$D$2:$D$55723,집계!$D35,추출!$O$2:$O$55723,"정상*",추출!$F$2:$F$55723,집계!T$1,추출!$M$2:$M$55723,집계!T$2,추출!$J$2:$J$55723,"&lt;="&amp;VLOOKUP(T$2,환경!$A$3:$B$8,2),추출!$Q$2:$Q$55723,"A")</f>
        <v>25383</v>
      </c>
      <c r="U35" s="4">
        <f ca="1">SUMIFS(추출!$H$2:$H$55723,추출!$P$2:$P$55723,집계!$C35,추출!$D$2:$D$55723,집계!$D35,추출!$O$2:$O$55723,"정상*",추출!$F$2:$F$55723,집계!U$1,추출!$M$2:$M$55723,집계!U$2,추출!$J$2:$J$55723,"&lt;="&amp;VLOOKUP(U$2,환경!$A$3:$B$8,2),추출!$Q$2:$Q$55723,"A")</f>
        <v>0</v>
      </c>
      <c r="V35" s="4">
        <f t="shared" ca="1" si="86"/>
        <v>25383</v>
      </c>
      <c r="W35" s="25">
        <f t="shared" ca="1" si="87"/>
        <v>34617</v>
      </c>
      <c r="X35" s="4">
        <f ca="1">SUMIFS(추출!$H$2:$H$55723,추출!$P$2:$P$55723,집계!$C35,추출!$D$2:$D$55723,집계!$D35,추출!$O$2:$O$55723,"유지*",추출!$F$2:$F$55723,집계!X$1,추출!$M$2:$M$55723,집계!X$2,추출!$J$2:$J$55723,"&lt;="&amp;VLOOKUP(X$2,환경!$A$3:$B$8,2),추출!$Q$2:$Q$55723,"B")</f>
        <v>60000</v>
      </c>
      <c r="Y35" s="4">
        <f ca="1">SUMIFS(추출!$H$2:$H$55723,추출!$P$2:$P$55723,집계!$C35,추출!$D$2:$D$55723,집계!$D35,추출!$O$2:$O$55723,"유지*",추출!$F$2:$F$55723,집계!Y$1,추출!$M$2:$M$55723,집계!Y$2,추출!$J$2:$J$55723,"&lt;="&amp;VLOOKUP(Y$2,환경!$A$3:$B$8,2),추출!$Q$2:$Q$55723,"B")</f>
        <v>0</v>
      </c>
      <c r="Z35" s="4">
        <f t="shared" ca="1" si="10"/>
        <v>60000</v>
      </c>
      <c r="AA35" s="25">
        <f t="shared" ca="1" si="88"/>
        <v>0</v>
      </c>
      <c r="AB35" s="4">
        <f ca="1">SUMIFS(추출!$H$2:$H$55723,추출!$P$2:$P$55723,집계!$C35,추출!$D$2:$D$55723,집계!$D35,추출!$O$2:$O$55723,"정상*",추출!$F$2:$F$55723,집계!AB$1,추출!$M$2:$M$55723,집계!AB$2,추출!$J$2:$J$55723,"&lt;="&amp;VLOOKUP(AB$2,환경!$A$3:$B$8,2),추출!$Q$2:$Q$55723,"A")</f>
        <v>0</v>
      </c>
      <c r="AC35" s="4">
        <f ca="1">SUMIFS(추출!$H$2:$H$55723,추출!$P$2:$P$55723,집계!$C35,추출!$D$2:$D$55723,집계!$D35,추출!$O$2:$O$55723,"정상*",추출!$F$2:$F$55723,집계!AC$1,추출!$M$2:$M$55723,집계!AC$2,추출!$J$2:$J$55723,"&lt;="&amp;VLOOKUP(AC$2,환경!$A$3:$B$8,2),추출!$Q$2:$Q$55723,"A")</f>
        <v>0</v>
      </c>
      <c r="AD35" s="4">
        <f t="shared" ca="1" si="89"/>
        <v>0</v>
      </c>
      <c r="AE35" s="25">
        <f t="shared" ca="1" si="77"/>
        <v>60000</v>
      </c>
    </row>
    <row r="36" spans="1:31" s="2" customFormat="1">
      <c r="A36" s="4">
        <f>VLOOKUP($C36,환경!$T$3:$V$22,3,0)</f>
        <v>1</v>
      </c>
      <c r="B36" s="4" t="str">
        <f t="shared" ca="1" si="0"/>
        <v>자율</v>
      </c>
      <c r="C36" s="6" t="s">
        <v>25</v>
      </c>
      <c r="D36" s="7" t="s">
        <v>79</v>
      </c>
      <c r="E36" s="4">
        <f ca="1">SUMIFS(추출!$H$2:$H$55723,추출!$P$2:$P$55723,집계!$C36,추출!$D$2:$D$55723,집계!$D36,추출!$O$2:$O$55723,"정상*",추출!$F$2:$F$55723,집계!E$1,추출!$M$2:$M$55723,집계!E$2,추출!$J$2:$J$55723,"&lt;="&amp;VLOOKUP(E$2,환경!$A$3:$B$8,2),추출!$Q$2:$Q$55723,"A")</f>
        <v>39110</v>
      </c>
      <c r="F36" s="4">
        <f ca="1">SUMIFS(추출!$H$2:$H$55723,추출!$P$2:$P$55723,집계!$C36,추출!$D$2:$D$55723,집계!$D36,추출!$O$2:$O$55723,"정상*",추출!$F$2:$F$55723,집계!F$1,추출!$M$2:$M$55723,집계!F$2,추출!$J$2:$J$55723,"&lt;="&amp;VLOOKUP(F$2,환경!$A$3:$B$8,2),추출!$Q$2:$Q$55723,"A")</f>
        <v>0</v>
      </c>
      <c r="G36" s="4">
        <f t="shared" ca="1" si="79"/>
        <v>39110</v>
      </c>
      <c r="H36" s="4">
        <f ca="1">SUMIFS(추출!$H$2:$H$55723,추출!$P$2:$P$55723,집계!$C36,추출!$D$2:$D$55723,집계!$D36,추출!$O$2:$O$55723,"정상*",추출!$F$2:$F$55723,집계!H$1,추출!$M$2:$M$55723,집계!H$2,추출!$J$2:$J$55723,"&lt;="&amp;VLOOKUP(H$2,환경!$A$3:$B$8,2),추출!$Q$2:$Q$55723,"A")</f>
        <v>23874</v>
      </c>
      <c r="I36" s="4">
        <f ca="1">SUMIFS(추출!$H$2:$H$55723,추출!$P$2:$P$55723,집계!$C36,추출!$D$2:$D$55723,집계!$D36,추출!$O$2:$O$55723,"정상*",추출!$F$2:$F$55723,집계!I$1,추출!$M$2:$M$55723,집계!I$2,추출!$J$2:$J$55723,"&lt;="&amp;VLOOKUP(I$2,환경!$A$3:$B$8,2),추출!$Q$2:$Q$55723,"A")</f>
        <v>0</v>
      </c>
      <c r="J36" s="4">
        <f t="shared" ca="1" si="80"/>
        <v>23874</v>
      </c>
      <c r="K36" s="25">
        <f t="shared" ca="1" si="81"/>
        <v>15236</v>
      </c>
      <c r="L36" s="4">
        <f ca="1">SUMIFS(추출!$H$2:$H$55723,추출!$P$2:$P$55723,집계!$C36,추출!$D$2:$D$55723,집계!$D36,추출!$O$2:$O$55723,"정상*",추출!$F$2:$F$55723,집계!L$1,추출!$M$2:$M$55723,집계!L$2,추출!$J$2:$J$55723,"&lt;="&amp;VLOOKUP(L$2,환경!$A$3:$B$8,2),추출!$Q$2:$Q$55723,"A")</f>
        <v>0</v>
      </c>
      <c r="M36" s="4">
        <f ca="1">SUMIFS(추출!$H$2:$H$55723,추출!$P$2:$P$55723,집계!$C36,추출!$D$2:$D$55723,집계!$D36,추출!$O$2:$O$55723,"정상*",추출!$F$2:$F$55723,집계!M$1,추출!$M$2:$M$55723,집계!M$2,추출!$J$2:$J$55723,"&lt;="&amp;VLOOKUP(M$2,환경!$A$3:$B$8,2),추출!$Q$2:$Q$55723,"A")</f>
        <v>0</v>
      </c>
      <c r="N36" s="4">
        <f t="shared" ca="1" si="82"/>
        <v>0</v>
      </c>
      <c r="O36" s="25">
        <f t="shared" ca="1" si="83"/>
        <v>39110</v>
      </c>
      <c r="P36" s="4">
        <f ca="1">SUMIFS(추출!$H$2:$H$55723,추출!$P$2:$P$55723,집계!$C36,추출!$D$2:$D$55723,집계!$D36,추출!$O$2:$O$55723,"정상*",추출!$F$2:$F$55723,집계!P$1,추출!$M$2:$M$55723,집계!P$2,추출!$J$2:$J$55723,"&lt;="&amp;VLOOKUP(P$2,환경!$A$3:$B$8,2),추출!$Q$2:$Q$55723,"A")</f>
        <v>0</v>
      </c>
      <c r="Q36" s="4">
        <f ca="1">SUMIFS(추출!$H$2:$H$55723,추출!$P$2:$P$55723,집계!$C36,추출!$D$2:$D$55723,집계!$D36,추출!$O$2:$O$55723,"정상*",추출!$F$2:$F$55723,집계!Q$1,추출!$M$2:$M$55723,집계!Q$2,추출!$J$2:$J$55723,"&lt;="&amp;VLOOKUP(Q$2,환경!$A$3:$B$8,2),추출!$Q$2:$Q$55723,"A")</f>
        <v>0</v>
      </c>
      <c r="R36" s="4">
        <f t="shared" ca="1" si="84"/>
        <v>0</v>
      </c>
      <c r="S36" s="25">
        <f t="shared" ca="1" si="85"/>
        <v>39110</v>
      </c>
      <c r="T36" s="4">
        <f ca="1">SUMIFS(추출!$H$2:$H$55723,추출!$P$2:$P$55723,집계!$C36,추출!$D$2:$D$55723,집계!$D36,추출!$O$2:$O$55723,"정상*",추출!$F$2:$F$55723,집계!T$1,추출!$M$2:$M$55723,집계!T$2,추출!$J$2:$J$55723,"&lt;="&amp;VLOOKUP(T$2,환경!$A$3:$B$8,2),추출!$Q$2:$Q$55723,"A")</f>
        <v>214580</v>
      </c>
      <c r="U36" s="4">
        <f ca="1">SUMIFS(추출!$H$2:$H$55723,추출!$P$2:$P$55723,집계!$C36,추출!$D$2:$D$55723,집계!$D36,추출!$O$2:$O$55723,"정상*",추출!$F$2:$F$55723,집계!U$1,추출!$M$2:$M$55723,집계!U$2,추출!$J$2:$J$55723,"&lt;="&amp;VLOOKUP(U$2,환경!$A$3:$B$8,2),추출!$Q$2:$Q$55723,"A")</f>
        <v>0</v>
      </c>
      <c r="V36" s="4">
        <f t="shared" ca="1" si="86"/>
        <v>214580</v>
      </c>
      <c r="W36" s="25">
        <f t="shared" ca="1" si="87"/>
        <v>-175470</v>
      </c>
      <c r="X36" s="4">
        <f ca="1">SUMIFS(추출!$H$2:$H$55723,추출!$P$2:$P$55723,집계!$C36,추출!$D$2:$D$55723,집계!$D36,추출!$O$2:$O$55723,"유지*",추출!$F$2:$F$55723,집계!X$1,추출!$M$2:$M$55723,집계!X$2,추출!$J$2:$J$55723,"&lt;="&amp;VLOOKUP(X$2,환경!$A$3:$B$8,2),추출!$Q$2:$Q$55723,"B")</f>
        <v>40110</v>
      </c>
      <c r="Y36" s="4">
        <f ca="1">SUMIFS(추출!$H$2:$H$55723,추출!$P$2:$P$55723,집계!$C36,추출!$D$2:$D$55723,집계!$D36,추출!$O$2:$O$55723,"유지*",추출!$F$2:$F$55723,집계!Y$1,추출!$M$2:$M$55723,집계!Y$2,추출!$J$2:$J$55723,"&lt;="&amp;VLOOKUP(Y$2,환경!$A$3:$B$8,2),추출!$Q$2:$Q$55723,"B")</f>
        <v>0</v>
      </c>
      <c r="Z36" s="4">
        <f t="shared" ca="1" si="10"/>
        <v>40110</v>
      </c>
      <c r="AA36" s="25">
        <f t="shared" ca="1" si="88"/>
        <v>-1000</v>
      </c>
      <c r="AB36" s="4">
        <f ca="1">SUMIFS(추출!$H$2:$H$55723,추출!$P$2:$P$55723,집계!$C36,추출!$D$2:$D$55723,집계!$D36,추출!$O$2:$O$55723,"정상*",추출!$F$2:$F$55723,집계!AB$1,추출!$M$2:$M$55723,집계!AB$2,추출!$J$2:$J$55723,"&lt;="&amp;VLOOKUP(AB$2,환경!$A$3:$B$8,2),추출!$Q$2:$Q$55723,"A")</f>
        <v>0</v>
      </c>
      <c r="AC36" s="4">
        <f ca="1">SUMIFS(추출!$H$2:$H$55723,추출!$P$2:$P$55723,집계!$C36,추출!$D$2:$D$55723,집계!$D36,추출!$O$2:$O$55723,"정상*",추출!$F$2:$F$55723,집계!AC$1,추출!$M$2:$M$55723,집계!AC$2,추출!$J$2:$J$55723,"&lt;="&amp;VLOOKUP(AC$2,환경!$A$3:$B$8,2),추출!$Q$2:$Q$55723,"A")</f>
        <v>0</v>
      </c>
      <c r="AD36" s="4">
        <f t="shared" ca="1" si="89"/>
        <v>0</v>
      </c>
      <c r="AE36" s="25">
        <f t="shared" ca="1" si="77"/>
        <v>39110</v>
      </c>
    </row>
    <row r="37" spans="1:31" s="2" customFormat="1">
      <c r="A37" s="4">
        <f>VLOOKUP($C37,환경!$T$3:$V$22,3,0)</f>
        <v>1</v>
      </c>
      <c r="B37" s="4" t="str">
        <f t="shared" ca="1" si="0"/>
        <v>자율</v>
      </c>
      <c r="C37" s="6" t="s">
        <v>25</v>
      </c>
      <c r="D37" s="7" t="s">
        <v>134</v>
      </c>
      <c r="E37" s="4">
        <f ca="1">SUMIFS(추출!$H$2:$H$55723,추출!$P$2:$P$55723,집계!$C37,추출!$D$2:$D$55723,집계!$D37,추출!$O$2:$O$55723,"정상*",추출!$F$2:$F$55723,집계!E$1,추출!$M$2:$M$55723,집계!E$2,추출!$J$2:$J$55723,"&lt;="&amp;VLOOKUP(E$2,환경!$A$3:$B$8,2),추출!$Q$2:$Q$55723,"A")</f>
        <v>107860</v>
      </c>
      <c r="F37" s="4">
        <f ca="1">SUMIFS(추출!$H$2:$H$55723,추출!$P$2:$P$55723,집계!$C37,추출!$D$2:$D$55723,집계!$D37,추출!$O$2:$O$55723,"정상*",추출!$F$2:$F$55723,집계!F$1,추출!$M$2:$M$55723,집계!F$2,추출!$J$2:$J$55723,"&lt;="&amp;VLOOKUP(F$2,환경!$A$3:$B$8,2),추출!$Q$2:$Q$55723,"A")</f>
        <v>627977</v>
      </c>
      <c r="G37" s="4">
        <f t="shared" ca="1" si="79"/>
        <v>735837</v>
      </c>
      <c r="H37" s="4">
        <f ca="1">SUMIFS(추출!$H$2:$H$55723,추출!$P$2:$P$55723,집계!$C37,추출!$D$2:$D$55723,집계!$D37,추출!$O$2:$O$55723,"정상*",추출!$F$2:$F$55723,집계!H$1,추출!$M$2:$M$55723,집계!H$2,추출!$J$2:$J$55723,"&lt;="&amp;VLOOKUP(H$2,환경!$A$3:$B$8,2),추출!$Q$2:$Q$55723,"A")</f>
        <v>0</v>
      </c>
      <c r="I37" s="4">
        <f ca="1">SUMIFS(추출!$H$2:$H$55723,추출!$P$2:$P$55723,집계!$C37,추출!$D$2:$D$55723,집계!$D37,추출!$O$2:$O$55723,"정상*",추출!$F$2:$F$55723,집계!I$1,추출!$M$2:$M$55723,집계!I$2,추출!$J$2:$J$55723,"&lt;="&amp;VLOOKUP(I$2,환경!$A$3:$B$8,2),추출!$Q$2:$Q$55723,"A")</f>
        <v>0</v>
      </c>
      <c r="J37" s="4">
        <f t="shared" ca="1" si="80"/>
        <v>0</v>
      </c>
      <c r="K37" s="25">
        <f t="shared" ca="1" si="81"/>
        <v>735837</v>
      </c>
      <c r="L37" s="4">
        <f ca="1">SUMIFS(추출!$H$2:$H$55723,추출!$P$2:$P$55723,집계!$C37,추출!$D$2:$D$55723,집계!$D37,추출!$O$2:$O$55723,"정상*",추출!$F$2:$F$55723,집계!L$1,추출!$M$2:$M$55723,집계!L$2,추출!$J$2:$J$55723,"&lt;="&amp;VLOOKUP(L$2,환경!$A$3:$B$8,2),추출!$Q$2:$Q$55723,"A")</f>
        <v>545074</v>
      </c>
      <c r="M37" s="4">
        <f ca="1">SUMIFS(추출!$H$2:$H$55723,추출!$P$2:$P$55723,집계!$C37,추출!$D$2:$D$55723,집계!$D37,추출!$O$2:$O$55723,"정상*",추출!$F$2:$F$55723,집계!M$1,추출!$M$2:$M$55723,집계!M$2,추출!$J$2:$J$55723,"&lt;="&amp;VLOOKUP(M$2,환경!$A$3:$B$8,2),추출!$Q$2:$Q$55723,"A")</f>
        <v>102090</v>
      </c>
      <c r="N37" s="4">
        <f t="shared" ca="1" si="82"/>
        <v>647164</v>
      </c>
      <c r="O37" s="25">
        <f t="shared" ca="1" si="83"/>
        <v>88673</v>
      </c>
      <c r="P37" s="4">
        <f ca="1">SUMIFS(추출!$H$2:$H$55723,추출!$P$2:$P$55723,집계!$C37,추출!$D$2:$D$55723,집계!$D37,추출!$O$2:$O$55723,"정상*",추출!$F$2:$F$55723,집계!P$1,추출!$M$2:$M$55723,집계!P$2,추출!$J$2:$J$55723,"&lt;="&amp;VLOOKUP(P$2,환경!$A$3:$B$8,2),추출!$Q$2:$Q$55723,"A")</f>
        <v>705000</v>
      </c>
      <c r="Q37" s="4">
        <f ca="1">SUMIFS(추출!$H$2:$H$55723,추출!$P$2:$P$55723,집계!$C37,추출!$D$2:$D$55723,집계!$D37,추출!$O$2:$O$55723,"정상*",추출!$F$2:$F$55723,집계!Q$1,추출!$M$2:$M$55723,집계!Q$2,추출!$J$2:$J$55723,"&lt;="&amp;VLOOKUP(Q$2,환경!$A$3:$B$8,2),추출!$Q$2:$Q$55723,"A")</f>
        <v>242400</v>
      </c>
      <c r="R37" s="4">
        <f t="shared" ca="1" si="84"/>
        <v>947400</v>
      </c>
      <c r="S37" s="25">
        <f t="shared" ca="1" si="85"/>
        <v>-211563</v>
      </c>
      <c r="T37" s="4">
        <f ca="1">SUMIFS(추출!$H$2:$H$55723,추출!$P$2:$P$55723,집계!$C37,추출!$D$2:$D$55723,집계!$D37,추출!$O$2:$O$55723,"정상*",추출!$F$2:$F$55723,집계!T$1,추출!$M$2:$M$55723,집계!T$2,추출!$J$2:$J$55723,"&lt;="&amp;VLOOKUP(T$2,환경!$A$3:$B$8,2),추출!$Q$2:$Q$55723,"A")</f>
        <v>414340</v>
      </c>
      <c r="U37" s="4">
        <f ca="1">SUMIFS(추출!$H$2:$H$55723,추출!$P$2:$P$55723,집계!$C37,추출!$D$2:$D$55723,집계!$D37,추출!$O$2:$O$55723,"정상*",추출!$F$2:$F$55723,집계!U$1,추출!$M$2:$M$55723,집계!U$2,추출!$J$2:$J$55723,"&lt;="&amp;VLOOKUP(U$2,환경!$A$3:$B$8,2),추출!$Q$2:$Q$55723,"A")</f>
        <v>300000</v>
      </c>
      <c r="V37" s="4">
        <f t="shared" ca="1" si="86"/>
        <v>714340</v>
      </c>
      <c r="W37" s="25">
        <f t="shared" ca="1" si="87"/>
        <v>21497</v>
      </c>
      <c r="X37" s="4">
        <f ca="1">SUMIFS(추출!$H$2:$H$55723,추출!$P$2:$P$55723,집계!$C37,추출!$D$2:$D$55723,집계!$D37,추출!$O$2:$O$55723,"유지*",추출!$F$2:$F$55723,집계!X$1,추출!$M$2:$M$55723,집계!X$2,추출!$J$2:$J$55723,"&lt;="&amp;VLOOKUP(X$2,환경!$A$3:$B$8,2),추출!$Q$2:$Q$55723,"B")</f>
        <v>107860</v>
      </c>
      <c r="Y37" s="4">
        <f ca="1">SUMIFS(추출!$H$2:$H$55723,추출!$P$2:$P$55723,집계!$C37,추출!$D$2:$D$55723,집계!$D37,추출!$O$2:$O$55723,"유지*",추출!$F$2:$F$55723,집계!Y$1,추출!$M$2:$M$55723,집계!Y$2,추출!$J$2:$J$55723,"&lt;="&amp;VLOOKUP(Y$2,환경!$A$3:$B$8,2),추출!$Q$2:$Q$55723,"B")</f>
        <v>670677</v>
      </c>
      <c r="Z37" s="4">
        <f t="shared" ca="1" si="10"/>
        <v>778537</v>
      </c>
      <c r="AA37" s="25">
        <f t="shared" ca="1" si="88"/>
        <v>-42700</v>
      </c>
      <c r="AB37" s="4">
        <f ca="1">SUMIFS(추출!$H$2:$H$55723,추출!$P$2:$P$55723,집계!$C37,추출!$D$2:$D$55723,집계!$D37,추출!$O$2:$O$55723,"정상*",추출!$F$2:$F$55723,집계!AB$1,추출!$M$2:$M$55723,집계!AB$2,추출!$J$2:$J$55723,"&lt;="&amp;VLOOKUP(AB$2,환경!$A$3:$B$8,2),추출!$Q$2:$Q$55723,"A")</f>
        <v>0</v>
      </c>
      <c r="AC37" s="4">
        <f ca="1">SUMIFS(추출!$H$2:$H$55723,추출!$P$2:$P$55723,집계!$C37,추출!$D$2:$D$55723,집계!$D37,추출!$O$2:$O$55723,"정상*",추출!$F$2:$F$55723,집계!AC$1,추출!$M$2:$M$55723,집계!AC$2,추출!$J$2:$J$55723,"&lt;="&amp;VLOOKUP(AC$2,환경!$A$3:$B$8,2),추출!$Q$2:$Q$55723,"A")</f>
        <v>0</v>
      </c>
      <c r="AD37" s="4">
        <f t="shared" ca="1" si="89"/>
        <v>0</v>
      </c>
      <c r="AE37" s="25">
        <f t="shared" ca="1" si="77"/>
        <v>735837</v>
      </c>
    </row>
    <row r="38" spans="1:31">
      <c r="A38" s="4">
        <f>VLOOKUP($C38,환경!$T$3:$V$22,3,0)</f>
        <v>1</v>
      </c>
      <c r="B38" s="4" t="str">
        <f t="shared" ca="1" si="0"/>
        <v>자율</v>
      </c>
      <c r="C38" s="6" t="s">
        <v>25</v>
      </c>
      <c r="D38" s="7" t="s">
        <v>156</v>
      </c>
      <c r="E38" s="4">
        <f ca="1">SUMIFS(추출!$H$2:$H$55723,추출!$P$2:$P$55723,집계!$C38,추출!$D$2:$D$55723,집계!$D38,추출!$O$2:$O$55723,"정상*",추출!$F$2:$F$55723,집계!E$1,추출!$M$2:$M$55723,집계!E$2,추출!$J$2:$J$55723,"&lt;="&amp;VLOOKUP(E$2,환경!$A$3:$B$8,2),추출!$Q$2:$Q$55723,"A")</f>
        <v>178000</v>
      </c>
      <c r="F38" s="4">
        <f ca="1">SUMIFS(추출!$H$2:$H$55723,추출!$P$2:$P$55723,집계!$C38,추출!$D$2:$D$55723,집계!$D38,추출!$O$2:$O$55723,"정상*",추출!$F$2:$F$55723,집계!F$1,추출!$M$2:$M$55723,집계!F$2,추출!$J$2:$J$55723,"&lt;="&amp;VLOOKUP(F$2,환경!$A$3:$B$8,2),추출!$Q$2:$Q$55723,"A")</f>
        <v>137750</v>
      </c>
      <c r="G38" s="4">
        <f t="shared" ca="1" si="79"/>
        <v>315750</v>
      </c>
      <c r="H38" s="4">
        <f ca="1">SUMIFS(추출!$H$2:$H$55723,추출!$P$2:$P$55723,집계!$C38,추출!$D$2:$D$55723,집계!$D38,추출!$O$2:$O$55723,"정상*",추출!$F$2:$F$55723,집계!H$1,추출!$M$2:$M$55723,집계!H$2,추출!$J$2:$J$55723,"&lt;="&amp;VLOOKUP(H$2,환경!$A$3:$B$8,2),추출!$Q$2:$Q$55723,"A")</f>
        <v>210478</v>
      </c>
      <c r="I38" s="4">
        <f ca="1">SUMIFS(추출!$H$2:$H$55723,추출!$P$2:$P$55723,집계!$C38,추출!$D$2:$D$55723,집계!$D38,추출!$O$2:$O$55723,"정상*",추출!$F$2:$F$55723,집계!I$1,추출!$M$2:$M$55723,집계!I$2,추출!$J$2:$J$55723,"&lt;="&amp;VLOOKUP(I$2,환경!$A$3:$B$8,2),추출!$Q$2:$Q$55723,"A")</f>
        <v>0</v>
      </c>
      <c r="J38" s="4">
        <f t="shared" ca="1" si="80"/>
        <v>210478</v>
      </c>
      <c r="K38" s="25">
        <f t="shared" ca="1" si="81"/>
        <v>105272</v>
      </c>
      <c r="L38" s="4">
        <f ca="1">SUMIFS(추출!$H$2:$H$55723,추출!$P$2:$P$55723,집계!$C38,추출!$D$2:$D$55723,집계!$D38,추출!$O$2:$O$55723,"정상*",추출!$F$2:$F$55723,집계!L$1,추출!$M$2:$M$55723,집계!L$2,추출!$J$2:$J$55723,"&lt;="&amp;VLOOKUP(L$2,환경!$A$3:$B$8,2),추출!$Q$2:$Q$55723,"A")</f>
        <v>501620</v>
      </c>
      <c r="M38" s="4">
        <f ca="1">SUMIFS(추출!$H$2:$H$55723,추출!$P$2:$P$55723,집계!$C38,추출!$D$2:$D$55723,집계!$D38,추출!$O$2:$O$55723,"정상*",추출!$F$2:$F$55723,집계!M$1,추출!$M$2:$M$55723,집계!M$2,추출!$J$2:$J$55723,"&lt;="&amp;VLOOKUP(M$2,환경!$A$3:$B$8,2),추출!$Q$2:$Q$55723,"A")</f>
        <v>0</v>
      </c>
      <c r="N38" s="4">
        <f t="shared" ca="1" si="82"/>
        <v>501620</v>
      </c>
      <c r="O38" s="25">
        <f t="shared" ca="1" si="83"/>
        <v>-185870</v>
      </c>
      <c r="P38" s="4">
        <f ca="1">SUMIFS(추출!$H$2:$H$55723,추출!$P$2:$P$55723,집계!$C38,추출!$D$2:$D$55723,집계!$D38,추출!$O$2:$O$55723,"정상*",추출!$F$2:$F$55723,집계!P$1,추출!$M$2:$M$55723,집계!P$2,추출!$J$2:$J$55723,"&lt;="&amp;VLOOKUP(P$2,환경!$A$3:$B$8,2),추출!$Q$2:$Q$55723,"A")</f>
        <v>714240</v>
      </c>
      <c r="Q38" s="4">
        <f ca="1">SUMIFS(추출!$H$2:$H$55723,추출!$P$2:$P$55723,집계!$C38,추출!$D$2:$D$55723,집계!$D38,추출!$O$2:$O$55723,"정상*",추출!$F$2:$F$55723,집계!Q$1,추출!$M$2:$M$55723,집계!Q$2,추출!$J$2:$J$55723,"&lt;="&amp;VLOOKUP(Q$2,환경!$A$3:$B$8,2),추출!$Q$2:$Q$55723,"A")</f>
        <v>0</v>
      </c>
      <c r="R38" s="4">
        <f t="shared" ca="1" si="84"/>
        <v>714240</v>
      </c>
      <c r="S38" s="25">
        <f t="shared" ca="1" si="85"/>
        <v>-398490</v>
      </c>
      <c r="T38" s="4">
        <f ca="1">SUMIFS(추출!$H$2:$H$55723,추출!$P$2:$P$55723,집계!$C38,추출!$D$2:$D$55723,집계!$D38,추출!$O$2:$O$55723,"정상*",추출!$F$2:$F$55723,집계!T$1,추출!$M$2:$M$55723,집계!T$2,추출!$J$2:$J$55723,"&lt;="&amp;VLOOKUP(T$2,환경!$A$3:$B$8,2),추출!$Q$2:$Q$55723,"A")</f>
        <v>564738</v>
      </c>
      <c r="U38" s="4">
        <f ca="1">SUMIFS(추출!$H$2:$H$55723,추출!$P$2:$P$55723,집계!$C38,추출!$D$2:$D$55723,집계!$D38,추출!$O$2:$O$55723,"정상*",추출!$F$2:$F$55723,집계!U$1,추출!$M$2:$M$55723,집계!U$2,추출!$J$2:$J$55723,"&lt;="&amp;VLOOKUP(U$2,환경!$A$3:$B$8,2),추출!$Q$2:$Q$55723,"A")</f>
        <v>0</v>
      </c>
      <c r="V38" s="4">
        <f t="shared" ca="1" si="86"/>
        <v>564738</v>
      </c>
      <c r="W38" s="25">
        <f t="shared" ca="1" si="87"/>
        <v>-248988</v>
      </c>
      <c r="X38" s="4">
        <f ca="1">SUMIFS(추출!$H$2:$H$55723,추출!$P$2:$P$55723,집계!$C38,추출!$D$2:$D$55723,집계!$D38,추출!$O$2:$O$55723,"유지*",추출!$F$2:$F$55723,집계!X$1,추출!$M$2:$M$55723,집계!X$2,추출!$J$2:$J$55723,"&lt;="&amp;VLOOKUP(X$2,환경!$A$3:$B$8,2),추출!$Q$2:$Q$55723,"B")</f>
        <v>178000</v>
      </c>
      <c r="Y38" s="4">
        <f ca="1">SUMIFS(추출!$H$2:$H$55723,추출!$P$2:$P$55723,집계!$C38,추출!$D$2:$D$55723,집계!$D38,추출!$O$2:$O$55723,"유지*",추출!$F$2:$F$55723,집계!Y$1,추출!$M$2:$M$55723,집계!Y$2,추출!$J$2:$J$55723,"&lt;="&amp;VLOOKUP(Y$2,환경!$A$3:$B$8,2),추출!$Q$2:$Q$55723,"B")</f>
        <v>137750</v>
      </c>
      <c r="Z38" s="4">
        <f t="shared" ca="1" si="10"/>
        <v>315750</v>
      </c>
      <c r="AA38" s="25">
        <f t="shared" ca="1" si="88"/>
        <v>0</v>
      </c>
      <c r="AB38" s="4">
        <f ca="1">SUMIFS(추출!$H$2:$H$55723,추출!$P$2:$P$55723,집계!$C38,추출!$D$2:$D$55723,집계!$D38,추출!$O$2:$O$55723,"정상*",추출!$F$2:$F$55723,집계!AB$1,추출!$M$2:$M$55723,집계!AB$2,추출!$J$2:$J$55723,"&lt;="&amp;VLOOKUP(AB$2,환경!$A$3:$B$8,2),추출!$Q$2:$Q$55723,"A")</f>
        <v>0</v>
      </c>
      <c r="AC38" s="4">
        <f ca="1">SUMIFS(추출!$H$2:$H$55723,추출!$P$2:$P$55723,집계!$C38,추출!$D$2:$D$55723,집계!$D38,추출!$O$2:$O$55723,"정상*",추출!$F$2:$F$55723,집계!AC$1,추출!$M$2:$M$55723,집계!AC$2,추출!$J$2:$J$55723,"&lt;="&amp;VLOOKUP(AC$2,환경!$A$3:$B$8,2),추출!$Q$2:$Q$55723,"A")</f>
        <v>0</v>
      </c>
      <c r="AD38" s="4">
        <f t="shared" ca="1" si="89"/>
        <v>0</v>
      </c>
      <c r="AE38" s="25">
        <f t="shared" ca="1" si="77"/>
        <v>315750</v>
      </c>
    </row>
    <row r="39" spans="1:31">
      <c r="A39" s="4">
        <f>VLOOKUP($C39,환경!$T$3:$V$22,3,0)</f>
        <v>1</v>
      </c>
      <c r="B39" s="4" t="str">
        <f t="shared" ca="1" si="0"/>
        <v>자율</v>
      </c>
      <c r="C39" s="6" t="s">
        <v>25</v>
      </c>
      <c r="D39" s="7" t="s">
        <v>143</v>
      </c>
      <c r="E39" s="4">
        <f ca="1">SUMIFS(추출!$H$2:$H$55723,추출!$P$2:$P$55723,집계!$C39,추출!$D$2:$D$55723,집계!$D39,추출!$O$2:$O$55723,"정상*",추출!$F$2:$F$55723,집계!E$1,추출!$M$2:$M$55723,집계!E$2,추출!$J$2:$J$55723,"&lt;="&amp;VLOOKUP(E$2,환경!$A$3:$B$8,2),추출!$Q$2:$Q$55723,"A")</f>
        <v>0</v>
      </c>
      <c r="F39" s="4">
        <f ca="1">SUMIFS(추출!$H$2:$H$55723,추출!$P$2:$P$55723,집계!$C39,추출!$D$2:$D$55723,집계!$D39,추출!$O$2:$O$55723,"정상*",추출!$F$2:$F$55723,집계!F$1,추출!$M$2:$M$55723,집계!F$2,추출!$J$2:$J$55723,"&lt;="&amp;VLOOKUP(F$2,환경!$A$3:$B$8,2),추출!$Q$2:$Q$55723,"A")</f>
        <v>0</v>
      </c>
      <c r="G39" s="4">
        <f t="shared" ca="1" si="79"/>
        <v>0</v>
      </c>
      <c r="H39" s="4">
        <f ca="1">SUMIFS(추출!$H$2:$H$55723,추출!$P$2:$P$55723,집계!$C39,추출!$D$2:$D$55723,집계!$D39,추출!$O$2:$O$55723,"정상*",추출!$F$2:$F$55723,집계!H$1,추출!$M$2:$M$55723,집계!H$2,추출!$J$2:$J$55723,"&lt;="&amp;VLOOKUP(H$2,환경!$A$3:$B$8,2),추출!$Q$2:$Q$55723,"A")</f>
        <v>0</v>
      </c>
      <c r="I39" s="4">
        <f ca="1">SUMIFS(추출!$H$2:$H$55723,추출!$P$2:$P$55723,집계!$C39,추출!$D$2:$D$55723,집계!$D39,추출!$O$2:$O$55723,"정상*",추출!$F$2:$F$55723,집계!I$1,추출!$M$2:$M$55723,집계!I$2,추출!$J$2:$J$55723,"&lt;="&amp;VLOOKUP(I$2,환경!$A$3:$B$8,2),추출!$Q$2:$Q$55723,"A")</f>
        <v>0</v>
      </c>
      <c r="J39" s="4">
        <f t="shared" ca="1" si="80"/>
        <v>0</v>
      </c>
      <c r="K39" s="25">
        <f t="shared" ca="1" si="81"/>
        <v>0</v>
      </c>
      <c r="L39" s="4">
        <f ca="1">SUMIFS(추출!$H$2:$H$55723,추출!$P$2:$P$55723,집계!$C39,추출!$D$2:$D$55723,집계!$D39,추출!$O$2:$O$55723,"정상*",추출!$F$2:$F$55723,집계!L$1,추출!$M$2:$M$55723,집계!L$2,추출!$J$2:$J$55723,"&lt;="&amp;VLOOKUP(L$2,환경!$A$3:$B$8,2),추출!$Q$2:$Q$55723,"A")</f>
        <v>0</v>
      </c>
      <c r="M39" s="4">
        <f ca="1">SUMIFS(추출!$H$2:$H$55723,추출!$P$2:$P$55723,집계!$C39,추출!$D$2:$D$55723,집계!$D39,추출!$O$2:$O$55723,"정상*",추출!$F$2:$F$55723,집계!M$1,추출!$M$2:$M$55723,집계!M$2,추출!$J$2:$J$55723,"&lt;="&amp;VLOOKUP(M$2,환경!$A$3:$B$8,2),추출!$Q$2:$Q$55723,"A")</f>
        <v>0</v>
      </c>
      <c r="N39" s="4">
        <f t="shared" ca="1" si="82"/>
        <v>0</v>
      </c>
      <c r="O39" s="25">
        <f t="shared" ca="1" si="83"/>
        <v>0</v>
      </c>
      <c r="P39" s="4">
        <f ca="1">SUMIFS(추출!$H$2:$H$55723,추출!$P$2:$P$55723,집계!$C39,추출!$D$2:$D$55723,집계!$D39,추출!$O$2:$O$55723,"정상*",추출!$F$2:$F$55723,집계!P$1,추출!$M$2:$M$55723,집계!P$2,추출!$J$2:$J$55723,"&lt;="&amp;VLOOKUP(P$2,환경!$A$3:$B$8,2),추출!$Q$2:$Q$55723,"A")</f>
        <v>0</v>
      </c>
      <c r="Q39" s="4">
        <f ca="1">SUMIFS(추출!$H$2:$H$55723,추출!$P$2:$P$55723,집계!$C39,추출!$D$2:$D$55723,집계!$D39,추출!$O$2:$O$55723,"정상*",추출!$F$2:$F$55723,집계!Q$1,추출!$M$2:$M$55723,집계!Q$2,추출!$J$2:$J$55723,"&lt;="&amp;VLOOKUP(Q$2,환경!$A$3:$B$8,2),추출!$Q$2:$Q$55723,"A")</f>
        <v>0</v>
      </c>
      <c r="R39" s="4">
        <f t="shared" ca="1" si="84"/>
        <v>0</v>
      </c>
      <c r="S39" s="25">
        <f t="shared" ca="1" si="85"/>
        <v>0</v>
      </c>
      <c r="T39" s="4">
        <f ca="1">SUMIFS(추출!$H$2:$H$55723,추출!$P$2:$P$55723,집계!$C39,추출!$D$2:$D$55723,집계!$D39,추출!$O$2:$O$55723,"정상*",추출!$F$2:$F$55723,집계!T$1,추출!$M$2:$M$55723,집계!T$2,추출!$J$2:$J$55723,"&lt;="&amp;VLOOKUP(T$2,환경!$A$3:$B$8,2),추출!$Q$2:$Q$55723,"A")</f>
        <v>0</v>
      </c>
      <c r="U39" s="4">
        <f ca="1">SUMIFS(추출!$H$2:$H$55723,추출!$P$2:$P$55723,집계!$C39,추출!$D$2:$D$55723,집계!$D39,추출!$O$2:$O$55723,"정상*",추출!$F$2:$F$55723,집계!U$1,추출!$M$2:$M$55723,집계!U$2,추출!$J$2:$J$55723,"&lt;="&amp;VLOOKUP(U$2,환경!$A$3:$B$8,2),추출!$Q$2:$Q$55723,"A")</f>
        <v>0</v>
      </c>
      <c r="V39" s="4">
        <f t="shared" ca="1" si="86"/>
        <v>0</v>
      </c>
      <c r="W39" s="25">
        <f t="shared" ca="1" si="87"/>
        <v>0</v>
      </c>
      <c r="X39" s="4">
        <f ca="1">SUMIFS(추출!$H$2:$H$55723,추출!$P$2:$P$55723,집계!$C39,추출!$D$2:$D$55723,집계!$D39,추출!$O$2:$O$55723,"유지*",추출!$F$2:$F$55723,집계!X$1,추출!$M$2:$M$55723,집계!X$2,추출!$J$2:$J$55723,"&lt;="&amp;VLOOKUP(X$2,환경!$A$3:$B$8,2),추출!$Q$2:$Q$55723,"B")</f>
        <v>0</v>
      </c>
      <c r="Y39" s="4">
        <f ca="1">SUMIFS(추출!$H$2:$H$55723,추출!$P$2:$P$55723,집계!$C39,추출!$D$2:$D$55723,집계!$D39,추출!$O$2:$O$55723,"유지*",추출!$F$2:$F$55723,집계!Y$1,추출!$M$2:$M$55723,집계!Y$2,추출!$J$2:$J$55723,"&lt;="&amp;VLOOKUP(Y$2,환경!$A$3:$B$8,2),추출!$Q$2:$Q$55723,"B")</f>
        <v>0</v>
      </c>
      <c r="Z39" s="4">
        <f t="shared" ca="1" si="10"/>
        <v>0</v>
      </c>
      <c r="AA39" s="25">
        <f t="shared" ca="1" si="88"/>
        <v>0</v>
      </c>
      <c r="AB39" s="4">
        <f ca="1">SUMIFS(추출!$H$2:$H$55723,추출!$P$2:$P$55723,집계!$C39,추출!$D$2:$D$55723,집계!$D39,추출!$O$2:$O$55723,"정상*",추출!$F$2:$F$55723,집계!AB$1,추출!$M$2:$M$55723,집계!AB$2,추출!$J$2:$J$55723,"&lt;="&amp;VLOOKUP(AB$2,환경!$A$3:$B$8,2),추출!$Q$2:$Q$55723,"A")</f>
        <v>0</v>
      </c>
      <c r="AC39" s="4">
        <f ca="1">SUMIFS(추출!$H$2:$H$55723,추출!$P$2:$P$55723,집계!$C39,추출!$D$2:$D$55723,집계!$D39,추출!$O$2:$O$55723,"정상*",추출!$F$2:$F$55723,집계!AC$1,추출!$M$2:$M$55723,집계!AC$2,추출!$J$2:$J$55723,"&lt;="&amp;VLOOKUP(AC$2,환경!$A$3:$B$8,2),추출!$Q$2:$Q$55723,"A")</f>
        <v>0</v>
      </c>
      <c r="AD39" s="4">
        <f t="shared" ca="1" si="89"/>
        <v>0</v>
      </c>
      <c r="AE39" s="25">
        <f t="shared" ca="1" si="77"/>
        <v>0</v>
      </c>
    </row>
    <row r="40" spans="1:31">
      <c r="A40" s="4">
        <f>VLOOKUP($C40,환경!$T$3:$V$22,3,0)</f>
        <v>1</v>
      </c>
      <c r="B40" s="4" t="str">
        <f t="shared" ca="1" si="0"/>
        <v>자율</v>
      </c>
      <c r="C40" s="6" t="s">
        <v>25</v>
      </c>
      <c r="D40" s="7" t="s">
        <v>160</v>
      </c>
      <c r="E40" s="4">
        <f ca="1">SUMIFS(추출!$H$2:$H$55723,추출!$P$2:$P$55723,집계!$C40,추출!$D$2:$D$55723,집계!$D40,추출!$O$2:$O$55723,"정상*",추출!$F$2:$F$55723,집계!E$1,추출!$M$2:$M$55723,집계!E$2,추출!$J$2:$J$55723,"&lt;="&amp;VLOOKUP(E$2,환경!$A$3:$B$8,2),추출!$Q$2:$Q$55723,"A")</f>
        <v>322469</v>
      </c>
      <c r="F40" s="4">
        <f ca="1">SUMIFS(추출!$H$2:$H$55723,추출!$P$2:$P$55723,집계!$C40,추출!$D$2:$D$55723,집계!$D40,추출!$O$2:$O$55723,"정상*",추출!$F$2:$F$55723,집계!F$1,추출!$M$2:$M$55723,집계!F$2,추출!$J$2:$J$55723,"&lt;="&amp;VLOOKUP(F$2,환경!$A$3:$B$8,2),추출!$Q$2:$Q$55723,"A")</f>
        <v>227790</v>
      </c>
      <c r="G40" s="4">
        <f t="shared" ca="1" si="79"/>
        <v>550259</v>
      </c>
      <c r="H40" s="4">
        <f ca="1">SUMIFS(추출!$H$2:$H$55723,추출!$P$2:$P$55723,집계!$C40,추출!$D$2:$D$55723,집계!$D40,추출!$O$2:$O$55723,"정상*",추출!$F$2:$F$55723,집계!H$1,추출!$M$2:$M$55723,집계!H$2,추출!$J$2:$J$55723,"&lt;="&amp;VLOOKUP(H$2,환경!$A$3:$B$8,2),추출!$Q$2:$Q$55723,"A")</f>
        <v>297302</v>
      </c>
      <c r="I40" s="4">
        <f ca="1">SUMIFS(추출!$H$2:$H$55723,추출!$P$2:$P$55723,집계!$C40,추출!$D$2:$D$55723,집계!$D40,추출!$O$2:$O$55723,"정상*",추출!$F$2:$F$55723,집계!I$1,추출!$M$2:$M$55723,집계!I$2,추출!$J$2:$J$55723,"&lt;="&amp;VLOOKUP(I$2,환경!$A$3:$B$8,2),추출!$Q$2:$Q$55723,"A")</f>
        <v>0</v>
      </c>
      <c r="J40" s="4">
        <f t="shared" ca="1" si="80"/>
        <v>297302</v>
      </c>
      <c r="K40" s="25">
        <f t="shared" ca="1" si="81"/>
        <v>252957</v>
      </c>
      <c r="L40" s="4">
        <f ca="1">SUMIFS(추출!$H$2:$H$55723,추출!$P$2:$P$55723,집계!$C40,추출!$D$2:$D$55723,집계!$D40,추출!$O$2:$O$55723,"정상*",추출!$F$2:$F$55723,집계!L$1,추출!$M$2:$M$55723,집계!L$2,추출!$J$2:$J$55723,"&lt;="&amp;VLOOKUP(L$2,환경!$A$3:$B$8,2),추출!$Q$2:$Q$55723,"A")</f>
        <v>136000</v>
      </c>
      <c r="M40" s="4">
        <f ca="1">SUMIFS(추출!$H$2:$H$55723,추출!$P$2:$P$55723,집계!$C40,추출!$D$2:$D$55723,집계!$D40,추출!$O$2:$O$55723,"정상*",추출!$F$2:$F$55723,집계!M$1,추출!$M$2:$M$55723,집계!M$2,추출!$J$2:$J$55723,"&lt;="&amp;VLOOKUP(M$2,환경!$A$3:$B$8,2),추출!$Q$2:$Q$55723,"A")</f>
        <v>165316</v>
      </c>
      <c r="N40" s="4">
        <f t="shared" ca="1" si="82"/>
        <v>301316</v>
      </c>
      <c r="O40" s="25">
        <f t="shared" ca="1" si="83"/>
        <v>248943</v>
      </c>
      <c r="P40" s="4">
        <f ca="1">SUMIFS(추출!$H$2:$H$55723,추출!$P$2:$P$55723,집계!$C40,추출!$D$2:$D$55723,집계!$D40,추출!$O$2:$O$55723,"정상*",추출!$F$2:$F$55723,집계!P$1,추출!$M$2:$M$55723,집계!P$2,추출!$J$2:$J$55723,"&lt;="&amp;VLOOKUP(P$2,환경!$A$3:$B$8,2),추출!$Q$2:$Q$55723,"A")</f>
        <v>149676</v>
      </c>
      <c r="Q40" s="4">
        <f ca="1">SUMIFS(추출!$H$2:$H$55723,추출!$P$2:$P$55723,집계!$C40,추출!$D$2:$D$55723,집계!$D40,추출!$O$2:$O$55723,"정상*",추출!$F$2:$F$55723,집계!Q$1,추출!$M$2:$M$55723,집계!Q$2,추출!$J$2:$J$55723,"&lt;="&amp;VLOOKUP(Q$2,환경!$A$3:$B$8,2),추출!$Q$2:$Q$55723,"A")</f>
        <v>30350</v>
      </c>
      <c r="R40" s="4">
        <f t="shared" ca="1" si="84"/>
        <v>180026</v>
      </c>
      <c r="S40" s="25">
        <f t="shared" ca="1" si="85"/>
        <v>370233</v>
      </c>
      <c r="T40" s="4">
        <f ca="1">SUMIFS(추출!$H$2:$H$55723,추출!$P$2:$P$55723,집계!$C40,추출!$D$2:$D$55723,집계!$D40,추출!$O$2:$O$55723,"정상*",추출!$F$2:$F$55723,집계!T$1,추출!$M$2:$M$55723,집계!T$2,추출!$J$2:$J$55723,"&lt;="&amp;VLOOKUP(T$2,환경!$A$3:$B$8,2),추출!$Q$2:$Q$55723,"A")</f>
        <v>374129</v>
      </c>
      <c r="U40" s="4">
        <f ca="1">SUMIFS(추출!$H$2:$H$55723,추출!$P$2:$P$55723,집계!$C40,추출!$D$2:$D$55723,집계!$D40,추출!$O$2:$O$55723,"정상*",추출!$F$2:$F$55723,집계!U$1,추출!$M$2:$M$55723,집계!U$2,추출!$J$2:$J$55723,"&lt;="&amp;VLOOKUP(U$2,환경!$A$3:$B$8,2),추출!$Q$2:$Q$55723,"A")</f>
        <v>275681</v>
      </c>
      <c r="V40" s="4">
        <f t="shared" ca="1" si="86"/>
        <v>649810</v>
      </c>
      <c r="W40" s="25">
        <f t="shared" ca="1" si="87"/>
        <v>-99551</v>
      </c>
      <c r="X40" s="4">
        <f ca="1">SUMIFS(추출!$H$2:$H$55723,추출!$P$2:$P$55723,집계!$C40,추출!$D$2:$D$55723,집계!$D40,추출!$O$2:$O$55723,"유지*",추출!$F$2:$F$55723,집계!X$1,추출!$M$2:$M$55723,집계!X$2,추출!$J$2:$J$55723,"&lt;="&amp;VLOOKUP(X$2,환경!$A$3:$B$8,2),추출!$Q$2:$Q$55723,"B")</f>
        <v>322469</v>
      </c>
      <c r="Y40" s="4">
        <f ca="1">SUMIFS(추출!$H$2:$H$55723,추출!$P$2:$P$55723,집계!$C40,추출!$D$2:$D$55723,집계!$D40,추출!$O$2:$O$55723,"유지*",추출!$F$2:$F$55723,집계!Y$1,추출!$M$2:$M$55723,집계!Y$2,추출!$J$2:$J$55723,"&lt;="&amp;VLOOKUP(Y$2,환경!$A$3:$B$8,2),추출!$Q$2:$Q$55723,"B")</f>
        <v>227790</v>
      </c>
      <c r="Z40" s="4">
        <f t="shared" ca="1" si="10"/>
        <v>550259</v>
      </c>
      <c r="AA40" s="25">
        <f t="shared" ca="1" si="88"/>
        <v>0</v>
      </c>
      <c r="AB40" s="4">
        <f ca="1">SUMIFS(추출!$H$2:$H$55723,추출!$P$2:$P$55723,집계!$C40,추출!$D$2:$D$55723,집계!$D40,추출!$O$2:$O$55723,"정상*",추출!$F$2:$F$55723,집계!AB$1,추출!$M$2:$M$55723,집계!AB$2,추출!$J$2:$J$55723,"&lt;="&amp;VLOOKUP(AB$2,환경!$A$3:$B$8,2),추출!$Q$2:$Q$55723,"A")</f>
        <v>0</v>
      </c>
      <c r="AC40" s="4">
        <f ca="1">SUMIFS(추출!$H$2:$H$55723,추출!$P$2:$P$55723,집계!$C40,추출!$D$2:$D$55723,집계!$D40,추출!$O$2:$O$55723,"정상*",추출!$F$2:$F$55723,집계!AC$1,추출!$M$2:$M$55723,집계!AC$2,추출!$J$2:$J$55723,"&lt;="&amp;VLOOKUP(AC$2,환경!$A$3:$B$8,2),추출!$Q$2:$Q$55723,"A")</f>
        <v>0</v>
      </c>
      <c r="AD40" s="4">
        <f t="shared" ca="1" si="89"/>
        <v>0</v>
      </c>
      <c r="AE40" s="25">
        <f t="shared" ca="1" si="77"/>
        <v>550259</v>
      </c>
    </row>
    <row r="41" spans="1:31">
      <c r="A41" s="4">
        <f>VLOOKUP($C41,환경!$T$3:$V$22,3,0)</f>
        <v>1</v>
      </c>
      <c r="B41" s="4" t="str">
        <f t="shared" ca="1" si="0"/>
        <v>직영</v>
      </c>
      <c r="C41" s="6" t="s">
        <v>8</v>
      </c>
      <c r="D41" s="7" t="s">
        <v>99</v>
      </c>
      <c r="E41" s="4">
        <f ca="1">SUMIFS(추출!$H$2:$H$55723,추출!$P$2:$P$55723,집계!$C41,추출!$D$2:$D$55723,집계!$D41,추출!$O$2:$O$55723,"정상*",추출!$F$2:$F$55723,집계!E$1,추출!$M$2:$M$55723,집계!E$2,추출!$J$2:$J$55723,"&lt;="&amp;VLOOKUP(E$2,환경!$A$3:$B$8,2),추출!$Q$2:$Q$55723,"A")</f>
        <v>0</v>
      </c>
      <c r="F41" s="4">
        <f ca="1">SUMIFS(추출!$H$2:$H$55723,추출!$P$2:$P$55723,집계!$C41,추출!$D$2:$D$55723,집계!$D41,추출!$O$2:$O$55723,"정상*",추출!$F$2:$F$55723,집계!F$1,추출!$M$2:$M$55723,집계!F$2,추출!$J$2:$J$55723,"&lt;="&amp;VLOOKUP(F$2,환경!$A$3:$B$8,2),추출!$Q$2:$Q$55723,"A")</f>
        <v>0</v>
      </c>
      <c r="G41" s="4">
        <f t="shared" ca="1" si="79"/>
        <v>0</v>
      </c>
      <c r="H41" s="4">
        <f ca="1">SUMIFS(추출!$H$2:$H$55723,추출!$P$2:$P$55723,집계!$C41,추출!$D$2:$D$55723,집계!$D41,추출!$O$2:$O$55723,"정상*",추출!$F$2:$F$55723,집계!H$1,추출!$M$2:$M$55723,집계!H$2,추출!$J$2:$J$55723,"&lt;="&amp;VLOOKUP(H$2,환경!$A$3:$B$8,2),추출!$Q$2:$Q$55723,"A")</f>
        <v>0</v>
      </c>
      <c r="I41" s="4">
        <f ca="1">SUMIFS(추출!$H$2:$H$55723,추출!$P$2:$P$55723,집계!$C41,추출!$D$2:$D$55723,집계!$D41,추출!$O$2:$O$55723,"정상*",추출!$F$2:$F$55723,집계!I$1,추출!$M$2:$M$55723,집계!I$2,추출!$J$2:$J$55723,"&lt;="&amp;VLOOKUP(I$2,환경!$A$3:$B$8,2),추출!$Q$2:$Q$55723,"A")</f>
        <v>0</v>
      </c>
      <c r="J41" s="4">
        <f t="shared" ca="1" si="80"/>
        <v>0</v>
      </c>
      <c r="K41" s="25">
        <f t="shared" ca="1" si="81"/>
        <v>0</v>
      </c>
      <c r="L41" s="4">
        <f ca="1">SUMIFS(추출!$H$2:$H$55723,추출!$P$2:$P$55723,집계!$C41,추출!$D$2:$D$55723,집계!$D41,추출!$O$2:$O$55723,"정상*",추출!$F$2:$F$55723,집계!L$1,추출!$M$2:$M$55723,집계!L$2,추출!$J$2:$J$55723,"&lt;="&amp;VLOOKUP(L$2,환경!$A$3:$B$8,2),추출!$Q$2:$Q$55723,"A")</f>
        <v>0</v>
      </c>
      <c r="M41" s="4">
        <f ca="1">SUMIFS(추출!$H$2:$H$55723,추출!$P$2:$P$55723,집계!$C41,추출!$D$2:$D$55723,집계!$D41,추출!$O$2:$O$55723,"정상*",추출!$F$2:$F$55723,집계!M$1,추출!$M$2:$M$55723,집계!M$2,추출!$J$2:$J$55723,"&lt;="&amp;VLOOKUP(M$2,환경!$A$3:$B$8,2),추출!$Q$2:$Q$55723,"A")</f>
        <v>0</v>
      </c>
      <c r="N41" s="4">
        <f t="shared" ca="1" si="82"/>
        <v>0</v>
      </c>
      <c r="O41" s="25">
        <f t="shared" ca="1" si="83"/>
        <v>0</v>
      </c>
      <c r="P41" s="4">
        <f ca="1">SUMIFS(추출!$H$2:$H$55723,추출!$P$2:$P$55723,집계!$C41,추출!$D$2:$D$55723,집계!$D41,추출!$O$2:$O$55723,"정상*",추출!$F$2:$F$55723,집계!P$1,추출!$M$2:$M$55723,집계!P$2,추출!$J$2:$J$55723,"&lt;="&amp;VLOOKUP(P$2,환경!$A$3:$B$8,2),추출!$Q$2:$Q$55723,"A")</f>
        <v>0</v>
      </c>
      <c r="Q41" s="4">
        <f ca="1">SUMIFS(추출!$H$2:$H$55723,추출!$P$2:$P$55723,집계!$C41,추출!$D$2:$D$55723,집계!$D41,추출!$O$2:$O$55723,"정상*",추출!$F$2:$F$55723,집계!Q$1,추출!$M$2:$M$55723,집계!Q$2,추출!$J$2:$J$55723,"&lt;="&amp;VLOOKUP(Q$2,환경!$A$3:$B$8,2),추출!$Q$2:$Q$55723,"A")</f>
        <v>0</v>
      </c>
      <c r="R41" s="4">
        <f t="shared" ca="1" si="84"/>
        <v>0</v>
      </c>
      <c r="S41" s="25">
        <f t="shared" ca="1" si="85"/>
        <v>0</v>
      </c>
      <c r="T41" s="4">
        <f ca="1">SUMIFS(추출!$H$2:$H$55723,추출!$P$2:$P$55723,집계!$C41,추출!$D$2:$D$55723,집계!$D41,추출!$O$2:$O$55723,"정상*",추출!$F$2:$F$55723,집계!T$1,추출!$M$2:$M$55723,집계!T$2,추출!$J$2:$J$55723,"&lt;="&amp;VLOOKUP(T$2,환경!$A$3:$B$8,2),추출!$Q$2:$Q$55723,"A")</f>
        <v>0</v>
      </c>
      <c r="U41" s="4">
        <f ca="1">SUMIFS(추출!$H$2:$H$55723,추출!$P$2:$P$55723,집계!$C41,추출!$D$2:$D$55723,집계!$D41,추출!$O$2:$O$55723,"정상*",추출!$F$2:$F$55723,집계!U$1,추출!$M$2:$M$55723,집계!U$2,추출!$J$2:$J$55723,"&lt;="&amp;VLOOKUP(U$2,환경!$A$3:$B$8,2),추출!$Q$2:$Q$55723,"A")</f>
        <v>0</v>
      </c>
      <c r="V41" s="4">
        <f t="shared" ca="1" si="86"/>
        <v>0</v>
      </c>
      <c r="W41" s="25">
        <f t="shared" ca="1" si="87"/>
        <v>0</v>
      </c>
      <c r="X41" s="4">
        <f ca="1">SUMIFS(추출!$H$2:$H$55723,추출!$P$2:$P$55723,집계!$C41,추출!$D$2:$D$55723,집계!$D41,추출!$O$2:$O$55723,"유지*",추출!$F$2:$F$55723,집계!X$1,추출!$M$2:$M$55723,집계!X$2,추출!$J$2:$J$55723,"&lt;="&amp;VLOOKUP(X$2,환경!$A$3:$B$8,2),추출!$Q$2:$Q$55723,"B")</f>
        <v>0</v>
      </c>
      <c r="Y41" s="4">
        <f ca="1">SUMIFS(추출!$H$2:$H$55723,추출!$P$2:$P$55723,집계!$C41,추출!$D$2:$D$55723,집계!$D41,추출!$O$2:$O$55723,"유지*",추출!$F$2:$F$55723,집계!Y$1,추출!$M$2:$M$55723,집계!Y$2,추출!$J$2:$J$55723,"&lt;="&amp;VLOOKUP(Y$2,환경!$A$3:$B$8,2),추출!$Q$2:$Q$55723,"B")</f>
        <v>0</v>
      </c>
      <c r="Z41" s="4">
        <f t="shared" ca="1" si="10"/>
        <v>0</v>
      </c>
      <c r="AA41" s="25">
        <f t="shared" ca="1" si="88"/>
        <v>0</v>
      </c>
      <c r="AB41" s="4">
        <f ca="1">SUMIFS(추출!$H$2:$H$55723,추출!$P$2:$P$55723,집계!$C41,추출!$D$2:$D$55723,집계!$D41,추출!$O$2:$O$55723,"정상*",추출!$F$2:$F$55723,집계!AB$1,추출!$M$2:$M$55723,집계!AB$2,추출!$J$2:$J$55723,"&lt;="&amp;VLOOKUP(AB$2,환경!$A$3:$B$8,2),추출!$Q$2:$Q$55723,"A")</f>
        <v>0</v>
      </c>
      <c r="AC41" s="4">
        <f ca="1">SUMIFS(추출!$H$2:$H$55723,추출!$P$2:$P$55723,집계!$C41,추출!$D$2:$D$55723,집계!$D41,추출!$O$2:$O$55723,"정상*",추출!$F$2:$F$55723,집계!AC$1,추출!$M$2:$M$55723,집계!AC$2,추출!$J$2:$J$55723,"&lt;="&amp;VLOOKUP(AC$2,환경!$A$3:$B$8,2),추출!$Q$2:$Q$55723,"A")</f>
        <v>0</v>
      </c>
      <c r="AD41" s="4">
        <f t="shared" ca="1" si="89"/>
        <v>0</v>
      </c>
      <c r="AE41" s="25">
        <f t="shared" ca="1" si="77"/>
        <v>0</v>
      </c>
    </row>
    <row r="42" spans="1:31">
      <c r="A42" s="4">
        <f>VLOOKUP($C42,환경!$T$3:$V$22,3,0)</f>
        <v>1</v>
      </c>
      <c r="B42" s="4" t="str">
        <f t="shared" ca="1" si="0"/>
        <v>직영</v>
      </c>
      <c r="C42" s="6" t="s">
        <v>8</v>
      </c>
      <c r="D42" s="7" t="s">
        <v>104</v>
      </c>
      <c r="E42" s="4">
        <f ca="1">SUMIFS(추출!$H$2:$H$55723,추출!$P$2:$P$55723,집계!$C42,추출!$D$2:$D$55723,집계!$D42,추출!$O$2:$O$55723,"정상*",추출!$F$2:$F$55723,집계!E$1,추출!$M$2:$M$55723,집계!E$2,추출!$J$2:$J$55723,"&lt;="&amp;VLOOKUP(E$2,환경!$A$3:$B$8,2),추출!$Q$2:$Q$55723,"A")</f>
        <v>0</v>
      </c>
      <c r="F42" s="4">
        <f ca="1">SUMIFS(추출!$H$2:$H$55723,추출!$P$2:$P$55723,집계!$C42,추출!$D$2:$D$55723,집계!$D42,추출!$O$2:$O$55723,"정상*",추출!$F$2:$F$55723,집계!F$1,추출!$M$2:$M$55723,집계!F$2,추출!$J$2:$J$55723,"&lt;="&amp;VLOOKUP(F$2,환경!$A$3:$B$8,2),추출!$Q$2:$Q$55723,"A")</f>
        <v>0</v>
      </c>
      <c r="G42" s="4">
        <f t="shared" ca="1" si="79"/>
        <v>0</v>
      </c>
      <c r="H42" s="4">
        <f ca="1">SUMIFS(추출!$H$2:$H$55723,추출!$P$2:$P$55723,집계!$C42,추출!$D$2:$D$55723,집계!$D42,추출!$O$2:$O$55723,"정상*",추출!$F$2:$F$55723,집계!H$1,추출!$M$2:$M$55723,집계!H$2,추출!$J$2:$J$55723,"&lt;="&amp;VLOOKUP(H$2,환경!$A$3:$B$8,2),추출!$Q$2:$Q$55723,"A")</f>
        <v>0</v>
      </c>
      <c r="I42" s="4">
        <f ca="1">SUMIFS(추출!$H$2:$H$55723,추출!$P$2:$P$55723,집계!$C42,추출!$D$2:$D$55723,집계!$D42,추출!$O$2:$O$55723,"정상*",추출!$F$2:$F$55723,집계!I$1,추출!$M$2:$M$55723,집계!I$2,추출!$J$2:$J$55723,"&lt;="&amp;VLOOKUP(I$2,환경!$A$3:$B$8,2),추출!$Q$2:$Q$55723,"A")</f>
        <v>0</v>
      </c>
      <c r="J42" s="4">
        <f t="shared" ca="1" si="80"/>
        <v>0</v>
      </c>
      <c r="K42" s="25">
        <f t="shared" ca="1" si="81"/>
        <v>0</v>
      </c>
      <c r="L42" s="4">
        <f ca="1">SUMIFS(추출!$H$2:$H$55723,추출!$P$2:$P$55723,집계!$C42,추출!$D$2:$D$55723,집계!$D42,추출!$O$2:$O$55723,"정상*",추출!$F$2:$F$55723,집계!L$1,추출!$M$2:$M$55723,집계!L$2,추출!$J$2:$J$55723,"&lt;="&amp;VLOOKUP(L$2,환경!$A$3:$B$8,2),추출!$Q$2:$Q$55723,"A")</f>
        <v>0</v>
      </c>
      <c r="M42" s="4">
        <f ca="1">SUMIFS(추출!$H$2:$H$55723,추출!$P$2:$P$55723,집계!$C42,추출!$D$2:$D$55723,집계!$D42,추출!$O$2:$O$55723,"정상*",추출!$F$2:$F$55723,집계!M$1,추출!$M$2:$M$55723,집계!M$2,추출!$J$2:$J$55723,"&lt;="&amp;VLOOKUP(M$2,환경!$A$3:$B$8,2),추출!$Q$2:$Q$55723,"A")</f>
        <v>0</v>
      </c>
      <c r="N42" s="4">
        <f t="shared" ca="1" si="82"/>
        <v>0</v>
      </c>
      <c r="O42" s="25">
        <f t="shared" ca="1" si="83"/>
        <v>0</v>
      </c>
      <c r="P42" s="4">
        <f ca="1">SUMIFS(추출!$H$2:$H$55723,추출!$P$2:$P$55723,집계!$C42,추출!$D$2:$D$55723,집계!$D42,추출!$O$2:$O$55723,"정상*",추출!$F$2:$F$55723,집계!P$1,추출!$M$2:$M$55723,집계!P$2,추출!$J$2:$J$55723,"&lt;="&amp;VLOOKUP(P$2,환경!$A$3:$B$8,2),추출!$Q$2:$Q$55723,"A")</f>
        <v>0</v>
      </c>
      <c r="Q42" s="4">
        <f ca="1">SUMIFS(추출!$H$2:$H$55723,추출!$P$2:$P$55723,집계!$C42,추출!$D$2:$D$55723,집계!$D42,추출!$O$2:$O$55723,"정상*",추출!$F$2:$F$55723,집계!Q$1,추출!$M$2:$M$55723,집계!Q$2,추출!$J$2:$J$55723,"&lt;="&amp;VLOOKUP(Q$2,환경!$A$3:$B$8,2),추출!$Q$2:$Q$55723,"A")</f>
        <v>0</v>
      </c>
      <c r="R42" s="4">
        <f t="shared" ca="1" si="84"/>
        <v>0</v>
      </c>
      <c r="S42" s="25">
        <f t="shared" ca="1" si="85"/>
        <v>0</v>
      </c>
      <c r="T42" s="4">
        <f ca="1">SUMIFS(추출!$H$2:$H$55723,추출!$P$2:$P$55723,집계!$C42,추출!$D$2:$D$55723,집계!$D42,추출!$O$2:$O$55723,"정상*",추출!$F$2:$F$55723,집계!T$1,추출!$M$2:$M$55723,집계!T$2,추출!$J$2:$J$55723,"&lt;="&amp;VLOOKUP(T$2,환경!$A$3:$B$8,2),추출!$Q$2:$Q$55723,"A")</f>
        <v>0</v>
      </c>
      <c r="U42" s="4">
        <f ca="1">SUMIFS(추출!$H$2:$H$55723,추출!$P$2:$P$55723,집계!$C42,추출!$D$2:$D$55723,집계!$D42,추출!$O$2:$O$55723,"정상*",추출!$F$2:$F$55723,집계!U$1,추출!$M$2:$M$55723,집계!U$2,추출!$J$2:$J$55723,"&lt;="&amp;VLOOKUP(U$2,환경!$A$3:$B$8,2),추출!$Q$2:$Q$55723,"A")</f>
        <v>0</v>
      </c>
      <c r="V42" s="4">
        <f t="shared" ca="1" si="86"/>
        <v>0</v>
      </c>
      <c r="W42" s="25">
        <f t="shared" ca="1" si="87"/>
        <v>0</v>
      </c>
      <c r="X42" s="4">
        <f ca="1">SUMIFS(추출!$H$2:$H$55723,추출!$P$2:$P$55723,집계!$C42,추출!$D$2:$D$55723,집계!$D42,추출!$O$2:$O$55723,"유지*",추출!$F$2:$F$55723,집계!X$1,추출!$M$2:$M$55723,집계!X$2,추출!$J$2:$J$55723,"&lt;="&amp;VLOOKUP(X$2,환경!$A$3:$B$8,2),추출!$Q$2:$Q$55723,"B")</f>
        <v>0</v>
      </c>
      <c r="Y42" s="4">
        <f ca="1">SUMIFS(추출!$H$2:$H$55723,추출!$P$2:$P$55723,집계!$C42,추출!$D$2:$D$55723,집계!$D42,추출!$O$2:$O$55723,"유지*",추출!$F$2:$F$55723,집계!Y$1,추출!$M$2:$M$55723,집계!Y$2,추출!$J$2:$J$55723,"&lt;="&amp;VLOOKUP(Y$2,환경!$A$3:$B$8,2),추출!$Q$2:$Q$55723,"B")</f>
        <v>0</v>
      </c>
      <c r="Z42" s="4">
        <f t="shared" ca="1" si="10"/>
        <v>0</v>
      </c>
      <c r="AA42" s="25">
        <f t="shared" ca="1" si="88"/>
        <v>0</v>
      </c>
      <c r="AB42" s="4">
        <f ca="1">SUMIFS(추출!$H$2:$H$55723,추출!$P$2:$P$55723,집계!$C42,추출!$D$2:$D$55723,집계!$D42,추출!$O$2:$O$55723,"정상*",추출!$F$2:$F$55723,집계!AB$1,추출!$M$2:$M$55723,집계!AB$2,추출!$J$2:$J$55723,"&lt;="&amp;VLOOKUP(AB$2,환경!$A$3:$B$8,2),추출!$Q$2:$Q$55723,"A")</f>
        <v>0</v>
      </c>
      <c r="AC42" s="4">
        <f ca="1">SUMIFS(추출!$H$2:$H$55723,추출!$P$2:$P$55723,집계!$C42,추출!$D$2:$D$55723,집계!$D42,추출!$O$2:$O$55723,"정상*",추출!$F$2:$F$55723,집계!AC$1,추출!$M$2:$M$55723,집계!AC$2,추출!$J$2:$J$55723,"&lt;="&amp;VLOOKUP(AC$2,환경!$A$3:$B$8,2),추출!$Q$2:$Q$55723,"A")</f>
        <v>0</v>
      </c>
      <c r="AD42" s="4">
        <f t="shared" ca="1" si="89"/>
        <v>0</v>
      </c>
      <c r="AE42" s="25">
        <f t="shared" ca="1" si="77"/>
        <v>0</v>
      </c>
    </row>
    <row r="43" spans="1:31">
      <c r="A43" s="4">
        <f>VLOOKUP($C43,환경!$T$3:$V$22,3,0)</f>
        <v>1</v>
      </c>
      <c r="B43" s="4" t="str">
        <f t="shared" ca="1" si="0"/>
        <v>직영</v>
      </c>
      <c r="C43" s="6" t="s">
        <v>8</v>
      </c>
      <c r="D43" s="7" t="s">
        <v>70</v>
      </c>
      <c r="E43" s="4">
        <f ca="1">SUMIFS(추출!$H$2:$H$55723,추출!$P$2:$P$55723,집계!$C43,추출!$D$2:$D$55723,집계!$D43,추출!$O$2:$O$55723,"정상*",추출!$F$2:$F$55723,집계!E$1,추출!$M$2:$M$55723,집계!E$2,추출!$J$2:$J$55723,"&lt;="&amp;VLOOKUP(E$2,환경!$A$3:$B$8,2),추출!$Q$2:$Q$55723,"A")</f>
        <v>0</v>
      </c>
      <c r="F43" s="4">
        <f ca="1">SUMIFS(추출!$H$2:$H$55723,추출!$P$2:$P$55723,집계!$C43,추출!$D$2:$D$55723,집계!$D43,추출!$O$2:$O$55723,"정상*",추출!$F$2:$F$55723,집계!F$1,추출!$M$2:$M$55723,집계!F$2,추출!$J$2:$J$55723,"&lt;="&amp;VLOOKUP(F$2,환경!$A$3:$B$8,2),추출!$Q$2:$Q$55723,"A")</f>
        <v>0</v>
      </c>
      <c r="G43" s="4">
        <f t="shared" ca="1" si="79"/>
        <v>0</v>
      </c>
      <c r="H43" s="4">
        <f ca="1">SUMIFS(추출!$H$2:$H$55723,추출!$P$2:$P$55723,집계!$C43,추출!$D$2:$D$55723,집계!$D43,추출!$O$2:$O$55723,"정상*",추출!$F$2:$F$55723,집계!H$1,추출!$M$2:$M$55723,집계!H$2,추출!$J$2:$J$55723,"&lt;="&amp;VLOOKUP(H$2,환경!$A$3:$B$8,2),추출!$Q$2:$Q$55723,"A")</f>
        <v>0</v>
      </c>
      <c r="I43" s="4">
        <f ca="1">SUMIFS(추출!$H$2:$H$55723,추출!$P$2:$P$55723,집계!$C43,추출!$D$2:$D$55723,집계!$D43,추출!$O$2:$O$55723,"정상*",추출!$F$2:$F$55723,집계!I$1,추출!$M$2:$M$55723,집계!I$2,추출!$J$2:$J$55723,"&lt;="&amp;VLOOKUP(I$2,환경!$A$3:$B$8,2),추출!$Q$2:$Q$55723,"A")</f>
        <v>0</v>
      </c>
      <c r="J43" s="4">
        <f t="shared" ca="1" si="80"/>
        <v>0</v>
      </c>
      <c r="K43" s="25">
        <f t="shared" ca="1" si="81"/>
        <v>0</v>
      </c>
      <c r="L43" s="4">
        <f ca="1">SUMIFS(추출!$H$2:$H$55723,추출!$P$2:$P$55723,집계!$C43,추출!$D$2:$D$55723,집계!$D43,추출!$O$2:$O$55723,"정상*",추출!$F$2:$F$55723,집계!L$1,추출!$M$2:$M$55723,집계!L$2,추출!$J$2:$J$55723,"&lt;="&amp;VLOOKUP(L$2,환경!$A$3:$B$8,2),추출!$Q$2:$Q$55723,"A")</f>
        <v>0</v>
      </c>
      <c r="M43" s="4">
        <f ca="1">SUMIFS(추출!$H$2:$H$55723,추출!$P$2:$P$55723,집계!$C43,추출!$D$2:$D$55723,집계!$D43,추출!$O$2:$O$55723,"정상*",추출!$F$2:$F$55723,집계!M$1,추출!$M$2:$M$55723,집계!M$2,추출!$J$2:$J$55723,"&lt;="&amp;VLOOKUP(M$2,환경!$A$3:$B$8,2),추출!$Q$2:$Q$55723,"A")</f>
        <v>0</v>
      </c>
      <c r="N43" s="4">
        <f t="shared" ca="1" si="82"/>
        <v>0</v>
      </c>
      <c r="O43" s="25">
        <f t="shared" ca="1" si="83"/>
        <v>0</v>
      </c>
      <c r="P43" s="4">
        <f ca="1">SUMIFS(추출!$H$2:$H$55723,추출!$P$2:$P$55723,집계!$C43,추출!$D$2:$D$55723,집계!$D43,추출!$O$2:$O$55723,"정상*",추출!$F$2:$F$55723,집계!P$1,추출!$M$2:$M$55723,집계!P$2,추출!$J$2:$J$55723,"&lt;="&amp;VLOOKUP(P$2,환경!$A$3:$B$8,2),추출!$Q$2:$Q$55723,"A")</f>
        <v>0</v>
      </c>
      <c r="Q43" s="4">
        <f ca="1">SUMIFS(추출!$H$2:$H$55723,추출!$P$2:$P$55723,집계!$C43,추출!$D$2:$D$55723,집계!$D43,추출!$O$2:$O$55723,"정상*",추출!$F$2:$F$55723,집계!Q$1,추출!$M$2:$M$55723,집계!Q$2,추출!$J$2:$J$55723,"&lt;="&amp;VLOOKUP(Q$2,환경!$A$3:$B$8,2),추출!$Q$2:$Q$55723,"A")</f>
        <v>0</v>
      </c>
      <c r="R43" s="4">
        <f t="shared" ca="1" si="84"/>
        <v>0</v>
      </c>
      <c r="S43" s="25">
        <f t="shared" ca="1" si="85"/>
        <v>0</v>
      </c>
      <c r="T43" s="4">
        <f ca="1">SUMIFS(추출!$H$2:$H$55723,추출!$P$2:$P$55723,집계!$C43,추출!$D$2:$D$55723,집계!$D43,추출!$O$2:$O$55723,"정상*",추출!$F$2:$F$55723,집계!T$1,추출!$M$2:$M$55723,집계!T$2,추출!$J$2:$J$55723,"&lt;="&amp;VLOOKUP(T$2,환경!$A$3:$B$8,2),추출!$Q$2:$Q$55723,"A")</f>
        <v>0</v>
      </c>
      <c r="U43" s="4">
        <f ca="1">SUMIFS(추출!$H$2:$H$55723,추출!$P$2:$P$55723,집계!$C43,추출!$D$2:$D$55723,집계!$D43,추출!$O$2:$O$55723,"정상*",추출!$F$2:$F$55723,집계!U$1,추출!$M$2:$M$55723,집계!U$2,추출!$J$2:$J$55723,"&lt;="&amp;VLOOKUP(U$2,환경!$A$3:$B$8,2),추출!$Q$2:$Q$55723,"A")</f>
        <v>0</v>
      </c>
      <c r="V43" s="4">
        <f t="shared" ca="1" si="86"/>
        <v>0</v>
      </c>
      <c r="W43" s="25">
        <f t="shared" ca="1" si="87"/>
        <v>0</v>
      </c>
      <c r="X43" s="4">
        <f ca="1">SUMIFS(추출!$H$2:$H$55723,추출!$P$2:$P$55723,집계!$C43,추출!$D$2:$D$55723,집계!$D43,추출!$O$2:$O$55723,"유지*",추출!$F$2:$F$55723,집계!X$1,추출!$M$2:$M$55723,집계!X$2,추출!$J$2:$J$55723,"&lt;="&amp;VLOOKUP(X$2,환경!$A$3:$B$8,2),추출!$Q$2:$Q$55723,"B")</f>
        <v>0</v>
      </c>
      <c r="Y43" s="4">
        <f ca="1">SUMIFS(추출!$H$2:$H$55723,추출!$P$2:$P$55723,집계!$C43,추출!$D$2:$D$55723,집계!$D43,추출!$O$2:$O$55723,"유지*",추출!$F$2:$F$55723,집계!Y$1,추출!$M$2:$M$55723,집계!Y$2,추출!$J$2:$J$55723,"&lt;="&amp;VLOOKUP(Y$2,환경!$A$3:$B$8,2),추출!$Q$2:$Q$55723,"B")</f>
        <v>0</v>
      </c>
      <c r="Z43" s="4">
        <f t="shared" ca="1" si="10"/>
        <v>0</v>
      </c>
      <c r="AA43" s="25">
        <f t="shared" ca="1" si="88"/>
        <v>0</v>
      </c>
      <c r="AB43" s="4">
        <f ca="1">SUMIFS(추출!$H$2:$H$55723,추출!$P$2:$P$55723,집계!$C43,추출!$D$2:$D$55723,집계!$D43,추출!$O$2:$O$55723,"정상*",추출!$F$2:$F$55723,집계!AB$1,추출!$M$2:$M$55723,집계!AB$2,추출!$J$2:$J$55723,"&lt;="&amp;VLOOKUP(AB$2,환경!$A$3:$B$8,2),추출!$Q$2:$Q$55723,"A")</f>
        <v>0</v>
      </c>
      <c r="AC43" s="4">
        <f ca="1">SUMIFS(추출!$H$2:$H$55723,추출!$P$2:$P$55723,집계!$C43,추출!$D$2:$D$55723,집계!$D43,추출!$O$2:$O$55723,"정상*",추출!$F$2:$F$55723,집계!AC$1,추출!$M$2:$M$55723,집계!AC$2,추출!$J$2:$J$55723,"&lt;="&amp;VLOOKUP(AC$2,환경!$A$3:$B$8,2),추출!$Q$2:$Q$55723,"A")</f>
        <v>0</v>
      </c>
      <c r="AD43" s="4">
        <f t="shared" ca="1" si="89"/>
        <v>0</v>
      </c>
      <c r="AE43" s="25">
        <f t="shared" ca="1" si="77"/>
        <v>0</v>
      </c>
    </row>
    <row r="44" spans="1:31">
      <c r="A44" s="4">
        <f>VLOOKUP($C44,환경!$T$3:$V$22,3,0)</f>
        <v>1</v>
      </c>
      <c r="B44" s="4" t="str">
        <f t="shared" ca="1" si="0"/>
        <v>직영</v>
      </c>
      <c r="C44" s="6" t="s">
        <v>8</v>
      </c>
      <c r="D44" s="7" t="s">
        <v>161</v>
      </c>
      <c r="E44" s="4">
        <f ca="1">SUMIFS(추출!$H$2:$H$55723,추출!$P$2:$P$55723,집계!$C44,추출!$D$2:$D$55723,집계!$D44,추출!$O$2:$O$55723,"정상*",추출!$F$2:$F$55723,집계!E$1,추출!$M$2:$M$55723,집계!E$2,추출!$J$2:$J$55723,"&lt;="&amp;VLOOKUP(E$2,환경!$A$3:$B$8,2),추출!$Q$2:$Q$55723,"A")</f>
        <v>0</v>
      </c>
      <c r="F44" s="4">
        <f ca="1">SUMIFS(추출!$H$2:$H$55723,추출!$P$2:$P$55723,집계!$C44,추출!$D$2:$D$55723,집계!$D44,추출!$O$2:$O$55723,"정상*",추출!$F$2:$F$55723,집계!F$1,추출!$M$2:$M$55723,집계!F$2,추출!$J$2:$J$55723,"&lt;="&amp;VLOOKUP(F$2,환경!$A$3:$B$8,2),추출!$Q$2:$Q$55723,"A")</f>
        <v>0</v>
      </c>
      <c r="G44" s="4">
        <f t="shared" ca="1" si="79"/>
        <v>0</v>
      </c>
      <c r="H44" s="4">
        <f ca="1">SUMIFS(추출!$H$2:$H$55723,추출!$P$2:$P$55723,집계!$C44,추출!$D$2:$D$55723,집계!$D44,추출!$O$2:$O$55723,"정상*",추출!$F$2:$F$55723,집계!H$1,추출!$M$2:$M$55723,집계!H$2,추출!$J$2:$J$55723,"&lt;="&amp;VLOOKUP(H$2,환경!$A$3:$B$8,2),추출!$Q$2:$Q$55723,"A")</f>
        <v>0</v>
      </c>
      <c r="I44" s="4">
        <f ca="1">SUMIFS(추출!$H$2:$H$55723,추출!$P$2:$P$55723,집계!$C44,추출!$D$2:$D$55723,집계!$D44,추출!$O$2:$O$55723,"정상*",추출!$F$2:$F$55723,집계!I$1,추출!$M$2:$M$55723,집계!I$2,추출!$J$2:$J$55723,"&lt;="&amp;VLOOKUP(I$2,환경!$A$3:$B$8,2),추출!$Q$2:$Q$55723,"A")</f>
        <v>0</v>
      </c>
      <c r="J44" s="4">
        <f t="shared" ca="1" si="80"/>
        <v>0</v>
      </c>
      <c r="K44" s="25">
        <f t="shared" ca="1" si="81"/>
        <v>0</v>
      </c>
      <c r="L44" s="4">
        <f ca="1">SUMIFS(추출!$H$2:$H$55723,추출!$P$2:$P$55723,집계!$C44,추출!$D$2:$D$55723,집계!$D44,추출!$O$2:$O$55723,"정상*",추출!$F$2:$F$55723,집계!L$1,추출!$M$2:$M$55723,집계!L$2,추출!$J$2:$J$55723,"&lt;="&amp;VLOOKUP(L$2,환경!$A$3:$B$8,2),추출!$Q$2:$Q$55723,"A")</f>
        <v>0</v>
      </c>
      <c r="M44" s="4">
        <f ca="1">SUMIFS(추출!$H$2:$H$55723,추출!$P$2:$P$55723,집계!$C44,추출!$D$2:$D$55723,집계!$D44,추출!$O$2:$O$55723,"정상*",추출!$F$2:$F$55723,집계!M$1,추출!$M$2:$M$55723,집계!M$2,추출!$J$2:$J$55723,"&lt;="&amp;VLOOKUP(M$2,환경!$A$3:$B$8,2),추출!$Q$2:$Q$55723,"A")</f>
        <v>0</v>
      </c>
      <c r="N44" s="4">
        <f t="shared" ca="1" si="82"/>
        <v>0</v>
      </c>
      <c r="O44" s="25">
        <f t="shared" ca="1" si="83"/>
        <v>0</v>
      </c>
      <c r="P44" s="4">
        <f ca="1">SUMIFS(추출!$H$2:$H$55723,추출!$P$2:$P$55723,집계!$C44,추출!$D$2:$D$55723,집계!$D44,추출!$O$2:$O$55723,"정상*",추출!$F$2:$F$55723,집계!P$1,추출!$M$2:$M$55723,집계!P$2,추출!$J$2:$J$55723,"&lt;="&amp;VLOOKUP(P$2,환경!$A$3:$B$8,2),추출!$Q$2:$Q$55723,"A")</f>
        <v>0</v>
      </c>
      <c r="Q44" s="4">
        <f ca="1">SUMIFS(추출!$H$2:$H$55723,추출!$P$2:$P$55723,집계!$C44,추출!$D$2:$D$55723,집계!$D44,추출!$O$2:$O$55723,"정상*",추출!$F$2:$F$55723,집계!Q$1,추출!$M$2:$M$55723,집계!Q$2,추출!$J$2:$J$55723,"&lt;="&amp;VLOOKUP(Q$2,환경!$A$3:$B$8,2),추출!$Q$2:$Q$55723,"A")</f>
        <v>0</v>
      </c>
      <c r="R44" s="4">
        <f t="shared" ca="1" si="84"/>
        <v>0</v>
      </c>
      <c r="S44" s="25">
        <f t="shared" ca="1" si="85"/>
        <v>0</v>
      </c>
      <c r="T44" s="4">
        <f ca="1">SUMIFS(추출!$H$2:$H$55723,추출!$P$2:$P$55723,집계!$C44,추출!$D$2:$D$55723,집계!$D44,추출!$O$2:$O$55723,"정상*",추출!$F$2:$F$55723,집계!T$1,추출!$M$2:$M$55723,집계!T$2,추출!$J$2:$J$55723,"&lt;="&amp;VLOOKUP(T$2,환경!$A$3:$B$8,2),추출!$Q$2:$Q$55723,"A")</f>
        <v>0</v>
      </c>
      <c r="U44" s="4">
        <f ca="1">SUMIFS(추출!$H$2:$H$55723,추출!$P$2:$P$55723,집계!$C44,추출!$D$2:$D$55723,집계!$D44,추출!$O$2:$O$55723,"정상*",추출!$F$2:$F$55723,집계!U$1,추출!$M$2:$M$55723,집계!U$2,추출!$J$2:$J$55723,"&lt;="&amp;VLOOKUP(U$2,환경!$A$3:$B$8,2),추출!$Q$2:$Q$55723,"A")</f>
        <v>0</v>
      </c>
      <c r="V44" s="4">
        <f t="shared" ca="1" si="86"/>
        <v>0</v>
      </c>
      <c r="W44" s="25">
        <f t="shared" ca="1" si="87"/>
        <v>0</v>
      </c>
      <c r="X44" s="4">
        <f ca="1">SUMIFS(추출!$H$2:$H$55723,추출!$P$2:$P$55723,집계!$C44,추출!$D$2:$D$55723,집계!$D44,추출!$O$2:$O$55723,"유지*",추출!$F$2:$F$55723,집계!X$1,추출!$M$2:$M$55723,집계!X$2,추출!$J$2:$J$55723,"&lt;="&amp;VLOOKUP(X$2,환경!$A$3:$B$8,2),추출!$Q$2:$Q$55723,"B")</f>
        <v>0</v>
      </c>
      <c r="Y44" s="4">
        <f ca="1">SUMIFS(추출!$H$2:$H$55723,추출!$P$2:$P$55723,집계!$C44,추출!$D$2:$D$55723,집계!$D44,추출!$O$2:$O$55723,"유지*",추출!$F$2:$F$55723,집계!Y$1,추출!$M$2:$M$55723,집계!Y$2,추출!$J$2:$J$55723,"&lt;="&amp;VLOOKUP(Y$2,환경!$A$3:$B$8,2),추출!$Q$2:$Q$55723,"B")</f>
        <v>0</v>
      </c>
      <c r="Z44" s="4">
        <f t="shared" ca="1" si="10"/>
        <v>0</v>
      </c>
      <c r="AA44" s="25">
        <f t="shared" ca="1" si="88"/>
        <v>0</v>
      </c>
      <c r="AB44" s="4">
        <f ca="1">SUMIFS(추출!$H$2:$H$55723,추출!$P$2:$P$55723,집계!$C44,추출!$D$2:$D$55723,집계!$D44,추출!$O$2:$O$55723,"정상*",추출!$F$2:$F$55723,집계!AB$1,추출!$M$2:$M$55723,집계!AB$2,추출!$J$2:$J$55723,"&lt;="&amp;VLOOKUP(AB$2,환경!$A$3:$B$8,2),추출!$Q$2:$Q$55723,"A")</f>
        <v>0</v>
      </c>
      <c r="AC44" s="4">
        <f ca="1">SUMIFS(추출!$H$2:$H$55723,추출!$P$2:$P$55723,집계!$C44,추출!$D$2:$D$55723,집계!$D44,추출!$O$2:$O$55723,"정상*",추출!$F$2:$F$55723,집계!AC$1,추출!$M$2:$M$55723,집계!AC$2,추출!$J$2:$J$55723,"&lt;="&amp;VLOOKUP(AC$2,환경!$A$3:$B$8,2),추출!$Q$2:$Q$55723,"A")</f>
        <v>0</v>
      </c>
      <c r="AD44" s="4">
        <f t="shared" ca="1" si="89"/>
        <v>0</v>
      </c>
      <c r="AE44" s="25">
        <f t="shared" ca="1" si="77"/>
        <v>0</v>
      </c>
    </row>
    <row r="45" spans="1:31">
      <c r="A45" s="4">
        <f>VLOOKUP($C45,환경!$T$3:$V$22,3,0)</f>
        <v>1</v>
      </c>
      <c r="B45" s="4" t="str">
        <f t="shared" ref="B45:B96" ca="1" si="90">VLOOKUP($C45,그룹변환,2,0)</f>
        <v>직영</v>
      </c>
      <c r="C45" s="6" t="s">
        <v>8</v>
      </c>
      <c r="D45" s="7" t="s">
        <v>146</v>
      </c>
      <c r="E45" s="4">
        <f ca="1">SUMIFS(추출!$H$2:$H$55723,추출!$P$2:$P$55723,집계!$C45,추출!$D$2:$D$55723,집계!$D45,추출!$O$2:$O$55723,"정상*",추출!$F$2:$F$55723,집계!E$1,추출!$M$2:$M$55723,집계!E$2,추출!$J$2:$J$55723,"&lt;="&amp;VLOOKUP(E$2,환경!$A$3:$B$8,2),추출!$Q$2:$Q$55723,"A")</f>
        <v>0</v>
      </c>
      <c r="F45" s="4">
        <f ca="1">SUMIFS(추출!$H$2:$H$55723,추출!$P$2:$P$55723,집계!$C45,추출!$D$2:$D$55723,집계!$D45,추출!$O$2:$O$55723,"정상*",추출!$F$2:$F$55723,집계!F$1,추출!$M$2:$M$55723,집계!F$2,추출!$J$2:$J$55723,"&lt;="&amp;VLOOKUP(F$2,환경!$A$3:$B$8,2),추출!$Q$2:$Q$55723,"A")</f>
        <v>0</v>
      </c>
      <c r="G45" s="4">
        <f t="shared" ca="1" si="79"/>
        <v>0</v>
      </c>
      <c r="H45" s="4">
        <f ca="1">SUMIFS(추출!$H$2:$H$55723,추출!$P$2:$P$55723,집계!$C45,추출!$D$2:$D$55723,집계!$D45,추출!$O$2:$O$55723,"정상*",추출!$F$2:$F$55723,집계!H$1,추출!$M$2:$M$55723,집계!H$2,추출!$J$2:$J$55723,"&lt;="&amp;VLOOKUP(H$2,환경!$A$3:$B$8,2),추출!$Q$2:$Q$55723,"A")</f>
        <v>0</v>
      </c>
      <c r="I45" s="4">
        <f ca="1">SUMIFS(추출!$H$2:$H$55723,추출!$P$2:$P$55723,집계!$C45,추출!$D$2:$D$55723,집계!$D45,추출!$O$2:$O$55723,"정상*",추출!$F$2:$F$55723,집계!I$1,추출!$M$2:$M$55723,집계!I$2,추출!$J$2:$J$55723,"&lt;="&amp;VLOOKUP(I$2,환경!$A$3:$B$8,2),추출!$Q$2:$Q$55723,"A")</f>
        <v>0</v>
      </c>
      <c r="J45" s="4">
        <f t="shared" ca="1" si="80"/>
        <v>0</v>
      </c>
      <c r="K45" s="25">
        <f t="shared" ca="1" si="81"/>
        <v>0</v>
      </c>
      <c r="L45" s="4">
        <f ca="1">SUMIFS(추출!$H$2:$H$55723,추출!$P$2:$P$55723,집계!$C45,추출!$D$2:$D$55723,집계!$D45,추출!$O$2:$O$55723,"정상*",추출!$F$2:$F$55723,집계!L$1,추출!$M$2:$M$55723,집계!L$2,추출!$J$2:$J$55723,"&lt;="&amp;VLOOKUP(L$2,환경!$A$3:$B$8,2),추출!$Q$2:$Q$55723,"A")</f>
        <v>0</v>
      </c>
      <c r="M45" s="4">
        <f ca="1">SUMIFS(추출!$H$2:$H$55723,추출!$P$2:$P$55723,집계!$C45,추출!$D$2:$D$55723,집계!$D45,추출!$O$2:$O$55723,"정상*",추출!$F$2:$F$55723,집계!M$1,추출!$M$2:$M$55723,집계!M$2,추출!$J$2:$J$55723,"&lt;="&amp;VLOOKUP(M$2,환경!$A$3:$B$8,2),추출!$Q$2:$Q$55723,"A")</f>
        <v>0</v>
      </c>
      <c r="N45" s="4">
        <f t="shared" ca="1" si="82"/>
        <v>0</v>
      </c>
      <c r="O45" s="25">
        <f t="shared" ca="1" si="83"/>
        <v>0</v>
      </c>
      <c r="P45" s="4">
        <f ca="1">SUMIFS(추출!$H$2:$H$55723,추출!$P$2:$P$55723,집계!$C45,추출!$D$2:$D$55723,집계!$D45,추출!$O$2:$O$55723,"정상*",추출!$F$2:$F$55723,집계!P$1,추출!$M$2:$M$55723,집계!P$2,추출!$J$2:$J$55723,"&lt;="&amp;VLOOKUP(P$2,환경!$A$3:$B$8,2),추출!$Q$2:$Q$55723,"A")</f>
        <v>0</v>
      </c>
      <c r="Q45" s="4">
        <f ca="1">SUMIFS(추출!$H$2:$H$55723,추출!$P$2:$P$55723,집계!$C45,추출!$D$2:$D$55723,집계!$D45,추출!$O$2:$O$55723,"정상*",추출!$F$2:$F$55723,집계!Q$1,추출!$M$2:$M$55723,집계!Q$2,추출!$J$2:$J$55723,"&lt;="&amp;VLOOKUP(Q$2,환경!$A$3:$B$8,2),추출!$Q$2:$Q$55723,"A")</f>
        <v>0</v>
      </c>
      <c r="R45" s="4">
        <f t="shared" ca="1" si="84"/>
        <v>0</v>
      </c>
      <c r="S45" s="25">
        <f t="shared" ca="1" si="85"/>
        <v>0</v>
      </c>
      <c r="T45" s="4">
        <f ca="1">SUMIFS(추출!$H$2:$H$55723,추출!$P$2:$P$55723,집계!$C45,추출!$D$2:$D$55723,집계!$D45,추출!$O$2:$O$55723,"정상*",추출!$F$2:$F$55723,집계!T$1,추출!$M$2:$M$55723,집계!T$2,추출!$J$2:$J$55723,"&lt;="&amp;VLOOKUP(T$2,환경!$A$3:$B$8,2),추출!$Q$2:$Q$55723,"A")</f>
        <v>0</v>
      </c>
      <c r="U45" s="4">
        <f ca="1">SUMIFS(추출!$H$2:$H$55723,추출!$P$2:$P$55723,집계!$C45,추출!$D$2:$D$55723,집계!$D45,추출!$O$2:$O$55723,"정상*",추출!$F$2:$F$55723,집계!U$1,추출!$M$2:$M$55723,집계!U$2,추출!$J$2:$J$55723,"&lt;="&amp;VLOOKUP(U$2,환경!$A$3:$B$8,2),추출!$Q$2:$Q$55723,"A")</f>
        <v>0</v>
      </c>
      <c r="V45" s="4">
        <f t="shared" ca="1" si="86"/>
        <v>0</v>
      </c>
      <c r="W45" s="25">
        <f t="shared" ca="1" si="87"/>
        <v>0</v>
      </c>
      <c r="X45" s="4">
        <f ca="1">SUMIFS(추출!$H$2:$H$55723,추출!$P$2:$P$55723,집계!$C45,추출!$D$2:$D$55723,집계!$D45,추출!$O$2:$O$55723,"유지*",추출!$F$2:$F$55723,집계!X$1,추출!$M$2:$M$55723,집계!X$2,추출!$J$2:$J$55723,"&lt;="&amp;VLOOKUP(X$2,환경!$A$3:$B$8,2),추출!$Q$2:$Q$55723,"B")</f>
        <v>0</v>
      </c>
      <c r="Y45" s="4">
        <f ca="1">SUMIFS(추출!$H$2:$H$55723,추출!$P$2:$P$55723,집계!$C45,추출!$D$2:$D$55723,집계!$D45,추출!$O$2:$O$55723,"유지*",추출!$F$2:$F$55723,집계!Y$1,추출!$M$2:$M$55723,집계!Y$2,추출!$J$2:$J$55723,"&lt;="&amp;VLOOKUP(Y$2,환경!$A$3:$B$8,2),추출!$Q$2:$Q$55723,"B")</f>
        <v>0</v>
      </c>
      <c r="Z45" s="4">
        <f t="shared" ca="1" si="10"/>
        <v>0</v>
      </c>
      <c r="AA45" s="25">
        <f t="shared" ca="1" si="88"/>
        <v>0</v>
      </c>
      <c r="AB45" s="4">
        <f ca="1">SUMIFS(추출!$H$2:$H$55723,추출!$P$2:$P$55723,집계!$C45,추출!$D$2:$D$55723,집계!$D45,추출!$O$2:$O$55723,"정상*",추출!$F$2:$F$55723,집계!AB$1,추출!$M$2:$M$55723,집계!AB$2,추출!$J$2:$J$55723,"&lt;="&amp;VLOOKUP(AB$2,환경!$A$3:$B$8,2),추출!$Q$2:$Q$55723,"A")</f>
        <v>0</v>
      </c>
      <c r="AC45" s="4">
        <f ca="1">SUMIFS(추출!$H$2:$H$55723,추출!$P$2:$P$55723,집계!$C45,추출!$D$2:$D$55723,집계!$D45,추출!$O$2:$O$55723,"정상*",추출!$F$2:$F$55723,집계!AC$1,추출!$M$2:$M$55723,집계!AC$2,추출!$J$2:$J$55723,"&lt;="&amp;VLOOKUP(AC$2,환경!$A$3:$B$8,2),추출!$Q$2:$Q$55723,"A")</f>
        <v>0</v>
      </c>
      <c r="AD45" s="4">
        <f t="shared" ca="1" si="89"/>
        <v>0</v>
      </c>
      <c r="AE45" s="25">
        <f t="shared" ca="1" si="77"/>
        <v>0</v>
      </c>
    </row>
    <row r="46" spans="1:31">
      <c r="A46" s="4">
        <f>VLOOKUP($C46,환경!$T$3:$V$22,3,0)</f>
        <v>1</v>
      </c>
      <c r="B46" s="4" t="str">
        <f t="shared" ca="1" si="90"/>
        <v>직영</v>
      </c>
      <c r="C46" s="6" t="s">
        <v>8</v>
      </c>
      <c r="D46" s="7" t="s">
        <v>76</v>
      </c>
      <c r="E46" s="4">
        <f ca="1">SUMIFS(추출!$H$2:$H$55723,추출!$P$2:$P$55723,집계!$C46,추출!$D$2:$D$55723,집계!$D46,추출!$O$2:$O$55723,"정상*",추출!$F$2:$F$55723,집계!E$1,추출!$M$2:$M$55723,집계!E$2,추출!$J$2:$J$55723,"&lt;="&amp;VLOOKUP(E$2,환경!$A$3:$B$8,2),추출!$Q$2:$Q$55723,"A")</f>
        <v>0</v>
      </c>
      <c r="F46" s="4">
        <f ca="1">SUMIFS(추출!$H$2:$H$55723,추출!$P$2:$P$55723,집계!$C46,추출!$D$2:$D$55723,집계!$D46,추출!$O$2:$O$55723,"정상*",추출!$F$2:$F$55723,집계!F$1,추출!$M$2:$M$55723,집계!F$2,추출!$J$2:$J$55723,"&lt;="&amp;VLOOKUP(F$2,환경!$A$3:$B$8,2),추출!$Q$2:$Q$55723,"A")</f>
        <v>0</v>
      </c>
      <c r="G46" s="4">
        <f t="shared" ca="1" si="79"/>
        <v>0</v>
      </c>
      <c r="H46" s="4">
        <f ca="1">SUMIFS(추출!$H$2:$H$55723,추출!$P$2:$P$55723,집계!$C46,추출!$D$2:$D$55723,집계!$D46,추출!$O$2:$O$55723,"정상*",추출!$F$2:$F$55723,집계!H$1,추출!$M$2:$M$55723,집계!H$2,추출!$J$2:$J$55723,"&lt;="&amp;VLOOKUP(H$2,환경!$A$3:$B$8,2),추출!$Q$2:$Q$55723,"A")</f>
        <v>0</v>
      </c>
      <c r="I46" s="4">
        <f ca="1">SUMIFS(추출!$H$2:$H$55723,추출!$P$2:$P$55723,집계!$C46,추출!$D$2:$D$55723,집계!$D46,추출!$O$2:$O$55723,"정상*",추출!$F$2:$F$55723,집계!I$1,추출!$M$2:$M$55723,집계!I$2,추출!$J$2:$J$55723,"&lt;="&amp;VLOOKUP(I$2,환경!$A$3:$B$8,2),추출!$Q$2:$Q$55723,"A")</f>
        <v>0</v>
      </c>
      <c r="J46" s="4">
        <f t="shared" ca="1" si="80"/>
        <v>0</v>
      </c>
      <c r="K46" s="25">
        <f t="shared" ca="1" si="81"/>
        <v>0</v>
      </c>
      <c r="L46" s="4">
        <f ca="1">SUMIFS(추출!$H$2:$H$55723,추출!$P$2:$P$55723,집계!$C46,추출!$D$2:$D$55723,집계!$D46,추출!$O$2:$O$55723,"정상*",추출!$F$2:$F$55723,집계!L$1,추출!$M$2:$M$55723,집계!L$2,추출!$J$2:$J$55723,"&lt;="&amp;VLOOKUP(L$2,환경!$A$3:$B$8,2),추출!$Q$2:$Q$55723,"A")</f>
        <v>0</v>
      </c>
      <c r="M46" s="4">
        <f ca="1">SUMIFS(추출!$H$2:$H$55723,추출!$P$2:$P$55723,집계!$C46,추출!$D$2:$D$55723,집계!$D46,추출!$O$2:$O$55723,"정상*",추출!$F$2:$F$55723,집계!M$1,추출!$M$2:$M$55723,집계!M$2,추출!$J$2:$J$55723,"&lt;="&amp;VLOOKUP(M$2,환경!$A$3:$B$8,2),추출!$Q$2:$Q$55723,"A")</f>
        <v>0</v>
      </c>
      <c r="N46" s="4">
        <f t="shared" ca="1" si="82"/>
        <v>0</v>
      </c>
      <c r="O46" s="25">
        <f t="shared" ca="1" si="83"/>
        <v>0</v>
      </c>
      <c r="P46" s="4">
        <f ca="1">SUMIFS(추출!$H$2:$H$55723,추출!$P$2:$P$55723,집계!$C46,추출!$D$2:$D$55723,집계!$D46,추출!$O$2:$O$55723,"정상*",추출!$F$2:$F$55723,집계!P$1,추출!$M$2:$M$55723,집계!P$2,추출!$J$2:$J$55723,"&lt;="&amp;VLOOKUP(P$2,환경!$A$3:$B$8,2),추출!$Q$2:$Q$55723,"A")</f>
        <v>0</v>
      </c>
      <c r="Q46" s="4">
        <f ca="1">SUMIFS(추출!$H$2:$H$55723,추출!$P$2:$P$55723,집계!$C46,추출!$D$2:$D$55723,집계!$D46,추출!$O$2:$O$55723,"정상*",추출!$F$2:$F$55723,집계!Q$1,추출!$M$2:$M$55723,집계!Q$2,추출!$J$2:$J$55723,"&lt;="&amp;VLOOKUP(Q$2,환경!$A$3:$B$8,2),추출!$Q$2:$Q$55723,"A")</f>
        <v>0</v>
      </c>
      <c r="R46" s="4">
        <f t="shared" ca="1" si="84"/>
        <v>0</v>
      </c>
      <c r="S46" s="25">
        <f t="shared" ca="1" si="85"/>
        <v>0</v>
      </c>
      <c r="T46" s="4">
        <f ca="1">SUMIFS(추출!$H$2:$H$55723,추출!$P$2:$P$55723,집계!$C46,추출!$D$2:$D$55723,집계!$D46,추출!$O$2:$O$55723,"정상*",추출!$F$2:$F$55723,집계!T$1,추출!$M$2:$M$55723,집계!T$2,추출!$J$2:$J$55723,"&lt;="&amp;VLOOKUP(T$2,환경!$A$3:$B$8,2),추출!$Q$2:$Q$55723,"A")</f>
        <v>0</v>
      </c>
      <c r="U46" s="4">
        <f ca="1">SUMIFS(추출!$H$2:$H$55723,추출!$P$2:$P$55723,집계!$C46,추출!$D$2:$D$55723,집계!$D46,추출!$O$2:$O$55723,"정상*",추출!$F$2:$F$55723,집계!U$1,추출!$M$2:$M$55723,집계!U$2,추출!$J$2:$J$55723,"&lt;="&amp;VLOOKUP(U$2,환경!$A$3:$B$8,2),추출!$Q$2:$Q$55723,"A")</f>
        <v>0</v>
      </c>
      <c r="V46" s="4">
        <f t="shared" ca="1" si="86"/>
        <v>0</v>
      </c>
      <c r="W46" s="25">
        <f t="shared" ca="1" si="87"/>
        <v>0</v>
      </c>
      <c r="X46" s="4">
        <f ca="1">SUMIFS(추출!$H$2:$H$55723,추출!$P$2:$P$55723,집계!$C46,추출!$D$2:$D$55723,집계!$D46,추출!$O$2:$O$55723,"유지*",추출!$F$2:$F$55723,집계!X$1,추출!$M$2:$M$55723,집계!X$2,추출!$J$2:$J$55723,"&lt;="&amp;VLOOKUP(X$2,환경!$A$3:$B$8,2),추출!$Q$2:$Q$55723,"B")</f>
        <v>0</v>
      </c>
      <c r="Y46" s="4">
        <f ca="1">SUMIFS(추출!$H$2:$H$55723,추출!$P$2:$P$55723,집계!$C46,추출!$D$2:$D$55723,집계!$D46,추출!$O$2:$O$55723,"유지*",추출!$F$2:$F$55723,집계!Y$1,추출!$M$2:$M$55723,집계!Y$2,추출!$J$2:$J$55723,"&lt;="&amp;VLOOKUP(Y$2,환경!$A$3:$B$8,2),추출!$Q$2:$Q$55723,"B")</f>
        <v>0</v>
      </c>
      <c r="Z46" s="4">
        <f t="shared" ca="1" si="10"/>
        <v>0</v>
      </c>
      <c r="AA46" s="25">
        <f t="shared" ca="1" si="88"/>
        <v>0</v>
      </c>
      <c r="AB46" s="4">
        <f ca="1">SUMIFS(추출!$H$2:$H$55723,추출!$P$2:$P$55723,집계!$C46,추출!$D$2:$D$55723,집계!$D46,추출!$O$2:$O$55723,"정상*",추출!$F$2:$F$55723,집계!AB$1,추출!$M$2:$M$55723,집계!AB$2,추출!$J$2:$J$55723,"&lt;="&amp;VLOOKUP(AB$2,환경!$A$3:$B$8,2),추출!$Q$2:$Q$55723,"A")</f>
        <v>0</v>
      </c>
      <c r="AC46" s="4">
        <f ca="1">SUMIFS(추출!$H$2:$H$55723,추출!$P$2:$P$55723,집계!$C46,추출!$D$2:$D$55723,집계!$D46,추출!$O$2:$O$55723,"정상*",추출!$F$2:$F$55723,집계!AC$1,추출!$M$2:$M$55723,집계!AC$2,추출!$J$2:$J$55723,"&lt;="&amp;VLOOKUP(AC$2,환경!$A$3:$B$8,2),추출!$Q$2:$Q$55723,"A")</f>
        <v>0</v>
      </c>
      <c r="AD46" s="4">
        <f t="shared" ca="1" si="89"/>
        <v>0</v>
      </c>
      <c r="AE46" s="25">
        <f t="shared" ca="1" si="77"/>
        <v>0</v>
      </c>
    </row>
    <row r="47" spans="1:31">
      <c r="A47" s="4">
        <f>VLOOKUP($C47,환경!$T$3:$V$22,3,0)</f>
        <v>2</v>
      </c>
      <c r="B47" s="4" t="str">
        <f t="shared" ca="1" si="90"/>
        <v>직영</v>
      </c>
      <c r="C47" s="6" t="s">
        <v>281</v>
      </c>
      <c r="D47" s="7" t="s">
        <v>78</v>
      </c>
      <c r="E47" s="4">
        <f ca="1">SUMIFS(추출!$H$2:$H$55723,추출!$P$2:$P$55723,집계!$C47,추출!$D$2:$D$55723,집계!$D47,추출!$O$2:$O$55723,"정상*",추출!$F$2:$F$55723,집계!E$1,추출!$M$2:$M$55723,집계!E$2,추출!$J$2:$J$55723,"&lt;="&amp;VLOOKUP(E$2,환경!$A$3:$B$8,2),추출!$Q$2:$Q$55723,"A")</f>
        <v>0</v>
      </c>
      <c r="F47" s="4">
        <f ca="1">SUMIFS(추출!$H$2:$H$55723,추출!$P$2:$P$55723,집계!$C47,추출!$D$2:$D$55723,집계!$D47,추출!$O$2:$O$55723,"정상*",추출!$F$2:$F$55723,집계!F$1,추출!$M$2:$M$55723,집계!F$2,추출!$J$2:$J$55723,"&lt;="&amp;VLOOKUP(F$2,환경!$A$3:$B$8,2),추출!$Q$2:$Q$55723,"A")</f>
        <v>0</v>
      </c>
      <c r="G47" s="4">
        <f t="shared" ca="1" si="79"/>
        <v>0</v>
      </c>
      <c r="H47" s="4">
        <f ca="1">SUMIFS(추출!$H$2:$H$55723,추출!$P$2:$P$55723,집계!$C47,추출!$D$2:$D$55723,집계!$D47,추출!$O$2:$O$55723,"정상*",추출!$F$2:$F$55723,집계!H$1,추출!$M$2:$M$55723,집계!H$2,추출!$J$2:$J$55723,"&lt;="&amp;VLOOKUP(H$2,환경!$A$3:$B$8,2),추출!$Q$2:$Q$55723,"A")</f>
        <v>303807</v>
      </c>
      <c r="I47" s="4">
        <f ca="1">SUMIFS(추출!$H$2:$H$55723,추출!$P$2:$P$55723,집계!$C47,추출!$D$2:$D$55723,집계!$D47,추출!$O$2:$O$55723,"정상*",추출!$F$2:$F$55723,집계!I$1,추출!$M$2:$M$55723,집계!I$2,추출!$J$2:$J$55723,"&lt;="&amp;VLOOKUP(I$2,환경!$A$3:$B$8,2),추출!$Q$2:$Q$55723,"A")</f>
        <v>0</v>
      </c>
      <c r="J47" s="4">
        <f t="shared" ca="1" si="80"/>
        <v>303807</v>
      </c>
      <c r="K47" s="25">
        <f t="shared" ca="1" si="81"/>
        <v>-303807</v>
      </c>
      <c r="L47" s="4">
        <f ca="1">SUMIFS(추출!$H$2:$H$55723,추출!$P$2:$P$55723,집계!$C47,추출!$D$2:$D$55723,집계!$D47,추출!$O$2:$O$55723,"정상*",추출!$F$2:$F$55723,집계!L$1,추출!$M$2:$M$55723,집계!L$2,추출!$J$2:$J$55723,"&lt;="&amp;VLOOKUP(L$2,환경!$A$3:$B$8,2),추출!$Q$2:$Q$55723,"A")</f>
        <v>314578</v>
      </c>
      <c r="M47" s="4">
        <f ca="1">SUMIFS(추출!$H$2:$H$55723,추출!$P$2:$P$55723,집계!$C47,추출!$D$2:$D$55723,집계!$D47,추출!$O$2:$O$55723,"정상*",추출!$F$2:$F$55723,집계!M$1,추출!$M$2:$M$55723,집계!M$2,추출!$J$2:$J$55723,"&lt;="&amp;VLOOKUP(M$2,환경!$A$3:$B$8,2),추출!$Q$2:$Q$55723,"A")</f>
        <v>0</v>
      </c>
      <c r="N47" s="4">
        <f t="shared" ca="1" si="82"/>
        <v>314578</v>
      </c>
      <c r="O47" s="25">
        <f t="shared" ca="1" si="83"/>
        <v>-314578</v>
      </c>
      <c r="P47" s="4">
        <f ca="1">SUMIFS(추출!$H$2:$H$55723,추출!$P$2:$P$55723,집계!$C47,추출!$D$2:$D$55723,집계!$D47,추출!$O$2:$O$55723,"정상*",추출!$F$2:$F$55723,집계!P$1,추출!$M$2:$M$55723,집계!P$2,추출!$J$2:$J$55723,"&lt;="&amp;VLOOKUP(P$2,환경!$A$3:$B$8,2),추출!$Q$2:$Q$55723,"A")</f>
        <v>240722</v>
      </c>
      <c r="Q47" s="4">
        <f ca="1">SUMIFS(추출!$H$2:$H$55723,추출!$P$2:$P$55723,집계!$C47,추출!$D$2:$D$55723,집계!$D47,추출!$O$2:$O$55723,"정상*",추출!$F$2:$F$55723,집계!Q$1,추출!$M$2:$M$55723,집계!Q$2,추출!$J$2:$J$55723,"&lt;="&amp;VLOOKUP(Q$2,환경!$A$3:$B$8,2),추출!$Q$2:$Q$55723,"A")</f>
        <v>0</v>
      </c>
      <c r="R47" s="4">
        <f t="shared" ca="1" si="84"/>
        <v>240722</v>
      </c>
      <c r="S47" s="25">
        <f t="shared" ca="1" si="85"/>
        <v>-240722</v>
      </c>
      <c r="T47" s="4">
        <f ca="1">SUMIFS(추출!$H$2:$H$55723,추출!$P$2:$P$55723,집계!$C47,추출!$D$2:$D$55723,집계!$D47,추출!$O$2:$O$55723,"정상*",추출!$F$2:$F$55723,집계!T$1,추출!$M$2:$M$55723,집계!T$2,추출!$J$2:$J$55723,"&lt;="&amp;VLOOKUP(T$2,환경!$A$3:$B$8,2),추출!$Q$2:$Q$55723,"A")</f>
        <v>524129</v>
      </c>
      <c r="U47" s="4">
        <f ca="1">SUMIFS(추출!$H$2:$H$55723,추출!$P$2:$P$55723,집계!$C47,추출!$D$2:$D$55723,집계!$D47,추출!$O$2:$O$55723,"정상*",추출!$F$2:$F$55723,집계!U$1,추출!$M$2:$M$55723,집계!U$2,추출!$J$2:$J$55723,"&lt;="&amp;VLOOKUP(U$2,환경!$A$3:$B$8,2),추출!$Q$2:$Q$55723,"A")</f>
        <v>0</v>
      </c>
      <c r="V47" s="4">
        <f t="shared" ca="1" si="86"/>
        <v>524129</v>
      </c>
      <c r="W47" s="25">
        <f t="shared" ca="1" si="87"/>
        <v>-524129</v>
      </c>
      <c r="X47" s="4">
        <f ca="1">SUMIFS(추출!$H$2:$H$55723,추출!$P$2:$P$55723,집계!$C47,추출!$D$2:$D$55723,집계!$D47,추출!$O$2:$O$55723,"유지*",추출!$F$2:$F$55723,집계!X$1,추출!$M$2:$M$55723,집계!X$2,추출!$J$2:$J$55723,"&lt;="&amp;VLOOKUP(X$2,환경!$A$3:$B$8,2),추출!$Q$2:$Q$55723,"B")</f>
        <v>30000</v>
      </c>
      <c r="Y47" s="4">
        <f ca="1">SUMIFS(추출!$H$2:$H$55723,추출!$P$2:$P$55723,집계!$C47,추출!$D$2:$D$55723,집계!$D47,추출!$O$2:$O$55723,"유지*",추출!$F$2:$F$55723,집계!Y$1,추출!$M$2:$M$55723,집계!Y$2,추출!$J$2:$J$55723,"&lt;="&amp;VLOOKUP(Y$2,환경!$A$3:$B$8,2),추출!$Q$2:$Q$55723,"B")</f>
        <v>0</v>
      </c>
      <c r="Z47" s="4">
        <f t="shared" ca="1" si="10"/>
        <v>30000</v>
      </c>
      <c r="AA47" s="25">
        <f t="shared" ca="1" si="88"/>
        <v>-30000</v>
      </c>
      <c r="AB47" s="4">
        <f ca="1">SUMIFS(추출!$H$2:$H$55723,추출!$P$2:$P$55723,집계!$C47,추출!$D$2:$D$55723,집계!$D47,추출!$O$2:$O$55723,"정상*",추출!$F$2:$F$55723,집계!AB$1,추출!$M$2:$M$55723,집계!AB$2,추출!$J$2:$J$55723,"&lt;="&amp;VLOOKUP(AB$2,환경!$A$3:$B$8,2),추출!$Q$2:$Q$55723,"A")</f>
        <v>0</v>
      </c>
      <c r="AC47" s="4">
        <f ca="1">SUMIFS(추출!$H$2:$H$55723,추출!$P$2:$P$55723,집계!$C47,추출!$D$2:$D$55723,집계!$D47,추출!$O$2:$O$55723,"정상*",추출!$F$2:$F$55723,집계!AC$1,추출!$M$2:$M$55723,집계!AC$2,추출!$J$2:$J$55723,"&lt;="&amp;VLOOKUP(AC$2,환경!$A$3:$B$8,2),추출!$Q$2:$Q$55723,"A")</f>
        <v>0</v>
      </c>
      <c r="AD47" s="4">
        <f t="shared" ca="1" si="89"/>
        <v>0</v>
      </c>
      <c r="AE47" s="25">
        <f t="shared" ca="1" si="77"/>
        <v>0</v>
      </c>
    </row>
    <row r="48" spans="1:31">
      <c r="A48" s="4">
        <f>VLOOKUP($C48,환경!$T$3:$V$22,3,0)</f>
        <v>2</v>
      </c>
      <c r="B48" s="4" t="str">
        <f t="shared" ca="1" si="90"/>
        <v>직영</v>
      </c>
      <c r="C48" s="6" t="s">
        <v>281</v>
      </c>
      <c r="D48" s="7" t="s">
        <v>62</v>
      </c>
      <c r="E48" s="4">
        <f ca="1">SUMIFS(추출!$H$2:$H$55723,추출!$P$2:$P$55723,집계!$C48,추출!$D$2:$D$55723,집계!$D48,추출!$O$2:$O$55723,"정상*",추출!$F$2:$F$55723,집계!E$1,추출!$M$2:$M$55723,집계!E$2,추출!$J$2:$J$55723,"&lt;="&amp;VLOOKUP(E$2,환경!$A$3:$B$8,2),추출!$Q$2:$Q$55723,"A")</f>
        <v>0</v>
      </c>
      <c r="F48" s="4">
        <f ca="1">SUMIFS(추출!$H$2:$H$55723,추출!$P$2:$P$55723,집계!$C48,추출!$D$2:$D$55723,집계!$D48,추출!$O$2:$O$55723,"정상*",추출!$F$2:$F$55723,집계!F$1,추출!$M$2:$M$55723,집계!F$2,추출!$J$2:$J$55723,"&lt;="&amp;VLOOKUP(F$2,환경!$A$3:$B$8,2),추출!$Q$2:$Q$55723,"A")</f>
        <v>0</v>
      </c>
      <c r="G48" s="4">
        <f t="shared" ca="1" si="79"/>
        <v>0</v>
      </c>
      <c r="H48" s="4">
        <f ca="1">SUMIFS(추출!$H$2:$H$55723,추출!$P$2:$P$55723,집계!$C48,추출!$D$2:$D$55723,집계!$D48,추출!$O$2:$O$55723,"정상*",추출!$F$2:$F$55723,집계!H$1,추출!$M$2:$M$55723,집계!H$2,추출!$J$2:$J$55723,"&lt;="&amp;VLOOKUP(H$2,환경!$A$3:$B$8,2),추출!$Q$2:$Q$55723,"A")</f>
        <v>0</v>
      </c>
      <c r="I48" s="4">
        <f ca="1">SUMIFS(추출!$H$2:$H$55723,추출!$P$2:$P$55723,집계!$C48,추출!$D$2:$D$55723,집계!$D48,추출!$O$2:$O$55723,"정상*",추출!$F$2:$F$55723,집계!I$1,추출!$M$2:$M$55723,집계!I$2,추출!$J$2:$J$55723,"&lt;="&amp;VLOOKUP(I$2,환경!$A$3:$B$8,2),추출!$Q$2:$Q$55723,"A")</f>
        <v>0</v>
      </c>
      <c r="J48" s="4">
        <f t="shared" ca="1" si="80"/>
        <v>0</v>
      </c>
      <c r="K48" s="25">
        <f t="shared" ca="1" si="81"/>
        <v>0</v>
      </c>
      <c r="L48" s="4">
        <f ca="1">SUMIFS(추출!$H$2:$H$55723,추출!$P$2:$P$55723,집계!$C48,추출!$D$2:$D$55723,집계!$D48,추출!$O$2:$O$55723,"정상*",추출!$F$2:$F$55723,집계!L$1,추출!$M$2:$M$55723,집계!L$2,추출!$J$2:$J$55723,"&lt;="&amp;VLOOKUP(L$2,환경!$A$3:$B$8,2),추출!$Q$2:$Q$55723,"A")</f>
        <v>0</v>
      </c>
      <c r="M48" s="4">
        <f ca="1">SUMIFS(추출!$H$2:$H$55723,추출!$P$2:$P$55723,집계!$C48,추출!$D$2:$D$55723,집계!$D48,추출!$O$2:$O$55723,"정상*",추출!$F$2:$F$55723,집계!M$1,추출!$M$2:$M$55723,집계!M$2,추출!$J$2:$J$55723,"&lt;="&amp;VLOOKUP(M$2,환경!$A$3:$B$8,2),추출!$Q$2:$Q$55723,"A")</f>
        <v>0</v>
      </c>
      <c r="N48" s="4">
        <f t="shared" ca="1" si="82"/>
        <v>0</v>
      </c>
      <c r="O48" s="25">
        <f t="shared" ca="1" si="83"/>
        <v>0</v>
      </c>
      <c r="P48" s="4">
        <f ca="1">SUMIFS(추출!$H$2:$H$55723,추출!$P$2:$P$55723,집계!$C48,추출!$D$2:$D$55723,집계!$D48,추출!$O$2:$O$55723,"정상*",추출!$F$2:$F$55723,집계!P$1,추출!$M$2:$M$55723,집계!P$2,추출!$J$2:$J$55723,"&lt;="&amp;VLOOKUP(P$2,환경!$A$3:$B$8,2),추출!$Q$2:$Q$55723,"A")</f>
        <v>0</v>
      </c>
      <c r="Q48" s="4">
        <f ca="1">SUMIFS(추출!$H$2:$H$55723,추출!$P$2:$P$55723,집계!$C48,추출!$D$2:$D$55723,집계!$D48,추출!$O$2:$O$55723,"정상*",추출!$F$2:$F$55723,집계!Q$1,추출!$M$2:$M$55723,집계!Q$2,추출!$J$2:$J$55723,"&lt;="&amp;VLOOKUP(Q$2,환경!$A$3:$B$8,2),추출!$Q$2:$Q$55723,"A")</f>
        <v>0</v>
      </c>
      <c r="R48" s="4">
        <f t="shared" ca="1" si="84"/>
        <v>0</v>
      </c>
      <c r="S48" s="25">
        <f t="shared" ca="1" si="85"/>
        <v>0</v>
      </c>
      <c r="T48" s="4">
        <f ca="1">SUMIFS(추출!$H$2:$H$55723,추출!$P$2:$P$55723,집계!$C48,추출!$D$2:$D$55723,집계!$D48,추출!$O$2:$O$55723,"정상*",추출!$F$2:$F$55723,집계!T$1,추출!$M$2:$M$55723,집계!T$2,추출!$J$2:$J$55723,"&lt;="&amp;VLOOKUP(T$2,환경!$A$3:$B$8,2),추출!$Q$2:$Q$55723,"A")</f>
        <v>0</v>
      </c>
      <c r="U48" s="4">
        <f ca="1">SUMIFS(추출!$H$2:$H$55723,추출!$P$2:$P$55723,집계!$C48,추출!$D$2:$D$55723,집계!$D48,추출!$O$2:$O$55723,"정상*",추출!$F$2:$F$55723,집계!U$1,추출!$M$2:$M$55723,집계!U$2,추출!$J$2:$J$55723,"&lt;="&amp;VLOOKUP(U$2,환경!$A$3:$B$8,2),추출!$Q$2:$Q$55723,"A")</f>
        <v>0</v>
      </c>
      <c r="V48" s="4">
        <f t="shared" ca="1" si="86"/>
        <v>0</v>
      </c>
      <c r="W48" s="25">
        <f t="shared" ca="1" si="87"/>
        <v>0</v>
      </c>
      <c r="X48" s="4">
        <f ca="1">SUMIFS(추출!$H$2:$H$55723,추출!$P$2:$P$55723,집계!$C48,추출!$D$2:$D$55723,집계!$D48,추출!$O$2:$O$55723,"유지*",추출!$F$2:$F$55723,집계!X$1,추출!$M$2:$M$55723,집계!X$2,추출!$J$2:$J$55723,"&lt;="&amp;VLOOKUP(X$2,환경!$A$3:$B$8,2),추출!$Q$2:$Q$55723,"B")</f>
        <v>0</v>
      </c>
      <c r="Y48" s="4">
        <f ca="1">SUMIFS(추출!$H$2:$H$55723,추출!$P$2:$P$55723,집계!$C48,추출!$D$2:$D$55723,집계!$D48,추출!$O$2:$O$55723,"유지*",추출!$F$2:$F$55723,집계!Y$1,추출!$M$2:$M$55723,집계!Y$2,추출!$J$2:$J$55723,"&lt;="&amp;VLOOKUP(Y$2,환경!$A$3:$B$8,2),추출!$Q$2:$Q$55723,"B")</f>
        <v>0</v>
      </c>
      <c r="Z48" s="4">
        <f t="shared" ca="1" si="10"/>
        <v>0</v>
      </c>
      <c r="AA48" s="25">
        <f t="shared" ca="1" si="88"/>
        <v>0</v>
      </c>
      <c r="AB48" s="4">
        <f ca="1">SUMIFS(추출!$H$2:$H$55723,추출!$P$2:$P$55723,집계!$C48,추출!$D$2:$D$55723,집계!$D48,추출!$O$2:$O$55723,"정상*",추출!$F$2:$F$55723,집계!AB$1,추출!$M$2:$M$55723,집계!AB$2,추출!$J$2:$J$55723,"&lt;="&amp;VLOOKUP(AB$2,환경!$A$3:$B$8,2),추출!$Q$2:$Q$55723,"A")</f>
        <v>0</v>
      </c>
      <c r="AC48" s="4">
        <f ca="1">SUMIFS(추출!$H$2:$H$55723,추출!$P$2:$P$55723,집계!$C48,추출!$D$2:$D$55723,집계!$D48,추출!$O$2:$O$55723,"정상*",추출!$F$2:$F$55723,집계!AC$1,추출!$M$2:$M$55723,집계!AC$2,추출!$J$2:$J$55723,"&lt;="&amp;VLOOKUP(AC$2,환경!$A$3:$B$8,2),추출!$Q$2:$Q$55723,"A")</f>
        <v>0</v>
      </c>
      <c r="AD48" s="4">
        <f t="shared" ca="1" si="89"/>
        <v>0</v>
      </c>
      <c r="AE48" s="25">
        <f t="shared" ca="1" si="77"/>
        <v>0</v>
      </c>
    </row>
    <row r="49" spans="1:31">
      <c r="A49" s="4">
        <f>VLOOKUP($C49,환경!$T$3:$V$22,3,0)</f>
        <v>2</v>
      </c>
      <c r="B49" s="4" t="str">
        <f t="shared" ca="1" si="90"/>
        <v>자율</v>
      </c>
      <c r="C49" s="6" t="s">
        <v>10</v>
      </c>
      <c r="D49" s="7" t="s">
        <v>63</v>
      </c>
      <c r="E49" s="4">
        <f ca="1">SUMIFS(추출!$H$2:$H$55723,추출!$P$2:$P$55723,집계!$C49,추출!$D$2:$D$55723,집계!$D49,추출!$O$2:$O$55723,"정상*",추출!$F$2:$F$55723,집계!E$1,추출!$M$2:$M$55723,집계!E$2,추출!$J$2:$J$55723,"&lt;="&amp;VLOOKUP(E$2,환경!$A$3:$B$8,2),추출!$Q$2:$Q$55723,"A")</f>
        <v>149000</v>
      </c>
      <c r="F49" s="4">
        <f ca="1">SUMIFS(추출!$H$2:$H$55723,추출!$P$2:$P$55723,집계!$C49,추출!$D$2:$D$55723,집계!$D49,추출!$O$2:$O$55723,"정상*",추출!$F$2:$F$55723,집계!F$1,추출!$M$2:$M$55723,집계!F$2,추출!$J$2:$J$55723,"&lt;="&amp;VLOOKUP(F$2,환경!$A$3:$B$8,2),추출!$Q$2:$Q$55723,"A")</f>
        <v>35250</v>
      </c>
      <c r="G49" s="4">
        <f t="shared" ca="1" si="79"/>
        <v>184250</v>
      </c>
      <c r="H49" s="4">
        <f ca="1">SUMIFS(추출!$H$2:$H$55723,추출!$P$2:$P$55723,집계!$C49,추출!$D$2:$D$55723,집계!$D49,추출!$O$2:$O$55723,"정상*",추출!$F$2:$F$55723,집계!H$1,추출!$M$2:$M$55723,집계!H$2,추출!$J$2:$J$55723,"&lt;="&amp;VLOOKUP(H$2,환경!$A$3:$B$8,2),추출!$Q$2:$Q$55723,"A")</f>
        <v>25000</v>
      </c>
      <c r="I49" s="4">
        <f ca="1">SUMIFS(추출!$H$2:$H$55723,추출!$P$2:$P$55723,집계!$C49,추출!$D$2:$D$55723,집계!$D49,추출!$O$2:$O$55723,"정상*",추출!$F$2:$F$55723,집계!I$1,추출!$M$2:$M$55723,집계!I$2,추출!$J$2:$J$55723,"&lt;="&amp;VLOOKUP(I$2,환경!$A$3:$B$8,2),추출!$Q$2:$Q$55723,"A")</f>
        <v>0</v>
      </c>
      <c r="J49" s="4">
        <f t="shared" ca="1" si="80"/>
        <v>25000</v>
      </c>
      <c r="K49" s="25">
        <f t="shared" ca="1" si="81"/>
        <v>159250</v>
      </c>
      <c r="L49" s="4">
        <f ca="1">SUMIFS(추출!$H$2:$H$55723,추출!$P$2:$P$55723,집계!$C49,추출!$D$2:$D$55723,집계!$D49,추출!$O$2:$O$55723,"정상*",추출!$F$2:$F$55723,집계!L$1,추출!$M$2:$M$55723,집계!L$2,추출!$J$2:$J$55723,"&lt;="&amp;VLOOKUP(L$2,환경!$A$3:$B$8,2),추출!$Q$2:$Q$55723,"A")</f>
        <v>352819</v>
      </c>
      <c r="M49" s="4">
        <f ca="1">SUMIFS(추출!$H$2:$H$55723,추출!$P$2:$P$55723,집계!$C49,추출!$D$2:$D$55723,집계!$D49,추출!$O$2:$O$55723,"정상*",추출!$F$2:$F$55723,집계!M$1,추출!$M$2:$M$55723,집계!M$2,추출!$J$2:$J$55723,"&lt;="&amp;VLOOKUP(M$2,환경!$A$3:$B$8,2),추출!$Q$2:$Q$55723,"A")</f>
        <v>0</v>
      </c>
      <c r="N49" s="4">
        <f t="shared" ca="1" si="82"/>
        <v>352819</v>
      </c>
      <c r="O49" s="25">
        <f t="shared" ca="1" si="83"/>
        <v>-168569</v>
      </c>
      <c r="P49" s="4">
        <f ca="1">SUMIFS(추출!$H$2:$H$55723,추출!$P$2:$P$55723,집계!$C49,추출!$D$2:$D$55723,집계!$D49,추출!$O$2:$O$55723,"정상*",추출!$F$2:$F$55723,집계!P$1,추출!$M$2:$M$55723,집계!P$2,추출!$J$2:$J$55723,"&lt;="&amp;VLOOKUP(P$2,환경!$A$3:$B$8,2),추출!$Q$2:$Q$55723,"A")</f>
        <v>181500</v>
      </c>
      <c r="Q49" s="4">
        <f ca="1">SUMIFS(추출!$H$2:$H$55723,추출!$P$2:$P$55723,집계!$C49,추출!$D$2:$D$55723,집계!$D49,추출!$O$2:$O$55723,"정상*",추출!$F$2:$F$55723,집계!Q$1,추출!$M$2:$M$55723,집계!Q$2,추출!$J$2:$J$55723,"&lt;="&amp;VLOOKUP(Q$2,환경!$A$3:$B$8,2),추출!$Q$2:$Q$55723,"A")</f>
        <v>30930</v>
      </c>
      <c r="R49" s="4">
        <f t="shared" ca="1" si="84"/>
        <v>212430</v>
      </c>
      <c r="S49" s="25">
        <f t="shared" ca="1" si="85"/>
        <v>-28180</v>
      </c>
      <c r="T49" s="4">
        <f ca="1">SUMIFS(추출!$H$2:$H$55723,추출!$P$2:$P$55723,집계!$C49,추출!$D$2:$D$55723,집계!$D49,추출!$O$2:$O$55723,"정상*",추출!$F$2:$F$55723,집계!T$1,추출!$M$2:$M$55723,집계!T$2,추출!$J$2:$J$55723,"&lt;="&amp;VLOOKUP(T$2,환경!$A$3:$B$8,2),추출!$Q$2:$Q$55723,"A")</f>
        <v>500965</v>
      </c>
      <c r="U49" s="4">
        <f ca="1">SUMIFS(추출!$H$2:$H$55723,추출!$P$2:$P$55723,집계!$C49,추출!$D$2:$D$55723,집계!$D49,추출!$O$2:$O$55723,"정상*",추출!$F$2:$F$55723,집계!U$1,추출!$M$2:$M$55723,집계!U$2,추출!$J$2:$J$55723,"&lt;="&amp;VLOOKUP(U$2,환경!$A$3:$B$8,2),추출!$Q$2:$Q$55723,"A")</f>
        <v>40800</v>
      </c>
      <c r="V49" s="4">
        <f t="shared" ca="1" si="86"/>
        <v>541765</v>
      </c>
      <c r="W49" s="25">
        <f t="shared" ca="1" si="87"/>
        <v>-357515</v>
      </c>
      <c r="X49" s="4">
        <f ca="1">SUMIFS(추출!$H$2:$H$55723,추출!$P$2:$P$55723,집계!$C49,추출!$D$2:$D$55723,집계!$D49,추출!$O$2:$O$55723,"유지*",추출!$F$2:$F$55723,집계!X$1,추출!$M$2:$M$55723,집계!X$2,추출!$J$2:$J$55723,"&lt;="&amp;VLOOKUP(X$2,환경!$A$3:$B$8,2),추출!$Q$2:$Q$55723,"B")</f>
        <v>149000</v>
      </c>
      <c r="Y49" s="4">
        <f ca="1">SUMIFS(추출!$H$2:$H$55723,추출!$P$2:$P$55723,집계!$C49,추출!$D$2:$D$55723,집계!$D49,추출!$O$2:$O$55723,"유지*",추출!$F$2:$F$55723,집계!Y$1,추출!$M$2:$M$55723,집계!Y$2,추출!$J$2:$J$55723,"&lt;="&amp;VLOOKUP(Y$2,환경!$A$3:$B$8,2),추출!$Q$2:$Q$55723,"B")</f>
        <v>35250</v>
      </c>
      <c r="Z49" s="4">
        <f t="shared" ca="1" si="10"/>
        <v>184250</v>
      </c>
      <c r="AA49" s="25">
        <f t="shared" ca="1" si="88"/>
        <v>0</v>
      </c>
      <c r="AB49" s="4">
        <f ca="1">SUMIFS(추출!$H$2:$H$55723,추출!$P$2:$P$55723,집계!$C49,추출!$D$2:$D$55723,집계!$D49,추출!$O$2:$O$55723,"정상*",추출!$F$2:$F$55723,집계!AB$1,추출!$M$2:$M$55723,집계!AB$2,추출!$J$2:$J$55723,"&lt;="&amp;VLOOKUP(AB$2,환경!$A$3:$B$8,2),추출!$Q$2:$Q$55723,"A")</f>
        <v>0</v>
      </c>
      <c r="AC49" s="4">
        <f ca="1">SUMIFS(추출!$H$2:$H$55723,추출!$P$2:$P$55723,집계!$C49,추출!$D$2:$D$55723,집계!$D49,추출!$O$2:$O$55723,"정상*",추출!$F$2:$F$55723,집계!AC$1,추출!$M$2:$M$55723,집계!AC$2,추출!$J$2:$J$55723,"&lt;="&amp;VLOOKUP(AC$2,환경!$A$3:$B$8,2),추출!$Q$2:$Q$55723,"A")</f>
        <v>0</v>
      </c>
      <c r="AD49" s="4">
        <f t="shared" ca="1" si="89"/>
        <v>0</v>
      </c>
      <c r="AE49" s="25">
        <f t="shared" ca="1" si="77"/>
        <v>184250</v>
      </c>
    </row>
    <row r="50" spans="1:31" s="2" customFormat="1">
      <c r="A50" s="4">
        <f>VLOOKUP($C50,환경!$T$3:$V$22,3,0)</f>
        <v>2</v>
      </c>
      <c r="B50" s="4" t="str">
        <f t="shared" ca="1" si="90"/>
        <v>자율</v>
      </c>
      <c r="C50" s="6" t="s">
        <v>10</v>
      </c>
      <c r="D50" s="7" t="s">
        <v>1004</v>
      </c>
      <c r="E50" s="4">
        <f ca="1">SUMIFS(추출!$H$2:$H$55723,추출!$P$2:$P$55723,집계!$C50,추출!$D$2:$D$55723,집계!$D50,추출!$O$2:$O$55723,"정상*",추출!$F$2:$F$55723,집계!E$1,추출!$M$2:$M$55723,집계!E$2,추출!$J$2:$J$55723,"&lt;="&amp;VLOOKUP(E$2,환경!$A$3:$B$8,2),추출!$Q$2:$Q$55723,"A")</f>
        <v>0</v>
      </c>
      <c r="F50" s="4">
        <f ca="1">SUMIFS(추출!$H$2:$H$55723,추출!$P$2:$P$55723,집계!$C50,추출!$D$2:$D$55723,집계!$D50,추출!$O$2:$O$55723,"정상*",추출!$F$2:$F$55723,집계!F$1,추출!$M$2:$M$55723,집계!F$2,추출!$J$2:$J$55723,"&lt;="&amp;VLOOKUP(F$2,환경!$A$3:$B$8,2),추출!$Q$2:$Q$55723,"A")</f>
        <v>0</v>
      </c>
      <c r="G50" s="4">
        <f t="shared" ref="G50" ca="1" si="91">SUM(E50:F50)</f>
        <v>0</v>
      </c>
      <c r="H50" s="4">
        <f ca="1">SUMIFS(추출!$H$2:$H$55723,추출!$P$2:$P$55723,집계!$C50,추출!$D$2:$D$55723,집계!$D50,추출!$O$2:$O$55723,"정상*",추출!$F$2:$F$55723,집계!H$1,추출!$M$2:$M$55723,집계!H$2,추출!$J$2:$J$55723,"&lt;="&amp;VLOOKUP(H$2,환경!$A$3:$B$8,2),추출!$Q$2:$Q$55723,"A")</f>
        <v>10000</v>
      </c>
      <c r="I50" s="4">
        <f ca="1">SUMIFS(추출!$H$2:$H$55723,추출!$P$2:$P$55723,집계!$C50,추출!$D$2:$D$55723,집계!$D50,추출!$O$2:$O$55723,"정상*",추출!$F$2:$F$55723,집계!I$1,추출!$M$2:$M$55723,집계!I$2,추출!$J$2:$J$55723,"&lt;="&amp;VLOOKUP(I$2,환경!$A$3:$B$8,2),추출!$Q$2:$Q$55723,"A")</f>
        <v>0</v>
      </c>
      <c r="J50" s="4">
        <f t="shared" ref="J50" ca="1" si="92">SUM(H50:I50)</f>
        <v>10000</v>
      </c>
      <c r="K50" s="25">
        <f t="shared" ref="K50" ca="1" si="93">G50-J50</f>
        <v>-10000</v>
      </c>
      <c r="L50" s="4">
        <f ca="1">SUMIFS(추출!$H$2:$H$55723,추출!$P$2:$P$55723,집계!$C50,추출!$D$2:$D$55723,집계!$D50,추출!$O$2:$O$55723,"정상*",추출!$F$2:$F$55723,집계!L$1,추출!$M$2:$M$55723,집계!L$2,추출!$J$2:$J$55723,"&lt;="&amp;VLOOKUP(L$2,환경!$A$3:$B$8,2),추출!$Q$2:$Q$55723,"A")</f>
        <v>174000</v>
      </c>
      <c r="M50" s="4">
        <f ca="1">SUMIFS(추출!$H$2:$H$55723,추출!$P$2:$P$55723,집계!$C50,추출!$D$2:$D$55723,집계!$D50,추출!$O$2:$O$55723,"정상*",추출!$F$2:$F$55723,집계!M$1,추출!$M$2:$M$55723,집계!M$2,추출!$J$2:$J$55723,"&lt;="&amp;VLOOKUP(M$2,환경!$A$3:$B$8,2),추출!$Q$2:$Q$55723,"A")</f>
        <v>0</v>
      </c>
      <c r="N50" s="4">
        <f t="shared" ref="N50" ca="1" si="94">SUM(L50:M50)</f>
        <v>174000</v>
      </c>
      <c r="O50" s="25">
        <f t="shared" ref="O50" ca="1" si="95">G50-N50</f>
        <v>-174000</v>
      </c>
      <c r="P50" s="4">
        <f ca="1">SUMIFS(추출!$H$2:$H$55723,추출!$P$2:$P$55723,집계!$C50,추출!$D$2:$D$55723,집계!$D50,추출!$O$2:$O$55723,"정상*",추출!$F$2:$F$55723,집계!P$1,추출!$M$2:$M$55723,집계!P$2,추출!$J$2:$J$55723,"&lt;="&amp;VLOOKUP(P$2,환경!$A$3:$B$8,2),추출!$Q$2:$Q$55723,"A")</f>
        <v>20000</v>
      </c>
      <c r="Q50" s="4">
        <f ca="1">SUMIFS(추출!$H$2:$H$55723,추출!$P$2:$P$55723,집계!$C50,추출!$D$2:$D$55723,집계!$D50,추출!$O$2:$O$55723,"정상*",추출!$F$2:$F$55723,집계!Q$1,추출!$M$2:$M$55723,집계!Q$2,추출!$J$2:$J$55723,"&lt;="&amp;VLOOKUP(Q$2,환경!$A$3:$B$8,2),추출!$Q$2:$Q$55723,"A")</f>
        <v>0</v>
      </c>
      <c r="R50" s="4">
        <f t="shared" ref="R50" ca="1" si="96">SUM(P50:Q50)</f>
        <v>20000</v>
      </c>
      <c r="S50" s="25">
        <f t="shared" ref="S50" ca="1" si="97">G50-R50</f>
        <v>-20000</v>
      </c>
      <c r="T50" s="4">
        <f ca="1">SUMIFS(추출!$H$2:$H$55723,추출!$P$2:$P$55723,집계!$C50,추출!$D$2:$D$55723,집계!$D50,추출!$O$2:$O$55723,"정상*",추출!$F$2:$F$55723,집계!T$1,추출!$M$2:$M$55723,집계!T$2,추출!$J$2:$J$55723,"&lt;="&amp;VLOOKUP(T$2,환경!$A$3:$B$8,2),추출!$Q$2:$Q$55723,"A")</f>
        <v>0</v>
      </c>
      <c r="U50" s="4">
        <f ca="1">SUMIFS(추출!$H$2:$H$55723,추출!$P$2:$P$55723,집계!$C50,추출!$D$2:$D$55723,집계!$D50,추출!$O$2:$O$55723,"정상*",추출!$F$2:$F$55723,집계!U$1,추출!$M$2:$M$55723,집계!U$2,추출!$J$2:$J$55723,"&lt;="&amp;VLOOKUP(U$2,환경!$A$3:$B$8,2),추출!$Q$2:$Q$55723,"A")</f>
        <v>0</v>
      </c>
      <c r="V50" s="4">
        <f t="shared" ref="V50" ca="1" si="98">SUM(T50:U50)</f>
        <v>0</v>
      </c>
      <c r="W50" s="25">
        <f t="shared" ref="W50" ca="1" si="99">G50-V50</f>
        <v>0</v>
      </c>
      <c r="X50" s="4">
        <f ca="1">SUMIFS(추출!$H$2:$H$55723,추출!$P$2:$P$55723,집계!$C50,추출!$D$2:$D$55723,집계!$D50,추출!$O$2:$O$55723,"유지*",추출!$F$2:$F$55723,집계!X$1,추출!$M$2:$M$55723,집계!X$2,추출!$J$2:$J$55723,"&lt;="&amp;VLOOKUP(X$2,환경!$A$3:$B$8,2),추출!$Q$2:$Q$55723,"B")</f>
        <v>0</v>
      </c>
      <c r="Y50" s="4">
        <f ca="1">SUMIFS(추출!$H$2:$H$55723,추출!$P$2:$P$55723,집계!$C50,추출!$D$2:$D$55723,집계!$D50,추출!$O$2:$O$55723,"유지*",추출!$F$2:$F$55723,집계!Y$1,추출!$M$2:$M$55723,집계!Y$2,추출!$J$2:$J$55723,"&lt;="&amp;VLOOKUP(Y$2,환경!$A$3:$B$8,2),추출!$Q$2:$Q$55723,"B")</f>
        <v>0</v>
      </c>
      <c r="Z50" s="4">
        <f t="shared" ref="Z50" ca="1" si="100">SUM(X50:Y50)</f>
        <v>0</v>
      </c>
      <c r="AA50" s="25">
        <f t="shared" ref="AA50" ca="1" si="101">G50-Z50</f>
        <v>0</v>
      </c>
      <c r="AB50" s="4">
        <f ca="1">SUMIFS(추출!$H$2:$H$55723,추출!$P$2:$P$55723,집계!$C50,추출!$D$2:$D$55723,집계!$D50,추출!$O$2:$O$55723,"정상*",추출!$F$2:$F$55723,집계!AB$1,추출!$M$2:$M$55723,집계!AB$2,추출!$J$2:$J$55723,"&lt;="&amp;VLOOKUP(AB$2,환경!$A$3:$B$8,2),추출!$Q$2:$Q$55723,"A")</f>
        <v>0</v>
      </c>
      <c r="AC50" s="4">
        <f ca="1">SUMIFS(추출!$H$2:$H$55723,추출!$P$2:$P$55723,집계!$C50,추출!$D$2:$D$55723,집계!$D50,추출!$O$2:$O$55723,"정상*",추출!$F$2:$F$55723,집계!AC$1,추출!$M$2:$M$55723,집계!AC$2,추출!$J$2:$J$55723,"&lt;="&amp;VLOOKUP(AC$2,환경!$A$3:$B$8,2),추출!$Q$2:$Q$55723,"A")</f>
        <v>0</v>
      </c>
      <c r="AD50" s="4">
        <f t="shared" ref="AD50" ca="1" si="102">SUM(AB50:AC50)</f>
        <v>0</v>
      </c>
      <c r="AE50" s="25">
        <f t="shared" ref="AE50" ca="1" si="103">G50-AD50</f>
        <v>0</v>
      </c>
    </row>
    <row r="51" spans="1:31" s="2" customFormat="1">
      <c r="A51" s="4">
        <f>VLOOKUP($C51,환경!$T$3:$V$22,3,0)</f>
        <v>2</v>
      </c>
      <c r="B51" s="4" t="str">
        <f t="shared" ca="1" si="90"/>
        <v>자율</v>
      </c>
      <c r="C51" s="6" t="s">
        <v>10</v>
      </c>
      <c r="D51" s="7" t="s">
        <v>647</v>
      </c>
      <c r="E51" s="4">
        <f ca="1">SUMIFS(추출!$H$2:$H$55723,추출!$P$2:$P$55723,집계!$C51,추출!$D$2:$D$55723,집계!$D51,추출!$O$2:$O$55723,"정상*",추출!$F$2:$F$55723,집계!E$1,추출!$M$2:$M$55723,집계!E$2,추출!$J$2:$J$55723,"&lt;="&amp;VLOOKUP(E$2,환경!$A$3:$B$8,2),추출!$Q$2:$Q$55723,"A")</f>
        <v>0</v>
      </c>
      <c r="F51" s="4">
        <f ca="1">SUMIFS(추출!$H$2:$H$55723,추출!$P$2:$P$55723,집계!$C51,추출!$D$2:$D$55723,집계!$D51,추출!$O$2:$O$55723,"정상*",추출!$F$2:$F$55723,집계!F$1,추출!$M$2:$M$55723,집계!F$2,추출!$J$2:$J$55723,"&lt;="&amp;VLOOKUP(F$2,환경!$A$3:$B$8,2),추출!$Q$2:$Q$55723,"A")</f>
        <v>0</v>
      </c>
      <c r="G51" s="4">
        <f t="shared" ref="G51" ca="1" si="104">SUM(E51:F51)</f>
        <v>0</v>
      </c>
      <c r="H51" s="4">
        <f ca="1">SUMIFS(추출!$H$2:$H$55723,추출!$P$2:$P$55723,집계!$C51,추출!$D$2:$D$55723,집계!$D51,추출!$O$2:$O$55723,"정상*",추출!$F$2:$F$55723,집계!H$1,추출!$M$2:$M$55723,집계!H$2,추출!$J$2:$J$55723,"&lt;="&amp;VLOOKUP(H$2,환경!$A$3:$B$8,2),추출!$Q$2:$Q$55723,"A")</f>
        <v>169750</v>
      </c>
      <c r="I51" s="4">
        <f ca="1">SUMIFS(추출!$H$2:$H$55723,추출!$P$2:$P$55723,집계!$C51,추출!$D$2:$D$55723,집계!$D51,추출!$O$2:$O$55723,"정상*",추출!$F$2:$F$55723,집계!I$1,추출!$M$2:$M$55723,집계!I$2,추출!$J$2:$J$55723,"&lt;="&amp;VLOOKUP(I$2,환경!$A$3:$B$8,2),추출!$Q$2:$Q$55723,"A")</f>
        <v>0</v>
      </c>
      <c r="J51" s="4">
        <f t="shared" ref="J51" ca="1" si="105">SUM(H51:I51)</f>
        <v>169750</v>
      </c>
      <c r="K51" s="25">
        <f t="shared" ref="K51" ca="1" si="106">G51-J51</f>
        <v>-169750</v>
      </c>
      <c r="L51" s="4">
        <f ca="1">SUMIFS(추출!$H$2:$H$55723,추출!$P$2:$P$55723,집계!$C51,추출!$D$2:$D$55723,집계!$D51,추출!$O$2:$O$55723,"정상*",추출!$F$2:$F$55723,집계!L$1,추출!$M$2:$M$55723,집계!L$2,추출!$J$2:$J$55723,"&lt;="&amp;VLOOKUP(L$2,환경!$A$3:$B$8,2),추출!$Q$2:$Q$55723,"A")</f>
        <v>118822</v>
      </c>
      <c r="M51" s="4">
        <f ca="1">SUMIFS(추출!$H$2:$H$55723,추출!$P$2:$P$55723,집계!$C51,추출!$D$2:$D$55723,집계!$D51,추출!$O$2:$O$55723,"정상*",추출!$F$2:$F$55723,집계!M$1,추출!$M$2:$M$55723,집계!M$2,추출!$J$2:$J$55723,"&lt;="&amp;VLOOKUP(M$2,환경!$A$3:$B$8,2),추출!$Q$2:$Q$55723,"A")</f>
        <v>0</v>
      </c>
      <c r="N51" s="4">
        <f t="shared" ref="N51" ca="1" si="107">SUM(L51:M51)</f>
        <v>118822</v>
      </c>
      <c r="O51" s="25">
        <f t="shared" ref="O51" ca="1" si="108">G51-N51</f>
        <v>-118822</v>
      </c>
      <c r="P51" s="4">
        <f ca="1">SUMIFS(추출!$H$2:$H$55723,추출!$P$2:$P$55723,집계!$C51,추출!$D$2:$D$55723,집계!$D51,추출!$O$2:$O$55723,"정상*",추출!$F$2:$F$55723,집계!P$1,추출!$M$2:$M$55723,집계!P$2,추출!$J$2:$J$55723,"&lt;="&amp;VLOOKUP(P$2,환경!$A$3:$B$8,2),추출!$Q$2:$Q$55723,"A")</f>
        <v>0</v>
      </c>
      <c r="Q51" s="4">
        <f ca="1">SUMIFS(추출!$H$2:$H$55723,추출!$P$2:$P$55723,집계!$C51,추출!$D$2:$D$55723,집계!$D51,추출!$O$2:$O$55723,"정상*",추출!$F$2:$F$55723,집계!Q$1,추출!$M$2:$M$55723,집계!Q$2,추출!$J$2:$J$55723,"&lt;="&amp;VLOOKUP(Q$2,환경!$A$3:$B$8,2),추출!$Q$2:$Q$55723,"A")</f>
        <v>0</v>
      </c>
      <c r="R51" s="4">
        <f t="shared" ref="R51" ca="1" si="109">SUM(P51:Q51)</f>
        <v>0</v>
      </c>
      <c r="S51" s="25">
        <f t="shared" ref="S51" ca="1" si="110">G51-R51</f>
        <v>0</v>
      </c>
      <c r="T51" s="4">
        <f ca="1">SUMIFS(추출!$H$2:$H$55723,추출!$P$2:$P$55723,집계!$C51,추출!$D$2:$D$55723,집계!$D51,추출!$O$2:$O$55723,"정상*",추출!$F$2:$F$55723,집계!T$1,추출!$M$2:$M$55723,집계!T$2,추출!$J$2:$J$55723,"&lt;="&amp;VLOOKUP(T$2,환경!$A$3:$B$8,2),추출!$Q$2:$Q$55723,"A")</f>
        <v>0</v>
      </c>
      <c r="U51" s="4">
        <f ca="1">SUMIFS(추출!$H$2:$H$55723,추출!$P$2:$P$55723,집계!$C51,추출!$D$2:$D$55723,집계!$D51,추출!$O$2:$O$55723,"정상*",추출!$F$2:$F$55723,집계!U$1,추출!$M$2:$M$55723,집계!U$2,추출!$J$2:$J$55723,"&lt;="&amp;VLOOKUP(U$2,환경!$A$3:$B$8,2),추출!$Q$2:$Q$55723,"A")</f>
        <v>0</v>
      </c>
      <c r="V51" s="4">
        <f t="shared" ref="V51" ca="1" si="111">SUM(T51:U51)</f>
        <v>0</v>
      </c>
      <c r="W51" s="25">
        <f t="shared" ref="W51" ca="1" si="112">G51-V51</f>
        <v>0</v>
      </c>
      <c r="X51" s="4">
        <f ca="1">SUMIFS(추출!$H$2:$H$55723,추출!$P$2:$P$55723,집계!$C51,추출!$D$2:$D$55723,집계!$D51,추출!$O$2:$O$55723,"유지*",추출!$F$2:$F$55723,집계!X$1,추출!$M$2:$M$55723,집계!X$2,추출!$J$2:$J$55723,"&lt;="&amp;VLOOKUP(X$2,환경!$A$3:$B$8,2),추출!$Q$2:$Q$55723,"B")</f>
        <v>0</v>
      </c>
      <c r="Y51" s="4">
        <f ca="1">SUMIFS(추출!$H$2:$H$55723,추출!$P$2:$P$55723,집계!$C51,추출!$D$2:$D$55723,집계!$D51,추출!$O$2:$O$55723,"유지*",추출!$F$2:$F$55723,집계!Y$1,추출!$M$2:$M$55723,집계!Y$2,추출!$J$2:$J$55723,"&lt;="&amp;VLOOKUP(Y$2,환경!$A$3:$B$8,2),추출!$Q$2:$Q$55723,"B")</f>
        <v>0</v>
      </c>
      <c r="Z51" s="4">
        <f t="shared" ref="Z51" ca="1" si="113">SUM(X51:Y51)</f>
        <v>0</v>
      </c>
      <c r="AA51" s="25">
        <f t="shared" ref="AA51" ca="1" si="114">G51-Z51</f>
        <v>0</v>
      </c>
      <c r="AB51" s="4">
        <f ca="1">SUMIFS(추출!$H$2:$H$55723,추출!$P$2:$P$55723,집계!$C51,추출!$D$2:$D$55723,집계!$D51,추출!$O$2:$O$55723,"정상*",추출!$F$2:$F$55723,집계!AB$1,추출!$M$2:$M$55723,집계!AB$2,추출!$J$2:$J$55723,"&lt;="&amp;VLOOKUP(AB$2,환경!$A$3:$B$8,2),추출!$Q$2:$Q$55723,"A")</f>
        <v>0</v>
      </c>
      <c r="AC51" s="4">
        <f ca="1">SUMIFS(추출!$H$2:$H$55723,추출!$P$2:$P$55723,집계!$C51,추출!$D$2:$D$55723,집계!$D51,추출!$O$2:$O$55723,"정상*",추출!$F$2:$F$55723,집계!AC$1,추출!$M$2:$M$55723,집계!AC$2,추출!$J$2:$J$55723,"&lt;="&amp;VLOOKUP(AC$2,환경!$A$3:$B$8,2),추출!$Q$2:$Q$55723,"A")</f>
        <v>0</v>
      </c>
      <c r="AD51" s="4">
        <f t="shared" ref="AD51" ca="1" si="115">SUM(AB51:AC51)</f>
        <v>0</v>
      </c>
      <c r="AE51" s="25">
        <f t="shared" ref="AE51" ca="1" si="116">G51-AD51</f>
        <v>0</v>
      </c>
    </row>
    <row r="52" spans="1:31" s="2" customFormat="1">
      <c r="A52" s="4">
        <f>VLOOKUP($C52,환경!$T$3:$V$22,3,0)</f>
        <v>2</v>
      </c>
      <c r="B52" s="4" t="str">
        <f t="shared" ca="1" si="90"/>
        <v>자율</v>
      </c>
      <c r="C52" s="6" t="s">
        <v>10</v>
      </c>
      <c r="D52" s="7" t="s">
        <v>642</v>
      </c>
      <c r="E52" s="4">
        <f ca="1">SUMIFS(추출!$H$2:$H$55723,추출!$P$2:$P$55723,집계!$C52,추출!$D$2:$D$55723,집계!$D52,추출!$O$2:$O$55723,"정상*",추출!$F$2:$F$55723,집계!E$1,추출!$M$2:$M$55723,집계!E$2,추출!$J$2:$J$55723,"&lt;="&amp;VLOOKUP(E$2,환경!$A$3:$B$8,2),추출!$Q$2:$Q$55723,"A")</f>
        <v>0</v>
      </c>
      <c r="F52" s="4">
        <f ca="1">SUMIFS(추출!$H$2:$H$55723,추출!$P$2:$P$55723,집계!$C52,추출!$D$2:$D$55723,집계!$D52,추출!$O$2:$O$55723,"정상*",추출!$F$2:$F$55723,집계!F$1,추출!$M$2:$M$55723,집계!F$2,추출!$J$2:$J$55723,"&lt;="&amp;VLOOKUP(F$2,환경!$A$3:$B$8,2),추출!$Q$2:$Q$55723,"A")</f>
        <v>0</v>
      </c>
      <c r="G52" s="4">
        <f t="shared" ref="G52" ca="1" si="117">SUM(E52:F52)</f>
        <v>0</v>
      </c>
      <c r="H52" s="4">
        <f ca="1">SUMIFS(추출!$H$2:$H$55723,추출!$P$2:$P$55723,집계!$C52,추출!$D$2:$D$55723,집계!$D52,추출!$O$2:$O$55723,"정상*",추출!$F$2:$F$55723,집계!H$1,추출!$M$2:$M$55723,집계!H$2,추출!$J$2:$J$55723,"&lt;="&amp;VLOOKUP(H$2,환경!$A$3:$B$8,2),추출!$Q$2:$Q$55723,"A")</f>
        <v>38000</v>
      </c>
      <c r="I52" s="4">
        <f ca="1">SUMIFS(추출!$H$2:$H$55723,추출!$P$2:$P$55723,집계!$C52,추출!$D$2:$D$55723,집계!$D52,추출!$O$2:$O$55723,"정상*",추출!$F$2:$F$55723,집계!I$1,추출!$M$2:$M$55723,집계!I$2,추출!$J$2:$J$55723,"&lt;="&amp;VLOOKUP(I$2,환경!$A$3:$B$8,2),추출!$Q$2:$Q$55723,"A")</f>
        <v>0</v>
      </c>
      <c r="J52" s="4">
        <f t="shared" ref="J52" ca="1" si="118">SUM(H52:I52)</f>
        <v>38000</v>
      </c>
      <c r="K52" s="25">
        <f t="shared" ref="K52" ca="1" si="119">G52-J52</f>
        <v>-38000</v>
      </c>
      <c r="L52" s="4">
        <f ca="1">SUMIFS(추출!$H$2:$H$55723,추출!$P$2:$P$55723,집계!$C52,추출!$D$2:$D$55723,집계!$D52,추출!$O$2:$O$55723,"정상*",추출!$F$2:$F$55723,집계!L$1,추출!$M$2:$M$55723,집계!L$2,추출!$J$2:$J$55723,"&lt;="&amp;VLOOKUP(L$2,환경!$A$3:$B$8,2),추출!$Q$2:$Q$55723,"A")</f>
        <v>0</v>
      </c>
      <c r="M52" s="4">
        <f ca="1">SUMIFS(추출!$H$2:$H$55723,추출!$P$2:$P$55723,집계!$C52,추출!$D$2:$D$55723,집계!$D52,추출!$O$2:$O$55723,"정상*",추출!$F$2:$F$55723,집계!M$1,추출!$M$2:$M$55723,집계!M$2,추출!$J$2:$J$55723,"&lt;="&amp;VLOOKUP(M$2,환경!$A$3:$B$8,2),추출!$Q$2:$Q$55723,"A")</f>
        <v>0</v>
      </c>
      <c r="N52" s="4">
        <f t="shared" ref="N52" ca="1" si="120">SUM(L52:M52)</f>
        <v>0</v>
      </c>
      <c r="O52" s="25">
        <f t="shared" ref="O52" ca="1" si="121">G52-N52</f>
        <v>0</v>
      </c>
      <c r="P52" s="4">
        <f ca="1">SUMIFS(추출!$H$2:$H$55723,추출!$P$2:$P$55723,집계!$C52,추출!$D$2:$D$55723,집계!$D52,추출!$O$2:$O$55723,"정상*",추출!$F$2:$F$55723,집계!P$1,추출!$M$2:$M$55723,집계!P$2,추출!$J$2:$J$55723,"&lt;="&amp;VLOOKUP(P$2,환경!$A$3:$B$8,2),추출!$Q$2:$Q$55723,"A")</f>
        <v>0</v>
      </c>
      <c r="Q52" s="4">
        <f ca="1">SUMIFS(추출!$H$2:$H$55723,추출!$P$2:$P$55723,집계!$C52,추출!$D$2:$D$55723,집계!$D52,추출!$O$2:$O$55723,"정상*",추출!$F$2:$F$55723,집계!Q$1,추출!$M$2:$M$55723,집계!Q$2,추출!$J$2:$J$55723,"&lt;="&amp;VLOOKUP(Q$2,환경!$A$3:$B$8,2),추출!$Q$2:$Q$55723,"A")</f>
        <v>0</v>
      </c>
      <c r="R52" s="4">
        <f t="shared" ref="R52" ca="1" si="122">SUM(P52:Q52)</f>
        <v>0</v>
      </c>
      <c r="S52" s="25">
        <f t="shared" ref="S52" ca="1" si="123">G52-R52</f>
        <v>0</v>
      </c>
      <c r="T52" s="4">
        <f ca="1">SUMIFS(추출!$H$2:$H$55723,추출!$P$2:$P$55723,집계!$C52,추출!$D$2:$D$55723,집계!$D52,추출!$O$2:$O$55723,"정상*",추출!$F$2:$F$55723,집계!T$1,추출!$M$2:$M$55723,집계!T$2,추출!$J$2:$J$55723,"&lt;="&amp;VLOOKUP(T$2,환경!$A$3:$B$8,2),추출!$Q$2:$Q$55723,"A")</f>
        <v>30000</v>
      </c>
      <c r="U52" s="4">
        <f ca="1">SUMIFS(추출!$H$2:$H$55723,추출!$P$2:$P$55723,집계!$C52,추출!$D$2:$D$55723,집계!$D52,추출!$O$2:$O$55723,"정상*",추출!$F$2:$F$55723,집계!U$1,추출!$M$2:$M$55723,집계!U$2,추출!$J$2:$J$55723,"&lt;="&amp;VLOOKUP(U$2,환경!$A$3:$B$8,2),추출!$Q$2:$Q$55723,"A")</f>
        <v>0</v>
      </c>
      <c r="V52" s="4">
        <f t="shared" ref="V52" ca="1" si="124">SUM(T52:U52)</f>
        <v>30000</v>
      </c>
      <c r="W52" s="25">
        <f t="shared" ref="W52" ca="1" si="125">G52-V52</f>
        <v>-30000</v>
      </c>
      <c r="X52" s="4">
        <f ca="1">SUMIFS(추출!$H$2:$H$55723,추출!$P$2:$P$55723,집계!$C52,추출!$D$2:$D$55723,집계!$D52,추출!$O$2:$O$55723,"유지*",추출!$F$2:$F$55723,집계!X$1,추출!$M$2:$M$55723,집계!X$2,추출!$J$2:$J$55723,"&lt;="&amp;VLOOKUP(X$2,환경!$A$3:$B$8,2),추출!$Q$2:$Q$55723,"B")</f>
        <v>0</v>
      </c>
      <c r="Y52" s="4">
        <f ca="1">SUMIFS(추출!$H$2:$H$55723,추출!$P$2:$P$55723,집계!$C52,추출!$D$2:$D$55723,집계!$D52,추출!$O$2:$O$55723,"유지*",추출!$F$2:$F$55723,집계!Y$1,추출!$M$2:$M$55723,집계!Y$2,추출!$J$2:$J$55723,"&lt;="&amp;VLOOKUP(Y$2,환경!$A$3:$B$8,2),추출!$Q$2:$Q$55723,"B")</f>
        <v>0</v>
      </c>
      <c r="Z52" s="4">
        <f t="shared" ref="Z52" ca="1" si="126">SUM(X52:Y52)</f>
        <v>0</v>
      </c>
      <c r="AA52" s="25">
        <f t="shared" ref="AA52" ca="1" si="127">G52-Z52</f>
        <v>0</v>
      </c>
      <c r="AB52" s="4">
        <f ca="1">SUMIFS(추출!$H$2:$H$55723,추출!$P$2:$P$55723,집계!$C52,추출!$D$2:$D$55723,집계!$D52,추출!$O$2:$O$55723,"정상*",추출!$F$2:$F$55723,집계!AB$1,추출!$M$2:$M$55723,집계!AB$2,추출!$J$2:$J$55723,"&lt;="&amp;VLOOKUP(AB$2,환경!$A$3:$B$8,2),추출!$Q$2:$Q$55723,"A")</f>
        <v>0</v>
      </c>
      <c r="AC52" s="4">
        <f ca="1">SUMIFS(추출!$H$2:$H$55723,추출!$P$2:$P$55723,집계!$C52,추출!$D$2:$D$55723,집계!$D52,추출!$O$2:$O$55723,"정상*",추출!$F$2:$F$55723,집계!AC$1,추출!$M$2:$M$55723,집계!AC$2,추출!$J$2:$J$55723,"&lt;="&amp;VLOOKUP(AC$2,환경!$A$3:$B$8,2),추출!$Q$2:$Q$55723,"A")</f>
        <v>0</v>
      </c>
      <c r="AD52" s="4">
        <f t="shared" ref="AD52" ca="1" si="128">SUM(AB52:AC52)</f>
        <v>0</v>
      </c>
      <c r="AE52" s="25">
        <f t="shared" ref="AE52" ca="1" si="129">G52-AD52</f>
        <v>0</v>
      </c>
    </row>
    <row r="53" spans="1:31" s="2" customFormat="1">
      <c r="A53" s="4">
        <f>VLOOKUP($C53,환경!$T$3:$V$22,3,0)</f>
        <v>2</v>
      </c>
      <c r="B53" s="4" t="str">
        <f t="shared" ca="1" si="90"/>
        <v>자율</v>
      </c>
      <c r="C53" s="6" t="s">
        <v>10</v>
      </c>
      <c r="D53" s="7" t="s">
        <v>631</v>
      </c>
      <c r="E53" s="4">
        <f ca="1">SUMIFS(추출!$H$2:$H$55723,추출!$P$2:$P$55723,집계!$C53,추출!$D$2:$D$55723,집계!$D53,추출!$O$2:$O$55723,"정상*",추출!$F$2:$F$55723,집계!E$1,추출!$M$2:$M$55723,집계!E$2,추출!$J$2:$J$55723,"&lt;="&amp;VLOOKUP(E$2,환경!$A$3:$B$8,2),추출!$Q$2:$Q$55723,"A")</f>
        <v>0</v>
      </c>
      <c r="F53" s="4">
        <f ca="1">SUMIFS(추출!$H$2:$H$55723,추출!$P$2:$P$55723,집계!$C53,추출!$D$2:$D$55723,집계!$D53,추출!$O$2:$O$55723,"정상*",추출!$F$2:$F$55723,집계!F$1,추출!$M$2:$M$55723,집계!F$2,추출!$J$2:$J$55723,"&lt;="&amp;VLOOKUP(F$2,환경!$A$3:$B$8,2),추출!$Q$2:$Q$55723,"A")</f>
        <v>0</v>
      </c>
      <c r="G53" s="4">
        <f t="shared" ref="G53" ca="1" si="130">SUM(E53:F53)</f>
        <v>0</v>
      </c>
      <c r="H53" s="4">
        <f ca="1">SUMIFS(추출!$H$2:$H$55723,추출!$P$2:$P$55723,집계!$C53,추출!$D$2:$D$55723,집계!$D53,추출!$O$2:$O$55723,"정상*",추출!$F$2:$F$55723,집계!H$1,추출!$M$2:$M$55723,집계!H$2,추출!$J$2:$J$55723,"&lt;="&amp;VLOOKUP(H$2,환경!$A$3:$B$8,2),추출!$Q$2:$Q$55723,"A")</f>
        <v>0</v>
      </c>
      <c r="I53" s="4">
        <f ca="1">SUMIFS(추출!$H$2:$H$55723,추출!$P$2:$P$55723,집계!$C53,추출!$D$2:$D$55723,집계!$D53,추출!$O$2:$O$55723,"정상*",추출!$F$2:$F$55723,집계!I$1,추출!$M$2:$M$55723,집계!I$2,추출!$J$2:$J$55723,"&lt;="&amp;VLOOKUP(I$2,환경!$A$3:$B$8,2),추출!$Q$2:$Q$55723,"A")</f>
        <v>0</v>
      </c>
      <c r="J53" s="4">
        <f t="shared" ref="J53" ca="1" si="131">SUM(H53:I53)</f>
        <v>0</v>
      </c>
      <c r="K53" s="25">
        <f t="shared" ref="K53" ca="1" si="132">G53-J53</f>
        <v>0</v>
      </c>
      <c r="L53" s="4">
        <f ca="1">SUMIFS(추출!$H$2:$H$55723,추출!$P$2:$P$55723,집계!$C53,추출!$D$2:$D$55723,집계!$D53,추출!$O$2:$O$55723,"정상*",추출!$F$2:$F$55723,집계!L$1,추출!$M$2:$M$55723,집계!L$2,추출!$J$2:$J$55723,"&lt;="&amp;VLOOKUP(L$2,환경!$A$3:$B$8,2),추출!$Q$2:$Q$55723,"A")</f>
        <v>7920</v>
      </c>
      <c r="M53" s="4">
        <f ca="1">SUMIFS(추출!$H$2:$H$55723,추출!$P$2:$P$55723,집계!$C53,추출!$D$2:$D$55723,집계!$D53,추출!$O$2:$O$55723,"정상*",추출!$F$2:$F$55723,집계!M$1,추출!$M$2:$M$55723,집계!M$2,추출!$J$2:$J$55723,"&lt;="&amp;VLOOKUP(M$2,환경!$A$3:$B$8,2),추출!$Q$2:$Q$55723,"A")</f>
        <v>0</v>
      </c>
      <c r="N53" s="4">
        <f t="shared" ref="N53" ca="1" si="133">SUM(L53:M53)</f>
        <v>7920</v>
      </c>
      <c r="O53" s="25">
        <f t="shared" ref="O53" ca="1" si="134">G53-N53</f>
        <v>-7920</v>
      </c>
      <c r="P53" s="4">
        <f ca="1">SUMIFS(추출!$H$2:$H$55723,추출!$P$2:$P$55723,집계!$C53,추출!$D$2:$D$55723,집계!$D53,추출!$O$2:$O$55723,"정상*",추출!$F$2:$F$55723,집계!P$1,추출!$M$2:$M$55723,집계!P$2,추출!$J$2:$J$55723,"&lt;="&amp;VLOOKUP(P$2,환경!$A$3:$B$8,2),추출!$Q$2:$Q$55723,"A")</f>
        <v>0</v>
      </c>
      <c r="Q53" s="4">
        <f ca="1">SUMIFS(추출!$H$2:$H$55723,추출!$P$2:$P$55723,집계!$C53,추출!$D$2:$D$55723,집계!$D53,추출!$O$2:$O$55723,"정상*",추출!$F$2:$F$55723,집계!Q$1,추출!$M$2:$M$55723,집계!Q$2,추출!$J$2:$J$55723,"&lt;="&amp;VLOOKUP(Q$2,환경!$A$3:$B$8,2),추출!$Q$2:$Q$55723,"A")</f>
        <v>0</v>
      </c>
      <c r="R53" s="4">
        <f t="shared" ref="R53" ca="1" si="135">SUM(P53:Q53)</f>
        <v>0</v>
      </c>
      <c r="S53" s="25">
        <f t="shared" ref="S53" ca="1" si="136">G53-R53</f>
        <v>0</v>
      </c>
      <c r="T53" s="4">
        <f ca="1">SUMIFS(추출!$H$2:$H$55723,추출!$P$2:$P$55723,집계!$C53,추출!$D$2:$D$55723,집계!$D53,추출!$O$2:$O$55723,"정상*",추출!$F$2:$F$55723,집계!T$1,추출!$M$2:$M$55723,집계!T$2,추출!$J$2:$J$55723,"&lt;="&amp;VLOOKUP(T$2,환경!$A$3:$B$8,2),추출!$Q$2:$Q$55723,"A")</f>
        <v>0</v>
      </c>
      <c r="U53" s="4">
        <f ca="1">SUMIFS(추출!$H$2:$H$55723,추출!$P$2:$P$55723,집계!$C53,추출!$D$2:$D$55723,집계!$D53,추출!$O$2:$O$55723,"정상*",추출!$F$2:$F$55723,집계!U$1,추출!$M$2:$M$55723,집계!U$2,추출!$J$2:$J$55723,"&lt;="&amp;VLOOKUP(U$2,환경!$A$3:$B$8,2),추출!$Q$2:$Q$55723,"A")</f>
        <v>0</v>
      </c>
      <c r="V53" s="4">
        <f t="shared" ref="V53" ca="1" si="137">SUM(T53:U53)</f>
        <v>0</v>
      </c>
      <c r="W53" s="25">
        <f t="shared" ref="W53" ca="1" si="138">G53-V53</f>
        <v>0</v>
      </c>
      <c r="X53" s="4">
        <f ca="1">SUMIFS(추출!$H$2:$H$55723,추출!$P$2:$P$55723,집계!$C53,추출!$D$2:$D$55723,집계!$D53,추출!$O$2:$O$55723,"유지*",추출!$F$2:$F$55723,집계!X$1,추출!$M$2:$M$55723,집계!X$2,추출!$J$2:$J$55723,"&lt;="&amp;VLOOKUP(X$2,환경!$A$3:$B$8,2),추출!$Q$2:$Q$55723,"B")</f>
        <v>0</v>
      </c>
      <c r="Y53" s="4">
        <f ca="1">SUMIFS(추출!$H$2:$H$55723,추출!$P$2:$P$55723,집계!$C53,추출!$D$2:$D$55723,집계!$D53,추출!$O$2:$O$55723,"유지*",추출!$F$2:$F$55723,집계!Y$1,추출!$M$2:$M$55723,집계!Y$2,추출!$J$2:$J$55723,"&lt;="&amp;VLOOKUP(Y$2,환경!$A$3:$B$8,2),추출!$Q$2:$Q$55723,"B")</f>
        <v>0</v>
      </c>
      <c r="Z53" s="4">
        <f t="shared" ref="Z53" ca="1" si="139">SUM(X53:Y53)</f>
        <v>0</v>
      </c>
      <c r="AA53" s="25">
        <f t="shared" ref="AA53" ca="1" si="140">G53-Z53</f>
        <v>0</v>
      </c>
      <c r="AB53" s="4">
        <f ca="1">SUMIFS(추출!$H$2:$H$55723,추출!$P$2:$P$55723,집계!$C53,추출!$D$2:$D$55723,집계!$D53,추출!$O$2:$O$55723,"정상*",추출!$F$2:$F$55723,집계!AB$1,추출!$M$2:$M$55723,집계!AB$2,추출!$J$2:$J$55723,"&lt;="&amp;VLOOKUP(AB$2,환경!$A$3:$B$8,2),추출!$Q$2:$Q$55723,"A")</f>
        <v>0</v>
      </c>
      <c r="AC53" s="4">
        <f ca="1">SUMIFS(추출!$H$2:$H$55723,추출!$P$2:$P$55723,집계!$C53,추출!$D$2:$D$55723,집계!$D53,추출!$O$2:$O$55723,"정상*",추출!$F$2:$F$55723,집계!AC$1,추출!$M$2:$M$55723,집계!AC$2,추출!$J$2:$J$55723,"&lt;="&amp;VLOOKUP(AC$2,환경!$A$3:$B$8,2),추출!$Q$2:$Q$55723,"A")</f>
        <v>0</v>
      </c>
      <c r="AD53" s="4">
        <f t="shared" ref="AD53" ca="1" si="141">SUM(AB53:AC53)</f>
        <v>0</v>
      </c>
      <c r="AE53" s="25">
        <f t="shared" ref="AE53" ca="1" si="142">G53-AD53</f>
        <v>0</v>
      </c>
    </row>
    <row r="54" spans="1:31" s="2" customFormat="1">
      <c r="A54" s="4">
        <f>VLOOKUP($C54,환경!$T$3:$V$22,3,0)</f>
        <v>2</v>
      </c>
      <c r="B54" s="4" t="str">
        <f t="shared" ca="1" si="90"/>
        <v>자율</v>
      </c>
      <c r="C54" s="6" t="s">
        <v>10</v>
      </c>
      <c r="D54" s="7" t="s">
        <v>601</v>
      </c>
      <c r="E54" s="4">
        <f ca="1">SUMIFS(추출!$H$2:$H$55723,추출!$P$2:$P$55723,집계!$C54,추출!$D$2:$D$55723,집계!$D54,추출!$O$2:$O$55723,"정상*",추출!$F$2:$F$55723,집계!E$1,추출!$M$2:$M$55723,집계!E$2,추출!$J$2:$J$55723,"&lt;="&amp;VLOOKUP(E$2,환경!$A$3:$B$8,2),추출!$Q$2:$Q$55723,"A")</f>
        <v>0</v>
      </c>
      <c r="F54" s="4">
        <f ca="1">SUMIFS(추출!$H$2:$H$55723,추출!$P$2:$P$55723,집계!$C54,추출!$D$2:$D$55723,집계!$D54,추출!$O$2:$O$55723,"정상*",추출!$F$2:$F$55723,집계!F$1,추출!$M$2:$M$55723,집계!F$2,추출!$J$2:$J$55723,"&lt;="&amp;VLOOKUP(F$2,환경!$A$3:$B$8,2),추출!$Q$2:$Q$55723,"A")</f>
        <v>0</v>
      </c>
      <c r="G54" s="4">
        <f t="shared" ref="G54" ca="1" si="143">SUM(E54:F54)</f>
        <v>0</v>
      </c>
      <c r="H54" s="4">
        <f ca="1">SUMIFS(추출!$H$2:$H$55723,추출!$P$2:$P$55723,집계!$C54,추출!$D$2:$D$55723,집계!$D54,추출!$O$2:$O$55723,"정상*",추출!$F$2:$F$55723,집계!H$1,추출!$M$2:$M$55723,집계!H$2,추출!$J$2:$J$55723,"&lt;="&amp;VLOOKUP(H$2,환경!$A$3:$B$8,2),추출!$Q$2:$Q$55723,"A")</f>
        <v>0</v>
      </c>
      <c r="I54" s="4">
        <f ca="1">SUMIFS(추출!$H$2:$H$55723,추출!$P$2:$P$55723,집계!$C54,추출!$D$2:$D$55723,집계!$D54,추출!$O$2:$O$55723,"정상*",추출!$F$2:$F$55723,집계!I$1,추출!$M$2:$M$55723,집계!I$2,추출!$J$2:$J$55723,"&lt;="&amp;VLOOKUP(I$2,환경!$A$3:$B$8,2),추출!$Q$2:$Q$55723,"A")</f>
        <v>0</v>
      </c>
      <c r="J54" s="4">
        <f t="shared" ref="J54" ca="1" si="144">SUM(H54:I54)</f>
        <v>0</v>
      </c>
      <c r="K54" s="25">
        <f t="shared" ref="K54" ca="1" si="145">G54-J54</f>
        <v>0</v>
      </c>
      <c r="L54" s="4">
        <f ca="1">SUMIFS(추출!$H$2:$H$55723,추출!$P$2:$P$55723,집계!$C54,추출!$D$2:$D$55723,집계!$D54,추출!$O$2:$O$55723,"정상*",추출!$F$2:$F$55723,집계!L$1,추출!$M$2:$M$55723,집계!L$2,추출!$J$2:$J$55723,"&lt;="&amp;VLOOKUP(L$2,환경!$A$3:$B$8,2),추출!$Q$2:$Q$55723,"A")</f>
        <v>0</v>
      </c>
      <c r="M54" s="4">
        <f ca="1">SUMIFS(추출!$H$2:$H$55723,추출!$P$2:$P$55723,집계!$C54,추출!$D$2:$D$55723,집계!$D54,추출!$O$2:$O$55723,"정상*",추출!$F$2:$F$55723,집계!M$1,추출!$M$2:$M$55723,집계!M$2,추출!$J$2:$J$55723,"&lt;="&amp;VLOOKUP(M$2,환경!$A$3:$B$8,2),추출!$Q$2:$Q$55723,"A")</f>
        <v>0</v>
      </c>
      <c r="N54" s="4">
        <f t="shared" ref="N54" ca="1" si="146">SUM(L54:M54)</f>
        <v>0</v>
      </c>
      <c r="O54" s="25">
        <f t="shared" ref="O54" ca="1" si="147">G54-N54</f>
        <v>0</v>
      </c>
      <c r="P54" s="4">
        <f ca="1">SUMIFS(추출!$H$2:$H$55723,추출!$P$2:$P$55723,집계!$C54,추출!$D$2:$D$55723,집계!$D54,추출!$O$2:$O$55723,"정상*",추출!$F$2:$F$55723,집계!P$1,추출!$M$2:$M$55723,집계!P$2,추출!$J$2:$J$55723,"&lt;="&amp;VLOOKUP(P$2,환경!$A$3:$B$8,2),추출!$Q$2:$Q$55723,"A")</f>
        <v>0</v>
      </c>
      <c r="Q54" s="4">
        <f ca="1">SUMIFS(추출!$H$2:$H$55723,추출!$P$2:$P$55723,집계!$C54,추출!$D$2:$D$55723,집계!$D54,추출!$O$2:$O$55723,"정상*",추출!$F$2:$F$55723,집계!Q$1,추출!$M$2:$M$55723,집계!Q$2,추출!$J$2:$J$55723,"&lt;="&amp;VLOOKUP(Q$2,환경!$A$3:$B$8,2),추출!$Q$2:$Q$55723,"A")</f>
        <v>0</v>
      </c>
      <c r="R54" s="4">
        <f t="shared" ref="R54" ca="1" si="148">SUM(P54:Q54)</f>
        <v>0</v>
      </c>
      <c r="S54" s="25">
        <f t="shared" ref="S54" ca="1" si="149">G54-R54</f>
        <v>0</v>
      </c>
      <c r="T54" s="4">
        <f ca="1">SUMIFS(추출!$H$2:$H$55723,추출!$P$2:$P$55723,집계!$C54,추출!$D$2:$D$55723,집계!$D54,추출!$O$2:$O$55723,"정상*",추출!$F$2:$F$55723,집계!T$1,추출!$M$2:$M$55723,집계!T$2,추출!$J$2:$J$55723,"&lt;="&amp;VLOOKUP(T$2,환경!$A$3:$B$8,2),추출!$Q$2:$Q$55723,"A")</f>
        <v>0</v>
      </c>
      <c r="U54" s="4">
        <f ca="1">SUMIFS(추출!$H$2:$H$55723,추출!$P$2:$P$55723,집계!$C54,추출!$D$2:$D$55723,집계!$D54,추출!$O$2:$O$55723,"정상*",추출!$F$2:$F$55723,집계!U$1,추출!$M$2:$M$55723,집계!U$2,추출!$J$2:$J$55723,"&lt;="&amp;VLOOKUP(U$2,환경!$A$3:$B$8,2),추출!$Q$2:$Q$55723,"A")</f>
        <v>0</v>
      </c>
      <c r="V54" s="4">
        <f t="shared" ref="V54" ca="1" si="150">SUM(T54:U54)</f>
        <v>0</v>
      </c>
      <c r="W54" s="25">
        <f t="shared" ref="W54" ca="1" si="151">G54-V54</f>
        <v>0</v>
      </c>
      <c r="X54" s="4">
        <f ca="1">SUMIFS(추출!$H$2:$H$55723,추출!$P$2:$P$55723,집계!$C54,추출!$D$2:$D$55723,집계!$D54,추출!$O$2:$O$55723,"유지*",추출!$F$2:$F$55723,집계!X$1,추출!$M$2:$M$55723,집계!X$2,추출!$J$2:$J$55723,"&lt;="&amp;VLOOKUP(X$2,환경!$A$3:$B$8,2),추출!$Q$2:$Q$55723,"B")</f>
        <v>0</v>
      </c>
      <c r="Y54" s="4">
        <f ca="1">SUMIFS(추출!$H$2:$H$55723,추출!$P$2:$P$55723,집계!$C54,추출!$D$2:$D$55723,집계!$D54,추출!$O$2:$O$55723,"유지*",추출!$F$2:$F$55723,집계!Y$1,추출!$M$2:$M$55723,집계!Y$2,추출!$J$2:$J$55723,"&lt;="&amp;VLOOKUP(Y$2,환경!$A$3:$B$8,2),추출!$Q$2:$Q$55723,"B")</f>
        <v>0</v>
      </c>
      <c r="Z54" s="4">
        <f t="shared" ref="Z54" ca="1" si="152">SUM(X54:Y54)</f>
        <v>0</v>
      </c>
      <c r="AA54" s="25">
        <f t="shared" ref="AA54" ca="1" si="153">G54-Z54</f>
        <v>0</v>
      </c>
      <c r="AB54" s="4">
        <f ca="1">SUMIFS(추출!$H$2:$H$55723,추출!$P$2:$P$55723,집계!$C54,추출!$D$2:$D$55723,집계!$D54,추출!$O$2:$O$55723,"정상*",추출!$F$2:$F$55723,집계!AB$1,추출!$M$2:$M$55723,집계!AB$2,추출!$J$2:$J$55723,"&lt;="&amp;VLOOKUP(AB$2,환경!$A$3:$B$8,2),추출!$Q$2:$Q$55723,"A")</f>
        <v>0</v>
      </c>
      <c r="AC54" s="4">
        <f ca="1">SUMIFS(추출!$H$2:$H$55723,추출!$P$2:$P$55723,집계!$C54,추출!$D$2:$D$55723,집계!$D54,추출!$O$2:$O$55723,"정상*",추출!$F$2:$F$55723,집계!AC$1,추출!$M$2:$M$55723,집계!AC$2,추출!$J$2:$J$55723,"&lt;="&amp;VLOOKUP(AC$2,환경!$A$3:$B$8,2),추출!$Q$2:$Q$55723,"A")</f>
        <v>0</v>
      </c>
      <c r="AD54" s="4">
        <f t="shared" ref="AD54" ca="1" si="154">SUM(AB54:AC54)</f>
        <v>0</v>
      </c>
      <c r="AE54" s="25">
        <f t="shared" ref="AE54" ca="1" si="155">G54-AD54</f>
        <v>0</v>
      </c>
    </row>
    <row r="55" spans="1:31" s="2" customFormat="1">
      <c r="A55" s="4">
        <f>VLOOKUP($C55,환경!$T$3:$V$22,3,0)</f>
        <v>2</v>
      </c>
      <c r="B55" s="4" t="str">
        <f t="shared" ca="1" si="90"/>
        <v>자율</v>
      </c>
      <c r="C55" s="6" t="s">
        <v>10</v>
      </c>
      <c r="D55" s="7" t="s">
        <v>589</v>
      </c>
      <c r="E55" s="4">
        <f ca="1">SUMIFS(추출!$H$2:$H$55723,추출!$P$2:$P$55723,집계!$C55,추출!$D$2:$D$55723,집계!$D55,추출!$O$2:$O$55723,"정상*",추출!$F$2:$F$55723,집계!E$1,추출!$M$2:$M$55723,집계!E$2,추출!$J$2:$J$55723,"&lt;="&amp;VLOOKUP(E$2,환경!$A$3:$B$8,2),추출!$Q$2:$Q$55723,"A")</f>
        <v>0</v>
      </c>
      <c r="F55" s="4">
        <f ca="1">SUMIFS(추출!$H$2:$H$55723,추출!$P$2:$P$55723,집계!$C55,추출!$D$2:$D$55723,집계!$D55,추출!$O$2:$O$55723,"정상*",추출!$F$2:$F$55723,집계!F$1,추출!$M$2:$M$55723,집계!F$2,추출!$J$2:$J$55723,"&lt;="&amp;VLOOKUP(F$2,환경!$A$3:$B$8,2),추출!$Q$2:$Q$55723,"A")</f>
        <v>0</v>
      </c>
      <c r="G55" s="4">
        <f t="shared" ref="G55" ca="1" si="156">SUM(E55:F55)</f>
        <v>0</v>
      </c>
      <c r="H55" s="4">
        <f ca="1">SUMIFS(추출!$H$2:$H$55723,추출!$P$2:$P$55723,집계!$C55,추출!$D$2:$D$55723,집계!$D55,추출!$O$2:$O$55723,"정상*",추출!$F$2:$F$55723,집계!H$1,추출!$M$2:$M$55723,집계!H$2,추출!$J$2:$J$55723,"&lt;="&amp;VLOOKUP(H$2,환경!$A$3:$B$8,2),추출!$Q$2:$Q$55723,"A")</f>
        <v>0</v>
      </c>
      <c r="I55" s="4">
        <f ca="1">SUMIFS(추출!$H$2:$H$55723,추출!$P$2:$P$55723,집계!$C55,추출!$D$2:$D$55723,집계!$D55,추출!$O$2:$O$55723,"정상*",추출!$F$2:$F$55723,집계!I$1,추출!$M$2:$M$55723,집계!I$2,추출!$J$2:$J$55723,"&lt;="&amp;VLOOKUP(I$2,환경!$A$3:$B$8,2),추출!$Q$2:$Q$55723,"A")</f>
        <v>0</v>
      </c>
      <c r="J55" s="4">
        <f t="shared" ref="J55" ca="1" si="157">SUM(H55:I55)</f>
        <v>0</v>
      </c>
      <c r="K55" s="25">
        <f t="shared" ref="K55" ca="1" si="158">G55-J55</f>
        <v>0</v>
      </c>
      <c r="L55" s="4">
        <f ca="1">SUMIFS(추출!$H$2:$H$55723,추출!$P$2:$P$55723,집계!$C55,추출!$D$2:$D$55723,집계!$D55,추출!$O$2:$O$55723,"정상*",추출!$F$2:$F$55723,집계!L$1,추출!$M$2:$M$55723,집계!L$2,추출!$J$2:$J$55723,"&lt;="&amp;VLOOKUP(L$2,환경!$A$3:$B$8,2),추출!$Q$2:$Q$55723,"A")</f>
        <v>0</v>
      </c>
      <c r="M55" s="4">
        <f ca="1">SUMIFS(추출!$H$2:$H$55723,추출!$P$2:$P$55723,집계!$C55,추출!$D$2:$D$55723,집계!$D55,추출!$O$2:$O$55723,"정상*",추출!$F$2:$F$55723,집계!M$1,추출!$M$2:$M$55723,집계!M$2,추출!$J$2:$J$55723,"&lt;="&amp;VLOOKUP(M$2,환경!$A$3:$B$8,2),추출!$Q$2:$Q$55723,"A")</f>
        <v>0</v>
      </c>
      <c r="N55" s="4">
        <f t="shared" ref="N55" ca="1" si="159">SUM(L55:M55)</f>
        <v>0</v>
      </c>
      <c r="O55" s="25">
        <f t="shared" ref="O55" ca="1" si="160">G55-N55</f>
        <v>0</v>
      </c>
      <c r="P55" s="4">
        <f ca="1">SUMIFS(추출!$H$2:$H$55723,추출!$P$2:$P$55723,집계!$C55,추출!$D$2:$D$55723,집계!$D55,추출!$O$2:$O$55723,"정상*",추출!$F$2:$F$55723,집계!P$1,추출!$M$2:$M$55723,집계!P$2,추출!$J$2:$J$55723,"&lt;="&amp;VLOOKUP(P$2,환경!$A$3:$B$8,2),추출!$Q$2:$Q$55723,"A")</f>
        <v>0</v>
      </c>
      <c r="Q55" s="4">
        <f ca="1">SUMIFS(추출!$H$2:$H$55723,추출!$P$2:$P$55723,집계!$C55,추출!$D$2:$D$55723,집계!$D55,추출!$O$2:$O$55723,"정상*",추출!$F$2:$F$55723,집계!Q$1,추출!$M$2:$M$55723,집계!Q$2,추출!$J$2:$J$55723,"&lt;="&amp;VLOOKUP(Q$2,환경!$A$3:$B$8,2),추출!$Q$2:$Q$55723,"A")</f>
        <v>0</v>
      </c>
      <c r="R55" s="4">
        <f t="shared" ref="R55" ca="1" si="161">SUM(P55:Q55)</f>
        <v>0</v>
      </c>
      <c r="S55" s="25">
        <f t="shared" ref="S55" ca="1" si="162">G55-R55</f>
        <v>0</v>
      </c>
      <c r="T55" s="4">
        <f ca="1">SUMIFS(추출!$H$2:$H$55723,추출!$P$2:$P$55723,집계!$C55,추출!$D$2:$D$55723,집계!$D55,추출!$O$2:$O$55723,"정상*",추출!$F$2:$F$55723,집계!T$1,추출!$M$2:$M$55723,집계!T$2,추출!$J$2:$J$55723,"&lt;="&amp;VLOOKUP(T$2,환경!$A$3:$B$8,2),추출!$Q$2:$Q$55723,"A")</f>
        <v>0</v>
      </c>
      <c r="U55" s="4">
        <f ca="1">SUMIFS(추출!$H$2:$H$55723,추출!$P$2:$P$55723,집계!$C55,추출!$D$2:$D$55723,집계!$D55,추출!$O$2:$O$55723,"정상*",추출!$F$2:$F$55723,집계!U$1,추출!$M$2:$M$55723,집계!U$2,추출!$J$2:$J$55723,"&lt;="&amp;VLOOKUP(U$2,환경!$A$3:$B$8,2),추출!$Q$2:$Q$55723,"A")</f>
        <v>0</v>
      </c>
      <c r="V55" s="4">
        <f t="shared" ref="V55" ca="1" si="163">SUM(T55:U55)</f>
        <v>0</v>
      </c>
      <c r="W55" s="25">
        <f t="shared" ref="W55" ca="1" si="164">G55-V55</f>
        <v>0</v>
      </c>
      <c r="X55" s="4">
        <f ca="1">SUMIFS(추출!$H$2:$H$55723,추출!$P$2:$P$55723,집계!$C55,추출!$D$2:$D$55723,집계!$D55,추출!$O$2:$O$55723,"유지*",추출!$F$2:$F$55723,집계!X$1,추출!$M$2:$M$55723,집계!X$2,추출!$J$2:$J$55723,"&lt;="&amp;VLOOKUP(X$2,환경!$A$3:$B$8,2),추출!$Q$2:$Q$55723,"B")</f>
        <v>0</v>
      </c>
      <c r="Y55" s="4">
        <f ca="1">SUMIFS(추출!$H$2:$H$55723,추출!$P$2:$P$55723,집계!$C55,추출!$D$2:$D$55723,집계!$D55,추출!$O$2:$O$55723,"유지*",추출!$F$2:$F$55723,집계!Y$1,추출!$M$2:$M$55723,집계!Y$2,추출!$J$2:$J$55723,"&lt;="&amp;VLOOKUP(Y$2,환경!$A$3:$B$8,2),추출!$Q$2:$Q$55723,"B")</f>
        <v>0</v>
      </c>
      <c r="Z55" s="4">
        <f t="shared" ref="Z55" ca="1" si="165">SUM(X55:Y55)</f>
        <v>0</v>
      </c>
      <c r="AA55" s="25">
        <f t="shared" ref="AA55" ca="1" si="166">G55-Z55</f>
        <v>0</v>
      </c>
      <c r="AB55" s="4">
        <f ca="1">SUMIFS(추출!$H$2:$H$55723,추출!$P$2:$P$55723,집계!$C55,추출!$D$2:$D$55723,집계!$D55,추출!$O$2:$O$55723,"정상*",추출!$F$2:$F$55723,집계!AB$1,추출!$M$2:$M$55723,집계!AB$2,추출!$J$2:$J$55723,"&lt;="&amp;VLOOKUP(AB$2,환경!$A$3:$B$8,2),추출!$Q$2:$Q$55723,"A")</f>
        <v>0</v>
      </c>
      <c r="AC55" s="4">
        <f ca="1">SUMIFS(추출!$H$2:$H$55723,추출!$P$2:$P$55723,집계!$C55,추출!$D$2:$D$55723,집계!$D55,추출!$O$2:$O$55723,"정상*",추출!$F$2:$F$55723,집계!AC$1,추출!$M$2:$M$55723,집계!AC$2,추출!$J$2:$J$55723,"&lt;="&amp;VLOOKUP(AC$2,환경!$A$3:$B$8,2),추출!$Q$2:$Q$55723,"A")</f>
        <v>0</v>
      </c>
      <c r="AD55" s="4">
        <f t="shared" ref="AD55" ca="1" si="167">SUM(AB55:AC55)</f>
        <v>0</v>
      </c>
      <c r="AE55" s="25">
        <f t="shared" ref="AE55" ca="1" si="168">G55-AD55</f>
        <v>0</v>
      </c>
    </row>
    <row r="56" spans="1:31" s="2" customFormat="1">
      <c r="A56" s="4">
        <f>VLOOKUP($C56,환경!$T$3:$V$22,3,0)</f>
        <v>2</v>
      </c>
      <c r="B56" s="4" t="str">
        <f t="shared" ca="1" si="90"/>
        <v>자율</v>
      </c>
      <c r="C56" s="6" t="s">
        <v>10</v>
      </c>
      <c r="D56" s="7" t="s">
        <v>549</v>
      </c>
      <c r="E56" s="4">
        <f ca="1">SUMIFS(추출!$H$2:$H$55723,추출!$P$2:$P$55723,집계!$C56,추출!$D$2:$D$55723,집계!$D56,추출!$O$2:$O$55723,"정상*",추출!$F$2:$F$55723,집계!E$1,추출!$M$2:$M$55723,집계!E$2,추출!$J$2:$J$55723,"&lt;="&amp;VLOOKUP(E$2,환경!$A$3:$B$8,2),추출!$Q$2:$Q$55723,"A")</f>
        <v>0</v>
      </c>
      <c r="F56" s="4">
        <f ca="1">SUMIFS(추출!$H$2:$H$55723,추출!$P$2:$P$55723,집계!$C56,추출!$D$2:$D$55723,집계!$D56,추출!$O$2:$O$55723,"정상*",추출!$F$2:$F$55723,집계!F$1,추출!$M$2:$M$55723,집계!F$2,추출!$J$2:$J$55723,"&lt;="&amp;VLOOKUP(F$2,환경!$A$3:$B$8,2),추출!$Q$2:$Q$55723,"A")</f>
        <v>0</v>
      </c>
      <c r="G56" s="4">
        <f t="shared" ref="G56" ca="1" si="169">SUM(E56:F56)</f>
        <v>0</v>
      </c>
      <c r="H56" s="4">
        <f ca="1">SUMIFS(추출!$H$2:$H$55723,추출!$P$2:$P$55723,집계!$C56,추출!$D$2:$D$55723,집계!$D56,추출!$O$2:$O$55723,"정상*",추출!$F$2:$F$55723,집계!H$1,추출!$M$2:$M$55723,집계!H$2,추출!$J$2:$J$55723,"&lt;="&amp;VLOOKUP(H$2,환경!$A$3:$B$8,2),추출!$Q$2:$Q$55723,"A")</f>
        <v>0</v>
      </c>
      <c r="I56" s="4">
        <f ca="1">SUMIFS(추출!$H$2:$H$55723,추출!$P$2:$P$55723,집계!$C56,추출!$D$2:$D$55723,집계!$D56,추출!$O$2:$O$55723,"정상*",추출!$F$2:$F$55723,집계!I$1,추출!$M$2:$M$55723,집계!I$2,추출!$J$2:$J$55723,"&lt;="&amp;VLOOKUP(I$2,환경!$A$3:$B$8,2),추출!$Q$2:$Q$55723,"A")</f>
        <v>0</v>
      </c>
      <c r="J56" s="4">
        <f t="shared" ref="J56" ca="1" si="170">SUM(H56:I56)</f>
        <v>0</v>
      </c>
      <c r="K56" s="25">
        <f t="shared" ref="K56" ca="1" si="171">G56-J56</f>
        <v>0</v>
      </c>
      <c r="L56" s="4">
        <f ca="1">SUMIFS(추출!$H$2:$H$55723,추출!$P$2:$P$55723,집계!$C56,추출!$D$2:$D$55723,집계!$D56,추출!$O$2:$O$55723,"정상*",추출!$F$2:$F$55723,집계!L$1,추출!$M$2:$M$55723,집계!L$2,추출!$J$2:$J$55723,"&lt;="&amp;VLOOKUP(L$2,환경!$A$3:$B$8,2),추출!$Q$2:$Q$55723,"A")</f>
        <v>0</v>
      </c>
      <c r="M56" s="4">
        <f ca="1">SUMIFS(추출!$H$2:$H$55723,추출!$P$2:$P$55723,집계!$C56,추출!$D$2:$D$55723,집계!$D56,추출!$O$2:$O$55723,"정상*",추출!$F$2:$F$55723,집계!M$1,추출!$M$2:$M$55723,집계!M$2,추출!$J$2:$J$55723,"&lt;="&amp;VLOOKUP(M$2,환경!$A$3:$B$8,2),추출!$Q$2:$Q$55723,"A")</f>
        <v>0</v>
      </c>
      <c r="N56" s="4">
        <f t="shared" ref="N56" ca="1" si="172">SUM(L56:M56)</f>
        <v>0</v>
      </c>
      <c r="O56" s="25">
        <f t="shared" ref="O56" ca="1" si="173">G56-N56</f>
        <v>0</v>
      </c>
      <c r="P56" s="4">
        <f ca="1">SUMIFS(추출!$H$2:$H$55723,추출!$P$2:$P$55723,집계!$C56,추출!$D$2:$D$55723,집계!$D56,추출!$O$2:$O$55723,"정상*",추출!$F$2:$F$55723,집계!P$1,추출!$M$2:$M$55723,집계!P$2,추출!$J$2:$J$55723,"&lt;="&amp;VLOOKUP(P$2,환경!$A$3:$B$8,2),추출!$Q$2:$Q$55723,"A")</f>
        <v>0</v>
      </c>
      <c r="Q56" s="4">
        <f ca="1">SUMIFS(추출!$H$2:$H$55723,추출!$P$2:$P$55723,집계!$C56,추출!$D$2:$D$55723,집계!$D56,추출!$O$2:$O$55723,"정상*",추출!$F$2:$F$55723,집계!Q$1,추출!$M$2:$M$55723,집계!Q$2,추출!$J$2:$J$55723,"&lt;="&amp;VLOOKUP(Q$2,환경!$A$3:$B$8,2),추출!$Q$2:$Q$55723,"A")</f>
        <v>0</v>
      </c>
      <c r="R56" s="4">
        <f t="shared" ref="R56" ca="1" si="174">SUM(P56:Q56)</f>
        <v>0</v>
      </c>
      <c r="S56" s="25">
        <f t="shared" ref="S56" ca="1" si="175">G56-R56</f>
        <v>0</v>
      </c>
      <c r="T56" s="4">
        <f ca="1">SUMIFS(추출!$H$2:$H$55723,추출!$P$2:$P$55723,집계!$C56,추출!$D$2:$D$55723,집계!$D56,추출!$O$2:$O$55723,"정상*",추출!$F$2:$F$55723,집계!T$1,추출!$M$2:$M$55723,집계!T$2,추출!$J$2:$J$55723,"&lt;="&amp;VLOOKUP(T$2,환경!$A$3:$B$8,2),추출!$Q$2:$Q$55723,"A")</f>
        <v>0</v>
      </c>
      <c r="U56" s="4">
        <f ca="1">SUMIFS(추출!$H$2:$H$55723,추출!$P$2:$P$55723,집계!$C56,추출!$D$2:$D$55723,집계!$D56,추출!$O$2:$O$55723,"정상*",추출!$F$2:$F$55723,집계!U$1,추출!$M$2:$M$55723,집계!U$2,추출!$J$2:$J$55723,"&lt;="&amp;VLOOKUP(U$2,환경!$A$3:$B$8,2),추출!$Q$2:$Q$55723,"A")</f>
        <v>0</v>
      </c>
      <c r="V56" s="4">
        <f t="shared" ref="V56" ca="1" si="176">SUM(T56:U56)</f>
        <v>0</v>
      </c>
      <c r="W56" s="25">
        <f t="shared" ref="W56" ca="1" si="177">G56-V56</f>
        <v>0</v>
      </c>
      <c r="X56" s="4">
        <f ca="1">SUMIFS(추출!$H$2:$H$55723,추출!$P$2:$P$55723,집계!$C56,추출!$D$2:$D$55723,집계!$D56,추출!$O$2:$O$55723,"유지*",추출!$F$2:$F$55723,집계!X$1,추출!$M$2:$M$55723,집계!X$2,추출!$J$2:$J$55723,"&lt;="&amp;VLOOKUP(X$2,환경!$A$3:$B$8,2),추출!$Q$2:$Q$55723,"B")</f>
        <v>0</v>
      </c>
      <c r="Y56" s="4">
        <f ca="1">SUMIFS(추출!$H$2:$H$55723,추출!$P$2:$P$55723,집계!$C56,추출!$D$2:$D$55723,집계!$D56,추출!$O$2:$O$55723,"유지*",추출!$F$2:$F$55723,집계!Y$1,추출!$M$2:$M$55723,집계!Y$2,추출!$J$2:$J$55723,"&lt;="&amp;VLOOKUP(Y$2,환경!$A$3:$B$8,2),추출!$Q$2:$Q$55723,"B")</f>
        <v>0</v>
      </c>
      <c r="Z56" s="4">
        <f t="shared" ref="Z56" ca="1" si="178">SUM(X56:Y56)</f>
        <v>0</v>
      </c>
      <c r="AA56" s="25">
        <f t="shared" ref="AA56" ca="1" si="179">G56-Z56</f>
        <v>0</v>
      </c>
      <c r="AB56" s="4">
        <f ca="1">SUMIFS(추출!$H$2:$H$55723,추출!$P$2:$P$55723,집계!$C56,추출!$D$2:$D$55723,집계!$D56,추출!$O$2:$O$55723,"정상*",추출!$F$2:$F$55723,집계!AB$1,추출!$M$2:$M$55723,집계!AB$2,추출!$J$2:$J$55723,"&lt;="&amp;VLOOKUP(AB$2,환경!$A$3:$B$8,2),추출!$Q$2:$Q$55723,"A")</f>
        <v>0</v>
      </c>
      <c r="AC56" s="4">
        <f ca="1">SUMIFS(추출!$H$2:$H$55723,추출!$P$2:$P$55723,집계!$C56,추출!$D$2:$D$55723,집계!$D56,추출!$O$2:$O$55723,"정상*",추출!$F$2:$F$55723,집계!AC$1,추출!$M$2:$M$55723,집계!AC$2,추출!$J$2:$J$55723,"&lt;="&amp;VLOOKUP(AC$2,환경!$A$3:$B$8,2),추출!$Q$2:$Q$55723,"A")</f>
        <v>0</v>
      </c>
      <c r="AD56" s="4">
        <f t="shared" ref="AD56" ca="1" si="180">SUM(AB56:AC56)</f>
        <v>0</v>
      </c>
      <c r="AE56" s="25">
        <f t="shared" ref="AE56" ca="1" si="181">G56-AD56</f>
        <v>0</v>
      </c>
    </row>
    <row r="57" spans="1:31" s="2" customFormat="1">
      <c r="A57" s="4">
        <f>VLOOKUP($C57,환경!$T$3:$V$22,3,0)</f>
        <v>2</v>
      </c>
      <c r="B57" s="4" t="str">
        <f t="shared" ca="1" si="90"/>
        <v>자율</v>
      </c>
      <c r="C57" s="6" t="s">
        <v>10</v>
      </c>
      <c r="D57" s="7" t="s">
        <v>546</v>
      </c>
      <c r="E57" s="4">
        <f ca="1">SUMIFS(추출!$H$2:$H$55723,추출!$P$2:$P$55723,집계!$C57,추출!$D$2:$D$55723,집계!$D57,추출!$O$2:$O$55723,"정상*",추출!$F$2:$F$55723,집계!E$1,추출!$M$2:$M$55723,집계!E$2,추출!$J$2:$J$55723,"&lt;="&amp;VLOOKUP(E$2,환경!$A$3:$B$8,2),추출!$Q$2:$Q$55723,"A")</f>
        <v>0</v>
      </c>
      <c r="F57" s="4">
        <f ca="1">SUMIFS(추출!$H$2:$H$55723,추출!$P$2:$P$55723,집계!$C57,추출!$D$2:$D$55723,집계!$D57,추출!$O$2:$O$55723,"정상*",추출!$F$2:$F$55723,집계!F$1,추출!$M$2:$M$55723,집계!F$2,추출!$J$2:$J$55723,"&lt;="&amp;VLOOKUP(F$2,환경!$A$3:$B$8,2),추출!$Q$2:$Q$55723,"A")</f>
        <v>0</v>
      </c>
      <c r="G57" s="4">
        <f t="shared" ref="G57" ca="1" si="182">SUM(E57:F57)</f>
        <v>0</v>
      </c>
      <c r="H57" s="4">
        <f ca="1">SUMIFS(추출!$H$2:$H$55723,추출!$P$2:$P$55723,집계!$C57,추출!$D$2:$D$55723,집계!$D57,추출!$O$2:$O$55723,"정상*",추출!$F$2:$F$55723,집계!H$1,추출!$M$2:$M$55723,집계!H$2,추출!$J$2:$J$55723,"&lt;="&amp;VLOOKUP(H$2,환경!$A$3:$B$8,2),추출!$Q$2:$Q$55723,"A")</f>
        <v>0</v>
      </c>
      <c r="I57" s="4">
        <f ca="1">SUMIFS(추출!$H$2:$H$55723,추출!$P$2:$P$55723,집계!$C57,추출!$D$2:$D$55723,집계!$D57,추출!$O$2:$O$55723,"정상*",추출!$F$2:$F$55723,집계!I$1,추출!$M$2:$M$55723,집계!I$2,추출!$J$2:$J$55723,"&lt;="&amp;VLOOKUP(I$2,환경!$A$3:$B$8,2),추출!$Q$2:$Q$55723,"A")</f>
        <v>0</v>
      </c>
      <c r="J57" s="4">
        <f t="shared" ref="J57" ca="1" si="183">SUM(H57:I57)</f>
        <v>0</v>
      </c>
      <c r="K57" s="25">
        <f t="shared" ref="K57" ca="1" si="184">G57-J57</f>
        <v>0</v>
      </c>
      <c r="L57" s="4">
        <f ca="1">SUMIFS(추출!$H$2:$H$55723,추출!$P$2:$P$55723,집계!$C57,추출!$D$2:$D$55723,집계!$D57,추출!$O$2:$O$55723,"정상*",추출!$F$2:$F$55723,집계!L$1,추출!$M$2:$M$55723,집계!L$2,추출!$J$2:$J$55723,"&lt;="&amp;VLOOKUP(L$2,환경!$A$3:$B$8,2),추출!$Q$2:$Q$55723,"A")</f>
        <v>0</v>
      </c>
      <c r="M57" s="4">
        <f ca="1">SUMIFS(추출!$H$2:$H$55723,추출!$P$2:$P$55723,집계!$C57,추출!$D$2:$D$55723,집계!$D57,추출!$O$2:$O$55723,"정상*",추출!$F$2:$F$55723,집계!M$1,추출!$M$2:$M$55723,집계!M$2,추출!$J$2:$J$55723,"&lt;="&amp;VLOOKUP(M$2,환경!$A$3:$B$8,2),추출!$Q$2:$Q$55723,"A")</f>
        <v>0</v>
      </c>
      <c r="N57" s="4">
        <f t="shared" ref="N57" ca="1" si="185">SUM(L57:M57)</f>
        <v>0</v>
      </c>
      <c r="O57" s="25">
        <f t="shared" ref="O57" ca="1" si="186">G57-N57</f>
        <v>0</v>
      </c>
      <c r="P57" s="4">
        <f ca="1">SUMIFS(추출!$H$2:$H$55723,추출!$P$2:$P$55723,집계!$C57,추출!$D$2:$D$55723,집계!$D57,추출!$O$2:$O$55723,"정상*",추출!$F$2:$F$55723,집계!P$1,추출!$M$2:$M$55723,집계!P$2,추출!$J$2:$J$55723,"&lt;="&amp;VLOOKUP(P$2,환경!$A$3:$B$8,2),추출!$Q$2:$Q$55723,"A")</f>
        <v>0</v>
      </c>
      <c r="Q57" s="4">
        <f ca="1">SUMIFS(추출!$H$2:$H$55723,추출!$P$2:$P$55723,집계!$C57,추출!$D$2:$D$55723,집계!$D57,추출!$O$2:$O$55723,"정상*",추출!$F$2:$F$55723,집계!Q$1,추출!$M$2:$M$55723,집계!Q$2,추출!$J$2:$J$55723,"&lt;="&amp;VLOOKUP(Q$2,환경!$A$3:$B$8,2),추출!$Q$2:$Q$55723,"A")</f>
        <v>0</v>
      </c>
      <c r="R57" s="4">
        <f t="shared" ref="R57" ca="1" si="187">SUM(P57:Q57)</f>
        <v>0</v>
      </c>
      <c r="S57" s="25">
        <f t="shared" ref="S57" ca="1" si="188">G57-R57</f>
        <v>0</v>
      </c>
      <c r="T57" s="4">
        <f ca="1">SUMIFS(추출!$H$2:$H$55723,추출!$P$2:$P$55723,집계!$C57,추출!$D$2:$D$55723,집계!$D57,추출!$O$2:$O$55723,"정상*",추출!$F$2:$F$55723,집계!T$1,추출!$M$2:$M$55723,집계!T$2,추출!$J$2:$J$55723,"&lt;="&amp;VLOOKUP(T$2,환경!$A$3:$B$8,2),추출!$Q$2:$Q$55723,"A")</f>
        <v>0</v>
      </c>
      <c r="U57" s="4">
        <f ca="1">SUMIFS(추출!$H$2:$H$55723,추출!$P$2:$P$55723,집계!$C57,추출!$D$2:$D$55723,집계!$D57,추출!$O$2:$O$55723,"정상*",추출!$F$2:$F$55723,집계!U$1,추출!$M$2:$M$55723,집계!U$2,추출!$J$2:$J$55723,"&lt;="&amp;VLOOKUP(U$2,환경!$A$3:$B$8,2),추출!$Q$2:$Q$55723,"A")</f>
        <v>0</v>
      </c>
      <c r="V57" s="4">
        <f t="shared" ref="V57" ca="1" si="189">SUM(T57:U57)</f>
        <v>0</v>
      </c>
      <c r="W57" s="25">
        <f t="shared" ref="W57" ca="1" si="190">G57-V57</f>
        <v>0</v>
      </c>
      <c r="X57" s="4">
        <f ca="1">SUMIFS(추출!$H$2:$H$55723,추출!$P$2:$P$55723,집계!$C57,추출!$D$2:$D$55723,집계!$D57,추출!$O$2:$O$55723,"유지*",추출!$F$2:$F$55723,집계!X$1,추출!$M$2:$M$55723,집계!X$2,추출!$J$2:$J$55723,"&lt;="&amp;VLOOKUP(X$2,환경!$A$3:$B$8,2),추출!$Q$2:$Q$55723,"B")</f>
        <v>0</v>
      </c>
      <c r="Y57" s="4">
        <f ca="1">SUMIFS(추출!$H$2:$H$55723,추출!$P$2:$P$55723,집계!$C57,추출!$D$2:$D$55723,집계!$D57,추출!$O$2:$O$55723,"유지*",추출!$F$2:$F$55723,집계!Y$1,추출!$M$2:$M$55723,집계!Y$2,추출!$J$2:$J$55723,"&lt;="&amp;VLOOKUP(Y$2,환경!$A$3:$B$8,2),추출!$Q$2:$Q$55723,"B")</f>
        <v>0</v>
      </c>
      <c r="Z57" s="4">
        <f t="shared" ref="Z57" ca="1" si="191">SUM(X57:Y57)</f>
        <v>0</v>
      </c>
      <c r="AA57" s="25">
        <f t="shared" ref="AA57" ca="1" si="192">G57-Z57</f>
        <v>0</v>
      </c>
      <c r="AB57" s="4">
        <f ca="1">SUMIFS(추출!$H$2:$H$55723,추출!$P$2:$P$55723,집계!$C57,추출!$D$2:$D$55723,집계!$D57,추출!$O$2:$O$55723,"정상*",추출!$F$2:$F$55723,집계!AB$1,추출!$M$2:$M$55723,집계!AB$2,추출!$J$2:$J$55723,"&lt;="&amp;VLOOKUP(AB$2,환경!$A$3:$B$8,2),추출!$Q$2:$Q$55723,"A")</f>
        <v>0</v>
      </c>
      <c r="AC57" s="4">
        <f ca="1">SUMIFS(추출!$H$2:$H$55723,추출!$P$2:$P$55723,집계!$C57,추출!$D$2:$D$55723,집계!$D57,추출!$O$2:$O$55723,"정상*",추출!$F$2:$F$55723,집계!AC$1,추출!$M$2:$M$55723,집계!AC$2,추출!$J$2:$J$55723,"&lt;="&amp;VLOOKUP(AC$2,환경!$A$3:$B$8,2),추출!$Q$2:$Q$55723,"A")</f>
        <v>0</v>
      </c>
      <c r="AD57" s="4">
        <f t="shared" ref="AD57" ca="1" si="193">SUM(AB57:AC57)</f>
        <v>0</v>
      </c>
      <c r="AE57" s="25">
        <f t="shared" ref="AE57" ca="1" si="194">G57-AD57</f>
        <v>0</v>
      </c>
    </row>
    <row r="58" spans="1:31" s="2" customFormat="1">
      <c r="A58" s="4">
        <f>VLOOKUP($C58,환경!$T$3:$V$22,3,0)</f>
        <v>2</v>
      </c>
      <c r="B58" s="4" t="str">
        <f t="shared" ca="1" si="90"/>
        <v>자율</v>
      </c>
      <c r="C58" s="6" t="s">
        <v>10</v>
      </c>
      <c r="D58" s="7" t="s">
        <v>526</v>
      </c>
      <c r="E58" s="4">
        <f ca="1">SUMIFS(추출!$H$2:$H$55723,추출!$P$2:$P$55723,집계!$C58,추출!$D$2:$D$55723,집계!$D58,추출!$O$2:$O$55723,"정상*",추출!$F$2:$F$55723,집계!E$1,추출!$M$2:$M$55723,집계!E$2,추출!$J$2:$J$55723,"&lt;="&amp;VLOOKUP(E$2,환경!$A$3:$B$8,2),추출!$Q$2:$Q$55723,"A")</f>
        <v>0</v>
      </c>
      <c r="F58" s="4">
        <f ca="1">SUMIFS(추출!$H$2:$H$55723,추출!$P$2:$P$55723,집계!$C58,추출!$D$2:$D$55723,집계!$D58,추출!$O$2:$O$55723,"정상*",추출!$F$2:$F$55723,집계!F$1,추출!$M$2:$M$55723,집계!F$2,추출!$J$2:$J$55723,"&lt;="&amp;VLOOKUP(F$2,환경!$A$3:$B$8,2),추출!$Q$2:$Q$55723,"A")</f>
        <v>0</v>
      </c>
      <c r="G58" s="4">
        <f t="shared" ref="G58" ca="1" si="195">SUM(E58:F58)</f>
        <v>0</v>
      </c>
      <c r="H58" s="4">
        <f ca="1">SUMIFS(추출!$H$2:$H$55723,추출!$P$2:$P$55723,집계!$C58,추출!$D$2:$D$55723,집계!$D58,추출!$O$2:$O$55723,"정상*",추출!$F$2:$F$55723,집계!H$1,추출!$M$2:$M$55723,집계!H$2,추출!$J$2:$J$55723,"&lt;="&amp;VLOOKUP(H$2,환경!$A$3:$B$8,2),추출!$Q$2:$Q$55723,"A")</f>
        <v>0</v>
      </c>
      <c r="I58" s="4">
        <f ca="1">SUMIFS(추출!$H$2:$H$55723,추출!$P$2:$P$55723,집계!$C58,추출!$D$2:$D$55723,집계!$D58,추출!$O$2:$O$55723,"정상*",추출!$F$2:$F$55723,집계!I$1,추출!$M$2:$M$55723,집계!I$2,추출!$J$2:$J$55723,"&lt;="&amp;VLOOKUP(I$2,환경!$A$3:$B$8,2),추출!$Q$2:$Q$55723,"A")</f>
        <v>0</v>
      </c>
      <c r="J58" s="4">
        <f t="shared" ref="J58" ca="1" si="196">SUM(H58:I58)</f>
        <v>0</v>
      </c>
      <c r="K58" s="25">
        <f t="shared" ref="K58" ca="1" si="197">G58-J58</f>
        <v>0</v>
      </c>
      <c r="L58" s="4">
        <f ca="1">SUMIFS(추출!$H$2:$H$55723,추출!$P$2:$P$55723,집계!$C58,추출!$D$2:$D$55723,집계!$D58,추출!$O$2:$O$55723,"정상*",추출!$F$2:$F$55723,집계!L$1,추출!$M$2:$M$55723,집계!L$2,추출!$J$2:$J$55723,"&lt;="&amp;VLOOKUP(L$2,환경!$A$3:$B$8,2),추출!$Q$2:$Q$55723,"A")</f>
        <v>0</v>
      </c>
      <c r="M58" s="4">
        <f ca="1">SUMIFS(추출!$H$2:$H$55723,추출!$P$2:$P$55723,집계!$C58,추출!$D$2:$D$55723,집계!$D58,추출!$O$2:$O$55723,"정상*",추출!$F$2:$F$55723,집계!M$1,추출!$M$2:$M$55723,집계!M$2,추출!$J$2:$J$55723,"&lt;="&amp;VLOOKUP(M$2,환경!$A$3:$B$8,2),추출!$Q$2:$Q$55723,"A")</f>
        <v>0</v>
      </c>
      <c r="N58" s="4">
        <f t="shared" ref="N58" ca="1" si="198">SUM(L58:M58)</f>
        <v>0</v>
      </c>
      <c r="O58" s="25">
        <f t="shared" ref="O58" ca="1" si="199">G58-N58</f>
        <v>0</v>
      </c>
      <c r="P58" s="4">
        <f ca="1">SUMIFS(추출!$H$2:$H$55723,추출!$P$2:$P$55723,집계!$C58,추출!$D$2:$D$55723,집계!$D58,추출!$O$2:$O$55723,"정상*",추출!$F$2:$F$55723,집계!P$1,추출!$M$2:$M$55723,집계!P$2,추출!$J$2:$J$55723,"&lt;="&amp;VLOOKUP(P$2,환경!$A$3:$B$8,2),추출!$Q$2:$Q$55723,"A")</f>
        <v>0</v>
      </c>
      <c r="Q58" s="4">
        <f ca="1">SUMIFS(추출!$H$2:$H$55723,추출!$P$2:$P$55723,집계!$C58,추출!$D$2:$D$55723,집계!$D58,추출!$O$2:$O$55723,"정상*",추출!$F$2:$F$55723,집계!Q$1,추출!$M$2:$M$55723,집계!Q$2,추출!$J$2:$J$55723,"&lt;="&amp;VLOOKUP(Q$2,환경!$A$3:$B$8,2),추출!$Q$2:$Q$55723,"A")</f>
        <v>0</v>
      </c>
      <c r="R58" s="4">
        <f t="shared" ref="R58" ca="1" si="200">SUM(P58:Q58)</f>
        <v>0</v>
      </c>
      <c r="S58" s="25">
        <f t="shared" ref="S58" ca="1" si="201">G58-R58</f>
        <v>0</v>
      </c>
      <c r="T58" s="4">
        <f ca="1">SUMIFS(추출!$H$2:$H$55723,추출!$P$2:$P$55723,집계!$C58,추출!$D$2:$D$55723,집계!$D58,추출!$O$2:$O$55723,"정상*",추출!$F$2:$F$55723,집계!T$1,추출!$M$2:$M$55723,집계!T$2,추출!$J$2:$J$55723,"&lt;="&amp;VLOOKUP(T$2,환경!$A$3:$B$8,2),추출!$Q$2:$Q$55723,"A")</f>
        <v>0</v>
      </c>
      <c r="U58" s="4">
        <f ca="1">SUMIFS(추출!$H$2:$H$55723,추출!$P$2:$P$55723,집계!$C58,추출!$D$2:$D$55723,집계!$D58,추출!$O$2:$O$55723,"정상*",추출!$F$2:$F$55723,집계!U$1,추출!$M$2:$M$55723,집계!U$2,추출!$J$2:$J$55723,"&lt;="&amp;VLOOKUP(U$2,환경!$A$3:$B$8,2),추출!$Q$2:$Q$55723,"A")</f>
        <v>0</v>
      </c>
      <c r="V58" s="4">
        <f t="shared" ref="V58" ca="1" si="202">SUM(T58:U58)</f>
        <v>0</v>
      </c>
      <c r="W58" s="25">
        <f t="shared" ref="W58" ca="1" si="203">G58-V58</f>
        <v>0</v>
      </c>
      <c r="X58" s="4">
        <f ca="1">SUMIFS(추출!$H$2:$H$55723,추출!$P$2:$P$55723,집계!$C58,추출!$D$2:$D$55723,집계!$D58,추출!$O$2:$O$55723,"유지*",추출!$F$2:$F$55723,집계!X$1,추출!$M$2:$M$55723,집계!X$2,추출!$J$2:$J$55723,"&lt;="&amp;VLOOKUP(X$2,환경!$A$3:$B$8,2),추출!$Q$2:$Q$55723,"B")</f>
        <v>0</v>
      </c>
      <c r="Y58" s="4">
        <f ca="1">SUMIFS(추출!$H$2:$H$55723,추출!$P$2:$P$55723,집계!$C58,추출!$D$2:$D$55723,집계!$D58,추출!$O$2:$O$55723,"유지*",추출!$F$2:$F$55723,집계!Y$1,추출!$M$2:$M$55723,집계!Y$2,추출!$J$2:$J$55723,"&lt;="&amp;VLOOKUP(Y$2,환경!$A$3:$B$8,2),추출!$Q$2:$Q$55723,"B")</f>
        <v>0</v>
      </c>
      <c r="Z58" s="4">
        <f t="shared" ref="Z58" ca="1" si="204">SUM(X58:Y58)</f>
        <v>0</v>
      </c>
      <c r="AA58" s="25">
        <f t="shared" ref="AA58" ca="1" si="205">G58-Z58</f>
        <v>0</v>
      </c>
      <c r="AB58" s="4">
        <f ca="1">SUMIFS(추출!$H$2:$H$55723,추출!$P$2:$P$55723,집계!$C58,추출!$D$2:$D$55723,집계!$D58,추출!$O$2:$O$55723,"정상*",추출!$F$2:$F$55723,집계!AB$1,추출!$M$2:$M$55723,집계!AB$2,추출!$J$2:$J$55723,"&lt;="&amp;VLOOKUP(AB$2,환경!$A$3:$B$8,2),추출!$Q$2:$Q$55723,"A")</f>
        <v>0</v>
      </c>
      <c r="AC58" s="4">
        <f ca="1">SUMIFS(추출!$H$2:$H$55723,추출!$P$2:$P$55723,집계!$C58,추출!$D$2:$D$55723,집계!$D58,추출!$O$2:$O$55723,"정상*",추출!$F$2:$F$55723,집계!AC$1,추출!$M$2:$M$55723,집계!AC$2,추출!$J$2:$J$55723,"&lt;="&amp;VLOOKUP(AC$2,환경!$A$3:$B$8,2),추출!$Q$2:$Q$55723,"A")</f>
        <v>0</v>
      </c>
      <c r="AD58" s="4">
        <f t="shared" ref="AD58" ca="1" si="206">SUM(AB58:AC58)</f>
        <v>0</v>
      </c>
      <c r="AE58" s="25">
        <f t="shared" ca="1" si="77"/>
        <v>0</v>
      </c>
    </row>
    <row r="59" spans="1:31" s="2" customFormat="1">
      <c r="A59" s="4">
        <f>VLOOKUP($C59,환경!$T$3:$V$22,3,0)</f>
        <v>2</v>
      </c>
      <c r="B59" s="4" t="str">
        <f t="shared" ca="1" si="90"/>
        <v>자율</v>
      </c>
      <c r="C59" s="6" t="s">
        <v>10</v>
      </c>
      <c r="D59" s="7" t="s">
        <v>501</v>
      </c>
      <c r="E59" s="4">
        <f ca="1">SUMIFS(추출!$H$2:$H$55723,추출!$P$2:$P$55723,집계!$C59,추출!$D$2:$D$55723,집계!$D59,추출!$O$2:$O$55723,"정상*",추출!$F$2:$F$55723,집계!E$1,추출!$M$2:$M$55723,집계!E$2,추출!$J$2:$J$55723,"&lt;="&amp;VLOOKUP(E$2,환경!$A$3:$B$8,2),추출!$Q$2:$Q$55723,"A")</f>
        <v>0</v>
      </c>
      <c r="F59" s="4">
        <f ca="1">SUMIFS(추출!$H$2:$H$55723,추출!$P$2:$P$55723,집계!$C59,추출!$D$2:$D$55723,집계!$D59,추출!$O$2:$O$55723,"정상*",추출!$F$2:$F$55723,집계!F$1,추출!$M$2:$M$55723,집계!F$2,추출!$J$2:$J$55723,"&lt;="&amp;VLOOKUP(F$2,환경!$A$3:$B$8,2),추출!$Q$2:$Q$55723,"A")</f>
        <v>0</v>
      </c>
      <c r="G59" s="4">
        <f t="shared" ref="G59" ca="1" si="207">SUM(E59:F59)</f>
        <v>0</v>
      </c>
      <c r="H59" s="4">
        <f ca="1">SUMIFS(추출!$H$2:$H$55723,추출!$P$2:$P$55723,집계!$C59,추출!$D$2:$D$55723,집계!$D59,추출!$O$2:$O$55723,"정상*",추출!$F$2:$F$55723,집계!H$1,추출!$M$2:$M$55723,집계!H$2,추출!$J$2:$J$55723,"&lt;="&amp;VLOOKUP(H$2,환경!$A$3:$B$8,2),추출!$Q$2:$Q$55723,"A")</f>
        <v>0</v>
      </c>
      <c r="I59" s="4">
        <f ca="1">SUMIFS(추출!$H$2:$H$55723,추출!$P$2:$P$55723,집계!$C59,추출!$D$2:$D$55723,집계!$D59,추출!$O$2:$O$55723,"정상*",추출!$F$2:$F$55723,집계!I$1,추출!$M$2:$M$55723,집계!I$2,추출!$J$2:$J$55723,"&lt;="&amp;VLOOKUP(I$2,환경!$A$3:$B$8,2),추출!$Q$2:$Q$55723,"A")</f>
        <v>0</v>
      </c>
      <c r="J59" s="4">
        <f t="shared" ref="J59" ca="1" si="208">SUM(H59:I59)</f>
        <v>0</v>
      </c>
      <c r="K59" s="25">
        <f t="shared" ref="K59" ca="1" si="209">G59-J59</f>
        <v>0</v>
      </c>
      <c r="L59" s="4">
        <f ca="1">SUMIFS(추출!$H$2:$H$55723,추출!$P$2:$P$55723,집계!$C59,추출!$D$2:$D$55723,집계!$D59,추출!$O$2:$O$55723,"정상*",추출!$F$2:$F$55723,집계!L$1,추출!$M$2:$M$55723,집계!L$2,추출!$J$2:$J$55723,"&lt;="&amp;VLOOKUP(L$2,환경!$A$3:$B$8,2),추출!$Q$2:$Q$55723,"A")</f>
        <v>0</v>
      </c>
      <c r="M59" s="4">
        <f ca="1">SUMIFS(추출!$H$2:$H$55723,추출!$P$2:$P$55723,집계!$C59,추출!$D$2:$D$55723,집계!$D59,추출!$O$2:$O$55723,"정상*",추출!$F$2:$F$55723,집계!M$1,추출!$M$2:$M$55723,집계!M$2,추출!$J$2:$J$55723,"&lt;="&amp;VLOOKUP(M$2,환경!$A$3:$B$8,2),추출!$Q$2:$Q$55723,"A")</f>
        <v>0</v>
      </c>
      <c r="N59" s="4">
        <f t="shared" ref="N59" ca="1" si="210">SUM(L59:M59)</f>
        <v>0</v>
      </c>
      <c r="O59" s="25">
        <f t="shared" ref="O59" ca="1" si="211">G59-N59</f>
        <v>0</v>
      </c>
      <c r="P59" s="4">
        <f ca="1">SUMIFS(추출!$H$2:$H$55723,추출!$P$2:$P$55723,집계!$C59,추출!$D$2:$D$55723,집계!$D59,추출!$O$2:$O$55723,"정상*",추출!$F$2:$F$55723,집계!P$1,추출!$M$2:$M$55723,집계!P$2,추출!$J$2:$J$55723,"&lt;="&amp;VLOOKUP(P$2,환경!$A$3:$B$8,2),추출!$Q$2:$Q$55723,"A")</f>
        <v>0</v>
      </c>
      <c r="Q59" s="4">
        <f ca="1">SUMIFS(추출!$H$2:$H$55723,추출!$P$2:$P$55723,집계!$C59,추출!$D$2:$D$55723,집계!$D59,추출!$O$2:$O$55723,"정상*",추출!$F$2:$F$55723,집계!Q$1,추출!$M$2:$M$55723,집계!Q$2,추출!$J$2:$J$55723,"&lt;="&amp;VLOOKUP(Q$2,환경!$A$3:$B$8,2),추출!$Q$2:$Q$55723,"A")</f>
        <v>0</v>
      </c>
      <c r="R59" s="4">
        <f t="shared" ref="R59" ca="1" si="212">SUM(P59:Q59)</f>
        <v>0</v>
      </c>
      <c r="S59" s="25">
        <f t="shared" ref="S59" ca="1" si="213">G59-R59</f>
        <v>0</v>
      </c>
      <c r="T59" s="4">
        <f ca="1">SUMIFS(추출!$H$2:$H$55723,추출!$P$2:$P$55723,집계!$C59,추출!$D$2:$D$55723,집계!$D59,추출!$O$2:$O$55723,"정상*",추출!$F$2:$F$55723,집계!T$1,추출!$M$2:$M$55723,집계!T$2,추출!$J$2:$J$55723,"&lt;="&amp;VLOOKUP(T$2,환경!$A$3:$B$8,2),추출!$Q$2:$Q$55723,"A")</f>
        <v>0</v>
      </c>
      <c r="U59" s="4">
        <f ca="1">SUMIFS(추출!$H$2:$H$55723,추출!$P$2:$P$55723,집계!$C59,추출!$D$2:$D$55723,집계!$D59,추출!$O$2:$O$55723,"정상*",추출!$F$2:$F$55723,집계!U$1,추출!$M$2:$M$55723,집계!U$2,추출!$J$2:$J$55723,"&lt;="&amp;VLOOKUP(U$2,환경!$A$3:$B$8,2),추출!$Q$2:$Q$55723,"A")</f>
        <v>0</v>
      </c>
      <c r="V59" s="4">
        <f t="shared" ref="V59" ca="1" si="214">SUM(T59:U59)</f>
        <v>0</v>
      </c>
      <c r="W59" s="25">
        <f t="shared" ref="W59" ca="1" si="215">G59-V59</f>
        <v>0</v>
      </c>
      <c r="X59" s="4">
        <f ca="1">SUMIFS(추출!$H$2:$H$55723,추출!$P$2:$P$55723,집계!$C59,추출!$D$2:$D$55723,집계!$D59,추출!$O$2:$O$55723,"유지*",추출!$F$2:$F$55723,집계!X$1,추출!$M$2:$M$55723,집계!X$2,추출!$J$2:$J$55723,"&lt;="&amp;VLOOKUP(X$2,환경!$A$3:$B$8,2),추출!$Q$2:$Q$55723,"B")</f>
        <v>0</v>
      </c>
      <c r="Y59" s="4">
        <f ca="1">SUMIFS(추출!$H$2:$H$55723,추출!$P$2:$P$55723,집계!$C59,추출!$D$2:$D$55723,집계!$D59,추출!$O$2:$O$55723,"유지*",추출!$F$2:$F$55723,집계!Y$1,추출!$M$2:$M$55723,집계!Y$2,추출!$J$2:$J$55723,"&lt;="&amp;VLOOKUP(Y$2,환경!$A$3:$B$8,2),추출!$Q$2:$Q$55723,"B")</f>
        <v>0</v>
      </c>
      <c r="Z59" s="4">
        <f t="shared" ref="Z59" ca="1" si="216">SUM(X59:Y59)</f>
        <v>0</v>
      </c>
      <c r="AA59" s="25">
        <f t="shared" ref="AA59" ca="1" si="217">G59-Z59</f>
        <v>0</v>
      </c>
      <c r="AB59" s="4">
        <f ca="1">SUMIFS(추출!$H$2:$H$55723,추출!$P$2:$P$55723,집계!$C59,추출!$D$2:$D$55723,집계!$D59,추출!$O$2:$O$55723,"정상*",추출!$F$2:$F$55723,집계!AB$1,추출!$M$2:$M$55723,집계!AB$2,추출!$J$2:$J$55723,"&lt;="&amp;VLOOKUP(AB$2,환경!$A$3:$B$8,2),추출!$Q$2:$Q$55723,"A")</f>
        <v>0</v>
      </c>
      <c r="AC59" s="4">
        <f ca="1">SUMIFS(추출!$H$2:$H$55723,추출!$P$2:$P$55723,집계!$C59,추출!$D$2:$D$55723,집계!$D59,추출!$O$2:$O$55723,"정상*",추출!$F$2:$F$55723,집계!AC$1,추출!$M$2:$M$55723,집계!AC$2,추출!$J$2:$J$55723,"&lt;="&amp;VLOOKUP(AC$2,환경!$A$3:$B$8,2),추출!$Q$2:$Q$55723,"A")</f>
        <v>0</v>
      </c>
      <c r="AD59" s="4">
        <f t="shared" ca="1" si="89"/>
        <v>0</v>
      </c>
      <c r="AE59" s="25">
        <f t="shared" ca="1" si="77"/>
        <v>0</v>
      </c>
    </row>
    <row r="60" spans="1:31" s="2" customFormat="1">
      <c r="A60" s="4">
        <f>VLOOKUP($C60,환경!$T$3:$V$22,3,0)</f>
        <v>2</v>
      </c>
      <c r="B60" s="4" t="str">
        <f t="shared" ca="1" si="90"/>
        <v>자율</v>
      </c>
      <c r="C60" s="6" t="s">
        <v>10</v>
      </c>
      <c r="D60" s="7" t="s">
        <v>383</v>
      </c>
      <c r="E60" s="4">
        <f ca="1">SUMIFS(추출!$H$2:$H$55723,추출!$P$2:$P$55723,집계!$C60,추출!$D$2:$D$55723,집계!$D60,추출!$O$2:$O$55723,"정상*",추출!$F$2:$F$55723,집계!E$1,추출!$M$2:$M$55723,집계!E$2,추출!$J$2:$J$55723,"&lt;="&amp;VLOOKUP(E$2,환경!$A$3:$B$8,2),추출!$Q$2:$Q$55723,"A")</f>
        <v>0</v>
      </c>
      <c r="F60" s="4">
        <f ca="1">SUMIFS(추출!$H$2:$H$55723,추출!$P$2:$P$55723,집계!$C60,추출!$D$2:$D$55723,집계!$D60,추출!$O$2:$O$55723,"정상*",추출!$F$2:$F$55723,집계!F$1,추출!$M$2:$M$55723,집계!F$2,추출!$J$2:$J$55723,"&lt;="&amp;VLOOKUP(F$2,환경!$A$3:$B$8,2),추출!$Q$2:$Q$55723,"A")</f>
        <v>0</v>
      </c>
      <c r="G60" s="4">
        <f ca="1">SUM(E60:F60)</f>
        <v>0</v>
      </c>
      <c r="H60" s="4">
        <f ca="1">SUMIFS(추출!$H$2:$H$55723,추출!$P$2:$P$55723,집계!$C60,추출!$D$2:$D$55723,집계!$D60,추출!$O$2:$O$55723,"정상*",추출!$F$2:$F$55723,집계!H$1,추출!$M$2:$M$55723,집계!H$2,추출!$J$2:$J$55723,"&lt;="&amp;VLOOKUP(H$2,환경!$A$3:$B$8,2),추출!$Q$2:$Q$55723,"A")</f>
        <v>0</v>
      </c>
      <c r="I60" s="4">
        <f ca="1">SUMIFS(추출!$H$2:$H$55723,추출!$P$2:$P$55723,집계!$C60,추출!$D$2:$D$55723,집계!$D60,추출!$O$2:$O$55723,"정상*",추출!$F$2:$F$55723,집계!I$1,추출!$M$2:$M$55723,집계!I$2,추출!$J$2:$J$55723,"&lt;="&amp;VLOOKUP(I$2,환경!$A$3:$B$8,2),추출!$Q$2:$Q$55723,"A")</f>
        <v>0</v>
      </c>
      <c r="J60" s="4">
        <f ca="1">SUM(H60:I60)</f>
        <v>0</v>
      </c>
      <c r="K60" s="25">
        <f ca="1">G60-J60</f>
        <v>0</v>
      </c>
      <c r="L60" s="4">
        <f ca="1">SUMIFS(추출!$H$2:$H$55723,추출!$P$2:$P$55723,집계!$C60,추출!$D$2:$D$55723,집계!$D60,추출!$O$2:$O$55723,"정상*",추출!$F$2:$F$55723,집계!L$1,추출!$M$2:$M$55723,집계!L$2,추출!$J$2:$J$55723,"&lt;="&amp;VLOOKUP(L$2,환경!$A$3:$B$8,2),추출!$Q$2:$Q$55723,"A")</f>
        <v>0</v>
      </c>
      <c r="M60" s="4">
        <f ca="1">SUMIFS(추출!$H$2:$H$55723,추출!$P$2:$P$55723,집계!$C60,추출!$D$2:$D$55723,집계!$D60,추출!$O$2:$O$55723,"정상*",추출!$F$2:$F$55723,집계!M$1,추출!$M$2:$M$55723,집계!M$2,추출!$J$2:$J$55723,"&lt;="&amp;VLOOKUP(M$2,환경!$A$3:$B$8,2),추출!$Q$2:$Q$55723,"A")</f>
        <v>0</v>
      </c>
      <c r="N60" s="4">
        <f ca="1">SUM(L60:M60)</f>
        <v>0</v>
      </c>
      <c r="O60" s="25">
        <f ca="1">G60-N60</f>
        <v>0</v>
      </c>
      <c r="P60" s="4">
        <f ca="1">SUMIFS(추출!$H$2:$H$55723,추출!$P$2:$P$55723,집계!$C60,추출!$D$2:$D$55723,집계!$D60,추출!$O$2:$O$55723,"정상*",추출!$F$2:$F$55723,집계!P$1,추출!$M$2:$M$55723,집계!P$2,추출!$J$2:$J$55723,"&lt;="&amp;VLOOKUP(P$2,환경!$A$3:$B$8,2),추출!$Q$2:$Q$55723,"A")</f>
        <v>0</v>
      </c>
      <c r="Q60" s="4">
        <f ca="1">SUMIFS(추출!$H$2:$H$55723,추출!$P$2:$P$55723,집계!$C60,추출!$D$2:$D$55723,집계!$D60,추출!$O$2:$O$55723,"정상*",추출!$F$2:$F$55723,집계!Q$1,추출!$M$2:$M$55723,집계!Q$2,추출!$J$2:$J$55723,"&lt;="&amp;VLOOKUP(Q$2,환경!$A$3:$B$8,2),추출!$Q$2:$Q$55723,"A")</f>
        <v>0</v>
      </c>
      <c r="R60" s="4">
        <f ca="1">SUM(P60:Q60)</f>
        <v>0</v>
      </c>
      <c r="S60" s="25">
        <f ca="1">G60-R60</f>
        <v>0</v>
      </c>
      <c r="T60" s="4">
        <f ca="1">SUMIFS(추출!$H$2:$H$55723,추출!$P$2:$P$55723,집계!$C60,추출!$D$2:$D$55723,집계!$D60,추출!$O$2:$O$55723,"정상*",추출!$F$2:$F$55723,집계!T$1,추출!$M$2:$M$55723,집계!T$2,추출!$J$2:$J$55723,"&lt;="&amp;VLOOKUP(T$2,환경!$A$3:$B$8,2),추출!$Q$2:$Q$55723,"A")</f>
        <v>0</v>
      </c>
      <c r="U60" s="4">
        <f ca="1">SUMIFS(추출!$H$2:$H$55723,추출!$P$2:$P$55723,집계!$C60,추출!$D$2:$D$55723,집계!$D60,추출!$O$2:$O$55723,"정상*",추출!$F$2:$F$55723,집계!U$1,추출!$M$2:$M$55723,집계!U$2,추출!$J$2:$J$55723,"&lt;="&amp;VLOOKUP(U$2,환경!$A$3:$B$8,2),추출!$Q$2:$Q$55723,"A")</f>
        <v>0</v>
      </c>
      <c r="V60" s="4">
        <f ca="1">SUM(T60:U60)</f>
        <v>0</v>
      </c>
      <c r="W60" s="25">
        <f ca="1">G60-V60</f>
        <v>0</v>
      </c>
      <c r="X60" s="4">
        <f ca="1">SUMIFS(추출!$H$2:$H$55723,추출!$P$2:$P$55723,집계!$C60,추출!$D$2:$D$55723,집계!$D60,추출!$O$2:$O$55723,"유지*",추출!$F$2:$F$55723,집계!X$1,추출!$M$2:$M$55723,집계!X$2,추출!$J$2:$J$55723,"&lt;="&amp;VLOOKUP(X$2,환경!$A$3:$B$8,2),추출!$Q$2:$Q$55723,"B")</f>
        <v>0</v>
      </c>
      <c r="Y60" s="4">
        <f ca="1">SUMIFS(추출!$H$2:$H$55723,추출!$P$2:$P$55723,집계!$C60,추출!$D$2:$D$55723,집계!$D60,추출!$O$2:$O$55723,"유지*",추출!$F$2:$F$55723,집계!Y$1,추출!$M$2:$M$55723,집계!Y$2,추출!$J$2:$J$55723,"&lt;="&amp;VLOOKUP(Y$2,환경!$A$3:$B$8,2),추출!$Q$2:$Q$55723,"B")</f>
        <v>0</v>
      </c>
      <c r="Z60" s="4">
        <f ca="1">SUM(X60:Y60)</f>
        <v>0</v>
      </c>
      <c r="AA60" s="25">
        <f ca="1">G60-Z60</f>
        <v>0</v>
      </c>
      <c r="AB60" s="4">
        <f ca="1">SUMIFS(추출!$H$2:$H$55723,추출!$P$2:$P$55723,집계!$C60,추출!$D$2:$D$55723,집계!$D60,추출!$O$2:$O$55723,"정상*",추출!$F$2:$F$55723,집계!AB$1,추출!$M$2:$M$55723,집계!AB$2,추출!$J$2:$J$55723,"&lt;="&amp;VLOOKUP(AB$2,환경!$A$3:$B$8,2),추출!$Q$2:$Q$55723,"A")</f>
        <v>0</v>
      </c>
      <c r="AC60" s="4">
        <f ca="1">SUMIFS(추출!$H$2:$H$55723,추출!$P$2:$P$55723,집계!$C60,추출!$D$2:$D$55723,집계!$D60,추출!$O$2:$O$55723,"정상*",추출!$F$2:$F$55723,집계!AC$1,추출!$M$2:$M$55723,집계!AC$2,추출!$J$2:$J$55723,"&lt;="&amp;VLOOKUP(AC$2,환경!$A$3:$B$8,2),추출!$Q$2:$Q$55723,"A")</f>
        <v>0</v>
      </c>
      <c r="AD60" s="4">
        <f ca="1">SUM(AB60:AC60)</f>
        <v>0</v>
      </c>
      <c r="AE60" s="25">
        <f t="shared" ca="1" si="77"/>
        <v>0</v>
      </c>
    </row>
    <row r="61" spans="1:31">
      <c r="A61" s="4">
        <f>VLOOKUP($C61,환경!$T$3:$V$22,3,0)</f>
        <v>2</v>
      </c>
      <c r="B61" s="4" t="str">
        <f t="shared" ca="1" si="90"/>
        <v>자율</v>
      </c>
      <c r="C61" s="6" t="s">
        <v>10</v>
      </c>
      <c r="D61" s="7" t="s">
        <v>66</v>
      </c>
      <c r="E61" s="4">
        <f ca="1">SUMIFS(추출!$H$2:$H$55723,추출!$P$2:$P$55723,집계!$C61,추출!$D$2:$D$55723,집계!$D61,추출!$O$2:$O$55723,"정상*",추출!$F$2:$F$55723,집계!E$1,추출!$M$2:$M$55723,집계!E$2,추출!$J$2:$J$55723,"&lt;="&amp;VLOOKUP(E$2,환경!$A$3:$B$8,2),추출!$Q$2:$Q$55723,"A")</f>
        <v>179561</v>
      </c>
      <c r="F61" s="4">
        <f ca="1">SUMIFS(추출!$H$2:$H$55723,추출!$P$2:$P$55723,집계!$C61,추출!$D$2:$D$55723,집계!$D61,추출!$O$2:$O$55723,"정상*",추출!$F$2:$F$55723,집계!F$1,추출!$M$2:$M$55723,집계!F$2,추출!$J$2:$J$55723,"&lt;="&amp;VLOOKUP(F$2,환경!$A$3:$B$8,2),추출!$Q$2:$Q$55723,"A")</f>
        <v>0</v>
      </c>
      <c r="G61" s="4">
        <f t="shared" ca="1" si="79"/>
        <v>179561</v>
      </c>
      <c r="H61" s="4">
        <f ca="1">SUMIFS(추출!$H$2:$H$55723,추출!$P$2:$P$55723,집계!$C61,추출!$D$2:$D$55723,집계!$D61,추출!$O$2:$O$55723,"정상*",추출!$F$2:$F$55723,집계!H$1,추출!$M$2:$M$55723,집계!H$2,추출!$J$2:$J$55723,"&lt;="&amp;VLOOKUP(H$2,환경!$A$3:$B$8,2),추출!$Q$2:$Q$55723,"A")</f>
        <v>70000</v>
      </c>
      <c r="I61" s="4">
        <f ca="1">SUMIFS(추출!$H$2:$H$55723,추출!$P$2:$P$55723,집계!$C61,추출!$D$2:$D$55723,집계!$D61,추출!$O$2:$O$55723,"정상*",추출!$F$2:$F$55723,집계!I$1,추출!$M$2:$M$55723,집계!I$2,추출!$J$2:$J$55723,"&lt;="&amp;VLOOKUP(I$2,환경!$A$3:$B$8,2),추출!$Q$2:$Q$55723,"A")</f>
        <v>0</v>
      </c>
      <c r="J61" s="4">
        <f t="shared" ca="1" si="80"/>
        <v>70000</v>
      </c>
      <c r="K61" s="25">
        <f t="shared" ca="1" si="81"/>
        <v>109561</v>
      </c>
      <c r="L61" s="4">
        <f ca="1">SUMIFS(추출!$H$2:$H$55723,추출!$P$2:$P$55723,집계!$C61,추출!$D$2:$D$55723,집계!$D61,추출!$O$2:$O$55723,"정상*",추출!$F$2:$F$55723,집계!L$1,추출!$M$2:$M$55723,집계!L$2,추출!$J$2:$J$55723,"&lt;="&amp;VLOOKUP(L$2,환경!$A$3:$B$8,2),추출!$Q$2:$Q$55723,"A")</f>
        <v>0</v>
      </c>
      <c r="M61" s="4">
        <f ca="1">SUMIFS(추출!$H$2:$H$55723,추출!$P$2:$P$55723,집계!$C61,추출!$D$2:$D$55723,집계!$D61,추출!$O$2:$O$55723,"정상*",추출!$F$2:$F$55723,집계!M$1,추출!$M$2:$M$55723,집계!M$2,추출!$J$2:$J$55723,"&lt;="&amp;VLOOKUP(M$2,환경!$A$3:$B$8,2),추출!$Q$2:$Q$55723,"A")</f>
        <v>0</v>
      </c>
      <c r="N61" s="4">
        <f t="shared" ca="1" si="82"/>
        <v>0</v>
      </c>
      <c r="O61" s="25">
        <f t="shared" ca="1" si="83"/>
        <v>179561</v>
      </c>
      <c r="P61" s="4">
        <f ca="1">SUMIFS(추출!$H$2:$H$55723,추출!$P$2:$P$55723,집계!$C61,추출!$D$2:$D$55723,집계!$D61,추출!$O$2:$O$55723,"정상*",추출!$F$2:$F$55723,집계!P$1,추출!$M$2:$M$55723,집계!P$2,추출!$J$2:$J$55723,"&lt;="&amp;VLOOKUP(P$2,환경!$A$3:$B$8,2),추출!$Q$2:$Q$55723,"A")</f>
        <v>0</v>
      </c>
      <c r="Q61" s="4">
        <f ca="1">SUMIFS(추출!$H$2:$H$55723,추출!$P$2:$P$55723,집계!$C61,추출!$D$2:$D$55723,집계!$D61,추출!$O$2:$O$55723,"정상*",추출!$F$2:$F$55723,집계!Q$1,추출!$M$2:$M$55723,집계!Q$2,추출!$J$2:$J$55723,"&lt;="&amp;VLOOKUP(Q$2,환경!$A$3:$B$8,2),추출!$Q$2:$Q$55723,"A")</f>
        <v>0</v>
      </c>
      <c r="R61" s="4">
        <f t="shared" ca="1" si="84"/>
        <v>0</v>
      </c>
      <c r="S61" s="25">
        <f t="shared" ca="1" si="85"/>
        <v>179561</v>
      </c>
      <c r="T61" s="4">
        <f ca="1">SUMIFS(추출!$H$2:$H$55723,추출!$P$2:$P$55723,집계!$C61,추출!$D$2:$D$55723,집계!$D61,추출!$O$2:$O$55723,"정상*",추출!$F$2:$F$55723,집계!T$1,추출!$M$2:$M$55723,집계!T$2,추출!$J$2:$J$55723,"&lt;="&amp;VLOOKUP(T$2,환경!$A$3:$B$8,2),추출!$Q$2:$Q$55723,"A")</f>
        <v>0</v>
      </c>
      <c r="U61" s="4">
        <f ca="1">SUMIFS(추출!$H$2:$H$55723,추출!$P$2:$P$55723,집계!$C61,추출!$D$2:$D$55723,집계!$D61,추출!$O$2:$O$55723,"정상*",추출!$F$2:$F$55723,집계!U$1,추출!$M$2:$M$55723,집계!U$2,추출!$J$2:$J$55723,"&lt;="&amp;VLOOKUP(U$2,환경!$A$3:$B$8,2),추출!$Q$2:$Q$55723,"A")</f>
        <v>0</v>
      </c>
      <c r="V61" s="4">
        <f t="shared" ca="1" si="86"/>
        <v>0</v>
      </c>
      <c r="W61" s="25">
        <f t="shared" ca="1" si="87"/>
        <v>179561</v>
      </c>
      <c r="X61" s="4">
        <f ca="1">SUMIFS(추출!$H$2:$H$55723,추출!$P$2:$P$55723,집계!$C61,추출!$D$2:$D$55723,집계!$D61,추출!$O$2:$O$55723,"유지*",추출!$F$2:$F$55723,집계!X$1,추출!$M$2:$M$55723,집계!X$2,추출!$J$2:$J$55723,"&lt;="&amp;VLOOKUP(X$2,환경!$A$3:$B$8,2),추출!$Q$2:$Q$55723,"B")</f>
        <v>258713</v>
      </c>
      <c r="Y61" s="4">
        <f ca="1">SUMIFS(추출!$H$2:$H$55723,추출!$P$2:$P$55723,집계!$C61,추출!$D$2:$D$55723,집계!$D61,추출!$O$2:$O$55723,"유지*",추출!$F$2:$F$55723,집계!Y$1,추출!$M$2:$M$55723,집계!Y$2,추출!$J$2:$J$55723,"&lt;="&amp;VLOOKUP(Y$2,환경!$A$3:$B$8,2),추출!$Q$2:$Q$55723,"B")</f>
        <v>0</v>
      </c>
      <c r="Z61" s="4">
        <f t="shared" ca="1" si="10"/>
        <v>258713</v>
      </c>
      <c r="AA61" s="25">
        <f t="shared" ca="1" si="88"/>
        <v>-79152</v>
      </c>
      <c r="AB61" s="4">
        <f ca="1">SUMIFS(추출!$H$2:$H$55723,추출!$P$2:$P$55723,집계!$C61,추출!$D$2:$D$55723,집계!$D61,추출!$O$2:$O$55723,"정상*",추출!$F$2:$F$55723,집계!AB$1,추출!$M$2:$M$55723,집계!AB$2,추출!$J$2:$J$55723,"&lt;="&amp;VLOOKUP(AB$2,환경!$A$3:$B$8,2),추출!$Q$2:$Q$55723,"A")</f>
        <v>0</v>
      </c>
      <c r="AC61" s="4">
        <f ca="1">SUMIFS(추출!$H$2:$H$55723,추출!$P$2:$P$55723,집계!$C61,추출!$D$2:$D$55723,집계!$D61,추출!$O$2:$O$55723,"정상*",추출!$F$2:$F$55723,집계!AC$1,추출!$M$2:$M$55723,집계!AC$2,추출!$J$2:$J$55723,"&lt;="&amp;VLOOKUP(AC$2,환경!$A$3:$B$8,2),추출!$Q$2:$Q$55723,"A")</f>
        <v>0</v>
      </c>
      <c r="AD61" s="4">
        <f t="shared" ref="AD61:AD144" ca="1" si="218">SUM(AB61:AC61)</f>
        <v>0</v>
      </c>
      <c r="AE61" s="25">
        <f t="shared" ca="1" si="77"/>
        <v>179561</v>
      </c>
    </row>
    <row r="62" spans="1:31">
      <c r="A62" s="4">
        <f>VLOOKUP($C62,환경!$T$3:$V$22,3,0)</f>
        <v>2</v>
      </c>
      <c r="B62" s="4" t="str">
        <f t="shared" ca="1" si="90"/>
        <v>자율</v>
      </c>
      <c r="C62" s="6" t="s">
        <v>10</v>
      </c>
      <c r="D62" s="7" t="s">
        <v>145</v>
      </c>
      <c r="E62" s="4">
        <f ca="1">SUMIFS(추출!$H$2:$H$55723,추출!$P$2:$P$55723,집계!$C62,추출!$D$2:$D$55723,집계!$D62,추출!$O$2:$O$55723,"정상*",추출!$F$2:$F$55723,집계!E$1,추출!$M$2:$M$55723,집계!E$2,추출!$J$2:$J$55723,"&lt;="&amp;VLOOKUP(E$2,환경!$A$3:$B$8,2),추출!$Q$2:$Q$55723,"A")</f>
        <v>253805</v>
      </c>
      <c r="F62" s="4">
        <f ca="1">SUMIFS(추출!$H$2:$H$55723,추출!$P$2:$P$55723,집계!$C62,추출!$D$2:$D$55723,집계!$D62,추출!$O$2:$O$55723,"정상*",추출!$F$2:$F$55723,집계!F$1,추출!$M$2:$M$55723,집계!F$2,추출!$J$2:$J$55723,"&lt;="&amp;VLOOKUP(F$2,환경!$A$3:$B$8,2),추출!$Q$2:$Q$55723,"A")</f>
        <v>265000</v>
      </c>
      <c r="G62" s="4">
        <f t="shared" ca="1" si="79"/>
        <v>518805</v>
      </c>
      <c r="H62" s="4">
        <f ca="1">SUMIFS(추출!$H$2:$H$55723,추출!$P$2:$P$55723,집계!$C62,추출!$D$2:$D$55723,집계!$D62,추출!$O$2:$O$55723,"정상*",추출!$F$2:$F$55723,집계!H$1,추출!$M$2:$M$55723,집계!H$2,추출!$J$2:$J$55723,"&lt;="&amp;VLOOKUP(H$2,환경!$A$3:$B$8,2),추출!$Q$2:$Q$55723,"A")</f>
        <v>136570</v>
      </c>
      <c r="I62" s="4">
        <f ca="1">SUMIFS(추출!$H$2:$H$55723,추출!$P$2:$P$55723,집계!$C62,추출!$D$2:$D$55723,집계!$D62,추출!$O$2:$O$55723,"정상*",추출!$F$2:$F$55723,집계!I$1,추출!$M$2:$M$55723,집계!I$2,추출!$J$2:$J$55723,"&lt;="&amp;VLOOKUP(I$2,환경!$A$3:$B$8,2),추출!$Q$2:$Q$55723,"A")</f>
        <v>0</v>
      </c>
      <c r="J62" s="4">
        <f t="shared" ca="1" si="80"/>
        <v>136570</v>
      </c>
      <c r="K62" s="25">
        <f t="shared" ca="1" si="81"/>
        <v>382235</v>
      </c>
      <c r="L62" s="4">
        <f ca="1">SUMIFS(추출!$H$2:$H$55723,추출!$P$2:$P$55723,집계!$C62,추출!$D$2:$D$55723,집계!$D62,추출!$O$2:$O$55723,"정상*",추출!$F$2:$F$55723,집계!L$1,추출!$M$2:$M$55723,집계!L$2,추출!$J$2:$J$55723,"&lt;="&amp;VLOOKUP(L$2,환경!$A$3:$B$8,2),추출!$Q$2:$Q$55723,"A")</f>
        <v>22000</v>
      </c>
      <c r="M62" s="4">
        <f ca="1">SUMIFS(추출!$H$2:$H$55723,추출!$P$2:$P$55723,집계!$C62,추출!$D$2:$D$55723,집계!$D62,추출!$O$2:$O$55723,"정상*",추출!$F$2:$F$55723,집계!M$1,추출!$M$2:$M$55723,집계!M$2,추출!$J$2:$J$55723,"&lt;="&amp;VLOOKUP(M$2,환경!$A$3:$B$8,2),추출!$Q$2:$Q$55723,"A")</f>
        <v>0</v>
      </c>
      <c r="N62" s="4">
        <f t="shared" ca="1" si="82"/>
        <v>22000</v>
      </c>
      <c r="O62" s="25">
        <f t="shared" ca="1" si="83"/>
        <v>496805</v>
      </c>
      <c r="P62" s="4">
        <f ca="1">SUMIFS(추출!$H$2:$H$55723,추출!$P$2:$P$55723,집계!$C62,추출!$D$2:$D$55723,집계!$D62,추출!$O$2:$O$55723,"정상*",추출!$F$2:$F$55723,집계!P$1,추출!$M$2:$M$55723,집계!P$2,추출!$J$2:$J$55723,"&lt;="&amp;VLOOKUP(P$2,환경!$A$3:$B$8,2),추출!$Q$2:$Q$55723,"A")</f>
        <v>80650</v>
      </c>
      <c r="Q62" s="4">
        <f ca="1">SUMIFS(추출!$H$2:$H$55723,추출!$P$2:$P$55723,집계!$C62,추출!$D$2:$D$55723,집계!$D62,추출!$O$2:$O$55723,"정상*",추출!$F$2:$F$55723,집계!Q$1,추출!$M$2:$M$55723,집계!Q$2,추출!$J$2:$J$55723,"&lt;="&amp;VLOOKUP(Q$2,환경!$A$3:$B$8,2),추출!$Q$2:$Q$55723,"A")</f>
        <v>75700</v>
      </c>
      <c r="R62" s="4">
        <f t="shared" ca="1" si="84"/>
        <v>156350</v>
      </c>
      <c r="S62" s="25">
        <f t="shared" ca="1" si="85"/>
        <v>362455</v>
      </c>
      <c r="T62" s="4">
        <f ca="1">SUMIFS(추출!$H$2:$H$55723,추출!$P$2:$P$55723,집계!$C62,추출!$D$2:$D$55723,집계!$D62,추출!$O$2:$O$55723,"정상*",추출!$F$2:$F$55723,집계!T$1,추출!$M$2:$M$55723,집계!T$2,추출!$J$2:$J$55723,"&lt;="&amp;VLOOKUP(T$2,환경!$A$3:$B$8,2),추출!$Q$2:$Q$55723,"A")</f>
        <v>0</v>
      </c>
      <c r="U62" s="4">
        <f ca="1">SUMIFS(추출!$H$2:$H$55723,추출!$P$2:$P$55723,집계!$C62,추출!$D$2:$D$55723,집계!$D62,추출!$O$2:$O$55723,"정상*",추출!$F$2:$F$55723,집계!U$1,추출!$M$2:$M$55723,집계!U$2,추출!$J$2:$J$55723,"&lt;="&amp;VLOOKUP(U$2,환경!$A$3:$B$8,2),추출!$Q$2:$Q$55723,"A")</f>
        <v>0</v>
      </c>
      <c r="V62" s="4">
        <f t="shared" ca="1" si="86"/>
        <v>0</v>
      </c>
      <c r="W62" s="25">
        <f t="shared" ca="1" si="87"/>
        <v>518805</v>
      </c>
      <c r="X62" s="4">
        <f ca="1">SUMIFS(추출!$H$2:$H$55723,추출!$P$2:$P$55723,집계!$C62,추출!$D$2:$D$55723,집계!$D62,추출!$O$2:$O$55723,"유지*",추출!$F$2:$F$55723,집계!X$1,추출!$M$2:$M$55723,집계!X$2,추출!$J$2:$J$55723,"&lt;="&amp;VLOOKUP(X$2,환경!$A$3:$B$8,2),추출!$Q$2:$Q$55723,"B")</f>
        <v>253805</v>
      </c>
      <c r="Y62" s="4">
        <f ca="1">SUMIFS(추출!$H$2:$H$55723,추출!$P$2:$P$55723,집계!$C62,추출!$D$2:$D$55723,집계!$D62,추출!$O$2:$O$55723,"유지*",추출!$F$2:$F$55723,집계!Y$1,추출!$M$2:$M$55723,집계!Y$2,추출!$J$2:$J$55723,"&lt;="&amp;VLOOKUP(Y$2,환경!$A$3:$B$8,2),추출!$Q$2:$Q$55723,"B")</f>
        <v>265000</v>
      </c>
      <c r="Z62" s="4">
        <f t="shared" ca="1" si="10"/>
        <v>518805</v>
      </c>
      <c r="AA62" s="25">
        <f t="shared" ca="1" si="88"/>
        <v>0</v>
      </c>
      <c r="AB62" s="4">
        <f ca="1">SUMIFS(추출!$H$2:$H$55723,추출!$P$2:$P$55723,집계!$C62,추출!$D$2:$D$55723,집계!$D62,추출!$O$2:$O$55723,"정상*",추출!$F$2:$F$55723,집계!AB$1,추출!$M$2:$M$55723,집계!AB$2,추출!$J$2:$J$55723,"&lt;="&amp;VLOOKUP(AB$2,환경!$A$3:$B$8,2),추출!$Q$2:$Q$55723,"A")</f>
        <v>0</v>
      </c>
      <c r="AC62" s="4">
        <f ca="1">SUMIFS(추출!$H$2:$H$55723,추출!$P$2:$P$55723,집계!$C62,추출!$D$2:$D$55723,집계!$D62,추출!$O$2:$O$55723,"정상*",추출!$F$2:$F$55723,집계!AC$1,추출!$M$2:$M$55723,집계!AC$2,추출!$J$2:$J$55723,"&lt;="&amp;VLOOKUP(AC$2,환경!$A$3:$B$8,2),추출!$Q$2:$Q$55723,"A")</f>
        <v>0</v>
      </c>
      <c r="AD62" s="4">
        <f t="shared" ca="1" si="218"/>
        <v>0</v>
      </c>
      <c r="AE62" s="25">
        <f t="shared" ca="1" si="77"/>
        <v>518805</v>
      </c>
    </row>
    <row r="63" spans="1:31">
      <c r="A63" s="4">
        <f>VLOOKUP($C63,환경!$T$3:$V$22,3,0)</f>
        <v>2</v>
      </c>
      <c r="B63" s="4" t="str">
        <f t="shared" ca="1" si="90"/>
        <v>자율</v>
      </c>
      <c r="C63" s="6" t="s">
        <v>10</v>
      </c>
      <c r="D63" s="7" t="s">
        <v>154</v>
      </c>
      <c r="E63" s="4">
        <f ca="1">SUMIFS(추출!$H$2:$H$55723,추출!$P$2:$P$55723,집계!$C63,추출!$D$2:$D$55723,집계!$D63,추출!$O$2:$O$55723,"정상*",추출!$F$2:$F$55723,집계!E$1,추출!$M$2:$M$55723,집계!E$2,추출!$J$2:$J$55723,"&lt;="&amp;VLOOKUP(E$2,환경!$A$3:$B$8,2),추출!$Q$2:$Q$55723,"A")</f>
        <v>321776</v>
      </c>
      <c r="F63" s="4">
        <f ca="1">SUMIFS(추출!$H$2:$H$55723,추출!$P$2:$P$55723,집계!$C63,추출!$D$2:$D$55723,집계!$D63,추출!$O$2:$O$55723,"정상*",추출!$F$2:$F$55723,집계!F$1,추출!$M$2:$M$55723,집계!F$2,추출!$J$2:$J$55723,"&lt;="&amp;VLOOKUP(F$2,환경!$A$3:$B$8,2),추출!$Q$2:$Q$55723,"A")</f>
        <v>43940</v>
      </c>
      <c r="G63" s="4">
        <f t="shared" ca="1" si="79"/>
        <v>365716</v>
      </c>
      <c r="H63" s="4">
        <f ca="1">SUMIFS(추출!$H$2:$H$55723,추출!$P$2:$P$55723,집계!$C63,추출!$D$2:$D$55723,집계!$D63,추출!$O$2:$O$55723,"정상*",추출!$F$2:$F$55723,집계!H$1,추출!$M$2:$M$55723,집계!H$2,추출!$J$2:$J$55723,"&lt;="&amp;VLOOKUP(H$2,환경!$A$3:$B$8,2),추출!$Q$2:$Q$55723,"A")</f>
        <v>104930</v>
      </c>
      <c r="I63" s="4">
        <f ca="1">SUMIFS(추출!$H$2:$H$55723,추출!$P$2:$P$55723,집계!$C63,추출!$D$2:$D$55723,집계!$D63,추출!$O$2:$O$55723,"정상*",추출!$F$2:$F$55723,집계!I$1,추출!$M$2:$M$55723,집계!I$2,추출!$J$2:$J$55723,"&lt;="&amp;VLOOKUP(I$2,환경!$A$3:$B$8,2),추출!$Q$2:$Q$55723,"A")</f>
        <v>0</v>
      </c>
      <c r="J63" s="4">
        <f t="shared" ca="1" si="80"/>
        <v>104930</v>
      </c>
      <c r="K63" s="25">
        <f t="shared" ca="1" si="81"/>
        <v>260786</v>
      </c>
      <c r="L63" s="4">
        <f ca="1">SUMIFS(추출!$H$2:$H$55723,추출!$P$2:$P$55723,집계!$C63,추출!$D$2:$D$55723,집계!$D63,추출!$O$2:$O$55723,"정상*",추출!$F$2:$F$55723,집계!L$1,추출!$M$2:$M$55723,집계!L$2,추출!$J$2:$J$55723,"&lt;="&amp;VLOOKUP(L$2,환경!$A$3:$B$8,2),추출!$Q$2:$Q$55723,"A")</f>
        <v>328870</v>
      </c>
      <c r="M63" s="4">
        <f ca="1">SUMIFS(추출!$H$2:$H$55723,추출!$P$2:$P$55723,집계!$C63,추출!$D$2:$D$55723,집계!$D63,추출!$O$2:$O$55723,"정상*",추출!$F$2:$F$55723,집계!M$1,추출!$M$2:$M$55723,집계!M$2,추출!$J$2:$J$55723,"&lt;="&amp;VLOOKUP(M$2,환경!$A$3:$B$8,2),추출!$Q$2:$Q$55723,"A")</f>
        <v>48450</v>
      </c>
      <c r="N63" s="4">
        <f t="shared" ca="1" si="82"/>
        <v>377320</v>
      </c>
      <c r="O63" s="25">
        <f t="shared" ca="1" si="83"/>
        <v>-11604</v>
      </c>
      <c r="P63" s="4">
        <f ca="1">SUMIFS(추출!$H$2:$H$55723,추출!$P$2:$P$55723,집계!$C63,추출!$D$2:$D$55723,집계!$D63,추출!$O$2:$O$55723,"정상*",추출!$F$2:$F$55723,집계!P$1,추출!$M$2:$M$55723,집계!P$2,추출!$J$2:$J$55723,"&lt;="&amp;VLOOKUP(P$2,환경!$A$3:$B$8,2),추출!$Q$2:$Q$55723,"A")</f>
        <v>426680</v>
      </c>
      <c r="Q63" s="4">
        <f ca="1">SUMIFS(추출!$H$2:$H$55723,추출!$P$2:$P$55723,집계!$C63,추출!$D$2:$D$55723,집계!$D63,추출!$O$2:$O$55723,"정상*",추출!$F$2:$F$55723,집계!Q$1,추출!$M$2:$M$55723,집계!Q$2,추출!$J$2:$J$55723,"&lt;="&amp;VLOOKUP(Q$2,환경!$A$3:$B$8,2),추출!$Q$2:$Q$55723,"A")</f>
        <v>115330</v>
      </c>
      <c r="R63" s="4">
        <f t="shared" ca="1" si="84"/>
        <v>542010</v>
      </c>
      <c r="S63" s="25">
        <f t="shared" ca="1" si="85"/>
        <v>-176294</v>
      </c>
      <c r="T63" s="4">
        <f ca="1">SUMIFS(추출!$H$2:$H$55723,추출!$P$2:$P$55723,집계!$C63,추출!$D$2:$D$55723,집계!$D63,추출!$O$2:$O$55723,"정상*",추출!$F$2:$F$55723,집계!T$1,추출!$M$2:$M$55723,집계!T$2,추출!$J$2:$J$55723,"&lt;="&amp;VLOOKUP(T$2,환경!$A$3:$B$8,2),추출!$Q$2:$Q$55723,"A")</f>
        <v>434550</v>
      </c>
      <c r="U63" s="4">
        <f ca="1">SUMIFS(추출!$H$2:$H$55723,추출!$P$2:$P$55723,집계!$C63,추출!$D$2:$D$55723,집계!$D63,추출!$O$2:$O$55723,"정상*",추출!$F$2:$F$55723,집계!U$1,추출!$M$2:$M$55723,집계!U$2,추출!$J$2:$J$55723,"&lt;="&amp;VLOOKUP(U$2,환경!$A$3:$B$8,2),추출!$Q$2:$Q$55723,"A")</f>
        <v>117550</v>
      </c>
      <c r="V63" s="4">
        <f t="shared" ca="1" si="86"/>
        <v>552100</v>
      </c>
      <c r="W63" s="25">
        <f t="shared" ca="1" si="87"/>
        <v>-186384</v>
      </c>
      <c r="X63" s="4">
        <f ca="1">SUMIFS(추출!$H$2:$H$55723,추출!$P$2:$P$55723,집계!$C63,추출!$D$2:$D$55723,집계!$D63,추출!$O$2:$O$55723,"유지*",추출!$F$2:$F$55723,집계!X$1,추출!$M$2:$M$55723,집계!X$2,추출!$J$2:$J$55723,"&lt;="&amp;VLOOKUP(X$2,환경!$A$3:$B$8,2),추출!$Q$2:$Q$55723,"B")</f>
        <v>321776</v>
      </c>
      <c r="Y63" s="4">
        <f ca="1">SUMIFS(추출!$H$2:$H$55723,추출!$P$2:$P$55723,집계!$C63,추출!$D$2:$D$55723,집계!$D63,추출!$O$2:$O$55723,"유지*",추출!$F$2:$F$55723,집계!Y$1,추출!$M$2:$M$55723,집계!Y$2,추출!$J$2:$J$55723,"&lt;="&amp;VLOOKUP(Y$2,환경!$A$3:$B$8,2),추출!$Q$2:$Q$55723,"B")</f>
        <v>43940</v>
      </c>
      <c r="Z63" s="4">
        <f t="shared" ca="1" si="10"/>
        <v>365716</v>
      </c>
      <c r="AA63" s="25">
        <f t="shared" ca="1" si="88"/>
        <v>0</v>
      </c>
      <c r="AB63" s="4">
        <f ca="1">SUMIFS(추출!$H$2:$H$55723,추출!$P$2:$P$55723,집계!$C63,추출!$D$2:$D$55723,집계!$D63,추출!$O$2:$O$55723,"정상*",추출!$F$2:$F$55723,집계!AB$1,추출!$M$2:$M$55723,집계!AB$2,추출!$J$2:$J$55723,"&lt;="&amp;VLOOKUP(AB$2,환경!$A$3:$B$8,2),추출!$Q$2:$Q$55723,"A")</f>
        <v>0</v>
      </c>
      <c r="AC63" s="4">
        <f ca="1">SUMIFS(추출!$H$2:$H$55723,추출!$P$2:$P$55723,집계!$C63,추출!$D$2:$D$55723,집계!$D63,추출!$O$2:$O$55723,"정상*",추출!$F$2:$F$55723,집계!AC$1,추출!$M$2:$M$55723,집계!AC$2,추출!$J$2:$J$55723,"&lt;="&amp;VLOOKUP(AC$2,환경!$A$3:$B$8,2),추출!$Q$2:$Q$55723,"A")</f>
        <v>0</v>
      </c>
      <c r="AD63" s="4">
        <f t="shared" ca="1" si="218"/>
        <v>0</v>
      </c>
      <c r="AE63" s="25">
        <f t="shared" ca="1" si="77"/>
        <v>365716</v>
      </c>
    </row>
    <row r="64" spans="1:31">
      <c r="A64" s="4">
        <f>VLOOKUP($C64,환경!$T$3:$V$22,3,0)</f>
        <v>2</v>
      </c>
      <c r="B64" s="4" t="str">
        <f t="shared" ca="1" si="90"/>
        <v>자율</v>
      </c>
      <c r="C64" s="6" t="s">
        <v>10</v>
      </c>
      <c r="D64" s="7" t="s">
        <v>85</v>
      </c>
      <c r="E64" s="4">
        <f ca="1">SUMIFS(추출!$H$2:$H$55723,추출!$P$2:$P$55723,집계!$C64,추출!$D$2:$D$55723,집계!$D64,추출!$O$2:$O$55723,"정상*",추출!$F$2:$F$55723,집계!E$1,추출!$M$2:$M$55723,집계!E$2,추출!$J$2:$J$55723,"&lt;="&amp;VLOOKUP(E$2,환경!$A$3:$B$8,2),추출!$Q$2:$Q$55723,"A")</f>
        <v>343295</v>
      </c>
      <c r="F64" s="4">
        <f ca="1">SUMIFS(추출!$H$2:$H$55723,추출!$P$2:$P$55723,집계!$C64,추출!$D$2:$D$55723,집계!$D64,추출!$O$2:$O$55723,"정상*",추출!$F$2:$F$55723,집계!F$1,추출!$M$2:$M$55723,집계!F$2,추출!$J$2:$J$55723,"&lt;="&amp;VLOOKUP(F$2,환경!$A$3:$B$8,2),추출!$Q$2:$Q$55723,"A")</f>
        <v>0</v>
      </c>
      <c r="G64" s="4">
        <f t="shared" ca="1" si="79"/>
        <v>343295</v>
      </c>
      <c r="H64" s="4">
        <f ca="1">SUMIFS(추출!$H$2:$H$55723,추출!$P$2:$P$55723,집계!$C64,추출!$D$2:$D$55723,집계!$D64,추출!$O$2:$O$55723,"정상*",추출!$F$2:$F$55723,집계!H$1,추출!$M$2:$M$55723,집계!H$2,추출!$J$2:$J$55723,"&lt;="&amp;VLOOKUP(H$2,환경!$A$3:$B$8,2),추출!$Q$2:$Q$55723,"A")</f>
        <v>205300</v>
      </c>
      <c r="I64" s="4">
        <f ca="1">SUMIFS(추출!$H$2:$H$55723,추출!$P$2:$P$55723,집계!$C64,추출!$D$2:$D$55723,집계!$D64,추출!$O$2:$O$55723,"정상*",추출!$F$2:$F$55723,집계!I$1,추출!$M$2:$M$55723,집계!I$2,추출!$J$2:$J$55723,"&lt;="&amp;VLOOKUP(I$2,환경!$A$3:$B$8,2),추출!$Q$2:$Q$55723,"A")</f>
        <v>0</v>
      </c>
      <c r="J64" s="4">
        <f t="shared" ca="1" si="80"/>
        <v>205300</v>
      </c>
      <c r="K64" s="25">
        <f t="shared" ca="1" si="81"/>
        <v>137995</v>
      </c>
      <c r="L64" s="4">
        <f ca="1">SUMIFS(추출!$H$2:$H$55723,추출!$P$2:$P$55723,집계!$C64,추출!$D$2:$D$55723,집계!$D64,추출!$O$2:$O$55723,"정상*",추출!$F$2:$F$55723,집계!L$1,추출!$M$2:$M$55723,집계!L$2,추출!$J$2:$J$55723,"&lt;="&amp;VLOOKUP(L$2,환경!$A$3:$B$8,2),추출!$Q$2:$Q$55723,"A")</f>
        <v>539811</v>
      </c>
      <c r="M64" s="4">
        <f ca="1">SUMIFS(추출!$H$2:$H$55723,추출!$P$2:$P$55723,집계!$C64,추출!$D$2:$D$55723,집계!$D64,추출!$O$2:$O$55723,"정상*",추출!$F$2:$F$55723,집계!M$1,추출!$M$2:$M$55723,집계!M$2,추출!$J$2:$J$55723,"&lt;="&amp;VLOOKUP(M$2,환경!$A$3:$B$8,2),추출!$Q$2:$Q$55723,"A")</f>
        <v>0</v>
      </c>
      <c r="N64" s="4">
        <f t="shared" ca="1" si="82"/>
        <v>539811</v>
      </c>
      <c r="O64" s="25">
        <f t="shared" ca="1" si="83"/>
        <v>-196516</v>
      </c>
      <c r="P64" s="4">
        <f ca="1">SUMIFS(추출!$H$2:$H$55723,추출!$P$2:$P$55723,집계!$C64,추출!$D$2:$D$55723,집계!$D64,추출!$O$2:$O$55723,"정상*",추출!$F$2:$F$55723,집계!P$1,추출!$M$2:$M$55723,집계!P$2,추출!$J$2:$J$55723,"&lt;="&amp;VLOOKUP(P$2,환경!$A$3:$B$8,2),추출!$Q$2:$Q$55723,"A")</f>
        <v>641267</v>
      </c>
      <c r="Q64" s="4">
        <f ca="1">SUMIFS(추출!$H$2:$H$55723,추출!$P$2:$P$55723,집계!$C64,추출!$D$2:$D$55723,집계!$D64,추출!$O$2:$O$55723,"정상*",추출!$F$2:$F$55723,집계!Q$1,추출!$M$2:$M$55723,집계!Q$2,추출!$J$2:$J$55723,"&lt;="&amp;VLOOKUP(Q$2,환경!$A$3:$B$8,2),추출!$Q$2:$Q$55723,"A")</f>
        <v>0</v>
      </c>
      <c r="R64" s="4">
        <f t="shared" ca="1" si="84"/>
        <v>641267</v>
      </c>
      <c r="S64" s="25">
        <f t="shared" ca="1" si="85"/>
        <v>-297972</v>
      </c>
      <c r="T64" s="4">
        <f ca="1">SUMIFS(추출!$H$2:$H$55723,추출!$P$2:$P$55723,집계!$C64,추출!$D$2:$D$55723,집계!$D64,추출!$O$2:$O$55723,"정상*",추출!$F$2:$F$55723,집계!T$1,추출!$M$2:$M$55723,집계!T$2,추출!$J$2:$J$55723,"&lt;="&amp;VLOOKUP(T$2,환경!$A$3:$B$8,2),추출!$Q$2:$Q$55723,"A")</f>
        <v>213640</v>
      </c>
      <c r="U64" s="4">
        <f ca="1">SUMIFS(추출!$H$2:$H$55723,추출!$P$2:$P$55723,집계!$C64,추출!$D$2:$D$55723,집계!$D64,추출!$O$2:$O$55723,"정상*",추출!$F$2:$F$55723,집계!U$1,추출!$M$2:$M$55723,집계!U$2,추출!$J$2:$J$55723,"&lt;="&amp;VLOOKUP(U$2,환경!$A$3:$B$8,2),추출!$Q$2:$Q$55723,"A")</f>
        <v>0</v>
      </c>
      <c r="V64" s="4">
        <f t="shared" ca="1" si="86"/>
        <v>213640</v>
      </c>
      <c r="W64" s="25">
        <f t="shared" ca="1" si="87"/>
        <v>129655</v>
      </c>
      <c r="X64" s="4">
        <f ca="1">SUMIFS(추출!$H$2:$H$55723,추출!$P$2:$P$55723,집계!$C64,추출!$D$2:$D$55723,집계!$D64,추출!$O$2:$O$55723,"유지*",추출!$F$2:$F$55723,집계!X$1,추출!$M$2:$M$55723,집계!X$2,추출!$J$2:$J$55723,"&lt;="&amp;VLOOKUP(X$2,환경!$A$3:$B$8,2),추출!$Q$2:$Q$55723,"B")</f>
        <v>506655</v>
      </c>
      <c r="Y64" s="4">
        <f ca="1">SUMIFS(추출!$H$2:$H$55723,추출!$P$2:$P$55723,집계!$C64,추출!$D$2:$D$55723,집계!$D64,추출!$O$2:$O$55723,"유지*",추출!$F$2:$F$55723,집계!Y$1,추출!$M$2:$M$55723,집계!Y$2,추출!$J$2:$J$55723,"&lt;="&amp;VLOOKUP(Y$2,환경!$A$3:$B$8,2),추출!$Q$2:$Q$55723,"B")</f>
        <v>0</v>
      </c>
      <c r="Z64" s="4">
        <f t="shared" ca="1" si="10"/>
        <v>506655</v>
      </c>
      <c r="AA64" s="25">
        <f t="shared" ca="1" si="88"/>
        <v>-163360</v>
      </c>
      <c r="AB64" s="4">
        <f ca="1">SUMIFS(추출!$H$2:$H$55723,추출!$P$2:$P$55723,집계!$C64,추출!$D$2:$D$55723,집계!$D64,추출!$O$2:$O$55723,"정상*",추출!$F$2:$F$55723,집계!AB$1,추출!$M$2:$M$55723,집계!AB$2,추출!$J$2:$J$55723,"&lt;="&amp;VLOOKUP(AB$2,환경!$A$3:$B$8,2),추출!$Q$2:$Q$55723,"A")</f>
        <v>0</v>
      </c>
      <c r="AC64" s="4">
        <f ca="1">SUMIFS(추출!$H$2:$H$55723,추출!$P$2:$P$55723,집계!$C64,추출!$D$2:$D$55723,집계!$D64,추출!$O$2:$O$55723,"정상*",추출!$F$2:$F$55723,집계!AC$1,추출!$M$2:$M$55723,집계!AC$2,추출!$J$2:$J$55723,"&lt;="&amp;VLOOKUP(AC$2,환경!$A$3:$B$8,2),추출!$Q$2:$Q$55723,"A")</f>
        <v>0</v>
      </c>
      <c r="AD64" s="4">
        <f t="shared" ca="1" si="218"/>
        <v>0</v>
      </c>
      <c r="AE64" s="25">
        <f t="shared" ca="1" si="77"/>
        <v>343295</v>
      </c>
    </row>
    <row r="65" spans="1:31">
      <c r="A65" s="4">
        <f>VLOOKUP($C65,환경!$T$3:$V$22,3,0)</f>
        <v>2</v>
      </c>
      <c r="B65" s="4" t="str">
        <f t="shared" ca="1" si="90"/>
        <v>자율</v>
      </c>
      <c r="C65" s="6" t="s">
        <v>10</v>
      </c>
      <c r="D65" s="7" t="s">
        <v>184</v>
      </c>
      <c r="E65" s="4">
        <f ca="1">SUMIFS(추출!$H$2:$H$55723,추출!$P$2:$P$55723,집계!$C65,추출!$D$2:$D$55723,집계!$D65,추출!$O$2:$O$55723,"정상*",추출!$F$2:$F$55723,집계!E$1,추출!$M$2:$M$55723,집계!E$2,추출!$J$2:$J$55723,"&lt;="&amp;VLOOKUP(E$2,환경!$A$3:$B$8,2),추출!$Q$2:$Q$55723,"A")</f>
        <v>0</v>
      </c>
      <c r="F65" s="4">
        <f ca="1">SUMIFS(추출!$H$2:$H$55723,추출!$P$2:$P$55723,집계!$C65,추출!$D$2:$D$55723,집계!$D65,추출!$O$2:$O$55723,"정상*",추출!$F$2:$F$55723,집계!F$1,추출!$M$2:$M$55723,집계!F$2,추출!$J$2:$J$55723,"&lt;="&amp;VLOOKUP(F$2,환경!$A$3:$B$8,2),추출!$Q$2:$Q$55723,"A")</f>
        <v>0</v>
      </c>
      <c r="G65" s="4">
        <f t="shared" ca="1" si="79"/>
        <v>0</v>
      </c>
      <c r="H65" s="4">
        <f ca="1">SUMIFS(추출!$H$2:$H$55723,추출!$P$2:$P$55723,집계!$C65,추출!$D$2:$D$55723,집계!$D65,추출!$O$2:$O$55723,"정상*",추출!$F$2:$F$55723,집계!H$1,추출!$M$2:$M$55723,집계!H$2,추출!$J$2:$J$55723,"&lt;="&amp;VLOOKUP(H$2,환경!$A$3:$B$8,2),추출!$Q$2:$Q$55723,"A")</f>
        <v>0</v>
      </c>
      <c r="I65" s="4">
        <f ca="1">SUMIFS(추출!$H$2:$H$55723,추출!$P$2:$P$55723,집계!$C65,추출!$D$2:$D$55723,집계!$D65,추출!$O$2:$O$55723,"정상*",추출!$F$2:$F$55723,집계!I$1,추출!$M$2:$M$55723,집계!I$2,추출!$J$2:$J$55723,"&lt;="&amp;VLOOKUP(I$2,환경!$A$3:$B$8,2),추출!$Q$2:$Q$55723,"A")</f>
        <v>0</v>
      </c>
      <c r="J65" s="4">
        <f t="shared" ca="1" si="80"/>
        <v>0</v>
      </c>
      <c r="K65" s="25">
        <f t="shared" ca="1" si="81"/>
        <v>0</v>
      </c>
      <c r="L65" s="4">
        <f ca="1">SUMIFS(추출!$H$2:$H$55723,추출!$P$2:$P$55723,집계!$C65,추출!$D$2:$D$55723,집계!$D65,추출!$O$2:$O$55723,"정상*",추출!$F$2:$F$55723,집계!L$1,추출!$M$2:$M$55723,집계!L$2,추출!$J$2:$J$55723,"&lt;="&amp;VLOOKUP(L$2,환경!$A$3:$B$8,2),추출!$Q$2:$Q$55723,"A")</f>
        <v>0</v>
      </c>
      <c r="M65" s="4">
        <f ca="1">SUMIFS(추출!$H$2:$H$55723,추출!$P$2:$P$55723,집계!$C65,추출!$D$2:$D$55723,집계!$D65,추출!$O$2:$O$55723,"정상*",추출!$F$2:$F$55723,집계!M$1,추출!$M$2:$M$55723,집계!M$2,추출!$J$2:$J$55723,"&lt;="&amp;VLOOKUP(M$2,환경!$A$3:$B$8,2),추출!$Q$2:$Q$55723,"A")</f>
        <v>0</v>
      </c>
      <c r="N65" s="4">
        <f t="shared" ca="1" si="82"/>
        <v>0</v>
      </c>
      <c r="O65" s="25">
        <f t="shared" ca="1" si="83"/>
        <v>0</v>
      </c>
      <c r="P65" s="4">
        <f ca="1">SUMIFS(추출!$H$2:$H$55723,추출!$P$2:$P$55723,집계!$C65,추출!$D$2:$D$55723,집계!$D65,추출!$O$2:$O$55723,"정상*",추출!$F$2:$F$55723,집계!P$1,추출!$M$2:$M$55723,집계!P$2,추출!$J$2:$J$55723,"&lt;="&amp;VLOOKUP(P$2,환경!$A$3:$B$8,2),추출!$Q$2:$Q$55723,"A")</f>
        <v>0</v>
      </c>
      <c r="Q65" s="4">
        <f ca="1">SUMIFS(추출!$H$2:$H$55723,추출!$P$2:$P$55723,집계!$C65,추출!$D$2:$D$55723,집계!$D65,추출!$O$2:$O$55723,"정상*",추출!$F$2:$F$55723,집계!Q$1,추출!$M$2:$M$55723,집계!Q$2,추출!$J$2:$J$55723,"&lt;="&amp;VLOOKUP(Q$2,환경!$A$3:$B$8,2),추출!$Q$2:$Q$55723,"A")</f>
        <v>0</v>
      </c>
      <c r="R65" s="4">
        <f t="shared" ca="1" si="84"/>
        <v>0</v>
      </c>
      <c r="S65" s="25">
        <f t="shared" ca="1" si="85"/>
        <v>0</v>
      </c>
      <c r="T65" s="4">
        <f ca="1">SUMIFS(추출!$H$2:$H$55723,추출!$P$2:$P$55723,집계!$C65,추출!$D$2:$D$55723,집계!$D65,추출!$O$2:$O$55723,"정상*",추출!$F$2:$F$55723,집계!T$1,추출!$M$2:$M$55723,집계!T$2,추출!$J$2:$J$55723,"&lt;="&amp;VLOOKUP(T$2,환경!$A$3:$B$8,2),추출!$Q$2:$Q$55723,"A")</f>
        <v>0</v>
      </c>
      <c r="U65" s="4">
        <f ca="1">SUMIFS(추출!$H$2:$H$55723,추출!$P$2:$P$55723,집계!$C65,추출!$D$2:$D$55723,집계!$D65,추출!$O$2:$O$55723,"정상*",추출!$F$2:$F$55723,집계!U$1,추출!$M$2:$M$55723,집계!U$2,추출!$J$2:$J$55723,"&lt;="&amp;VLOOKUP(U$2,환경!$A$3:$B$8,2),추출!$Q$2:$Q$55723,"A")</f>
        <v>0</v>
      </c>
      <c r="V65" s="4">
        <f t="shared" ca="1" si="86"/>
        <v>0</v>
      </c>
      <c r="W65" s="25">
        <f t="shared" ca="1" si="87"/>
        <v>0</v>
      </c>
      <c r="X65" s="4">
        <f ca="1">SUMIFS(추출!$H$2:$H$55723,추출!$P$2:$P$55723,집계!$C65,추출!$D$2:$D$55723,집계!$D65,추출!$O$2:$O$55723,"유지*",추출!$F$2:$F$55723,집계!X$1,추출!$M$2:$M$55723,집계!X$2,추출!$J$2:$J$55723,"&lt;="&amp;VLOOKUP(X$2,환경!$A$3:$B$8,2),추출!$Q$2:$Q$55723,"B")</f>
        <v>0</v>
      </c>
      <c r="Y65" s="4">
        <f ca="1">SUMIFS(추출!$H$2:$H$55723,추출!$P$2:$P$55723,집계!$C65,추출!$D$2:$D$55723,집계!$D65,추출!$O$2:$O$55723,"유지*",추출!$F$2:$F$55723,집계!Y$1,추출!$M$2:$M$55723,집계!Y$2,추출!$J$2:$J$55723,"&lt;="&amp;VLOOKUP(Y$2,환경!$A$3:$B$8,2),추출!$Q$2:$Q$55723,"B")</f>
        <v>0</v>
      </c>
      <c r="Z65" s="4">
        <f t="shared" ca="1" si="10"/>
        <v>0</v>
      </c>
      <c r="AA65" s="25">
        <f t="shared" ca="1" si="88"/>
        <v>0</v>
      </c>
      <c r="AB65" s="4">
        <f ca="1">SUMIFS(추출!$H$2:$H$55723,추출!$P$2:$P$55723,집계!$C65,추출!$D$2:$D$55723,집계!$D65,추출!$O$2:$O$55723,"정상*",추출!$F$2:$F$55723,집계!AB$1,추출!$M$2:$M$55723,집계!AB$2,추출!$J$2:$J$55723,"&lt;="&amp;VLOOKUP(AB$2,환경!$A$3:$B$8,2),추출!$Q$2:$Q$55723,"A")</f>
        <v>0</v>
      </c>
      <c r="AC65" s="4">
        <f ca="1">SUMIFS(추출!$H$2:$H$55723,추출!$P$2:$P$55723,집계!$C65,추출!$D$2:$D$55723,집계!$D65,추출!$O$2:$O$55723,"정상*",추출!$F$2:$F$55723,집계!AC$1,추출!$M$2:$M$55723,집계!AC$2,추출!$J$2:$J$55723,"&lt;="&amp;VLOOKUP(AC$2,환경!$A$3:$B$8,2),추출!$Q$2:$Q$55723,"A")</f>
        <v>0</v>
      </c>
      <c r="AD65" s="4">
        <f t="shared" ca="1" si="218"/>
        <v>0</v>
      </c>
      <c r="AE65" s="25">
        <f t="shared" ca="1" si="77"/>
        <v>0</v>
      </c>
    </row>
    <row r="66" spans="1:31">
      <c r="A66" s="4">
        <f>VLOOKUP($C66,환경!$T$3:$V$22,3,0)</f>
        <v>2</v>
      </c>
      <c r="B66" s="4" t="str">
        <f t="shared" ca="1" si="90"/>
        <v>자율</v>
      </c>
      <c r="C66" s="6" t="s">
        <v>10</v>
      </c>
      <c r="D66" s="7" t="s">
        <v>139</v>
      </c>
      <c r="E66" s="4">
        <f ca="1">SUMIFS(추출!$H$2:$H$55723,추출!$P$2:$P$55723,집계!$C66,추출!$D$2:$D$55723,집계!$D66,추출!$O$2:$O$55723,"정상*",추출!$F$2:$F$55723,집계!E$1,추출!$M$2:$M$55723,집계!E$2,추출!$J$2:$J$55723,"&lt;="&amp;VLOOKUP(E$2,환경!$A$3:$B$8,2),추출!$Q$2:$Q$55723,"A")</f>
        <v>0</v>
      </c>
      <c r="F66" s="4">
        <f ca="1">SUMIFS(추출!$H$2:$H$55723,추출!$P$2:$P$55723,집계!$C66,추출!$D$2:$D$55723,집계!$D66,추출!$O$2:$O$55723,"정상*",추출!$F$2:$F$55723,집계!F$1,추출!$M$2:$M$55723,집계!F$2,추출!$J$2:$J$55723,"&lt;="&amp;VLOOKUP(F$2,환경!$A$3:$B$8,2),추출!$Q$2:$Q$55723,"A")</f>
        <v>0</v>
      </c>
      <c r="G66" s="4">
        <f t="shared" ca="1" si="79"/>
        <v>0</v>
      </c>
      <c r="H66" s="4">
        <f ca="1">SUMIFS(추출!$H$2:$H$55723,추출!$P$2:$P$55723,집계!$C66,추출!$D$2:$D$55723,집계!$D66,추출!$O$2:$O$55723,"정상*",추출!$F$2:$F$55723,집계!H$1,추출!$M$2:$M$55723,집계!H$2,추출!$J$2:$J$55723,"&lt;="&amp;VLOOKUP(H$2,환경!$A$3:$B$8,2),추출!$Q$2:$Q$55723,"A")</f>
        <v>0</v>
      </c>
      <c r="I66" s="4">
        <f ca="1">SUMIFS(추출!$H$2:$H$55723,추출!$P$2:$P$55723,집계!$C66,추출!$D$2:$D$55723,집계!$D66,추출!$O$2:$O$55723,"정상*",추출!$F$2:$F$55723,집계!I$1,추출!$M$2:$M$55723,집계!I$2,추출!$J$2:$J$55723,"&lt;="&amp;VLOOKUP(I$2,환경!$A$3:$B$8,2),추출!$Q$2:$Q$55723,"A")</f>
        <v>0</v>
      </c>
      <c r="J66" s="4">
        <f t="shared" ca="1" si="80"/>
        <v>0</v>
      </c>
      <c r="K66" s="25">
        <f t="shared" ca="1" si="81"/>
        <v>0</v>
      </c>
      <c r="L66" s="4">
        <f ca="1">SUMIFS(추출!$H$2:$H$55723,추출!$P$2:$P$55723,집계!$C66,추출!$D$2:$D$55723,집계!$D66,추출!$O$2:$O$55723,"정상*",추출!$F$2:$F$55723,집계!L$1,추출!$M$2:$M$55723,집계!L$2,추출!$J$2:$J$55723,"&lt;="&amp;VLOOKUP(L$2,환경!$A$3:$B$8,2),추출!$Q$2:$Q$55723,"A")</f>
        <v>0</v>
      </c>
      <c r="M66" s="4">
        <f ca="1">SUMIFS(추출!$H$2:$H$55723,추출!$P$2:$P$55723,집계!$C66,추출!$D$2:$D$55723,집계!$D66,추출!$O$2:$O$55723,"정상*",추출!$F$2:$F$55723,집계!M$1,추출!$M$2:$M$55723,집계!M$2,추출!$J$2:$J$55723,"&lt;="&amp;VLOOKUP(M$2,환경!$A$3:$B$8,2),추출!$Q$2:$Q$55723,"A")</f>
        <v>0</v>
      </c>
      <c r="N66" s="4">
        <f t="shared" ca="1" si="82"/>
        <v>0</v>
      </c>
      <c r="O66" s="25">
        <f t="shared" ca="1" si="83"/>
        <v>0</v>
      </c>
      <c r="P66" s="4">
        <f ca="1">SUMIFS(추출!$H$2:$H$55723,추출!$P$2:$P$55723,집계!$C66,추출!$D$2:$D$55723,집계!$D66,추출!$O$2:$O$55723,"정상*",추출!$F$2:$F$55723,집계!P$1,추출!$M$2:$M$55723,집계!P$2,추출!$J$2:$J$55723,"&lt;="&amp;VLOOKUP(P$2,환경!$A$3:$B$8,2),추출!$Q$2:$Q$55723,"A")</f>
        <v>0</v>
      </c>
      <c r="Q66" s="4">
        <f ca="1">SUMIFS(추출!$H$2:$H$55723,추출!$P$2:$P$55723,집계!$C66,추출!$D$2:$D$55723,집계!$D66,추출!$O$2:$O$55723,"정상*",추출!$F$2:$F$55723,집계!Q$1,추출!$M$2:$M$55723,집계!Q$2,추출!$J$2:$J$55723,"&lt;="&amp;VLOOKUP(Q$2,환경!$A$3:$B$8,2),추출!$Q$2:$Q$55723,"A")</f>
        <v>0</v>
      </c>
      <c r="R66" s="4">
        <f t="shared" ca="1" si="84"/>
        <v>0</v>
      </c>
      <c r="S66" s="25">
        <f t="shared" ca="1" si="85"/>
        <v>0</v>
      </c>
      <c r="T66" s="4">
        <f ca="1">SUMIFS(추출!$H$2:$H$55723,추출!$P$2:$P$55723,집계!$C66,추출!$D$2:$D$55723,집계!$D66,추출!$O$2:$O$55723,"정상*",추출!$F$2:$F$55723,집계!T$1,추출!$M$2:$M$55723,집계!T$2,추출!$J$2:$J$55723,"&lt;="&amp;VLOOKUP(T$2,환경!$A$3:$B$8,2),추출!$Q$2:$Q$55723,"A")</f>
        <v>0</v>
      </c>
      <c r="U66" s="4">
        <f ca="1">SUMIFS(추출!$H$2:$H$55723,추출!$P$2:$P$55723,집계!$C66,추출!$D$2:$D$55723,집계!$D66,추출!$O$2:$O$55723,"정상*",추출!$F$2:$F$55723,집계!U$1,추출!$M$2:$M$55723,집계!U$2,추출!$J$2:$J$55723,"&lt;="&amp;VLOOKUP(U$2,환경!$A$3:$B$8,2),추출!$Q$2:$Q$55723,"A")</f>
        <v>0</v>
      </c>
      <c r="V66" s="4">
        <f t="shared" ca="1" si="86"/>
        <v>0</v>
      </c>
      <c r="W66" s="25">
        <f t="shared" ca="1" si="87"/>
        <v>0</v>
      </c>
      <c r="X66" s="4">
        <f ca="1">SUMIFS(추출!$H$2:$H$55723,추출!$P$2:$P$55723,집계!$C66,추출!$D$2:$D$55723,집계!$D66,추출!$O$2:$O$55723,"유지*",추출!$F$2:$F$55723,집계!X$1,추출!$M$2:$M$55723,집계!X$2,추출!$J$2:$J$55723,"&lt;="&amp;VLOOKUP(X$2,환경!$A$3:$B$8,2),추출!$Q$2:$Q$55723,"B")</f>
        <v>0</v>
      </c>
      <c r="Y66" s="4">
        <f ca="1">SUMIFS(추출!$H$2:$H$55723,추출!$P$2:$P$55723,집계!$C66,추출!$D$2:$D$55723,집계!$D66,추출!$O$2:$O$55723,"유지*",추출!$F$2:$F$55723,집계!Y$1,추출!$M$2:$M$55723,집계!Y$2,추출!$J$2:$J$55723,"&lt;="&amp;VLOOKUP(Y$2,환경!$A$3:$B$8,2),추출!$Q$2:$Q$55723,"B")</f>
        <v>0</v>
      </c>
      <c r="Z66" s="4">
        <f t="shared" ca="1" si="10"/>
        <v>0</v>
      </c>
      <c r="AA66" s="25">
        <f t="shared" ca="1" si="88"/>
        <v>0</v>
      </c>
      <c r="AB66" s="4">
        <f ca="1">SUMIFS(추출!$H$2:$H$55723,추출!$P$2:$P$55723,집계!$C66,추출!$D$2:$D$55723,집계!$D66,추출!$O$2:$O$55723,"정상*",추출!$F$2:$F$55723,집계!AB$1,추출!$M$2:$M$55723,집계!AB$2,추출!$J$2:$J$55723,"&lt;="&amp;VLOOKUP(AB$2,환경!$A$3:$B$8,2),추출!$Q$2:$Q$55723,"A")</f>
        <v>0</v>
      </c>
      <c r="AC66" s="4">
        <f ca="1">SUMIFS(추출!$H$2:$H$55723,추출!$P$2:$P$55723,집계!$C66,추출!$D$2:$D$55723,집계!$D66,추출!$O$2:$O$55723,"정상*",추출!$F$2:$F$55723,집계!AC$1,추출!$M$2:$M$55723,집계!AC$2,추출!$J$2:$J$55723,"&lt;="&amp;VLOOKUP(AC$2,환경!$A$3:$B$8,2),추출!$Q$2:$Q$55723,"A")</f>
        <v>0</v>
      </c>
      <c r="AD66" s="4">
        <f t="shared" ca="1" si="218"/>
        <v>0</v>
      </c>
      <c r="AE66" s="25">
        <f t="shared" ca="1" si="77"/>
        <v>0</v>
      </c>
    </row>
    <row r="67" spans="1:31">
      <c r="A67" s="4">
        <f>VLOOKUP($C67,환경!$T$3:$V$22,3,0)</f>
        <v>2</v>
      </c>
      <c r="B67" s="4" t="str">
        <f t="shared" ca="1" si="90"/>
        <v>자율</v>
      </c>
      <c r="C67" s="6" t="s">
        <v>10</v>
      </c>
      <c r="D67" s="7" t="s">
        <v>147</v>
      </c>
      <c r="E67" s="4">
        <f ca="1">SUMIFS(추출!$H$2:$H$55723,추출!$P$2:$P$55723,집계!$C67,추출!$D$2:$D$55723,집계!$D67,추출!$O$2:$O$55723,"정상*",추출!$F$2:$F$55723,집계!E$1,추출!$M$2:$M$55723,집계!E$2,추출!$J$2:$J$55723,"&lt;="&amp;VLOOKUP(E$2,환경!$A$3:$B$8,2),추출!$Q$2:$Q$55723,"A")</f>
        <v>48100</v>
      </c>
      <c r="F67" s="4">
        <f ca="1">SUMIFS(추출!$H$2:$H$55723,추출!$P$2:$P$55723,집계!$C67,추출!$D$2:$D$55723,집계!$D67,추출!$O$2:$O$55723,"정상*",추출!$F$2:$F$55723,집계!F$1,추출!$M$2:$M$55723,집계!F$2,추출!$J$2:$J$55723,"&lt;="&amp;VLOOKUP(F$2,환경!$A$3:$B$8,2),추출!$Q$2:$Q$55723,"A")</f>
        <v>0</v>
      </c>
      <c r="G67" s="4">
        <f t="shared" ca="1" si="79"/>
        <v>48100</v>
      </c>
      <c r="H67" s="4">
        <f ca="1">SUMIFS(추출!$H$2:$H$55723,추출!$P$2:$P$55723,집계!$C67,추출!$D$2:$D$55723,집계!$D67,추출!$O$2:$O$55723,"정상*",추출!$F$2:$F$55723,집계!H$1,추출!$M$2:$M$55723,집계!H$2,추출!$J$2:$J$55723,"&lt;="&amp;VLOOKUP(H$2,환경!$A$3:$B$8,2),추출!$Q$2:$Q$55723,"A")</f>
        <v>55000</v>
      </c>
      <c r="I67" s="4">
        <f ca="1">SUMIFS(추출!$H$2:$H$55723,추출!$P$2:$P$55723,집계!$C67,추출!$D$2:$D$55723,집계!$D67,추출!$O$2:$O$55723,"정상*",추출!$F$2:$F$55723,집계!I$1,추출!$M$2:$M$55723,집계!I$2,추출!$J$2:$J$55723,"&lt;="&amp;VLOOKUP(I$2,환경!$A$3:$B$8,2),추출!$Q$2:$Q$55723,"A")</f>
        <v>0</v>
      </c>
      <c r="J67" s="4">
        <f t="shared" ca="1" si="80"/>
        <v>55000</v>
      </c>
      <c r="K67" s="25">
        <f t="shared" ca="1" si="81"/>
        <v>-6900</v>
      </c>
      <c r="L67" s="4">
        <f ca="1">SUMIFS(추출!$H$2:$H$55723,추출!$P$2:$P$55723,집계!$C67,추출!$D$2:$D$55723,집계!$D67,추출!$O$2:$O$55723,"정상*",추출!$F$2:$F$55723,집계!L$1,추출!$M$2:$M$55723,집계!L$2,추출!$J$2:$J$55723,"&lt;="&amp;VLOOKUP(L$2,환경!$A$3:$B$8,2),추출!$Q$2:$Q$55723,"A")</f>
        <v>0</v>
      </c>
      <c r="M67" s="4">
        <f ca="1">SUMIFS(추출!$H$2:$H$55723,추출!$P$2:$P$55723,집계!$C67,추출!$D$2:$D$55723,집계!$D67,추출!$O$2:$O$55723,"정상*",추출!$F$2:$F$55723,집계!M$1,추출!$M$2:$M$55723,집계!M$2,추출!$J$2:$J$55723,"&lt;="&amp;VLOOKUP(M$2,환경!$A$3:$B$8,2),추출!$Q$2:$Q$55723,"A")</f>
        <v>0</v>
      </c>
      <c r="N67" s="4">
        <f t="shared" ca="1" si="82"/>
        <v>0</v>
      </c>
      <c r="O67" s="25">
        <f t="shared" ca="1" si="83"/>
        <v>48100</v>
      </c>
      <c r="P67" s="4">
        <f ca="1">SUMIFS(추출!$H$2:$H$55723,추출!$P$2:$P$55723,집계!$C67,추출!$D$2:$D$55723,집계!$D67,추출!$O$2:$O$55723,"정상*",추출!$F$2:$F$55723,집계!P$1,추출!$M$2:$M$55723,집계!P$2,추출!$J$2:$J$55723,"&lt;="&amp;VLOOKUP(P$2,환경!$A$3:$B$8,2),추출!$Q$2:$Q$55723,"A")</f>
        <v>10000</v>
      </c>
      <c r="Q67" s="4">
        <f ca="1">SUMIFS(추출!$H$2:$H$55723,추출!$P$2:$P$55723,집계!$C67,추출!$D$2:$D$55723,집계!$D67,추출!$O$2:$O$55723,"정상*",추출!$F$2:$F$55723,집계!Q$1,추출!$M$2:$M$55723,집계!Q$2,추출!$J$2:$J$55723,"&lt;="&amp;VLOOKUP(Q$2,환경!$A$3:$B$8,2),추출!$Q$2:$Q$55723,"A")</f>
        <v>0</v>
      </c>
      <c r="R67" s="4">
        <f t="shared" ca="1" si="84"/>
        <v>10000</v>
      </c>
      <c r="S67" s="25">
        <f t="shared" ca="1" si="85"/>
        <v>38100</v>
      </c>
      <c r="T67" s="4">
        <f ca="1">SUMIFS(추출!$H$2:$H$55723,추출!$P$2:$P$55723,집계!$C67,추출!$D$2:$D$55723,집계!$D67,추출!$O$2:$O$55723,"정상*",추출!$F$2:$F$55723,집계!T$1,추출!$M$2:$M$55723,집계!T$2,추출!$J$2:$J$55723,"&lt;="&amp;VLOOKUP(T$2,환경!$A$3:$B$8,2),추출!$Q$2:$Q$55723,"A")</f>
        <v>192960</v>
      </c>
      <c r="U67" s="4">
        <f ca="1">SUMIFS(추출!$H$2:$H$55723,추출!$P$2:$P$55723,집계!$C67,추출!$D$2:$D$55723,집계!$D67,추출!$O$2:$O$55723,"정상*",추출!$F$2:$F$55723,집계!U$1,추출!$M$2:$M$55723,집계!U$2,추출!$J$2:$J$55723,"&lt;="&amp;VLOOKUP(U$2,환경!$A$3:$B$8,2),추출!$Q$2:$Q$55723,"A")</f>
        <v>0</v>
      </c>
      <c r="V67" s="4">
        <f t="shared" ca="1" si="86"/>
        <v>192960</v>
      </c>
      <c r="W67" s="25">
        <f t="shared" ca="1" si="87"/>
        <v>-144860</v>
      </c>
      <c r="X67" s="4">
        <f ca="1">SUMIFS(추출!$H$2:$H$55723,추출!$P$2:$P$55723,집계!$C67,추출!$D$2:$D$55723,집계!$D67,추출!$O$2:$O$55723,"유지*",추출!$F$2:$F$55723,집계!X$1,추출!$M$2:$M$55723,집계!X$2,추출!$J$2:$J$55723,"&lt;="&amp;VLOOKUP(X$2,환경!$A$3:$B$8,2),추출!$Q$2:$Q$55723,"B")</f>
        <v>48100</v>
      </c>
      <c r="Y67" s="4">
        <f ca="1">SUMIFS(추출!$H$2:$H$55723,추출!$P$2:$P$55723,집계!$C67,추출!$D$2:$D$55723,집계!$D67,추출!$O$2:$O$55723,"유지*",추출!$F$2:$F$55723,집계!Y$1,추출!$M$2:$M$55723,집계!Y$2,추출!$J$2:$J$55723,"&lt;="&amp;VLOOKUP(Y$2,환경!$A$3:$B$8,2),추출!$Q$2:$Q$55723,"B")</f>
        <v>0</v>
      </c>
      <c r="Z67" s="4">
        <f t="shared" ca="1" si="10"/>
        <v>48100</v>
      </c>
      <c r="AA67" s="25">
        <f t="shared" ca="1" si="88"/>
        <v>0</v>
      </c>
      <c r="AB67" s="4">
        <f ca="1">SUMIFS(추출!$H$2:$H$55723,추출!$P$2:$P$55723,집계!$C67,추출!$D$2:$D$55723,집계!$D67,추출!$O$2:$O$55723,"정상*",추출!$F$2:$F$55723,집계!AB$1,추출!$M$2:$M$55723,집계!AB$2,추출!$J$2:$J$55723,"&lt;="&amp;VLOOKUP(AB$2,환경!$A$3:$B$8,2),추출!$Q$2:$Q$55723,"A")</f>
        <v>0</v>
      </c>
      <c r="AC67" s="4">
        <f ca="1">SUMIFS(추출!$H$2:$H$55723,추출!$P$2:$P$55723,집계!$C67,추출!$D$2:$D$55723,집계!$D67,추출!$O$2:$O$55723,"정상*",추출!$F$2:$F$55723,집계!AC$1,추출!$M$2:$M$55723,집계!AC$2,추출!$J$2:$J$55723,"&lt;="&amp;VLOOKUP(AC$2,환경!$A$3:$B$8,2),추출!$Q$2:$Q$55723,"A")</f>
        <v>0</v>
      </c>
      <c r="AD67" s="4">
        <f t="shared" ca="1" si="218"/>
        <v>0</v>
      </c>
      <c r="AE67" s="25">
        <f t="shared" ca="1" si="77"/>
        <v>48100</v>
      </c>
    </row>
    <row r="68" spans="1:31">
      <c r="A68" s="4">
        <f>VLOOKUP($C68,환경!$T$3:$V$22,3,0)</f>
        <v>2</v>
      </c>
      <c r="B68" s="4" t="str">
        <f t="shared" ca="1" si="90"/>
        <v>자율</v>
      </c>
      <c r="C68" s="6" t="s">
        <v>10</v>
      </c>
      <c r="D68" s="7" t="s">
        <v>73</v>
      </c>
      <c r="E68" s="4">
        <f ca="1">SUMIFS(추출!$H$2:$H$55723,추출!$P$2:$P$55723,집계!$C68,추출!$D$2:$D$55723,집계!$D68,추출!$O$2:$O$55723,"정상*",추출!$F$2:$F$55723,집계!E$1,추출!$M$2:$M$55723,집계!E$2,추출!$J$2:$J$55723,"&lt;="&amp;VLOOKUP(E$2,환경!$A$3:$B$8,2),추출!$Q$2:$Q$55723,"A")</f>
        <v>262570</v>
      </c>
      <c r="F68" s="4">
        <f ca="1">SUMIFS(추출!$H$2:$H$55723,추출!$P$2:$P$55723,집계!$C68,추출!$D$2:$D$55723,집계!$D68,추출!$O$2:$O$55723,"정상*",추출!$F$2:$F$55723,집계!F$1,추출!$M$2:$M$55723,집계!F$2,추출!$J$2:$J$55723,"&lt;="&amp;VLOOKUP(F$2,환경!$A$3:$B$8,2),추출!$Q$2:$Q$55723,"A")</f>
        <v>0</v>
      </c>
      <c r="G68" s="4">
        <f t="shared" ca="1" si="79"/>
        <v>262570</v>
      </c>
      <c r="H68" s="4">
        <f ca="1">SUMIFS(추출!$H$2:$H$55723,추출!$P$2:$P$55723,집계!$C68,추출!$D$2:$D$55723,집계!$D68,추출!$O$2:$O$55723,"정상*",추출!$F$2:$F$55723,집계!H$1,추출!$M$2:$M$55723,집계!H$2,추출!$J$2:$J$55723,"&lt;="&amp;VLOOKUP(H$2,환경!$A$3:$B$8,2),추출!$Q$2:$Q$55723,"A")</f>
        <v>45000</v>
      </c>
      <c r="I68" s="4">
        <f ca="1">SUMIFS(추출!$H$2:$H$55723,추출!$P$2:$P$55723,집계!$C68,추출!$D$2:$D$55723,집계!$D68,추출!$O$2:$O$55723,"정상*",추출!$F$2:$F$55723,집계!I$1,추출!$M$2:$M$55723,집계!I$2,추출!$J$2:$J$55723,"&lt;="&amp;VLOOKUP(I$2,환경!$A$3:$B$8,2),추출!$Q$2:$Q$55723,"A")</f>
        <v>0</v>
      </c>
      <c r="J68" s="4">
        <f t="shared" ca="1" si="80"/>
        <v>45000</v>
      </c>
      <c r="K68" s="25">
        <f t="shared" ca="1" si="81"/>
        <v>217570</v>
      </c>
      <c r="L68" s="4">
        <f ca="1">SUMIFS(추출!$H$2:$H$55723,추출!$P$2:$P$55723,집계!$C68,추출!$D$2:$D$55723,집계!$D68,추출!$O$2:$O$55723,"정상*",추출!$F$2:$F$55723,집계!L$1,추출!$M$2:$M$55723,집계!L$2,추출!$J$2:$J$55723,"&lt;="&amp;VLOOKUP(L$2,환경!$A$3:$B$8,2),추출!$Q$2:$Q$55723,"A")</f>
        <v>379689</v>
      </c>
      <c r="M68" s="4">
        <f ca="1">SUMIFS(추출!$H$2:$H$55723,추출!$P$2:$P$55723,집계!$C68,추출!$D$2:$D$55723,집계!$D68,추출!$O$2:$O$55723,"정상*",추출!$F$2:$F$55723,집계!M$1,추출!$M$2:$M$55723,집계!M$2,추출!$J$2:$J$55723,"&lt;="&amp;VLOOKUP(M$2,환경!$A$3:$B$8,2),추출!$Q$2:$Q$55723,"A")</f>
        <v>71300</v>
      </c>
      <c r="N68" s="4">
        <f t="shared" ca="1" si="82"/>
        <v>450989</v>
      </c>
      <c r="O68" s="25">
        <f t="shared" ca="1" si="83"/>
        <v>-188419</v>
      </c>
      <c r="P68" s="4">
        <f ca="1">SUMIFS(추출!$H$2:$H$55723,추출!$P$2:$P$55723,집계!$C68,추출!$D$2:$D$55723,집계!$D68,추출!$O$2:$O$55723,"정상*",추출!$F$2:$F$55723,집계!P$1,추출!$M$2:$M$55723,집계!P$2,추출!$J$2:$J$55723,"&lt;="&amp;VLOOKUP(P$2,환경!$A$3:$B$8,2),추출!$Q$2:$Q$55723,"A")</f>
        <v>0</v>
      </c>
      <c r="Q68" s="4">
        <f ca="1">SUMIFS(추출!$H$2:$H$55723,추출!$P$2:$P$55723,집계!$C68,추출!$D$2:$D$55723,집계!$D68,추출!$O$2:$O$55723,"정상*",추출!$F$2:$F$55723,집계!Q$1,추출!$M$2:$M$55723,집계!Q$2,추출!$J$2:$J$55723,"&lt;="&amp;VLOOKUP(Q$2,환경!$A$3:$B$8,2),추출!$Q$2:$Q$55723,"A")</f>
        <v>0</v>
      </c>
      <c r="R68" s="4">
        <f t="shared" ca="1" si="84"/>
        <v>0</v>
      </c>
      <c r="S68" s="25">
        <f t="shared" ca="1" si="85"/>
        <v>262570</v>
      </c>
      <c r="T68" s="4">
        <f ca="1">SUMIFS(추출!$H$2:$H$55723,추출!$P$2:$P$55723,집계!$C68,추출!$D$2:$D$55723,집계!$D68,추출!$O$2:$O$55723,"정상*",추출!$F$2:$F$55723,집계!T$1,추출!$M$2:$M$55723,집계!T$2,추출!$J$2:$J$55723,"&lt;="&amp;VLOOKUP(T$2,환경!$A$3:$B$8,2),추출!$Q$2:$Q$55723,"A")</f>
        <v>164930</v>
      </c>
      <c r="U68" s="4">
        <f ca="1">SUMIFS(추출!$H$2:$H$55723,추출!$P$2:$P$55723,집계!$C68,추출!$D$2:$D$55723,집계!$D68,추출!$O$2:$O$55723,"정상*",추출!$F$2:$F$55723,집계!U$1,추출!$M$2:$M$55723,집계!U$2,추출!$J$2:$J$55723,"&lt;="&amp;VLOOKUP(U$2,환경!$A$3:$B$8,2),추출!$Q$2:$Q$55723,"A")</f>
        <v>50140</v>
      </c>
      <c r="V68" s="4">
        <f t="shared" ca="1" si="86"/>
        <v>215070</v>
      </c>
      <c r="W68" s="25">
        <f t="shared" ca="1" si="87"/>
        <v>47500</v>
      </c>
      <c r="X68" s="4">
        <f ca="1">SUMIFS(추출!$H$2:$H$55723,추출!$P$2:$P$55723,집계!$C68,추출!$D$2:$D$55723,집계!$D68,추출!$O$2:$O$55723,"유지*",추출!$F$2:$F$55723,집계!X$1,추출!$M$2:$M$55723,집계!X$2,추출!$J$2:$J$55723,"&lt;="&amp;VLOOKUP(X$2,환경!$A$3:$B$8,2),추출!$Q$2:$Q$55723,"B")</f>
        <v>262570</v>
      </c>
      <c r="Y68" s="4">
        <f ca="1">SUMIFS(추출!$H$2:$H$55723,추출!$P$2:$P$55723,집계!$C68,추출!$D$2:$D$55723,집계!$D68,추출!$O$2:$O$55723,"유지*",추출!$F$2:$F$55723,집계!Y$1,추출!$M$2:$M$55723,집계!Y$2,추출!$J$2:$J$55723,"&lt;="&amp;VLOOKUP(Y$2,환경!$A$3:$B$8,2),추출!$Q$2:$Q$55723,"B")</f>
        <v>0</v>
      </c>
      <c r="Z68" s="4">
        <f t="shared" ca="1" si="10"/>
        <v>262570</v>
      </c>
      <c r="AA68" s="25">
        <f t="shared" ca="1" si="88"/>
        <v>0</v>
      </c>
      <c r="AB68" s="4">
        <f ca="1">SUMIFS(추출!$H$2:$H$55723,추출!$P$2:$P$55723,집계!$C68,추출!$D$2:$D$55723,집계!$D68,추출!$O$2:$O$55723,"정상*",추출!$F$2:$F$55723,집계!AB$1,추출!$M$2:$M$55723,집계!AB$2,추출!$J$2:$J$55723,"&lt;="&amp;VLOOKUP(AB$2,환경!$A$3:$B$8,2),추출!$Q$2:$Q$55723,"A")</f>
        <v>0</v>
      </c>
      <c r="AC68" s="4">
        <f ca="1">SUMIFS(추출!$H$2:$H$55723,추출!$P$2:$P$55723,집계!$C68,추출!$D$2:$D$55723,집계!$D68,추출!$O$2:$O$55723,"정상*",추출!$F$2:$F$55723,집계!AC$1,추출!$M$2:$M$55723,집계!AC$2,추출!$J$2:$J$55723,"&lt;="&amp;VLOOKUP(AC$2,환경!$A$3:$B$8,2),추출!$Q$2:$Q$55723,"A")</f>
        <v>0</v>
      </c>
      <c r="AD68" s="4">
        <f t="shared" ca="1" si="218"/>
        <v>0</v>
      </c>
      <c r="AE68" s="25">
        <f t="shared" ca="1" si="77"/>
        <v>262570</v>
      </c>
    </row>
    <row r="69" spans="1:31">
      <c r="A69" s="4">
        <f>VLOOKUP($C69,환경!$T$3:$V$22,3,0)</f>
        <v>2</v>
      </c>
      <c r="B69" s="4" t="str">
        <f t="shared" ca="1" si="90"/>
        <v>자율</v>
      </c>
      <c r="C69" s="6" t="s">
        <v>10</v>
      </c>
      <c r="D69" s="7" t="s">
        <v>141</v>
      </c>
      <c r="E69" s="4">
        <f ca="1">SUMIFS(추출!$H$2:$H$55723,추출!$P$2:$P$55723,집계!$C69,추출!$D$2:$D$55723,집계!$D69,추출!$O$2:$O$55723,"정상*",추출!$F$2:$F$55723,집계!E$1,추출!$M$2:$M$55723,집계!E$2,추출!$J$2:$J$55723,"&lt;="&amp;VLOOKUP(E$2,환경!$A$3:$B$8,2),추출!$Q$2:$Q$55723,"A")</f>
        <v>84625</v>
      </c>
      <c r="F69" s="4">
        <f ca="1">SUMIFS(추출!$H$2:$H$55723,추출!$P$2:$P$55723,집계!$C69,추출!$D$2:$D$55723,집계!$D69,추출!$O$2:$O$55723,"정상*",추출!$F$2:$F$55723,집계!F$1,추출!$M$2:$M$55723,집계!F$2,추출!$J$2:$J$55723,"&lt;="&amp;VLOOKUP(F$2,환경!$A$3:$B$8,2),추출!$Q$2:$Q$55723,"A")</f>
        <v>0</v>
      </c>
      <c r="G69" s="4">
        <f t="shared" ca="1" si="79"/>
        <v>84625</v>
      </c>
      <c r="H69" s="4">
        <f ca="1">SUMIFS(추출!$H$2:$H$55723,추출!$P$2:$P$55723,집계!$C69,추출!$D$2:$D$55723,집계!$D69,추출!$O$2:$O$55723,"정상*",추출!$F$2:$F$55723,집계!H$1,추출!$M$2:$M$55723,집계!H$2,추출!$J$2:$J$55723,"&lt;="&amp;VLOOKUP(H$2,환경!$A$3:$B$8,2),추출!$Q$2:$Q$55723,"A")</f>
        <v>0</v>
      </c>
      <c r="I69" s="4">
        <f ca="1">SUMIFS(추출!$H$2:$H$55723,추출!$P$2:$P$55723,집계!$C69,추출!$D$2:$D$55723,집계!$D69,추출!$O$2:$O$55723,"정상*",추출!$F$2:$F$55723,집계!I$1,추출!$M$2:$M$55723,집계!I$2,추출!$J$2:$J$55723,"&lt;="&amp;VLOOKUP(I$2,환경!$A$3:$B$8,2),추출!$Q$2:$Q$55723,"A")</f>
        <v>0</v>
      </c>
      <c r="J69" s="4">
        <f t="shared" ca="1" si="80"/>
        <v>0</v>
      </c>
      <c r="K69" s="25">
        <f t="shared" ca="1" si="81"/>
        <v>84625</v>
      </c>
      <c r="L69" s="4">
        <f ca="1">SUMIFS(추출!$H$2:$H$55723,추출!$P$2:$P$55723,집계!$C69,추출!$D$2:$D$55723,집계!$D69,추출!$O$2:$O$55723,"정상*",추출!$F$2:$F$55723,집계!L$1,추출!$M$2:$M$55723,집계!L$2,추출!$J$2:$J$55723,"&lt;="&amp;VLOOKUP(L$2,환경!$A$3:$B$8,2),추출!$Q$2:$Q$55723,"A")</f>
        <v>30000</v>
      </c>
      <c r="M69" s="4">
        <f ca="1">SUMIFS(추출!$H$2:$H$55723,추출!$P$2:$P$55723,집계!$C69,추출!$D$2:$D$55723,집계!$D69,추출!$O$2:$O$55723,"정상*",추출!$F$2:$F$55723,집계!M$1,추출!$M$2:$M$55723,집계!M$2,추출!$J$2:$J$55723,"&lt;="&amp;VLOOKUP(M$2,환경!$A$3:$B$8,2),추출!$Q$2:$Q$55723,"A")</f>
        <v>0</v>
      </c>
      <c r="N69" s="4">
        <f t="shared" ca="1" si="82"/>
        <v>30000</v>
      </c>
      <c r="O69" s="25">
        <f t="shared" ca="1" si="83"/>
        <v>54625</v>
      </c>
      <c r="P69" s="4">
        <f ca="1">SUMIFS(추출!$H$2:$H$55723,추출!$P$2:$P$55723,집계!$C69,추출!$D$2:$D$55723,집계!$D69,추출!$O$2:$O$55723,"정상*",추출!$F$2:$F$55723,집계!P$1,추출!$M$2:$M$55723,집계!P$2,추출!$J$2:$J$55723,"&lt;="&amp;VLOOKUP(P$2,환경!$A$3:$B$8,2),추출!$Q$2:$Q$55723,"A")</f>
        <v>100000</v>
      </c>
      <c r="Q69" s="4">
        <f ca="1">SUMIFS(추출!$H$2:$H$55723,추출!$P$2:$P$55723,집계!$C69,추출!$D$2:$D$55723,집계!$D69,추출!$O$2:$O$55723,"정상*",추출!$F$2:$F$55723,집계!Q$1,추출!$M$2:$M$55723,집계!Q$2,추출!$J$2:$J$55723,"&lt;="&amp;VLOOKUP(Q$2,환경!$A$3:$B$8,2),추출!$Q$2:$Q$55723,"A")</f>
        <v>0</v>
      </c>
      <c r="R69" s="4">
        <f t="shared" ca="1" si="84"/>
        <v>100000</v>
      </c>
      <c r="S69" s="25">
        <f t="shared" ca="1" si="85"/>
        <v>-15375</v>
      </c>
      <c r="T69" s="4">
        <f ca="1">SUMIFS(추출!$H$2:$H$55723,추출!$P$2:$P$55723,집계!$C69,추출!$D$2:$D$55723,집계!$D69,추출!$O$2:$O$55723,"정상*",추출!$F$2:$F$55723,집계!T$1,추출!$M$2:$M$55723,집계!T$2,추출!$J$2:$J$55723,"&lt;="&amp;VLOOKUP(T$2,환경!$A$3:$B$8,2),추출!$Q$2:$Q$55723,"A")</f>
        <v>83000</v>
      </c>
      <c r="U69" s="4">
        <f ca="1">SUMIFS(추출!$H$2:$H$55723,추출!$P$2:$P$55723,집계!$C69,추출!$D$2:$D$55723,집계!$D69,추출!$O$2:$O$55723,"정상*",추출!$F$2:$F$55723,집계!U$1,추출!$M$2:$M$55723,집계!U$2,추출!$J$2:$J$55723,"&lt;="&amp;VLOOKUP(U$2,환경!$A$3:$B$8,2),추출!$Q$2:$Q$55723,"A")</f>
        <v>0</v>
      </c>
      <c r="V69" s="4">
        <f t="shared" ca="1" si="86"/>
        <v>83000</v>
      </c>
      <c r="W69" s="25">
        <f t="shared" ca="1" si="87"/>
        <v>1625</v>
      </c>
      <c r="X69" s="4">
        <f ca="1">SUMIFS(추출!$H$2:$H$55723,추출!$P$2:$P$55723,집계!$C69,추출!$D$2:$D$55723,집계!$D69,추출!$O$2:$O$55723,"유지*",추출!$F$2:$F$55723,집계!X$1,추출!$M$2:$M$55723,집계!X$2,추출!$J$2:$J$55723,"&lt;="&amp;VLOOKUP(X$2,환경!$A$3:$B$8,2),추출!$Q$2:$Q$55723,"B")</f>
        <v>84625</v>
      </c>
      <c r="Y69" s="4">
        <f ca="1">SUMIFS(추출!$H$2:$H$55723,추출!$P$2:$P$55723,집계!$C69,추출!$D$2:$D$55723,집계!$D69,추출!$O$2:$O$55723,"유지*",추출!$F$2:$F$55723,집계!Y$1,추출!$M$2:$M$55723,집계!Y$2,추출!$J$2:$J$55723,"&lt;="&amp;VLOOKUP(Y$2,환경!$A$3:$B$8,2),추출!$Q$2:$Q$55723,"B")</f>
        <v>0</v>
      </c>
      <c r="Z69" s="4">
        <f t="shared" ca="1" si="10"/>
        <v>84625</v>
      </c>
      <c r="AA69" s="25">
        <f t="shared" ca="1" si="88"/>
        <v>0</v>
      </c>
      <c r="AB69" s="4">
        <f ca="1">SUMIFS(추출!$H$2:$H$55723,추출!$P$2:$P$55723,집계!$C69,추출!$D$2:$D$55723,집계!$D69,추출!$O$2:$O$55723,"정상*",추출!$F$2:$F$55723,집계!AB$1,추출!$M$2:$M$55723,집계!AB$2,추출!$J$2:$J$55723,"&lt;="&amp;VLOOKUP(AB$2,환경!$A$3:$B$8,2),추출!$Q$2:$Q$55723,"A")</f>
        <v>0</v>
      </c>
      <c r="AC69" s="4">
        <f ca="1">SUMIFS(추출!$H$2:$H$55723,추출!$P$2:$P$55723,집계!$C69,추출!$D$2:$D$55723,집계!$D69,추출!$O$2:$O$55723,"정상*",추출!$F$2:$F$55723,집계!AC$1,추출!$M$2:$M$55723,집계!AC$2,추출!$J$2:$J$55723,"&lt;="&amp;VLOOKUP(AC$2,환경!$A$3:$B$8,2),추출!$Q$2:$Q$55723,"A")</f>
        <v>0</v>
      </c>
      <c r="AD69" s="4">
        <f t="shared" ca="1" si="218"/>
        <v>0</v>
      </c>
      <c r="AE69" s="25">
        <f t="shared" ca="1" si="77"/>
        <v>84625</v>
      </c>
    </row>
    <row r="70" spans="1:31">
      <c r="A70" s="4">
        <f>VLOOKUP($C70,환경!$T$3:$V$22,3,0)</f>
        <v>2</v>
      </c>
      <c r="B70" s="4" t="str">
        <f t="shared" ca="1" si="90"/>
        <v>자율</v>
      </c>
      <c r="C70" s="6" t="s">
        <v>10</v>
      </c>
      <c r="D70" s="7" t="s">
        <v>168</v>
      </c>
      <c r="E70" s="4">
        <f ca="1">SUMIFS(추출!$H$2:$H$55723,추출!$P$2:$P$55723,집계!$C70,추출!$D$2:$D$55723,집계!$D70,추출!$O$2:$O$55723,"정상*",추출!$F$2:$F$55723,집계!E$1,추출!$M$2:$M$55723,집계!E$2,추출!$J$2:$J$55723,"&lt;="&amp;VLOOKUP(E$2,환경!$A$3:$B$8,2),추출!$Q$2:$Q$55723,"A")</f>
        <v>532010</v>
      </c>
      <c r="F70" s="4">
        <f ca="1">SUMIFS(추출!$H$2:$H$55723,추출!$P$2:$P$55723,집계!$C70,추출!$D$2:$D$55723,집계!$D70,추출!$O$2:$O$55723,"정상*",추출!$F$2:$F$55723,집계!F$1,추출!$M$2:$M$55723,집계!F$2,추출!$J$2:$J$55723,"&lt;="&amp;VLOOKUP(F$2,환경!$A$3:$B$8,2),추출!$Q$2:$Q$55723,"A")</f>
        <v>39250</v>
      </c>
      <c r="G70" s="4">
        <f t="shared" ca="1" si="79"/>
        <v>571260</v>
      </c>
      <c r="H70" s="4">
        <f ca="1">SUMIFS(추출!$H$2:$H$55723,추출!$P$2:$P$55723,집계!$C70,추출!$D$2:$D$55723,집계!$D70,추출!$O$2:$O$55723,"정상*",추출!$F$2:$F$55723,집계!H$1,추출!$M$2:$M$55723,집계!H$2,추출!$J$2:$J$55723,"&lt;="&amp;VLOOKUP(H$2,환경!$A$3:$B$8,2),추출!$Q$2:$Q$55723,"A")</f>
        <v>530580</v>
      </c>
      <c r="I70" s="4">
        <f ca="1">SUMIFS(추출!$H$2:$H$55723,추출!$P$2:$P$55723,집계!$C70,추출!$D$2:$D$55723,집계!$D70,추출!$O$2:$O$55723,"정상*",추출!$F$2:$F$55723,집계!I$1,추출!$M$2:$M$55723,집계!I$2,추출!$J$2:$J$55723,"&lt;="&amp;VLOOKUP(I$2,환경!$A$3:$B$8,2),추출!$Q$2:$Q$55723,"A")</f>
        <v>38000</v>
      </c>
      <c r="J70" s="4">
        <f t="shared" ca="1" si="80"/>
        <v>568580</v>
      </c>
      <c r="K70" s="25">
        <f t="shared" ca="1" si="81"/>
        <v>2680</v>
      </c>
      <c r="L70" s="4">
        <f ca="1">SUMIFS(추출!$H$2:$H$55723,추출!$P$2:$P$55723,집계!$C70,추출!$D$2:$D$55723,집계!$D70,추출!$O$2:$O$55723,"정상*",추출!$F$2:$F$55723,집계!L$1,추출!$M$2:$M$55723,집계!L$2,추출!$J$2:$J$55723,"&lt;="&amp;VLOOKUP(L$2,환경!$A$3:$B$8,2),추출!$Q$2:$Q$55723,"A")</f>
        <v>947536</v>
      </c>
      <c r="M70" s="4">
        <f ca="1">SUMIFS(추출!$H$2:$H$55723,추출!$P$2:$P$55723,집계!$C70,추출!$D$2:$D$55723,집계!$D70,추출!$O$2:$O$55723,"정상*",추출!$F$2:$F$55723,집계!M$1,추출!$M$2:$M$55723,집계!M$2,추출!$J$2:$J$55723,"&lt;="&amp;VLOOKUP(M$2,환경!$A$3:$B$8,2),추출!$Q$2:$Q$55723,"A")</f>
        <v>0</v>
      </c>
      <c r="N70" s="4">
        <f t="shared" ca="1" si="82"/>
        <v>947536</v>
      </c>
      <c r="O70" s="25">
        <f t="shared" ca="1" si="83"/>
        <v>-376276</v>
      </c>
      <c r="P70" s="4">
        <f ca="1">SUMIFS(추출!$H$2:$H$55723,추출!$P$2:$P$55723,집계!$C70,추출!$D$2:$D$55723,집계!$D70,추출!$O$2:$O$55723,"정상*",추출!$F$2:$F$55723,집계!P$1,추출!$M$2:$M$55723,집계!P$2,추출!$J$2:$J$55723,"&lt;="&amp;VLOOKUP(P$2,환경!$A$3:$B$8,2),추출!$Q$2:$Q$55723,"A")</f>
        <v>423303</v>
      </c>
      <c r="Q70" s="4">
        <f ca="1">SUMIFS(추출!$H$2:$H$55723,추출!$P$2:$P$55723,집계!$C70,추출!$D$2:$D$55723,집계!$D70,추출!$O$2:$O$55723,"정상*",추출!$F$2:$F$55723,집계!Q$1,추출!$M$2:$M$55723,집계!Q$2,추출!$J$2:$J$55723,"&lt;="&amp;VLOOKUP(Q$2,환경!$A$3:$B$8,2),추출!$Q$2:$Q$55723,"A")</f>
        <v>86300</v>
      </c>
      <c r="R70" s="4">
        <f t="shared" ca="1" si="84"/>
        <v>509603</v>
      </c>
      <c r="S70" s="25">
        <f t="shared" ca="1" si="85"/>
        <v>61657</v>
      </c>
      <c r="T70" s="4">
        <f ca="1">SUMIFS(추출!$H$2:$H$55723,추출!$P$2:$P$55723,집계!$C70,추출!$D$2:$D$55723,집계!$D70,추출!$O$2:$O$55723,"정상*",추출!$F$2:$F$55723,집계!T$1,추출!$M$2:$M$55723,집계!T$2,추출!$J$2:$J$55723,"&lt;="&amp;VLOOKUP(T$2,환경!$A$3:$B$8,2),추출!$Q$2:$Q$55723,"A")</f>
        <v>426331</v>
      </c>
      <c r="U70" s="4">
        <f ca="1">SUMIFS(추출!$H$2:$H$55723,추출!$P$2:$P$55723,집계!$C70,추출!$D$2:$D$55723,집계!$D70,추출!$O$2:$O$55723,"정상*",추출!$F$2:$F$55723,집계!U$1,추출!$M$2:$M$55723,집계!U$2,추출!$J$2:$J$55723,"&lt;="&amp;VLOOKUP(U$2,환경!$A$3:$B$8,2),추출!$Q$2:$Q$55723,"A")</f>
        <v>94450</v>
      </c>
      <c r="V70" s="4">
        <f t="shared" ca="1" si="86"/>
        <v>520781</v>
      </c>
      <c r="W70" s="25">
        <f t="shared" ca="1" si="87"/>
        <v>50479</v>
      </c>
      <c r="X70" s="4">
        <f ca="1">SUMIFS(추출!$H$2:$H$55723,추출!$P$2:$P$55723,집계!$C70,추출!$D$2:$D$55723,집계!$D70,추출!$O$2:$O$55723,"유지*",추출!$F$2:$F$55723,집계!X$1,추출!$M$2:$M$55723,집계!X$2,추출!$J$2:$J$55723,"&lt;="&amp;VLOOKUP(X$2,환경!$A$3:$B$8,2),추출!$Q$2:$Q$55723,"B")</f>
        <v>532010</v>
      </c>
      <c r="Y70" s="4">
        <f ca="1">SUMIFS(추출!$H$2:$H$55723,추출!$P$2:$P$55723,집계!$C70,추출!$D$2:$D$55723,집계!$D70,추출!$O$2:$O$55723,"유지*",추출!$F$2:$F$55723,집계!Y$1,추출!$M$2:$M$55723,집계!Y$2,추출!$J$2:$J$55723,"&lt;="&amp;VLOOKUP(Y$2,환경!$A$3:$B$8,2),추출!$Q$2:$Q$55723,"B")</f>
        <v>39250</v>
      </c>
      <c r="Z70" s="4">
        <f t="shared" ca="1" si="10"/>
        <v>571260</v>
      </c>
      <c r="AA70" s="25">
        <f t="shared" ca="1" si="88"/>
        <v>0</v>
      </c>
      <c r="AB70" s="4">
        <f ca="1">SUMIFS(추출!$H$2:$H$55723,추출!$P$2:$P$55723,집계!$C70,추출!$D$2:$D$55723,집계!$D70,추출!$O$2:$O$55723,"정상*",추출!$F$2:$F$55723,집계!AB$1,추출!$M$2:$M$55723,집계!AB$2,추출!$J$2:$J$55723,"&lt;="&amp;VLOOKUP(AB$2,환경!$A$3:$B$8,2),추출!$Q$2:$Q$55723,"A")</f>
        <v>0</v>
      </c>
      <c r="AC70" s="4">
        <f ca="1">SUMIFS(추출!$H$2:$H$55723,추출!$P$2:$P$55723,집계!$C70,추출!$D$2:$D$55723,집계!$D70,추출!$O$2:$O$55723,"정상*",추출!$F$2:$F$55723,집계!AC$1,추출!$M$2:$M$55723,집계!AC$2,추출!$J$2:$J$55723,"&lt;="&amp;VLOOKUP(AC$2,환경!$A$3:$B$8,2),추출!$Q$2:$Q$55723,"A")</f>
        <v>0</v>
      </c>
      <c r="AD70" s="4">
        <f t="shared" ca="1" si="218"/>
        <v>0</v>
      </c>
      <c r="AE70" s="25">
        <f t="shared" ca="1" si="77"/>
        <v>571260</v>
      </c>
    </row>
    <row r="71" spans="1:31">
      <c r="A71" s="4">
        <f>VLOOKUP($C71,환경!$T$3:$V$22,3,0)</f>
        <v>2</v>
      </c>
      <c r="B71" s="4" t="str">
        <f t="shared" ca="1" si="90"/>
        <v>자율</v>
      </c>
      <c r="C71" s="6" t="s">
        <v>10</v>
      </c>
      <c r="D71" s="7" t="s">
        <v>89</v>
      </c>
      <c r="E71" s="4">
        <f ca="1">SUMIFS(추출!$H$2:$H$55723,추출!$P$2:$P$55723,집계!$C71,추출!$D$2:$D$55723,집계!$D71,추출!$O$2:$O$55723,"정상*",추출!$F$2:$F$55723,집계!E$1,추출!$M$2:$M$55723,집계!E$2,추출!$J$2:$J$55723,"&lt;="&amp;VLOOKUP(E$2,환경!$A$3:$B$8,2),추출!$Q$2:$Q$55723,"A")</f>
        <v>0</v>
      </c>
      <c r="F71" s="4">
        <f ca="1">SUMIFS(추출!$H$2:$H$55723,추출!$P$2:$P$55723,집계!$C71,추출!$D$2:$D$55723,집계!$D71,추출!$O$2:$O$55723,"정상*",추출!$F$2:$F$55723,집계!F$1,추출!$M$2:$M$55723,집계!F$2,추출!$J$2:$J$55723,"&lt;="&amp;VLOOKUP(F$2,환경!$A$3:$B$8,2),추출!$Q$2:$Q$55723,"A")</f>
        <v>0</v>
      </c>
      <c r="G71" s="4">
        <f t="shared" ca="1" si="79"/>
        <v>0</v>
      </c>
      <c r="H71" s="4">
        <f ca="1">SUMIFS(추출!$H$2:$H$55723,추출!$P$2:$P$55723,집계!$C71,추출!$D$2:$D$55723,집계!$D71,추출!$O$2:$O$55723,"정상*",추출!$F$2:$F$55723,집계!H$1,추출!$M$2:$M$55723,집계!H$2,추출!$J$2:$J$55723,"&lt;="&amp;VLOOKUP(H$2,환경!$A$3:$B$8,2),추출!$Q$2:$Q$55723,"A")</f>
        <v>60710</v>
      </c>
      <c r="I71" s="4">
        <f ca="1">SUMIFS(추출!$H$2:$H$55723,추출!$P$2:$P$55723,집계!$C71,추출!$D$2:$D$55723,집계!$D71,추출!$O$2:$O$55723,"정상*",추출!$F$2:$F$55723,집계!I$1,추출!$M$2:$M$55723,집계!I$2,추출!$J$2:$J$55723,"&lt;="&amp;VLOOKUP(I$2,환경!$A$3:$B$8,2),추출!$Q$2:$Q$55723,"A")</f>
        <v>0</v>
      </c>
      <c r="J71" s="4">
        <f t="shared" ca="1" si="80"/>
        <v>60710</v>
      </c>
      <c r="K71" s="25">
        <f t="shared" ca="1" si="81"/>
        <v>-60710</v>
      </c>
      <c r="L71" s="4">
        <f ca="1">SUMIFS(추출!$H$2:$H$55723,추출!$P$2:$P$55723,집계!$C71,추출!$D$2:$D$55723,집계!$D71,추출!$O$2:$O$55723,"정상*",추출!$F$2:$F$55723,집계!L$1,추출!$M$2:$M$55723,집계!L$2,추출!$J$2:$J$55723,"&lt;="&amp;VLOOKUP(L$2,환경!$A$3:$B$8,2),추출!$Q$2:$Q$55723,"A")</f>
        <v>0</v>
      </c>
      <c r="M71" s="4">
        <f ca="1">SUMIFS(추출!$H$2:$H$55723,추출!$P$2:$P$55723,집계!$C71,추출!$D$2:$D$55723,집계!$D71,추출!$O$2:$O$55723,"정상*",추출!$F$2:$F$55723,집계!M$1,추출!$M$2:$M$55723,집계!M$2,추출!$J$2:$J$55723,"&lt;="&amp;VLOOKUP(M$2,환경!$A$3:$B$8,2),추출!$Q$2:$Q$55723,"A")</f>
        <v>0</v>
      </c>
      <c r="N71" s="4">
        <f t="shared" ca="1" si="82"/>
        <v>0</v>
      </c>
      <c r="O71" s="25">
        <f t="shared" ca="1" si="83"/>
        <v>0</v>
      </c>
      <c r="P71" s="4">
        <f ca="1">SUMIFS(추출!$H$2:$H$55723,추출!$P$2:$P$55723,집계!$C71,추출!$D$2:$D$55723,집계!$D71,추출!$O$2:$O$55723,"정상*",추출!$F$2:$F$55723,집계!P$1,추출!$M$2:$M$55723,집계!P$2,추출!$J$2:$J$55723,"&lt;="&amp;VLOOKUP(P$2,환경!$A$3:$B$8,2),추출!$Q$2:$Q$55723,"A")</f>
        <v>0</v>
      </c>
      <c r="Q71" s="4">
        <f ca="1">SUMIFS(추출!$H$2:$H$55723,추출!$P$2:$P$55723,집계!$C71,추출!$D$2:$D$55723,집계!$D71,추출!$O$2:$O$55723,"정상*",추출!$F$2:$F$55723,집계!Q$1,추출!$M$2:$M$55723,집계!Q$2,추출!$J$2:$J$55723,"&lt;="&amp;VLOOKUP(Q$2,환경!$A$3:$B$8,2),추출!$Q$2:$Q$55723,"A")</f>
        <v>0</v>
      </c>
      <c r="R71" s="4">
        <f t="shared" ca="1" si="84"/>
        <v>0</v>
      </c>
      <c r="S71" s="25">
        <f t="shared" ca="1" si="85"/>
        <v>0</v>
      </c>
      <c r="T71" s="4">
        <f ca="1">SUMIFS(추출!$H$2:$H$55723,추출!$P$2:$P$55723,집계!$C71,추출!$D$2:$D$55723,집계!$D71,추출!$O$2:$O$55723,"정상*",추출!$F$2:$F$55723,집계!T$1,추출!$M$2:$M$55723,집계!T$2,추출!$J$2:$J$55723,"&lt;="&amp;VLOOKUP(T$2,환경!$A$3:$B$8,2),추출!$Q$2:$Q$55723,"A")</f>
        <v>0</v>
      </c>
      <c r="U71" s="4">
        <f ca="1">SUMIFS(추출!$H$2:$H$55723,추출!$P$2:$P$55723,집계!$C71,추출!$D$2:$D$55723,집계!$D71,추출!$O$2:$O$55723,"정상*",추출!$F$2:$F$55723,집계!U$1,추출!$M$2:$M$55723,집계!U$2,추출!$J$2:$J$55723,"&lt;="&amp;VLOOKUP(U$2,환경!$A$3:$B$8,2),추출!$Q$2:$Q$55723,"A")</f>
        <v>0</v>
      </c>
      <c r="V71" s="4">
        <f t="shared" ca="1" si="86"/>
        <v>0</v>
      </c>
      <c r="W71" s="25">
        <f t="shared" ca="1" si="87"/>
        <v>0</v>
      </c>
      <c r="X71" s="4">
        <f ca="1">SUMIFS(추출!$H$2:$H$55723,추출!$P$2:$P$55723,집계!$C71,추출!$D$2:$D$55723,집계!$D71,추출!$O$2:$O$55723,"유지*",추출!$F$2:$F$55723,집계!X$1,추출!$M$2:$M$55723,집계!X$2,추출!$J$2:$J$55723,"&lt;="&amp;VLOOKUP(X$2,환경!$A$3:$B$8,2),추출!$Q$2:$Q$55723,"B")</f>
        <v>0</v>
      </c>
      <c r="Y71" s="4">
        <f ca="1">SUMIFS(추출!$H$2:$H$55723,추출!$P$2:$P$55723,집계!$C71,추출!$D$2:$D$55723,집계!$D71,추출!$O$2:$O$55723,"유지*",추출!$F$2:$F$55723,집계!Y$1,추출!$M$2:$M$55723,집계!Y$2,추출!$J$2:$J$55723,"&lt;="&amp;VLOOKUP(Y$2,환경!$A$3:$B$8,2),추출!$Q$2:$Q$55723,"B")</f>
        <v>0</v>
      </c>
      <c r="Z71" s="4">
        <f t="shared" ca="1" si="10"/>
        <v>0</v>
      </c>
      <c r="AA71" s="25">
        <f t="shared" ca="1" si="88"/>
        <v>0</v>
      </c>
      <c r="AB71" s="4">
        <f ca="1">SUMIFS(추출!$H$2:$H$55723,추출!$P$2:$P$55723,집계!$C71,추출!$D$2:$D$55723,집계!$D71,추출!$O$2:$O$55723,"정상*",추출!$F$2:$F$55723,집계!AB$1,추출!$M$2:$M$55723,집계!AB$2,추출!$J$2:$J$55723,"&lt;="&amp;VLOOKUP(AB$2,환경!$A$3:$B$8,2),추출!$Q$2:$Q$55723,"A")</f>
        <v>0</v>
      </c>
      <c r="AC71" s="4">
        <f ca="1">SUMIFS(추출!$H$2:$H$55723,추출!$P$2:$P$55723,집계!$C71,추출!$D$2:$D$55723,집계!$D71,추출!$O$2:$O$55723,"정상*",추출!$F$2:$F$55723,집계!AC$1,추출!$M$2:$M$55723,집계!AC$2,추출!$J$2:$J$55723,"&lt;="&amp;VLOOKUP(AC$2,환경!$A$3:$B$8,2),추출!$Q$2:$Q$55723,"A")</f>
        <v>0</v>
      </c>
      <c r="AD71" s="4">
        <f t="shared" ca="1" si="218"/>
        <v>0</v>
      </c>
      <c r="AE71" s="25">
        <f t="shared" ca="1" si="77"/>
        <v>0</v>
      </c>
    </row>
    <row r="72" spans="1:31">
      <c r="A72" s="4">
        <f>VLOOKUP($C72,환경!$T$3:$V$22,3,0)</f>
        <v>2</v>
      </c>
      <c r="B72" s="4" t="str">
        <f t="shared" ca="1" si="90"/>
        <v>자율</v>
      </c>
      <c r="C72" s="6" t="s">
        <v>10</v>
      </c>
      <c r="D72" s="7" t="s">
        <v>77</v>
      </c>
      <c r="E72" s="4">
        <f ca="1">SUMIFS(추출!$H$2:$H$55723,추출!$P$2:$P$55723,집계!$C72,추출!$D$2:$D$55723,집계!$D72,추출!$O$2:$O$55723,"정상*",추출!$F$2:$F$55723,집계!E$1,추출!$M$2:$M$55723,집계!E$2,추출!$J$2:$J$55723,"&lt;="&amp;VLOOKUP(E$2,환경!$A$3:$B$8,2),추출!$Q$2:$Q$55723,"A")</f>
        <v>314204</v>
      </c>
      <c r="F72" s="4">
        <f ca="1">SUMIFS(추출!$H$2:$H$55723,추출!$P$2:$P$55723,집계!$C72,추출!$D$2:$D$55723,집계!$D72,추출!$O$2:$O$55723,"정상*",추출!$F$2:$F$55723,집계!F$1,추출!$M$2:$M$55723,집계!F$2,추출!$J$2:$J$55723,"&lt;="&amp;VLOOKUP(F$2,환경!$A$3:$B$8,2),추출!$Q$2:$Q$55723,"A")</f>
        <v>0</v>
      </c>
      <c r="G72" s="4">
        <f t="shared" ca="1" si="79"/>
        <v>314204</v>
      </c>
      <c r="H72" s="4">
        <f ca="1">SUMIFS(추출!$H$2:$H$55723,추출!$P$2:$P$55723,집계!$C72,추출!$D$2:$D$55723,집계!$D72,추출!$O$2:$O$55723,"정상*",추출!$F$2:$F$55723,집계!H$1,추출!$M$2:$M$55723,집계!H$2,추출!$J$2:$J$55723,"&lt;="&amp;VLOOKUP(H$2,환경!$A$3:$B$8,2),추출!$Q$2:$Q$55723,"A")</f>
        <v>301000</v>
      </c>
      <c r="I72" s="4">
        <f ca="1">SUMIFS(추출!$H$2:$H$55723,추출!$P$2:$P$55723,집계!$C72,추출!$D$2:$D$55723,집계!$D72,추출!$O$2:$O$55723,"정상*",추출!$F$2:$F$55723,집계!I$1,추출!$M$2:$M$55723,집계!I$2,추출!$J$2:$J$55723,"&lt;="&amp;VLOOKUP(I$2,환경!$A$3:$B$8,2),추출!$Q$2:$Q$55723,"A")</f>
        <v>18400</v>
      </c>
      <c r="J72" s="4">
        <f t="shared" ca="1" si="80"/>
        <v>319400</v>
      </c>
      <c r="K72" s="25">
        <f t="shared" ca="1" si="81"/>
        <v>-5196</v>
      </c>
      <c r="L72" s="4">
        <f ca="1">SUMIFS(추출!$H$2:$H$55723,추출!$P$2:$P$55723,집계!$C72,추출!$D$2:$D$55723,집계!$D72,추출!$O$2:$O$55723,"정상*",추출!$F$2:$F$55723,집계!L$1,추출!$M$2:$M$55723,집계!L$2,추출!$J$2:$J$55723,"&lt;="&amp;VLOOKUP(L$2,환경!$A$3:$B$8,2),추출!$Q$2:$Q$55723,"A")</f>
        <v>430730</v>
      </c>
      <c r="M72" s="4">
        <f ca="1">SUMIFS(추출!$H$2:$H$55723,추출!$P$2:$P$55723,집계!$C72,추출!$D$2:$D$55723,집계!$D72,추출!$O$2:$O$55723,"정상*",추출!$F$2:$F$55723,집계!M$1,추출!$M$2:$M$55723,집계!M$2,추출!$J$2:$J$55723,"&lt;="&amp;VLOOKUP(M$2,환경!$A$3:$B$8,2),추출!$Q$2:$Q$55723,"A")</f>
        <v>0</v>
      </c>
      <c r="N72" s="4">
        <f t="shared" ca="1" si="82"/>
        <v>430730</v>
      </c>
      <c r="O72" s="25">
        <f t="shared" ca="1" si="83"/>
        <v>-116526</v>
      </c>
      <c r="P72" s="4">
        <f ca="1">SUMIFS(추출!$H$2:$H$55723,추출!$P$2:$P$55723,집계!$C72,추출!$D$2:$D$55723,집계!$D72,추출!$O$2:$O$55723,"정상*",추출!$F$2:$F$55723,집계!P$1,추출!$M$2:$M$55723,집계!P$2,추출!$J$2:$J$55723,"&lt;="&amp;VLOOKUP(P$2,환경!$A$3:$B$8,2),추출!$Q$2:$Q$55723,"A")</f>
        <v>0</v>
      </c>
      <c r="Q72" s="4">
        <f ca="1">SUMIFS(추출!$H$2:$H$55723,추출!$P$2:$P$55723,집계!$C72,추출!$D$2:$D$55723,집계!$D72,추출!$O$2:$O$55723,"정상*",추출!$F$2:$F$55723,집계!Q$1,추출!$M$2:$M$55723,집계!Q$2,추출!$J$2:$J$55723,"&lt;="&amp;VLOOKUP(Q$2,환경!$A$3:$B$8,2),추출!$Q$2:$Q$55723,"A")</f>
        <v>0</v>
      </c>
      <c r="R72" s="4">
        <f t="shared" ca="1" si="84"/>
        <v>0</v>
      </c>
      <c r="S72" s="25">
        <f t="shared" ca="1" si="85"/>
        <v>314204</v>
      </c>
      <c r="T72" s="4">
        <f ca="1">SUMIFS(추출!$H$2:$H$55723,추출!$P$2:$P$55723,집계!$C72,추출!$D$2:$D$55723,집계!$D72,추출!$O$2:$O$55723,"정상*",추출!$F$2:$F$55723,집계!T$1,추출!$M$2:$M$55723,집계!T$2,추출!$J$2:$J$55723,"&lt;="&amp;VLOOKUP(T$2,환경!$A$3:$B$8,2),추출!$Q$2:$Q$55723,"A")</f>
        <v>314596</v>
      </c>
      <c r="U72" s="4">
        <f ca="1">SUMIFS(추출!$H$2:$H$55723,추출!$P$2:$P$55723,집계!$C72,추출!$D$2:$D$55723,집계!$D72,추출!$O$2:$O$55723,"정상*",추출!$F$2:$F$55723,집계!U$1,추출!$M$2:$M$55723,집계!U$2,추출!$J$2:$J$55723,"&lt;="&amp;VLOOKUP(U$2,환경!$A$3:$B$8,2),추출!$Q$2:$Q$55723,"A")</f>
        <v>46450</v>
      </c>
      <c r="V72" s="4">
        <f t="shared" ca="1" si="86"/>
        <v>361046</v>
      </c>
      <c r="W72" s="25">
        <f t="shared" ca="1" si="87"/>
        <v>-46842</v>
      </c>
      <c r="X72" s="4">
        <f ca="1">SUMIFS(추출!$H$2:$H$55723,추출!$P$2:$P$55723,집계!$C72,추출!$D$2:$D$55723,집계!$D72,추출!$O$2:$O$55723,"유지*",추출!$F$2:$F$55723,집계!X$1,추출!$M$2:$M$55723,집계!X$2,추출!$J$2:$J$55723,"&lt;="&amp;VLOOKUP(X$2,환경!$A$3:$B$8,2),추출!$Q$2:$Q$55723,"B")</f>
        <v>328250</v>
      </c>
      <c r="Y72" s="4">
        <f ca="1">SUMIFS(추출!$H$2:$H$55723,추출!$P$2:$P$55723,집계!$C72,추출!$D$2:$D$55723,집계!$D72,추출!$O$2:$O$55723,"유지*",추출!$F$2:$F$55723,집계!Y$1,추출!$M$2:$M$55723,집계!Y$2,추출!$J$2:$J$55723,"&lt;="&amp;VLOOKUP(Y$2,환경!$A$3:$B$8,2),추출!$Q$2:$Q$55723,"B")</f>
        <v>0</v>
      </c>
      <c r="Z72" s="4">
        <f t="shared" ca="1" si="10"/>
        <v>328250</v>
      </c>
      <c r="AA72" s="25">
        <f t="shared" ca="1" si="88"/>
        <v>-14046</v>
      </c>
      <c r="AB72" s="4">
        <f ca="1">SUMIFS(추출!$H$2:$H$55723,추출!$P$2:$P$55723,집계!$C72,추출!$D$2:$D$55723,집계!$D72,추출!$O$2:$O$55723,"정상*",추출!$F$2:$F$55723,집계!AB$1,추출!$M$2:$M$55723,집계!AB$2,추출!$J$2:$J$55723,"&lt;="&amp;VLOOKUP(AB$2,환경!$A$3:$B$8,2),추출!$Q$2:$Q$55723,"A")</f>
        <v>0</v>
      </c>
      <c r="AC72" s="4">
        <f ca="1">SUMIFS(추출!$H$2:$H$55723,추출!$P$2:$P$55723,집계!$C72,추출!$D$2:$D$55723,집계!$D72,추출!$O$2:$O$55723,"정상*",추출!$F$2:$F$55723,집계!AC$1,추출!$M$2:$M$55723,집계!AC$2,추출!$J$2:$J$55723,"&lt;="&amp;VLOOKUP(AC$2,환경!$A$3:$B$8,2),추출!$Q$2:$Q$55723,"A")</f>
        <v>0</v>
      </c>
      <c r="AD72" s="4">
        <f t="shared" ca="1" si="218"/>
        <v>0</v>
      </c>
      <c r="AE72" s="25">
        <f t="shared" ca="1" si="77"/>
        <v>314204</v>
      </c>
    </row>
    <row r="73" spans="1:31">
      <c r="A73" s="4">
        <f>VLOOKUP($C73,환경!$T$3:$V$22,3,0)</f>
        <v>2</v>
      </c>
      <c r="B73" s="4" t="str">
        <f t="shared" ca="1" si="90"/>
        <v>자율</v>
      </c>
      <c r="C73" s="6" t="s">
        <v>10</v>
      </c>
      <c r="D73" s="7" t="s">
        <v>128</v>
      </c>
      <c r="E73" s="4">
        <f ca="1">SUMIFS(추출!$H$2:$H$55723,추출!$P$2:$P$55723,집계!$C73,추출!$D$2:$D$55723,집계!$D73,추출!$O$2:$O$55723,"정상*",추출!$F$2:$F$55723,집계!E$1,추출!$M$2:$M$55723,집계!E$2,추출!$J$2:$J$55723,"&lt;="&amp;VLOOKUP(E$2,환경!$A$3:$B$8,2),추출!$Q$2:$Q$55723,"A")</f>
        <v>0</v>
      </c>
      <c r="F73" s="4">
        <f ca="1">SUMIFS(추출!$H$2:$H$55723,추출!$P$2:$P$55723,집계!$C73,추출!$D$2:$D$55723,집계!$D73,추출!$O$2:$O$55723,"정상*",추출!$F$2:$F$55723,집계!F$1,추출!$M$2:$M$55723,집계!F$2,추출!$J$2:$J$55723,"&lt;="&amp;VLOOKUP(F$2,환경!$A$3:$B$8,2),추출!$Q$2:$Q$55723,"A")</f>
        <v>0</v>
      </c>
      <c r="G73" s="4">
        <f t="shared" ca="1" si="79"/>
        <v>0</v>
      </c>
      <c r="H73" s="4">
        <f ca="1">SUMIFS(추출!$H$2:$H$55723,추출!$P$2:$P$55723,집계!$C73,추출!$D$2:$D$55723,집계!$D73,추출!$O$2:$O$55723,"정상*",추출!$F$2:$F$55723,집계!H$1,추출!$M$2:$M$55723,집계!H$2,추출!$J$2:$J$55723,"&lt;="&amp;VLOOKUP(H$2,환경!$A$3:$B$8,2),추출!$Q$2:$Q$55723,"A")</f>
        <v>0</v>
      </c>
      <c r="I73" s="4">
        <f ca="1">SUMIFS(추출!$H$2:$H$55723,추출!$P$2:$P$55723,집계!$C73,추출!$D$2:$D$55723,집계!$D73,추출!$O$2:$O$55723,"정상*",추출!$F$2:$F$55723,집계!I$1,추출!$M$2:$M$55723,집계!I$2,추출!$J$2:$J$55723,"&lt;="&amp;VLOOKUP(I$2,환경!$A$3:$B$8,2),추출!$Q$2:$Q$55723,"A")</f>
        <v>0</v>
      </c>
      <c r="J73" s="4">
        <f t="shared" ca="1" si="80"/>
        <v>0</v>
      </c>
      <c r="K73" s="25">
        <f t="shared" ca="1" si="81"/>
        <v>0</v>
      </c>
      <c r="L73" s="4">
        <f ca="1">SUMIFS(추출!$H$2:$H$55723,추출!$P$2:$P$55723,집계!$C73,추출!$D$2:$D$55723,집계!$D73,추출!$O$2:$O$55723,"정상*",추출!$F$2:$F$55723,집계!L$1,추출!$M$2:$M$55723,집계!L$2,추출!$J$2:$J$55723,"&lt;="&amp;VLOOKUP(L$2,환경!$A$3:$B$8,2),추출!$Q$2:$Q$55723,"A")</f>
        <v>190000</v>
      </c>
      <c r="M73" s="4">
        <f ca="1">SUMIFS(추출!$H$2:$H$55723,추출!$P$2:$P$55723,집계!$C73,추출!$D$2:$D$55723,집계!$D73,추출!$O$2:$O$55723,"정상*",추출!$F$2:$F$55723,집계!M$1,추출!$M$2:$M$55723,집계!M$2,추출!$J$2:$J$55723,"&lt;="&amp;VLOOKUP(M$2,환경!$A$3:$B$8,2),추출!$Q$2:$Q$55723,"A")</f>
        <v>39850</v>
      </c>
      <c r="N73" s="4">
        <f t="shared" ca="1" si="82"/>
        <v>229850</v>
      </c>
      <c r="O73" s="25">
        <f t="shared" ca="1" si="83"/>
        <v>-229850</v>
      </c>
      <c r="P73" s="4">
        <f ca="1">SUMIFS(추출!$H$2:$H$55723,추출!$P$2:$P$55723,집계!$C73,추출!$D$2:$D$55723,집계!$D73,추출!$O$2:$O$55723,"정상*",추출!$F$2:$F$55723,집계!P$1,추출!$M$2:$M$55723,집계!P$2,추출!$J$2:$J$55723,"&lt;="&amp;VLOOKUP(P$2,환경!$A$3:$B$8,2),추출!$Q$2:$Q$55723,"A")</f>
        <v>0</v>
      </c>
      <c r="Q73" s="4">
        <f ca="1">SUMIFS(추출!$H$2:$H$55723,추출!$P$2:$P$55723,집계!$C73,추출!$D$2:$D$55723,집계!$D73,추출!$O$2:$O$55723,"정상*",추출!$F$2:$F$55723,집계!Q$1,추출!$M$2:$M$55723,집계!Q$2,추출!$J$2:$J$55723,"&lt;="&amp;VLOOKUP(Q$2,환경!$A$3:$B$8,2),추출!$Q$2:$Q$55723,"A")</f>
        <v>0</v>
      </c>
      <c r="R73" s="4">
        <f t="shared" ca="1" si="84"/>
        <v>0</v>
      </c>
      <c r="S73" s="25">
        <f t="shared" ca="1" si="85"/>
        <v>0</v>
      </c>
      <c r="T73" s="4">
        <f ca="1">SUMIFS(추출!$H$2:$H$55723,추출!$P$2:$P$55723,집계!$C73,추출!$D$2:$D$55723,집계!$D73,추출!$O$2:$O$55723,"정상*",추출!$F$2:$F$55723,집계!T$1,추출!$M$2:$M$55723,집계!T$2,추출!$J$2:$J$55723,"&lt;="&amp;VLOOKUP(T$2,환경!$A$3:$B$8,2),추출!$Q$2:$Q$55723,"A")</f>
        <v>130000</v>
      </c>
      <c r="U73" s="4">
        <f ca="1">SUMIFS(추출!$H$2:$H$55723,추출!$P$2:$P$55723,집계!$C73,추출!$D$2:$D$55723,집계!$D73,추출!$O$2:$O$55723,"정상*",추출!$F$2:$F$55723,집계!U$1,추출!$M$2:$M$55723,집계!U$2,추출!$J$2:$J$55723,"&lt;="&amp;VLOOKUP(U$2,환경!$A$3:$B$8,2),추출!$Q$2:$Q$55723,"A")</f>
        <v>46050</v>
      </c>
      <c r="V73" s="4">
        <f t="shared" ca="1" si="86"/>
        <v>176050</v>
      </c>
      <c r="W73" s="25">
        <f t="shared" ca="1" si="87"/>
        <v>-176050</v>
      </c>
      <c r="X73" s="4">
        <f ca="1">SUMIFS(추출!$H$2:$H$55723,추출!$P$2:$P$55723,집계!$C73,추출!$D$2:$D$55723,집계!$D73,추출!$O$2:$O$55723,"유지*",추출!$F$2:$F$55723,집계!X$1,추출!$M$2:$M$55723,집계!X$2,추출!$J$2:$J$55723,"&lt;="&amp;VLOOKUP(X$2,환경!$A$3:$B$8,2),추출!$Q$2:$Q$55723,"B")</f>
        <v>0</v>
      </c>
      <c r="Y73" s="4">
        <f ca="1">SUMIFS(추출!$H$2:$H$55723,추출!$P$2:$P$55723,집계!$C73,추출!$D$2:$D$55723,집계!$D73,추출!$O$2:$O$55723,"유지*",추출!$F$2:$F$55723,집계!Y$1,추출!$M$2:$M$55723,집계!Y$2,추출!$J$2:$J$55723,"&lt;="&amp;VLOOKUP(Y$2,환경!$A$3:$B$8,2),추출!$Q$2:$Q$55723,"B")</f>
        <v>0</v>
      </c>
      <c r="Z73" s="4">
        <f t="shared" ca="1" si="10"/>
        <v>0</v>
      </c>
      <c r="AA73" s="25">
        <f t="shared" ca="1" si="88"/>
        <v>0</v>
      </c>
      <c r="AB73" s="4">
        <f ca="1">SUMIFS(추출!$H$2:$H$55723,추출!$P$2:$P$55723,집계!$C73,추출!$D$2:$D$55723,집계!$D73,추출!$O$2:$O$55723,"정상*",추출!$F$2:$F$55723,집계!AB$1,추출!$M$2:$M$55723,집계!AB$2,추출!$J$2:$J$55723,"&lt;="&amp;VLOOKUP(AB$2,환경!$A$3:$B$8,2),추출!$Q$2:$Q$55723,"A")</f>
        <v>0</v>
      </c>
      <c r="AC73" s="4">
        <f ca="1">SUMIFS(추출!$H$2:$H$55723,추출!$P$2:$P$55723,집계!$C73,추출!$D$2:$D$55723,집계!$D73,추출!$O$2:$O$55723,"정상*",추출!$F$2:$F$55723,집계!AC$1,추출!$M$2:$M$55723,집계!AC$2,추출!$J$2:$J$55723,"&lt;="&amp;VLOOKUP(AC$2,환경!$A$3:$B$8,2),추출!$Q$2:$Q$55723,"A")</f>
        <v>0</v>
      </c>
      <c r="AD73" s="4">
        <f t="shared" ca="1" si="218"/>
        <v>0</v>
      </c>
      <c r="AE73" s="25">
        <f t="shared" ca="1" si="77"/>
        <v>0</v>
      </c>
    </row>
    <row r="74" spans="1:31">
      <c r="A74" s="4">
        <f>VLOOKUP($C74,환경!$T$3:$V$22,3,0)</f>
        <v>2</v>
      </c>
      <c r="B74" s="4" t="str">
        <f t="shared" ca="1" si="90"/>
        <v>자율</v>
      </c>
      <c r="C74" s="6" t="s">
        <v>10</v>
      </c>
      <c r="D74" s="7" t="s">
        <v>196</v>
      </c>
      <c r="E74" s="4">
        <f ca="1">SUMIFS(추출!$H$2:$H$55723,추출!$P$2:$P$55723,집계!$C74,추출!$D$2:$D$55723,집계!$D74,추출!$O$2:$O$55723,"정상*",추출!$F$2:$F$55723,집계!E$1,추출!$M$2:$M$55723,집계!E$2,추출!$J$2:$J$55723,"&lt;="&amp;VLOOKUP(E$2,환경!$A$3:$B$8,2),추출!$Q$2:$Q$55723,"A")</f>
        <v>30000</v>
      </c>
      <c r="F74" s="4">
        <f ca="1">SUMIFS(추출!$H$2:$H$55723,추출!$P$2:$P$55723,집계!$C74,추출!$D$2:$D$55723,집계!$D74,추출!$O$2:$O$55723,"정상*",추출!$F$2:$F$55723,집계!F$1,추출!$M$2:$M$55723,집계!F$2,추출!$J$2:$J$55723,"&lt;="&amp;VLOOKUP(F$2,환경!$A$3:$B$8,2),추출!$Q$2:$Q$55723,"A")</f>
        <v>0</v>
      </c>
      <c r="G74" s="4">
        <f t="shared" ca="1" si="79"/>
        <v>30000</v>
      </c>
      <c r="H74" s="4">
        <f ca="1">SUMIFS(추출!$H$2:$H$55723,추출!$P$2:$P$55723,집계!$C74,추출!$D$2:$D$55723,집계!$D74,추출!$O$2:$O$55723,"정상*",추출!$F$2:$F$55723,집계!H$1,추출!$M$2:$M$55723,집계!H$2,추출!$J$2:$J$55723,"&lt;="&amp;VLOOKUP(H$2,환경!$A$3:$B$8,2),추출!$Q$2:$Q$55723,"A")</f>
        <v>30000</v>
      </c>
      <c r="I74" s="4">
        <f ca="1">SUMIFS(추출!$H$2:$H$55723,추출!$P$2:$P$55723,집계!$C74,추출!$D$2:$D$55723,집계!$D74,추출!$O$2:$O$55723,"정상*",추출!$F$2:$F$55723,집계!I$1,추출!$M$2:$M$55723,집계!I$2,추출!$J$2:$J$55723,"&lt;="&amp;VLOOKUP(I$2,환경!$A$3:$B$8,2),추출!$Q$2:$Q$55723,"A")</f>
        <v>0</v>
      </c>
      <c r="J74" s="4">
        <f t="shared" ca="1" si="80"/>
        <v>30000</v>
      </c>
      <c r="K74" s="25">
        <f t="shared" ca="1" si="81"/>
        <v>0</v>
      </c>
      <c r="L74" s="4">
        <f ca="1">SUMIFS(추출!$H$2:$H$55723,추출!$P$2:$P$55723,집계!$C74,추출!$D$2:$D$55723,집계!$D74,추출!$O$2:$O$55723,"정상*",추출!$F$2:$F$55723,집계!L$1,추출!$M$2:$M$55723,집계!L$2,추출!$J$2:$J$55723,"&lt;="&amp;VLOOKUP(L$2,환경!$A$3:$B$8,2),추출!$Q$2:$Q$55723,"A")</f>
        <v>0</v>
      </c>
      <c r="M74" s="4">
        <f ca="1">SUMIFS(추출!$H$2:$H$55723,추출!$P$2:$P$55723,집계!$C74,추출!$D$2:$D$55723,집계!$D74,추출!$O$2:$O$55723,"정상*",추출!$F$2:$F$55723,집계!M$1,추출!$M$2:$M$55723,집계!M$2,추출!$J$2:$J$55723,"&lt;="&amp;VLOOKUP(M$2,환경!$A$3:$B$8,2),추출!$Q$2:$Q$55723,"A")</f>
        <v>0</v>
      </c>
      <c r="N74" s="4">
        <f t="shared" ca="1" si="82"/>
        <v>0</v>
      </c>
      <c r="O74" s="25">
        <f t="shared" ca="1" si="83"/>
        <v>30000</v>
      </c>
      <c r="P74" s="4">
        <f ca="1">SUMIFS(추출!$H$2:$H$55723,추출!$P$2:$P$55723,집계!$C74,추출!$D$2:$D$55723,집계!$D74,추출!$O$2:$O$55723,"정상*",추출!$F$2:$F$55723,집계!P$1,추출!$M$2:$M$55723,집계!P$2,추출!$J$2:$J$55723,"&lt;="&amp;VLOOKUP(P$2,환경!$A$3:$B$8,2),추출!$Q$2:$Q$55723,"A")</f>
        <v>0</v>
      </c>
      <c r="Q74" s="4">
        <f ca="1">SUMIFS(추출!$H$2:$H$55723,추출!$P$2:$P$55723,집계!$C74,추출!$D$2:$D$55723,집계!$D74,추출!$O$2:$O$55723,"정상*",추출!$F$2:$F$55723,집계!Q$1,추출!$M$2:$M$55723,집계!Q$2,추출!$J$2:$J$55723,"&lt;="&amp;VLOOKUP(Q$2,환경!$A$3:$B$8,2),추출!$Q$2:$Q$55723,"A")</f>
        <v>0</v>
      </c>
      <c r="R74" s="4">
        <f t="shared" ca="1" si="84"/>
        <v>0</v>
      </c>
      <c r="S74" s="25">
        <f t="shared" ca="1" si="85"/>
        <v>30000</v>
      </c>
      <c r="T74" s="4">
        <f ca="1">SUMIFS(추출!$H$2:$H$55723,추출!$P$2:$P$55723,집계!$C74,추출!$D$2:$D$55723,집계!$D74,추출!$O$2:$O$55723,"정상*",추출!$F$2:$F$55723,집계!T$1,추출!$M$2:$M$55723,집계!T$2,추출!$J$2:$J$55723,"&lt;="&amp;VLOOKUP(T$2,환경!$A$3:$B$8,2),추출!$Q$2:$Q$55723,"A")</f>
        <v>0</v>
      </c>
      <c r="U74" s="4">
        <f ca="1">SUMIFS(추출!$H$2:$H$55723,추출!$P$2:$P$55723,집계!$C74,추출!$D$2:$D$55723,집계!$D74,추출!$O$2:$O$55723,"정상*",추출!$F$2:$F$55723,집계!U$1,추출!$M$2:$M$55723,집계!U$2,추출!$J$2:$J$55723,"&lt;="&amp;VLOOKUP(U$2,환경!$A$3:$B$8,2),추출!$Q$2:$Q$55723,"A")</f>
        <v>0</v>
      </c>
      <c r="V74" s="4">
        <f t="shared" ca="1" si="86"/>
        <v>0</v>
      </c>
      <c r="W74" s="25">
        <f t="shared" ca="1" si="87"/>
        <v>30000</v>
      </c>
      <c r="X74" s="4">
        <f ca="1">SUMIFS(추출!$H$2:$H$55723,추출!$P$2:$P$55723,집계!$C74,추출!$D$2:$D$55723,집계!$D74,추출!$O$2:$O$55723,"유지*",추출!$F$2:$F$55723,집계!X$1,추출!$M$2:$M$55723,집계!X$2,추출!$J$2:$J$55723,"&lt;="&amp;VLOOKUP(X$2,환경!$A$3:$B$8,2),추출!$Q$2:$Q$55723,"B")</f>
        <v>30000</v>
      </c>
      <c r="Y74" s="4">
        <f ca="1">SUMIFS(추출!$H$2:$H$55723,추출!$P$2:$P$55723,집계!$C74,추출!$D$2:$D$55723,집계!$D74,추출!$O$2:$O$55723,"유지*",추출!$F$2:$F$55723,집계!Y$1,추출!$M$2:$M$55723,집계!Y$2,추출!$J$2:$J$55723,"&lt;="&amp;VLOOKUP(Y$2,환경!$A$3:$B$8,2),추출!$Q$2:$Q$55723,"B")</f>
        <v>0</v>
      </c>
      <c r="Z74" s="4">
        <f t="shared" ca="1" si="10"/>
        <v>30000</v>
      </c>
      <c r="AA74" s="25">
        <f t="shared" ca="1" si="88"/>
        <v>0</v>
      </c>
      <c r="AB74" s="4">
        <f ca="1">SUMIFS(추출!$H$2:$H$55723,추출!$P$2:$P$55723,집계!$C74,추출!$D$2:$D$55723,집계!$D74,추출!$O$2:$O$55723,"정상*",추출!$F$2:$F$55723,집계!AB$1,추출!$M$2:$M$55723,집계!AB$2,추출!$J$2:$J$55723,"&lt;="&amp;VLOOKUP(AB$2,환경!$A$3:$B$8,2),추출!$Q$2:$Q$55723,"A")</f>
        <v>0</v>
      </c>
      <c r="AC74" s="4">
        <f ca="1">SUMIFS(추출!$H$2:$H$55723,추출!$P$2:$P$55723,집계!$C74,추출!$D$2:$D$55723,집계!$D74,추출!$O$2:$O$55723,"정상*",추출!$F$2:$F$55723,집계!AC$1,추출!$M$2:$M$55723,집계!AC$2,추출!$J$2:$J$55723,"&lt;="&amp;VLOOKUP(AC$2,환경!$A$3:$B$8,2),추출!$Q$2:$Q$55723,"A")</f>
        <v>0</v>
      </c>
      <c r="AD74" s="4">
        <f t="shared" ca="1" si="218"/>
        <v>0</v>
      </c>
      <c r="AE74" s="25">
        <f t="shared" ca="1" si="77"/>
        <v>30000</v>
      </c>
    </row>
    <row r="75" spans="1:31">
      <c r="A75" s="4">
        <f>VLOOKUP($C75,환경!$T$3:$V$22,3,0)</f>
        <v>2</v>
      </c>
      <c r="B75" s="4" t="str">
        <f t="shared" ca="1" si="90"/>
        <v>자율</v>
      </c>
      <c r="C75" s="6" t="s">
        <v>10</v>
      </c>
      <c r="D75" s="7" t="s">
        <v>142</v>
      </c>
      <c r="E75" s="4">
        <f ca="1">SUMIFS(추출!$H$2:$H$55723,추출!$P$2:$P$55723,집계!$C75,추출!$D$2:$D$55723,집계!$D75,추출!$O$2:$O$55723,"정상*",추출!$F$2:$F$55723,집계!E$1,추출!$M$2:$M$55723,집계!E$2,추출!$J$2:$J$55723,"&lt;="&amp;VLOOKUP(E$2,환경!$A$3:$B$8,2),추출!$Q$2:$Q$55723,"A")</f>
        <v>208980</v>
      </c>
      <c r="F75" s="4">
        <f ca="1">SUMIFS(추출!$H$2:$H$55723,추출!$P$2:$P$55723,집계!$C75,추출!$D$2:$D$55723,집계!$D75,추출!$O$2:$O$55723,"정상*",추출!$F$2:$F$55723,집계!F$1,추출!$M$2:$M$55723,집계!F$2,추출!$J$2:$J$55723,"&lt;="&amp;VLOOKUP(F$2,환경!$A$3:$B$8,2),추출!$Q$2:$Q$55723,"A")</f>
        <v>0</v>
      </c>
      <c r="G75" s="4">
        <f t="shared" ca="1" si="79"/>
        <v>208980</v>
      </c>
      <c r="H75" s="4">
        <f ca="1">SUMIFS(추출!$H$2:$H$55723,추출!$P$2:$P$55723,집계!$C75,추출!$D$2:$D$55723,집계!$D75,추출!$O$2:$O$55723,"정상*",추출!$F$2:$F$55723,집계!H$1,추출!$M$2:$M$55723,집계!H$2,추출!$J$2:$J$55723,"&lt;="&amp;VLOOKUP(H$2,환경!$A$3:$B$8,2),추출!$Q$2:$Q$55723,"A")</f>
        <v>0</v>
      </c>
      <c r="I75" s="4">
        <f ca="1">SUMIFS(추출!$H$2:$H$55723,추출!$P$2:$P$55723,집계!$C75,추출!$D$2:$D$55723,집계!$D75,추출!$O$2:$O$55723,"정상*",추출!$F$2:$F$55723,집계!I$1,추출!$M$2:$M$55723,집계!I$2,추출!$J$2:$J$55723,"&lt;="&amp;VLOOKUP(I$2,환경!$A$3:$B$8,2),추출!$Q$2:$Q$55723,"A")</f>
        <v>0</v>
      </c>
      <c r="J75" s="4">
        <f t="shared" ca="1" si="80"/>
        <v>0</v>
      </c>
      <c r="K75" s="25">
        <f t="shared" ca="1" si="81"/>
        <v>208980</v>
      </c>
      <c r="L75" s="4">
        <f ca="1">SUMIFS(추출!$H$2:$H$55723,추출!$P$2:$P$55723,집계!$C75,추출!$D$2:$D$55723,집계!$D75,추출!$O$2:$O$55723,"정상*",추출!$F$2:$F$55723,집계!L$1,추출!$M$2:$M$55723,집계!L$2,추출!$J$2:$J$55723,"&lt;="&amp;VLOOKUP(L$2,환경!$A$3:$B$8,2),추출!$Q$2:$Q$55723,"A")</f>
        <v>85000</v>
      </c>
      <c r="M75" s="4">
        <f ca="1">SUMIFS(추출!$H$2:$H$55723,추출!$P$2:$P$55723,집계!$C75,추출!$D$2:$D$55723,집계!$D75,추출!$O$2:$O$55723,"정상*",추출!$F$2:$F$55723,집계!M$1,추출!$M$2:$M$55723,집계!M$2,추출!$J$2:$J$55723,"&lt;="&amp;VLOOKUP(M$2,환경!$A$3:$B$8,2),추출!$Q$2:$Q$55723,"A")</f>
        <v>0</v>
      </c>
      <c r="N75" s="4">
        <f t="shared" ca="1" si="82"/>
        <v>85000</v>
      </c>
      <c r="O75" s="25">
        <f t="shared" ca="1" si="83"/>
        <v>123980</v>
      </c>
      <c r="P75" s="4">
        <f ca="1">SUMIFS(추출!$H$2:$H$55723,추출!$P$2:$P$55723,집계!$C75,추출!$D$2:$D$55723,집계!$D75,추출!$O$2:$O$55723,"정상*",추출!$F$2:$F$55723,집계!P$1,추출!$M$2:$M$55723,집계!P$2,추출!$J$2:$J$55723,"&lt;="&amp;VLOOKUP(P$2,환경!$A$3:$B$8,2),추출!$Q$2:$Q$55723,"A")</f>
        <v>0</v>
      </c>
      <c r="Q75" s="4">
        <f ca="1">SUMIFS(추출!$H$2:$H$55723,추출!$P$2:$P$55723,집계!$C75,추출!$D$2:$D$55723,집계!$D75,추출!$O$2:$O$55723,"정상*",추출!$F$2:$F$55723,집계!Q$1,추출!$M$2:$M$55723,집계!Q$2,추출!$J$2:$J$55723,"&lt;="&amp;VLOOKUP(Q$2,환경!$A$3:$B$8,2),추출!$Q$2:$Q$55723,"A")</f>
        <v>0</v>
      </c>
      <c r="R75" s="4">
        <f t="shared" ca="1" si="84"/>
        <v>0</v>
      </c>
      <c r="S75" s="25">
        <f t="shared" ca="1" si="85"/>
        <v>208980</v>
      </c>
      <c r="T75" s="4">
        <f ca="1">SUMIFS(추출!$H$2:$H$55723,추출!$P$2:$P$55723,집계!$C75,추출!$D$2:$D$55723,집계!$D75,추출!$O$2:$O$55723,"정상*",추출!$F$2:$F$55723,집계!T$1,추출!$M$2:$M$55723,집계!T$2,추출!$J$2:$J$55723,"&lt;="&amp;VLOOKUP(T$2,환경!$A$3:$B$8,2),추출!$Q$2:$Q$55723,"A")</f>
        <v>30800</v>
      </c>
      <c r="U75" s="4">
        <f ca="1">SUMIFS(추출!$H$2:$H$55723,추출!$P$2:$P$55723,집계!$C75,추출!$D$2:$D$55723,집계!$D75,추출!$O$2:$O$55723,"정상*",추출!$F$2:$F$55723,집계!U$1,추출!$M$2:$M$55723,집계!U$2,추출!$J$2:$J$55723,"&lt;="&amp;VLOOKUP(U$2,환경!$A$3:$B$8,2),추출!$Q$2:$Q$55723,"A")</f>
        <v>0</v>
      </c>
      <c r="V75" s="4">
        <f t="shared" ca="1" si="86"/>
        <v>30800</v>
      </c>
      <c r="W75" s="25">
        <f t="shared" ca="1" si="87"/>
        <v>178180</v>
      </c>
      <c r="X75" s="4">
        <f ca="1">SUMIFS(추출!$H$2:$H$55723,추출!$P$2:$P$55723,집계!$C75,추출!$D$2:$D$55723,집계!$D75,추출!$O$2:$O$55723,"유지*",추출!$F$2:$F$55723,집계!X$1,추출!$M$2:$M$55723,집계!X$2,추출!$J$2:$J$55723,"&lt;="&amp;VLOOKUP(X$2,환경!$A$3:$B$8,2),추출!$Q$2:$Q$55723,"B")</f>
        <v>208980</v>
      </c>
      <c r="Y75" s="4">
        <f ca="1">SUMIFS(추출!$H$2:$H$55723,추출!$P$2:$P$55723,집계!$C75,추출!$D$2:$D$55723,집계!$D75,추출!$O$2:$O$55723,"유지*",추출!$F$2:$F$55723,집계!Y$1,추출!$M$2:$M$55723,집계!Y$2,추출!$J$2:$J$55723,"&lt;="&amp;VLOOKUP(Y$2,환경!$A$3:$B$8,2),추출!$Q$2:$Q$55723,"B")</f>
        <v>0</v>
      </c>
      <c r="Z75" s="4">
        <f t="shared" ca="1" si="10"/>
        <v>208980</v>
      </c>
      <c r="AA75" s="25">
        <f t="shared" ca="1" si="88"/>
        <v>0</v>
      </c>
      <c r="AB75" s="4">
        <f ca="1">SUMIFS(추출!$H$2:$H$55723,추출!$P$2:$P$55723,집계!$C75,추출!$D$2:$D$55723,집계!$D75,추출!$O$2:$O$55723,"정상*",추출!$F$2:$F$55723,집계!AB$1,추출!$M$2:$M$55723,집계!AB$2,추출!$J$2:$J$55723,"&lt;="&amp;VLOOKUP(AB$2,환경!$A$3:$B$8,2),추출!$Q$2:$Q$55723,"A")</f>
        <v>0</v>
      </c>
      <c r="AC75" s="4">
        <f ca="1">SUMIFS(추출!$H$2:$H$55723,추출!$P$2:$P$55723,집계!$C75,추출!$D$2:$D$55723,집계!$D75,추출!$O$2:$O$55723,"정상*",추출!$F$2:$F$55723,집계!AC$1,추출!$M$2:$M$55723,집계!AC$2,추출!$J$2:$J$55723,"&lt;="&amp;VLOOKUP(AC$2,환경!$A$3:$B$8,2),추출!$Q$2:$Q$55723,"A")</f>
        <v>0</v>
      </c>
      <c r="AD75" s="4">
        <f t="shared" ca="1" si="218"/>
        <v>0</v>
      </c>
      <c r="AE75" s="25">
        <f t="shared" ca="1" si="77"/>
        <v>208980</v>
      </c>
    </row>
    <row r="76" spans="1:31">
      <c r="A76" s="4">
        <f>VLOOKUP($C76,환경!$T$3:$V$22,3,0)</f>
        <v>2</v>
      </c>
      <c r="B76" s="4" t="str">
        <f t="shared" ca="1" si="90"/>
        <v>자율</v>
      </c>
      <c r="C76" s="6" t="s">
        <v>10</v>
      </c>
      <c r="D76" s="7" t="s">
        <v>137</v>
      </c>
      <c r="E76" s="4">
        <f ca="1">SUMIFS(추출!$H$2:$H$55723,추출!$P$2:$P$55723,집계!$C76,추출!$D$2:$D$55723,집계!$D76,추출!$O$2:$O$55723,"정상*",추출!$F$2:$F$55723,집계!E$1,추출!$M$2:$M$55723,집계!E$2,추출!$J$2:$J$55723,"&lt;="&amp;VLOOKUP(E$2,환경!$A$3:$B$8,2),추출!$Q$2:$Q$55723,"A")</f>
        <v>76281</v>
      </c>
      <c r="F76" s="4">
        <f ca="1">SUMIFS(추출!$H$2:$H$55723,추출!$P$2:$P$55723,집계!$C76,추출!$D$2:$D$55723,집계!$D76,추출!$O$2:$O$55723,"정상*",추출!$F$2:$F$55723,집계!F$1,추출!$M$2:$M$55723,집계!F$2,추출!$J$2:$J$55723,"&lt;="&amp;VLOOKUP(F$2,환경!$A$3:$B$8,2),추출!$Q$2:$Q$55723,"A")</f>
        <v>0</v>
      </c>
      <c r="G76" s="4">
        <f t="shared" ca="1" si="79"/>
        <v>76281</v>
      </c>
      <c r="H76" s="4">
        <f ca="1">SUMIFS(추출!$H$2:$H$55723,추출!$P$2:$P$55723,집계!$C76,추출!$D$2:$D$55723,집계!$D76,추출!$O$2:$O$55723,"정상*",추출!$F$2:$F$55723,집계!H$1,추출!$M$2:$M$55723,집계!H$2,추출!$J$2:$J$55723,"&lt;="&amp;VLOOKUP(H$2,환경!$A$3:$B$8,2),추출!$Q$2:$Q$55723,"A")</f>
        <v>115810</v>
      </c>
      <c r="I76" s="4">
        <f ca="1">SUMIFS(추출!$H$2:$H$55723,추출!$P$2:$P$55723,집계!$C76,추출!$D$2:$D$55723,집계!$D76,추출!$O$2:$O$55723,"정상*",추출!$F$2:$F$55723,집계!I$1,추출!$M$2:$M$55723,집계!I$2,추출!$J$2:$J$55723,"&lt;="&amp;VLOOKUP(I$2,환경!$A$3:$B$8,2),추출!$Q$2:$Q$55723,"A")</f>
        <v>0</v>
      </c>
      <c r="J76" s="4">
        <f t="shared" ca="1" si="80"/>
        <v>115810</v>
      </c>
      <c r="K76" s="25">
        <f t="shared" ca="1" si="81"/>
        <v>-39529</v>
      </c>
      <c r="L76" s="4">
        <f ca="1">SUMIFS(추출!$H$2:$H$55723,추출!$P$2:$P$55723,집계!$C76,추출!$D$2:$D$55723,집계!$D76,추출!$O$2:$O$55723,"정상*",추출!$F$2:$F$55723,집계!L$1,추출!$M$2:$M$55723,집계!L$2,추출!$J$2:$J$55723,"&lt;="&amp;VLOOKUP(L$2,환경!$A$3:$B$8,2),추출!$Q$2:$Q$55723,"A")</f>
        <v>102200</v>
      </c>
      <c r="M76" s="4">
        <f ca="1">SUMIFS(추출!$H$2:$H$55723,추출!$P$2:$P$55723,집계!$C76,추출!$D$2:$D$55723,집계!$D76,추출!$O$2:$O$55723,"정상*",추출!$F$2:$F$55723,집계!M$1,추출!$M$2:$M$55723,집계!M$2,추출!$J$2:$J$55723,"&lt;="&amp;VLOOKUP(M$2,환경!$A$3:$B$8,2),추출!$Q$2:$Q$55723,"A")</f>
        <v>0</v>
      </c>
      <c r="N76" s="4">
        <f t="shared" ca="1" si="82"/>
        <v>102200</v>
      </c>
      <c r="O76" s="25">
        <f t="shared" ca="1" si="83"/>
        <v>-25919</v>
      </c>
      <c r="P76" s="4">
        <f ca="1">SUMIFS(추출!$H$2:$H$55723,추출!$P$2:$P$55723,집계!$C76,추출!$D$2:$D$55723,집계!$D76,추출!$O$2:$O$55723,"정상*",추출!$F$2:$F$55723,집계!P$1,추출!$M$2:$M$55723,집계!P$2,추출!$J$2:$J$55723,"&lt;="&amp;VLOOKUP(P$2,환경!$A$3:$B$8,2),추출!$Q$2:$Q$55723,"A")</f>
        <v>0</v>
      </c>
      <c r="Q76" s="4">
        <f ca="1">SUMIFS(추출!$H$2:$H$55723,추출!$P$2:$P$55723,집계!$C76,추출!$D$2:$D$55723,집계!$D76,추출!$O$2:$O$55723,"정상*",추출!$F$2:$F$55723,집계!Q$1,추출!$M$2:$M$55723,집계!Q$2,추출!$J$2:$J$55723,"&lt;="&amp;VLOOKUP(Q$2,환경!$A$3:$B$8,2),추출!$Q$2:$Q$55723,"A")</f>
        <v>0</v>
      </c>
      <c r="R76" s="4">
        <f t="shared" ca="1" si="84"/>
        <v>0</v>
      </c>
      <c r="S76" s="25">
        <f t="shared" ca="1" si="85"/>
        <v>76281</v>
      </c>
      <c r="T76" s="4">
        <f ca="1">SUMIFS(추출!$H$2:$H$55723,추출!$P$2:$P$55723,집계!$C76,추출!$D$2:$D$55723,집계!$D76,추출!$O$2:$O$55723,"정상*",추출!$F$2:$F$55723,집계!T$1,추출!$M$2:$M$55723,집계!T$2,추출!$J$2:$J$55723,"&lt;="&amp;VLOOKUP(T$2,환경!$A$3:$B$8,2),추출!$Q$2:$Q$55723,"A")</f>
        <v>0</v>
      </c>
      <c r="U76" s="4">
        <f ca="1">SUMIFS(추출!$H$2:$H$55723,추출!$P$2:$P$55723,집계!$C76,추출!$D$2:$D$55723,집계!$D76,추출!$O$2:$O$55723,"정상*",추출!$F$2:$F$55723,집계!U$1,추출!$M$2:$M$55723,집계!U$2,추출!$J$2:$J$55723,"&lt;="&amp;VLOOKUP(U$2,환경!$A$3:$B$8,2),추출!$Q$2:$Q$55723,"A")</f>
        <v>0</v>
      </c>
      <c r="V76" s="4">
        <f t="shared" ca="1" si="86"/>
        <v>0</v>
      </c>
      <c r="W76" s="25">
        <f t="shared" ca="1" si="87"/>
        <v>76281</v>
      </c>
      <c r="X76" s="4">
        <f ca="1">SUMIFS(추출!$H$2:$H$55723,추출!$P$2:$P$55723,집계!$C76,추출!$D$2:$D$55723,집계!$D76,추출!$O$2:$O$55723,"유지*",추출!$F$2:$F$55723,집계!X$1,추출!$M$2:$M$55723,집계!X$2,추출!$J$2:$J$55723,"&lt;="&amp;VLOOKUP(X$2,환경!$A$3:$B$8,2),추출!$Q$2:$Q$55723,"B")</f>
        <v>76281</v>
      </c>
      <c r="Y76" s="4">
        <f ca="1">SUMIFS(추출!$H$2:$H$55723,추출!$P$2:$P$55723,집계!$C76,추출!$D$2:$D$55723,집계!$D76,추출!$O$2:$O$55723,"유지*",추출!$F$2:$F$55723,집계!Y$1,추출!$M$2:$M$55723,집계!Y$2,추출!$J$2:$J$55723,"&lt;="&amp;VLOOKUP(Y$2,환경!$A$3:$B$8,2),추출!$Q$2:$Q$55723,"B")</f>
        <v>0</v>
      </c>
      <c r="Z76" s="4">
        <f t="shared" ca="1" si="10"/>
        <v>76281</v>
      </c>
      <c r="AA76" s="25">
        <f t="shared" ca="1" si="88"/>
        <v>0</v>
      </c>
      <c r="AB76" s="4">
        <f ca="1">SUMIFS(추출!$H$2:$H$55723,추출!$P$2:$P$55723,집계!$C76,추출!$D$2:$D$55723,집계!$D76,추출!$O$2:$O$55723,"정상*",추출!$F$2:$F$55723,집계!AB$1,추출!$M$2:$M$55723,집계!AB$2,추출!$J$2:$J$55723,"&lt;="&amp;VLOOKUP(AB$2,환경!$A$3:$B$8,2),추출!$Q$2:$Q$55723,"A")</f>
        <v>0</v>
      </c>
      <c r="AC76" s="4">
        <f ca="1">SUMIFS(추출!$H$2:$H$55723,추출!$P$2:$P$55723,집계!$C76,추출!$D$2:$D$55723,집계!$D76,추출!$O$2:$O$55723,"정상*",추출!$F$2:$F$55723,집계!AC$1,추출!$M$2:$M$55723,집계!AC$2,추출!$J$2:$J$55723,"&lt;="&amp;VLOOKUP(AC$2,환경!$A$3:$B$8,2),추출!$Q$2:$Q$55723,"A")</f>
        <v>0</v>
      </c>
      <c r="AD76" s="4">
        <f t="shared" ca="1" si="218"/>
        <v>0</v>
      </c>
      <c r="AE76" s="25">
        <f t="shared" ca="1" si="77"/>
        <v>76281</v>
      </c>
    </row>
    <row r="77" spans="1:31">
      <c r="A77" s="4">
        <f>VLOOKUP($C77,환경!$T$3:$V$22,3,0)</f>
        <v>2</v>
      </c>
      <c r="B77" s="4" t="str">
        <f t="shared" ca="1" si="90"/>
        <v>자율</v>
      </c>
      <c r="C77" s="6" t="s">
        <v>10</v>
      </c>
      <c r="D77" s="7" t="s">
        <v>144</v>
      </c>
      <c r="E77" s="4">
        <f ca="1">SUMIFS(추출!$H$2:$H$55723,추출!$P$2:$P$55723,집계!$C77,추출!$D$2:$D$55723,집계!$D77,추출!$O$2:$O$55723,"정상*",추출!$F$2:$F$55723,집계!E$1,추출!$M$2:$M$55723,집계!E$2,추출!$J$2:$J$55723,"&lt;="&amp;VLOOKUP(E$2,환경!$A$3:$B$8,2),추출!$Q$2:$Q$55723,"A")</f>
        <v>351627</v>
      </c>
      <c r="F77" s="4">
        <f ca="1">SUMIFS(추출!$H$2:$H$55723,추출!$P$2:$P$55723,집계!$C77,추출!$D$2:$D$55723,집계!$D77,추출!$O$2:$O$55723,"정상*",추출!$F$2:$F$55723,집계!F$1,추출!$M$2:$M$55723,집계!F$2,추출!$J$2:$J$55723,"&lt;="&amp;VLOOKUP(F$2,환경!$A$3:$B$8,2),추출!$Q$2:$Q$55723,"A")</f>
        <v>48900</v>
      </c>
      <c r="G77" s="4">
        <f t="shared" ca="1" si="79"/>
        <v>400527</v>
      </c>
      <c r="H77" s="4">
        <f ca="1">SUMIFS(추출!$H$2:$H$55723,추출!$P$2:$P$55723,집계!$C77,추출!$D$2:$D$55723,집계!$D77,추출!$O$2:$O$55723,"정상*",추출!$F$2:$F$55723,집계!H$1,추출!$M$2:$M$55723,집계!H$2,추출!$J$2:$J$55723,"&lt;="&amp;VLOOKUP(H$2,환경!$A$3:$B$8,2),추출!$Q$2:$Q$55723,"A")</f>
        <v>332904</v>
      </c>
      <c r="I77" s="4">
        <f ca="1">SUMIFS(추출!$H$2:$H$55723,추출!$P$2:$P$55723,집계!$C77,추출!$D$2:$D$55723,집계!$D77,추출!$O$2:$O$55723,"정상*",추출!$F$2:$F$55723,집계!I$1,추출!$M$2:$M$55723,집계!I$2,추출!$J$2:$J$55723,"&lt;="&amp;VLOOKUP(I$2,환경!$A$3:$B$8,2),추출!$Q$2:$Q$55723,"A")</f>
        <v>0</v>
      </c>
      <c r="J77" s="4">
        <f t="shared" ca="1" si="80"/>
        <v>332904</v>
      </c>
      <c r="K77" s="25">
        <f t="shared" ca="1" si="81"/>
        <v>67623</v>
      </c>
      <c r="L77" s="4">
        <f ca="1">SUMIFS(추출!$H$2:$H$55723,추출!$P$2:$P$55723,집계!$C77,추출!$D$2:$D$55723,집계!$D77,추출!$O$2:$O$55723,"정상*",추출!$F$2:$F$55723,집계!L$1,추출!$M$2:$M$55723,집계!L$2,추출!$J$2:$J$55723,"&lt;="&amp;VLOOKUP(L$2,환경!$A$3:$B$8,2),추출!$Q$2:$Q$55723,"A")</f>
        <v>284721</v>
      </c>
      <c r="M77" s="4">
        <f ca="1">SUMIFS(추출!$H$2:$H$55723,추출!$P$2:$P$55723,집계!$C77,추출!$D$2:$D$55723,집계!$D77,추출!$O$2:$O$55723,"정상*",추출!$F$2:$F$55723,집계!M$1,추출!$M$2:$M$55723,집계!M$2,추출!$J$2:$J$55723,"&lt;="&amp;VLOOKUP(M$2,환경!$A$3:$B$8,2),추출!$Q$2:$Q$55723,"A")</f>
        <v>0</v>
      </c>
      <c r="N77" s="4">
        <f t="shared" ca="1" si="82"/>
        <v>284721</v>
      </c>
      <c r="O77" s="25">
        <f t="shared" ca="1" si="83"/>
        <v>115806</v>
      </c>
      <c r="P77" s="4">
        <f ca="1">SUMIFS(추출!$H$2:$H$55723,추출!$P$2:$P$55723,집계!$C77,추출!$D$2:$D$55723,집계!$D77,추출!$O$2:$O$55723,"정상*",추출!$F$2:$F$55723,집계!P$1,추출!$M$2:$M$55723,집계!P$2,추출!$J$2:$J$55723,"&lt;="&amp;VLOOKUP(P$2,환경!$A$3:$B$8,2),추출!$Q$2:$Q$55723,"A")</f>
        <v>916844</v>
      </c>
      <c r="Q77" s="4">
        <f ca="1">SUMIFS(추출!$H$2:$H$55723,추출!$P$2:$P$55723,집계!$C77,추출!$D$2:$D$55723,집계!$D77,추출!$O$2:$O$55723,"정상*",추출!$F$2:$F$55723,집계!Q$1,추출!$M$2:$M$55723,집계!Q$2,추출!$J$2:$J$55723,"&lt;="&amp;VLOOKUP(Q$2,환경!$A$3:$B$8,2),추출!$Q$2:$Q$55723,"A")</f>
        <v>0</v>
      </c>
      <c r="R77" s="4">
        <f t="shared" ca="1" si="84"/>
        <v>916844</v>
      </c>
      <c r="S77" s="25">
        <f t="shared" ca="1" si="85"/>
        <v>-516317</v>
      </c>
      <c r="T77" s="4">
        <f ca="1">SUMIFS(추출!$H$2:$H$55723,추출!$P$2:$P$55723,집계!$C77,추출!$D$2:$D$55723,집계!$D77,추출!$O$2:$O$55723,"정상*",추출!$F$2:$F$55723,집계!T$1,추출!$M$2:$M$55723,집계!T$2,추출!$J$2:$J$55723,"&lt;="&amp;VLOOKUP(T$2,환경!$A$3:$B$8,2),추출!$Q$2:$Q$55723,"A")</f>
        <v>396780</v>
      </c>
      <c r="U77" s="4">
        <f ca="1">SUMIFS(추출!$H$2:$H$55723,추출!$P$2:$P$55723,집계!$C77,추출!$D$2:$D$55723,집계!$D77,추출!$O$2:$O$55723,"정상*",추출!$F$2:$F$55723,집계!U$1,추출!$M$2:$M$55723,집계!U$2,추출!$J$2:$J$55723,"&lt;="&amp;VLOOKUP(U$2,환경!$A$3:$B$8,2),추출!$Q$2:$Q$55723,"A")</f>
        <v>0</v>
      </c>
      <c r="V77" s="4">
        <f t="shared" ca="1" si="86"/>
        <v>396780</v>
      </c>
      <c r="W77" s="25">
        <f t="shared" ca="1" si="87"/>
        <v>3747</v>
      </c>
      <c r="X77" s="4">
        <f ca="1">SUMIFS(추출!$H$2:$H$55723,추출!$P$2:$P$55723,집계!$C77,추출!$D$2:$D$55723,집계!$D77,추출!$O$2:$O$55723,"유지*",추출!$F$2:$F$55723,집계!X$1,추출!$M$2:$M$55723,집계!X$2,추출!$J$2:$J$55723,"&lt;="&amp;VLOOKUP(X$2,환경!$A$3:$B$8,2),추출!$Q$2:$Q$55723,"B")</f>
        <v>426837</v>
      </c>
      <c r="Y77" s="4">
        <f ca="1">SUMIFS(추출!$H$2:$H$55723,추출!$P$2:$P$55723,집계!$C77,추출!$D$2:$D$55723,집계!$D77,추출!$O$2:$O$55723,"유지*",추출!$F$2:$F$55723,집계!Y$1,추출!$M$2:$M$55723,집계!Y$2,추출!$J$2:$J$55723,"&lt;="&amp;VLOOKUP(Y$2,환경!$A$3:$B$8,2),추출!$Q$2:$Q$55723,"B")</f>
        <v>48900</v>
      </c>
      <c r="Z77" s="4">
        <f t="shared" ca="1" si="10"/>
        <v>475737</v>
      </c>
      <c r="AA77" s="25">
        <f t="shared" ca="1" si="88"/>
        <v>-75210</v>
      </c>
      <c r="AB77" s="4">
        <f ca="1">SUMIFS(추출!$H$2:$H$55723,추출!$P$2:$P$55723,집계!$C77,추출!$D$2:$D$55723,집계!$D77,추출!$O$2:$O$55723,"정상*",추출!$F$2:$F$55723,집계!AB$1,추출!$M$2:$M$55723,집계!AB$2,추출!$J$2:$J$55723,"&lt;="&amp;VLOOKUP(AB$2,환경!$A$3:$B$8,2),추출!$Q$2:$Q$55723,"A")</f>
        <v>0</v>
      </c>
      <c r="AC77" s="4">
        <f ca="1">SUMIFS(추출!$H$2:$H$55723,추출!$P$2:$P$55723,집계!$C77,추출!$D$2:$D$55723,집계!$D77,추출!$O$2:$O$55723,"정상*",추출!$F$2:$F$55723,집계!AC$1,추출!$M$2:$M$55723,집계!AC$2,추출!$J$2:$J$55723,"&lt;="&amp;VLOOKUP(AC$2,환경!$A$3:$B$8,2),추출!$Q$2:$Q$55723,"A")</f>
        <v>0</v>
      </c>
      <c r="AD77" s="4">
        <f t="shared" ca="1" si="218"/>
        <v>0</v>
      </c>
      <c r="AE77" s="25">
        <f t="shared" ca="1" si="77"/>
        <v>400527</v>
      </c>
    </row>
    <row r="78" spans="1:31">
      <c r="A78" s="4">
        <f>VLOOKUP($C78,환경!$T$3:$V$22,3,0)</f>
        <v>2</v>
      </c>
      <c r="B78" s="4" t="str">
        <f t="shared" ca="1" si="90"/>
        <v>자율</v>
      </c>
      <c r="C78" s="6" t="s">
        <v>10</v>
      </c>
      <c r="D78" s="7" t="s">
        <v>111</v>
      </c>
      <c r="E78" s="4">
        <f ca="1">SUMIFS(추출!$H$2:$H$55723,추출!$P$2:$P$55723,집계!$C78,추출!$D$2:$D$55723,집계!$D78,추출!$O$2:$O$55723,"정상*",추출!$F$2:$F$55723,집계!E$1,추출!$M$2:$M$55723,집계!E$2,추출!$J$2:$J$55723,"&lt;="&amp;VLOOKUP(E$2,환경!$A$3:$B$8,2),추출!$Q$2:$Q$55723,"A")</f>
        <v>0</v>
      </c>
      <c r="F78" s="4">
        <f ca="1">SUMIFS(추출!$H$2:$H$55723,추출!$P$2:$P$55723,집계!$C78,추출!$D$2:$D$55723,집계!$D78,추출!$O$2:$O$55723,"정상*",추출!$F$2:$F$55723,집계!F$1,추출!$M$2:$M$55723,집계!F$2,추출!$J$2:$J$55723,"&lt;="&amp;VLOOKUP(F$2,환경!$A$3:$B$8,2),추출!$Q$2:$Q$55723,"A")</f>
        <v>0</v>
      </c>
      <c r="G78" s="4">
        <f t="shared" ca="1" si="79"/>
        <v>0</v>
      </c>
      <c r="H78" s="4">
        <f ca="1">SUMIFS(추출!$H$2:$H$55723,추출!$P$2:$P$55723,집계!$C78,추출!$D$2:$D$55723,집계!$D78,추출!$O$2:$O$55723,"정상*",추출!$F$2:$F$55723,집계!H$1,추출!$M$2:$M$55723,집계!H$2,추출!$J$2:$J$55723,"&lt;="&amp;VLOOKUP(H$2,환경!$A$3:$B$8,2),추출!$Q$2:$Q$55723,"A")</f>
        <v>0</v>
      </c>
      <c r="I78" s="4">
        <f ca="1">SUMIFS(추출!$H$2:$H$55723,추출!$P$2:$P$55723,집계!$C78,추출!$D$2:$D$55723,집계!$D78,추출!$O$2:$O$55723,"정상*",추출!$F$2:$F$55723,집계!I$1,추출!$M$2:$M$55723,집계!I$2,추출!$J$2:$J$55723,"&lt;="&amp;VLOOKUP(I$2,환경!$A$3:$B$8,2),추출!$Q$2:$Q$55723,"A")</f>
        <v>0</v>
      </c>
      <c r="J78" s="4">
        <f t="shared" ca="1" si="80"/>
        <v>0</v>
      </c>
      <c r="K78" s="25">
        <f t="shared" ca="1" si="81"/>
        <v>0</v>
      </c>
      <c r="L78" s="4">
        <f ca="1">SUMIFS(추출!$H$2:$H$55723,추출!$P$2:$P$55723,집계!$C78,추출!$D$2:$D$55723,집계!$D78,추출!$O$2:$O$55723,"정상*",추출!$F$2:$F$55723,집계!L$1,추출!$M$2:$M$55723,집계!L$2,추출!$J$2:$J$55723,"&lt;="&amp;VLOOKUP(L$2,환경!$A$3:$B$8,2),추출!$Q$2:$Q$55723,"A")</f>
        <v>0</v>
      </c>
      <c r="M78" s="4">
        <f ca="1">SUMIFS(추출!$H$2:$H$55723,추출!$P$2:$P$55723,집계!$C78,추출!$D$2:$D$55723,집계!$D78,추출!$O$2:$O$55723,"정상*",추출!$F$2:$F$55723,집계!M$1,추출!$M$2:$M$55723,집계!M$2,추출!$J$2:$J$55723,"&lt;="&amp;VLOOKUP(M$2,환경!$A$3:$B$8,2),추출!$Q$2:$Q$55723,"A")</f>
        <v>0</v>
      </c>
      <c r="N78" s="4">
        <f t="shared" ca="1" si="82"/>
        <v>0</v>
      </c>
      <c r="O78" s="25">
        <f t="shared" ca="1" si="83"/>
        <v>0</v>
      </c>
      <c r="P78" s="4">
        <f ca="1">SUMIFS(추출!$H$2:$H$55723,추출!$P$2:$P$55723,집계!$C78,추출!$D$2:$D$55723,집계!$D78,추출!$O$2:$O$55723,"정상*",추출!$F$2:$F$55723,집계!P$1,추출!$M$2:$M$55723,집계!P$2,추출!$J$2:$J$55723,"&lt;="&amp;VLOOKUP(P$2,환경!$A$3:$B$8,2),추출!$Q$2:$Q$55723,"A")</f>
        <v>0</v>
      </c>
      <c r="Q78" s="4">
        <f ca="1">SUMIFS(추출!$H$2:$H$55723,추출!$P$2:$P$55723,집계!$C78,추출!$D$2:$D$55723,집계!$D78,추출!$O$2:$O$55723,"정상*",추출!$F$2:$F$55723,집계!Q$1,추출!$M$2:$M$55723,집계!Q$2,추출!$J$2:$J$55723,"&lt;="&amp;VLOOKUP(Q$2,환경!$A$3:$B$8,2),추출!$Q$2:$Q$55723,"A")</f>
        <v>0</v>
      </c>
      <c r="R78" s="4">
        <f t="shared" ca="1" si="84"/>
        <v>0</v>
      </c>
      <c r="S78" s="25">
        <f t="shared" ca="1" si="85"/>
        <v>0</v>
      </c>
      <c r="T78" s="4">
        <f ca="1">SUMIFS(추출!$H$2:$H$55723,추출!$P$2:$P$55723,집계!$C78,추출!$D$2:$D$55723,집계!$D78,추출!$O$2:$O$55723,"정상*",추출!$F$2:$F$55723,집계!T$1,추출!$M$2:$M$55723,집계!T$2,추출!$J$2:$J$55723,"&lt;="&amp;VLOOKUP(T$2,환경!$A$3:$B$8,2),추출!$Q$2:$Q$55723,"A")</f>
        <v>0</v>
      </c>
      <c r="U78" s="4">
        <f ca="1">SUMIFS(추출!$H$2:$H$55723,추출!$P$2:$P$55723,집계!$C78,추출!$D$2:$D$55723,집계!$D78,추출!$O$2:$O$55723,"정상*",추출!$F$2:$F$55723,집계!U$1,추출!$M$2:$M$55723,집계!U$2,추출!$J$2:$J$55723,"&lt;="&amp;VLOOKUP(U$2,환경!$A$3:$B$8,2),추출!$Q$2:$Q$55723,"A")</f>
        <v>0</v>
      </c>
      <c r="V78" s="4">
        <f t="shared" ca="1" si="86"/>
        <v>0</v>
      </c>
      <c r="W78" s="25">
        <f t="shared" ca="1" si="87"/>
        <v>0</v>
      </c>
      <c r="X78" s="4">
        <f ca="1">SUMIFS(추출!$H$2:$H$55723,추출!$P$2:$P$55723,집계!$C78,추출!$D$2:$D$55723,집계!$D78,추출!$O$2:$O$55723,"유지*",추출!$F$2:$F$55723,집계!X$1,추출!$M$2:$M$55723,집계!X$2,추출!$J$2:$J$55723,"&lt;="&amp;VLOOKUP(X$2,환경!$A$3:$B$8,2),추출!$Q$2:$Q$55723,"B")</f>
        <v>0</v>
      </c>
      <c r="Y78" s="4">
        <f ca="1">SUMIFS(추출!$H$2:$H$55723,추출!$P$2:$P$55723,집계!$C78,추출!$D$2:$D$55723,집계!$D78,추출!$O$2:$O$55723,"유지*",추출!$F$2:$F$55723,집계!Y$1,추출!$M$2:$M$55723,집계!Y$2,추출!$J$2:$J$55723,"&lt;="&amp;VLOOKUP(Y$2,환경!$A$3:$B$8,2),추출!$Q$2:$Q$55723,"B")</f>
        <v>0</v>
      </c>
      <c r="Z78" s="4">
        <f t="shared" ca="1" si="10"/>
        <v>0</v>
      </c>
      <c r="AA78" s="25">
        <f t="shared" ca="1" si="88"/>
        <v>0</v>
      </c>
      <c r="AB78" s="4">
        <f ca="1">SUMIFS(추출!$H$2:$H$55723,추출!$P$2:$P$55723,집계!$C78,추출!$D$2:$D$55723,집계!$D78,추출!$O$2:$O$55723,"정상*",추출!$F$2:$F$55723,집계!AB$1,추출!$M$2:$M$55723,집계!AB$2,추출!$J$2:$J$55723,"&lt;="&amp;VLOOKUP(AB$2,환경!$A$3:$B$8,2),추출!$Q$2:$Q$55723,"A")</f>
        <v>0</v>
      </c>
      <c r="AC78" s="4">
        <f ca="1">SUMIFS(추출!$H$2:$H$55723,추출!$P$2:$P$55723,집계!$C78,추출!$D$2:$D$55723,집계!$D78,추출!$O$2:$O$55723,"정상*",추출!$F$2:$F$55723,집계!AC$1,추출!$M$2:$M$55723,집계!AC$2,추출!$J$2:$J$55723,"&lt;="&amp;VLOOKUP(AC$2,환경!$A$3:$B$8,2),추출!$Q$2:$Q$55723,"A")</f>
        <v>0</v>
      </c>
      <c r="AD78" s="4">
        <f t="shared" ca="1" si="218"/>
        <v>0</v>
      </c>
      <c r="AE78" s="25">
        <f t="shared" ca="1" si="77"/>
        <v>0</v>
      </c>
    </row>
    <row r="79" spans="1:31">
      <c r="A79" s="4">
        <f>VLOOKUP($C79,환경!$T$3:$V$22,3,0)</f>
        <v>3</v>
      </c>
      <c r="B79" s="4" t="str">
        <f t="shared" ca="1" si="90"/>
        <v>자율</v>
      </c>
      <c r="C79" s="6" t="s">
        <v>198</v>
      </c>
      <c r="D79" s="7" t="s">
        <v>199</v>
      </c>
      <c r="E79" s="4">
        <f ca="1">SUMIFS(추출!$H$2:$H$55723,추출!$P$2:$P$55723,집계!$C79,추출!$D$2:$D$55723,집계!$D79,추출!$O$2:$O$55723,"정상*",추출!$F$2:$F$55723,집계!E$1,추출!$M$2:$M$55723,집계!E$2,추출!$J$2:$J$55723,"&lt;="&amp;VLOOKUP(E$2,환경!$A$3:$B$8,2),추출!$Q$2:$Q$55723,"A")</f>
        <v>0</v>
      </c>
      <c r="F79" s="4">
        <f ca="1">SUMIFS(추출!$H$2:$H$55723,추출!$P$2:$P$55723,집계!$C79,추출!$D$2:$D$55723,집계!$D79,추출!$O$2:$O$55723,"정상*",추출!$F$2:$F$55723,집계!F$1,추출!$M$2:$M$55723,집계!F$2,추출!$J$2:$J$55723,"&lt;="&amp;VLOOKUP(F$2,환경!$A$3:$B$8,2),추출!$Q$2:$Q$55723,"A")</f>
        <v>0</v>
      </c>
      <c r="G79" s="4">
        <f t="shared" ca="1" si="79"/>
        <v>0</v>
      </c>
      <c r="H79" s="4">
        <f ca="1">SUMIFS(추출!$H$2:$H$55723,추출!$P$2:$P$55723,집계!$C79,추출!$D$2:$D$55723,집계!$D79,추출!$O$2:$O$55723,"정상*",추출!$F$2:$F$55723,집계!H$1,추출!$M$2:$M$55723,집계!H$2,추출!$J$2:$J$55723,"&lt;="&amp;VLOOKUP(H$2,환경!$A$3:$B$8,2),추출!$Q$2:$Q$55723,"A")</f>
        <v>0</v>
      </c>
      <c r="I79" s="4">
        <f ca="1">SUMIFS(추출!$H$2:$H$55723,추출!$P$2:$P$55723,집계!$C79,추출!$D$2:$D$55723,집계!$D79,추출!$O$2:$O$55723,"정상*",추출!$F$2:$F$55723,집계!I$1,추출!$M$2:$M$55723,집계!I$2,추출!$J$2:$J$55723,"&lt;="&amp;VLOOKUP(I$2,환경!$A$3:$B$8,2),추출!$Q$2:$Q$55723,"A")</f>
        <v>0</v>
      </c>
      <c r="J79" s="4">
        <f t="shared" ca="1" si="80"/>
        <v>0</v>
      </c>
      <c r="K79" s="25">
        <f t="shared" ca="1" si="81"/>
        <v>0</v>
      </c>
      <c r="L79" s="4">
        <f ca="1">SUMIFS(추출!$H$2:$H$55723,추출!$P$2:$P$55723,집계!$C79,추출!$D$2:$D$55723,집계!$D79,추출!$O$2:$O$55723,"정상*",추출!$F$2:$F$55723,집계!L$1,추출!$M$2:$M$55723,집계!L$2,추출!$J$2:$J$55723,"&lt;="&amp;VLOOKUP(L$2,환경!$A$3:$B$8,2),추출!$Q$2:$Q$55723,"A")</f>
        <v>0</v>
      </c>
      <c r="M79" s="4">
        <f ca="1">SUMIFS(추출!$H$2:$H$55723,추출!$P$2:$P$55723,집계!$C79,추출!$D$2:$D$55723,집계!$D79,추출!$O$2:$O$55723,"정상*",추출!$F$2:$F$55723,집계!M$1,추출!$M$2:$M$55723,집계!M$2,추출!$J$2:$J$55723,"&lt;="&amp;VLOOKUP(M$2,환경!$A$3:$B$8,2),추출!$Q$2:$Q$55723,"A")</f>
        <v>0</v>
      </c>
      <c r="N79" s="4">
        <f t="shared" ca="1" si="82"/>
        <v>0</v>
      </c>
      <c r="O79" s="25">
        <f t="shared" ca="1" si="83"/>
        <v>0</v>
      </c>
      <c r="P79" s="4">
        <f ca="1">SUMIFS(추출!$H$2:$H$55723,추출!$P$2:$P$55723,집계!$C79,추출!$D$2:$D$55723,집계!$D79,추출!$O$2:$O$55723,"정상*",추출!$F$2:$F$55723,집계!P$1,추출!$M$2:$M$55723,집계!P$2,추출!$J$2:$J$55723,"&lt;="&amp;VLOOKUP(P$2,환경!$A$3:$B$8,2),추출!$Q$2:$Q$55723,"A")</f>
        <v>0</v>
      </c>
      <c r="Q79" s="4">
        <f ca="1">SUMIFS(추출!$H$2:$H$55723,추출!$P$2:$P$55723,집계!$C79,추출!$D$2:$D$55723,집계!$D79,추출!$O$2:$O$55723,"정상*",추출!$F$2:$F$55723,집계!Q$1,추출!$M$2:$M$55723,집계!Q$2,추출!$J$2:$J$55723,"&lt;="&amp;VLOOKUP(Q$2,환경!$A$3:$B$8,2),추출!$Q$2:$Q$55723,"A")</f>
        <v>0</v>
      </c>
      <c r="R79" s="4">
        <f t="shared" ca="1" si="84"/>
        <v>0</v>
      </c>
      <c r="S79" s="25">
        <f t="shared" ca="1" si="85"/>
        <v>0</v>
      </c>
      <c r="T79" s="4">
        <f ca="1">SUMIFS(추출!$H$2:$H$55723,추출!$P$2:$P$55723,집계!$C79,추출!$D$2:$D$55723,집계!$D79,추출!$O$2:$O$55723,"정상*",추출!$F$2:$F$55723,집계!T$1,추출!$M$2:$M$55723,집계!T$2,추출!$J$2:$J$55723,"&lt;="&amp;VLOOKUP(T$2,환경!$A$3:$B$8,2),추출!$Q$2:$Q$55723,"A")</f>
        <v>0</v>
      </c>
      <c r="U79" s="4">
        <f ca="1">SUMIFS(추출!$H$2:$H$55723,추출!$P$2:$P$55723,집계!$C79,추출!$D$2:$D$55723,집계!$D79,추출!$O$2:$O$55723,"정상*",추출!$F$2:$F$55723,집계!U$1,추출!$M$2:$M$55723,집계!U$2,추출!$J$2:$J$55723,"&lt;="&amp;VLOOKUP(U$2,환경!$A$3:$B$8,2),추출!$Q$2:$Q$55723,"A")</f>
        <v>0</v>
      </c>
      <c r="V79" s="4">
        <f t="shared" ca="1" si="86"/>
        <v>0</v>
      </c>
      <c r="W79" s="25">
        <f t="shared" ca="1" si="87"/>
        <v>0</v>
      </c>
      <c r="X79" s="4">
        <f ca="1">SUMIFS(추출!$H$2:$H$55723,추출!$P$2:$P$55723,집계!$C79,추출!$D$2:$D$55723,집계!$D79,추출!$O$2:$O$55723,"유지*",추출!$F$2:$F$55723,집계!X$1,추출!$M$2:$M$55723,집계!X$2,추출!$J$2:$J$55723,"&lt;="&amp;VLOOKUP(X$2,환경!$A$3:$B$8,2),추출!$Q$2:$Q$55723,"B")</f>
        <v>0</v>
      </c>
      <c r="Y79" s="4">
        <f ca="1">SUMIFS(추출!$H$2:$H$55723,추출!$P$2:$P$55723,집계!$C79,추출!$D$2:$D$55723,집계!$D79,추출!$O$2:$O$55723,"유지*",추출!$F$2:$F$55723,집계!Y$1,추출!$M$2:$M$55723,집계!Y$2,추출!$J$2:$J$55723,"&lt;="&amp;VLOOKUP(Y$2,환경!$A$3:$B$8,2),추출!$Q$2:$Q$55723,"B")</f>
        <v>0</v>
      </c>
      <c r="Z79" s="4">
        <f t="shared" ca="1" si="10"/>
        <v>0</v>
      </c>
      <c r="AA79" s="25">
        <f t="shared" ca="1" si="88"/>
        <v>0</v>
      </c>
      <c r="AB79" s="4">
        <f ca="1">SUMIFS(추출!$H$2:$H$55723,추출!$P$2:$P$55723,집계!$C79,추출!$D$2:$D$55723,집계!$D79,추출!$O$2:$O$55723,"정상*",추출!$F$2:$F$55723,집계!AB$1,추출!$M$2:$M$55723,집계!AB$2,추출!$J$2:$J$55723,"&lt;="&amp;VLOOKUP(AB$2,환경!$A$3:$B$8,2),추출!$Q$2:$Q$55723,"A")</f>
        <v>0</v>
      </c>
      <c r="AC79" s="4">
        <f ca="1">SUMIFS(추출!$H$2:$H$55723,추출!$P$2:$P$55723,집계!$C79,추출!$D$2:$D$55723,집계!$D79,추출!$O$2:$O$55723,"정상*",추출!$F$2:$F$55723,집계!AC$1,추출!$M$2:$M$55723,집계!AC$2,추출!$J$2:$J$55723,"&lt;="&amp;VLOOKUP(AC$2,환경!$A$3:$B$8,2),추출!$Q$2:$Q$55723,"A")</f>
        <v>0</v>
      </c>
      <c r="AD79" s="4">
        <f t="shared" ca="1" si="218"/>
        <v>0</v>
      </c>
      <c r="AE79" s="25">
        <f t="shared" ca="1" si="77"/>
        <v>0</v>
      </c>
    </row>
    <row r="80" spans="1:31">
      <c r="A80" s="4">
        <f>VLOOKUP($C80,환경!$T$3:$V$22,3,0)</f>
        <v>4</v>
      </c>
      <c r="B80" s="4" t="str">
        <f t="shared" ca="1" si="90"/>
        <v>자율</v>
      </c>
      <c r="C80" s="6" t="s">
        <v>53</v>
      </c>
      <c r="D80" s="7" t="s">
        <v>68</v>
      </c>
      <c r="E80" s="4">
        <f ca="1">SUMIFS(추출!$H$2:$H$55723,추출!$P$2:$P$55723,집계!$C80,추출!$D$2:$D$55723,집계!$D80,추출!$O$2:$O$55723,"정상*",추출!$F$2:$F$55723,집계!E$1,추출!$M$2:$M$55723,집계!E$2,추출!$J$2:$J$55723,"&lt;="&amp;VLOOKUP(E$2,환경!$A$3:$B$8,2),추출!$Q$2:$Q$55723,"A")</f>
        <v>0</v>
      </c>
      <c r="F80" s="4">
        <f ca="1">SUMIFS(추출!$H$2:$H$55723,추출!$P$2:$P$55723,집계!$C80,추출!$D$2:$D$55723,집계!$D80,추출!$O$2:$O$55723,"정상*",추출!$F$2:$F$55723,집계!F$1,추출!$M$2:$M$55723,집계!F$2,추출!$J$2:$J$55723,"&lt;="&amp;VLOOKUP(F$2,환경!$A$3:$B$8,2),추출!$Q$2:$Q$55723,"A")</f>
        <v>0</v>
      </c>
      <c r="G80" s="4">
        <f t="shared" ca="1" si="79"/>
        <v>0</v>
      </c>
      <c r="H80" s="4">
        <f ca="1">SUMIFS(추출!$H$2:$H$55723,추출!$P$2:$P$55723,집계!$C80,추출!$D$2:$D$55723,집계!$D80,추출!$O$2:$O$55723,"정상*",추출!$F$2:$F$55723,집계!H$1,추출!$M$2:$M$55723,집계!H$2,추출!$J$2:$J$55723,"&lt;="&amp;VLOOKUP(H$2,환경!$A$3:$B$8,2),추출!$Q$2:$Q$55723,"A")</f>
        <v>0</v>
      </c>
      <c r="I80" s="4">
        <f ca="1">SUMIFS(추출!$H$2:$H$55723,추출!$P$2:$P$55723,집계!$C80,추출!$D$2:$D$55723,집계!$D80,추출!$O$2:$O$55723,"정상*",추출!$F$2:$F$55723,집계!I$1,추출!$M$2:$M$55723,집계!I$2,추출!$J$2:$J$55723,"&lt;="&amp;VLOOKUP(I$2,환경!$A$3:$B$8,2),추출!$Q$2:$Q$55723,"A")</f>
        <v>0</v>
      </c>
      <c r="J80" s="4">
        <f t="shared" ca="1" si="80"/>
        <v>0</v>
      </c>
      <c r="K80" s="25">
        <f t="shared" ca="1" si="81"/>
        <v>0</v>
      </c>
      <c r="L80" s="4">
        <f ca="1">SUMIFS(추출!$H$2:$H$55723,추출!$P$2:$P$55723,집계!$C80,추출!$D$2:$D$55723,집계!$D80,추출!$O$2:$O$55723,"정상*",추출!$F$2:$F$55723,집계!L$1,추출!$M$2:$M$55723,집계!L$2,추출!$J$2:$J$55723,"&lt;="&amp;VLOOKUP(L$2,환경!$A$3:$B$8,2),추출!$Q$2:$Q$55723,"A")</f>
        <v>20551</v>
      </c>
      <c r="M80" s="4">
        <f ca="1">SUMIFS(추출!$H$2:$H$55723,추출!$P$2:$P$55723,집계!$C80,추출!$D$2:$D$55723,집계!$D80,추출!$O$2:$O$55723,"정상*",추출!$F$2:$F$55723,집계!M$1,추출!$M$2:$M$55723,집계!M$2,추출!$J$2:$J$55723,"&lt;="&amp;VLOOKUP(M$2,환경!$A$3:$B$8,2),추출!$Q$2:$Q$55723,"A")</f>
        <v>0</v>
      </c>
      <c r="N80" s="4">
        <f t="shared" ca="1" si="82"/>
        <v>20551</v>
      </c>
      <c r="O80" s="25">
        <f t="shared" ca="1" si="83"/>
        <v>-20551</v>
      </c>
      <c r="P80" s="4">
        <f ca="1">SUMIFS(추출!$H$2:$H$55723,추출!$P$2:$P$55723,집계!$C80,추출!$D$2:$D$55723,집계!$D80,추출!$O$2:$O$55723,"정상*",추출!$F$2:$F$55723,집계!P$1,추출!$M$2:$M$55723,집계!P$2,추출!$J$2:$J$55723,"&lt;="&amp;VLOOKUP(P$2,환경!$A$3:$B$8,2),추출!$Q$2:$Q$55723,"A")</f>
        <v>0</v>
      </c>
      <c r="Q80" s="4">
        <f ca="1">SUMIFS(추출!$H$2:$H$55723,추출!$P$2:$P$55723,집계!$C80,추출!$D$2:$D$55723,집계!$D80,추출!$O$2:$O$55723,"정상*",추출!$F$2:$F$55723,집계!Q$1,추출!$M$2:$M$55723,집계!Q$2,추출!$J$2:$J$55723,"&lt;="&amp;VLOOKUP(Q$2,환경!$A$3:$B$8,2),추출!$Q$2:$Q$55723,"A")</f>
        <v>0</v>
      </c>
      <c r="R80" s="4">
        <f t="shared" ca="1" si="84"/>
        <v>0</v>
      </c>
      <c r="S80" s="25">
        <f t="shared" ca="1" si="85"/>
        <v>0</v>
      </c>
      <c r="T80" s="4">
        <f ca="1">SUMIFS(추출!$H$2:$H$55723,추출!$P$2:$P$55723,집계!$C80,추출!$D$2:$D$55723,집계!$D80,추출!$O$2:$O$55723,"정상*",추출!$F$2:$F$55723,집계!T$1,추출!$M$2:$M$55723,집계!T$2,추출!$J$2:$J$55723,"&lt;="&amp;VLOOKUP(T$2,환경!$A$3:$B$8,2),추출!$Q$2:$Q$55723,"A")</f>
        <v>65494</v>
      </c>
      <c r="U80" s="4">
        <f ca="1">SUMIFS(추출!$H$2:$H$55723,추출!$P$2:$P$55723,집계!$C80,추출!$D$2:$D$55723,집계!$D80,추출!$O$2:$O$55723,"정상*",추출!$F$2:$F$55723,집계!U$1,추출!$M$2:$M$55723,집계!U$2,추출!$J$2:$J$55723,"&lt;="&amp;VLOOKUP(U$2,환경!$A$3:$B$8,2),추출!$Q$2:$Q$55723,"A")</f>
        <v>0</v>
      </c>
      <c r="V80" s="4">
        <f t="shared" ca="1" si="86"/>
        <v>65494</v>
      </c>
      <c r="W80" s="25">
        <f t="shared" ca="1" si="87"/>
        <v>-65494</v>
      </c>
      <c r="X80" s="4">
        <f ca="1">SUMIFS(추출!$H$2:$H$55723,추출!$P$2:$P$55723,집계!$C80,추출!$D$2:$D$55723,집계!$D80,추출!$O$2:$O$55723,"유지*",추출!$F$2:$F$55723,집계!X$1,추출!$M$2:$M$55723,집계!X$2,추출!$J$2:$J$55723,"&lt;="&amp;VLOOKUP(X$2,환경!$A$3:$B$8,2),추출!$Q$2:$Q$55723,"B")</f>
        <v>0</v>
      </c>
      <c r="Y80" s="4">
        <f ca="1">SUMIFS(추출!$H$2:$H$55723,추출!$P$2:$P$55723,집계!$C80,추출!$D$2:$D$55723,집계!$D80,추출!$O$2:$O$55723,"유지*",추출!$F$2:$F$55723,집계!Y$1,추출!$M$2:$M$55723,집계!Y$2,추출!$J$2:$J$55723,"&lt;="&amp;VLOOKUP(Y$2,환경!$A$3:$B$8,2),추출!$Q$2:$Q$55723,"B")</f>
        <v>0</v>
      </c>
      <c r="Z80" s="4">
        <f t="shared" ca="1" si="10"/>
        <v>0</v>
      </c>
      <c r="AA80" s="25">
        <f t="shared" ca="1" si="88"/>
        <v>0</v>
      </c>
      <c r="AB80" s="4">
        <f ca="1">SUMIFS(추출!$H$2:$H$55723,추출!$P$2:$P$55723,집계!$C80,추출!$D$2:$D$55723,집계!$D80,추출!$O$2:$O$55723,"정상*",추출!$F$2:$F$55723,집계!AB$1,추출!$M$2:$M$55723,집계!AB$2,추출!$J$2:$J$55723,"&lt;="&amp;VLOOKUP(AB$2,환경!$A$3:$B$8,2),추출!$Q$2:$Q$55723,"A")</f>
        <v>0</v>
      </c>
      <c r="AC80" s="4">
        <f ca="1">SUMIFS(추출!$H$2:$H$55723,추출!$P$2:$P$55723,집계!$C80,추출!$D$2:$D$55723,집계!$D80,추출!$O$2:$O$55723,"정상*",추출!$F$2:$F$55723,집계!AC$1,추출!$M$2:$M$55723,집계!AC$2,추출!$J$2:$J$55723,"&lt;="&amp;VLOOKUP(AC$2,환경!$A$3:$B$8,2),추출!$Q$2:$Q$55723,"A")</f>
        <v>0</v>
      </c>
      <c r="AD80" s="4">
        <f t="shared" ca="1" si="218"/>
        <v>0</v>
      </c>
      <c r="AE80" s="25">
        <f t="shared" ca="1" si="77"/>
        <v>0</v>
      </c>
    </row>
    <row r="81" spans="1:31" s="2" customFormat="1">
      <c r="A81" s="4">
        <f>VLOOKUP($C81,환경!$T$3:$V$22,3,0)</f>
        <v>4</v>
      </c>
      <c r="B81" s="4" t="str">
        <f t="shared" ca="1" si="90"/>
        <v>직영</v>
      </c>
      <c r="C81" s="6" t="s">
        <v>225</v>
      </c>
      <c r="D81" s="7" t="s">
        <v>649</v>
      </c>
      <c r="E81" s="4">
        <f ca="1">SUMIFS(추출!$H$2:$H$55723,추출!$P$2:$P$55723,집계!$C81,추출!$D$2:$D$55723,집계!$D81,추출!$O$2:$O$55723,"정상*",추출!$F$2:$F$55723,집계!E$1,추출!$M$2:$M$55723,집계!E$2,추출!$J$2:$J$55723,"&lt;="&amp;VLOOKUP(E$2,환경!$A$3:$B$8,2),추출!$Q$2:$Q$55723,"A")</f>
        <v>612095</v>
      </c>
      <c r="F81" s="4">
        <f ca="1">SUMIFS(추출!$H$2:$H$55723,추출!$P$2:$P$55723,집계!$C81,추출!$D$2:$D$55723,집계!$D81,추출!$O$2:$O$55723,"정상*",추출!$F$2:$F$55723,집계!F$1,추출!$M$2:$M$55723,집계!F$2,추출!$J$2:$J$55723,"&lt;="&amp;VLOOKUP(F$2,환경!$A$3:$B$8,2),추출!$Q$2:$Q$55723,"A")</f>
        <v>117260</v>
      </c>
      <c r="G81" s="4">
        <f t="shared" ref="G81" ca="1" si="219">SUM(E81:F81)</f>
        <v>729355</v>
      </c>
      <c r="H81" s="4">
        <f ca="1">SUMIFS(추출!$H$2:$H$55723,추출!$P$2:$P$55723,집계!$C81,추출!$D$2:$D$55723,집계!$D81,추출!$O$2:$O$55723,"정상*",추출!$F$2:$F$55723,집계!H$1,추출!$M$2:$M$55723,집계!H$2,추출!$J$2:$J$55723,"&lt;="&amp;VLOOKUP(H$2,환경!$A$3:$B$8,2),추출!$Q$2:$Q$55723,"A")</f>
        <v>367155</v>
      </c>
      <c r="I81" s="4">
        <f ca="1">SUMIFS(추출!$H$2:$H$55723,추출!$P$2:$P$55723,집계!$C81,추출!$D$2:$D$55723,집계!$D81,추출!$O$2:$O$55723,"정상*",추출!$F$2:$F$55723,집계!I$1,추출!$M$2:$M$55723,집계!I$2,추출!$J$2:$J$55723,"&lt;="&amp;VLOOKUP(I$2,환경!$A$3:$B$8,2),추출!$Q$2:$Q$55723,"A")</f>
        <v>59100</v>
      </c>
      <c r="J81" s="4">
        <f t="shared" ref="J81" ca="1" si="220">SUM(H81:I81)</f>
        <v>426255</v>
      </c>
      <c r="K81" s="25">
        <f t="shared" ref="K81" ca="1" si="221">G81-J81</f>
        <v>303100</v>
      </c>
      <c r="L81" s="4">
        <f ca="1">SUMIFS(추출!$H$2:$H$55723,추출!$P$2:$P$55723,집계!$C81,추출!$D$2:$D$55723,집계!$D81,추출!$O$2:$O$55723,"정상*",추출!$F$2:$F$55723,집계!L$1,추출!$M$2:$M$55723,집계!L$2,추출!$J$2:$J$55723,"&lt;="&amp;VLOOKUP(L$2,환경!$A$3:$B$8,2),추출!$Q$2:$Q$55723,"A")</f>
        <v>763015</v>
      </c>
      <c r="M81" s="4">
        <f ca="1">SUMIFS(추출!$H$2:$H$55723,추출!$P$2:$P$55723,집계!$C81,추출!$D$2:$D$55723,집계!$D81,추출!$O$2:$O$55723,"정상*",추출!$F$2:$F$55723,집계!M$1,추출!$M$2:$M$55723,집계!M$2,추출!$J$2:$J$55723,"&lt;="&amp;VLOOKUP(M$2,환경!$A$3:$B$8,2),추출!$Q$2:$Q$55723,"A")</f>
        <v>225580</v>
      </c>
      <c r="N81" s="4">
        <f t="shared" ref="N81" ca="1" si="222">SUM(L81:M81)</f>
        <v>988595</v>
      </c>
      <c r="O81" s="25">
        <f t="shared" ref="O81" ca="1" si="223">G81-N81</f>
        <v>-259240</v>
      </c>
      <c r="P81" s="4">
        <f ca="1">SUMIFS(추출!$H$2:$H$55723,추출!$P$2:$P$55723,집계!$C81,추출!$D$2:$D$55723,집계!$D81,추출!$O$2:$O$55723,"정상*",추출!$F$2:$F$55723,집계!P$1,추출!$M$2:$M$55723,집계!P$2,추출!$J$2:$J$55723,"&lt;="&amp;VLOOKUP(P$2,환경!$A$3:$B$8,2),추출!$Q$2:$Q$55723,"A")</f>
        <v>480143</v>
      </c>
      <c r="Q81" s="4">
        <f ca="1">SUMIFS(추출!$H$2:$H$55723,추출!$P$2:$P$55723,집계!$C81,추출!$D$2:$D$55723,집계!$D81,추출!$O$2:$O$55723,"정상*",추출!$F$2:$F$55723,집계!Q$1,추출!$M$2:$M$55723,집계!Q$2,추출!$J$2:$J$55723,"&lt;="&amp;VLOOKUP(Q$2,환경!$A$3:$B$8,2),추출!$Q$2:$Q$55723,"A")</f>
        <v>51400</v>
      </c>
      <c r="R81" s="4">
        <f t="shared" ref="R81" ca="1" si="224">SUM(P81:Q81)</f>
        <v>531543</v>
      </c>
      <c r="S81" s="25">
        <f t="shared" ref="S81" ca="1" si="225">G81-R81</f>
        <v>197812</v>
      </c>
      <c r="T81" s="4">
        <f ca="1">SUMIFS(추출!$H$2:$H$55723,추출!$P$2:$P$55723,집계!$C81,추출!$D$2:$D$55723,집계!$D81,추출!$O$2:$O$55723,"정상*",추출!$F$2:$F$55723,집계!T$1,추출!$M$2:$M$55723,집계!T$2,추출!$J$2:$J$55723,"&lt;="&amp;VLOOKUP(T$2,환경!$A$3:$B$8,2),추출!$Q$2:$Q$55723,"A")</f>
        <v>217465</v>
      </c>
      <c r="U81" s="4">
        <f ca="1">SUMIFS(추출!$H$2:$H$55723,추출!$P$2:$P$55723,집계!$C81,추출!$D$2:$D$55723,집계!$D81,추출!$O$2:$O$55723,"정상*",추출!$F$2:$F$55723,집계!U$1,추출!$M$2:$M$55723,집계!U$2,추출!$J$2:$J$55723,"&lt;="&amp;VLOOKUP(U$2,환경!$A$3:$B$8,2),추출!$Q$2:$Q$55723,"A")</f>
        <v>0</v>
      </c>
      <c r="V81" s="4">
        <f t="shared" ref="V81" ca="1" si="226">SUM(T81:U81)</f>
        <v>217465</v>
      </c>
      <c r="W81" s="25">
        <f t="shared" ref="W81" ca="1" si="227">G81-V81</f>
        <v>511890</v>
      </c>
      <c r="X81" s="4">
        <f ca="1">SUMIFS(추출!$H$2:$H$55723,추출!$P$2:$P$55723,집계!$C81,추출!$D$2:$D$55723,집계!$D81,추출!$O$2:$O$55723,"유지*",추출!$F$2:$F$55723,집계!X$1,추출!$M$2:$M$55723,집계!X$2,추출!$J$2:$J$55723,"&lt;="&amp;VLOOKUP(X$2,환경!$A$3:$B$8,2),추출!$Q$2:$Q$55723,"B")</f>
        <v>623879</v>
      </c>
      <c r="Y81" s="4">
        <f ca="1">SUMIFS(추출!$H$2:$H$55723,추출!$P$2:$P$55723,집계!$C81,추출!$D$2:$D$55723,집계!$D81,추출!$O$2:$O$55723,"유지*",추출!$F$2:$F$55723,집계!Y$1,추출!$M$2:$M$55723,집계!Y$2,추출!$J$2:$J$55723,"&lt;="&amp;VLOOKUP(Y$2,환경!$A$3:$B$8,2),추출!$Q$2:$Q$55723,"B")</f>
        <v>60060</v>
      </c>
      <c r="Z81" s="4">
        <f t="shared" ref="Z81" ca="1" si="228">SUM(X81:Y81)</f>
        <v>683939</v>
      </c>
      <c r="AA81" s="25">
        <f t="shared" ref="AA81" ca="1" si="229">G81-Z81</f>
        <v>45416</v>
      </c>
      <c r="AB81" s="4">
        <f ca="1">SUMIFS(추출!$H$2:$H$55723,추출!$P$2:$P$55723,집계!$C81,추출!$D$2:$D$55723,집계!$D81,추출!$O$2:$O$55723,"정상*",추출!$F$2:$F$55723,집계!AB$1,추출!$M$2:$M$55723,집계!AB$2,추출!$J$2:$J$55723,"&lt;="&amp;VLOOKUP(AB$2,환경!$A$3:$B$8,2),추출!$Q$2:$Q$55723,"A")</f>
        <v>0</v>
      </c>
      <c r="AC81" s="4">
        <f ca="1">SUMIFS(추출!$H$2:$H$55723,추출!$P$2:$P$55723,집계!$C81,추출!$D$2:$D$55723,집계!$D81,추출!$O$2:$O$55723,"정상*",추출!$F$2:$F$55723,집계!AC$1,추출!$M$2:$M$55723,집계!AC$2,추출!$J$2:$J$55723,"&lt;="&amp;VLOOKUP(AC$2,환경!$A$3:$B$8,2),추출!$Q$2:$Q$55723,"A")</f>
        <v>0</v>
      </c>
      <c r="AD81" s="4">
        <f t="shared" ref="AD81" ca="1" si="230">SUM(AB81:AC81)</f>
        <v>0</v>
      </c>
      <c r="AE81" s="25">
        <f t="shared" ref="AE81" ca="1" si="231">G81-AD81</f>
        <v>729355</v>
      </c>
    </row>
    <row r="82" spans="1:31" s="2" customFormat="1">
      <c r="A82" s="4">
        <f>VLOOKUP($C82,환경!$T$3:$V$22,3,0)</f>
        <v>4</v>
      </c>
      <c r="B82" s="4" t="str">
        <f t="shared" ca="1" si="90"/>
        <v>직영</v>
      </c>
      <c r="C82" s="6" t="s">
        <v>225</v>
      </c>
      <c r="D82" s="7" t="s">
        <v>6839</v>
      </c>
      <c r="E82" s="4">
        <f ca="1">SUMIFS(추출!$H$2:$H$55723,추출!$P$2:$P$55723,집계!$C82,추출!$D$2:$D$55723,집계!$D82,추출!$O$2:$O$55723,"정상*",추출!$F$2:$F$55723,집계!E$1,추출!$M$2:$M$55723,집계!E$2,추출!$J$2:$J$55723,"&lt;="&amp;VLOOKUP(E$2,환경!$A$3:$B$8,2),추출!$Q$2:$Q$55723,"A")</f>
        <v>0</v>
      </c>
      <c r="F82" s="4">
        <f ca="1">SUMIFS(추출!$H$2:$H$55723,추출!$P$2:$P$55723,집계!$C82,추출!$D$2:$D$55723,집계!$D82,추출!$O$2:$O$55723,"정상*",추출!$F$2:$F$55723,집계!F$1,추출!$M$2:$M$55723,집계!F$2,추출!$J$2:$J$55723,"&lt;="&amp;VLOOKUP(F$2,환경!$A$3:$B$8,2),추출!$Q$2:$Q$55723,"A")</f>
        <v>0</v>
      </c>
      <c r="G82" s="4">
        <f t="shared" ref="G82" ca="1" si="232">SUM(E82:F82)</f>
        <v>0</v>
      </c>
      <c r="H82" s="4">
        <f ca="1">SUMIFS(추출!$H$2:$H$55723,추출!$P$2:$P$55723,집계!$C82,추출!$D$2:$D$55723,집계!$D82,추출!$O$2:$O$55723,"정상*",추출!$F$2:$F$55723,집계!H$1,추출!$M$2:$M$55723,집계!H$2,추출!$J$2:$J$55723,"&lt;="&amp;VLOOKUP(H$2,환경!$A$3:$B$8,2),추출!$Q$2:$Q$55723,"A")</f>
        <v>83360</v>
      </c>
      <c r="I82" s="4">
        <f ca="1">SUMIFS(추출!$H$2:$H$55723,추출!$P$2:$P$55723,집계!$C82,추출!$D$2:$D$55723,집계!$D82,추출!$O$2:$O$55723,"정상*",추출!$F$2:$F$55723,집계!I$1,추출!$M$2:$M$55723,집계!I$2,추출!$J$2:$J$55723,"&lt;="&amp;VLOOKUP(I$2,환경!$A$3:$B$8,2),추출!$Q$2:$Q$55723,"A")</f>
        <v>0</v>
      </c>
      <c r="J82" s="4">
        <f t="shared" ref="J82" ca="1" si="233">SUM(H82:I82)</f>
        <v>83360</v>
      </c>
      <c r="K82" s="25">
        <f t="shared" ref="K82" ca="1" si="234">G82-J82</f>
        <v>-83360</v>
      </c>
      <c r="L82" s="4">
        <f ca="1">SUMIFS(추출!$H$2:$H$55723,추출!$P$2:$P$55723,집계!$C82,추출!$D$2:$D$55723,집계!$D82,추출!$O$2:$O$55723,"정상*",추출!$F$2:$F$55723,집계!L$1,추출!$M$2:$M$55723,집계!L$2,추출!$J$2:$J$55723,"&lt;="&amp;VLOOKUP(L$2,환경!$A$3:$B$8,2),추출!$Q$2:$Q$55723,"A")</f>
        <v>0</v>
      </c>
      <c r="M82" s="4">
        <f ca="1">SUMIFS(추출!$H$2:$H$55723,추출!$P$2:$P$55723,집계!$C82,추출!$D$2:$D$55723,집계!$D82,추출!$O$2:$O$55723,"정상*",추출!$F$2:$F$55723,집계!M$1,추출!$M$2:$M$55723,집계!M$2,추출!$J$2:$J$55723,"&lt;="&amp;VLOOKUP(M$2,환경!$A$3:$B$8,2),추출!$Q$2:$Q$55723,"A")</f>
        <v>0</v>
      </c>
      <c r="N82" s="4">
        <f t="shared" ref="N82" ca="1" si="235">SUM(L82:M82)</f>
        <v>0</v>
      </c>
      <c r="O82" s="25">
        <f t="shared" ref="O82" ca="1" si="236">G82-N82</f>
        <v>0</v>
      </c>
      <c r="P82" s="4">
        <f ca="1">SUMIFS(추출!$H$2:$H$55723,추출!$P$2:$P$55723,집계!$C82,추출!$D$2:$D$55723,집계!$D82,추출!$O$2:$O$55723,"정상*",추출!$F$2:$F$55723,집계!P$1,추출!$M$2:$M$55723,집계!P$2,추출!$J$2:$J$55723,"&lt;="&amp;VLOOKUP(P$2,환경!$A$3:$B$8,2),추출!$Q$2:$Q$55723,"A")</f>
        <v>0</v>
      </c>
      <c r="Q82" s="4">
        <f ca="1">SUMIFS(추출!$H$2:$H$55723,추출!$P$2:$P$55723,집계!$C82,추출!$D$2:$D$55723,집계!$D82,추출!$O$2:$O$55723,"정상*",추출!$F$2:$F$55723,집계!Q$1,추출!$M$2:$M$55723,집계!Q$2,추출!$J$2:$J$55723,"&lt;="&amp;VLOOKUP(Q$2,환경!$A$3:$B$8,2),추출!$Q$2:$Q$55723,"A")</f>
        <v>0</v>
      </c>
      <c r="R82" s="4">
        <f t="shared" ref="R82" ca="1" si="237">SUM(P82:Q82)</f>
        <v>0</v>
      </c>
      <c r="S82" s="25">
        <f t="shared" ref="S82" ca="1" si="238">G82-R82</f>
        <v>0</v>
      </c>
      <c r="T82" s="4">
        <f ca="1">SUMIFS(추출!$H$2:$H$55723,추출!$P$2:$P$55723,집계!$C82,추출!$D$2:$D$55723,집계!$D82,추출!$O$2:$O$55723,"정상*",추출!$F$2:$F$55723,집계!T$1,추출!$M$2:$M$55723,집계!T$2,추출!$J$2:$J$55723,"&lt;="&amp;VLOOKUP(T$2,환경!$A$3:$B$8,2),추출!$Q$2:$Q$55723,"A")</f>
        <v>0</v>
      </c>
      <c r="U82" s="4">
        <f ca="1">SUMIFS(추출!$H$2:$H$55723,추출!$P$2:$P$55723,집계!$C82,추출!$D$2:$D$55723,집계!$D82,추출!$O$2:$O$55723,"정상*",추출!$F$2:$F$55723,집계!U$1,추출!$M$2:$M$55723,집계!U$2,추출!$J$2:$J$55723,"&lt;="&amp;VLOOKUP(U$2,환경!$A$3:$B$8,2),추출!$Q$2:$Q$55723,"A")</f>
        <v>0</v>
      </c>
      <c r="V82" s="4">
        <f t="shared" ref="V82" ca="1" si="239">SUM(T82:U82)</f>
        <v>0</v>
      </c>
      <c r="W82" s="25">
        <f t="shared" ref="W82" ca="1" si="240">G82-V82</f>
        <v>0</v>
      </c>
      <c r="X82" s="4">
        <f ca="1">SUMIFS(추출!$H$2:$H$55723,추출!$P$2:$P$55723,집계!$C82,추출!$D$2:$D$55723,집계!$D82,추출!$O$2:$O$55723,"유지*",추출!$F$2:$F$55723,집계!X$1,추출!$M$2:$M$55723,집계!X$2,추출!$J$2:$J$55723,"&lt;="&amp;VLOOKUP(X$2,환경!$A$3:$B$8,2),추출!$Q$2:$Q$55723,"B")</f>
        <v>0</v>
      </c>
      <c r="Y82" s="4">
        <f ca="1">SUMIFS(추출!$H$2:$H$55723,추출!$P$2:$P$55723,집계!$C82,추출!$D$2:$D$55723,집계!$D82,추출!$O$2:$O$55723,"유지*",추출!$F$2:$F$55723,집계!Y$1,추출!$M$2:$M$55723,집계!Y$2,추출!$J$2:$J$55723,"&lt;="&amp;VLOOKUP(Y$2,환경!$A$3:$B$8,2),추출!$Q$2:$Q$55723,"B")</f>
        <v>0</v>
      </c>
      <c r="Z82" s="4">
        <f t="shared" ref="Z82" ca="1" si="241">SUM(X82:Y82)</f>
        <v>0</v>
      </c>
      <c r="AA82" s="25">
        <f t="shared" ref="AA82" ca="1" si="242">G82-Z82</f>
        <v>0</v>
      </c>
      <c r="AB82" s="4">
        <f ca="1">SUMIFS(추출!$H$2:$H$55723,추출!$P$2:$P$55723,집계!$C82,추출!$D$2:$D$55723,집계!$D82,추출!$O$2:$O$55723,"정상*",추출!$F$2:$F$55723,집계!AB$1,추출!$M$2:$M$55723,집계!AB$2,추출!$J$2:$J$55723,"&lt;="&amp;VLOOKUP(AB$2,환경!$A$3:$B$8,2),추출!$Q$2:$Q$55723,"A")</f>
        <v>0</v>
      </c>
      <c r="AC82" s="4">
        <f ca="1">SUMIFS(추출!$H$2:$H$55723,추출!$P$2:$P$55723,집계!$C82,추출!$D$2:$D$55723,집계!$D82,추출!$O$2:$O$55723,"정상*",추출!$F$2:$F$55723,집계!AC$1,추출!$M$2:$M$55723,집계!AC$2,추출!$J$2:$J$55723,"&lt;="&amp;VLOOKUP(AC$2,환경!$A$3:$B$8,2),추출!$Q$2:$Q$55723,"A")</f>
        <v>0</v>
      </c>
      <c r="AD82" s="4">
        <f t="shared" ref="AD82" ca="1" si="243">SUM(AB82:AC82)</f>
        <v>0</v>
      </c>
      <c r="AE82" s="25">
        <f t="shared" ref="AE82" ca="1" si="244">G82-AD82</f>
        <v>0</v>
      </c>
    </row>
    <row r="83" spans="1:31" s="2" customFormat="1">
      <c r="A83" s="4">
        <f>VLOOKUP($C83,환경!$T$3:$V$22,3,0)</f>
        <v>4</v>
      </c>
      <c r="B83" s="4" t="str">
        <f t="shared" ca="1" si="90"/>
        <v>직영</v>
      </c>
      <c r="C83" s="6" t="s">
        <v>225</v>
      </c>
      <c r="D83" s="7" t="s">
        <v>1007</v>
      </c>
      <c r="E83" s="4">
        <f ca="1">SUMIFS(추출!$H$2:$H$55723,추출!$P$2:$P$55723,집계!$C83,추출!$D$2:$D$55723,집계!$D83,추출!$O$2:$O$55723,"정상*",추출!$F$2:$F$55723,집계!E$1,추출!$M$2:$M$55723,집계!E$2,추출!$J$2:$J$55723,"&lt;="&amp;VLOOKUP(E$2,환경!$A$3:$B$8,2),추출!$Q$2:$Q$55723,"A")</f>
        <v>20390</v>
      </c>
      <c r="F83" s="4">
        <f ca="1">SUMIFS(추출!$H$2:$H$55723,추출!$P$2:$P$55723,집계!$C83,추출!$D$2:$D$55723,집계!$D83,추출!$O$2:$O$55723,"정상*",추출!$F$2:$F$55723,집계!F$1,추출!$M$2:$M$55723,집계!F$2,추출!$J$2:$J$55723,"&lt;="&amp;VLOOKUP(F$2,환경!$A$3:$B$8,2),추출!$Q$2:$Q$55723,"A")</f>
        <v>0</v>
      </c>
      <c r="G83" s="4">
        <f t="shared" ref="G83" ca="1" si="245">SUM(E83:F83)</f>
        <v>20390</v>
      </c>
      <c r="H83" s="4">
        <f ca="1">SUMIFS(추출!$H$2:$H$55723,추출!$P$2:$P$55723,집계!$C83,추출!$D$2:$D$55723,집계!$D83,추출!$O$2:$O$55723,"정상*",추출!$F$2:$F$55723,집계!H$1,추출!$M$2:$M$55723,집계!H$2,추출!$J$2:$J$55723,"&lt;="&amp;VLOOKUP(H$2,환경!$A$3:$B$8,2),추출!$Q$2:$Q$55723,"A")</f>
        <v>0</v>
      </c>
      <c r="I83" s="4">
        <f ca="1">SUMIFS(추출!$H$2:$H$55723,추출!$P$2:$P$55723,집계!$C83,추출!$D$2:$D$55723,집계!$D83,추출!$O$2:$O$55723,"정상*",추출!$F$2:$F$55723,집계!I$1,추출!$M$2:$M$55723,집계!I$2,추출!$J$2:$J$55723,"&lt;="&amp;VLOOKUP(I$2,환경!$A$3:$B$8,2),추출!$Q$2:$Q$55723,"A")</f>
        <v>0</v>
      </c>
      <c r="J83" s="4">
        <f t="shared" ref="J83" ca="1" si="246">SUM(H83:I83)</f>
        <v>0</v>
      </c>
      <c r="K83" s="25">
        <f t="shared" ref="K83" ca="1" si="247">G83-J83</f>
        <v>20390</v>
      </c>
      <c r="L83" s="4">
        <f ca="1">SUMIFS(추출!$H$2:$H$55723,추출!$P$2:$P$55723,집계!$C83,추출!$D$2:$D$55723,집계!$D83,추출!$O$2:$O$55723,"정상*",추출!$F$2:$F$55723,집계!L$1,추출!$M$2:$M$55723,집계!L$2,추출!$J$2:$J$55723,"&lt;="&amp;VLOOKUP(L$2,환경!$A$3:$B$8,2),추출!$Q$2:$Q$55723,"A")</f>
        <v>0</v>
      </c>
      <c r="M83" s="4">
        <f ca="1">SUMIFS(추출!$H$2:$H$55723,추출!$P$2:$P$55723,집계!$C83,추출!$D$2:$D$55723,집계!$D83,추출!$O$2:$O$55723,"정상*",추출!$F$2:$F$55723,집계!M$1,추출!$M$2:$M$55723,집계!M$2,추출!$J$2:$J$55723,"&lt;="&amp;VLOOKUP(M$2,환경!$A$3:$B$8,2),추출!$Q$2:$Q$55723,"A")</f>
        <v>0</v>
      </c>
      <c r="N83" s="4">
        <f t="shared" ref="N83" ca="1" si="248">SUM(L83:M83)</f>
        <v>0</v>
      </c>
      <c r="O83" s="25">
        <f t="shared" ref="O83" ca="1" si="249">G83-N83</f>
        <v>20390</v>
      </c>
      <c r="P83" s="4">
        <f ca="1">SUMIFS(추출!$H$2:$H$55723,추출!$P$2:$P$55723,집계!$C83,추출!$D$2:$D$55723,집계!$D83,추출!$O$2:$O$55723,"정상*",추출!$F$2:$F$55723,집계!P$1,추출!$M$2:$M$55723,집계!P$2,추출!$J$2:$J$55723,"&lt;="&amp;VLOOKUP(P$2,환경!$A$3:$B$8,2),추출!$Q$2:$Q$55723,"A")</f>
        <v>0</v>
      </c>
      <c r="Q83" s="4">
        <f ca="1">SUMIFS(추출!$H$2:$H$55723,추출!$P$2:$P$55723,집계!$C83,추출!$D$2:$D$55723,집계!$D83,추출!$O$2:$O$55723,"정상*",추출!$F$2:$F$55723,집계!Q$1,추출!$M$2:$M$55723,집계!Q$2,추출!$J$2:$J$55723,"&lt;="&amp;VLOOKUP(Q$2,환경!$A$3:$B$8,2),추출!$Q$2:$Q$55723,"A")</f>
        <v>0</v>
      </c>
      <c r="R83" s="4">
        <f t="shared" ref="R83" ca="1" si="250">SUM(P83:Q83)</f>
        <v>0</v>
      </c>
      <c r="S83" s="25">
        <f t="shared" ref="S83" ca="1" si="251">G83-R83</f>
        <v>20390</v>
      </c>
      <c r="T83" s="4">
        <f ca="1">SUMIFS(추출!$H$2:$H$55723,추출!$P$2:$P$55723,집계!$C83,추출!$D$2:$D$55723,집계!$D83,추출!$O$2:$O$55723,"정상*",추출!$F$2:$F$55723,집계!T$1,추출!$M$2:$M$55723,집계!T$2,추출!$J$2:$J$55723,"&lt;="&amp;VLOOKUP(T$2,환경!$A$3:$B$8,2),추출!$Q$2:$Q$55723,"A")</f>
        <v>0</v>
      </c>
      <c r="U83" s="4">
        <f ca="1">SUMIFS(추출!$H$2:$H$55723,추출!$P$2:$P$55723,집계!$C83,추출!$D$2:$D$55723,집계!$D83,추출!$O$2:$O$55723,"정상*",추출!$F$2:$F$55723,집계!U$1,추출!$M$2:$M$55723,집계!U$2,추출!$J$2:$J$55723,"&lt;="&amp;VLOOKUP(U$2,환경!$A$3:$B$8,2),추출!$Q$2:$Q$55723,"A")</f>
        <v>0</v>
      </c>
      <c r="V83" s="4">
        <f t="shared" ref="V83" ca="1" si="252">SUM(T83:U83)</f>
        <v>0</v>
      </c>
      <c r="W83" s="25">
        <f t="shared" ref="W83" ca="1" si="253">G83-V83</f>
        <v>20390</v>
      </c>
      <c r="X83" s="4">
        <f ca="1">SUMIFS(추출!$H$2:$H$55723,추출!$P$2:$P$55723,집계!$C83,추출!$D$2:$D$55723,집계!$D83,추출!$O$2:$O$55723,"유지*",추출!$F$2:$F$55723,집계!X$1,추출!$M$2:$M$55723,집계!X$2,추출!$J$2:$J$55723,"&lt;="&amp;VLOOKUP(X$2,환경!$A$3:$B$8,2),추출!$Q$2:$Q$55723,"B")</f>
        <v>20399</v>
      </c>
      <c r="Y83" s="4">
        <f ca="1">SUMIFS(추출!$H$2:$H$55723,추출!$P$2:$P$55723,집계!$C83,추출!$D$2:$D$55723,집계!$D83,추출!$O$2:$O$55723,"유지*",추출!$F$2:$F$55723,집계!Y$1,추출!$M$2:$M$55723,집계!Y$2,추출!$J$2:$J$55723,"&lt;="&amp;VLOOKUP(Y$2,환경!$A$3:$B$8,2),추출!$Q$2:$Q$55723,"B")</f>
        <v>0</v>
      </c>
      <c r="Z83" s="4">
        <f t="shared" ref="Z83" ca="1" si="254">SUM(X83:Y83)</f>
        <v>20399</v>
      </c>
      <c r="AA83" s="25">
        <f t="shared" ref="AA83" ca="1" si="255">G83-Z83</f>
        <v>-9</v>
      </c>
      <c r="AB83" s="4">
        <f ca="1">SUMIFS(추출!$H$2:$H$55723,추출!$P$2:$P$55723,집계!$C83,추출!$D$2:$D$55723,집계!$D83,추출!$O$2:$O$55723,"정상*",추출!$F$2:$F$55723,집계!AB$1,추출!$M$2:$M$55723,집계!AB$2,추출!$J$2:$J$55723,"&lt;="&amp;VLOOKUP(AB$2,환경!$A$3:$B$8,2),추출!$Q$2:$Q$55723,"A")</f>
        <v>0</v>
      </c>
      <c r="AC83" s="4">
        <f ca="1">SUMIFS(추출!$H$2:$H$55723,추출!$P$2:$P$55723,집계!$C83,추출!$D$2:$D$55723,집계!$D83,추출!$O$2:$O$55723,"정상*",추출!$F$2:$F$55723,집계!AC$1,추출!$M$2:$M$55723,집계!AC$2,추출!$J$2:$J$55723,"&lt;="&amp;VLOOKUP(AC$2,환경!$A$3:$B$8,2),추출!$Q$2:$Q$55723,"A")</f>
        <v>0</v>
      </c>
      <c r="AD83" s="4">
        <f t="shared" ref="AD83" ca="1" si="256">SUM(AB83:AC83)</f>
        <v>0</v>
      </c>
      <c r="AE83" s="25">
        <f t="shared" ref="AE83" ca="1" si="257">G83-AD83</f>
        <v>20390</v>
      </c>
    </row>
    <row r="84" spans="1:31">
      <c r="A84" s="4">
        <f>VLOOKUP($C84,환경!$T$3:$V$22,3,0)</f>
        <v>4</v>
      </c>
      <c r="B84" s="4" t="str">
        <f t="shared" ca="1" si="90"/>
        <v>직영</v>
      </c>
      <c r="C84" s="6" t="s">
        <v>225</v>
      </c>
      <c r="D84" s="7" t="s">
        <v>117</v>
      </c>
      <c r="E84" s="4">
        <f ca="1">SUMIFS(추출!$H$2:$H$55723,추출!$P$2:$P$55723,집계!$C84,추출!$D$2:$D$55723,집계!$D84,추출!$O$2:$O$55723,"정상*",추출!$F$2:$F$55723,집계!E$1,추출!$M$2:$M$55723,집계!E$2,추출!$J$2:$J$55723,"&lt;="&amp;VLOOKUP(E$2,환경!$A$3:$B$8,2),추출!$Q$2:$Q$55723,"A")</f>
        <v>77820</v>
      </c>
      <c r="F84" s="4">
        <f ca="1">SUMIFS(추출!$H$2:$H$55723,추출!$P$2:$P$55723,집계!$C84,추출!$D$2:$D$55723,집계!$D84,추출!$O$2:$O$55723,"정상*",추출!$F$2:$F$55723,집계!F$1,추출!$M$2:$M$55723,집계!F$2,추출!$J$2:$J$55723,"&lt;="&amp;VLOOKUP(F$2,환경!$A$3:$B$8,2),추출!$Q$2:$Q$55723,"A")</f>
        <v>0</v>
      </c>
      <c r="G84" s="4">
        <f t="shared" ca="1" si="79"/>
        <v>77820</v>
      </c>
      <c r="H84" s="4">
        <f ca="1">SUMIFS(추출!$H$2:$H$55723,추출!$P$2:$P$55723,집계!$C84,추출!$D$2:$D$55723,집계!$D84,추출!$O$2:$O$55723,"정상*",추출!$F$2:$F$55723,집계!H$1,추출!$M$2:$M$55723,집계!H$2,추출!$J$2:$J$55723,"&lt;="&amp;VLOOKUP(H$2,환경!$A$3:$B$8,2),추출!$Q$2:$Q$55723,"A")</f>
        <v>0</v>
      </c>
      <c r="I84" s="4">
        <f ca="1">SUMIFS(추출!$H$2:$H$55723,추출!$P$2:$P$55723,집계!$C84,추출!$D$2:$D$55723,집계!$D84,추출!$O$2:$O$55723,"정상*",추출!$F$2:$F$55723,집계!I$1,추출!$M$2:$M$55723,집계!I$2,추출!$J$2:$J$55723,"&lt;="&amp;VLOOKUP(I$2,환경!$A$3:$B$8,2),추출!$Q$2:$Q$55723,"A")</f>
        <v>0</v>
      </c>
      <c r="J84" s="4">
        <f t="shared" ca="1" si="80"/>
        <v>0</v>
      </c>
      <c r="K84" s="25">
        <f t="shared" ca="1" si="81"/>
        <v>77820</v>
      </c>
      <c r="L84" s="4">
        <f ca="1">SUMIFS(추출!$H$2:$H$55723,추출!$P$2:$P$55723,집계!$C84,추출!$D$2:$D$55723,집계!$D84,추출!$O$2:$O$55723,"정상*",추출!$F$2:$F$55723,집계!L$1,추출!$M$2:$M$55723,집계!L$2,추출!$J$2:$J$55723,"&lt;="&amp;VLOOKUP(L$2,환경!$A$3:$B$8,2),추출!$Q$2:$Q$55723,"A")</f>
        <v>0</v>
      </c>
      <c r="M84" s="4">
        <f ca="1">SUMIFS(추출!$H$2:$H$55723,추출!$P$2:$P$55723,집계!$C84,추출!$D$2:$D$55723,집계!$D84,추출!$O$2:$O$55723,"정상*",추출!$F$2:$F$55723,집계!M$1,추출!$M$2:$M$55723,집계!M$2,추출!$J$2:$J$55723,"&lt;="&amp;VLOOKUP(M$2,환경!$A$3:$B$8,2),추출!$Q$2:$Q$55723,"A")</f>
        <v>0</v>
      </c>
      <c r="N84" s="4">
        <f t="shared" ca="1" si="82"/>
        <v>0</v>
      </c>
      <c r="O84" s="25">
        <f t="shared" ca="1" si="83"/>
        <v>77820</v>
      </c>
      <c r="P84" s="4">
        <f ca="1">SUMIFS(추출!$H$2:$H$55723,추출!$P$2:$P$55723,집계!$C84,추출!$D$2:$D$55723,집계!$D84,추출!$O$2:$O$55723,"정상*",추출!$F$2:$F$55723,집계!P$1,추출!$M$2:$M$55723,집계!P$2,추출!$J$2:$J$55723,"&lt;="&amp;VLOOKUP(P$2,환경!$A$3:$B$8,2),추출!$Q$2:$Q$55723,"A")</f>
        <v>0</v>
      </c>
      <c r="Q84" s="4">
        <f ca="1">SUMIFS(추출!$H$2:$H$55723,추출!$P$2:$P$55723,집계!$C84,추출!$D$2:$D$55723,집계!$D84,추출!$O$2:$O$55723,"정상*",추출!$F$2:$F$55723,집계!Q$1,추출!$M$2:$M$55723,집계!Q$2,추출!$J$2:$J$55723,"&lt;="&amp;VLOOKUP(Q$2,환경!$A$3:$B$8,2),추출!$Q$2:$Q$55723,"A")</f>
        <v>0</v>
      </c>
      <c r="R84" s="4">
        <f t="shared" ca="1" si="84"/>
        <v>0</v>
      </c>
      <c r="S84" s="25">
        <f t="shared" ca="1" si="85"/>
        <v>77820</v>
      </c>
      <c r="T84" s="4">
        <f ca="1">SUMIFS(추출!$H$2:$H$55723,추출!$P$2:$P$55723,집계!$C84,추출!$D$2:$D$55723,집계!$D84,추출!$O$2:$O$55723,"정상*",추출!$F$2:$F$55723,집계!T$1,추출!$M$2:$M$55723,집계!T$2,추출!$J$2:$J$55723,"&lt;="&amp;VLOOKUP(T$2,환경!$A$3:$B$8,2),추출!$Q$2:$Q$55723,"A")</f>
        <v>0</v>
      </c>
      <c r="U84" s="4">
        <f ca="1">SUMIFS(추출!$H$2:$H$55723,추출!$P$2:$P$55723,집계!$C84,추출!$D$2:$D$55723,집계!$D84,추출!$O$2:$O$55723,"정상*",추출!$F$2:$F$55723,집계!U$1,추출!$M$2:$M$55723,집계!U$2,추출!$J$2:$J$55723,"&lt;="&amp;VLOOKUP(U$2,환경!$A$3:$B$8,2),추출!$Q$2:$Q$55723,"A")</f>
        <v>0</v>
      </c>
      <c r="V84" s="4">
        <f t="shared" ca="1" si="86"/>
        <v>0</v>
      </c>
      <c r="W84" s="25">
        <f t="shared" ca="1" si="87"/>
        <v>77820</v>
      </c>
      <c r="X84" s="4">
        <f ca="1">SUMIFS(추출!$H$2:$H$55723,추출!$P$2:$P$55723,집계!$C84,추출!$D$2:$D$55723,집계!$D84,추출!$O$2:$O$55723,"유지*",추출!$F$2:$F$55723,집계!X$1,추출!$M$2:$M$55723,집계!X$2,추출!$J$2:$J$55723,"&lt;="&amp;VLOOKUP(X$2,환경!$A$3:$B$8,2),추출!$Q$2:$Q$55723,"B")</f>
        <v>77820</v>
      </c>
      <c r="Y84" s="4">
        <f ca="1">SUMIFS(추출!$H$2:$H$55723,추출!$P$2:$P$55723,집계!$C84,추출!$D$2:$D$55723,집계!$D84,추출!$O$2:$O$55723,"유지*",추출!$F$2:$F$55723,집계!Y$1,추출!$M$2:$M$55723,집계!Y$2,추출!$J$2:$J$55723,"&lt;="&amp;VLOOKUP(Y$2,환경!$A$3:$B$8,2),추출!$Q$2:$Q$55723,"B")</f>
        <v>0</v>
      </c>
      <c r="Z84" s="4">
        <f t="shared" ca="1" si="10"/>
        <v>77820</v>
      </c>
      <c r="AA84" s="25">
        <f t="shared" ca="1" si="88"/>
        <v>0</v>
      </c>
      <c r="AB84" s="4">
        <f ca="1">SUMIFS(추출!$H$2:$H$55723,추출!$P$2:$P$55723,집계!$C84,추출!$D$2:$D$55723,집계!$D84,추출!$O$2:$O$55723,"정상*",추출!$F$2:$F$55723,집계!AB$1,추출!$M$2:$M$55723,집계!AB$2,추출!$J$2:$J$55723,"&lt;="&amp;VLOOKUP(AB$2,환경!$A$3:$B$8,2),추출!$Q$2:$Q$55723,"A")</f>
        <v>0</v>
      </c>
      <c r="AC84" s="4">
        <f ca="1">SUMIFS(추출!$H$2:$H$55723,추출!$P$2:$P$55723,집계!$C84,추출!$D$2:$D$55723,집계!$D84,추출!$O$2:$O$55723,"정상*",추출!$F$2:$F$55723,집계!AC$1,추출!$M$2:$M$55723,집계!AC$2,추출!$J$2:$J$55723,"&lt;="&amp;VLOOKUP(AC$2,환경!$A$3:$B$8,2),추출!$Q$2:$Q$55723,"A")</f>
        <v>0</v>
      </c>
      <c r="AD84" s="4">
        <f t="shared" ca="1" si="218"/>
        <v>0</v>
      </c>
      <c r="AE84" s="25">
        <f t="shared" ca="1" si="77"/>
        <v>77820</v>
      </c>
    </row>
    <row r="85" spans="1:31" s="2" customFormat="1">
      <c r="A85" s="4">
        <f>VLOOKUP($C85,환경!$T$3:$V$22,3,0)</f>
        <v>4</v>
      </c>
      <c r="B85" s="4" t="str">
        <f t="shared" ca="1" si="90"/>
        <v>직영</v>
      </c>
      <c r="C85" s="6" t="s">
        <v>225</v>
      </c>
      <c r="D85" s="7" t="s">
        <v>523</v>
      </c>
      <c r="E85" s="4">
        <f ca="1">SUMIFS(추출!$H$2:$H$55723,추출!$P$2:$P$55723,집계!$C85,추출!$D$2:$D$55723,집계!$D85,추출!$O$2:$O$55723,"정상*",추출!$F$2:$F$55723,집계!E$1,추출!$M$2:$M$55723,집계!E$2,추출!$J$2:$J$55723,"&lt;="&amp;VLOOKUP(E$2,환경!$A$3:$B$8,2),추출!$Q$2:$Q$55723,"A")</f>
        <v>0</v>
      </c>
      <c r="F85" s="4">
        <f ca="1">SUMIFS(추출!$H$2:$H$55723,추출!$P$2:$P$55723,집계!$C85,추출!$D$2:$D$55723,집계!$D85,추출!$O$2:$O$55723,"정상*",추출!$F$2:$F$55723,집계!F$1,추출!$M$2:$M$55723,집계!F$2,추출!$J$2:$J$55723,"&lt;="&amp;VLOOKUP(F$2,환경!$A$3:$B$8,2),추출!$Q$2:$Q$55723,"A")</f>
        <v>0</v>
      </c>
      <c r="G85" s="4">
        <f t="shared" ref="G85" ca="1" si="258">SUM(E85:F85)</f>
        <v>0</v>
      </c>
      <c r="H85" s="4">
        <f ca="1">SUMIFS(추출!$H$2:$H$55723,추출!$P$2:$P$55723,집계!$C85,추출!$D$2:$D$55723,집계!$D85,추출!$O$2:$O$55723,"정상*",추출!$F$2:$F$55723,집계!H$1,추출!$M$2:$M$55723,집계!H$2,추출!$J$2:$J$55723,"&lt;="&amp;VLOOKUP(H$2,환경!$A$3:$B$8,2),추출!$Q$2:$Q$55723,"A")</f>
        <v>0</v>
      </c>
      <c r="I85" s="4">
        <f ca="1">SUMIFS(추출!$H$2:$H$55723,추출!$P$2:$P$55723,집계!$C85,추출!$D$2:$D$55723,집계!$D85,추출!$O$2:$O$55723,"정상*",추출!$F$2:$F$55723,집계!I$1,추출!$M$2:$M$55723,집계!I$2,추출!$J$2:$J$55723,"&lt;="&amp;VLOOKUP(I$2,환경!$A$3:$B$8,2),추출!$Q$2:$Q$55723,"A")</f>
        <v>0</v>
      </c>
      <c r="J85" s="4">
        <f t="shared" ref="J85" ca="1" si="259">SUM(H85:I85)</f>
        <v>0</v>
      </c>
      <c r="K85" s="25">
        <f t="shared" ref="K85" ca="1" si="260">G85-J85</f>
        <v>0</v>
      </c>
      <c r="L85" s="4">
        <f ca="1">SUMIFS(추출!$H$2:$H$55723,추출!$P$2:$P$55723,집계!$C85,추출!$D$2:$D$55723,집계!$D85,추출!$O$2:$O$55723,"정상*",추출!$F$2:$F$55723,집계!L$1,추출!$M$2:$M$55723,집계!L$2,추출!$J$2:$J$55723,"&lt;="&amp;VLOOKUP(L$2,환경!$A$3:$B$8,2),추출!$Q$2:$Q$55723,"A")</f>
        <v>0</v>
      </c>
      <c r="M85" s="4">
        <f ca="1">SUMIFS(추출!$H$2:$H$55723,추출!$P$2:$P$55723,집계!$C85,추출!$D$2:$D$55723,집계!$D85,추출!$O$2:$O$55723,"정상*",추출!$F$2:$F$55723,집계!M$1,추출!$M$2:$M$55723,집계!M$2,추출!$J$2:$J$55723,"&lt;="&amp;VLOOKUP(M$2,환경!$A$3:$B$8,2),추출!$Q$2:$Q$55723,"A")</f>
        <v>0</v>
      </c>
      <c r="N85" s="4">
        <f t="shared" ref="N85" ca="1" si="261">SUM(L85:M85)</f>
        <v>0</v>
      </c>
      <c r="O85" s="25">
        <f t="shared" ref="O85" ca="1" si="262">G85-N85</f>
        <v>0</v>
      </c>
      <c r="P85" s="4">
        <f ca="1">SUMIFS(추출!$H$2:$H$55723,추출!$P$2:$P$55723,집계!$C85,추출!$D$2:$D$55723,집계!$D85,추출!$O$2:$O$55723,"정상*",추출!$F$2:$F$55723,집계!P$1,추출!$M$2:$M$55723,집계!P$2,추출!$J$2:$J$55723,"&lt;="&amp;VLOOKUP(P$2,환경!$A$3:$B$8,2),추출!$Q$2:$Q$55723,"A")</f>
        <v>0</v>
      </c>
      <c r="Q85" s="4">
        <f ca="1">SUMIFS(추출!$H$2:$H$55723,추출!$P$2:$P$55723,집계!$C85,추출!$D$2:$D$55723,집계!$D85,추출!$O$2:$O$55723,"정상*",추출!$F$2:$F$55723,집계!Q$1,추출!$M$2:$M$55723,집계!Q$2,추출!$J$2:$J$55723,"&lt;="&amp;VLOOKUP(Q$2,환경!$A$3:$B$8,2),추출!$Q$2:$Q$55723,"A")</f>
        <v>0</v>
      </c>
      <c r="R85" s="4">
        <f t="shared" ref="R85" ca="1" si="263">SUM(P85:Q85)</f>
        <v>0</v>
      </c>
      <c r="S85" s="25">
        <f t="shared" ref="S85" ca="1" si="264">G85-R85</f>
        <v>0</v>
      </c>
      <c r="T85" s="4">
        <f ca="1">SUMIFS(추출!$H$2:$H$55723,추출!$P$2:$P$55723,집계!$C85,추출!$D$2:$D$55723,집계!$D85,추출!$O$2:$O$55723,"정상*",추출!$F$2:$F$55723,집계!T$1,추출!$M$2:$M$55723,집계!T$2,추출!$J$2:$J$55723,"&lt;="&amp;VLOOKUP(T$2,환경!$A$3:$B$8,2),추출!$Q$2:$Q$55723,"A")</f>
        <v>0</v>
      </c>
      <c r="U85" s="4">
        <f ca="1">SUMIFS(추출!$H$2:$H$55723,추출!$P$2:$P$55723,집계!$C85,추출!$D$2:$D$55723,집계!$D85,추출!$O$2:$O$55723,"정상*",추출!$F$2:$F$55723,집계!U$1,추출!$M$2:$M$55723,집계!U$2,추출!$J$2:$J$55723,"&lt;="&amp;VLOOKUP(U$2,환경!$A$3:$B$8,2),추출!$Q$2:$Q$55723,"A")</f>
        <v>0</v>
      </c>
      <c r="V85" s="4">
        <f t="shared" ref="V85" ca="1" si="265">SUM(T85:U85)</f>
        <v>0</v>
      </c>
      <c r="W85" s="25">
        <f t="shared" ref="W85" ca="1" si="266">G85-V85</f>
        <v>0</v>
      </c>
      <c r="X85" s="4">
        <f ca="1">SUMIFS(추출!$H$2:$H$55723,추출!$P$2:$P$55723,집계!$C85,추출!$D$2:$D$55723,집계!$D85,추출!$O$2:$O$55723,"유지*",추출!$F$2:$F$55723,집계!X$1,추출!$M$2:$M$55723,집계!X$2,추출!$J$2:$J$55723,"&lt;="&amp;VLOOKUP(X$2,환경!$A$3:$B$8,2),추출!$Q$2:$Q$55723,"B")</f>
        <v>0</v>
      </c>
      <c r="Y85" s="4">
        <f ca="1">SUMIFS(추출!$H$2:$H$55723,추출!$P$2:$P$55723,집계!$C85,추출!$D$2:$D$55723,집계!$D85,추출!$O$2:$O$55723,"유지*",추출!$F$2:$F$55723,집계!Y$1,추출!$M$2:$M$55723,집계!Y$2,추출!$J$2:$J$55723,"&lt;="&amp;VLOOKUP(Y$2,환경!$A$3:$B$8,2),추출!$Q$2:$Q$55723,"B")</f>
        <v>0</v>
      </c>
      <c r="Z85" s="4">
        <f t="shared" ref="Z85" ca="1" si="267">SUM(X85:Y85)</f>
        <v>0</v>
      </c>
      <c r="AA85" s="25">
        <f t="shared" ref="AA85" ca="1" si="268">G85-Z85</f>
        <v>0</v>
      </c>
      <c r="AB85" s="4">
        <f ca="1">SUMIFS(추출!$H$2:$H$55723,추출!$P$2:$P$55723,집계!$C85,추출!$D$2:$D$55723,집계!$D85,추출!$O$2:$O$55723,"정상*",추출!$F$2:$F$55723,집계!AB$1,추출!$M$2:$M$55723,집계!AB$2,추출!$J$2:$J$55723,"&lt;="&amp;VLOOKUP(AB$2,환경!$A$3:$B$8,2),추출!$Q$2:$Q$55723,"A")</f>
        <v>0</v>
      </c>
      <c r="AC85" s="4">
        <f ca="1">SUMIFS(추출!$H$2:$H$55723,추출!$P$2:$P$55723,집계!$C85,추출!$D$2:$D$55723,집계!$D85,추출!$O$2:$O$55723,"정상*",추출!$F$2:$F$55723,집계!AC$1,추출!$M$2:$M$55723,집계!AC$2,추출!$J$2:$J$55723,"&lt;="&amp;VLOOKUP(AC$2,환경!$A$3:$B$8,2),추출!$Q$2:$Q$55723,"A")</f>
        <v>0</v>
      </c>
      <c r="AD85" s="4">
        <f t="shared" ref="AD85" ca="1" si="269">SUM(AB85:AC85)</f>
        <v>0</v>
      </c>
      <c r="AE85" s="25">
        <f t="shared" ca="1" si="77"/>
        <v>0</v>
      </c>
    </row>
    <row r="86" spans="1:31" s="2" customFormat="1">
      <c r="A86" s="4">
        <f>VLOOKUP($C86,환경!$T$3:$V$22,3,0)</f>
        <v>4</v>
      </c>
      <c r="B86" s="4" t="str">
        <f t="shared" ca="1" si="90"/>
        <v>직영</v>
      </c>
      <c r="C86" s="6" t="s">
        <v>225</v>
      </c>
      <c r="D86" s="7" t="s">
        <v>371</v>
      </c>
      <c r="E86" s="4">
        <f ca="1">SUMIFS(추출!$H$2:$H$55723,추출!$P$2:$P$55723,집계!$C86,추출!$D$2:$D$55723,집계!$D86,추출!$O$2:$O$55723,"정상*",추출!$F$2:$F$55723,집계!E$1,추출!$M$2:$M$55723,집계!E$2,추출!$J$2:$J$55723,"&lt;="&amp;VLOOKUP(E$2,환경!$A$3:$B$8,2),추출!$Q$2:$Q$55723,"A")</f>
        <v>0</v>
      </c>
      <c r="F86" s="4">
        <f ca="1">SUMIFS(추출!$H$2:$H$55723,추출!$P$2:$P$55723,집계!$C86,추출!$D$2:$D$55723,집계!$D86,추출!$O$2:$O$55723,"정상*",추출!$F$2:$F$55723,집계!F$1,추출!$M$2:$M$55723,집계!F$2,추출!$J$2:$J$55723,"&lt;="&amp;VLOOKUP(F$2,환경!$A$3:$B$8,2),추출!$Q$2:$Q$55723,"A")</f>
        <v>0</v>
      </c>
      <c r="G86" s="4">
        <f t="shared" ca="1" si="79"/>
        <v>0</v>
      </c>
      <c r="H86" s="4">
        <f ca="1">SUMIFS(추출!$H$2:$H$55723,추출!$P$2:$P$55723,집계!$C86,추출!$D$2:$D$55723,집계!$D86,추출!$O$2:$O$55723,"정상*",추출!$F$2:$F$55723,집계!H$1,추출!$M$2:$M$55723,집계!H$2,추출!$J$2:$J$55723,"&lt;="&amp;VLOOKUP(H$2,환경!$A$3:$B$8,2),추출!$Q$2:$Q$55723,"A")</f>
        <v>0</v>
      </c>
      <c r="I86" s="4">
        <f ca="1">SUMIFS(추출!$H$2:$H$55723,추출!$P$2:$P$55723,집계!$C86,추출!$D$2:$D$55723,집계!$D86,추출!$O$2:$O$55723,"정상*",추출!$F$2:$F$55723,집계!I$1,추출!$M$2:$M$55723,집계!I$2,추출!$J$2:$J$55723,"&lt;="&amp;VLOOKUP(I$2,환경!$A$3:$B$8,2),추출!$Q$2:$Q$55723,"A")</f>
        <v>0</v>
      </c>
      <c r="J86" s="4">
        <f t="shared" ca="1" si="80"/>
        <v>0</v>
      </c>
      <c r="K86" s="25">
        <f t="shared" ca="1" si="81"/>
        <v>0</v>
      </c>
      <c r="L86" s="4">
        <f ca="1">SUMIFS(추출!$H$2:$H$55723,추출!$P$2:$P$55723,집계!$C86,추출!$D$2:$D$55723,집계!$D86,추출!$O$2:$O$55723,"정상*",추출!$F$2:$F$55723,집계!L$1,추출!$M$2:$M$55723,집계!L$2,추출!$J$2:$J$55723,"&lt;="&amp;VLOOKUP(L$2,환경!$A$3:$B$8,2),추출!$Q$2:$Q$55723,"A")</f>
        <v>0</v>
      </c>
      <c r="M86" s="4">
        <f ca="1">SUMIFS(추출!$H$2:$H$55723,추출!$P$2:$P$55723,집계!$C86,추출!$D$2:$D$55723,집계!$D86,추출!$O$2:$O$55723,"정상*",추출!$F$2:$F$55723,집계!M$1,추출!$M$2:$M$55723,집계!M$2,추출!$J$2:$J$55723,"&lt;="&amp;VLOOKUP(M$2,환경!$A$3:$B$8,2),추출!$Q$2:$Q$55723,"A")</f>
        <v>0</v>
      </c>
      <c r="N86" s="4">
        <f t="shared" ca="1" si="82"/>
        <v>0</v>
      </c>
      <c r="O86" s="25">
        <f t="shared" ca="1" si="83"/>
        <v>0</v>
      </c>
      <c r="P86" s="4">
        <f ca="1">SUMIFS(추출!$H$2:$H$55723,추출!$P$2:$P$55723,집계!$C86,추출!$D$2:$D$55723,집계!$D86,추출!$O$2:$O$55723,"정상*",추출!$F$2:$F$55723,집계!P$1,추출!$M$2:$M$55723,집계!P$2,추출!$J$2:$J$55723,"&lt;="&amp;VLOOKUP(P$2,환경!$A$3:$B$8,2),추출!$Q$2:$Q$55723,"A")</f>
        <v>0</v>
      </c>
      <c r="Q86" s="4">
        <f ca="1">SUMIFS(추출!$H$2:$H$55723,추출!$P$2:$P$55723,집계!$C86,추출!$D$2:$D$55723,집계!$D86,추출!$O$2:$O$55723,"정상*",추출!$F$2:$F$55723,집계!Q$1,추출!$M$2:$M$55723,집계!Q$2,추출!$J$2:$J$55723,"&lt;="&amp;VLOOKUP(Q$2,환경!$A$3:$B$8,2),추출!$Q$2:$Q$55723,"A")</f>
        <v>0</v>
      </c>
      <c r="R86" s="4">
        <f t="shared" ca="1" si="84"/>
        <v>0</v>
      </c>
      <c r="S86" s="25">
        <f t="shared" ca="1" si="85"/>
        <v>0</v>
      </c>
      <c r="T86" s="4">
        <f ca="1">SUMIFS(추출!$H$2:$H$55723,추출!$P$2:$P$55723,집계!$C86,추출!$D$2:$D$55723,집계!$D86,추출!$O$2:$O$55723,"정상*",추출!$F$2:$F$55723,집계!T$1,추출!$M$2:$M$55723,집계!T$2,추출!$J$2:$J$55723,"&lt;="&amp;VLOOKUP(T$2,환경!$A$3:$B$8,2),추출!$Q$2:$Q$55723,"A")</f>
        <v>0</v>
      </c>
      <c r="U86" s="4">
        <f ca="1">SUMIFS(추출!$H$2:$H$55723,추출!$P$2:$P$55723,집계!$C86,추출!$D$2:$D$55723,집계!$D86,추출!$O$2:$O$55723,"정상*",추출!$F$2:$F$55723,집계!U$1,추출!$M$2:$M$55723,집계!U$2,추출!$J$2:$J$55723,"&lt;="&amp;VLOOKUP(U$2,환경!$A$3:$B$8,2),추출!$Q$2:$Q$55723,"A")</f>
        <v>0</v>
      </c>
      <c r="V86" s="4">
        <f t="shared" ca="1" si="86"/>
        <v>0</v>
      </c>
      <c r="W86" s="25">
        <f t="shared" ca="1" si="87"/>
        <v>0</v>
      </c>
      <c r="X86" s="4">
        <f ca="1">SUMIFS(추출!$H$2:$H$55723,추출!$P$2:$P$55723,집계!$C86,추출!$D$2:$D$55723,집계!$D86,추출!$O$2:$O$55723,"유지*",추출!$F$2:$F$55723,집계!X$1,추출!$M$2:$M$55723,집계!X$2,추출!$J$2:$J$55723,"&lt;="&amp;VLOOKUP(X$2,환경!$A$3:$B$8,2),추출!$Q$2:$Q$55723,"B")</f>
        <v>0</v>
      </c>
      <c r="Y86" s="4">
        <f ca="1">SUMIFS(추출!$H$2:$H$55723,추출!$P$2:$P$55723,집계!$C86,추출!$D$2:$D$55723,집계!$D86,추출!$O$2:$O$55723,"유지*",추출!$F$2:$F$55723,집계!Y$1,추출!$M$2:$M$55723,집계!Y$2,추출!$J$2:$J$55723,"&lt;="&amp;VLOOKUP(Y$2,환경!$A$3:$B$8,2),추출!$Q$2:$Q$55723,"B")</f>
        <v>0</v>
      </c>
      <c r="Z86" s="4">
        <f t="shared" ca="1" si="10"/>
        <v>0</v>
      </c>
      <c r="AA86" s="25">
        <f t="shared" ca="1" si="88"/>
        <v>0</v>
      </c>
      <c r="AB86" s="4">
        <f ca="1">SUMIFS(추출!$H$2:$H$55723,추출!$P$2:$P$55723,집계!$C86,추출!$D$2:$D$55723,집계!$D86,추출!$O$2:$O$55723,"정상*",추출!$F$2:$F$55723,집계!AB$1,추출!$M$2:$M$55723,집계!AB$2,추출!$J$2:$J$55723,"&lt;="&amp;VLOOKUP(AB$2,환경!$A$3:$B$8,2),추출!$Q$2:$Q$55723,"A")</f>
        <v>0</v>
      </c>
      <c r="AC86" s="4">
        <f ca="1">SUMIFS(추출!$H$2:$H$55723,추출!$P$2:$P$55723,집계!$C86,추출!$D$2:$D$55723,집계!$D86,추출!$O$2:$O$55723,"정상*",추출!$F$2:$F$55723,집계!AC$1,추출!$M$2:$M$55723,집계!AC$2,추출!$J$2:$J$55723,"&lt;="&amp;VLOOKUP(AC$2,환경!$A$3:$B$8,2),추출!$Q$2:$Q$55723,"A")</f>
        <v>0</v>
      </c>
      <c r="AD86" s="4">
        <f t="shared" ca="1" si="218"/>
        <v>0</v>
      </c>
      <c r="AE86" s="25">
        <f t="shared" ca="1" si="77"/>
        <v>0</v>
      </c>
    </row>
    <row r="87" spans="1:31">
      <c r="A87" s="4">
        <f>VLOOKUP($C87,환경!$T$3:$V$22,3,0)</f>
        <v>4</v>
      </c>
      <c r="B87" s="4" t="str">
        <f t="shared" ca="1" si="90"/>
        <v>직영</v>
      </c>
      <c r="C87" s="6" t="s">
        <v>225</v>
      </c>
      <c r="D87" s="7" t="s">
        <v>108</v>
      </c>
      <c r="E87" s="4">
        <f ca="1">SUMIFS(추출!$H$2:$H$55723,추출!$P$2:$P$55723,집계!$C87,추출!$D$2:$D$55723,집계!$D87,추출!$O$2:$O$55723,"정상*",추출!$F$2:$F$55723,집계!E$1,추출!$M$2:$M$55723,집계!E$2,추출!$J$2:$J$55723,"&lt;="&amp;VLOOKUP(E$2,환경!$A$3:$B$8,2),추출!$Q$2:$Q$55723,"A")</f>
        <v>119901</v>
      </c>
      <c r="F87" s="4">
        <f ca="1">SUMIFS(추출!$H$2:$H$55723,추출!$P$2:$P$55723,집계!$C87,추출!$D$2:$D$55723,집계!$D87,추출!$O$2:$O$55723,"정상*",추출!$F$2:$F$55723,집계!F$1,추출!$M$2:$M$55723,집계!F$2,추출!$J$2:$J$55723,"&lt;="&amp;VLOOKUP(F$2,환경!$A$3:$B$8,2),추출!$Q$2:$Q$55723,"A")</f>
        <v>0</v>
      </c>
      <c r="G87" s="4">
        <f t="shared" ca="1" si="79"/>
        <v>119901</v>
      </c>
      <c r="H87" s="4">
        <f ca="1">SUMIFS(추출!$H$2:$H$55723,추출!$P$2:$P$55723,집계!$C87,추출!$D$2:$D$55723,집계!$D87,추출!$O$2:$O$55723,"정상*",추출!$F$2:$F$55723,집계!H$1,추출!$M$2:$M$55723,집계!H$2,추출!$J$2:$J$55723,"&lt;="&amp;VLOOKUP(H$2,환경!$A$3:$B$8,2),추출!$Q$2:$Q$55723,"A")</f>
        <v>0</v>
      </c>
      <c r="I87" s="4">
        <f ca="1">SUMIFS(추출!$H$2:$H$55723,추출!$P$2:$P$55723,집계!$C87,추출!$D$2:$D$55723,집계!$D87,추출!$O$2:$O$55723,"정상*",추출!$F$2:$F$55723,집계!I$1,추출!$M$2:$M$55723,집계!I$2,추출!$J$2:$J$55723,"&lt;="&amp;VLOOKUP(I$2,환경!$A$3:$B$8,2),추출!$Q$2:$Q$55723,"A")</f>
        <v>0</v>
      </c>
      <c r="J87" s="4">
        <f t="shared" ca="1" si="80"/>
        <v>0</v>
      </c>
      <c r="K87" s="25">
        <f t="shared" ca="1" si="81"/>
        <v>119901</v>
      </c>
      <c r="L87" s="4">
        <f ca="1">SUMIFS(추출!$H$2:$H$55723,추출!$P$2:$P$55723,집계!$C87,추출!$D$2:$D$55723,집계!$D87,추출!$O$2:$O$55723,"정상*",추출!$F$2:$F$55723,집계!L$1,추출!$M$2:$M$55723,집계!L$2,추출!$J$2:$J$55723,"&lt;="&amp;VLOOKUP(L$2,환경!$A$3:$B$8,2),추출!$Q$2:$Q$55723,"A")</f>
        <v>140632</v>
      </c>
      <c r="M87" s="4">
        <f ca="1">SUMIFS(추출!$H$2:$H$55723,추출!$P$2:$P$55723,집계!$C87,추출!$D$2:$D$55723,집계!$D87,추출!$O$2:$O$55723,"정상*",추출!$F$2:$F$55723,집계!M$1,추출!$M$2:$M$55723,집계!M$2,추출!$J$2:$J$55723,"&lt;="&amp;VLOOKUP(M$2,환경!$A$3:$B$8,2),추출!$Q$2:$Q$55723,"A")</f>
        <v>0</v>
      </c>
      <c r="N87" s="4">
        <f t="shared" ca="1" si="82"/>
        <v>140632</v>
      </c>
      <c r="O87" s="25">
        <f t="shared" ca="1" si="83"/>
        <v>-20731</v>
      </c>
      <c r="P87" s="4">
        <f ca="1">SUMIFS(추출!$H$2:$H$55723,추출!$P$2:$P$55723,집계!$C87,추출!$D$2:$D$55723,집계!$D87,추출!$O$2:$O$55723,"정상*",추출!$F$2:$F$55723,집계!P$1,추출!$M$2:$M$55723,집계!P$2,추출!$J$2:$J$55723,"&lt;="&amp;VLOOKUP(P$2,환경!$A$3:$B$8,2),추출!$Q$2:$Q$55723,"A")</f>
        <v>11500</v>
      </c>
      <c r="Q87" s="4">
        <f ca="1">SUMIFS(추출!$H$2:$H$55723,추출!$P$2:$P$55723,집계!$C87,추출!$D$2:$D$55723,집계!$D87,추출!$O$2:$O$55723,"정상*",추출!$F$2:$F$55723,집계!Q$1,추출!$M$2:$M$55723,집계!Q$2,추출!$J$2:$J$55723,"&lt;="&amp;VLOOKUP(Q$2,환경!$A$3:$B$8,2),추출!$Q$2:$Q$55723,"A")</f>
        <v>0</v>
      </c>
      <c r="R87" s="4">
        <f t="shared" ca="1" si="84"/>
        <v>11500</v>
      </c>
      <c r="S87" s="25">
        <f t="shared" ca="1" si="85"/>
        <v>108401</v>
      </c>
      <c r="T87" s="4">
        <f ca="1">SUMIFS(추출!$H$2:$H$55723,추출!$P$2:$P$55723,집계!$C87,추출!$D$2:$D$55723,집계!$D87,추출!$O$2:$O$55723,"정상*",추출!$F$2:$F$55723,집계!T$1,추출!$M$2:$M$55723,집계!T$2,추출!$J$2:$J$55723,"&lt;="&amp;VLOOKUP(T$2,환경!$A$3:$B$8,2),추출!$Q$2:$Q$55723,"A")</f>
        <v>34443</v>
      </c>
      <c r="U87" s="4">
        <f ca="1">SUMIFS(추출!$H$2:$H$55723,추출!$P$2:$P$55723,집계!$C87,추출!$D$2:$D$55723,집계!$D87,추출!$O$2:$O$55723,"정상*",추출!$F$2:$F$55723,집계!U$1,추출!$M$2:$M$55723,집계!U$2,추출!$J$2:$J$55723,"&lt;="&amp;VLOOKUP(U$2,환경!$A$3:$B$8,2),추출!$Q$2:$Q$55723,"A")</f>
        <v>0</v>
      </c>
      <c r="V87" s="4">
        <f t="shared" ca="1" si="86"/>
        <v>34443</v>
      </c>
      <c r="W87" s="25">
        <f t="shared" ca="1" si="87"/>
        <v>85458</v>
      </c>
      <c r="X87" s="4">
        <f ca="1">SUMIFS(추출!$H$2:$H$55723,추출!$P$2:$P$55723,집계!$C87,추출!$D$2:$D$55723,집계!$D87,추출!$O$2:$O$55723,"유지*",추출!$F$2:$F$55723,집계!X$1,추출!$M$2:$M$55723,집계!X$2,추출!$J$2:$J$55723,"&lt;="&amp;VLOOKUP(X$2,환경!$A$3:$B$8,2),추출!$Q$2:$Q$55723,"B")</f>
        <v>119908</v>
      </c>
      <c r="Y87" s="4">
        <f ca="1">SUMIFS(추출!$H$2:$H$55723,추출!$P$2:$P$55723,집계!$C87,추출!$D$2:$D$55723,집계!$D87,추출!$O$2:$O$55723,"유지*",추출!$F$2:$F$55723,집계!Y$1,추출!$M$2:$M$55723,집계!Y$2,추출!$J$2:$J$55723,"&lt;="&amp;VLOOKUP(Y$2,환경!$A$3:$B$8,2),추출!$Q$2:$Q$55723,"B")</f>
        <v>0</v>
      </c>
      <c r="Z87" s="4">
        <f t="shared" ca="1" si="10"/>
        <v>119908</v>
      </c>
      <c r="AA87" s="25">
        <f t="shared" ca="1" si="88"/>
        <v>-7</v>
      </c>
      <c r="AB87" s="4">
        <f ca="1">SUMIFS(추출!$H$2:$H$55723,추출!$P$2:$P$55723,집계!$C87,추출!$D$2:$D$55723,집계!$D87,추출!$O$2:$O$55723,"정상*",추출!$F$2:$F$55723,집계!AB$1,추출!$M$2:$M$55723,집계!AB$2,추출!$J$2:$J$55723,"&lt;="&amp;VLOOKUP(AB$2,환경!$A$3:$B$8,2),추출!$Q$2:$Q$55723,"A")</f>
        <v>0</v>
      </c>
      <c r="AC87" s="4">
        <f ca="1">SUMIFS(추출!$H$2:$H$55723,추출!$P$2:$P$55723,집계!$C87,추출!$D$2:$D$55723,집계!$D87,추출!$O$2:$O$55723,"정상*",추출!$F$2:$F$55723,집계!AC$1,추출!$M$2:$M$55723,집계!AC$2,추출!$J$2:$J$55723,"&lt;="&amp;VLOOKUP(AC$2,환경!$A$3:$B$8,2),추출!$Q$2:$Q$55723,"A")</f>
        <v>0</v>
      </c>
      <c r="AD87" s="4">
        <f t="shared" ca="1" si="218"/>
        <v>0</v>
      </c>
      <c r="AE87" s="25">
        <f t="shared" ref="AE87:AE168" ca="1" si="270">G87-AD87</f>
        <v>119901</v>
      </c>
    </row>
    <row r="88" spans="1:31">
      <c r="A88" s="4">
        <f>VLOOKUP($C88,환경!$T$3:$V$22,3,0)</f>
        <v>8</v>
      </c>
      <c r="B88" s="4" t="str">
        <f t="shared" ca="1" si="90"/>
        <v>자율</v>
      </c>
      <c r="C88" s="2" t="s">
        <v>208</v>
      </c>
      <c r="D88" s="7" t="s">
        <v>65</v>
      </c>
      <c r="E88" s="4">
        <f ca="1">SUMIFS(추출!$H$2:$H$55723,추출!$P$2:$P$55723,집계!$C88,추출!$D$2:$D$55723,집계!$D88,추출!$O$2:$O$55723,"정상*",추출!$F$2:$F$55723,집계!E$1,추출!$M$2:$M$55723,집계!E$2,추출!$J$2:$J$55723,"&lt;="&amp;VLOOKUP(E$2,환경!$A$3:$B$8,2),추출!$Q$2:$Q$55723,"A")</f>
        <v>199072</v>
      </c>
      <c r="F88" s="4">
        <f ca="1">SUMIFS(추출!$H$2:$H$55723,추출!$P$2:$P$55723,집계!$C88,추출!$D$2:$D$55723,집계!$D88,추출!$O$2:$O$55723,"정상*",추출!$F$2:$F$55723,집계!F$1,추출!$M$2:$M$55723,집계!F$2,추출!$J$2:$J$55723,"&lt;="&amp;VLOOKUP(F$2,환경!$A$3:$B$8,2),추출!$Q$2:$Q$55723,"A")</f>
        <v>0</v>
      </c>
      <c r="G88" s="4">
        <f t="shared" ca="1" si="79"/>
        <v>199072</v>
      </c>
      <c r="H88" s="4">
        <f ca="1">SUMIFS(추출!$H$2:$H$55723,추출!$P$2:$P$55723,집계!$C88,추출!$D$2:$D$55723,집계!$D88,추출!$O$2:$O$55723,"정상*",추출!$F$2:$F$55723,집계!H$1,추출!$M$2:$M$55723,집계!H$2,추출!$J$2:$J$55723,"&lt;="&amp;VLOOKUP(H$2,환경!$A$3:$B$8,2),추출!$Q$2:$Q$55723,"A")</f>
        <v>474165</v>
      </c>
      <c r="I88" s="4">
        <f ca="1">SUMIFS(추출!$H$2:$H$55723,추출!$P$2:$P$55723,집계!$C88,추출!$D$2:$D$55723,집계!$D88,추출!$O$2:$O$55723,"정상*",추출!$F$2:$F$55723,집계!I$1,추출!$M$2:$M$55723,집계!I$2,추출!$J$2:$J$55723,"&lt;="&amp;VLOOKUP(I$2,환경!$A$3:$B$8,2),추출!$Q$2:$Q$55723,"A")</f>
        <v>0</v>
      </c>
      <c r="J88" s="4">
        <f t="shared" ca="1" si="80"/>
        <v>474165</v>
      </c>
      <c r="K88" s="25">
        <f t="shared" ca="1" si="81"/>
        <v>-275093</v>
      </c>
      <c r="L88" s="4">
        <f ca="1">SUMIFS(추출!$H$2:$H$55723,추출!$P$2:$P$55723,집계!$C88,추출!$D$2:$D$55723,집계!$D88,추출!$O$2:$O$55723,"정상*",추출!$F$2:$F$55723,집계!L$1,추출!$M$2:$M$55723,집계!L$2,추출!$J$2:$J$55723,"&lt;="&amp;VLOOKUP(L$2,환경!$A$3:$B$8,2),추출!$Q$2:$Q$55723,"A")</f>
        <v>104788</v>
      </c>
      <c r="M88" s="4">
        <f ca="1">SUMIFS(추출!$H$2:$H$55723,추출!$P$2:$P$55723,집계!$C88,추출!$D$2:$D$55723,집계!$D88,추출!$O$2:$O$55723,"정상*",추출!$F$2:$F$55723,집계!M$1,추출!$M$2:$M$55723,집계!M$2,추출!$J$2:$J$55723,"&lt;="&amp;VLOOKUP(M$2,환경!$A$3:$B$8,2),추출!$Q$2:$Q$55723,"A")</f>
        <v>0</v>
      </c>
      <c r="N88" s="4">
        <f t="shared" ca="1" si="82"/>
        <v>104788</v>
      </c>
      <c r="O88" s="25">
        <f t="shared" ca="1" si="83"/>
        <v>94284</v>
      </c>
      <c r="P88" s="4">
        <f ca="1">SUMIFS(추출!$H$2:$H$55723,추출!$P$2:$P$55723,집계!$C88,추출!$D$2:$D$55723,집계!$D88,추출!$O$2:$O$55723,"정상*",추출!$F$2:$F$55723,집계!P$1,추출!$M$2:$M$55723,집계!P$2,추출!$J$2:$J$55723,"&lt;="&amp;VLOOKUP(P$2,환경!$A$3:$B$8,2),추출!$Q$2:$Q$55723,"A")</f>
        <v>221455</v>
      </c>
      <c r="Q88" s="4">
        <f ca="1">SUMIFS(추출!$H$2:$H$55723,추출!$P$2:$P$55723,집계!$C88,추출!$D$2:$D$55723,집계!$D88,추출!$O$2:$O$55723,"정상*",추출!$F$2:$F$55723,집계!Q$1,추출!$M$2:$M$55723,집계!Q$2,추출!$J$2:$J$55723,"&lt;="&amp;VLOOKUP(Q$2,환경!$A$3:$B$8,2),추출!$Q$2:$Q$55723,"A")</f>
        <v>0</v>
      </c>
      <c r="R88" s="4">
        <f t="shared" ca="1" si="84"/>
        <v>221455</v>
      </c>
      <c r="S88" s="25">
        <f t="shared" ca="1" si="85"/>
        <v>-22383</v>
      </c>
      <c r="T88" s="4">
        <f ca="1">SUMIFS(추출!$H$2:$H$55723,추출!$P$2:$P$55723,집계!$C88,추출!$D$2:$D$55723,집계!$D88,추출!$O$2:$O$55723,"정상*",추출!$F$2:$F$55723,집계!T$1,추출!$M$2:$M$55723,집계!T$2,추출!$J$2:$J$55723,"&lt;="&amp;VLOOKUP(T$2,환경!$A$3:$B$8,2),추출!$Q$2:$Q$55723,"A")</f>
        <v>698833</v>
      </c>
      <c r="U88" s="4">
        <f ca="1">SUMIFS(추출!$H$2:$H$55723,추출!$P$2:$P$55723,집계!$C88,추출!$D$2:$D$55723,집계!$D88,추출!$O$2:$O$55723,"정상*",추출!$F$2:$F$55723,집계!U$1,추출!$M$2:$M$55723,집계!U$2,추출!$J$2:$J$55723,"&lt;="&amp;VLOOKUP(U$2,환경!$A$3:$B$8,2),추출!$Q$2:$Q$55723,"A")</f>
        <v>0</v>
      </c>
      <c r="V88" s="4">
        <f t="shared" ca="1" si="86"/>
        <v>698833</v>
      </c>
      <c r="W88" s="25">
        <f t="shared" ca="1" si="87"/>
        <v>-499761</v>
      </c>
      <c r="X88" s="4">
        <f ca="1">SUMIFS(추출!$H$2:$H$55723,추출!$P$2:$P$55723,집계!$C88,추출!$D$2:$D$55723,집계!$D88,추출!$O$2:$O$55723,"유지*",추출!$F$2:$F$55723,집계!X$1,추출!$M$2:$M$55723,집계!X$2,추출!$J$2:$J$55723,"&lt;="&amp;VLOOKUP(X$2,환경!$A$3:$B$8,2),추출!$Q$2:$Q$55723,"B")</f>
        <v>240905</v>
      </c>
      <c r="Y88" s="4">
        <f ca="1">SUMIFS(추출!$H$2:$H$55723,추출!$P$2:$P$55723,집계!$C88,추출!$D$2:$D$55723,집계!$D88,추출!$O$2:$O$55723,"유지*",추출!$F$2:$F$55723,집계!Y$1,추출!$M$2:$M$55723,집계!Y$2,추출!$J$2:$J$55723,"&lt;="&amp;VLOOKUP(Y$2,환경!$A$3:$B$8,2),추출!$Q$2:$Q$55723,"B")</f>
        <v>0</v>
      </c>
      <c r="Z88" s="4">
        <f t="shared" ca="1" si="10"/>
        <v>240905</v>
      </c>
      <c r="AA88" s="25">
        <f t="shared" ca="1" si="88"/>
        <v>-41833</v>
      </c>
      <c r="AB88" s="4">
        <f ca="1">SUMIFS(추출!$H$2:$H$55723,추출!$P$2:$P$55723,집계!$C88,추출!$D$2:$D$55723,집계!$D88,추출!$O$2:$O$55723,"정상*",추출!$F$2:$F$55723,집계!AB$1,추출!$M$2:$M$55723,집계!AB$2,추출!$J$2:$J$55723,"&lt;="&amp;VLOOKUP(AB$2,환경!$A$3:$B$8,2),추출!$Q$2:$Q$55723,"A")</f>
        <v>0</v>
      </c>
      <c r="AC88" s="4">
        <f ca="1">SUMIFS(추출!$H$2:$H$55723,추출!$P$2:$P$55723,집계!$C88,추출!$D$2:$D$55723,집계!$D88,추출!$O$2:$O$55723,"정상*",추출!$F$2:$F$55723,집계!AC$1,추출!$M$2:$M$55723,집계!AC$2,추출!$J$2:$J$55723,"&lt;="&amp;VLOOKUP(AC$2,환경!$A$3:$B$8,2),추출!$Q$2:$Q$55723,"A")</f>
        <v>0</v>
      </c>
      <c r="AD88" s="4">
        <f t="shared" ca="1" si="218"/>
        <v>0</v>
      </c>
      <c r="AE88" s="25">
        <f t="shared" ca="1" si="270"/>
        <v>199072</v>
      </c>
    </row>
    <row r="89" spans="1:31" s="2" customFormat="1">
      <c r="A89" s="4">
        <f>VLOOKUP($C89,환경!$T$3:$V$22,3,0)</f>
        <v>8</v>
      </c>
      <c r="B89" s="4" t="str">
        <f t="shared" ca="1" si="90"/>
        <v>자율</v>
      </c>
      <c r="C89" s="2" t="s">
        <v>208</v>
      </c>
      <c r="D89" s="7" t="s">
        <v>519</v>
      </c>
      <c r="E89" s="4">
        <f ca="1">SUMIFS(추출!$H$2:$H$55723,추출!$P$2:$P$55723,집계!$C89,추출!$D$2:$D$55723,집계!$D89,추출!$O$2:$O$55723,"정상*",추출!$F$2:$F$55723,집계!E$1,추출!$M$2:$M$55723,집계!E$2,추출!$J$2:$J$55723,"&lt;="&amp;VLOOKUP(E$2,환경!$A$3:$B$8,2),추출!$Q$2:$Q$55723,"A")</f>
        <v>0</v>
      </c>
      <c r="F89" s="4">
        <f ca="1">SUMIFS(추출!$H$2:$H$55723,추출!$P$2:$P$55723,집계!$C89,추출!$D$2:$D$55723,집계!$D89,추출!$O$2:$O$55723,"정상*",추출!$F$2:$F$55723,집계!F$1,추출!$M$2:$M$55723,집계!F$2,추출!$J$2:$J$55723,"&lt;="&amp;VLOOKUP(F$2,환경!$A$3:$B$8,2),추출!$Q$2:$Q$55723,"A")</f>
        <v>0</v>
      </c>
      <c r="G89" s="4">
        <f t="shared" ref="G89" ca="1" si="271">SUM(E89:F89)</f>
        <v>0</v>
      </c>
      <c r="H89" s="4">
        <f ca="1">SUMIFS(추출!$H$2:$H$55723,추출!$P$2:$P$55723,집계!$C89,추출!$D$2:$D$55723,집계!$D89,추출!$O$2:$O$55723,"정상*",추출!$F$2:$F$55723,집계!H$1,추출!$M$2:$M$55723,집계!H$2,추출!$J$2:$J$55723,"&lt;="&amp;VLOOKUP(H$2,환경!$A$3:$B$8,2),추출!$Q$2:$Q$55723,"A")</f>
        <v>0</v>
      </c>
      <c r="I89" s="4">
        <f ca="1">SUMIFS(추출!$H$2:$H$55723,추출!$P$2:$P$55723,집계!$C89,추출!$D$2:$D$55723,집계!$D89,추출!$O$2:$O$55723,"정상*",추출!$F$2:$F$55723,집계!I$1,추출!$M$2:$M$55723,집계!I$2,추출!$J$2:$J$55723,"&lt;="&amp;VLOOKUP(I$2,환경!$A$3:$B$8,2),추출!$Q$2:$Q$55723,"A")</f>
        <v>0</v>
      </c>
      <c r="J89" s="4">
        <f t="shared" ref="J89" ca="1" si="272">SUM(H89:I89)</f>
        <v>0</v>
      </c>
      <c r="K89" s="25">
        <f t="shared" ref="K89" ca="1" si="273">G89-J89</f>
        <v>0</v>
      </c>
      <c r="L89" s="4">
        <f ca="1">SUMIFS(추출!$H$2:$H$55723,추출!$P$2:$P$55723,집계!$C89,추출!$D$2:$D$55723,집계!$D89,추출!$O$2:$O$55723,"정상*",추출!$F$2:$F$55723,집계!L$1,추출!$M$2:$M$55723,집계!L$2,추출!$J$2:$J$55723,"&lt;="&amp;VLOOKUP(L$2,환경!$A$3:$B$8,2),추출!$Q$2:$Q$55723,"A")</f>
        <v>0</v>
      </c>
      <c r="M89" s="4">
        <f ca="1">SUMIFS(추출!$H$2:$H$55723,추출!$P$2:$P$55723,집계!$C89,추출!$D$2:$D$55723,집계!$D89,추출!$O$2:$O$55723,"정상*",추출!$F$2:$F$55723,집계!M$1,추출!$M$2:$M$55723,집계!M$2,추출!$J$2:$J$55723,"&lt;="&amp;VLOOKUP(M$2,환경!$A$3:$B$8,2),추출!$Q$2:$Q$55723,"A")</f>
        <v>0</v>
      </c>
      <c r="N89" s="4">
        <f t="shared" ref="N89" ca="1" si="274">SUM(L89:M89)</f>
        <v>0</v>
      </c>
      <c r="O89" s="25">
        <f t="shared" ref="O89" ca="1" si="275">G89-N89</f>
        <v>0</v>
      </c>
      <c r="P89" s="4">
        <f ca="1">SUMIFS(추출!$H$2:$H$55723,추출!$P$2:$P$55723,집계!$C89,추출!$D$2:$D$55723,집계!$D89,추출!$O$2:$O$55723,"정상*",추출!$F$2:$F$55723,집계!P$1,추출!$M$2:$M$55723,집계!P$2,추출!$J$2:$J$55723,"&lt;="&amp;VLOOKUP(P$2,환경!$A$3:$B$8,2),추출!$Q$2:$Q$55723,"A")</f>
        <v>0</v>
      </c>
      <c r="Q89" s="4">
        <f ca="1">SUMIFS(추출!$H$2:$H$55723,추출!$P$2:$P$55723,집계!$C89,추출!$D$2:$D$55723,집계!$D89,추출!$O$2:$O$55723,"정상*",추출!$F$2:$F$55723,집계!Q$1,추출!$M$2:$M$55723,집계!Q$2,추출!$J$2:$J$55723,"&lt;="&amp;VLOOKUP(Q$2,환경!$A$3:$B$8,2),추출!$Q$2:$Q$55723,"A")</f>
        <v>0</v>
      </c>
      <c r="R89" s="4">
        <f t="shared" ref="R89" ca="1" si="276">SUM(P89:Q89)</f>
        <v>0</v>
      </c>
      <c r="S89" s="25">
        <f t="shared" ref="S89" ca="1" si="277">G89-R89</f>
        <v>0</v>
      </c>
      <c r="T89" s="4">
        <f ca="1">SUMIFS(추출!$H$2:$H$55723,추출!$P$2:$P$55723,집계!$C89,추출!$D$2:$D$55723,집계!$D89,추출!$O$2:$O$55723,"정상*",추출!$F$2:$F$55723,집계!T$1,추출!$M$2:$M$55723,집계!T$2,추출!$J$2:$J$55723,"&lt;="&amp;VLOOKUP(T$2,환경!$A$3:$B$8,2),추출!$Q$2:$Q$55723,"A")</f>
        <v>0</v>
      </c>
      <c r="U89" s="4">
        <f ca="1">SUMIFS(추출!$H$2:$H$55723,추출!$P$2:$P$55723,집계!$C89,추출!$D$2:$D$55723,집계!$D89,추출!$O$2:$O$55723,"정상*",추출!$F$2:$F$55723,집계!U$1,추출!$M$2:$M$55723,집계!U$2,추출!$J$2:$J$55723,"&lt;="&amp;VLOOKUP(U$2,환경!$A$3:$B$8,2),추출!$Q$2:$Q$55723,"A")</f>
        <v>0</v>
      </c>
      <c r="V89" s="4">
        <f t="shared" ref="V89" ca="1" si="278">SUM(T89:U89)</f>
        <v>0</v>
      </c>
      <c r="W89" s="25">
        <f t="shared" ref="W89" ca="1" si="279">G89-V89</f>
        <v>0</v>
      </c>
      <c r="X89" s="4">
        <f ca="1">SUMIFS(추출!$H$2:$H$55723,추출!$P$2:$P$55723,집계!$C89,추출!$D$2:$D$55723,집계!$D89,추출!$O$2:$O$55723,"유지*",추출!$F$2:$F$55723,집계!X$1,추출!$M$2:$M$55723,집계!X$2,추출!$J$2:$J$55723,"&lt;="&amp;VLOOKUP(X$2,환경!$A$3:$B$8,2),추출!$Q$2:$Q$55723,"B")</f>
        <v>0</v>
      </c>
      <c r="Y89" s="4">
        <f ca="1">SUMIFS(추출!$H$2:$H$55723,추출!$P$2:$P$55723,집계!$C89,추출!$D$2:$D$55723,집계!$D89,추출!$O$2:$O$55723,"유지*",추출!$F$2:$F$55723,집계!Y$1,추출!$M$2:$M$55723,집계!Y$2,추출!$J$2:$J$55723,"&lt;="&amp;VLOOKUP(Y$2,환경!$A$3:$B$8,2),추출!$Q$2:$Q$55723,"B")</f>
        <v>0</v>
      </c>
      <c r="Z89" s="4">
        <f t="shared" ref="Z89" ca="1" si="280">SUM(X89:Y89)</f>
        <v>0</v>
      </c>
      <c r="AA89" s="25">
        <f t="shared" ref="AA89" ca="1" si="281">G89-Z89</f>
        <v>0</v>
      </c>
      <c r="AB89" s="4">
        <f ca="1">SUMIFS(추출!$H$2:$H$55723,추출!$P$2:$P$55723,집계!$C89,추출!$D$2:$D$55723,집계!$D89,추출!$O$2:$O$55723,"정상*",추출!$F$2:$F$55723,집계!AB$1,추출!$M$2:$M$55723,집계!AB$2,추출!$J$2:$J$55723,"&lt;="&amp;VLOOKUP(AB$2,환경!$A$3:$B$8,2),추출!$Q$2:$Q$55723,"A")</f>
        <v>0</v>
      </c>
      <c r="AC89" s="4">
        <f ca="1">SUMIFS(추출!$H$2:$H$55723,추출!$P$2:$P$55723,집계!$C89,추출!$D$2:$D$55723,집계!$D89,추출!$O$2:$O$55723,"정상*",추출!$F$2:$F$55723,집계!AC$1,추출!$M$2:$M$55723,집계!AC$2,추출!$J$2:$J$55723,"&lt;="&amp;VLOOKUP(AC$2,환경!$A$3:$B$8,2),추출!$Q$2:$Q$55723,"A")</f>
        <v>0</v>
      </c>
      <c r="AD89" s="4">
        <f t="shared" ref="AD89" ca="1" si="282">SUM(AB89:AC89)</f>
        <v>0</v>
      </c>
      <c r="AE89" s="25">
        <f t="shared" ca="1" si="270"/>
        <v>0</v>
      </c>
    </row>
    <row r="90" spans="1:31">
      <c r="A90" s="4">
        <f>VLOOKUP($C90,환경!$T$3:$V$22,3,0)</f>
        <v>10</v>
      </c>
      <c r="B90" s="4" t="str">
        <f t="shared" ca="1" si="90"/>
        <v>자율</v>
      </c>
      <c r="C90" s="2" t="s">
        <v>626</v>
      </c>
      <c r="D90" s="7" t="s">
        <v>67</v>
      </c>
      <c r="E90" s="4">
        <f ca="1">SUMIFS(추출!$H$2:$H$55723,추출!$P$2:$P$55723,집계!$C90,추출!$D$2:$D$55723,집계!$D90,추출!$O$2:$O$55723,"정상*",추출!$F$2:$F$55723,집계!E$1,추출!$M$2:$M$55723,집계!E$2,추출!$J$2:$J$55723,"&lt;="&amp;VLOOKUP(E$2,환경!$A$3:$B$8,2),추출!$Q$2:$Q$55723,"A")</f>
        <v>0</v>
      </c>
      <c r="F90" s="4">
        <f ca="1">SUMIFS(추출!$H$2:$H$55723,추출!$P$2:$P$55723,집계!$C90,추출!$D$2:$D$55723,집계!$D90,추출!$O$2:$O$55723,"정상*",추출!$F$2:$F$55723,집계!F$1,추출!$M$2:$M$55723,집계!F$2,추출!$J$2:$J$55723,"&lt;="&amp;VLOOKUP(F$2,환경!$A$3:$B$8,2),추출!$Q$2:$Q$55723,"A")</f>
        <v>0</v>
      </c>
      <c r="G90" s="4">
        <f t="shared" ca="1" si="79"/>
        <v>0</v>
      </c>
      <c r="H90" s="4">
        <f ca="1">SUMIFS(추출!$H$2:$H$55723,추출!$P$2:$P$55723,집계!$C90,추출!$D$2:$D$55723,집계!$D90,추출!$O$2:$O$55723,"정상*",추출!$F$2:$F$55723,집계!H$1,추출!$M$2:$M$55723,집계!H$2,추출!$J$2:$J$55723,"&lt;="&amp;VLOOKUP(H$2,환경!$A$3:$B$8,2),추출!$Q$2:$Q$55723,"A")</f>
        <v>13211</v>
      </c>
      <c r="I90" s="4">
        <f ca="1">SUMIFS(추출!$H$2:$H$55723,추출!$P$2:$P$55723,집계!$C90,추출!$D$2:$D$55723,집계!$D90,추출!$O$2:$O$55723,"정상*",추출!$F$2:$F$55723,집계!I$1,추출!$M$2:$M$55723,집계!I$2,추출!$J$2:$J$55723,"&lt;="&amp;VLOOKUP(I$2,환경!$A$3:$B$8,2),추출!$Q$2:$Q$55723,"A")</f>
        <v>365958</v>
      </c>
      <c r="J90" s="4">
        <f t="shared" ca="1" si="80"/>
        <v>379169</v>
      </c>
      <c r="K90" s="25">
        <f t="shared" ca="1" si="81"/>
        <v>-379169</v>
      </c>
      <c r="L90" s="4">
        <f ca="1">SUMIFS(추출!$H$2:$H$55723,추출!$P$2:$P$55723,집계!$C90,추출!$D$2:$D$55723,집계!$D90,추출!$O$2:$O$55723,"정상*",추출!$F$2:$F$55723,집계!L$1,추출!$M$2:$M$55723,집계!L$2,추출!$J$2:$J$55723,"&lt;="&amp;VLOOKUP(L$2,환경!$A$3:$B$8,2),추출!$Q$2:$Q$55723,"A")</f>
        <v>30400</v>
      </c>
      <c r="M90" s="4">
        <f ca="1">SUMIFS(추출!$H$2:$H$55723,추출!$P$2:$P$55723,집계!$C90,추출!$D$2:$D$55723,집계!$D90,추출!$O$2:$O$55723,"정상*",추출!$F$2:$F$55723,집계!M$1,추출!$M$2:$M$55723,집계!M$2,추출!$J$2:$J$55723,"&lt;="&amp;VLOOKUP(M$2,환경!$A$3:$B$8,2),추출!$Q$2:$Q$55723,"A")</f>
        <v>0</v>
      </c>
      <c r="N90" s="4">
        <f t="shared" ca="1" si="82"/>
        <v>30400</v>
      </c>
      <c r="O90" s="25">
        <f t="shared" ca="1" si="83"/>
        <v>-30400</v>
      </c>
      <c r="P90" s="4">
        <f ca="1">SUMIFS(추출!$H$2:$H$55723,추출!$P$2:$P$55723,집계!$C90,추출!$D$2:$D$55723,집계!$D90,추출!$O$2:$O$55723,"정상*",추출!$F$2:$F$55723,집계!P$1,추출!$M$2:$M$55723,집계!P$2,추출!$J$2:$J$55723,"&lt;="&amp;VLOOKUP(P$2,환경!$A$3:$B$8,2),추출!$Q$2:$Q$55723,"A")</f>
        <v>28951</v>
      </c>
      <c r="Q90" s="4">
        <f ca="1">SUMIFS(추출!$H$2:$H$55723,추출!$P$2:$P$55723,집계!$C90,추출!$D$2:$D$55723,집계!$D90,추출!$O$2:$O$55723,"정상*",추출!$F$2:$F$55723,집계!Q$1,추출!$M$2:$M$55723,집계!Q$2,추출!$J$2:$J$55723,"&lt;="&amp;VLOOKUP(Q$2,환경!$A$3:$B$8,2),추출!$Q$2:$Q$55723,"A")</f>
        <v>0</v>
      </c>
      <c r="R90" s="4">
        <f t="shared" ca="1" si="84"/>
        <v>28951</v>
      </c>
      <c r="S90" s="25">
        <f t="shared" ca="1" si="85"/>
        <v>-28951</v>
      </c>
      <c r="T90" s="4">
        <f ca="1">SUMIFS(추출!$H$2:$H$55723,추출!$P$2:$P$55723,집계!$C90,추출!$D$2:$D$55723,집계!$D90,추출!$O$2:$O$55723,"정상*",추출!$F$2:$F$55723,집계!T$1,추출!$M$2:$M$55723,집계!T$2,추출!$J$2:$J$55723,"&lt;="&amp;VLOOKUP(T$2,환경!$A$3:$B$8,2),추출!$Q$2:$Q$55723,"A")</f>
        <v>223250</v>
      </c>
      <c r="U90" s="4">
        <f ca="1">SUMIFS(추출!$H$2:$H$55723,추출!$P$2:$P$55723,집계!$C90,추출!$D$2:$D$55723,집계!$D90,추출!$O$2:$O$55723,"정상*",추출!$F$2:$F$55723,집계!U$1,추출!$M$2:$M$55723,집계!U$2,추출!$J$2:$J$55723,"&lt;="&amp;VLOOKUP(U$2,환경!$A$3:$B$8,2),추출!$Q$2:$Q$55723,"A")</f>
        <v>98666</v>
      </c>
      <c r="V90" s="4">
        <f t="shared" ca="1" si="86"/>
        <v>321916</v>
      </c>
      <c r="W90" s="25">
        <f t="shared" ca="1" si="87"/>
        <v>-321916</v>
      </c>
      <c r="X90" s="4">
        <f ca="1">SUMIFS(추출!$H$2:$H$55723,추출!$P$2:$P$55723,집계!$C90,추출!$D$2:$D$55723,집계!$D90,추출!$O$2:$O$55723,"유지*",추출!$F$2:$F$55723,집계!X$1,추출!$M$2:$M$55723,집계!X$2,추출!$J$2:$J$55723,"&lt;="&amp;VLOOKUP(X$2,환경!$A$3:$B$8,2),추출!$Q$2:$Q$55723,"B")</f>
        <v>0</v>
      </c>
      <c r="Y90" s="4">
        <f ca="1">SUMIFS(추출!$H$2:$H$55723,추출!$P$2:$P$55723,집계!$C90,추출!$D$2:$D$55723,집계!$D90,추출!$O$2:$O$55723,"유지*",추출!$F$2:$F$55723,집계!Y$1,추출!$M$2:$M$55723,집계!Y$2,추출!$J$2:$J$55723,"&lt;="&amp;VLOOKUP(Y$2,환경!$A$3:$B$8,2),추출!$Q$2:$Q$55723,"B")</f>
        <v>0</v>
      </c>
      <c r="Z90" s="4">
        <f t="shared" ca="1" si="10"/>
        <v>0</v>
      </c>
      <c r="AA90" s="25">
        <f t="shared" ca="1" si="88"/>
        <v>0</v>
      </c>
      <c r="AB90" s="4">
        <f ca="1">SUMIFS(추출!$H$2:$H$55723,추출!$P$2:$P$55723,집계!$C90,추출!$D$2:$D$55723,집계!$D90,추출!$O$2:$O$55723,"정상*",추출!$F$2:$F$55723,집계!AB$1,추출!$M$2:$M$55723,집계!AB$2,추출!$J$2:$J$55723,"&lt;="&amp;VLOOKUP(AB$2,환경!$A$3:$B$8,2),추출!$Q$2:$Q$55723,"A")</f>
        <v>0</v>
      </c>
      <c r="AC90" s="4">
        <f ca="1">SUMIFS(추출!$H$2:$H$55723,추출!$P$2:$P$55723,집계!$C90,추출!$D$2:$D$55723,집계!$D90,추출!$O$2:$O$55723,"정상*",추출!$F$2:$F$55723,집계!AC$1,추출!$M$2:$M$55723,집계!AC$2,추출!$J$2:$J$55723,"&lt;="&amp;VLOOKUP(AC$2,환경!$A$3:$B$8,2),추출!$Q$2:$Q$55723,"A")</f>
        <v>0</v>
      </c>
      <c r="AD90" s="4">
        <f t="shared" ca="1" si="218"/>
        <v>0</v>
      </c>
      <c r="AE90" s="25">
        <f t="shared" ca="1" si="270"/>
        <v>0</v>
      </c>
    </row>
    <row r="91" spans="1:31" s="2" customFormat="1">
      <c r="A91" s="4">
        <f>VLOOKUP($C91,환경!$T$3:$V$22,3,0)</f>
        <v>10</v>
      </c>
      <c r="B91" s="4" t="str">
        <f t="shared" ca="1" si="90"/>
        <v>자율</v>
      </c>
      <c r="C91" s="2" t="s">
        <v>624</v>
      </c>
      <c r="D91" s="7" t="s">
        <v>999</v>
      </c>
      <c r="E91" s="4">
        <f ca="1">SUMIFS(추출!$H$2:$H$55723,추출!$P$2:$P$55723,집계!$C91,추출!$D$2:$D$55723,집계!$D91,추출!$O$2:$O$55723,"정상*",추출!$F$2:$F$55723,집계!E$1,추출!$M$2:$M$55723,집계!E$2,추출!$J$2:$J$55723,"&lt;="&amp;VLOOKUP(E$2,환경!$A$3:$B$8,2),추출!$Q$2:$Q$55723,"A")</f>
        <v>64000</v>
      </c>
      <c r="F91" s="4">
        <f ca="1">SUMIFS(추출!$H$2:$H$55723,추출!$P$2:$P$55723,집계!$C91,추출!$D$2:$D$55723,집계!$D91,추출!$O$2:$O$55723,"정상*",추출!$F$2:$F$55723,집계!F$1,추출!$M$2:$M$55723,집계!F$2,추출!$J$2:$J$55723,"&lt;="&amp;VLOOKUP(F$2,환경!$A$3:$B$8,2),추출!$Q$2:$Q$55723,"A")</f>
        <v>0</v>
      </c>
      <c r="G91" s="4">
        <f t="shared" ref="G91" ca="1" si="283">SUM(E91:F91)</f>
        <v>64000</v>
      </c>
      <c r="H91" s="4">
        <f ca="1">SUMIFS(추출!$H$2:$H$55723,추출!$P$2:$P$55723,집계!$C91,추출!$D$2:$D$55723,집계!$D91,추출!$O$2:$O$55723,"정상*",추출!$F$2:$F$55723,집계!H$1,추출!$M$2:$M$55723,집계!H$2,추출!$J$2:$J$55723,"&lt;="&amp;VLOOKUP(H$2,환경!$A$3:$B$8,2),추출!$Q$2:$Q$55723,"A")</f>
        <v>0</v>
      </c>
      <c r="I91" s="4">
        <f ca="1">SUMIFS(추출!$H$2:$H$55723,추출!$P$2:$P$55723,집계!$C91,추출!$D$2:$D$55723,집계!$D91,추출!$O$2:$O$55723,"정상*",추출!$F$2:$F$55723,집계!I$1,추출!$M$2:$M$55723,집계!I$2,추출!$J$2:$J$55723,"&lt;="&amp;VLOOKUP(I$2,환경!$A$3:$B$8,2),추출!$Q$2:$Q$55723,"A")</f>
        <v>0</v>
      </c>
      <c r="J91" s="4">
        <f t="shared" ref="J91" ca="1" si="284">SUM(H91:I91)</f>
        <v>0</v>
      </c>
      <c r="K91" s="25">
        <f t="shared" ref="K91" ca="1" si="285">G91-J91</f>
        <v>64000</v>
      </c>
      <c r="L91" s="4">
        <f ca="1">SUMIFS(추출!$H$2:$H$55723,추출!$P$2:$P$55723,집계!$C91,추출!$D$2:$D$55723,집계!$D91,추출!$O$2:$O$55723,"정상*",추출!$F$2:$F$55723,집계!L$1,추출!$M$2:$M$55723,집계!L$2,추출!$J$2:$J$55723,"&lt;="&amp;VLOOKUP(L$2,환경!$A$3:$B$8,2),추출!$Q$2:$Q$55723,"A")</f>
        <v>0</v>
      </c>
      <c r="M91" s="4">
        <f ca="1">SUMIFS(추출!$H$2:$H$55723,추출!$P$2:$P$55723,집계!$C91,추출!$D$2:$D$55723,집계!$D91,추출!$O$2:$O$55723,"정상*",추출!$F$2:$F$55723,집계!M$1,추출!$M$2:$M$55723,집계!M$2,추출!$J$2:$J$55723,"&lt;="&amp;VLOOKUP(M$2,환경!$A$3:$B$8,2),추출!$Q$2:$Q$55723,"A")</f>
        <v>0</v>
      </c>
      <c r="N91" s="4">
        <f t="shared" ref="N91" ca="1" si="286">SUM(L91:M91)</f>
        <v>0</v>
      </c>
      <c r="O91" s="25">
        <f t="shared" ref="O91" ca="1" si="287">G91-N91</f>
        <v>64000</v>
      </c>
      <c r="P91" s="4">
        <f ca="1">SUMIFS(추출!$H$2:$H$55723,추출!$P$2:$P$55723,집계!$C91,추출!$D$2:$D$55723,집계!$D91,추출!$O$2:$O$55723,"정상*",추출!$F$2:$F$55723,집계!P$1,추출!$M$2:$M$55723,집계!P$2,추출!$J$2:$J$55723,"&lt;="&amp;VLOOKUP(P$2,환경!$A$3:$B$8,2),추출!$Q$2:$Q$55723,"A")</f>
        <v>161860</v>
      </c>
      <c r="Q91" s="4">
        <f ca="1">SUMIFS(추출!$H$2:$H$55723,추출!$P$2:$P$55723,집계!$C91,추출!$D$2:$D$55723,집계!$D91,추출!$O$2:$O$55723,"정상*",추출!$F$2:$F$55723,집계!Q$1,추출!$M$2:$M$55723,집계!Q$2,추출!$J$2:$J$55723,"&lt;="&amp;VLOOKUP(Q$2,환경!$A$3:$B$8,2),추출!$Q$2:$Q$55723,"A")</f>
        <v>22900</v>
      </c>
      <c r="R91" s="4">
        <f t="shared" ref="R91" ca="1" si="288">SUM(P91:Q91)</f>
        <v>184760</v>
      </c>
      <c r="S91" s="25">
        <f t="shared" ref="S91" ca="1" si="289">G91-R91</f>
        <v>-120760</v>
      </c>
      <c r="T91" s="4">
        <f ca="1">SUMIFS(추출!$H$2:$H$55723,추출!$P$2:$P$55723,집계!$C91,추출!$D$2:$D$55723,집계!$D91,추출!$O$2:$O$55723,"정상*",추출!$F$2:$F$55723,집계!T$1,추출!$M$2:$M$55723,집계!T$2,추출!$J$2:$J$55723,"&lt;="&amp;VLOOKUP(T$2,환경!$A$3:$B$8,2),추출!$Q$2:$Q$55723,"A")</f>
        <v>0</v>
      </c>
      <c r="U91" s="4">
        <f ca="1">SUMIFS(추출!$H$2:$H$55723,추출!$P$2:$P$55723,집계!$C91,추출!$D$2:$D$55723,집계!$D91,추출!$O$2:$O$55723,"정상*",추출!$F$2:$F$55723,집계!U$1,추출!$M$2:$M$55723,집계!U$2,추출!$J$2:$J$55723,"&lt;="&amp;VLOOKUP(U$2,환경!$A$3:$B$8,2),추출!$Q$2:$Q$55723,"A")</f>
        <v>0</v>
      </c>
      <c r="V91" s="4">
        <f t="shared" ref="V91" ca="1" si="290">SUM(T91:U91)</f>
        <v>0</v>
      </c>
      <c r="W91" s="25">
        <f t="shared" ref="W91" ca="1" si="291">G91-V91</f>
        <v>64000</v>
      </c>
      <c r="X91" s="4">
        <f ca="1">SUMIFS(추출!$H$2:$H$55723,추출!$P$2:$P$55723,집계!$C91,추출!$D$2:$D$55723,집계!$D91,추출!$O$2:$O$55723,"유지*",추출!$F$2:$F$55723,집계!X$1,추출!$M$2:$M$55723,집계!X$2,추출!$J$2:$J$55723,"&lt;="&amp;VLOOKUP(X$2,환경!$A$3:$B$8,2),추출!$Q$2:$Q$55723,"B")</f>
        <v>64000</v>
      </c>
      <c r="Y91" s="4">
        <f ca="1">SUMIFS(추출!$H$2:$H$55723,추출!$P$2:$P$55723,집계!$C91,추출!$D$2:$D$55723,집계!$D91,추출!$O$2:$O$55723,"유지*",추출!$F$2:$F$55723,집계!Y$1,추출!$M$2:$M$55723,집계!Y$2,추출!$J$2:$J$55723,"&lt;="&amp;VLOOKUP(Y$2,환경!$A$3:$B$8,2),추출!$Q$2:$Q$55723,"B")</f>
        <v>0</v>
      </c>
      <c r="Z91" s="4">
        <f t="shared" ref="Z91" ca="1" si="292">SUM(X91:Y91)</f>
        <v>64000</v>
      </c>
      <c r="AA91" s="25">
        <f t="shared" ref="AA91" ca="1" si="293">G91-Z91</f>
        <v>0</v>
      </c>
      <c r="AB91" s="4">
        <f ca="1">SUMIFS(추출!$H$2:$H$55723,추출!$P$2:$P$55723,집계!$C91,추출!$D$2:$D$55723,집계!$D91,추출!$O$2:$O$55723,"정상*",추출!$F$2:$F$55723,집계!AB$1,추출!$M$2:$M$55723,집계!AB$2,추출!$J$2:$J$55723,"&lt;="&amp;VLOOKUP(AB$2,환경!$A$3:$B$8,2),추출!$Q$2:$Q$55723,"A")</f>
        <v>0</v>
      </c>
      <c r="AC91" s="4">
        <f ca="1">SUMIFS(추출!$H$2:$H$55723,추출!$P$2:$P$55723,집계!$C91,추출!$D$2:$D$55723,집계!$D91,추출!$O$2:$O$55723,"정상*",추출!$F$2:$F$55723,집계!AC$1,추출!$M$2:$M$55723,집계!AC$2,추출!$J$2:$J$55723,"&lt;="&amp;VLOOKUP(AC$2,환경!$A$3:$B$8,2),추출!$Q$2:$Q$55723,"A")</f>
        <v>0</v>
      </c>
      <c r="AD91" s="4">
        <f t="shared" ref="AD91" ca="1" si="294">SUM(AB91:AC91)</f>
        <v>0</v>
      </c>
      <c r="AE91" s="25">
        <f t="shared" ref="AE91" ca="1" si="295">G91-AD91</f>
        <v>64000</v>
      </c>
    </row>
    <row r="92" spans="1:31" s="2" customFormat="1">
      <c r="A92" s="4">
        <f>VLOOKUP($C92,환경!$T$3:$V$22,3,0)</f>
        <v>10</v>
      </c>
      <c r="B92" s="4" t="str">
        <f t="shared" ca="1" si="90"/>
        <v>자율</v>
      </c>
      <c r="C92" s="2" t="s">
        <v>624</v>
      </c>
      <c r="D92" s="7" t="s">
        <v>653</v>
      </c>
      <c r="E92" s="4">
        <f ca="1">SUMIFS(추출!$H$2:$H$55723,추출!$P$2:$P$55723,집계!$C92,추출!$D$2:$D$55723,집계!$D92,추출!$O$2:$O$55723,"정상*",추출!$F$2:$F$55723,집계!E$1,추출!$M$2:$M$55723,집계!E$2,추출!$J$2:$J$55723,"&lt;="&amp;VLOOKUP(E$2,환경!$A$3:$B$8,2),추출!$Q$2:$Q$55723,"A")</f>
        <v>0</v>
      </c>
      <c r="F92" s="4">
        <f ca="1">SUMIFS(추출!$H$2:$H$55723,추출!$P$2:$P$55723,집계!$C92,추출!$D$2:$D$55723,집계!$D92,추출!$O$2:$O$55723,"정상*",추출!$F$2:$F$55723,집계!F$1,추출!$M$2:$M$55723,집계!F$2,추출!$J$2:$J$55723,"&lt;="&amp;VLOOKUP(F$2,환경!$A$3:$B$8,2),추출!$Q$2:$Q$55723,"A")</f>
        <v>0</v>
      </c>
      <c r="G92" s="4">
        <f t="shared" ref="G92" ca="1" si="296">SUM(E92:F92)</f>
        <v>0</v>
      </c>
      <c r="H92" s="4">
        <f ca="1">SUMIFS(추출!$H$2:$H$55723,추출!$P$2:$P$55723,집계!$C92,추출!$D$2:$D$55723,집계!$D92,추출!$O$2:$O$55723,"정상*",추출!$F$2:$F$55723,집계!H$1,추출!$M$2:$M$55723,집계!H$2,추출!$J$2:$J$55723,"&lt;="&amp;VLOOKUP(H$2,환경!$A$3:$B$8,2),추출!$Q$2:$Q$55723,"A")</f>
        <v>0</v>
      </c>
      <c r="I92" s="4">
        <f ca="1">SUMIFS(추출!$H$2:$H$55723,추출!$P$2:$P$55723,집계!$C92,추출!$D$2:$D$55723,집계!$D92,추출!$O$2:$O$55723,"정상*",추출!$F$2:$F$55723,집계!I$1,추출!$M$2:$M$55723,집계!I$2,추출!$J$2:$J$55723,"&lt;="&amp;VLOOKUP(I$2,환경!$A$3:$B$8,2),추출!$Q$2:$Q$55723,"A")</f>
        <v>0</v>
      </c>
      <c r="J92" s="4">
        <f t="shared" ref="J92" ca="1" si="297">SUM(H92:I92)</f>
        <v>0</v>
      </c>
      <c r="K92" s="25">
        <f t="shared" ref="K92" ca="1" si="298">G92-J92</f>
        <v>0</v>
      </c>
      <c r="L92" s="4">
        <f ca="1">SUMIFS(추출!$H$2:$H$55723,추출!$P$2:$P$55723,집계!$C92,추출!$D$2:$D$55723,집계!$D92,추출!$O$2:$O$55723,"정상*",추출!$F$2:$F$55723,집계!L$1,추출!$M$2:$M$55723,집계!L$2,추출!$J$2:$J$55723,"&lt;="&amp;VLOOKUP(L$2,환경!$A$3:$B$8,2),추출!$Q$2:$Q$55723,"A")</f>
        <v>0</v>
      </c>
      <c r="M92" s="4">
        <f ca="1">SUMIFS(추출!$H$2:$H$55723,추출!$P$2:$P$55723,집계!$C92,추출!$D$2:$D$55723,집계!$D92,추출!$O$2:$O$55723,"정상*",추출!$F$2:$F$55723,집계!M$1,추출!$M$2:$M$55723,집계!M$2,추출!$J$2:$J$55723,"&lt;="&amp;VLOOKUP(M$2,환경!$A$3:$B$8,2),추출!$Q$2:$Q$55723,"A")</f>
        <v>0</v>
      </c>
      <c r="N92" s="4">
        <f t="shared" ref="N92" ca="1" si="299">SUM(L92:M92)</f>
        <v>0</v>
      </c>
      <c r="O92" s="25">
        <f t="shared" ref="O92" ca="1" si="300">G92-N92</f>
        <v>0</v>
      </c>
      <c r="P92" s="4">
        <f ca="1">SUMIFS(추출!$H$2:$H$55723,추출!$P$2:$P$55723,집계!$C92,추출!$D$2:$D$55723,집계!$D92,추출!$O$2:$O$55723,"정상*",추출!$F$2:$F$55723,집계!P$1,추출!$M$2:$M$55723,집계!P$2,추출!$J$2:$J$55723,"&lt;="&amp;VLOOKUP(P$2,환경!$A$3:$B$8,2),추출!$Q$2:$Q$55723,"A")</f>
        <v>0</v>
      </c>
      <c r="Q92" s="4">
        <f ca="1">SUMIFS(추출!$H$2:$H$55723,추출!$P$2:$P$55723,집계!$C92,추출!$D$2:$D$55723,집계!$D92,추출!$O$2:$O$55723,"정상*",추출!$F$2:$F$55723,집계!Q$1,추출!$M$2:$M$55723,집계!Q$2,추출!$J$2:$J$55723,"&lt;="&amp;VLOOKUP(Q$2,환경!$A$3:$B$8,2),추출!$Q$2:$Q$55723,"A")</f>
        <v>0</v>
      </c>
      <c r="R92" s="4">
        <f t="shared" ref="R92" ca="1" si="301">SUM(P92:Q92)</f>
        <v>0</v>
      </c>
      <c r="S92" s="25">
        <f t="shared" ref="S92" ca="1" si="302">G92-R92</f>
        <v>0</v>
      </c>
      <c r="T92" s="4">
        <f ca="1">SUMIFS(추출!$H$2:$H$55723,추출!$P$2:$P$55723,집계!$C92,추출!$D$2:$D$55723,집계!$D92,추출!$O$2:$O$55723,"정상*",추출!$F$2:$F$55723,집계!T$1,추출!$M$2:$M$55723,집계!T$2,추출!$J$2:$J$55723,"&lt;="&amp;VLOOKUP(T$2,환경!$A$3:$B$8,2),추출!$Q$2:$Q$55723,"A")</f>
        <v>0</v>
      </c>
      <c r="U92" s="4">
        <f ca="1">SUMIFS(추출!$H$2:$H$55723,추출!$P$2:$P$55723,집계!$C92,추출!$D$2:$D$55723,집계!$D92,추출!$O$2:$O$55723,"정상*",추출!$F$2:$F$55723,집계!U$1,추출!$M$2:$M$55723,집계!U$2,추출!$J$2:$J$55723,"&lt;="&amp;VLOOKUP(U$2,환경!$A$3:$B$8,2),추출!$Q$2:$Q$55723,"A")</f>
        <v>0</v>
      </c>
      <c r="V92" s="4">
        <f t="shared" ref="V92" ca="1" si="303">SUM(T92:U92)</f>
        <v>0</v>
      </c>
      <c r="W92" s="25">
        <f t="shared" ref="W92" ca="1" si="304">G92-V92</f>
        <v>0</v>
      </c>
      <c r="X92" s="4">
        <f ca="1">SUMIFS(추출!$H$2:$H$55723,추출!$P$2:$P$55723,집계!$C92,추출!$D$2:$D$55723,집계!$D92,추출!$O$2:$O$55723,"유지*",추출!$F$2:$F$55723,집계!X$1,추출!$M$2:$M$55723,집계!X$2,추출!$J$2:$J$55723,"&lt;="&amp;VLOOKUP(X$2,환경!$A$3:$B$8,2),추출!$Q$2:$Q$55723,"B")</f>
        <v>0</v>
      </c>
      <c r="Y92" s="4">
        <f ca="1">SUMIFS(추출!$H$2:$H$55723,추출!$P$2:$P$55723,집계!$C92,추출!$D$2:$D$55723,집계!$D92,추출!$O$2:$O$55723,"유지*",추출!$F$2:$F$55723,집계!Y$1,추출!$M$2:$M$55723,집계!Y$2,추출!$J$2:$J$55723,"&lt;="&amp;VLOOKUP(Y$2,환경!$A$3:$B$8,2),추출!$Q$2:$Q$55723,"B")</f>
        <v>0</v>
      </c>
      <c r="Z92" s="4">
        <f t="shared" ref="Z92" ca="1" si="305">SUM(X92:Y92)</f>
        <v>0</v>
      </c>
      <c r="AA92" s="25">
        <f t="shared" ref="AA92" ca="1" si="306">G92-Z92</f>
        <v>0</v>
      </c>
      <c r="AB92" s="4">
        <f ca="1">SUMIFS(추출!$H$2:$H$55723,추출!$P$2:$P$55723,집계!$C92,추출!$D$2:$D$55723,집계!$D92,추출!$O$2:$O$55723,"정상*",추출!$F$2:$F$55723,집계!AB$1,추출!$M$2:$M$55723,집계!AB$2,추출!$J$2:$J$55723,"&lt;="&amp;VLOOKUP(AB$2,환경!$A$3:$B$8,2),추출!$Q$2:$Q$55723,"A")</f>
        <v>0</v>
      </c>
      <c r="AC92" s="4">
        <f ca="1">SUMIFS(추출!$H$2:$H$55723,추출!$P$2:$P$55723,집계!$C92,추출!$D$2:$D$55723,집계!$D92,추출!$O$2:$O$55723,"정상*",추출!$F$2:$F$55723,집계!AC$1,추출!$M$2:$M$55723,집계!AC$2,추출!$J$2:$J$55723,"&lt;="&amp;VLOOKUP(AC$2,환경!$A$3:$B$8,2),추출!$Q$2:$Q$55723,"A")</f>
        <v>0</v>
      </c>
      <c r="AD92" s="4">
        <f t="shared" ref="AD92" ca="1" si="307">SUM(AB92:AC92)</f>
        <v>0</v>
      </c>
      <c r="AE92" s="25">
        <f t="shared" ref="AE92" ca="1" si="308">G92-AD92</f>
        <v>0</v>
      </c>
    </row>
    <row r="93" spans="1:31" s="2" customFormat="1">
      <c r="A93" s="4">
        <f>VLOOKUP($C93,환경!$T$3:$V$22,3,0)</f>
        <v>10</v>
      </c>
      <c r="B93" s="4" t="str">
        <f t="shared" ca="1" si="90"/>
        <v>자율</v>
      </c>
      <c r="C93" s="2" t="s">
        <v>624</v>
      </c>
      <c r="D93" s="7" t="s">
        <v>638</v>
      </c>
      <c r="E93" s="4">
        <f ca="1">SUMIFS(추출!$H$2:$H$55723,추출!$P$2:$P$55723,집계!$C93,추출!$D$2:$D$55723,집계!$D93,추출!$O$2:$O$55723,"정상*",추출!$F$2:$F$55723,집계!E$1,추출!$M$2:$M$55723,집계!E$2,추출!$J$2:$J$55723,"&lt;="&amp;VLOOKUP(E$2,환경!$A$3:$B$8,2),추출!$Q$2:$Q$55723,"A")</f>
        <v>0</v>
      </c>
      <c r="F93" s="4">
        <f ca="1">SUMIFS(추출!$H$2:$H$55723,추출!$P$2:$P$55723,집계!$C93,추출!$D$2:$D$55723,집계!$D93,추출!$O$2:$O$55723,"정상*",추출!$F$2:$F$55723,집계!F$1,추출!$M$2:$M$55723,집계!F$2,추출!$J$2:$J$55723,"&lt;="&amp;VLOOKUP(F$2,환경!$A$3:$B$8,2),추출!$Q$2:$Q$55723,"A")</f>
        <v>0</v>
      </c>
      <c r="G93" s="4">
        <f t="shared" ref="G93" ca="1" si="309">SUM(E93:F93)</f>
        <v>0</v>
      </c>
      <c r="H93" s="4">
        <f ca="1">SUMIFS(추출!$H$2:$H$55723,추출!$P$2:$P$55723,집계!$C93,추출!$D$2:$D$55723,집계!$D93,추출!$O$2:$O$55723,"정상*",추출!$F$2:$F$55723,집계!H$1,추출!$M$2:$M$55723,집계!H$2,추출!$J$2:$J$55723,"&lt;="&amp;VLOOKUP(H$2,환경!$A$3:$B$8,2),추출!$Q$2:$Q$55723,"A")</f>
        <v>0</v>
      </c>
      <c r="I93" s="4">
        <f ca="1">SUMIFS(추출!$H$2:$H$55723,추출!$P$2:$P$55723,집계!$C93,추출!$D$2:$D$55723,집계!$D93,추출!$O$2:$O$55723,"정상*",추출!$F$2:$F$55723,집계!I$1,추출!$M$2:$M$55723,집계!I$2,추출!$J$2:$J$55723,"&lt;="&amp;VLOOKUP(I$2,환경!$A$3:$B$8,2),추출!$Q$2:$Q$55723,"A")</f>
        <v>0</v>
      </c>
      <c r="J93" s="4">
        <f t="shared" ref="J93" ca="1" si="310">SUM(H93:I93)</f>
        <v>0</v>
      </c>
      <c r="K93" s="25">
        <f t="shared" ref="K93" ca="1" si="311">G93-J93</f>
        <v>0</v>
      </c>
      <c r="L93" s="4">
        <f ca="1">SUMIFS(추출!$H$2:$H$55723,추출!$P$2:$P$55723,집계!$C93,추출!$D$2:$D$55723,집계!$D93,추출!$O$2:$O$55723,"정상*",추출!$F$2:$F$55723,집계!L$1,추출!$M$2:$M$55723,집계!L$2,추출!$J$2:$J$55723,"&lt;="&amp;VLOOKUP(L$2,환경!$A$3:$B$8,2),추출!$Q$2:$Q$55723,"A")</f>
        <v>0</v>
      </c>
      <c r="M93" s="4">
        <f ca="1">SUMIFS(추출!$H$2:$H$55723,추출!$P$2:$P$55723,집계!$C93,추출!$D$2:$D$55723,집계!$D93,추출!$O$2:$O$55723,"정상*",추출!$F$2:$F$55723,집계!M$1,추출!$M$2:$M$55723,집계!M$2,추출!$J$2:$J$55723,"&lt;="&amp;VLOOKUP(M$2,환경!$A$3:$B$8,2),추출!$Q$2:$Q$55723,"A")</f>
        <v>0</v>
      </c>
      <c r="N93" s="4">
        <f t="shared" ref="N93" ca="1" si="312">SUM(L93:M93)</f>
        <v>0</v>
      </c>
      <c r="O93" s="25">
        <f t="shared" ref="O93" ca="1" si="313">G93-N93</f>
        <v>0</v>
      </c>
      <c r="P93" s="4">
        <f ca="1">SUMIFS(추출!$H$2:$H$55723,추출!$P$2:$P$55723,집계!$C93,추출!$D$2:$D$55723,집계!$D93,추출!$O$2:$O$55723,"정상*",추출!$F$2:$F$55723,집계!P$1,추출!$M$2:$M$55723,집계!P$2,추출!$J$2:$J$55723,"&lt;="&amp;VLOOKUP(P$2,환경!$A$3:$B$8,2),추출!$Q$2:$Q$55723,"A")</f>
        <v>0</v>
      </c>
      <c r="Q93" s="4">
        <f ca="1">SUMIFS(추출!$H$2:$H$55723,추출!$P$2:$P$55723,집계!$C93,추출!$D$2:$D$55723,집계!$D93,추출!$O$2:$O$55723,"정상*",추출!$F$2:$F$55723,집계!Q$1,추출!$M$2:$M$55723,집계!Q$2,추출!$J$2:$J$55723,"&lt;="&amp;VLOOKUP(Q$2,환경!$A$3:$B$8,2),추출!$Q$2:$Q$55723,"A")</f>
        <v>0</v>
      </c>
      <c r="R93" s="4">
        <f t="shared" ref="R93" ca="1" si="314">SUM(P93:Q93)</f>
        <v>0</v>
      </c>
      <c r="S93" s="25">
        <f t="shared" ref="S93" ca="1" si="315">G93-R93</f>
        <v>0</v>
      </c>
      <c r="T93" s="4">
        <f ca="1">SUMIFS(추출!$H$2:$H$55723,추출!$P$2:$P$55723,집계!$C93,추출!$D$2:$D$55723,집계!$D93,추출!$O$2:$O$55723,"정상*",추출!$F$2:$F$55723,집계!T$1,추출!$M$2:$M$55723,집계!T$2,추출!$J$2:$J$55723,"&lt;="&amp;VLOOKUP(T$2,환경!$A$3:$B$8,2),추출!$Q$2:$Q$55723,"A")</f>
        <v>0</v>
      </c>
      <c r="U93" s="4">
        <f ca="1">SUMIFS(추출!$H$2:$H$55723,추출!$P$2:$P$55723,집계!$C93,추출!$D$2:$D$55723,집계!$D93,추출!$O$2:$O$55723,"정상*",추출!$F$2:$F$55723,집계!U$1,추출!$M$2:$M$55723,집계!U$2,추출!$J$2:$J$55723,"&lt;="&amp;VLOOKUP(U$2,환경!$A$3:$B$8,2),추출!$Q$2:$Q$55723,"A")</f>
        <v>0</v>
      </c>
      <c r="V93" s="4">
        <f t="shared" ref="V93" ca="1" si="316">SUM(T93:U93)</f>
        <v>0</v>
      </c>
      <c r="W93" s="25">
        <f t="shared" ref="W93" ca="1" si="317">G93-V93</f>
        <v>0</v>
      </c>
      <c r="X93" s="4">
        <f ca="1">SUMIFS(추출!$H$2:$H$55723,추출!$P$2:$P$55723,집계!$C93,추출!$D$2:$D$55723,집계!$D93,추출!$O$2:$O$55723,"유지*",추출!$F$2:$F$55723,집계!X$1,추출!$M$2:$M$55723,집계!X$2,추출!$J$2:$J$55723,"&lt;="&amp;VLOOKUP(X$2,환경!$A$3:$B$8,2),추출!$Q$2:$Q$55723,"B")</f>
        <v>0</v>
      </c>
      <c r="Y93" s="4">
        <f ca="1">SUMIFS(추출!$H$2:$H$55723,추출!$P$2:$P$55723,집계!$C93,추출!$D$2:$D$55723,집계!$D93,추출!$O$2:$O$55723,"유지*",추출!$F$2:$F$55723,집계!Y$1,추출!$M$2:$M$55723,집계!Y$2,추출!$J$2:$J$55723,"&lt;="&amp;VLOOKUP(Y$2,환경!$A$3:$B$8,2),추출!$Q$2:$Q$55723,"B")</f>
        <v>0</v>
      </c>
      <c r="Z93" s="4">
        <f t="shared" ref="Z93" ca="1" si="318">SUM(X93:Y93)</f>
        <v>0</v>
      </c>
      <c r="AA93" s="25">
        <f t="shared" ref="AA93" ca="1" si="319">G93-Z93</f>
        <v>0</v>
      </c>
      <c r="AB93" s="4">
        <f ca="1">SUMIFS(추출!$H$2:$H$55723,추출!$P$2:$P$55723,집계!$C93,추출!$D$2:$D$55723,집계!$D93,추출!$O$2:$O$55723,"정상*",추출!$F$2:$F$55723,집계!AB$1,추출!$M$2:$M$55723,집계!AB$2,추출!$J$2:$J$55723,"&lt;="&amp;VLOOKUP(AB$2,환경!$A$3:$B$8,2),추출!$Q$2:$Q$55723,"A")</f>
        <v>0</v>
      </c>
      <c r="AC93" s="4">
        <f ca="1">SUMIFS(추출!$H$2:$H$55723,추출!$P$2:$P$55723,집계!$C93,추출!$D$2:$D$55723,집계!$D93,추출!$O$2:$O$55723,"정상*",추출!$F$2:$F$55723,집계!AC$1,추출!$M$2:$M$55723,집계!AC$2,추출!$J$2:$J$55723,"&lt;="&amp;VLOOKUP(AC$2,환경!$A$3:$B$8,2),추출!$Q$2:$Q$55723,"A")</f>
        <v>0</v>
      </c>
      <c r="AD93" s="4">
        <f t="shared" ref="AD93" ca="1" si="320">SUM(AB93:AC93)</f>
        <v>0</v>
      </c>
      <c r="AE93" s="25">
        <f t="shared" ref="AE93" ca="1" si="321">G93-AD93</f>
        <v>0</v>
      </c>
    </row>
    <row r="94" spans="1:31" s="2" customFormat="1">
      <c r="A94" s="4">
        <f>VLOOKUP($C94,환경!$T$3:$V$22,3,0)</f>
        <v>10</v>
      </c>
      <c r="B94" s="4" t="str">
        <f t="shared" ca="1" si="90"/>
        <v>자율</v>
      </c>
      <c r="C94" s="2" t="s">
        <v>626</v>
      </c>
      <c r="D94" s="7" t="s">
        <v>593</v>
      </c>
      <c r="E94" s="4">
        <f ca="1">SUMIFS(추출!$H$2:$H$55723,추출!$P$2:$P$55723,집계!$C94,추출!$D$2:$D$55723,집계!$D94,추출!$O$2:$O$55723,"정상*",추출!$F$2:$F$55723,집계!E$1,추출!$M$2:$M$55723,집계!E$2,추출!$J$2:$J$55723,"&lt;="&amp;VLOOKUP(E$2,환경!$A$3:$B$8,2),추출!$Q$2:$Q$55723,"A")</f>
        <v>0</v>
      </c>
      <c r="F94" s="4">
        <f ca="1">SUMIFS(추출!$H$2:$H$55723,추출!$P$2:$P$55723,집계!$C94,추출!$D$2:$D$55723,집계!$D94,추출!$O$2:$O$55723,"정상*",추출!$F$2:$F$55723,집계!F$1,추출!$M$2:$M$55723,집계!F$2,추출!$J$2:$J$55723,"&lt;="&amp;VLOOKUP(F$2,환경!$A$3:$B$8,2),추출!$Q$2:$Q$55723,"A")</f>
        <v>0</v>
      </c>
      <c r="G94" s="4">
        <f t="shared" ref="G94" ca="1" si="322">SUM(E94:F94)</f>
        <v>0</v>
      </c>
      <c r="H94" s="4">
        <f ca="1">SUMIFS(추출!$H$2:$H$55723,추출!$P$2:$P$55723,집계!$C94,추출!$D$2:$D$55723,집계!$D94,추출!$O$2:$O$55723,"정상*",추출!$F$2:$F$55723,집계!H$1,추출!$M$2:$M$55723,집계!H$2,추출!$J$2:$J$55723,"&lt;="&amp;VLOOKUP(H$2,환경!$A$3:$B$8,2),추출!$Q$2:$Q$55723,"A")</f>
        <v>57700</v>
      </c>
      <c r="I94" s="4">
        <f ca="1">SUMIFS(추출!$H$2:$H$55723,추출!$P$2:$P$55723,집계!$C94,추출!$D$2:$D$55723,집계!$D94,추출!$O$2:$O$55723,"정상*",추출!$F$2:$F$55723,집계!I$1,추출!$M$2:$M$55723,집계!I$2,추출!$J$2:$J$55723,"&lt;="&amp;VLOOKUP(I$2,환경!$A$3:$B$8,2),추출!$Q$2:$Q$55723,"A")</f>
        <v>0</v>
      </c>
      <c r="J94" s="4">
        <f t="shared" ref="J94" ca="1" si="323">SUM(H94:I94)</f>
        <v>57700</v>
      </c>
      <c r="K94" s="25">
        <f t="shared" ref="K94" ca="1" si="324">G94-J94</f>
        <v>-57700</v>
      </c>
      <c r="L94" s="4">
        <f ca="1">SUMIFS(추출!$H$2:$H$55723,추출!$P$2:$P$55723,집계!$C94,추출!$D$2:$D$55723,집계!$D94,추출!$O$2:$O$55723,"정상*",추출!$F$2:$F$55723,집계!L$1,추출!$M$2:$M$55723,집계!L$2,추출!$J$2:$J$55723,"&lt;="&amp;VLOOKUP(L$2,환경!$A$3:$B$8,2),추출!$Q$2:$Q$55723,"A")</f>
        <v>0</v>
      </c>
      <c r="M94" s="4">
        <f ca="1">SUMIFS(추출!$H$2:$H$55723,추출!$P$2:$P$55723,집계!$C94,추출!$D$2:$D$55723,집계!$D94,추출!$O$2:$O$55723,"정상*",추출!$F$2:$F$55723,집계!M$1,추출!$M$2:$M$55723,집계!M$2,추출!$J$2:$J$55723,"&lt;="&amp;VLOOKUP(M$2,환경!$A$3:$B$8,2),추출!$Q$2:$Q$55723,"A")</f>
        <v>0</v>
      </c>
      <c r="N94" s="4">
        <f t="shared" ref="N94" ca="1" si="325">SUM(L94:M94)</f>
        <v>0</v>
      </c>
      <c r="O94" s="25">
        <f t="shared" ref="O94" ca="1" si="326">G94-N94</f>
        <v>0</v>
      </c>
      <c r="P94" s="4">
        <f ca="1">SUMIFS(추출!$H$2:$H$55723,추출!$P$2:$P$55723,집계!$C94,추출!$D$2:$D$55723,집계!$D94,추출!$O$2:$O$55723,"정상*",추출!$F$2:$F$55723,집계!P$1,추출!$M$2:$M$55723,집계!P$2,추출!$J$2:$J$55723,"&lt;="&amp;VLOOKUP(P$2,환경!$A$3:$B$8,2),추출!$Q$2:$Q$55723,"A")</f>
        <v>37525</v>
      </c>
      <c r="Q94" s="4">
        <f ca="1">SUMIFS(추출!$H$2:$H$55723,추출!$P$2:$P$55723,집계!$C94,추출!$D$2:$D$55723,집계!$D94,추출!$O$2:$O$55723,"정상*",추출!$F$2:$F$55723,집계!Q$1,추출!$M$2:$M$55723,집계!Q$2,추출!$J$2:$J$55723,"&lt;="&amp;VLOOKUP(Q$2,환경!$A$3:$B$8,2),추출!$Q$2:$Q$55723,"A")</f>
        <v>0</v>
      </c>
      <c r="R94" s="4">
        <f t="shared" ref="R94" ca="1" si="327">SUM(P94:Q94)</f>
        <v>37525</v>
      </c>
      <c r="S94" s="25">
        <f t="shared" ref="S94" ca="1" si="328">G94-R94</f>
        <v>-37525</v>
      </c>
      <c r="T94" s="4">
        <f ca="1">SUMIFS(추출!$H$2:$H$55723,추출!$P$2:$P$55723,집계!$C94,추출!$D$2:$D$55723,집계!$D94,추출!$O$2:$O$55723,"정상*",추출!$F$2:$F$55723,집계!T$1,추출!$M$2:$M$55723,집계!T$2,추출!$J$2:$J$55723,"&lt;="&amp;VLOOKUP(T$2,환경!$A$3:$B$8,2),추출!$Q$2:$Q$55723,"A")</f>
        <v>0</v>
      </c>
      <c r="U94" s="4">
        <f ca="1">SUMIFS(추출!$H$2:$H$55723,추출!$P$2:$P$55723,집계!$C94,추출!$D$2:$D$55723,집계!$D94,추출!$O$2:$O$55723,"정상*",추출!$F$2:$F$55723,집계!U$1,추출!$M$2:$M$55723,집계!U$2,추출!$J$2:$J$55723,"&lt;="&amp;VLOOKUP(U$2,환경!$A$3:$B$8,2),추출!$Q$2:$Q$55723,"A")</f>
        <v>0</v>
      </c>
      <c r="V94" s="4">
        <f t="shared" ref="V94" ca="1" si="329">SUM(T94:U94)</f>
        <v>0</v>
      </c>
      <c r="W94" s="25">
        <f t="shared" ref="W94" ca="1" si="330">G94-V94</f>
        <v>0</v>
      </c>
      <c r="X94" s="4">
        <f ca="1">SUMIFS(추출!$H$2:$H$55723,추출!$P$2:$P$55723,집계!$C94,추출!$D$2:$D$55723,집계!$D94,추출!$O$2:$O$55723,"유지*",추출!$F$2:$F$55723,집계!X$1,추출!$M$2:$M$55723,집계!X$2,추출!$J$2:$J$55723,"&lt;="&amp;VLOOKUP(X$2,환경!$A$3:$B$8,2),추출!$Q$2:$Q$55723,"B")</f>
        <v>0</v>
      </c>
      <c r="Y94" s="4">
        <f ca="1">SUMIFS(추출!$H$2:$H$55723,추출!$P$2:$P$55723,집계!$C94,추출!$D$2:$D$55723,집계!$D94,추출!$O$2:$O$55723,"유지*",추출!$F$2:$F$55723,집계!Y$1,추출!$M$2:$M$55723,집계!Y$2,추출!$J$2:$J$55723,"&lt;="&amp;VLOOKUP(Y$2,환경!$A$3:$B$8,2),추출!$Q$2:$Q$55723,"B")</f>
        <v>0</v>
      </c>
      <c r="Z94" s="4">
        <f t="shared" ref="Z94" ca="1" si="331">SUM(X94:Y94)</f>
        <v>0</v>
      </c>
      <c r="AA94" s="25">
        <f t="shared" ref="AA94" ca="1" si="332">G94-Z94</f>
        <v>0</v>
      </c>
      <c r="AB94" s="4">
        <f ca="1">SUMIFS(추출!$H$2:$H$55723,추출!$P$2:$P$55723,집계!$C94,추출!$D$2:$D$55723,집계!$D94,추출!$O$2:$O$55723,"정상*",추출!$F$2:$F$55723,집계!AB$1,추출!$M$2:$M$55723,집계!AB$2,추출!$J$2:$J$55723,"&lt;="&amp;VLOOKUP(AB$2,환경!$A$3:$B$8,2),추출!$Q$2:$Q$55723,"A")</f>
        <v>0</v>
      </c>
      <c r="AC94" s="4">
        <f ca="1">SUMIFS(추출!$H$2:$H$55723,추출!$P$2:$P$55723,집계!$C94,추출!$D$2:$D$55723,집계!$D94,추출!$O$2:$O$55723,"정상*",추출!$F$2:$F$55723,집계!AC$1,추출!$M$2:$M$55723,집계!AC$2,추출!$J$2:$J$55723,"&lt;="&amp;VLOOKUP(AC$2,환경!$A$3:$B$8,2),추출!$Q$2:$Q$55723,"A")</f>
        <v>0</v>
      </c>
      <c r="AD94" s="4">
        <f t="shared" ref="AD94" ca="1" si="333">SUM(AB94:AC94)</f>
        <v>0</v>
      </c>
      <c r="AE94" s="25">
        <f t="shared" ref="AE94" ca="1" si="334">G94-AD94</f>
        <v>0</v>
      </c>
    </row>
    <row r="95" spans="1:31" s="2" customFormat="1">
      <c r="A95" s="4">
        <f>VLOOKUP($C95,환경!$T$3:$V$22,3,0)</f>
        <v>10</v>
      </c>
      <c r="B95" s="4" t="str">
        <f t="shared" ca="1" si="90"/>
        <v>자율</v>
      </c>
      <c r="C95" s="2" t="s">
        <v>626</v>
      </c>
      <c r="D95" s="7" t="s">
        <v>562</v>
      </c>
      <c r="E95" s="4">
        <f ca="1">SUMIFS(추출!$H$2:$H$55723,추출!$P$2:$P$55723,집계!$C95,추출!$D$2:$D$55723,집계!$D95,추출!$O$2:$O$55723,"정상*",추출!$F$2:$F$55723,집계!E$1,추출!$M$2:$M$55723,집계!E$2,추출!$J$2:$J$55723,"&lt;="&amp;VLOOKUP(E$2,환경!$A$3:$B$8,2),추출!$Q$2:$Q$55723,"A")</f>
        <v>0</v>
      </c>
      <c r="F95" s="4">
        <f ca="1">SUMIFS(추출!$H$2:$H$55723,추출!$P$2:$P$55723,집계!$C95,추출!$D$2:$D$55723,집계!$D95,추출!$O$2:$O$55723,"정상*",추출!$F$2:$F$55723,집계!F$1,추출!$M$2:$M$55723,집계!F$2,추출!$J$2:$J$55723,"&lt;="&amp;VLOOKUP(F$2,환경!$A$3:$B$8,2),추출!$Q$2:$Q$55723,"A")</f>
        <v>0</v>
      </c>
      <c r="G95" s="4">
        <f t="shared" ref="G95" ca="1" si="335">SUM(E95:F95)</f>
        <v>0</v>
      </c>
      <c r="H95" s="4">
        <f ca="1">SUMIFS(추출!$H$2:$H$55723,추출!$P$2:$P$55723,집계!$C95,추출!$D$2:$D$55723,집계!$D95,추출!$O$2:$O$55723,"정상*",추출!$F$2:$F$55723,집계!H$1,추출!$M$2:$M$55723,집계!H$2,추출!$J$2:$J$55723,"&lt;="&amp;VLOOKUP(H$2,환경!$A$3:$B$8,2),추출!$Q$2:$Q$55723,"A")</f>
        <v>0</v>
      </c>
      <c r="I95" s="4">
        <f ca="1">SUMIFS(추출!$H$2:$H$55723,추출!$P$2:$P$55723,집계!$C95,추출!$D$2:$D$55723,집계!$D95,추출!$O$2:$O$55723,"정상*",추출!$F$2:$F$55723,집계!I$1,추출!$M$2:$M$55723,집계!I$2,추출!$J$2:$J$55723,"&lt;="&amp;VLOOKUP(I$2,환경!$A$3:$B$8,2),추출!$Q$2:$Q$55723,"A")</f>
        <v>0</v>
      </c>
      <c r="J95" s="4">
        <f t="shared" ref="J95" ca="1" si="336">SUM(H95:I95)</f>
        <v>0</v>
      </c>
      <c r="K95" s="25">
        <f t="shared" ref="K95" ca="1" si="337">G95-J95</f>
        <v>0</v>
      </c>
      <c r="L95" s="4">
        <f ca="1">SUMIFS(추출!$H$2:$H$55723,추출!$P$2:$P$55723,집계!$C95,추출!$D$2:$D$55723,집계!$D95,추출!$O$2:$O$55723,"정상*",추출!$F$2:$F$55723,집계!L$1,추출!$M$2:$M$55723,집계!L$2,추출!$J$2:$J$55723,"&lt;="&amp;VLOOKUP(L$2,환경!$A$3:$B$8,2),추출!$Q$2:$Q$55723,"A")</f>
        <v>951091</v>
      </c>
      <c r="M95" s="4">
        <f ca="1">SUMIFS(추출!$H$2:$H$55723,추출!$P$2:$P$55723,집계!$C95,추출!$D$2:$D$55723,집계!$D95,추출!$O$2:$O$55723,"정상*",추출!$F$2:$F$55723,집계!M$1,추출!$M$2:$M$55723,집계!M$2,추출!$J$2:$J$55723,"&lt;="&amp;VLOOKUP(M$2,환경!$A$3:$B$8,2),추출!$Q$2:$Q$55723,"A")</f>
        <v>0</v>
      </c>
      <c r="N95" s="4">
        <f t="shared" ref="N95" ca="1" si="338">SUM(L95:M95)</f>
        <v>951091</v>
      </c>
      <c r="O95" s="25">
        <f t="shared" ref="O95" ca="1" si="339">G95-N95</f>
        <v>-951091</v>
      </c>
      <c r="P95" s="4">
        <f ca="1">SUMIFS(추출!$H$2:$H$55723,추출!$P$2:$P$55723,집계!$C95,추출!$D$2:$D$55723,집계!$D95,추출!$O$2:$O$55723,"정상*",추출!$F$2:$F$55723,집계!P$1,추출!$M$2:$M$55723,집계!P$2,추출!$J$2:$J$55723,"&lt;="&amp;VLOOKUP(P$2,환경!$A$3:$B$8,2),추출!$Q$2:$Q$55723,"A")</f>
        <v>239596</v>
      </c>
      <c r="Q95" s="4">
        <f ca="1">SUMIFS(추출!$H$2:$H$55723,추출!$P$2:$P$55723,집계!$C95,추출!$D$2:$D$55723,집계!$D95,추출!$O$2:$O$55723,"정상*",추출!$F$2:$F$55723,집계!Q$1,추출!$M$2:$M$55723,집계!Q$2,추출!$J$2:$J$55723,"&lt;="&amp;VLOOKUP(Q$2,환경!$A$3:$B$8,2),추출!$Q$2:$Q$55723,"A")</f>
        <v>35511</v>
      </c>
      <c r="R95" s="4">
        <f t="shared" ref="R95" ca="1" si="340">SUM(P95:Q95)</f>
        <v>275107</v>
      </c>
      <c r="S95" s="25">
        <f t="shared" ref="S95" ca="1" si="341">G95-R95</f>
        <v>-275107</v>
      </c>
      <c r="T95" s="4">
        <f ca="1">SUMIFS(추출!$H$2:$H$55723,추출!$P$2:$P$55723,집계!$C95,추출!$D$2:$D$55723,집계!$D95,추출!$O$2:$O$55723,"정상*",추출!$F$2:$F$55723,집계!T$1,추출!$M$2:$M$55723,집계!T$2,추출!$J$2:$J$55723,"&lt;="&amp;VLOOKUP(T$2,환경!$A$3:$B$8,2),추출!$Q$2:$Q$55723,"A")</f>
        <v>683165</v>
      </c>
      <c r="U95" s="4">
        <f ca="1">SUMIFS(추출!$H$2:$H$55723,추출!$P$2:$P$55723,집계!$C95,추출!$D$2:$D$55723,집계!$D95,추출!$O$2:$O$55723,"정상*",추출!$F$2:$F$55723,집계!U$1,추출!$M$2:$M$55723,집계!U$2,추출!$J$2:$J$55723,"&lt;="&amp;VLOOKUP(U$2,환경!$A$3:$B$8,2),추출!$Q$2:$Q$55723,"A")</f>
        <v>0</v>
      </c>
      <c r="V95" s="4">
        <f t="shared" ref="V95" ca="1" si="342">SUM(T95:U95)</f>
        <v>683165</v>
      </c>
      <c r="W95" s="25">
        <f t="shared" ref="W95" ca="1" si="343">G95-V95</f>
        <v>-683165</v>
      </c>
      <c r="X95" s="4">
        <f ca="1">SUMIFS(추출!$H$2:$H$55723,추출!$P$2:$P$55723,집계!$C95,추출!$D$2:$D$55723,집계!$D95,추출!$O$2:$O$55723,"유지*",추출!$F$2:$F$55723,집계!X$1,추출!$M$2:$M$55723,집계!X$2,추출!$J$2:$J$55723,"&lt;="&amp;VLOOKUP(X$2,환경!$A$3:$B$8,2),추출!$Q$2:$Q$55723,"B")</f>
        <v>0</v>
      </c>
      <c r="Y95" s="4">
        <f ca="1">SUMIFS(추출!$H$2:$H$55723,추출!$P$2:$P$55723,집계!$C95,추출!$D$2:$D$55723,집계!$D95,추출!$O$2:$O$55723,"유지*",추출!$F$2:$F$55723,집계!Y$1,추출!$M$2:$M$55723,집계!Y$2,추출!$J$2:$J$55723,"&lt;="&amp;VLOOKUP(Y$2,환경!$A$3:$B$8,2),추출!$Q$2:$Q$55723,"B")</f>
        <v>0</v>
      </c>
      <c r="Z95" s="4">
        <f t="shared" ref="Z95" ca="1" si="344">SUM(X95:Y95)</f>
        <v>0</v>
      </c>
      <c r="AA95" s="25">
        <f t="shared" ref="AA95" ca="1" si="345">G95-Z95</f>
        <v>0</v>
      </c>
      <c r="AB95" s="4">
        <f ca="1">SUMIFS(추출!$H$2:$H$55723,추출!$P$2:$P$55723,집계!$C95,추출!$D$2:$D$55723,집계!$D95,추출!$O$2:$O$55723,"정상*",추출!$F$2:$F$55723,집계!AB$1,추출!$M$2:$M$55723,집계!AB$2,추출!$J$2:$J$55723,"&lt;="&amp;VLOOKUP(AB$2,환경!$A$3:$B$8,2),추출!$Q$2:$Q$55723,"A")</f>
        <v>0</v>
      </c>
      <c r="AC95" s="4">
        <f ca="1">SUMIFS(추출!$H$2:$H$55723,추출!$P$2:$P$55723,집계!$C95,추출!$D$2:$D$55723,집계!$D95,추출!$O$2:$O$55723,"정상*",추출!$F$2:$F$55723,집계!AC$1,추출!$M$2:$M$55723,집계!AC$2,추출!$J$2:$J$55723,"&lt;="&amp;VLOOKUP(AC$2,환경!$A$3:$B$8,2),추출!$Q$2:$Q$55723,"A")</f>
        <v>0</v>
      </c>
      <c r="AD95" s="4">
        <f t="shared" ref="AD95" ca="1" si="346">SUM(AB95:AC95)</f>
        <v>0</v>
      </c>
      <c r="AE95" s="25">
        <f t="shared" ref="AE95" ca="1" si="347">G95-AD95</f>
        <v>0</v>
      </c>
    </row>
    <row r="96" spans="1:31" s="2" customFormat="1">
      <c r="A96" s="4">
        <f>VLOOKUP($C96,환경!$T$3:$V$22,3,0)</f>
        <v>10</v>
      </c>
      <c r="B96" s="4" t="str">
        <f t="shared" ca="1" si="90"/>
        <v>자율</v>
      </c>
      <c r="C96" s="2" t="s">
        <v>626</v>
      </c>
      <c r="D96" s="7" t="s">
        <v>500</v>
      </c>
      <c r="E96" s="4">
        <f ca="1">SUMIFS(추출!$H$2:$H$55723,추출!$P$2:$P$55723,집계!$C96,추출!$D$2:$D$55723,집계!$D96,추출!$O$2:$O$55723,"정상*",추출!$F$2:$F$55723,집계!E$1,추출!$M$2:$M$55723,집계!E$2,추출!$J$2:$J$55723,"&lt;="&amp;VLOOKUP(E$2,환경!$A$3:$B$8,2),추출!$Q$2:$Q$55723,"A")</f>
        <v>20000</v>
      </c>
      <c r="F96" s="4">
        <f ca="1">SUMIFS(추출!$H$2:$H$55723,추출!$P$2:$P$55723,집계!$C96,추출!$D$2:$D$55723,집계!$D96,추출!$O$2:$O$55723,"정상*",추출!$F$2:$F$55723,집계!F$1,추출!$M$2:$M$55723,집계!F$2,추출!$J$2:$J$55723,"&lt;="&amp;VLOOKUP(F$2,환경!$A$3:$B$8,2),추출!$Q$2:$Q$55723,"A")</f>
        <v>52100</v>
      </c>
      <c r="G96" s="4">
        <f t="shared" ref="G96" ca="1" si="348">SUM(E96:F96)</f>
        <v>72100</v>
      </c>
      <c r="H96" s="4">
        <f ca="1">SUMIFS(추출!$H$2:$H$55723,추출!$P$2:$P$55723,집계!$C96,추출!$D$2:$D$55723,집계!$D96,추출!$O$2:$O$55723,"정상*",추출!$F$2:$F$55723,집계!H$1,추출!$M$2:$M$55723,집계!H$2,추출!$J$2:$J$55723,"&lt;="&amp;VLOOKUP(H$2,환경!$A$3:$B$8,2),추출!$Q$2:$Q$55723,"A")</f>
        <v>0</v>
      </c>
      <c r="I96" s="4">
        <f ca="1">SUMIFS(추출!$H$2:$H$55723,추출!$P$2:$P$55723,집계!$C96,추출!$D$2:$D$55723,집계!$D96,추출!$O$2:$O$55723,"정상*",추출!$F$2:$F$55723,집계!I$1,추출!$M$2:$M$55723,집계!I$2,추출!$J$2:$J$55723,"&lt;="&amp;VLOOKUP(I$2,환경!$A$3:$B$8,2),추출!$Q$2:$Q$55723,"A")</f>
        <v>0</v>
      </c>
      <c r="J96" s="4">
        <f t="shared" ref="J96" ca="1" si="349">SUM(H96:I96)</f>
        <v>0</v>
      </c>
      <c r="K96" s="25">
        <f t="shared" ref="K96" ca="1" si="350">G96-J96</f>
        <v>72100</v>
      </c>
      <c r="L96" s="4">
        <f ca="1">SUMIFS(추출!$H$2:$H$55723,추출!$P$2:$P$55723,집계!$C96,추출!$D$2:$D$55723,집계!$D96,추출!$O$2:$O$55723,"정상*",추출!$F$2:$F$55723,집계!L$1,추출!$M$2:$M$55723,집계!L$2,추출!$J$2:$J$55723,"&lt;="&amp;VLOOKUP(L$2,환경!$A$3:$B$8,2),추출!$Q$2:$Q$55723,"A")</f>
        <v>0</v>
      </c>
      <c r="M96" s="4">
        <f ca="1">SUMIFS(추출!$H$2:$H$55723,추출!$P$2:$P$55723,집계!$C96,추출!$D$2:$D$55723,집계!$D96,추출!$O$2:$O$55723,"정상*",추출!$F$2:$F$55723,집계!M$1,추출!$M$2:$M$55723,집계!M$2,추출!$J$2:$J$55723,"&lt;="&amp;VLOOKUP(M$2,환경!$A$3:$B$8,2),추출!$Q$2:$Q$55723,"A")</f>
        <v>0</v>
      </c>
      <c r="N96" s="4">
        <f t="shared" ref="N96" ca="1" si="351">SUM(L96:M96)</f>
        <v>0</v>
      </c>
      <c r="O96" s="25">
        <f t="shared" ref="O96" ca="1" si="352">G96-N96</f>
        <v>72100</v>
      </c>
      <c r="P96" s="4">
        <f ca="1">SUMIFS(추출!$H$2:$H$55723,추출!$P$2:$P$55723,집계!$C96,추출!$D$2:$D$55723,집계!$D96,추출!$O$2:$O$55723,"정상*",추출!$F$2:$F$55723,집계!P$1,추출!$M$2:$M$55723,집계!P$2,추출!$J$2:$J$55723,"&lt;="&amp;VLOOKUP(P$2,환경!$A$3:$B$8,2),추출!$Q$2:$Q$55723,"A")</f>
        <v>0</v>
      </c>
      <c r="Q96" s="4">
        <f ca="1">SUMIFS(추출!$H$2:$H$55723,추출!$P$2:$P$55723,집계!$C96,추출!$D$2:$D$55723,집계!$D96,추출!$O$2:$O$55723,"정상*",추출!$F$2:$F$55723,집계!Q$1,추출!$M$2:$M$55723,집계!Q$2,추출!$J$2:$J$55723,"&lt;="&amp;VLOOKUP(Q$2,환경!$A$3:$B$8,2),추출!$Q$2:$Q$55723,"A")</f>
        <v>0</v>
      </c>
      <c r="R96" s="4">
        <f t="shared" ref="R96" ca="1" si="353">SUM(P96:Q96)</f>
        <v>0</v>
      </c>
      <c r="S96" s="25">
        <f t="shared" ref="S96" ca="1" si="354">G96-R96</f>
        <v>72100</v>
      </c>
      <c r="T96" s="4">
        <f ca="1">SUMIFS(추출!$H$2:$H$55723,추출!$P$2:$P$55723,집계!$C96,추출!$D$2:$D$55723,집계!$D96,추출!$O$2:$O$55723,"정상*",추출!$F$2:$F$55723,집계!T$1,추출!$M$2:$M$55723,집계!T$2,추출!$J$2:$J$55723,"&lt;="&amp;VLOOKUP(T$2,환경!$A$3:$B$8,2),추출!$Q$2:$Q$55723,"A")</f>
        <v>133570</v>
      </c>
      <c r="U96" s="4">
        <f ca="1">SUMIFS(추출!$H$2:$H$55723,추출!$P$2:$P$55723,집계!$C96,추출!$D$2:$D$55723,집계!$D96,추출!$O$2:$O$55723,"정상*",추출!$F$2:$F$55723,집계!U$1,추출!$M$2:$M$55723,집계!U$2,추출!$J$2:$J$55723,"&lt;="&amp;VLOOKUP(U$2,환경!$A$3:$B$8,2),추출!$Q$2:$Q$55723,"A")</f>
        <v>201600</v>
      </c>
      <c r="V96" s="4">
        <f t="shared" ref="V96" ca="1" si="355">SUM(T96:U96)</f>
        <v>335170</v>
      </c>
      <c r="W96" s="25">
        <f t="shared" ref="W96" ca="1" si="356">G96-V96</f>
        <v>-263070</v>
      </c>
      <c r="X96" s="4">
        <f ca="1">SUMIFS(추출!$H$2:$H$55723,추출!$P$2:$P$55723,집계!$C96,추출!$D$2:$D$55723,집계!$D96,추출!$O$2:$O$55723,"유지*",추출!$F$2:$F$55723,집계!X$1,추출!$M$2:$M$55723,집계!X$2,추출!$J$2:$J$55723,"&lt;="&amp;VLOOKUP(X$2,환경!$A$3:$B$8,2),추출!$Q$2:$Q$55723,"B")</f>
        <v>20000</v>
      </c>
      <c r="Y96" s="4">
        <f ca="1">SUMIFS(추출!$H$2:$H$55723,추출!$P$2:$P$55723,집계!$C96,추출!$D$2:$D$55723,집계!$D96,추출!$O$2:$O$55723,"유지*",추출!$F$2:$F$55723,집계!Y$1,추출!$M$2:$M$55723,집계!Y$2,추출!$J$2:$J$55723,"&lt;="&amp;VLOOKUP(Y$2,환경!$A$3:$B$8,2),추출!$Q$2:$Q$55723,"B")</f>
        <v>52100</v>
      </c>
      <c r="Z96" s="4">
        <f t="shared" ref="Z96" ca="1" si="357">SUM(X96:Y96)</f>
        <v>72100</v>
      </c>
      <c r="AA96" s="25">
        <f t="shared" ref="AA96" ca="1" si="358">G96-Z96</f>
        <v>0</v>
      </c>
      <c r="AB96" s="4">
        <f ca="1">SUMIFS(추출!$H$2:$H$55723,추출!$P$2:$P$55723,집계!$C96,추출!$D$2:$D$55723,집계!$D96,추출!$O$2:$O$55723,"정상*",추출!$F$2:$F$55723,집계!AB$1,추출!$M$2:$M$55723,집계!AB$2,추출!$J$2:$J$55723,"&lt;="&amp;VLOOKUP(AB$2,환경!$A$3:$B$8,2),추출!$Q$2:$Q$55723,"A")</f>
        <v>0</v>
      </c>
      <c r="AC96" s="4">
        <f ca="1">SUMIFS(추출!$H$2:$H$55723,추출!$P$2:$P$55723,집계!$C96,추출!$D$2:$D$55723,집계!$D96,추출!$O$2:$O$55723,"정상*",추출!$F$2:$F$55723,집계!AC$1,추출!$M$2:$M$55723,집계!AC$2,추출!$J$2:$J$55723,"&lt;="&amp;VLOOKUP(AC$2,환경!$A$3:$B$8,2),추출!$Q$2:$Q$55723,"A")</f>
        <v>0</v>
      </c>
      <c r="AD96" s="4">
        <f t="shared" ca="1" si="218"/>
        <v>0</v>
      </c>
      <c r="AE96" s="25">
        <f t="shared" ca="1" si="270"/>
        <v>72100</v>
      </c>
    </row>
    <row r="97" spans="1:31">
      <c r="A97" s="4">
        <f>VLOOKUP($C97,환경!$T$3:$V$22,3,0)</f>
        <v>4</v>
      </c>
      <c r="B97" s="4" t="str">
        <f t="shared" ref="B97:B138" ca="1" si="359">VLOOKUP($C97,그룹변환,2,0)</f>
        <v>직영</v>
      </c>
      <c r="C97" s="6" t="s">
        <v>13</v>
      </c>
      <c r="D97" s="7" t="s">
        <v>153</v>
      </c>
      <c r="E97" s="4">
        <f ca="1">SUMIFS(추출!$H$2:$H$55723,추출!$P$2:$P$55723,집계!$C97,추출!$D$2:$D$55723,집계!$D97,추출!$O$2:$O$55723,"정상*",추출!$F$2:$F$55723,집계!E$1,추출!$M$2:$M$55723,집계!E$2,추출!$J$2:$J$55723,"&lt;="&amp;VLOOKUP(E$2,환경!$A$3:$B$8,2),추출!$Q$2:$Q$55723,"A")</f>
        <v>0</v>
      </c>
      <c r="F97" s="4">
        <f ca="1">SUMIFS(추출!$H$2:$H$55723,추출!$P$2:$P$55723,집계!$C97,추출!$D$2:$D$55723,집계!$D97,추출!$O$2:$O$55723,"정상*",추출!$F$2:$F$55723,집계!F$1,추출!$M$2:$M$55723,집계!F$2,추출!$J$2:$J$55723,"&lt;="&amp;VLOOKUP(F$2,환경!$A$3:$B$8,2),추출!$Q$2:$Q$55723,"A")</f>
        <v>0</v>
      </c>
      <c r="G97" s="4">
        <f t="shared" ca="1" si="79"/>
        <v>0</v>
      </c>
      <c r="H97" s="4">
        <f ca="1">SUMIFS(추출!$H$2:$H$55723,추출!$P$2:$P$55723,집계!$C97,추출!$D$2:$D$55723,집계!$D97,추출!$O$2:$O$55723,"정상*",추출!$F$2:$F$55723,집계!H$1,추출!$M$2:$M$55723,집계!H$2,추출!$J$2:$J$55723,"&lt;="&amp;VLOOKUP(H$2,환경!$A$3:$B$8,2),추출!$Q$2:$Q$55723,"A")</f>
        <v>0</v>
      </c>
      <c r="I97" s="4">
        <f ca="1">SUMIFS(추출!$H$2:$H$55723,추출!$P$2:$P$55723,집계!$C97,추출!$D$2:$D$55723,집계!$D97,추출!$O$2:$O$55723,"정상*",추출!$F$2:$F$55723,집계!I$1,추출!$M$2:$M$55723,집계!I$2,추출!$J$2:$J$55723,"&lt;="&amp;VLOOKUP(I$2,환경!$A$3:$B$8,2),추출!$Q$2:$Q$55723,"A")</f>
        <v>0</v>
      </c>
      <c r="J97" s="4">
        <f t="shared" ca="1" si="80"/>
        <v>0</v>
      </c>
      <c r="K97" s="25">
        <f t="shared" ca="1" si="81"/>
        <v>0</v>
      </c>
      <c r="L97" s="4">
        <f ca="1">SUMIFS(추출!$H$2:$H$55723,추출!$P$2:$P$55723,집계!$C97,추출!$D$2:$D$55723,집계!$D97,추출!$O$2:$O$55723,"정상*",추출!$F$2:$F$55723,집계!L$1,추출!$M$2:$M$55723,집계!L$2,추출!$J$2:$J$55723,"&lt;="&amp;VLOOKUP(L$2,환경!$A$3:$B$8,2),추출!$Q$2:$Q$55723,"A")</f>
        <v>85230</v>
      </c>
      <c r="M97" s="4">
        <f ca="1">SUMIFS(추출!$H$2:$H$55723,추출!$P$2:$P$55723,집계!$C97,추출!$D$2:$D$55723,집계!$D97,추출!$O$2:$O$55723,"정상*",추출!$F$2:$F$55723,집계!M$1,추출!$M$2:$M$55723,집계!M$2,추출!$J$2:$J$55723,"&lt;="&amp;VLOOKUP(M$2,환경!$A$3:$B$8,2),추출!$Q$2:$Q$55723,"A")</f>
        <v>0</v>
      </c>
      <c r="N97" s="4">
        <f t="shared" ca="1" si="82"/>
        <v>85230</v>
      </c>
      <c r="O97" s="25">
        <f t="shared" ca="1" si="83"/>
        <v>-85230</v>
      </c>
      <c r="P97" s="4">
        <f ca="1">SUMIFS(추출!$H$2:$H$55723,추출!$P$2:$P$55723,집계!$C97,추출!$D$2:$D$55723,집계!$D97,추출!$O$2:$O$55723,"정상*",추출!$F$2:$F$55723,집계!P$1,추출!$M$2:$M$55723,집계!P$2,추출!$J$2:$J$55723,"&lt;="&amp;VLOOKUP(P$2,환경!$A$3:$B$8,2),추출!$Q$2:$Q$55723,"A")</f>
        <v>20300</v>
      </c>
      <c r="Q97" s="4">
        <f ca="1">SUMIFS(추출!$H$2:$H$55723,추출!$P$2:$P$55723,집계!$C97,추출!$D$2:$D$55723,집계!$D97,추출!$O$2:$O$55723,"정상*",추출!$F$2:$F$55723,집계!Q$1,추출!$M$2:$M$55723,집계!Q$2,추출!$J$2:$J$55723,"&lt;="&amp;VLOOKUP(Q$2,환경!$A$3:$B$8,2),추출!$Q$2:$Q$55723,"A")</f>
        <v>0</v>
      </c>
      <c r="R97" s="4">
        <f t="shared" ca="1" si="84"/>
        <v>20300</v>
      </c>
      <c r="S97" s="25">
        <f t="shared" ca="1" si="85"/>
        <v>-20300</v>
      </c>
      <c r="T97" s="4">
        <f ca="1">SUMIFS(추출!$H$2:$H$55723,추출!$P$2:$P$55723,집계!$C97,추출!$D$2:$D$55723,집계!$D97,추출!$O$2:$O$55723,"정상*",추출!$F$2:$F$55723,집계!T$1,추출!$M$2:$M$55723,집계!T$2,추출!$J$2:$J$55723,"&lt;="&amp;VLOOKUP(T$2,환경!$A$3:$B$8,2),추출!$Q$2:$Q$55723,"A")</f>
        <v>500000</v>
      </c>
      <c r="U97" s="4">
        <f ca="1">SUMIFS(추출!$H$2:$H$55723,추출!$P$2:$P$55723,집계!$C97,추출!$D$2:$D$55723,집계!$D97,추출!$O$2:$O$55723,"정상*",추출!$F$2:$F$55723,집계!U$1,추출!$M$2:$M$55723,집계!U$2,추출!$J$2:$J$55723,"&lt;="&amp;VLOOKUP(U$2,환경!$A$3:$B$8,2),추출!$Q$2:$Q$55723,"A")</f>
        <v>0</v>
      </c>
      <c r="V97" s="4">
        <f t="shared" ca="1" si="86"/>
        <v>500000</v>
      </c>
      <c r="W97" s="25">
        <f t="shared" ca="1" si="87"/>
        <v>-500000</v>
      </c>
      <c r="X97" s="4">
        <f ca="1">SUMIFS(추출!$H$2:$H$55723,추출!$P$2:$P$55723,집계!$C97,추출!$D$2:$D$55723,집계!$D97,추출!$O$2:$O$55723,"유지*",추출!$F$2:$F$55723,집계!X$1,추출!$M$2:$M$55723,집계!X$2,추출!$J$2:$J$55723,"&lt;="&amp;VLOOKUP(X$2,환경!$A$3:$B$8,2),추출!$Q$2:$Q$55723,"B")</f>
        <v>0</v>
      </c>
      <c r="Y97" s="4">
        <f ca="1">SUMIFS(추출!$H$2:$H$55723,추출!$P$2:$P$55723,집계!$C97,추출!$D$2:$D$55723,집계!$D97,추출!$O$2:$O$55723,"유지*",추출!$F$2:$F$55723,집계!Y$1,추출!$M$2:$M$55723,집계!Y$2,추출!$J$2:$J$55723,"&lt;="&amp;VLOOKUP(Y$2,환경!$A$3:$B$8,2),추출!$Q$2:$Q$55723,"B")</f>
        <v>0</v>
      </c>
      <c r="Z97" s="4">
        <f t="shared" ca="1" si="10"/>
        <v>0</v>
      </c>
      <c r="AA97" s="25">
        <f t="shared" ca="1" si="88"/>
        <v>0</v>
      </c>
      <c r="AB97" s="4">
        <f ca="1">SUMIFS(추출!$H$2:$H$55723,추출!$P$2:$P$55723,집계!$C97,추출!$D$2:$D$55723,집계!$D97,추출!$O$2:$O$55723,"정상*",추출!$F$2:$F$55723,집계!AB$1,추출!$M$2:$M$55723,집계!AB$2,추출!$J$2:$J$55723,"&lt;="&amp;VLOOKUP(AB$2,환경!$A$3:$B$8,2),추출!$Q$2:$Q$55723,"A")</f>
        <v>0</v>
      </c>
      <c r="AC97" s="4">
        <f ca="1">SUMIFS(추출!$H$2:$H$55723,추출!$P$2:$P$55723,집계!$C97,추출!$D$2:$D$55723,집계!$D97,추출!$O$2:$O$55723,"정상*",추출!$F$2:$F$55723,집계!AC$1,추출!$M$2:$M$55723,집계!AC$2,추출!$J$2:$J$55723,"&lt;="&amp;VLOOKUP(AC$2,환경!$A$3:$B$8,2),추출!$Q$2:$Q$55723,"A")</f>
        <v>0</v>
      </c>
      <c r="AD97" s="4">
        <f t="shared" ca="1" si="218"/>
        <v>0</v>
      </c>
      <c r="AE97" s="25">
        <f t="shared" ca="1" si="270"/>
        <v>0</v>
      </c>
    </row>
    <row r="98" spans="1:31" s="2" customFormat="1">
      <c r="A98" s="4">
        <f>VLOOKUP($C98,환경!$T$3:$V$22,3,0)</f>
        <v>8</v>
      </c>
      <c r="B98" s="4" t="str">
        <f t="shared" ca="1" si="359"/>
        <v>자율</v>
      </c>
      <c r="C98" s="2" t="s">
        <v>208</v>
      </c>
      <c r="D98" s="7" t="s">
        <v>119</v>
      </c>
      <c r="E98" s="4">
        <f ca="1">SUMIFS(추출!$H$2:$H$55723,추출!$P$2:$P$55723,집계!$C98,추출!$D$2:$D$55723,집계!$D98,추출!$O$2:$O$55723,"정상*",추출!$F$2:$F$55723,집계!E$1,추출!$M$2:$M$55723,집계!E$2,추출!$J$2:$J$55723,"&lt;="&amp;VLOOKUP(E$2,환경!$A$3:$B$8,2),추출!$Q$2:$Q$55723,"A")</f>
        <v>31844</v>
      </c>
      <c r="F98" s="4">
        <f ca="1">SUMIFS(추출!$H$2:$H$55723,추출!$P$2:$P$55723,집계!$C98,추출!$D$2:$D$55723,집계!$D98,추출!$O$2:$O$55723,"정상*",추출!$F$2:$F$55723,집계!F$1,추출!$M$2:$M$55723,집계!F$2,추출!$J$2:$J$55723,"&lt;="&amp;VLOOKUP(F$2,환경!$A$3:$B$8,2),추출!$Q$2:$Q$55723,"A")</f>
        <v>0</v>
      </c>
      <c r="G98" s="4">
        <f t="shared" ca="1" si="79"/>
        <v>31844</v>
      </c>
      <c r="H98" s="4">
        <f ca="1">SUMIFS(추출!$H$2:$H$55723,추출!$P$2:$P$55723,집계!$C98,추출!$D$2:$D$55723,집계!$D98,추출!$O$2:$O$55723,"정상*",추출!$F$2:$F$55723,집계!H$1,추출!$M$2:$M$55723,집계!H$2,추출!$J$2:$J$55723,"&lt;="&amp;VLOOKUP(H$2,환경!$A$3:$B$8,2),추출!$Q$2:$Q$55723,"A")</f>
        <v>0</v>
      </c>
      <c r="I98" s="4">
        <f ca="1">SUMIFS(추출!$H$2:$H$55723,추출!$P$2:$P$55723,집계!$C98,추출!$D$2:$D$55723,집계!$D98,추출!$O$2:$O$55723,"정상*",추출!$F$2:$F$55723,집계!I$1,추출!$M$2:$M$55723,집계!I$2,추출!$J$2:$J$55723,"&lt;="&amp;VLOOKUP(I$2,환경!$A$3:$B$8,2),추출!$Q$2:$Q$55723,"A")</f>
        <v>0</v>
      </c>
      <c r="J98" s="4">
        <f t="shared" ca="1" si="80"/>
        <v>0</v>
      </c>
      <c r="K98" s="25">
        <f t="shared" ca="1" si="81"/>
        <v>31844</v>
      </c>
      <c r="L98" s="4">
        <f ca="1">SUMIFS(추출!$H$2:$H$55723,추출!$P$2:$P$55723,집계!$C98,추출!$D$2:$D$55723,집계!$D98,추출!$O$2:$O$55723,"정상*",추출!$F$2:$F$55723,집계!L$1,추출!$M$2:$M$55723,집계!L$2,추출!$J$2:$J$55723,"&lt;="&amp;VLOOKUP(L$2,환경!$A$3:$B$8,2),추출!$Q$2:$Q$55723,"A")</f>
        <v>0</v>
      </c>
      <c r="M98" s="4">
        <f ca="1">SUMIFS(추출!$H$2:$H$55723,추출!$P$2:$P$55723,집계!$C98,추출!$D$2:$D$55723,집계!$D98,추출!$O$2:$O$55723,"정상*",추출!$F$2:$F$55723,집계!M$1,추출!$M$2:$M$55723,집계!M$2,추출!$J$2:$J$55723,"&lt;="&amp;VLOOKUP(M$2,환경!$A$3:$B$8,2),추출!$Q$2:$Q$55723,"A")</f>
        <v>0</v>
      </c>
      <c r="N98" s="4">
        <f t="shared" ca="1" si="82"/>
        <v>0</v>
      </c>
      <c r="O98" s="25">
        <f t="shared" ca="1" si="83"/>
        <v>31844</v>
      </c>
      <c r="P98" s="4">
        <f ca="1">SUMIFS(추출!$H$2:$H$55723,추출!$P$2:$P$55723,집계!$C98,추출!$D$2:$D$55723,집계!$D98,추출!$O$2:$O$55723,"정상*",추출!$F$2:$F$55723,집계!P$1,추출!$M$2:$M$55723,집계!P$2,추출!$J$2:$J$55723,"&lt;="&amp;VLOOKUP(P$2,환경!$A$3:$B$8,2),추출!$Q$2:$Q$55723,"A")</f>
        <v>0</v>
      </c>
      <c r="Q98" s="4">
        <f ca="1">SUMIFS(추출!$H$2:$H$55723,추출!$P$2:$P$55723,집계!$C98,추출!$D$2:$D$55723,집계!$D98,추출!$O$2:$O$55723,"정상*",추출!$F$2:$F$55723,집계!Q$1,추출!$M$2:$M$55723,집계!Q$2,추출!$J$2:$J$55723,"&lt;="&amp;VLOOKUP(Q$2,환경!$A$3:$B$8,2),추출!$Q$2:$Q$55723,"A")</f>
        <v>0</v>
      </c>
      <c r="R98" s="4">
        <f t="shared" ca="1" si="84"/>
        <v>0</v>
      </c>
      <c r="S98" s="25">
        <f t="shared" ca="1" si="85"/>
        <v>31844</v>
      </c>
      <c r="T98" s="4">
        <f ca="1">SUMIFS(추출!$H$2:$H$55723,추출!$P$2:$P$55723,집계!$C98,추출!$D$2:$D$55723,집계!$D98,추출!$O$2:$O$55723,"정상*",추출!$F$2:$F$55723,집계!T$1,추출!$M$2:$M$55723,집계!T$2,추출!$J$2:$J$55723,"&lt;="&amp;VLOOKUP(T$2,환경!$A$3:$B$8,2),추출!$Q$2:$Q$55723,"A")</f>
        <v>0</v>
      </c>
      <c r="U98" s="4">
        <f ca="1">SUMIFS(추출!$H$2:$H$55723,추출!$P$2:$P$55723,집계!$C98,추출!$D$2:$D$55723,집계!$D98,추출!$O$2:$O$55723,"정상*",추출!$F$2:$F$55723,집계!U$1,추출!$M$2:$M$55723,집계!U$2,추출!$J$2:$J$55723,"&lt;="&amp;VLOOKUP(U$2,환경!$A$3:$B$8,2),추출!$Q$2:$Q$55723,"A")</f>
        <v>0</v>
      </c>
      <c r="V98" s="4">
        <f t="shared" ca="1" si="86"/>
        <v>0</v>
      </c>
      <c r="W98" s="25">
        <f t="shared" ca="1" si="87"/>
        <v>31844</v>
      </c>
      <c r="X98" s="4">
        <f ca="1">SUMIFS(추출!$H$2:$H$55723,추출!$P$2:$P$55723,집계!$C98,추출!$D$2:$D$55723,집계!$D98,추출!$O$2:$O$55723,"유지*",추출!$F$2:$F$55723,집계!X$1,추출!$M$2:$M$55723,집계!X$2,추출!$J$2:$J$55723,"&lt;="&amp;VLOOKUP(X$2,환경!$A$3:$B$8,2),추출!$Q$2:$Q$55723,"B")</f>
        <v>31844</v>
      </c>
      <c r="Y98" s="4">
        <f ca="1">SUMIFS(추출!$H$2:$H$55723,추출!$P$2:$P$55723,집계!$C98,추출!$D$2:$D$55723,집계!$D98,추출!$O$2:$O$55723,"유지*",추출!$F$2:$F$55723,집계!Y$1,추출!$M$2:$M$55723,집계!Y$2,추출!$J$2:$J$55723,"&lt;="&amp;VLOOKUP(Y$2,환경!$A$3:$B$8,2),추출!$Q$2:$Q$55723,"B")</f>
        <v>0</v>
      </c>
      <c r="Z98" s="4">
        <f t="shared" ca="1" si="10"/>
        <v>31844</v>
      </c>
      <c r="AA98" s="25">
        <f t="shared" ca="1" si="88"/>
        <v>0</v>
      </c>
      <c r="AB98" s="4">
        <f ca="1">SUMIFS(추출!$H$2:$H$55723,추출!$P$2:$P$55723,집계!$C98,추출!$D$2:$D$55723,집계!$D98,추출!$O$2:$O$55723,"정상*",추출!$F$2:$F$55723,집계!AB$1,추출!$M$2:$M$55723,집계!AB$2,추출!$J$2:$J$55723,"&lt;="&amp;VLOOKUP(AB$2,환경!$A$3:$B$8,2),추출!$Q$2:$Q$55723,"A")</f>
        <v>0</v>
      </c>
      <c r="AC98" s="4">
        <f ca="1">SUMIFS(추출!$H$2:$H$55723,추출!$P$2:$P$55723,집계!$C98,추출!$D$2:$D$55723,집계!$D98,추출!$O$2:$O$55723,"정상*",추출!$F$2:$F$55723,집계!AC$1,추출!$M$2:$M$55723,집계!AC$2,추출!$J$2:$J$55723,"&lt;="&amp;VLOOKUP(AC$2,환경!$A$3:$B$8,2),추출!$Q$2:$Q$55723,"A")</f>
        <v>0</v>
      </c>
      <c r="AD98" s="4">
        <f t="shared" ca="1" si="218"/>
        <v>0</v>
      </c>
      <c r="AE98" s="25">
        <f t="shared" ca="1" si="270"/>
        <v>31844</v>
      </c>
    </row>
    <row r="99" spans="1:31">
      <c r="A99" s="4">
        <f>VLOOKUP($C99,환경!$T$3:$V$22,3,0)</f>
        <v>4</v>
      </c>
      <c r="B99" s="4" t="str">
        <f t="shared" ca="1" si="359"/>
        <v>자율</v>
      </c>
      <c r="C99" s="2" t="s">
        <v>283</v>
      </c>
      <c r="D99" s="7" t="s">
        <v>121</v>
      </c>
      <c r="E99" s="4">
        <f ca="1">SUMIFS(추출!$H$2:$H$55723,추출!$P$2:$P$55723,집계!$C99,추출!$D$2:$D$55723,집계!$D99,추출!$O$2:$O$55723,"정상*",추출!$F$2:$F$55723,집계!E$1,추출!$M$2:$M$55723,집계!E$2,추출!$J$2:$J$55723,"&lt;="&amp;VLOOKUP(E$2,환경!$A$3:$B$8,2),추출!$Q$2:$Q$55723,"A")</f>
        <v>0</v>
      </c>
      <c r="F99" s="4">
        <f ca="1">SUMIFS(추출!$H$2:$H$55723,추출!$P$2:$P$55723,집계!$C99,추출!$D$2:$D$55723,집계!$D99,추출!$O$2:$O$55723,"정상*",추출!$F$2:$F$55723,집계!F$1,추출!$M$2:$M$55723,집계!F$2,추출!$J$2:$J$55723,"&lt;="&amp;VLOOKUP(F$2,환경!$A$3:$B$8,2),추출!$Q$2:$Q$55723,"A")</f>
        <v>0</v>
      </c>
      <c r="G99" s="4">
        <f t="shared" ref="G99:G190" ca="1" si="360">SUM(E99:F99)</f>
        <v>0</v>
      </c>
      <c r="H99" s="4">
        <f ca="1">SUMIFS(추출!$H$2:$H$55723,추출!$P$2:$P$55723,집계!$C99,추출!$D$2:$D$55723,집계!$D99,추출!$O$2:$O$55723,"정상*",추출!$F$2:$F$55723,집계!H$1,추출!$M$2:$M$55723,집계!H$2,추출!$J$2:$J$55723,"&lt;="&amp;VLOOKUP(H$2,환경!$A$3:$B$8,2),추출!$Q$2:$Q$55723,"A")</f>
        <v>0</v>
      </c>
      <c r="I99" s="4">
        <f ca="1">SUMIFS(추출!$H$2:$H$55723,추출!$P$2:$P$55723,집계!$C99,추출!$D$2:$D$55723,집계!$D99,추출!$O$2:$O$55723,"정상*",추출!$F$2:$F$55723,집계!I$1,추출!$M$2:$M$55723,집계!I$2,추출!$J$2:$J$55723,"&lt;="&amp;VLOOKUP(I$2,환경!$A$3:$B$8,2),추출!$Q$2:$Q$55723,"A")</f>
        <v>0</v>
      </c>
      <c r="J99" s="4">
        <f t="shared" ref="J99:J190" ca="1" si="361">SUM(H99:I99)</f>
        <v>0</v>
      </c>
      <c r="K99" s="25">
        <f t="shared" ref="K99:K190" ca="1" si="362">G99-J99</f>
        <v>0</v>
      </c>
      <c r="L99" s="4">
        <f ca="1">SUMIFS(추출!$H$2:$H$55723,추출!$P$2:$P$55723,집계!$C99,추출!$D$2:$D$55723,집계!$D99,추출!$O$2:$O$55723,"정상*",추출!$F$2:$F$55723,집계!L$1,추출!$M$2:$M$55723,집계!L$2,추출!$J$2:$J$55723,"&lt;="&amp;VLOOKUP(L$2,환경!$A$3:$B$8,2),추출!$Q$2:$Q$55723,"A")</f>
        <v>0</v>
      </c>
      <c r="M99" s="4">
        <f ca="1">SUMIFS(추출!$H$2:$H$55723,추출!$P$2:$P$55723,집계!$C99,추출!$D$2:$D$55723,집계!$D99,추출!$O$2:$O$55723,"정상*",추출!$F$2:$F$55723,집계!M$1,추출!$M$2:$M$55723,집계!M$2,추출!$J$2:$J$55723,"&lt;="&amp;VLOOKUP(M$2,환경!$A$3:$B$8,2),추출!$Q$2:$Q$55723,"A")</f>
        <v>0</v>
      </c>
      <c r="N99" s="4">
        <f t="shared" ref="N99:N190" ca="1" si="363">SUM(L99:M99)</f>
        <v>0</v>
      </c>
      <c r="O99" s="25">
        <f t="shared" ref="O99:O190" ca="1" si="364">G99-N99</f>
        <v>0</v>
      </c>
      <c r="P99" s="4">
        <f ca="1">SUMIFS(추출!$H$2:$H$55723,추출!$P$2:$P$55723,집계!$C99,추출!$D$2:$D$55723,집계!$D99,추출!$O$2:$O$55723,"정상*",추출!$F$2:$F$55723,집계!P$1,추출!$M$2:$M$55723,집계!P$2,추출!$J$2:$J$55723,"&lt;="&amp;VLOOKUP(P$2,환경!$A$3:$B$8,2),추출!$Q$2:$Q$55723,"A")</f>
        <v>0</v>
      </c>
      <c r="Q99" s="4">
        <f ca="1">SUMIFS(추출!$H$2:$H$55723,추출!$P$2:$P$55723,집계!$C99,추출!$D$2:$D$55723,집계!$D99,추출!$O$2:$O$55723,"정상*",추출!$F$2:$F$55723,집계!Q$1,추출!$M$2:$M$55723,집계!Q$2,추출!$J$2:$J$55723,"&lt;="&amp;VLOOKUP(Q$2,환경!$A$3:$B$8,2),추출!$Q$2:$Q$55723,"A")</f>
        <v>0</v>
      </c>
      <c r="R99" s="4">
        <f t="shared" ref="R99:R190" ca="1" si="365">SUM(P99:Q99)</f>
        <v>0</v>
      </c>
      <c r="S99" s="25">
        <f t="shared" ref="S99:S190" ca="1" si="366">G99-R99</f>
        <v>0</v>
      </c>
      <c r="T99" s="4">
        <f ca="1">SUMIFS(추출!$H$2:$H$55723,추출!$P$2:$P$55723,집계!$C99,추출!$D$2:$D$55723,집계!$D99,추출!$O$2:$O$55723,"정상*",추출!$F$2:$F$55723,집계!T$1,추출!$M$2:$M$55723,집계!T$2,추출!$J$2:$J$55723,"&lt;="&amp;VLOOKUP(T$2,환경!$A$3:$B$8,2),추출!$Q$2:$Q$55723,"A")</f>
        <v>0</v>
      </c>
      <c r="U99" s="4">
        <f ca="1">SUMIFS(추출!$H$2:$H$55723,추출!$P$2:$P$55723,집계!$C99,추출!$D$2:$D$55723,집계!$D99,추출!$O$2:$O$55723,"정상*",추출!$F$2:$F$55723,집계!U$1,추출!$M$2:$M$55723,집계!U$2,추출!$J$2:$J$55723,"&lt;="&amp;VLOOKUP(U$2,환경!$A$3:$B$8,2),추출!$Q$2:$Q$55723,"A")</f>
        <v>0</v>
      </c>
      <c r="V99" s="4">
        <f t="shared" ref="V99:V190" ca="1" si="367">SUM(T99:U99)</f>
        <v>0</v>
      </c>
      <c r="W99" s="25">
        <f t="shared" ref="W99:W190" ca="1" si="368">G99-V99</f>
        <v>0</v>
      </c>
      <c r="X99" s="4">
        <f ca="1">SUMIFS(추출!$H$2:$H$55723,추출!$P$2:$P$55723,집계!$C99,추출!$D$2:$D$55723,집계!$D99,추출!$O$2:$O$55723,"유지*",추출!$F$2:$F$55723,집계!X$1,추출!$M$2:$M$55723,집계!X$2,추출!$J$2:$J$55723,"&lt;="&amp;VLOOKUP(X$2,환경!$A$3:$B$8,2),추출!$Q$2:$Q$55723,"B")</f>
        <v>0</v>
      </c>
      <c r="Y99" s="4">
        <f ca="1">SUMIFS(추출!$H$2:$H$55723,추출!$P$2:$P$55723,집계!$C99,추출!$D$2:$D$55723,집계!$D99,추출!$O$2:$O$55723,"유지*",추출!$F$2:$F$55723,집계!Y$1,추출!$M$2:$M$55723,집계!Y$2,추출!$J$2:$J$55723,"&lt;="&amp;VLOOKUP(Y$2,환경!$A$3:$B$8,2),추출!$Q$2:$Q$55723,"B")</f>
        <v>0</v>
      </c>
      <c r="Z99" s="4">
        <f t="shared" ref="Z99:Z190" ca="1" si="369">SUM(X99:Y99)</f>
        <v>0</v>
      </c>
      <c r="AA99" s="25">
        <f t="shared" ref="AA99:AA189" ca="1" si="370">G99-Z99</f>
        <v>0</v>
      </c>
      <c r="AB99" s="4">
        <f ca="1">SUMIFS(추출!$H$2:$H$55723,추출!$P$2:$P$55723,집계!$C99,추출!$D$2:$D$55723,집계!$D99,추출!$O$2:$O$55723,"정상*",추출!$F$2:$F$55723,집계!AB$1,추출!$M$2:$M$55723,집계!AB$2,추출!$J$2:$J$55723,"&lt;="&amp;VLOOKUP(AB$2,환경!$A$3:$B$8,2),추출!$Q$2:$Q$55723,"A")</f>
        <v>0</v>
      </c>
      <c r="AC99" s="4">
        <f ca="1">SUMIFS(추출!$H$2:$H$55723,추출!$P$2:$P$55723,집계!$C99,추출!$D$2:$D$55723,집계!$D99,추출!$O$2:$O$55723,"정상*",추출!$F$2:$F$55723,집계!AC$1,추출!$M$2:$M$55723,집계!AC$2,추출!$J$2:$J$55723,"&lt;="&amp;VLOOKUP(AC$2,환경!$A$3:$B$8,2),추출!$Q$2:$Q$55723,"A")</f>
        <v>0</v>
      </c>
      <c r="AD99" s="4">
        <f t="shared" ca="1" si="218"/>
        <v>0</v>
      </c>
      <c r="AE99" s="25">
        <f t="shared" ca="1" si="270"/>
        <v>0</v>
      </c>
    </row>
    <row r="100" spans="1:31">
      <c r="A100" s="4">
        <f>VLOOKUP($C100,환경!$T$3:$V$22,3,0)</f>
        <v>10</v>
      </c>
      <c r="B100" s="4" t="str">
        <f t="shared" ca="1" si="359"/>
        <v>자율</v>
      </c>
      <c r="C100" s="2" t="s">
        <v>626</v>
      </c>
      <c r="D100" s="7" t="s">
        <v>74</v>
      </c>
      <c r="E100" s="4">
        <f ca="1">SUMIFS(추출!$H$2:$H$55723,추출!$P$2:$P$55723,집계!$C100,추출!$D$2:$D$55723,집계!$D100,추출!$O$2:$O$55723,"정상*",추출!$F$2:$F$55723,집계!E$1,추출!$M$2:$M$55723,집계!E$2,추출!$J$2:$J$55723,"&lt;="&amp;VLOOKUP(E$2,환경!$A$3:$B$8,2),추출!$Q$2:$Q$55723,"A")</f>
        <v>0</v>
      </c>
      <c r="F100" s="4">
        <f ca="1">SUMIFS(추출!$H$2:$H$55723,추출!$P$2:$P$55723,집계!$C100,추출!$D$2:$D$55723,집계!$D100,추출!$O$2:$O$55723,"정상*",추출!$F$2:$F$55723,집계!F$1,추출!$M$2:$M$55723,집계!F$2,추출!$J$2:$J$55723,"&lt;="&amp;VLOOKUP(F$2,환경!$A$3:$B$8,2),추출!$Q$2:$Q$55723,"A")</f>
        <v>0</v>
      </c>
      <c r="G100" s="4">
        <f t="shared" ca="1" si="360"/>
        <v>0</v>
      </c>
      <c r="H100" s="4">
        <f ca="1">SUMIFS(추출!$H$2:$H$55723,추출!$P$2:$P$55723,집계!$C100,추출!$D$2:$D$55723,집계!$D100,추출!$O$2:$O$55723,"정상*",추출!$F$2:$F$55723,집계!H$1,추출!$M$2:$M$55723,집계!H$2,추출!$J$2:$J$55723,"&lt;="&amp;VLOOKUP(H$2,환경!$A$3:$B$8,2),추출!$Q$2:$Q$55723,"A")</f>
        <v>0</v>
      </c>
      <c r="I100" s="4">
        <f ca="1">SUMIFS(추출!$H$2:$H$55723,추출!$P$2:$P$55723,집계!$C100,추출!$D$2:$D$55723,집계!$D100,추출!$O$2:$O$55723,"정상*",추출!$F$2:$F$55723,집계!I$1,추출!$M$2:$M$55723,집계!I$2,추출!$J$2:$J$55723,"&lt;="&amp;VLOOKUP(I$2,환경!$A$3:$B$8,2),추출!$Q$2:$Q$55723,"A")</f>
        <v>0</v>
      </c>
      <c r="J100" s="4">
        <f t="shared" ca="1" si="361"/>
        <v>0</v>
      </c>
      <c r="K100" s="25">
        <f t="shared" ca="1" si="362"/>
        <v>0</v>
      </c>
      <c r="L100" s="4">
        <f ca="1">SUMIFS(추출!$H$2:$H$55723,추출!$P$2:$P$55723,집계!$C100,추출!$D$2:$D$55723,집계!$D100,추출!$O$2:$O$55723,"정상*",추출!$F$2:$F$55723,집계!L$1,추출!$M$2:$M$55723,집계!L$2,추출!$J$2:$J$55723,"&lt;="&amp;VLOOKUP(L$2,환경!$A$3:$B$8,2),추출!$Q$2:$Q$55723,"A")</f>
        <v>0</v>
      </c>
      <c r="M100" s="4">
        <f ca="1">SUMIFS(추출!$H$2:$H$55723,추출!$P$2:$P$55723,집계!$C100,추출!$D$2:$D$55723,집계!$D100,추출!$O$2:$O$55723,"정상*",추출!$F$2:$F$55723,집계!M$1,추출!$M$2:$M$55723,집계!M$2,추출!$J$2:$J$55723,"&lt;="&amp;VLOOKUP(M$2,환경!$A$3:$B$8,2),추출!$Q$2:$Q$55723,"A")</f>
        <v>0</v>
      </c>
      <c r="N100" s="4">
        <f t="shared" ca="1" si="363"/>
        <v>0</v>
      </c>
      <c r="O100" s="25">
        <f t="shared" ca="1" si="364"/>
        <v>0</v>
      </c>
      <c r="P100" s="4">
        <f ca="1">SUMIFS(추출!$H$2:$H$55723,추출!$P$2:$P$55723,집계!$C100,추출!$D$2:$D$55723,집계!$D100,추출!$O$2:$O$55723,"정상*",추출!$F$2:$F$55723,집계!P$1,추출!$M$2:$M$55723,집계!P$2,추출!$J$2:$J$55723,"&lt;="&amp;VLOOKUP(P$2,환경!$A$3:$B$8,2),추출!$Q$2:$Q$55723,"A")</f>
        <v>0</v>
      </c>
      <c r="Q100" s="4">
        <f ca="1">SUMIFS(추출!$H$2:$H$55723,추출!$P$2:$P$55723,집계!$C100,추출!$D$2:$D$55723,집계!$D100,추출!$O$2:$O$55723,"정상*",추출!$F$2:$F$55723,집계!Q$1,추출!$M$2:$M$55723,집계!Q$2,추출!$J$2:$J$55723,"&lt;="&amp;VLOOKUP(Q$2,환경!$A$3:$B$8,2),추출!$Q$2:$Q$55723,"A")</f>
        <v>0</v>
      </c>
      <c r="R100" s="4">
        <f t="shared" ca="1" si="365"/>
        <v>0</v>
      </c>
      <c r="S100" s="25">
        <f t="shared" ca="1" si="366"/>
        <v>0</v>
      </c>
      <c r="T100" s="4">
        <f ca="1">SUMIFS(추출!$H$2:$H$55723,추출!$P$2:$P$55723,집계!$C100,추출!$D$2:$D$55723,집계!$D100,추출!$O$2:$O$55723,"정상*",추출!$F$2:$F$55723,집계!T$1,추출!$M$2:$M$55723,집계!T$2,추출!$J$2:$J$55723,"&lt;="&amp;VLOOKUP(T$2,환경!$A$3:$B$8,2),추출!$Q$2:$Q$55723,"A")</f>
        <v>0</v>
      </c>
      <c r="U100" s="4">
        <f ca="1">SUMIFS(추출!$H$2:$H$55723,추출!$P$2:$P$55723,집계!$C100,추출!$D$2:$D$55723,집계!$D100,추출!$O$2:$O$55723,"정상*",추출!$F$2:$F$55723,집계!U$1,추출!$M$2:$M$55723,집계!U$2,추출!$J$2:$J$55723,"&lt;="&amp;VLOOKUP(U$2,환경!$A$3:$B$8,2),추출!$Q$2:$Q$55723,"A")</f>
        <v>0</v>
      </c>
      <c r="V100" s="4">
        <f t="shared" ca="1" si="367"/>
        <v>0</v>
      </c>
      <c r="W100" s="25">
        <f t="shared" ca="1" si="368"/>
        <v>0</v>
      </c>
      <c r="X100" s="4">
        <f ca="1">SUMIFS(추출!$H$2:$H$55723,추출!$P$2:$P$55723,집계!$C100,추출!$D$2:$D$55723,집계!$D100,추출!$O$2:$O$55723,"유지*",추출!$F$2:$F$55723,집계!X$1,추출!$M$2:$M$55723,집계!X$2,추출!$J$2:$J$55723,"&lt;="&amp;VLOOKUP(X$2,환경!$A$3:$B$8,2),추출!$Q$2:$Q$55723,"B")</f>
        <v>0</v>
      </c>
      <c r="Y100" s="4">
        <f ca="1">SUMIFS(추출!$H$2:$H$55723,추출!$P$2:$P$55723,집계!$C100,추출!$D$2:$D$55723,집계!$D100,추출!$O$2:$O$55723,"유지*",추출!$F$2:$F$55723,집계!Y$1,추출!$M$2:$M$55723,집계!Y$2,추출!$J$2:$J$55723,"&lt;="&amp;VLOOKUP(Y$2,환경!$A$3:$B$8,2),추출!$Q$2:$Q$55723,"B")</f>
        <v>0</v>
      </c>
      <c r="Z100" s="4">
        <f t="shared" ca="1" si="369"/>
        <v>0</v>
      </c>
      <c r="AA100" s="25">
        <f t="shared" ca="1" si="370"/>
        <v>0</v>
      </c>
      <c r="AB100" s="4">
        <f ca="1">SUMIFS(추출!$H$2:$H$55723,추출!$P$2:$P$55723,집계!$C100,추출!$D$2:$D$55723,집계!$D100,추출!$O$2:$O$55723,"정상*",추출!$F$2:$F$55723,집계!AB$1,추출!$M$2:$M$55723,집계!AB$2,추출!$J$2:$J$55723,"&lt;="&amp;VLOOKUP(AB$2,환경!$A$3:$B$8,2),추출!$Q$2:$Q$55723,"A")</f>
        <v>0</v>
      </c>
      <c r="AC100" s="4">
        <f ca="1">SUMIFS(추출!$H$2:$H$55723,추출!$P$2:$P$55723,집계!$C100,추출!$D$2:$D$55723,집계!$D100,추출!$O$2:$O$55723,"정상*",추출!$F$2:$F$55723,집계!AC$1,추출!$M$2:$M$55723,집계!AC$2,추출!$J$2:$J$55723,"&lt;="&amp;VLOOKUP(AC$2,환경!$A$3:$B$8,2),추출!$Q$2:$Q$55723,"A")</f>
        <v>0</v>
      </c>
      <c r="AD100" s="4">
        <f t="shared" ca="1" si="218"/>
        <v>0</v>
      </c>
      <c r="AE100" s="25">
        <f t="shared" ca="1" si="270"/>
        <v>0</v>
      </c>
    </row>
    <row r="101" spans="1:31">
      <c r="A101" s="4">
        <f>VLOOKUP($C101,환경!$T$3:$V$22,3,0)</f>
        <v>10</v>
      </c>
      <c r="B101" s="4" t="str">
        <f t="shared" ca="1" si="359"/>
        <v>자율</v>
      </c>
      <c r="C101" s="2" t="s">
        <v>626</v>
      </c>
      <c r="D101" s="7" t="s">
        <v>75</v>
      </c>
      <c r="E101" s="4">
        <f ca="1">SUMIFS(추출!$H$2:$H$55723,추출!$P$2:$P$55723,집계!$C101,추출!$D$2:$D$55723,집계!$D101,추출!$O$2:$O$55723,"정상*",추출!$F$2:$F$55723,집계!E$1,추출!$M$2:$M$55723,집계!E$2,추출!$J$2:$J$55723,"&lt;="&amp;VLOOKUP(E$2,환경!$A$3:$B$8,2),추출!$Q$2:$Q$55723,"A")</f>
        <v>0</v>
      </c>
      <c r="F101" s="4">
        <f ca="1">SUMIFS(추출!$H$2:$H$55723,추출!$P$2:$P$55723,집계!$C101,추출!$D$2:$D$55723,집계!$D101,추출!$O$2:$O$55723,"정상*",추출!$F$2:$F$55723,집계!F$1,추출!$M$2:$M$55723,집계!F$2,추출!$J$2:$J$55723,"&lt;="&amp;VLOOKUP(F$2,환경!$A$3:$B$8,2),추출!$Q$2:$Q$55723,"A")</f>
        <v>0</v>
      </c>
      <c r="G101" s="4">
        <f t="shared" ca="1" si="360"/>
        <v>0</v>
      </c>
      <c r="H101" s="4">
        <f ca="1">SUMIFS(추출!$H$2:$H$55723,추출!$P$2:$P$55723,집계!$C101,추출!$D$2:$D$55723,집계!$D101,추출!$O$2:$O$55723,"정상*",추출!$F$2:$F$55723,집계!H$1,추출!$M$2:$M$55723,집계!H$2,추출!$J$2:$J$55723,"&lt;="&amp;VLOOKUP(H$2,환경!$A$3:$B$8,2),추출!$Q$2:$Q$55723,"A")</f>
        <v>0</v>
      </c>
      <c r="I101" s="4">
        <f ca="1">SUMIFS(추출!$H$2:$H$55723,추출!$P$2:$P$55723,집계!$C101,추출!$D$2:$D$55723,집계!$D101,추출!$O$2:$O$55723,"정상*",추출!$F$2:$F$55723,집계!I$1,추출!$M$2:$M$55723,집계!I$2,추출!$J$2:$J$55723,"&lt;="&amp;VLOOKUP(I$2,환경!$A$3:$B$8,2),추출!$Q$2:$Q$55723,"A")</f>
        <v>0</v>
      </c>
      <c r="J101" s="4">
        <f t="shared" ca="1" si="361"/>
        <v>0</v>
      </c>
      <c r="K101" s="25">
        <f t="shared" ca="1" si="362"/>
        <v>0</v>
      </c>
      <c r="L101" s="4">
        <f ca="1">SUMIFS(추출!$H$2:$H$55723,추출!$P$2:$P$55723,집계!$C101,추출!$D$2:$D$55723,집계!$D101,추출!$O$2:$O$55723,"정상*",추출!$F$2:$F$55723,집계!L$1,추출!$M$2:$M$55723,집계!L$2,추출!$J$2:$J$55723,"&lt;="&amp;VLOOKUP(L$2,환경!$A$3:$B$8,2),추출!$Q$2:$Q$55723,"A")</f>
        <v>0</v>
      </c>
      <c r="M101" s="4">
        <f ca="1">SUMIFS(추출!$H$2:$H$55723,추출!$P$2:$P$55723,집계!$C101,추출!$D$2:$D$55723,집계!$D101,추출!$O$2:$O$55723,"정상*",추출!$F$2:$F$55723,집계!M$1,추출!$M$2:$M$55723,집계!M$2,추출!$J$2:$J$55723,"&lt;="&amp;VLOOKUP(M$2,환경!$A$3:$B$8,2),추출!$Q$2:$Q$55723,"A")</f>
        <v>0</v>
      </c>
      <c r="N101" s="4">
        <f t="shared" ca="1" si="363"/>
        <v>0</v>
      </c>
      <c r="O101" s="25">
        <f t="shared" ca="1" si="364"/>
        <v>0</v>
      </c>
      <c r="P101" s="4">
        <f ca="1">SUMIFS(추출!$H$2:$H$55723,추출!$P$2:$P$55723,집계!$C101,추출!$D$2:$D$55723,집계!$D101,추출!$O$2:$O$55723,"정상*",추출!$F$2:$F$55723,집계!P$1,추출!$M$2:$M$55723,집계!P$2,추출!$J$2:$J$55723,"&lt;="&amp;VLOOKUP(P$2,환경!$A$3:$B$8,2),추출!$Q$2:$Q$55723,"A")</f>
        <v>0</v>
      </c>
      <c r="Q101" s="4">
        <f ca="1">SUMIFS(추출!$H$2:$H$55723,추출!$P$2:$P$55723,집계!$C101,추출!$D$2:$D$55723,집계!$D101,추출!$O$2:$O$55723,"정상*",추출!$F$2:$F$55723,집계!Q$1,추출!$M$2:$M$55723,집계!Q$2,추출!$J$2:$J$55723,"&lt;="&amp;VLOOKUP(Q$2,환경!$A$3:$B$8,2),추출!$Q$2:$Q$55723,"A")</f>
        <v>0</v>
      </c>
      <c r="R101" s="4">
        <f t="shared" ca="1" si="365"/>
        <v>0</v>
      </c>
      <c r="S101" s="25">
        <f t="shared" ca="1" si="366"/>
        <v>0</v>
      </c>
      <c r="T101" s="4">
        <f ca="1">SUMIFS(추출!$H$2:$H$55723,추출!$P$2:$P$55723,집계!$C101,추출!$D$2:$D$55723,집계!$D101,추출!$O$2:$O$55723,"정상*",추출!$F$2:$F$55723,집계!T$1,추출!$M$2:$M$55723,집계!T$2,추출!$J$2:$J$55723,"&lt;="&amp;VLOOKUP(T$2,환경!$A$3:$B$8,2),추출!$Q$2:$Q$55723,"A")</f>
        <v>0</v>
      </c>
      <c r="U101" s="4">
        <f ca="1">SUMIFS(추출!$H$2:$H$55723,추출!$P$2:$P$55723,집계!$C101,추출!$D$2:$D$55723,집계!$D101,추출!$O$2:$O$55723,"정상*",추출!$F$2:$F$55723,집계!U$1,추출!$M$2:$M$55723,집계!U$2,추출!$J$2:$J$55723,"&lt;="&amp;VLOOKUP(U$2,환경!$A$3:$B$8,2),추출!$Q$2:$Q$55723,"A")</f>
        <v>0</v>
      </c>
      <c r="V101" s="4">
        <f t="shared" ca="1" si="367"/>
        <v>0</v>
      </c>
      <c r="W101" s="25">
        <f t="shared" ca="1" si="368"/>
        <v>0</v>
      </c>
      <c r="X101" s="4">
        <f ca="1">SUMIFS(추출!$H$2:$H$55723,추출!$P$2:$P$55723,집계!$C101,추출!$D$2:$D$55723,집계!$D101,추출!$O$2:$O$55723,"유지*",추출!$F$2:$F$55723,집계!X$1,추출!$M$2:$M$55723,집계!X$2,추출!$J$2:$J$55723,"&lt;="&amp;VLOOKUP(X$2,환경!$A$3:$B$8,2),추출!$Q$2:$Q$55723,"B")</f>
        <v>0</v>
      </c>
      <c r="Y101" s="4">
        <f ca="1">SUMIFS(추출!$H$2:$H$55723,추출!$P$2:$P$55723,집계!$C101,추출!$D$2:$D$55723,집계!$D101,추출!$O$2:$O$55723,"유지*",추출!$F$2:$F$55723,집계!Y$1,추출!$M$2:$M$55723,집계!Y$2,추출!$J$2:$J$55723,"&lt;="&amp;VLOOKUP(Y$2,환경!$A$3:$B$8,2),추출!$Q$2:$Q$55723,"B")</f>
        <v>0</v>
      </c>
      <c r="Z101" s="4">
        <f t="shared" ca="1" si="369"/>
        <v>0</v>
      </c>
      <c r="AA101" s="25">
        <f t="shared" ca="1" si="370"/>
        <v>0</v>
      </c>
      <c r="AB101" s="4">
        <f ca="1">SUMIFS(추출!$H$2:$H$55723,추출!$P$2:$P$55723,집계!$C101,추출!$D$2:$D$55723,집계!$D101,추출!$O$2:$O$55723,"정상*",추출!$F$2:$F$55723,집계!AB$1,추출!$M$2:$M$55723,집계!AB$2,추출!$J$2:$J$55723,"&lt;="&amp;VLOOKUP(AB$2,환경!$A$3:$B$8,2),추출!$Q$2:$Q$55723,"A")</f>
        <v>0</v>
      </c>
      <c r="AC101" s="4">
        <f ca="1">SUMIFS(추출!$H$2:$H$55723,추출!$P$2:$P$55723,집계!$C101,추출!$D$2:$D$55723,집계!$D101,추출!$O$2:$O$55723,"정상*",추출!$F$2:$F$55723,집계!AC$1,추출!$M$2:$M$55723,집계!AC$2,추출!$J$2:$J$55723,"&lt;="&amp;VLOOKUP(AC$2,환경!$A$3:$B$8,2),추출!$Q$2:$Q$55723,"A")</f>
        <v>0</v>
      </c>
      <c r="AD101" s="4">
        <f t="shared" ca="1" si="218"/>
        <v>0</v>
      </c>
      <c r="AE101" s="25">
        <f t="shared" ca="1" si="270"/>
        <v>0</v>
      </c>
    </row>
    <row r="102" spans="1:31">
      <c r="A102" s="4">
        <f>VLOOKUP($C102,환경!$T$3:$V$22,3,0)</f>
        <v>10</v>
      </c>
      <c r="B102" s="4" t="str">
        <f t="shared" ca="1" si="359"/>
        <v>자율</v>
      </c>
      <c r="C102" s="2" t="s">
        <v>626</v>
      </c>
      <c r="D102" s="7" t="s">
        <v>190</v>
      </c>
      <c r="E102" s="4">
        <f ca="1">SUMIFS(추출!$H$2:$H$55723,추출!$P$2:$P$55723,집계!$C102,추출!$D$2:$D$55723,집계!$D102,추출!$O$2:$O$55723,"정상*",추출!$F$2:$F$55723,집계!E$1,추출!$M$2:$M$55723,집계!E$2,추출!$J$2:$J$55723,"&lt;="&amp;VLOOKUP(E$2,환경!$A$3:$B$8,2),추출!$Q$2:$Q$55723,"A")</f>
        <v>0</v>
      </c>
      <c r="F102" s="4">
        <f ca="1">SUMIFS(추출!$H$2:$H$55723,추출!$P$2:$P$55723,집계!$C102,추출!$D$2:$D$55723,집계!$D102,추출!$O$2:$O$55723,"정상*",추출!$F$2:$F$55723,집계!F$1,추출!$M$2:$M$55723,집계!F$2,추출!$J$2:$J$55723,"&lt;="&amp;VLOOKUP(F$2,환경!$A$3:$B$8,2),추출!$Q$2:$Q$55723,"A")</f>
        <v>0</v>
      </c>
      <c r="G102" s="4">
        <f t="shared" ca="1" si="360"/>
        <v>0</v>
      </c>
      <c r="H102" s="4">
        <f ca="1">SUMIFS(추출!$H$2:$H$55723,추출!$P$2:$P$55723,집계!$C102,추출!$D$2:$D$55723,집계!$D102,추출!$O$2:$O$55723,"정상*",추출!$F$2:$F$55723,집계!H$1,추출!$M$2:$M$55723,집계!H$2,추출!$J$2:$J$55723,"&lt;="&amp;VLOOKUP(H$2,환경!$A$3:$B$8,2),추출!$Q$2:$Q$55723,"A")</f>
        <v>0</v>
      </c>
      <c r="I102" s="4">
        <f ca="1">SUMIFS(추출!$H$2:$H$55723,추출!$P$2:$P$55723,집계!$C102,추출!$D$2:$D$55723,집계!$D102,추출!$O$2:$O$55723,"정상*",추출!$F$2:$F$55723,집계!I$1,추출!$M$2:$M$55723,집계!I$2,추출!$J$2:$J$55723,"&lt;="&amp;VLOOKUP(I$2,환경!$A$3:$B$8,2),추출!$Q$2:$Q$55723,"A")</f>
        <v>0</v>
      </c>
      <c r="J102" s="4">
        <f t="shared" ca="1" si="361"/>
        <v>0</v>
      </c>
      <c r="K102" s="25">
        <f t="shared" ca="1" si="362"/>
        <v>0</v>
      </c>
      <c r="L102" s="4">
        <f ca="1">SUMIFS(추출!$H$2:$H$55723,추출!$P$2:$P$55723,집계!$C102,추출!$D$2:$D$55723,집계!$D102,추출!$O$2:$O$55723,"정상*",추출!$F$2:$F$55723,집계!L$1,추출!$M$2:$M$55723,집계!L$2,추출!$J$2:$J$55723,"&lt;="&amp;VLOOKUP(L$2,환경!$A$3:$B$8,2),추출!$Q$2:$Q$55723,"A")</f>
        <v>49930</v>
      </c>
      <c r="M102" s="4">
        <f ca="1">SUMIFS(추출!$H$2:$H$55723,추출!$P$2:$P$55723,집계!$C102,추출!$D$2:$D$55723,집계!$D102,추출!$O$2:$O$55723,"정상*",추출!$F$2:$F$55723,집계!M$1,추출!$M$2:$M$55723,집계!M$2,추출!$J$2:$J$55723,"&lt;="&amp;VLOOKUP(M$2,환경!$A$3:$B$8,2),추출!$Q$2:$Q$55723,"A")</f>
        <v>0</v>
      </c>
      <c r="N102" s="4">
        <f t="shared" ca="1" si="363"/>
        <v>49930</v>
      </c>
      <c r="O102" s="25">
        <f t="shared" ca="1" si="364"/>
        <v>-49930</v>
      </c>
      <c r="P102" s="4">
        <f ca="1">SUMIFS(추출!$H$2:$H$55723,추출!$P$2:$P$55723,집계!$C102,추출!$D$2:$D$55723,집계!$D102,추출!$O$2:$O$55723,"정상*",추출!$F$2:$F$55723,집계!P$1,추출!$M$2:$M$55723,집계!P$2,추출!$J$2:$J$55723,"&lt;="&amp;VLOOKUP(P$2,환경!$A$3:$B$8,2),추출!$Q$2:$Q$55723,"A")</f>
        <v>0</v>
      </c>
      <c r="Q102" s="4">
        <f ca="1">SUMIFS(추출!$H$2:$H$55723,추출!$P$2:$P$55723,집계!$C102,추출!$D$2:$D$55723,집계!$D102,추출!$O$2:$O$55723,"정상*",추출!$F$2:$F$55723,집계!Q$1,추출!$M$2:$M$55723,집계!Q$2,추출!$J$2:$J$55723,"&lt;="&amp;VLOOKUP(Q$2,환경!$A$3:$B$8,2),추출!$Q$2:$Q$55723,"A")</f>
        <v>0</v>
      </c>
      <c r="R102" s="4">
        <f t="shared" ca="1" si="365"/>
        <v>0</v>
      </c>
      <c r="S102" s="25">
        <f t="shared" ca="1" si="366"/>
        <v>0</v>
      </c>
      <c r="T102" s="4">
        <f ca="1">SUMIFS(추출!$H$2:$H$55723,추출!$P$2:$P$55723,집계!$C102,추출!$D$2:$D$55723,집계!$D102,추출!$O$2:$O$55723,"정상*",추출!$F$2:$F$55723,집계!T$1,추출!$M$2:$M$55723,집계!T$2,추출!$J$2:$J$55723,"&lt;="&amp;VLOOKUP(T$2,환경!$A$3:$B$8,2),추출!$Q$2:$Q$55723,"A")</f>
        <v>0</v>
      </c>
      <c r="U102" s="4">
        <f ca="1">SUMIFS(추출!$H$2:$H$55723,추출!$P$2:$P$55723,집계!$C102,추출!$D$2:$D$55723,집계!$D102,추출!$O$2:$O$55723,"정상*",추출!$F$2:$F$55723,집계!U$1,추출!$M$2:$M$55723,집계!U$2,추출!$J$2:$J$55723,"&lt;="&amp;VLOOKUP(U$2,환경!$A$3:$B$8,2),추출!$Q$2:$Q$55723,"A")</f>
        <v>0</v>
      </c>
      <c r="V102" s="4">
        <f t="shared" ca="1" si="367"/>
        <v>0</v>
      </c>
      <c r="W102" s="25">
        <f t="shared" ca="1" si="368"/>
        <v>0</v>
      </c>
      <c r="X102" s="4">
        <f ca="1">SUMIFS(추출!$H$2:$H$55723,추출!$P$2:$P$55723,집계!$C102,추출!$D$2:$D$55723,집계!$D102,추출!$O$2:$O$55723,"유지*",추출!$F$2:$F$55723,집계!X$1,추출!$M$2:$M$55723,집계!X$2,추출!$J$2:$J$55723,"&lt;="&amp;VLOOKUP(X$2,환경!$A$3:$B$8,2),추출!$Q$2:$Q$55723,"B")</f>
        <v>0</v>
      </c>
      <c r="Y102" s="4">
        <f ca="1">SUMIFS(추출!$H$2:$H$55723,추출!$P$2:$P$55723,집계!$C102,추출!$D$2:$D$55723,집계!$D102,추출!$O$2:$O$55723,"유지*",추출!$F$2:$F$55723,집계!Y$1,추출!$M$2:$M$55723,집계!Y$2,추출!$J$2:$J$55723,"&lt;="&amp;VLOOKUP(Y$2,환경!$A$3:$B$8,2),추출!$Q$2:$Q$55723,"B")</f>
        <v>0</v>
      </c>
      <c r="Z102" s="4">
        <f t="shared" ca="1" si="369"/>
        <v>0</v>
      </c>
      <c r="AA102" s="25">
        <f t="shared" ca="1" si="370"/>
        <v>0</v>
      </c>
      <c r="AB102" s="4">
        <f ca="1">SUMIFS(추출!$H$2:$H$55723,추출!$P$2:$P$55723,집계!$C102,추출!$D$2:$D$55723,집계!$D102,추출!$O$2:$O$55723,"정상*",추출!$F$2:$F$55723,집계!AB$1,추출!$M$2:$M$55723,집계!AB$2,추출!$J$2:$J$55723,"&lt;="&amp;VLOOKUP(AB$2,환경!$A$3:$B$8,2),추출!$Q$2:$Q$55723,"A")</f>
        <v>0</v>
      </c>
      <c r="AC102" s="4">
        <f ca="1">SUMIFS(추출!$H$2:$H$55723,추출!$P$2:$P$55723,집계!$C102,추출!$D$2:$D$55723,집계!$D102,추출!$O$2:$O$55723,"정상*",추출!$F$2:$F$55723,집계!AC$1,추출!$M$2:$M$55723,집계!AC$2,추출!$J$2:$J$55723,"&lt;="&amp;VLOOKUP(AC$2,환경!$A$3:$B$8,2),추출!$Q$2:$Q$55723,"A")</f>
        <v>0</v>
      </c>
      <c r="AD102" s="4">
        <f t="shared" ca="1" si="218"/>
        <v>0</v>
      </c>
      <c r="AE102" s="25">
        <f t="shared" ca="1" si="270"/>
        <v>0</v>
      </c>
    </row>
    <row r="103" spans="1:31">
      <c r="A103" s="4">
        <f>VLOOKUP($C103,환경!$T$3:$V$22,3,0)</f>
        <v>10</v>
      </c>
      <c r="B103" s="4" t="str">
        <f t="shared" ca="1" si="359"/>
        <v>자율</v>
      </c>
      <c r="C103" s="2" t="s">
        <v>626</v>
      </c>
      <c r="D103" s="7" t="s">
        <v>180</v>
      </c>
      <c r="E103" s="4">
        <f ca="1">SUMIFS(추출!$H$2:$H$55723,추출!$P$2:$P$55723,집계!$C103,추출!$D$2:$D$55723,집계!$D103,추출!$O$2:$O$55723,"정상*",추출!$F$2:$F$55723,집계!E$1,추출!$M$2:$M$55723,집계!E$2,추출!$J$2:$J$55723,"&lt;="&amp;VLOOKUP(E$2,환경!$A$3:$B$8,2),추출!$Q$2:$Q$55723,"A")</f>
        <v>214224</v>
      </c>
      <c r="F103" s="4">
        <f ca="1">SUMIFS(추출!$H$2:$H$55723,추출!$P$2:$P$55723,집계!$C103,추출!$D$2:$D$55723,집계!$D103,추출!$O$2:$O$55723,"정상*",추출!$F$2:$F$55723,집계!F$1,추출!$M$2:$M$55723,집계!F$2,추출!$J$2:$J$55723,"&lt;="&amp;VLOOKUP(F$2,환경!$A$3:$B$8,2),추출!$Q$2:$Q$55723,"A")</f>
        <v>1010186</v>
      </c>
      <c r="G103" s="4">
        <f t="shared" ca="1" si="360"/>
        <v>1224410</v>
      </c>
      <c r="H103" s="4">
        <f ca="1">SUMIFS(추출!$H$2:$H$55723,추출!$P$2:$P$55723,집계!$C103,추출!$D$2:$D$55723,집계!$D103,추출!$O$2:$O$55723,"정상*",추출!$F$2:$F$55723,집계!H$1,추출!$M$2:$M$55723,집계!H$2,추출!$J$2:$J$55723,"&lt;="&amp;VLOOKUP(H$2,환경!$A$3:$B$8,2),추출!$Q$2:$Q$55723,"A")</f>
        <v>32193</v>
      </c>
      <c r="I103" s="4">
        <f ca="1">SUMIFS(추출!$H$2:$H$55723,추출!$P$2:$P$55723,집계!$C103,추출!$D$2:$D$55723,집계!$D103,추출!$O$2:$O$55723,"정상*",추출!$F$2:$F$55723,집계!I$1,추출!$M$2:$M$55723,집계!I$2,추출!$J$2:$J$55723,"&lt;="&amp;VLOOKUP(I$2,환경!$A$3:$B$8,2),추출!$Q$2:$Q$55723,"A")</f>
        <v>0</v>
      </c>
      <c r="J103" s="4">
        <f t="shared" ca="1" si="361"/>
        <v>32193</v>
      </c>
      <c r="K103" s="25">
        <f t="shared" ca="1" si="362"/>
        <v>1192217</v>
      </c>
      <c r="L103" s="4">
        <f ca="1">SUMIFS(추출!$H$2:$H$55723,추출!$P$2:$P$55723,집계!$C103,추출!$D$2:$D$55723,집계!$D103,추출!$O$2:$O$55723,"정상*",추출!$F$2:$F$55723,집계!L$1,추출!$M$2:$M$55723,집계!L$2,추출!$J$2:$J$55723,"&lt;="&amp;VLOOKUP(L$2,환경!$A$3:$B$8,2),추출!$Q$2:$Q$55723,"A")</f>
        <v>0</v>
      </c>
      <c r="M103" s="4">
        <f ca="1">SUMIFS(추출!$H$2:$H$55723,추출!$P$2:$P$55723,집계!$C103,추출!$D$2:$D$55723,집계!$D103,추출!$O$2:$O$55723,"정상*",추출!$F$2:$F$55723,집계!M$1,추출!$M$2:$M$55723,집계!M$2,추출!$J$2:$J$55723,"&lt;="&amp;VLOOKUP(M$2,환경!$A$3:$B$8,2),추출!$Q$2:$Q$55723,"A")</f>
        <v>0</v>
      </c>
      <c r="N103" s="4">
        <f t="shared" ca="1" si="363"/>
        <v>0</v>
      </c>
      <c r="O103" s="25">
        <f t="shared" ca="1" si="364"/>
        <v>1224410</v>
      </c>
      <c r="P103" s="4">
        <f ca="1">SUMIFS(추출!$H$2:$H$55723,추출!$P$2:$P$55723,집계!$C103,추출!$D$2:$D$55723,집계!$D103,추출!$O$2:$O$55723,"정상*",추출!$F$2:$F$55723,집계!P$1,추출!$M$2:$M$55723,집계!P$2,추출!$J$2:$J$55723,"&lt;="&amp;VLOOKUP(P$2,환경!$A$3:$B$8,2),추출!$Q$2:$Q$55723,"A")</f>
        <v>0</v>
      </c>
      <c r="Q103" s="4">
        <f ca="1">SUMIFS(추출!$H$2:$H$55723,추출!$P$2:$P$55723,집계!$C103,추출!$D$2:$D$55723,집계!$D103,추출!$O$2:$O$55723,"정상*",추출!$F$2:$F$55723,집계!Q$1,추출!$M$2:$M$55723,집계!Q$2,추출!$J$2:$J$55723,"&lt;="&amp;VLOOKUP(Q$2,환경!$A$3:$B$8,2),추출!$Q$2:$Q$55723,"A")</f>
        <v>0</v>
      </c>
      <c r="R103" s="4">
        <f t="shared" ca="1" si="365"/>
        <v>0</v>
      </c>
      <c r="S103" s="25">
        <f t="shared" ca="1" si="366"/>
        <v>1224410</v>
      </c>
      <c r="T103" s="4">
        <f ca="1">SUMIFS(추출!$H$2:$H$55723,추출!$P$2:$P$55723,집계!$C103,추출!$D$2:$D$55723,집계!$D103,추출!$O$2:$O$55723,"정상*",추출!$F$2:$F$55723,집계!T$1,추출!$M$2:$M$55723,집계!T$2,추출!$J$2:$J$55723,"&lt;="&amp;VLOOKUP(T$2,환경!$A$3:$B$8,2),추출!$Q$2:$Q$55723,"A")</f>
        <v>0</v>
      </c>
      <c r="U103" s="4">
        <f ca="1">SUMIFS(추출!$H$2:$H$55723,추출!$P$2:$P$55723,집계!$C103,추출!$D$2:$D$55723,집계!$D103,추출!$O$2:$O$55723,"정상*",추출!$F$2:$F$55723,집계!U$1,추출!$M$2:$M$55723,집계!U$2,추출!$J$2:$J$55723,"&lt;="&amp;VLOOKUP(U$2,환경!$A$3:$B$8,2),추출!$Q$2:$Q$55723,"A")</f>
        <v>0</v>
      </c>
      <c r="V103" s="4">
        <f t="shared" ca="1" si="367"/>
        <v>0</v>
      </c>
      <c r="W103" s="25">
        <f t="shared" ca="1" si="368"/>
        <v>1224410</v>
      </c>
      <c r="X103" s="4">
        <f ca="1">SUMIFS(추출!$H$2:$H$55723,추출!$P$2:$P$55723,집계!$C103,추출!$D$2:$D$55723,집계!$D103,추출!$O$2:$O$55723,"유지*",추출!$F$2:$F$55723,집계!X$1,추출!$M$2:$M$55723,집계!X$2,추출!$J$2:$J$55723,"&lt;="&amp;VLOOKUP(X$2,환경!$A$3:$B$8,2),추출!$Q$2:$Q$55723,"B")</f>
        <v>214224</v>
      </c>
      <c r="Y103" s="4">
        <f ca="1">SUMIFS(추출!$H$2:$H$55723,추출!$P$2:$P$55723,집계!$C103,추출!$D$2:$D$55723,집계!$D103,추출!$O$2:$O$55723,"유지*",추출!$F$2:$F$55723,집계!Y$1,추출!$M$2:$M$55723,집계!Y$2,추출!$J$2:$J$55723,"&lt;="&amp;VLOOKUP(Y$2,환경!$A$3:$B$8,2),추출!$Q$2:$Q$55723,"B")</f>
        <v>1010186</v>
      </c>
      <c r="Z103" s="4">
        <f t="shared" ca="1" si="369"/>
        <v>1224410</v>
      </c>
      <c r="AA103" s="25">
        <f t="shared" ca="1" si="370"/>
        <v>0</v>
      </c>
      <c r="AB103" s="4">
        <f ca="1">SUMIFS(추출!$H$2:$H$55723,추출!$P$2:$P$55723,집계!$C103,추출!$D$2:$D$55723,집계!$D103,추출!$O$2:$O$55723,"정상*",추출!$F$2:$F$55723,집계!AB$1,추출!$M$2:$M$55723,집계!AB$2,추출!$J$2:$J$55723,"&lt;="&amp;VLOOKUP(AB$2,환경!$A$3:$B$8,2),추출!$Q$2:$Q$55723,"A")</f>
        <v>0</v>
      </c>
      <c r="AC103" s="4">
        <f ca="1">SUMIFS(추출!$H$2:$H$55723,추출!$P$2:$P$55723,집계!$C103,추출!$D$2:$D$55723,집계!$D103,추출!$O$2:$O$55723,"정상*",추출!$F$2:$F$55723,집계!AC$1,추출!$M$2:$M$55723,집계!AC$2,추출!$J$2:$J$55723,"&lt;="&amp;VLOOKUP(AC$2,환경!$A$3:$B$8,2),추출!$Q$2:$Q$55723,"A")</f>
        <v>0</v>
      </c>
      <c r="AD103" s="4">
        <f t="shared" ca="1" si="218"/>
        <v>0</v>
      </c>
      <c r="AE103" s="25">
        <f t="shared" ca="1" si="270"/>
        <v>1224410</v>
      </c>
    </row>
    <row r="104" spans="1:31">
      <c r="A104" s="4">
        <f>VLOOKUP($C104,환경!$T$3:$V$22,3,0)</f>
        <v>5</v>
      </c>
      <c r="B104" s="4" t="str">
        <f t="shared" ca="1" si="359"/>
        <v>자율</v>
      </c>
      <c r="C104" s="6" t="s">
        <v>40</v>
      </c>
      <c r="D104" s="7" t="s">
        <v>173</v>
      </c>
      <c r="E104" s="4">
        <f ca="1">SUMIFS(추출!$H$2:$H$55723,추출!$P$2:$P$55723,집계!$C104,추출!$D$2:$D$55723,집계!$D104,추출!$O$2:$O$55723,"정상*",추출!$F$2:$F$55723,집계!E$1,추출!$M$2:$M$55723,집계!E$2,추출!$J$2:$J$55723,"&lt;="&amp;VLOOKUP(E$2,환경!$A$3:$B$8,2),추출!$Q$2:$Q$55723,"A")</f>
        <v>20000</v>
      </c>
      <c r="F104" s="4">
        <f ca="1">SUMIFS(추출!$H$2:$H$55723,추출!$P$2:$P$55723,집계!$C104,추출!$D$2:$D$55723,집계!$D104,추출!$O$2:$O$55723,"정상*",추출!$F$2:$F$55723,집계!F$1,추출!$M$2:$M$55723,집계!F$2,추출!$J$2:$J$55723,"&lt;="&amp;VLOOKUP(F$2,환경!$A$3:$B$8,2),추출!$Q$2:$Q$55723,"A")</f>
        <v>0</v>
      </c>
      <c r="G104" s="4">
        <f t="shared" ca="1" si="360"/>
        <v>20000</v>
      </c>
      <c r="H104" s="4">
        <f ca="1">SUMIFS(추출!$H$2:$H$55723,추출!$P$2:$P$55723,집계!$C104,추출!$D$2:$D$55723,집계!$D104,추출!$O$2:$O$55723,"정상*",추출!$F$2:$F$55723,집계!H$1,추출!$M$2:$M$55723,집계!H$2,추출!$J$2:$J$55723,"&lt;="&amp;VLOOKUP(H$2,환경!$A$3:$B$8,2),추출!$Q$2:$Q$55723,"A")</f>
        <v>0</v>
      </c>
      <c r="I104" s="4">
        <f ca="1">SUMIFS(추출!$H$2:$H$55723,추출!$P$2:$P$55723,집계!$C104,추출!$D$2:$D$55723,집계!$D104,추출!$O$2:$O$55723,"정상*",추출!$F$2:$F$55723,집계!I$1,추출!$M$2:$M$55723,집계!I$2,추출!$J$2:$J$55723,"&lt;="&amp;VLOOKUP(I$2,환경!$A$3:$B$8,2),추출!$Q$2:$Q$55723,"A")</f>
        <v>0</v>
      </c>
      <c r="J104" s="4">
        <f t="shared" ca="1" si="361"/>
        <v>0</v>
      </c>
      <c r="K104" s="25">
        <f t="shared" ca="1" si="362"/>
        <v>20000</v>
      </c>
      <c r="L104" s="4">
        <f ca="1">SUMIFS(추출!$H$2:$H$55723,추출!$P$2:$P$55723,집계!$C104,추출!$D$2:$D$55723,집계!$D104,추출!$O$2:$O$55723,"정상*",추출!$F$2:$F$55723,집계!L$1,추출!$M$2:$M$55723,집계!L$2,추출!$J$2:$J$55723,"&lt;="&amp;VLOOKUP(L$2,환경!$A$3:$B$8,2),추출!$Q$2:$Q$55723,"A")</f>
        <v>123700</v>
      </c>
      <c r="M104" s="4">
        <f ca="1">SUMIFS(추출!$H$2:$H$55723,추출!$P$2:$P$55723,집계!$C104,추출!$D$2:$D$55723,집계!$D104,추출!$O$2:$O$55723,"정상*",추출!$F$2:$F$55723,집계!M$1,추출!$M$2:$M$55723,집계!M$2,추출!$J$2:$J$55723,"&lt;="&amp;VLOOKUP(M$2,환경!$A$3:$B$8,2),추출!$Q$2:$Q$55723,"A")</f>
        <v>0</v>
      </c>
      <c r="N104" s="4">
        <f t="shared" ca="1" si="363"/>
        <v>123700</v>
      </c>
      <c r="O104" s="25">
        <f t="shared" ca="1" si="364"/>
        <v>-103700</v>
      </c>
      <c r="P104" s="4">
        <f ca="1">SUMIFS(추출!$H$2:$H$55723,추출!$P$2:$P$55723,집계!$C104,추출!$D$2:$D$55723,집계!$D104,추출!$O$2:$O$55723,"정상*",추출!$F$2:$F$55723,집계!P$1,추출!$M$2:$M$55723,집계!P$2,추출!$J$2:$J$55723,"&lt;="&amp;VLOOKUP(P$2,환경!$A$3:$B$8,2),추출!$Q$2:$Q$55723,"A")</f>
        <v>0</v>
      </c>
      <c r="Q104" s="4">
        <f ca="1">SUMIFS(추출!$H$2:$H$55723,추출!$P$2:$P$55723,집계!$C104,추출!$D$2:$D$55723,집계!$D104,추출!$O$2:$O$55723,"정상*",추출!$F$2:$F$55723,집계!Q$1,추출!$M$2:$M$55723,집계!Q$2,추출!$J$2:$J$55723,"&lt;="&amp;VLOOKUP(Q$2,환경!$A$3:$B$8,2),추출!$Q$2:$Q$55723,"A")</f>
        <v>0</v>
      </c>
      <c r="R104" s="4">
        <f t="shared" ca="1" si="365"/>
        <v>0</v>
      </c>
      <c r="S104" s="25">
        <f t="shared" ca="1" si="366"/>
        <v>20000</v>
      </c>
      <c r="T104" s="4">
        <f ca="1">SUMIFS(추출!$H$2:$H$55723,추출!$P$2:$P$55723,집계!$C104,추출!$D$2:$D$55723,집계!$D104,추출!$O$2:$O$55723,"정상*",추출!$F$2:$F$55723,집계!T$1,추출!$M$2:$M$55723,집계!T$2,추출!$J$2:$J$55723,"&lt;="&amp;VLOOKUP(T$2,환경!$A$3:$B$8,2),추출!$Q$2:$Q$55723,"A")</f>
        <v>60400</v>
      </c>
      <c r="U104" s="4">
        <f ca="1">SUMIFS(추출!$H$2:$H$55723,추출!$P$2:$P$55723,집계!$C104,추출!$D$2:$D$55723,집계!$D104,추출!$O$2:$O$55723,"정상*",추출!$F$2:$F$55723,집계!U$1,추출!$M$2:$M$55723,집계!U$2,추출!$J$2:$J$55723,"&lt;="&amp;VLOOKUP(U$2,환경!$A$3:$B$8,2),추출!$Q$2:$Q$55723,"A")</f>
        <v>0</v>
      </c>
      <c r="V104" s="4">
        <f t="shared" ca="1" si="367"/>
        <v>60400</v>
      </c>
      <c r="W104" s="25">
        <f t="shared" ca="1" si="368"/>
        <v>-40400</v>
      </c>
      <c r="X104" s="4">
        <f ca="1">SUMIFS(추출!$H$2:$H$55723,추출!$P$2:$P$55723,집계!$C104,추출!$D$2:$D$55723,집계!$D104,추출!$O$2:$O$55723,"유지*",추출!$F$2:$F$55723,집계!X$1,추출!$M$2:$M$55723,집계!X$2,추출!$J$2:$J$55723,"&lt;="&amp;VLOOKUP(X$2,환경!$A$3:$B$8,2),추출!$Q$2:$Q$55723,"B")</f>
        <v>20000</v>
      </c>
      <c r="Y104" s="4">
        <f ca="1">SUMIFS(추출!$H$2:$H$55723,추출!$P$2:$P$55723,집계!$C104,추출!$D$2:$D$55723,집계!$D104,추출!$O$2:$O$55723,"유지*",추출!$F$2:$F$55723,집계!Y$1,추출!$M$2:$M$55723,집계!Y$2,추출!$J$2:$J$55723,"&lt;="&amp;VLOOKUP(Y$2,환경!$A$3:$B$8,2),추출!$Q$2:$Q$55723,"B")</f>
        <v>0</v>
      </c>
      <c r="Z104" s="4">
        <f t="shared" ca="1" si="369"/>
        <v>20000</v>
      </c>
      <c r="AA104" s="25">
        <f t="shared" ca="1" si="370"/>
        <v>0</v>
      </c>
      <c r="AB104" s="4">
        <f ca="1">SUMIFS(추출!$H$2:$H$55723,추출!$P$2:$P$55723,집계!$C104,추출!$D$2:$D$55723,집계!$D104,추출!$O$2:$O$55723,"정상*",추출!$F$2:$F$55723,집계!AB$1,추출!$M$2:$M$55723,집계!AB$2,추출!$J$2:$J$55723,"&lt;="&amp;VLOOKUP(AB$2,환경!$A$3:$B$8,2),추출!$Q$2:$Q$55723,"A")</f>
        <v>0</v>
      </c>
      <c r="AC104" s="4">
        <f ca="1">SUMIFS(추출!$H$2:$H$55723,추출!$P$2:$P$55723,집계!$C104,추출!$D$2:$D$55723,집계!$D104,추출!$O$2:$O$55723,"정상*",추출!$F$2:$F$55723,집계!AC$1,추출!$M$2:$M$55723,집계!AC$2,추출!$J$2:$J$55723,"&lt;="&amp;VLOOKUP(AC$2,환경!$A$3:$B$8,2),추출!$Q$2:$Q$55723,"A")</f>
        <v>0</v>
      </c>
      <c r="AD104" s="4">
        <f t="shared" ca="1" si="218"/>
        <v>0</v>
      </c>
      <c r="AE104" s="25">
        <f t="shared" ca="1" si="270"/>
        <v>20000</v>
      </c>
    </row>
    <row r="105" spans="1:31" s="2" customFormat="1">
      <c r="A105" s="4">
        <f>VLOOKUP($C105,환경!$T$3:$V$22,3,0)</f>
        <v>5</v>
      </c>
      <c r="B105" s="4" t="str">
        <f t="shared" ca="1" si="359"/>
        <v>자율</v>
      </c>
      <c r="C105" s="6" t="s">
        <v>40</v>
      </c>
      <c r="D105" s="7" t="s">
        <v>636</v>
      </c>
      <c r="E105" s="4">
        <f ca="1">SUMIFS(추출!$H$2:$H$55723,추출!$P$2:$P$55723,집계!$C105,추출!$D$2:$D$55723,집계!$D105,추출!$O$2:$O$55723,"정상*",추출!$F$2:$F$55723,집계!E$1,추출!$M$2:$M$55723,집계!E$2,추출!$J$2:$J$55723,"&lt;="&amp;VLOOKUP(E$2,환경!$A$3:$B$8,2),추출!$Q$2:$Q$55723,"A")</f>
        <v>0</v>
      </c>
      <c r="F105" s="4">
        <f ca="1">SUMIFS(추출!$H$2:$H$55723,추출!$P$2:$P$55723,집계!$C105,추출!$D$2:$D$55723,집계!$D105,추출!$O$2:$O$55723,"정상*",추출!$F$2:$F$55723,집계!F$1,추출!$M$2:$M$55723,집계!F$2,추출!$J$2:$J$55723,"&lt;="&amp;VLOOKUP(F$2,환경!$A$3:$B$8,2),추출!$Q$2:$Q$55723,"A")</f>
        <v>0</v>
      </c>
      <c r="G105" s="4">
        <f t="shared" ref="G105" ca="1" si="371">SUM(E105:F105)</f>
        <v>0</v>
      </c>
      <c r="H105" s="4">
        <f ca="1">SUMIFS(추출!$H$2:$H$55723,추출!$P$2:$P$55723,집계!$C105,추출!$D$2:$D$55723,집계!$D105,추출!$O$2:$O$55723,"정상*",추출!$F$2:$F$55723,집계!H$1,추출!$M$2:$M$55723,집계!H$2,추출!$J$2:$J$55723,"&lt;="&amp;VLOOKUP(H$2,환경!$A$3:$B$8,2),추출!$Q$2:$Q$55723,"A")</f>
        <v>0</v>
      </c>
      <c r="I105" s="4">
        <f ca="1">SUMIFS(추출!$H$2:$H$55723,추출!$P$2:$P$55723,집계!$C105,추출!$D$2:$D$55723,집계!$D105,추출!$O$2:$O$55723,"정상*",추출!$F$2:$F$55723,집계!I$1,추출!$M$2:$M$55723,집계!I$2,추출!$J$2:$J$55723,"&lt;="&amp;VLOOKUP(I$2,환경!$A$3:$B$8,2),추출!$Q$2:$Q$55723,"A")</f>
        <v>0</v>
      </c>
      <c r="J105" s="4">
        <f t="shared" ref="J105" ca="1" si="372">SUM(H105:I105)</f>
        <v>0</v>
      </c>
      <c r="K105" s="25">
        <f t="shared" ref="K105" ca="1" si="373">G105-J105</f>
        <v>0</v>
      </c>
      <c r="L105" s="4">
        <f ca="1">SUMIFS(추출!$H$2:$H$55723,추출!$P$2:$P$55723,집계!$C105,추출!$D$2:$D$55723,집계!$D105,추출!$O$2:$O$55723,"정상*",추출!$F$2:$F$55723,집계!L$1,추출!$M$2:$M$55723,집계!L$2,추출!$J$2:$J$55723,"&lt;="&amp;VLOOKUP(L$2,환경!$A$3:$B$8,2),추출!$Q$2:$Q$55723,"A")</f>
        <v>0</v>
      </c>
      <c r="M105" s="4">
        <f ca="1">SUMIFS(추출!$H$2:$H$55723,추출!$P$2:$P$55723,집계!$C105,추출!$D$2:$D$55723,집계!$D105,추출!$O$2:$O$55723,"정상*",추출!$F$2:$F$55723,집계!M$1,추출!$M$2:$M$55723,집계!M$2,추출!$J$2:$J$55723,"&lt;="&amp;VLOOKUP(M$2,환경!$A$3:$B$8,2),추출!$Q$2:$Q$55723,"A")</f>
        <v>0</v>
      </c>
      <c r="N105" s="4">
        <f t="shared" ref="N105" ca="1" si="374">SUM(L105:M105)</f>
        <v>0</v>
      </c>
      <c r="O105" s="25">
        <f t="shared" ref="O105" ca="1" si="375">G105-N105</f>
        <v>0</v>
      </c>
      <c r="P105" s="4">
        <f ca="1">SUMIFS(추출!$H$2:$H$55723,추출!$P$2:$P$55723,집계!$C105,추출!$D$2:$D$55723,집계!$D105,추출!$O$2:$O$55723,"정상*",추출!$F$2:$F$55723,집계!P$1,추출!$M$2:$M$55723,집계!P$2,추출!$J$2:$J$55723,"&lt;="&amp;VLOOKUP(P$2,환경!$A$3:$B$8,2),추출!$Q$2:$Q$55723,"A")</f>
        <v>0</v>
      </c>
      <c r="Q105" s="4">
        <f ca="1">SUMIFS(추출!$H$2:$H$55723,추출!$P$2:$P$55723,집계!$C105,추출!$D$2:$D$55723,집계!$D105,추출!$O$2:$O$55723,"정상*",추출!$F$2:$F$55723,집계!Q$1,추출!$M$2:$M$55723,집계!Q$2,추출!$J$2:$J$55723,"&lt;="&amp;VLOOKUP(Q$2,환경!$A$3:$B$8,2),추출!$Q$2:$Q$55723,"A")</f>
        <v>0</v>
      </c>
      <c r="R105" s="4">
        <f t="shared" ref="R105" ca="1" si="376">SUM(P105:Q105)</f>
        <v>0</v>
      </c>
      <c r="S105" s="25">
        <f t="shared" ref="S105" ca="1" si="377">G105-R105</f>
        <v>0</v>
      </c>
      <c r="T105" s="4">
        <f ca="1">SUMIFS(추출!$H$2:$H$55723,추출!$P$2:$P$55723,집계!$C105,추출!$D$2:$D$55723,집계!$D105,추출!$O$2:$O$55723,"정상*",추출!$F$2:$F$55723,집계!T$1,추출!$M$2:$M$55723,집계!T$2,추출!$J$2:$J$55723,"&lt;="&amp;VLOOKUP(T$2,환경!$A$3:$B$8,2),추출!$Q$2:$Q$55723,"A")</f>
        <v>0</v>
      </c>
      <c r="U105" s="4">
        <f ca="1">SUMIFS(추출!$H$2:$H$55723,추출!$P$2:$P$55723,집계!$C105,추출!$D$2:$D$55723,집계!$D105,추출!$O$2:$O$55723,"정상*",추출!$F$2:$F$55723,집계!U$1,추출!$M$2:$M$55723,집계!U$2,추출!$J$2:$J$55723,"&lt;="&amp;VLOOKUP(U$2,환경!$A$3:$B$8,2),추출!$Q$2:$Q$55723,"A")</f>
        <v>0</v>
      </c>
      <c r="V105" s="4">
        <f t="shared" ref="V105" ca="1" si="378">SUM(T105:U105)</f>
        <v>0</v>
      </c>
      <c r="W105" s="25">
        <f t="shared" ref="W105" ca="1" si="379">G105-V105</f>
        <v>0</v>
      </c>
      <c r="X105" s="4">
        <f ca="1">SUMIFS(추출!$H$2:$H$55723,추출!$P$2:$P$55723,집계!$C105,추출!$D$2:$D$55723,집계!$D105,추출!$O$2:$O$55723,"유지*",추출!$F$2:$F$55723,집계!X$1,추출!$M$2:$M$55723,집계!X$2,추출!$J$2:$J$55723,"&lt;="&amp;VLOOKUP(X$2,환경!$A$3:$B$8,2),추출!$Q$2:$Q$55723,"B")</f>
        <v>0</v>
      </c>
      <c r="Y105" s="4">
        <f ca="1">SUMIFS(추출!$H$2:$H$55723,추출!$P$2:$P$55723,집계!$C105,추출!$D$2:$D$55723,집계!$D105,추출!$O$2:$O$55723,"유지*",추출!$F$2:$F$55723,집계!Y$1,추출!$M$2:$M$55723,집계!Y$2,추출!$J$2:$J$55723,"&lt;="&amp;VLOOKUP(Y$2,환경!$A$3:$B$8,2),추출!$Q$2:$Q$55723,"B")</f>
        <v>0</v>
      </c>
      <c r="Z105" s="4">
        <f t="shared" ref="Z105" ca="1" si="380">SUM(X105:Y105)</f>
        <v>0</v>
      </c>
      <c r="AA105" s="25">
        <f t="shared" ref="AA105" ca="1" si="381">G105-Z105</f>
        <v>0</v>
      </c>
      <c r="AB105" s="4">
        <f ca="1">SUMIFS(추출!$H$2:$H$55723,추출!$P$2:$P$55723,집계!$C105,추출!$D$2:$D$55723,집계!$D105,추출!$O$2:$O$55723,"정상*",추출!$F$2:$F$55723,집계!AB$1,추출!$M$2:$M$55723,집계!AB$2,추출!$J$2:$J$55723,"&lt;="&amp;VLOOKUP(AB$2,환경!$A$3:$B$8,2),추출!$Q$2:$Q$55723,"A")</f>
        <v>0</v>
      </c>
      <c r="AC105" s="4">
        <f ca="1">SUMIFS(추출!$H$2:$H$55723,추출!$P$2:$P$55723,집계!$C105,추출!$D$2:$D$55723,집계!$D105,추출!$O$2:$O$55723,"정상*",추출!$F$2:$F$55723,집계!AC$1,추출!$M$2:$M$55723,집계!AC$2,추출!$J$2:$J$55723,"&lt;="&amp;VLOOKUP(AC$2,환경!$A$3:$B$8,2),추출!$Q$2:$Q$55723,"A")</f>
        <v>0</v>
      </c>
      <c r="AD105" s="4">
        <f t="shared" ref="AD105" ca="1" si="382">SUM(AB105:AC105)</f>
        <v>0</v>
      </c>
      <c r="AE105" s="25">
        <f t="shared" ref="AE105" ca="1" si="383">G105-AD105</f>
        <v>0</v>
      </c>
    </row>
    <row r="106" spans="1:31" s="2" customFormat="1">
      <c r="A106" s="4">
        <f>VLOOKUP($C106,환경!$T$3:$V$22,3,0)</f>
        <v>5</v>
      </c>
      <c r="B106" s="4" t="str">
        <f t="shared" ca="1" si="359"/>
        <v>자율</v>
      </c>
      <c r="C106" s="6" t="s">
        <v>40</v>
      </c>
      <c r="D106" s="7" t="s">
        <v>630</v>
      </c>
      <c r="E106" s="4">
        <f ca="1">SUMIFS(추출!$H$2:$H$55723,추출!$P$2:$P$55723,집계!$C106,추출!$D$2:$D$55723,집계!$D106,추출!$O$2:$O$55723,"정상*",추출!$F$2:$F$55723,집계!E$1,추출!$M$2:$M$55723,집계!E$2,추출!$J$2:$J$55723,"&lt;="&amp;VLOOKUP(E$2,환경!$A$3:$B$8,2),추출!$Q$2:$Q$55723,"A")</f>
        <v>0</v>
      </c>
      <c r="F106" s="4">
        <f ca="1">SUMIFS(추출!$H$2:$H$55723,추출!$P$2:$P$55723,집계!$C106,추출!$D$2:$D$55723,집계!$D106,추출!$O$2:$O$55723,"정상*",추출!$F$2:$F$55723,집계!F$1,추출!$M$2:$M$55723,집계!F$2,추출!$J$2:$J$55723,"&lt;="&amp;VLOOKUP(F$2,환경!$A$3:$B$8,2),추출!$Q$2:$Q$55723,"A")</f>
        <v>0</v>
      </c>
      <c r="G106" s="4">
        <f t="shared" ref="G106" ca="1" si="384">SUM(E106:F106)</f>
        <v>0</v>
      </c>
      <c r="H106" s="4">
        <f ca="1">SUMIFS(추출!$H$2:$H$55723,추출!$P$2:$P$55723,집계!$C106,추출!$D$2:$D$55723,집계!$D106,추출!$O$2:$O$55723,"정상*",추출!$F$2:$F$55723,집계!H$1,추출!$M$2:$M$55723,집계!H$2,추출!$J$2:$J$55723,"&lt;="&amp;VLOOKUP(H$2,환경!$A$3:$B$8,2),추출!$Q$2:$Q$55723,"A")</f>
        <v>0</v>
      </c>
      <c r="I106" s="4">
        <f ca="1">SUMIFS(추출!$H$2:$H$55723,추출!$P$2:$P$55723,집계!$C106,추출!$D$2:$D$55723,집계!$D106,추출!$O$2:$O$55723,"정상*",추출!$F$2:$F$55723,집계!I$1,추출!$M$2:$M$55723,집계!I$2,추출!$J$2:$J$55723,"&lt;="&amp;VLOOKUP(I$2,환경!$A$3:$B$8,2),추출!$Q$2:$Q$55723,"A")</f>
        <v>0</v>
      </c>
      <c r="J106" s="4">
        <f t="shared" ref="J106" ca="1" si="385">SUM(H106:I106)</f>
        <v>0</v>
      </c>
      <c r="K106" s="25">
        <f t="shared" ref="K106" ca="1" si="386">G106-J106</f>
        <v>0</v>
      </c>
      <c r="L106" s="4">
        <f ca="1">SUMIFS(추출!$H$2:$H$55723,추출!$P$2:$P$55723,집계!$C106,추출!$D$2:$D$55723,집계!$D106,추출!$O$2:$O$55723,"정상*",추출!$F$2:$F$55723,집계!L$1,추출!$M$2:$M$55723,집계!L$2,추출!$J$2:$J$55723,"&lt;="&amp;VLOOKUP(L$2,환경!$A$3:$B$8,2),추출!$Q$2:$Q$55723,"A")</f>
        <v>0</v>
      </c>
      <c r="M106" s="4">
        <f ca="1">SUMIFS(추출!$H$2:$H$55723,추출!$P$2:$P$55723,집계!$C106,추출!$D$2:$D$55723,집계!$D106,추출!$O$2:$O$55723,"정상*",추출!$F$2:$F$55723,집계!M$1,추출!$M$2:$M$55723,집계!M$2,추출!$J$2:$J$55723,"&lt;="&amp;VLOOKUP(M$2,환경!$A$3:$B$8,2),추출!$Q$2:$Q$55723,"A")</f>
        <v>0</v>
      </c>
      <c r="N106" s="4">
        <f t="shared" ref="N106" ca="1" si="387">SUM(L106:M106)</f>
        <v>0</v>
      </c>
      <c r="O106" s="25">
        <f t="shared" ref="O106" ca="1" si="388">G106-N106</f>
        <v>0</v>
      </c>
      <c r="P106" s="4">
        <f ca="1">SUMIFS(추출!$H$2:$H$55723,추출!$P$2:$P$55723,집계!$C106,추출!$D$2:$D$55723,집계!$D106,추출!$O$2:$O$55723,"정상*",추출!$F$2:$F$55723,집계!P$1,추출!$M$2:$M$55723,집계!P$2,추출!$J$2:$J$55723,"&lt;="&amp;VLOOKUP(P$2,환경!$A$3:$B$8,2),추출!$Q$2:$Q$55723,"A")</f>
        <v>0</v>
      </c>
      <c r="Q106" s="4">
        <f ca="1">SUMIFS(추출!$H$2:$H$55723,추출!$P$2:$P$55723,집계!$C106,추출!$D$2:$D$55723,집계!$D106,추출!$O$2:$O$55723,"정상*",추출!$F$2:$F$55723,집계!Q$1,추출!$M$2:$M$55723,집계!Q$2,추출!$J$2:$J$55723,"&lt;="&amp;VLOOKUP(Q$2,환경!$A$3:$B$8,2),추출!$Q$2:$Q$55723,"A")</f>
        <v>0</v>
      </c>
      <c r="R106" s="4">
        <f t="shared" ref="R106" ca="1" si="389">SUM(P106:Q106)</f>
        <v>0</v>
      </c>
      <c r="S106" s="25">
        <f t="shared" ref="S106" ca="1" si="390">G106-R106</f>
        <v>0</v>
      </c>
      <c r="T106" s="4">
        <f ca="1">SUMIFS(추출!$H$2:$H$55723,추출!$P$2:$P$55723,집계!$C106,추출!$D$2:$D$55723,집계!$D106,추출!$O$2:$O$55723,"정상*",추출!$F$2:$F$55723,집계!T$1,추출!$M$2:$M$55723,집계!T$2,추출!$J$2:$J$55723,"&lt;="&amp;VLOOKUP(T$2,환경!$A$3:$B$8,2),추출!$Q$2:$Q$55723,"A")</f>
        <v>31000</v>
      </c>
      <c r="U106" s="4">
        <f ca="1">SUMIFS(추출!$H$2:$H$55723,추출!$P$2:$P$55723,집계!$C106,추출!$D$2:$D$55723,집계!$D106,추출!$O$2:$O$55723,"정상*",추출!$F$2:$F$55723,집계!U$1,추출!$M$2:$M$55723,집계!U$2,추출!$J$2:$J$55723,"&lt;="&amp;VLOOKUP(U$2,환경!$A$3:$B$8,2),추출!$Q$2:$Q$55723,"A")</f>
        <v>0</v>
      </c>
      <c r="V106" s="4">
        <f t="shared" ref="V106" ca="1" si="391">SUM(T106:U106)</f>
        <v>31000</v>
      </c>
      <c r="W106" s="25">
        <f t="shared" ref="W106" ca="1" si="392">G106-V106</f>
        <v>-31000</v>
      </c>
      <c r="X106" s="4">
        <f ca="1">SUMIFS(추출!$H$2:$H$55723,추출!$P$2:$P$55723,집계!$C106,추출!$D$2:$D$55723,집계!$D106,추출!$O$2:$O$55723,"유지*",추출!$F$2:$F$55723,집계!X$1,추출!$M$2:$M$55723,집계!X$2,추출!$J$2:$J$55723,"&lt;="&amp;VLOOKUP(X$2,환경!$A$3:$B$8,2),추출!$Q$2:$Q$55723,"B")</f>
        <v>0</v>
      </c>
      <c r="Y106" s="4">
        <f ca="1">SUMIFS(추출!$H$2:$H$55723,추출!$P$2:$P$55723,집계!$C106,추출!$D$2:$D$55723,집계!$D106,추출!$O$2:$O$55723,"유지*",추출!$F$2:$F$55723,집계!Y$1,추출!$M$2:$M$55723,집계!Y$2,추출!$J$2:$J$55723,"&lt;="&amp;VLOOKUP(Y$2,환경!$A$3:$B$8,2),추출!$Q$2:$Q$55723,"B")</f>
        <v>0</v>
      </c>
      <c r="Z106" s="4">
        <f t="shared" ref="Z106" ca="1" si="393">SUM(X106:Y106)</f>
        <v>0</v>
      </c>
      <c r="AA106" s="25">
        <f t="shared" ref="AA106" ca="1" si="394">G106-Z106</f>
        <v>0</v>
      </c>
      <c r="AB106" s="4">
        <f ca="1">SUMIFS(추출!$H$2:$H$55723,추출!$P$2:$P$55723,집계!$C106,추출!$D$2:$D$55723,집계!$D106,추출!$O$2:$O$55723,"정상*",추출!$F$2:$F$55723,집계!AB$1,추출!$M$2:$M$55723,집계!AB$2,추출!$J$2:$J$55723,"&lt;="&amp;VLOOKUP(AB$2,환경!$A$3:$B$8,2),추출!$Q$2:$Q$55723,"A")</f>
        <v>0</v>
      </c>
      <c r="AC106" s="4">
        <f ca="1">SUMIFS(추출!$H$2:$H$55723,추출!$P$2:$P$55723,집계!$C106,추출!$D$2:$D$55723,집계!$D106,추출!$O$2:$O$55723,"정상*",추출!$F$2:$F$55723,집계!AC$1,추출!$M$2:$M$55723,집계!AC$2,추출!$J$2:$J$55723,"&lt;="&amp;VLOOKUP(AC$2,환경!$A$3:$B$8,2),추출!$Q$2:$Q$55723,"A")</f>
        <v>0</v>
      </c>
      <c r="AD106" s="4">
        <f t="shared" ref="AD106" ca="1" si="395">SUM(AB106:AC106)</f>
        <v>0</v>
      </c>
      <c r="AE106" s="25">
        <f t="shared" ref="AE106" ca="1" si="396">G106-AD106</f>
        <v>0</v>
      </c>
    </row>
    <row r="107" spans="1:31" s="2" customFormat="1">
      <c r="A107" s="4">
        <f>VLOOKUP($C107,환경!$T$3:$V$22,3,0)</f>
        <v>5</v>
      </c>
      <c r="B107" s="4" t="str">
        <f t="shared" ca="1" si="359"/>
        <v>자율</v>
      </c>
      <c r="C107" s="6" t="s">
        <v>40</v>
      </c>
      <c r="D107" s="7" t="s">
        <v>609</v>
      </c>
      <c r="E107" s="4">
        <f ca="1">SUMIFS(추출!$H$2:$H$55723,추출!$P$2:$P$55723,집계!$C107,추출!$D$2:$D$55723,집계!$D107,추출!$O$2:$O$55723,"정상*",추출!$F$2:$F$55723,집계!E$1,추출!$M$2:$M$55723,집계!E$2,추출!$J$2:$J$55723,"&lt;="&amp;VLOOKUP(E$2,환경!$A$3:$B$8,2),추출!$Q$2:$Q$55723,"A")</f>
        <v>0</v>
      </c>
      <c r="F107" s="4">
        <f ca="1">SUMIFS(추출!$H$2:$H$55723,추출!$P$2:$P$55723,집계!$C107,추출!$D$2:$D$55723,집계!$D107,추출!$O$2:$O$55723,"정상*",추출!$F$2:$F$55723,집계!F$1,추출!$M$2:$M$55723,집계!F$2,추출!$J$2:$J$55723,"&lt;="&amp;VLOOKUP(F$2,환경!$A$3:$B$8,2),추출!$Q$2:$Q$55723,"A")</f>
        <v>0</v>
      </c>
      <c r="G107" s="4">
        <f t="shared" ref="G107" ca="1" si="397">SUM(E107:F107)</f>
        <v>0</v>
      </c>
      <c r="H107" s="4">
        <f ca="1">SUMIFS(추출!$H$2:$H$55723,추출!$P$2:$P$55723,집계!$C107,추출!$D$2:$D$55723,집계!$D107,추출!$O$2:$O$55723,"정상*",추출!$F$2:$F$55723,집계!H$1,추출!$M$2:$M$55723,집계!H$2,추출!$J$2:$J$55723,"&lt;="&amp;VLOOKUP(H$2,환경!$A$3:$B$8,2),추출!$Q$2:$Q$55723,"A")</f>
        <v>0</v>
      </c>
      <c r="I107" s="4">
        <f ca="1">SUMIFS(추출!$H$2:$H$55723,추출!$P$2:$P$55723,집계!$C107,추출!$D$2:$D$55723,집계!$D107,추출!$O$2:$O$55723,"정상*",추출!$F$2:$F$55723,집계!I$1,추출!$M$2:$M$55723,집계!I$2,추출!$J$2:$J$55723,"&lt;="&amp;VLOOKUP(I$2,환경!$A$3:$B$8,2),추출!$Q$2:$Q$55723,"A")</f>
        <v>0</v>
      </c>
      <c r="J107" s="4">
        <f t="shared" ref="J107" ca="1" si="398">SUM(H107:I107)</f>
        <v>0</v>
      </c>
      <c r="K107" s="25">
        <f t="shared" ref="K107" ca="1" si="399">G107-J107</f>
        <v>0</v>
      </c>
      <c r="L107" s="4">
        <f ca="1">SUMIFS(추출!$H$2:$H$55723,추출!$P$2:$P$55723,집계!$C107,추출!$D$2:$D$55723,집계!$D107,추출!$O$2:$O$55723,"정상*",추출!$F$2:$F$55723,집계!L$1,추출!$M$2:$M$55723,집계!L$2,추출!$J$2:$J$55723,"&lt;="&amp;VLOOKUP(L$2,환경!$A$3:$B$8,2),추출!$Q$2:$Q$55723,"A")</f>
        <v>0</v>
      </c>
      <c r="M107" s="4">
        <f ca="1">SUMIFS(추출!$H$2:$H$55723,추출!$P$2:$P$55723,집계!$C107,추출!$D$2:$D$55723,집계!$D107,추출!$O$2:$O$55723,"정상*",추출!$F$2:$F$55723,집계!M$1,추출!$M$2:$M$55723,집계!M$2,추출!$J$2:$J$55723,"&lt;="&amp;VLOOKUP(M$2,환경!$A$3:$B$8,2),추출!$Q$2:$Q$55723,"A")</f>
        <v>0</v>
      </c>
      <c r="N107" s="4">
        <f t="shared" ref="N107" ca="1" si="400">SUM(L107:M107)</f>
        <v>0</v>
      </c>
      <c r="O107" s="25">
        <f t="shared" ref="O107" ca="1" si="401">G107-N107</f>
        <v>0</v>
      </c>
      <c r="P107" s="4">
        <f ca="1">SUMIFS(추출!$H$2:$H$55723,추출!$P$2:$P$55723,집계!$C107,추출!$D$2:$D$55723,집계!$D107,추출!$O$2:$O$55723,"정상*",추출!$F$2:$F$55723,집계!P$1,추출!$M$2:$M$55723,집계!P$2,추출!$J$2:$J$55723,"&lt;="&amp;VLOOKUP(P$2,환경!$A$3:$B$8,2),추출!$Q$2:$Q$55723,"A")</f>
        <v>50000</v>
      </c>
      <c r="Q107" s="4">
        <f ca="1">SUMIFS(추출!$H$2:$H$55723,추출!$P$2:$P$55723,집계!$C107,추출!$D$2:$D$55723,집계!$D107,추출!$O$2:$O$55723,"정상*",추출!$F$2:$F$55723,집계!Q$1,추출!$M$2:$M$55723,집계!Q$2,추출!$J$2:$J$55723,"&lt;="&amp;VLOOKUP(Q$2,환경!$A$3:$B$8,2),추출!$Q$2:$Q$55723,"A")</f>
        <v>0</v>
      </c>
      <c r="R107" s="4">
        <f t="shared" ref="R107" ca="1" si="402">SUM(P107:Q107)</f>
        <v>50000</v>
      </c>
      <c r="S107" s="25">
        <f t="shared" ref="S107" ca="1" si="403">G107-R107</f>
        <v>-50000</v>
      </c>
      <c r="T107" s="4">
        <f ca="1">SUMIFS(추출!$H$2:$H$55723,추출!$P$2:$P$55723,집계!$C107,추출!$D$2:$D$55723,집계!$D107,추출!$O$2:$O$55723,"정상*",추출!$F$2:$F$55723,집계!T$1,추출!$M$2:$M$55723,집계!T$2,추출!$J$2:$J$55723,"&lt;="&amp;VLOOKUP(T$2,환경!$A$3:$B$8,2),추출!$Q$2:$Q$55723,"A")</f>
        <v>0</v>
      </c>
      <c r="U107" s="4">
        <f ca="1">SUMIFS(추출!$H$2:$H$55723,추출!$P$2:$P$55723,집계!$C107,추출!$D$2:$D$55723,집계!$D107,추출!$O$2:$O$55723,"정상*",추출!$F$2:$F$55723,집계!U$1,추출!$M$2:$M$55723,집계!U$2,추출!$J$2:$J$55723,"&lt;="&amp;VLOOKUP(U$2,환경!$A$3:$B$8,2),추출!$Q$2:$Q$55723,"A")</f>
        <v>0</v>
      </c>
      <c r="V107" s="4">
        <f t="shared" ref="V107" ca="1" si="404">SUM(T107:U107)</f>
        <v>0</v>
      </c>
      <c r="W107" s="25">
        <f t="shared" ref="W107" ca="1" si="405">G107-V107</f>
        <v>0</v>
      </c>
      <c r="X107" s="4">
        <f ca="1">SUMIFS(추출!$H$2:$H$55723,추출!$P$2:$P$55723,집계!$C107,추출!$D$2:$D$55723,집계!$D107,추출!$O$2:$O$55723,"유지*",추출!$F$2:$F$55723,집계!X$1,추출!$M$2:$M$55723,집계!X$2,추출!$J$2:$J$55723,"&lt;="&amp;VLOOKUP(X$2,환경!$A$3:$B$8,2),추출!$Q$2:$Q$55723,"B")</f>
        <v>0</v>
      </c>
      <c r="Y107" s="4">
        <f ca="1">SUMIFS(추출!$H$2:$H$55723,추출!$P$2:$P$55723,집계!$C107,추출!$D$2:$D$55723,집계!$D107,추출!$O$2:$O$55723,"유지*",추출!$F$2:$F$55723,집계!Y$1,추출!$M$2:$M$55723,집계!Y$2,추출!$J$2:$J$55723,"&lt;="&amp;VLOOKUP(Y$2,환경!$A$3:$B$8,2),추출!$Q$2:$Q$55723,"B")</f>
        <v>0</v>
      </c>
      <c r="Z107" s="4">
        <f t="shared" ref="Z107" ca="1" si="406">SUM(X107:Y107)</f>
        <v>0</v>
      </c>
      <c r="AA107" s="25">
        <f t="shared" ref="AA107" ca="1" si="407">G107-Z107</f>
        <v>0</v>
      </c>
      <c r="AB107" s="4">
        <f ca="1">SUMIFS(추출!$H$2:$H$55723,추출!$P$2:$P$55723,집계!$C107,추출!$D$2:$D$55723,집계!$D107,추출!$O$2:$O$55723,"정상*",추출!$F$2:$F$55723,집계!AB$1,추출!$M$2:$M$55723,집계!AB$2,추출!$J$2:$J$55723,"&lt;="&amp;VLOOKUP(AB$2,환경!$A$3:$B$8,2),추출!$Q$2:$Q$55723,"A")</f>
        <v>0</v>
      </c>
      <c r="AC107" s="4">
        <f ca="1">SUMIFS(추출!$H$2:$H$55723,추출!$P$2:$P$55723,집계!$C107,추출!$D$2:$D$55723,집계!$D107,추출!$O$2:$O$55723,"정상*",추출!$F$2:$F$55723,집계!AC$1,추출!$M$2:$M$55723,집계!AC$2,추출!$J$2:$J$55723,"&lt;="&amp;VLOOKUP(AC$2,환경!$A$3:$B$8,2),추출!$Q$2:$Q$55723,"A")</f>
        <v>0</v>
      </c>
      <c r="AD107" s="4">
        <f t="shared" ref="AD107" ca="1" si="408">SUM(AB107:AC107)</f>
        <v>0</v>
      </c>
      <c r="AE107" s="25">
        <f t="shared" ref="AE107" ca="1" si="409">G107-AD107</f>
        <v>0</v>
      </c>
    </row>
    <row r="108" spans="1:31" s="2" customFormat="1">
      <c r="A108" s="4">
        <f>VLOOKUP($C108,환경!$T$3:$V$22,3,0)</f>
        <v>5</v>
      </c>
      <c r="B108" s="4" t="str">
        <f t="shared" ca="1" si="359"/>
        <v>자율</v>
      </c>
      <c r="C108" s="6" t="s">
        <v>40</v>
      </c>
      <c r="D108" s="7" t="s">
        <v>607</v>
      </c>
      <c r="E108" s="4">
        <f ca="1">SUMIFS(추출!$H$2:$H$55723,추출!$P$2:$P$55723,집계!$C108,추출!$D$2:$D$55723,집계!$D108,추출!$O$2:$O$55723,"정상*",추출!$F$2:$F$55723,집계!E$1,추출!$M$2:$M$55723,집계!E$2,추출!$J$2:$J$55723,"&lt;="&amp;VLOOKUP(E$2,환경!$A$3:$B$8,2),추출!$Q$2:$Q$55723,"A")</f>
        <v>0</v>
      </c>
      <c r="F108" s="4">
        <f ca="1">SUMIFS(추출!$H$2:$H$55723,추출!$P$2:$P$55723,집계!$C108,추출!$D$2:$D$55723,집계!$D108,추출!$O$2:$O$55723,"정상*",추출!$F$2:$F$55723,집계!F$1,추출!$M$2:$M$55723,집계!F$2,추출!$J$2:$J$55723,"&lt;="&amp;VLOOKUP(F$2,환경!$A$3:$B$8,2),추출!$Q$2:$Q$55723,"A")</f>
        <v>0</v>
      </c>
      <c r="G108" s="4">
        <f t="shared" ref="G108" ca="1" si="410">SUM(E108:F108)</f>
        <v>0</v>
      </c>
      <c r="H108" s="4">
        <f ca="1">SUMIFS(추출!$H$2:$H$55723,추출!$P$2:$P$55723,집계!$C108,추출!$D$2:$D$55723,집계!$D108,추출!$O$2:$O$55723,"정상*",추출!$F$2:$F$55723,집계!H$1,추출!$M$2:$M$55723,집계!H$2,추출!$J$2:$J$55723,"&lt;="&amp;VLOOKUP(H$2,환경!$A$3:$B$8,2),추출!$Q$2:$Q$55723,"A")</f>
        <v>0</v>
      </c>
      <c r="I108" s="4">
        <f ca="1">SUMIFS(추출!$H$2:$H$55723,추출!$P$2:$P$55723,집계!$C108,추출!$D$2:$D$55723,집계!$D108,추출!$O$2:$O$55723,"정상*",추출!$F$2:$F$55723,집계!I$1,추출!$M$2:$M$55723,집계!I$2,추출!$J$2:$J$55723,"&lt;="&amp;VLOOKUP(I$2,환경!$A$3:$B$8,2),추출!$Q$2:$Q$55723,"A")</f>
        <v>0</v>
      </c>
      <c r="J108" s="4">
        <f t="shared" ref="J108" ca="1" si="411">SUM(H108:I108)</f>
        <v>0</v>
      </c>
      <c r="K108" s="25">
        <f t="shared" ref="K108" ca="1" si="412">G108-J108</f>
        <v>0</v>
      </c>
      <c r="L108" s="4">
        <f ca="1">SUMIFS(추출!$H$2:$H$55723,추출!$P$2:$P$55723,집계!$C108,추출!$D$2:$D$55723,집계!$D108,추출!$O$2:$O$55723,"정상*",추출!$F$2:$F$55723,집계!L$1,추출!$M$2:$M$55723,집계!L$2,추출!$J$2:$J$55723,"&lt;="&amp;VLOOKUP(L$2,환경!$A$3:$B$8,2),추출!$Q$2:$Q$55723,"A")</f>
        <v>0</v>
      </c>
      <c r="M108" s="4">
        <f ca="1">SUMIFS(추출!$H$2:$H$55723,추출!$P$2:$P$55723,집계!$C108,추출!$D$2:$D$55723,집계!$D108,추출!$O$2:$O$55723,"정상*",추출!$F$2:$F$55723,집계!M$1,추출!$M$2:$M$55723,집계!M$2,추출!$J$2:$J$55723,"&lt;="&amp;VLOOKUP(M$2,환경!$A$3:$B$8,2),추출!$Q$2:$Q$55723,"A")</f>
        <v>0</v>
      </c>
      <c r="N108" s="4">
        <f t="shared" ref="N108" ca="1" si="413">SUM(L108:M108)</f>
        <v>0</v>
      </c>
      <c r="O108" s="25">
        <f t="shared" ref="O108" ca="1" si="414">G108-N108</f>
        <v>0</v>
      </c>
      <c r="P108" s="4">
        <f ca="1">SUMIFS(추출!$H$2:$H$55723,추출!$P$2:$P$55723,집계!$C108,추출!$D$2:$D$55723,집계!$D108,추출!$O$2:$O$55723,"정상*",추출!$F$2:$F$55723,집계!P$1,추출!$M$2:$M$55723,집계!P$2,추출!$J$2:$J$55723,"&lt;="&amp;VLOOKUP(P$2,환경!$A$3:$B$8,2),추출!$Q$2:$Q$55723,"A")</f>
        <v>0</v>
      </c>
      <c r="Q108" s="4">
        <f ca="1">SUMIFS(추출!$H$2:$H$55723,추출!$P$2:$P$55723,집계!$C108,추출!$D$2:$D$55723,집계!$D108,추출!$O$2:$O$55723,"정상*",추출!$F$2:$F$55723,집계!Q$1,추출!$M$2:$M$55723,집계!Q$2,추출!$J$2:$J$55723,"&lt;="&amp;VLOOKUP(Q$2,환경!$A$3:$B$8,2),추출!$Q$2:$Q$55723,"A")</f>
        <v>0</v>
      </c>
      <c r="R108" s="4">
        <f t="shared" ref="R108" ca="1" si="415">SUM(P108:Q108)</f>
        <v>0</v>
      </c>
      <c r="S108" s="25">
        <f t="shared" ref="S108" ca="1" si="416">G108-R108</f>
        <v>0</v>
      </c>
      <c r="T108" s="4">
        <f ca="1">SUMIFS(추출!$H$2:$H$55723,추출!$P$2:$P$55723,집계!$C108,추출!$D$2:$D$55723,집계!$D108,추출!$O$2:$O$55723,"정상*",추출!$F$2:$F$55723,집계!T$1,추출!$M$2:$M$55723,집계!T$2,추출!$J$2:$J$55723,"&lt;="&amp;VLOOKUP(T$2,환경!$A$3:$B$8,2),추출!$Q$2:$Q$55723,"A")</f>
        <v>0</v>
      </c>
      <c r="U108" s="4">
        <f ca="1">SUMIFS(추출!$H$2:$H$55723,추출!$P$2:$P$55723,집계!$C108,추출!$D$2:$D$55723,집계!$D108,추출!$O$2:$O$55723,"정상*",추출!$F$2:$F$55723,집계!U$1,추출!$M$2:$M$55723,집계!U$2,추출!$J$2:$J$55723,"&lt;="&amp;VLOOKUP(U$2,환경!$A$3:$B$8,2),추출!$Q$2:$Q$55723,"A")</f>
        <v>0</v>
      </c>
      <c r="V108" s="4">
        <f t="shared" ref="V108" ca="1" si="417">SUM(T108:U108)</f>
        <v>0</v>
      </c>
      <c r="W108" s="25">
        <f t="shared" ref="W108" ca="1" si="418">G108-V108</f>
        <v>0</v>
      </c>
      <c r="X108" s="4">
        <f ca="1">SUMIFS(추출!$H$2:$H$55723,추출!$P$2:$P$55723,집계!$C108,추출!$D$2:$D$55723,집계!$D108,추출!$O$2:$O$55723,"유지*",추출!$F$2:$F$55723,집계!X$1,추출!$M$2:$M$55723,집계!X$2,추출!$J$2:$J$55723,"&lt;="&amp;VLOOKUP(X$2,환경!$A$3:$B$8,2),추출!$Q$2:$Q$55723,"B")</f>
        <v>0</v>
      </c>
      <c r="Y108" s="4">
        <f ca="1">SUMIFS(추출!$H$2:$H$55723,추출!$P$2:$P$55723,집계!$C108,추출!$D$2:$D$55723,집계!$D108,추출!$O$2:$O$55723,"유지*",추출!$F$2:$F$55723,집계!Y$1,추출!$M$2:$M$55723,집계!Y$2,추출!$J$2:$J$55723,"&lt;="&amp;VLOOKUP(Y$2,환경!$A$3:$B$8,2),추출!$Q$2:$Q$55723,"B")</f>
        <v>0</v>
      </c>
      <c r="Z108" s="4">
        <f t="shared" ref="Z108" ca="1" si="419">SUM(X108:Y108)</f>
        <v>0</v>
      </c>
      <c r="AA108" s="25">
        <f t="shared" ref="AA108" ca="1" si="420">G108-Z108</f>
        <v>0</v>
      </c>
      <c r="AB108" s="4">
        <f ca="1">SUMIFS(추출!$H$2:$H$55723,추출!$P$2:$P$55723,집계!$C108,추출!$D$2:$D$55723,집계!$D108,추출!$O$2:$O$55723,"정상*",추출!$F$2:$F$55723,집계!AB$1,추출!$M$2:$M$55723,집계!AB$2,추출!$J$2:$J$55723,"&lt;="&amp;VLOOKUP(AB$2,환경!$A$3:$B$8,2),추출!$Q$2:$Q$55723,"A")</f>
        <v>0</v>
      </c>
      <c r="AC108" s="4">
        <f ca="1">SUMIFS(추출!$H$2:$H$55723,추출!$P$2:$P$55723,집계!$C108,추출!$D$2:$D$55723,집계!$D108,추출!$O$2:$O$55723,"정상*",추출!$F$2:$F$55723,집계!AC$1,추출!$M$2:$M$55723,집계!AC$2,추출!$J$2:$J$55723,"&lt;="&amp;VLOOKUP(AC$2,환경!$A$3:$B$8,2),추출!$Q$2:$Q$55723,"A")</f>
        <v>0</v>
      </c>
      <c r="AD108" s="4">
        <f t="shared" ref="AD108" ca="1" si="421">SUM(AB108:AC108)</f>
        <v>0</v>
      </c>
      <c r="AE108" s="25">
        <f t="shared" ref="AE108" ca="1" si="422">G108-AD108</f>
        <v>0</v>
      </c>
    </row>
    <row r="109" spans="1:31" s="2" customFormat="1">
      <c r="A109" s="4">
        <f>VLOOKUP($C109,환경!$T$3:$V$22,3,0)</f>
        <v>5</v>
      </c>
      <c r="B109" s="4" t="str">
        <f t="shared" ca="1" si="359"/>
        <v>자율</v>
      </c>
      <c r="C109" s="6" t="s">
        <v>40</v>
      </c>
      <c r="D109" s="7" t="s">
        <v>502</v>
      </c>
      <c r="E109" s="4">
        <f ca="1">SUMIFS(추출!$H$2:$H$55723,추출!$P$2:$P$55723,집계!$C109,추출!$D$2:$D$55723,집계!$D109,추출!$O$2:$O$55723,"정상*",추출!$F$2:$F$55723,집계!E$1,추출!$M$2:$M$55723,집계!E$2,추출!$J$2:$J$55723,"&lt;="&amp;VLOOKUP(E$2,환경!$A$3:$B$8,2),추출!$Q$2:$Q$55723,"A")</f>
        <v>0</v>
      </c>
      <c r="F109" s="4">
        <f ca="1">SUMIFS(추출!$H$2:$H$55723,추출!$P$2:$P$55723,집계!$C109,추출!$D$2:$D$55723,집계!$D109,추출!$O$2:$O$55723,"정상*",추출!$F$2:$F$55723,집계!F$1,추출!$M$2:$M$55723,집계!F$2,추출!$J$2:$J$55723,"&lt;="&amp;VLOOKUP(F$2,환경!$A$3:$B$8,2),추출!$Q$2:$Q$55723,"A")</f>
        <v>0</v>
      </c>
      <c r="G109" s="4">
        <f t="shared" ref="G109" ca="1" si="423">SUM(E109:F109)</f>
        <v>0</v>
      </c>
      <c r="H109" s="4">
        <f ca="1">SUMIFS(추출!$H$2:$H$55723,추출!$P$2:$P$55723,집계!$C109,추출!$D$2:$D$55723,집계!$D109,추출!$O$2:$O$55723,"정상*",추출!$F$2:$F$55723,집계!H$1,추출!$M$2:$M$55723,집계!H$2,추출!$J$2:$J$55723,"&lt;="&amp;VLOOKUP(H$2,환경!$A$3:$B$8,2),추출!$Q$2:$Q$55723,"A")</f>
        <v>0</v>
      </c>
      <c r="I109" s="4">
        <f ca="1">SUMIFS(추출!$H$2:$H$55723,추출!$P$2:$P$55723,집계!$C109,추출!$D$2:$D$55723,집계!$D109,추출!$O$2:$O$55723,"정상*",추출!$F$2:$F$55723,집계!I$1,추출!$M$2:$M$55723,집계!I$2,추출!$J$2:$J$55723,"&lt;="&amp;VLOOKUP(I$2,환경!$A$3:$B$8,2),추출!$Q$2:$Q$55723,"A")</f>
        <v>0</v>
      </c>
      <c r="J109" s="4">
        <f t="shared" ref="J109" ca="1" si="424">SUM(H109:I109)</f>
        <v>0</v>
      </c>
      <c r="K109" s="25">
        <f t="shared" ref="K109" ca="1" si="425">G109-J109</f>
        <v>0</v>
      </c>
      <c r="L109" s="4">
        <f ca="1">SUMIFS(추출!$H$2:$H$55723,추출!$P$2:$P$55723,집계!$C109,추출!$D$2:$D$55723,집계!$D109,추출!$O$2:$O$55723,"정상*",추출!$F$2:$F$55723,집계!L$1,추출!$M$2:$M$55723,집계!L$2,추출!$J$2:$J$55723,"&lt;="&amp;VLOOKUP(L$2,환경!$A$3:$B$8,2),추출!$Q$2:$Q$55723,"A")</f>
        <v>0</v>
      </c>
      <c r="M109" s="4">
        <f ca="1">SUMIFS(추출!$H$2:$H$55723,추출!$P$2:$P$55723,집계!$C109,추출!$D$2:$D$55723,집계!$D109,추출!$O$2:$O$55723,"정상*",추출!$F$2:$F$55723,집계!M$1,추출!$M$2:$M$55723,집계!M$2,추출!$J$2:$J$55723,"&lt;="&amp;VLOOKUP(M$2,환경!$A$3:$B$8,2),추출!$Q$2:$Q$55723,"A")</f>
        <v>0</v>
      </c>
      <c r="N109" s="4">
        <f t="shared" ref="N109" ca="1" si="426">SUM(L109:M109)</f>
        <v>0</v>
      </c>
      <c r="O109" s="25">
        <f t="shared" ref="O109" ca="1" si="427">G109-N109</f>
        <v>0</v>
      </c>
      <c r="P109" s="4">
        <f ca="1">SUMIFS(추출!$H$2:$H$55723,추출!$P$2:$P$55723,집계!$C109,추출!$D$2:$D$55723,집계!$D109,추출!$O$2:$O$55723,"정상*",추출!$F$2:$F$55723,집계!P$1,추출!$M$2:$M$55723,집계!P$2,추출!$J$2:$J$55723,"&lt;="&amp;VLOOKUP(P$2,환경!$A$3:$B$8,2),추출!$Q$2:$Q$55723,"A")</f>
        <v>0</v>
      </c>
      <c r="Q109" s="4">
        <f ca="1">SUMIFS(추출!$H$2:$H$55723,추출!$P$2:$P$55723,집계!$C109,추출!$D$2:$D$55723,집계!$D109,추출!$O$2:$O$55723,"정상*",추출!$F$2:$F$55723,집계!Q$1,추출!$M$2:$M$55723,집계!Q$2,추출!$J$2:$J$55723,"&lt;="&amp;VLOOKUP(Q$2,환경!$A$3:$B$8,2),추출!$Q$2:$Q$55723,"A")</f>
        <v>0</v>
      </c>
      <c r="R109" s="4">
        <f t="shared" ref="R109" ca="1" si="428">SUM(P109:Q109)</f>
        <v>0</v>
      </c>
      <c r="S109" s="25">
        <f t="shared" ref="S109" ca="1" si="429">G109-R109</f>
        <v>0</v>
      </c>
      <c r="T109" s="4">
        <f ca="1">SUMIFS(추출!$H$2:$H$55723,추출!$P$2:$P$55723,집계!$C109,추출!$D$2:$D$55723,집계!$D109,추출!$O$2:$O$55723,"정상*",추출!$F$2:$F$55723,집계!T$1,추출!$M$2:$M$55723,집계!T$2,추출!$J$2:$J$55723,"&lt;="&amp;VLOOKUP(T$2,환경!$A$3:$B$8,2),추출!$Q$2:$Q$55723,"A")</f>
        <v>169600</v>
      </c>
      <c r="U109" s="4">
        <f ca="1">SUMIFS(추출!$H$2:$H$55723,추출!$P$2:$P$55723,집계!$C109,추출!$D$2:$D$55723,집계!$D109,추출!$O$2:$O$55723,"정상*",추출!$F$2:$F$55723,집계!U$1,추출!$M$2:$M$55723,집계!U$2,추출!$J$2:$J$55723,"&lt;="&amp;VLOOKUP(U$2,환경!$A$3:$B$8,2),추출!$Q$2:$Q$55723,"A")</f>
        <v>0</v>
      </c>
      <c r="V109" s="4">
        <f t="shared" ref="V109" ca="1" si="430">SUM(T109:U109)</f>
        <v>169600</v>
      </c>
      <c r="W109" s="25">
        <f t="shared" ref="W109" ca="1" si="431">G109-V109</f>
        <v>-169600</v>
      </c>
      <c r="X109" s="4">
        <f ca="1">SUMIFS(추출!$H$2:$H$55723,추출!$P$2:$P$55723,집계!$C109,추출!$D$2:$D$55723,집계!$D109,추출!$O$2:$O$55723,"유지*",추출!$F$2:$F$55723,집계!X$1,추출!$M$2:$M$55723,집계!X$2,추출!$J$2:$J$55723,"&lt;="&amp;VLOOKUP(X$2,환경!$A$3:$B$8,2),추출!$Q$2:$Q$55723,"B")</f>
        <v>0</v>
      </c>
      <c r="Y109" s="4">
        <f ca="1">SUMIFS(추출!$H$2:$H$55723,추출!$P$2:$P$55723,집계!$C109,추출!$D$2:$D$55723,집계!$D109,추출!$O$2:$O$55723,"유지*",추출!$F$2:$F$55723,집계!Y$1,추출!$M$2:$M$55723,집계!Y$2,추출!$J$2:$J$55723,"&lt;="&amp;VLOOKUP(Y$2,환경!$A$3:$B$8,2),추출!$Q$2:$Q$55723,"B")</f>
        <v>0</v>
      </c>
      <c r="Z109" s="4">
        <f t="shared" ref="Z109" ca="1" si="432">SUM(X109:Y109)</f>
        <v>0</v>
      </c>
      <c r="AA109" s="25">
        <f t="shared" ref="AA109" ca="1" si="433">G109-Z109</f>
        <v>0</v>
      </c>
      <c r="AB109" s="4">
        <f ca="1">SUMIFS(추출!$H$2:$H$55723,추출!$P$2:$P$55723,집계!$C109,추출!$D$2:$D$55723,집계!$D109,추출!$O$2:$O$55723,"정상*",추출!$F$2:$F$55723,집계!AB$1,추출!$M$2:$M$55723,집계!AB$2,추출!$J$2:$J$55723,"&lt;="&amp;VLOOKUP(AB$2,환경!$A$3:$B$8,2),추출!$Q$2:$Q$55723,"A")</f>
        <v>0</v>
      </c>
      <c r="AC109" s="4">
        <f ca="1">SUMIFS(추출!$H$2:$H$55723,추출!$P$2:$P$55723,집계!$C109,추출!$D$2:$D$55723,집계!$D109,추출!$O$2:$O$55723,"정상*",추출!$F$2:$F$55723,집계!AC$1,추출!$M$2:$M$55723,집계!AC$2,추출!$J$2:$J$55723,"&lt;="&amp;VLOOKUP(AC$2,환경!$A$3:$B$8,2),추출!$Q$2:$Q$55723,"A")</f>
        <v>0</v>
      </c>
      <c r="AD109" s="4">
        <f t="shared" ca="1" si="218"/>
        <v>0</v>
      </c>
      <c r="AE109" s="25">
        <f t="shared" ca="1" si="270"/>
        <v>0</v>
      </c>
    </row>
    <row r="110" spans="1:31" s="2" customFormat="1">
      <c r="A110" s="4">
        <f>VLOOKUP($C110,환경!$T$3:$V$22,3,0)</f>
        <v>5</v>
      </c>
      <c r="B110" s="4" t="str">
        <f t="shared" ca="1" si="359"/>
        <v>자율</v>
      </c>
      <c r="C110" s="6" t="s">
        <v>40</v>
      </c>
      <c r="D110" s="7" t="s">
        <v>440</v>
      </c>
      <c r="E110" s="4">
        <f ca="1">SUMIFS(추출!$H$2:$H$55723,추출!$P$2:$P$55723,집계!$C110,추출!$D$2:$D$55723,집계!$D110,추출!$O$2:$O$55723,"정상*",추출!$F$2:$F$55723,집계!E$1,추출!$M$2:$M$55723,집계!E$2,추출!$J$2:$J$55723,"&lt;="&amp;VLOOKUP(E$2,환경!$A$3:$B$8,2),추출!$Q$2:$Q$55723,"A")</f>
        <v>0</v>
      </c>
      <c r="F110" s="4">
        <f ca="1">SUMIFS(추출!$H$2:$H$55723,추출!$P$2:$P$55723,집계!$C110,추출!$D$2:$D$55723,집계!$D110,추출!$O$2:$O$55723,"정상*",추출!$F$2:$F$55723,집계!F$1,추출!$M$2:$M$55723,집계!F$2,추출!$J$2:$J$55723,"&lt;="&amp;VLOOKUP(F$2,환경!$A$3:$B$8,2),추출!$Q$2:$Q$55723,"A")</f>
        <v>0</v>
      </c>
      <c r="G110" s="4">
        <f t="shared" ref="G110" ca="1" si="434">SUM(E110:F110)</f>
        <v>0</v>
      </c>
      <c r="H110" s="4">
        <f ca="1">SUMIFS(추출!$H$2:$H$55723,추출!$P$2:$P$55723,집계!$C110,추출!$D$2:$D$55723,집계!$D110,추출!$O$2:$O$55723,"정상*",추출!$F$2:$F$55723,집계!H$1,추출!$M$2:$M$55723,집계!H$2,추출!$J$2:$J$55723,"&lt;="&amp;VLOOKUP(H$2,환경!$A$3:$B$8,2),추출!$Q$2:$Q$55723,"A")</f>
        <v>0</v>
      </c>
      <c r="I110" s="4">
        <f ca="1">SUMIFS(추출!$H$2:$H$55723,추출!$P$2:$P$55723,집계!$C110,추출!$D$2:$D$55723,집계!$D110,추출!$O$2:$O$55723,"정상*",추출!$F$2:$F$55723,집계!I$1,추출!$M$2:$M$55723,집계!I$2,추출!$J$2:$J$55723,"&lt;="&amp;VLOOKUP(I$2,환경!$A$3:$B$8,2),추출!$Q$2:$Q$55723,"A")</f>
        <v>0</v>
      </c>
      <c r="J110" s="4">
        <f t="shared" ref="J110" ca="1" si="435">SUM(H110:I110)</f>
        <v>0</v>
      </c>
      <c r="K110" s="25">
        <f t="shared" ref="K110" ca="1" si="436">G110-J110</f>
        <v>0</v>
      </c>
      <c r="L110" s="4">
        <f ca="1">SUMIFS(추출!$H$2:$H$55723,추출!$P$2:$P$55723,집계!$C110,추출!$D$2:$D$55723,집계!$D110,추출!$O$2:$O$55723,"정상*",추출!$F$2:$F$55723,집계!L$1,추출!$M$2:$M$55723,집계!L$2,추출!$J$2:$J$55723,"&lt;="&amp;VLOOKUP(L$2,환경!$A$3:$B$8,2),추출!$Q$2:$Q$55723,"A")</f>
        <v>0</v>
      </c>
      <c r="M110" s="4">
        <f ca="1">SUMIFS(추출!$H$2:$H$55723,추출!$P$2:$P$55723,집계!$C110,추출!$D$2:$D$55723,집계!$D110,추출!$O$2:$O$55723,"정상*",추출!$F$2:$F$55723,집계!M$1,추출!$M$2:$M$55723,집계!M$2,추출!$J$2:$J$55723,"&lt;="&amp;VLOOKUP(M$2,환경!$A$3:$B$8,2),추출!$Q$2:$Q$55723,"A")</f>
        <v>0</v>
      </c>
      <c r="N110" s="4">
        <f t="shared" ref="N110" ca="1" si="437">SUM(L110:M110)</f>
        <v>0</v>
      </c>
      <c r="O110" s="25">
        <f t="shared" ref="O110" ca="1" si="438">G110-N110</f>
        <v>0</v>
      </c>
      <c r="P110" s="4">
        <f ca="1">SUMIFS(추출!$H$2:$H$55723,추출!$P$2:$P$55723,집계!$C110,추출!$D$2:$D$55723,집계!$D110,추출!$O$2:$O$55723,"정상*",추출!$F$2:$F$55723,집계!P$1,추출!$M$2:$M$55723,집계!P$2,추출!$J$2:$J$55723,"&lt;="&amp;VLOOKUP(P$2,환경!$A$3:$B$8,2),추출!$Q$2:$Q$55723,"A")</f>
        <v>0</v>
      </c>
      <c r="Q110" s="4">
        <f ca="1">SUMIFS(추출!$H$2:$H$55723,추출!$P$2:$P$55723,집계!$C110,추출!$D$2:$D$55723,집계!$D110,추출!$O$2:$O$55723,"정상*",추출!$F$2:$F$55723,집계!Q$1,추출!$M$2:$M$55723,집계!Q$2,추출!$J$2:$J$55723,"&lt;="&amp;VLOOKUP(Q$2,환경!$A$3:$B$8,2),추출!$Q$2:$Q$55723,"A")</f>
        <v>0</v>
      </c>
      <c r="R110" s="4">
        <f t="shared" ref="R110" ca="1" si="439">SUM(P110:Q110)</f>
        <v>0</v>
      </c>
      <c r="S110" s="25">
        <f t="shared" ref="S110" ca="1" si="440">G110-R110</f>
        <v>0</v>
      </c>
      <c r="T110" s="4">
        <f ca="1">SUMIFS(추출!$H$2:$H$55723,추출!$P$2:$P$55723,집계!$C110,추출!$D$2:$D$55723,집계!$D110,추출!$O$2:$O$55723,"정상*",추출!$F$2:$F$55723,집계!T$1,추출!$M$2:$M$55723,집계!T$2,추출!$J$2:$J$55723,"&lt;="&amp;VLOOKUP(T$2,환경!$A$3:$B$8,2),추출!$Q$2:$Q$55723,"A")</f>
        <v>0</v>
      </c>
      <c r="U110" s="4">
        <f ca="1">SUMIFS(추출!$H$2:$H$55723,추출!$P$2:$P$55723,집계!$C110,추출!$D$2:$D$55723,집계!$D110,추출!$O$2:$O$55723,"정상*",추출!$F$2:$F$55723,집계!U$1,추출!$M$2:$M$55723,집계!U$2,추출!$J$2:$J$55723,"&lt;="&amp;VLOOKUP(U$2,환경!$A$3:$B$8,2),추출!$Q$2:$Q$55723,"A")</f>
        <v>0</v>
      </c>
      <c r="V110" s="4">
        <f t="shared" ref="V110" ca="1" si="441">SUM(T110:U110)</f>
        <v>0</v>
      </c>
      <c r="W110" s="25">
        <f t="shared" ref="W110" ca="1" si="442">G110-V110</f>
        <v>0</v>
      </c>
      <c r="X110" s="4">
        <f ca="1">SUMIFS(추출!$H$2:$H$55723,추출!$P$2:$P$55723,집계!$C110,추출!$D$2:$D$55723,집계!$D110,추출!$O$2:$O$55723,"유지*",추출!$F$2:$F$55723,집계!X$1,추출!$M$2:$M$55723,집계!X$2,추출!$J$2:$J$55723,"&lt;="&amp;VLOOKUP(X$2,환경!$A$3:$B$8,2),추출!$Q$2:$Q$55723,"B")</f>
        <v>0</v>
      </c>
      <c r="Y110" s="4">
        <f ca="1">SUMIFS(추출!$H$2:$H$55723,추출!$P$2:$P$55723,집계!$C110,추출!$D$2:$D$55723,집계!$D110,추출!$O$2:$O$55723,"유지*",추출!$F$2:$F$55723,집계!Y$1,추출!$M$2:$M$55723,집계!Y$2,추출!$J$2:$J$55723,"&lt;="&amp;VLOOKUP(Y$2,환경!$A$3:$B$8,2),추출!$Q$2:$Q$55723,"B")</f>
        <v>0</v>
      </c>
      <c r="Z110" s="4">
        <f t="shared" ref="Z110" ca="1" si="443">SUM(X110:Y110)</f>
        <v>0</v>
      </c>
      <c r="AA110" s="25">
        <f t="shared" ref="AA110" ca="1" si="444">G110-Z110</f>
        <v>0</v>
      </c>
      <c r="AB110" s="4">
        <f ca="1">SUMIFS(추출!$H$2:$H$55723,추출!$P$2:$P$55723,집계!$C110,추출!$D$2:$D$55723,집계!$D110,추출!$O$2:$O$55723,"정상*",추출!$F$2:$F$55723,집계!AB$1,추출!$M$2:$M$55723,집계!AB$2,추출!$J$2:$J$55723,"&lt;="&amp;VLOOKUP(AB$2,환경!$A$3:$B$8,2),추출!$Q$2:$Q$55723,"A")</f>
        <v>0</v>
      </c>
      <c r="AC110" s="4">
        <f ca="1">SUMIFS(추출!$H$2:$H$55723,추출!$P$2:$P$55723,집계!$C110,추출!$D$2:$D$55723,집계!$D110,추출!$O$2:$O$55723,"정상*",추출!$F$2:$F$55723,집계!AC$1,추출!$M$2:$M$55723,집계!AC$2,추출!$J$2:$J$55723,"&lt;="&amp;VLOOKUP(AC$2,환경!$A$3:$B$8,2),추출!$Q$2:$Q$55723,"A")</f>
        <v>0</v>
      </c>
      <c r="AD110" s="4">
        <f t="shared" ca="1" si="218"/>
        <v>0</v>
      </c>
      <c r="AE110" s="25">
        <f t="shared" ca="1" si="270"/>
        <v>0</v>
      </c>
    </row>
    <row r="111" spans="1:31">
      <c r="A111" s="4">
        <f>VLOOKUP($C111,환경!$T$3:$V$22,3,0)</f>
        <v>5</v>
      </c>
      <c r="B111" s="4" t="str">
        <f t="shared" ca="1" si="359"/>
        <v>자율</v>
      </c>
      <c r="C111" s="6" t="s">
        <v>40</v>
      </c>
      <c r="D111" s="7" t="s">
        <v>116</v>
      </c>
      <c r="E111" s="4">
        <f ca="1">SUMIFS(추출!$H$2:$H$55723,추출!$P$2:$P$55723,집계!$C111,추출!$D$2:$D$55723,집계!$D111,추출!$O$2:$O$55723,"정상*",추출!$F$2:$F$55723,집계!E$1,추출!$M$2:$M$55723,집계!E$2,추출!$J$2:$J$55723,"&lt;="&amp;VLOOKUP(E$2,환경!$A$3:$B$8,2),추출!$Q$2:$Q$55723,"A")</f>
        <v>132400</v>
      </c>
      <c r="F111" s="4">
        <f ca="1">SUMIFS(추출!$H$2:$H$55723,추출!$P$2:$P$55723,집계!$C111,추출!$D$2:$D$55723,집계!$D111,추출!$O$2:$O$55723,"정상*",추출!$F$2:$F$55723,집계!F$1,추출!$M$2:$M$55723,집계!F$2,추출!$J$2:$J$55723,"&lt;="&amp;VLOOKUP(F$2,환경!$A$3:$B$8,2),추출!$Q$2:$Q$55723,"A")</f>
        <v>54725</v>
      </c>
      <c r="G111" s="4">
        <f t="shared" ca="1" si="360"/>
        <v>187125</v>
      </c>
      <c r="H111" s="4">
        <f ca="1">SUMIFS(추출!$H$2:$H$55723,추출!$P$2:$P$55723,집계!$C111,추출!$D$2:$D$55723,집계!$D111,추출!$O$2:$O$55723,"정상*",추출!$F$2:$F$55723,집계!H$1,추출!$M$2:$M$55723,집계!H$2,추출!$J$2:$J$55723,"&lt;="&amp;VLOOKUP(H$2,환경!$A$3:$B$8,2),추출!$Q$2:$Q$55723,"A")</f>
        <v>0</v>
      </c>
      <c r="I111" s="4">
        <f ca="1">SUMIFS(추출!$H$2:$H$55723,추출!$P$2:$P$55723,집계!$C111,추출!$D$2:$D$55723,집계!$D111,추출!$O$2:$O$55723,"정상*",추출!$F$2:$F$55723,집계!I$1,추출!$M$2:$M$55723,집계!I$2,추출!$J$2:$J$55723,"&lt;="&amp;VLOOKUP(I$2,환경!$A$3:$B$8,2),추출!$Q$2:$Q$55723,"A")</f>
        <v>0</v>
      </c>
      <c r="J111" s="4">
        <f t="shared" ca="1" si="361"/>
        <v>0</v>
      </c>
      <c r="K111" s="25">
        <f t="shared" ca="1" si="362"/>
        <v>187125</v>
      </c>
      <c r="L111" s="4">
        <f ca="1">SUMIFS(추출!$H$2:$H$55723,추출!$P$2:$P$55723,집계!$C111,추출!$D$2:$D$55723,집계!$D111,추출!$O$2:$O$55723,"정상*",추출!$F$2:$F$55723,집계!L$1,추출!$M$2:$M$55723,집계!L$2,추출!$J$2:$J$55723,"&lt;="&amp;VLOOKUP(L$2,환경!$A$3:$B$8,2),추출!$Q$2:$Q$55723,"A")</f>
        <v>0</v>
      </c>
      <c r="M111" s="4">
        <f ca="1">SUMIFS(추출!$H$2:$H$55723,추출!$P$2:$P$55723,집계!$C111,추출!$D$2:$D$55723,집계!$D111,추출!$O$2:$O$55723,"정상*",추출!$F$2:$F$55723,집계!M$1,추출!$M$2:$M$55723,집계!M$2,추출!$J$2:$J$55723,"&lt;="&amp;VLOOKUP(M$2,환경!$A$3:$B$8,2),추출!$Q$2:$Q$55723,"A")</f>
        <v>0</v>
      </c>
      <c r="N111" s="4">
        <f t="shared" ca="1" si="363"/>
        <v>0</v>
      </c>
      <c r="O111" s="25">
        <f t="shared" ca="1" si="364"/>
        <v>187125</v>
      </c>
      <c r="P111" s="4">
        <f ca="1">SUMIFS(추출!$H$2:$H$55723,추출!$P$2:$P$55723,집계!$C111,추출!$D$2:$D$55723,집계!$D111,추출!$O$2:$O$55723,"정상*",추출!$F$2:$F$55723,집계!P$1,추출!$M$2:$M$55723,집계!P$2,추출!$J$2:$J$55723,"&lt;="&amp;VLOOKUP(P$2,환경!$A$3:$B$8,2),추출!$Q$2:$Q$55723,"A")</f>
        <v>0</v>
      </c>
      <c r="Q111" s="4">
        <f ca="1">SUMIFS(추출!$H$2:$H$55723,추출!$P$2:$P$55723,집계!$C111,추출!$D$2:$D$55723,집계!$D111,추출!$O$2:$O$55723,"정상*",추출!$F$2:$F$55723,집계!Q$1,추출!$M$2:$M$55723,집계!Q$2,추출!$J$2:$J$55723,"&lt;="&amp;VLOOKUP(Q$2,환경!$A$3:$B$8,2),추출!$Q$2:$Q$55723,"A")</f>
        <v>0</v>
      </c>
      <c r="R111" s="4">
        <f t="shared" ca="1" si="365"/>
        <v>0</v>
      </c>
      <c r="S111" s="25">
        <f t="shared" ca="1" si="366"/>
        <v>187125</v>
      </c>
      <c r="T111" s="4">
        <f ca="1">SUMIFS(추출!$H$2:$H$55723,추출!$P$2:$P$55723,집계!$C111,추출!$D$2:$D$55723,집계!$D111,추출!$O$2:$O$55723,"정상*",추출!$F$2:$F$55723,집계!T$1,추출!$M$2:$M$55723,집계!T$2,추출!$J$2:$J$55723,"&lt;="&amp;VLOOKUP(T$2,환경!$A$3:$B$8,2),추출!$Q$2:$Q$55723,"A")</f>
        <v>0</v>
      </c>
      <c r="U111" s="4">
        <f ca="1">SUMIFS(추출!$H$2:$H$55723,추출!$P$2:$P$55723,집계!$C111,추출!$D$2:$D$55723,집계!$D111,추출!$O$2:$O$55723,"정상*",추출!$F$2:$F$55723,집계!U$1,추출!$M$2:$M$55723,집계!U$2,추출!$J$2:$J$55723,"&lt;="&amp;VLOOKUP(U$2,환경!$A$3:$B$8,2),추출!$Q$2:$Q$55723,"A")</f>
        <v>0</v>
      </c>
      <c r="V111" s="4">
        <f t="shared" ca="1" si="367"/>
        <v>0</v>
      </c>
      <c r="W111" s="25">
        <f t="shared" ca="1" si="368"/>
        <v>187125</v>
      </c>
      <c r="X111" s="4">
        <f ca="1">SUMIFS(추출!$H$2:$H$55723,추출!$P$2:$P$55723,집계!$C111,추출!$D$2:$D$55723,집계!$D111,추출!$O$2:$O$55723,"유지*",추출!$F$2:$F$55723,집계!X$1,추출!$M$2:$M$55723,집계!X$2,추출!$J$2:$J$55723,"&lt;="&amp;VLOOKUP(X$2,환경!$A$3:$B$8,2),추출!$Q$2:$Q$55723,"B")</f>
        <v>132400</v>
      </c>
      <c r="Y111" s="4">
        <f ca="1">SUMIFS(추출!$H$2:$H$55723,추출!$P$2:$P$55723,집계!$C111,추출!$D$2:$D$55723,집계!$D111,추출!$O$2:$O$55723,"유지*",추출!$F$2:$F$55723,집계!Y$1,추출!$M$2:$M$55723,집계!Y$2,추출!$J$2:$J$55723,"&lt;="&amp;VLOOKUP(Y$2,환경!$A$3:$B$8,2),추출!$Q$2:$Q$55723,"B")</f>
        <v>54725</v>
      </c>
      <c r="Z111" s="4">
        <f t="shared" ca="1" si="369"/>
        <v>187125</v>
      </c>
      <c r="AA111" s="25">
        <f t="shared" ca="1" si="370"/>
        <v>0</v>
      </c>
      <c r="AB111" s="4">
        <f ca="1">SUMIFS(추출!$H$2:$H$55723,추출!$P$2:$P$55723,집계!$C111,추출!$D$2:$D$55723,집계!$D111,추출!$O$2:$O$55723,"정상*",추출!$F$2:$F$55723,집계!AB$1,추출!$M$2:$M$55723,집계!AB$2,추출!$J$2:$J$55723,"&lt;="&amp;VLOOKUP(AB$2,환경!$A$3:$B$8,2),추출!$Q$2:$Q$55723,"A")</f>
        <v>0</v>
      </c>
      <c r="AC111" s="4">
        <f ca="1">SUMIFS(추출!$H$2:$H$55723,추출!$P$2:$P$55723,집계!$C111,추출!$D$2:$D$55723,집계!$D111,추출!$O$2:$O$55723,"정상*",추출!$F$2:$F$55723,집계!AC$1,추출!$M$2:$M$55723,집계!AC$2,추출!$J$2:$J$55723,"&lt;="&amp;VLOOKUP(AC$2,환경!$A$3:$B$8,2),추출!$Q$2:$Q$55723,"A")</f>
        <v>0</v>
      </c>
      <c r="AD111" s="4">
        <f t="shared" ca="1" si="218"/>
        <v>0</v>
      </c>
      <c r="AE111" s="25">
        <f t="shared" ca="1" si="270"/>
        <v>187125</v>
      </c>
    </row>
    <row r="112" spans="1:31">
      <c r="A112" s="4">
        <f>VLOOKUP($C112,환경!$T$3:$V$22,3,0)</f>
        <v>5</v>
      </c>
      <c r="B112" s="4" t="str">
        <f t="shared" ca="1" si="359"/>
        <v>자율</v>
      </c>
      <c r="C112" s="6" t="s">
        <v>40</v>
      </c>
      <c r="D112" s="7" t="s">
        <v>130</v>
      </c>
      <c r="E112" s="4">
        <f ca="1">SUMIFS(추출!$H$2:$H$55723,추출!$P$2:$P$55723,집계!$C112,추출!$D$2:$D$55723,집계!$D112,추출!$O$2:$O$55723,"정상*",추출!$F$2:$F$55723,집계!E$1,추출!$M$2:$M$55723,집계!E$2,추출!$J$2:$J$55723,"&lt;="&amp;VLOOKUP(E$2,환경!$A$3:$B$8,2),추출!$Q$2:$Q$55723,"A")</f>
        <v>0</v>
      </c>
      <c r="F112" s="4">
        <f ca="1">SUMIFS(추출!$H$2:$H$55723,추출!$P$2:$P$55723,집계!$C112,추출!$D$2:$D$55723,집계!$D112,추출!$O$2:$O$55723,"정상*",추출!$F$2:$F$55723,집계!F$1,추출!$M$2:$M$55723,집계!F$2,추출!$J$2:$J$55723,"&lt;="&amp;VLOOKUP(F$2,환경!$A$3:$B$8,2),추출!$Q$2:$Q$55723,"A")</f>
        <v>0</v>
      </c>
      <c r="G112" s="4">
        <f t="shared" ca="1" si="360"/>
        <v>0</v>
      </c>
      <c r="H112" s="4">
        <f ca="1">SUMIFS(추출!$H$2:$H$55723,추출!$P$2:$P$55723,집계!$C112,추출!$D$2:$D$55723,집계!$D112,추출!$O$2:$O$55723,"정상*",추출!$F$2:$F$55723,집계!H$1,추출!$M$2:$M$55723,집계!H$2,추출!$J$2:$J$55723,"&lt;="&amp;VLOOKUP(H$2,환경!$A$3:$B$8,2),추출!$Q$2:$Q$55723,"A")</f>
        <v>0</v>
      </c>
      <c r="I112" s="4">
        <f ca="1">SUMIFS(추출!$H$2:$H$55723,추출!$P$2:$P$55723,집계!$C112,추출!$D$2:$D$55723,집계!$D112,추출!$O$2:$O$55723,"정상*",추출!$F$2:$F$55723,집계!I$1,추출!$M$2:$M$55723,집계!I$2,추출!$J$2:$J$55723,"&lt;="&amp;VLOOKUP(I$2,환경!$A$3:$B$8,2),추출!$Q$2:$Q$55723,"A")</f>
        <v>0</v>
      </c>
      <c r="J112" s="4">
        <f t="shared" ca="1" si="361"/>
        <v>0</v>
      </c>
      <c r="K112" s="25">
        <f t="shared" ca="1" si="362"/>
        <v>0</v>
      </c>
      <c r="L112" s="4">
        <f ca="1">SUMIFS(추출!$H$2:$H$55723,추출!$P$2:$P$55723,집계!$C112,추출!$D$2:$D$55723,집계!$D112,추출!$O$2:$O$55723,"정상*",추출!$F$2:$F$55723,집계!L$1,추출!$M$2:$M$55723,집계!L$2,추출!$J$2:$J$55723,"&lt;="&amp;VLOOKUP(L$2,환경!$A$3:$B$8,2),추출!$Q$2:$Q$55723,"A")</f>
        <v>0</v>
      </c>
      <c r="M112" s="4">
        <f ca="1">SUMIFS(추출!$H$2:$H$55723,추출!$P$2:$P$55723,집계!$C112,추출!$D$2:$D$55723,집계!$D112,추출!$O$2:$O$55723,"정상*",추출!$F$2:$F$55723,집계!M$1,추출!$M$2:$M$55723,집계!M$2,추출!$J$2:$J$55723,"&lt;="&amp;VLOOKUP(M$2,환경!$A$3:$B$8,2),추출!$Q$2:$Q$55723,"A")</f>
        <v>0</v>
      </c>
      <c r="N112" s="4">
        <f t="shared" ca="1" si="363"/>
        <v>0</v>
      </c>
      <c r="O112" s="25">
        <f t="shared" ca="1" si="364"/>
        <v>0</v>
      </c>
      <c r="P112" s="4">
        <f ca="1">SUMIFS(추출!$H$2:$H$55723,추출!$P$2:$P$55723,집계!$C112,추출!$D$2:$D$55723,집계!$D112,추출!$O$2:$O$55723,"정상*",추출!$F$2:$F$55723,집계!P$1,추출!$M$2:$M$55723,집계!P$2,추출!$J$2:$J$55723,"&lt;="&amp;VLOOKUP(P$2,환경!$A$3:$B$8,2),추출!$Q$2:$Q$55723,"A")</f>
        <v>0</v>
      </c>
      <c r="Q112" s="4">
        <f ca="1">SUMIFS(추출!$H$2:$H$55723,추출!$P$2:$P$55723,집계!$C112,추출!$D$2:$D$55723,집계!$D112,추출!$O$2:$O$55723,"정상*",추출!$F$2:$F$55723,집계!Q$1,추출!$M$2:$M$55723,집계!Q$2,추출!$J$2:$J$55723,"&lt;="&amp;VLOOKUP(Q$2,환경!$A$3:$B$8,2),추출!$Q$2:$Q$55723,"A")</f>
        <v>0</v>
      </c>
      <c r="R112" s="4">
        <f t="shared" ca="1" si="365"/>
        <v>0</v>
      </c>
      <c r="S112" s="25">
        <f t="shared" ca="1" si="366"/>
        <v>0</v>
      </c>
      <c r="T112" s="4">
        <f ca="1">SUMIFS(추출!$H$2:$H$55723,추출!$P$2:$P$55723,집계!$C112,추출!$D$2:$D$55723,집계!$D112,추출!$O$2:$O$55723,"정상*",추출!$F$2:$F$55723,집계!T$1,추출!$M$2:$M$55723,집계!T$2,추출!$J$2:$J$55723,"&lt;="&amp;VLOOKUP(T$2,환경!$A$3:$B$8,2),추출!$Q$2:$Q$55723,"A")</f>
        <v>0</v>
      </c>
      <c r="U112" s="4">
        <f ca="1">SUMIFS(추출!$H$2:$H$55723,추출!$P$2:$P$55723,집계!$C112,추출!$D$2:$D$55723,집계!$D112,추출!$O$2:$O$55723,"정상*",추출!$F$2:$F$55723,집계!U$1,추출!$M$2:$M$55723,집계!U$2,추출!$J$2:$J$55723,"&lt;="&amp;VLOOKUP(U$2,환경!$A$3:$B$8,2),추출!$Q$2:$Q$55723,"A")</f>
        <v>0</v>
      </c>
      <c r="V112" s="4">
        <f t="shared" ca="1" si="367"/>
        <v>0</v>
      </c>
      <c r="W112" s="25">
        <f t="shared" ca="1" si="368"/>
        <v>0</v>
      </c>
      <c r="X112" s="4">
        <f ca="1">SUMIFS(추출!$H$2:$H$55723,추출!$P$2:$P$55723,집계!$C112,추출!$D$2:$D$55723,집계!$D112,추출!$O$2:$O$55723,"유지*",추출!$F$2:$F$55723,집계!X$1,추출!$M$2:$M$55723,집계!X$2,추출!$J$2:$J$55723,"&lt;="&amp;VLOOKUP(X$2,환경!$A$3:$B$8,2),추출!$Q$2:$Q$55723,"B")</f>
        <v>0</v>
      </c>
      <c r="Y112" s="4">
        <f ca="1">SUMIFS(추출!$H$2:$H$55723,추출!$P$2:$P$55723,집계!$C112,추출!$D$2:$D$55723,집계!$D112,추출!$O$2:$O$55723,"유지*",추출!$F$2:$F$55723,집계!Y$1,추출!$M$2:$M$55723,집계!Y$2,추출!$J$2:$J$55723,"&lt;="&amp;VLOOKUP(Y$2,환경!$A$3:$B$8,2),추출!$Q$2:$Q$55723,"B")</f>
        <v>0</v>
      </c>
      <c r="Z112" s="4">
        <f t="shared" ca="1" si="369"/>
        <v>0</v>
      </c>
      <c r="AA112" s="25">
        <f t="shared" ca="1" si="370"/>
        <v>0</v>
      </c>
      <c r="AB112" s="4">
        <f ca="1">SUMIFS(추출!$H$2:$H$55723,추출!$P$2:$P$55723,집계!$C112,추출!$D$2:$D$55723,집계!$D112,추출!$O$2:$O$55723,"정상*",추출!$F$2:$F$55723,집계!AB$1,추출!$M$2:$M$55723,집계!AB$2,추출!$J$2:$J$55723,"&lt;="&amp;VLOOKUP(AB$2,환경!$A$3:$B$8,2),추출!$Q$2:$Q$55723,"A")</f>
        <v>0</v>
      </c>
      <c r="AC112" s="4">
        <f ca="1">SUMIFS(추출!$H$2:$H$55723,추출!$P$2:$P$55723,집계!$C112,추출!$D$2:$D$55723,집계!$D112,추출!$O$2:$O$55723,"정상*",추출!$F$2:$F$55723,집계!AC$1,추출!$M$2:$M$55723,집계!AC$2,추출!$J$2:$J$55723,"&lt;="&amp;VLOOKUP(AC$2,환경!$A$3:$B$8,2),추출!$Q$2:$Q$55723,"A")</f>
        <v>0</v>
      </c>
      <c r="AD112" s="4">
        <f t="shared" ca="1" si="218"/>
        <v>0</v>
      </c>
      <c r="AE112" s="25">
        <f t="shared" ca="1" si="270"/>
        <v>0</v>
      </c>
    </row>
    <row r="113" spans="1:31">
      <c r="A113" s="4">
        <f>VLOOKUP($C113,환경!$T$3:$V$22,3,0)</f>
        <v>5</v>
      </c>
      <c r="B113" s="4" t="str">
        <f t="shared" ca="1" si="359"/>
        <v>자율</v>
      </c>
      <c r="C113" s="6" t="s">
        <v>40</v>
      </c>
      <c r="D113" s="7" t="s">
        <v>98</v>
      </c>
      <c r="E113" s="4">
        <f ca="1">SUMIFS(추출!$H$2:$H$55723,추출!$P$2:$P$55723,집계!$C113,추출!$D$2:$D$55723,집계!$D113,추출!$O$2:$O$55723,"정상*",추출!$F$2:$F$55723,집계!E$1,추출!$M$2:$M$55723,집계!E$2,추출!$J$2:$J$55723,"&lt;="&amp;VLOOKUP(E$2,환경!$A$3:$B$8,2),추출!$Q$2:$Q$55723,"A")</f>
        <v>141000</v>
      </c>
      <c r="F113" s="4">
        <f ca="1">SUMIFS(추출!$H$2:$H$55723,추출!$P$2:$P$55723,집계!$C113,추출!$D$2:$D$55723,집계!$D113,추출!$O$2:$O$55723,"정상*",추출!$F$2:$F$55723,집계!F$1,추출!$M$2:$M$55723,집계!F$2,추출!$J$2:$J$55723,"&lt;="&amp;VLOOKUP(F$2,환경!$A$3:$B$8,2),추출!$Q$2:$Q$55723,"A")</f>
        <v>0</v>
      </c>
      <c r="G113" s="4">
        <f t="shared" ca="1" si="360"/>
        <v>141000</v>
      </c>
      <c r="H113" s="4">
        <f ca="1">SUMIFS(추출!$H$2:$H$55723,추출!$P$2:$P$55723,집계!$C113,추출!$D$2:$D$55723,집계!$D113,추출!$O$2:$O$55723,"정상*",추출!$F$2:$F$55723,집계!H$1,추출!$M$2:$M$55723,집계!H$2,추출!$J$2:$J$55723,"&lt;="&amp;VLOOKUP(H$2,환경!$A$3:$B$8,2),추출!$Q$2:$Q$55723,"A")</f>
        <v>131179</v>
      </c>
      <c r="I113" s="4">
        <f ca="1">SUMIFS(추출!$H$2:$H$55723,추출!$P$2:$P$55723,집계!$C113,추출!$D$2:$D$55723,집계!$D113,추출!$O$2:$O$55723,"정상*",추출!$F$2:$F$55723,집계!I$1,추출!$M$2:$M$55723,집계!I$2,추출!$J$2:$J$55723,"&lt;="&amp;VLOOKUP(I$2,환경!$A$3:$B$8,2),추출!$Q$2:$Q$55723,"A")</f>
        <v>0</v>
      </c>
      <c r="J113" s="4">
        <f t="shared" ca="1" si="361"/>
        <v>131179</v>
      </c>
      <c r="K113" s="25">
        <f t="shared" ca="1" si="362"/>
        <v>9821</v>
      </c>
      <c r="L113" s="4">
        <f ca="1">SUMIFS(추출!$H$2:$H$55723,추출!$P$2:$P$55723,집계!$C113,추출!$D$2:$D$55723,집계!$D113,추출!$O$2:$O$55723,"정상*",추출!$F$2:$F$55723,집계!L$1,추출!$M$2:$M$55723,집계!L$2,추출!$J$2:$J$55723,"&lt;="&amp;VLOOKUP(L$2,환경!$A$3:$B$8,2),추출!$Q$2:$Q$55723,"A")</f>
        <v>438418</v>
      </c>
      <c r="M113" s="4">
        <f ca="1">SUMIFS(추출!$H$2:$H$55723,추출!$P$2:$P$55723,집계!$C113,추출!$D$2:$D$55723,집계!$D113,추출!$O$2:$O$55723,"정상*",추출!$F$2:$F$55723,집계!M$1,추출!$M$2:$M$55723,집계!M$2,추출!$J$2:$J$55723,"&lt;="&amp;VLOOKUP(M$2,환경!$A$3:$B$8,2),추출!$Q$2:$Q$55723,"A")</f>
        <v>57908</v>
      </c>
      <c r="N113" s="4">
        <f t="shared" ca="1" si="363"/>
        <v>496326</v>
      </c>
      <c r="O113" s="25">
        <f t="shared" ca="1" si="364"/>
        <v>-355326</v>
      </c>
      <c r="P113" s="4">
        <f ca="1">SUMIFS(추출!$H$2:$H$55723,추출!$P$2:$P$55723,집계!$C113,추출!$D$2:$D$55723,집계!$D113,추출!$O$2:$O$55723,"정상*",추출!$F$2:$F$55723,집계!P$1,추출!$M$2:$M$55723,집계!P$2,추출!$J$2:$J$55723,"&lt;="&amp;VLOOKUP(P$2,환경!$A$3:$B$8,2),추출!$Q$2:$Q$55723,"A")</f>
        <v>127700</v>
      </c>
      <c r="Q113" s="4">
        <f ca="1">SUMIFS(추출!$H$2:$H$55723,추출!$P$2:$P$55723,집계!$C113,추출!$D$2:$D$55723,집계!$D113,추출!$O$2:$O$55723,"정상*",추출!$F$2:$F$55723,집계!Q$1,추출!$M$2:$M$55723,집계!Q$2,추출!$J$2:$J$55723,"&lt;="&amp;VLOOKUP(Q$2,환경!$A$3:$B$8,2),추출!$Q$2:$Q$55723,"A")</f>
        <v>320462</v>
      </c>
      <c r="R113" s="4">
        <f t="shared" ca="1" si="365"/>
        <v>448162</v>
      </c>
      <c r="S113" s="25">
        <f t="shared" ca="1" si="366"/>
        <v>-307162</v>
      </c>
      <c r="T113" s="4">
        <f ca="1">SUMIFS(추출!$H$2:$H$55723,추출!$P$2:$P$55723,집계!$C113,추출!$D$2:$D$55723,집계!$D113,추출!$O$2:$O$55723,"정상*",추출!$F$2:$F$55723,집계!T$1,추출!$M$2:$M$55723,집계!T$2,추출!$J$2:$J$55723,"&lt;="&amp;VLOOKUP(T$2,환경!$A$3:$B$8,2),추출!$Q$2:$Q$55723,"A")</f>
        <v>249340</v>
      </c>
      <c r="U113" s="4">
        <f ca="1">SUMIFS(추출!$H$2:$H$55723,추출!$P$2:$P$55723,집계!$C113,추출!$D$2:$D$55723,집계!$D113,추출!$O$2:$O$55723,"정상*",추출!$F$2:$F$55723,집계!U$1,추출!$M$2:$M$55723,집계!U$2,추출!$J$2:$J$55723,"&lt;="&amp;VLOOKUP(U$2,환경!$A$3:$B$8,2),추출!$Q$2:$Q$55723,"A")</f>
        <v>140690</v>
      </c>
      <c r="V113" s="4">
        <f t="shared" ca="1" si="367"/>
        <v>390030</v>
      </c>
      <c r="W113" s="25">
        <f t="shared" ca="1" si="368"/>
        <v>-249030</v>
      </c>
      <c r="X113" s="4">
        <f ca="1">SUMIFS(추출!$H$2:$H$55723,추출!$P$2:$P$55723,집계!$C113,추출!$D$2:$D$55723,집계!$D113,추출!$O$2:$O$55723,"유지*",추출!$F$2:$F$55723,집계!X$1,추출!$M$2:$M$55723,집계!X$2,추출!$J$2:$J$55723,"&lt;="&amp;VLOOKUP(X$2,환경!$A$3:$B$8,2),추출!$Q$2:$Q$55723,"B")</f>
        <v>141000</v>
      </c>
      <c r="Y113" s="4">
        <f ca="1">SUMIFS(추출!$H$2:$H$55723,추출!$P$2:$P$55723,집계!$C113,추출!$D$2:$D$55723,집계!$D113,추출!$O$2:$O$55723,"유지*",추출!$F$2:$F$55723,집계!Y$1,추출!$M$2:$M$55723,집계!Y$2,추출!$J$2:$J$55723,"&lt;="&amp;VLOOKUP(Y$2,환경!$A$3:$B$8,2),추출!$Q$2:$Q$55723,"B")</f>
        <v>0</v>
      </c>
      <c r="Z113" s="4">
        <f t="shared" ca="1" si="369"/>
        <v>141000</v>
      </c>
      <c r="AA113" s="25">
        <f t="shared" ca="1" si="370"/>
        <v>0</v>
      </c>
      <c r="AB113" s="4">
        <f ca="1">SUMIFS(추출!$H$2:$H$55723,추출!$P$2:$P$55723,집계!$C113,추출!$D$2:$D$55723,집계!$D113,추출!$O$2:$O$55723,"정상*",추출!$F$2:$F$55723,집계!AB$1,추출!$M$2:$M$55723,집계!AB$2,추출!$J$2:$J$55723,"&lt;="&amp;VLOOKUP(AB$2,환경!$A$3:$B$8,2),추출!$Q$2:$Q$55723,"A")</f>
        <v>0</v>
      </c>
      <c r="AC113" s="4">
        <f ca="1">SUMIFS(추출!$H$2:$H$55723,추출!$P$2:$P$55723,집계!$C113,추출!$D$2:$D$55723,집계!$D113,추출!$O$2:$O$55723,"정상*",추출!$F$2:$F$55723,집계!AC$1,추출!$M$2:$M$55723,집계!AC$2,추출!$J$2:$J$55723,"&lt;="&amp;VLOOKUP(AC$2,환경!$A$3:$B$8,2),추출!$Q$2:$Q$55723,"A")</f>
        <v>0</v>
      </c>
      <c r="AD113" s="4">
        <f t="shared" ca="1" si="218"/>
        <v>0</v>
      </c>
      <c r="AE113" s="25">
        <f t="shared" ca="1" si="270"/>
        <v>141000</v>
      </c>
    </row>
    <row r="114" spans="1:31">
      <c r="A114" s="4">
        <f>VLOOKUP($C114,환경!$T$3:$V$22,3,0)</f>
        <v>5</v>
      </c>
      <c r="B114" s="4" t="str">
        <f t="shared" ca="1" si="359"/>
        <v>자율</v>
      </c>
      <c r="C114" s="6" t="s">
        <v>40</v>
      </c>
      <c r="D114" s="7" t="s">
        <v>114</v>
      </c>
      <c r="E114" s="4">
        <f ca="1">SUMIFS(추출!$H$2:$H$55723,추출!$P$2:$P$55723,집계!$C114,추출!$D$2:$D$55723,집계!$D114,추출!$O$2:$O$55723,"정상*",추출!$F$2:$F$55723,집계!E$1,추출!$M$2:$M$55723,집계!E$2,추출!$J$2:$J$55723,"&lt;="&amp;VLOOKUP(E$2,환경!$A$3:$B$8,2),추출!$Q$2:$Q$55723,"A")</f>
        <v>371940</v>
      </c>
      <c r="F114" s="4">
        <f ca="1">SUMIFS(추출!$H$2:$H$55723,추출!$P$2:$P$55723,집계!$C114,추출!$D$2:$D$55723,집계!$D114,추출!$O$2:$O$55723,"정상*",추출!$F$2:$F$55723,집계!F$1,추출!$M$2:$M$55723,집계!F$2,추출!$J$2:$J$55723,"&lt;="&amp;VLOOKUP(F$2,환경!$A$3:$B$8,2),추출!$Q$2:$Q$55723,"A")</f>
        <v>0</v>
      </c>
      <c r="G114" s="4">
        <f t="shared" ca="1" si="360"/>
        <v>371940</v>
      </c>
      <c r="H114" s="4">
        <f ca="1">SUMIFS(추출!$H$2:$H$55723,추출!$P$2:$P$55723,집계!$C114,추출!$D$2:$D$55723,집계!$D114,추출!$O$2:$O$55723,"정상*",추출!$F$2:$F$55723,집계!H$1,추출!$M$2:$M$55723,집계!H$2,추출!$J$2:$J$55723,"&lt;="&amp;VLOOKUP(H$2,환경!$A$3:$B$8,2),추출!$Q$2:$Q$55723,"A")</f>
        <v>586330</v>
      </c>
      <c r="I114" s="4">
        <f ca="1">SUMIFS(추출!$H$2:$H$55723,추출!$P$2:$P$55723,집계!$C114,추출!$D$2:$D$55723,집계!$D114,추출!$O$2:$O$55723,"정상*",추출!$F$2:$F$55723,집계!I$1,추출!$M$2:$M$55723,집계!I$2,추출!$J$2:$J$55723,"&lt;="&amp;VLOOKUP(I$2,환경!$A$3:$B$8,2),추출!$Q$2:$Q$55723,"A")</f>
        <v>0</v>
      </c>
      <c r="J114" s="4">
        <f t="shared" ca="1" si="361"/>
        <v>586330</v>
      </c>
      <c r="K114" s="25">
        <f t="shared" ca="1" si="362"/>
        <v>-214390</v>
      </c>
      <c r="L114" s="4">
        <f ca="1">SUMIFS(추출!$H$2:$H$55723,추출!$P$2:$P$55723,집계!$C114,추출!$D$2:$D$55723,집계!$D114,추출!$O$2:$O$55723,"정상*",추출!$F$2:$F$55723,집계!L$1,추출!$M$2:$M$55723,집계!L$2,추출!$J$2:$J$55723,"&lt;="&amp;VLOOKUP(L$2,환경!$A$3:$B$8,2),추출!$Q$2:$Q$55723,"A")</f>
        <v>739330</v>
      </c>
      <c r="M114" s="4">
        <f ca="1">SUMIFS(추출!$H$2:$H$55723,추출!$P$2:$P$55723,집계!$C114,추출!$D$2:$D$55723,집계!$D114,추출!$O$2:$O$55723,"정상*",추출!$F$2:$F$55723,집계!M$1,추출!$M$2:$M$55723,집계!M$2,추출!$J$2:$J$55723,"&lt;="&amp;VLOOKUP(M$2,환경!$A$3:$B$8,2),추출!$Q$2:$Q$55723,"A")</f>
        <v>0</v>
      </c>
      <c r="N114" s="4">
        <f t="shared" ca="1" si="363"/>
        <v>739330</v>
      </c>
      <c r="O114" s="25">
        <f t="shared" ca="1" si="364"/>
        <v>-367390</v>
      </c>
      <c r="P114" s="4">
        <f ca="1">SUMIFS(추출!$H$2:$H$55723,추출!$P$2:$P$55723,집계!$C114,추출!$D$2:$D$55723,집계!$D114,추출!$O$2:$O$55723,"정상*",추출!$F$2:$F$55723,집계!P$1,추출!$M$2:$M$55723,집계!P$2,추출!$J$2:$J$55723,"&lt;="&amp;VLOOKUP(P$2,환경!$A$3:$B$8,2),추출!$Q$2:$Q$55723,"A")</f>
        <v>688840</v>
      </c>
      <c r="Q114" s="4">
        <f ca="1">SUMIFS(추출!$H$2:$H$55723,추출!$P$2:$P$55723,집계!$C114,추출!$D$2:$D$55723,집계!$D114,추출!$O$2:$O$55723,"정상*",추출!$F$2:$F$55723,집계!Q$1,추출!$M$2:$M$55723,집계!Q$2,추출!$J$2:$J$55723,"&lt;="&amp;VLOOKUP(Q$2,환경!$A$3:$B$8,2),추출!$Q$2:$Q$55723,"A")</f>
        <v>0</v>
      </c>
      <c r="R114" s="4">
        <f t="shared" ca="1" si="365"/>
        <v>688840</v>
      </c>
      <c r="S114" s="25">
        <f t="shared" ca="1" si="366"/>
        <v>-316900</v>
      </c>
      <c r="T114" s="4">
        <f ca="1">SUMIFS(추출!$H$2:$H$55723,추출!$P$2:$P$55723,집계!$C114,추출!$D$2:$D$55723,집계!$D114,추출!$O$2:$O$55723,"정상*",추출!$F$2:$F$55723,집계!T$1,추출!$M$2:$M$55723,집계!T$2,추출!$J$2:$J$55723,"&lt;="&amp;VLOOKUP(T$2,환경!$A$3:$B$8,2),추출!$Q$2:$Q$55723,"A")</f>
        <v>456018</v>
      </c>
      <c r="U114" s="4">
        <f ca="1">SUMIFS(추출!$H$2:$H$55723,추출!$P$2:$P$55723,집계!$C114,추출!$D$2:$D$55723,집계!$D114,추출!$O$2:$O$55723,"정상*",추출!$F$2:$F$55723,집계!U$1,추출!$M$2:$M$55723,집계!U$2,추출!$J$2:$J$55723,"&lt;="&amp;VLOOKUP(U$2,환경!$A$3:$B$8,2),추출!$Q$2:$Q$55723,"A")</f>
        <v>0</v>
      </c>
      <c r="V114" s="4">
        <f t="shared" ca="1" si="367"/>
        <v>456018</v>
      </c>
      <c r="W114" s="25">
        <f t="shared" ca="1" si="368"/>
        <v>-84078</v>
      </c>
      <c r="X114" s="4">
        <f ca="1">SUMIFS(추출!$H$2:$H$55723,추출!$P$2:$P$55723,집계!$C114,추출!$D$2:$D$55723,집계!$D114,추출!$O$2:$O$55723,"유지*",추출!$F$2:$F$55723,집계!X$1,추출!$M$2:$M$55723,집계!X$2,추출!$J$2:$J$55723,"&lt;="&amp;VLOOKUP(X$2,환경!$A$3:$B$8,2),추출!$Q$2:$Q$55723,"B")</f>
        <v>457260</v>
      </c>
      <c r="Y114" s="4">
        <f ca="1">SUMIFS(추출!$H$2:$H$55723,추출!$P$2:$P$55723,집계!$C114,추출!$D$2:$D$55723,집계!$D114,추출!$O$2:$O$55723,"유지*",추출!$F$2:$F$55723,집계!Y$1,추출!$M$2:$M$55723,집계!Y$2,추출!$J$2:$J$55723,"&lt;="&amp;VLOOKUP(Y$2,환경!$A$3:$B$8,2),추출!$Q$2:$Q$55723,"B")</f>
        <v>0</v>
      </c>
      <c r="Z114" s="4">
        <f t="shared" ca="1" si="369"/>
        <v>457260</v>
      </c>
      <c r="AA114" s="25">
        <f t="shared" ca="1" si="370"/>
        <v>-85320</v>
      </c>
      <c r="AB114" s="4">
        <f ca="1">SUMIFS(추출!$H$2:$H$55723,추출!$P$2:$P$55723,집계!$C114,추출!$D$2:$D$55723,집계!$D114,추출!$O$2:$O$55723,"정상*",추출!$F$2:$F$55723,집계!AB$1,추출!$M$2:$M$55723,집계!AB$2,추출!$J$2:$J$55723,"&lt;="&amp;VLOOKUP(AB$2,환경!$A$3:$B$8,2),추출!$Q$2:$Q$55723,"A")</f>
        <v>0</v>
      </c>
      <c r="AC114" s="4">
        <f ca="1">SUMIFS(추출!$H$2:$H$55723,추출!$P$2:$P$55723,집계!$C114,추출!$D$2:$D$55723,집계!$D114,추출!$O$2:$O$55723,"정상*",추출!$F$2:$F$55723,집계!AC$1,추출!$M$2:$M$55723,집계!AC$2,추출!$J$2:$J$55723,"&lt;="&amp;VLOOKUP(AC$2,환경!$A$3:$B$8,2),추출!$Q$2:$Q$55723,"A")</f>
        <v>0</v>
      </c>
      <c r="AD114" s="4">
        <f t="shared" ca="1" si="218"/>
        <v>0</v>
      </c>
      <c r="AE114" s="25">
        <f t="shared" ca="1" si="270"/>
        <v>371940</v>
      </c>
    </row>
    <row r="115" spans="1:31">
      <c r="A115" s="4">
        <f>VLOOKUP($C115,환경!$T$3:$V$22,3,0)</f>
        <v>5</v>
      </c>
      <c r="B115" s="4" t="str">
        <f t="shared" ca="1" si="359"/>
        <v>자율</v>
      </c>
      <c r="C115" s="6" t="s">
        <v>40</v>
      </c>
      <c r="D115" s="7" t="s">
        <v>103</v>
      </c>
      <c r="E115" s="4">
        <f ca="1">SUMIFS(추출!$H$2:$H$55723,추출!$P$2:$P$55723,집계!$C115,추출!$D$2:$D$55723,집계!$D115,추출!$O$2:$O$55723,"정상*",추출!$F$2:$F$55723,집계!E$1,추출!$M$2:$M$55723,집계!E$2,추출!$J$2:$J$55723,"&lt;="&amp;VLOOKUP(E$2,환경!$A$3:$B$8,2),추출!$Q$2:$Q$55723,"A")</f>
        <v>0</v>
      </c>
      <c r="F115" s="4">
        <f ca="1">SUMIFS(추출!$H$2:$H$55723,추출!$P$2:$P$55723,집계!$C115,추출!$D$2:$D$55723,집계!$D115,추출!$O$2:$O$55723,"정상*",추출!$F$2:$F$55723,집계!F$1,추출!$M$2:$M$55723,집계!F$2,추출!$J$2:$J$55723,"&lt;="&amp;VLOOKUP(F$2,환경!$A$3:$B$8,2),추출!$Q$2:$Q$55723,"A")</f>
        <v>0</v>
      </c>
      <c r="G115" s="4">
        <f t="shared" ca="1" si="360"/>
        <v>0</v>
      </c>
      <c r="H115" s="4">
        <f ca="1">SUMIFS(추출!$H$2:$H$55723,추출!$P$2:$P$55723,집계!$C115,추출!$D$2:$D$55723,집계!$D115,추출!$O$2:$O$55723,"정상*",추출!$F$2:$F$55723,집계!H$1,추출!$M$2:$M$55723,집계!H$2,추출!$J$2:$J$55723,"&lt;="&amp;VLOOKUP(H$2,환경!$A$3:$B$8,2),추출!$Q$2:$Q$55723,"A")</f>
        <v>0</v>
      </c>
      <c r="I115" s="4">
        <f ca="1">SUMIFS(추출!$H$2:$H$55723,추출!$P$2:$P$55723,집계!$C115,추출!$D$2:$D$55723,집계!$D115,추출!$O$2:$O$55723,"정상*",추출!$F$2:$F$55723,집계!I$1,추출!$M$2:$M$55723,집계!I$2,추출!$J$2:$J$55723,"&lt;="&amp;VLOOKUP(I$2,환경!$A$3:$B$8,2),추출!$Q$2:$Q$55723,"A")</f>
        <v>0</v>
      </c>
      <c r="J115" s="4">
        <f t="shared" ca="1" si="361"/>
        <v>0</v>
      </c>
      <c r="K115" s="25">
        <f t="shared" ca="1" si="362"/>
        <v>0</v>
      </c>
      <c r="L115" s="4">
        <f ca="1">SUMIFS(추출!$H$2:$H$55723,추출!$P$2:$P$55723,집계!$C115,추출!$D$2:$D$55723,집계!$D115,추출!$O$2:$O$55723,"정상*",추출!$F$2:$F$55723,집계!L$1,추출!$M$2:$M$55723,집계!L$2,추출!$J$2:$J$55723,"&lt;="&amp;VLOOKUP(L$2,환경!$A$3:$B$8,2),추출!$Q$2:$Q$55723,"A")</f>
        <v>44000</v>
      </c>
      <c r="M115" s="4">
        <f ca="1">SUMIFS(추출!$H$2:$H$55723,추출!$P$2:$P$55723,집계!$C115,추출!$D$2:$D$55723,집계!$D115,추출!$O$2:$O$55723,"정상*",추출!$F$2:$F$55723,집계!M$1,추출!$M$2:$M$55723,집계!M$2,추출!$J$2:$J$55723,"&lt;="&amp;VLOOKUP(M$2,환경!$A$3:$B$8,2),추출!$Q$2:$Q$55723,"A")</f>
        <v>0</v>
      </c>
      <c r="N115" s="4">
        <f t="shared" ca="1" si="363"/>
        <v>44000</v>
      </c>
      <c r="O115" s="25">
        <f t="shared" ca="1" si="364"/>
        <v>-44000</v>
      </c>
      <c r="P115" s="4">
        <f ca="1">SUMIFS(추출!$H$2:$H$55723,추출!$P$2:$P$55723,집계!$C115,추출!$D$2:$D$55723,집계!$D115,추출!$O$2:$O$55723,"정상*",추출!$F$2:$F$55723,집계!P$1,추출!$M$2:$M$55723,집계!P$2,추출!$J$2:$J$55723,"&lt;="&amp;VLOOKUP(P$2,환경!$A$3:$B$8,2),추출!$Q$2:$Q$55723,"A")</f>
        <v>0</v>
      </c>
      <c r="Q115" s="4">
        <f ca="1">SUMIFS(추출!$H$2:$H$55723,추출!$P$2:$P$55723,집계!$C115,추출!$D$2:$D$55723,집계!$D115,추출!$O$2:$O$55723,"정상*",추출!$F$2:$F$55723,집계!Q$1,추출!$M$2:$M$55723,집계!Q$2,추출!$J$2:$J$55723,"&lt;="&amp;VLOOKUP(Q$2,환경!$A$3:$B$8,2),추출!$Q$2:$Q$55723,"A")</f>
        <v>0</v>
      </c>
      <c r="R115" s="4">
        <f t="shared" ca="1" si="365"/>
        <v>0</v>
      </c>
      <c r="S115" s="25">
        <f t="shared" ca="1" si="366"/>
        <v>0</v>
      </c>
      <c r="T115" s="4">
        <f ca="1">SUMIFS(추출!$H$2:$H$55723,추출!$P$2:$P$55723,집계!$C115,추출!$D$2:$D$55723,집계!$D115,추출!$O$2:$O$55723,"정상*",추출!$F$2:$F$55723,집계!T$1,추출!$M$2:$M$55723,집계!T$2,추출!$J$2:$J$55723,"&lt;="&amp;VLOOKUP(T$2,환경!$A$3:$B$8,2),추출!$Q$2:$Q$55723,"A")</f>
        <v>0</v>
      </c>
      <c r="U115" s="4">
        <f ca="1">SUMIFS(추출!$H$2:$H$55723,추출!$P$2:$P$55723,집계!$C115,추출!$D$2:$D$55723,집계!$D115,추출!$O$2:$O$55723,"정상*",추출!$F$2:$F$55723,집계!U$1,추출!$M$2:$M$55723,집계!U$2,추출!$J$2:$J$55723,"&lt;="&amp;VLOOKUP(U$2,환경!$A$3:$B$8,2),추출!$Q$2:$Q$55723,"A")</f>
        <v>0</v>
      </c>
      <c r="V115" s="4">
        <f t="shared" ca="1" si="367"/>
        <v>0</v>
      </c>
      <c r="W115" s="25">
        <f t="shared" ca="1" si="368"/>
        <v>0</v>
      </c>
      <c r="X115" s="4">
        <f ca="1">SUMIFS(추출!$H$2:$H$55723,추출!$P$2:$P$55723,집계!$C115,추출!$D$2:$D$55723,집계!$D115,추출!$O$2:$O$55723,"유지*",추출!$F$2:$F$55723,집계!X$1,추출!$M$2:$M$55723,집계!X$2,추출!$J$2:$J$55723,"&lt;="&amp;VLOOKUP(X$2,환경!$A$3:$B$8,2),추출!$Q$2:$Q$55723,"B")</f>
        <v>0</v>
      </c>
      <c r="Y115" s="4">
        <f ca="1">SUMIFS(추출!$H$2:$H$55723,추출!$P$2:$P$55723,집계!$C115,추출!$D$2:$D$55723,집계!$D115,추출!$O$2:$O$55723,"유지*",추출!$F$2:$F$55723,집계!Y$1,추출!$M$2:$M$55723,집계!Y$2,추출!$J$2:$J$55723,"&lt;="&amp;VLOOKUP(Y$2,환경!$A$3:$B$8,2),추출!$Q$2:$Q$55723,"B")</f>
        <v>0</v>
      </c>
      <c r="Z115" s="4">
        <f t="shared" ca="1" si="369"/>
        <v>0</v>
      </c>
      <c r="AA115" s="25">
        <f t="shared" ca="1" si="370"/>
        <v>0</v>
      </c>
      <c r="AB115" s="4">
        <f ca="1">SUMIFS(추출!$H$2:$H$55723,추출!$P$2:$P$55723,집계!$C115,추출!$D$2:$D$55723,집계!$D115,추출!$O$2:$O$55723,"정상*",추출!$F$2:$F$55723,집계!AB$1,추출!$M$2:$M$55723,집계!AB$2,추출!$J$2:$J$55723,"&lt;="&amp;VLOOKUP(AB$2,환경!$A$3:$B$8,2),추출!$Q$2:$Q$55723,"A")</f>
        <v>0</v>
      </c>
      <c r="AC115" s="4">
        <f ca="1">SUMIFS(추출!$H$2:$H$55723,추출!$P$2:$P$55723,집계!$C115,추출!$D$2:$D$55723,집계!$D115,추출!$O$2:$O$55723,"정상*",추출!$F$2:$F$55723,집계!AC$1,추출!$M$2:$M$55723,집계!AC$2,추출!$J$2:$J$55723,"&lt;="&amp;VLOOKUP(AC$2,환경!$A$3:$B$8,2),추출!$Q$2:$Q$55723,"A")</f>
        <v>0</v>
      </c>
      <c r="AD115" s="4">
        <f t="shared" ca="1" si="218"/>
        <v>0</v>
      </c>
      <c r="AE115" s="25">
        <f t="shared" ca="1" si="270"/>
        <v>0</v>
      </c>
    </row>
    <row r="116" spans="1:31">
      <c r="A116" s="4">
        <f>VLOOKUP($C116,환경!$T$3:$V$22,3,0)</f>
        <v>5</v>
      </c>
      <c r="B116" s="4" t="str">
        <f t="shared" ca="1" si="359"/>
        <v>자율</v>
      </c>
      <c r="C116" s="6" t="s">
        <v>40</v>
      </c>
      <c r="D116" s="7" t="s">
        <v>148</v>
      </c>
      <c r="E116" s="4">
        <f ca="1">SUMIFS(추출!$H$2:$H$55723,추출!$P$2:$P$55723,집계!$C116,추출!$D$2:$D$55723,집계!$D116,추출!$O$2:$O$55723,"정상*",추출!$F$2:$F$55723,집계!E$1,추출!$M$2:$M$55723,집계!E$2,추출!$J$2:$J$55723,"&lt;="&amp;VLOOKUP(E$2,환경!$A$3:$B$8,2),추출!$Q$2:$Q$55723,"A")</f>
        <v>81100</v>
      </c>
      <c r="F116" s="4">
        <f ca="1">SUMIFS(추출!$H$2:$H$55723,추출!$P$2:$P$55723,집계!$C116,추출!$D$2:$D$55723,집계!$D116,추출!$O$2:$O$55723,"정상*",추출!$F$2:$F$55723,집계!F$1,추출!$M$2:$M$55723,집계!F$2,추출!$J$2:$J$55723,"&lt;="&amp;VLOOKUP(F$2,환경!$A$3:$B$8,2),추출!$Q$2:$Q$55723,"A")</f>
        <v>0</v>
      </c>
      <c r="G116" s="4">
        <f t="shared" ca="1" si="360"/>
        <v>81100</v>
      </c>
      <c r="H116" s="4">
        <f ca="1">SUMIFS(추출!$H$2:$H$55723,추출!$P$2:$P$55723,집계!$C116,추출!$D$2:$D$55723,집계!$D116,추출!$O$2:$O$55723,"정상*",추출!$F$2:$F$55723,집계!H$1,추출!$M$2:$M$55723,집계!H$2,추출!$J$2:$J$55723,"&lt;="&amp;VLOOKUP(H$2,환경!$A$3:$B$8,2),추출!$Q$2:$Q$55723,"A")</f>
        <v>0</v>
      </c>
      <c r="I116" s="4">
        <f ca="1">SUMIFS(추출!$H$2:$H$55723,추출!$P$2:$P$55723,집계!$C116,추출!$D$2:$D$55723,집계!$D116,추출!$O$2:$O$55723,"정상*",추출!$F$2:$F$55723,집계!I$1,추출!$M$2:$M$55723,집계!I$2,추출!$J$2:$J$55723,"&lt;="&amp;VLOOKUP(I$2,환경!$A$3:$B$8,2),추출!$Q$2:$Q$55723,"A")</f>
        <v>217000</v>
      </c>
      <c r="J116" s="4">
        <f t="shared" ca="1" si="361"/>
        <v>217000</v>
      </c>
      <c r="K116" s="25">
        <f t="shared" ca="1" si="362"/>
        <v>-135900</v>
      </c>
      <c r="L116" s="4">
        <f ca="1">SUMIFS(추출!$H$2:$H$55723,추출!$P$2:$P$55723,집계!$C116,추출!$D$2:$D$55723,집계!$D116,추출!$O$2:$O$55723,"정상*",추출!$F$2:$F$55723,집계!L$1,추출!$M$2:$M$55723,집계!L$2,추출!$J$2:$J$55723,"&lt;="&amp;VLOOKUP(L$2,환경!$A$3:$B$8,2),추출!$Q$2:$Q$55723,"A")</f>
        <v>34200</v>
      </c>
      <c r="M116" s="4">
        <f ca="1">SUMIFS(추출!$H$2:$H$55723,추출!$P$2:$P$55723,집계!$C116,추출!$D$2:$D$55723,집계!$D116,추출!$O$2:$O$55723,"정상*",추출!$F$2:$F$55723,집계!M$1,추출!$M$2:$M$55723,집계!M$2,추출!$J$2:$J$55723,"&lt;="&amp;VLOOKUP(M$2,환경!$A$3:$B$8,2),추출!$Q$2:$Q$55723,"A")</f>
        <v>0</v>
      </c>
      <c r="N116" s="4">
        <f t="shared" ca="1" si="363"/>
        <v>34200</v>
      </c>
      <c r="O116" s="25">
        <f t="shared" ca="1" si="364"/>
        <v>46900</v>
      </c>
      <c r="P116" s="4">
        <f ca="1">SUMIFS(추출!$H$2:$H$55723,추출!$P$2:$P$55723,집계!$C116,추출!$D$2:$D$55723,집계!$D116,추출!$O$2:$O$55723,"정상*",추출!$F$2:$F$55723,집계!P$1,추출!$M$2:$M$55723,집계!P$2,추출!$J$2:$J$55723,"&lt;="&amp;VLOOKUP(P$2,환경!$A$3:$B$8,2),추출!$Q$2:$Q$55723,"A")</f>
        <v>52500</v>
      </c>
      <c r="Q116" s="4">
        <f ca="1">SUMIFS(추출!$H$2:$H$55723,추출!$P$2:$P$55723,집계!$C116,추출!$D$2:$D$55723,집계!$D116,추출!$O$2:$O$55723,"정상*",추출!$F$2:$F$55723,집계!Q$1,추출!$M$2:$M$55723,집계!Q$2,추출!$J$2:$J$55723,"&lt;="&amp;VLOOKUP(Q$2,환경!$A$3:$B$8,2),추출!$Q$2:$Q$55723,"A")</f>
        <v>0</v>
      </c>
      <c r="R116" s="4">
        <f t="shared" ca="1" si="365"/>
        <v>52500</v>
      </c>
      <c r="S116" s="25">
        <f t="shared" ca="1" si="366"/>
        <v>28600</v>
      </c>
      <c r="T116" s="4">
        <f ca="1">SUMIFS(추출!$H$2:$H$55723,추출!$P$2:$P$55723,집계!$C116,추출!$D$2:$D$55723,집계!$D116,추출!$O$2:$O$55723,"정상*",추출!$F$2:$F$55723,집계!T$1,추출!$M$2:$M$55723,집계!T$2,추출!$J$2:$J$55723,"&lt;="&amp;VLOOKUP(T$2,환경!$A$3:$B$8,2),추출!$Q$2:$Q$55723,"A")</f>
        <v>12000</v>
      </c>
      <c r="U116" s="4">
        <f ca="1">SUMIFS(추출!$H$2:$H$55723,추출!$P$2:$P$55723,집계!$C116,추출!$D$2:$D$55723,집계!$D116,추출!$O$2:$O$55723,"정상*",추출!$F$2:$F$55723,집계!U$1,추출!$M$2:$M$55723,집계!U$2,추출!$J$2:$J$55723,"&lt;="&amp;VLOOKUP(U$2,환경!$A$3:$B$8,2),추출!$Q$2:$Q$55723,"A")</f>
        <v>100000</v>
      </c>
      <c r="V116" s="4">
        <f t="shared" ca="1" si="367"/>
        <v>112000</v>
      </c>
      <c r="W116" s="25">
        <f t="shared" ca="1" si="368"/>
        <v>-30900</v>
      </c>
      <c r="X116" s="4">
        <f ca="1">SUMIFS(추출!$H$2:$H$55723,추출!$P$2:$P$55723,집계!$C116,추출!$D$2:$D$55723,집계!$D116,추출!$O$2:$O$55723,"유지*",추출!$F$2:$F$55723,집계!X$1,추출!$M$2:$M$55723,집계!X$2,추출!$J$2:$J$55723,"&lt;="&amp;VLOOKUP(X$2,환경!$A$3:$B$8,2),추출!$Q$2:$Q$55723,"B")</f>
        <v>20000</v>
      </c>
      <c r="Y116" s="4">
        <f ca="1">SUMIFS(추출!$H$2:$H$55723,추출!$P$2:$P$55723,집계!$C116,추출!$D$2:$D$55723,집계!$D116,추출!$O$2:$O$55723,"유지*",추출!$F$2:$F$55723,집계!Y$1,추출!$M$2:$M$55723,집계!Y$2,추출!$J$2:$J$55723,"&lt;="&amp;VLOOKUP(Y$2,환경!$A$3:$B$8,2),추출!$Q$2:$Q$55723,"B")</f>
        <v>0</v>
      </c>
      <c r="Z116" s="4">
        <f t="shared" ca="1" si="369"/>
        <v>20000</v>
      </c>
      <c r="AA116" s="25">
        <f t="shared" ca="1" si="370"/>
        <v>61100</v>
      </c>
      <c r="AB116" s="4">
        <f ca="1">SUMIFS(추출!$H$2:$H$55723,추출!$P$2:$P$55723,집계!$C116,추출!$D$2:$D$55723,집계!$D116,추출!$O$2:$O$55723,"정상*",추출!$F$2:$F$55723,집계!AB$1,추출!$M$2:$M$55723,집계!AB$2,추출!$J$2:$J$55723,"&lt;="&amp;VLOOKUP(AB$2,환경!$A$3:$B$8,2),추출!$Q$2:$Q$55723,"A")</f>
        <v>0</v>
      </c>
      <c r="AC116" s="4">
        <f ca="1">SUMIFS(추출!$H$2:$H$55723,추출!$P$2:$P$55723,집계!$C116,추출!$D$2:$D$55723,집계!$D116,추출!$O$2:$O$55723,"정상*",추출!$F$2:$F$55723,집계!AC$1,추출!$M$2:$M$55723,집계!AC$2,추출!$J$2:$J$55723,"&lt;="&amp;VLOOKUP(AC$2,환경!$A$3:$B$8,2),추출!$Q$2:$Q$55723,"A")</f>
        <v>0</v>
      </c>
      <c r="AD116" s="4">
        <f t="shared" ca="1" si="218"/>
        <v>0</v>
      </c>
      <c r="AE116" s="25">
        <f t="shared" ca="1" si="270"/>
        <v>81100</v>
      </c>
    </row>
    <row r="117" spans="1:31">
      <c r="A117" s="4">
        <f>VLOOKUP($C117,환경!$T$3:$V$22,3,0)</f>
        <v>5</v>
      </c>
      <c r="B117" s="4" t="str">
        <f t="shared" ca="1" si="359"/>
        <v>자율</v>
      </c>
      <c r="C117" s="6" t="s">
        <v>40</v>
      </c>
      <c r="D117" s="7" t="s">
        <v>200</v>
      </c>
      <c r="E117" s="4">
        <f ca="1">SUMIFS(추출!$H$2:$H$55723,추출!$P$2:$P$55723,집계!$C117,추출!$D$2:$D$55723,집계!$D117,추출!$O$2:$O$55723,"정상*",추출!$F$2:$F$55723,집계!E$1,추출!$M$2:$M$55723,집계!E$2,추출!$J$2:$J$55723,"&lt;="&amp;VLOOKUP(E$2,환경!$A$3:$B$8,2),추출!$Q$2:$Q$55723,"A")</f>
        <v>0</v>
      </c>
      <c r="F117" s="4">
        <f ca="1">SUMIFS(추출!$H$2:$H$55723,추출!$P$2:$P$55723,집계!$C117,추출!$D$2:$D$55723,집계!$D117,추출!$O$2:$O$55723,"정상*",추출!$F$2:$F$55723,집계!F$1,추출!$M$2:$M$55723,집계!F$2,추출!$J$2:$J$55723,"&lt;="&amp;VLOOKUP(F$2,환경!$A$3:$B$8,2),추출!$Q$2:$Q$55723,"A")</f>
        <v>0</v>
      </c>
      <c r="G117" s="4">
        <f t="shared" ca="1" si="360"/>
        <v>0</v>
      </c>
      <c r="H117" s="4">
        <f ca="1">SUMIFS(추출!$H$2:$H$55723,추출!$P$2:$P$55723,집계!$C117,추출!$D$2:$D$55723,집계!$D117,추출!$O$2:$O$55723,"정상*",추출!$F$2:$F$55723,집계!H$1,추출!$M$2:$M$55723,집계!H$2,추출!$J$2:$J$55723,"&lt;="&amp;VLOOKUP(H$2,환경!$A$3:$B$8,2),추출!$Q$2:$Q$55723,"A")</f>
        <v>0</v>
      </c>
      <c r="I117" s="4">
        <f ca="1">SUMIFS(추출!$H$2:$H$55723,추출!$P$2:$P$55723,집계!$C117,추출!$D$2:$D$55723,집계!$D117,추출!$O$2:$O$55723,"정상*",추출!$F$2:$F$55723,집계!I$1,추출!$M$2:$M$55723,집계!I$2,추출!$J$2:$J$55723,"&lt;="&amp;VLOOKUP(I$2,환경!$A$3:$B$8,2),추출!$Q$2:$Q$55723,"A")</f>
        <v>0</v>
      </c>
      <c r="J117" s="4">
        <f t="shared" ca="1" si="361"/>
        <v>0</v>
      </c>
      <c r="K117" s="25">
        <f t="shared" ca="1" si="362"/>
        <v>0</v>
      </c>
      <c r="L117" s="4">
        <f ca="1">SUMIFS(추출!$H$2:$H$55723,추출!$P$2:$P$55723,집계!$C117,추출!$D$2:$D$55723,집계!$D117,추출!$O$2:$O$55723,"정상*",추출!$F$2:$F$55723,집계!L$1,추출!$M$2:$M$55723,집계!L$2,추출!$J$2:$J$55723,"&lt;="&amp;VLOOKUP(L$2,환경!$A$3:$B$8,2),추출!$Q$2:$Q$55723,"A")</f>
        <v>0</v>
      </c>
      <c r="M117" s="4">
        <f ca="1">SUMIFS(추출!$H$2:$H$55723,추출!$P$2:$P$55723,집계!$C117,추출!$D$2:$D$55723,집계!$D117,추출!$O$2:$O$55723,"정상*",추출!$F$2:$F$55723,집계!M$1,추출!$M$2:$M$55723,집계!M$2,추출!$J$2:$J$55723,"&lt;="&amp;VLOOKUP(M$2,환경!$A$3:$B$8,2),추출!$Q$2:$Q$55723,"A")</f>
        <v>0</v>
      </c>
      <c r="N117" s="4">
        <f t="shared" ca="1" si="363"/>
        <v>0</v>
      </c>
      <c r="O117" s="25">
        <f t="shared" ca="1" si="364"/>
        <v>0</v>
      </c>
      <c r="P117" s="4">
        <f ca="1">SUMIFS(추출!$H$2:$H$55723,추출!$P$2:$P$55723,집계!$C117,추출!$D$2:$D$55723,집계!$D117,추출!$O$2:$O$55723,"정상*",추출!$F$2:$F$55723,집계!P$1,추출!$M$2:$M$55723,집계!P$2,추출!$J$2:$J$55723,"&lt;="&amp;VLOOKUP(P$2,환경!$A$3:$B$8,2),추출!$Q$2:$Q$55723,"A")</f>
        <v>0</v>
      </c>
      <c r="Q117" s="4">
        <f ca="1">SUMIFS(추출!$H$2:$H$55723,추출!$P$2:$P$55723,집계!$C117,추출!$D$2:$D$55723,집계!$D117,추출!$O$2:$O$55723,"정상*",추출!$F$2:$F$55723,집계!Q$1,추출!$M$2:$M$55723,집계!Q$2,추출!$J$2:$J$55723,"&lt;="&amp;VLOOKUP(Q$2,환경!$A$3:$B$8,2),추출!$Q$2:$Q$55723,"A")</f>
        <v>0</v>
      </c>
      <c r="R117" s="4">
        <f t="shared" ca="1" si="365"/>
        <v>0</v>
      </c>
      <c r="S117" s="25">
        <f t="shared" ca="1" si="366"/>
        <v>0</v>
      </c>
      <c r="T117" s="4">
        <f ca="1">SUMIFS(추출!$H$2:$H$55723,추출!$P$2:$P$55723,집계!$C117,추출!$D$2:$D$55723,집계!$D117,추출!$O$2:$O$55723,"정상*",추출!$F$2:$F$55723,집계!T$1,추출!$M$2:$M$55723,집계!T$2,추출!$J$2:$J$55723,"&lt;="&amp;VLOOKUP(T$2,환경!$A$3:$B$8,2),추출!$Q$2:$Q$55723,"A")</f>
        <v>0</v>
      </c>
      <c r="U117" s="4">
        <f ca="1">SUMIFS(추출!$H$2:$H$55723,추출!$P$2:$P$55723,집계!$C117,추출!$D$2:$D$55723,집계!$D117,추출!$O$2:$O$55723,"정상*",추출!$F$2:$F$55723,집계!U$1,추출!$M$2:$M$55723,집계!U$2,추출!$J$2:$J$55723,"&lt;="&amp;VLOOKUP(U$2,환경!$A$3:$B$8,2),추출!$Q$2:$Q$55723,"A")</f>
        <v>0</v>
      </c>
      <c r="V117" s="4">
        <f t="shared" ca="1" si="367"/>
        <v>0</v>
      </c>
      <c r="W117" s="25">
        <f t="shared" ca="1" si="368"/>
        <v>0</v>
      </c>
      <c r="X117" s="4">
        <f ca="1">SUMIFS(추출!$H$2:$H$55723,추출!$P$2:$P$55723,집계!$C117,추출!$D$2:$D$55723,집계!$D117,추출!$O$2:$O$55723,"유지*",추출!$F$2:$F$55723,집계!X$1,추출!$M$2:$M$55723,집계!X$2,추출!$J$2:$J$55723,"&lt;="&amp;VLOOKUP(X$2,환경!$A$3:$B$8,2),추출!$Q$2:$Q$55723,"B")</f>
        <v>0</v>
      </c>
      <c r="Y117" s="4">
        <f ca="1">SUMIFS(추출!$H$2:$H$55723,추출!$P$2:$P$55723,집계!$C117,추출!$D$2:$D$55723,집계!$D117,추출!$O$2:$O$55723,"유지*",추출!$F$2:$F$55723,집계!Y$1,추출!$M$2:$M$55723,집계!Y$2,추출!$J$2:$J$55723,"&lt;="&amp;VLOOKUP(Y$2,환경!$A$3:$B$8,2),추출!$Q$2:$Q$55723,"B")</f>
        <v>0</v>
      </c>
      <c r="Z117" s="4">
        <f t="shared" ca="1" si="369"/>
        <v>0</v>
      </c>
      <c r="AA117" s="25">
        <f t="shared" ca="1" si="370"/>
        <v>0</v>
      </c>
      <c r="AB117" s="4">
        <f ca="1">SUMIFS(추출!$H$2:$H$55723,추출!$P$2:$P$55723,집계!$C117,추출!$D$2:$D$55723,집계!$D117,추출!$O$2:$O$55723,"정상*",추출!$F$2:$F$55723,집계!AB$1,추출!$M$2:$M$55723,집계!AB$2,추출!$J$2:$J$55723,"&lt;="&amp;VLOOKUP(AB$2,환경!$A$3:$B$8,2),추출!$Q$2:$Q$55723,"A")</f>
        <v>0</v>
      </c>
      <c r="AC117" s="4">
        <f ca="1">SUMIFS(추출!$H$2:$H$55723,추출!$P$2:$P$55723,집계!$C117,추출!$D$2:$D$55723,집계!$D117,추출!$O$2:$O$55723,"정상*",추출!$F$2:$F$55723,집계!AC$1,추출!$M$2:$M$55723,집계!AC$2,추출!$J$2:$J$55723,"&lt;="&amp;VLOOKUP(AC$2,환경!$A$3:$B$8,2),추출!$Q$2:$Q$55723,"A")</f>
        <v>0</v>
      </c>
      <c r="AD117" s="4">
        <f t="shared" ca="1" si="218"/>
        <v>0</v>
      </c>
      <c r="AE117" s="25">
        <f t="shared" ca="1" si="270"/>
        <v>0</v>
      </c>
    </row>
    <row r="118" spans="1:31">
      <c r="A118" s="4">
        <f>VLOOKUP($C118,환경!$T$3:$V$22,3,0)</f>
        <v>5</v>
      </c>
      <c r="B118" s="4" t="str">
        <f t="shared" ca="1" si="359"/>
        <v>자율</v>
      </c>
      <c r="C118" s="6" t="s">
        <v>40</v>
      </c>
      <c r="D118" s="7" t="s">
        <v>176</v>
      </c>
      <c r="E118" s="4">
        <f ca="1">SUMIFS(추출!$H$2:$H$55723,추출!$P$2:$P$55723,집계!$C118,추출!$D$2:$D$55723,집계!$D118,추출!$O$2:$O$55723,"정상*",추출!$F$2:$F$55723,집계!E$1,추출!$M$2:$M$55723,집계!E$2,추출!$J$2:$J$55723,"&lt;="&amp;VLOOKUP(E$2,환경!$A$3:$B$8,2),추출!$Q$2:$Q$55723,"A")</f>
        <v>0</v>
      </c>
      <c r="F118" s="4">
        <f ca="1">SUMIFS(추출!$H$2:$H$55723,추출!$P$2:$P$55723,집계!$C118,추출!$D$2:$D$55723,집계!$D118,추출!$O$2:$O$55723,"정상*",추출!$F$2:$F$55723,집계!F$1,추출!$M$2:$M$55723,집계!F$2,추출!$J$2:$J$55723,"&lt;="&amp;VLOOKUP(F$2,환경!$A$3:$B$8,2),추출!$Q$2:$Q$55723,"A")</f>
        <v>0</v>
      </c>
      <c r="G118" s="4">
        <f t="shared" ca="1" si="360"/>
        <v>0</v>
      </c>
      <c r="H118" s="4">
        <f ca="1">SUMIFS(추출!$H$2:$H$55723,추출!$P$2:$P$55723,집계!$C118,추출!$D$2:$D$55723,집계!$D118,추출!$O$2:$O$55723,"정상*",추출!$F$2:$F$55723,집계!H$1,추출!$M$2:$M$55723,집계!H$2,추출!$J$2:$J$55723,"&lt;="&amp;VLOOKUP(H$2,환경!$A$3:$B$8,2),추출!$Q$2:$Q$55723,"A")</f>
        <v>0</v>
      </c>
      <c r="I118" s="4">
        <f ca="1">SUMIFS(추출!$H$2:$H$55723,추출!$P$2:$P$55723,집계!$C118,추출!$D$2:$D$55723,집계!$D118,추출!$O$2:$O$55723,"정상*",추출!$F$2:$F$55723,집계!I$1,추출!$M$2:$M$55723,집계!I$2,추출!$J$2:$J$55723,"&lt;="&amp;VLOOKUP(I$2,환경!$A$3:$B$8,2),추출!$Q$2:$Q$55723,"A")</f>
        <v>0</v>
      </c>
      <c r="J118" s="4">
        <f t="shared" ca="1" si="361"/>
        <v>0</v>
      </c>
      <c r="K118" s="25">
        <f t="shared" ca="1" si="362"/>
        <v>0</v>
      </c>
      <c r="L118" s="4">
        <f ca="1">SUMIFS(추출!$H$2:$H$55723,추출!$P$2:$P$55723,집계!$C118,추출!$D$2:$D$55723,집계!$D118,추출!$O$2:$O$55723,"정상*",추출!$F$2:$F$55723,집계!L$1,추출!$M$2:$M$55723,집계!L$2,추출!$J$2:$J$55723,"&lt;="&amp;VLOOKUP(L$2,환경!$A$3:$B$8,2),추출!$Q$2:$Q$55723,"A")</f>
        <v>0</v>
      </c>
      <c r="M118" s="4">
        <f ca="1">SUMIFS(추출!$H$2:$H$55723,추출!$P$2:$P$55723,집계!$C118,추출!$D$2:$D$55723,집계!$D118,추출!$O$2:$O$55723,"정상*",추출!$F$2:$F$55723,집계!M$1,추출!$M$2:$M$55723,집계!M$2,추출!$J$2:$J$55723,"&lt;="&amp;VLOOKUP(M$2,환경!$A$3:$B$8,2),추출!$Q$2:$Q$55723,"A")</f>
        <v>0</v>
      </c>
      <c r="N118" s="4">
        <f t="shared" ca="1" si="363"/>
        <v>0</v>
      </c>
      <c r="O118" s="25">
        <f t="shared" ca="1" si="364"/>
        <v>0</v>
      </c>
      <c r="P118" s="4">
        <f ca="1">SUMIFS(추출!$H$2:$H$55723,추출!$P$2:$P$55723,집계!$C118,추출!$D$2:$D$55723,집계!$D118,추출!$O$2:$O$55723,"정상*",추출!$F$2:$F$55723,집계!P$1,추출!$M$2:$M$55723,집계!P$2,추출!$J$2:$J$55723,"&lt;="&amp;VLOOKUP(P$2,환경!$A$3:$B$8,2),추출!$Q$2:$Q$55723,"A")</f>
        <v>0</v>
      </c>
      <c r="Q118" s="4">
        <f ca="1">SUMIFS(추출!$H$2:$H$55723,추출!$P$2:$P$55723,집계!$C118,추출!$D$2:$D$55723,집계!$D118,추출!$O$2:$O$55723,"정상*",추출!$F$2:$F$55723,집계!Q$1,추출!$M$2:$M$55723,집계!Q$2,추출!$J$2:$J$55723,"&lt;="&amp;VLOOKUP(Q$2,환경!$A$3:$B$8,2),추출!$Q$2:$Q$55723,"A")</f>
        <v>0</v>
      </c>
      <c r="R118" s="4">
        <f t="shared" ca="1" si="365"/>
        <v>0</v>
      </c>
      <c r="S118" s="25">
        <f t="shared" ca="1" si="366"/>
        <v>0</v>
      </c>
      <c r="T118" s="4">
        <f ca="1">SUMIFS(추출!$H$2:$H$55723,추출!$P$2:$P$55723,집계!$C118,추출!$D$2:$D$55723,집계!$D118,추출!$O$2:$O$55723,"정상*",추출!$F$2:$F$55723,집계!T$1,추출!$M$2:$M$55723,집계!T$2,추출!$J$2:$J$55723,"&lt;="&amp;VLOOKUP(T$2,환경!$A$3:$B$8,2),추출!$Q$2:$Q$55723,"A")</f>
        <v>0</v>
      </c>
      <c r="U118" s="4">
        <f ca="1">SUMIFS(추출!$H$2:$H$55723,추출!$P$2:$P$55723,집계!$C118,추출!$D$2:$D$55723,집계!$D118,추출!$O$2:$O$55723,"정상*",추출!$F$2:$F$55723,집계!U$1,추출!$M$2:$M$55723,집계!U$2,추출!$J$2:$J$55723,"&lt;="&amp;VLOOKUP(U$2,환경!$A$3:$B$8,2),추출!$Q$2:$Q$55723,"A")</f>
        <v>0</v>
      </c>
      <c r="V118" s="4">
        <f t="shared" ca="1" si="367"/>
        <v>0</v>
      </c>
      <c r="W118" s="25">
        <f t="shared" ca="1" si="368"/>
        <v>0</v>
      </c>
      <c r="X118" s="4">
        <f ca="1">SUMIFS(추출!$H$2:$H$55723,추출!$P$2:$P$55723,집계!$C118,추출!$D$2:$D$55723,집계!$D118,추출!$O$2:$O$55723,"유지*",추출!$F$2:$F$55723,집계!X$1,추출!$M$2:$M$55723,집계!X$2,추출!$J$2:$J$55723,"&lt;="&amp;VLOOKUP(X$2,환경!$A$3:$B$8,2),추출!$Q$2:$Q$55723,"B")</f>
        <v>0</v>
      </c>
      <c r="Y118" s="4">
        <f ca="1">SUMIFS(추출!$H$2:$H$55723,추출!$P$2:$P$55723,집계!$C118,추출!$D$2:$D$55723,집계!$D118,추출!$O$2:$O$55723,"유지*",추출!$F$2:$F$55723,집계!Y$1,추출!$M$2:$M$55723,집계!Y$2,추출!$J$2:$J$55723,"&lt;="&amp;VLOOKUP(Y$2,환경!$A$3:$B$8,2),추출!$Q$2:$Q$55723,"B")</f>
        <v>0</v>
      </c>
      <c r="Z118" s="4">
        <f t="shared" ca="1" si="369"/>
        <v>0</v>
      </c>
      <c r="AA118" s="25">
        <f t="shared" ca="1" si="370"/>
        <v>0</v>
      </c>
      <c r="AB118" s="4">
        <f ca="1">SUMIFS(추출!$H$2:$H$55723,추출!$P$2:$P$55723,집계!$C118,추출!$D$2:$D$55723,집계!$D118,추출!$O$2:$O$55723,"정상*",추출!$F$2:$F$55723,집계!AB$1,추출!$M$2:$M$55723,집계!AB$2,추출!$J$2:$J$55723,"&lt;="&amp;VLOOKUP(AB$2,환경!$A$3:$B$8,2),추출!$Q$2:$Q$55723,"A")</f>
        <v>0</v>
      </c>
      <c r="AC118" s="4">
        <f ca="1">SUMIFS(추출!$H$2:$H$55723,추출!$P$2:$P$55723,집계!$C118,추출!$D$2:$D$55723,집계!$D118,추출!$O$2:$O$55723,"정상*",추출!$F$2:$F$55723,집계!AC$1,추출!$M$2:$M$55723,집계!AC$2,추출!$J$2:$J$55723,"&lt;="&amp;VLOOKUP(AC$2,환경!$A$3:$B$8,2),추출!$Q$2:$Q$55723,"A")</f>
        <v>0</v>
      </c>
      <c r="AD118" s="4">
        <f t="shared" ca="1" si="218"/>
        <v>0</v>
      </c>
      <c r="AE118" s="25">
        <f t="shared" ca="1" si="270"/>
        <v>0</v>
      </c>
    </row>
    <row r="119" spans="1:31">
      <c r="A119" s="4">
        <f>VLOOKUP($C119,환경!$T$3:$V$22,3,0)</f>
        <v>5</v>
      </c>
      <c r="B119" s="4" t="str">
        <f t="shared" ca="1" si="359"/>
        <v>자율</v>
      </c>
      <c r="C119" s="6" t="s">
        <v>40</v>
      </c>
      <c r="D119" s="7" t="s">
        <v>106</v>
      </c>
      <c r="E119" s="4">
        <f ca="1">SUMIFS(추출!$H$2:$H$55723,추출!$P$2:$P$55723,집계!$C119,추출!$D$2:$D$55723,집계!$D119,추출!$O$2:$O$55723,"정상*",추출!$F$2:$F$55723,집계!E$1,추출!$M$2:$M$55723,집계!E$2,추출!$J$2:$J$55723,"&lt;="&amp;VLOOKUP(E$2,환경!$A$3:$B$8,2),추출!$Q$2:$Q$55723,"A")</f>
        <v>0</v>
      </c>
      <c r="F119" s="4">
        <f ca="1">SUMIFS(추출!$H$2:$H$55723,추출!$P$2:$P$55723,집계!$C119,추출!$D$2:$D$55723,집계!$D119,추출!$O$2:$O$55723,"정상*",추출!$F$2:$F$55723,집계!F$1,추출!$M$2:$M$55723,집계!F$2,추출!$J$2:$J$55723,"&lt;="&amp;VLOOKUP(F$2,환경!$A$3:$B$8,2),추출!$Q$2:$Q$55723,"A")</f>
        <v>0</v>
      </c>
      <c r="G119" s="4">
        <f t="shared" ca="1" si="360"/>
        <v>0</v>
      </c>
      <c r="H119" s="4">
        <f ca="1">SUMIFS(추출!$H$2:$H$55723,추출!$P$2:$P$55723,집계!$C119,추출!$D$2:$D$55723,집계!$D119,추출!$O$2:$O$55723,"정상*",추출!$F$2:$F$55723,집계!H$1,추출!$M$2:$M$55723,집계!H$2,추출!$J$2:$J$55723,"&lt;="&amp;VLOOKUP(H$2,환경!$A$3:$B$8,2),추출!$Q$2:$Q$55723,"A")</f>
        <v>0</v>
      </c>
      <c r="I119" s="4">
        <f ca="1">SUMIFS(추출!$H$2:$H$55723,추출!$P$2:$P$55723,집계!$C119,추출!$D$2:$D$55723,집계!$D119,추출!$O$2:$O$55723,"정상*",추출!$F$2:$F$55723,집계!I$1,추출!$M$2:$M$55723,집계!I$2,추출!$J$2:$J$55723,"&lt;="&amp;VLOOKUP(I$2,환경!$A$3:$B$8,2),추출!$Q$2:$Q$55723,"A")</f>
        <v>0</v>
      </c>
      <c r="J119" s="4">
        <f t="shared" ca="1" si="361"/>
        <v>0</v>
      </c>
      <c r="K119" s="25">
        <f t="shared" ca="1" si="362"/>
        <v>0</v>
      </c>
      <c r="L119" s="4">
        <f ca="1">SUMIFS(추출!$H$2:$H$55723,추출!$P$2:$P$55723,집계!$C119,추출!$D$2:$D$55723,집계!$D119,추출!$O$2:$O$55723,"정상*",추출!$F$2:$F$55723,집계!L$1,추출!$M$2:$M$55723,집계!L$2,추출!$J$2:$J$55723,"&lt;="&amp;VLOOKUP(L$2,환경!$A$3:$B$8,2),추출!$Q$2:$Q$55723,"A")</f>
        <v>194200</v>
      </c>
      <c r="M119" s="4">
        <f ca="1">SUMIFS(추출!$H$2:$H$55723,추출!$P$2:$P$55723,집계!$C119,추출!$D$2:$D$55723,집계!$D119,추출!$O$2:$O$55723,"정상*",추출!$F$2:$F$55723,집계!M$1,추출!$M$2:$M$55723,집계!M$2,추출!$J$2:$J$55723,"&lt;="&amp;VLOOKUP(M$2,환경!$A$3:$B$8,2),추출!$Q$2:$Q$55723,"A")</f>
        <v>0</v>
      </c>
      <c r="N119" s="4">
        <f t="shared" ca="1" si="363"/>
        <v>194200</v>
      </c>
      <c r="O119" s="25">
        <f t="shared" ca="1" si="364"/>
        <v>-194200</v>
      </c>
      <c r="P119" s="4">
        <f ca="1">SUMIFS(추출!$H$2:$H$55723,추출!$P$2:$P$55723,집계!$C119,추출!$D$2:$D$55723,집계!$D119,추출!$O$2:$O$55723,"정상*",추출!$F$2:$F$55723,집계!P$1,추출!$M$2:$M$55723,집계!P$2,추출!$J$2:$J$55723,"&lt;="&amp;VLOOKUP(P$2,환경!$A$3:$B$8,2),추출!$Q$2:$Q$55723,"A")</f>
        <v>250023</v>
      </c>
      <c r="Q119" s="4">
        <f ca="1">SUMIFS(추출!$H$2:$H$55723,추출!$P$2:$P$55723,집계!$C119,추출!$D$2:$D$55723,집계!$D119,추출!$O$2:$O$55723,"정상*",추출!$F$2:$F$55723,집계!Q$1,추출!$M$2:$M$55723,집계!Q$2,추출!$J$2:$J$55723,"&lt;="&amp;VLOOKUP(Q$2,환경!$A$3:$B$8,2),추출!$Q$2:$Q$55723,"A")</f>
        <v>1006260</v>
      </c>
      <c r="R119" s="4">
        <f t="shared" ca="1" si="365"/>
        <v>1256283</v>
      </c>
      <c r="S119" s="25">
        <f t="shared" ca="1" si="366"/>
        <v>-1256283</v>
      </c>
      <c r="T119" s="4">
        <f ca="1">SUMIFS(추출!$H$2:$H$55723,추출!$P$2:$P$55723,집계!$C119,추출!$D$2:$D$55723,집계!$D119,추출!$O$2:$O$55723,"정상*",추출!$F$2:$F$55723,집계!T$1,추출!$M$2:$M$55723,집계!T$2,추출!$J$2:$J$55723,"&lt;="&amp;VLOOKUP(T$2,환경!$A$3:$B$8,2),추출!$Q$2:$Q$55723,"A")</f>
        <v>158000</v>
      </c>
      <c r="U119" s="4">
        <f ca="1">SUMIFS(추출!$H$2:$H$55723,추출!$P$2:$P$55723,집계!$C119,추출!$D$2:$D$55723,집계!$D119,추출!$O$2:$O$55723,"정상*",추출!$F$2:$F$55723,집계!U$1,추출!$M$2:$M$55723,집계!U$2,추출!$J$2:$J$55723,"&lt;="&amp;VLOOKUP(U$2,환경!$A$3:$B$8,2),추출!$Q$2:$Q$55723,"A")</f>
        <v>0</v>
      </c>
      <c r="V119" s="4">
        <f t="shared" ca="1" si="367"/>
        <v>158000</v>
      </c>
      <c r="W119" s="25">
        <f t="shared" ca="1" si="368"/>
        <v>-158000</v>
      </c>
      <c r="X119" s="4">
        <f ca="1">SUMIFS(추출!$H$2:$H$55723,추출!$P$2:$P$55723,집계!$C119,추출!$D$2:$D$55723,집계!$D119,추출!$O$2:$O$55723,"유지*",추출!$F$2:$F$55723,집계!X$1,추출!$M$2:$M$55723,집계!X$2,추출!$J$2:$J$55723,"&lt;="&amp;VLOOKUP(X$2,환경!$A$3:$B$8,2),추출!$Q$2:$Q$55723,"B")</f>
        <v>0</v>
      </c>
      <c r="Y119" s="4">
        <f ca="1">SUMIFS(추출!$H$2:$H$55723,추출!$P$2:$P$55723,집계!$C119,추출!$D$2:$D$55723,집계!$D119,추출!$O$2:$O$55723,"유지*",추출!$F$2:$F$55723,집계!Y$1,추출!$M$2:$M$55723,집계!Y$2,추출!$J$2:$J$55723,"&lt;="&amp;VLOOKUP(Y$2,환경!$A$3:$B$8,2),추출!$Q$2:$Q$55723,"B")</f>
        <v>0</v>
      </c>
      <c r="Z119" s="4">
        <f t="shared" ca="1" si="369"/>
        <v>0</v>
      </c>
      <c r="AA119" s="25">
        <f t="shared" ca="1" si="370"/>
        <v>0</v>
      </c>
      <c r="AB119" s="4">
        <f ca="1">SUMIFS(추출!$H$2:$H$55723,추출!$P$2:$P$55723,집계!$C119,추출!$D$2:$D$55723,집계!$D119,추출!$O$2:$O$55723,"정상*",추출!$F$2:$F$55723,집계!AB$1,추출!$M$2:$M$55723,집계!AB$2,추출!$J$2:$J$55723,"&lt;="&amp;VLOOKUP(AB$2,환경!$A$3:$B$8,2),추출!$Q$2:$Q$55723,"A")</f>
        <v>0</v>
      </c>
      <c r="AC119" s="4">
        <f ca="1">SUMIFS(추출!$H$2:$H$55723,추출!$P$2:$P$55723,집계!$C119,추출!$D$2:$D$55723,집계!$D119,추출!$O$2:$O$55723,"정상*",추출!$F$2:$F$55723,집계!AC$1,추출!$M$2:$M$55723,집계!AC$2,추출!$J$2:$J$55723,"&lt;="&amp;VLOOKUP(AC$2,환경!$A$3:$B$8,2),추출!$Q$2:$Q$55723,"A")</f>
        <v>0</v>
      </c>
      <c r="AD119" s="4">
        <f t="shared" ca="1" si="218"/>
        <v>0</v>
      </c>
      <c r="AE119" s="25">
        <f t="shared" ca="1" si="270"/>
        <v>0</v>
      </c>
    </row>
    <row r="120" spans="1:31">
      <c r="A120" s="4">
        <f>VLOOKUP($C120,환경!$T$3:$V$22,3,0)</f>
        <v>5</v>
      </c>
      <c r="B120" s="4" t="str">
        <f t="shared" ca="1" si="359"/>
        <v>자율</v>
      </c>
      <c r="C120" s="6" t="s">
        <v>40</v>
      </c>
      <c r="D120" s="7" t="s">
        <v>131</v>
      </c>
      <c r="E120" s="4">
        <f ca="1">SUMIFS(추출!$H$2:$H$55723,추출!$P$2:$P$55723,집계!$C120,추출!$D$2:$D$55723,집계!$D120,추출!$O$2:$O$55723,"정상*",추출!$F$2:$F$55723,집계!E$1,추출!$M$2:$M$55723,집계!E$2,추출!$J$2:$J$55723,"&lt;="&amp;VLOOKUP(E$2,환경!$A$3:$B$8,2),추출!$Q$2:$Q$55723,"A")</f>
        <v>0</v>
      </c>
      <c r="F120" s="4">
        <f ca="1">SUMIFS(추출!$H$2:$H$55723,추출!$P$2:$P$55723,집계!$C120,추출!$D$2:$D$55723,집계!$D120,추출!$O$2:$O$55723,"정상*",추출!$F$2:$F$55723,집계!F$1,추출!$M$2:$M$55723,집계!F$2,추출!$J$2:$J$55723,"&lt;="&amp;VLOOKUP(F$2,환경!$A$3:$B$8,2),추출!$Q$2:$Q$55723,"A")</f>
        <v>0</v>
      </c>
      <c r="G120" s="4">
        <f t="shared" ca="1" si="360"/>
        <v>0</v>
      </c>
      <c r="H120" s="4">
        <f ca="1">SUMIFS(추출!$H$2:$H$55723,추출!$P$2:$P$55723,집계!$C120,추출!$D$2:$D$55723,집계!$D120,추출!$O$2:$O$55723,"정상*",추출!$F$2:$F$55723,집계!H$1,추출!$M$2:$M$55723,집계!H$2,추출!$J$2:$J$55723,"&lt;="&amp;VLOOKUP(H$2,환경!$A$3:$B$8,2),추출!$Q$2:$Q$55723,"A")</f>
        <v>0</v>
      </c>
      <c r="I120" s="4">
        <f ca="1">SUMIFS(추출!$H$2:$H$55723,추출!$P$2:$P$55723,집계!$C120,추출!$D$2:$D$55723,집계!$D120,추출!$O$2:$O$55723,"정상*",추출!$F$2:$F$55723,집계!I$1,추출!$M$2:$M$55723,집계!I$2,추출!$J$2:$J$55723,"&lt;="&amp;VLOOKUP(I$2,환경!$A$3:$B$8,2),추출!$Q$2:$Q$55723,"A")</f>
        <v>0</v>
      </c>
      <c r="J120" s="4">
        <f t="shared" ca="1" si="361"/>
        <v>0</v>
      </c>
      <c r="K120" s="25">
        <f t="shared" ca="1" si="362"/>
        <v>0</v>
      </c>
      <c r="L120" s="4">
        <f ca="1">SUMIFS(추출!$H$2:$H$55723,추출!$P$2:$P$55723,집계!$C120,추출!$D$2:$D$55723,집계!$D120,추출!$O$2:$O$55723,"정상*",추출!$F$2:$F$55723,집계!L$1,추출!$M$2:$M$55723,집계!L$2,추출!$J$2:$J$55723,"&lt;="&amp;VLOOKUP(L$2,환경!$A$3:$B$8,2),추출!$Q$2:$Q$55723,"A")</f>
        <v>0</v>
      </c>
      <c r="M120" s="4">
        <f ca="1">SUMIFS(추출!$H$2:$H$55723,추출!$P$2:$P$55723,집계!$C120,추출!$D$2:$D$55723,집계!$D120,추출!$O$2:$O$55723,"정상*",추출!$F$2:$F$55723,집계!M$1,추출!$M$2:$M$55723,집계!M$2,추출!$J$2:$J$55723,"&lt;="&amp;VLOOKUP(M$2,환경!$A$3:$B$8,2),추출!$Q$2:$Q$55723,"A")</f>
        <v>0</v>
      </c>
      <c r="N120" s="4">
        <f t="shared" ca="1" si="363"/>
        <v>0</v>
      </c>
      <c r="O120" s="25">
        <f t="shared" ca="1" si="364"/>
        <v>0</v>
      </c>
      <c r="P120" s="4">
        <f ca="1">SUMIFS(추출!$H$2:$H$55723,추출!$P$2:$P$55723,집계!$C120,추출!$D$2:$D$55723,집계!$D120,추출!$O$2:$O$55723,"정상*",추출!$F$2:$F$55723,집계!P$1,추출!$M$2:$M$55723,집계!P$2,추출!$J$2:$J$55723,"&lt;="&amp;VLOOKUP(P$2,환경!$A$3:$B$8,2),추출!$Q$2:$Q$55723,"A")</f>
        <v>0</v>
      </c>
      <c r="Q120" s="4">
        <f ca="1">SUMIFS(추출!$H$2:$H$55723,추출!$P$2:$P$55723,집계!$C120,추출!$D$2:$D$55723,집계!$D120,추출!$O$2:$O$55723,"정상*",추출!$F$2:$F$55723,집계!Q$1,추출!$M$2:$M$55723,집계!Q$2,추출!$J$2:$J$55723,"&lt;="&amp;VLOOKUP(Q$2,환경!$A$3:$B$8,2),추출!$Q$2:$Q$55723,"A")</f>
        <v>0</v>
      </c>
      <c r="R120" s="4">
        <f t="shared" ca="1" si="365"/>
        <v>0</v>
      </c>
      <c r="S120" s="25">
        <f t="shared" ca="1" si="366"/>
        <v>0</v>
      </c>
      <c r="T120" s="4">
        <f ca="1">SUMIFS(추출!$H$2:$H$55723,추출!$P$2:$P$55723,집계!$C120,추출!$D$2:$D$55723,집계!$D120,추출!$O$2:$O$55723,"정상*",추출!$F$2:$F$55723,집계!T$1,추출!$M$2:$M$55723,집계!T$2,추출!$J$2:$J$55723,"&lt;="&amp;VLOOKUP(T$2,환경!$A$3:$B$8,2),추출!$Q$2:$Q$55723,"A")</f>
        <v>0</v>
      </c>
      <c r="U120" s="4">
        <f ca="1">SUMIFS(추출!$H$2:$H$55723,추출!$P$2:$P$55723,집계!$C120,추출!$D$2:$D$55723,집계!$D120,추출!$O$2:$O$55723,"정상*",추출!$F$2:$F$55723,집계!U$1,추출!$M$2:$M$55723,집계!U$2,추출!$J$2:$J$55723,"&lt;="&amp;VLOOKUP(U$2,환경!$A$3:$B$8,2),추출!$Q$2:$Q$55723,"A")</f>
        <v>0</v>
      </c>
      <c r="V120" s="4">
        <f t="shared" ca="1" si="367"/>
        <v>0</v>
      </c>
      <c r="W120" s="25">
        <f t="shared" ca="1" si="368"/>
        <v>0</v>
      </c>
      <c r="X120" s="4">
        <f ca="1">SUMIFS(추출!$H$2:$H$55723,추출!$P$2:$P$55723,집계!$C120,추출!$D$2:$D$55723,집계!$D120,추출!$O$2:$O$55723,"유지*",추출!$F$2:$F$55723,집계!X$1,추출!$M$2:$M$55723,집계!X$2,추출!$J$2:$J$55723,"&lt;="&amp;VLOOKUP(X$2,환경!$A$3:$B$8,2),추출!$Q$2:$Q$55723,"B")</f>
        <v>0</v>
      </c>
      <c r="Y120" s="4">
        <f ca="1">SUMIFS(추출!$H$2:$H$55723,추출!$P$2:$P$55723,집계!$C120,추출!$D$2:$D$55723,집계!$D120,추출!$O$2:$O$55723,"유지*",추출!$F$2:$F$55723,집계!Y$1,추출!$M$2:$M$55723,집계!Y$2,추출!$J$2:$J$55723,"&lt;="&amp;VLOOKUP(Y$2,환경!$A$3:$B$8,2),추출!$Q$2:$Q$55723,"B")</f>
        <v>0</v>
      </c>
      <c r="Z120" s="4">
        <f t="shared" ca="1" si="369"/>
        <v>0</v>
      </c>
      <c r="AA120" s="25">
        <f t="shared" ca="1" si="370"/>
        <v>0</v>
      </c>
      <c r="AB120" s="4">
        <f ca="1">SUMIFS(추출!$H$2:$H$55723,추출!$P$2:$P$55723,집계!$C120,추출!$D$2:$D$55723,집계!$D120,추출!$O$2:$O$55723,"정상*",추출!$F$2:$F$55723,집계!AB$1,추출!$M$2:$M$55723,집계!AB$2,추출!$J$2:$J$55723,"&lt;="&amp;VLOOKUP(AB$2,환경!$A$3:$B$8,2),추출!$Q$2:$Q$55723,"A")</f>
        <v>0</v>
      </c>
      <c r="AC120" s="4">
        <f ca="1">SUMIFS(추출!$H$2:$H$55723,추출!$P$2:$P$55723,집계!$C120,추출!$D$2:$D$55723,집계!$D120,추출!$O$2:$O$55723,"정상*",추출!$F$2:$F$55723,집계!AC$1,추출!$M$2:$M$55723,집계!AC$2,추출!$J$2:$J$55723,"&lt;="&amp;VLOOKUP(AC$2,환경!$A$3:$B$8,2),추출!$Q$2:$Q$55723,"A")</f>
        <v>0</v>
      </c>
      <c r="AD120" s="4">
        <f t="shared" ca="1" si="218"/>
        <v>0</v>
      </c>
      <c r="AE120" s="25">
        <f t="shared" ca="1" si="270"/>
        <v>0</v>
      </c>
    </row>
    <row r="121" spans="1:31">
      <c r="A121" s="4">
        <f>VLOOKUP($C121,환경!$T$3:$V$22,3,0)</f>
        <v>5</v>
      </c>
      <c r="B121" s="4" t="str">
        <f t="shared" ca="1" si="359"/>
        <v>자율</v>
      </c>
      <c r="C121" s="6" t="s">
        <v>40</v>
      </c>
      <c r="D121" s="7" t="s">
        <v>191</v>
      </c>
      <c r="E121" s="4">
        <f ca="1">SUMIFS(추출!$H$2:$H$55723,추출!$P$2:$P$55723,집계!$C121,추출!$D$2:$D$55723,집계!$D121,추출!$O$2:$O$55723,"정상*",추출!$F$2:$F$55723,집계!E$1,추출!$M$2:$M$55723,집계!E$2,추출!$J$2:$J$55723,"&lt;="&amp;VLOOKUP(E$2,환경!$A$3:$B$8,2),추출!$Q$2:$Q$55723,"A")</f>
        <v>0</v>
      </c>
      <c r="F121" s="4">
        <f ca="1">SUMIFS(추출!$H$2:$H$55723,추출!$P$2:$P$55723,집계!$C121,추출!$D$2:$D$55723,집계!$D121,추출!$O$2:$O$55723,"정상*",추출!$F$2:$F$55723,집계!F$1,추출!$M$2:$M$55723,집계!F$2,추출!$J$2:$J$55723,"&lt;="&amp;VLOOKUP(F$2,환경!$A$3:$B$8,2),추출!$Q$2:$Q$55723,"A")</f>
        <v>0</v>
      </c>
      <c r="G121" s="4">
        <f t="shared" ca="1" si="360"/>
        <v>0</v>
      </c>
      <c r="H121" s="4">
        <f ca="1">SUMIFS(추출!$H$2:$H$55723,추출!$P$2:$P$55723,집계!$C121,추출!$D$2:$D$55723,집계!$D121,추출!$O$2:$O$55723,"정상*",추출!$F$2:$F$55723,집계!H$1,추출!$M$2:$M$55723,집계!H$2,추출!$J$2:$J$55723,"&lt;="&amp;VLOOKUP(H$2,환경!$A$3:$B$8,2),추출!$Q$2:$Q$55723,"A")</f>
        <v>0</v>
      </c>
      <c r="I121" s="4">
        <f ca="1">SUMIFS(추출!$H$2:$H$55723,추출!$P$2:$P$55723,집계!$C121,추출!$D$2:$D$55723,집계!$D121,추출!$O$2:$O$55723,"정상*",추출!$F$2:$F$55723,집계!I$1,추출!$M$2:$M$55723,집계!I$2,추출!$J$2:$J$55723,"&lt;="&amp;VLOOKUP(I$2,환경!$A$3:$B$8,2),추출!$Q$2:$Q$55723,"A")</f>
        <v>0</v>
      </c>
      <c r="J121" s="4">
        <f t="shared" ca="1" si="361"/>
        <v>0</v>
      </c>
      <c r="K121" s="25">
        <f t="shared" ca="1" si="362"/>
        <v>0</v>
      </c>
      <c r="L121" s="4">
        <f ca="1">SUMIFS(추출!$H$2:$H$55723,추출!$P$2:$P$55723,집계!$C121,추출!$D$2:$D$55723,집계!$D121,추출!$O$2:$O$55723,"정상*",추출!$F$2:$F$55723,집계!L$1,추출!$M$2:$M$55723,집계!L$2,추출!$J$2:$J$55723,"&lt;="&amp;VLOOKUP(L$2,환경!$A$3:$B$8,2),추출!$Q$2:$Q$55723,"A")</f>
        <v>0</v>
      </c>
      <c r="M121" s="4">
        <f ca="1">SUMIFS(추출!$H$2:$H$55723,추출!$P$2:$P$55723,집계!$C121,추출!$D$2:$D$55723,집계!$D121,추출!$O$2:$O$55723,"정상*",추출!$F$2:$F$55723,집계!M$1,추출!$M$2:$M$55723,집계!M$2,추출!$J$2:$J$55723,"&lt;="&amp;VLOOKUP(M$2,환경!$A$3:$B$8,2),추출!$Q$2:$Q$55723,"A")</f>
        <v>0</v>
      </c>
      <c r="N121" s="4">
        <f t="shared" ca="1" si="363"/>
        <v>0</v>
      </c>
      <c r="O121" s="25">
        <f t="shared" ca="1" si="364"/>
        <v>0</v>
      </c>
      <c r="P121" s="4">
        <f ca="1">SUMIFS(추출!$H$2:$H$55723,추출!$P$2:$P$55723,집계!$C121,추출!$D$2:$D$55723,집계!$D121,추출!$O$2:$O$55723,"정상*",추출!$F$2:$F$55723,집계!P$1,추출!$M$2:$M$55723,집계!P$2,추출!$J$2:$J$55723,"&lt;="&amp;VLOOKUP(P$2,환경!$A$3:$B$8,2),추출!$Q$2:$Q$55723,"A")</f>
        <v>0</v>
      </c>
      <c r="Q121" s="4">
        <f ca="1">SUMIFS(추출!$H$2:$H$55723,추출!$P$2:$P$55723,집계!$C121,추출!$D$2:$D$55723,집계!$D121,추출!$O$2:$O$55723,"정상*",추출!$F$2:$F$55723,집계!Q$1,추출!$M$2:$M$55723,집계!Q$2,추출!$J$2:$J$55723,"&lt;="&amp;VLOOKUP(Q$2,환경!$A$3:$B$8,2),추출!$Q$2:$Q$55723,"A")</f>
        <v>0</v>
      </c>
      <c r="R121" s="4">
        <f t="shared" ca="1" si="365"/>
        <v>0</v>
      </c>
      <c r="S121" s="25">
        <f t="shared" ca="1" si="366"/>
        <v>0</v>
      </c>
      <c r="T121" s="4">
        <f ca="1">SUMIFS(추출!$H$2:$H$55723,추출!$P$2:$P$55723,집계!$C121,추출!$D$2:$D$55723,집계!$D121,추출!$O$2:$O$55723,"정상*",추출!$F$2:$F$55723,집계!T$1,추출!$M$2:$M$55723,집계!T$2,추출!$J$2:$J$55723,"&lt;="&amp;VLOOKUP(T$2,환경!$A$3:$B$8,2),추출!$Q$2:$Q$55723,"A")</f>
        <v>0</v>
      </c>
      <c r="U121" s="4">
        <f ca="1">SUMIFS(추출!$H$2:$H$55723,추출!$P$2:$P$55723,집계!$C121,추출!$D$2:$D$55723,집계!$D121,추출!$O$2:$O$55723,"정상*",추출!$F$2:$F$55723,집계!U$1,추출!$M$2:$M$55723,집계!U$2,추출!$J$2:$J$55723,"&lt;="&amp;VLOOKUP(U$2,환경!$A$3:$B$8,2),추출!$Q$2:$Q$55723,"A")</f>
        <v>0</v>
      </c>
      <c r="V121" s="4">
        <f t="shared" ca="1" si="367"/>
        <v>0</v>
      </c>
      <c r="W121" s="25">
        <f t="shared" ca="1" si="368"/>
        <v>0</v>
      </c>
      <c r="X121" s="4">
        <f ca="1">SUMIFS(추출!$H$2:$H$55723,추출!$P$2:$P$55723,집계!$C121,추출!$D$2:$D$55723,집계!$D121,추출!$O$2:$O$55723,"유지*",추출!$F$2:$F$55723,집계!X$1,추출!$M$2:$M$55723,집계!X$2,추출!$J$2:$J$55723,"&lt;="&amp;VLOOKUP(X$2,환경!$A$3:$B$8,2),추출!$Q$2:$Q$55723,"B")</f>
        <v>0</v>
      </c>
      <c r="Y121" s="4">
        <f ca="1">SUMIFS(추출!$H$2:$H$55723,추출!$P$2:$P$55723,집계!$C121,추출!$D$2:$D$55723,집계!$D121,추출!$O$2:$O$55723,"유지*",추출!$F$2:$F$55723,집계!Y$1,추출!$M$2:$M$55723,집계!Y$2,추출!$J$2:$J$55723,"&lt;="&amp;VLOOKUP(Y$2,환경!$A$3:$B$8,2),추출!$Q$2:$Q$55723,"B")</f>
        <v>0</v>
      </c>
      <c r="Z121" s="4">
        <f t="shared" ca="1" si="369"/>
        <v>0</v>
      </c>
      <c r="AA121" s="25">
        <f t="shared" ca="1" si="370"/>
        <v>0</v>
      </c>
      <c r="AB121" s="4">
        <f ca="1">SUMIFS(추출!$H$2:$H$55723,추출!$P$2:$P$55723,집계!$C121,추출!$D$2:$D$55723,집계!$D121,추출!$O$2:$O$55723,"정상*",추출!$F$2:$F$55723,집계!AB$1,추출!$M$2:$M$55723,집계!AB$2,추출!$J$2:$J$55723,"&lt;="&amp;VLOOKUP(AB$2,환경!$A$3:$B$8,2),추출!$Q$2:$Q$55723,"A")</f>
        <v>0</v>
      </c>
      <c r="AC121" s="4">
        <f ca="1">SUMIFS(추출!$H$2:$H$55723,추출!$P$2:$P$55723,집계!$C121,추출!$D$2:$D$55723,집계!$D121,추출!$O$2:$O$55723,"정상*",추출!$F$2:$F$55723,집계!AC$1,추출!$M$2:$M$55723,집계!AC$2,추출!$J$2:$J$55723,"&lt;="&amp;VLOOKUP(AC$2,환경!$A$3:$B$8,2),추출!$Q$2:$Q$55723,"A")</f>
        <v>0</v>
      </c>
      <c r="AD121" s="4">
        <f t="shared" ca="1" si="218"/>
        <v>0</v>
      </c>
      <c r="AE121" s="25">
        <f t="shared" ca="1" si="270"/>
        <v>0</v>
      </c>
    </row>
    <row r="122" spans="1:31">
      <c r="A122" s="4">
        <f>VLOOKUP($C122,환경!$T$3:$V$22,3,0)</f>
        <v>5</v>
      </c>
      <c r="B122" s="4" t="str">
        <f t="shared" ca="1" si="359"/>
        <v>자율</v>
      </c>
      <c r="C122" s="6" t="s">
        <v>40</v>
      </c>
      <c r="D122" s="7" t="s">
        <v>194</v>
      </c>
      <c r="E122" s="4">
        <f ca="1">SUMIFS(추출!$H$2:$H$55723,추출!$P$2:$P$55723,집계!$C122,추출!$D$2:$D$55723,집계!$D122,추출!$O$2:$O$55723,"정상*",추출!$F$2:$F$55723,집계!E$1,추출!$M$2:$M$55723,집계!E$2,추출!$J$2:$J$55723,"&lt;="&amp;VLOOKUP(E$2,환경!$A$3:$B$8,2),추출!$Q$2:$Q$55723,"A")</f>
        <v>0</v>
      </c>
      <c r="F122" s="4">
        <f ca="1">SUMIFS(추출!$H$2:$H$55723,추출!$P$2:$P$55723,집계!$C122,추출!$D$2:$D$55723,집계!$D122,추출!$O$2:$O$55723,"정상*",추출!$F$2:$F$55723,집계!F$1,추출!$M$2:$M$55723,집계!F$2,추출!$J$2:$J$55723,"&lt;="&amp;VLOOKUP(F$2,환경!$A$3:$B$8,2),추출!$Q$2:$Q$55723,"A")</f>
        <v>0</v>
      </c>
      <c r="G122" s="4">
        <f t="shared" ca="1" si="360"/>
        <v>0</v>
      </c>
      <c r="H122" s="4">
        <f ca="1">SUMIFS(추출!$H$2:$H$55723,추출!$P$2:$P$55723,집계!$C122,추출!$D$2:$D$55723,집계!$D122,추출!$O$2:$O$55723,"정상*",추출!$F$2:$F$55723,집계!H$1,추출!$M$2:$M$55723,집계!H$2,추출!$J$2:$J$55723,"&lt;="&amp;VLOOKUP(H$2,환경!$A$3:$B$8,2),추출!$Q$2:$Q$55723,"A")</f>
        <v>0</v>
      </c>
      <c r="I122" s="4">
        <f ca="1">SUMIFS(추출!$H$2:$H$55723,추출!$P$2:$P$55723,집계!$C122,추출!$D$2:$D$55723,집계!$D122,추출!$O$2:$O$55723,"정상*",추출!$F$2:$F$55723,집계!I$1,추출!$M$2:$M$55723,집계!I$2,추출!$J$2:$J$55723,"&lt;="&amp;VLOOKUP(I$2,환경!$A$3:$B$8,2),추출!$Q$2:$Q$55723,"A")</f>
        <v>0</v>
      </c>
      <c r="J122" s="4">
        <f t="shared" ca="1" si="361"/>
        <v>0</v>
      </c>
      <c r="K122" s="25">
        <f t="shared" ca="1" si="362"/>
        <v>0</v>
      </c>
      <c r="L122" s="4">
        <f ca="1">SUMIFS(추출!$H$2:$H$55723,추출!$P$2:$P$55723,집계!$C122,추출!$D$2:$D$55723,집계!$D122,추출!$O$2:$O$55723,"정상*",추출!$F$2:$F$55723,집계!L$1,추출!$M$2:$M$55723,집계!L$2,추출!$J$2:$J$55723,"&lt;="&amp;VLOOKUP(L$2,환경!$A$3:$B$8,2),추출!$Q$2:$Q$55723,"A")</f>
        <v>0</v>
      </c>
      <c r="M122" s="4">
        <f ca="1">SUMIFS(추출!$H$2:$H$55723,추출!$P$2:$P$55723,집계!$C122,추출!$D$2:$D$55723,집계!$D122,추출!$O$2:$O$55723,"정상*",추출!$F$2:$F$55723,집계!M$1,추출!$M$2:$M$55723,집계!M$2,추출!$J$2:$J$55723,"&lt;="&amp;VLOOKUP(M$2,환경!$A$3:$B$8,2),추출!$Q$2:$Q$55723,"A")</f>
        <v>0</v>
      </c>
      <c r="N122" s="4">
        <f t="shared" ca="1" si="363"/>
        <v>0</v>
      </c>
      <c r="O122" s="25">
        <f t="shared" ca="1" si="364"/>
        <v>0</v>
      </c>
      <c r="P122" s="4">
        <f ca="1">SUMIFS(추출!$H$2:$H$55723,추출!$P$2:$P$55723,집계!$C122,추출!$D$2:$D$55723,집계!$D122,추출!$O$2:$O$55723,"정상*",추출!$F$2:$F$55723,집계!P$1,추출!$M$2:$M$55723,집계!P$2,추출!$J$2:$J$55723,"&lt;="&amp;VLOOKUP(P$2,환경!$A$3:$B$8,2),추출!$Q$2:$Q$55723,"A")</f>
        <v>0</v>
      </c>
      <c r="Q122" s="4">
        <f ca="1">SUMIFS(추출!$H$2:$H$55723,추출!$P$2:$P$55723,집계!$C122,추출!$D$2:$D$55723,집계!$D122,추출!$O$2:$O$55723,"정상*",추출!$F$2:$F$55723,집계!Q$1,추출!$M$2:$M$55723,집계!Q$2,추출!$J$2:$J$55723,"&lt;="&amp;VLOOKUP(Q$2,환경!$A$3:$B$8,2),추출!$Q$2:$Q$55723,"A")</f>
        <v>0</v>
      </c>
      <c r="R122" s="4">
        <f t="shared" ca="1" si="365"/>
        <v>0</v>
      </c>
      <c r="S122" s="25">
        <f t="shared" ca="1" si="366"/>
        <v>0</v>
      </c>
      <c r="T122" s="4">
        <f ca="1">SUMIFS(추출!$H$2:$H$55723,추출!$P$2:$P$55723,집계!$C122,추출!$D$2:$D$55723,집계!$D122,추출!$O$2:$O$55723,"정상*",추출!$F$2:$F$55723,집계!T$1,추출!$M$2:$M$55723,집계!T$2,추출!$J$2:$J$55723,"&lt;="&amp;VLOOKUP(T$2,환경!$A$3:$B$8,2),추출!$Q$2:$Q$55723,"A")</f>
        <v>0</v>
      </c>
      <c r="U122" s="4">
        <f ca="1">SUMIFS(추출!$H$2:$H$55723,추출!$P$2:$P$55723,집계!$C122,추출!$D$2:$D$55723,집계!$D122,추출!$O$2:$O$55723,"정상*",추출!$F$2:$F$55723,집계!U$1,추출!$M$2:$M$55723,집계!U$2,추출!$J$2:$J$55723,"&lt;="&amp;VLOOKUP(U$2,환경!$A$3:$B$8,2),추출!$Q$2:$Q$55723,"A")</f>
        <v>0</v>
      </c>
      <c r="V122" s="4">
        <f t="shared" ca="1" si="367"/>
        <v>0</v>
      </c>
      <c r="W122" s="25">
        <f t="shared" ca="1" si="368"/>
        <v>0</v>
      </c>
      <c r="X122" s="4">
        <f ca="1">SUMIFS(추출!$H$2:$H$55723,추출!$P$2:$P$55723,집계!$C122,추출!$D$2:$D$55723,집계!$D122,추출!$O$2:$O$55723,"유지*",추출!$F$2:$F$55723,집계!X$1,추출!$M$2:$M$55723,집계!X$2,추출!$J$2:$J$55723,"&lt;="&amp;VLOOKUP(X$2,환경!$A$3:$B$8,2),추출!$Q$2:$Q$55723,"B")</f>
        <v>0</v>
      </c>
      <c r="Y122" s="4">
        <f ca="1">SUMIFS(추출!$H$2:$H$55723,추출!$P$2:$P$55723,집계!$C122,추출!$D$2:$D$55723,집계!$D122,추출!$O$2:$O$55723,"유지*",추출!$F$2:$F$55723,집계!Y$1,추출!$M$2:$M$55723,집계!Y$2,추출!$J$2:$J$55723,"&lt;="&amp;VLOOKUP(Y$2,환경!$A$3:$B$8,2),추출!$Q$2:$Q$55723,"B")</f>
        <v>0</v>
      </c>
      <c r="Z122" s="4">
        <f t="shared" ca="1" si="369"/>
        <v>0</v>
      </c>
      <c r="AA122" s="25">
        <f t="shared" ca="1" si="370"/>
        <v>0</v>
      </c>
      <c r="AB122" s="4">
        <f ca="1">SUMIFS(추출!$H$2:$H$55723,추출!$P$2:$P$55723,집계!$C122,추출!$D$2:$D$55723,집계!$D122,추출!$O$2:$O$55723,"정상*",추출!$F$2:$F$55723,집계!AB$1,추출!$M$2:$M$55723,집계!AB$2,추출!$J$2:$J$55723,"&lt;="&amp;VLOOKUP(AB$2,환경!$A$3:$B$8,2),추출!$Q$2:$Q$55723,"A")</f>
        <v>0</v>
      </c>
      <c r="AC122" s="4">
        <f ca="1">SUMIFS(추출!$H$2:$H$55723,추출!$P$2:$P$55723,집계!$C122,추출!$D$2:$D$55723,집계!$D122,추출!$O$2:$O$55723,"정상*",추출!$F$2:$F$55723,집계!AC$1,추출!$M$2:$M$55723,집계!AC$2,추출!$J$2:$J$55723,"&lt;="&amp;VLOOKUP(AC$2,환경!$A$3:$B$8,2),추출!$Q$2:$Q$55723,"A")</f>
        <v>0</v>
      </c>
      <c r="AD122" s="4">
        <f t="shared" ca="1" si="218"/>
        <v>0</v>
      </c>
      <c r="AE122" s="25">
        <f t="shared" ca="1" si="270"/>
        <v>0</v>
      </c>
    </row>
    <row r="123" spans="1:31">
      <c r="A123" s="4">
        <f>VLOOKUP($C123,환경!$T$3:$V$22,3,0)</f>
        <v>5</v>
      </c>
      <c r="B123" s="4" t="str">
        <f t="shared" ca="1" si="359"/>
        <v>자율</v>
      </c>
      <c r="C123" s="6" t="s">
        <v>40</v>
      </c>
      <c r="D123" s="7" t="s">
        <v>182</v>
      </c>
      <c r="E123" s="4">
        <f ca="1">SUMIFS(추출!$H$2:$H$55723,추출!$P$2:$P$55723,집계!$C123,추출!$D$2:$D$55723,집계!$D123,추출!$O$2:$O$55723,"정상*",추출!$F$2:$F$55723,집계!E$1,추출!$M$2:$M$55723,집계!E$2,추출!$J$2:$J$55723,"&lt;="&amp;VLOOKUP(E$2,환경!$A$3:$B$8,2),추출!$Q$2:$Q$55723,"A")</f>
        <v>38000</v>
      </c>
      <c r="F123" s="4">
        <f ca="1">SUMIFS(추출!$H$2:$H$55723,추출!$P$2:$P$55723,집계!$C123,추출!$D$2:$D$55723,집계!$D123,추출!$O$2:$O$55723,"정상*",추출!$F$2:$F$55723,집계!F$1,추출!$M$2:$M$55723,집계!F$2,추출!$J$2:$J$55723,"&lt;="&amp;VLOOKUP(F$2,환경!$A$3:$B$8,2),추출!$Q$2:$Q$55723,"A")</f>
        <v>0</v>
      </c>
      <c r="G123" s="4">
        <f t="shared" ca="1" si="360"/>
        <v>38000</v>
      </c>
      <c r="H123" s="4">
        <f ca="1">SUMIFS(추출!$H$2:$H$55723,추출!$P$2:$P$55723,집계!$C123,추출!$D$2:$D$55723,집계!$D123,추출!$O$2:$O$55723,"정상*",추출!$F$2:$F$55723,집계!H$1,추출!$M$2:$M$55723,집계!H$2,추출!$J$2:$J$55723,"&lt;="&amp;VLOOKUP(H$2,환경!$A$3:$B$8,2),추출!$Q$2:$Q$55723,"A")</f>
        <v>0</v>
      </c>
      <c r="I123" s="4">
        <f ca="1">SUMIFS(추출!$H$2:$H$55723,추출!$P$2:$P$55723,집계!$C123,추출!$D$2:$D$55723,집계!$D123,추출!$O$2:$O$55723,"정상*",추출!$F$2:$F$55723,집계!I$1,추출!$M$2:$M$55723,집계!I$2,추출!$J$2:$J$55723,"&lt;="&amp;VLOOKUP(I$2,환경!$A$3:$B$8,2),추출!$Q$2:$Q$55723,"A")</f>
        <v>0</v>
      </c>
      <c r="J123" s="4">
        <f t="shared" ca="1" si="361"/>
        <v>0</v>
      </c>
      <c r="K123" s="25">
        <f t="shared" ca="1" si="362"/>
        <v>38000</v>
      </c>
      <c r="L123" s="4">
        <f ca="1">SUMIFS(추출!$H$2:$H$55723,추출!$P$2:$P$55723,집계!$C123,추출!$D$2:$D$55723,집계!$D123,추출!$O$2:$O$55723,"정상*",추출!$F$2:$F$55723,집계!L$1,추출!$M$2:$M$55723,집계!L$2,추출!$J$2:$J$55723,"&lt;="&amp;VLOOKUP(L$2,환경!$A$3:$B$8,2),추출!$Q$2:$Q$55723,"A")</f>
        <v>0</v>
      </c>
      <c r="M123" s="4">
        <f ca="1">SUMIFS(추출!$H$2:$H$55723,추출!$P$2:$P$55723,집계!$C123,추출!$D$2:$D$55723,집계!$D123,추출!$O$2:$O$55723,"정상*",추출!$F$2:$F$55723,집계!M$1,추출!$M$2:$M$55723,집계!M$2,추출!$J$2:$J$55723,"&lt;="&amp;VLOOKUP(M$2,환경!$A$3:$B$8,2),추출!$Q$2:$Q$55723,"A")</f>
        <v>0</v>
      </c>
      <c r="N123" s="4">
        <f t="shared" ca="1" si="363"/>
        <v>0</v>
      </c>
      <c r="O123" s="25">
        <f t="shared" ca="1" si="364"/>
        <v>38000</v>
      </c>
      <c r="P123" s="4">
        <f ca="1">SUMIFS(추출!$H$2:$H$55723,추출!$P$2:$P$55723,집계!$C123,추출!$D$2:$D$55723,집계!$D123,추출!$O$2:$O$55723,"정상*",추출!$F$2:$F$55723,집계!P$1,추출!$M$2:$M$55723,집계!P$2,추출!$J$2:$J$55723,"&lt;="&amp;VLOOKUP(P$2,환경!$A$3:$B$8,2),추출!$Q$2:$Q$55723,"A")</f>
        <v>149500</v>
      </c>
      <c r="Q123" s="4">
        <f ca="1">SUMIFS(추출!$H$2:$H$55723,추출!$P$2:$P$55723,집계!$C123,추출!$D$2:$D$55723,집계!$D123,추출!$O$2:$O$55723,"정상*",추출!$F$2:$F$55723,집계!Q$1,추출!$M$2:$M$55723,집계!Q$2,추출!$J$2:$J$55723,"&lt;="&amp;VLOOKUP(Q$2,환경!$A$3:$B$8,2),추출!$Q$2:$Q$55723,"A")</f>
        <v>0</v>
      </c>
      <c r="R123" s="4">
        <f t="shared" ca="1" si="365"/>
        <v>149500</v>
      </c>
      <c r="S123" s="25">
        <f t="shared" ca="1" si="366"/>
        <v>-111500</v>
      </c>
      <c r="T123" s="4">
        <f ca="1">SUMIFS(추출!$H$2:$H$55723,추출!$P$2:$P$55723,집계!$C123,추출!$D$2:$D$55723,집계!$D123,추출!$O$2:$O$55723,"정상*",추출!$F$2:$F$55723,집계!T$1,추출!$M$2:$M$55723,집계!T$2,추출!$J$2:$J$55723,"&lt;="&amp;VLOOKUP(T$2,환경!$A$3:$B$8,2),추출!$Q$2:$Q$55723,"A")</f>
        <v>17204</v>
      </c>
      <c r="U123" s="4">
        <f ca="1">SUMIFS(추출!$H$2:$H$55723,추출!$P$2:$P$55723,집계!$C123,추출!$D$2:$D$55723,집계!$D123,추출!$O$2:$O$55723,"정상*",추출!$F$2:$F$55723,집계!U$1,추출!$M$2:$M$55723,집계!U$2,추출!$J$2:$J$55723,"&lt;="&amp;VLOOKUP(U$2,환경!$A$3:$B$8,2),추출!$Q$2:$Q$55723,"A")</f>
        <v>0</v>
      </c>
      <c r="V123" s="4">
        <f t="shared" ca="1" si="367"/>
        <v>17204</v>
      </c>
      <c r="W123" s="25">
        <f t="shared" ca="1" si="368"/>
        <v>20796</v>
      </c>
      <c r="X123" s="4">
        <f ca="1">SUMIFS(추출!$H$2:$H$55723,추출!$P$2:$P$55723,집계!$C123,추출!$D$2:$D$55723,집계!$D123,추출!$O$2:$O$55723,"유지*",추출!$F$2:$F$55723,집계!X$1,추출!$M$2:$M$55723,집계!X$2,추출!$J$2:$J$55723,"&lt;="&amp;VLOOKUP(X$2,환경!$A$3:$B$8,2),추출!$Q$2:$Q$55723,"B")</f>
        <v>38000</v>
      </c>
      <c r="Y123" s="4">
        <f ca="1">SUMIFS(추출!$H$2:$H$55723,추출!$P$2:$P$55723,집계!$C123,추출!$D$2:$D$55723,집계!$D123,추출!$O$2:$O$55723,"유지*",추출!$F$2:$F$55723,집계!Y$1,추출!$M$2:$M$55723,집계!Y$2,추출!$J$2:$J$55723,"&lt;="&amp;VLOOKUP(Y$2,환경!$A$3:$B$8,2),추출!$Q$2:$Q$55723,"B")</f>
        <v>0</v>
      </c>
      <c r="Z123" s="4">
        <f t="shared" ca="1" si="369"/>
        <v>38000</v>
      </c>
      <c r="AA123" s="25">
        <f t="shared" ca="1" si="370"/>
        <v>0</v>
      </c>
      <c r="AB123" s="4">
        <f ca="1">SUMIFS(추출!$H$2:$H$55723,추출!$P$2:$P$55723,집계!$C123,추출!$D$2:$D$55723,집계!$D123,추출!$O$2:$O$55723,"정상*",추출!$F$2:$F$55723,집계!AB$1,추출!$M$2:$M$55723,집계!AB$2,추출!$J$2:$J$55723,"&lt;="&amp;VLOOKUP(AB$2,환경!$A$3:$B$8,2),추출!$Q$2:$Q$55723,"A")</f>
        <v>0</v>
      </c>
      <c r="AC123" s="4">
        <f ca="1">SUMIFS(추출!$H$2:$H$55723,추출!$P$2:$P$55723,집계!$C123,추출!$D$2:$D$55723,집계!$D123,추출!$O$2:$O$55723,"정상*",추출!$F$2:$F$55723,집계!AC$1,추출!$M$2:$M$55723,집계!AC$2,추출!$J$2:$J$55723,"&lt;="&amp;VLOOKUP(AC$2,환경!$A$3:$B$8,2),추출!$Q$2:$Q$55723,"A")</f>
        <v>0</v>
      </c>
      <c r="AD123" s="4">
        <f t="shared" ca="1" si="218"/>
        <v>0</v>
      </c>
      <c r="AE123" s="25">
        <f t="shared" ca="1" si="270"/>
        <v>38000</v>
      </c>
    </row>
    <row r="124" spans="1:31">
      <c r="A124" s="4">
        <f>VLOOKUP($C124,환경!$T$3:$V$22,3,0)</f>
        <v>5</v>
      </c>
      <c r="B124" s="4" t="str">
        <f t="shared" ca="1" si="359"/>
        <v>자율</v>
      </c>
      <c r="C124" s="6" t="s">
        <v>40</v>
      </c>
      <c r="D124" s="7" t="s">
        <v>135</v>
      </c>
      <c r="E124" s="4">
        <f ca="1">SUMIFS(추출!$H$2:$H$55723,추출!$P$2:$P$55723,집계!$C124,추출!$D$2:$D$55723,집계!$D124,추출!$O$2:$O$55723,"정상*",추출!$F$2:$F$55723,집계!E$1,추출!$M$2:$M$55723,집계!E$2,추출!$J$2:$J$55723,"&lt;="&amp;VLOOKUP(E$2,환경!$A$3:$B$8,2),추출!$Q$2:$Q$55723,"A")</f>
        <v>0</v>
      </c>
      <c r="F124" s="4">
        <f ca="1">SUMIFS(추출!$H$2:$H$55723,추출!$P$2:$P$55723,집계!$C124,추출!$D$2:$D$55723,집계!$D124,추출!$O$2:$O$55723,"정상*",추출!$F$2:$F$55723,집계!F$1,추출!$M$2:$M$55723,집계!F$2,추출!$J$2:$J$55723,"&lt;="&amp;VLOOKUP(F$2,환경!$A$3:$B$8,2),추출!$Q$2:$Q$55723,"A")</f>
        <v>0</v>
      </c>
      <c r="G124" s="4">
        <f t="shared" ca="1" si="360"/>
        <v>0</v>
      </c>
      <c r="H124" s="4">
        <f ca="1">SUMIFS(추출!$H$2:$H$55723,추출!$P$2:$P$55723,집계!$C124,추출!$D$2:$D$55723,집계!$D124,추출!$O$2:$O$55723,"정상*",추출!$F$2:$F$55723,집계!H$1,추출!$M$2:$M$55723,집계!H$2,추출!$J$2:$J$55723,"&lt;="&amp;VLOOKUP(H$2,환경!$A$3:$B$8,2),추출!$Q$2:$Q$55723,"A")</f>
        <v>152799</v>
      </c>
      <c r="I124" s="4">
        <f ca="1">SUMIFS(추출!$H$2:$H$55723,추출!$P$2:$P$55723,집계!$C124,추출!$D$2:$D$55723,집계!$D124,추출!$O$2:$O$55723,"정상*",추출!$F$2:$F$55723,집계!I$1,추출!$M$2:$M$55723,집계!I$2,추출!$J$2:$J$55723,"&lt;="&amp;VLOOKUP(I$2,환경!$A$3:$B$8,2),추출!$Q$2:$Q$55723,"A")</f>
        <v>0</v>
      </c>
      <c r="J124" s="4">
        <f t="shared" ca="1" si="361"/>
        <v>152799</v>
      </c>
      <c r="K124" s="25">
        <f t="shared" ca="1" si="362"/>
        <v>-152799</v>
      </c>
      <c r="L124" s="4">
        <f ca="1">SUMIFS(추출!$H$2:$H$55723,추출!$P$2:$P$55723,집계!$C124,추출!$D$2:$D$55723,집계!$D124,추출!$O$2:$O$55723,"정상*",추출!$F$2:$F$55723,집계!L$1,추출!$M$2:$M$55723,집계!L$2,추출!$J$2:$J$55723,"&lt;="&amp;VLOOKUP(L$2,환경!$A$3:$B$8,2),추출!$Q$2:$Q$55723,"A")</f>
        <v>78193</v>
      </c>
      <c r="M124" s="4">
        <f ca="1">SUMIFS(추출!$H$2:$H$55723,추출!$P$2:$P$55723,집계!$C124,추출!$D$2:$D$55723,집계!$D124,추출!$O$2:$O$55723,"정상*",추출!$F$2:$F$55723,집계!M$1,추출!$M$2:$M$55723,집계!M$2,추출!$J$2:$J$55723,"&lt;="&amp;VLOOKUP(M$2,환경!$A$3:$B$8,2),추출!$Q$2:$Q$55723,"A")</f>
        <v>0</v>
      </c>
      <c r="N124" s="4">
        <f t="shared" ca="1" si="363"/>
        <v>78193</v>
      </c>
      <c r="O124" s="25">
        <f t="shared" ca="1" si="364"/>
        <v>-78193</v>
      </c>
      <c r="P124" s="4">
        <f ca="1">SUMIFS(추출!$H$2:$H$55723,추출!$P$2:$P$55723,집계!$C124,추출!$D$2:$D$55723,집계!$D124,추출!$O$2:$O$55723,"정상*",추출!$F$2:$F$55723,집계!P$1,추출!$M$2:$M$55723,집계!P$2,추출!$J$2:$J$55723,"&lt;="&amp;VLOOKUP(P$2,환경!$A$3:$B$8,2),추출!$Q$2:$Q$55723,"A")</f>
        <v>139983</v>
      </c>
      <c r="Q124" s="4">
        <f ca="1">SUMIFS(추출!$H$2:$H$55723,추출!$P$2:$P$55723,집계!$C124,추출!$D$2:$D$55723,집계!$D124,추출!$O$2:$O$55723,"정상*",추출!$F$2:$F$55723,집계!Q$1,추출!$M$2:$M$55723,집계!Q$2,추출!$J$2:$J$55723,"&lt;="&amp;VLOOKUP(Q$2,환경!$A$3:$B$8,2),추출!$Q$2:$Q$55723,"A")</f>
        <v>0</v>
      </c>
      <c r="R124" s="4">
        <f t="shared" ca="1" si="365"/>
        <v>139983</v>
      </c>
      <c r="S124" s="25">
        <f t="shared" ca="1" si="366"/>
        <v>-139983</v>
      </c>
      <c r="T124" s="4">
        <f ca="1">SUMIFS(추출!$H$2:$H$55723,추출!$P$2:$P$55723,집계!$C124,추출!$D$2:$D$55723,집계!$D124,추출!$O$2:$O$55723,"정상*",추출!$F$2:$F$55723,집계!T$1,추출!$M$2:$M$55723,집계!T$2,추출!$J$2:$J$55723,"&lt;="&amp;VLOOKUP(T$2,환경!$A$3:$B$8,2),추출!$Q$2:$Q$55723,"A")</f>
        <v>588760</v>
      </c>
      <c r="U124" s="4">
        <f ca="1">SUMIFS(추출!$H$2:$H$55723,추출!$P$2:$P$55723,집계!$C124,추출!$D$2:$D$55723,집계!$D124,추출!$O$2:$O$55723,"정상*",추출!$F$2:$F$55723,집계!U$1,추출!$M$2:$M$55723,집계!U$2,추출!$J$2:$J$55723,"&lt;="&amp;VLOOKUP(U$2,환경!$A$3:$B$8,2),추출!$Q$2:$Q$55723,"A")</f>
        <v>0</v>
      </c>
      <c r="V124" s="4">
        <f t="shared" ca="1" si="367"/>
        <v>588760</v>
      </c>
      <c r="W124" s="25">
        <f t="shared" ca="1" si="368"/>
        <v>-588760</v>
      </c>
      <c r="X124" s="4">
        <f ca="1">SUMIFS(추출!$H$2:$H$55723,추출!$P$2:$P$55723,집계!$C124,추출!$D$2:$D$55723,집계!$D124,추출!$O$2:$O$55723,"유지*",추출!$F$2:$F$55723,집계!X$1,추출!$M$2:$M$55723,집계!X$2,추출!$J$2:$J$55723,"&lt;="&amp;VLOOKUP(X$2,환경!$A$3:$B$8,2),추출!$Q$2:$Q$55723,"B")</f>
        <v>0</v>
      </c>
      <c r="Y124" s="4">
        <f ca="1">SUMIFS(추출!$H$2:$H$55723,추출!$P$2:$P$55723,집계!$C124,추출!$D$2:$D$55723,집계!$D124,추출!$O$2:$O$55723,"유지*",추출!$F$2:$F$55723,집계!Y$1,추출!$M$2:$M$55723,집계!Y$2,추출!$J$2:$J$55723,"&lt;="&amp;VLOOKUP(Y$2,환경!$A$3:$B$8,2),추출!$Q$2:$Q$55723,"B")</f>
        <v>0</v>
      </c>
      <c r="Z124" s="4">
        <f t="shared" ca="1" si="369"/>
        <v>0</v>
      </c>
      <c r="AA124" s="25">
        <f t="shared" ca="1" si="370"/>
        <v>0</v>
      </c>
      <c r="AB124" s="4">
        <f ca="1">SUMIFS(추출!$H$2:$H$55723,추출!$P$2:$P$55723,집계!$C124,추출!$D$2:$D$55723,집계!$D124,추출!$O$2:$O$55723,"정상*",추출!$F$2:$F$55723,집계!AB$1,추출!$M$2:$M$55723,집계!AB$2,추출!$J$2:$J$55723,"&lt;="&amp;VLOOKUP(AB$2,환경!$A$3:$B$8,2),추출!$Q$2:$Q$55723,"A")</f>
        <v>0</v>
      </c>
      <c r="AC124" s="4">
        <f ca="1">SUMIFS(추출!$H$2:$H$55723,추출!$P$2:$P$55723,집계!$C124,추출!$D$2:$D$55723,집계!$D124,추출!$O$2:$O$55723,"정상*",추출!$F$2:$F$55723,집계!AC$1,추출!$M$2:$M$55723,집계!AC$2,추출!$J$2:$J$55723,"&lt;="&amp;VLOOKUP(AC$2,환경!$A$3:$B$8,2),추출!$Q$2:$Q$55723,"A")</f>
        <v>0</v>
      </c>
      <c r="AD124" s="4">
        <f t="shared" ca="1" si="218"/>
        <v>0</v>
      </c>
      <c r="AE124" s="25">
        <f t="shared" ca="1" si="270"/>
        <v>0</v>
      </c>
    </row>
    <row r="125" spans="1:31">
      <c r="A125" s="4">
        <f>VLOOKUP($C125,환경!$T$3:$V$22,3,0)</f>
        <v>5</v>
      </c>
      <c r="B125" s="4" t="str">
        <f t="shared" ca="1" si="359"/>
        <v>직영</v>
      </c>
      <c r="C125" s="6" t="s">
        <v>43</v>
      </c>
      <c r="D125" s="7" t="s">
        <v>102</v>
      </c>
      <c r="E125" s="4">
        <f ca="1">SUMIFS(추출!$H$2:$H$55723,추출!$P$2:$P$55723,집계!$C125,추출!$D$2:$D$55723,집계!$D125,추출!$O$2:$O$55723,"정상*",추출!$F$2:$F$55723,집계!E$1,추출!$M$2:$M$55723,집계!E$2,추출!$J$2:$J$55723,"&lt;="&amp;VLOOKUP(E$2,환경!$A$3:$B$8,2),추출!$Q$2:$Q$55723,"A")</f>
        <v>30943</v>
      </c>
      <c r="F125" s="4">
        <f ca="1">SUMIFS(추출!$H$2:$H$55723,추출!$P$2:$P$55723,집계!$C125,추출!$D$2:$D$55723,집계!$D125,추출!$O$2:$O$55723,"정상*",추출!$F$2:$F$55723,집계!F$1,추출!$M$2:$M$55723,집계!F$2,추출!$J$2:$J$55723,"&lt;="&amp;VLOOKUP(F$2,환경!$A$3:$B$8,2),추출!$Q$2:$Q$55723,"A")</f>
        <v>0</v>
      </c>
      <c r="G125" s="4">
        <f t="shared" ca="1" si="360"/>
        <v>30943</v>
      </c>
      <c r="H125" s="4">
        <f ca="1">SUMIFS(추출!$H$2:$H$55723,추출!$P$2:$P$55723,집계!$C125,추출!$D$2:$D$55723,집계!$D125,추출!$O$2:$O$55723,"정상*",추출!$F$2:$F$55723,집계!H$1,추출!$M$2:$M$55723,집계!H$2,추출!$J$2:$J$55723,"&lt;="&amp;VLOOKUP(H$2,환경!$A$3:$B$8,2),추출!$Q$2:$Q$55723,"A")</f>
        <v>25060</v>
      </c>
      <c r="I125" s="4">
        <f ca="1">SUMIFS(추출!$H$2:$H$55723,추출!$P$2:$P$55723,집계!$C125,추출!$D$2:$D$55723,집계!$D125,추출!$O$2:$O$55723,"정상*",추출!$F$2:$F$55723,집계!I$1,추출!$M$2:$M$55723,집계!I$2,추출!$J$2:$J$55723,"&lt;="&amp;VLOOKUP(I$2,환경!$A$3:$B$8,2),추출!$Q$2:$Q$55723,"A")</f>
        <v>0</v>
      </c>
      <c r="J125" s="4">
        <f t="shared" ca="1" si="361"/>
        <v>25060</v>
      </c>
      <c r="K125" s="25">
        <f t="shared" ca="1" si="362"/>
        <v>5883</v>
      </c>
      <c r="L125" s="4">
        <f ca="1">SUMIFS(추출!$H$2:$H$55723,추출!$P$2:$P$55723,집계!$C125,추출!$D$2:$D$55723,집계!$D125,추출!$O$2:$O$55723,"정상*",추출!$F$2:$F$55723,집계!L$1,추출!$M$2:$M$55723,집계!L$2,추출!$J$2:$J$55723,"&lt;="&amp;VLOOKUP(L$2,환경!$A$3:$B$8,2),추출!$Q$2:$Q$55723,"A")</f>
        <v>210510</v>
      </c>
      <c r="M125" s="4">
        <f ca="1">SUMIFS(추출!$H$2:$H$55723,추출!$P$2:$P$55723,집계!$C125,추출!$D$2:$D$55723,집계!$D125,추출!$O$2:$O$55723,"정상*",추출!$F$2:$F$55723,집계!M$1,추출!$M$2:$M$55723,집계!M$2,추출!$J$2:$J$55723,"&lt;="&amp;VLOOKUP(M$2,환경!$A$3:$B$8,2),추출!$Q$2:$Q$55723,"A")</f>
        <v>0</v>
      </c>
      <c r="N125" s="4">
        <f t="shared" ca="1" si="363"/>
        <v>210510</v>
      </c>
      <c r="O125" s="25">
        <f t="shared" ca="1" si="364"/>
        <v>-179567</v>
      </c>
      <c r="P125" s="4">
        <f ca="1">SUMIFS(추출!$H$2:$H$55723,추출!$P$2:$P$55723,집계!$C125,추출!$D$2:$D$55723,집계!$D125,추출!$O$2:$O$55723,"정상*",추출!$F$2:$F$55723,집계!P$1,추출!$M$2:$M$55723,집계!P$2,추출!$J$2:$J$55723,"&lt;="&amp;VLOOKUP(P$2,환경!$A$3:$B$8,2),추출!$Q$2:$Q$55723,"A")</f>
        <v>52190</v>
      </c>
      <c r="Q125" s="4">
        <f ca="1">SUMIFS(추출!$H$2:$H$55723,추출!$P$2:$P$55723,집계!$C125,추출!$D$2:$D$55723,집계!$D125,추출!$O$2:$O$55723,"정상*",추출!$F$2:$F$55723,집계!Q$1,추출!$M$2:$M$55723,집계!Q$2,추출!$J$2:$J$55723,"&lt;="&amp;VLOOKUP(Q$2,환경!$A$3:$B$8,2),추출!$Q$2:$Q$55723,"A")</f>
        <v>0</v>
      </c>
      <c r="R125" s="4">
        <f t="shared" ca="1" si="365"/>
        <v>52190</v>
      </c>
      <c r="S125" s="25">
        <f t="shared" ca="1" si="366"/>
        <v>-21247</v>
      </c>
      <c r="T125" s="4">
        <f ca="1">SUMIFS(추출!$H$2:$H$55723,추출!$P$2:$P$55723,집계!$C125,추출!$D$2:$D$55723,집계!$D125,추출!$O$2:$O$55723,"정상*",추출!$F$2:$F$55723,집계!T$1,추출!$M$2:$M$55723,집계!T$2,추출!$J$2:$J$55723,"&lt;="&amp;VLOOKUP(T$2,환경!$A$3:$B$8,2),추출!$Q$2:$Q$55723,"A")</f>
        <v>11846</v>
      </c>
      <c r="U125" s="4">
        <f ca="1">SUMIFS(추출!$H$2:$H$55723,추출!$P$2:$P$55723,집계!$C125,추출!$D$2:$D$55723,집계!$D125,추출!$O$2:$O$55723,"정상*",추출!$F$2:$F$55723,집계!U$1,추출!$M$2:$M$55723,집계!U$2,추출!$J$2:$J$55723,"&lt;="&amp;VLOOKUP(U$2,환경!$A$3:$B$8,2),추출!$Q$2:$Q$55723,"A")</f>
        <v>70450</v>
      </c>
      <c r="V125" s="4">
        <f t="shared" ca="1" si="367"/>
        <v>82296</v>
      </c>
      <c r="W125" s="25">
        <f t="shared" ca="1" si="368"/>
        <v>-51353</v>
      </c>
      <c r="X125" s="4">
        <f ca="1">SUMIFS(추출!$H$2:$H$55723,추출!$P$2:$P$55723,집계!$C125,추출!$D$2:$D$55723,집계!$D125,추출!$O$2:$O$55723,"유지*",추출!$F$2:$F$55723,집계!X$1,추출!$M$2:$M$55723,집계!X$2,추출!$J$2:$J$55723,"&lt;="&amp;VLOOKUP(X$2,환경!$A$3:$B$8,2),추출!$Q$2:$Q$55723,"B")</f>
        <v>0</v>
      </c>
      <c r="Y125" s="4">
        <f ca="1">SUMIFS(추출!$H$2:$H$55723,추출!$P$2:$P$55723,집계!$C125,추출!$D$2:$D$55723,집계!$D125,추출!$O$2:$O$55723,"유지*",추출!$F$2:$F$55723,집계!Y$1,추출!$M$2:$M$55723,집계!Y$2,추출!$J$2:$J$55723,"&lt;="&amp;VLOOKUP(Y$2,환경!$A$3:$B$8,2),추출!$Q$2:$Q$55723,"B")</f>
        <v>0</v>
      </c>
      <c r="Z125" s="4">
        <f t="shared" ca="1" si="369"/>
        <v>0</v>
      </c>
      <c r="AA125" s="25">
        <f t="shared" ca="1" si="370"/>
        <v>30943</v>
      </c>
      <c r="AB125" s="4">
        <f ca="1">SUMIFS(추출!$H$2:$H$55723,추출!$P$2:$P$55723,집계!$C125,추출!$D$2:$D$55723,집계!$D125,추출!$O$2:$O$55723,"정상*",추출!$F$2:$F$55723,집계!AB$1,추출!$M$2:$M$55723,집계!AB$2,추출!$J$2:$J$55723,"&lt;="&amp;VLOOKUP(AB$2,환경!$A$3:$B$8,2),추출!$Q$2:$Q$55723,"A")</f>
        <v>0</v>
      </c>
      <c r="AC125" s="4">
        <f ca="1">SUMIFS(추출!$H$2:$H$55723,추출!$P$2:$P$55723,집계!$C125,추출!$D$2:$D$55723,집계!$D125,추출!$O$2:$O$55723,"정상*",추출!$F$2:$F$55723,집계!AC$1,추출!$M$2:$M$55723,집계!AC$2,추출!$J$2:$J$55723,"&lt;="&amp;VLOOKUP(AC$2,환경!$A$3:$B$8,2),추출!$Q$2:$Q$55723,"A")</f>
        <v>0</v>
      </c>
      <c r="AD125" s="4">
        <f t="shared" ca="1" si="218"/>
        <v>0</v>
      </c>
      <c r="AE125" s="25">
        <f t="shared" ca="1" si="270"/>
        <v>30943</v>
      </c>
    </row>
    <row r="126" spans="1:31" s="2" customFormat="1">
      <c r="A126" s="4">
        <f>VLOOKUP($C126,환경!$T$3:$V$22,3,0)</f>
        <v>5</v>
      </c>
      <c r="B126" s="4" t="str">
        <f t="shared" ca="1" si="359"/>
        <v>직영</v>
      </c>
      <c r="C126" s="6" t="s">
        <v>43</v>
      </c>
      <c r="D126" s="7" t="s">
        <v>547</v>
      </c>
      <c r="E126" s="4">
        <f ca="1">SUMIFS(추출!$H$2:$H$55723,추출!$P$2:$P$55723,집계!$C126,추출!$D$2:$D$55723,집계!$D126,추출!$O$2:$O$55723,"정상*",추출!$F$2:$F$55723,집계!E$1,추출!$M$2:$M$55723,집계!E$2,추출!$J$2:$J$55723,"&lt;="&amp;VLOOKUP(E$2,환경!$A$3:$B$8,2),추출!$Q$2:$Q$55723,"A")</f>
        <v>0</v>
      </c>
      <c r="F126" s="4">
        <f ca="1">SUMIFS(추출!$H$2:$H$55723,추출!$P$2:$P$55723,집계!$C126,추출!$D$2:$D$55723,집계!$D126,추출!$O$2:$O$55723,"정상*",추출!$F$2:$F$55723,집계!F$1,추출!$M$2:$M$55723,집계!F$2,추출!$J$2:$J$55723,"&lt;="&amp;VLOOKUP(F$2,환경!$A$3:$B$8,2),추출!$Q$2:$Q$55723,"A")</f>
        <v>0</v>
      </c>
      <c r="G126" s="4">
        <f t="shared" ref="G126" ca="1" si="445">SUM(E126:F126)</f>
        <v>0</v>
      </c>
      <c r="H126" s="4">
        <f ca="1">SUMIFS(추출!$H$2:$H$55723,추출!$P$2:$P$55723,집계!$C126,추출!$D$2:$D$55723,집계!$D126,추출!$O$2:$O$55723,"정상*",추출!$F$2:$F$55723,집계!H$1,추출!$M$2:$M$55723,집계!H$2,추출!$J$2:$J$55723,"&lt;="&amp;VLOOKUP(H$2,환경!$A$3:$B$8,2),추출!$Q$2:$Q$55723,"A")</f>
        <v>0</v>
      </c>
      <c r="I126" s="4">
        <f ca="1">SUMIFS(추출!$H$2:$H$55723,추출!$P$2:$P$55723,집계!$C126,추출!$D$2:$D$55723,집계!$D126,추출!$O$2:$O$55723,"정상*",추출!$F$2:$F$55723,집계!I$1,추출!$M$2:$M$55723,집계!I$2,추출!$J$2:$J$55723,"&lt;="&amp;VLOOKUP(I$2,환경!$A$3:$B$8,2),추출!$Q$2:$Q$55723,"A")</f>
        <v>0</v>
      </c>
      <c r="J126" s="4">
        <f t="shared" ref="J126" ca="1" si="446">SUM(H126:I126)</f>
        <v>0</v>
      </c>
      <c r="K126" s="25">
        <f t="shared" ref="K126" ca="1" si="447">G126-J126</f>
        <v>0</v>
      </c>
      <c r="L126" s="4">
        <f ca="1">SUMIFS(추출!$H$2:$H$55723,추출!$P$2:$P$55723,집계!$C126,추출!$D$2:$D$55723,집계!$D126,추출!$O$2:$O$55723,"정상*",추출!$F$2:$F$55723,집계!L$1,추출!$M$2:$M$55723,집계!L$2,추출!$J$2:$J$55723,"&lt;="&amp;VLOOKUP(L$2,환경!$A$3:$B$8,2),추출!$Q$2:$Q$55723,"A")</f>
        <v>0</v>
      </c>
      <c r="M126" s="4">
        <f ca="1">SUMIFS(추출!$H$2:$H$55723,추출!$P$2:$P$55723,집계!$C126,추출!$D$2:$D$55723,집계!$D126,추출!$O$2:$O$55723,"정상*",추출!$F$2:$F$55723,집계!M$1,추출!$M$2:$M$55723,집계!M$2,추출!$J$2:$J$55723,"&lt;="&amp;VLOOKUP(M$2,환경!$A$3:$B$8,2),추출!$Q$2:$Q$55723,"A")</f>
        <v>0</v>
      </c>
      <c r="N126" s="4">
        <f t="shared" ref="N126" ca="1" si="448">SUM(L126:M126)</f>
        <v>0</v>
      </c>
      <c r="O126" s="25">
        <f t="shared" ref="O126" ca="1" si="449">G126-N126</f>
        <v>0</v>
      </c>
      <c r="P126" s="4">
        <f ca="1">SUMIFS(추출!$H$2:$H$55723,추출!$P$2:$P$55723,집계!$C126,추출!$D$2:$D$55723,집계!$D126,추출!$O$2:$O$55723,"정상*",추출!$F$2:$F$55723,집계!P$1,추출!$M$2:$M$55723,집계!P$2,추출!$J$2:$J$55723,"&lt;="&amp;VLOOKUP(P$2,환경!$A$3:$B$8,2),추출!$Q$2:$Q$55723,"A")</f>
        <v>0</v>
      </c>
      <c r="Q126" s="4">
        <f ca="1">SUMIFS(추출!$H$2:$H$55723,추출!$P$2:$P$55723,집계!$C126,추출!$D$2:$D$55723,집계!$D126,추출!$O$2:$O$55723,"정상*",추출!$F$2:$F$55723,집계!Q$1,추출!$M$2:$M$55723,집계!Q$2,추출!$J$2:$J$55723,"&lt;="&amp;VLOOKUP(Q$2,환경!$A$3:$B$8,2),추출!$Q$2:$Q$55723,"A")</f>
        <v>0</v>
      </c>
      <c r="R126" s="4">
        <f t="shared" ref="R126" ca="1" si="450">SUM(P126:Q126)</f>
        <v>0</v>
      </c>
      <c r="S126" s="25">
        <f t="shared" ref="S126" ca="1" si="451">G126-R126</f>
        <v>0</v>
      </c>
      <c r="T126" s="4">
        <f ca="1">SUMIFS(추출!$H$2:$H$55723,추출!$P$2:$P$55723,집계!$C126,추출!$D$2:$D$55723,집계!$D126,추출!$O$2:$O$55723,"정상*",추출!$F$2:$F$55723,집계!T$1,추출!$M$2:$M$55723,집계!T$2,추출!$J$2:$J$55723,"&lt;="&amp;VLOOKUP(T$2,환경!$A$3:$B$8,2),추출!$Q$2:$Q$55723,"A")</f>
        <v>0</v>
      </c>
      <c r="U126" s="4">
        <f ca="1">SUMIFS(추출!$H$2:$H$55723,추출!$P$2:$P$55723,집계!$C126,추출!$D$2:$D$55723,집계!$D126,추출!$O$2:$O$55723,"정상*",추출!$F$2:$F$55723,집계!U$1,추출!$M$2:$M$55723,집계!U$2,추출!$J$2:$J$55723,"&lt;="&amp;VLOOKUP(U$2,환경!$A$3:$B$8,2),추출!$Q$2:$Q$55723,"A")</f>
        <v>0</v>
      </c>
      <c r="V126" s="4">
        <f t="shared" ref="V126" ca="1" si="452">SUM(T126:U126)</f>
        <v>0</v>
      </c>
      <c r="W126" s="25">
        <f t="shared" ref="W126" ca="1" si="453">G126-V126</f>
        <v>0</v>
      </c>
      <c r="X126" s="4">
        <f ca="1">SUMIFS(추출!$H$2:$H$55723,추출!$P$2:$P$55723,집계!$C126,추출!$D$2:$D$55723,집계!$D126,추출!$O$2:$O$55723,"유지*",추출!$F$2:$F$55723,집계!X$1,추출!$M$2:$M$55723,집계!X$2,추출!$J$2:$J$55723,"&lt;="&amp;VLOOKUP(X$2,환경!$A$3:$B$8,2),추출!$Q$2:$Q$55723,"B")</f>
        <v>0</v>
      </c>
      <c r="Y126" s="4">
        <f ca="1">SUMIFS(추출!$H$2:$H$55723,추출!$P$2:$P$55723,집계!$C126,추출!$D$2:$D$55723,집계!$D126,추출!$O$2:$O$55723,"유지*",추출!$F$2:$F$55723,집계!Y$1,추출!$M$2:$M$55723,집계!Y$2,추출!$J$2:$J$55723,"&lt;="&amp;VLOOKUP(Y$2,환경!$A$3:$B$8,2),추출!$Q$2:$Q$55723,"B")</f>
        <v>0</v>
      </c>
      <c r="Z126" s="4">
        <f t="shared" ref="Z126" ca="1" si="454">SUM(X126:Y126)</f>
        <v>0</v>
      </c>
      <c r="AA126" s="25">
        <f t="shared" ref="AA126" ca="1" si="455">G126-Z126</f>
        <v>0</v>
      </c>
      <c r="AB126" s="4">
        <f ca="1">SUMIFS(추출!$H$2:$H$55723,추출!$P$2:$P$55723,집계!$C126,추출!$D$2:$D$55723,집계!$D126,추출!$O$2:$O$55723,"정상*",추출!$F$2:$F$55723,집계!AB$1,추출!$M$2:$M$55723,집계!AB$2,추출!$J$2:$J$55723,"&lt;="&amp;VLOOKUP(AB$2,환경!$A$3:$B$8,2),추출!$Q$2:$Q$55723,"A")</f>
        <v>0</v>
      </c>
      <c r="AC126" s="4">
        <f ca="1">SUMIFS(추출!$H$2:$H$55723,추출!$P$2:$P$55723,집계!$C126,추출!$D$2:$D$55723,집계!$D126,추출!$O$2:$O$55723,"정상*",추출!$F$2:$F$55723,집계!AC$1,추출!$M$2:$M$55723,집계!AC$2,추출!$J$2:$J$55723,"&lt;="&amp;VLOOKUP(AC$2,환경!$A$3:$B$8,2),추출!$Q$2:$Q$55723,"A")</f>
        <v>0</v>
      </c>
      <c r="AD126" s="4">
        <f t="shared" ref="AD126" ca="1" si="456">SUM(AB126:AC126)</f>
        <v>0</v>
      </c>
      <c r="AE126" s="25">
        <f t="shared" ref="AE126" ca="1" si="457">G126-AD126</f>
        <v>0</v>
      </c>
    </row>
    <row r="127" spans="1:31">
      <c r="A127" s="4">
        <f>VLOOKUP($C127,환경!$T$3:$V$22,3,0)</f>
        <v>5</v>
      </c>
      <c r="B127" s="4" t="str">
        <f t="shared" ca="1" si="359"/>
        <v>직영</v>
      </c>
      <c r="C127" s="6" t="s">
        <v>43</v>
      </c>
      <c r="D127" s="7" t="s">
        <v>193</v>
      </c>
      <c r="E127" s="4">
        <f ca="1">SUMIFS(추출!$H$2:$H$55723,추출!$P$2:$P$55723,집계!$C127,추출!$D$2:$D$55723,집계!$D127,추출!$O$2:$O$55723,"정상*",추출!$F$2:$F$55723,집계!E$1,추출!$M$2:$M$55723,집계!E$2,추출!$J$2:$J$55723,"&lt;="&amp;VLOOKUP(E$2,환경!$A$3:$B$8,2),추출!$Q$2:$Q$55723,"A")</f>
        <v>0</v>
      </c>
      <c r="F127" s="4">
        <f ca="1">SUMIFS(추출!$H$2:$H$55723,추출!$P$2:$P$55723,집계!$C127,추출!$D$2:$D$55723,집계!$D127,추출!$O$2:$O$55723,"정상*",추출!$F$2:$F$55723,집계!F$1,추출!$M$2:$M$55723,집계!F$2,추출!$J$2:$J$55723,"&lt;="&amp;VLOOKUP(F$2,환경!$A$3:$B$8,2),추출!$Q$2:$Q$55723,"A")</f>
        <v>0</v>
      </c>
      <c r="G127" s="4">
        <f t="shared" ca="1" si="360"/>
        <v>0</v>
      </c>
      <c r="H127" s="4">
        <f ca="1">SUMIFS(추출!$H$2:$H$55723,추출!$P$2:$P$55723,집계!$C127,추출!$D$2:$D$55723,집계!$D127,추출!$O$2:$O$55723,"정상*",추출!$F$2:$F$55723,집계!H$1,추출!$M$2:$M$55723,집계!H$2,추출!$J$2:$J$55723,"&lt;="&amp;VLOOKUP(H$2,환경!$A$3:$B$8,2),추출!$Q$2:$Q$55723,"A")</f>
        <v>0</v>
      </c>
      <c r="I127" s="4">
        <f ca="1">SUMIFS(추출!$H$2:$H$55723,추출!$P$2:$P$55723,집계!$C127,추출!$D$2:$D$55723,집계!$D127,추출!$O$2:$O$55723,"정상*",추출!$F$2:$F$55723,집계!I$1,추출!$M$2:$M$55723,집계!I$2,추출!$J$2:$J$55723,"&lt;="&amp;VLOOKUP(I$2,환경!$A$3:$B$8,2),추출!$Q$2:$Q$55723,"A")</f>
        <v>0</v>
      </c>
      <c r="J127" s="4">
        <f t="shared" ca="1" si="361"/>
        <v>0</v>
      </c>
      <c r="K127" s="25">
        <f t="shared" ca="1" si="362"/>
        <v>0</v>
      </c>
      <c r="L127" s="4">
        <f ca="1">SUMIFS(추출!$H$2:$H$55723,추출!$P$2:$P$55723,집계!$C127,추출!$D$2:$D$55723,집계!$D127,추출!$O$2:$O$55723,"정상*",추출!$F$2:$F$55723,집계!L$1,추출!$M$2:$M$55723,집계!L$2,추출!$J$2:$J$55723,"&lt;="&amp;VLOOKUP(L$2,환경!$A$3:$B$8,2),추출!$Q$2:$Q$55723,"A")</f>
        <v>0</v>
      </c>
      <c r="M127" s="4">
        <f ca="1">SUMIFS(추출!$H$2:$H$55723,추출!$P$2:$P$55723,집계!$C127,추출!$D$2:$D$55723,집계!$D127,추출!$O$2:$O$55723,"정상*",추출!$F$2:$F$55723,집계!M$1,추출!$M$2:$M$55723,집계!M$2,추출!$J$2:$J$55723,"&lt;="&amp;VLOOKUP(M$2,환경!$A$3:$B$8,2),추출!$Q$2:$Q$55723,"A")</f>
        <v>0</v>
      </c>
      <c r="N127" s="4">
        <f t="shared" ca="1" si="363"/>
        <v>0</v>
      </c>
      <c r="O127" s="25">
        <f t="shared" ca="1" si="364"/>
        <v>0</v>
      </c>
      <c r="P127" s="4">
        <f ca="1">SUMIFS(추출!$H$2:$H$55723,추출!$P$2:$P$55723,집계!$C127,추출!$D$2:$D$55723,집계!$D127,추출!$O$2:$O$55723,"정상*",추출!$F$2:$F$55723,집계!P$1,추출!$M$2:$M$55723,집계!P$2,추출!$J$2:$J$55723,"&lt;="&amp;VLOOKUP(P$2,환경!$A$3:$B$8,2),추출!$Q$2:$Q$55723,"A")</f>
        <v>0</v>
      </c>
      <c r="Q127" s="4">
        <f ca="1">SUMIFS(추출!$H$2:$H$55723,추출!$P$2:$P$55723,집계!$C127,추출!$D$2:$D$55723,집계!$D127,추출!$O$2:$O$55723,"정상*",추출!$F$2:$F$55723,집계!Q$1,추출!$M$2:$M$55723,집계!Q$2,추출!$J$2:$J$55723,"&lt;="&amp;VLOOKUP(Q$2,환경!$A$3:$B$8,2),추출!$Q$2:$Q$55723,"A")</f>
        <v>0</v>
      </c>
      <c r="R127" s="4">
        <f t="shared" ca="1" si="365"/>
        <v>0</v>
      </c>
      <c r="S127" s="25">
        <f t="shared" ca="1" si="366"/>
        <v>0</v>
      </c>
      <c r="T127" s="4">
        <f ca="1">SUMIFS(추출!$H$2:$H$55723,추출!$P$2:$P$55723,집계!$C127,추출!$D$2:$D$55723,집계!$D127,추출!$O$2:$O$55723,"정상*",추출!$F$2:$F$55723,집계!T$1,추출!$M$2:$M$55723,집계!T$2,추출!$J$2:$J$55723,"&lt;="&amp;VLOOKUP(T$2,환경!$A$3:$B$8,2),추출!$Q$2:$Q$55723,"A")</f>
        <v>0</v>
      </c>
      <c r="U127" s="4">
        <f ca="1">SUMIFS(추출!$H$2:$H$55723,추출!$P$2:$P$55723,집계!$C127,추출!$D$2:$D$55723,집계!$D127,추출!$O$2:$O$55723,"정상*",추출!$F$2:$F$55723,집계!U$1,추출!$M$2:$M$55723,집계!U$2,추출!$J$2:$J$55723,"&lt;="&amp;VLOOKUP(U$2,환경!$A$3:$B$8,2),추출!$Q$2:$Q$55723,"A")</f>
        <v>0</v>
      </c>
      <c r="V127" s="4">
        <f t="shared" ca="1" si="367"/>
        <v>0</v>
      </c>
      <c r="W127" s="25">
        <f t="shared" ca="1" si="368"/>
        <v>0</v>
      </c>
      <c r="X127" s="4">
        <f ca="1">SUMIFS(추출!$H$2:$H$55723,추출!$P$2:$P$55723,집계!$C127,추출!$D$2:$D$55723,집계!$D127,추출!$O$2:$O$55723,"유지*",추출!$F$2:$F$55723,집계!X$1,추출!$M$2:$M$55723,집계!X$2,추출!$J$2:$J$55723,"&lt;="&amp;VLOOKUP(X$2,환경!$A$3:$B$8,2),추출!$Q$2:$Q$55723,"B")</f>
        <v>0</v>
      </c>
      <c r="Y127" s="4">
        <f ca="1">SUMIFS(추출!$H$2:$H$55723,추출!$P$2:$P$55723,집계!$C127,추출!$D$2:$D$55723,집계!$D127,추출!$O$2:$O$55723,"유지*",추출!$F$2:$F$55723,집계!Y$1,추출!$M$2:$M$55723,집계!Y$2,추출!$J$2:$J$55723,"&lt;="&amp;VLOOKUP(Y$2,환경!$A$3:$B$8,2),추출!$Q$2:$Q$55723,"B")</f>
        <v>0</v>
      </c>
      <c r="Z127" s="4">
        <f t="shared" ca="1" si="369"/>
        <v>0</v>
      </c>
      <c r="AA127" s="25">
        <f t="shared" ca="1" si="370"/>
        <v>0</v>
      </c>
      <c r="AB127" s="4">
        <f ca="1">SUMIFS(추출!$H$2:$H$55723,추출!$P$2:$P$55723,집계!$C127,추출!$D$2:$D$55723,집계!$D127,추출!$O$2:$O$55723,"정상*",추출!$F$2:$F$55723,집계!AB$1,추출!$M$2:$M$55723,집계!AB$2,추출!$J$2:$J$55723,"&lt;="&amp;VLOOKUP(AB$2,환경!$A$3:$B$8,2),추출!$Q$2:$Q$55723,"A")</f>
        <v>0</v>
      </c>
      <c r="AC127" s="4">
        <f ca="1">SUMIFS(추출!$H$2:$H$55723,추출!$P$2:$P$55723,집계!$C127,추출!$D$2:$D$55723,집계!$D127,추출!$O$2:$O$55723,"정상*",추출!$F$2:$F$55723,집계!AC$1,추출!$M$2:$M$55723,집계!AC$2,추출!$J$2:$J$55723,"&lt;="&amp;VLOOKUP(AC$2,환경!$A$3:$B$8,2),추출!$Q$2:$Q$55723,"A")</f>
        <v>0</v>
      </c>
      <c r="AD127" s="4">
        <f t="shared" ca="1" si="218"/>
        <v>0</v>
      </c>
      <c r="AE127" s="25">
        <f t="shared" ca="1" si="270"/>
        <v>0</v>
      </c>
    </row>
    <row r="128" spans="1:31">
      <c r="A128" s="4">
        <f>VLOOKUP($C128,환경!$T$3:$V$22,3,0)</f>
        <v>5</v>
      </c>
      <c r="B128" s="4" t="str">
        <f t="shared" ca="1" si="359"/>
        <v>직영</v>
      </c>
      <c r="C128" s="6" t="s">
        <v>43</v>
      </c>
      <c r="D128" s="7" t="s">
        <v>64</v>
      </c>
      <c r="E128" s="4">
        <f ca="1">SUMIFS(추출!$H$2:$H$55723,추출!$P$2:$P$55723,집계!$C128,추출!$D$2:$D$55723,집계!$D128,추출!$O$2:$O$55723,"정상*",추출!$F$2:$F$55723,집계!E$1,추출!$M$2:$M$55723,집계!E$2,추출!$J$2:$J$55723,"&lt;="&amp;VLOOKUP(E$2,환경!$A$3:$B$8,2),추출!$Q$2:$Q$55723,"A")</f>
        <v>97620</v>
      </c>
      <c r="F128" s="4">
        <f ca="1">SUMIFS(추출!$H$2:$H$55723,추출!$P$2:$P$55723,집계!$C128,추출!$D$2:$D$55723,집계!$D128,추출!$O$2:$O$55723,"정상*",추출!$F$2:$F$55723,집계!F$1,추출!$M$2:$M$55723,집계!F$2,추출!$J$2:$J$55723,"&lt;="&amp;VLOOKUP(F$2,환경!$A$3:$B$8,2),추출!$Q$2:$Q$55723,"A")</f>
        <v>0</v>
      </c>
      <c r="G128" s="4">
        <f t="shared" ca="1" si="360"/>
        <v>97620</v>
      </c>
      <c r="H128" s="4">
        <f ca="1">SUMIFS(추출!$H$2:$H$55723,추출!$P$2:$P$55723,집계!$C128,추출!$D$2:$D$55723,집계!$D128,추출!$O$2:$O$55723,"정상*",추출!$F$2:$F$55723,집계!H$1,추출!$M$2:$M$55723,집계!H$2,추출!$J$2:$J$55723,"&lt;="&amp;VLOOKUP(H$2,환경!$A$3:$B$8,2),추출!$Q$2:$Q$55723,"A")</f>
        <v>0</v>
      </c>
      <c r="I128" s="4">
        <f ca="1">SUMIFS(추출!$H$2:$H$55723,추출!$P$2:$P$55723,집계!$C128,추출!$D$2:$D$55723,집계!$D128,추출!$O$2:$O$55723,"정상*",추출!$F$2:$F$55723,집계!I$1,추출!$M$2:$M$55723,집계!I$2,추출!$J$2:$J$55723,"&lt;="&amp;VLOOKUP(I$2,환경!$A$3:$B$8,2),추출!$Q$2:$Q$55723,"A")</f>
        <v>0</v>
      </c>
      <c r="J128" s="4">
        <f t="shared" ca="1" si="361"/>
        <v>0</v>
      </c>
      <c r="K128" s="25">
        <f t="shared" ca="1" si="362"/>
        <v>97620</v>
      </c>
      <c r="L128" s="4">
        <f ca="1">SUMIFS(추출!$H$2:$H$55723,추출!$P$2:$P$55723,집계!$C128,추출!$D$2:$D$55723,집계!$D128,추출!$O$2:$O$55723,"정상*",추출!$F$2:$F$55723,집계!L$1,추출!$M$2:$M$55723,집계!L$2,추출!$J$2:$J$55723,"&lt;="&amp;VLOOKUP(L$2,환경!$A$3:$B$8,2),추출!$Q$2:$Q$55723,"A")</f>
        <v>0</v>
      </c>
      <c r="M128" s="4">
        <f ca="1">SUMIFS(추출!$H$2:$H$55723,추출!$P$2:$P$55723,집계!$C128,추출!$D$2:$D$55723,집계!$D128,추출!$O$2:$O$55723,"정상*",추출!$F$2:$F$55723,집계!M$1,추출!$M$2:$M$55723,집계!M$2,추출!$J$2:$J$55723,"&lt;="&amp;VLOOKUP(M$2,환경!$A$3:$B$8,2),추출!$Q$2:$Q$55723,"A")</f>
        <v>0</v>
      </c>
      <c r="N128" s="4">
        <f t="shared" ca="1" si="363"/>
        <v>0</v>
      </c>
      <c r="O128" s="25">
        <f t="shared" ca="1" si="364"/>
        <v>97620</v>
      </c>
      <c r="P128" s="4">
        <f ca="1">SUMIFS(추출!$H$2:$H$55723,추출!$P$2:$P$55723,집계!$C128,추출!$D$2:$D$55723,집계!$D128,추출!$O$2:$O$55723,"정상*",추출!$F$2:$F$55723,집계!P$1,추출!$M$2:$M$55723,집계!P$2,추출!$J$2:$J$55723,"&lt;="&amp;VLOOKUP(P$2,환경!$A$3:$B$8,2),추출!$Q$2:$Q$55723,"A")</f>
        <v>90204</v>
      </c>
      <c r="Q128" s="4">
        <f ca="1">SUMIFS(추출!$H$2:$H$55723,추출!$P$2:$P$55723,집계!$C128,추출!$D$2:$D$55723,집계!$D128,추출!$O$2:$O$55723,"정상*",추출!$F$2:$F$55723,집계!Q$1,추출!$M$2:$M$55723,집계!Q$2,추출!$J$2:$J$55723,"&lt;="&amp;VLOOKUP(Q$2,환경!$A$3:$B$8,2),추출!$Q$2:$Q$55723,"A")</f>
        <v>0</v>
      </c>
      <c r="R128" s="4">
        <f t="shared" ca="1" si="365"/>
        <v>90204</v>
      </c>
      <c r="S128" s="25">
        <f t="shared" ca="1" si="366"/>
        <v>7416</v>
      </c>
      <c r="T128" s="4">
        <f ca="1">SUMIFS(추출!$H$2:$H$55723,추출!$P$2:$P$55723,집계!$C128,추출!$D$2:$D$55723,집계!$D128,추출!$O$2:$O$55723,"정상*",추출!$F$2:$F$55723,집계!T$1,추출!$M$2:$M$55723,집계!T$2,추출!$J$2:$J$55723,"&lt;="&amp;VLOOKUP(T$2,환경!$A$3:$B$8,2),추출!$Q$2:$Q$55723,"A")</f>
        <v>86450</v>
      </c>
      <c r="U128" s="4">
        <f ca="1">SUMIFS(추출!$H$2:$H$55723,추출!$P$2:$P$55723,집계!$C128,추출!$D$2:$D$55723,집계!$D128,추출!$O$2:$O$55723,"정상*",추출!$F$2:$F$55723,집계!U$1,추출!$M$2:$M$55723,집계!U$2,추출!$J$2:$J$55723,"&lt;="&amp;VLOOKUP(U$2,환경!$A$3:$B$8,2),추출!$Q$2:$Q$55723,"A")</f>
        <v>0</v>
      </c>
      <c r="V128" s="4">
        <f t="shared" ca="1" si="367"/>
        <v>86450</v>
      </c>
      <c r="W128" s="25">
        <f t="shared" ca="1" si="368"/>
        <v>11170</v>
      </c>
      <c r="X128" s="4">
        <f ca="1">SUMIFS(추출!$H$2:$H$55723,추출!$P$2:$P$55723,집계!$C128,추출!$D$2:$D$55723,집계!$D128,추출!$O$2:$O$55723,"유지*",추출!$F$2:$F$55723,집계!X$1,추출!$M$2:$M$55723,집계!X$2,추출!$J$2:$J$55723,"&lt;="&amp;VLOOKUP(X$2,환경!$A$3:$B$8,2),추출!$Q$2:$Q$55723,"B")</f>
        <v>0</v>
      </c>
      <c r="Y128" s="4">
        <f ca="1">SUMIFS(추출!$H$2:$H$55723,추출!$P$2:$P$55723,집계!$C128,추출!$D$2:$D$55723,집계!$D128,추출!$O$2:$O$55723,"유지*",추출!$F$2:$F$55723,집계!Y$1,추출!$M$2:$M$55723,집계!Y$2,추출!$J$2:$J$55723,"&lt;="&amp;VLOOKUP(Y$2,환경!$A$3:$B$8,2),추출!$Q$2:$Q$55723,"B")</f>
        <v>0</v>
      </c>
      <c r="Z128" s="4">
        <f t="shared" ca="1" si="369"/>
        <v>0</v>
      </c>
      <c r="AA128" s="25">
        <f t="shared" ca="1" si="370"/>
        <v>97620</v>
      </c>
      <c r="AB128" s="4">
        <f ca="1">SUMIFS(추출!$H$2:$H$55723,추출!$P$2:$P$55723,집계!$C128,추출!$D$2:$D$55723,집계!$D128,추출!$O$2:$O$55723,"정상*",추출!$F$2:$F$55723,집계!AB$1,추출!$M$2:$M$55723,집계!AB$2,추출!$J$2:$J$55723,"&lt;="&amp;VLOOKUP(AB$2,환경!$A$3:$B$8,2),추출!$Q$2:$Q$55723,"A")</f>
        <v>0</v>
      </c>
      <c r="AC128" s="4">
        <f ca="1">SUMIFS(추출!$H$2:$H$55723,추출!$P$2:$P$55723,집계!$C128,추출!$D$2:$D$55723,집계!$D128,추출!$O$2:$O$55723,"정상*",추출!$F$2:$F$55723,집계!AC$1,추출!$M$2:$M$55723,집계!AC$2,추출!$J$2:$J$55723,"&lt;="&amp;VLOOKUP(AC$2,환경!$A$3:$B$8,2),추출!$Q$2:$Q$55723,"A")</f>
        <v>0</v>
      </c>
      <c r="AD128" s="4">
        <f t="shared" ca="1" si="218"/>
        <v>0</v>
      </c>
      <c r="AE128" s="25">
        <f t="shared" ca="1" si="270"/>
        <v>97620</v>
      </c>
    </row>
    <row r="129" spans="1:31">
      <c r="A129" s="4">
        <f>VLOOKUP($C129,환경!$T$3:$V$22,3,0)</f>
        <v>5</v>
      </c>
      <c r="B129" s="4" t="str">
        <f t="shared" ca="1" si="359"/>
        <v>직영</v>
      </c>
      <c r="C129" s="6" t="s">
        <v>43</v>
      </c>
      <c r="D129" s="7" t="s">
        <v>179</v>
      </c>
      <c r="E129" s="4">
        <f ca="1">SUMIFS(추출!$H$2:$H$55723,추출!$P$2:$P$55723,집계!$C129,추출!$D$2:$D$55723,집계!$D129,추출!$O$2:$O$55723,"정상*",추출!$F$2:$F$55723,집계!E$1,추출!$M$2:$M$55723,집계!E$2,추출!$J$2:$J$55723,"&lt;="&amp;VLOOKUP(E$2,환경!$A$3:$B$8,2),추출!$Q$2:$Q$55723,"A")</f>
        <v>0</v>
      </c>
      <c r="F129" s="4">
        <f ca="1">SUMIFS(추출!$H$2:$H$55723,추출!$P$2:$P$55723,집계!$C129,추출!$D$2:$D$55723,집계!$D129,추출!$O$2:$O$55723,"정상*",추출!$F$2:$F$55723,집계!F$1,추출!$M$2:$M$55723,집계!F$2,추출!$J$2:$J$55723,"&lt;="&amp;VLOOKUP(F$2,환경!$A$3:$B$8,2),추출!$Q$2:$Q$55723,"A")</f>
        <v>0</v>
      </c>
      <c r="G129" s="4">
        <f t="shared" ca="1" si="360"/>
        <v>0</v>
      </c>
      <c r="H129" s="4">
        <f ca="1">SUMIFS(추출!$H$2:$H$55723,추출!$P$2:$P$55723,집계!$C129,추출!$D$2:$D$55723,집계!$D129,추출!$O$2:$O$55723,"정상*",추출!$F$2:$F$55723,집계!H$1,추출!$M$2:$M$55723,집계!H$2,추출!$J$2:$J$55723,"&lt;="&amp;VLOOKUP(H$2,환경!$A$3:$B$8,2),추출!$Q$2:$Q$55723,"A")</f>
        <v>0</v>
      </c>
      <c r="I129" s="4">
        <f ca="1">SUMIFS(추출!$H$2:$H$55723,추출!$P$2:$P$55723,집계!$C129,추출!$D$2:$D$55723,집계!$D129,추출!$O$2:$O$55723,"정상*",추출!$F$2:$F$55723,집계!I$1,추출!$M$2:$M$55723,집계!I$2,추출!$J$2:$J$55723,"&lt;="&amp;VLOOKUP(I$2,환경!$A$3:$B$8,2),추출!$Q$2:$Q$55723,"A")</f>
        <v>0</v>
      </c>
      <c r="J129" s="4">
        <f t="shared" ca="1" si="361"/>
        <v>0</v>
      </c>
      <c r="K129" s="25">
        <f t="shared" ca="1" si="362"/>
        <v>0</v>
      </c>
      <c r="L129" s="4">
        <f ca="1">SUMIFS(추출!$H$2:$H$55723,추출!$P$2:$P$55723,집계!$C129,추출!$D$2:$D$55723,집계!$D129,추출!$O$2:$O$55723,"정상*",추출!$F$2:$F$55723,집계!L$1,추출!$M$2:$M$55723,집계!L$2,추출!$J$2:$J$55723,"&lt;="&amp;VLOOKUP(L$2,환경!$A$3:$B$8,2),추출!$Q$2:$Q$55723,"A")</f>
        <v>0</v>
      </c>
      <c r="M129" s="4">
        <f ca="1">SUMIFS(추출!$H$2:$H$55723,추출!$P$2:$P$55723,집계!$C129,추출!$D$2:$D$55723,집계!$D129,추출!$O$2:$O$55723,"정상*",추출!$F$2:$F$55723,집계!M$1,추출!$M$2:$M$55723,집계!M$2,추출!$J$2:$J$55723,"&lt;="&amp;VLOOKUP(M$2,환경!$A$3:$B$8,2),추출!$Q$2:$Q$55723,"A")</f>
        <v>0</v>
      </c>
      <c r="N129" s="4">
        <f t="shared" ca="1" si="363"/>
        <v>0</v>
      </c>
      <c r="O129" s="25">
        <f t="shared" ca="1" si="364"/>
        <v>0</v>
      </c>
      <c r="P129" s="4">
        <f ca="1">SUMIFS(추출!$H$2:$H$55723,추출!$P$2:$P$55723,집계!$C129,추출!$D$2:$D$55723,집계!$D129,추출!$O$2:$O$55723,"정상*",추출!$F$2:$F$55723,집계!P$1,추출!$M$2:$M$55723,집계!P$2,추출!$J$2:$J$55723,"&lt;="&amp;VLOOKUP(P$2,환경!$A$3:$B$8,2),추출!$Q$2:$Q$55723,"A")</f>
        <v>0</v>
      </c>
      <c r="Q129" s="4">
        <f ca="1">SUMIFS(추출!$H$2:$H$55723,추출!$P$2:$P$55723,집계!$C129,추출!$D$2:$D$55723,집계!$D129,추출!$O$2:$O$55723,"정상*",추출!$F$2:$F$55723,집계!Q$1,추출!$M$2:$M$55723,집계!Q$2,추출!$J$2:$J$55723,"&lt;="&amp;VLOOKUP(Q$2,환경!$A$3:$B$8,2),추출!$Q$2:$Q$55723,"A")</f>
        <v>0</v>
      </c>
      <c r="R129" s="4">
        <f t="shared" ca="1" si="365"/>
        <v>0</v>
      </c>
      <c r="S129" s="25">
        <f t="shared" ca="1" si="366"/>
        <v>0</v>
      </c>
      <c r="T129" s="4">
        <f ca="1">SUMIFS(추출!$H$2:$H$55723,추출!$P$2:$P$55723,집계!$C129,추출!$D$2:$D$55723,집계!$D129,추출!$O$2:$O$55723,"정상*",추출!$F$2:$F$55723,집계!T$1,추출!$M$2:$M$55723,집계!T$2,추출!$J$2:$J$55723,"&lt;="&amp;VLOOKUP(T$2,환경!$A$3:$B$8,2),추출!$Q$2:$Q$55723,"A")</f>
        <v>0</v>
      </c>
      <c r="U129" s="4">
        <f ca="1">SUMIFS(추출!$H$2:$H$55723,추출!$P$2:$P$55723,집계!$C129,추출!$D$2:$D$55723,집계!$D129,추출!$O$2:$O$55723,"정상*",추출!$F$2:$F$55723,집계!U$1,추출!$M$2:$M$55723,집계!U$2,추출!$J$2:$J$55723,"&lt;="&amp;VLOOKUP(U$2,환경!$A$3:$B$8,2),추출!$Q$2:$Q$55723,"A")</f>
        <v>0</v>
      </c>
      <c r="V129" s="4">
        <f t="shared" ca="1" si="367"/>
        <v>0</v>
      </c>
      <c r="W129" s="25">
        <f t="shared" ca="1" si="368"/>
        <v>0</v>
      </c>
      <c r="X129" s="4">
        <f ca="1">SUMIFS(추출!$H$2:$H$55723,추출!$P$2:$P$55723,집계!$C129,추출!$D$2:$D$55723,집계!$D129,추출!$O$2:$O$55723,"유지*",추출!$F$2:$F$55723,집계!X$1,추출!$M$2:$M$55723,집계!X$2,추출!$J$2:$J$55723,"&lt;="&amp;VLOOKUP(X$2,환경!$A$3:$B$8,2),추출!$Q$2:$Q$55723,"B")</f>
        <v>0</v>
      </c>
      <c r="Y129" s="4">
        <f ca="1">SUMIFS(추출!$H$2:$H$55723,추출!$P$2:$P$55723,집계!$C129,추출!$D$2:$D$55723,집계!$D129,추출!$O$2:$O$55723,"유지*",추출!$F$2:$F$55723,집계!Y$1,추출!$M$2:$M$55723,집계!Y$2,추출!$J$2:$J$55723,"&lt;="&amp;VLOOKUP(Y$2,환경!$A$3:$B$8,2),추출!$Q$2:$Q$55723,"B")</f>
        <v>0</v>
      </c>
      <c r="Z129" s="4">
        <f t="shared" ca="1" si="369"/>
        <v>0</v>
      </c>
      <c r="AA129" s="25">
        <f t="shared" ca="1" si="370"/>
        <v>0</v>
      </c>
      <c r="AB129" s="4">
        <f ca="1">SUMIFS(추출!$H$2:$H$55723,추출!$P$2:$P$55723,집계!$C129,추출!$D$2:$D$55723,집계!$D129,추출!$O$2:$O$55723,"정상*",추출!$F$2:$F$55723,집계!AB$1,추출!$M$2:$M$55723,집계!AB$2,추출!$J$2:$J$55723,"&lt;="&amp;VLOOKUP(AB$2,환경!$A$3:$B$8,2),추출!$Q$2:$Q$55723,"A")</f>
        <v>0</v>
      </c>
      <c r="AC129" s="4">
        <f ca="1">SUMIFS(추출!$H$2:$H$55723,추출!$P$2:$P$55723,집계!$C129,추출!$D$2:$D$55723,집계!$D129,추출!$O$2:$O$55723,"정상*",추출!$F$2:$F$55723,집계!AC$1,추출!$M$2:$M$55723,집계!AC$2,추출!$J$2:$J$55723,"&lt;="&amp;VLOOKUP(AC$2,환경!$A$3:$B$8,2),추출!$Q$2:$Q$55723,"A")</f>
        <v>0</v>
      </c>
      <c r="AD129" s="4">
        <f t="shared" ca="1" si="218"/>
        <v>0</v>
      </c>
      <c r="AE129" s="25">
        <f t="shared" ca="1" si="270"/>
        <v>0</v>
      </c>
    </row>
    <row r="130" spans="1:31">
      <c r="A130" s="4">
        <f>VLOOKUP($C130,환경!$T$3:$V$22,3,0)</f>
        <v>6</v>
      </c>
      <c r="B130" s="4" t="str">
        <f t="shared" ca="1" si="359"/>
        <v>자율</v>
      </c>
      <c r="C130" s="6" t="s">
        <v>18</v>
      </c>
      <c r="D130" s="7" t="s">
        <v>69</v>
      </c>
      <c r="E130" s="4">
        <f ca="1">SUMIFS(추출!$H$2:$H$55723,추출!$P$2:$P$55723,집계!$C130,추출!$D$2:$D$55723,집계!$D130,추출!$O$2:$O$55723,"정상*",추출!$F$2:$F$55723,집계!E$1,추출!$M$2:$M$55723,집계!E$2,추출!$J$2:$J$55723,"&lt;="&amp;VLOOKUP(E$2,환경!$A$3:$B$8,2),추출!$Q$2:$Q$55723,"A")</f>
        <v>48320</v>
      </c>
      <c r="F130" s="4">
        <f ca="1">SUMIFS(추출!$H$2:$H$55723,추출!$P$2:$P$55723,집계!$C130,추출!$D$2:$D$55723,집계!$D130,추출!$O$2:$O$55723,"정상*",추출!$F$2:$F$55723,집계!F$1,추출!$M$2:$M$55723,집계!F$2,추출!$J$2:$J$55723,"&lt;="&amp;VLOOKUP(F$2,환경!$A$3:$B$8,2),추출!$Q$2:$Q$55723,"A")</f>
        <v>0</v>
      </c>
      <c r="G130" s="4">
        <f t="shared" ca="1" si="360"/>
        <v>48320</v>
      </c>
      <c r="H130" s="4">
        <f ca="1">SUMIFS(추출!$H$2:$H$55723,추출!$P$2:$P$55723,집계!$C130,추출!$D$2:$D$55723,집계!$D130,추출!$O$2:$O$55723,"정상*",추출!$F$2:$F$55723,집계!H$1,추출!$M$2:$M$55723,집계!H$2,추출!$J$2:$J$55723,"&lt;="&amp;VLOOKUP(H$2,환경!$A$3:$B$8,2),추출!$Q$2:$Q$55723,"A")</f>
        <v>0</v>
      </c>
      <c r="I130" s="4">
        <f ca="1">SUMIFS(추출!$H$2:$H$55723,추출!$P$2:$P$55723,집계!$C130,추출!$D$2:$D$55723,집계!$D130,추출!$O$2:$O$55723,"정상*",추출!$F$2:$F$55723,집계!I$1,추출!$M$2:$M$55723,집계!I$2,추출!$J$2:$J$55723,"&lt;="&amp;VLOOKUP(I$2,환경!$A$3:$B$8,2),추출!$Q$2:$Q$55723,"A")</f>
        <v>0</v>
      </c>
      <c r="J130" s="4">
        <f t="shared" ca="1" si="361"/>
        <v>0</v>
      </c>
      <c r="K130" s="25">
        <f t="shared" ca="1" si="362"/>
        <v>48320</v>
      </c>
      <c r="L130" s="4">
        <f ca="1">SUMIFS(추출!$H$2:$H$55723,추출!$P$2:$P$55723,집계!$C130,추출!$D$2:$D$55723,집계!$D130,추출!$O$2:$O$55723,"정상*",추출!$F$2:$F$55723,집계!L$1,추출!$M$2:$M$55723,집계!L$2,추출!$J$2:$J$55723,"&lt;="&amp;VLOOKUP(L$2,환경!$A$3:$B$8,2),추출!$Q$2:$Q$55723,"A")</f>
        <v>0</v>
      </c>
      <c r="M130" s="4">
        <f ca="1">SUMIFS(추출!$H$2:$H$55723,추출!$P$2:$P$55723,집계!$C130,추출!$D$2:$D$55723,집계!$D130,추출!$O$2:$O$55723,"정상*",추출!$F$2:$F$55723,집계!M$1,추출!$M$2:$M$55723,집계!M$2,추출!$J$2:$J$55723,"&lt;="&amp;VLOOKUP(M$2,환경!$A$3:$B$8,2),추출!$Q$2:$Q$55723,"A")</f>
        <v>0</v>
      </c>
      <c r="N130" s="4">
        <f t="shared" ca="1" si="363"/>
        <v>0</v>
      </c>
      <c r="O130" s="25">
        <f t="shared" ca="1" si="364"/>
        <v>48320</v>
      </c>
      <c r="P130" s="4">
        <f ca="1">SUMIFS(추출!$H$2:$H$55723,추출!$P$2:$P$55723,집계!$C130,추출!$D$2:$D$55723,집계!$D130,추출!$O$2:$O$55723,"정상*",추출!$F$2:$F$55723,집계!P$1,추출!$M$2:$M$55723,집계!P$2,추출!$J$2:$J$55723,"&lt;="&amp;VLOOKUP(P$2,환경!$A$3:$B$8,2),추출!$Q$2:$Q$55723,"A")</f>
        <v>0</v>
      </c>
      <c r="Q130" s="4">
        <f ca="1">SUMIFS(추출!$H$2:$H$55723,추출!$P$2:$P$55723,집계!$C130,추출!$D$2:$D$55723,집계!$D130,추출!$O$2:$O$55723,"정상*",추출!$F$2:$F$55723,집계!Q$1,추출!$M$2:$M$55723,집계!Q$2,추출!$J$2:$J$55723,"&lt;="&amp;VLOOKUP(Q$2,환경!$A$3:$B$8,2),추출!$Q$2:$Q$55723,"A")</f>
        <v>0</v>
      </c>
      <c r="R130" s="4">
        <f t="shared" ca="1" si="365"/>
        <v>0</v>
      </c>
      <c r="S130" s="25">
        <f t="shared" ca="1" si="366"/>
        <v>48320</v>
      </c>
      <c r="T130" s="4">
        <f ca="1">SUMIFS(추출!$H$2:$H$55723,추출!$P$2:$P$55723,집계!$C130,추출!$D$2:$D$55723,집계!$D130,추출!$O$2:$O$55723,"정상*",추출!$F$2:$F$55723,집계!T$1,추출!$M$2:$M$55723,집계!T$2,추출!$J$2:$J$55723,"&lt;="&amp;VLOOKUP(T$2,환경!$A$3:$B$8,2),추출!$Q$2:$Q$55723,"A")</f>
        <v>0</v>
      </c>
      <c r="U130" s="4">
        <f ca="1">SUMIFS(추출!$H$2:$H$55723,추출!$P$2:$P$55723,집계!$C130,추출!$D$2:$D$55723,집계!$D130,추출!$O$2:$O$55723,"정상*",추출!$F$2:$F$55723,집계!U$1,추출!$M$2:$M$55723,집계!U$2,추출!$J$2:$J$55723,"&lt;="&amp;VLOOKUP(U$2,환경!$A$3:$B$8,2),추출!$Q$2:$Q$55723,"A")</f>
        <v>0</v>
      </c>
      <c r="V130" s="4">
        <f t="shared" ca="1" si="367"/>
        <v>0</v>
      </c>
      <c r="W130" s="25">
        <f t="shared" ca="1" si="368"/>
        <v>48320</v>
      </c>
      <c r="X130" s="4">
        <f ca="1">SUMIFS(추출!$H$2:$H$55723,추출!$P$2:$P$55723,집계!$C130,추출!$D$2:$D$55723,집계!$D130,추출!$O$2:$O$55723,"유지*",추출!$F$2:$F$55723,집계!X$1,추출!$M$2:$M$55723,집계!X$2,추출!$J$2:$J$55723,"&lt;="&amp;VLOOKUP(X$2,환경!$A$3:$B$8,2),추출!$Q$2:$Q$55723,"B")</f>
        <v>0</v>
      </c>
      <c r="Y130" s="4">
        <f ca="1">SUMIFS(추출!$H$2:$H$55723,추출!$P$2:$P$55723,집계!$C130,추출!$D$2:$D$55723,집계!$D130,추출!$O$2:$O$55723,"유지*",추출!$F$2:$F$55723,집계!Y$1,추출!$M$2:$M$55723,집계!Y$2,추출!$J$2:$J$55723,"&lt;="&amp;VLOOKUP(Y$2,환경!$A$3:$B$8,2),추출!$Q$2:$Q$55723,"B")</f>
        <v>0</v>
      </c>
      <c r="Z130" s="4">
        <f t="shared" ca="1" si="369"/>
        <v>0</v>
      </c>
      <c r="AA130" s="25">
        <f t="shared" ca="1" si="370"/>
        <v>48320</v>
      </c>
      <c r="AB130" s="4">
        <f ca="1">SUMIFS(추출!$H$2:$H$55723,추출!$P$2:$P$55723,집계!$C130,추출!$D$2:$D$55723,집계!$D130,추출!$O$2:$O$55723,"정상*",추출!$F$2:$F$55723,집계!AB$1,추출!$M$2:$M$55723,집계!AB$2,추출!$J$2:$J$55723,"&lt;="&amp;VLOOKUP(AB$2,환경!$A$3:$B$8,2),추출!$Q$2:$Q$55723,"A")</f>
        <v>0</v>
      </c>
      <c r="AC130" s="4">
        <f ca="1">SUMIFS(추출!$H$2:$H$55723,추출!$P$2:$P$55723,집계!$C130,추출!$D$2:$D$55723,집계!$D130,추출!$O$2:$O$55723,"정상*",추출!$F$2:$F$55723,집계!AC$1,추출!$M$2:$M$55723,집계!AC$2,추출!$J$2:$J$55723,"&lt;="&amp;VLOOKUP(AC$2,환경!$A$3:$B$8,2),추출!$Q$2:$Q$55723,"A")</f>
        <v>0</v>
      </c>
      <c r="AD130" s="4">
        <f t="shared" ca="1" si="218"/>
        <v>0</v>
      </c>
      <c r="AE130" s="25">
        <f t="shared" ca="1" si="270"/>
        <v>48320</v>
      </c>
    </row>
    <row r="131" spans="1:31" s="2" customFormat="1">
      <c r="A131" s="4">
        <f>VLOOKUP($C131,환경!$T$3:$V$22,3,0)</f>
        <v>6</v>
      </c>
      <c r="B131" s="4" t="str">
        <f t="shared" ca="1" si="359"/>
        <v>자율</v>
      </c>
      <c r="C131" s="6" t="s">
        <v>18</v>
      </c>
      <c r="D131" s="7" t="s">
        <v>1003</v>
      </c>
      <c r="E131" s="4">
        <f ca="1">SUMIFS(추출!$H$2:$H$55723,추출!$P$2:$P$55723,집계!$C131,추출!$D$2:$D$55723,집계!$D131,추출!$O$2:$O$55723,"정상*",추출!$F$2:$F$55723,집계!E$1,추출!$M$2:$M$55723,집계!E$2,추출!$J$2:$J$55723,"&lt;="&amp;VLOOKUP(E$2,환경!$A$3:$B$8,2),추출!$Q$2:$Q$55723,"A")</f>
        <v>26000</v>
      </c>
      <c r="F131" s="4">
        <f ca="1">SUMIFS(추출!$H$2:$H$55723,추출!$P$2:$P$55723,집계!$C131,추출!$D$2:$D$55723,집계!$D131,추출!$O$2:$O$55723,"정상*",추출!$F$2:$F$55723,집계!F$1,추출!$M$2:$M$55723,집계!F$2,추출!$J$2:$J$55723,"&lt;="&amp;VLOOKUP(F$2,환경!$A$3:$B$8,2),추출!$Q$2:$Q$55723,"A")</f>
        <v>0</v>
      </c>
      <c r="G131" s="4">
        <f t="shared" ref="G131" ca="1" si="458">SUM(E131:F131)</f>
        <v>26000</v>
      </c>
      <c r="H131" s="4">
        <f ca="1">SUMIFS(추출!$H$2:$H$55723,추출!$P$2:$P$55723,집계!$C131,추출!$D$2:$D$55723,집계!$D131,추출!$O$2:$O$55723,"정상*",추출!$F$2:$F$55723,집계!H$1,추출!$M$2:$M$55723,집계!H$2,추출!$J$2:$J$55723,"&lt;="&amp;VLOOKUP(H$2,환경!$A$3:$B$8,2),추출!$Q$2:$Q$55723,"A")</f>
        <v>128000</v>
      </c>
      <c r="I131" s="4">
        <f ca="1">SUMIFS(추출!$H$2:$H$55723,추출!$P$2:$P$55723,집계!$C131,추출!$D$2:$D$55723,집계!$D131,추출!$O$2:$O$55723,"정상*",추출!$F$2:$F$55723,집계!I$1,추출!$M$2:$M$55723,집계!I$2,추출!$J$2:$J$55723,"&lt;="&amp;VLOOKUP(I$2,환경!$A$3:$B$8,2),추출!$Q$2:$Q$55723,"A")</f>
        <v>0</v>
      </c>
      <c r="J131" s="4">
        <f t="shared" ref="J131" ca="1" si="459">SUM(H131:I131)</f>
        <v>128000</v>
      </c>
      <c r="K131" s="25">
        <f t="shared" ref="K131" ca="1" si="460">G131-J131</f>
        <v>-102000</v>
      </c>
      <c r="L131" s="4">
        <f ca="1">SUMIFS(추출!$H$2:$H$55723,추출!$P$2:$P$55723,집계!$C131,추출!$D$2:$D$55723,집계!$D131,추출!$O$2:$O$55723,"정상*",추출!$F$2:$F$55723,집계!L$1,추출!$M$2:$M$55723,집계!L$2,추출!$J$2:$J$55723,"&lt;="&amp;VLOOKUP(L$2,환경!$A$3:$B$8,2),추출!$Q$2:$Q$55723,"A")</f>
        <v>0</v>
      </c>
      <c r="M131" s="4">
        <f ca="1">SUMIFS(추출!$H$2:$H$55723,추출!$P$2:$P$55723,집계!$C131,추출!$D$2:$D$55723,집계!$D131,추출!$O$2:$O$55723,"정상*",추출!$F$2:$F$55723,집계!M$1,추출!$M$2:$M$55723,집계!M$2,추출!$J$2:$J$55723,"&lt;="&amp;VLOOKUP(M$2,환경!$A$3:$B$8,2),추출!$Q$2:$Q$55723,"A")</f>
        <v>0</v>
      </c>
      <c r="N131" s="4">
        <f t="shared" ref="N131" ca="1" si="461">SUM(L131:M131)</f>
        <v>0</v>
      </c>
      <c r="O131" s="25">
        <f t="shared" ref="O131" ca="1" si="462">G131-N131</f>
        <v>26000</v>
      </c>
      <c r="P131" s="4">
        <f ca="1">SUMIFS(추출!$H$2:$H$55723,추출!$P$2:$P$55723,집계!$C131,추출!$D$2:$D$55723,집계!$D131,추출!$O$2:$O$55723,"정상*",추출!$F$2:$F$55723,집계!P$1,추출!$M$2:$M$55723,집계!P$2,추출!$J$2:$J$55723,"&lt;="&amp;VLOOKUP(P$2,환경!$A$3:$B$8,2),추출!$Q$2:$Q$55723,"A")</f>
        <v>0</v>
      </c>
      <c r="Q131" s="4">
        <f ca="1">SUMIFS(추출!$H$2:$H$55723,추출!$P$2:$P$55723,집계!$C131,추출!$D$2:$D$55723,집계!$D131,추출!$O$2:$O$55723,"정상*",추출!$F$2:$F$55723,집계!Q$1,추출!$M$2:$M$55723,집계!Q$2,추출!$J$2:$J$55723,"&lt;="&amp;VLOOKUP(Q$2,환경!$A$3:$B$8,2),추출!$Q$2:$Q$55723,"A")</f>
        <v>0</v>
      </c>
      <c r="R131" s="4">
        <f t="shared" ref="R131" ca="1" si="463">SUM(P131:Q131)</f>
        <v>0</v>
      </c>
      <c r="S131" s="25">
        <f t="shared" ref="S131" ca="1" si="464">G131-R131</f>
        <v>26000</v>
      </c>
      <c r="T131" s="4">
        <f ca="1">SUMIFS(추출!$H$2:$H$55723,추출!$P$2:$P$55723,집계!$C131,추출!$D$2:$D$55723,집계!$D131,추출!$O$2:$O$55723,"정상*",추출!$F$2:$F$55723,집계!T$1,추출!$M$2:$M$55723,집계!T$2,추출!$J$2:$J$55723,"&lt;="&amp;VLOOKUP(T$2,환경!$A$3:$B$8,2),추출!$Q$2:$Q$55723,"A")</f>
        <v>0</v>
      </c>
      <c r="U131" s="4">
        <f ca="1">SUMIFS(추출!$H$2:$H$55723,추출!$P$2:$P$55723,집계!$C131,추출!$D$2:$D$55723,집계!$D131,추출!$O$2:$O$55723,"정상*",추출!$F$2:$F$55723,집계!U$1,추출!$M$2:$M$55723,집계!U$2,추출!$J$2:$J$55723,"&lt;="&amp;VLOOKUP(U$2,환경!$A$3:$B$8,2),추출!$Q$2:$Q$55723,"A")</f>
        <v>0</v>
      </c>
      <c r="V131" s="4">
        <f t="shared" ref="V131" ca="1" si="465">SUM(T131:U131)</f>
        <v>0</v>
      </c>
      <c r="W131" s="25">
        <f t="shared" ref="W131" ca="1" si="466">G131-V131</f>
        <v>26000</v>
      </c>
      <c r="X131" s="4">
        <f ca="1">SUMIFS(추출!$H$2:$H$55723,추출!$P$2:$P$55723,집계!$C131,추출!$D$2:$D$55723,집계!$D131,추출!$O$2:$O$55723,"유지*",추출!$F$2:$F$55723,집계!X$1,추출!$M$2:$M$55723,집계!X$2,추출!$J$2:$J$55723,"&lt;="&amp;VLOOKUP(X$2,환경!$A$3:$B$8,2),추출!$Q$2:$Q$55723,"B")</f>
        <v>26000</v>
      </c>
      <c r="Y131" s="4">
        <f ca="1">SUMIFS(추출!$H$2:$H$55723,추출!$P$2:$P$55723,집계!$C131,추출!$D$2:$D$55723,집계!$D131,추출!$O$2:$O$55723,"유지*",추출!$F$2:$F$55723,집계!Y$1,추출!$M$2:$M$55723,집계!Y$2,추출!$J$2:$J$55723,"&lt;="&amp;VLOOKUP(Y$2,환경!$A$3:$B$8,2),추출!$Q$2:$Q$55723,"B")</f>
        <v>0</v>
      </c>
      <c r="Z131" s="4">
        <f t="shared" ref="Z131" ca="1" si="467">SUM(X131:Y131)</f>
        <v>26000</v>
      </c>
      <c r="AA131" s="25">
        <f t="shared" ref="AA131" ca="1" si="468">G131-Z131</f>
        <v>0</v>
      </c>
      <c r="AB131" s="4">
        <f ca="1">SUMIFS(추출!$H$2:$H$55723,추출!$P$2:$P$55723,집계!$C131,추출!$D$2:$D$55723,집계!$D131,추출!$O$2:$O$55723,"정상*",추출!$F$2:$F$55723,집계!AB$1,추출!$M$2:$M$55723,집계!AB$2,추출!$J$2:$J$55723,"&lt;="&amp;VLOOKUP(AB$2,환경!$A$3:$B$8,2),추출!$Q$2:$Q$55723,"A")</f>
        <v>0</v>
      </c>
      <c r="AC131" s="4">
        <f ca="1">SUMIFS(추출!$H$2:$H$55723,추출!$P$2:$P$55723,집계!$C131,추출!$D$2:$D$55723,집계!$D131,추출!$O$2:$O$55723,"정상*",추출!$F$2:$F$55723,집계!AC$1,추출!$M$2:$M$55723,집계!AC$2,추출!$J$2:$J$55723,"&lt;="&amp;VLOOKUP(AC$2,환경!$A$3:$B$8,2),추출!$Q$2:$Q$55723,"A")</f>
        <v>0</v>
      </c>
      <c r="AD131" s="4">
        <f t="shared" ref="AD131" ca="1" si="469">SUM(AB131:AC131)</f>
        <v>0</v>
      </c>
      <c r="AE131" s="25">
        <f t="shared" ref="AE131" ca="1" si="470">G131-AD131</f>
        <v>26000</v>
      </c>
    </row>
    <row r="132" spans="1:31" s="2" customFormat="1">
      <c r="A132" s="4">
        <f>VLOOKUP($C132,환경!$T$3:$V$22,3,0)</f>
        <v>6</v>
      </c>
      <c r="B132" s="4" t="str">
        <f t="shared" ca="1" si="359"/>
        <v>자율</v>
      </c>
      <c r="C132" s="6" t="s">
        <v>18</v>
      </c>
      <c r="D132" s="7" t="s">
        <v>663</v>
      </c>
      <c r="E132" s="4">
        <f ca="1">SUMIFS(추출!$H$2:$H$55723,추출!$P$2:$P$55723,집계!$C132,추출!$D$2:$D$55723,집계!$D132,추출!$O$2:$O$55723,"정상*",추출!$F$2:$F$55723,집계!E$1,추출!$M$2:$M$55723,집계!E$2,추출!$J$2:$J$55723,"&lt;="&amp;VLOOKUP(E$2,환경!$A$3:$B$8,2),추출!$Q$2:$Q$55723,"A")</f>
        <v>135250</v>
      </c>
      <c r="F132" s="4">
        <f ca="1">SUMIFS(추출!$H$2:$H$55723,추출!$P$2:$P$55723,집계!$C132,추출!$D$2:$D$55723,집계!$D132,추출!$O$2:$O$55723,"정상*",추출!$F$2:$F$55723,집계!F$1,추출!$M$2:$M$55723,집계!F$2,추출!$J$2:$J$55723,"&lt;="&amp;VLOOKUP(F$2,환경!$A$3:$B$8,2),추출!$Q$2:$Q$55723,"A")</f>
        <v>0</v>
      </c>
      <c r="G132" s="4">
        <f t="shared" ref="G132" ca="1" si="471">SUM(E132:F132)</f>
        <v>135250</v>
      </c>
      <c r="H132" s="4">
        <f ca="1">SUMIFS(추출!$H$2:$H$55723,추출!$P$2:$P$55723,집계!$C132,추출!$D$2:$D$55723,집계!$D132,추출!$O$2:$O$55723,"정상*",추출!$F$2:$F$55723,집계!H$1,추출!$M$2:$M$55723,집계!H$2,추출!$J$2:$J$55723,"&lt;="&amp;VLOOKUP(H$2,환경!$A$3:$B$8,2),추출!$Q$2:$Q$55723,"A")</f>
        <v>91544</v>
      </c>
      <c r="I132" s="4">
        <f ca="1">SUMIFS(추출!$H$2:$H$55723,추출!$P$2:$P$55723,집계!$C132,추출!$D$2:$D$55723,집계!$D132,추출!$O$2:$O$55723,"정상*",추출!$F$2:$F$55723,집계!I$1,추출!$M$2:$M$55723,집계!I$2,추출!$J$2:$J$55723,"&lt;="&amp;VLOOKUP(I$2,환경!$A$3:$B$8,2),추출!$Q$2:$Q$55723,"A")</f>
        <v>0</v>
      </c>
      <c r="J132" s="4">
        <f t="shared" ref="J132" ca="1" si="472">SUM(H132:I132)</f>
        <v>91544</v>
      </c>
      <c r="K132" s="25">
        <f t="shared" ref="K132" ca="1" si="473">G132-J132</f>
        <v>43706</v>
      </c>
      <c r="L132" s="4">
        <f ca="1">SUMIFS(추출!$H$2:$H$55723,추출!$P$2:$P$55723,집계!$C132,추출!$D$2:$D$55723,집계!$D132,추출!$O$2:$O$55723,"정상*",추출!$F$2:$F$55723,집계!L$1,추출!$M$2:$M$55723,집계!L$2,추출!$J$2:$J$55723,"&lt;="&amp;VLOOKUP(L$2,환경!$A$3:$B$8,2),추출!$Q$2:$Q$55723,"A")</f>
        <v>0</v>
      </c>
      <c r="M132" s="4">
        <f ca="1">SUMIFS(추출!$H$2:$H$55723,추출!$P$2:$P$55723,집계!$C132,추출!$D$2:$D$55723,집계!$D132,추출!$O$2:$O$55723,"정상*",추출!$F$2:$F$55723,집계!M$1,추출!$M$2:$M$55723,집계!M$2,추출!$J$2:$J$55723,"&lt;="&amp;VLOOKUP(M$2,환경!$A$3:$B$8,2),추출!$Q$2:$Q$55723,"A")</f>
        <v>0</v>
      </c>
      <c r="N132" s="4">
        <f t="shared" ref="N132" ca="1" si="474">SUM(L132:M132)</f>
        <v>0</v>
      </c>
      <c r="O132" s="25">
        <f t="shared" ref="O132" ca="1" si="475">G132-N132</f>
        <v>135250</v>
      </c>
      <c r="P132" s="4">
        <f ca="1">SUMIFS(추출!$H$2:$H$55723,추출!$P$2:$P$55723,집계!$C132,추출!$D$2:$D$55723,집계!$D132,추출!$O$2:$O$55723,"정상*",추출!$F$2:$F$55723,집계!P$1,추출!$M$2:$M$55723,집계!P$2,추출!$J$2:$J$55723,"&lt;="&amp;VLOOKUP(P$2,환경!$A$3:$B$8,2),추출!$Q$2:$Q$55723,"A")</f>
        <v>569153</v>
      </c>
      <c r="Q132" s="4">
        <f ca="1">SUMIFS(추출!$H$2:$H$55723,추출!$P$2:$P$55723,집계!$C132,추출!$D$2:$D$55723,집계!$D132,추출!$O$2:$O$55723,"정상*",추출!$F$2:$F$55723,집계!Q$1,추출!$M$2:$M$55723,집계!Q$2,추출!$J$2:$J$55723,"&lt;="&amp;VLOOKUP(Q$2,환경!$A$3:$B$8,2),추출!$Q$2:$Q$55723,"A")</f>
        <v>0</v>
      </c>
      <c r="R132" s="4">
        <f t="shared" ref="R132" ca="1" si="476">SUM(P132:Q132)</f>
        <v>569153</v>
      </c>
      <c r="S132" s="25">
        <f t="shared" ref="S132" ca="1" si="477">G132-R132</f>
        <v>-433903</v>
      </c>
      <c r="T132" s="4">
        <f ca="1">SUMIFS(추출!$H$2:$H$55723,추출!$P$2:$P$55723,집계!$C132,추출!$D$2:$D$55723,집계!$D132,추출!$O$2:$O$55723,"정상*",추출!$F$2:$F$55723,집계!T$1,추출!$M$2:$M$55723,집계!T$2,추출!$J$2:$J$55723,"&lt;="&amp;VLOOKUP(T$2,환경!$A$3:$B$8,2),추출!$Q$2:$Q$55723,"A")</f>
        <v>558546</v>
      </c>
      <c r="U132" s="4">
        <f ca="1">SUMIFS(추출!$H$2:$H$55723,추출!$P$2:$P$55723,집계!$C132,추출!$D$2:$D$55723,집계!$D132,추출!$O$2:$O$55723,"정상*",추출!$F$2:$F$55723,집계!U$1,추출!$M$2:$M$55723,집계!U$2,추출!$J$2:$J$55723,"&lt;="&amp;VLOOKUP(U$2,환경!$A$3:$B$8,2),추출!$Q$2:$Q$55723,"A")</f>
        <v>0</v>
      </c>
      <c r="V132" s="4">
        <f t="shared" ref="V132" ca="1" si="478">SUM(T132:U132)</f>
        <v>558546</v>
      </c>
      <c r="W132" s="25">
        <f t="shared" ref="W132" ca="1" si="479">G132-V132</f>
        <v>-423296</v>
      </c>
      <c r="X132" s="4">
        <f ca="1">SUMIFS(추출!$H$2:$H$55723,추출!$P$2:$P$55723,집계!$C132,추출!$D$2:$D$55723,집계!$D132,추출!$O$2:$O$55723,"유지*",추출!$F$2:$F$55723,집계!X$1,추출!$M$2:$M$55723,집계!X$2,추출!$J$2:$J$55723,"&lt;="&amp;VLOOKUP(X$2,환경!$A$3:$B$8,2),추출!$Q$2:$Q$55723,"B")</f>
        <v>135250</v>
      </c>
      <c r="Y132" s="4">
        <f ca="1">SUMIFS(추출!$H$2:$H$55723,추출!$P$2:$P$55723,집계!$C132,추출!$D$2:$D$55723,집계!$D132,추출!$O$2:$O$55723,"유지*",추출!$F$2:$F$55723,집계!Y$1,추출!$M$2:$M$55723,집계!Y$2,추출!$J$2:$J$55723,"&lt;="&amp;VLOOKUP(Y$2,환경!$A$3:$B$8,2),추출!$Q$2:$Q$55723,"B")</f>
        <v>0</v>
      </c>
      <c r="Z132" s="4">
        <f t="shared" ref="Z132" ca="1" si="480">SUM(X132:Y132)</f>
        <v>135250</v>
      </c>
      <c r="AA132" s="25">
        <f t="shared" ref="AA132" ca="1" si="481">G132-Z132</f>
        <v>0</v>
      </c>
      <c r="AB132" s="4">
        <f ca="1">SUMIFS(추출!$H$2:$H$55723,추출!$P$2:$P$55723,집계!$C132,추출!$D$2:$D$55723,집계!$D132,추출!$O$2:$O$55723,"정상*",추출!$F$2:$F$55723,집계!AB$1,추출!$M$2:$M$55723,집계!AB$2,추출!$J$2:$J$55723,"&lt;="&amp;VLOOKUP(AB$2,환경!$A$3:$B$8,2),추출!$Q$2:$Q$55723,"A")</f>
        <v>0</v>
      </c>
      <c r="AC132" s="4">
        <f ca="1">SUMIFS(추출!$H$2:$H$55723,추출!$P$2:$P$55723,집계!$C132,추출!$D$2:$D$55723,집계!$D132,추출!$O$2:$O$55723,"정상*",추출!$F$2:$F$55723,집계!AC$1,추출!$M$2:$M$55723,집계!AC$2,추출!$J$2:$J$55723,"&lt;="&amp;VLOOKUP(AC$2,환경!$A$3:$B$8,2),추출!$Q$2:$Q$55723,"A")</f>
        <v>0</v>
      </c>
      <c r="AD132" s="4">
        <f t="shared" ref="AD132" ca="1" si="482">SUM(AB132:AC132)</f>
        <v>0</v>
      </c>
      <c r="AE132" s="25">
        <f t="shared" ref="AE132" ca="1" si="483">G132-AD132</f>
        <v>135250</v>
      </c>
    </row>
    <row r="133" spans="1:31" s="2" customFormat="1">
      <c r="A133" s="4">
        <f>VLOOKUP($C133,환경!$T$3:$V$22,3,0)</f>
        <v>6</v>
      </c>
      <c r="B133" s="4" t="str">
        <f t="shared" ca="1" si="359"/>
        <v>자율</v>
      </c>
      <c r="C133" s="6" t="s">
        <v>18</v>
      </c>
      <c r="D133" s="7" t="s">
        <v>585</v>
      </c>
      <c r="E133" s="4">
        <f ca="1">SUMIFS(추출!$H$2:$H$55723,추출!$P$2:$P$55723,집계!$C133,추출!$D$2:$D$55723,집계!$D133,추출!$O$2:$O$55723,"정상*",추출!$F$2:$F$55723,집계!E$1,추출!$M$2:$M$55723,집계!E$2,추출!$J$2:$J$55723,"&lt;="&amp;VLOOKUP(E$2,환경!$A$3:$B$8,2),추출!$Q$2:$Q$55723,"A")</f>
        <v>0</v>
      </c>
      <c r="F133" s="4">
        <f ca="1">SUMIFS(추출!$H$2:$H$55723,추출!$P$2:$P$55723,집계!$C133,추출!$D$2:$D$55723,집계!$D133,추출!$O$2:$O$55723,"정상*",추출!$F$2:$F$55723,집계!F$1,추출!$M$2:$M$55723,집계!F$2,추출!$J$2:$J$55723,"&lt;="&amp;VLOOKUP(F$2,환경!$A$3:$B$8,2),추출!$Q$2:$Q$55723,"A")</f>
        <v>0</v>
      </c>
      <c r="G133" s="4">
        <f t="shared" ref="G133" ca="1" si="484">SUM(E133:F133)</f>
        <v>0</v>
      </c>
      <c r="H133" s="4">
        <f ca="1">SUMIFS(추출!$H$2:$H$55723,추출!$P$2:$P$55723,집계!$C133,추출!$D$2:$D$55723,집계!$D133,추출!$O$2:$O$55723,"정상*",추출!$F$2:$F$55723,집계!H$1,추출!$M$2:$M$55723,집계!H$2,추출!$J$2:$J$55723,"&lt;="&amp;VLOOKUP(H$2,환경!$A$3:$B$8,2),추출!$Q$2:$Q$55723,"A")</f>
        <v>0</v>
      </c>
      <c r="I133" s="4">
        <f ca="1">SUMIFS(추출!$H$2:$H$55723,추출!$P$2:$P$55723,집계!$C133,추출!$D$2:$D$55723,집계!$D133,추출!$O$2:$O$55723,"정상*",추출!$F$2:$F$55723,집계!I$1,추출!$M$2:$M$55723,집계!I$2,추출!$J$2:$J$55723,"&lt;="&amp;VLOOKUP(I$2,환경!$A$3:$B$8,2),추출!$Q$2:$Q$55723,"A")</f>
        <v>0</v>
      </c>
      <c r="J133" s="4">
        <f t="shared" ref="J133" ca="1" si="485">SUM(H133:I133)</f>
        <v>0</v>
      </c>
      <c r="K133" s="25">
        <f t="shared" ref="K133" ca="1" si="486">G133-J133</f>
        <v>0</v>
      </c>
      <c r="L133" s="4">
        <f ca="1">SUMIFS(추출!$H$2:$H$55723,추출!$P$2:$P$55723,집계!$C133,추출!$D$2:$D$55723,집계!$D133,추출!$O$2:$O$55723,"정상*",추출!$F$2:$F$55723,집계!L$1,추출!$M$2:$M$55723,집계!L$2,추출!$J$2:$J$55723,"&lt;="&amp;VLOOKUP(L$2,환경!$A$3:$B$8,2),추출!$Q$2:$Q$55723,"A")</f>
        <v>0</v>
      </c>
      <c r="M133" s="4">
        <f ca="1">SUMIFS(추출!$H$2:$H$55723,추출!$P$2:$P$55723,집계!$C133,추출!$D$2:$D$55723,집계!$D133,추출!$O$2:$O$55723,"정상*",추출!$F$2:$F$55723,집계!M$1,추출!$M$2:$M$55723,집계!M$2,추출!$J$2:$J$55723,"&lt;="&amp;VLOOKUP(M$2,환경!$A$3:$B$8,2),추출!$Q$2:$Q$55723,"A")</f>
        <v>0</v>
      </c>
      <c r="N133" s="4">
        <f t="shared" ref="N133" ca="1" si="487">SUM(L133:M133)</f>
        <v>0</v>
      </c>
      <c r="O133" s="25">
        <f t="shared" ref="O133" ca="1" si="488">G133-N133</f>
        <v>0</v>
      </c>
      <c r="P133" s="4">
        <f ca="1">SUMIFS(추출!$H$2:$H$55723,추출!$P$2:$P$55723,집계!$C133,추출!$D$2:$D$55723,집계!$D133,추출!$O$2:$O$55723,"정상*",추출!$F$2:$F$55723,집계!P$1,추출!$M$2:$M$55723,집계!P$2,추출!$J$2:$J$55723,"&lt;="&amp;VLOOKUP(P$2,환경!$A$3:$B$8,2),추출!$Q$2:$Q$55723,"A")</f>
        <v>0</v>
      </c>
      <c r="Q133" s="4">
        <f ca="1">SUMIFS(추출!$H$2:$H$55723,추출!$P$2:$P$55723,집계!$C133,추출!$D$2:$D$55723,집계!$D133,추출!$O$2:$O$55723,"정상*",추출!$F$2:$F$55723,집계!Q$1,추출!$M$2:$M$55723,집계!Q$2,추출!$J$2:$J$55723,"&lt;="&amp;VLOOKUP(Q$2,환경!$A$3:$B$8,2),추출!$Q$2:$Q$55723,"A")</f>
        <v>0</v>
      </c>
      <c r="R133" s="4">
        <f t="shared" ref="R133" ca="1" si="489">SUM(P133:Q133)</f>
        <v>0</v>
      </c>
      <c r="S133" s="25">
        <f t="shared" ref="S133" ca="1" si="490">G133-R133</f>
        <v>0</v>
      </c>
      <c r="T133" s="4">
        <f ca="1">SUMIFS(추출!$H$2:$H$55723,추출!$P$2:$P$55723,집계!$C133,추출!$D$2:$D$55723,집계!$D133,추출!$O$2:$O$55723,"정상*",추출!$F$2:$F$55723,집계!T$1,추출!$M$2:$M$55723,집계!T$2,추출!$J$2:$J$55723,"&lt;="&amp;VLOOKUP(T$2,환경!$A$3:$B$8,2),추출!$Q$2:$Q$55723,"A")</f>
        <v>0</v>
      </c>
      <c r="U133" s="4">
        <f ca="1">SUMIFS(추출!$H$2:$H$55723,추출!$P$2:$P$55723,집계!$C133,추출!$D$2:$D$55723,집계!$D133,추출!$O$2:$O$55723,"정상*",추출!$F$2:$F$55723,집계!U$1,추출!$M$2:$M$55723,집계!U$2,추출!$J$2:$J$55723,"&lt;="&amp;VLOOKUP(U$2,환경!$A$3:$B$8,2),추출!$Q$2:$Q$55723,"A")</f>
        <v>0</v>
      </c>
      <c r="V133" s="4">
        <f t="shared" ref="V133" ca="1" si="491">SUM(T133:U133)</f>
        <v>0</v>
      </c>
      <c r="W133" s="25">
        <f t="shared" ref="W133" ca="1" si="492">G133-V133</f>
        <v>0</v>
      </c>
      <c r="X133" s="4">
        <f ca="1">SUMIFS(추출!$H$2:$H$55723,추출!$P$2:$P$55723,집계!$C133,추출!$D$2:$D$55723,집계!$D133,추출!$O$2:$O$55723,"유지*",추출!$F$2:$F$55723,집계!X$1,추출!$M$2:$M$55723,집계!X$2,추출!$J$2:$J$55723,"&lt;="&amp;VLOOKUP(X$2,환경!$A$3:$B$8,2),추출!$Q$2:$Q$55723,"B")</f>
        <v>0</v>
      </c>
      <c r="Y133" s="4">
        <f ca="1">SUMIFS(추출!$H$2:$H$55723,추출!$P$2:$P$55723,집계!$C133,추출!$D$2:$D$55723,집계!$D133,추출!$O$2:$O$55723,"유지*",추출!$F$2:$F$55723,집계!Y$1,추출!$M$2:$M$55723,집계!Y$2,추출!$J$2:$J$55723,"&lt;="&amp;VLOOKUP(Y$2,환경!$A$3:$B$8,2),추출!$Q$2:$Q$55723,"B")</f>
        <v>0</v>
      </c>
      <c r="Z133" s="4">
        <f t="shared" ref="Z133" ca="1" si="493">SUM(X133:Y133)</f>
        <v>0</v>
      </c>
      <c r="AA133" s="25">
        <f t="shared" ref="AA133" ca="1" si="494">G133-Z133</f>
        <v>0</v>
      </c>
      <c r="AB133" s="4">
        <f ca="1">SUMIFS(추출!$H$2:$H$55723,추출!$P$2:$P$55723,집계!$C133,추출!$D$2:$D$55723,집계!$D133,추출!$O$2:$O$55723,"정상*",추출!$F$2:$F$55723,집계!AB$1,추출!$M$2:$M$55723,집계!AB$2,추출!$J$2:$J$55723,"&lt;="&amp;VLOOKUP(AB$2,환경!$A$3:$B$8,2),추출!$Q$2:$Q$55723,"A")</f>
        <v>0</v>
      </c>
      <c r="AC133" s="4">
        <f ca="1">SUMIFS(추출!$H$2:$H$55723,추출!$P$2:$P$55723,집계!$C133,추출!$D$2:$D$55723,집계!$D133,추출!$O$2:$O$55723,"정상*",추출!$F$2:$F$55723,집계!AC$1,추출!$M$2:$M$55723,집계!AC$2,추출!$J$2:$J$55723,"&lt;="&amp;VLOOKUP(AC$2,환경!$A$3:$B$8,2),추출!$Q$2:$Q$55723,"A")</f>
        <v>0</v>
      </c>
      <c r="AD133" s="4">
        <f t="shared" ref="AD133" ca="1" si="495">SUM(AB133:AC133)</f>
        <v>0</v>
      </c>
      <c r="AE133" s="25">
        <f t="shared" ref="AE133" ca="1" si="496">G133-AD133</f>
        <v>0</v>
      </c>
    </row>
    <row r="134" spans="1:31" s="2" customFormat="1">
      <c r="A134" s="4">
        <f>VLOOKUP($C134,환경!$T$3:$V$22,3,0)</f>
        <v>6</v>
      </c>
      <c r="B134" s="4" t="str">
        <f t="shared" ca="1" si="359"/>
        <v>자율</v>
      </c>
      <c r="C134" s="6" t="s">
        <v>18</v>
      </c>
      <c r="D134" s="7" t="s">
        <v>370</v>
      </c>
      <c r="E134" s="4">
        <f ca="1">SUMIFS(추출!$H$2:$H$55723,추출!$P$2:$P$55723,집계!$C134,추출!$D$2:$D$55723,집계!$D134,추출!$O$2:$O$55723,"정상*",추출!$F$2:$F$55723,집계!E$1,추출!$M$2:$M$55723,집계!E$2,추출!$J$2:$J$55723,"&lt;="&amp;VLOOKUP(E$2,환경!$A$3:$B$8,2),추출!$Q$2:$Q$55723,"A")</f>
        <v>0</v>
      </c>
      <c r="F134" s="4">
        <f ca="1">SUMIFS(추출!$H$2:$H$55723,추출!$P$2:$P$55723,집계!$C134,추출!$D$2:$D$55723,집계!$D134,추출!$O$2:$O$55723,"정상*",추출!$F$2:$F$55723,집계!F$1,추출!$M$2:$M$55723,집계!F$2,추출!$J$2:$J$55723,"&lt;="&amp;VLOOKUP(F$2,환경!$A$3:$B$8,2),추출!$Q$2:$Q$55723,"A")</f>
        <v>0</v>
      </c>
      <c r="G134" s="4">
        <f t="shared" ca="1" si="360"/>
        <v>0</v>
      </c>
      <c r="H134" s="4">
        <f ca="1">SUMIFS(추출!$H$2:$H$55723,추출!$P$2:$P$55723,집계!$C134,추출!$D$2:$D$55723,집계!$D134,추출!$O$2:$O$55723,"정상*",추출!$F$2:$F$55723,집계!H$1,추출!$M$2:$M$55723,집계!H$2,추출!$J$2:$J$55723,"&lt;="&amp;VLOOKUP(H$2,환경!$A$3:$B$8,2),추출!$Q$2:$Q$55723,"A")</f>
        <v>0</v>
      </c>
      <c r="I134" s="4">
        <f ca="1">SUMIFS(추출!$H$2:$H$55723,추출!$P$2:$P$55723,집계!$C134,추출!$D$2:$D$55723,집계!$D134,추출!$O$2:$O$55723,"정상*",추출!$F$2:$F$55723,집계!I$1,추출!$M$2:$M$55723,집계!I$2,추출!$J$2:$J$55723,"&lt;="&amp;VLOOKUP(I$2,환경!$A$3:$B$8,2),추출!$Q$2:$Q$55723,"A")</f>
        <v>0</v>
      </c>
      <c r="J134" s="4">
        <f t="shared" ca="1" si="361"/>
        <v>0</v>
      </c>
      <c r="K134" s="25">
        <f t="shared" ca="1" si="362"/>
        <v>0</v>
      </c>
      <c r="L134" s="4">
        <f ca="1">SUMIFS(추출!$H$2:$H$55723,추출!$P$2:$P$55723,집계!$C134,추출!$D$2:$D$55723,집계!$D134,추출!$O$2:$O$55723,"정상*",추출!$F$2:$F$55723,집계!L$1,추출!$M$2:$M$55723,집계!L$2,추출!$J$2:$J$55723,"&lt;="&amp;VLOOKUP(L$2,환경!$A$3:$B$8,2),추출!$Q$2:$Q$55723,"A")</f>
        <v>0</v>
      </c>
      <c r="M134" s="4">
        <f ca="1">SUMIFS(추출!$H$2:$H$55723,추출!$P$2:$P$55723,집계!$C134,추출!$D$2:$D$55723,집계!$D134,추출!$O$2:$O$55723,"정상*",추출!$F$2:$F$55723,집계!M$1,추출!$M$2:$M$55723,집계!M$2,추출!$J$2:$J$55723,"&lt;="&amp;VLOOKUP(M$2,환경!$A$3:$B$8,2),추출!$Q$2:$Q$55723,"A")</f>
        <v>0</v>
      </c>
      <c r="N134" s="4">
        <f t="shared" ca="1" si="363"/>
        <v>0</v>
      </c>
      <c r="O134" s="25">
        <f t="shared" ca="1" si="364"/>
        <v>0</v>
      </c>
      <c r="P134" s="4">
        <f ca="1">SUMIFS(추출!$H$2:$H$55723,추출!$P$2:$P$55723,집계!$C134,추출!$D$2:$D$55723,집계!$D134,추출!$O$2:$O$55723,"정상*",추출!$F$2:$F$55723,집계!P$1,추출!$M$2:$M$55723,집계!P$2,추출!$J$2:$J$55723,"&lt;="&amp;VLOOKUP(P$2,환경!$A$3:$B$8,2),추출!$Q$2:$Q$55723,"A")</f>
        <v>0</v>
      </c>
      <c r="Q134" s="4">
        <f ca="1">SUMIFS(추출!$H$2:$H$55723,추출!$P$2:$P$55723,집계!$C134,추출!$D$2:$D$55723,집계!$D134,추출!$O$2:$O$55723,"정상*",추출!$F$2:$F$55723,집계!Q$1,추출!$M$2:$M$55723,집계!Q$2,추출!$J$2:$J$55723,"&lt;="&amp;VLOOKUP(Q$2,환경!$A$3:$B$8,2),추출!$Q$2:$Q$55723,"A")</f>
        <v>0</v>
      </c>
      <c r="R134" s="4">
        <f t="shared" ca="1" si="365"/>
        <v>0</v>
      </c>
      <c r="S134" s="25">
        <f t="shared" ca="1" si="366"/>
        <v>0</v>
      </c>
      <c r="T134" s="4">
        <f ca="1">SUMIFS(추출!$H$2:$H$55723,추출!$P$2:$P$55723,집계!$C134,추출!$D$2:$D$55723,집계!$D134,추출!$O$2:$O$55723,"정상*",추출!$F$2:$F$55723,집계!T$1,추출!$M$2:$M$55723,집계!T$2,추출!$J$2:$J$55723,"&lt;="&amp;VLOOKUP(T$2,환경!$A$3:$B$8,2),추출!$Q$2:$Q$55723,"A")</f>
        <v>0</v>
      </c>
      <c r="U134" s="4">
        <f ca="1">SUMIFS(추출!$H$2:$H$55723,추출!$P$2:$P$55723,집계!$C134,추출!$D$2:$D$55723,집계!$D134,추출!$O$2:$O$55723,"정상*",추출!$F$2:$F$55723,집계!U$1,추출!$M$2:$M$55723,집계!U$2,추출!$J$2:$J$55723,"&lt;="&amp;VLOOKUP(U$2,환경!$A$3:$B$8,2),추출!$Q$2:$Q$55723,"A")</f>
        <v>0</v>
      </c>
      <c r="V134" s="4">
        <f t="shared" ca="1" si="367"/>
        <v>0</v>
      </c>
      <c r="W134" s="25">
        <f t="shared" ca="1" si="368"/>
        <v>0</v>
      </c>
      <c r="X134" s="4">
        <f ca="1">SUMIFS(추출!$H$2:$H$55723,추출!$P$2:$P$55723,집계!$C134,추출!$D$2:$D$55723,집계!$D134,추출!$O$2:$O$55723,"유지*",추출!$F$2:$F$55723,집계!X$1,추출!$M$2:$M$55723,집계!X$2,추출!$J$2:$J$55723,"&lt;="&amp;VLOOKUP(X$2,환경!$A$3:$B$8,2),추출!$Q$2:$Q$55723,"B")</f>
        <v>349489</v>
      </c>
      <c r="Y134" s="4">
        <f ca="1">SUMIFS(추출!$H$2:$H$55723,추출!$P$2:$P$55723,집계!$C134,추출!$D$2:$D$55723,집계!$D134,추출!$O$2:$O$55723,"유지*",추출!$F$2:$F$55723,집계!Y$1,추출!$M$2:$M$55723,집계!Y$2,추출!$J$2:$J$55723,"&lt;="&amp;VLOOKUP(Y$2,환경!$A$3:$B$8,2),추출!$Q$2:$Q$55723,"B")</f>
        <v>0</v>
      </c>
      <c r="Z134" s="4">
        <f t="shared" ca="1" si="369"/>
        <v>349489</v>
      </c>
      <c r="AA134" s="25">
        <f t="shared" ca="1" si="370"/>
        <v>-349489</v>
      </c>
      <c r="AB134" s="4">
        <f ca="1">SUMIFS(추출!$H$2:$H$55723,추출!$P$2:$P$55723,집계!$C134,추출!$D$2:$D$55723,집계!$D134,추출!$O$2:$O$55723,"정상*",추출!$F$2:$F$55723,집계!AB$1,추출!$M$2:$M$55723,집계!AB$2,추출!$J$2:$J$55723,"&lt;="&amp;VLOOKUP(AB$2,환경!$A$3:$B$8,2),추출!$Q$2:$Q$55723,"A")</f>
        <v>0</v>
      </c>
      <c r="AC134" s="4">
        <f ca="1">SUMIFS(추출!$H$2:$H$55723,추출!$P$2:$P$55723,집계!$C134,추출!$D$2:$D$55723,집계!$D134,추출!$O$2:$O$55723,"정상*",추출!$F$2:$F$55723,집계!AC$1,추출!$M$2:$M$55723,집계!AC$2,추출!$J$2:$J$55723,"&lt;="&amp;VLOOKUP(AC$2,환경!$A$3:$B$8,2),추출!$Q$2:$Q$55723,"A")</f>
        <v>0</v>
      </c>
      <c r="AD134" s="4">
        <f t="shared" ca="1" si="218"/>
        <v>0</v>
      </c>
      <c r="AE134" s="25">
        <f t="shared" ca="1" si="270"/>
        <v>0</v>
      </c>
    </row>
    <row r="135" spans="1:31" s="2" customFormat="1">
      <c r="A135" s="4">
        <f>VLOOKUP($C135,환경!$T$3:$V$22,3,0)</f>
        <v>6</v>
      </c>
      <c r="B135" s="4" t="str">
        <f t="shared" ca="1" si="359"/>
        <v>자율</v>
      </c>
      <c r="C135" s="6" t="s">
        <v>18</v>
      </c>
      <c r="D135" s="7" t="s">
        <v>369</v>
      </c>
      <c r="E135" s="4">
        <f ca="1">SUMIFS(추출!$H$2:$H$55723,추출!$P$2:$P$55723,집계!$C135,추출!$D$2:$D$55723,집계!$D135,추출!$O$2:$O$55723,"정상*",추출!$F$2:$F$55723,집계!E$1,추출!$M$2:$M$55723,집계!E$2,추출!$J$2:$J$55723,"&lt;="&amp;VLOOKUP(E$2,환경!$A$3:$B$8,2),추출!$Q$2:$Q$55723,"A")</f>
        <v>0</v>
      </c>
      <c r="F135" s="4">
        <f ca="1">SUMIFS(추출!$H$2:$H$55723,추출!$P$2:$P$55723,집계!$C135,추출!$D$2:$D$55723,집계!$D135,추출!$O$2:$O$55723,"정상*",추출!$F$2:$F$55723,집계!F$1,추출!$M$2:$M$55723,집계!F$2,추출!$J$2:$J$55723,"&lt;="&amp;VLOOKUP(F$2,환경!$A$3:$B$8,2),추출!$Q$2:$Q$55723,"A")</f>
        <v>0</v>
      </c>
      <c r="G135" s="4">
        <f t="shared" ca="1" si="360"/>
        <v>0</v>
      </c>
      <c r="H135" s="4">
        <f ca="1">SUMIFS(추출!$H$2:$H$55723,추출!$P$2:$P$55723,집계!$C135,추출!$D$2:$D$55723,집계!$D135,추출!$O$2:$O$55723,"정상*",추출!$F$2:$F$55723,집계!H$1,추출!$M$2:$M$55723,집계!H$2,추출!$J$2:$J$55723,"&lt;="&amp;VLOOKUP(H$2,환경!$A$3:$B$8,2),추출!$Q$2:$Q$55723,"A")</f>
        <v>0</v>
      </c>
      <c r="I135" s="4">
        <f ca="1">SUMIFS(추출!$H$2:$H$55723,추출!$P$2:$P$55723,집계!$C135,추출!$D$2:$D$55723,집계!$D135,추출!$O$2:$O$55723,"정상*",추출!$F$2:$F$55723,집계!I$1,추출!$M$2:$M$55723,집계!I$2,추출!$J$2:$J$55723,"&lt;="&amp;VLOOKUP(I$2,환경!$A$3:$B$8,2),추출!$Q$2:$Q$55723,"A")</f>
        <v>0</v>
      </c>
      <c r="J135" s="4">
        <f t="shared" ca="1" si="361"/>
        <v>0</v>
      </c>
      <c r="K135" s="25">
        <f t="shared" ca="1" si="362"/>
        <v>0</v>
      </c>
      <c r="L135" s="4">
        <f ca="1">SUMIFS(추출!$H$2:$H$55723,추출!$P$2:$P$55723,집계!$C135,추출!$D$2:$D$55723,집계!$D135,추출!$O$2:$O$55723,"정상*",추출!$F$2:$F$55723,집계!L$1,추출!$M$2:$M$55723,집계!L$2,추출!$J$2:$J$55723,"&lt;="&amp;VLOOKUP(L$2,환경!$A$3:$B$8,2),추출!$Q$2:$Q$55723,"A")</f>
        <v>0</v>
      </c>
      <c r="M135" s="4">
        <f ca="1">SUMIFS(추출!$H$2:$H$55723,추출!$P$2:$P$55723,집계!$C135,추출!$D$2:$D$55723,집계!$D135,추출!$O$2:$O$55723,"정상*",추출!$F$2:$F$55723,집계!M$1,추출!$M$2:$M$55723,집계!M$2,추출!$J$2:$J$55723,"&lt;="&amp;VLOOKUP(M$2,환경!$A$3:$B$8,2),추출!$Q$2:$Q$55723,"A")</f>
        <v>0</v>
      </c>
      <c r="N135" s="4">
        <f t="shared" ca="1" si="363"/>
        <v>0</v>
      </c>
      <c r="O135" s="25">
        <f t="shared" ca="1" si="364"/>
        <v>0</v>
      </c>
      <c r="P135" s="4">
        <f ca="1">SUMIFS(추출!$H$2:$H$55723,추출!$P$2:$P$55723,집계!$C135,추출!$D$2:$D$55723,집계!$D135,추출!$O$2:$O$55723,"정상*",추출!$F$2:$F$55723,집계!P$1,추출!$M$2:$M$55723,집계!P$2,추출!$J$2:$J$55723,"&lt;="&amp;VLOOKUP(P$2,환경!$A$3:$B$8,2),추출!$Q$2:$Q$55723,"A")</f>
        <v>0</v>
      </c>
      <c r="Q135" s="4">
        <f ca="1">SUMIFS(추출!$H$2:$H$55723,추출!$P$2:$P$55723,집계!$C135,추출!$D$2:$D$55723,집계!$D135,추출!$O$2:$O$55723,"정상*",추출!$F$2:$F$55723,집계!Q$1,추출!$M$2:$M$55723,집계!Q$2,추출!$J$2:$J$55723,"&lt;="&amp;VLOOKUP(Q$2,환경!$A$3:$B$8,2),추출!$Q$2:$Q$55723,"A")</f>
        <v>0</v>
      </c>
      <c r="R135" s="4">
        <f t="shared" ca="1" si="365"/>
        <v>0</v>
      </c>
      <c r="S135" s="25">
        <f t="shared" ca="1" si="366"/>
        <v>0</v>
      </c>
      <c r="T135" s="4">
        <f ca="1">SUMIFS(추출!$H$2:$H$55723,추출!$P$2:$P$55723,집계!$C135,추출!$D$2:$D$55723,집계!$D135,추출!$O$2:$O$55723,"정상*",추출!$F$2:$F$55723,집계!T$1,추출!$M$2:$M$55723,집계!T$2,추출!$J$2:$J$55723,"&lt;="&amp;VLOOKUP(T$2,환경!$A$3:$B$8,2),추출!$Q$2:$Q$55723,"A")</f>
        <v>0</v>
      </c>
      <c r="U135" s="4">
        <f ca="1">SUMIFS(추출!$H$2:$H$55723,추출!$P$2:$P$55723,집계!$C135,추출!$D$2:$D$55723,집계!$D135,추출!$O$2:$O$55723,"정상*",추출!$F$2:$F$55723,집계!U$1,추출!$M$2:$M$55723,집계!U$2,추출!$J$2:$J$55723,"&lt;="&amp;VLOOKUP(U$2,환경!$A$3:$B$8,2),추출!$Q$2:$Q$55723,"A")</f>
        <v>0</v>
      </c>
      <c r="V135" s="4">
        <f t="shared" ca="1" si="367"/>
        <v>0</v>
      </c>
      <c r="W135" s="25">
        <f t="shared" ca="1" si="368"/>
        <v>0</v>
      </c>
      <c r="X135" s="4">
        <f ca="1">SUMIFS(추출!$H$2:$H$55723,추출!$P$2:$P$55723,집계!$C135,추출!$D$2:$D$55723,집계!$D135,추출!$O$2:$O$55723,"유지*",추출!$F$2:$F$55723,집계!X$1,추출!$M$2:$M$55723,집계!X$2,추출!$J$2:$J$55723,"&lt;="&amp;VLOOKUP(X$2,환경!$A$3:$B$8,2),추출!$Q$2:$Q$55723,"B")</f>
        <v>85650</v>
      </c>
      <c r="Y135" s="4">
        <f ca="1">SUMIFS(추출!$H$2:$H$55723,추출!$P$2:$P$55723,집계!$C135,추출!$D$2:$D$55723,집계!$D135,추출!$O$2:$O$55723,"유지*",추출!$F$2:$F$55723,집계!Y$1,추출!$M$2:$M$55723,집계!Y$2,추출!$J$2:$J$55723,"&lt;="&amp;VLOOKUP(Y$2,환경!$A$3:$B$8,2),추출!$Q$2:$Q$55723,"B")</f>
        <v>0</v>
      </c>
      <c r="Z135" s="4">
        <f t="shared" ca="1" si="369"/>
        <v>85650</v>
      </c>
      <c r="AA135" s="25">
        <f t="shared" ca="1" si="370"/>
        <v>-85650</v>
      </c>
      <c r="AB135" s="4">
        <f ca="1">SUMIFS(추출!$H$2:$H$55723,추출!$P$2:$P$55723,집계!$C135,추출!$D$2:$D$55723,집계!$D135,추출!$O$2:$O$55723,"정상*",추출!$F$2:$F$55723,집계!AB$1,추출!$M$2:$M$55723,집계!AB$2,추출!$J$2:$J$55723,"&lt;="&amp;VLOOKUP(AB$2,환경!$A$3:$B$8,2),추출!$Q$2:$Q$55723,"A")</f>
        <v>0</v>
      </c>
      <c r="AC135" s="4">
        <f ca="1">SUMIFS(추출!$H$2:$H$55723,추출!$P$2:$P$55723,집계!$C135,추출!$D$2:$D$55723,집계!$D135,추출!$O$2:$O$55723,"정상*",추출!$F$2:$F$55723,집계!AC$1,추출!$M$2:$M$55723,집계!AC$2,추출!$J$2:$J$55723,"&lt;="&amp;VLOOKUP(AC$2,환경!$A$3:$B$8,2),추출!$Q$2:$Q$55723,"A")</f>
        <v>0</v>
      </c>
      <c r="AD135" s="4">
        <f t="shared" ca="1" si="218"/>
        <v>0</v>
      </c>
      <c r="AE135" s="25">
        <f t="shared" ca="1" si="270"/>
        <v>0</v>
      </c>
    </row>
    <row r="136" spans="1:31" s="2" customFormat="1">
      <c r="A136" s="4">
        <f>VLOOKUP($C136,환경!$T$3:$V$22,3,0)</f>
        <v>6</v>
      </c>
      <c r="B136" s="4" t="str">
        <f t="shared" ca="1" si="359"/>
        <v>자율</v>
      </c>
      <c r="C136" s="6" t="s">
        <v>18</v>
      </c>
      <c r="D136" s="7" t="s">
        <v>368</v>
      </c>
      <c r="E136" s="4">
        <f ca="1">SUMIFS(추출!$H$2:$H$55723,추출!$P$2:$P$55723,집계!$C136,추출!$D$2:$D$55723,집계!$D136,추출!$O$2:$O$55723,"정상*",추출!$F$2:$F$55723,집계!E$1,추출!$M$2:$M$55723,집계!E$2,추출!$J$2:$J$55723,"&lt;="&amp;VLOOKUP(E$2,환경!$A$3:$B$8,2),추출!$Q$2:$Q$55723,"A")</f>
        <v>0</v>
      </c>
      <c r="F136" s="4">
        <f ca="1">SUMIFS(추출!$H$2:$H$55723,추출!$P$2:$P$55723,집계!$C136,추출!$D$2:$D$55723,집계!$D136,추출!$O$2:$O$55723,"정상*",추출!$F$2:$F$55723,집계!F$1,추출!$M$2:$M$55723,집계!F$2,추출!$J$2:$J$55723,"&lt;="&amp;VLOOKUP(F$2,환경!$A$3:$B$8,2),추출!$Q$2:$Q$55723,"A")</f>
        <v>0</v>
      </c>
      <c r="G136" s="4">
        <f t="shared" ca="1" si="360"/>
        <v>0</v>
      </c>
      <c r="H136" s="4">
        <f ca="1">SUMIFS(추출!$H$2:$H$55723,추출!$P$2:$P$55723,집계!$C136,추출!$D$2:$D$55723,집계!$D136,추출!$O$2:$O$55723,"정상*",추출!$F$2:$F$55723,집계!H$1,추출!$M$2:$M$55723,집계!H$2,추출!$J$2:$J$55723,"&lt;="&amp;VLOOKUP(H$2,환경!$A$3:$B$8,2),추출!$Q$2:$Q$55723,"A")</f>
        <v>0</v>
      </c>
      <c r="I136" s="4">
        <f ca="1">SUMIFS(추출!$H$2:$H$55723,추출!$P$2:$P$55723,집계!$C136,추출!$D$2:$D$55723,집계!$D136,추출!$O$2:$O$55723,"정상*",추출!$F$2:$F$55723,집계!I$1,추출!$M$2:$M$55723,집계!I$2,추출!$J$2:$J$55723,"&lt;="&amp;VLOOKUP(I$2,환경!$A$3:$B$8,2),추출!$Q$2:$Q$55723,"A")</f>
        <v>0</v>
      </c>
      <c r="J136" s="4">
        <f t="shared" ca="1" si="361"/>
        <v>0</v>
      </c>
      <c r="K136" s="25">
        <f t="shared" ca="1" si="362"/>
        <v>0</v>
      </c>
      <c r="L136" s="4">
        <f ca="1">SUMIFS(추출!$H$2:$H$55723,추출!$P$2:$P$55723,집계!$C136,추출!$D$2:$D$55723,집계!$D136,추출!$O$2:$O$55723,"정상*",추출!$F$2:$F$55723,집계!L$1,추출!$M$2:$M$55723,집계!L$2,추출!$J$2:$J$55723,"&lt;="&amp;VLOOKUP(L$2,환경!$A$3:$B$8,2),추출!$Q$2:$Q$55723,"A")</f>
        <v>0</v>
      </c>
      <c r="M136" s="4">
        <f ca="1">SUMIFS(추출!$H$2:$H$55723,추출!$P$2:$P$55723,집계!$C136,추출!$D$2:$D$55723,집계!$D136,추출!$O$2:$O$55723,"정상*",추출!$F$2:$F$55723,집계!M$1,추출!$M$2:$M$55723,집계!M$2,추출!$J$2:$J$55723,"&lt;="&amp;VLOOKUP(M$2,환경!$A$3:$B$8,2),추출!$Q$2:$Q$55723,"A")</f>
        <v>0</v>
      </c>
      <c r="N136" s="4">
        <f t="shared" ca="1" si="363"/>
        <v>0</v>
      </c>
      <c r="O136" s="25">
        <f t="shared" ca="1" si="364"/>
        <v>0</v>
      </c>
      <c r="P136" s="4">
        <f ca="1">SUMIFS(추출!$H$2:$H$55723,추출!$P$2:$P$55723,집계!$C136,추출!$D$2:$D$55723,집계!$D136,추출!$O$2:$O$55723,"정상*",추출!$F$2:$F$55723,집계!P$1,추출!$M$2:$M$55723,집계!P$2,추출!$J$2:$J$55723,"&lt;="&amp;VLOOKUP(P$2,환경!$A$3:$B$8,2),추출!$Q$2:$Q$55723,"A")</f>
        <v>0</v>
      </c>
      <c r="Q136" s="4">
        <f ca="1">SUMIFS(추출!$H$2:$H$55723,추출!$P$2:$P$55723,집계!$C136,추출!$D$2:$D$55723,집계!$D136,추출!$O$2:$O$55723,"정상*",추출!$F$2:$F$55723,집계!Q$1,추출!$M$2:$M$55723,집계!Q$2,추출!$J$2:$J$55723,"&lt;="&amp;VLOOKUP(Q$2,환경!$A$3:$B$8,2),추출!$Q$2:$Q$55723,"A")</f>
        <v>0</v>
      </c>
      <c r="R136" s="4">
        <f t="shared" ca="1" si="365"/>
        <v>0</v>
      </c>
      <c r="S136" s="25">
        <f t="shared" ca="1" si="366"/>
        <v>0</v>
      </c>
      <c r="T136" s="4">
        <f ca="1">SUMIFS(추출!$H$2:$H$55723,추출!$P$2:$P$55723,집계!$C136,추출!$D$2:$D$55723,집계!$D136,추출!$O$2:$O$55723,"정상*",추출!$F$2:$F$55723,집계!T$1,추출!$M$2:$M$55723,집계!T$2,추출!$J$2:$J$55723,"&lt;="&amp;VLOOKUP(T$2,환경!$A$3:$B$8,2),추출!$Q$2:$Q$55723,"A")</f>
        <v>0</v>
      </c>
      <c r="U136" s="4">
        <f ca="1">SUMIFS(추출!$H$2:$H$55723,추출!$P$2:$P$55723,집계!$C136,추출!$D$2:$D$55723,집계!$D136,추출!$O$2:$O$55723,"정상*",추출!$F$2:$F$55723,집계!U$1,추출!$M$2:$M$55723,집계!U$2,추출!$J$2:$J$55723,"&lt;="&amp;VLOOKUP(U$2,환경!$A$3:$B$8,2),추출!$Q$2:$Q$55723,"A")</f>
        <v>0</v>
      </c>
      <c r="V136" s="4">
        <f t="shared" ca="1" si="367"/>
        <v>0</v>
      </c>
      <c r="W136" s="25">
        <f t="shared" ca="1" si="368"/>
        <v>0</v>
      </c>
      <c r="X136" s="4">
        <f ca="1">SUMIFS(추출!$H$2:$H$55723,추출!$P$2:$P$55723,집계!$C136,추출!$D$2:$D$55723,집계!$D136,추출!$O$2:$O$55723,"유지*",추출!$F$2:$F$55723,집계!X$1,추출!$M$2:$M$55723,집계!X$2,추출!$J$2:$J$55723,"&lt;="&amp;VLOOKUP(X$2,환경!$A$3:$B$8,2),추출!$Q$2:$Q$55723,"B")</f>
        <v>329587</v>
      </c>
      <c r="Y136" s="4">
        <f ca="1">SUMIFS(추출!$H$2:$H$55723,추출!$P$2:$P$55723,집계!$C136,추출!$D$2:$D$55723,집계!$D136,추출!$O$2:$O$55723,"유지*",추출!$F$2:$F$55723,집계!Y$1,추출!$M$2:$M$55723,집계!Y$2,추출!$J$2:$J$55723,"&lt;="&amp;VLOOKUP(Y$2,환경!$A$3:$B$8,2),추출!$Q$2:$Q$55723,"B")</f>
        <v>0</v>
      </c>
      <c r="Z136" s="4">
        <f t="shared" ca="1" si="369"/>
        <v>329587</v>
      </c>
      <c r="AA136" s="25">
        <f t="shared" ca="1" si="370"/>
        <v>-329587</v>
      </c>
      <c r="AB136" s="4">
        <f ca="1">SUMIFS(추출!$H$2:$H$55723,추출!$P$2:$P$55723,집계!$C136,추출!$D$2:$D$55723,집계!$D136,추출!$O$2:$O$55723,"정상*",추출!$F$2:$F$55723,집계!AB$1,추출!$M$2:$M$55723,집계!AB$2,추출!$J$2:$J$55723,"&lt;="&amp;VLOOKUP(AB$2,환경!$A$3:$B$8,2),추출!$Q$2:$Q$55723,"A")</f>
        <v>0</v>
      </c>
      <c r="AC136" s="4">
        <f ca="1">SUMIFS(추출!$H$2:$H$55723,추출!$P$2:$P$55723,집계!$C136,추출!$D$2:$D$55723,집계!$D136,추출!$O$2:$O$55723,"정상*",추출!$F$2:$F$55723,집계!AC$1,추출!$M$2:$M$55723,집계!AC$2,추출!$J$2:$J$55723,"&lt;="&amp;VLOOKUP(AC$2,환경!$A$3:$B$8,2),추출!$Q$2:$Q$55723,"A")</f>
        <v>0</v>
      </c>
      <c r="AD136" s="4">
        <f t="shared" ca="1" si="218"/>
        <v>0</v>
      </c>
      <c r="AE136" s="25">
        <f t="shared" ca="1" si="270"/>
        <v>0</v>
      </c>
    </row>
    <row r="137" spans="1:31" s="2" customFormat="1">
      <c r="A137" s="4">
        <f>VLOOKUP($C137,환경!$T$3:$V$22,3,0)</f>
        <v>6</v>
      </c>
      <c r="B137" s="4" t="str">
        <f t="shared" ca="1" si="359"/>
        <v>자율</v>
      </c>
      <c r="C137" s="6" t="s">
        <v>18</v>
      </c>
      <c r="D137" s="7" t="s">
        <v>367</v>
      </c>
      <c r="E137" s="4">
        <f ca="1">SUMIFS(추출!$H$2:$H$55723,추출!$P$2:$P$55723,집계!$C137,추출!$D$2:$D$55723,집계!$D137,추출!$O$2:$O$55723,"정상*",추출!$F$2:$F$55723,집계!E$1,추출!$M$2:$M$55723,집계!E$2,추출!$J$2:$J$55723,"&lt;="&amp;VLOOKUP(E$2,환경!$A$3:$B$8,2),추출!$Q$2:$Q$55723,"A")</f>
        <v>0</v>
      </c>
      <c r="F137" s="4">
        <f ca="1">SUMIFS(추출!$H$2:$H$55723,추출!$P$2:$P$55723,집계!$C137,추출!$D$2:$D$55723,집계!$D137,추출!$O$2:$O$55723,"정상*",추출!$F$2:$F$55723,집계!F$1,추출!$M$2:$M$55723,집계!F$2,추출!$J$2:$J$55723,"&lt;="&amp;VLOOKUP(F$2,환경!$A$3:$B$8,2),추출!$Q$2:$Q$55723,"A")</f>
        <v>0</v>
      </c>
      <c r="G137" s="4">
        <f t="shared" ca="1" si="360"/>
        <v>0</v>
      </c>
      <c r="H137" s="4">
        <f ca="1">SUMIFS(추출!$H$2:$H$55723,추출!$P$2:$P$55723,집계!$C137,추출!$D$2:$D$55723,집계!$D137,추출!$O$2:$O$55723,"정상*",추출!$F$2:$F$55723,집계!H$1,추출!$M$2:$M$55723,집계!H$2,추출!$J$2:$J$55723,"&lt;="&amp;VLOOKUP(H$2,환경!$A$3:$B$8,2),추출!$Q$2:$Q$55723,"A")</f>
        <v>0</v>
      </c>
      <c r="I137" s="4">
        <f ca="1">SUMIFS(추출!$H$2:$H$55723,추출!$P$2:$P$55723,집계!$C137,추출!$D$2:$D$55723,집계!$D137,추출!$O$2:$O$55723,"정상*",추출!$F$2:$F$55723,집계!I$1,추출!$M$2:$M$55723,집계!I$2,추출!$J$2:$J$55723,"&lt;="&amp;VLOOKUP(I$2,환경!$A$3:$B$8,2),추출!$Q$2:$Q$55723,"A")</f>
        <v>0</v>
      </c>
      <c r="J137" s="4">
        <f t="shared" ca="1" si="361"/>
        <v>0</v>
      </c>
      <c r="K137" s="25">
        <f t="shared" ca="1" si="362"/>
        <v>0</v>
      </c>
      <c r="L137" s="4">
        <f ca="1">SUMIFS(추출!$H$2:$H$55723,추출!$P$2:$P$55723,집계!$C137,추출!$D$2:$D$55723,집계!$D137,추출!$O$2:$O$55723,"정상*",추출!$F$2:$F$55723,집계!L$1,추출!$M$2:$M$55723,집계!L$2,추출!$J$2:$J$55723,"&lt;="&amp;VLOOKUP(L$2,환경!$A$3:$B$8,2),추출!$Q$2:$Q$55723,"A")</f>
        <v>0</v>
      </c>
      <c r="M137" s="4">
        <f ca="1">SUMIFS(추출!$H$2:$H$55723,추출!$P$2:$P$55723,집계!$C137,추출!$D$2:$D$55723,집계!$D137,추출!$O$2:$O$55723,"정상*",추출!$F$2:$F$55723,집계!M$1,추출!$M$2:$M$55723,집계!M$2,추출!$J$2:$J$55723,"&lt;="&amp;VLOOKUP(M$2,환경!$A$3:$B$8,2),추출!$Q$2:$Q$55723,"A")</f>
        <v>0</v>
      </c>
      <c r="N137" s="4">
        <f t="shared" ca="1" si="363"/>
        <v>0</v>
      </c>
      <c r="O137" s="25">
        <f t="shared" ca="1" si="364"/>
        <v>0</v>
      </c>
      <c r="P137" s="4">
        <f ca="1">SUMIFS(추출!$H$2:$H$55723,추출!$P$2:$P$55723,집계!$C137,추출!$D$2:$D$55723,집계!$D137,추출!$O$2:$O$55723,"정상*",추출!$F$2:$F$55723,집계!P$1,추출!$M$2:$M$55723,집계!P$2,추출!$J$2:$J$55723,"&lt;="&amp;VLOOKUP(P$2,환경!$A$3:$B$8,2),추출!$Q$2:$Q$55723,"A")</f>
        <v>0</v>
      </c>
      <c r="Q137" s="4">
        <f ca="1">SUMIFS(추출!$H$2:$H$55723,추출!$P$2:$P$55723,집계!$C137,추출!$D$2:$D$55723,집계!$D137,추출!$O$2:$O$55723,"정상*",추출!$F$2:$F$55723,집계!Q$1,추출!$M$2:$M$55723,집계!Q$2,추출!$J$2:$J$55723,"&lt;="&amp;VLOOKUP(Q$2,환경!$A$3:$B$8,2),추출!$Q$2:$Q$55723,"A")</f>
        <v>0</v>
      </c>
      <c r="R137" s="4">
        <f t="shared" ca="1" si="365"/>
        <v>0</v>
      </c>
      <c r="S137" s="25">
        <f t="shared" ca="1" si="366"/>
        <v>0</v>
      </c>
      <c r="T137" s="4">
        <f ca="1">SUMIFS(추출!$H$2:$H$55723,추출!$P$2:$P$55723,집계!$C137,추출!$D$2:$D$55723,집계!$D137,추출!$O$2:$O$55723,"정상*",추출!$F$2:$F$55723,집계!T$1,추출!$M$2:$M$55723,집계!T$2,추출!$J$2:$J$55723,"&lt;="&amp;VLOOKUP(T$2,환경!$A$3:$B$8,2),추출!$Q$2:$Q$55723,"A")</f>
        <v>0</v>
      </c>
      <c r="U137" s="4">
        <f ca="1">SUMIFS(추출!$H$2:$H$55723,추출!$P$2:$P$55723,집계!$C137,추출!$D$2:$D$55723,집계!$D137,추출!$O$2:$O$55723,"정상*",추출!$F$2:$F$55723,집계!U$1,추출!$M$2:$M$55723,집계!U$2,추출!$J$2:$J$55723,"&lt;="&amp;VLOOKUP(U$2,환경!$A$3:$B$8,2),추출!$Q$2:$Q$55723,"A")</f>
        <v>0</v>
      </c>
      <c r="V137" s="4">
        <f t="shared" ca="1" si="367"/>
        <v>0</v>
      </c>
      <c r="W137" s="25">
        <f t="shared" ca="1" si="368"/>
        <v>0</v>
      </c>
      <c r="X137" s="4">
        <f ca="1">SUMIFS(추출!$H$2:$H$55723,추출!$P$2:$P$55723,집계!$C137,추출!$D$2:$D$55723,집계!$D137,추출!$O$2:$O$55723,"유지*",추출!$F$2:$F$55723,집계!X$1,추출!$M$2:$M$55723,집계!X$2,추출!$J$2:$J$55723,"&lt;="&amp;VLOOKUP(X$2,환경!$A$3:$B$8,2),추출!$Q$2:$Q$55723,"B")</f>
        <v>427993</v>
      </c>
      <c r="Y137" s="4">
        <f ca="1">SUMIFS(추출!$H$2:$H$55723,추출!$P$2:$P$55723,집계!$C137,추출!$D$2:$D$55723,집계!$D137,추출!$O$2:$O$55723,"유지*",추출!$F$2:$F$55723,집계!Y$1,추출!$M$2:$M$55723,집계!Y$2,추출!$J$2:$J$55723,"&lt;="&amp;VLOOKUP(Y$2,환경!$A$3:$B$8,2),추출!$Q$2:$Q$55723,"B")</f>
        <v>510329</v>
      </c>
      <c r="Z137" s="4">
        <f t="shared" ca="1" si="369"/>
        <v>938322</v>
      </c>
      <c r="AA137" s="25">
        <f t="shared" ca="1" si="370"/>
        <v>-938322</v>
      </c>
      <c r="AB137" s="4">
        <f ca="1">SUMIFS(추출!$H$2:$H$55723,추출!$P$2:$P$55723,집계!$C137,추출!$D$2:$D$55723,집계!$D137,추출!$O$2:$O$55723,"정상*",추출!$F$2:$F$55723,집계!AB$1,추출!$M$2:$M$55723,집계!AB$2,추출!$J$2:$J$55723,"&lt;="&amp;VLOOKUP(AB$2,환경!$A$3:$B$8,2),추출!$Q$2:$Q$55723,"A")</f>
        <v>0</v>
      </c>
      <c r="AC137" s="4">
        <f ca="1">SUMIFS(추출!$H$2:$H$55723,추출!$P$2:$P$55723,집계!$C137,추출!$D$2:$D$55723,집계!$D137,추출!$O$2:$O$55723,"정상*",추출!$F$2:$F$55723,집계!AC$1,추출!$M$2:$M$55723,집계!AC$2,추출!$J$2:$J$55723,"&lt;="&amp;VLOOKUP(AC$2,환경!$A$3:$B$8,2),추출!$Q$2:$Q$55723,"A")</f>
        <v>0</v>
      </c>
      <c r="AD137" s="4">
        <f t="shared" ca="1" si="218"/>
        <v>0</v>
      </c>
      <c r="AE137" s="25">
        <f t="shared" ca="1" si="270"/>
        <v>0</v>
      </c>
    </row>
    <row r="138" spans="1:31" s="2" customFormat="1">
      <c r="A138" s="4">
        <f>VLOOKUP($C138,환경!$T$3:$V$22,3,0)</f>
        <v>6</v>
      </c>
      <c r="B138" s="4" t="str">
        <f t="shared" ca="1" si="359"/>
        <v>자율</v>
      </c>
      <c r="C138" s="6" t="s">
        <v>18</v>
      </c>
      <c r="D138" s="7" t="s">
        <v>366</v>
      </c>
      <c r="E138" s="4">
        <f ca="1">SUMIFS(추출!$H$2:$H$55723,추출!$P$2:$P$55723,집계!$C138,추출!$D$2:$D$55723,집계!$D138,추출!$O$2:$O$55723,"정상*",추출!$F$2:$F$55723,집계!E$1,추출!$M$2:$M$55723,집계!E$2,추출!$J$2:$J$55723,"&lt;="&amp;VLOOKUP(E$2,환경!$A$3:$B$8,2),추출!$Q$2:$Q$55723,"A")</f>
        <v>0</v>
      </c>
      <c r="F138" s="4">
        <f ca="1">SUMIFS(추출!$H$2:$H$55723,추출!$P$2:$P$55723,집계!$C138,추출!$D$2:$D$55723,집계!$D138,추출!$O$2:$O$55723,"정상*",추출!$F$2:$F$55723,집계!F$1,추출!$M$2:$M$55723,집계!F$2,추출!$J$2:$J$55723,"&lt;="&amp;VLOOKUP(F$2,환경!$A$3:$B$8,2),추출!$Q$2:$Q$55723,"A")</f>
        <v>0</v>
      </c>
      <c r="G138" s="4">
        <f t="shared" ca="1" si="360"/>
        <v>0</v>
      </c>
      <c r="H138" s="4">
        <f ca="1">SUMIFS(추출!$H$2:$H$55723,추출!$P$2:$P$55723,집계!$C138,추출!$D$2:$D$55723,집계!$D138,추출!$O$2:$O$55723,"정상*",추출!$F$2:$F$55723,집계!H$1,추출!$M$2:$M$55723,집계!H$2,추출!$J$2:$J$55723,"&lt;="&amp;VLOOKUP(H$2,환경!$A$3:$B$8,2),추출!$Q$2:$Q$55723,"A")</f>
        <v>0</v>
      </c>
      <c r="I138" s="4">
        <f ca="1">SUMIFS(추출!$H$2:$H$55723,추출!$P$2:$P$55723,집계!$C138,추출!$D$2:$D$55723,집계!$D138,추출!$O$2:$O$55723,"정상*",추출!$F$2:$F$55723,집계!I$1,추출!$M$2:$M$55723,집계!I$2,추출!$J$2:$J$55723,"&lt;="&amp;VLOOKUP(I$2,환경!$A$3:$B$8,2),추출!$Q$2:$Q$55723,"A")</f>
        <v>0</v>
      </c>
      <c r="J138" s="4">
        <f t="shared" ca="1" si="361"/>
        <v>0</v>
      </c>
      <c r="K138" s="25">
        <f t="shared" ca="1" si="362"/>
        <v>0</v>
      </c>
      <c r="L138" s="4">
        <f ca="1">SUMIFS(추출!$H$2:$H$55723,추출!$P$2:$P$55723,집계!$C138,추출!$D$2:$D$55723,집계!$D138,추출!$O$2:$O$55723,"정상*",추출!$F$2:$F$55723,집계!L$1,추출!$M$2:$M$55723,집계!L$2,추출!$J$2:$J$55723,"&lt;="&amp;VLOOKUP(L$2,환경!$A$3:$B$8,2),추출!$Q$2:$Q$55723,"A")</f>
        <v>0</v>
      </c>
      <c r="M138" s="4">
        <f ca="1">SUMIFS(추출!$H$2:$H$55723,추출!$P$2:$P$55723,집계!$C138,추출!$D$2:$D$55723,집계!$D138,추출!$O$2:$O$55723,"정상*",추출!$F$2:$F$55723,집계!M$1,추출!$M$2:$M$55723,집계!M$2,추출!$J$2:$J$55723,"&lt;="&amp;VLOOKUP(M$2,환경!$A$3:$B$8,2),추출!$Q$2:$Q$55723,"A")</f>
        <v>0</v>
      </c>
      <c r="N138" s="4">
        <f t="shared" ca="1" si="363"/>
        <v>0</v>
      </c>
      <c r="O138" s="25">
        <f t="shared" ca="1" si="364"/>
        <v>0</v>
      </c>
      <c r="P138" s="4">
        <f ca="1">SUMIFS(추출!$H$2:$H$55723,추출!$P$2:$P$55723,집계!$C138,추출!$D$2:$D$55723,집계!$D138,추출!$O$2:$O$55723,"정상*",추출!$F$2:$F$55723,집계!P$1,추출!$M$2:$M$55723,집계!P$2,추출!$J$2:$J$55723,"&lt;="&amp;VLOOKUP(P$2,환경!$A$3:$B$8,2),추출!$Q$2:$Q$55723,"A")</f>
        <v>0</v>
      </c>
      <c r="Q138" s="4">
        <f ca="1">SUMIFS(추출!$H$2:$H$55723,추출!$P$2:$P$55723,집계!$C138,추출!$D$2:$D$55723,집계!$D138,추출!$O$2:$O$55723,"정상*",추출!$F$2:$F$55723,집계!Q$1,추출!$M$2:$M$55723,집계!Q$2,추출!$J$2:$J$55723,"&lt;="&amp;VLOOKUP(Q$2,환경!$A$3:$B$8,2),추출!$Q$2:$Q$55723,"A")</f>
        <v>0</v>
      </c>
      <c r="R138" s="4">
        <f t="shared" ca="1" si="365"/>
        <v>0</v>
      </c>
      <c r="S138" s="25">
        <f t="shared" ca="1" si="366"/>
        <v>0</v>
      </c>
      <c r="T138" s="4">
        <f ca="1">SUMIFS(추출!$H$2:$H$55723,추출!$P$2:$P$55723,집계!$C138,추출!$D$2:$D$55723,집계!$D138,추출!$O$2:$O$55723,"정상*",추출!$F$2:$F$55723,집계!T$1,추출!$M$2:$M$55723,집계!T$2,추출!$J$2:$J$55723,"&lt;="&amp;VLOOKUP(T$2,환경!$A$3:$B$8,2),추출!$Q$2:$Q$55723,"A")</f>
        <v>0</v>
      </c>
      <c r="U138" s="4">
        <f ca="1">SUMIFS(추출!$H$2:$H$55723,추출!$P$2:$P$55723,집계!$C138,추출!$D$2:$D$55723,집계!$D138,추출!$O$2:$O$55723,"정상*",추출!$F$2:$F$55723,집계!U$1,추출!$M$2:$M$55723,집계!U$2,추출!$J$2:$J$55723,"&lt;="&amp;VLOOKUP(U$2,환경!$A$3:$B$8,2),추출!$Q$2:$Q$55723,"A")</f>
        <v>0</v>
      </c>
      <c r="V138" s="4">
        <f t="shared" ca="1" si="367"/>
        <v>0</v>
      </c>
      <c r="W138" s="25">
        <f t="shared" ca="1" si="368"/>
        <v>0</v>
      </c>
      <c r="X138" s="4">
        <f ca="1">SUMIFS(추출!$H$2:$H$55723,추출!$P$2:$P$55723,집계!$C138,추출!$D$2:$D$55723,집계!$D138,추출!$O$2:$O$55723,"유지*",추출!$F$2:$F$55723,집계!X$1,추출!$M$2:$M$55723,집계!X$2,추출!$J$2:$J$55723,"&lt;="&amp;VLOOKUP(X$2,환경!$A$3:$B$8,2),추출!$Q$2:$Q$55723,"B")</f>
        <v>48320</v>
      </c>
      <c r="Y138" s="4">
        <f ca="1">SUMIFS(추출!$H$2:$H$55723,추출!$P$2:$P$55723,집계!$C138,추출!$D$2:$D$55723,집계!$D138,추출!$O$2:$O$55723,"유지*",추출!$F$2:$F$55723,집계!Y$1,추출!$M$2:$M$55723,집계!Y$2,추출!$J$2:$J$55723,"&lt;="&amp;VLOOKUP(Y$2,환경!$A$3:$B$8,2),추출!$Q$2:$Q$55723,"B")</f>
        <v>0</v>
      </c>
      <c r="Z138" s="4">
        <f t="shared" ca="1" si="369"/>
        <v>48320</v>
      </c>
      <c r="AA138" s="25">
        <f t="shared" ca="1" si="370"/>
        <v>-48320</v>
      </c>
      <c r="AB138" s="4">
        <f ca="1">SUMIFS(추출!$H$2:$H$55723,추출!$P$2:$P$55723,집계!$C138,추출!$D$2:$D$55723,집계!$D138,추출!$O$2:$O$55723,"정상*",추출!$F$2:$F$55723,집계!AB$1,추출!$M$2:$M$55723,집계!AB$2,추출!$J$2:$J$55723,"&lt;="&amp;VLOOKUP(AB$2,환경!$A$3:$B$8,2),추출!$Q$2:$Q$55723,"A")</f>
        <v>0</v>
      </c>
      <c r="AC138" s="4">
        <f ca="1">SUMIFS(추출!$H$2:$H$55723,추출!$P$2:$P$55723,집계!$C138,추출!$D$2:$D$55723,집계!$D138,추출!$O$2:$O$55723,"정상*",추출!$F$2:$F$55723,집계!AC$1,추출!$M$2:$M$55723,집계!AC$2,추출!$J$2:$J$55723,"&lt;="&amp;VLOOKUP(AC$2,환경!$A$3:$B$8,2),추출!$Q$2:$Q$55723,"A")</f>
        <v>0</v>
      </c>
      <c r="AD138" s="4">
        <f t="shared" ca="1" si="218"/>
        <v>0</v>
      </c>
      <c r="AE138" s="25">
        <f t="shared" ca="1" si="270"/>
        <v>0</v>
      </c>
    </row>
    <row r="139" spans="1:31" s="2" customFormat="1">
      <c r="A139" s="4">
        <f>VLOOKUP($C139,환경!$T$3:$V$22,3,0)</f>
        <v>6</v>
      </c>
      <c r="B139" s="4" t="str">
        <f t="shared" ref="B139:B186" ca="1" si="497">VLOOKUP($C139,그룹변환,2,0)</f>
        <v>자율</v>
      </c>
      <c r="C139" s="6" t="s">
        <v>18</v>
      </c>
      <c r="D139" s="7" t="s">
        <v>293</v>
      </c>
      <c r="E139" s="4">
        <f ca="1">SUMIFS(추출!$H$2:$H$55723,추출!$P$2:$P$55723,집계!$C139,추출!$D$2:$D$55723,집계!$D139,추출!$O$2:$O$55723,"정상*",추출!$F$2:$F$55723,집계!E$1,추출!$M$2:$M$55723,집계!E$2,추출!$J$2:$J$55723,"&lt;="&amp;VLOOKUP(E$2,환경!$A$3:$B$8,2),추출!$Q$2:$Q$55723,"A")</f>
        <v>0</v>
      </c>
      <c r="F139" s="4">
        <f ca="1">SUMIFS(추출!$H$2:$H$55723,추출!$P$2:$P$55723,집계!$C139,추출!$D$2:$D$55723,집계!$D139,추출!$O$2:$O$55723,"정상*",추출!$F$2:$F$55723,집계!F$1,추출!$M$2:$M$55723,집계!F$2,추출!$J$2:$J$55723,"&lt;="&amp;VLOOKUP(F$2,환경!$A$3:$B$8,2),추출!$Q$2:$Q$55723,"A")</f>
        <v>0</v>
      </c>
      <c r="G139" s="4">
        <f t="shared" ca="1" si="360"/>
        <v>0</v>
      </c>
      <c r="H139" s="4">
        <f ca="1">SUMIFS(추출!$H$2:$H$55723,추출!$P$2:$P$55723,집계!$C139,추출!$D$2:$D$55723,집계!$D139,추출!$O$2:$O$55723,"정상*",추출!$F$2:$F$55723,집계!H$1,추출!$M$2:$M$55723,집계!H$2,추출!$J$2:$J$55723,"&lt;="&amp;VLOOKUP(H$2,환경!$A$3:$B$8,2),추출!$Q$2:$Q$55723,"A")</f>
        <v>0</v>
      </c>
      <c r="I139" s="4">
        <f ca="1">SUMIFS(추출!$H$2:$H$55723,추출!$P$2:$P$55723,집계!$C139,추출!$D$2:$D$55723,집계!$D139,추출!$O$2:$O$55723,"정상*",추출!$F$2:$F$55723,집계!I$1,추출!$M$2:$M$55723,집계!I$2,추출!$J$2:$J$55723,"&lt;="&amp;VLOOKUP(I$2,환경!$A$3:$B$8,2),추출!$Q$2:$Q$55723,"A")</f>
        <v>0</v>
      </c>
      <c r="J139" s="4">
        <f t="shared" ca="1" si="361"/>
        <v>0</v>
      </c>
      <c r="K139" s="25">
        <f t="shared" ca="1" si="362"/>
        <v>0</v>
      </c>
      <c r="L139" s="4">
        <f ca="1">SUMIFS(추출!$H$2:$H$55723,추출!$P$2:$P$55723,집계!$C139,추출!$D$2:$D$55723,집계!$D139,추출!$O$2:$O$55723,"정상*",추출!$F$2:$F$55723,집계!L$1,추출!$M$2:$M$55723,집계!L$2,추출!$J$2:$J$55723,"&lt;="&amp;VLOOKUP(L$2,환경!$A$3:$B$8,2),추출!$Q$2:$Q$55723,"A")</f>
        <v>0</v>
      </c>
      <c r="M139" s="4">
        <f ca="1">SUMIFS(추출!$H$2:$H$55723,추출!$P$2:$P$55723,집계!$C139,추출!$D$2:$D$55723,집계!$D139,추출!$O$2:$O$55723,"정상*",추출!$F$2:$F$55723,집계!M$1,추출!$M$2:$M$55723,집계!M$2,추출!$J$2:$J$55723,"&lt;="&amp;VLOOKUP(M$2,환경!$A$3:$B$8,2),추출!$Q$2:$Q$55723,"A")</f>
        <v>0</v>
      </c>
      <c r="N139" s="4">
        <f t="shared" ca="1" si="363"/>
        <v>0</v>
      </c>
      <c r="O139" s="25">
        <f t="shared" ca="1" si="364"/>
        <v>0</v>
      </c>
      <c r="P139" s="4">
        <f ca="1">SUMIFS(추출!$H$2:$H$55723,추출!$P$2:$P$55723,집계!$C139,추출!$D$2:$D$55723,집계!$D139,추출!$O$2:$O$55723,"정상*",추출!$F$2:$F$55723,집계!P$1,추출!$M$2:$M$55723,집계!P$2,추출!$J$2:$J$55723,"&lt;="&amp;VLOOKUP(P$2,환경!$A$3:$B$8,2),추출!$Q$2:$Q$55723,"A")</f>
        <v>0</v>
      </c>
      <c r="Q139" s="4">
        <f ca="1">SUMIFS(추출!$H$2:$H$55723,추출!$P$2:$P$55723,집계!$C139,추출!$D$2:$D$55723,집계!$D139,추출!$O$2:$O$55723,"정상*",추출!$F$2:$F$55723,집계!Q$1,추출!$M$2:$M$55723,집계!Q$2,추출!$J$2:$J$55723,"&lt;="&amp;VLOOKUP(Q$2,환경!$A$3:$B$8,2),추출!$Q$2:$Q$55723,"A")</f>
        <v>0</v>
      </c>
      <c r="R139" s="4">
        <f t="shared" ca="1" si="365"/>
        <v>0</v>
      </c>
      <c r="S139" s="25">
        <f t="shared" ca="1" si="366"/>
        <v>0</v>
      </c>
      <c r="T139" s="4">
        <f ca="1">SUMIFS(추출!$H$2:$H$55723,추출!$P$2:$P$55723,집계!$C139,추출!$D$2:$D$55723,집계!$D139,추출!$O$2:$O$55723,"정상*",추출!$F$2:$F$55723,집계!T$1,추출!$M$2:$M$55723,집계!T$2,추출!$J$2:$J$55723,"&lt;="&amp;VLOOKUP(T$2,환경!$A$3:$B$8,2),추출!$Q$2:$Q$55723,"A")</f>
        <v>158981</v>
      </c>
      <c r="U139" s="4">
        <f ca="1">SUMIFS(추출!$H$2:$H$55723,추출!$P$2:$P$55723,집계!$C139,추출!$D$2:$D$55723,집계!$D139,추출!$O$2:$O$55723,"정상*",추출!$F$2:$F$55723,집계!U$1,추출!$M$2:$M$55723,집계!U$2,추출!$J$2:$J$55723,"&lt;="&amp;VLOOKUP(U$2,환경!$A$3:$B$8,2),추출!$Q$2:$Q$55723,"A")</f>
        <v>0</v>
      </c>
      <c r="V139" s="4">
        <f t="shared" ca="1" si="367"/>
        <v>158981</v>
      </c>
      <c r="W139" s="25">
        <f t="shared" ca="1" si="368"/>
        <v>-158981</v>
      </c>
      <c r="X139" s="4">
        <f ca="1">SUMIFS(추출!$H$2:$H$55723,추출!$P$2:$P$55723,집계!$C139,추출!$D$2:$D$55723,집계!$D139,추출!$O$2:$O$55723,"유지*",추출!$F$2:$F$55723,집계!X$1,추출!$M$2:$M$55723,집계!X$2,추출!$J$2:$J$55723,"&lt;="&amp;VLOOKUP(X$2,환경!$A$3:$B$8,2),추출!$Q$2:$Q$55723,"B")</f>
        <v>0</v>
      </c>
      <c r="Y139" s="4">
        <f ca="1">SUMIFS(추출!$H$2:$H$55723,추출!$P$2:$P$55723,집계!$C139,추출!$D$2:$D$55723,집계!$D139,추출!$O$2:$O$55723,"유지*",추출!$F$2:$F$55723,집계!Y$1,추출!$M$2:$M$55723,집계!Y$2,추출!$J$2:$J$55723,"&lt;="&amp;VLOOKUP(Y$2,환경!$A$3:$B$8,2),추출!$Q$2:$Q$55723,"B")</f>
        <v>0</v>
      </c>
      <c r="Z139" s="4">
        <f t="shared" ca="1" si="369"/>
        <v>0</v>
      </c>
      <c r="AA139" s="25">
        <f t="shared" ca="1" si="370"/>
        <v>0</v>
      </c>
      <c r="AB139" s="4">
        <f ca="1">SUMIFS(추출!$H$2:$H$55723,추출!$P$2:$P$55723,집계!$C139,추출!$D$2:$D$55723,집계!$D139,추출!$O$2:$O$55723,"정상*",추출!$F$2:$F$55723,집계!AB$1,추출!$M$2:$M$55723,집계!AB$2,추출!$J$2:$J$55723,"&lt;="&amp;VLOOKUP(AB$2,환경!$A$3:$B$8,2),추출!$Q$2:$Q$55723,"A")</f>
        <v>0</v>
      </c>
      <c r="AC139" s="4">
        <f ca="1">SUMIFS(추출!$H$2:$H$55723,추출!$P$2:$P$55723,집계!$C139,추출!$D$2:$D$55723,집계!$D139,추출!$O$2:$O$55723,"정상*",추출!$F$2:$F$55723,집계!AC$1,추출!$M$2:$M$55723,집계!AC$2,추출!$J$2:$J$55723,"&lt;="&amp;VLOOKUP(AC$2,환경!$A$3:$B$8,2),추출!$Q$2:$Q$55723,"A")</f>
        <v>0</v>
      </c>
      <c r="AD139" s="4">
        <f t="shared" ca="1" si="218"/>
        <v>0</v>
      </c>
      <c r="AE139" s="25">
        <f t="shared" ca="1" si="270"/>
        <v>0</v>
      </c>
    </row>
    <row r="140" spans="1:31">
      <c r="A140" s="4">
        <f>VLOOKUP($C140,환경!$T$3:$V$22,3,0)</f>
        <v>6</v>
      </c>
      <c r="B140" s="4" t="str">
        <f t="shared" ca="1" si="497"/>
        <v>자율</v>
      </c>
      <c r="C140" s="6" t="s">
        <v>18</v>
      </c>
      <c r="D140" s="7" t="s">
        <v>149</v>
      </c>
      <c r="E140" s="4">
        <f ca="1">SUMIFS(추출!$H$2:$H$55723,추출!$P$2:$P$55723,집계!$C140,추출!$D$2:$D$55723,집계!$D140,추출!$O$2:$O$55723,"정상*",추출!$F$2:$F$55723,집계!E$1,추출!$M$2:$M$55723,집계!E$2,추출!$J$2:$J$55723,"&lt;="&amp;VLOOKUP(E$2,환경!$A$3:$B$8,2),추출!$Q$2:$Q$55723,"A")</f>
        <v>182489</v>
      </c>
      <c r="F140" s="4">
        <f ca="1">SUMIFS(추출!$H$2:$H$55723,추출!$P$2:$P$55723,집계!$C140,추출!$D$2:$D$55723,집계!$D140,추출!$O$2:$O$55723,"정상*",추출!$F$2:$F$55723,집계!F$1,추출!$M$2:$M$55723,집계!F$2,추출!$J$2:$J$55723,"&lt;="&amp;VLOOKUP(F$2,환경!$A$3:$B$8,2),추출!$Q$2:$Q$55723,"A")</f>
        <v>0</v>
      </c>
      <c r="G140" s="4">
        <f t="shared" ca="1" si="360"/>
        <v>182489</v>
      </c>
      <c r="H140" s="4">
        <f ca="1">SUMIFS(추출!$H$2:$H$55723,추출!$P$2:$P$55723,집계!$C140,추출!$D$2:$D$55723,집계!$D140,추출!$O$2:$O$55723,"정상*",추출!$F$2:$F$55723,집계!H$1,추출!$M$2:$M$55723,집계!H$2,추출!$J$2:$J$55723,"&lt;="&amp;VLOOKUP(H$2,환경!$A$3:$B$8,2),추출!$Q$2:$Q$55723,"A")</f>
        <v>152020</v>
      </c>
      <c r="I140" s="4">
        <f ca="1">SUMIFS(추출!$H$2:$H$55723,추출!$P$2:$P$55723,집계!$C140,추출!$D$2:$D$55723,집계!$D140,추출!$O$2:$O$55723,"정상*",추출!$F$2:$F$55723,집계!I$1,추출!$M$2:$M$55723,집계!I$2,추출!$J$2:$J$55723,"&lt;="&amp;VLOOKUP(I$2,환경!$A$3:$B$8,2),추출!$Q$2:$Q$55723,"A")</f>
        <v>0</v>
      </c>
      <c r="J140" s="4">
        <f t="shared" ca="1" si="361"/>
        <v>152020</v>
      </c>
      <c r="K140" s="25">
        <f t="shared" ca="1" si="362"/>
        <v>30469</v>
      </c>
      <c r="L140" s="4">
        <f ca="1">SUMIFS(추출!$H$2:$H$55723,추출!$P$2:$P$55723,집계!$C140,추출!$D$2:$D$55723,집계!$D140,추출!$O$2:$O$55723,"정상*",추출!$F$2:$F$55723,집계!L$1,추출!$M$2:$M$55723,집계!L$2,추출!$J$2:$J$55723,"&lt;="&amp;VLOOKUP(L$2,환경!$A$3:$B$8,2),추출!$Q$2:$Q$55723,"A")</f>
        <v>37500</v>
      </c>
      <c r="M140" s="4">
        <f ca="1">SUMIFS(추출!$H$2:$H$55723,추출!$P$2:$P$55723,집계!$C140,추출!$D$2:$D$55723,집계!$D140,추출!$O$2:$O$55723,"정상*",추출!$F$2:$F$55723,집계!M$1,추출!$M$2:$M$55723,집계!M$2,추출!$J$2:$J$55723,"&lt;="&amp;VLOOKUP(M$2,환경!$A$3:$B$8,2),추출!$Q$2:$Q$55723,"A")</f>
        <v>0</v>
      </c>
      <c r="N140" s="4">
        <f t="shared" ca="1" si="363"/>
        <v>37500</v>
      </c>
      <c r="O140" s="25">
        <f t="shared" ca="1" si="364"/>
        <v>144989</v>
      </c>
      <c r="P140" s="4">
        <f ca="1">SUMIFS(추출!$H$2:$H$55723,추출!$P$2:$P$55723,집계!$C140,추출!$D$2:$D$55723,집계!$D140,추출!$O$2:$O$55723,"정상*",추출!$F$2:$F$55723,집계!P$1,추출!$M$2:$M$55723,집계!P$2,추출!$J$2:$J$55723,"&lt;="&amp;VLOOKUP(P$2,환경!$A$3:$B$8,2),추출!$Q$2:$Q$55723,"A")</f>
        <v>0</v>
      </c>
      <c r="Q140" s="4">
        <f ca="1">SUMIFS(추출!$H$2:$H$55723,추출!$P$2:$P$55723,집계!$C140,추출!$D$2:$D$55723,집계!$D140,추출!$O$2:$O$55723,"정상*",추출!$F$2:$F$55723,집계!Q$1,추출!$M$2:$M$55723,집계!Q$2,추출!$J$2:$J$55723,"&lt;="&amp;VLOOKUP(Q$2,환경!$A$3:$B$8,2),추출!$Q$2:$Q$55723,"A")</f>
        <v>0</v>
      </c>
      <c r="R140" s="4">
        <f t="shared" ca="1" si="365"/>
        <v>0</v>
      </c>
      <c r="S140" s="25">
        <f t="shared" ca="1" si="366"/>
        <v>182489</v>
      </c>
      <c r="T140" s="4">
        <f ca="1">SUMIFS(추출!$H$2:$H$55723,추출!$P$2:$P$55723,집계!$C140,추출!$D$2:$D$55723,집계!$D140,추출!$O$2:$O$55723,"정상*",추출!$F$2:$F$55723,집계!T$1,추출!$M$2:$M$55723,집계!T$2,추출!$J$2:$J$55723,"&lt;="&amp;VLOOKUP(T$2,환경!$A$3:$B$8,2),추출!$Q$2:$Q$55723,"A")</f>
        <v>72583</v>
      </c>
      <c r="U140" s="4">
        <f ca="1">SUMIFS(추출!$H$2:$H$55723,추출!$P$2:$P$55723,집계!$C140,추출!$D$2:$D$55723,집계!$D140,추출!$O$2:$O$55723,"정상*",추출!$F$2:$F$55723,집계!U$1,추출!$M$2:$M$55723,집계!U$2,추출!$J$2:$J$55723,"&lt;="&amp;VLOOKUP(U$2,환경!$A$3:$B$8,2),추출!$Q$2:$Q$55723,"A")</f>
        <v>0</v>
      </c>
      <c r="V140" s="4">
        <f t="shared" ca="1" si="367"/>
        <v>72583</v>
      </c>
      <c r="W140" s="25">
        <f t="shared" ca="1" si="368"/>
        <v>109906</v>
      </c>
      <c r="X140" s="4">
        <f ca="1">SUMIFS(추출!$H$2:$H$55723,추출!$P$2:$P$55723,집계!$C140,추출!$D$2:$D$55723,집계!$D140,추출!$O$2:$O$55723,"유지*",추출!$F$2:$F$55723,집계!X$1,추출!$M$2:$M$55723,집계!X$2,추출!$J$2:$J$55723,"&lt;="&amp;VLOOKUP(X$2,환경!$A$3:$B$8,2),추출!$Q$2:$Q$55723,"B")</f>
        <v>0</v>
      </c>
      <c r="Y140" s="4">
        <f ca="1">SUMIFS(추출!$H$2:$H$55723,추출!$P$2:$P$55723,집계!$C140,추출!$D$2:$D$55723,집계!$D140,추출!$O$2:$O$55723,"유지*",추출!$F$2:$F$55723,집계!Y$1,추출!$M$2:$M$55723,집계!Y$2,추출!$J$2:$J$55723,"&lt;="&amp;VLOOKUP(Y$2,환경!$A$3:$B$8,2),추출!$Q$2:$Q$55723,"B")</f>
        <v>0</v>
      </c>
      <c r="Z140" s="4">
        <f t="shared" ca="1" si="369"/>
        <v>0</v>
      </c>
      <c r="AA140" s="25">
        <f t="shared" ca="1" si="370"/>
        <v>182489</v>
      </c>
      <c r="AB140" s="4">
        <f ca="1">SUMIFS(추출!$H$2:$H$55723,추출!$P$2:$P$55723,집계!$C140,추출!$D$2:$D$55723,집계!$D140,추출!$O$2:$O$55723,"정상*",추출!$F$2:$F$55723,집계!AB$1,추출!$M$2:$M$55723,집계!AB$2,추출!$J$2:$J$55723,"&lt;="&amp;VLOOKUP(AB$2,환경!$A$3:$B$8,2),추출!$Q$2:$Q$55723,"A")</f>
        <v>0</v>
      </c>
      <c r="AC140" s="4">
        <f ca="1">SUMIFS(추출!$H$2:$H$55723,추출!$P$2:$P$55723,집계!$C140,추출!$D$2:$D$55723,집계!$D140,추출!$O$2:$O$55723,"정상*",추출!$F$2:$F$55723,집계!AC$1,추출!$M$2:$M$55723,집계!AC$2,추출!$J$2:$J$55723,"&lt;="&amp;VLOOKUP(AC$2,환경!$A$3:$B$8,2),추출!$Q$2:$Q$55723,"A")</f>
        <v>0</v>
      </c>
      <c r="AD140" s="4">
        <f t="shared" ca="1" si="218"/>
        <v>0</v>
      </c>
      <c r="AE140" s="25">
        <f t="shared" ca="1" si="270"/>
        <v>182489</v>
      </c>
    </row>
    <row r="141" spans="1:31">
      <c r="A141" s="4">
        <f>VLOOKUP($C141,환경!$T$3:$V$22,3,0)</f>
        <v>6</v>
      </c>
      <c r="B141" s="4" t="str">
        <f t="shared" ca="1" si="497"/>
        <v>자율</v>
      </c>
      <c r="C141" s="6" t="s">
        <v>18</v>
      </c>
      <c r="D141" s="7" t="s">
        <v>150</v>
      </c>
      <c r="E141" s="4">
        <f ca="1">SUMIFS(추출!$H$2:$H$55723,추출!$P$2:$P$55723,집계!$C141,추출!$D$2:$D$55723,집계!$D141,추출!$O$2:$O$55723,"정상*",추출!$F$2:$F$55723,집계!E$1,추출!$M$2:$M$55723,집계!E$2,추출!$J$2:$J$55723,"&lt;="&amp;VLOOKUP(E$2,환경!$A$3:$B$8,2),추출!$Q$2:$Q$55723,"A")</f>
        <v>34250</v>
      </c>
      <c r="F141" s="4">
        <f ca="1">SUMIFS(추출!$H$2:$H$55723,추출!$P$2:$P$55723,집계!$C141,추출!$D$2:$D$55723,집계!$D141,추출!$O$2:$O$55723,"정상*",추출!$F$2:$F$55723,집계!F$1,추출!$M$2:$M$55723,집계!F$2,추출!$J$2:$J$55723,"&lt;="&amp;VLOOKUP(F$2,환경!$A$3:$B$8,2),추출!$Q$2:$Q$55723,"A")</f>
        <v>0</v>
      </c>
      <c r="G141" s="4">
        <f t="shared" ca="1" si="360"/>
        <v>34250</v>
      </c>
      <c r="H141" s="4">
        <f ca="1">SUMIFS(추출!$H$2:$H$55723,추출!$P$2:$P$55723,집계!$C141,추출!$D$2:$D$55723,집계!$D141,추출!$O$2:$O$55723,"정상*",추출!$F$2:$F$55723,집계!H$1,추출!$M$2:$M$55723,집계!H$2,추출!$J$2:$J$55723,"&lt;="&amp;VLOOKUP(H$2,환경!$A$3:$B$8,2),추출!$Q$2:$Q$55723,"A")</f>
        <v>0</v>
      </c>
      <c r="I141" s="4">
        <f ca="1">SUMIFS(추출!$H$2:$H$55723,추출!$P$2:$P$55723,집계!$C141,추출!$D$2:$D$55723,집계!$D141,추출!$O$2:$O$55723,"정상*",추출!$F$2:$F$55723,집계!I$1,추출!$M$2:$M$55723,집계!I$2,추출!$J$2:$J$55723,"&lt;="&amp;VLOOKUP(I$2,환경!$A$3:$B$8,2),추출!$Q$2:$Q$55723,"A")</f>
        <v>0</v>
      </c>
      <c r="J141" s="4">
        <f t="shared" ca="1" si="361"/>
        <v>0</v>
      </c>
      <c r="K141" s="25">
        <f t="shared" ca="1" si="362"/>
        <v>34250</v>
      </c>
      <c r="L141" s="4">
        <f ca="1">SUMIFS(추출!$H$2:$H$55723,추출!$P$2:$P$55723,집계!$C141,추출!$D$2:$D$55723,집계!$D141,추출!$O$2:$O$55723,"정상*",추출!$F$2:$F$55723,집계!L$1,추출!$M$2:$M$55723,집계!L$2,추출!$J$2:$J$55723,"&lt;="&amp;VLOOKUP(L$2,환경!$A$3:$B$8,2),추출!$Q$2:$Q$55723,"A")</f>
        <v>30000</v>
      </c>
      <c r="M141" s="4">
        <f ca="1">SUMIFS(추출!$H$2:$H$55723,추출!$P$2:$P$55723,집계!$C141,추출!$D$2:$D$55723,집계!$D141,추출!$O$2:$O$55723,"정상*",추출!$F$2:$F$55723,집계!M$1,추출!$M$2:$M$55723,집계!M$2,추출!$J$2:$J$55723,"&lt;="&amp;VLOOKUP(M$2,환경!$A$3:$B$8,2),추출!$Q$2:$Q$55723,"A")</f>
        <v>0</v>
      </c>
      <c r="N141" s="4">
        <f t="shared" ca="1" si="363"/>
        <v>30000</v>
      </c>
      <c r="O141" s="25">
        <f t="shared" ca="1" si="364"/>
        <v>4250</v>
      </c>
      <c r="P141" s="4">
        <f ca="1">SUMIFS(추출!$H$2:$H$55723,추출!$P$2:$P$55723,집계!$C141,추출!$D$2:$D$55723,집계!$D141,추출!$O$2:$O$55723,"정상*",추출!$F$2:$F$55723,집계!P$1,추출!$M$2:$M$55723,집계!P$2,추출!$J$2:$J$55723,"&lt;="&amp;VLOOKUP(P$2,환경!$A$3:$B$8,2),추출!$Q$2:$Q$55723,"A")</f>
        <v>30000</v>
      </c>
      <c r="Q141" s="4">
        <f ca="1">SUMIFS(추출!$H$2:$H$55723,추출!$P$2:$P$55723,집계!$C141,추출!$D$2:$D$55723,집계!$D141,추출!$O$2:$O$55723,"정상*",추출!$F$2:$F$55723,집계!Q$1,추출!$M$2:$M$55723,집계!Q$2,추출!$J$2:$J$55723,"&lt;="&amp;VLOOKUP(Q$2,환경!$A$3:$B$8,2),추출!$Q$2:$Q$55723,"A")</f>
        <v>0</v>
      </c>
      <c r="R141" s="4">
        <f t="shared" ca="1" si="365"/>
        <v>30000</v>
      </c>
      <c r="S141" s="25">
        <f t="shared" ca="1" si="366"/>
        <v>4250</v>
      </c>
      <c r="T141" s="4">
        <f ca="1">SUMIFS(추출!$H$2:$H$55723,추출!$P$2:$P$55723,집계!$C141,추출!$D$2:$D$55723,집계!$D141,추출!$O$2:$O$55723,"정상*",추출!$F$2:$F$55723,집계!T$1,추출!$M$2:$M$55723,집계!T$2,추출!$J$2:$J$55723,"&lt;="&amp;VLOOKUP(T$2,환경!$A$3:$B$8,2),추출!$Q$2:$Q$55723,"A")</f>
        <v>0</v>
      </c>
      <c r="U141" s="4">
        <f ca="1">SUMIFS(추출!$H$2:$H$55723,추출!$P$2:$P$55723,집계!$C141,추출!$D$2:$D$55723,집계!$D141,추출!$O$2:$O$55723,"정상*",추출!$F$2:$F$55723,집계!U$1,추출!$M$2:$M$55723,집계!U$2,추출!$J$2:$J$55723,"&lt;="&amp;VLOOKUP(U$2,환경!$A$3:$B$8,2),추출!$Q$2:$Q$55723,"A")</f>
        <v>0</v>
      </c>
      <c r="V141" s="4">
        <f t="shared" ca="1" si="367"/>
        <v>0</v>
      </c>
      <c r="W141" s="25">
        <f t="shared" ca="1" si="368"/>
        <v>34250</v>
      </c>
      <c r="X141" s="4">
        <f ca="1">SUMIFS(추출!$H$2:$H$55723,추출!$P$2:$P$55723,집계!$C141,추출!$D$2:$D$55723,집계!$D141,추출!$O$2:$O$55723,"유지*",추출!$F$2:$F$55723,집계!X$1,추출!$M$2:$M$55723,집계!X$2,추출!$J$2:$J$55723,"&lt;="&amp;VLOOKUP(X$2,환경!$A$3:$B$8,2),추출!$Q$2:$Q$55723,"B")</f>
        <v>0</v>
      </c>
      <c r="Y141" s="4">
        <f ca="1">SUMIFS(추출!$H$2:$H$55723,추출!$P$2:$P$55723,집계!$C141,추출!$D$2:$D$55723,집계!$D141,추출!$O$2:$O$55723,"유지*",추출!$F$2:$F$55723,집계!Y$1,추출!$M$2:$M$55723,집계!Y$2,추출!$J$2:$J$55723,"&lt;="&amp;VLOOKUP(Y$2,환경!$A$3:$B$8,2),추출!$Q$2:$Q$55723,"B")</f>
        <v>0</v>
      </c>
      <c r="Z141" s="4">
        <f t="shared" ca="1" si="369"/>
        <v>0</v>
      </c>
      <c r="AA141" s="25">
        <f t="shared" ca="1" si="370"/>
        <v>34250</v>
      </c>
      <c r="AB141" s="4">
        <f ca="1">SUMIFS(추출!$H$2:$H$55723,추출!$P$2:$P$55723,집계!$C141,추출!$D$2:$D$55723,집계!$D141,추출!$O$2:$O$55723,"정상*",추출!$F$2:$F$55723,집계!AB$1,추출!$M$2:$M$55723,집계!AB$2,추출!$J$2:$J$55723,"&lt;="&amp;VLOOKUP(AB$2,환경!$A$3:$B$8,2),추출!$Q$2:$Q$55723,"A")</f>
        <v>0</v>
      </c>
      <c r="AC141" s="4">
        <f ca="1">SUMIFS(추출!$H$2:$H$55723,추출!$P$2:$P$55723,집계!$C141,추출!$D$2:$D$55723,집계!$D141,추출!$O$2:$O$55723,"정상*",추출!$F$2:$F$55723,집계!AC$1,추출!$M$2:$M$55723,집계!AC$2,추출!$J$2:$J$55723,"&lt;="&amp;VLOOKUP(AC$2,환경!$A$3:$B$8,2),추출!$Q$2:$Q$55723,"A")</f>
        <v>0</v>
      </c>
      <c r="AD141" s="4">
        <f t="shared" ca="1" si="218"/>
        <v>0</v>
      </c>
      <c r="AE141" s="25">
        <f t="shared" ca="1" si="270"/>
        <v>34250</v>
      </c>
    </row>
    <row r="142" spans="1:31">
      <c r="A142" s="4">
        <f>VLOOKUP($C142,환경!$T$3:$V$22,3,0)</f>
        <v>6</v>
      </c>
      <c r="B142" s="4" t="str">
        <f t="shared" ca="1" si="497"/>
        <v>자율</v>
      </c>
      <c r="C142" s="6" t="s">
        <v>18</v>
      </c>
      <c r="D142" s="7" t="s">
        <v>109</v>
      </c>
      <c r="E142" s="4">
        <f ca="1">SUMIFS(추출!$H$2:$H$55723,추출!$P$2:$P$55723,집계!$C142,추출!$D$2:$D$55723,집계!$D142,추출!$O$2:$O$55723,"정상*",추출!$F$2:$F$55723,집계!E$1,추출!$M$2:$M$55723,집계!E$2,추출!$J$2:$J$55723,"&lt;="&amp;VLOOKUP(E$2,환경!$A$3:$B$8,2),추출!$Q$2:$Q$55723,"A")</f>
        <v>162105</v>
      </c>
      <c r="F142" s="4">
        <f ca="1">SUMIFS(추출!$H$2:$H$55723,추출!$P$2:$P$55723,집계!$C142,추출!$D$2:$D$55723,집계!$D142,추출!$O$2:$O$55723,"정상*",추출!$F$2:$F$55723,집계!F$1,추출!$M$2:$M$55723,집계!F$2,추출!$J$2:$J$55723,"&lt;="&amp;VLOOKUP(F$2,환경!$A$3:$B$8,2),추출!$Q$2:$Q$55723,"A")</f>
        <v>0</v>
      </c>
      <c r="G142" s="4">
        <f t="shared" ca="1" si="360"/>
        <v>162105</v>
      </c>
      <c r="H142" s="4">
        <f ca="1">SUMIFS(추출!$H$2:$H$55723,추출!$P$2:$P$55723,집계!$C142,추출!$D$2:$D$55723,집계!$D142,추출!$O$2:$O$55723,"정상*",추출!$F$2:$F$55723,집계!H$1,추출!$M$2:$M$55723,집계!H$2,추출!$J$2:$J$55723,"&lt;="&amp;VLOOKUP(H$2,환경!$A$3:$B$8,2),추출!$Q$2:$Q$55723,"A")</f>
        <v>253796</v>
      </c>
      <c r="I142" s="4">
        <f ca="1">SUMIFS(추출!$H$2:$H$55723,추출!$P$2:$P$55723,집계!$C142,추출!$D$2:$D$55723,집계!$D142,추출!$O$2:$O$55723,"정상*",추출!$F$2:$F$55723,집계!I$1,추출!$M$2:$M$55723,집계!I$2,추출!$J$2:$J$55723,"&lt;="&amp;VLOOKUP(I$2,환경!$A$3:$B$8,2),추출!$Q$2:$Q$55723,"A")</f>
        <v>0</v>
      </c>
      <c r="J142" s="4">
        <f t="shared" ca="1" si="361"/>
        <v>253796</v>
      </c>
      <c r="K142" s="25">
        <f t="shared" ca="1" si="362"/>
        <v>-91691</v>
      </c>
      <c r="L142" s="4">
        <f ca="1">SUMIFS(추출!$H$2:$H$55723,추출!$P$2:$P$55723,집계!$C142,추출!$D$2:$D$55723,집계!$D142,추출!$O$2:$O$55723,"정상*",추출!$F$2:$F$55723,집계!L$1,추출!$M$2:$M$55723,집계!L$2,추출!$J$2:$J$55723,"&lt;="&amp;VLOOKUP(L$2,환경!$A$3:$B$8,2),추출!$Q$2:$Q$55723,"A")</f>
        <v>109461</v>
      </c>
      <c r="M142" s="4">
        <f ca="1">SUMIFS(추출!$H$2:$H$55723,추출!$P$2:$P$55723,집계!$C142,추출!$D$2:$D$55723,집계!$D142,추출!$O$2:$O$55723,"정상*",추출!$F$2:$F$55723,집계!M$1,추출!$M$2:$M$55723,집계!M$2,추출!$J$2:$J$55723,"&lt;="&amp;VLOOKUP(M$2,환경!$A$3:$B$8,2),추출!$Q$2:$Q$55723,"A")</f>
        <v>0</v>
      </c>
      <c r="N142" s="4">
        <f t="shared" ca="1" si="363"/>
        <v>109461</v>
      </c>
      <c r="O142" s="25">
        <f t="shared" ca="1" si="364"/>
        <v>52644</v>
      </c>
      <c r="P142" s="4">
        <f ca="1">SUMIFS(추출!$H$2:$H$55723,추출!$P$2:$P$55723,집계!$C142,추출!$D$2:$D$55723,집계!$D142,추출!$O$2:$O$55723,"정상*",추출!$F$2:$F$55723,집계!P$1,추출!$M$2:$M$55723,집계!P$2,추출!$J$2:$J$55723,"&lt;="&amp;VLOOKUP(P$2,환경!$A$3:$B$8,2),추출!$Q$2:$Q$55723,"A")</f>
        <v>348049</v>
      </c>
      <c r="Q142" s="4">
        <f ca="1">SUMIFS(추출!$H$2:$H$55723,추출!$P$2:$P$55723,집계!$C142,추출!$D$2:$D$55723,집계!$D142,추출!$O$2:$O$55723,"정상*",추출!$F$2:$F$55723,집계!Q$1,추출!$M$2:$M$55723,집계!Q$2,추출!$J$2:$J$55723,"&lt;="&amp;VLOOKUP(Q$2,환경!$A$3:$B$8,2),추출!$Q$2:$Q$55723,"A")</f>
        <v>0</v>
      </c>
      <c r="R142" s="4">
        <f t="shared" ca="1" si="365"/>
        <v>348049</v>
      </c>
      <c r="S142" s="25">
        <f t="shared" ca="1" si="366"/>
        <v>-185944</v>
      </c>
      <c r="T142" s="4">
        <f ca="1">SUMIFS(추출!$H$2:$H$55723,추출!$P$2:$P$55723,집계!$C142,추출!$D$2:$D$55723,집계!$D142,추출!$O$2:$O$55723,"정상*",추출!$F$2:$F$55723,집계!T$1,추출!$M$2:$M$55723,집계!T$2,추출!$J$2:$J$55723,"&lt;="&amp;VLOOKUP(T$2,환경!$A$3:$B$8,2),추출!$Q$2:$Q$55723,"A")</f>
        <v>482254</v>
      </c>
      <c r="U142" s="4">
        <f ca="1">SUMIFS(추출!$H$2:$H$55723,추출!$P$2:$P$55723,집계!$C142,추출!$D$2:$D$55723,집계!$D142,추출!$O$2:$O$55723,"정상*",추출!$F$2:$F$55723,집계!U$1,추출!$M$2:$M$55723,집계!U$2,추출!$J$2:$J$55723,"&lt;="&amp;VLOOKUP(U$2,환경!$A$3:$B$8,2),추출!$Q$2:$Q$55723,"A")</f>
        <v>0</v>
      </c>
      <c r="V142" s="4">
        <f t="shared" ca="1" si="367"/>
        <v>482254</v>
      </c>
      <c r="W142" s="25">
        <f t="shared" ca="1" si="368"/>
        <v>-320149</v>
      </c>
      <c r="X142" s="4">
        <f ca="1">SUMIFS(추출!$H$2:$H$55723,추출!$P$2:$P$55723,집계!$C142,추출!$D$2:$D$55723,집계!$D142,추출!$O$2:$O$55723,"유지*",추출!$F$2:$F$55723,집계!X$1,추출!$M$2:$M$55723,집계!X$2,추출!$J$2:$J$55723,"&lt;="&amp;VLOOKUP(X$2,환경!$A$3:$B$8,2),추출!$Q$2:$Q$55723,"B")</f>
        <v>0</v>
      </c>
      <c r="Y142" s="4">
        <f ca="1">SUMIFS(추출!$H$2:$H$55723,추출!$P$2:$P$55723,집계!$C142,추출!$D$2:$D$55723,집계!$D142,추출!$O$2:$O$55723,"유지*",추출!$F$2:$F$55723,집계!Y$1,추출!$M$2:$M$55723,집계!Y$2,추출!$J$2:$J$55723,"&lt;="&amp;VLOOKUP(Y$2,환경!$A$3:$B$8,2),추출!$Q$2:$Q$55723,"B")</f>
        <v>0</v>
      </c>
      <c r="Z142" s="4">
        <f t="shared" ca="1" si="369"/>
        <v>0</v>
      </c>
      <c r="AA142" s="25">
        <f t="shared" ca="1" si="370"/>
        <v>162105</v>
      </c>
      <c r="AB142" s="4">
        <f ca="1">SUMIFS(추출!$H$2:$H$55723,추출!$P$2:$P$55723,집계!$C142,추출!$D$2:$D$55723,집계!$D142,추출!$O$2:$O$55723,"정상*",추출!$F$2:$F$55723,집계!AB$1,추출!$M$2:$M$55723,집계!AB$2,추출!$J$2:$J$55723,"&lt;="&amp;VLOOKUP(AB$2,환경!$A$3:$B$8,2),추출!$Q$2:$Q$55723,"A")</f>
        <v>0</v>
      </c>
      <c r="AC142" s="4">
        <f ca="1">SUMIFS(추출!$H$2:$H$55723,추출!$P$2:$P$55723,집계!$C142,추출!$D$2:$D$55723,집계!$D142,추출!$O$2:$O$55723,"정상*",추출!$F$2:$F$55723,집계!AC$1,추출!$M$2:$M$55723,집계!AC$2,추출!$J$2:$J$55723,"&lt;="&amp;VLOOKUP(AC$2,환경!$A$3:$B$8,2),추출!$Q$2:$Q$55723,"A")</f>
        <v>0</v>
      </c>
      <c r="AD142" s="4">
        <f t="shared" ca="1" si="218"/>
        <v>0</v>
      </c>
      <c r="AE142" s="25">
        <f t="shared" ca="1" si="270"/>
        <v>162105</v>
      </c>
    </row>
    <row r="143" spans="1:31">
      <c r="A143" s="4">
        <f>VLOOKUP($C143,환경!$T$3:$V$22,3,0)</f>
        <v>6</v>
      </c>
      <c r="B143" s="4" t="str">
        <f t="shared" ca="1" si="497"/>
        <v>자율</v>
      </c>
      <c r="C143" s="6" t="s">
        <v>18</v>
      </c>
      <c r="D143" s="7" t="s">
        <v>80</v>
      </c>
      <c r="E143" s="4">
        <f ca="1">SUMIFS(추출!$H$2:$H$55723,추출!$P$2:$P$55723,집계!$C143,추출!$D$2:$D$55723,집계!$D143,추출!$O$2:$O$55723,"정상*",추출!$F$2:$F$55723,집계!E$1,추출!$M$2:$M$55723,집계!E$2,추출!$J$2:$J$55723,"&lt;="&amp;VLOOKUP(E$2,환경!$A$3:$B$8,2),추출!$Q$2:$Q$55723,"A")</f>
        <v>427993</v>
      </c>
      <c r="F143" s="4">
        <f ca="1">SUMIFS(추출!$H$2:$H$55723,추출!$P$2:$P$55723,집계!$C143,추출!$D$2:$D$55723,집계!$D143,추출!$O$2:$O$55723,"정상*",추출!$F$2:$F$55723,집계!F$1,추출!$M$2:$M$55723,집계!F$2,추출!$J$2:$J$55723,"&lt;="&amp;VLOOKUP(F$2,환경!$A$3:$B$8,2),추출!$Q$2:$Q$55723,"A")</f>
        <v>510329</v>
      </c>
      <c r="G143" s="4">
        <f t="shared" ca="1" si="360"/>
        <v>938322</v>
      </c>
      <c r="H143" s="4">
        <f ca="1">SUMIFS(추출!$H$2:$H$55723,추출!$P$2:$P$55723,집계!$C143,추출!$D$2:$D$55723,집계!$D143,추출!$O$2:$O$55723,"정상*",추출!$F$2:$F$55723,집계!H$1,추출!$M$2:$M$55723,집계!H$2,추출!$J$2:$J$55723,"&lt;="&amp;VLOOKUP(H$2,환경!$A$3:$B$8,2),추출!$Q$2:$Q$55723,"A")</f>
        <v>69256</v>
      </c>
      <c r="I143" s="4">
        <f ca="1">SUMIFS(추출!$H$2:$H$55723,추출!$P$2:$P$55723,집계!$C143,추출!$D$2:$D$55723,집계!$D143,추출!$O$2:$O$55723,"정상*",추출!$F$2:$F$55723,집계!I$1,추출!$M$2:$M$55723,집계!I$2,추출!$J$2:$J$55723,"&lt;="&amp;VLOOKUP(I$2,환경!$A$3:$B$8,2),추출!$Q$2:$Q$55723,"A")</f>
        <v>0</v>
      </c>
      <c r="J143" s="4">
        <f t="shared" ca="1" si="361"/>
        <v>69256</v>
      </c>
      <c r="K143" s="25">
        <f t="shared" ca="1" si="362"/>
        <v>869066</v>
      </c>
      <c r="L143" s="4">
        <f ca="1">SUMIFS(추출!$H$2:$H$55723,추출!$P$2:$P$55723,집계!$C143,추출!$D$2:$D$55723,집계!$D143,추출!$O$2:$O$55723,"정상*",추출!$F$2:$F$55723,집계!L$1,추출!$M$2:$M$55723,집계!L$2,추출!$J$2:$J$55723,"&lt;="&amp;VLOOKUP(L$2,환경!$A$3:$B$8,2),추출!$Q$2:$Q$55723,"A")</f>
        <v>387213</v>
      </c>
      <c r="M143" s="4">
        <f ca="1">SUMIFS(추출!$H$2:$H$55723,추출!$P$2:$P$55723,집계!$C143,추출!$D$2:$D$55723,집계!$D143,추출!$O$2:$O$55723,"정상*",추출!$F$2:$F$55723,집계!M$1,추출!$M$2:$M$55723,집계!M$2,추출!$J$2:$J$55723,"&lt;="&amp;VLOOKUP(M$2,환경!$A$3:$B$8,2),추출!$Q$2:$Q$55723,"A")</f>
        <v>0</v>
      </c>
      <c r="N143" s="4">
        <f t="shared" ca="1" si="363"/>
        <v>387213</v>
      </c>
      <c r="O143" s="25">
        <f t="shared" ca="1" si="364"/>
        <v>551109</v>
      </c>
      <c r="P143" s="4">
        <f ca="1">SUMIFS(추출!$H$2:$H$55723,추출!$P$2:$P$55723,집계!$C143,추출!$D$2:$D$55723,집계!$D143,추출!$O$2:$O$55723,"정상*",추출!$F$2:$F$55723,집계!P$1,추출!$M$2:$M$55723,집계!P$2,추출!$J$2:$J$55723,"&lt;="&amp;VLOOKUP(P$2,환경!$A$3:$B$8,2),추출!$Q$2:$Q$55723,"A")</f>
        <v>53000</v>
      </c>
      <c r="Q143" s="4">
        <f ca="1">SUMIFS(추출!$H$2:$H$55723,추출!$P$2:$P$55723,집계!$C143,추출!$D$2:$D$55723,집계!$D143,추출!$O$2:$O$55723,"정상*",추출!$F$2:$F$55723,집계!Q$1,추출!$M$2:$M$55723,집계!Q$2,추출!$J$2:$J$55723,"&lt;="&amp;VLOOKUP(Q$2,환경!$A$3:$B$8,2),추출!$Q$2:$Q$55723,"A")</f>
        <v>0</v>
      </c>
      <c r="R143" s="4">
        <f t="shared" ca="1" si="365"/>
        <v>53000</v>
      </c>
      <c r="S143" s="25">
        <f t="shared" ca="1" si="366"/>
        <v>885322</v>
      </c>
      <c r="T143" s="4">
        <f ca="1">SUMIFS(추출!$H$2:$H$55723,추출!$P$2:$P$55723,집계!$C143,추출!$D$2:$D$55723,집계!$D143,추출!$O$2:$O$55723,"정상*",추출!$F$2:$F$55723,집계!T$1,추출!$M$2:$M$55723,집계!T$2,추출!$J$2:$J$55723,"&lt;="&amp;VLOOKUP(T$2,환경!$A$3:$B$8,2),추출!$Q$2:$Q$55723,"A")</f>
        <v>0</v>
      </c>
      <c r="U143" s="4">
        <f ca="1">SUMIFS(추출!$H$2:$H$55723,추출!$P$2:$P$55723,집계!$C143,추출!$D$2:$D$55723,집계!$D143,추출!$O$2:$O$55723,"정상*",추출!$F$2:$F$55723,집계!U$1,추출!$M$2:$M$55723,집계!U$2,추출!$J$2:$J$55723,"&lt;="&amp;VLOOKUP(U$2,환경!$A$3:$B$8,2),추출!$Q$2:$Q$55723,"A")</f>
        <v>0</v>
      </c>
      <c r="V143" s="4">
        <f t="shared" ca="1" si="367"/>
        <v>0</v>
      </c>
      <c r="W143" s="25">
        <f t="shared" ca="1" si="368"/>
        <v>938322</v>
      </c>
      <c r="X143" s="4">
        <f ca="1">SUMIFS(추출!$H$2:$H$55723,추출!$P$2:$P$55723,집계!$C143,추출!$D$2:$D$55723,집계!$D143,추출!$O$2:$O$55723,"유지*",추출!$F$2:$F$55723,집계!X$1,추출!$M$2:$M$55723,집계!X$2,추출!$J$2:$J$55723,"&lt;="&amp;VLOOKUP(X$2,환경!$A$3:$B$8,2),추출!$Q$2:$Q$55723,"B")</f>
        <v>0</v>
      </c>
      <c r="Y143" s="4">
        <f ca="1">SUMIFS(추출!$H$2:$H$55723,추출!$P$2:$P$55723,집계!$C143,추출!$D$2:$D$55723,집계!$D143,추출!$O$2:$O$55723,"유지*",추출!$F$2:$F$55723,집계!Y$1,추출!$M$2:$M$55723,집계!Y$2,추출!$J$2:$J$55723,"&lt;="&amp;VLOOKUP(Y$2,환경!$A$3:$B$8,2),추출!$Q$2:$Q$55723,"B")</f>
        <v>0</v>
      </c>
      <c r="Z143" s="4">
        <f t="shared" ca="1" si="369"/>
        <v>0</v>
      </c>
      <c r="AA143" s="25">
        <f t="shared" ca="1" si="370"/>
        <v>938322</v>
      </c>
      <c r="AB143" s="4">
        <f ca="1">SUMIFS(추출!$H$2:$H$55723,추출!$P$2:$P$55723,집계!$C143,추출!$D$2:$D$55723,집계!$D143,추출!$O$2:$O$55723,"정상*",추출!$F$2:$F$55723,집계!AB$1,추출!$M$2:$M$55723,집계!AB$2,추출!$J$2:$J$55723,"&lt;="&amp;VLOOKUP(AB$2,환경!$A$3:$B$8,2),추출!$Q$2:$Q$55723,"A")</f>
        <v>0</v>
      </c>
      <c r="AC143" s="4">
        <f ca="1">SUMIFS(추출!$H$2:$H$55723,추출!$P$2:$P$55723,집계!$C143,추출!$D$2:$D$55723,집계!$D143,추출!$O$2:$O$55723,"정상*",추출!$F$2:$F$55723,집계!AC$1,추출!$M$2:$M$55723,집계!AC$2,추출!$J$2:$J$55723,"&lt;="&amp;VLOOKUP(AC$2,환경!$A$3:$B$8,2),추출!$Q$2:$Q$55723,"A")</f>
        <v>0</v>
      </c>
      <c r="AD143" s="4">
        <f t="shared" ca="1" si="218"/>
        <v>0</v>
      </c>
      <c r="AE143" s="25">
        <f t="shared" ca="1" si="270"/>
        <v>938322</v>
      </c>
    </row>
    <row r="144" spans="1:31">
      <c r="A144" s="4">
        <f>VLOOKUP($C144,환경!$T$3:$V$22,3,0)</f>
        <v>6</v>
      </c>
      <c r="B144" s="4" t="str">
        <f t="shared" ca="1" si="497"/>
        <v>자율</v>
      </c>
      <c r="C144" s="6" t="s">
        <v>18</v>
      </c>
      <c r="D144" s="7" t="s">
        <v>183</v>
      </c>
      <c r="E144" s="4">
        <f ca="1">SUMIFS(추출!$H$2:$H$55723,추출!$P$2:$P$55723,집계!$C144,추출!$D$2:$D$55723,집계!$D144,추출!$O$2:$O$55723,"정상*",추출!$F$2:$F$55723,집계!E$1,추출!$M$2:$M$55723,집계!E$2,추출!$J$2:$J$55723,"&lt;="&amp;VLOOKUP(E$2,환경!$A$3:$B$8,2),추출!$Q$2:$Q$55723,"A")</f>
        <v>0</v>
      </c>
      <c r="F144" s="4">
        <f ca="1">SUMIFS(추출!$H$2:$H$55723,추출!$P$2:$P$55723,집계!$C144,추출!$D$2:$D$55723,집계!$D144,추출!$O$2:$O$55723,"정상*",추출!$F$2:$F$55723,집계!F$1,추출!$M$2:$M$55723,집계!F$2,추출!$J$2:$J$55723,"&lt;="&amp;VLOOKUP(F$2,환경!$A$3:$B$8,2),추출!$Q$2:$Q$55723,"A")</f>
        <v>0</v>
      </c>
      <c r="G144" s="4">
        <f t="shared" ca="1" si="360"/>
        <v>0</v>
      </c>
      <c r="H144" s="4">
        <f ca="1">SUMIFS(추출!$H$2:$H$55723,추출!$P$2:$P$55723,집계!$C144,추출!$D$2:$D$55723,집계!$D144,추출!$O$2:$O$55723,"정상*",추출!$F$2:$F$55723,집계!H$1,추출!$M$2:$M$55723,집계!H$2,추출!$J$2:$J$55723,"&lt;="&amp;VLOOKUP(H$2,환경!$A$3:$B$8,2),추출!$Q$2:$Q$55723,"A")</f>
        <v>0</v>
      </c>
      <c r="I144" s="4">
        <f ca="1">SUMIFS(추출!$H$2:$H$55723,추출!$P$2:$P$55723,집계!$C144,추출!$D$2:$D$55723,집계!$D144,추출!$O$2:$O$55723,"정상*",추출!$F$2:$F$55723,집계!I$1,추출!$M$2:$M$55723,집계!I$2,추출!$J$2:$J$55723,"&lt;="&amp;VLOOKUP(I$2,환경!$A$3:$B$8,2),추출!$Q$2:$Q$55723,"A")</f>
        <v>0</v>
      </c>
      <c r="J144" s="4">
        <f t="shared" ca="1" si="361"/>
        <v>0</v>
      </c>
      <c r="K144" s="25">
        <f t="shared" ca="1" si="362"/>
        <v>0</v>
      </c>
      <c r="L144" s="4">
        <f ca="1">SUMIFS(추출!$H$2:$H$55723,추출!$P$2:$P$55723,집계!$C144,추출!$D$2:$D$55723,집계!$D144,추출!$O$2:$O$55723,"정상*",추출!$F$2:$F$55723,집계!L$1,추출!$M$2:$M$55723,집계!L$2,추출!$J$2:$J$55723,"&lt;="&amp;VLOOKUP(L$2,환경!$A$3:$B$8,2),추출!$Q$2:$Q$55723,"A")</f>
        <v>0</v>
      </c>
      <c r="M144" s="4">
        <f ca="1">SUMIFS(추출!$H$2:$H$55723,추출!$P$2:$P$55723,집계!$C144,추출!$D$2:$D$55723,집계!$D144,추출!$O$2:$O$55723,"정상*",추출!$F$2:$F$55723,집계!M$1,추출!$M$2:$M$55723,집계!M$2,추출!$J$2:$J$55723,"&lt;="&amp;VLOOKUP(M$2,환경!$A$3:$B$8,2),추출!$Q$2:$Q$55723,"A")</f>
        <v>0</v>
      </c>
      <c r="N144" s="4">
        <f t="shared" ca="1" si="363"/>
        <v>0</v>
      </c>
      <c r="O144" s="25">
        <f t="shared" ca="1" si="364"/>
        <v>0</v>
      </c>
      <c r="P144" s="4">
        <f ca="1">SUMIFS(추출!$H$2:$H$55723,추출!$P$2:$P$55723,집계!$C144,추출!$D$2:$D$55723,집계!$D144,추출!$O$2:$O$55723,"정상*",추출!$F$2:$F$55723,집계!P$1,추출!$M$2:$M$55723,집계!P$2,추출!$J$2:$J$55723,"&lt;="&amp;VLOOKUP(P$2,환경!$A$3:$B$8,2),추출!$Q$2:$Q$55723,"A")</f>
        <v>0</v>
      </c>
      <c r="Q144" s="4">
        <f ca="1">SUMIFS(추출!$H$2:$H$55723,추출!$P$2:$P$55723,집계!$C144,추출!$D$2:$D$55723,집계!$D144,추출!$O$2:$O$55723,"정상*",추출!$F$2:$F$55723,집계!Q$1,추출!$M$2:$M$55723,집계!Q$2,추출!$J$2:$J$55723,"&lt;="&amp;VLOOKUP(Q$2,환경!$A$3:$B$8,2),추출!$Q$2:$Q$55723,"A")</f>
        <v>0</v>
      </c>
      <c r="R144" s="4">
        <f t="shared" ca="1" si="365"/>
        <v>0</v>
      </c>
      <c r="S144" s="25">
        <f t="shared" ca="1" si="366"/>
        <v>0</v>
      </c>
      <c r="T144" s="4">
        <f ca="1">SUMIFS(추출!$H$2:$H$55723,추출!$P$2:$P$55723,집계!$C144,추출!$D$2:$D$55723,집계!$D144,추출!$O$2:$O$55723,"정상*",추출!$F$2:$F$55723,집계!T$1,추출!$M$2:$M$55723,집계!T$2,추출!$J$2:$J$55723,"&lt;="&amp;VLOOKUP(T$2,환경!$A$3:$B$8,2),추출!$Q$2:$Q$55723,"A")</f>
        <v>0</v>
      </c>
      <c r="U144" s="4">
        <f ca="1">SUMIFS(추출!$H$2:$H$55723,추출!$P$2:$P$55723,집계!$C144,추출!$D$2:$D$55723,집계!$D144,추출!$O$2:$O$55723,"정상*",추출!$F$2:$F$55723,집계!U$1,추출!$M$2:$M$55723,집계!U$2,추출!$J$2:$J$55723,"&lt;="&amp;VLOOKUP(U$2,환경!$A$3:$B$8,2),추출!$Q$2:$Q$55723,"A")</f>
        <v>0</v>
      </c>
      <c r="V144" s="4">
        <f t="shared" ca="1" si="367"/>
        <v>0</v>
      </c>
      <c r="W144" s="25">
        <f t="shared" ca="1" si="368"/>
        <v>0</v>
      </c>
      <c r="X144" s="4">
        <f ca="1">SUMIFS(추출!$H$2:$H$55723,추출!$P$2:$P$55723,집계!$C144,추출!$D$2:$D$55723,집계!$D144,추출!$O$2:$O$55723,"유지*",추출!$F$2:$F$55723,집계!X$1,추출!$M$2:$M$55723,집계!X$2,추출!$J$2:$J$55723,"&lt;="&amp;VLOOKUP(X$2,환경!$A$3:$B$8,2),추출!$Q$2:$Q$55723,"B")</f>
        <v>0</v>
      </c>
      <c r="Y144" s="4">
        <f ca="1">SUMIFS(추출!$H$2:$H$55723,추출!$P$2:$P$55723,집계!$C144,추출!$D$2:$D$55723,집계!$D144,추출!$O$2:$O$55723,"유지*",추출!$F$2:$F$55723,집계!Y$1,추출!$M$2:$M$55723,집계!Y$2,추출!$J$2:$J$55723,"&lt;="&amp;VLOOKUP(Y$2,환경!$A$3:$B$8,2),추출!$Q$2:$Q$55723,"B")</f>
        <v>0</v>
      </c>
      <c r="Z144" s="4">
        <f t="shared" ca="1" si="369"/>
        <v>0</v>
      </c>
      <c r="AA144" s="25">
        <f t="shared" ca="1" si="370"/>
        <v>0</v>
      </c>
      <c r="AB144" s="4">
        <f ca="1">SUMIFS(추출!$H$2:$H$55723,추출!$P$2:$P$55723,집계!$C144,추출!$D$2:$D$55723,집계!$D144,추출!$O$2:$O$55723,"정상*",추출!$F$2:$F$55723,집계!AB$1,추출!$M$2:$M$55723,집계!AB$2,추출!$J$2:$J$55723,"&lt;="&amp;VLOOKUP(AB$2,환경!$A$3:$B$8,2),추출!$Q$2:$Q$55723,"A")</f>
        <v>0</v>
      </c>
      <c r="AC144" s="4">
        <f ca="1">SUMIFS(추출!$H$2:$H$55723,추출!$P$2:$P$55723,집계!$C144,추출!$D$2:$D$55723,집계!$D144,추출!$O$2:$O$55723,"정상*",추출!$F$2:$F$55723,집계!AC$1,추출!$M$2:$M$55723,집계!AC$2,추출!$J$2:$J$55723,"&lt;="&amp;VLOOKUP(AC$2,환경!$A$3:$B$8,2),추출!$Q$2:$Q$55723,"A")</f>
        <v>0</v>
      </c>
      <c r="AD144" s="4">
        <f t="shared" ca="1" si="218"/>
        <v>0</v>
      </c>
      <c r="AE144" s="25">
        <f t="shared" ca="1" si="270"/>
        <v>0</v>
      </c>
    </row>
    <row r="145" spans="1:31">
      <c r="A145" s="4">
        <f>VLOOKUP($C145,환경!$T$3:$V$22,3,0)</f>
        <v>6</v>
      </c>
      <c r="B145" s="4" t="str">
        <f t="shared" ca="1" si="497"/>
        <v>직영</v>
      </c>
      <c r="C145" s="6" t="s">
        <v>22</v>
      </c>
      <c r="D145" s="7" t="s">
        <v>172</v>
      </c>
      <c r="E145" s="4">
        <f ca="1">SUMIFS(추출!$H$2:$H$55723,추출!$P$2:$P$55723,집계!$C145,추출!$D$2:$D$55723,집계!$D145,추출!$O$2:$O$55723,"정상*",추출!$F$2:$F$55723,집계!E$1,추출!$M$2:$M$55723,집계!E$2,추출!$J$2:$J$55723,"&lt;="&amp;VLOOKUP(E$2,환경!$A$3:$B$8,2),추출!$Q$2:$Q$55723,"A")</f>
        <v>0</v>
      </c>
      <c r="F145" s="4">
        <f ca="1">SUMIFS(추출!$H$2:$H$55723,추출!$P$2:$P$55723,집계!$C145,추출!$D$2:$D$55723,집계!$D145,추출!$O$2:$O$55723,"정상*",추출!$F$2:$F$55723,집계!F$1,추출!$M$2:$M$55723,집계!F$2,추출!$J$2:$J$55723,"&lt;="&amp;VLOOKUP(F$2,환경!$A$3:$B$8,2),추출!$Q$2:$Q$55723,"A")</f>
        <v>0</v>
      </c>
      <c r="G145" s="4">
        <f t="shared" ca="1" si="360"/>
        <v>0</v>
      </c>
      <c r="H145" s="4">
        <f ca="1">SUMIFS(추출!$H$2:$H$55723,추출!$P$2:$P$55723,집계!$C145,추출!$D$2:$D$55723,집계!$D145,추출!$O$2:$O$55723,"정상*",추출!$F$2:$F$55723,집계!H$1,추출!$M$2:$M$55723,집계!H$2,추출!$J$2:$J$55723,"&lt;="&amp;VLOOKUP(H$2,환경!$A$3:$B$8,2),추출!$Q$2:$Q$55723,"A")</f>
        <v>0</v>
      </c>
      <c r="I145" s="4">
        <f ca="1">SUMIFS(추출!$H$2:$H$55723,추출!$P$2:$P$55723,집계!$C145,추출!$D$2:$D$55723,집계!$D145,추출!$O$2:$O$55723,"정상*",추출!$F$2:$F$55723,집계!I$1,추출!$M$2:$M$55723,집계!I$2,추출!$J$2:$J$55723,"&lt;="&amp;VLOOKUP(I$2,환경!$A$3:$B$8,2),추출!$Q$2:$Q$55723,"A")</f>
        <v>0</v>
      </c>
      <c r="J145" s="4">
        <f t="shared" ca="1" si="361"/>
        <v>0</v>
      </c>
      <c r="K145" s="25">
        <f t="shared" ca="1" si="362"/>
        <v>0</v>
      </c>
      <c r="L145" s="4">
        <f ca="1">SUMIFS(추출!$H$2:$H$55723,추출!$P$2:$P$55723,집계!$C145,추출!$D$2:$D$55723,집계!$D145,추출!$O$2:$O$55723,"정상*",추출!$F$2:$F$55723,집계!L$1,추출!$M$2:$M$55723,집계!L$2,추출!$J$2:$J$55723,"&lt;="&amp;VLOOKUP(L$2,환경!$A$3:$B$8,2),추출!$Q$2:$Q$55723,"A")</f>
        <v>0</v>
      </c>
      <c r="M145" s="4">
        <f ca="1">SUMIFS(추출!$H$2:$H$55723,추출!$P$2:$P$55723,집계!$C145,추출!$D$2:$D$55723,집계!$D145,추출!$O$2:$O$55723,"정상*",추출!$F$2:$F$55723,집계!M$1,추출!$M$2:$M$55723,집계!M$2,추출!$J$2:$J$55723,"&lt;="&amp;VLOOKUP(M$2,환경!$A$3:$B$8,2),추출!$Q$2:$Q$55723,"A")</f>
        <v>0</v>
      </c>
      <c r="N145" s="4">
        <f t="shared" ca="1" si="363"/>
        <v>0</v>
      </c>
      <c r="O145" s="25">
        <f t="shared" ca="1" si="364"/>
        <v>0</v>
      </c>
      <c r="P145" s="4">
        <f ca="1">SUMIFS(추출!$H$2:$H$55723,추출!$P$2:$P$55723,집계!$C145,추출!$D$2:$D$55723,집계!$D145,추출!$O$2:$O$55723,"정상*",추출!$F$2:$F$55723,집계!P$1,추출!$M$2:$M$55723,집계!P$2,추출!$J$2:$J$55723,"&lt;="&amp;VLOOKUP(P$2,환경!$A$3:$B$8,2),추출!$Q$2:$Q$55723,"A")</f>
        <v>0</v>
      </c>
      <c r="Q145" s="4">
        <f ca="1">SUMIFS(추출!$H$2:$H$55723,추출!$P$2:$P$55723,집계!$C145,추출!$D$2:$D$55723,집계!$D145,추출!$O$2:$O$55723,"정상*",추출!$F$2:$F$55723,집계!Q$1,추출!$M$2:$M$55723,집계!Q$2,추출!$J$2:$J$55723,"&lt;="&amp;VLOOKUP(Q$2,환경!$A$3:$B$8,2),추출!$Q$2:$Q$55723,"A")</f>
        <v>0</v>
      </c>
      <c r="R145" s="4">
        <f t="shared" ca="1" si="365"/>
        <v>0</v>
      </c>
      <c r="S145" s="25">
        <f t="shared" ca="1" si="366"/>
        <v>0</v>
      </c>
      <c r="T145" s="4">
        <f ca="1">SUMIFS(추출!$H$2:$H$55723,추출!$P$2:$P$55723,집계!$C145,추출!$D$2:$D$55723,집계!$D145,추출!$O$2:$O$55723,"정상*",추출!$F$2:$F$55723,집계!T$1,추출!$M$2:$M$55723,집계!T$2,추출!$J$2:$J$55723,"&lt;="&amp;VLOOKUP(T$2,환경!$A$3:$B$8,2),추출!$Q$2:$Q$55723,"A")</f>
        <v>0</v>
      </c>
      <c r="U145" s="4">
        <f ca="1">SUMIFS(추출!$H$2:$H$55723,추출!$P$2:$P$55723,집계!$C145,추출!$D$2:$D$55723,집계!$D145,추출!$O$2:$O$55723,"정상*",추출!$F$2:$F$55723,집계!U$1,추출!$M$2:$M$55723,집계!U$2,추출!$J$2:$J$55723,"&lt;="&amp;VLOOKUP(U$2,환경!$A$3:$B$8,2),추출!$Q$2:$Q$55723,"A")</f>
        <v>0</v>
      </c>
      <c r="V145" s="4">
        <f t="shared" ca="1" si="367"/>
        <v>0</v>
      </c>
      <c r="W145" s="25">
        <f t="shared" ca="1" si="368"/>
        <v>0</v>
      </c>
      <c r="X145" s="4">
        <f ca="1">SUMIFS(추출!$H$2:$H$55723,추출!$P$2:$P$55723,집계!$C145,추출!$D$2:$D$55723,집계!$D145,추출!$O$2:$O$55723,"유지*",추출!$F$2:$F$55723,집계!X$1,추출!$M$2:$M$55723,집계!X$2,추출!$J$2:$J$55723,"&lt;="&amp;VLOOKUP(X$2,환경!$A$3:$B$8,2),추출!$Q$2:$Q$55723,"B")</f>
        <v>0</v>
      </c>
      <c r="Y145" s="4">
        <f ca="1">SUMIFS(추출!$H$2:$H$55723,추출!$P$2:$P$55723,집계!$C145,추출!$D$2:$D$55723,집계!$D145,추출!$O$2:$O$55723,"유지*",추출!$F$2:$F$55723,집계!Y$1,추출!$M$2:$M$55723,집계!Y$2,추출!$J$2:$J$55723,"&lt;="&amp;VLOOKUP(Y$2,환경!$A$3:$B$8,2),추출!$Q$2:$Q$55723,"B")</f>
        <v>0</v>
      </c>
      <c r="Z145" s="4">
        <f t="shared" ca="1" si="369"/>
        <v>0</v>
      </c>
      <c r="AA145" s="25">
        <f t="shared" ca="1" si="370"/>
        <v>0</v>
      </c>
      <c r="AB145" s="4">
        <f ca="1">SUMIFS(추출!$H$2:$H$55723,추출!$P$2:$P$55723,집계!$C145,추출!$D$2:$D$55723,집계!$D145,추출!$O$2:$O$55723,"정상*",추출!$F$2:$F$55723,집계!AB$1,추출!$M$2:$M$55723,집계!AB$2,추출!$J$2:$J$55723,"&lt;="&amp;VLOOKUP(AB$2,환경!$A$3:$B$8,2),추출!$Q$2:$Q$55723,"A")</f>
        <v>0</v>
      </c>
      <c r="AC145" s="4">
        <f ca="1">SUMIFS(추출!$H$2:$H$55723,추출!$P$2:$P$55723,집계!$C145,추출!$D$2:$D$55723,집계!$D145,추출!$O$2:$O$55723,"정상*",추출!$F$2:$F$55723,집계!AC$1,추출!$M$2:$M$55723,집계!AC$2,추출!$J$2:$J$55723,"&lt;="&amp;VLOOKUP(AC$2,환경!$A$3:$B$8,2),추출!$Q$2:$Q$55723,"A")</f>
        <v>0</v>
      </c>
      <c r="AD145" s="4">
        <f t="shared" ref="AD145:AD184" ca="1" si="498">SUM(AB145:AC145)</f>
        <v>0</v>
      </c>
      <c r="AE145" s="25">
        <f t="shared" ca="1" si="270"/>
        <v>0</v>
      </c>
    </row>
    <row r="146" spans="1:31" s="2" customFormat="1">
      <c r="A146" s="4">
        <f>VLOOKUP($C146,환경!$T$3:$V$22,3,0)</f>
        <v>6</v>
      </c>
      <c r="B146" s="4" t="str">
        <f t="shared" ca="1" si="497"/>
        <v>직영</v>
      </c>
      <c r="C146" s="6" t="s">
        <v>22</v>
      </c>
      <c r="D146" s="7" t="s">
        <v>1002</v>
      </c>
      <c r="E146" s="4">
        <f ca="1">SUMIFS(추출!$H$2:$H$55723,추출!$P$2:$P$55723,집계!$C146,추출!$D$2:$D$55723,집계!$D146,추출!$O$2:$O$55723,"정상*",추출!$F$2:$F$55723,집계!E$1,추출!$M$2:$M$55723,집계!E$2,추출!$J$2:$J$55723,"&lt;="&amp;VLOOKUP(E$2,환경!$A$3:$B$8,2),추출!$Q$2:$Q$55723,"A")</f>
        <v>323668</v>
      </c>
      <c r="F146" s="4">
        <f ca="1">SUMIFS(추출!$H$2:$H$55723,추출!$P$2:$P$55723,집계!$C146,추출!$D$2:$D$55723,집계!$D146,추출!$O$2:$O$55723,"정상*",추출!$F$2:$F$55723,집계!F$1,추출!$M$2:$M$55723,집계!F$2,추출!$J$2:$J$55723,"&lt;="&amp;VLOOKUP(F$2,환경!$A$3:$B$8,2),추출!$Q$2:$Q$55723,"A")</f>
        <v>0</v>
      </c>
      <c r="G146" s="4">
        <f t="shared" ref="G146" ca="1" si="499">SUM(E146:F146)</f>
        <v>323668</v>
      </c>
      <c r="H146" s="4">
        <f ca="1">SUMIFS(추출!$H$2:$H$55723,추출!$P$2:$P$55723,집계!$C146,추출!$D$2:$D$55723,집계!$D146,추출!$O$2:$O$55723,"정상*",추출!$F$2:$F$55723,집계!H$1,추출!$M$2:$M$55723,집계!H$2,추출!$J$2:$J$55723,"&lt;="&amp;VLOOKUP(H$2,환경!$A$3:$B$8,2),추출!$Q$2:$Q$55723,"A")</f>
        <v>75527</v>
      </c>
      <c r="I146" s="4">
        <f ca="1">SUMIFS(추출!$H$2:$H$55723,추출!$P$2:$P$55723,집계!$C146,추출!$D$2:$D$55723,집계!$D146,추출!$O$2:$O$55723,"정상*",추출!$F$2:$F$55723,집계!I$1,추출!$M$2:$M$55723,집계!I$2,추출!$J$2:$J$55723,"&lt;="&amp;VLOOKUP(I$2,환경!$A$3:$B$8,2),추출!$Q$2:$Q$55723,"A")</f>
        <v>0</v>
      </c>
      <c r="J146" s="4">
        <f t="shared" ref="J146" ca="1" si="500">SUM(H146:I146)</f>
        <v>75527</v>
      </c>
      <c r="K146" s="25">
        <f t="shared" ref="K146" ca="1" si="501">G146-J146</f>
        <v>248141</v>
      </c>
      <c r="L146" s="4">
        <f ca="1">SUMIFS(추출!$H$2:$H$55723,추출!$P$2:$P$55723,집계!$C146,추출!$D$2:$D$55723,집계!$D146,추출!$O$2:$O$55723,"정상*",추출!$F$2:$F$55723,집계!L$1,추출!$M$2:$M$55723,집계!L$2,추출!$J$2:$J$55723,"&lt;="&amp;VLOOKUP(L$2,환경!$A$3:$B$8,2),추출!$Q$2:$Q$55723,"A")</f>
        <v>388250</v>
      </c>
      <c r="M146" s="4">
        <f ca="1">SUMIFS(추출!$H$2:$H$55723,추출!$P$2:$P$55723,집계!$C146,추출!$D$2:$D$55723,집계!$D146,추출!$O$2:$O$55723,"정상*",추출!$F$2:$F$55723,집계!M$1,추출!$M$2:$M$55723,집계!M$2,추출!$J$2:$J$55723,"&lt;="&amp;VLOOKUP(M$2,환경!$A$3:$B$8,2),추출!$Q$2:$Q$55723,"A")</f>
        <v>0</v>
      </c>
      <c r="N146" s="4">
        <f t="shared" ref="N146" ca="1" si="502">SUM(L146:M146)</f>
        <v>388250</v>
      </c>
      <c r="O146" s="25">
        <f t="shared" ref="O146" ca="1" si="503">G146-N146</f>
        <v>-64582</v>
      </c>
      <c r="P146" s="4">
        <f ca="1">SUMIFS(추출!$H$2:$H$55723,추출!$P$2:$P$55723,집계!$C146,추출!$D$2:$D$55723,집계!$D146,추출!$O$2:$O$55723,"정상*",추출!$F$2:$F$55723,집계!P$1,추출!$M$2:$M$55723,집계!P$2,추출!$J$2:$J$55723,"&lt;="&amp;VLOOKUP(P$2,환경!$A$3:$B$8,2),추출!$Q$2:$Q$55723,"A")</f>
        <v>806807</v>
      </c>
      <c r="Q146" s="4">
        <f ca="1">SUMIFS(추출!$H$2:$H$55723,추출!$P$2:$P$55723,집계!$C146,추출!$D$2:$D$55723,집계!$D146,추출!$O$2:$O$55723,"정상*",추출!$F$2:$F$55723,집계!Q$1,추출!$M$2:$M$55723,집계!Q$2,추출!$J$2:$J$55723,"&lt;="&amp;VLOOKUP(Q$2,환경!$A$3:$B$8,2),추출!$Q$2:$Q$55723,"A")</f>
        <v>0</v>
      </c>
      <c r="R146" s="4">
        <f t="shared" ref="R146" ca="1" si="504">SUM(P146:Q146)</f>
        <v>806807</v>
      </c>
      <c r="S146" s="25">
        <f t="shared" ref="S146" ca="1" si="505">G146-R146</f>
        <v>-483139</v>
      </c>
      <c r="T146" s="4">
        <f ca="1">SUMIFS(추출!$H$2:$H$55723,추출!$P$2:$P$55723,집계!$C146,추출!$D$2:$D$55723,집계!$D146,추출!$O$2:$O$55723,"정상*",추출!$F$2:$F$55723,집계!T$1,추출!$M$2:$M$55723,집계!T$2,추출!$J$2:$J$55723,"&lt;="&amp;VLOOKUP(T$2,환경!$A$3:$B$8,2),추출!$Q$2:$Q$55723,"A")</f>
        <v>0</v>
      </c>
      <c r="U146" s="4">
        <f ca="1">SUMIFS(추출!$H$2:$H$55723,추출!$P$2:$P$55723,집계!$C146,추출!$D$2:$D$55723,집계!$D146,추출!$O$2:$O$55723,"정상*",추출!$F$2:$F$55723,집계!U$1,추출!$M$2:$M$55723,집계!U$2,추출!$J$2:$J$55723,"&lt;="&amp;VLOOKUP(U$2,환경!$A$3:$B$8,2),추출!$Q$2:$Q$55723,"A")</f>
        <v>0</v>
      </c>
      <c r="V146" s="4">
        <f t="shared" ref="V146" ca="1" si="506">SUM(T146:U146)</f>
        <v>0</v>
      </c>
      <c r="W146" s="25">
        <f t="shared" ref="W146" ca="1" si="507">G146-V146</f>
        <v>323668</v>
      </c>
      <c r="X146" s="4">
        <f ca="1">SUMIFS(추출!$H$2:$H$55723,추출!$P$2:$P$55723,집계!$C146,추출!$D$2:$D$55723,집계!$D146,추출!$O$2:$O$55723,"유지*",추출!$F$2:$F$55723,집계!X$1,추출!$M$2:$M$55723,집계!X$2,추출!$J$2:$J$55723,"&lt;="&amp;VLOOKUP(X$2,환경!$A$3:$B$8,2),추출!$Q$2:$Q$55723,"B")</f>
        <v>323668</v>
      </c>
      <c r="Y146" s="4">
        <f ca="1">SUMIFS(추출!$H$2:$H$55723,추출!$P$2:$P$55723,집계!$C146,추출!$D$2:$D$55723,집계!$D146,추출!$O$2:$O$55723,"유지*",추출!$F$2:$F$55723,집계!Y$1,추출!$M$2:$M$55723,집계!Y$2,추출!$J$2:$J$55723,"&lt;="&amp;VLOOKUP(Y$2,환경!$A$3:$B$8,2),추출!$Q$2:$Q$55723,"B")</f>
        <v>0</v>
      </c>
      <c r="Z146" s="4">
        <f t="shared" ref="Z146" ca="1" si="508">SUM(X146:Y146)</f>
        <v>323668</v>
      </c>
      <c r="AA146" s="25">
        <f t="shared" ref="AA146" ca="1" si="509">G146-Z146</f>
        <v>0</v>
      </c>
      <c r="AB146" s="4">
        <f ca="1">SUMIFS(추출!$H$2:$H$55723,추출!$P$2:$P$55723,집계!$C146,추출!$D$2:$D$55723,집계!$D146,추출!$O$2:$O$55723,"정상*",추출!$F$2:$F$55723,집계!AB$1,추출!$M$2:$M$55723,집계!AB$2,추출!$J$2:$J$55723,"&lt;="&amp;VLOOKUP(AB$2,환경!$A$3:$B$8,2),추출!$Q$2:$Q$55723,"A")</f>
        <v>0</v>
      </c>
      <c r="AC146" s="4">
        <f ca="1">SUMIFS(추출!$H$2:$H$55723,추출!$P$2:$P$55723,집계!$C146,추출!$D$2:$D$55723,집계!$D146,추출!$O$2:$O$55723,"정상*",추출!$F$2:$F$55723,집계!AC$1,추출!$M$2:$M$55723,집계!AC$2,추출!$J$2:$J$55723,"&lt;="&amp;VLOOKUP(AC$2,환경!$A$3:$B$8,2),추출!$Q$2:$Q$55723,"A")</f>
        <v>0</v>
      </c>
      <c r="AD146" s="4">
        <f t="shared" ref="AD146" ca="1" si="510">SUM(AB146:AC146)</f>
        <v>0</v>
      </c>
      <c r="AE146" s="25">
        <f t="shared" ref="AE146" ca="1" si="511">G146-AD146</f>
        <v>323668</v>
      </c>
    </row>
    <row r="147" spans="1:31" s="2" customFormat="1">
      <c r="A147" s="4">
        <f>VLOOKUP($C147,환경!$T$3:$V$22,3,0)</f>
        <v>6</v>
      </c>
      <c r="B147" s="4" t="str">
        <f t="shared" ca="1" si="497"/>
        <v>직영</v>
      </c>
      <c r="C147" s="6" t="s">
        <v>22</v>
      </c>
      <c r="D147" s="7" t="s">
        <v>997</v>
      </c>
      <c r="E147" s="4">
        <f ca="1">SUMIFS(추출!$H$2:$H$55723,추출!$P$2:$P$55723,집계!$C147,추출!$D$2:$D$55723,집계!$D147,추출!$O$2:$O$55723,"정상*",추출!$F$2:$F$55723,집계!E$1,추출!$M$2:$M$55723,집계!E$2,추출!$J$2:$J$55723,"&lt;="&amp;VLOOKUP(E$2,환경!$A$3:$B$8,2),추출!$Q$2:$Q$55723,"A")</f>
        <v>109310</v>
      </c>
      <c r="F147" s="4">
        <f ca="1">SUMIFS(추출!$H$2:$H$55723,추출!$P$2:$P$55723,집계!$C147,추출!$D$2:$D$55723,집계!$D147,추출!$O$2:$O$55723,"정상*",추출!$F$2:$F$55723,집계!F$1,추출!$M$2:$M$55723,집계!F$2,추출!$J$2:$J$55723,"&lt;="&amp;VLOOKUP(F$2,환경!$A$3:$B$8,2),추출!$Q$2:$Q$55723,"A")</f>
        <v>0</v>
      </c>
      <c r="G147" s="4">
        <f t="shared" ref="G147" ca="1" si="512">SUM(E147:F147)</f>
        <v>109310</v>
      </c>
      <c r="H147" s="4">
        <f ca="1">SUMIFS(추출!$H$2:$H$55723,추출!$P$2:$P$55723,집계!$C147,추출!$D$2:$D$55723,집계!$D147,추출!$O$2:$O$55723,"정상*",추출!$F$2:$F$55723,집계!H$1,추출!$M$2:$M$55723,집계!H$2,추출!$J$2:$J$55723,"&lt;="&amp;VLOOKUP(H$2,환경!$A$3:$B$8,2),추출!$Q$2:$Q$55723,"A")</f>
        <v>74100</v>
      </c>
      <c r="I147" s="4">
        <f ca="1">SUMIFS(추출!$H$2:$H$55723,추출!$P$2:$P$55723,집계!$C147,추출!$D$2:$D$55723,집계!$D147,추출!$O$2:$O$55723,"정상*",추출!$F$2:$F$55723,집계!I$1,추출!$M$2:$M$55723,집계!I$2,추출!$J$2:$J$55723,"&lt;="&amp;VLOOKUP(I$2,환경!$A$3:$B$8,2),추출!$Q$2:$Q$55723,"A")</f>
        <v>0</v>
      </c>
      <c r="J147" s="4">
        <f t="shared" ref="J147" ca="1" si="513">SUM(H147:I147)</f>
        <v>74100</v>
      </c>
      <c r="K147" s="25">
        <f t="shared" ref="K147" ca="1" si="514">G147-J147</f>
        <v>35210</v>
      </c>
      <c r="L147" s="4">
        <f ca="1">SUMIFS(추출!$H$2:$H$55723,추출!$P$2:$P$55723,집계!$C147,추출!$D$2:$D$55723,집계!$D147,추출!$O$2:$O$55723,"정상*",추출!$F$2:$F$55723,집계!L$1,추출!$M$2:$M$55723,집계!L$2,추출!$J$2:$J$55723,"&lt;="&amp;VLOOKUP(L$2,환경!$A$3:$B$8,2),추출!$Q$2:$Q$55723,"A")</f>
        <v>79156</v>
      </c>
      <c r="M147" s="4">
        <f ca="1">SUMIFS(추출!$H$2:$H$55723,추출!$P$2:$P$55723,집계!$C147,추출!$D$2:$D$55723,집계!$D147,추출!$O$2:$O$55723,"정상*",추출!$F$2:$F$55723,집계!M$1,추출!$M$2:$M$55723,집계!M$2,추출!$J$2:$J$55723,"&lt;="&amp;VLOOKUP(M$2,환경!$A$3:$B$8,2),추출!$Q$2:$Q$55723,"A")</f>
        <v>0</v>
      </c>
      <c r="N147" s="4">
        <f t="shared" ref="N147" ca="1" si="515">SUM(L147:M147)</f>
        <v>79156</v>
      </c>
      <c r="O147" s="25">
        <f t="shared" ref="O147" ca="1" si="516">G147-N147</f>
        <v>30154</v>
      </c>
      <c r="P147" s="4">
        <f ca="1">SUMIFS(추출!$H$2:$H$55723,추출!$P$2:$P$55723,집계!$C147,추출!$D$2:$D$55723,집계!$D147,추출!$O$2:$O$55723,"정상*",추출!$F$2:$F$55723,집계!P$1,추출!$M$2:$M$55723,집계!P$2,추출!$J$2:$J$55723,"&lt;="&amp;VLOOKUP(P$2,환경!$A$3:$B$8,2),추출!$Q$2:$Q$55723,"A")</f>
        <v>0</v>
      </c>
      <c r="Q147" s="4">
        <f ca="1">SUMIFS(추출!$H$2:$H$55723,추출!$P$2:$P$55723,집계!$C147,추출!$D$2:$D$55723,집계!$D147,추출!$O$2:$O$55723,"정상*",추출!$F$2:$F$55723,집계!Q$1,추출!$M$2:$M$55723,집계!Q$2,추출!$J$2:$J$55723,"&lt;="&amp;VLOOKUP(Q$2,환경!$A$3:$B$8,2),추출!$Q$2:$Q$55723,"A")</f>
        <v>0</v>
      </c>
      <c r="R147" s="4">
        <f t="shared" ref="R147" ca="1" si="517">SUM(P147:Q147)</f>
        <v>0</v>
      </c>
      <c r="S147" s="25">
        <f t="shared" ref="S147" ca="1" si="518">G147-R147</f>
        <v>109310</v>
      </c>
      <c r="T147" s="4">
        <f ca="1">SUMIFS(추출!$H$2:$H$55723,추출!$P$2:$P$55723,집계!$C147,추출!$D$2:$D$55723,집계!$D147,추출!$O$2:$O$55723,"정상*",추출!$F$2:$F$55723,집계!T$1,추출!$M$2:$M$55723,집계!T$2,추출!$J$2:$J$55723,"&lt;="&amp;VLOOKUP(T$2,환경!$A$3:$B$8,2),추출!$Q$2:$Q$55723,"A")</f>
        <v>0</v>
      </c>
      <c r="U147" s="4">
        <f ca="1">SUMIFS(추출!$H$2:$H$55723,추출!$P$2:$P$55723,집계!$C147,추출!$D$2:$D$55723,집계!$D147,추출!$O$2:$O$55723,"정상*",추출!$F$2:$F$55723,집계!U$1,추출!$M$2:$M$55723,집계!U$2,추출!$J$2:$J$55723,"&lt;="&amp;VLOOKUP(U$2,환경!$A$3:$B$8,2),추출!$Q$2:$Q$55723,"A")</f>
        <v>0</v>
      </c>
      <c r="V147" s="4">
        <f t="shared" ref="V147" ca="1" si="519">SUM(T147:U147)</f>
        <v>0</v>
      </c>
      <c r="W147" s="25">
        <f t="shared" ref="W147" ca="1" si="520">G147-V147</f>
        <v>109310</v>
      </c>
      <c r="X147" s="4">
        <f ca="1">SUMIFS(추출!$H$2:$H$55723,추출!$P$2:$P$55723,집계!$C147,추출!$D$2:$D$55723,집계!$D147,추출!$O$2:$O$55723,"유지*",추출!$F$2:$F$55723,집계!X$1,추출!$M$2:$M$55723,집계!X$2,추출!$J$2:$J$55723,"&lt;="&amp;VLOOKUP(X$2,환경!$A$3:$B$8,2),추출!$Q$2:$Q$55723,"B")</f>
        <v>119310</v>
      </c>
      <c r="Y147" s="4">
        <f ca="1">SUMIFS(추출!$H$2:$H$55723,추출!$P$2:$P$55723,집계!$C147,추출!$D$2:$D$55723,집계!$D147,추출!$O$2:$O$55723,"유지*",추출!$F$2:$F$55723,집계!Y$1,추출!$M$2:$M$55723,집계!Y$2,추출!$J$2:$J$55723,"&lt;="&amp;VLOOKUP(Y$2,환경!$A$3:$B$8,2),추출!$Q$2:$Q$55723,"B")</f>
        <v>0</v>
      </c>
      <c r="Z147" s="4">
        <f t="shared" ref="Z147" ca="1" si="521">SUM(X147:Y147)</f>
        <v>119310</v>
      </c>
      <c r="AA147" s="25">
        <f t="shared" ref="AA147" ca="1" si="522">G147-Z147</f>
        <v>-10000</v>
      </c>
      <c r="AB147" s="4">
        <f ca="1">SUMIFS(추출!$H$2:$H$55723,추출!$P$2:$P$55723,집계!$C147,추출!$D$2:$D$55723,집계!$D147,추출!$O$2:$O$55723,"정상*",추출!$F$2:$F$55723,집계!AB$1,추출!$M$2:$M$55723,집계!AB$2,추출!$J$2:$J$55723,"&lt;="&amp;VLOOKUP(AB$2,환경!$A$3:$B$8,2),추출!$Q$2:$Q$55723,"A")</f>
        <v>0</v>
      </c>
      <c r="AC147" s="4">
        <f ca="1">SUMIFS(추출!$H$2:$H$55723,추출!$P$2:$P$55723,집계!$C147,추출!$D$2:$D$55723,집계!$D147,추출!$O$2:$O$55723,"정상*",추출!$F$2:$F$55723,집계!AC$1,추출!$M$2:$M$55723,집계!AC$2,추출!$J$2:$J$55723,"&lt;="&amp;VLOOKUP(AC$2,환경!$A$3:$B$8,2),추출!$Q$2:$Q$55723,"A")</f>
        <v>0</v>
      </c>
      <c r="AD147" s="4">
        <f t="shared" ref="AD147" ca="1" si="523">SUM(AB147:AC147)</f>
        <v>0</v>
      </c>
      <c r="AE147" s="25">
        <f t="shared" ref="AE147" ca="1" si="524">G147-AD147</f>
        <v>109310</v>
      </c>
    </row>
    <row r="148" spans="1:31" s="2" customFormat="1">
      <c r="A148" s="4">
        <f>VLOOKUP($C148,환경!$T$3:$V$22,3,0)</f>
        <v>6</v>
      </c>
      <c r="B148" s="4" t="str">
        <f t="shared" ca="1" si="497"/>
        <v>직영</v>
      </c>
      <c r="C148" s="6" t="s">
        <v>22</v>
      </c>
      <c r="D148" s="7" t="s">
        <v>438</v>
      </c>
      <c r="E148" s="4">
        <f ca="1">SUMIFS(추출!$H$2:$H$55723,추출!$P$2:$P$55723,집계!$C148,추출!$D$2:$D$55723,집계!$D148,추출!$O$2:$O$55723,"정상*",추출!$F$2:$F$55723,집계!E$1,추출!$M$2:$M$55723,집계!E$2,추출!$J$2:$J$55723,"&lt;="&amp;VLOOKUP(E$2,환경!$A$3:$B$8,2),추출!$Q$2:$Q$55723,"A")</f>
        <v>66028</v>
      </c>
      <c r="F148" s="4">
        <f ca="1">SUMIFS(추출!$H$2:$H$55723,추출!$P$2:$P$55723,집계!$C148,추출!$D$2:$D$55723,집계!$D148,추출!$O$2:$O$55723,"정상*",추출!$F$2:$F$55723,집계!F$1,추출!$M$2:$M$55723,집계!F$2,추출!$J$2:$J$55723,"&lt;="&amp;VLOOKUP(F$2,환경!$A$3:$B$8,2),추출!$Q$2:$Q$55723,"A")</f>
        <v>0</v>
      </c>
      <c r="G148" s="4">
        <f t="shared" ref="G148" ca="1" si="525">SUM(E148:F148)</f>
        <v>66028</v>
      </c>
      <c r="H148" s="4">
        <f ca="1">SUMIFS(추출!$H$2:$H$55723,추출!$P$2:$P$55723,집계!$C148,추출!$D$2:$D$55723,집계!$D148,추출!$O$2:$O$55723,"정상*",추출!$F$2:$F$55723,집계!H$1,추출!$M$2:$M$55723,집계!H$2,추출!$J$2:$J$55723,"&lt;="&amp;VLOOKUP(H$2,환경!$A$3:$B$8,2),추출!$Q$2:$Q$55723,"A")</f>
        <v>0</v>
      </c>
      <c r="I148" s="4">
        <f ca="1">SUMIFS(추출!$H$2:$H$55723,추출!$P$2:$P$55723,집계!$C148,추출!$D$2:$D$55723,집계!$D148,추출!$O$2:$O$55723,"정상*",추출!$F$2:$F$55723,집계!I$1,추출!$M$2:$M$55723,집계!I$2,추출!$J$2:$J$55723,"&lt;="&amp;VLOOKUP(I$2,환경!$A$3:$B$8,2),추출!$Q$2:$Q$55723,"A")</f>
        <v>0</v>
      </c>
      <c r="J148" s="4">
        <f t="shared" ref="J148" ca="1" si="526">SUM(H148:I148)</f>
        <v>0</v>
      </c>
      <c r="K148" s="25">
        <f t="shared" ref="K148" ca="1" si="527">G148-J148</f>
        <v>66028</v>
      </c>
      <c r="L148" s="4">
        <f ca="1">SUMIFS(추출!$H$2:$H$55723,추출!$P$2:$P$55723,집계!$C148,추출!$D$2:$D$55723,집계!$D148,추출!$O$2:$O$55723,"정상*",추출!$F$2:$F$55723,집계!L$1,추출!$M$2:$M$55723,집계!L$2,추출!$J$2:$J$55723,"&lt;="&amp;VLOOKUP(L$2,환경!$A$3:$B$8,2),추출!$Q$2:$Q$55723,"A")</f>
        <v>0</v>
      </c>
      <c r="M148" s="4">
        <f ca="1">SUMIFS(추출!$H$2:$H$55723,추출!$P$2:$P$55723,집계!$C148,추출!$D$2:$D$55723,집계!$D148,추출!$O$2:$O$55723,"정상*",추출!$F$2:$F$55723,집계!M$1,추출!$M$2:$M$55723,집계!M$2,추출!$J$2:$J$55723,"&lt;="&amp;VLOOKUP(M$2,환경!$A$3:$B$8,2),추출!$Q$2:$Q$55723,"A")</f>
        <v>0</v>
      </c>
      <c r="N148" s="4">
        <f t="shared" ref="N148" ca="1" si="528">SUM(L148:M148)</f>
        <v>0</v>
      </c>
      <c r="O148" s="25">
        <f t="shared" ref="O148" ca="1" si="529">G148-N148</f>
        <v>66028</v>
      </c>
      <c r="P148" s="4">
        <f ca="1">SUMIFS(추출!$H$2:$H$55723,추출!$P$2:$P$55723,집계!$C148,추출!$D$2:$D$55723,집계!$D148,추출!$O$2:$O$55723,"정상*",추출!$F$2:$F$55723,집계!P$1,추출!$M$2:$M$55723,집계!P$2,추출!$J$2:$J$55723,"&lt;="&amp;VLOOKUP(P$2,환경!$A$3:$B$8,2),추출!$Q$2:$Q$55723,"A")</f>
        <v>63859</v>
      </c>
      <c r="Q148" s="4">
        <f ca="1">SUMIFS(추출!$H$2:$H$55723,추출!$P$2:$P$55723,집계!$C148,추출!$D$2:$D$55723,집계!$D148,추출!$O$2:$O$55723,"정상*",추출!$F$2:$F$55723,집계!Q$1,추출!$M$2:$M$55723,집계!Q$2,추출!$J$2:$J$55723,"&lt;="&amp;VLOOKUP(Q$2,환경!$A$3:$B$8,2),추출!$Q$2:$Q$55723,"A")</f>
        <v>0</v>
      </c>
      <c r="R148" s="4">
        <f t="shared" ref="R148" ca="1" si="530">SUM(P148:Q148)</f>
        <v>63859</v>
      </c>
      <c r="S148" s="25">
        <f t="shared" ref="S148" ca="1" si="531">G148-R148</f>
        <v>2169</v>
      </c>
      <c r="T148" s="4">
        <f ca="1">SUMIFS(추출!$H$2:$H$55723,추출!$P$2:$P$55723,집계!$C148,추출!$D$2:$D$55723,집계!$D148,추출!$O$2:$O$55723,"정상*",추출!$F$2:$F$55723,집계!T$1,추출!$M$2:$M$55723,집계!T$2,추출!$J$2:$J$55723,"&lt;="&amp;VLOOKUP(T$2,환경!$A$3:$B$8,2),추출!$Q$2:$Q$55723,"A")</f>
        <v>212246</v>
      </c>
      <c r="U148" s="4">
        <f ca="1">SUMIFS(추출!$H$2:$H$55723,추출!$P$2:$P$55723,집계!$C148,추출!$D$2:$D$55723,집계!$D148,추출!$O$2:$O$55723,"정상*",추출!$F$2:$F$55723,집계!U$1,추출!$M$2:$M$55723,집계!U$2,추출!$J$2:$J$55723,"&lt;="&amp;VLOOKUP(U$2,환경!$A$3:$B$8,2),추출!$Q$2:$Q$55723,"A")</f>
        <v>0</v>
      </c>
      <c r="V148" s="4">
        <f t="shared" ref="V148" ca="1" si="532">SUM(T148:U148)</f>
        <v>212246</v>
      </c>
      <c r="W148" s="25">
        <f t="shared" ref="W148" ca="1" si="533">G148-V148</f>
        <v>-146218</v>
      </c>
      <c r="X148" s="4">
        <f ca="1">SUMIFS(추출!$H$2:$H$55723,추출!$P$2:$P$55723,집계!$C148,추출!$D$2:$D$55723,집계!$D148,추출!$O$2:$O$55723,"유지*",추출!$F$2:$F$55723,집계!X$1,추출!$M$2:$M$55723,집계!X$2,추출!$J$2:$J$55723,"&lt;="&amp;VLOOKUP(X$2,환경!$A$3:$B$8,2),추출!$Q$2:$Q$55723,"B")</f>
        <v>66028</v>
      </c>
      <c r="Y148" s="4">
        <f ca="1">SUMIFS(추출!$H$2:$H$55723,추출!$P$2:$P$55723,집계!$C148,추출!$D$2:$D$55723,집계!$D148,추출!$O$2:$O$55723,"유지*",추출!$F$2:$F$55723,집계!Y$1,추출!$M$2:$M$55723,집계!Y$2,추출!$J$2:$J$55723,"&lt;="&amp;VLOOKUP(Y$2,환경!$A$3:$B$8,2),추출!$Q$2:$Q$55723,"B")</f>
        <v>0</v>
      </c>
      <c r="Z148" s="4">
        <f t="shared" ref="Z148" ca="1" si="534">SUM(X148:Y148)</f>
        <v>66028</v>
      </c>
      <c r="AA148" s="25">
        <f t="shared" ref="AA148" ca="1" si="535">G148-Z148</f>
        <v>0</v>
      </c>
      <c r="AB148" s="4">
        <f ca="1">SUMIFS(추출!$H$2:$H$55723,추출!$P$2:$P$55723,집계!$C148,추출!$D$2:$D$55723,집계!$D148,추출!$O$2:$O$55723,"정상*",추출!$F$2:$F$55723,집계!AB$1,추출!$M$2:$M$55723,집계!AB$2,추출!$J$2:$J$55723,"&lt;="&amp;VLOOKUP(AB$2,환경!$A$3:$B$8,2),추출!$Q$2:$Q$55723,"A")</f>
        <v>0</v>
      </c>
      <c r="AC148" s="4">
        <f ca="1">SUMIFS(추출!$H$2:$H$55723,추출!$P$2:$P$55723,집계!$C148,추출!$D$2:$D$55723,집계!$D148,추출!$O$2:$O$55723,"정상*",추출!$F$2:$F$55723,집계!AC$1,추출!$M$2:$M$55723,집계!AC$2,추출!$J$2:$J$55723,"&lt;="&amp;VLOOKUP(AC$2,환경!$A$3:$B$8,2),추출!$Q$2:$Q$55723,"A")</f>
        <v>0</v>
      </c>
      <c r="AD148" s="4">
        <f t="shared" ca="1" si="498"/>
        <v>0</v>
      </c>
      <c r="AE148" s="25">
        <f t="shared" ca="1" si="270"/>
        <v>66028</v>
      </c>
    </row>
    <row r="149" spans="1:31" s="2" customFormat="1">
      <c r="A149" s="4">
        <f>VLOOKUP($C149,환경!$T$3:$V$22,3,0)</f>
        <v>6</v>
      </c>
      <c r="B149" s="4" t="str">
        <f t="shared" ca="1" si="497"/>
        <v>직영</v>
      </c>
      <c r="C149" s="6" t="s">
        <v>22</v>
      </c>
      <c r="D149" s="7" t="s">
        <v>415</v>
      </c>
      <c r="E149" s="4">
        <f ca="1">SUMIFS(추출!$H$2:$H$55723,추출!$P$2:$P$55723,집계!$C149,추출!$D$2:$D$55723,집계!$D149,추출!$O$2:$O$55723,"정상*",추출!$F$2:$F$55723,집계!E$1,추출!$M$2:$M$55723,집계!E$2,추출!$J$2:$J$55723,"&lt;="&amp;VLOOKUP(E$2,환경!$A$3:$B$8,2),추출!$Q$2:$Q$55723,"A")</f>
        <v>0</v>
      </c>
      <c r="F149" s="4">
        <f ca="1">SUMIFS(추출!$H$2:$H$55723,추출!$P$2:$P$55723,집계!$C149,추출!$D$2:$D$55723,집계!$D149,추출!$O$2:$O$55723,"정상*",추출!$F$2:$F$55723,집계!F$1,추출!$M$2:$M$55723,집계!F$2,추출!$J$2:$J$55723,"&lt;="&amp;VLOOKUP(F$2,환경!$A$3:$B$8,2),추출!$Q$2:$Q$55723,"A")</f>
        <v>0</v>
      </c>
      <c r="G149" s="4">
        <f t="shared" ref="G149" ca="1" si="536">SUM(E149:F149)</f>
        <v>0</v>
      </c>
      <c r="H149" s="4">
        <f ca="1">SUMIFS(추출!$H$2:$H$55723,추출!$P$2:$P$55723,집계!$C149,추출!$D$2:$D$55723,집계!$D149,추출!$O$2:$O$55723,"정상*",추출!$F$2:$F$55723,집계!H$1,추출!$M$2:$M$55723,집계!H$2,추출!$J$2:$J$55723,"&lt;="&amp;VLOOKUP(H$2,환경!$A$3:$B$8,2),추출!$Q$2:$Q$55723,"A")</f>
        <v>0</v>
      </c>
      <c r="I149" s="4">
        <f ca="1">SUMIFS(추출!$H$2:$H$55723,추출!$P$2:$P$55723,집계!$C149,추출!$D$2:$D$55723,집계!$D149,추출!$O$2:$O$55723,"정상*",추출!$F$2:$F$55723,집계!I$1,추출!$M$2:$M$55723,집계!I$2,추출!$J$2:$J$55723,"&lt;="&amp;VLOOKUP(I$2,환경!$A$3:$B$8,2),추출!$Q$2:$Q$55723,"A")</f>
        <v>0</v>
      </c>
      <c r="J149" s="4">
        <f t="shared" ref="J149" ca="1" si="537">SUM(H149:I149)</f>
        <v>0</v>
      </c>
      <c r="K149" s="25">
        <f t="shared" ref="K149" ca="1" si="538">G149-J149</f>
        <v>0</v>
      </c>
      <c r="L149" s="4">
        <f ca="1">SUMIFS(추출!$H$2:$H$55723,추출!$P$2:$P$55723,집계!$C149,추출!$D$2:$D$55723,집계!$D149,추출!$O$2:$O$55723,"정상*",추출!$F$2:$F$55723,집계!L$1,추출!$M$2:$M$55723,집계!L$2,추출!$J$2:$J$55723,"&lt;="&amp;VLOOKUP(L$2,환경!$A$3:$B$8,2),추출!$Q$2:$Q$55723,"A")</f>
        <v>0</v>
      </c>
      <c r="M149" s="4">
        <f ca="1">SUMIFS(추출!$H$2:$H$55723,추출!$P$2:$P$55723,집계!$C149,추출!$D$2:$D$55723,집계!$D149,추출!$O$2:$O$55723,"정상*",추출!$F$2:$F$55723,집계!M$1,추출!$M$2:$M$55723,집계!M$2,추출!$J$2:$J$55723,"&lt;="&amp;VLOOKUP(M$2,환경!$A$3:$B$8,2),추출!$Q$2:$Q$55723,"A")</f>
        <v>0</v>
      </c>
      <c r="N149" s="4">
        <f t="shared" ref="N149" ca="1" si="539">SUM(L149:M149)</f>
        <v>0</v>
      </c>
      <c r="O149" s="25">
        <f t="shared" ref="O149" ca="1" si="540">G149-N149</f>
        <v>0</v>
      </c>
      <c r="P149" s="4">
        <f ca="1">SUMIFS(추출!$H$2:$H$55723,추출!$P$2:$P$55723,집계!$C149,추출!$D$2:$D$55723,집계!$D149,추출!$O$2:$O$55723,"정상*",추출!$F$2:$F$55723,집계!P$1,추출!$M$2:$M$55723,집계!P$2,추출!$J$2:$J$55723,"&lt;="&amp;VLOOKUP(P$2,환경!$A$3:$B$8,2),추출!$Q$2:$Q$55723,"A")</f>
        <v>0</v>
      </c>
      <c r="Q149" s="4">
        <f ca="1">SUMIFS(추출!$H$2:$H$55723,추출!$P$2:$P$55723,집계!$C149,추출!$D$2:$D$55723,집계!$D149,추출!$O$2:$O$55723,"정상*",추출!$F$2:$F$55723,집계!Q$1,추출!$M$2:$M$55723,집계!Q$2,추출!$J$2:$J$55723,"&lt;="&amp;VLOOKUP(Q$2,환경!$A$3:$B$8,2),추출!$Q$2:$Q$55723,"A")</f>
        <v>0</v>
      </c>
      <c r="R149" s="4">
        <f t="shared" ref="R149" ca="1" si="541">SUM(P149:Q149)</f>
        <v>0</v>
      </c>
      <c r="S149" s="25">
        <f t="shared" ref="S149" ca="1" si="542">G149-R149</f>
        <v>0</v>
      </c>
      <c r="T149" s="4">
        <f ca="1">SUMIFS(추출!$H$2:$H$55723,추출!$P$2:$P$55723,집계!$C149,추출!$D$2:$D$55723,집계!$D149,추출!$O$2:$O$55723,"정상*",추출!$F$2:$F$55723,집계!T$1,추출!$M$2:$M$55723,집계!T$2,추출!$J$2:$J$55723,"&lt;="&amp;VLOOKUP(T$2,환경!$A$3:$B$8,2),추출!$Q$2:$Q$55723,"A")</f>
        <v>0</v>
      </c>
      <c r="U149" s="4">
        <f ca="1">SUMIFS(추출!$H$2:$H$55723,추출!$P$2:$P$55723,집계!$C149,추출!$D$2:$D$55723,집계!$D149,추출!$O$2:$O$55723,"정상*",추출!$F$2:$F$55723,집계!U$1,추출!$M$2:$M$55723,집계!U$2,추출!$J$2:$J$55723,"&lt;="&amp;VLOOKUP(U$2,환경!$A$3:$B$8,2),추출!$Q$2:$Q$55723,"A")</f>
        <v>0</v>
      </c>
      <c r="V149" s="4">
        <f t="shared" ref="V149" ca="1" si="543">SUM(T149:U149)</f>
        <v>0</v>
      </c>
      <c r="W149" s="25">
        <f t="shared" ref="W149" ca="1" si="544">G149-V149</f>
        <v>0</v>
      </c>
      <c r="X149" s="4">
        <f ca="1">SUMIFS(추출!$H$2:$H$55723,추출!$P$2:$P$55723,집계!$C149,추출!$D$2:$D$55723,집계!$D149,추출!$O$2:$O$55723,"유지*",추출!$F$2:$F$55723,집계!X$1,추출!$M$2:$M$55723,집계!X$2,추출!$J$2:$J$55723,"&lt;="&amp;VLOOKUP(X$2,환경!$A$3:$B$8,2),추출!$Q$2:$Q$55723,"B")</f>
        <v>0</v>
      </c>
      <c r="Y149" s="4">
        <f ca="1">SUMIFS(추출!$H$2:$H$55723,추출!$P$2:$P$55723,집계!$C149,추출!$D$2:$D$55723,집계!$D149,추출!$O$2:$O$55723,"유지*",추출!$F$2:$F$55723,집계!Y$1,추출!$M$2:$M$55723,집계!Y$2,추출!$J$2:$J$55723,"&lt;="&amp;VLOOKUP(Y$2,환경!$A$3:$B$8,2),추출!$Q$2:$Q$55723,"B")</f>
        <v>0</v>
      </c>
      <c r="Z149" s="4">
        <f t="shared" ref="Z149" ca="1" si="545">SUM(X149:Y149)</f>
        <v>0</v>
      </c>
      <c r="AA149" s="25">
        <f t="shared" ref="AA149" ca="1" si="546">G149-Z149</f>
        <v>0</v>
      </c>
      <c r="AB149" s="4">
        <f ca="1">SUMIFS(추출!$H$2:$H$55723,추출!$P$2:$P$55723,집계!$C149,추출!$D$2:$D$55723,집계!$D149,추출!$O$2:$O$55723,"정상*",추출!$F$2:$F$55723,집계!AB$1,추출!$M$2:$M$55723,집계!AB$2,추출!$J$2:$J$55723,"&lt;="&amp;VLOOKUP(AB$2,환경!$A$3:$B$8,2),추출!$Q$2:$Q$55723,"A")</f>
        <v>0</v>
      </c>
      <c r="AC149" s="4">
        <f ca="1">SUMIFS(추출!$H$2:$H$55723,추출!$P$2:$P$55723,집계!$C149,추출!$D$2:$D$55723,집계!$D149,추출!$O$2:$O$55723,"정상*",추출!$F$2:$F$55723,집계!AC$1,추출!$M$2:$M$55723,집계!AC$2,추출!$J$2:$J$55723,"&lt;="&amp;VLOOKUP(AC$2,환경!$A$3:$B$8,2),추출!$Q$2:$Q$55723,"A")</f>
        <v>0</v>
      </c>
      <c r="AD149" s="4">
        <f t="shared" ca="1" si="498"/>
        <v>0</v>
      </c>
      <c r="AE149" s="25">
        <f t="shared" ca="1" si="270"/>
        <v>0</v>
      </c>
    </row>
    <row r="150" spans="1:31">
      <c r="A150" s="4">
        <f>VLOOKUP($C150,환경!$T$3:$V$22,3,0)</f>
        <v>6</v>
      </c>
      <c r="B150" s="4" t="str">
        <f t="shared" ca="1" si="497"/>
        <v>직영</v>
      </c>
      <c r="C150" s="6" t="s">
        <v>22</v>
      </c>
      <c r="D150" s="7" t="s">
        <v>71</v>
      </c>
      <c r="E150" s="4">
        <f ca="1">SUMIFS(추출!$H$2:$H$55723,추출!$P$2:$P$55723,집계!$C150,추출!$D$2:$D$55723,집계!$D150,추출!$O$2:$O$55723,"정상*",추출!$F$2:$F$55723,집계!E$1,추출!$M$2:$M$55723,집계!E$2,추출!$J$2:$J$55723,"&lt;="&amp;VLOOKUP(E$2,환경!$A$3:$B$8,2),추출!$Q$2:$Q$55723,"A")</f>
        <v>148644</v>
      </c>
      <c r="F150" s="4">
        <f ca="1">SUMIFS(추출!$H$2:$H$55723,추출!$P$2:$P$55723,집계!$C150,추출!$D$2:$D$55723,집계!$D150,추출!$O$2:$O$55723,"정상*",추출!$F$2:$F$55723,집계!F$1,추출!$M$2:$M$55723,집계!F$2,추출!$J$2:$J$55723,"&lt;="&amp;VLOOKUP(F$2,환경!$A$3:$B$8,2),추출!$Q$2:$Q$55723,"A")</f>
        <v>0</v>
      </c>
      <c r="G150" s="4">
        <f t="shared" ca="1" si="360"/>
        <v>148644</v>
      </c>
      <c r="H150" s="4">
        <f ca="1">SUMIFS(추출!$H$2:$H$55723,추출!$P$2:$P$55723,집계!$C150,추출!$D$2:$D$55723,집계!$D150,추출!$O$2:$O$55723,"정상*",추출!$F$2:$F$55723,집계!H$1,추출!$M$2:$M$55723,집계!H$2,추출!$J$2:$J$55723,"&lt;="&amp;VLOOKUP(H$2,환경!$A$3:$B$8,2),추출!$Q$2:$Q$55723,"A")</f>
        <v>43281</v>
      </c>
      <c r="I150" s="4">
        <f ca="1">SUMIFS(추출!$H$2:$H$55723,추출!$P$2:$P$55723,집계!$C150,추출!$D$2:$D$55723,집계!$D150,추출!$O$2:$O$55723,"정상*",추출!$F$2:$F$55723,집계!I$1,추출!$M$2:$M$55723,집계!I$2,추출!$J$2:$J$55723,"&lt;="&amp;VLOOKUP(I$2,환경!$A$3:$B$8,2),추출!$Q$2:$Q$55723,"A")</f>
        <v>0</v>
      </c>
      <c r="J150" s="4">
        <f t="shared" ca="1" si="361"/>
        <v>43281</v>
      </c>
      <c r="K150" s="25">
        <f t="shared" ca="1" si="362"/>
        <v>105363</v>
      </c>
      <c r="L150" s="4">
        <f ca="1">SUMIFS(추출!$H$2:$H$55723,추출!$P$2:$P$55723,집계!$C150,추출!$D$2:$D$55723,집계!$D150,추출!$O$2:$O$55723,"정상*",추출!$F$2:$F$55723,집계!L$1,추출!$M$2:$M$55723,집계!L$2,추출!$J$2:$J$55723,"&lt;="&amp;VLOOKUP(L$2,환경!$A$3:$B$8,2),추출!$Q$2:$Q$55723,"A")</f>
        <v>61000</v>
      </c>
      <c r="M150" s="4">
        <f ca="1">SUMIFS(추출!$H$2:$H$55723,추출!$P$2:$P$55723,집계!$C150,추출!$D$2:$D$55723,집계!$D150,추출!$O$2:$O$55723,"정상*",추출!$F$2:$F$55723,집계!M$1,추출!$M$2:$M$55723,집계!M$2,추출!$J$2:$J$55723,"&lt;="&amp;VLOOKUP(M$2,환경!$A$3:$B$8,2),추출!$Q$2:$Q$55723,"A")</f>
        <v>0</v>
      </c>
      <c r="N150" s="4">
        <f t="shared" ca="1" si="363"/>
        <v>61000</v>
      </c>
      <c r="O150" s="25">
        <f t="shared" ca="1" si="364"/>
        <v>87644</v>
      </c>
      <c r="P150" s="4">
        <f ca="1">SUMIFS(추출!$H$2:$H$55723,추출!$P$2:$P$55723,집계!$C150,추출!$D$2:$D$55723,집계!$D150,추출!$O$2:$O$55723,"정상*",추출!$F$2:$F$55723,집계!P$1,추출!$M$2:$M$55723,집계!P$2,추출!$J$2:$J$55723,"&lt;="&amp;VLOOKUP(P$2,환경!$A$3:$B$8,2),추출!$Q$2:$Q$55723,"A")</f>
        <v>0</v>
      </c>
      <c r="Q150" s="4">
        <f ca="1">SUMIFS(추출!$H$2:$H$55723,추출!$P$2:$P$55723,집계!$C150,추출!$D$2:$D$55723,집계!$D150,추출!$O$2:$O$55723,"정상*",추출!$F$2:$F$55723,집계!Q$1,추출!$M$2:$M$55723,집계!Q$2,추출!$J$2:$J$55723,"&lt;="&amp;VLOOKUP(Q$2,환경!$A$3:$B$8,2),추출!$Q$2:$Q$55723,"A")</f>
        <v>0</v>
      </c>
      <c r="R150" s="4">
        <f t="shared" ca="1" si="365"/>
        <v>0</v>
      </c>
      <c r="S150" s="25">
        <f t="shared" ca="1" si="366"/>
        <v>148644</v>
      </c>
      <c r="T150" s="4">
        <f ca="1">SUMIFS(추출!$H$2:$H$55723,추출!$P$2:$P$55723,집계!$C150,추출!$D$2:$D$55723,집계!$D150,추출!$O$2:$O$55723,"정상*",추출!$F$2:$F$55723,집계!T$1,추출!$M$2:$M$55723,집계!T$2,추출!$J$2:$J$55723,"&lt;="&amp;VLOOKUP(T$2,환경!$A$3:$B$8,2),추출!$Q$2:$Q$55723,"A")</f>
        <v>0</v>
      </c>
      <c r="U150" s="4">
        <f ca="1">SUMIFS(추출!$H$2:$H$55723,추출!$P$2:$P$55723,집계!$C150,추출!$D$2:$D$55723,집계!$D150,추출!$O$2:$O$55723,"정상*",추출!$F$2:$F$55723,집계!U$1,추출!$M$2:$M$55723,집계!U$2,추출!$J$2:$J$55723,"&lt;="&amp;VLOOKUP(U$2,환경!$A$3:$B$8,2),추출!$Q$2:$Q$55723,"A")</f>
        <v>0</v>
      </c>
      <c r="V150" s="4">
        <f t="shared" ca="1" si="367"/>
        <v>0</v>
      </c>
      <c r="W150" s="25">
        <f t="shared" ca="1" si="368"/>
        <v>148644</v>
      </c>
      <c r="X150" s="4">
        <f ca="1">SUMIFS(추출!$H$2:$H$55723,추출!$P$2:$P$55723,집계!$C150,추출!$D$2:$D$55723,집계!$D150,추출!$O$2:$O$55723,"유지*",추출!$F$2:$F$55723,집계!X$1,추출!$M$2:$M$55723,집계!X$2,추출!$J$2:$J$55723,"&lt;="&amp;VLOOKUP(X$2,환경!$A$3:$B$8,2),추출!$Q$2:$Q$55723,"B")</f>
        <v>148644</v>
      </c>
      <c r="Y150" s="4">
        <f ca="1">SUMIFS(추출!$H$2:$H$55723,추출!$P$2:$P$55723,집계!$C150,추출!$D$2:$D$55723,집계!$D150,추출!$O$2:$O$55723,"유지*",추출!$F$2:$F$55723,집계!Y$1,추출!$M$2:$M$55723,집계!Y$2,추출!$J$2:$J$55723,"&lt;="&amp;VLOOKUP(Y$2,환경!$A$3:$B$8,2),추출!$Q$2:$Q$55723,"B")</f>
        <v>0</v>
      </c>
      <c r="Z150" s="4">
        <f t="shared" ca="1" si="369"/>
        <v>148644</v>
      </c>
      <c r="AA150" s="25">
        <f t="shared" ca="1" si="370"/>
        <v>0</v>
      </c>
      <c r="AB150" s="4">
        <f ca="1">SUMIFS(추출!$H$2:$H$55723,추출!$P$2:$P$55723,집계!$C150,추출!$D$2:$D$55723,집계!$D150,추출!$O$2:$O$55723,"정상*",추출!$F$2:$F$55723,집계!AB$1,추출!$M$2:$M$55723,집계!AB$2,추출!$J$2:$J$55723,"&lt;="&amp;VLOOKUP(AB$2,환경!$A$3:$B$8,2),추출!$Q$2:$Q$55723,"A")</f>
        <v>0</v>
      </c>
      <c r="AC150" s="4">
        <f ca="1">SUMIFS(추출!$H$2:$H$55723,추출!$P$2:$P$55723,집계!$C150,추출!$D$2:$D$55723,집계!$D150,추출!$O$2:$O$55723,"정상*",추출!$F$2:$F$55723,집계!AC$1,추출!$M$2:$M$55723,집계!AC$2,추출!$J$2:$J$55723,"&lt;="&amp;VLOOKUP(AC$2,환경!$A$3:$B$8,2),추출!$Q$2:$Q$55723,"A")</f>
        <v>0</v>
      </c>
      <c r="AD150" s="4">
        <f t="shared" ca="1" si="498"/>
        <v>0</v>
      </c>
      <c r="AE150" s="25">
        <f t="shared" ca="1" si="270"/>
        <v>148644</v>
      </c>
    </row>
    <row r="151" spans="1:31">
      <c r="A151" s="4">
        <f>VLOOKUP($C151,환경!$T$3:$V$22,3,0)</f>
        <v>6</v>
      </c>
      <c r="B151" s="4" t="str">
        <f t="shared" ca="1" si="497"/>
        <v>직영</v>
      </c>
      <c r="C151" s="6" t="s">
        <v>22</v>
      </c>
      <c r="D151" s="7" t="s">
        <v>72</v>
      </c>
      <c r="E151" s="4">
        <f ca="1">SUMIFS(추출!$H$2:$H$55723,추출!$P$2:$P$55723,집계!$C151,추출!$D$2:$D$55723,집계!$D151,추출!$O$2:$O$55723,"정상*",추출!$F$2:$F$55723,집계!E$1,추출!$M$2:$M$55723,집계!E$2,추출!$J$2:$J$55723,"&lt;="&amp;VLOOKUP(E$2,환경!$A$3:$B$8,2),추출!$Q$2:$Q$55723,"A")</f>
        <v>0</v>
      </c>
      <c r="F151" s="4">
        <f ca="1">SUMIFS(추출!$H$2:$H$55723,추출!$P$2:$P$55723,집계!$C151,추출!$D$2:$D$55723,집계!$D151,추출!$O$2:$O$55723,"정상*",추출!$F$2:$F$55723,집계!F$1,추출!$M$2:$M$55723,집계!F$2,추출!$J$2:$J$55723,"&lt;="&amp;VLOOKUP(F$2,환경!$A$3:$B$8,2),추출!$Q$2:$Q$55723,"A")</f>
        <v>0</v>
      </c>
      <c r="G151" s="4">
        <f t="shared" ca="1" si="360"/>
        <v>0</v>
      </c>
      <c r="H151" s="4">
        <f ca="1">SUMIFS(추출!$H$2:$H$55723,추출!$P$2:$P$55723,집계!$C151,추출!$D$2:$D$55723,집계!$D151,추출!$O$2:$O$55723,"정상*",추출!$F$2:$F$55723,집계!H$1,추출!$M$2:$M$55723,집계!H$2,추출!$J$2:$J$55723,"&lt;="&amp;VLOOKUP(H$2,환경!$A$3:$B$8,2),추출!$Q$2:$Q$55723,"A")</f>
        <v>0</v>
      </c>
      <c r="I151" s="4">
        <f ca="1">SUMIFS(추출!$H$2:$H$55723,추출!$P$2:$P$55723,집계!$C151,추출!$D$2:$D$55723,집계!$D151,추출!$O$2:$O$55723,"정상*",추출!$F$2:$F$55723,집계!I$1,추출!$M$2:$M$55723,집계!I$2,추출!$J$2:$J$55723,"&lt;="&amp;VLOOKUP(I$2,환경!$A$3:$B$8,2),추출!$Q$2:$Q$55723,"A")</f>
        <v>0</v>
      </c>
      <c r="J151" s="4">
        <f t="shared" ca="1" si="361"/>
        <v>0</v>
      </c>
      <c r="K151" s="25">
        <f t="shared" ca="1" si="362"/>
        <v>0</v>
      </c>
      <c r="L151" s="4">
        <f ca="1">SUMIFS(추출!$H$2:$H$55723,추출!$P$2:$P$55723,집계!$C151,추출!$D$2:$D$55723,집계!$D151,추출!$O$2:$O$55723,"정상*",추출!$F$2:$F$55723,집계!L$1,추출!$M$2:$M$55723,집계!L$2,추출!$J$2:$J$55723,"&lt;="&amp;VLOOKUP(L$2,환경!$A$3:$B$8,2),추출!$Q$2:$Q$55723,"A")</f>
        <v>0</v>
      </c>
      <c r="M151" s="4">
        <f ca="1">SUMIFS(추출!$H$2:$H$55723,추출!$P$2:$P$55723,집계!$C151,추출!$D$2:$D$55723,집계!$D151,추출!$O$2:$O$55723,"정상*",추출!$F$2:$F$55723,집계!M$1,추출!$M$2:$M$55723,집계!M$2,추출!$J$2:$J$55723,"&lt;="&amp;VLOOKUP(M$2,환경!$A$3:$B$8,2),추출!$Q$2:$Q$55723,"A")</f>
        <v>0</v>
      </c>
      <c r="N151" s="4">
        <f t="shared" ca="1" si="363"/>
        <v>0</v>
      </c>
      <c r="O151" s="25">
        <f t="shared" ca="1" si="364"/>
        <v>0</v>
      </c>
      <c r="P151" s="4">
        <f ca="1">SUMIFS(추출!$H$2:$H$55723,추출!$P$2:$P$55723,집계!$C151,추출!$D$2:$D$55723,집계!$D151,추출!$O$2:$O$55723,"정상*",추출!$F$2:$F$55723,집계!P$1,추출!$M$2:$M$55723,집계!P$2,추출!$J$2:$J$55723,"&lt;="&amp;VLOOKUP(P$2,환경!$A$3:$B$8,2),추출!$Q$2:$Q$55723,"A")</f>
        <v>0</v>
      </c>
      <c r="Q151" s="4">
        <f ca="1">SUMIFS(추출!$H$2:$H$55723,추출!$P$2:$P$55723,집계!$C151,추출!$D$2:$D$55723,집계!$D151,추출!$O$2:$O$55723,"정상*",추출!$F$2:$F$55723,집계!Q$1,추출!$M$2:$M$55723,집계!Q$2,추출!$J$2:$J$55723,"&lt;="&amp;VLOOKUP(Q$2,환경!$A$3:$B$8,2),추출!$Q$2:$Q$55723,"A")</f>
        <v>0</v>
      </c>
      <c r="R151" s="4">
        <f t="shared" ca="1" si="365"/>
        <v>0</v>
      </c>
      <c r="S151" s="25">
        <f t="shared" ca="1" si="366"/>
        <v>0</v>
      </c>
      <c r="T151" s="4">
        <f ca="1">SUMIFS(추출!$H$2:$H$55723,추출!$P$2:$P$55723,집계!$C151,추출!$D$2:$D$55723,집계!$D151,추출!$O$2:$O$55723,"정상*",추출!$F$2:$F$55723,집계!T$1,추출!$M$2:$M$55723,집계!T$2,추출!$J$2:$J$55723,"&lt;="&amp;VLOOKUP(T$2,환경!$A$3:$B$8,2),추출!$Q$2:$Q$55723,"A")</f>
        <v>0</v>
      </c>
      <c r="U151" s="4">
        <f ca="1">SUMIFS(추출!$H$2:$H$55723,추출!$P$2:$P$55723,집계!$C151,추출!$D$2:$D$55723,집계!$D151,추출!$O$2:$O$55723,"정상*",추출!$F$2:$F$55723,집계!U$1,추출!$M$2:$M$55723,집계!U$2,추출!$J$2:$J$55723,"&lt;="&amp;VLOOKUP(U$2,환경!$A$3:$B$8,2),추출!$Q$2:$Q$55723,"A")</f>
        <v>0</v>
      </c>
      <c r="V151" s="4">
        <f t="shared" ca="1" si="367"/>
        <v>0</v>
      </c>
      <c r="W151" s="25">
        <f t="shared" ca="1" si="368"/>
        <v>0</v>
      </c>
      <c r="X151" s="4">
        <f ca="1">SUMIFS(추출!$H$2:$H$55723,추출!$P$2:$P$55723,집계!$C151,추출!$D$2:$D$55723,집계!$D151,추출!$O$2:$O$55723,"유지*",추출!$F$2:$F$55723,집계!X$1,추출!$M$2:$M$55723,집계!X$2,추출!$J$2:$J$55723,"&lt;="&amp;VLOOKUP(X$2,환경!$A$3:$B$8,2),추출!$Q$2:$Q$55723,"B")</f>
        <v>0</v>
      </c>
      <c r="Y151" s="4">
        <f ca="1">SUMIFS(추출!$H$2:$H$55723,추출!$P$2:$P$55723,집계!$C151,추출!$D$2:$D$55723,집계!$D151,추출!$O$2:$O$55723,"유지*",추출!$F$2:$F$55723,집계!Y$1,추출!$M$2:$M$55723,집계!Y$2,추출!$J$2:$J$55723,"&lt;="&amp;VLOOKUP(Y$2,환경!$A$3:$B$8,2),추출!$Q$2:$Q$55723,"B")</f>
        <v>0</v>
      </c>
      <c r="Z151" s="4">
        <f t="shared" ca="1" si="369"/>
        <v>0</v>
      </c>
      <c r="AA151" s="25">
        <f t="shared" ca="1" si="370"/>
        <v>0</v>
      </c>
      <c r="AB151" s="4">
        <f ca="1">SUMIFS(추출!$H$2:$H$55723,추출!$P$2:$P$55723,집계!$C151,추출!$D$2:$D$55723,집계!$D151,추출!$O$2:$O$55723,"정상*",추출!$F$2:$F$55723,집계!AB$1,추출!$M$2:$M$55723,집계!AB$2,추출!$J$2:$J$55723,"&lt;="&amp;VLOOKUP(AB$2,환경!$A$3:$B$8,2),추출!$Q$2:$Q$55723,"A")</f>
        <v>0</v>
      </c>
      <c r="AC151" s="4">
        <f ca="1">SUMIFS(추출!$H$2:$H$55723,추출!$P$2:$P$55723,집계!$C151,추출!$D$2:$D$55723,집계!$D151,추출!$O$2:$O$55723,"정상*",추출!$F$2:$F$55723,집계!AC$1,추출!$M$2:$M$55723,집계!AC$2,추출!$J$2:$J$55723,"&lt;="&amp;VLOOKUP(AC$2,환경!$A$3:$B$8,2),추출!$Q$2:$Q$55723,"A")</f>
        <v>0</v>
      </c>
      <c r="AD151" s="4">
        <f t="shared" ca="1" si="498"/>
        <v>0</v>
      </c>
      <c r="AE151" s="25">
        <f t="shared" ca="1" si="270"/>
        <v>0</v>
      </c>
    </row>
    <row r="152" spans="1:31">
      <c r="A152" s="4">
        <f>VLOOKUP($C152,환경!$T$3:$V$22,3,0)</f>
        <v>6</v>
      </c>
      <c r="B152" s="4" t="str">
        <f t="shared" ca="1" si="497"/>
        <v>직영</v>
      </c>
      <c r="C152" s="6" t="s">
        <v>22</v>
      </c>
      <c r="D152" s="7" t="s">
        <v>87</v>
      </c>
      <c r="E152" s="4">
        <f ca="1">SUMIFS(추출!$H$2:$H$55723,추출!$P$2:$P$55723,집계!$C152,추출!$D$2:$D$55723,집계!$D152,추출!$O$2:$O$55723,"정상*",추출!$F$2:$F$55723,집계!E$1,추출!$M$2:$M$55723,집계!E$2,추출!$J$2:$J$55723,"&lt;="&amp;VLOOKUP(E$2,환경!$A$3:$B$8,2),추출!$Q$2:$Q$55723,"A")</f>
        <v>71000</v>
      </c>
      <c r="F152" s="4">
        <f ca="1">SUMIFS(추출!$H$2:$H$55723,추출!$P$2:$P$55723,집계!$C152,추출!$D$2:$D$55723,집계!$D152,추출!$O$2:$O$55723,"정상*",추출!$F$2:$F$55723,집계!F$1,추출!$M$2:$M$55723,집계!F$2,추출!$J$2:$J$55723,"&lt;="&amp;VLOOKUP(F$2,환경!$A$3:$B$8,2),추출!$Q$2:$Q$55723,"A")</f>
        <v>0</v>
      </c>
      <c r="G152" s="4">
        <f t="shared" ca="1" si="360"/>
        <v>71000</v>
      </c>
      <c r="H152" s="4">
        <f ca="1">SUMIFS(추출!$H$2:$H$55723,추출!$P$2:$P$55723,집계!$C152,추출!$D$2:$D$55723,집계!$D152,추출!$O$2:$O$55723,"정상*",추출!$F$2:$F$55723,집계!H$1,추출!$M$2:$M$55723,집계!H$2,추출!$J$2:$J$55723,"&lt;="&amp;VLOOKUP(H$2,환경!$A$3:$B$8,2),추출!$Q$2:$Q$55723,"A")</f>
        <v>14000</v>
      </c>
      <c r="I152" s="4">
        <f ca="1">SUMIFS(추출!$H$2:$H$55723,추출!$P$2:$P$55723,집계!$C152,추출!$D$2:$D$55723,집계!$D152,추출!$O$2:$O$55723,"정상*",추출!$F$2:$F$55723,집계!I$1,추출!$M$2:$M$55723,집계!I$2,추출!$J$2:$J$55723,"&lt;="&amp;VLOOKUP(I$2,환경!$A$3:$B$8,2),추출!$Q$2:$Q$55723,"A")</f>
        <v>0</v>
      </c>
      <c r="J152" s="4">
        <f t="shared" ca="1" si="361"/>
        <v>14000</v>
      </c>
      <c r="K152" s="25">
        <f t="shared" ca="1" si="362"/>
        <v>57000</v>
      </c>
      <c r="L152" s="4">
        <f ca="1">SUMIFS(추출!$H$2:$H$55723,추출!$P$2:$P$55723,집계!$C152,추출!$D$2:$D$55723,집계!$D152,추출!$O$2:$O$55723,"정상*",추출!$F$2:$F$55723,집계!L$1,추출!$M$2:$M$55723,집계!L$2,추출!$J$2:$J$55723,"&lt;="&amp;VLOOKUP(L$2,환경!$A$3:$B$8,2),추출!$Q$2:$Q$55723,"A")</f>
        <v>50000</v>
      </c>
      <c r="M152" s="4">
        <f ca="1">SUMIFS(추출!$H$2:$H$55723,추출!$P$2:$P$55723,집계!$C152,추출!$D$2:$D$55723,집계!$D152,추출!$O$2:$O$55723,"정상*",추출!$F$2:$F$55723,집계!M$1,추출!$M$2:$M$55723,집계!M$2,추출!$J$2:$J$55723,"&lt;="&amp;VLOOKUP(M$2,환경!$A$3:$B$8,2),추출!$Q$2:$Q$55723,"A")</f>
        <v>0</v>
      </c>
      <c r="N152" s="4">
        <f t="shared" ca="1" si="363"/>
        <v>50000</v>
      </c>
      <c r="O152" s="25">
        <f t="shared" ca="1" si="364"/>
        <v>21000</v>
      </c>
      <c r="P152" s="4">
        <f ca="1">SUMIFS(추출!$H$2:$H$55723,추출!$P$2:$P$55723,집계!$C152,추출!$D$2:$D$55723,집계!$D152,추출!$O$2:$O$55723,"정상*",추출!$F$2:$F$55723,집계!P$1,추출!$M$2:$M$55723,집계!P$2,추출!$J$2:$J$55723,"&lt;="&amp;VLOOKUP(P$2,환경!$A$3:$B$8,2),추출!$Q$2:$Q$55723,"A")</f>
        <v>0</v>
      </c>
      <c r="Q152" s="4">
        <f ca="1">SUMIFS(추출!$H$2:$H$55723,추출!$P$2:$P$55723,집계!$C152,추출!$D$2:$D$55723,집계!$D152,추출!$O$2:$O$55723,"정상*",추출!$F$2:$F$55723,집계!Q$1,추출!$M$2:$M$55723,집계!Q$2,추출!$J$2:$J$55723,"&lt;="&amp;VLOOKUP(Q$2,환경!$A$3:$B$8,2),추출!$Q$2:$Q$55723,"A")</f>
        <v>0</v>
      </c>
      <c r="R152" s="4">
        <f t="shared" ca="1" si="365"/>
        <v>0</v>
      </c>
      <c r="S152" s="25">
        <f t="shared" ca="1" si="366"/>
        <v>71000</v>
      </c>
      <c r="T152" s="4">
        <f ca="1">SUMIFS(추출!$H$2:$H$55723,추출!$P$2:$P$55723,집계!$C152,추출!$D$2:$D$55723,집계!$D152,추출!$O$2:$O$55723,"정상*",추출!$F$2:$F$55723,집계!T$1,추출!$M$2:$M$55723,집계!T$2,추출!$J$2:$J$55723,"&lt;="&amp;VLOOKUP(T$2,환경!$A$3:$B$8,2),추출!$Q$2:$Q$55723,"A")</f>
        <v>57000</v>
      </c>
      <c r="U152" s="4">
        <f ca="1">SUMIFS(추출!$H$2:$H$55723,추출!$P$2:$P$55723,집계!$C152,추출!$D$2:$D$55723,집계!$D152,추출!$O$2:$O$55723,"정상*",추출!$F$2:$F$55723,집계!U$1,추출!$M$2:$M$55723,집계!U$2,추출!$J$2:$J$55723,"&lt;="&amp;VLOOKUP(U$2,환경!$A$3:$B$8,2),추출!$Q$2:$Q$55723,"A")</f>
        <v>0</v>
      </c>
      <c r="V152" s="4">
        <f t="shared" ca="1" si="367"/>
        <v>57000</v>
      </c>
      <c r="W152" s="25">
        <f t="shared" ca="1" si="368"/>
        <v>14000</v>
      </c>
      <c r="X152" s="4">
        <f ca="1">SUMIFS(추출!$H$2:$H$55723,추출!$P$2:$P$55723,집계!$C152,추출!$D$2:$D$55723,집계!$D152,추출!$O$2:$O$55723,"유지*",추출!$F$2:$F$55723,집계!X$1,추출!$M$2:$M$55723,집계!X$2,추출!$J$2:$J$55723,"&lt;="&amp;VLOOKUP(X$2,환경!$A$3:$B$8,2),추출!$Q$2:$Q$55723,"B")</f>
        <v>71000</v>
      </c>
      <c r="Y152" s="4">
        <f ca="1">SUMIFS(추출!$H$2:$H$55723,추출!$P$2:$P$55723,집계!$C152,추출!$D$2:$D$55723,집계!$D152,추출!$O$2:$O$55723,"유지*",추출!$F$2:$F$55723,집계!Y$1,추출!$M$2:$M$55723,집계!Y$2,추출!$J$2:$J$55723,"&lt;="&amp;VLOOKUP(Y$2,환경!$A$3:$B$8,2),추출!$Q$2:$Q$55723,"B")</f>
        <v>0</v>
      </c>
      <c r="Z152" s="4">
        <f t="shared" ca="1" si="369"/>
        <v>71000</v>
      </c>
      <c r="AA152" s="25">
        <f t="shared" ca="1" si="370"/>
        <v>0</v>
      </c>
      <c r="AB152" s="4">
        <f ca="1">SUMIFS(추출!$H$2:$H$55723,추출!$P$2:$P$55723,집계!$C152,추출!$D$2:$D$55723,집계!$D152,추출!$O$2:$O$55723,"정상*",추출!$F$2:$F$55723,집계!AB$1,추출!$M$2:$M$55723,집계!AB$2,추출!$J$2:$J$55723,"&lt;="&amp;VLOOKUP(AB$2,환경!$A$3:$B$8,2),추출!$Q$2:$Q$55723,"A")</f>
        <v>0</v>
      </c>
      <c r="AC152" s="4">
        <f ca="1">SUMIFS(추출!$H$2:$H$55723,추출!$P$2:$P$55723,집계!$C152,추출!$D$2:$D$55723,집계!$D152,추출!$O$2:$O$55723,"정상*",추출!$F$2:$F$55723,집계!AC$1,추출!$M$2:$M$55723,집계!AC$2,추출!$J$2:$J$55723,"&lt;="&amp;VLOOKUP(AC$2,환경!$A$3:$B$8,2),추출!$Q$2:$Q$55723,"A")</f>
        <v>0</v>
      </c>
      <c r="AD152" s="4">
        <f t="shared" ca="1" si="498"/>
        <v>0</v>
      </c>
      <c r="AE152" s="25">
        <f t="shared" ca="1" si="270"/>
        <v>71000</v>
      </c>
    </row>
    <row r="153" spans="1:31">
      <c r="A153" s="4">
        <f>VLOOKUP($C153,환경!$T$3:$V$22,3,0)</f>
        <v>6</v>
      </c>
      <c r="B153" s="4" t="str">
        <f t="shared" ca="1" si="497"/>
        <v>직영</v>
      </c>
      <c r="C153" s="6" t="s">
        <v>22</v>
      </c>
      <c r="D153" s="7" t="s">
        <v>93</v>
      </c>
      <c r="E153" s="4">
        <f ca="1">SUMIFS(추출!$H$2:$H$55723,추출!$P$2:$P$55723,집계!$C153,추출!$D$2:$D$55723,집계!$D153,추출!$O$2:$O$55723,"정상*",추출!$F$2:$F$55723,집계!E$1,추출!$M$2:$M$55723,집계!E$2,추출!$J$2:$J$55723,"&lt;="&amp;VLOOKUP(E$2,환경!$A$3:$B$8,2),추출!$Q$2:$Q$55723,"A")</f>
        <v>182523</v>
      </c>
      <c r="F153" s="4">
        <f ca="1">SUMIFS(추출!$H$2:$H$55723,추출!$P$2:$P$55723,집계!$C153,추출!$D$2:$D$55723,집계!$D153,추출!$O$2:$O$55723,"정상*",추출!$F$2:$F$55723,집계!F$1,추출!$M$2:$M$55723,집계!F$2,추출!$J$2:$J$55723,"&lt;="&amp;VLOOKUP(F$2,환경!$A$3:$B$8,2),추출!$Q$2:$Q$55723,"A")</f>
        <v>390010</v>
      </c>
      <c r="G153" s="4">
        <f t="shared" ca="1" si="360"/>
        <v>572533</v>
      </c>
      <c r="H153" s="4">
        <f ca="1">SUMIFS(추출!$H$2:$H$55723,추출!$P$2:$P$55723,집계!$C153,추출!$D$2:$D$55723,집계!$D153,추출!$O$2:$O$55723,"정상*",추출!$F$2:$F$55723,집계!H$1,추출!$M$2:$M$55723,집계!H$2,추출!$J$2:$J$55723,"&lt;="&amp;VLOOKUP(H$2,환경!$A$3:$B$8,2),추출!$Q$2:$Q$55723,"A")</f>
        <v>70100</v>
      </c>
      <c r="I153" s="4">
        <f ca="1">SUMIFS(추출!$H$2:$H$55723,추출!$P$2:$P$55723,집계!$C153,추출!$D$2:$D$55723,집계!$D153,추출!$O$2:$O$55723,"정상*",추출!$F$2:$F$55723,집계!I$1,추출!$M$2:$M$55723,집계!I$2,추출!$J$2:$J$55723,"&lt;="&amp;VLOOKUP(I$2,환경!$A$3:$B$8,2),추출!$Q$2:$Q$55723,"A")</f>
        <v>0</v>
      </c>
      <c r="J153" s="4">
        <f t="shared" ca="1" si="361"/>
        <v>70100</v>
      </c>
      <c r="K153" s="25">
        <f t="shared" ca="1" si="362"/>
        <v>502433</v>
      </c>
      <c r="L153" s="4">
        <f ca="1">SUMIFS(추출!$H$2:$H$55723,추출!$P$2:$P$55723,집계!$C153,추출!$D$2:$D$55723,집계!$D153,추출!$O$2:$O$55723,"정상*",추출!$F$2:$F$55723,집계!L$1,추출!$M$2:$M$55723,집계!L$2,추출!$J$2:$J$55723,"&lt;="&amp;VLOOKUP(L$2,환경!$A$3:$B$8,2),추출!$Q$2:$Q$55723,"A")</f>
        <v>164680</v>
      </c>
      <c r="M153" s="4">
        <f ca="1">SUMIFS(추출!$H$2:$H$55723,추출!$P$2:$P$55723,집계!$C153,추출!$D$2:$D$55723,집계!$D153,추출!$O$2:$O$55723,"정상*",추출!$F$2:$F$55723,집계!M$1,추출!$M$2:$M$55723,집계!M$2,추출!$J$2:$J$55723,"&lt;="&amp;VLOOKUP(M$2,환경!$A$3:$B$8,2),추출!$Q$2:$Q$55723,"A")</f>
        <v>0</v>
      </c>
      <c r="N153" s="4">
        <f t="shared" ca="1" si="363"/>
        <v>164680</v>
      </c>
      <c r="O153" s="25">
        <f t="shared" ca="1" si="364"/>
        <v>407853</v>
      </c>
      <c r="P153" s="4">
        <f ca="1">SUMIFS(추출!$H$2:$H$55723,추출!$P$2:$P$55723,집계!$C153,추출!$D$2:$D$55723,집계!$D153,추출!$O$2:$O$55723,"정상*",추출!$F$2:$F$55723,집계!P$1,추출!$M$2:$M$55723,집계!P$2,추출!$J$2:$J$55723,"&lt;="&amp;VLOOKUP(P$2,환경!$A$3:$B$8,2),추출!$Q$2:$Q$55723,"A")</f>
        <v>263380</v>
      </c>
      <c r="Q153" s="4">
        <f ca="1">SUMIFS(추출!$H$2:$H$55723,추출!$P$2:$P$55723,집계!$C153,추출!$D$2:$D$55723,집계!$D153,추출!$O$2:$O$55723,"정상*",추출!$F$2:$F$55723,집계!Q$1,추출!$M$2:$M$55723,집계!Q$2,추출!$J$2:$J$55723,"&lt;="&amp;VLOOKUP(Q$2,환경!$A$3:$B$8,2),추출!$Q$2:$Q$55723,"A")</f>
        <v>0</v>
      </c>
      <c r="R153" s="4">
        <f t="shared" ca="1" si="365"/>
        <v>263380</v>
      </c>
      <c r="S153" s="25">
        <f t="shared" ca="1" si="366"/>
        <v>309153</v>
      </c>
      <c r="T153" s="4">
        <f ca="1">SUMIFS(추출!$H$2:$H$55723,추출!$P$2:$P$55723,집계!$C153,추출!$D$2:$D$55723,집계!$D153,추출!$O$2:$O$55723,"정상*",추출!$F$2:$F$55723,집계!T$1,추출!$M$2:$M$55723,집계!T$2,추출!$J$2:$J$55723,"&lt;="&amp;VLOOKUP(T$2,환경!$A$3:$B$8,2),추출!$Q$2:$Q$55723,"A")</f>
        <v>301302</v>
      </c>
      <c r="U153" s="4">
        <f ca="1">SUMIFS(추출!$H$2:$H$55723,추출!$P$2:$P$55723,집계!$C153,추출!$D$2:$D$55723,집계!$D153,추출!$O$2:$O$55723,"정상*",추출!$F$2:$F$55723,집계!U$1,추출!$M$2:$M$55723,집계!U$2,추출!$J$2:$J$55723,"&lt;="&amp;VLOOKUP(U$2,환경!$A$3:$B$8,2),추출!$Q$2:$Q$55723,"A")</f>
        <v>0</v>
      </c>
      <c r="V153" s="4">
        <f t="shared" ca="1" si="367"/>
        <v>301302</v>
      </c>
      <c r="W153" s="25">
        <f t="shared" ca="1" si="368"/>
        <v>271231</v>
      </c>
      <c r="X153" s="4">
        <f ca="1">SUMIFS(추출!$H$2:$H$55723,추출!$P$2:$P$55723,집계!$C153,추출!$D$2:$D$55723,집계!$D153,추출!$O$2:$O$55723,"유지*",추출!$F$2:$F$55723,집계!X$1,추출!$M$2:$M$55723,집계!X$2,추출!$J$2:$J$55723,"&lt;="&amp;VLOOKUP(X$2,환경!$A$3:$B$8,2),추출!$Q$2:$Q$55723,"B")</f>
        <v>182267</v>
      </c>
      <c r="Y153" s="4">
        <f ca="1">SUMIFS(추출!$H$2:$H$55723,추출!$P$2:$P$55723,집계!$C153,추출!$D$2:$D$55723,집계!$D153,추출!$O$2:$O$55723,"유지*",추출!$F$2:$F$55723,집계!Y$1,추출!$M$2:$M$55723,집계!Y$2,추출!$J$2:$J$55723,"&lt;="&amp;VLOOKUP(Y$2,환경!$A$3:$B$8,2),추출!$Q$2:$Q$55723,"B")</f>
        <v>390010</v>
      </c>
      <c r="Z153" s="4">
        <f t="shared" ca="1" si="369"/>
        <v>572277</v>
      </c>
      <c r="AA153" s="25">
        <f t="shared" ca="1" si="370"/>
        <v>256</v>
      </c>
      <c r="AB153" s="4">
        <f ca="1">SUMIFS(추출!$H$2:$H$55723,추출!$P$2:$P$55723,집계!$C153,추출!$D$2:$D$55723,집계!$D153,추출!$O$2:$O$55723,"정상*",추출!$F$2:$F$55723,집계!AB$1,추출!$M$2:$M$55723,집계!AB$2,추출!$J$2:$J$55723,"&lt;="&amp;VLOOKUP(AB$2,환경!$A$3:$B$8,2),추출!$Q$2:$Q$55723,"A")</f>
        <v>0</v>
      </c>
      <c r="AC153" s="4">
        <f ca="1">SUMIFS(추출!$H$2:$H$55723,추출!$P$2:$P$55723,집계!$C153,추출!$D$2:$D$55723,집계!$D153,추출!$O$2:$O$55723,"정상*",추출!$F$2:$F$55723,집계!AC$1,추출!$M$2:$M$55723,집계!AC$2,추출!$J$2:$J$55723,"&lt;="&amp;VLOOKUP(AC$2,환경!$A$3:$B$8,2),추출!$Q$2:$Q$55723,"A")</f>
        <v>0</v>
      </c>
      <c r="AD153" s="4">
        <f t="shared" ca="1" si="498"/>
        <v>0</v>
      </c>
      <c r="AE153" s="25">
        <f t="shared" ca="1" si="270"/>
        <v>572533</v>
      </c>
    </row>
    <row r="154" spans="1:31">
      <c r="A154" s="4">
        <f>VLOOKUP($C154,환경!$T$3:$V$22,3,0)</f>
        <v>6</v>
      </c>
      <c r="B154" s="4" t="str">
        <f t="shared" ca="1" si="497"/>
        <v>직영</v>
      </c>
      <c r="C154" s="6" t="s">
        <v>22</v>
      </c>
      <c r="D154" s="7" t="s">
        <v>158</v>
      </c>
      <c r="E154" s="4">
        <f ca="1">SUMIFS(추출!$H$2:$H$55723,추출!$P$2:$P$55723,집계!$C154,추출!$D$2:$D$55723,집계!$D154,추출!$O$2:$O$55723,"정상*",추출!$F$2:$F$55723,집계!E$1,추출!$M$2:$M$55723,집계!E$2,추출!$J$2:$J$55723,"&lt;="&amp;VLOOKUP(E$2,환경!$A$3:$B$8,2),추출!$Q$2:$Q$55723,"A")</f>
        <v>0</v>
      </c>
      <c r="F154" s="4">
        <f ca="1">SUMIFS(추출!$H$2:$H$55723,추출!$P$2:$P$55723,집계!$C154,추출!$D$2:$D$55723,집계!$D154,추출!$O$2:$O$55723,"정상*",추출!$F$2:$F$55723,집계!F$1,추출!$M$2:$M$55723,집계!F$2,추출!$J$2:$J$55723,"&lt;="&amp;VLOOKUP(F$2,환경!$A$3:$B$8,2),추출!$Q$2:$Q$55723,"A")</f>
        <v>0</v>
      </c>
      <c r="G154" s="4">
        <f t="shared" ca="1" si="360"/>
        <v>0</v>
      </c>
      <c r="H154" s="4">
        <f ca="1">SUMIFS(추출!$H$2:$H$55723,추출!$P$2:$P$55723,집계!$C154,추출!$D$2:$D$55723,집계!$D154,추출!$O$2:$O$55723,"정상*",추출!$F$2:$F$55723,집계!H$1,추출!$M$2:$M$55723,집계!H$2,추출!$J$2:$J$55723,"&lt;="&amp;VLOOKUP(H$2,환경!$A$3:$B$8,2),추출!$Q$2:$Q$55723,"A")</f>
        <v>0</v>
      </c>
      <c r="I154" s="4">
        <f ca="1">SUMIFS(추출!$H$2:$H$55723,추출!$P$2:$P$55723,집계!$C154,추출!$D$2:$D$55723,집계!$D154,추출!$O$2:$O$55723,"정상*",추출!$F$2:$F$55723,집계!I$1,추출!$M$2:$M$55723,집계!I$2,추출!$J$2:$J$55723,"&lt;="&amp;VLOOKUP(I$2,환경!$A$3:$B$8,2),추출!$Q$2:$Q$55723,"A")</f>
        <v>0</v>
      </c>
      <c r="J154" s="4">
        <f t="shared" ca="1" si="361"/>
        <v>0</v>
      </c>
      <c r="K154" s="25">
        <f t="shared" ca="1" si="362"/>
        <v>0</v>
      </c>
      <c r="L154" s="4">
        <f ca="1">SUMIFS(추출!$H$2:$H$55723,추출!$P$2:$P$55723,집계!$C154,추출!$D$2:$D$55723,집계!$D154,추출!$O$2:$O$55723,"정상*",추출!$F$2:$F$55723,집계!L$1,추출!$M$2:$M$55723,집계!L$2,추출!$J$2:$J$55723,"&lt;="&amp;VLOOKUP(L$2,환경!$A$3:$B$8,2),추출!$Q$2:$Q$55723,"A")</f>
        <v>0</v>
      </c>
      <c r="M154" s="4">
        <f ca="1">SUMIFS(추출!$H$2:$H$55723,추출!$P$2:$P$55723,집계!$C154,추출!$D$2:$D$55723,집계!$D154,추출!$O$2:$O$55723,"정상*",추출!$F$2:$F$55723,집계!M$1,추출!$M$2:$M$55723,집계!M$2,추출!$J$2:$J$55723,"&lt;="&amp;VLOOKUP(M$2,환경!$A$3:$B$8,2),추출!$Q$2:$Q$55723,"A")</f>
        <v>0</v>
      </c>
      <c r="N154" s="4">
        <f t="shared" ca="1" si="363"/>
        <v>0</v>
      </c>
      <c r="O154" s="25">
        <f t="shared" ca="1" si="364"/>
        <v>0</v>
      </c>
      <c r="P154" s="4">
        <f ca="1">SUMIFS(추출!$H$2:$H$55723,추출!$P$2:$P$55723,집계!$C154,추출!$D$2:$D$55723,집계!$D154,추출!$O$2:$O$55723,"정상*",추출!$F$2:$F$55723,집계!P$1,추출!$M$2:$M$55723,집계!P$2,추출!$J$2:$J$55723,"&lt;="&amp;VLOOKUP(P$2,환경!$A$3:$B$8,2),추출!$Q$2:$Q$55723,"A")</f>
        <v>0</v>
      </c>
      <c r="Q154" s="4">
        <f ca="1">SUMIFS(추출!$H$2:$H$55723,추출!$P$2:$P$55723,집계!$C154,추출!$D$2:$D$55723,집계!$D154,추출!$O$2:$O$55723,"정상*",추출!$F$2:$F$55723,집계!Q$1,추출!$M$2:$M$55723,집계!Q$2,추출!$J$2:$J$55723,"&lt;="&amp;VLOOKUP(Q$2,환경!$A$3:$B$8,2),추출!$Q$2:$Q$55723,"A")</f>
        <v>0</v>
      </c>
      <c r="R154" s="4">
        <f t="shared" ca="1" si="365"/>
        <v>0</v>
      </c>
      <c r="S154" s="25">
        <f t="shared" ca="1" si="366"/>
        <v>0</v>
      </c>
      <c r="T154" s="4">
        <f ca="1">SUMIFS(추출!$H$2:$H$55723,추출!$P$2:$P$55723,집계!$C154,추출!$D$2:$D$55723,집계!$D154,추출!$O$2:$O$55723,"정상*",추출!$F$2:$F$55723,집계!T$1,추출!$M$2:$M$55723,집계!T$2,추출!$J$2:$J$55723,"&lt;="&amp;VLOOKUP(T$2,환경!$A$3:$B$8,2),추출!$Q$2:$Q$55723,"A")</f>
        <v>0</v>
      </c>
      <c r="U154" s="4">
        <f ca="1">SUMIFS(추출!$H$2:$H$55723,추출!$P$2:$P$55723,집계!$C154,추출!$D$2:$D$55723,집계!$D154,추출!$O$2:$O$55723,"정상*",추출!$F$2:$F$55723,집계!U$1,추출!$M$2:$M$55723,집계!U$2,추출!$J$2:$J$55723,"&lt;="&amp;VLOOKUP(U$2,환경!$A$3:$B$8,2),추출!$Q$2:$Q$55723,"A")</f>
        <v>0</v>
      </c>
      <c r="V154" s="4">
        <f t="shared" ca="1" si="367"/>
        <v>0</v>
      </c>
      <c r="W154" s="25">
        <f t="shared" ca="1" si="368"/>
        <v>0</v>
      </c>
      <c r="X154" s="4">
        <f ca="1">SUMIFS(추출!$H$2:$H$55723,추출!$P$2:$P$55723,집계!$C154,추출!$D$2:$D$55723,집계!$D154,추출!$O$2:$O$55723,"유지*",추출!$F$2:$F$55723,집계!X$1,추출!$M$2:$M$55723,집계!X$2,추출!$J$2:$J$55723,"&lt;="&amp;VLOOKUP(X$2,환경!$A$3:$B$8,2),추출!$Q$2:$Q$55723,"B")</f>
        <v>0</v>
      </c>
      <c r="Y154" s="4">
        <f ca="1">SUMIFS(추출!$H$2:$H$55723,추출!$P$2:$P$55723,집계!$C154,추출!$D$2:$D$55723,집계!$D154,추출!$O$2:$O$55723,"유지*",추출!$F$2:$F$55723,집계!Y$1,추출!$M$2:$M$55723,집계!Y$2,추출!$J$2:$J$55723,"&lt;="&amp;VLOOKUP(Y$2,환경!$A$3:$B$8,2),추출!$Q$2:$Q$55723,"B")</f>
        <v>0</v>
      </c>
      <c r="Z154" s="4">
        <f t="shared" ca="1" si="369"/>
        <v>0</v>
      </c>
      <c r="AA154" s="25">
        <f t="shared" ca="1" si="370"/>
        <v>0</v>
      </c>
      <c r="AB154" s="4">
        <f ca="1">SUMIFS(추출!$H$2:$H$55723,추출!$P$2:$P$55723,집계!$C154,추출!$D$2:$D$55723,집계!$D154,추출!$O$2:$O$55723,"정상*",추출!$F$2:$F$55723,집계!AB$1,추출!$M$2:$M$55723,집계!AB$2,추출!$J$2:$J$55723,"&lt;="&amp;VLOOKUP(AB$2,환경!$A$3:$B$8,2),추출!$Q$2:$Q$55723,"A")</f>
        <v>0</v>
      </c>
      <c r="AC154" s="4">
        <f ca="1">SUMIFS(추출!$H$2:$H$55723,추출!$P$2:$P$55723,집계!$C154,추출!$D$2:$D$55723,집계!$D154,추출!$O$2:$O$55723,"정상*",추출!$F$2:$F$55723,집계!AC$1,추출!$M$2:$M$55723,집계!AC$2,추출!$J$2:$J$55723,"&lt;="&amp;VLOOKUP(AC$2,환경!$A$3:$B$8,2),추출!$Q$2:$Q$55723,"A")</f>
        <v>0</v>
      </c>
      <c r="AD154" s="4">
        <f t="shared" ca="1" si="498"/>
        <v>0</v>
      </c>
      <c r="AE154" s="25">
        <f t="shared" ca="1" si="270"/>
        <v>0</v>
      </c>
    </row>
    <row r="155" spans="1:31">
      <c r="A155" s="4">
        <f>VLOOKUP($C155,환경!$T$3:$V$22,3,0)</f>
        <v>6</v>
      </c>
      <c r="B155" s="4" t="str">
        <f t="shared" ca="1" si="497"/>
        <v>직영</v>
      </c>
      <c r="C155" s="6" t="s">
        <v>22</v>
      </c>
      <c r="D155" s="7" t="s">
        <v>136</v>
      </c>
      <c r="E155" s="4">
        <f ca="1">SUMIFS(추출!$H$2:$H$55723,추출!$P$2:$P$55723,집계!$C155,추출!$D$2:$D$55723,집계!$D155,추출!$O$2:$O$55723,"정상*",추출!$F$2:$F$55723,집계!E$1,추출!$M$2:$M$55723,집계!E$2,추출!$J$2:$J$55723,"&lt;="&amp;VLOOKUP(E$2,환경!$A$3:$B$8,2),추출!$Q$2:$Q$55723,"A")</f>
        <v>583115</v>
      </c>
      <c r="F155" s="4">
        <f ca="1">SUMIFS(추출!$H$2:$H$55723,추출!$P$2:$P$55723,집계!$C155,추출!$D$2:$D$55723,집계!$D155,추출!$O$2:$O$55723,"정상*",추출!$F$2:$F$55723,집계!F$1,추출!$M$2:$M$55723,집계!F$2,추출!$J$2:$J$55723,"&lt;="&amp;VLOOKUP(F$2,환경!$A$3:$B$8,2),추출!$Q$2:$Q$55723,"A")</f>
        <v>0</v>
      </c>
      <c r="G155" s="4">
        <f t="shared" ca="1" si="360"/>
        <v>583115</v>
      </c>
      <c r="H155" s="4">
        <f ca="1">SUMIFS(추출!$H$2:$H$55723,추출!$P$2:$P$55723,집계!$C155,추출!$D$2:$D$55723,집계!$D155,추출!$O$2:$O$55723,"정상*",추출!$F$2:$F$55723,집계!H$1,추출!$M$2:$M$55723,집계!H$2,추출!$J$2:$J$55723,"&lt;="&amp;VLOOKUP(H$2,환경!$A$3:$B$8,2),추출!$Q$2:$Q$55723,"A")</f>
        <v>15000</v>
      </c>
      <c r="I155" s="4">
        <f ca="1">SUMIFS(추출!$H$2:$H$55723,추출!$P$2:$P$55723,집계!$C155,추출!$D$2:$D$55723,집계!$D155,추출!$O$2:$O$55723,"정상*",추출!$F$2:$F$55723,집계!I$1,추출!$M$2:$M$55723,집계!I$2,추출!$J$2:$J$55723,"&lt;="&amp;VLOOKUP(I$2,환경!$A$3:$B$8,2),추출!$Q$2:$Q$55723,"A")</f>
        <v>0</v>
      </c>
      <c r="J155" s="4">
        <f t="shared" ca="1" si="361"/>
        <v>15000</v>
      </c>
      <c r="K155" s="25">
        <f t="shared" ca="1" si="362"/>
        <v>568115</v>
      </c>
      <c r="L155" s="4">
        <f ca="1">SUMIFS(추출!$H$2:$H$55723,추출!$P$2:$P$55723,집계!$C155,추출!$D$2:$D$55723,집계!$D155,추출!$O$2:$O$55723,"정상*",추출!$F$2:$F$55723,집계!L$1,추출!$M$2:$M$55723,집계!L$2,추출!$J$2:$J$55723,"&lt;="&amp;VLOOKUP(L$2,환경!$A$3:$B$8,2),추출!$Q$2:$Q$55723,"A")</f>
        <v>561796</v>
      </c>
      <c r="M155" s="4">
        <f ca="1">SUMIFS(추출!$H$2:$H$55723,추출!$P$2:$P$55723,집계!$C155,추출!$D$2:$D$55723,집계!$D155,추출!$O$2:$O$55723,"정상*",추출!$F$2:$F$55723,집계!M$1,추출!$M$2:$M$55723,집계!M$2,추출!$J$2:$J$55723,"&lt;="&amp;VLOOKUP(M$2,환경!$A$3:$B$8,2),추출!$Q$2:$Q$55723,"A")</f>
        <v>0</v>
      </c>
      <c r="N155" s="4">
        <f t="shared" ca="1" si="363"/>
        <v>561796</v>
      </c>
      <c r="O155" s="25">
        <f t="shared" ca="1" si="364"/>
        <v>21319</v>
      </c>
      <c r="P155" s="4">
        <f ca="1">SUMIFS(추출!$H$2:$H$55723,추출!$P$2:$P$55723,집계!$C155,추출!$D$2:$D$55723,집계!$D155,추출!$O$2:$O$55723,"정상*",추출!$F$2:$F$55723,집계!P$1,추출!$M$2:$M$55723,집계!P$2,추출!$J$2:$J$55723,"&lt;="&amp;VLOOKUP(P$2,환경!$A$3:$B$8,2),추출!$Q$2:$Q$55723,"A")</f>
        <v>224082</v>
      </c>
      <c r="Q155" s="4">
        <f ca="1">SUMIFS(추출!$H$2:$H$55723,추출!$P$2:$P$55723,집계!$C155,추출!$D$2:$D$55723,집계!$D155,추출!$O$2:$O$55723,"정상*",추출!$F$2:$F$55723,집계!Q$1,추출!$M$2:$M$55723,집계!Q$2,추출!$J$2:$J$55723,"&lt;="&amp;VLOOKUP(Q$2,환경!$A$3:$B$8,2),추출!$Q$2:$Q$55723,"A")</f>
        <v>0</v>
      </c>
      <c r="R155" s="4">
        <f t="shared" ca="1" si="365"/>
        <v>224082</v>
      </c>
      <c r="S155" s="25">
        <f t="shared" ca="1" si="366"/>
        <v>359033</v>
      </c>
      <c r="T155" s="4">
        <f ca="1">SUMIFS(추출!$H$2:$H$55723,추출!$P$2:$P$55723,집계!$C155,추출!$D$2:$D$55723,집계!$D155,추출!$O$2:$O$55723,"정상*",추출!$F$2:$F$55723,집계!T$1,추출!$M$2:$M$55723,집계!T$2,추출!$J$2:$J$55723,"&lt;="&amp;VLOOKUP(T$2,환경!$A$3:$B$8,2),추출!$Q$2:$Q$55723,"A")</f>
        <v>212340</v>
      </c>
      <c r="U155" s="4">
        <f ca="1">SUMIFS(추출!$H$2:$H$55723,추출!$P$2:$P$55723,집계!$C155,추출!$D$2:$D$55723,집계!$D155,추출!$O$2:$O$55723,"정상*",추출!$F$2:$F$55723,집계!U$1,추출!$M$2:$M$55723,집계!U$2,추출!$J$2:$J$55723,"&lt;="&amp;VLOOKUP(U$2,환경!$A$3:$B$8,2),추출!$Q$2:$Q$55723,"A")</f>
        <v>0</v>
      </c>
      <c r="V155" s="4">
        <f t="shared" ca="1" si="367"/>
        <v>212340</v>
      </c>
      <c r="W155" s="25">
        <f t="shared" ca="1" si="368"/>
        <v>370775</v>
      </c>
      <c r="X155" s="4">
        <f ca="1">SUMIFS(추출!$H$2:$H$55723,추출!$P$2:$P$55723,집계!$C155,추출!$D$2:$D$55723,집계!$D155,추출!$O$2:$O$55723,"유지*",추출!$F$2:$F$55723,집계!X$1,추출!$M$2:$M$55723,집계!X$2,추출!$J$2:$J$55723,"&lt;="&amp;VLOOKUP(X$2,환경!$A$3:$B$8,2),추출!$Q$2:$Q$55723,"B")</f>
        <v>583115</v>
      </c>
      <c r="Y155" s="4">
        <f ca="1">SUMIFS(추출!$H$2:$H$55723,추출!$P$2:$P$55723,집계!$C155,추출!$D$2:$D$55723,집계!$D155,추출!$O$2:$O$55723,"유지*",추출!$F$2:$F$55723,집계!Y$1,추출!$M$2:$M$55723,집계!Y$2,추출!$J$2:$J$55723,"&lt;="&amp;VLOOKUP(Y$2,환경!$A$3:$B$8,2),추출!$Q$2:$Q$55723,"B")</f>
        <v>0</v>
      </c>
      <c r="Z155" s="4">
        <f t="shared" ca="1" si="369"/>
        <v>583115</v>
      </c>
      <c r="AA155" s="25">
        <f t="shared" ca="1" si="370"/>
        <v>0</v>
      </c>
      <c r="AB155" s="4">
        <f ca="1">SUMIFS(추출!$H$2:$H$55723,추출!$P$2:$P$55723,집계!$C155,추출!$D$2:$D$55723,집계!$D155,추출!$O$2:$O$55723,"정상*",추출!$F$2:$F$55723,집계!AB$1,추출!$M$2:$M$55723,집계!AB$2,추출!$J$2:$J$55723,"&lt;="&amp;VLOOKUP(AB$2,환경!$A$3:$B$8,2),추출!$Q$2:$Q$55723,"A")</f>
        <v>0</v>
      </c>
      <c r="AC155" s="4">
        <f ca="1">SUMIFS(추출!$H$2:$H$55723,추출!$P$2:$P$55723,집계!$C155,추출!$D$2:$D$55723,집계!$D155,추출!$O$2:$O$55723,"정상*",추출!$F$2:$F$55723,집계!AC$1,추출!$M$2:$M$55723,집계!AC$2,추출!$J$2:$J$55723,"&lt;="&amp;VLOOKUP(AC$2,환경!$A$3:$B$8,2),추출!$Q$2:$Q$55723,"A")</f>
        <v>0</v>
      </c>
      <c r="AD155" s="4">
        <f t="shared" ca="1" si="498"/>
        <v>0</v>
      </c>
      <c r="AE155" s="25">
        <f t="shared" ca="1" si="270"/>
        <v>583115</v>
      </c>
    </row>
    <row r="156" spans="1:31">
      <c r="A156" s="4">
        <f>VLOOKUP($C156,환경!$T$3:$V$22,3,0)</f>
        <v>6</v>
      </c>
      <c r="B156" s="4" t="str">
        <f t="shared" ca="1" si="497"/>
        <v>직영</v>
      </c>
      <c r="C156" s="6" t="s">
        <v>22</v>
      </c>
      <c r="D156" s="7" t="s">
        <v>81</v>
      </c>
      <c r="E156" s="4">
        <f ca="1">SUMIFS(추출!$H$2:$H$55723,추출!$P$2:$P$55723,집계!$C156,추출!$D$2:$D$55723,집계!$D156,추출!$O$2:$O$55723,"정상*",추출!$F$2:$F$55723,집계!E$1,추출!$M$2:$M$55723,집계!E$2,추출!$J$2:$J$55723,"&lt;="&amp;VLOOKUP(E$2,환경!$A$3:$B$8,2),추출!$Q$2:$Q$55723,"A")</f>
        <v>184400</v>
      </c>
      <c r="F156" s="4">
        <f ca="1">SUMIFS(추출!$H$2:$H$55723,추출!$P$2:$P$55723,집계!$C156,추출!$D$2:$D$55723,집계!$D156,추출!$O$2:$O$55723,"정상*",추출!$F$2:$F$55723,집계!F$1,추출!$M$2:$M$55723,집계!F$2,추출!$J$2:$J$55723,"&lt;="&amp;VLOOKUP(F$2,환경!$A$3:$B$8,2),추출!$Q$2:$Q$55723,"A")</f>
        <v>0</v>
      </c>
      <c r="G156" s="4">
        <f t="shared" ca="1" si="360"/>
        <v>184400</v>
      </c>
      <c r="H156" s="4">
        <f ca="1">SUMIFS(추출!$H$2:$H$55723,추출!$P$2:$P$55723,집계!$C156,추출!$D$2:$D$55723,집계!$D156,추출!$O$2:$O$55723,"정상*",추출!$F$2:$F$55723,집계!H$1,추출!$M$2:$M$55723,집계!H$2,추출!$J$2:$J$55723,"&lt;="&amp;VLOOKUP(H$2,환경!$A$3:$B$8,2),추출!$Q$2:$Q$55723,"A")</f>
        <v>301670</v>
      </c>
      <c r="I156" s="4">
        <f ca="1">SUMIFS(추출!$H$2:$H$55723,추출!$P$2:$P$55723,집계!$C156,추출!$D$2:$D$55723,집계!$D156,추출!$O$2:$O$55723,"정상*",추출!$F$2:$F$55723,집계!I$1,추출!$M$2:$M$55723,집계!I$2,추출!$J$2:$J$55723,"&lt;="&amp;VLOOKUP(I$2,환경!$A$3:$B$8,2),추출!$Q$2:$Q$55723,"A")</f>
        <v>0</v>
      </c>
      <c r="J156" s="4">
        <f t="shared" ca="1" si="361"/>
        <v>301670</v>
      </c>
      <c r="K156" s="25">
        <f t="shared" ca="1" si="362"/>
        <v>-117270</v>
      </c>
      <c r="L156" s="4">
        <f ca="1">SUMIFS(추출!$H$2:$H$55723,추출!$P$2:$P$55723,집계!$C156,추출!$D$2:$D$55723,집계!$D156,추출!$O$2:$O$55723,"정상*",추출!$F$2:$F$55723,집계!L$1,추출!$M$2:$M$55723,집계!L$2,추출!$J$2:$J$55723,"&lt;="&amp;VLOOKUP(L$2,환경!$A$3:$B$8,2),추출!$Q$2:$Q$55723,"A")</f>
        <v>659084</v>
      </c>
      <c r="M156" s="4">
        <f ca="1">SUMIFS(추출!$H$2:$H$55723,추출!$P$2:$P$55723,집계!$C156,추출!$D$2:$D$55723,집계!$D156,추출!$O$2:$O$55723,"정상*",추출!$F$2:$F$55723,집계!M$1,추출!$M$2:$M$55723,집계!M$2,추출!$J$2:$J$55723,"&lt;="&amp;VLOOKUP(M$2,환경!$A$3:$B$8,2),추출!$Q$2:$Q$55723,"A")</f>
        <v>0</v>
      </c>
      <c r="N156" s="4">
        <f t="shared" ca="1" si="363"/>
        <v>659084</v>
      </c>
      <c r="O156" s="25">
        <f t="shared" ca="1" si="364"/>
        <v>-474684</v>
      </c>
      <c r="P156" s="4">
        <f ca="1">SUMIFS(추출!$H$2:$H$55723,추출!$P$2:$P$55723,집계!$C156,추출!$D$2:$D$55723,집계!$D156,추출!$O$2:$O$55723,"정상*",추출!$F$2:$F$55723,집계!P$1,추출!$M$2:$M$55723,집계!P$2,추출!$J$2:$J$55723,"&lt;="&amp;VLOOKUP(P$2,환경!$A$3:$B$8,2),추출!$Q$2:$Q$55723,"A")</f>
        <v>309396</v>
      </c>
      <c r="Q156" s="4">
        <f ca="1">SUMIFS(추출!$H$2:$H$55723,추출!$P$2:$P$55723,집계!$C156,추출!$D$2:$D$55723,집계!$D156,추출!$O$2:$O$55723,"정상*",추출!$F$2:$F$55723,집계!Q$1,추출!$M$2:$M$55723,집계!Q$2,추출!$J$2:$J$55723,"&lt;="&amp;VLOOKUP(Q$2,환경!$A$3:$B$8,2),추출!$Q$2:$Q$55723,"A")</f>
        <v>0</v>
      </c>
      <c r="R156" s="4">
        <f t="shared" ca="1" si="365"/>
        <v>309396</v>
      </c>
      <c r="S156" s="25">
        <f t="shared" ca="1" si="366"/>
        <v>-124996</v>
      </c>
      <c r="T156" s="4">
        <f ca="1">SUMIFS(추출!$H$2:$H$55723,추출!$P$2:$P$55723,집계!$C156,추출!$D$2:$D$55723,집계!$D156,추출!$O$2:$O$55723,"정상*",추출!$F$2:$F$55723,집계!T$1,추출!$M$2:$M$55723,집계!T$2,추출!$J$2:$J$55723,"&lt;="&amp;VLOOKUP(T$2,환경!$A$3:$B$8,2),추출!$Q$2:$Q$55723,"A")</f>
        <v>622935</v>
      </c>
      <c r="U156" s="4">
        <f ca="1">SUMIFS(추출!$H$2:$H$55723,추출!$P$2:$P$55723,집계!$C156,추출!$D$2:$D$55723,집계!$D156,추출!$O$2:$O$55723,"정상*",추출!$F$2:$F$55723,집계!U$1,추출!$M$2:$M$55723,집계!U$2,추출!$J$2:$J$55723,"&lt;="&amp;VLOOKUP(U$2,환경!$A$3:$B$8,2),추출!$Q$2:$Q$55723,"A")</f>
        <v>0</v>
      </c>
      <c r="V156" s="4">
        <f t="shared" ca="1" si="367"/>
        <v>622935</v>
      </c>
      <c r="W156" s="25">
        <f t="shared" ca="1" si="368"/>
        <v>-438535</v>
      </c>
      <c r="X156" s="4">
        <f ca="1">SUMIFS(추출!$H$2:$H$55723,추출!$P$2:$P$55723,집계!$C156,추출!$D$2:$D$55723,집계!$D156,추출!$O$2:$O$55723,"유지*",추출!$F$2:$F$55723,집계!X$1,추출!$M$2:$M$55723,집계!X$2,추출!$J$2:$J$55723,"&lt;="&amp;VLOOKUP(X$2,환경!$A$3:$B$8,2),추출!$Q$2:$Q$55723,"B")</f>
        <v>227880</v>
      </c>
      <c r="Y156" s="4">
        <f ca="1">SUMIFS(추출!$H$2:$H$55723,추출!$P$2:$P$55723,집계!$C156,추출!$D$2:$D$55723,집계!$D156,추출!$O$2:$O$55723,"유지*",추출!$F$2:$F$55723,집계!Y$1,추출!$M$2:$M$55723,집계!Y$2,추출!$J$2:$J$55723,"&lt;="&amp;VLOOKUP(Y$2,환경!$A$3:$B$8,2),추출!$Q$2:$Q$55723,"B")</f>
        <v>0</v>
      </c>
      <c r="Z156" s="4">
        <f t="shared" ca="1" si="369"/>
        <v>227880</v>
      </c>
      <c r="AA156" s="25">
        <f t="shared" ca="1" si="370"/>
        <v>-43480</v>
      </c>
      <c r="AB156" s="4">
        <f ca="1">SUMIFS(추출!$H$2:$H$55723,추출!$P$2:$P$55723,집계!$C156,추출!$D$2:$D$55723,집계!$D156,추출!$O$2:$O$55723,"정상*",추출!$F$2:$F$55723,집계!AB$1,추출!$M$2:$M$55723,집계!AB$2,추출!$J$2:$J$55723,"&lt;="&amp;VLOOKUP(AB$2,환경!$A$3:$B$8,2),추출!$Q$2:$Q$55723,"A")</f>
        <v>0</v>
      </c>
      <c r="AC156" s="4">
        <f ca="1">SUMIFS(추출!$H$2:$H$55723,추출!$P$2:$P$55723,집계!$C156,추출!$D$2:$D$55723,집계!$D156,추출!$O$2:$O$55723,"정상*",추출!$F$2:$F$55723,집계!AC$1,추출!$M$2:$M$55723,집계!AC$2,추출!$J$2:$J$55723,"&lt;="&amp;VLOOKUP(AC$2,환경!$A$3:$B$8,2),추출!$Q$2:$Q$55723,"A")</f>
        <v>0</v>
      </c>
      <c r="AD156" s="4">
        <f t="shared" ca="1" si="498"/>
        <v>0</v>
      </c>
      <c r="AE156" s="25">
        <f t="shared" ca="1" si="270"/>
        <v>184400</v>
      </c>
    </row>
    <row r="157" spans="1:31">
      <c r="A157" s="4">
        <f>VLOOKUP($C157,환경!$T$3:$V$22,3,0)</f>
        <v>7</v>
      </c>
      <c r="B157" s="4" t="str">
        <f t="shared" ca="1" si="497"/>
        <v>자율</v>
      </c>
      <c r="C157" s="6" t="s">
        <v>46</v>
      </c>
      <c r="D157" s="7" t="s">
        <v>162</v>
      </c>
      <c r="E157" s="4">
        <f ca="1">SUMIFS(추출!$H$2:$H$55723,추출!$P$2:$P$55723,집계!$C157,추출!$D$2:$D$55723,집계!$D157,추출!$O$2:$O$55723,"정상*",추출!$F$2:$F$55723,집계!E$1,추출!$M$2:$M$55723,집계!E$2,추출!$J$2:$J$55723,"&lt;="&amp;VLOOKUP(E$2,환경!$A$3:$B$8,2),추출!$Q$2:$Q$55723,"A")</f>
        <v>62670</v>
      </c>
      <c r="F157" s="4">
        <f ca="1">SUMIFS(추출!$H$2:$H$55723,추출!$P$2:$P$55723,집계!$C157,추출!$D$2:$D$55723,집계!$D157,추출!$O$2:$O$55723,"정상*",추출!$F$2:$F$55723,집계!F$1,추출!$M$2:$M$55723,집계!F$2,추출!$J$2:$J$55723,"&lt;="&amp;VLOOKUP(F$2,환경!$A$3:$B$8,2),추출!$Q$2:$Q$55723,"A")</f>
        <v>903000</v>
      </c>
      <c r="G157" s="4">
        <f t="shared" ca="1" si="360"/>
        <v>965670</v>
      </c>
      <c r="H157" s="4">
        <f ca="1">SUMIFS(추출!$H$2:$H$55723,추출!$P$2:$P$55723,집계!$C157,추출!$D$2:$D$55723,집계!$D157,추출!$O$2:$O$55723,"정상*",추출!$F$2:$F$55723,집계!H$1,추출!$M$2:$M$55723,집계!H$2,추출!$J$2:$J$55723,"&lt;="&amp;VLOOKUP(H$2,환경!$A$3:$B$8,2),추출!$Q$2:$Q$55723,"A")</f>
        <v>83950</v>
      </c>
      <c r="I157" s="4">
        <f ca="1">SUMIFS(추출!$H$2:$H$55723,추출!$P$2:$P$55723,집계!$C157,추출!$D$2:$D$55723,집계!$D157,추출!$O$2:$O$55723,"정상*",추출!$F$2:$F$55723,집계!I$1,추출!$M$2:$M$55723,집계!I$2,추출!$J$2:$J$55723,"&lt;="&amp;VLOOKUP(I$2,환경!$A$3:$B$8,2),추출!$Q$2:$Q$55723,"A")</f>
        <v>0</v>
      </c>
      <c r="J157" s="4">
        <f t="shared" ca="1" si="361"/>
        <v>83950</v>
      </c>
      <c r="K157" s="25">
        <f t="shared" ca="1" si="362"/>
        <v>881720</v>
      </c>
      <c r="L157" s="4">
        <f ca="1">SUMIFS(추출!$H$2:$H$55723,추출!$P$2:$P$55723,집계!$C157,추출!$D$2:$D$55723,집계!$D157,추출!$O$2:$O$55723,"정상*",추출!$F$2:$F$55723,집계!L$1,추출!$M$2:$M$55723,집계!L$2,추출!$J$2:$J$55723,"&lt;="&amp;VLOOKUP(L$2,환경!$A$3:$B$8,2),추출!$Q$2:$Q$55723,"A")</f>
        <v>64730</v>
      </c>
      <c r="M157" s="4">
        <f ca="1">SUMIFS(추출!$H$2:$H$55723,추출!$P$2:$P$55723,집계!$C157,추출!$D$2:$D$55723,집계!$D157,추출!$O$2:$O$55723,"정상*",추출!$F$2:$F$55723,집계!M$1,추출!$M$2:$M$55723,집계!M$2,추출!$J$2:$J$55723,"&lt;="&amp;VLOOKUP(M$2,환경!$A$3:$B$8,2),추출!$Q$2:$Q$55723,"A")</f>
        <v>0</v>
      </c>
      <c r="N157" s="4">
        <f t="shared" ca="1" si="363"/>
        <v>64730</v>
      </c>
      <c r="O157" s="25">
        <f t="shared" ca="1" si="364"/>
        <v>900940</v>
      </c>
      <c r="P157" s="4">
        <f ca="1">SUMIFS(추출!$H$2:$H$55723,추출!$P$2:$P$55723,집계!$C157,추출!$D$2:$D$55723,집계!$D157,추출!$O$2:$O$55723,"정상*",추출!$F$2:$F$55723,집계!P$1,추출!$M$2:$M$55723,집계!P$2,추출!$J$2:$J$55723,"&lt;="&amp;VLOOKUP(P$2,환경!$A$3:$B$8,2),추출!$Q$2:$Q$55723,"A")</f>
        <v>0</v>
      </c>
      <c r="Q157" s="4">
        <f ca="1">SUMIFS(추출!$H$2:$H$55723,추출!$P$2:$P$55723,집계!$C157,추출!$D$2:$D$55723,집계!$D157,추출!$O$2:$O$55723,"정상*",추출!$F$2:$F$55723,집계!Q$1,추출!$M$2:$M$55723,집계!Q$2,추출!$J$2:$J$55723,"&lt;="&amp;VLOOKUP(Q$2,환경!$A$3:$B$8,2),추출!$Q$2:$Q$55723,"A")</f>
        <v>0</v>
      </c>
      <c r="R157" s="4">
        <f t="shared" ca="1" si="365"/>
        <v>0</v>
      </c>
      <c r="S157" s="25">
        <f t="shared" ca="1" si="366"/>
        <v>965670</v>
      </c>
      <c r="T157" s="4">
        <f ca="1">SUMIFS(추출!$H$2:$H$55723,추출!$P$2:$P$55723,집계!$C157,추출!$D$2:$D$55723,집계!$D157,추출!$O$2:$O$55723,"정상*",추출!$F$2:$F$55723,집계!T$1,추출!$M$2:$M$55723,집계!T$2,추출!$J$2:$J$55723,"&lt;="&amp;VLOOKUP(T$2,환경!$A$3:$B$8,2),추출!$Q$2:$Q$55723,"A")</f>
        <v>0</v>
      </c>
      <c r="U157" s="4">
        <f ca="1">SUMIFS(추출!$H$2:$H$55723,추출!$P$2:$P$55723,집계!$C157,추출!$D$2:$D$55723,집계!$D157,추출!$O$2:$O$55723,"정상*",추출!$F$2:$F$55723,집계!U$1,추출!$M$2:$M$55723,집계!U$2,추출!$J$2:$J$55723,"&lt;="&amp;VLOOKUP(U$2,환경!$A$3:$B$8,2),추출!$Q$2:$Q$55723,"A")</f>
        <v>32250</v>
      </c>
      <c r="V157" s="4">
        <f t="shared" ca="1" si="367"/>
        <v>32250</v>
      </c>
      <c r="W157" s="25">
        <f t="shared" ca="1" si="368"/>
        <v>933420</v>
      </c>
      <c r="X157" s="4">
        <f ca="1">SUMIFS(추출!$H$2:$H$55723,추출!$P$2:$P$55723,집계!$C157,추출!$D$2:$D$55723,집계!$D157,추출!$O$2:$O$55723,"유지*",추출!$F$2:$F$55723,집계!X$1,추출!$M$2:$M$55723,집계!X$2,추출!$J$2:$J$55723,"&lt;="&amp;VLOOKUP(X$2,환경!$A$3:$B$8,2),추출!$Q$2:$Q$55723,"B")</f>
        <v>62670</v>
      </c>
      <c r="Y157" s="4">
        <f ca="1">SUMIFS(추출!$H$2:$H$55723,추출!$P$2:$P$55723,집계!$C157,추출!$D$2:$D$55723,집계!$D157,추출!$O$2:$O$55723,"유지*",추출!$F$2:$F$55723,집계!Y$1,추출!$M$2:$M$55723,집계!Y$2,추출!$J$2:$J$55723,"&lt;="&amp;VLOOKUP(Y$2,환경!$A$3:$B$8,2),추출!$Q$2:$Q$55723,"B")</f>
        <v>903000</v>
      </c>
      <c r="Z157" s="4">
        <f t="shared" ca="1" si="369"/>
        <v>965670</v>
      </c>
      <c r="AA157" s="25">
        <f t="shared" ca="1" si="370"/>
        <v>0</v>
      </c>
      <c r="AB157" s="4">
        <f ca="1">SUMIFS(추출!$H$2:$H$55723,추출!$P$2:$P$55723,집계!$C157,추출!$D$2:$D$55723,집계!$D157,추출!$O$2:$O$55723,"정상*",추출!$F$2:$F$55723,집계!AB$1,추출!$M$2:$M$55723,집계!AB$2,추출!$J$2:$J$55723,"&lt;="&amp;VLOOKUP(AB$2,환경!$A$3:$B$8,2),추출!$Q$2:$Q$55723,"A")</f>
        <v>0</v>
      </c>
      <c r="AC157" s="4">
        <f ca="1">SUMIFS(추출!$H$2:$H$55723,추출!$P$2:$P$55723,집계!$C157,추출!$D$2:$D$55723,집계!$D157,추출!$O$2:$O$55723,"정상*",추출!$F$2:$F$55723,집계!AC$1,추출!$M$2:$M$55723,집계!AC$2,추출!$J$2:$J$55723,"&lt;="&amp;VLOOKUP(AC$2,환경!$A$3:$B$8,2),추출!$Q$2:$Q$55723,"A")</f>
        <v>0</v>
      </c>
      <c r="AD157" s="4">
        <f t="shared" ca="1" si="498"/>
        <v>0</v>
      </c>
      <c r="AE157" s="25">
        <f t="shared" ca="1" si="270"/>
        <v>965670</v>
      </c>
    </row>
    <row r="158" spans="1:31" s="2" customFormat="1">
      <c r="A158" s="4">
        <f>VLOOKUP($C158,환경!$T$3:$V$22,3,0)</f>
        <v>7</v>
      </c>
      <c r="B158" s="4" t="str">
        <f t="shared" ca="1" si="497"/>
        <v>자율</v>
      </c>
      <c r="C158" s="6" t="s">
        <v>46</v>
      </c>
      <c r="D158" s="7" t="s">
        <v>548</v>
      </c>
      <c r="E158" s="4">
        <f ca="1">SUMIFS(추출!$H$2:$H$55723,추출!$P$2:$P$55723,집계!$C158,추출!$D$2:$D$55723,집계!$D158,추출!$O$2:$O$55723,"정상*",추출!$F$2:$F$55723,집계!E$1,추출!$M$2:$M$55723,집계!E$2,추출!$J$2:$J$55723,"&lt;="&amp;VLOOKUP(E$2,환경!$A$3:$B$8,2),추출!$Q$2:$Q$55723,"A")</f>
        <v>0</v>
      </c>
      <c r="F158" s="4">
        <f ca="1">SUMIFS(추출!$H$2:$H$55723,추출!$P$2:$P$55723,집계!$C158,추출!$D$2:$D$55723,집계!$D158,추출!$O$2:$O$55723,"정상*",추출!$F$2:$F$55723,집계!F$1,추출!$M$2:$M$55723,집계!F$2,추출!$J$2:$J$55723,"&lt;="&amp;VLOOKUP(F$2,환경!$A$3:$B$8,2),추출!$Q$2:$Q$55723,"A")</f>
        <v>0</v>
      </c>
      <c r="G158" s="4">
        <f t="shared" ref="G158" ca="1" si="547">SUM(E158:F158)</f>
        <v>0</v>
      </c>
      <c r="H158" s="4">
        <f ca="1">SUMIFS(추출!$H$2:$H$55723,추출!$P$2:$P$55723,집계!$C158,추출!$D$2:$D$55723,집계!$D158,추출!$O$2:$O$55723,"정상*",추출!$F$2:$F$55723,집계!H$1,추출!$M$2:$M$55723,집계!H$2,추출!$J$2:$J$55723,"&lt;="&amp;VLOOKUP(H$2,환경!$A$3:$B$8,2),추출!$Q$2:$Q$55723,"A")</f>
        <v>0</v>
      </c>
      <c r="I158" s="4">
        <f ca="1">SUMIFS(추출!$H$2:$H$55723,추출!$P$2:$P$55723,집계!$C158,추출!$D$2:$D$55723,집계!$D158,추출!$O$2:$O$55723,"정상*",추출!$F$2:$F$55723,집계!I$1,추출!$M$2:$M$55723,집계!I$2,추출!$J$2:$J$55723,"&lt;="&amp;VLOOKUP(I$2,환경!$A$3:$B$8,2),추출!$Q$2:$Q$55723,"A")</f>
        <v>0</v>
      </c>
      <c r="J158" s="4">
        <f t="shared" ref="J158" ca="1" si="548">SUM(H158:I158)</f>
        <v>0</v>
      </c>
      <c r="K158" s="25">
        <f t="shared" ref="K158" ca="1" si="549">G158-J158</f>
        <v>0</v>
      </c>
      <c r="L158" s="4">
        <f ca="1">SUMIFS(추출!$H$2:$H$55723,추출!$P$2:$P$55723,집계!$C158,추출!$D$2:$D$55723,집계!$D158,추출!$O$2:$O$55723,"정상*",추출!$F$2:$F$55723,집계!L$1,추출!$M$2:$M$55723,집계!L$2,추출!$J$2:$J$55723,"&lt;="&amp;VLOOKUP(L$2,환경!$A$3:$B$8,2),추출!$Q$2:$Q$55723,"A")</f>
        <v>0</v>
      </c>
      <c r="M158" s="4">
        <f ca="1">SUMIFS(추출!$H$2:$H$55723,추출!$P$2:$P$55723,집계!$C158,추출!$D$2:$D$55723,집계!$D158,추출!$O$2:$O$55723,"정상*",추출!$F$2:$F$55723,집계!M$1,추출!$M$2:$M$55723,집계!M$2,추출!$J$2:$J$55723,"&lt;="&amp;VLOOKUP(M$2,환경!$A$3:$B$8,2),추출!$Q$2:$Q$55723,"A")</f>
        <v>0</v>
      </c>
      <c r="N158" s="4">
        <f t="shared" ref="N158" ca="1" si="550">SUM(L158:M158)</f>
        <v>0</v>
      </c>
      <c r="O158" s="25">
        <f t="shared" ref="O158" ca="1" si="551">G158-N158</f>
        <v>0</v>
      </c>
      <c r="P158" s="4">
        <f ca="1">SUMIFS(추출!$H$2:$H$55723,추출!$P$2:$P$55723,집계!$C158,추출!$D$2:$D$55723,집계!$D158,추출!$O$2:$O$55723,"정상*",추출!$F$2:$F$55723,집계!P$1,추출!$M$2:$M$55723,집계!P$2,추출!$J$2:$J$55723,"&lt;="&amp;VLOOKUP(P$2,환경!$A$3:$B$8,2),추출!$Q$2:$Q$55723,"A")</f>
        <v>0</v>
      </c>
      <c r="Q158" s="4">
        <f ca="1">SUMIFS(추출!$H$2:$H$55723,추출!$P$2:$P$55723,집계!$C158,추출!$D$2:$D$55723,집계!$D158,추출!$O$2:$O$55723,"정상*",추출!$F$2:$F$55723,집계!Q$1,추출!$M$2:$M$55723,집계!Q$2,추출!$J$2:$J$55723,"&lt;="&amp;VLOOKUP(Q$2,환경!$A$3:$B$8,2),추출!$Q$2:$Q$55723,"A")</f>
        <v>0</v>
      </c>
      <c r="R158" s="4">
        <f t="shared" ref="R158" ca="1" si="552">SUM(P158:Q158)</f>
        <v>0</v>
      </c>
      <c r="S158" s="25">
        <f t="shared" ref="S158" ca="1" si="553">G158-R158</f>
        <v>0</v>
      </c>
      <c r="T158" s="4">
        <f ca="1">SUMIFS(추출!$H$2:$H$55723,추출!$P$2:$P$55723,집계!$C158,추출!$D$2:$D$55723,집계!$D158,추출!$O$2:$O$55723,"정상*",추출!$F$2:$F$55723,집계!T$1,추출!$M$2:$M$55723,집계!T$2,추출!$J$2:$J$55723,"&lt;="&amp;VLOOKUP(T$2,환경!$A$3:$B$8,2),추출!$Q$2:$Q$55723,"A")</f>
        <v>0</v>
      </c>
      <c r="U158" s="4">
        <f ca="1">SUMIFS(추출!$H$2:$H$55723,추출!$P$2:$P$55723,집계!$C158,추출!$D$2:$D$55723,집계!$D158,추출!$O$2:$O$55723,"정상*",추출!$F$2:$F$55723,집계!U$1,추출!$M$2:$M$55723,집계!U$2,추출!$J$2:$J$55723,"&lt;="&amp;VLOOKUP(U$2,환경!$A$3:$B$8,2),추출!$Q$2:$Q$55723,"A")</f>
        <v>0</v>
      </c>
      <c r="V158" s="4">
        <f t="shared" ref="V158" ca="1" si="554">SUM(T158:U158)</f>
        <v>0</v>
      </c>
      <c r="W158" s="25">
        <f t="shared" ref="W158" ca="1" si="555">G158-V158</f>
        <v>0</v>
      </c>
      <c r="X158" s="4">
        <f ca="1">SUMIFS(추출!$H$2:$H$55723,추출!$P$2:$P$55723,집계!$C158,추출!$D$2:$D$55723,집계!$D158,추출!$O$2:$O$55723,"유지*",추출!$F$2:$F$55723,집계!X$1,추출!$M$2:$M$55723,집계!X$2,추출!$J$2:$J$55723,"&lt;="&amp;VLOOKUP(X$2,환경!$A$3:$B$8,2),추출!$Q$2:$Q$55723,"B")</f>
        <v>0</v>
      </c>
      <c r="Y158" s="4">
        <f ca="1">SUMIFS(추출!$H$2:$H$55723,추출!$P$2:$P$55723,집계!$C158,추출!$D$2:$D$55723,집계!$D158,추출!$O$2:$O$55723,"유지*",추출!$F$2:$F$55723,집계!Y$1,추출!$M$2:$M$55723,집계!Y$2,추출!$J$2:$J$55723,"&lt;="&amp;VLOOKUP(Y$2,환경!$A$3:$B$8,2),추출!$Q$2:$Q$55723,"B")</f>
        <v>0</v>
      </c>
      <c r="Z158" s="4">
        <f t="shared" ref="Z158" ca="1" si="556">SUM(X158:Y158)</f>
        <v>0</v>
      </c>
      <c r="AA158" s="25">
        <f t="shared" ref="AA158" ca="1" si="557">G158-Z158</f>
        <v>0</v>
      </c>
      <c r="AB158" s="4">
        <f ca="1">SUMIFS(추출!$H$2:$H$55723,추출!$P$2:$P$55723,집계!$C158,추출!$D$2:$D$55723,집계!$D158,추출!$O$2:$O$55723,"정상*",추출!$F$2:$F$55723,집계!AB$1,추출!$M$2:$M$55723,집계!AB$2,추출!$J$2:$J$55723,"&lt;="&amp;VLOOKUP(AB$2,환경!$A$3:$B$8,2),추출!$Q$2:$Q$55723,"A")</f>
        <v>0</v>
      </c>
      <c r="AC158" s="4">
        <f ca="1">SUMIFS(추출!$H$2:$H$55723,추출!$P$2:$P$55723,집계!$C158,추출!$D$2:$D$55723,집계!$D158,추출!$O$2:$O$55723,"정상*",추출!$F$2:$F$55723,집계!AC$1,추출!$M$2:$M$55723,집계!AC$2,추출!$J$2:$J$55723,"&lt;="&amp;VLOOKUP(AC$2,환경!$A$3:$B$8,2),추출!$Q$2:$Q$55723,"A")</f>
        <v>0</v>
      </c>
      <c r="AD158" s="4">
        <f t="shared" ref="AD158" ca="1" si="558">SUM(AB158:AC158)</f>
        <v>0</v>
      </c>
      <c r="AE158" s="25">
        <f t="shared" ref="AE158" ca="1" si="559">G158-AD158</f>
        <v>0</v>
      </c>
    </row>
    <row r="159" spans="1:31">
      <c r="A159" s="4">
        <f>VLOOKUP($C159,환경!$T$3:$V$22,3,0)</f>
        <v>7</v>
      </c>
      <c r="B159" s="4" t="str">
        <f t="shared" ca="1" si="497"/>
        <v>자율</v>
      </c>
      <c r="C159" s="6" t="s">
        <v>46</v>
      </c>
      <c r="D159" s="7" t="s">
        <v>110</v>
      </c>
      <c r="E159" s="4">
        <f ca="1">SUMIFS(추출!$H$2:$H$55723,추출!$P$2:$P$55723,집계!$C159,추출!$D$2:$D$55723,집계!$D159,추출!$O$2:$O$55723,"정상*",추출!$F$2:$F$55723,집계!E$1,추출!$M$2:$M$55723,집계!E$2,추출!$J$2:$J$55723,"&lt;="&amp;VLOOKUP(E$2,환경!$A$3:$B$8,2),추출!$Q$2:$Q$55723,"A")</f>
        <v>302600</v>
      </c>
      <c r="F159" s="4">
        <f ca="1">SUMIFS(추출!$H$2:$H$55723,추출!$P$2:$P$55723,집계!$C159,추출!$D$2:$D$55723,집계!$D159,추출!$O$2:$O$55723,"정상*",추출!$F$2:$F$55723,집계!F$1,추출!$M$2:$M$55723,집계!F$2,추출!$J$2:$J$55723,"&lt;="&amp;VLOOKUP(F$2,환경!$A$3:$B$8,2),추출!$Q$2:$Q$55723,"A")</f>
        <v>0</v>
      </c>
      <c r="G159" s="4">
        <f t="shared" ca="1" si="360"/>
        <v>302600</v>
      </c>
      <c r="H159" s="4">
        <f ca="1">SUMIFS(추출!$H$2:$H$55723,추출!$P$2:$P$55723,집계!$C159,추출!$D$2:$D$55723,집계!$D159,추출!$O$2:$O$55723,"정상*",추출!$F$2:$F$55723,집계!H$1,추출!$M$2:$M$55723,집계!H$2,추출!$J$2:$J$55723,"&lt;="&amp;VLOOKUP(H$2,환경!$A$3:$B$8,2),추출!$Q$2:$Q$55723,"A")</f>
        <v>216000</v>
      </c>
      <c r="I159" s="4">
        <f ca="1">SUMIFS(추출!$H$2:$H$55723,추출!$P$2:$P$55723,집계!$C159,추출!$D$2:$D$55723,집계!$D159,추출!$O$2:$O$55723,"정상*",추출!$F$2:$F$55723,집계!I$1,추출!$M$2:$M$55723,집계!I$2,추출!$J$2:$J$55723,"&lt;="&amp;VLOOKUP(I$2,환경!$A$3:$B$8,2),추출!$Q$2:$Q$55723,"A")</f>
        <v>0</v>
      </c>
      <c r="J159" s="4">
        <f t="shared" ca="1" si="361"/>
        <v>216000</v>
      </c>
      <c r="K159" s="25">
        <f t="shared" ca="1" si="362"/>
        <v>86600</v>
      </c>
      <c r="L159" s="4">
        <f ca="1">SUMIFS(추출!$H$2:$H$55723,추출!$P$2:$P$55723,집계!$C159,추출!$D$2:$D$55723,집계!$D159,추출!$O$2:$O$55723,"정상*",추출!$F$2:$F$55723,집계!L$1,추출!$M$2:$M$55723,집계!L$2,추출!$J$2:$J$55723,"&lt;="&amp;VLOOKUP(L$2,환경!$A$3:$B$8,2),추출!$Q$2:$Q$55723,"A")</f>
        <v>0</v>
      </c>
      <c r="M159" s="4">
        <f ca="1">SUMIFS(추출!$H$2:$H$55723,추출!$P$2:$P$55723,집계!$C159,추출!$D$2:$D$55723,집계!$D159,추출!$O$2:$O$55723,"정상*",추출!$F$2:$F$55723,집계!M$1,추출!$M$2:$M$55723,집계!M$2,추출!$J$2:$J$55723,"&lt;="&amp;VLOOKUP(M$2,환경!$A$3:$B$8,2),추출!$Q$2:$Q$55723,"A")</f>
        <v>241000</v>
      </c>
      <c r="N159" s="4">
        <f t="shared" ca="1" si="363"/>
        <v>241000</v>
      </c>
      <c r="O159" s="25">
        <f t="shared" ca="1" si="364"/>
        <v>61600</v>
      </c>
      <c r="P159" s="4">
        <f ca="1">SUMIFS(추출!$H$2:$H$55723,추출!$P$2:$P$55723,집계!$C159,추출!$D$2:$D$55723,집계!$D159,추출!$O$2:$O$55723,"정상*",추출!$F$2:$F$55723,집계!P$1,추출!$M$2:$M$55723,집계!P$2,추출!$J$2:$J$55723,"&lt;="&amp;VLOOKUP(P$2,환경!$A$3:$B$8,2),추출!$Q$2:$Q$55723,"A")</f>
        <v>168135</v>
      </c>
      <c r="Q159" s="4">
        <f ca="1">SUMIFS(추출!$H$2:$H$55723,추출!$P$2:$P$55723,집계!$C159,추출!$D$2:$D$55723,집계!$D159,추출!$O$2:$O$55723,"정상*",추출!$F$2:$F$55723,집계!Q$1,추출!$M$2:$M$55723,집계!Q$2,추출!$J$2:$J$55723,"&lt;="&amp;VLOOKUP(Q$2,환경!$A$3:$B$8,2),추출!$Q$2:$Q$55723,"A")</f>
        <v>0</v>
      </c>
      <c r="R159" s="4">
        <f t="shared" ca="1" si="365"/>
        <v>168135</v>
      </c>
      <c r="S159" s="25">
        <f t="shared" ca="1" si="366"/>
        <v>134465</v>
      </c>
      <c r="T159" s="4">
        <f ca="1">SUMIFS(추출!$H$2:$H$55723,추출!$P$2:$P$55723,집계!$C159,추출!$D$2:$D$55723,집계!$D159,추출!$O$2:$O$55723,"정상*",추출!$F$2:$F$55723,집계!T$1,추출!$M$2:$M$55723,집계!T$2,추출!$J$2:$J$55723,"&lt;="&amp;VLOOKUP(T$2,환경!$A$3:$B$8,2),추출!$Q$2:$Q$55723,"A")</f>
        <v>89139</v>
      </c>
      <c r="U159" s="4">
        <f ca="1">SUMIFS(추출!$H$2:$H$55723,추출!$P$2:$P$55723,집계!$C159,추출!$D$2:$D$55723,집계!$D159,추출!$O$2:$O$55723,"정상*",추출!$F$2:$F$55723,집계!U$1,추출!$M$2:$M$55723,집계!U$2,추출!$J$2:$J$55723,"&lt;="&amp;VLOOKUP(U$2,환경!$A$3:$B$8,2),추출!$Q$2:$Q$55723,"A")</f>
        <v>224600</v>
      </c>
      <c r="V159" s="4">
        <f t="shared" ca="1" si="367"/>
        <v>313739</v>
      </c>
      <c r="W159" s="25">
        <f t="shared" ca="1" si="368"/>
        <v>-11139</v>
      </c>
      <c r="X159" s="4">
        <f ca="1">SUMIFS(추출!$H$2:$H$55723,추출!$P$2:$P$55723,집계!$C159,추출!$D$2:$D$55723,집계!$D159,추출!$O$2:$O$55723,"유지*",추출!$F$2:$F$55723,집계!X$1,추출!$M$2:$M$55723,집계!X$2,추출!$J$2:$J$55723,"&lt;="&amp;VLOOKUP(X$2,환경!$A$3:$B$8,2),추출!$Q$2:$Q$55723,"B")</f>
        <v>302600</v>
      </c>
      <c r="Y159" s="4">
        <f ca="1">SUMIFS(추출!$H$2:$H$55723,추출!$P$2:$P$55723,집계!$C159,추출!$D$2:$D$55723,집계!$D159,추출!$O$2:$O$55723,"유지*",추출!$F$2:$F$55723,집계!Y$1,추출!$M$2:$M$55723,집계!Y$2,추출!$J$2:$J$55723,"&lt;="&amp;VLOOKUP(Y$2,환경!$A$3:$B$8,2),추출!$Q$2:$Q$55723,"B")</f>
        <v>0</v>
      </c>
      <c r="Z159" s="4">
        <f t="shared" ca="1" si="369"/>
        <v>302600</v>
      </c>
      <c r="AA159" s="25">
        <f t="shared" ca="1" si="370"/>
        <v>0</v>
      </c>
      <c r="AB159" s="4">
        <f ca="1">SUMIFS(추출!$H$2:$H$55723,추출!$P$2:$P$55723,집계!$C159,추출!$D$2:$D$55723,집계!$D159,추출!$O$2:$O$55723,"정상*",추출!$F$2:$F$55723,집계!AB$1,추출!$M$2:$M$55723,집계!AB$2,추출!$J$2:$J$55723,"&lt;="&amp;VLOOKUP(AB$2,환경!$A$3:$B$8,2),추출!$Q$2:$Q$55723,"A")</f>
        <v>0</v>
      </c>
      <c r="AC159" s="4">
        <f ca="1">SUMIFS(추출!$H$2:$H$55723,추출!$P$2:$P$55723,집계!$C159,추출!$D$2:$D$55723,집계!$D159,추출!$O$2:$O$55723,"정상*",추출!$F$2:$F$55723,집계!AC$1,추출!$M$2:$M$55723,집계!AC$2,추출!$J$2:$J$55723,"&lt;="&amp;VLOOKUP(AC$2,환경!$A$3:$B$8,2),추출!$Q$2:$Q$55723,"A")</f>
        <v>0</v>
      </c>
      <c r="AD159" s="4">
        <f t="shared" ca="1" si="498"/>
        <v>0</v>
      </c>
      <c r="AE159" s="25">
        <f t="shared" ca="1" si="270"/>
        <v>302600</v>
      </c>
    </row>
    <row r="160" spans="1:31">
      <c r="A160" s="4">
        <f>VLOOKUP($C160,환경!$T$3:$V$22,3,0)</f>
        <v>7</v>
      </c>
      <c r="B160" s="4" t="str">
        <f t="shared" ca="1" si="497"/>
        <v>직영</v>
      </c>
      <c r="C160" s="6" t="s">
        <v>28</v>
      </c>
      <c r="D160" s="7" t="s">
        <v>84</v>
      </c>
      <c r="E160" s="4">
        <f ca="1">SUMIFS(추출!$H$2:$H$55723,추출!$P$2:$P$55723,집계!$C160,추출!$D$2:$D$55723,집계!$D160,추출!$O$2:$O$55723,"정상*",추출!$F$2:$F$55723,집계!E$1,추출!$M$2:$M$55723,집계!E$2,추출!$J$2:$J$55723,"&lt;="&amp;VLOOKUP(E$2,환경!$A$3:$B$8,2),추출!$Q$2:$Q$55723,"A")</f>
        <v>0</v>
      </c>
      <c r="F160" s="4">
        <f ca="1">SUMIFS(추출!$H$2:$H$55723,추출!$P$2:$P$55723,집계!$C160,추출!$D$2:$D$55723,집계!$D160,추출!$O$2:$O$55723,"정상*",추출!$F$2:$F$55723,집계!F$1,추출!$M$2:$M$55723,집계!F$2,추출!$J$2:$J$55723,"&lt;="&amp;VLOOKUP(F$2,환경!$A$3:$B$8,2),추출!$Q$2:$Q$55723,"A")</f>
        <v>0</v>
      </c>
      <c r="G160" s="4">
        <f t="shared" ca="1" si="360"/>
        <v>0</v>
      </c>
      <c r="H160" s="4">
        <f ca="1">SUMIFS(추출!$H$2:$H$55723,추출!$P$2:$P$55723,집계!$C160,추출!$D$2:$D$55723,집계!$D160,추출!$O$2:$O$55723,"정상*",추출!$F$2:$F$55723,집계!H$1,추출!$M$2:$M$55723,집계!H$2,추출!$J$2:$J$55723,"&lt;="&amp;VLOOKUP(H$2,환경!$A$3:$B$8,2),추출!$Q$2:$Q$55723,"A")</f>
        <v>0</v>
      </c>
      <c r="I160" s="4">
        <f ca="1">SUMIFS(추출!$H$2:$H$55723,추출!$P$2:$P$55723,집계!$C160,추출!$D$2:$D$55723,집계!$D160,추출!$O$2:$O$55723,"정상*",추출!$F$2:$F$55723,집계!I$1,추출!$M$2:$M$55723,집계!I$2,추출!$J$2:$J$55723,"&lt;="&amp;VLOOKUP(I$2,환경!$A$3:$B$8,2),추출!$Q$2:$Q$55723,"A")</f>
        <v>0</v>
      </c>
      <c r="J160" s="4">
        <f t="shared" ca="1" si="361"/>
        <v>0</v>
      </c>
      <c r="K160" s="25">
        <f t="shared" ca="1" si="362"/>
        <v>0</v>
      </c>
      <c r="L160" s="4">
        <f ca="1">SUMIFS(추출!$H$2:$H$55723,추출!$P$2:$P$55723,집계!$C160,추출!$D$2:$D$55723,집계!$D160,추출!$O$2:$O$55723,"정상*",추출!$F$2:$F$55723,집계!L$1,추출!$M$2:$M$55723,집계!L$2,추출!$J$2:$J$55723,"&lt;="&amp;VLOOKUP(L$2,환경!$A$3:$B$8,2),추출!$Q$2:$Q$55723,"A")</f>
        <v>0</v>
      </c>
      <c r="M160" s="4">
        <f ca="1">SUMIFS(추출!$H$2:$H$55723,추출!$P$2:$P$55723,집계!$C160,추출!$D$2:$D$55723,집계!$D160,추출!$O$2:$O$55723,"정상*",추출!$F$2:$F$55723,집계!M$1,추출!$M$2:$M$55723,집계!M$2,추출!$J$2:$J$55723,"&lt;="&amp;VLOOKUP(M$2,환경!$A$3:$B$8,2),추출!$Q$2:$Q$55723,"A")</f>
        <v>0</v>
      </c>
      <c r="N160" s="4">
        <f t="shared" ca="1" si="363"/>
        <v>0</v>
      </c>
      <c r="O160" s="25">
        <f t="shared" ca="1" si="364"/>
        <v>0</v>
      </c>
      <c r="P160" s="4">
        <f ca="1">SUMIFS(추출!$H$2:$H$55723,추출!$P$2:$P$55723,집계!$C160,추출!$D$2:$D$55723,집계!$D160,추출!$O$2:$O$55723,"정상*",추출!$F$2:$F$55723,집계!P$1,추출!$M$2:$M$55723,집계!P$2,추출!$J$2:$J$55723,"&lt;="&amp;VLOOKUP(P$2,환경!$A$3:$B$8,2),추출!$Q$2:$Q$55723,"A")</f>
        <v>0</v>
      </c>
      <c r="Q160" s="4">
        <f ca="1">SUMIFS(추출!$H$2:$H$55723,추출!$P$2:$P$55723,집계!$C160,추출!$D$2:$D$55723,집계!$D160,추출!$O$2:$O$55723,"정상*",추출!$F$2:$F$55723,집계!Q$1,추출!$M$2:$M$55723,집계!Q$2,추출!$J$2:$J$55723,"&lt;="&amp;VLOOKUP(Q$2,환경!$A$3:$B$8,2),추출!$Q$2:$Q$55723,"A")</f>
        <v>0</v>
      </c>
      <c r="R160" s="4">
        <f t="shared" ca="1" si="365"/>
        <v>0</v>
      </c>
      <c r="S160" s="25">
        <f t="shared" ca="1" si="366"/>
        <v>0</v>
      </c>
      <c r="T160" s="4">
        <f ca="1">SUMIFS(추출!$H$2:$H$55723,추출!$P$2:$P$55723,집계!$C160,추출!$D$2:$D$55723,집계!$D160,추출!$O$2:$O$55723,"정상*",추출!$F$2:$F$55723,집계!T$1,추출!$M$2:$M$55723,집계!T$2,추출!$J$2:$J$55723,"&lt;="&amp;VLOOKUP(T$2,환경!$A$3:$B$8,2),추출!$Q$2:$Q$55723,"A")</f>
        <v>0</v>
      </c>
      <c r="U160" s="4">
        <f ca="1">SUMIFS(추출!$H$2:$H$55723,추출!$P$2:$P$55723,집계!$C160,추출!$D$2:$D$55723,집계!$D160,추출!$O$2:$O$55723,"정상*",추출!$F$2:$F$55723,집계!U$1,추출!$M$2:$M$55723,집계!U$2,추출!$J$2:$J$55723,"&lt;="&amp;VLOOKUP(U$2,환경!$A$3:$B$8,2),추출!$Q$2:$Q$55723,"A")</f>
        <v>0</v>
      </c>
      <c r="V160" s="4">
        <f t="shared" ca="1" si="367"/>
        <v>0</v>
      </c>
      <c r="W160" s="25">
        <f t="shared" ca="1" si="368"/>
        <v>0</v>
      </c>
      <c r="X160" s="4">
        <f ca="1">SUMIFS(추출!$H$2:$H$55723,추출!$P$2:$P$55723,집계!$C160,추출!$D$2:$D$55723,집계!$D160,추출!$O$2:$O$55723,"유지*",추출!$F$2:$F$55723,집계!X$1,추출!$M$2:$M$55723,집계!X$2,추출!$J$2:$J$55723,"&lt;="&amp;VLOOKUP(X$2,환경!$A$3:$B$8,2),추출!$Q$2:$Q$55723,"B")</f>
        <v>0</v>
      </c>
      <c r="Y160" s="4">
        <f ca="1">SUMIFS(추출!$H$2:$H$55723,추출!$P$2:$P$55723,집계!$C160,추출!$D$2:$D$55723,집계!$D160,추출!$O$2:$O$55723,"유지*",추출!$F$2:$F$55723,집계!Y$1,추출!$M$2:$M$55723,집계!Y$2,추출!$J$2:$J$55723,"&lt;="&amp;VLOOKUP(Y$2,환경!$A$3:$B$8,2),추출!$Q$2:$Q$55723,"B")</f>
        <v>0</v>
      </c>
      <c r="Z160" s="4">
        <f t="shared" ca="1" si="369"/>
        <v>0</v>
      </c>
      <c r="AA160" s="25">
        <f t="shared" ca="1" si="370"/>
        <v>0</v>
      </c>
      <c r="AB160" s="4">
        <f ca="1">SUMIFS(추출!$H$2:$H$55723,추출!$P$2:$P$55723,집계!$C160,추출!$D$2:$D$55723,집계!$D160,추출!$O$2:$O$55723,"정상*",추출!$F$2:$F$55723,집계!AB$1,추출!$M$2:$M$55723,집계!AB$2,추출!$J$2:$J$55723,"&lt;="&amp;VLOOKUP(AB$2,환경!$A$3:$B$8,2),추출!$Q$2:$Q$55723,"A")</f>
        <v>0</v>
      </c>
      <c r="AC160" s="4">
        <f ca="1">SUMIFS(추출!$H$2:$H$55723,추출!$P$2:$P$55723,집계!$C160,추출!$D$2:$D$55723,집계!$D160,추출!$O$2:$O$55723,"정상*",추출!$F$2:$F$55723,집계!AC$1,추출!$M$2:$M$55723,집계!AC$2,추출!$J$2:$J$55723,"&lt;="&amp;VLOOKUP(AC$2,환경!$A$3:$B$8,2),추출!$Q$2:$Q$55723,"A")</f>
        <v>0</v>
      </c>
      <c r="AD160" s="4">
        <f t="shared" ca="1" si="498"/>
        <v>0</v>
      </c>
      <c r="AE160" s="25">
        <f t="shared" ca="1" si="270"/>
        <v>0</v>
      </c>
    </row>
    <row r="161" spans="1:31" s="2" customFormat="1">
      <c r="A161" s="4">
        <f>VLOOKUP($C161,환경!$T$3:$V$22,3,0)</f>
        <v>7</v>
      </c>
      <c r="B161" s="4" t="str">
        <f t="shared" ca="1" si="497"/>
        <v>직영</v>
      </c>
      <c r="C161" s="6" t="s">
        <v>28</v>
      </c>
      <c r="D161" s="7" t="s">
        <v>587</v>
      </c>
      <c r="E161" s="4">
        <f ca="1">SUMIFS(추출!$H$2:$H$55723,추출!$P$2:$P$55723,집계!$C161,추출!$D$2:$D$55723,집계!$D161,추출!$O$2:$O$55723,"정상*",추출!$F$2:$F$55723,집계!E$1,추출!$M$2:$M$55723,집계!E$2,추출!$J$2:$J$55723,"&lt;="&amp;VLOOKUP(E$2,환경!$A$3:$B$8,2),추출!$Q$2:$Q$55723,"A")</f>
        <v>0</v>
      </c>
      <c r="F161" s="4">
        <f ca="1">SUMIFS(추출!$H$2:$H$55723,추출!$P$2:$P$55723,집계!$C161,추출!$D$2:$D$55723,집계!$D161,추출!$O$2:$O$55723,"정상*",추출!$F$2:$F$55723,집계!F$1,추출!$M$2:$M$55723,집계!F$2,추출!$J$2:$J$55723,"&lt;="&amp;VLOOKUP(F$2,환경!$A$3:$B$8,2),추출!$Q$2:$Q$55723,"A")</f>
        <v>0</v>
      </c>
      <c r="G161" s="4">
        <f t="shared" ref="G161" ca="1" si="560">SUM(E161:F161)</f>
        <v>0</v>
      </c>
      <c r="H161" s="4">
        <f ca="1">SUMIFS(추출!$H$2:$H$55723,추출!$P$2:$P$55723,집계!$C161,추출!$D$2:$D$55723,집계!$D161,추출!$O$2:$O$55723,"정상*",추출!$F$2:$F$55723,집계!H$1,추출!$M$2:$M$55723,집계!H$2,추출!$J$2:$J$55723,"&lt;="&amp;VLOOKUP(H$2,환경!$A$3:$B$8,2),추출!$Q$2:$Q$55723,"A")</f>
        <v>0</v>
      </c>
      <c r="I161" s="4">
        <f ca="1">SUMIFS(추출!$H$2:$H$55723,추출!$P$2:$P$55723,집계!$C161,추출!$D$2:$D$55723,집계!$D161,추출!$O$2:$O$55723,"정상*",추출!$F$2:$F$55723,집계!I$1,추출!$M$2:$M$55723,집계!I$2,추출!$J$2:$J$55723,"&lt;="&amp;VLOOKUP(I$2,환경!$A$3:$B$8,2),추출!$Q$2:$Q$55723,"A")</f>
        <v>0</v>
      </c>
      <c r="J161" s="4">
        <f t="shared" ref="J161" ca="1" si="561">SUM(H161:I161)</f>
        <v>0</v>
      </c>
      <c r="K161" s="25">
        <f t="shared" ref="K161" ca="1" si="562">G161-J161</f>
        <v>0</v>
      </c>
      <c r="L161" s="4">
        <f ca="1">SUMIFS(추출!$H$2:$H$55723,추출!$P$2:$P$55723,집계!$C161,추출!$D$2:$D$55723,집계!$D161,추출!$O$2:$O$55723,"정상*",추출!$F$2:$F$55723,집계!L$1,추출!$M$2:$M$55723,집계!L$2,추출!$J$2:$J$55723,"&lt;="&amp;VLOOKUP(L$2,환경!$A$3:$B$8,2),추출!$Q$2:$Q$55723,"A")</f>
        <v>0</v>
      </c>
      <c r="M161" s="4">
        <f ca="1">SUMIFS(추출!$H$2:$H$55723,추출!$P$2:$P$55723,집계!$C161,추출!$D$2:$D$55723,집계!$D161,추출!$O$2:$O$55723,"정상*",추출!$F$2:$F$55723,집계!M$1,추출!$M$2:$M$55723,집계!M$2,추출!$J$2:$J$55723,"&lt;="&amp;VLOOKUP(M$2,환경!$A$3:$B$8,2),추출!$Q$2:$Q$55723,"A")</f>
        <v>0</v>
      </c>
      <c r="N161" s="4">
        <f t="shared" ref="N161" ca="1" si="563">SUM(L161:M161)</f>
        <v>0</v>
      </c>
      <c r="O161" s="25">
        <f t="shared" ref="O161" ca="1" si="564">G161-N161</f>
        <v>0</v>
      </c>
      <c r="P161" s="4">
        <f ca="1">SUMIFS(추출!$H$2:$H$55723,추출!$P$2:$P$55723,집계!$C161,추출!$D$2:$D$55723,집계!$D161,추출!$O$2:$O$55723,"정상*",추출!$F$2:$F$55723,집계!P$1,추출!$M$2:$M$55723,집계!P$2,추출!$J$2:$J$55723,"&lt;="&amp;VLOOKUP(P$2,환경!$A$3:$B$8,2),추출!$Q$2:$Q$55723,"A")</f>
        <v>0</v>
      </c>
      <c r="Q161" s="4">
        <f ca="1">SUMIFS(추출!$H$2:$H$55723,추출!$P$2:$P$55723,집계!$C161,추출!$D$2:$D$55723,집계!$D161,추출!$O$2:$O$55723,"정상*",추출!$F$2:$F$55723,집계!Q$1,추출!$M$2:$M$55723,집계!Q$2,추출!$J$2:$J$55723,"&lt;="&amp;VLOOKUP(Q$2,환경!$A$3:$B$8,2),추출!$Q$2:$Q$55723,"A")</f>
        <v>0</v>
      </c>
      <c r="R161" s="4">
        <f t="shared" ref="R161" ca="1" si="565">SUM(P161:Q161)</f>
        <v>0</v>
      </c>
      <c r="S161" s="25">
        <f t="shared" ref="S161" ca="1" si="566">G161-R161</f>
        <v>0</v>
      </c>
      <c r="T161" s="4">
        <f ca="1">SUMIFS(추출!$H$2:$H$55723,추출!$P$2:$P$55723,집계!$C161,추출!$D$2:$D$55723,집계!$D161,추출!$O$2:$O$55723,"정상*",추출!$F$2:$F$55723,집계!T$1,추출!$M$2:$M$55723,집계!T$2,추출!$J$2:$J$55723,"&lt;="&amp;VLOOKUP(T$2,환경!$A$3:$B$8,2),추출!$Q$2:$Q$55723,"A")</f>
        <v>0</v>
      </c>
      <c r="U161" s="4">
        <f ca="1">SUMIFS(추출!$H$2:$H$55723,추출!$P$2:$P$55723,집계!$C161,추출!$D$2:$D$55723,집계!$D161,추출!$O$2:$O$55723,"정상*",추출!$F$2:$F$55723,집계!U$1,추출!$M$2:$M$55723,집계!U$2,추출!$J$2:$J$55723,"&lt;="&amp;VLOOKUP(U$2,환경!$A$3:$B$8,2),추출!$Q$2:$Q$55723,"A")</f>
        <v>0</v>
      </c>
      <c r="V161" s="4">
        <f t="shared" ref="V161" ca="1" si="567">SUM(T161:U161)</f>
        <v>0</v>
      </c>
      <c r="W161" s="25">
        <f t="shared" ref="W161" ca="1" si="568">G161-V161</f>
        <v>0</v>
      </c>
      <c r="X161" s="4">
        <f ca="1">SUMIFS(추출!$H$2:$H$55723,추출!$P$2:$P$55723,집계!$C161,추출!$D$2:$D$55723,집계!$D161,추출!$O$2:$O$55723,"유지*",추출!$F$2:$F$55723,집계!X$1,추출!$M$2:$M$55723,집계!X$2,추출!$J$2:$J$55723,"&lt;="&amp;VLOOKUP(X$2,환경!$A$3:$B$8,2),추출!$Q$2:$Q$55723,"B")</f>
        <v>0</v>
      </c>
      <c r="Y161" s="4">
        <f ca="1">SUMIFS(추출!$H$2:$H$55723,추출!$P$2:$P$55723,집계!$C161,추출!$D$2:$D$55723,집계!$D161,추출!$O$2:$O$55723,"유지*",추출!$F$2:$F$55723,집계!Y$1,추출!$M$2:$M$55723,집계!Y$2,추출!$J$2:$J$55723,"&lt;="&amp;VLOOKUP(Y$2,환경!$A$3:$B$8,2),추출!$Q$2:$Q$55723,"B")</f>
        <v>0</v>
      </c>
      <c r="Z161" s="4">
        <f t="shared" ref="Z161" ca="1" si="569">SUM(X161:Y161)</f>
        <v>0</v>
      </c>
      <c r="AA161" s="25">
        <f t="shared" ref="AA161" ca="1" si="570">G161-Z161</f>
        <v>0</v>
      </c>
      <c r="AB161" s="4">
        <f ca="1">SUMIFS(추출!$H$2:$H$55723,추출!$P$2:$P$55723,집계!$C161,추출!$D$2:$D$55723,집계!$D161,추출!$O$2:$O$55723,"정상*",추출!$F$2:$F$55723,집계!AB$1,추출!$M$2:$M$55723,집계!AB$2,추출!$J$2:$J$55723,"&lt;="&amp;VLOOKUP(AB$2,환경!$A$3:$B$8,2),추출!$Q$2:$Q$55723,"A")</f>
        <v>0</v>
      </c>
      <c r="AC161" s="4">
        <f ca="1">SUMIFS(추출!$H$2:$H$55723,추출!$P$2:$P$55723,집계!$C161,추출!$D$2:$D$55723,집계!$D161,추출!$O$2:$O$55723,"정상*",추출!$F$2:$F$55723,집계!AC$1,추출!$M$2:$M$55723,집계!AC$2,추출!$J$2:$J$55723,"&lt;="&amp;VLOOKUP(AC$2,환경!$A$3:$B$8,2),추출!$Q$2:$Q$55723,"A")</f>
        <v>0</v>
      </c>
      <c r="AD161" s="4">
        <f t="shared" ref="AD161" ca="1" si="571">SUM(AB161:AC161)</f>
        <v>0</v>
      </c>
      <c r="AE161" s="25">
        <f t="shared" ref="AE161" ca="1" si="572">G161-AD161</f>
        <v>0</v>
      </c>
    </row>
    <row r="162" spans="1:31" s="2" customFormat="1">
      <c r="A162" s="4">
        <f>VLOOKUP($C162,환경!$T$3:$V$22,3,0)</f>
        <v>7</v>
      </c>
      <c r="B162" s="4" t="str">
        <f t="shared" ca="1" si="497"/>
        <v>직영</v>
      </c>
      <c r="C162" s="6" t="s">
        <v>28</v>
      </c>
      <c r="D162" s="7" t="s">
        <v>575</v>
      </c>
      <c r="E162" s="4">
        <f ca="1">SUMIFS(추출!$H$2:$H$55723,추출!$P$2:$P$55723,집계!$C162,추출!$D$2:$D$55723,집계!$D162,추출!$O$2:$O$55723,"정상*",추출!$F$2:$F$55723,집계!E$1,추출!$M$2:$M$55723,집계!E$2,추출!$J$2:$J$55723,"&lt;="&amp;VLOOKUP(E$2,환경!$A$3:$B$8,2),추출!$Q$2:$Q$55723,"A")</f>
        <v>0</v>
      </c>
      <c r="F162" s="4">
        <f ca="1">SUMIFS(추출!$H$2:$H$55723,추출!$P$2:$P$55723,집계!$C162,추출!$D$2:$D$55723,집계!$D162,추출!$O$2:$O$55723,"정상*",추출!$F$2:$F$55723,집계!F$1,추출!$M$2:$M$55723,집계!F$2,추출!$J$2:$J$55723,"&lt;="&amp;VLOOKUP(F$2,환경!$A$3:$B$8,2),추출!$Q$2:$Q$55723,"A")</f>
        <v>0</v>
      </c>
      <c r="G162" s="4">
        <f t="shared" ref="G162" ca="1" si="573">SUM(E162:F162)</f>
        <v>0</v>
      </c>
      <c r="H162" s="4">
        <f ca="1">SUMIFS(추출!$H$2:$H$55723,추출!$P$2:$P$55723,집계!$C162,추출!$D$2:$D$55723,집계!$D162,추출!$O$2:$O$55723,"정상*",추출!$F$2:$F$55723,집계!H$1,추출!$M$2:$M$55723,집계!H$2,추출!$J$2:$J$55723,"&lt;="&amp;VLOOKUP(H$2,환경!$A$3:$B$8,2),추출!$Q$2:$Q$55723,"A")</f>
        <v>0</v>
      </c>
      <c r="I162" s="4">
        <f ca="1">SUMIFS(추출!$H$2:$H$55723,추출!$P$2:$P$55723,집계!$C162,추출!$D$2:$D$55723,집계!$D162,추출!$O$2:$O$55723,"정상*",추출!$F$2:$F$55723,집계!I$1,추출!$M$2:$M$55723,집계!I$2,추출!$J$2:$J$55723,"&lt;="&amp;VLOOKUP(I$2,환경!$A$3:$B$8,2),추출!$Q$2:$Q$55723,"A")</f>
        <v>0</v>
      </c>
      <c r="J162" s="4">
        <f t="shared" ref="J162" ca="1" si="574">SUM(H162:I162)</f>
        <v>0</v>
      </c>
      <c r="K162" s="25">
        <f t="shared" ref="K162" ca="1" si="575">G162-J162</f>
        <v>0</v>
      </c>
      <c r="L162" s="4">
        <f ca="1">SUMIFS(추출!$H$2:$H$55723,추출!$P$2:$P$55723,집계!$C162,추출!$D$2:$D$55723,집계!$D162,추출!$O$2:$O$55723,"정상*",추출!$F$2:$F$55723,집계!L$1,추출!$M$2:$M$55723,집계!L$2,추출!$J$2:$J$55723,"&lt;="&amp;VLOOKUP(L$2,환경!$A$3:$B$8,2),추출!$Q$2:$Q$55723,"A")</f>
        <v>0</v>
      </c>
      <c r="M162" s="4">
        <f ca="1">SUMIFS(추출!$H$2:$H$55723,추출!$P$2:$P$55723,집계!$C162,추출!$D$2:$D$55723,집계!$D162,추출!$O$2:$O$55723,"정상*",추출!$F$2:$F$55723,집계!M$1,추출!$M$2:$M$55723,집계!M$2,추출!$J$2:$J$55723,"&lt;="&amp;VLOOKUP(M$2,환경!$A$3:$B$8,2),추출!$Q$2:$Q$55723,"A")</f>
        <v>0</v>
      </c>
      <c r="N162" s="4">
        <f t="shared" ref="N162" ca="1" si="576">SUM(L162:M162)</f>
        <v>0</v>
      </c>
      <c r="O162" s="25">
        <f t="shared" ref="O162" ca="1" si="577">G162-N162</f>
        <v>0</v>
      </c>
      <c r="P162" s="4">
        <f ca="1">SUMIFS(추출!$H$2:$H$55723,추출!$P$2:$P$55723,집계!$C162,추출!$D$2:$D$55723,집계!$D162,추출!$O$2:$O$55723,"정상*",추출!$F$2:$F$55723,집계!P$1,추출!$M$2:$M$55723,집계!P$2,추출!$J$2:$J$55723,"&lt;="&amp;VLOOKUP(P$2,환경!$A$3:$B$8,2),추출!$Q$2:$Q$55723,"A")</f>
        <v>0</v>
      </c>
      <c r="Q162" s="4">
        <f ca="1">SUMIFS(추출!$H$2:$H$55723,추출!$P$2:$P$55723,집계!$C162,추출!$D$2:$D$55723,집계!$D162,추출!$O$2:$O$55723,"정상*",추출!$F$2:$F$55723,집계!Q$1,추출!$M$2:$M$55723,집계!Q$2,추출!$J$2:$J$55723,"&lt;="&amp;VLOOKUP(Q$2,환경!$A$3:$B$8,2),추출!$Q$2:$Q$55723,"A")</f>
        <v>0</v>
      </c>
      <c r="R162" s="4">
        <f t="shared" ref="R162" ca="1" si="578">SUM(P162:Q162)</f>
        <v>0</v>
      </c>
      <c r="S162" s="25">
        <f t="shared" ref="S162" ca="1" si="579">G162-R162</f>
        <v>0</v>
      </c>
      <c r="T162" s="4">
        <f ca="1">SUMIFS(추출!$H$2:$H$55723,추출!$P$2:$P$55723,집계!$C162,추출!$D$2:$D$55723,집계!$D162,추출!$O$2:$O$55723,"정상*",추출!$F$2:$F$55723,집계!T$1,추출!$M$2:$M$55723,집계!T$2,추출!$J$2:$J$55723,"&lt;="&amp;VLOOKUP(T$2,환경!$A$3:$B$8,2),추출!$Q$2:$Q$55723,"A")</f>
        <v>0</v>
      </c>
      <c r="U162" s="4">
        <f ca="1">SUMIFS(추출!$H$2:$H$55723,추출!$P$2:$P$55723,집계!$C162,추출!$D$2:$D$55723,집계!$D162,추출!$O$2:$O$55723,"정상*",추출!$F$2:$F$55723,집계!U$1,추출!$M$2:$M$55723,집계!U$2,추출!$J$2:$J$55723,"&lt;="&amp;VLOOKUP(U$2,환경!$A$3:$B$8,2),추출!$Q$2:$Q$55723,"A")</f>
        <v>0</v>
      </c>
      <c r="V162" s="4">
        <f t="shared" ref="V162" ca="1" si="580">SUM(T162:U162)</f>
        <v>0</v>
      </c>
      <c r="W162" s="25">
        <f t="shared" ref="W162" ca="1" si="581">G162-V162</f>
        <v>0</v>
      </c>
      <c r="X162" s="4">
        <f ca="1">SUMIFS(추출!$H$2:$H$55723,추출!$P$2:$P$55723,집계!$C162,추출!$D$2:$D$55723,집계!$D162,추출!$O$2:$O$55723,"유지*",추출!$F$2:$F$55723,집계!X$1,추출!$M$2:$M$55723,집계!X$2,추출!$J$2:$J$55723,"&lt;="&amp;VLOOKUP(X$2,환경!$A$3:$B$8,2),추출!$Q$2:$Q$55723,"B")</f>
        <v>0</v>
      </c>
      <c r="Y162" s="4">
        <f ca="1">SUMIFS(추출!$H$2:$H$55723,추출!$P$2:$P$55723,집계!$C162,추출!$D$2:$D$55723,집계!$D162,추출!$O$2:$O$55723,"유지*",추출!$F$2:$F$55723,집계!Y$1,추출!$M$2:$M$55723,집계!Y$2,추출!$J$2:$J$55723,"&lt;="&amp;VLOOKUP(Y$2,환경!$A$3:$B$8,2),추출!$Q$2:$Q$55723,"B")</f>
        <v>0</v>
      </c>
      <c r="Z162" s="4">
        <f t="shared" ref="Z162" ca="1" si="582">SUM(X162:Y162)</f>
        <v>0</v>
      </c>
      <c r="AA162" s="25">
        <f t="shared" ref="AA162" ca="1" si="583">G162-Z162</f>
        <v>0</v>
      </c>
      <c r="AB162" s="4">
        <f ca="1">SUMIFS(추출!$H$2:$H$55723,추출!$P$2:$P$55723,집계!$C162,추출!$D$2:$D$55723,집계!$D162,추출!$O$2:$O$55723,"정상*",추출!$F$2:$F$55723,집계!AB$1,추출!$M$2:$M$55723,집계!AB$2,추출!$J$2:$J$55723,"&lt;="&amp;VLOOKUP(AB$2,환경!$A$3:$B$8,2),추출!$Q$2:$Q$55723,"A")</f>
        <v>0</v>
      </c>
      <c r="AC162" s="4">
        <f ca="1">SUMIFS(추출!$H$2:$H$55723,추출!$P$2:$P$55723,집계!$C162,추출!$D$2:$D$55723,집계!$D162,추출!$O$2:$O$55723,"정상*",추출!$F$2:$F$55723,집계!AC$1,추출!$M$2:$M$55723,집계!AC$2,추출!$J$2:$J$55723,"&lt;="&amp;VLOOKUP(AC$2,환경!$A$3:$B$8,2),추출!$Q$2:$Q$55723,"A")</f>
        <v>0</v>
      </c>
      <c r="AD162" s="4">
        <f t="shared" ref="AD162" ca="1" si="584">SUM(AB162:AC162)</f>
        <v>0</v>
      </c>
      <c r="AE162" s="25">
        <f t="shared" ref="AE162" ca="1" si="585">G162-AD162</f>
        <v>0</v>
      </c>
    </row>
    <row r="163" spans="1:31" s="2" customFormat="1">
      <c r="A163" s="4">
        <f>VLOOKUP($C163,환경!$T$3:$V$22,3,0)</f>
        <v>7</v>
      </c>
      <c r="B163" s="4" t="str">
        <f t="shared" ca="1" si="497"/>
        <v>직영</v>
      </c>
      <c r="C163" s="6" t="s">
        <v>28</v>
      </c>
      <c r="D163" s="7" t="s">
        <v>525</v>
      </c>
      <c r="E163" s="4">
        <f ca="1">SUMIFS(추출!$H$2:$H$55723,추출!$P$2:$P$55723,집계!$C163,추출!$D$2:$D$55723,집계!$D163,추출!$O$2:$O$55723,"정상*",추출!$F$2:$F$55723,집계!E$1,추출!$M$2:$M$55723,집계!E$2,추출!$J$2:$J$55723,"&lt;="&amp;VLOOKUP(E$2,환경!$A$3:$B$8,2),추출!$Q$2:$Q$55723,"A")</f>
        <v>0</v>
      </c>
      <c r="F163" s="4">
        <f ca="1">SUMIFS(추출!$H$2:$H$55723,추출!$P$2:$P$55723,집계!$C163,추출!$D$2:$D$55723,집계!$D163,추출!$O$2:$O$55723,"정상*",추출!$F$2:$F$55723,집계!F$1,추출!$M$2:$M$55723,집계!F$2,추출!$J$2:$J$55723,"&lt;="&amp;VLOOKUP(F$2,환경!$A$3:$B$8,2),추출!$Q$2:$Q$55723,"A")</f>
        <v>0</v>
      </c>
      <c r="G163" s="4">
        <f t="shared" ref="G163" ca="1" si="586">SUM(E163:F163)</f>
        <v>0</v>
      </c>
      <c r="H163" s="4">
        <f ca="1">SUMIFS(추출!$H$2:$H$55723,추출!$P$2:$P$55723,집계!$C163,추출!$D$2:$D$55723,집계!$D163,추출!$O$2:$O$55723,"정상*",추출!$F$2:$F$55723,집계!H$1,추출!$M$2:$M$55723,집계!H$2,추출!$J$2:$J$55723,"&lt;="&amp;VLOOKUP(H$2,환경!$A$3:$B$8,2),추출!$Q$2:$Q$55723,"A")</f>
        <v>0</v>
      </c>
      <c r="I163" s="4">
        <f ca="1">SUMIFS(추출!$H$2:$H$55723,추출!$P$2:$P$55723,집계!$C163,추출!$D$2:$D$55723,집계!$D163,추출!$O$2:$O$55723,"정상*",추출!$F$2:$F$55723,집계!I$1,추출!$M$2:$M$55723,집계!I$2,추출!$J$2:$J$55723,"&lt;="&amp;VLOOKUP(I$2,환경!$A$3:$B$8,2),추출!$Q$2:$Q$55723,"A")</f>
        <v>0</v>
      </c>
      <c r="J163" s="4">
        <f t="shared" ref="J163" ca="1" si="587">SUM(H163:I163)</f>
        <v>0</v>
      </c>
      <c r="K163" s="25">
        <f t="shared" ref="K163" ca="1" si="588">G163-J163</f>
        <v>0</v>
      </c>
      <c r="L163" s="4">
        <f ca="1">SUMIFS(추출!$H$2:$H$55723,추출!$P$2:$P$55723,집계!$C163,추출!$D$2:$D$55723,집계!$D163,추출!$O$2:$O$55723,"정상*",추출!$F$2:$F$55723,집계!L$1,추출!$M$2:$M$55723,집계!L$2,추출!$J$2:$J$55723,"&lt;="&amp;VLOOKUP(L$2,환경!$A$3:$B$8,2),추출!$Q$2:$Q$55723,"A")</f>
        <v>0</v>
      </c>
      <c r="M163" s="4">
        <f ca="1">SUMIFS(추출!$H$2:$H$55723,추출!$P$2:$P$55723,집계!$C163,추출!$D$2:$D$55723,집계!$D163,추출!$O$2:$O$55723,"정상*",추출!$F$2:$F$55723,집계!M$1,추출!$M$2:$M$55723,집계!M$2,추출!$J$2:$J$55723,"&lt;="&amp;VLOOKUP(M$2,환경!$A$3:$B$8,2),추출!$Q$2:$Q$55723,"A")</f>
        <v>0</v>
      </c>
      <c r="N163" s="4">
        <f t="shared" ref="N163" ca="1" si="589">SUM(L163:M163)</f>
        <v>0</v>
      </c>
      <c r="O163" s="25">
        <f t="shared" ref="O163" ca="1" si="590">G163-N163</f>
        <v>0</v>
      </c>
      <c r="P163" s="4">
        <f ca="1">SUMIFS(추출!$H$2:$H$55723,추출!$P$2:$P$55723,집계!$C163,추출!$D$2:$D$55723,집계!$D163,추출!$O$2:$O$55723,"정상*",추출!$F$2:$F$55723,집계!P$1,추출!$M$2:$M$55723,집계!P$2,추출!$J$2:$J$55723,"&lt;="&amp;VLOOKUP(P$2,환경!$A$3:$B$8,2),추출!$Q$2:$Q$55723,"A")</f>
        <v>0</v>
      </c>
      <c r="Q163" s="4">
        <f ca="1">SUMIFS(추출!$H$2:$H$55723,추출!$P$2:$P$55723,집계!$C163,추출!$D$2:$D$55723,집계!$D163,추출!$O$2:$O$55723,"정상*",추출!$F$2:$F$55723,집계!Q$1,추출!$M$2:$M$55723,집계!Q$2,추출!$J$2:$J$55723,"&lt;="&amp;VLOOKUP(Q$2,환경!$A$3:$B$8,2),추출!$Q$2:$Q$55723,"A")</f>
        <v>0</v>
      </c>
      <c r="R163" s="4">
        <f t="shared" ref="R163" ca="1" si="591">SUM(P163:Q163)</f>
        <v>0</v>
      </c>
      <c r="S163" s="25">
        <f t="shared" ref="S163" ca="1" si="592">G163-R163</f>
        <v>0</v>
      </c>
      <c r="T163" s="4">
        <f ca="1">SUMIFS(추출!$H$2:$H$55723,추출!$P$2:$P$55723,집계!$C163,추출!$D$2:$D$55723,집계!$D163,추출!$O$2:$O$55723,"정상*",추출!$F$2:$F$55723,집계!T$1,추출!$M$2:$M$55723,집계!T$2,추출!$J$2:$J$55723,"&lt;="&amp;VLOOKUP(T$2,환경!$A$3:$B$8,2),추출!$Q$2:$Q$55723,"A")</f>
        <v>0</v>
      </c>
      <c r="U163" s="4">
        <f ca="1">SUMIFS(추출!$H$2:$H$55723,추출!$P$2:$P$55723,집계!$C163,추출!$D$2:$D$55723,집계!$D163,추출!$O$2:$O$55723,"정상*",추출!$F$2:$F$55723,집계!U$1,추출!$M$2:$M$55723,집계!U$2,추출!$J$2:$J$55723,"&lt;="&amp;VLOOKUP(U$2,환경!$A$3:$B$8,2),추출!$Q$2:$Q$55723,"A")</f>
        <v>0</v>
      </c>
      <c r="V163" s="4">
        <f t="shared" ref="V163" ca="1" si="593">SUM(T163:U163)</f>
        <v>0</v>
      </c>
      <c r="W163" s="25">
        <f t="shared" ref="W163" ca="1" si="594">G163-V163</f>
        <v>0</v>
      </c>
      <c r="X163" s="4">
        <f ca="1">SUMIFS(추출!$H$2:$H$55723,추출!$P$2:$P$55723,집계!$C163,추출!$D$2:$D$55723,집계!$D163,추출!$O$2:$O$55723,"유지*",추출!$F$2:$F$55723,집계!X$1,추출!$M$2:$M$55723,집계!X$2,추출!$J$2:$J$55723,"&lt;="&amp;VLOOKUP(X$2,환경!$A$3:$B$8,2),추출!$Q$2:$Q$55723,"B")</f>
        <v>0</v>
      </c>
      <c r="Y163" s="4">
        <f ca="1">SUMIFS(추출!$H$2:$H$55723,추출!$P$2:$P$55723,집계!$C163,추출!$D$2:$D$55723,집계!$D163,추출!$O$2:$O$55723,"유지*",추출!$F$2:$F$55723,집계!Y$1,추출!$M$2:$M$55723,집계!Y$2,추출!$J$2:$J$55723,"&lt;="&amp;VLOOKUP(Y$2,환경!$A$3:$B$8,2),추출!$Q$2:$Q$55723,"B")</f>
        <v>0</v>
      </c>
      <c r="Z163" s="4">
        <f t="shared" ref="Z163" ca="1" si="595">SUM(X163:Y163)</f>
        <v>0</v>
      </c>
      <c r="AA163" s="25">
        <f t="shared" ref="AA163" ca="1" si="596">G163-Z163</f>
        <v>0</v>
      </c>
      <c r="AB163" s="4">
        <f ca="1">SUMIFS(추출!$H$2:$H$55723,추출!$P$2:$P$55723,집계!$C163,추출!$D$2:$D$55723,집계!$D163,추출!$O$2:$O$55723,"정상*",추출!$F$2:$F$55723,집계!AB$1,추출!$M$2:$M$55723,집계!AB$2,추출!$J$2:$J$55723,"&lt;="&amp;VLOOKUP(AB$2,환경!$A$3:$B$8,2),추출!$Q$2:$Q$55723,"A")</f>
        <v>0</v>
      </c>
      <c r="AC163" s="4">
        <f ca="1">SUMIFS(추출!$H$2:$H$55723,추출!$P$2:$P$55723,집계!$C163,추출!$D$2:$D$55723,집계!$D163,추출!$O$2:$O$55723,"정상*",추출!$F$2:$F$55723,집계!AC$1,추출!$M$2:$M$55723,집계!AC$2,추출!$J$2:$J$55723,"&lt;="&amp;VLOOKUP(AC$2,환경!$A$3:$B$8,2),추출!$Q$2:$Q$55723,"A")</f>
        <v>0</v>
      </c>
      <c r="AD163" s="4">
        <f t="shared" ref="AD163" ca="1" si="597">SUM(AB163:AC163)</f>
        <v>0</v>
      </c>
      <c r="AE163" s="25">
        <f t="shared" ca="1" si="270"/>
        <v>0</v>
      </c>
    </row>
    <row r="164" spans="1:31">
      <c r="A164" s="4">
        <f>VLOOKUP($C164,환경!$T$3:$V$22,3,0)</f>
        <v>7</v>
      </c>
      <c r="B164" s="4" t="str">
        <f t="shared" ca="1" si="497"/>
        <v>직영</v>
      </c>
      <c r="C164" s="6" t="s">
        <v>28</v>
      </c>
      <c r="D164" s="7" t="s">
        <v>115</v>
      </c>
      <c r="E164" s="4">
        <f ca="1">SUMIFS(추출!$H$2:$H$55723,추출!$P$2:$P$55723,집계!$C164,추출!$D$2:$D$55723,집계!$D164,추출!$O$2:$O$55723,"정상*",추출!$F$2:$F$55723,집계!E$1,추출!$M$2:$M$55723,집계!E$2,추출!$J$2:$J$55723,"&lt;="&amp;VLOOKUP(E$2,환경!$A$3:$B$8,2),추출!$Q$2:$Q$55723,"A")</f>
        <v>137300</v>
      </c>
      <c r="F164" s="4">
        <f ca="1">SUMIFS(추출!$H$2:$H$55723,추출!$P$2:$P$55723,집계!$C164,추출!$D$2:$D$55723,집계!$D164,추출!$O$2:$O$55723,"정상*",추출!$F$2:$F$55723,집계!F$1,추출!$M$2:$M$55723,집계!F$2,추출!$J$2:$J$55723,"&lt;="&amp;VLOOKUP(F$2,환경!$A$3:$B$8,2),추출!$Q$2:$Q$55723,"A")</f>
        <v>0</v>
      </c>
      <c r="G164" s="4">
        <f t="shared" ca="1" si="360"/>
        <v>137300</v>
      </c>
      <c r="H164" s="4">
        <f ca="1">SUMIFS(추출!$H$2:$H$55723,추출!$P$2:$P$55723,집계!$C164,추출!$D$2:$D$55723,집계!$D164,추출!$O$2:$O$55723,"정상*",추출!$F$2:$F$55723,집계!H$1,추출!$M$2:$M$55723,집계!H$2,추출!$J$2:$J$55723,"&lt;="&amp;VLOOKUP(H$2,환경!$A$3:$B$8,2),추출!$Q$2:$Q$55723,"A")</f>
        <v>0</v>
      </c>
      <c r="I164" s="4">
        <f ca="1">SUMIFS(추출!$H$2:$H$55723,추출!$P$2:$P$55723,집계!$C164,추출!$D$2:$D$55723,집계!$D164,추출!$O$2:$O$55723,"정상*",추출!$F$2:$F$55723,집계!I$1,추출!$M$2:$M$55723,집계!I$2,추출!$J$2:$J$55723,"&lt;="&amp;VLOOKUP(I$2,환경!$A$3:$B$8,2),추출!$Q$2:$Q$55723,"A")</f>
        <v>0</v>
      </c>
      <c r="J164" s="4">
        <f t="shared" ca="1" si="361"/>
        <v>0</v>
      </c>
      <c r="K164" s="25">
        <f t="shared" ca="1" si="362"/>
        <v>137300</v>
      </c>
      <c r="L164" s="4">
        <f ca="1">SUMIFS(추출!$H$2:$H$55723,추출!$P$2:$P$55723,집계!$C164,추출!$D$2:$D$55723,집계!$D164,추출!$O$2:$O$55723,"정상*",추출!$F$2:$F$55723,집계!L$1,추출!$M$2:$M$55723,집계!L$2,추출!$J$2:$J$55723,"&lt;="&amp;VLOOKUP(L$2,환경!$A$3:$B$8,2),추출!$Q$2:$Q$55723,"A")</f>
        <v>65820</v>
      </c>
      <c r="M164" s="4">
        <f ca="1">SUMIFS(추출!$H$2:$H$55723,추출!$P$2:$P$55723,집계!$C164,추출!$D$2:$D$55723,집계!$D164,추출!$O$2:$O$55723,"정상*",추출!$F$2:$F$55723,집계!M$1,추출!$M$2:$M$55723,집계!M$2,추출!$J$2:$J$55723,"&lt;="&amp;VLOOKUP(M$2,환경!$A$3:$B$8,2),추출!$Q$2:$Q$55723,"A")</f>
        <v>0</v>
      </c>
      <c r="N164" s="4">
        <f t="shared" ca="1" si="363"/>
        <v>65820</v>
      </c>
      <c r="O164" s="25">
        <f t="shared" ca="1" si="364"/>
        <v>71480</v>
      </c>
      <c r="P164" s="4">
        <f ca="1">SUMIFS(추출!$H$2:$H$55723,추출!$P$2:$P$55723,집계!$C164,추출!$D$2:$D$55723,집계!$D164,추출!$O$2:$O$55723,"정상*",추출!$F$2:$F$55723,집계!P$1,추출!$M$2:$M$55723,집계!P$2,추출!$J$2:$J$55723,"&lt;="&amp;VLOOKUP(P$2,환경!$A$3:$B$8,2),추출!$Q$2:$Q$55723,"A")</f>
        <v>0</v>
      </c>
      <c r="Q164" s="4">
        <f ca="1">SUMIFS(추출!$H$2:$H$55723,추출!$P$2:$P$55723,집계!$C164,추출!$D$2:$D$55723,집계!$D164,추출!$O$2:$O$55723,"정상*",추출!$F$2:$F$55723,집계!Q$1,추출!$M$2:$M$55723,집계!Q$2,추출!$J$2:$J$55723,"&lt;="&amp;VLOOKUP(Q$2,환경!$A$3:$B$8,2),추출!$Q$2:$Q$55723,"A")</f>
        <v>0</v>
      </c>
      <c r="R164" s="4">
        <f t="shared" ca="1" si="365"/>
        <v>0</v>
      </c>
      <c r="S164" s="25">
        <f t="shared" ca="1" si="366"/>
        <v>137300</v>
      </c>
      <c r="T164" s="4">
        <f ca="1">SUMIFS(추출!$H$2:$H$55723,추출!$P$2:$P$55723,집계!$C164,추출!$D$2:$D$55723,집계!$D164,추출!$O$2:$O$55723,"정상*",추출!$F$2:$F$55723,집계!T$1,추출!$M$2:$M$55723,집계!T$2,추출!$J$2:$J$55723,"&lt;="&amp;VLOOKUP(T$2,환경!$A$3:$B$8,2),추출!$Q$2:$Q$55723,"A")</f>
        <v>0</v>
      </c>
      <c r="U164" s="4">
        <f ca="1">SUMIFS(추출!$H$2:$H$55723,추출!$P$2:$P$55723,집계!$C164,추출!$D$2:$D$55723,집계!$D164,추출!$O$2:$O$55723,"정상*",추출!$F$2:$F$55723,집계!U$1,추출!$M$2:$M$55723,집계!U$2,추출!$J$2:$J$55723,"&lt;="&amp;VLOOKUP(U$2,환경!$A$3:$B$8,2),추출!$Q$2:$Q$55723,"A")</f>
        <v>0</v>
      </c>
      <c r="V164" s="4">
        <f t="shared" ca="1" si="367"/>
        <v>0</v>
      </c>
      <c r="W164" s="25">
        <f t="shared" ca="1" si="368"/>
        <v>137300</v>
      </c>
      <c r="X164" s="4">
        <f ca="1">SUMIFS(추출!$H$2:$H$55723,추출!$P$2:$P$55723,집계!$C164,추출!$D$2:$D$55723,집계!$D164,추출!$O$2:$O$55723,"유지*",추출!$F$2:$F$55723,집계!X$1,추출!$M$2:$M$55723,집계!X$2,추출!$J$2:$J$55723,"&lt;="&amp;VLOOKUP(X$2,환경!$A$3:$B$8,2),추출!$Q$2:$Q$55723,"B")</f>
        <v>137300</v>
      </c>
      <c r="Y164" s="4">
        <f ca="1">SUMIFS(추출!$H$2:$H$55723,추출!$P$2:$P$55723,집계!$C164,추출!$D$2:$D$55723,집계!$D164,추출!$O$2:$O$55723,"유지*",추출!$F$2:$F$55723,집계!Y$1,추출!$M$2:$M$55723,집계!Y$2,추출!$J$2:$J$55723,"&lt;="&amp;VLOOKUP(Y$2,환경!$A$3:$B$8,2),추출!$Q$2:$Q$55723,"B")</f>
        <v>0</v>
      </c>
      <c r="Z164" s="4">
        <f t="shared" ca="1" si="369"/>
        <v>137300</v>
      </c>
      <c r="AA164" s="25">
        <f t="shared" ca="1" si="370"/>
        <v>0</v>
      </c>
      <c r="AB164" s="4">
        <f ca="1">SUMIFS(추출!$H$2:$H$55723,추출!$P$2:$P$55723,집계!$C164,추출!$D$2:$D$55723,집계!$D164,추출!$O$2:$O$55723,"정상*",추출!$F$2:$F$55723,집계!AB$1,추출!$M$2:$M$55723,집계!AB$2,추출!$J$2:$J$55723,"&lt;="&amp;VLOOKUP(AB$2,환경!$A$3:$B$8,2),추출!$Q$2:$Q$55723,"A")</f>
        <v>0</v>
      </c>
      <c r="AC164" s="4">
        <f ca="1">SUMIFS(추출!$H$2:$H$55723,추출!$P$2:$P$55723,집계!$C164,추출!$D$2:$D$55723,집계!$D164,추출!$O$2:$O$55723,"정상*",추출!$F$2:$F$55723,집계!AC$1,추출!$M$2:$M$55723,집계!AC$2,추출!$J$2:$J$55723,"&lt;="&amp;VLOOKUP(AC$2,환경!$A$3:$B$8,2),추출!$Q$2:$Q$55723,"A")</f>
        <v>0</v>
      </c>
      <c r="AD164" s="4">
        <f t="shared" ca="1" si="498"/>
        <v>0</v>
      </c>
      <c r="AE164" s="25">
        <f t="shared" ca="1" si="270"/>
        <v>137300</v>
      </c>
    </row>
    <row r="165" spans="1:31">
      <c r="A165" s="4">
        <f>VLOOKUP($C165,환경!$T$3:$V$22,3,0)</f>
        <v>7</v>
      </c>
      <c r="B165" s="4" t="str">
        <f t="shared" ca="1" si="497"/>
        <v>직영</v>
      </c>
      <c r="C165" s="6" t="s">
        <v>28</v>
      </c>
      <c r="D165" s="7" t="s">
        <v>90</v>
      </c>
      <c r="E165" s="4">
        <f ca="1">SUMIFS(추출!$H$2:$H$55723,추출!$P$2:$P$55723,집계!$C165,추출!$D$2:$D$55723,집계!$D165,추출!$O$2:$O$55723,"정상*",추출!$F$2:$F$55723,집계!E$1,추출!$M$2:$M$55723,집계!E$2,추출!$J$2:$J$55723,"&lt;="&amp;VLOOKUP(E$2,환경!$A$3:$B$8,2),추출!$Q$2:$Q$55723,"A")</f>
        <v>27480</v>
      </c>
      <c r="F165" s="4">
        <f ca="1">SUMIFS(추출!$H$2:$H$55723,추출!$P$2:$P$55723,집계!$C165,추출!$D$2:$D$55723,집계!$D165,추출!$O$2:$O$55723,"정상*",추출!$F$2:$F$55723,집계!F$1,추출!$M$2:$M$55723,집계!F$2,추출!$J$2:$J$55723,"&lt;="&amp;VLOOKUP(F$2,환경!$A$3:$B$8,2),추출!$Q$2:$Q$55723,"A")</f>
        <v>0</v>
      </c>
      <c r="G165" s="4">
        <f t="shared" ca="1" si="360"/>
        <v>27480</v>
      </c>
      <c r="H165" s="4">
        <f ca="1">SUMIFS(추출!$H$2:$H$55723,추출!$P$2:$P$55723,집계!$C165,추출!$D$2:$D$55723,집계!$D165,추출!$O$2:$O$55723,"정상*",추출!$F$2:$F$55723,집계!H$1,추출!$M$2:$M$55723,집계!H$2,추출!$J$2:$J$55723,"&lt;="&amp;VLOOKUP(H$2,환경!$A$3:$B$8,2),추출!$Q$2:$Q$55723,"A")</f>
        <v>236971</v>
      </c>
      <c r="I165" s="4">
        <f ca="1">SUMIFS(추출!$H$2:$H$55723,추출!$P$2:$P$55723,집계!$C165,추출!$D$2:$D$55723,집계!$D165,추출!$O$2:$O$55723,"정상*",추출!$F$2:$F$55723,집계!I$1,추출!$M$2:$M$55723,집계!I$2,추출!$J$2:$J$55723,"&lt;="&amp;VLOOKUP(I$2,환경!$A$3:$B$8,2),추출!$Q$2:$Q$55723,"A")</f>
        <v>0</v>
      </c>
      <c r="J165" s="4">
        <f t="shared" ca="1" si="361"/>
        <v>236971</v>
      </c>
      <c r="K165" s="25">
        <f t="shared" ca="1" si="362"/>
        <v>-209491</v>
      </c>
      <c r="L165" s="4">
        <f ca="1">SUMIFS(추출!$H$2:$H$55723,추출!$P$2:$P$55723,집계!$C165,추출!$D$2:$D$55723,집계!$D165,추출!$O$2:$O$55723,"정상*",추출!$F$2:$F$55723,집계!L$1,추출!$M$2:$M$55723,집계!L$2,추출!$J$2:$J$55723,"&lt;="&amp;VLOOKUP(L$2,환경!$A$3:$B$8,2),추출!$Q$2:$Q$55723,"A")</f>
        <v>201000</v>
      </c>
      <c r="M165" s="4">
        <f ca="1">SUMIFS(추출!$H$2:$H$55723,추출!$P$2:$P$55723,집계!$C165,추출!$D$2:$D$55723,집계!$D165,추출!$O$2:$O$55723,"정상*",추출!$F$2:$F$55723,집계!M$1,추출!$M$2:$M$55723,집계!M$2,추출!$J$2:$J$55723,"&lt;="&amp;VLOOKUP(M$2,환경!$A$3:$B$8,2),추출!$Q$2:$Q$55723,"A")</f>
        <v>0</v>
      </c>
      <c r="N165" s="4">
        <f t="shared" ca="1" si="363"/>
        <v>201000</v>
      </c>
      <c r="O165" s="25">
        <f t="shared" ca="1" si="364"/>
        <v>-173520</v>
      </c>
      <c r="P165" s="4">
        <f ca="1">SUMIFS(추출!$H$2:$H$55723,추출!$P$2:$P$55723,집계!$C165,추출!$D$2:$D$55723,집계!$D165,추출!$O$2:$O$55723,"정상*",추출!$F$2:$F$55723,집계!P$1,추출!$M$2:$M$55723,집계!P$2,추출!$J$2:$J$55723,"&lt;="&amp;VLOOKUP(P$2,환경!$A$3:$B$8,2),추출!$Q$2:$Q$55723,"A")</f>
        <v>205000</v>
      </c>
      <c r="Q165" s="4">
        <f ca="1">SUMIFS(추출!$H$2:$H$55723,추출!$P$2:$P$55723,집계!$C165,추출!$D$2:$D$55723,집계!$D165,추출!$O$2:$O$55723,"정상*",추출!$F$2:$F$55723,집계!Q$1,추출!$M$2:$M$55723,집계!Q$2,추출!$J$2:$J$55723,"&lt;="&amp;VLOOKUP(Q$2,환경!$A$3:$B$8,2),추출!$Q$2:$Q$55723,"A")</f>
        <v>0</v>
      </c>
      <c r="R165" s="4">
        <f t="shared" ca="1" si="365"/>
        <v>205000</v>
      </c>
      <c r="S165" s="25">
        <f t="shared" ca="1" si="366"/>
        <v>-177520</v>
      </c>
      <c r="T165" s="4">
        <f ca="1">SUMIFS(추출!$H$2:$H$55723,추출!$P$2:$P$55723,집계!$C165,추출!$D$2:$D$55723,집계!$D165,추출!$O$2:$O$55723,"정상*",추출!$F$2:$F$55723,집계!T$1,추출!$M$2:$M$55723,집계!T$2,추출!$J$2:$J$55723,"&lt;="&amp;VLOOKUP(T$2,환경!$A$3:$B$8,2),추출!$Q$2:$Q$55723,"A")</f>
        <v>0</v>
      </c>
      <c r="U165" s="4">
        <f ca="1">SUMIFS(추출!$H$2:$H$55723,추출!$P$2:$P$55723,집계!$C165,추출!$D$2:$D$55723,집계!$D165,추출!$O$2:$O$55723,"정상*",추출!$F$2:$F$55723,집계!U$1,추출!$M$2:$M$55723,집계!U$2,추출!$J$2:$J$55723,"&lt;="&amp;VLOOKUP(U$2,환경!$A$3:$B$8,2),추출!$Q$2:$Q$55723,"A")</f>
        <v>0</v>
      </c>
      <c r="V165" s="4">
        <f t="shared" ca="1" si="367"/>
        <v>0</v>
      </c>
      <c r="W165" s="25">
        <f t="shared" ca="1" si="368"/>
        <v>27480</v>
      </c>
      <c r="X165" s="4">
        <f ca="1">SUMIFS(추출!$H$2:$H$55723,추출!$P$2:$P$55723,집계!$C165,추출!$D$2:$D$55723,집계!$D165,추출!$O$2:$O$55723,"유지*",추출!$F$2:$F$55723,집계!X$1,추출!$M$2:$M$55723,집계!X$2,추출!$J$2:$J$55723,"&lt;="&amp;VLOOKUP(X$2,환경!$A$3:$B$8,2),추출!$Q$2:$Q$55723,"B")</f>
        <v>27480</v>
      </c>
      <c r="Y165" s="4">
        <f ca="1">SUMIFS(추출!$H$2:$H$55723,추출!$P$2:$P$55723,집계!$C165,추출!$D$2:$D$55723,집계!$D165,추출!$O$2:$O$55723,"유지*",추출!$F$2:$F$55723,집계!Y$1,추출!$M$2:$M$55723,집계!Y$2,추출!$J$2:$J$55723,"&lt;="&amp;VLOOKUP(Y$2,환경!$A$3:$B$8,2),추출!$Q$2:$Q$55723,"B")</f>
        <v>0</v>
      </c>
      <c r="Z165" s="4">
        <f t="shared" ca="1" si="369"/>
        <v>27480</v>
      </c>
      <c r="AA165" s="25">
        <f t="shared" ca="1" si="370"/>
        <v>0</v>
      </c>
      <c r="AB165" s="4">
        <f ca="1">SUMIFS(추출!$H$2:$H$55723,추출!$P$2:$P$55723,집계!$C165,추출!$D$2:$D$55723,집계!$D165,추출!$O$2:$O$55723,"정상*",추출!$F$2:$F$55723,집계!AB$1,추출!$M$2:$M$55723,집계!AB$2,추출!$J$2:$J$55723,"&lt;="&amp;VLOOKUP(AB$2,환경!$A$3:$B$8,2),추출!$Q$2:$Q$55723,"A")</f>
        <v>0</v>
      </c>
      <c r="AC165" s="4">
        <f ca="1">SUMIFS(추출!$H$2:$H$55723,추출!$P$2:$P$55723,집계!$C165,추출!$D$2:$D$55723,집계!$D165,추출!$O$2:$O$55723,"정상*",추출!$F$2:$F$55723,집계!AC$1,추출!$M$2:$M$55723,집계!AC$2,추출!$J$2:$J$55723,"&lt;="&amp;VLOOKUP(AC$2,환경!$A$3:$B$8,2),추출!$Q$2:$Q$55723,"A")</f>
        <v>0</v>
      </c>
      <c r="AD165" s="4">
        <f t="shared" ca="1" si="498"/>
        <v>0</v>
      </c>
      <c r="AE165" s="25">
        <f t="shared" ca="1" si="270"/>
        <v>27480</v>
      </c>
    </row>
    <row r="166" spans="1:31">
      <c r="A166" s="4">
        <f>VLOOKUP($C166,환경!$T$3:$V$22,3,0)</f>
        <v>7</v>
      </c>
      <c r="B166" s="4" t="str">
        <f t="shared" ca="1" si="497"/>
        <v>직영</v>
      </c>
      <c r="C166" s="6" t="s">
        <v>28</v>
      </c>
      <c r="D166" s="7" t="s">
        <v>124</v>
      </c>
      <c r="E166" s="4">
        <f ca="1">SUMIFS(추출!$H$2:$H$55723,추출!$P$2:$P$55723,집계!$C166,추출!$D$2:$D$55723,집계!$D166,추출!$O$2:$O$55723,"정상*",추출!$F$2:$F$55723,집계!E$1,추출!$M$2:$M$55723,집계!E$2,추출!$J$2:$J$55723,"&lt;="&amp;VLOOKUP(E$2,환경!$A$3:$B$8,2),추출!$Q$2:$Q$55723,"A")</f>
        <v>109050</v>
      </c>
      <c r="F166" s="4">
        <f ca="1">SUMIFS(추출!$H$2:$H$55723,추출!$P$2:$P$55723,집계!$C166,추출!$D$2:$D$55723,집계!$D166,추출!$O$2:$O$55723,"정상*",추출!$F$2:$F$55723,집계!F$1,추출!$M$2:$M$55723,집계!F$2,추출!$J$2:$J$55723,"&lt;="&amp;VLOOKUP(F$2,환경!$A$3:$B$8,2),추출!$Q$2:$Q$55723,"A")</f>
        <v>0</v>
      </c>
      <c r="G166" s="4">
        <f t="shared" ca="1" si="360"/>
        <v>109050</v>
      </c>
      <c r="H166" s="4">
        <f ca="1">SUMIFS(추출!$H$2:$H$55723,추출!$P$2:$P$55723,집계!$C166,추출!$D$2:$D$55723,집계!$D166,추출!$O$2:$O$55723,"정상*",추출!$F$2:$F$55723,집계!H$1,추출!$M$2:$M$55723,집계!H$2,추출!$J$2:$J$55723,"&lt;="&amp;VLOOKUP(H$2,환경!$A$3:$B$8,2),추출!$Q$2:$Q$55723,"A")</f>
        <v>361273</v>
      </c>
      <c r="I166" s="4">
        <f ca="1">SUMIFS(추출!$H$2:$H$55723,추출!$P$2:$P$55723,집계!$C166,추출!$D$2:$D$55723,집계!$D166,추출!$O$2:$O$55723,"정상*",추출!$F$2:$F$55723,집계!I$1,추출!$M$2:$M$55723,집계!I$2,추출!$J$2:$J$55723,"&lt;="&amp;VLOOKUP(I$2,환경!$A$3:$B$8,2),추출!$Q$2:$Q$55723,"A")</f>
        <v>300000</v>
      </c>
      <c r="J166" s="4">
        <f t="shared" ca="1" si="361"/>
        <v>661273</v>
      </c>
      <c r="K166" s="25">
        <f t="shared" ca="1" si="362"/>
        <v>-552223</v>
      </c>
      <c r="L166" s="4">
        <f ca="1">SUMIFS(추출!$H$2:$H$55723,추출!$P$2:$P$55723,집계!$C166,추출!$D$2:$D$55723,집계!$D166,추출!$O$2:$O$55723,"정상*",추출!$F$2:$F$55723,집계!L$1,추출!$M$2:$M$55723,집계!L$2,추출!$J$2:$J$55723,"&lt;="&amp;VLOOKUP(L$2,환경!$A$3:$B$8,2),추출!$Q$2:$Q$55723,"A")</f>
        <v>200240</v>
      </c>
      <c r="M166" s="4">
        <f ca="1">SUMIFS(추출!$H$2:$H$55723,추출!$P$2:$P$55723,집계!$C166,추출!$D$2:$D$55723,집계!$D166,추출!$O$2:$O$55723,"정상*",추출!$F$2:$F$55723,집계!M$1,추출!$M$2:$M$55723,집계!M$2,추출!$J$2:$J$55723,"&lt;="&amp;VLOOKUP(M$2,환경!$A$3:$B$8,2),추출!$Q$2:$Q$55723,"A")</f>
        <v>26300</v>
      </c>
      <c r="N166" s="4">
        <f t="shared" ca="1" si="363"/>
        <v>226540</v>
      </c>
      <c r="O166" s="25">
        <f t="shared" ca="1" si="364"/>
        <v>-117490</v>
      </c>
      <c r="P166" s="4">
        <f ca="1">SUMIFS(추출!$H$2:$H$55723,추출!$P$2:$P$55723,집계!$C166,추출!$D$2:$D$55723,집계!$D166,추출!$O$2:$O$55723,"정상*",추출!$F$2:$F$55723,집계!P$1,추출!$M$2:$M$55723,집계!P$2,추출!$J$2:$J$55723,"&lt;="&amp;VLOOKUP(P$2,환경!$A$3:$B$8,2),추출!$Q$2:$Q$55723,"A")</f>
        <v>142030</v>
      </c>
      <c r="Q166" s="4">
        <f ca="1">SUMIFS(추출!$H$2:$H$55723,추출!$P$2:$P$55723,집계!$C166,추출!$D$2:$D$55723,집계!$D166,추출!$O$2:$O$55723,"정상*",추출!$F$2:$F$55723,집계!Q$1,추출!$M$2:$M$55723,집계!Q$2,추출!$J$2:$J$55723,"&lt;="&amp;VLOOKUP(Q$2,환경!$A$3:$B$8,2),추출!$Q$2:$Q$55723,"A")</f>
        <v>0</v>
      </c>
      <c r="R166" s="4">
        <f t="shared" ca="1" si="365"/>
        <v>142030</v>
      </c>
      <c r="S166" s="25">
        <f t="shared" ca="1" si="366"/>
        <v>-32980</v>
      </c>
      <c r="T166" s="4">
        <f ca="1">SUMIFS(추출!$H$2:$H$55723,추출!$P$2:$P$55723,집계!$C166,추출!$D$2:$D$55723,집계!$D166,추출!$O$2:$O$55723,"정상*",추출!$F$2:$F$55723,집계!T$1,추출!$M$2:$M$55723,집계!T$2,추출!$J$2:$J$55723,"&lt;="&amp;VLOOKUP(T$2,환경!$A$3:$B$8,2),추출!$Q$2:$Q$55723,"A")</f>
        <v>0</v>
      </c>
      <c r="U166" s="4">
        <f ca="1">SUMIFS(추출!$H$2:$H$55723,추출!$P$2:$P$55723,집계!$C166,추출!$D$2:$D$55723,집계!$D166,추출!$O$2:$O$55723,"정상*",추출!$F$2:$F$55723,집계!U$1,추출!$M$2:$M$55723,집계!U$2,추출!$J$2:$J$55723,"&lt;="&amp;VLOOKUP(U$2,환경!$A$3:$B$8,2),추출!$Q$2:$Q$55723,"A")</f>
        <v>134540</v>
      </c>
      <c r="V166" s="4">
        <f t="shared" ca="1" si="367"/>
        <v>134540</v>
      </c>
      <c r="W166" s="25">
        <f t="shared" ca="1" si="368"/>
        <v>-25490</v>
      </c>
      <c r="X166" s="4">
        <f ca="1">SUMIFS(추출!$H$2:$H$55723,추출!$P$2:$P$55723,집계!$C166,추출!$D$2:$D$55723,집계!$D166,추출!$O$2:$O$55723,"유지*",추출!$F$2:$F$55723,집계!X$1,추출!$M$2:$M$55723,집계!X$2,추출!$J$2:$J$55723,"&lt;="&amp;VLOOKUP(X$2,환경!$A$3:$B$8,2),추출!$Q$2:$Q$55723,"B")</f>
        <v>129050</v>
      </c>
      <c r="Y166" s="4">
        <f ca="1">SUMIFS(추출!$H$2:$H$55723,추출!$P$2:$P$55723,집계!$C166,추출!$D$2:$D$55723,집계!$D166,추출!$O$2:$O$55723,"유지*",추출!$F$2:$F$55723,집계!Y$1,추출!$M$2:$M$55723,집계!Y$2,추출!$J$2:$J$55723,"&lt;="&amp;VLOOKUP(Y$2,환경!$A$3:$B$8,2),추출!$Q$2:$Q$55723,"B")</f>
        <v>0</v>
      </c>
      <c r="Z166" s="4">
        <f t="shared" ca="1" si="369"/>
        <v>129050</v>
      </c>
      <c r="AA166" s="25">
        <f t="shared" ca="1" si="370"/>
        <v>-20000</v>
      </c>
      <c r="AB166" s="4">
        <f ca="1">SUMIFS(추출!$H$2:$H$55723,추출!$P$2:$P$55723,집계!$C166,추출!$D$2:$D$55723,집계!$D166,추출!$O$2:$O$55723,"정상*",추출!$F$2:$F$55723,집계!AB$1,추출!$M$2:$M$55723,집계!AB$2,추출!$J$2:$J$55723,"&lt;="&amp;VLOOKUP(AB$2,환경!$A$3:$B$8,2),추출!$Q$2:$Q$55723,"A")</f>
        <v>0</v>
      </c>
      <c r="AC166" s="4">
        <f ca="1">SUMIFS(추출!$H$2:$H$55723,추출!$P$2:$P$55723,집계!$C166,추출!$D$2:$D$55723,집계!$D166,추출!$O$2:$O$55723,"정상*",추출!$F$2:$F$55723,집계!AC$1,추출!$M$2:$M$55723,집계!AC$2,추출!$J$2:$J$55723,"&lt;="&amp;VLOOKUP(AC$2,환경!$A$3:$B$8,2),추출!$Q$2:$Q$55723,"A")</f>
        <v>0</v>
      </c>
      <c r="AD166" s="4">
        <f t="shared" ca="1" si="498"/>
        <v>0</v>
      </c>
      <c r="AE166" s="25">
        <f t="shared" ca="1" si="270"/>
        <v>109050</v>
      </c>
    </row>
    <row r="167" spans="1:31">
      <c r="A167" s="4">
        <f>VLOOKUP($C167,환경!$T$3:$V$22,3,0)</f>
        <v>7</v>
      </c>
      <c r="B167" s="4" t="str">
        <f t="shared" ca="1" si="497"/>
        <v>직영</v>
      </c>
      <c r="C167" s="6" t="s">
        <v>28</v>
      </c>
      <c r="D167" s="7" t="s">
        <v>129</v>
      </c>
      <c r="E167" s="4">
        <f ca="1">SUMIFS(추출!$H$2:$H$55723,추출!$P$2:$P$55723,집계!$C167,추출!$D$2:$D$55723,집계!$D167,추출!$O$2:$O$55723,"정상*",추출!$F$2:$F$55723,집계!E$1,추출!$M$2:$M$55723,집계!E$2,추출!$J$2:$J$55723,"&lt;="&amp;VLOOKUP(E$2,환경!$A$3:$B$8,2),추출!$Q$2:$Q$55723,"A")</f>
        <v>27000</v>
      </c>
      <c r="F167" s="4">
        <f ca="1">SUMIFS(추출!$H$2:$H$55723,추출!$P$2:$P$55723,집계!$C167,추출!$D$2:$D$55723,집계!$D167,추출!$O$2:$O$55723,"정상*",추출!$F$2:$F$55723,집계!F$1,추출!$M$2:$M$55723,집계!F$2,추출!$J$2:$J$55723,"&lt;="&amp;VLOOKUP(F$2,환경!$A$3:$B$8,2),추출!$Q$2:$Q$55723,"A")</f>
        <v>0</v>
      </c>
      <c r="G167" s="4">
        <f t="shared" ca="1" si="360"/>
        <v>27000</v>
      </c>
      <c r="H167" s="4">
        <f ca="1">SUMIFS(추출!$H$2:$H$55723,추출!$P$2:$P$55723,집계!$C167,추출!$D$2:$D$55723,집계!$D167,추출!$O$2:$O$55723,"정상*",추출!$F$2:$F$55723,집계!H$1,추출!$M$2:$M$55723,집계!H$2,추출!$J$2:$J$55723,"&lt;="&amp;VLOOKUP(H$2,환경!$A$3:$B$8,2),추출!$Q$2:$Q$55723,"A")</f>
        <v>259100</v>
      </c>
      <c r="I167" s="4">
        <f ca="1">SUMIFS(추출!$H$2:$H$55723,추출!$P$2:$P$55723,집계!$C167,추출!$D$2:$D$55723,집계!$D167,추출!$O$2:$O$55723,"정상*",추출!$F$2:$F$55723,집계!I$1,추출!$M$2:$M$55723,집계!I$2,추출!$J$2:$J$55723,"&lt;="&amp;VLOOKUP(I$2,환경!$A$3:$B$8,2),추출!$Q$2:$Q$55723,"A")</f>
        <v>0</v>
      </c>
      <c r="J167" s="4">
        <f t="shared" ca="1" si="361"/>
        <v>259100</v>
      </c>
      <c r="K167" s="25">
        <f t="shared" ca="1" si="362"/>
        <v>-232100</v>
      </c>
      <c r="L167" s="4">
        <f ca="1">SUMIFS(추출!$H$2:$H$55723,추출!$P$2:$P$55723,집계!$C167,추출!$D$2:$D$55723,집계!$D167,추출!$O$2:$O$55723,"정상*",추출!$F$2:$F$55723,집계!L$1,추출!$M$2:$M$55723,집계!L$2,추출!$J$2:$J$55723,"&lt;="&amp;VLOOKUP(L$2,환경!$A$3:$B$8,2),추출!$Q$2:$Q$55723,"A")</f>
        <v>485367</v>
      </c>
      <c r="M167" s="4">
        <f ca="1">SUMIFS(추출!$H$2:$H$55723,추출!$P$2:$P$55723,집계!$C167,추출!$D$2:$D$55723,집계!$D167,추출!$O$2:$O$55723,"정상*",추출!$F$2:$F$55723,집계!M$1,추출!$M$2:$M$55723,집계!M$2,추출!$J$2:$J$55723,"&lt;="&amp;VLOOKUP(M$2,환경!$A$3:$B$8,2),추출!$Q$2:$Q$55723,"A")</f>
        <v>0</v>
      </c>
      <c r="N167" s="4">
        <f t="shared" ca="1" si="363"/>
        <v>485367</v>
      </c>
      <c r="O167" s="25">
        <f t="shared" ca="1" si="364"/>
        <v>-458367</v>
      </c>
      <c r="P167" s="4">
        <f ca="1">SUMIFS(추출!$H$2:$H$55723,추출!$P$2:$P$55723,집계!$C167,추출!$D$2:$D$55723,집계!$D167,추출!$O$2:$O$55723,"정상*",추출!$F$2:$F$55723,집계!P$1,추출!$M$2:$M$55723,집계!P$2,추출!$J$2:$J$55723,"&lt;="&amp;VLOOKUP(P$2,환경!$A$3:$B$8,2),추출!$Q$2:$Q$55723,"A")</f>
        <v>279280</v>
      </c>
      <c r="Q167" s="4">
        <f ca="1">SUMIFS(추출!$H$2:$H$55723,추출!$P$2:$P$55723,집계!$C167,추출!$D$2:$D$55723,집계!$D167,추출!$O$2:$O$55723,"정상*",추출!$F$2:$F$55723,집계!Q$1,추출!$M$2:$M$55723,집계!Q$2,추출!$J$2:$J$55723,"&lt;="&amp;VLOOKUP(Q$2,환경!$A$3:$B$8,2),추출!$Q$2:$Q$55723,"A")</f>
        <v>0</v>
      </c>
      <c r="R167" s="4">
        <f t="shared" ca="1" si="365"/>
        <v>279280</v>
      </c>
      <c r="S167" s="25">
        <f t="shared" ca="1" si="366"/>
        <v>-252280</v>
      </c>
      <c r="T167" s="4">
        <f ca="1">SUMIFS(추출!$H$2:$H$55723,추출!$P$2:$P$55723,집계!$C167,추출!$D$2:$D$55723,집계!$D167,추출!$O$2:$O$55723,"정상*",추출!$F$2:$F$55723,집계!T$1,추출!$M$2:$M$55723,집계!T$2,추출!$J$2:$J$55723,"&lt;="&amp;VLOOKUP(T$2,환경!$A$3:$B$8,2),추출!$Q$2:$Q$55723,"A")</f>
        <v>208723</v>
      </c>
      <c r="U167" s="4">
        <f ca="1">SUMIFS(추출!$H$2:$H$55723,추출!$P$2:$P$55723,집계!$C167,추출!$D$2:$D$55723,집계!$D167,추출!$O$2:$O$55723,"정상*",추출!$F$2:$F$55723,집계!U$1,추출!$M$2:$M$55723,집계!U$2,추출!$J$2:$J$55723,"&lt;="&amp;VLOOKUP(U$2,환경!$A$3:$B$8,2),추출!$Q$2:$Q$55723,"A")</f>
        <v>0</v>
      </c>
      <c r="V167" s="4">
        <f t="shared" ca="1" si="367"/>
        <v>208723</v>
      </c>
      <c r="W167" s="25">
        <f t="shared" ca="1" si="368"/>
        <v>-181723</v>
      </c>
      <c r="X167" s="4">
        <f ca="1">SUMIFS(추출!$H$2:$H$55723,추출!$P$2:$P$55723,집계!$C167,추출!$D$2:$D$55723,집계!$D167,추출!$O$2:$O$55723,"유지*",추출!$F$2:$F$55723,집계!X$1,추출!$M$2:$M$55723,집계!X$2,추출!$J$2:$J$55723,"&lt;="&amp;VLOOKUP(X$2,환경!$A$3:$B$8,2),추출!$Q$2:$Q$55723,"B")</f>
        <v>50030</v>
      </c>
      <c r="Y167" s="4">
        <f ca="1">SUMIFS(추출!$H$2:$H$55723,추출!$P$2:$P$55723,집계!$C167,추출!$D$2:$D$55723,집계!$D167,추출!$O$2:$O$55723,"유지*",추출!$F$2:$F$55723,집계!Y$1,추출!$M$2:$M$55723,집계!Y$2,추출!$J$2:$J$55723,"&lt;="&amp;VLOOKUP(Y$2,환경!$A$3:$B$8,2),추출!$Q$2:$Q$55723,"B")</f>
        <v>0</v>
      </c>
      <c r="Z167" s="4">
        <f t="shared" ca="1" si="369"/>
        <v>50030</v>
      </c>
      <c r="AA167" s="25">
        <f t="shared" ca="1" si="370"/>
        <v>-23030</v>
      </c>
      <c r="AB167" s="4">
        <f ca="1">SUMIFS(추출!$H$2:$H$55723,추출!$P$2:$P$55723,집계!$C167,추출!$D$2:$D$55723,집계!$D167,추출!$O$2:$O$55723,"정상*",추출!$F$2:$F$55723,집계!AB$1,추출!$M$2:$M$55723,집계!AB$2,추출!$J$2:$J$55723,"&lt;="&amp;VLOOKUP(AB$2,환경!$A$3:$B$8,2),추출!$Q$2:$Q$55723,"A")</f>
        <v>0</v>
      </c>
      <c r="AC167" s="4">
        <f ca="1">SUMIFS(추출!$H$2:$H$55723,추출!$P$2:$P$55723,집계!$C167,추출!$D$2:$D$55723,집계!$D167,추출!$O$2:$O$55723,"정상*",추출!$F$2:$F$55723,집계!AC$1,추출!$M$2:$M$55723,집계!AC$2,추출!$J$2:$J$55723,"&lt;="&amp;VLOOKUP(AC$2,환경!$A$3:$B$8,2),추출!$Q$2:$Q$55723,"A")</f>
        <v>0</v>
      </c>
      <c r="AD167" s="4">
        <f t="shared" ca="1" si="498"/>
        <v>0</v>
      </c>
      <c r="AE167" s="25">
        <f t="shared" ca="1" si="270"/>
        <v>27000</v>
      </c>
    </row>
    <row r="168" spans="1:31">
      <c r="A168" s="4">
        <f>VLOOKUP($C168,환경!$T$3:$V$22,3,0)</f>
        <v>7</v>
      </c>
      <c r="B168" s="4" t="str">
        <f t="shared" ca="1" si="497"/>
        <v>직영</v>
      </c>
      <c r="C168" s="6" t="s">
        <v>28</v>
      </c>
      <c r="D168" s="7" t="s">
        <v>132</v>
      </c>
      <c r="E168" s="4">
        <f ca="1">SUMIFS(추출!$H$2:$H$55723,추출!$P$2:$P$55723,집계!$C168,추출!$D$2:$D$55723,집계!$D168,추출!$O$2:$O$55723,"정상*",추출!$F$2:$F$55723,집계!E$1,추출!$M$2:$M$55723,집계!E$2,추출!$J$2:$J$55723,"&lt;="&amp;VLOOKUP(E$2,환경!$A$3:$B$8,2),추출!$Q$2:$Q$55723,"A")</f>
        <v>202690</v>
      </c>
      <c r="F168" s="4">
        <f ca="1">SUMIFS(추출!$H$2:$H$55723,추출!$P$2:$P$55723,집계!$C168,추출!$D$2:$D$55723,집계!$D168,추출!$O$2:$O$55723,"정상*",추출!$F$2:$F$55723,집계!F$1,추출!$M$2:$M$55723,집계!F$2,추출!$J$2:$J$55723,"&lt;="&amp;VLOOKUP(F$2,환경!$A$3:$B$8,2),추출!$Q$2:$Q$55723,"A")</f>
        <v>0</v>
      </c>
      <c r="G168" s="4">
        <f t="shared" ca="1" si="360"/>
        <v>202690</v>
      </c>
      <c r="H168" s="4">
        <f ca="1">SUMIFS(추출!$H$2:$H$55723,추출!$P$2:$P$55723,집계!$C168,추출!$D$2:$D$55723,집계!$D168,추출!$O$2:$O$55723,"정상*",추출!$F$2:$F$55723,집계!H$1,추출!$M$2:$M$55723,집계!H$2,추출!$J$2:$J$55723,"&lt;="&amp;VLOOKUP(H$2,환경!$A$3:$B$8,2),추출!$Q$2:$Q$55723,"A")</f>
        <v>334563</v>
      </c>
      <c r="I168" s="4">
        <f ca="1">SUMIFS(추출!$H$2:$H$55723,추출!$P$2:$P$55723,집계!$C168,추출!$D$2:$D$55723,집계!$D168,추출!$O$2:$O$55723,"정상*",추출!$F$2:$F$55723,집계!I$1,추출!$M$2:$M$55723,집계!I$2,추출!$J$2:$J$55723,"&lt;="&amp;VLOOKUP(I$2,환경!$A$3:$B$8,2),추출!$Q$2:$Q$55723,"A")</f>
        <v>0</v>
      </c>
      <c r="J168" s="4">
        <f t="shared" ca="1" si="361"/>
        <v>334563</v>
      </c>
      <c r="K168" s="25">
        <f t="shared" ca="1" si="362"/>
        <v>-131873</v>
      </c>
      <c r="L168" s="4">
        <f ca="1">SUMIFS(추출!$H$2:$H$55723,추출!$P$2:$P$55723,집계!$C168,추출!$D$2:$D$55723,집계!$D168,추출!$O$2:$O$55723,"정상*",추출!$F$2:$F$55723,집계!L$1,추출!$M$2:$M$55723,집계!L$2,추출!$J$2:$J$55723,"&lt;="&amp;VLOOKUP(L$2,환경!$A$3:$B$8,2),추출!$Q$2:$Q$55723,"A")</f>
        <v>293048</v>
      </c>
      <c r="M168" s="4">
        <f ca="1">SUMIFS(추출!$H$2:$H$55723,추출!$P$2:$P$55723,집계!$C168,추출!$D$2:$D$55723,집계!$D168,추출!$O$2:$O$55723,"정상*",추출!$F$2:$F$55723,집계!M$1,추출!$M$2:$M$55723,집계!M$2,추출!$J$2:$J$55723,"&lt;="&amp;VLOOKUP(M$2,환경!$A$3:$B$8,2),추출!$Q$2:$Q$55723,"A")</f>
        <v>0</v>
      </c>
      <c r="N168" s="4">
        <f t="shared" ca="1" si="363"/>
        <v>293048</v>
      </c>
      <c r="O168" s="25">
        <f t="shared" ca="1" si="364"/>
        <v>-90358</v>
      </c>
      <c r="P168" s="4">
        <f ca="1">SUMIFS(추출!$H$2:$H$55723,추출!$P$2:$P$55723,집계!$C168,추출!$D$2:$D$55723,집계!$D168,추출!$O$2:$O$55723,"정상*",추출!$F$2:$F$55723,집계!P$1,추출!$M$2:$M$55723,집계!P$2,추출!$J$2:$J$55723,"&lt;="&amp;VLOOKUP(P$2,환경!$A$3:$B$8,2),추출!$Q$2:$Q$55723,"A")</f>
        <v>332510</v>
      </c>
      <c r="Q168" s="4">
        <f ca="1">SUMIFS(추출!$H$2:$H$55723,추출!$P$2:$P$55723,집계!$C168,추출!$D$2:$D$55723,집계!$D168,추출!$O$2:$O$55723,"정상*",추출!$F$2:$F$55723,집계!Q$1,추출!$M$2:$M$55723,집계!Q$2,추출!$J$2:$J$55723,"&lt;="&amp;VLOOKUP(Q$2,환경!$A$3:$B$8,2),추출!$Q$2:$Q$55723,"A")</f>
        <v>0</v>
      </c>
      <c r="R168" s="4">
        <f t="shared" ca="1" si="365"/>
        <v>332510</v>
      </c>
      <c r="S168" s="25">
        <f t="shared" ca="1" si="366"/>
        <v>-129820</v>
      </c>
      <c r="T168" s="4">
        <f ca="1">SUMIFS(추출!$H$2:$H$55723,추출!$P$2:$P$55723,집계!$C168,추출!$D$2:$D$55723,집계!$D168,추출!$O$2:$O$55723,"정상*",추출!$F$2:$F$55723,집계!T$1,추출!$M$2:$M$55723,집계!T$2,추출!$J$2:$J$55723,"&lt;="&amp;VLOOKUP(T$2,환경!$A$3:$B$8,2),추출!$Q$2:$Q$55723,"A")</f>
        <v>144340</v>
      </c>
      <c r="U168" s="4">
        <f ca="1">SUMIFS(추출!$H$2:$H$55723,추출!$P$2:$P$55723,집계!$C168,추출!$D$2:$D$55723,집계!$D168,추출!$O$2:$O$55723,"정상*",추출!$F$2:$F$55723,집계!U$1,추출!$M$2:$M$55723,집계!U$2,추출!$J$2:$J$55723,"&lt;="&amp;VLOOKUP(U$2,환경!$A$3:$B$8,2),추출!$Q$2:$Q$55723,"A")</f>
        <v>0</v>
      </c>
      <c r="V168" s="4">
        <f t="shared" ca="1" si="367"/>
        <v>144340</v>
      </c>
      <c r="W168" s="25">
        <f t="shared" ca="1" si="368"/>
        <v>58350</v>
      </c>
      <c r="X168" s="4">
        <f ca="1">SUMIFS(추출!$H$2:$H$55723,추출!$P$2:$P$55723,집계!$C168,추출!$D$2:$D$55723,집계!$D168,추출!$O$2:$O$55723,"유지*",추출!$F$2:$F$55723,집계!X$1,추출!$M$2:$M$55723,집계!X$2,추출!$J$2:$J$55723,"&lt;="&amp;VLOOKUP(X$2,환경!$A$3:$B$8,2),추출!$Q$2:$Q$55723,"B")</f>
        <v>202690</v>
      </c>
      <c r="Y168" s="4">
        <f ca="1">SUMIFS(추출!$H$2:$H$55723,추출!$P$2:$P$55723,집계!$C168,추출!$D$2:$D$55723,집계!$D168,추출!$O$2:$O$55723,"유지*",추출!$F$2:$F$55723,집계!Y$1,추출!$M$2:$M$55723,집계!Y$2,추출!$J$2:$J$55723,"&lt;="&amp;VLOOKUP(Y$2,환경!$A$3:$B$8,2),추출!$Q$2:$Q$55723,"B")</f>
        <v>0</v>
      </c>
      <c r="Z168" s="4">
        <f t="shared" ca="1" si="369"/>
        <v>202690</v>
      </c>
      <c r="AA168" s="25">
        <f t="shared" ca="1" si="370"/>
        <v>0</v>
      </c>
      <c r="AB168" s="4">
        <f ca="1">SUMIFS(추출!$H$2:$H$55723,추출!$P$2:$P$55723,집계!$C168,추출!$D$2:$D$55723,집계!$D168,추출!$O$2:$O$55723,"정상*",추출!$F$2:$F$55723,집계!AB$1,추출!$M$2:$M$55723,집계!AB$2,추출!$J$2:$J$55723,"&lt;="&amp;VLOOKUP(AB$2,환경!$A$3:$B$8,2),추출!$Q$2:$Q$55723,"A")</f>
        <v>0</v>
      </c>
      <c r="AC168" s="4">
        <f ca="1">SUMIFS(추출!$H$2:$H$55723,추출!$P$2:$P$55723,집계!$C168,추출!$D$2:$D$55723,집계!$D168,추출!$O$2:$O$55723,"정상*",추출!$F$2:$F$55723,집계!AC$1,추출!$M$2:$M$55723,집계!AC$2,추출!$J$2:$J$55723,"&lt;="&amp;VLOOKUP(AC$2,환경!$A$3:$B$8,2),추출!$Q$2:$Q$55723,"A")</f>
        <v>0</v>
      </c>
      <c r="AD168" s="4">
        <f t="shared" ca="1" si="498"/>
        <v>0</v>
      </c>
      <c r="AE168" s="25">
        <f t="shared" ca="1" si="270"/>
        <v>202690</v>
      </c>
    </row>
    <row r="169" spans="1:31">
      <c r="A169" s="4">
        <f>VLOOKUP($C169,환경!$T$3:$V$22,3,0)</f>
        <v>7</v>
      </c>
      <c r="B169" s="4" t="str">
        <f t="shared" ca="1" si="497"/>
        <v>직영</v>
      </c>
      <c r="C169" s="6" t="s">
        <v>28</v>
      </c>
      <c r="D169" s="7" t="s">
        <v>177</v>
      </c>
      <c r="E169" s="4">
        <f ca="1">SUMIFS(추출!$H$2:$H$55723,추출!$P$2:$P$55723,집계!$C169,추출!$D$2:$D$55723,집계!$D169,추출!$O$2:$O$55723,"정상*",추출!$F$2:$F$55723,집계!E$1,추출!$M$2:$M$55723,집계!E$2,추출!$J$2:$J$55723,"&lt;="&amp;VLOOKUP(E$2,환경!$A$3:$B$8,2),추출!$Q$2:$Q$55723,"A")</f>
        <v>25600</v>
      </c>
      <c r="F169" s="4">
        <f ca="1">SUMIFS(추출!$H$2:$H$55723,추출!$P$2:$P$55723,집계!$C169,추출!$D$2:$D$55723,집계!$D169,추출!$O$2:$O$55723,"정상*",추출!$F$2:$F$55723,집계!F$1,추출!$M$2:$M$55723,집계!F$2,추출!$J$2:$J$55723,"&lt;="&amp;VLOOKUP(F$2,환경!$A$3:$B$8,2),추출!$Q$2:$Q$55723,"A")</f>
        <v>0</v>
      </c>
      <c r="G169" s="4">
        <f t="shared" ca="1" si="360"/>
        <v>25600</v>
      </c>
      <c r="H169" s="4">
        <f ca="1">SUMIFS(추출!$H$2:$H$55723,추출!$P$2:$P$55723,집계!$C169,추출!$D$2:$D$55723,집계!$D169,추출!$O$2:$O$55723,"정상*",추출!$F$2:$F$55723,집계!H$1,추출!$M$2:$M$55723,집계!H$2,추출!$J$2:$J$55723,"&lt;="&amp;VLOOKUP(H$2,환경!$A$3:$B$8,2),추출!$Q$2:$Q$55723,"A")</f>
        <v>56000</v>
      </c>
      <c r="I169" s="4">
        <f ca="1">SUMIFS(추출!$H$2:$H$55723,추출!$P$2:$P$55723,집계!$C169,추출!$D$2:$D$55723,집계!$D169,추출!$O$2:$O$55723,"정상*",추출!$F$2:$F$55723,집계!I$1,추출!$M$2:$M$55723,집계!I$2,추출!$J$2:$J$55723,"&lt;="&amp;VLOOKUP(I$2,환경!$A$3:$B$8,2),추출!$Q$2:$Q$55723,"A")</f>
        <v>0</v>
      </c>
      <c r="J169" s="4">
        <f t="shared" ca="1" si="361"/>
        <v>56000</v>
      </c>
      <c r="K169" s="25">
        <f t="shared" ca="1" si="362"/>
        <v>-30400</v>
      </c>
      <c r="L169" s="4">
        <f ca="1">SUMIFS(추출!$H$2:$H$55723,추출!$P$2:$P$55723,집계!$C169,추출!$D$2:$D$55723,집계!$D169,추출!$O$2:$O$55723,"정상*",추출!$F$2:$F$55723,집계!L$1,추출!$M$2:$M$55723,집계!L$2,추출!$J$2:$J$55723,"&lt;="&amp;VLOOKUP(L$2,환경!$A$3:$B$8,2),추출!$Q$2:$Q$55723,"A")</f>
        <v>212200</v>
      </c>
      <c r="M169" s="4">
        <f ca="1">SUMIFS(추출!$H$2:$H$55723,추출!$P$2:$P$55723,집계!$C169,추출!$D$2:$D$55723,집계!$D169,추출!$O$2:$O$55723,"정상*",추출!$F$2:$F$55723,집계!M$1,추출!$M$2:$M$55723,집계!M$2,추출!$J$2:$J$55723,"&lt;="&amp;VLOOKUP(M$2,환경!$A$3:$B$8,2),추출!$Q$2:$Q$55723,"A")</f>
        <v>0</v>
      </c>
      <c r="N169" s="4">
        <f t="shared" ca="1" si="363"/>
        <v>212200</v>
      </c>
      <c r="O169" s="25">
        <f t="shared" ca="1" si="364"/>
        <v>-186600</v>
      </c>
      <c r="P169" s="4">
        <f ca="1">SUMIFS(추출!$H$2:$H$55723,추출!$P$2:$P$55723,집계!$C169,추출!$D$2:$D$55723,집계!$D169,추출!$O$2:$O$55723,"정상*",추출!$F$2:$F$55723,집계!P$1,추출!$M$2:$M$55723,집계!P$2,추출!$J$2:$J$55723,"&lt;="&amp;VLOOKUP(P$2,환경!$A$3:$B$8,2),추출!$Q$2:$Q$55723,"A")</f>
        <v>301000</v>
      </c>
      <c r="Q169" s="4">
        <f ca="1">SUMIFS(추출!$H$2:$H$55723,추출!$P$2:$P$55723,집계!$C169,추출!$D$2:$D$55723,집계!$D169,추출!$O$2:$O$55723,"정상*",추출!$F$2:$F$55723,집계!Q$1,추출!$M$2:$M$55723,집계!Q$2,추출!$J$2:$J$55723,"&lt;="&amp;VLOOKUP(Q$2,환경!$A$3:$B$8,2),추출!$Q$2:$Q$55723,"A")</f>
        <v>0</v>
      </c>
      <c r="R169" s="4">
        <f t="shared" ca="1" si="365"/>
        <v>301000</v>
      </c>
      <c r="S169" s="25">
        <f t="shared" ca="1" si="366"/>
        <v>-275400</v>
      </c>
      <c r="T169" s="4">
        <f ca="1">SUMIFS(추출!$H$2:$H$55723,추출!$P$2:$P$55723,집계!$C169,추출!$D$2:$D$55723,집계!$D169,추출!$O$2:$O$55723,"정상*",추출!$F$2:$F$55723,집계!T$1,추출!$M$2:$M$55723,집계!T$2,추출!$J$2:$J$55723,"&lt;="&amp;VLOOKUP(T$2,환경!$A$3:$B$8,2),추출!$Q$2:$Q$55723,"A")</f>
        <v>326200</v>
      </c>
      <c r="U169" s="4">
        <f ca="1">SUMIFS(추출!$H$2:$H$55723,추출!$P$2:$P$55723,집계!$C169,추출!$D$2:$D$55723,집계!$D169,추출!$O$2:$O$55723,"정상*",추출!$F$2:$F$55723,집계!U$1,추출!$M$2:$M$55723,집계!U$2,추출!$J$2:$J$55723,"&lt;="&amp;VLOOKUP(U$2,환경!$A$3:$B$8,2),추출!$Q$2:$Q$55723,"A")</f>
        <v>0</v>
      </c>
      <c r="V169" s="4">
        <f t="shared" ca="1" si="367"/>
        <v>326200</v>
      </c>
      <c r="W169" s="25">
        <f t="shared" ca="1" si="368"/>
        <v>-300600</v>
      </c>
      <c r="X169" s="4">
        <f ca="1">SUMIFS(추출!$H$2:$H$55723,추출!$P$2:$P$55723,집계!$C169,추출!$D$2:$D$55723,집계!$D169,추출!$O$2:$O$55723,"유지*",추출!$F$2:$F$55723,집계!X$1,추출!$M$2:$M$55723,집계!X$2,추출!$J$2:$J$55723,"&lt;="&amp;VLOOKUP(X$2,환경!$A$3:$B$8,2),추출!$Q$2:$Q$55723,"B")</f>
        <v>67060</v>
      </c>
      <c r="Y169" s="4">
        <f ca="1">SUMIFS(추출!$H$2:$H$55723,추출!$P$2:$P$55723,집계!$C169,추출!$D$2:$D$55723,집계!$D169,추출!$O$2:$O$55723,"유지*",추출!$F$2:$F$55723,집계!Y$1,추출!$M$2:$M$55723,집계!Y$2,추출!$J$2:$J$55723,"&lt;="&amp;VLOOKUP(Y$2,환경!$A$3:$B$8,2),추출!$Q$2:$Q$55723,"B")</f>
        <v>0</v>
      </c>
      <c r="Z169" s="4">
        <f t="shared" ca="1" si="369"/>
        <v>67060</v>
      </c>
      <c r="AA169" s="25">
        <f t="shared" ca="1" si="370"/>
        <v>-41460</v>
      </c>
      <c r="AB169" s="4">
        <f ca="1">SUMIFS(추출!$H$2:$H$55723,추출!$P$2:$P$55723,집계!$C169,추출!$D$2:$D$55723,집계!$D169,추출!$O$2:$O$55723,"정상*",추출!$F$2:$F$55723,집계!AB$1,추출!$M$2:$M$55723,집계!AB$2,추출!$J$2:$J$55723,"&lt;="&amp;VLOOKUP(AB$2,환경!$A$3:$B$8,2),추출!$Q$2:$Q$55723,"A")</f>
        <v>0</v>
      </c>
      <c r="AC169" s="4">
        <f ca="1">SUMIFS(추출!$H$2:$H$55723,추출!$P$2:$P$55723,집계!$C169,추출!$D$2:$D$55723,집계!$D169,추출!$O$2:$O$55723,"정상*",추출!$F$2:$F$55723,집계!AC$1,추출!$M$2:$M$55723,집계!AC$2,추출!$J$2:$J$55723,"&lt;="&amp;VLOOKUP(AC$2,환경!$A$3:$B$8,2),추출!$Q$2:$Q$55723,"A")</f>
        <v>0</v>
      </c>
      <c r="AD169" s="4">
        <f t="shared" ca="1" si="498"/>
        <v>0</v>
      </c>
      <c r="AE169" s="25">
        <f t="shared" ref="AE169:AE214" ca="1" si="598">G169-AD169</f>
        <v>25600</v>
      </c>
    </row>
    <row r="170" spans="1:31">
      <c r="A170" s="4">
        <f>VLOOKUP($C170,환경!$T$3:$V$22,3,0)</f>
        <v>7</v>
      </c>
      <c r="B170" s="4" t="str">
        <f t="shared" ca="1" si="497"/>
        <v>직영</v>
      </c>
      <c r="C170" s="6" t="s">
        <v>28</v>
      </c>
      <c r="D170" s="7" t="s">
        <v>133</v>
      </c>
      <c r="E170" s="4">
        <f ca="1">SUMIFS(추출!$H$2:$H$55723,추출!$P$2:$P$55723,집계!$C170,추출!$D$2:$D$55723,집계!$D170,추출!$O$2:$O$55723,"정상*",추출!$F$2:$F$55723,집계!E$1,추출!$M$2:$M$55723,집계!E$2,추출!$J$2:$J$55723,"&lt;="&amp;VLOOKUP(E$2,환경!$A$3:$B$8,2),추출!$Q$2:$Q$55723,"A")</f>
        <v>85588</v>
      </c>
      <c r="F170" s="4">
        <f ca="1">SUMIFS(추출!$H$2:$H$55723,추출!$P$2:$P$55723,집계!$C170,추출!$D$2:$D$55723,집계!$D170,추출!$O$2:$O$55723,"정상*",추출!$F$2:$F$55723,집계!F$1,추출!$M$2:$M$55723,집계!F$2,추출!$J$2:$J$55723,"&lt;="&amp;VLOOKUP(F$2,환경!$A$3:$B$8,2),추출!$Q$2:$Q$55723,"A")</f>
        <v>0</v>
      </c>
      <c r="G170" s="4">
        <f t="shared" ca="1" si="360"/>
        <v>85588</v>
      </c>
      <c r="H170" s="4">
        <f ca="1">SUMIFS(추출!$H$2:$H$55723,추출!$P$2:$P$55723,집계!$C170,추출!$D$2:$D$55723,집계!$D170,추출!$O$2:$O$55723,"정상*",추출!$F$2:$F$55723,집계!H$1,추출!$M$2:$M$55723,집계!H$2,추출!$J$2:$J$55723,"&lt;="&amp;VLOOKUP(H$2,환경!$A$3:$B$8,2),추출!$Q$2:$Q$55723,"A")</f>
        <v>237017</v>
      </c>
      <c r="I170" s="4">
        <f ca="1">SUMIFS(추출!$H$2:$H$55723,추출!$P$2:$P$55723,집계!$C170,추출!$D$2:$D$55723,집계!$D170,추출!$O$2:$O$55723,"정상*",추출!$F$2:$F$55723,집계!I$1,추출!$M$2:$M$55723,집계!I$2,추출!$J$2:$J$55723,"&lt;="&amp;VLOOKUP(I$2,환경!$A$3:$B$8,2),추출!$Q$2:$Q$55723,"A")</f>
        <v>0</v>
      </c>
      <c r="J170" s="4">
        <f t="shared" ca="1" si="361"/>
        <v>237017</v>
      </c>
      <c r="K170" s="25">
        <f t="shared" ca="1" si="362"/>
        <v>-151429</v>
      </c>
      <c r="L170" s="4">
        <f ca="1">SUMIFS(추출!$H$2:$H$55723,추출!$P$2:$P$55723,집계!$C170,추출!$D$2:$D$55723,집계!$D170,추출!$O$2:$O$55723,"정상*",추출!$F$2:$F$55723,집계!L$1,추출!$M$2:$M$55723,집계!L$2,추출!$J$2:$J$55723,"&lt;="&amp;VLOOKUP(L$2,환경!$A$3:$B$8,2),추출!$Q$2:$Q$55723,"A")</f>
        <v>210000</v>
      </c>
      <c r="M170" s="4">
        <f ca="1">SUMIFS(추출!$H$2:$H$55723,추출!$P$2:$P$55723,집계!$C170,추출!$D$2:$D$55723,집계!$D170,추출!$O$2:$O$55723,"정상*",추출!$F$2:$F$55723,집계!M$1,추출!$M$2:$M$55723,집계!M$2,추출!$J$2:$J$55723,"&lt;="&amp;VLOOKUP(M$2,환경!$A$3:$B$8,2),추출!$Q$2:$Q$55723,"A")</f>
        <v>0</v>
      </c>
      <c r="N170" s="4">
        <f t="shared" ca="1" si="363"/>
        <v>210000</v>
      </c>
      <c r="O170" s="25">
        <f t="shared" ca="1" si="364"/>
        <v>-124412</v>
      </c>
      <c r="P170" s="4">
        <f ca="1">SUMIFS(추출!$H$2:$H$55723,추출!$P$2:$P$55723,집계!$C170,추출!$D$2:$D$55723,집계!$D170,추출!$O$2:$O$55723,"정상*",추출!$F$2:$F$55723,집계!P$1,추출!$M$2:$M$55723,집계!P$2,추출!$J$2:$J$55723,"&lt;="&amp;VLOOKUP(P$2,환경!$A$3:$B$8,2),추출!$Q$2:$Q$55723,"A")</f>
        <v>110564</v>
      </c>
      <c r="Q170" s="4">
        <f ca="1">SUMIFS(추출!$H$2:$H$55723,추출!$P$2:$P$55723,집계!$C170,추출!$D$2:$D$55723,집계!$D170,추출!$O$2:$O$55723,"정상*",추출!$F$2:$F$55723,집계!Q$1,추출!$M$2:$M$55723,집계!Q$2,추출!$J$2:$J$55723,"&lt;="&amp;VLOOKUP(Q$2,환경!$A$3:$B$8,2),추출!$Q$2:$Q$55723,"A")</f>
        <v>0</v>
      </c>
      <c r="R170" s="4">
        <f t="shared" ca="1" si="365"/>
        <v>110564</v>
      </c>
      <c r="S170" s="25">
        <f t="shared" ca="1" si="366"/>
        <v>-24976</v>
      </c>
      <c r="T170" s="4">
        <f ca="1">SUMIFS(추출!$H$2:$H$55723,추출!$P$2:$P$55723,집계!$C170,추출!$D$2:$D$55723,집계!$D170,추출!$O$2:$O$55723,"정상*",추출!$F$2:$F$55723,집계!T$1,추출!$M$2:$M$55723,집계!T$2,추출!$J$2:$J$55723,"&lt;="&amp;VLOOKUP(T$2,환경!$A$3:$B$8,2),추출!$Q$2:$Q$55723,"A")</f>
        <v>36455</v>
      </c>
      <c r="U170" s="4">
        <f ca="1">SUMIFS(추출!$H$2:$H$55723,추출!$P$2:$P$55723,집계!$C170,추출!$D$2:$D$55723,집계!$D170,추출!$O$2:$O$55723,"정상*",추출!$F$2:$F$55723,집계!U$1,추출!$M$2:$M$55723,집계!U$2,추출!$J$2:$J$55723,"&lt;="&amp;VLOOKUP(U$2,환경!$A$3:$B$8,2),추출!$Q$2:$Q$55723,"A")</f>
        <v>0</v>
      </c>
      <c r="V170" s="4">
        <f t="shared" ca="1" si="367"/>
        <v>36455</v>
      </c>
      <c r="W170" s="25">
        <f t="shared" ca="1" si="368"/>
        <v>49133</v>
      </c>
      <c r="X170" s="4">
        <f ca="1">SUMIFS(추출!$H$2:$H$55723,추출!$P$2:$P$55723,집계!$C170,추출!$D$2:$D$55723,집계!$D170,추출!$O$2:$O$55723,"유지*",추출!$F$2:$F$55723,집계!X$1,추출!$M$2:$M$55723,집계!X$2,추출!$J$2:$J$55723,"&lt;="&amp;VLOOKUP(X$2,환경!$A$3:$B$8,2),추출!$Q$2:$Q$55723,"B")</f>
        <v>85588</v>
      </c>
      <c r="Y170" s="4">
        <f ca="1">SUMIFS(추출!$H$2:$H$55723,추출!$P$2:$P$55723,집계!$C170,추출!$D$2:$D$55723,집계!$D170,추출!$O$2:$O$55723,"유지*",추출!$F$2:$F$55723,집계!Y$1,추출!$M$2:$M$55723,집계!Y$2,추출!$J$2:$J$55723,"&lt;="&amp;VLOOKUP(Y$2,환경!$A$3:$B$8,2),추출!$Q$2:$Q$55723,"B")</f>
        <v>0</v>
      </c>
      <c r="Z170" s="4">
        <f t="shared" ca="1" si="369"/>
        <v>85588</v>
      </c>
      <c r="AA170" s="25">
        <f t="shared" ca="1" si="370"/>
        <v>0</v>
      </c>
      <c r="AB170" s="4">
        <f ca="1">SUMIFS(추출!$H$2:$H$55723,추출!$P$2:$P$55723,집계!$C170,추출!$D$2:$D$55723,집계!$D170,추출!$O$2:$O$55723,"정상*",추출!$F$2:$F$55723,집계!AB$1,추출!$M$2:$M$55723,집계!AB$2,추출!$J$2:$J$55723,"&lt;="&amp;VLOOKUP(AB$2,환경!$A$3:$B$8,2),추출!$Q$2:$Q$55723,"A")</f>
        <v>0</v>
      </c>
      <c r="AC170" s="4">
        <f ca="1">SUMIFS(추출!$H$2:$H$55723,추출!$P$2:$P$55723,집계!$C170,추출!$D$2:$D$55723,집계!$D170,추출!$O$2:$O$55723,"정상*",추출!$F$2:$F$55723,집계!AC$1,추출!$M$2:$M$55723,집계!AC$2,추출!$J$2:$J$55723,"&lt;="&amp;VLOOKUP(AC$2,환경!$A$3:$B$8,2),추출!$Q$2:$Q$55723,"A")</f>
        <v>0</v>
      </c>
      <c r="AD170" s="4">
        <f t="shared" ca="1" si="498"/>
        <v>0</v>
      </c>
      <c r="AE170" s="25">
        <f t="shared" ca="1" si="598"/>
        <v>85588</v>
      </c>
    </row>
    <row r="171" spans="1:31">
      <c r="A171" s="4">
        <f>VLOOKUP($C171,환경!$T$3:$V$22,3,0)</f>
        <v>7</v>
      </c>
      <c r="B171" s="4" t="str">
        <f t="shared" ca="1" si="497"/>
        <v>직영</v>
      </c>
      <c r="C171" s="6" t="s">
        <v>28</v>
      </c>
      <c r="D171" s="7" t="s">
        <v>94</v>
      </c>
      <c r="E171" s="4">
        <f ca="1">SUMIFS(추출!$H$2:$H$55723,추출!$P$2:$P$55723,집계!$C171,추출!$D$2:$D$55723,집계!$D171,추출!$O$2:$O$55723,"정상*",추출!$F$2:$F$55723,집계!E$1,추출!$M$2:$M$55723,집계!E$2,추출!$J$2:$J$55723,"&lt;="&amp;VLOOKUP(E$2,환경!$A$3:$B$8,2),추출!$Q$2:$Q$55723,"A")</f>
        <v>336331</v>
      </c>
      <c r="F171" s="4">
        <f ca="1">SUMIFS(추출!$H$2:$H$55723,추출!$P$2:$P$55723,집계!$C171,추출!$D$2:$D$55723,집계!$D171,추출!$O$2:$O$55723,"정상*",추출!$F$2:$F$55723,집계!F$1,추출!$M$2:$M$55723,집계!F$2,추출!$J$2:$J$55723,"&lt;="&amp;VLOOKUP(F$2,환경!$A$3:$B$8,2),추출!$Q$2:$Q$55723,"A")</f>
        <v>64455</v>
      </c>
      <c r="G171" s="4">
        <f t="shared" ca="1" si="360"/>
        <v>400786</v>
      </c>
      <c r="H171" s="4">
        <f ca="1">SUMIFS(추출!$H$2:$H$55723,추출!$P$2:$P$55723,집계!$C171,추출!$D$2:$D$55723,집계!$D171,추출!$O$2:$O$55723,"정상*",추출!$F$2:$F$55723,집계!H$1,추출!$M$2:$M$55723,집계!H$2,추출!$J$2:$J$55723,"&lt;="&amp;VLOOKUP(H$2,환경!$A$3:$B$8,2),추출!$Q$2:$Q$55723,"A")</f>
        <v>203050</v>
      </c>
      <c r="I171" s="4">
        <f ca="1">SUMIFS(추출!$H$2:$H$55723,추출!$P$2:$P$55723,집계!$C171,추출!$D$2:$D$55723,집계!$D171,추출!$O$2:$O$55723,"정상*",추출!$F$2:$F$55723,집계!I$1,추출!$M$2:$M$55723,집계!I$2,추출!$J$2:$J$55723,"&lt;="&amp;VLOOKUP(I$2,환경!$A$3:$B$8,2),추출!$Q$2:$Q$55723,"A")</f>
        <v>0</v>
      </c>
      <c r="J171" s="4">
        <f t="shared" ca="1" si="361"/>
        <v>203050</v>
      </c>
      <c r="K171" s="25">
        <f t="shared" ca="1" si="362"/>
        <v>197736</v>
      </c>
      <c r="L171" s="4">
        <f ca="1">SUMIFS(추출!$H$2:$H$55723,추출!$P$2:$P$55723,집계!$C171,추출!$D$2:$D$55723,집계!$D171,추출!$O$2:$O$55723,"정상*",추출!$F$2:$F$55723,집계!L$1,추출!$M$2:$M$55723,집계!L$2,추출!$J$2:$J$55723,"&lt;="&amp;VLOOKUP(L$2,환경!$A$3:$B$8,2),추출!$Q$2:$Q$55723,"A")</f>
        <v>72890</v>
      </c>
      <c r="M171" s="4">
        <f ca="1">SUMIFS(추출!$H$2:$H$55723,추출!$P$2:$P$55723,집계!$C171,추출!$D$2:$D$55723,집계!$D171,추출!$O$2:$O$55723,"정상*",추출!$F$2:$F$55723,집계!M$1,추출!$M$2:$M$55723,집계!M$2,추출!$J$2:$J$55723,"&lt;="&amp;VLOOKUP(M$2,환경!$A$3:$B$8,2),추출!$Q$2:$Q$55723,"A")</f>
        <v>0</v>
      </c>
      <c r="N171" s="4">
        <f t="shared" ca="1" si="363"/>
        <v>72890</v>
      </c>
      <c r="O171" s="25">
        <f t="shared" ca="1" si="364"/>
        <v>327896</v>
      </c>
      <c r="P171" s="4">
        <f ca="1">SUMIFS(추출!$H$2:$H$55723,추출!$P$2:$P$55723,집계!$C171,추출!$D$2:$D$55723,집계!$D171,추출!$O$2:$O$55723,"정상*",추출!$F$2:$F$55723,집계!P$1,추출!$M$2:$M$55723,집계!P$2,추출!$J$2:$J$55723,"&lt;="&amp;VLOOKUP(P$2,환경!$A$3:$B$8,2),추출!$Q$2:$Q$55723,"A")</f>
        <v>400880</v>
      </c>
      <c r="Q171" s="4">
        <f ca="1">SUMIFS(추출!$H$2:$H$55723,추출!$P$2:$P$55723,집계!$C171,추출!$D$2:$D$55723,집계!$D171,추출!$O$2:$O$55723,"정상*",추출!$F$2:$F$55723,집계!Q$1,추출!$M$2:$M$55723,집계!Q$2,추출!$J$2:$J$55723,"&lt;="&amp;VLOOKUP(Q$2,환경!$A$3:$B$8,2),추출!$Q$2:$Q$55723,"A")</f>
        <v>0</v>
      </c>
      <c r="R171" s="4">
        <f t="shared" ca="1" si="365"/>
        <v>400880</v>
      </c>
      <c r="S171" s="25">
        <f t="shared" ca="1" si="366"/>
        <v>-94</v>
      </c>
      <c r="T171" s="4">
        <f ca="1">SUMIFS(추출!$H$2:$H$55723,추출!$P$2:$P$55723,집계!$C171,추출!$D$2:$D$55723,집계!$D171,추출!$O$2:$O$55723,"정상*",추출!$F$2:$F$55723,집계!T$1,추출!$M$2:$M$55723,집계!T$2,추출!$J$2:$J$55723,"&lt;="&amp;VLOOKUP(T$2,환경!$A$3:$B$8,2),추출!$Q$2:$Q$55723,"A")</f>
        <v>205248</v>
      </c>
      <c r="U171" s="4">
        <f ca="1">SUMIFS(추출!$H$2:$H$55723,추출!$P$2:$P$55723,집계!$C171,추출!$D$2:$D$55723,집계!$D171,추출!$O$2:$O$55723,"정상*",추출!$F$2:$F$55723,집계!U$1,추출!$M$2:$M$55723,집계!U$2,추출!$J$2:$J$55723,"&lt;="&amp;VLOOKUP(U$2,환경!$A$3:$B$8,2),추출!$Q$2:$Q$55723,"A")</f>
        <v>68100</v>
      </c>
      <c r="V171" s="4">
        <f t="shared" ca="1" si="367"/>
        <v>273348</v>
      </c>
      <c r="W171" s="25">
        <f t="shared" ca="1" si="368"/>
        <v>127438</v>
      </c>
      <c r="X171" s="4">
        <f ca="1">SUMIFS(추출!$H$2:$H$55723,추출!$P$2:$P$55723,집계!$C171,추출!$D$2:$D$55723,집계!$D171,추출!$O$2:$O$55723,"유지*",추출!$F$2:$F$55723,집계!X$1,추출!$M$2:$M$55723,집계!X$2,추출!$J$2:$J$55723,"&lt;="&amp;VLOOKUP(X$2,환경!$A$3:$B$8,2),추출!$Q$2:$Q$55723,"B")</f>
        <v>359211</v>
      </c>
      <c r="Y171" s="4">
        <f ca="1">SUMIFS(추출!$H$2:$H$55723,추출!$P$2:$P$55723,집계!$C171,추출!$D$2:$D$55723,집계!$D171,추출!$O$2:$O$55723,"유지*",추출!$F$2:$F$55723,집계!Y$1,추출!$M$2:$M$55723,집계!Y$2,추출!$J$2:$J$55723,"&lt;="&amp;VLOOKUP(Y$2,환경!$A$3:$B$8,2),추출!$Q$2:$Q$55723,"B")</f>
        <v>64455</v>
      </c>
      <c r="Z171" s="4">
        <f t="shared" ca="1" si="369"/>
        <v>423666</v>
      </c>
      <c r="AA171" s="25">
        <f t="shared" ca="1" si="370"/>
        <v>-22880</v>
      </c>
      <c r="AB171" s="4">
        <f ca="1">SUMIFS(추출!$H$2:$H$55723,추출!$P$2:$P$55723,집계!$C171,추출!$D$2:$D$55723,집계!$D171,추출!$O$2:$O$55723,"정상*",추출!$F$2:$F$55723,집계!AB$1,추출!$M$2:$M$55723,집계!AB$2,추출!$J$2:$J$55723,"&lt;="&amp;VLOOKUP(AB$2,환경!$A$3:$B$8,2),추출!$Q$2:$Q$55723,"A")</f>
        <v>0</v>
      </c>
      <c r="AC171" s="4">
        <f ca="1">SUMIFS(추출!$H$2:$H$55723,추출!$P$2:$P$55723,집계!$C171,추출!$D$2:$D$55723,집계!$D171,추출!$O$2:$O$55723,"정상*",추출!$F$2:$F$55723,집계!AC$1,추출!$M$2:$M$55723,집계!AC$2,추출!$J$2:$J$55723,"&lt;="&amp;VLOOKUP(AC$2,환경!$A$3:$B$8,2),추출!$Q$2:$Q$55723,"A")</f>
        <v>0</v>
      </c>
      <c r="AD171" s="4">
        <f t="shared" ca="1" si="498"/>
        <v>0</v>
      </c>
      <c r="AE171" s="25">
        <f t="shared" ca="1" si="598"/>
        <v>400786</v>
      </c>
    </row>
    <row r="172" spans="1:31">
      <c r="A172" s="4">
        <f>VLOOKUP($C172,환경!$T$3:$V$22,3,0)</f>
        <v>8</v>
      </c>
      <c r="B172" s="4" t="str">
        <f t="shared" ca="1" si="497"/>
        <v>직영</v>
      </c>
      <c r="C172" s="6" t="s">
        <v>6</v>
      </c>
      <c r="D172" s="7" t="s">
        <v>205</v>
      </c>
      <c r="E172" s="4">
        <f ca="1">SUMIFS(추출!$H$2:$H$55723,추출!$P$2:$P$55723,집계!$C172,추출!$D$2:$D$55723,집계!$D172,추출!$O$2:$O$55723,"정상*",추출!$F$2:$F$55723,집계!E$1,추출!$M$2:$M$55723,집계!E$2,추출!$J$2:$J$55723,"&lt;="&amp;VLOOKUP(E$2,환경!$A$3:$B$8,2),추출!$Q$2:$Q$55723,"A")</f>
        <v>402927</v>
      </c>
      <c r="F172" s="4">
        <f ca="1">SUMIFS(추출!$H$2:$H$55723,추출!$P$2:$P$55723,집계!$C172,추출!$D$2:$D$55723,집계!$D172,추출!$O$2:$O$55723,"정상*",추출!$F$2:$F$55723,집계!F$1,추출!$M$2:$M$55723,집계!F$2,추출!$J$2:$J$55723,"&lt;="&amp;VLOOKUP(F$2,환경!$A$3:$B$8,2),추출!$Q$2:$Q$55723,"A")</f>
        <v>120495</v>
      </c>
      <c r="G172" s="4">
        <f t="shared" ca="1" si="360"/>
        <v>523422</v>
      </c>
      <c r="H172" s="4">
        <f ca="1">SUMIFS(추출!$H$2:$H$55723,추출!$P$2:$P$55723,집계!$C172,추출!$D$2:$D$55723,집계!$D172,추출!$O$2:$O$55723,"정상*",추출!$F$2:$F$55723,집계!H$1,추출!$M$2:$M$55723,집계!H$2,추출!$J$2:$J$55723,"&lt;="&amp;VLOOKUP(H$2,환경!$A$3:$B$8,2),추출!$Q$2:$Q$55723,"A")</f>
        <v>0</v>
      </c>
      <c r="I172" s="4">
        <f ca="1">SUMIFS(추출!$H$2:$H$55723,추출!$P$2:$P$55723,집계!$C172,추출!$D$2:$D$55723,집계!$D172,추출!$O$2:$O$55723,"정상*",추출!$F$2:$F$55723,집계!I$1,추출!$M$2:$M$55723,집계!I$2,추출!$J$2:$J$55723,"&lt;="&amp;VLOOKUP(I$2,환경!$A$3:$B$8,2),추출!$Q$2:$Q$55723,"A")</f>
        <v>0</v>
      </c>
      <c r="J172" s="4">
        <f t="shared" ca="1" si="361"/>
        <v>0</v>
      </c>
      <c r="K172" s="25">
        <f t="shared" ca="1" si="362"/>
        <v>523422</v>
      </c>
      <c r="L172" s="4">
        <f ca="1">SUMIFS(추출!$H$2:$H$55723,추출!$P$2:$P$55723,집계!$C172,추출!$D$2:$D$55723,집계!$D172,추출!$O$2:$O$55723,"정상*",추출!$F$2:$F$55723,집계!L$1,추출!$M$2:$M$55723,집계!L$2,추출!$J$2:$J$55723,"&lt;="&amp;VLOOKUP(L$2,환경!$A$3:$B$8,2),추출!$Q$2:$Q$55723,"A")</f>
        <v>265551</v>
      </c>
      <c r="M172" s="4">
        <f ca="1">SUMIFS(추출!$H$2:$H$55723,추출!$P$2:$P$55723,집계!$C172,추출!$D$2:$D$55723,집계!$D172,추출!$O$2:$O$55723,"정상*",추출!$F$2:$F$55723,집계!M$1,추출!$M$2:$M$55723,집계!M$2,추출!$J$2:$J$55723,"&lt;="&amp;VLOOKUP(M$2,환경!$A$3:$B$8,2),추출!$Q$2:$Q$55723,"A")</f>
        <v>87500</v>
      </c>
      <c r="N172" s="4">
        <f t="shared" ca="1" si="363"/>
        <v>353051</v>
      </c>
      <c r="O172" s="25">
        <f t="shared" ca="1" si="364"/>
        <v>170371</v>
      </c>
      <c r="P172" s="4">
        <f ca="1">SUMIFS(추출!$H$2:$H$55723,추출!$P$2:$P$55723,집계!$C172,추출!$D$2:$D$55723,집계!$D172,추출!$O$2:$O$55723,"정상*",추출!$F$2:$F$55723,집계!P$1,추출!$M$2:$M$55723,집계!P$2,추출!$J$2:$J$55723,"&lt;="&amp;VLOOKUP(P$2,환경!$A$3:$B$8,2),추출!$Q$2:$Q$55723,"A")</f>
        <v>413167</v>
      </c>
      <c r="Q172" s="4">
        <f ca="1">SUMIFS(추출!$H$2:$H$55723,추출!$P$2:$P$55723,집계!$C172,추출!$D$2:$D$55723,집계!$D172,추출!$O$2:$O$55723,"정상*",추출!$F$2:$F$55723,집계!Q$1,추출!$M$2:$M$55723,집계!Q$2,추출!$J$2:$J$55723,"&lt;="&amp;VLOOKUP(Q$2,환경!$A$3:$B$8,2),추출!$Q$2:$Q$55723,"A")</f>
        <v>335440</v>
      </c>
      <c r="R172" s="4">
        <f t="shared" ca="1" si="365"/>
        <v>748607</v>
      </c>
      <c r="S172" s="25">
        <f t="shared" ca="1" si="366"/>
        <v>-225185</v>
      </c>
      <c r="T172" s="4">
        <f ca="1">SUMIFS(추출!$H$2:$H$55723,추출!$P$2:$P$55723,집계!$C172,추출!$D$2:$D$55723,집계!$D172,추출!$O$2:$O$55723,"정상*",추출!$F$2:$F$55723,집계!T$1,추출!$M$2:$M$55723,집계!T$2,추출!$J$2:$J$55723,"&lt;="&amp;VLOOKUP(T$2,환경!$A$3:$B$8,2),추출!$Q$2:$Q$55723,"A")</f>
        <v>444531</v>
      </c>
      <c r="U172" s="4">
        <f ca="1">SUMIFS(추출!$H$2:$H$55723,추출!$P$2:$P$55723,집계!$C172,추출!$D$2:$D$55723,집계!$D172,추출!$O$2:$O$55723,"정상*",추출!$F$2:$F$55723,집계!U$1,추출!$M$2:$M$55723,집계!U$2,추출!$J$2:$J$55723,"&lt;="&amp;VLOOKUP(U$2,환경!$A$3:$B$8,2),추출!$Q$2:$Q$55723,"A")</f>
        <v>0</v>
      </c>
      <c r="V172" s="4">
        <f t="shared" ca="1" si="367"/>
        <v>444531</v>
      </c>
      <c r="W172" s="25">
        <f t="shared" ca="1" si="368"/>
        <v>78891</v>
      </c>
      <c r="X172" s="4">
        <f ca="1">SUMIFS(추출!$H$2:$H$55723,추출!$P$2:$P$55723,집계!$C172,추출!$D$2:$D$55723,집계!$D172,추출!$O$2:$O$55723,"유지*",추출!$F$2:$F$55723,집계!X$1,추출!$M$2:$M$55723,집계!X$2,추출!$J$2:$J$55723,"&lt;="&amp;VLOOKUP(X$2,환경!$A$3:$B$8,2),추출!$Q$2:$Q$55723,"B")</f>
        <v>532712</v>
      </c>
      <c r="Y172" s="4">
        <f ca="1">SUMIFS(추출!$H$2:$H$55723,추출!$P$2:$P$55723,집계!$C172,추출!$D$2:$D$55723,집계!$D172,추출!$O$2:$O$55723,"유지*",추출!$F$2:$F$55723,집계!Y$1,추출!$M$2:$M$55723,집계!Y$2,추출!$J$2:$J$55723,"&lt;="&amp;VLOOKUP(Y$2,환경!$A$3:$B$8,2),추출!$Q$2:$Q$55723,"B")</f>
        <v>120495</v>
      </c>
      <c r="Z172" s="4">
        <f t="shared" ca="1" si="369"/>
        <v>653207</v>
      </c>
      <c r="AA172" s="25">
        <f t="shared" ca="1" si="370"/>
        <v>-129785</v>
      </c>
      <c r="AB172" s="4">
        <f ca="1">SUMIFS(추출!$H$2:$H$55723,추출!$P$2:$P$55723,집계!$C172,추출!$D$2:$D$55723,집계!$D172,추출!$O$2:$O$55723,"정상*",추출!$F$2:$F$55723,집계!AB$1,추출!$M$2:$M$55723,집계!AB$2,추출!$J$2:$J$55723,"&lt;="&amp;VLOOKUP(AB$2,환경!$A$3:$B$8,2),추출!$Q$2:$Q$55723,"A")</f>
        <v>0</v>
      </c>
      <c r="AC172" s="4">
        <f ca="1">SUMIFS(추출!$H$2:$H$55723,추출!$P$2:$P$55723,집계!$C172,추출!$D$2:$D$55723,집계!$D172,추출!$O$2:$O$55723,"정상*",추출!$F$2:$F$55723,집계!AC$1,추출!$M$2:$M$55723,집계!AC$2,추출!$J$2:$J$55723,"&lt;="&amp;VLOOKUP(AC$2,환경!$A$3:$B$8,2),추출!$Q$2:$Q$55723,"A")</f>
        <v>0</v>
      </c>
      <c r="AD172" s="4">
        <f t="shared" ca="1" si="498"/>
        <v>0</v>
      </c>
      <c r="AE172" s="25">
        <f t="shared" ca="1" si="598"/>
        <v>523422</v>
      </c>
    </row>
    <row r="173" spans="1:31" s="2" customFormat="1">
      <c r="A173" s="4">
        <f>VLOOKUP($C173,환경!$T$3:$V$22,3,0)</f>
        <v>8</v>
      </c>
      <c r="B173" s="4" t="str">
        <f t="shared" ca="1" si="497"/>
        <v>직영</v>
      </c>
      <c r="C173" s="6" t="s">
        <v>6</v>
      </c>
      <c r="D173" s="7" t="s">
        <v>6862</v>
      </c>
      <c r="E173" s="4">
        <f ca="1">SUMIFS(추출!$H$2:$H$55723,추출!$P$2:$P$55723,집계!$C173,추출!$D$2:$D$55723,집계!$D173,추출!$O$2:$O$55723,"정상*",추출!$F$2:$F$55723,집계!E$1,추출!$M$2:$M$55723,집계!E$2,추출!$J$2:$J$55723,"&lt;="&amp;VLOOKUP(E$2,환경!$A$3:$B$8,2),추출!$Q$2:$Q$55723,"A")</f>
        <v>0</v>
      </c>
      <c r="F173" s="4">
        <f ca="1">SUMIFS(추출!$H$2:$H$55723,추출!$P$2:$P$55723,집계!$C173,추출!$D$2:$D$55723,집계!$D173,추출!$O$2:$O$55723,"정상*",추출!$F$2:$F$55723,집계!F$1,추출!$M$2:$M$55723,집계!F$2,추출!$J$2:$J$55723,"&lt;="&amp;VLOOKUP(F$2,환경!$A$3:$B$8,2),추출!$Q$2:$Q$55723,"A")</f>
        <v>0</v>
      </c>
      <c r="G173" s="4">
        <f t="shared" ref="G173" ca="1" si="599">SUM(E173:F173)</f>
        <v>0</v>
      </c>
      <c r="H173" s="4">
        <f ca="1">SUMIFS(추출!$H$2:$H$55723,추출!$P$2:$P$55723,집계!$C173,추출!$D$2:$D$55723,집계!$D173,추출!$O$2:$O$55723,"정상*",추출!$F$2:$F$55723,집계!H$1,추출!$M$2:$M$55723,집계!H$2,추출!$J$2:$J$55723,"&lt;="&amp;VLOOKUP(H$2,환경!$A$3:$B$8,2),추출!$Q$2:$Q$55723,"A")</f>
        <v>0</v>
      </c>
      <c r="I173" s="4">
        <f ca="1">SUMIFS(추출!$H$2:$H$55723,추출!$P$2:$P$55723,집계!$C173,추출!$D$2:$D$55723,집계!$D173,추출!$O$2:$O$55723,"정상*",추출!$F$2:$F$55723,집계!I$1,추출!$M$2:$M$55723,집계!I$2,추출!$J$2:$J$55723,"&lt;="&amp;VLOOKUP(I$2,환경!$A$3:$B$8,2),추출!$Q$2:$Q$55723,"A")</f>
        <v>0</v>
      </c>
      <c r="J173" s="4">
        <f t="shared" ref="J173" ca="1" si="600">SUM(H173:I173)</f>
        <v>0</v>
      </c>
      <c r="K173" s="25">
        <f t="shared" ref="K173" ca="1" si="601">G173-J173</f>
        <v>0</v>
      </c>
      <c r="L173" s="4">
        <f ca="1">SUMIFS(추출!$H$2:$H$55723,추출!$P$2:$P$55723,집계!$C173,추출!$D$2:$D$55723,집계!$D173,추출!$O$2:$O$55723,"정상*",추출!$F$2:$F$55723,집계!L$1,추출!$M$2:$M$55723,집계!L$2,추출!$J$2:$J$55723,"&lt;="&amp;VLOOKUP(L$2,환경!$A$3:$B$8,2),추출!$Q$2:$Q$55723,"A")</f>
        <v>0</v>
      </c>
      <c r="M173" s="4">
        <f ca="1">SUMIFS(추출!$H$2:$H$55723,추출!$P$2:$P$55723,집계!$C173,추출!$D$2:$D$55723,집계!$D173,추출!$O$2:$O$55723,"정상*",추출!$F$2:$F$55723,집계!M$1,추출!$M$2:$M$55723,집계!M$2,추출!$J$2:$J$55723,"&lt;="&amp;VLOOKUP(M$2,환경!$A$3:$B$8,2),추출!$Q$2:$Q$55723,"A")</f>
        <v>0</v>
      </c>
      <c r="N173" s="4">
        <f t="shared" ref="N173" ca="1" si="602">SUM(L173:M173)</f>
        <v>0</v>
      </c>
      <c r="O173" s="25">
        <f t="shared" ref="O173" ca="1" si="603">G173-N173</f>
        <v>0</v>
      </c>
      <c r="P173" s="4">
        <f ca="1">SUMIFS(추출!$H$2:$H$55723,추출!$P$2:$P$55723,집계!$C173,추출!$D$2:$D$55723,집계!$D173,추출!$O$2:$O$55723,"정상*",추출!$F$2:$F$55723,집계!P$1,추출!$M$2:$M$55723,집계!P$2,추출!$J$2:$J$55723,"&lt;="&amp;VLOOKUP(P$2,환경!$A$3:$B$8,2),추출!$Q$2:$Q$55723,"A")</f>
        <v>13017</v>
      </c>
      <c r="Q173" s="4">
        <f ca="1">SUMIFS(추출!$H$2:$H$55723,추출!$P$2:$P$55723,집계!$C173,추출!$D$2:$D$55723,집계!$D173,추출!$O$2:$O$55723,"정상*",추출!$F$2:$F$55723,집계!Q$1,추출!$M$2:$M$55723,집계!Q$2,추출!$J$2:$J$55723,"&lt;="&amp;VLOOKUP(Q$2,환경!$A$3:$B$8,2),추출!$Q$2:$Q$55723,"A")</f>
        <v>0</v>
      </c>
      <c r="R173" s="4">
        <f t="shared" ref="R173" ca="1" si="604">SUM(P173:Q173)</f>
        <v>13017</v>
      </c>
      <c r="S173" s="25">
        <f t="shared" ref="S173" ca="1" si="605">G173-R173</f>
        <v>-13017</v>
      </c>
      <c r="T173" s="4">
        <f ca="1">SUMIFS(추출!$H$2:$H$55723,추출!$P$2:$P$55723,집계!$C173,추출!$D$2:$D$55723,집계!$D173,추출!$O$2:$O$55723,"정상*",추출!$F$2:$F$55723,집계!T$1,추출!$M$2:$M$55723,집계!T$2,추출!$J$2:$J$55723,"&lt;="&amp;VLOOKUP(T$2,환경!$A$3:$B$8,2),추출!$Q$2:$Q$55723,"A")</f>
        <v>0</v>
      </c>
      <c r="U173" s="4">
        <f ca="1">SUMIFS(추출!$H$2:$H$55723,추출!$P$2:$P$55723,집계!$C173,추출!$D$2:$D$55723,집계!$D173,추출!$O$2:$O$55723,"정상*",추출!$F$2:$F$55723,집계!U$1,추출!$M$2:$M$55723,집계!U$2,추출!$J$2:$J$55723,"&lt;="&amp;VLOOKUP(U$2,환경!$A$3:$B$8,2),추출!$Q$2:$Q$55723,"A")</f>
        <v>0</v>
      </c>
      <c r="V173" s="4">
        <f t="shared" ref="V173" ca="1" si="606">SUM(T173:U173)</f>
        <v>0</v>
      </c>
      <c r="W173" s="25">
        <f t="shared" ref="W173" ca="1" si="607">G173-V173</f>
        <v>0</v>
      </c>
      <c r="X173" s="4">
        <f ca="1">SUMIFS(추출!$H$2:$H$55723,추출!$P$2:$P$55723,집계!$C173,추출!$D$2:$D$55723,집계!$D173,추출!$O$2:$O$55723,"유지*",추출!$F$2:$F$55723,집계!X$1,추출!$M$2:$M$55723,집계!X$2,추출!$J$2:$J$55723,"&lt;="&amp;VLOOKUP(X$2,환경!$A$3:$B$8,2),추출!$Q$2:$Q$55723,"B")</f>
        <v>0</v>
      </c>
      <c r="Y173" s="4">
        <f ca="1">SUMIFS(추출!$H$2:$H$55723,추출!$P$2:$P$55723,집계!$C173,추출!$D$2:$D$55723,집계!$D173,추출!$O$2:$O$55723,"유지*",추출!$F$2:$F$55723,집계!Y$1,추출!$M$2:$M$55723,집계!Y$2,추출!$J$2:$J$55723,"&lt;="&amp;VLOOKUP(Y$2,환경!$A$3:$B$8,2),추출!$Q$2:$Q$55723,"B")</f>
        <v>0</v>
      </c>
      <c r="Z173" s="4">
        <f t="shared" ref="Z173" ca="1" si="608">SUM(X173:Y173)</f>
        <v>0</v>
      </c>
      <c r="AA173" s="25">
        <f t="shared" ref="AA173" ca="1" si="609">G173-Z173</f>
        <v>0</v>
      </c>
      <c r="AB173" s="4">
        <f ca="1">SUMIFS(추출!$H$2:$H$55723,추출!$P$2:$P$55723,집계!$C173,추출!$D$2:$D$55723,집계!$D173,추출!$O$2:$O$55723,"정상*",추출!$F$2:$F$55723,집계!AB$1,추출!$M$2:$M$55723,집계!AB$2,추출!$J$2:$J$55723,"&lt;="&amp;VLOOKUP(AB$2,환경!$A$3:$B$8,2),추출!$Q$2:$Q$55723,"A")</f>
        <v>0</v>
      </c>
      <c r="AC173" s="4">
        <f ca="1">SUMIFS(추출!$H$2:$H$55723,추출!$P$2:$P$55723,집계!$C173,추출!$D$2:$D$55723,집계!$D173,추출!$O$2:$O$55723,"정상*",추출!$F$2:$F$55723,집계!AC$1,추출!$M$2:$M$55723,집계!AC$2,추출!$J$2:$J$55723,"&lt;="&amp;VLOOKUP(AC$2,환경!$A$3:$B$8,2),추출!$Q$2:$Q$55723,"A")</f>
        <v>0</v>
      </c>
      <c r="AD173" s="4">
        <f t="shared" ref="AD173" ca="1" si="610">SUM(AB173:AC173)</f>
        <v>0</v>
      </c>
      <c r="AE173" s="25">
        <f t="shared" ref="AE173" ca="1" si="611">G173-AD173</f>
        <v>0</v>
      </c>
    </row>
    <row r="174" spans="1:31" s="2" customFormat="1">
      <c r="A174" s="4">
        <f>VLOOKUP($C174,환경!$T$3:$V$22,3,0)</f>
        <v>8</v>
      </c>
      <c r="B174" s="4" t="str">
        <f t="shared" ca="1" si="497"/>
        <v>직영</v>
      </c>
      <c r="C174" s="6" t="s">
        <v>6</v>
      </c>
      <c r="D174" s="7" t="s">
        <v>998</v>
      </c>
      <c r="E174" s="4">
        <f ca="1">SUMIFS(추출!$H$2:$H$55723,추출!$P$2:$P$55723,집계!$C174,추출!$D$2:$D$55723,집계!$D174,추출!$O$2:$O$55723,"정상*",추출!$F$2:$F$55723,집계!E$1,추출!$M$2:$M$55723,집계!E$2,추출!$J$2:$J$55723,"&lt;="&amp;VLOOKUP(E$2,환경!$A$3:$B$8,2),추출!$Q$2:$Q$55723,"A")</f>
        <v>0</v>
      </c>
      <c r="F174" s="4">
        <f ca="1">SUMIFS(추출!$H$2:$H$55723,추출!$P$2:$P$55723,집계!$C174,추출!$D$2:$D$55723,집계!$D174,추출!$O$2:$O$55723,"정상*",추출!$F$2:$F$55723,집계!F$1,추출!$M$2:$M$55723,집계!F$2,추출!$J$2:$J$55723,"&lt;="&amp;VLOOKUP(F$2,환경!$A$3:$B$8,2),추출!$Q$2:$Q$55723,"A")</f>
        <v>0</v>
      </c>
      <c r="G174" s="4">
        <f t="shared" ref="G174" ca="1" si="612">SUM(E174:F174)</f>
        <v>0</v>
      </c>
      <c r="H174" s="4">
        <f ca="1">SUMIFS(추출!$H$2:$H$55723,추출!$P$2:$P$55723,집계!$C174,추출!$D$2:$D$55723,집계!$D174,추출!$O$2:$O$55723,"정상*",추출!$F$2:$F$55723,집계!H$1,추출!$M$2:$M$55723,집계!H$2,추출!$J$2:$J$55723,"&lt;="&amp;VLOOKUP(H$2,환경!$A$3:$B$8,2),추출!$Q$2:$Q$55723,"A")</f>
        <v>0</v>
      </c>
      <c r="I174" s="4">
        <f ca="1">SUMIFS(추출!$H$2:$H$55723,추출!$P$2:$P$55723,집계!$C174,추출!$D$2:$D$55723,집계!$D174,추출!$O$2:$O$55723,"정상*",추출!$F$2:$F$55723,집계!I$1,추출!$M$2:$M$55723,집계!I$2,추출!$J$2:$J$55723,"&lt;="&amp;VLOOKUP(I$2,환경!$A$3:$B$8,2),추출!$Q$2:$Q$55723,"A")</f>
        <v>0</v>
      </c>
      <c r="J174" s="4">
        <f t="shared" ref="J174" ca="1" si="613">SUM(H174:I174)</f>
        <v>0</v>
      </c>
      <c r="K174" s="25">
        <f t="shared" ref="K174" ca="1" si="614">G174-J174</f>
        <v>0</v>
      </c>
      <c r="L174" s="4">
        <f ca="1">SUMIFS(추출!$H$2:$H$55723,추출!$P$2:$P$55723,집계!$C174,추출!$D$2:$D$55723,집계!$D174,추출!$O$2:$O$55723,"정상*",추출!$F$2:$F$55723,집계!L$1,추출!$M$2:$M$55723,집계!L$2,추출!$J$2:$J$55723,"&lt;="&amp;VLOOKUP(L$2,환경!$A$3:$B$8,2),추출!$Q$2:$Q$55723,"A")</f>
        <v>55867</v>
      </c>
      <c r="M174" s="4">
        <f ca="1">SUMIFS(추출!$H$2:$H$55723,추출!$P$2:$P$55723,집계!$C174,추출!$D$2:$D$55723,집계!$D174,추출!$O$2:$O$55723,"정상*",추출!$F$2:$F$55723,집계!M$1,추출!$M$2:$M$55723,집계!M$2,추출!$J$2:$J$55723,"&lt;="&amp;VLOOKUP(M$2,환경!$A$3:$B$8,2),추출!$Q$2:$Q$55723,"A")</f>
        <v>0</v>
      </c>
      <c r="N174" s="4">
        <f t="shared" ref="N174" ca="1" si="615">SUM(L174:M174)</f>
        <v>55867</v>
      </c>
      <c r="O174" s="25">
        <f t="shared" ref="O174" ca="1" si="616">G174-N174</f>
        <v>-55867</v>
      </c>
      <c r="P174" s="4">
        <f ca="1">SUMIFS(추출!$H$2:$H$55723,추출!$P$2:$P$55723,집계!$C174,추출!$D$2:$D$55723,집계!$D174,추출!$O$2:$O$55723,"정상*",추출!$F$2:$F$55723,집계!P$1,추출!$M$2:$M$55723,집계!P$2,추출!$J$2:$J$55723,"&lt;="&amp;VLOOKUP(P$2,환경!$A$3:$B$8,2),추출!$Q$2:$Q$55723,"A")</f>
        <v>0</v>
      </c>
      <c r="Q174" s="4">
        <f ca="1">SUMIFS(추출!$H$2:$H$55723,추출!$P$2:$P$55723,집계!$C174,추출!$D$2:$D$55723,집계!$D174,추출!$O$2:$O$55723,"정상*",추출!$F$2:$F$55723,집계!Q$1,추출!$M$2:$M$55723,집계!Q$2,추출!$J$2:$J$55723,"&lt;="&amp;VLOOKUP(Q$2,환경!$A$3:$B$8,2),추출!$Q$2:$Q$55723,"A")</f>
        <v>0</v>
      </c>
      <c r="R174" s="4">
        <f t="shared" ref="R174" ca="1" si="617">SUM(P174:Q174)</f>
        <v>0</v>
      </c>
      <c r="S174" s="25">
        <f t="shared" ref="S174" ca="1" si="618">G174-R174</f>
        <v>0</v>
      </c>
      <c r="T174" s="4">
        <f ca="1">SUMIFS(추출!$H$2:$H$55723,추출!$P$2:$P$55723,집계!$C174,추출!$D$2:$D$55723,집계!$D174,추출!$O$2:$O$55723,"정상*",추출!$F$2:$F$55723,집계!T$1,추출!$M$2:$M$55723,집계!T$2,추출!$J$2:$J$55723,"&lt;="&amp;VLOOKUP(T$2,환경!$A$3:$B$8,2),추출!$Q$2:$Q$55723,"A")</f>
        <v>0</v>
      </c>
      <c r="U174" s="4">
        <f ca="1">SUMIFS(추출!$H$2:$H$55723,추출!$P$2:$P$55723,집계!$C174,추출!$D$2:$D$55723,집계!$D174,추출!$O$2:$O$55723,"정상*",추출!$F$2:$F$55723,집계!U$1,추출!$M$2:$M$55723,집계!U$2,추출!$J$2:$J$55723,"&lt;="&amp;VLOOKUP(U$2,환경!$A$3:$B$8,2),추출!$Q$2:$Q$55723,"A")</f>
        <v>0</v>
      </c>
      <c r="V174" s="4">
        <f t="shared" ref="V174" ca="1" si="619">SUM(T174:U174)</f>
        <v>0</v>
      </c>
      <c r="W174" s="25">
        <f t="shared" ref="W174" ca="1" si="620">G174-V174</f>
        <v>0</v>
      </c>
      <c r="X174" s="4">
        <f ca="1">SUMIFS(추출!$H$2:$H$55723,추출!$P$2:$P$55723,집계!$C174,추출!$D$2:$D$55723,집계!$D174,추출!$O$2:$O$55723,"유지*",추출!$F$2:$F$55723,집계!X$1,추출!$M$2:$M$55723,집계!X$2,추출!$J$2:$J$55723,"&lt;="&amp;VLOOKUP(X$2,환경!$A$3:$B$8,2),추출!$Q$2:$Q$55723,"B")</f>
        <v>0</v>
      </c>
      <c r="Y174" s="4">
        <f ca="1">SUMIFS(추출!$H$2:$H$55723,추출!$P$2:$P$55723,집계!$C174,추출!$D$2:$D$55723,집계!$D174,추출!$O$2:$O$55723,"유지*",추출!$F$2:$F$55723,집계!Y$1,추출!$M$2:$M$55723,집계!Y$2,추출!$J$2:$J$55723,"&lt;="&amp;VLOOKUP(Y$2,환경!$A$3:$B$8,2),추출!$Q$2:$Q$55723,"B")</f>
        <v>0</v>
      </c>
      <c r="Z174" s="4">
        <f t="shared" ref="Z174" ca="1" si="621">SUM(X174:Y174)</f>
        <v>0</v>
      </c>
      <c r="AA174" s="25">
        <f t="shared" ref="AA174" ca="1" si="622">G174-Z174</f>
        <v>0</v>
      </c>
      <c r="AB174" s="4">
        <f ca="1">SUMIFS(추출!$H$2:$H$55723,추출!$P$2:$P$55723,집계!$C174,추출!$D$2:$D$55723,집계!$D174,추출!$O$2:$O$55723,"정상*",추출!$F$2:$F$55723,집계!AB$1,추출!$M$2:$M$55723,집계!AB$2,추출!$J$2:$J$55723,"&lt;="&amp;VLOOKUP(AB$2,환경!$A$3:$B$8,2),추출!$Q$2:$Q$55723,"A")</f>
        <v>0</v>
      </c>
      <c r="AC174" s="4">
        <f ca="1">SUMIFS(추출!$H$2:$H$55723,추출!$P$2:$P$55723,집계!$C174,추출!$D$2:$D$55723,집계!$D174,추출!$O$2:$O$55723,"정상*",추출!$F$2:$F$55723,집계!AC$1,추출!$M$2:$M$55723,집계!AC$2,추출!$J$2:$J$55723,"&lt;="&amp;VLOOKUP(AC$2,환경!$A$3:$B$8,2),추출!$Q$2:$Q$55723,"A")</f>
        <v>0</v>
      </c>
      <c r="AD174" s="4">
        <f t="shared" ref="AD174" ca="1" si="623">SUM(AB174:AC174)</f>
        <v>0</v>
      </c>
      <c r="AE174" s="25">
        <f t="shared" ref="AE174" ca="1" si="624">G174-AD174</f>
        <v>0</v>
      </c>
    </row>
    <row r="175" spans="1:31" s="2" customFormat="1">
      <c r="A175" s="4">
        <f>VLOOKUP($C175,환경!$T$3:$V$22,3,0)</f>
        <v>8</v>
      </c>
      <c r="B175" s="4" t="str">
        <f t="shared" ca="1" si="497"/>
        <v>직영</v>
      </c>
      <c r="C175" s="6" t="s">
        <v>6</v>
      </c>
      <c r="D175" s="7" t="s">
        <v>645</v>
      </c>
      <c r="E175" s="4">
        <f ca="1">SUMIFS(추출!$H$2:$H$55723,추출!$P$2:$P$55723,집계!$C175,추출!$D$2:$D$55723,집계!$D175,추출!$O$2:$O$55723,"정상*",추출!$F$2:$F$55723,집계!E$1,추출!$M$2:$M$55723,집계!E$2,추출!$J$2:$J$55723,"&lt;="&amp;VLOOKUP(E$2,환경!$A$3:$B$8,2),추출!$Q$2:$Q$55723,"A")</f>
        <v>327561</v>
      </c>
      <c r="F175" s="4">
        <f ca="1">SUMIFS(추출!$H$2:$H$55723,추출!$P$2:$P$55723,집계!$C175,추출!$D$2:$D$55723,집계!$D175,추출!$O$2:$O$55723,"정상*",추출!$F$2:$F$55723,집계!F$1,추출!$M$2:$M$55723,집계!F$2,추출!$J$2:$J$55723,"&lt;="&amp;VLOOKUP(F$2,환경!$A$3:$B$8,2),추출!$Q$2:$Q$55723,"A")</f>
        <v>45323</v>
      </c>
      <c r="G175" s="4">
        <f t="shared" ref="G175" ca="1" si="625">SUM(E175:F175)</f>
        <v>372884</v>
      </c>
      <c r="H175" s="4">
        <f ca="1">SUMIFS(추출!$H$2:$H$55723,추출!$P$2:$P$55723,집계!$C175,추출!$D$2:$D$55723,집계!$D175,추출!$O$2:$O$55723,"정상*",추출!$F$2:$F$55723,집계!H$1,추출!$M$2:$M$55723,집계!H$2,추출!$J$2:$J$55723,"&lt;="&amp;VLOOKUP(H$2,환경!$A$3:$B$8,2),추출!$Q$2:$Q$55723,"A")</f>
        <v>290819</v>
      </c>
      <c r="I175" s="4">
        <f ca="1">SUMIFS(추출!$H$2:$H$55723,추출!$P$2:$P$55723,집계!$C175,추출!$D$2:$D$55723,집계!$D175,추출!$O$2:$O$55723,"정상*",추출!$F$2:$F$55723,집계!I$1,추출!$M$2:$M$55723,집계!I$2,추출!$J$2:$J$55723,"&lt;="&amp;VLOOKUP(I$2,환경!$A$3:$B$8,2),추출!$Q$2:$Q$55723,"A")</f>
        <v>187670</v>
      </c>
      <c r="J175" s="4">
        <f t="shared" ref="J175" ca="1" si="626">SUM(H175:I175)</f>
        <v>478489</v>
      </c>
      <c r="K175" s="25">
        <f t="shared" ref="K175" ca="1" si="627">G175-J175</f>
        <v>-105605</v>
      </c>
      <c r="L175" s="4">
        <f ca="1">SUMIFS(추출!$H$2:$H$55723,추출!$P$2:$P$55723,집계!$C175,추출!$D$2:$D$55723,집계!$D175,추출!$O$2:$O$55723,"정상*",추출!$F$2:$F$55723,집계!L$1,추출!$M$2:$M$55723,집계!L$2,추출!$J$2:$J$55723,"&lt;="&amp;VLOOKUP(L$2,환경!$A$3:$B$8,2),추출!$Q$2:$Q$55723,"A")</f>
        <v>757593</v>
      </c>
      <c r="M175" s="4">
        <f ca="1">SUMIFS(추출!$H$2:$H$55723,추출!$P$2:$P$55723,집계!$C175,추출!$D$2:$D$55723,집계!$D175,추출!$O$2:$O$55723,"정상*",추출!$F$2:$F$55723,집계!M$1,추출!$M$2:$M$55723,집계!M$2,추출!$J$2:$J$55723,"&lt;="&amp;VLOOKUP(M$2,환경!$A$3:$B$8,2),추출!$Q$2:$Q$55723,"A")</f>
        <v>31860</v>
      </c>
      <c r="N175" s="4">
        <f t="shared" ref="N175" ca="1" si="628">SUM(L175:M175)</f>
        <v>789453</v>
      </c>
      <c r="O175" s="25">
        <f t="shared" ref="O175" ca="1" si="629">G175-N175</f>
        <v>-416569</v>
      </c>
      <c r="P175" s="4">
        <f ca="1">SUMIFS(추출!$H$2:$H$55723,추출!$P$2:$P$55723,집계!$C175,추출!$D$2:$D$55723,집계!$D175,추출!$O$2:$O$55723,"정상*",추출!$F$2:$F$55723,집계!P$1,추출!$M$2:$M$55723,집계!P$2,추출!$J$2:$J$55723,"&lt;="&amp;VLOOKUP(P$2,환경!$A$3:$B$8,2),추출!$Q$2:$Q$55723,"A")</f>
        <v>1019292</v>
      </c>
      <c r="Q175" s="4">
        <f ca="1">SUMIFS(추출!$H$2:$H$55723,추출!$P$2:$P$55723,집계!$C175,추출!$D$2:$D$55723,집계!$D175,추출!$O$2:$O$55723,"정상*",추출!$F$2:$F$55723,집계!Q$1,추출!$M$2:$M$55723,집계!Q$2,추출!$J$2:$J$55723,"&lt;="&amp;VLOOKUP(Q$2,환경!$A$3:$B$8,2),추출!$Q$2:$Q$55723,"A")</f>
        <v>0</v>
      </c>
      <c r="R175" s="4">
        <f t="shared" ref="R175" ca="1" si="630">SUM(P175:Q175)</f>
        <v>1019292</v>
      </c>
      <c r="S175" s="25">
        <f t="shared" ref="S175" ca="1" si="631">G175-R175</f>
        <v>-646408</v>
      </c>
      <c r="T175" s="4">
        <f ca="1">SUMIFS(추출!$H$2:$H$55723,추출!$P$2:$P$55723,집계!$C175,추출!$D$2:$D$55723,집계!$D175,추출!$O$2:$O$55723,"정상*",추출!$F$2:$F$55723,집계!T$1,추출!$M$2:$M$55723,집계!T$2,추출!$J$2:$J$55723,"&lt;="&amp;VLOOKUP(T$2,환경!$A$3:$B$8,2),추출!$Q$2:$Q$55723,"A")</f>
        <v>576429</v>
      </c>
      <c r="U175" s="4">
        <f ca="1">SUMIFS(추출!$H$2:$H$55723,추출!$P$2:$P$55723,집계!$C175,추출!$D$2:$D$55723,집계!$D175,추출!$O$2:$O$55723,"정상*",추출!$F$2:$F$55723,집계!U$1,추출!$M$2:$M$55723,집계!U$2,추출!$J$2:$J$55723,"&lt;="&amp;VLOOKUP(U$2,환경!$A$3:$B$8,2),추출!$Q$2:$Q$55723,"A")</f>
        <v>101925</v>
      </c>
      <c r="V175" s="4">
        <f t="shared" ref="V175" ca="1" si="632">SUM(T175:U175)</f>
        <v>678354</v>
      </c>
      <c r="W175" s="25">
        <f t="shared" ref="W175" ca="1" si="633">G175-V175</f>
        <v>-305470</v>
      </c>
      <c r="X175" s="4">
        <f ca="1">SUMIFS(추출!$H$2:$H$55723,추출!$P$2:$P$55723,집계!$C175,추출!$D$2:$D$55723,집계!$D175,추출!$O$2:$O$55723,"유지*",추출!$F$2:$F$55723,집계!X$1,추출!$M$2:$M$55723,집계!X$2,추출!$J$2:$J$55723,"&lt;="&amp;VLOOKUP(X$2,환경!$A$3:$B$8,2),추출!$Q$2:$Q$55723,"B")</f>
        <v>327561</v>
      </c>
      <c r="Y175" s="4">
        <f ca="1">SUMIFS(추출!$H$2:$H$55723,추출!$P$2:$P$55723,집계!$C175,추출!$D$2:$D$55723,집계!$D175,추출!$O$2:$O$55723,"유지*",추출!$F$2:$F$55723,집계!Y$1,추출!$M$2:$M$55723,집계!Y$2,추출!$J$2:$J$55723,"&lt;="&amp;VLOOKUP(Y$2,환경!$A$3:$B$8,2),추출!$Q$2:$Q$55723,"B")</f>
        <v>45323</v>
      </c>
      <c r="Z175" s="4">
        <f t="shared" ref="Z175" ca="1" si="634">SUM(X175:Y175)</f>
        <v>372884</v>
      </c>
      <c r="AA175" s="25">
        <f t="shared" ref="AA175" ca="1" si="635">G175-Z175</f>
        <v>0</v>
      </c>
      <c r="AB175" s="4">
        <f ca="1">SUMIFS(추출!$H$2:$H$55723,추출!$P$2:$P$55723,집계!$C175,추출!$D$2:$D$55723,집계!$D175,추출!$O$2:$O$55723,"정상*",추출!$F$2:$F$55723,집계!AB$1,추출!$M$2:$M$55723,집계!AB$2,추출!$J$2:$J$55723,"&lt;="&amp;VLOOKUP(AB$2,환경!$A$3:$B$8,2),추출!$Q$2:$Q$55723,"A")</f>
        <v>0</v>
      </c>
      <c r="AC175" s="4">
        <f ca="1">SUMIFS(추출!$H$2:$H$55723,추출!$P$2:$P$55723,집계!$C175,추출!$D$2:$D$55723,집계!$D175,추출!$O$2:$O$55723,"정상*",추출!$F$2:$F$55723,집계!AC$1,추출!$M$2:$M$55723,집계!AC$2,추출!$J$2:$J$55723,"&lt;="&amp;VLOOKUP(AC$2,환경!$A$3:$B$8,2),추출!$Q$2:$Q$55723,"A")</f>
        <v>0</v>
      </c>
      <c r="AD175" s="4">
        <f t="shared" ref="AD175" ca="1" si="636">SUM(AB175:AC175)</f>
        <v>0</v>
      </c>
      <c r="AE175" s="25">
        <f t="shared" ref="AE175" ca="1" si="637">G175-AD175</f>
        <v>372884</v>
      </c>
    </row>
    <row r="176" spans="1:31" s="2" customFormat="1">
      <c r="A176" s="4">
        <f>VLOOKUP($C176,환경!$T$3:$V$22,3,0)</f>
        <v>8</v>
      </c>
      <c r="B176" s="4" t="str">
        <f t="shared" ca="1" si="497"/>
        <v>직영</v>
      </c>
      <c r="C176" s="6" t="s">
        <v>6</v>
      </c>
      <c r="D176" s="7" t="s">
        <v>640</v>
      </c>
      <c r="E176" s="4">
        <f ca="1">SUMIFS(추출!$H$2:$H$55723,추출!$P$2:$P$55723,집계!$C176,추출!$D$2:$D$55723,집계!$D176,추출!$O$2:$O$55723,"정상*",추출!$F$2:$F$55723,집계!E$1,추출!$M$2:$M$55723,집계!E$2,추출!$J$2:$J$55723,"&lt;="&amp;VLOOKUP(E$2,환경!$A$3:$B$8,2),추출!$Q$2:$Q$55723,"A")</f>
        <v>79980</v>
      </c>
      <c r="F176" s="4">
        <f ca="1">SUMIFS(추출!$H$2:$H$55723,추출!$P$2:$P$55723,집계!$C176,추출!$D$2:$D$55723,집계!$D176,추출!$O$2:$O$55723,"정상*",추출!$F$2:$F$55723,집계!F$1,추출!$M$2:$M$55723,집계!F$2,추출!$J$2:$J$55723,"&lt;="&amp;VLOOKUP(F$2,환경!$A$3:$B$8,2),추출!$Q$2:$Q$55723,"A")</f>
        <v>0</v>
      </c>
      <c r="G176" s="4">
        <f t="shared" ref="G176" ca="1" si="638">SUM(E176:F176)</f>
        <v>79980</v>
      </c>
      <c r="H176" s="4">
        <f ca="1">SUMIFS(추출!$H$2:$H$55723,추출!$P$2:$P$55723,집계!$C176,추출!$D$2:$D$55723,집계!$D176,추출!$O$2:$O$55723,"정상*",추출!$F$2:$F$55723,집계!H$1,추출!$M$2:$M$55723,집계!H$2,추출!$J$2:$J$55723,"&lt;="&amp;VLOOKUP(H$2,환경!$A$3:$B$8,2),추출!$Q$2:$Q$55723,"A")</f>
        <v>150000</v>
      </c>
      <c r="I176" s="4">
        <f ca="1">SUMIFS(추출!$H$2:$H$55723,추출!$P$2:$P$55723,집계!$C176,추출!$D$2:$D$55723,집계!$D176,추출!$O$2:$O$55723,"정상*",추출!$F$2:$F$55723,집계!I$1,추출!$M$2:$M$55723,집계!I$2,추출!$J$2:$J$55723,"&lt;="&amp;VLOOKUP(I$2,환경!$A$3:$B$8,2),추출!$Q$2:$Q$55723,"A")</f>
        <v>222915</v>
      </c>
      <c r="J176" s="4">
        <f t="shared" ref="J176" ca="1" si="639">SUM(H176:I176)</f>
        <v>372915</v>
      </c>
      <c r="K176" s="25">
        <f t="shared" ref="K176" ca="1" si="640">G176-J176</f>
        <v>-292935</v>
      </c>
      <c r="L176" s="4">
        <f ca="1">SUMIFS(추출!$H$2:$H$55723,추출!$P$2:$P$55723,집계!$C176,추출!$D$2:$D$55723,집계!$D176,추출!$O$2:$O$55723,"정상*",추출!$F$2:$F$55723,집계!L$1,추출!$M$2:$M$55723,집계!L$2,추출!$J$2:$J$55723,"&lt;="&amp;VLOOKUP(L$2,환경!$A$3:$B$8,2),추출!$Q$2:$Q$55723,"A")</f>
        <v>459047</v>
      </c>
      <c r="M176" s="4">
        <f ca="1">SUMIFS(추출!$H$2:$H$55723,추출!$P$2:$P$55723,집계!$C176,추출!$D$2:$D$55723,집계!$D176,추출!$O$2:$O$55723,"정상*",추출!$F$2:$F$55723,집계!M$1,추출!$M$2:$M$55723,집계!M$2,추출!$J$2:$J$55723,"&lt;="&amp;VLOOKUP(M$2,환경!$A$3:$B$8,2),추출!$Q$2:$Q$55723,"A")</f>
        <v>0</v>
      </c>
      <c r="N176" s="4">
        <f t="shared" ref="N176" ca="1" si="641">SUM(L176:M176)</f>
        <v>459047</v>
      </c>
      <c r="O176" s="25">
        <f t="shared" ref="O176" ca="1" si="642">G176-N176</f>
        <v>-379067</v>
      </c>
      <c r="P176" s="4">
        <f ca="1">SUMIFS(추출!$H$2:$H$55723,추출!$P$2:$P$55723,집계!$C176,추출!$D$2:$D$55723,집계!$D176,추출!$O$2:$O$55723,"정상*",추출!$F$2:$F$55723,집계!P$1,추출!$M$2:$M$55723,집계!P$2,추출!$J$2:$J$55723,"&lt;="&amp;VLOOKUP(P$2,환경!$A$3:$B$8,2),추출!$Q$2:$Q$55723,"A")</f>
        <v>168458</v>
      </c>
      <c r="Q176" s="4">
        <f ca="1">SUMIFS(추출!$H$2:$H$55723,추출!$P$2:$P$55723,집계!$C176,추출!$D$2:$D$55723,집계!$D176,추출!$O$2:$O$55723,"정상*",추출!$F$2:$F$55723,집계!Q$1,추출!$M$2:$M$55723,집계!Q$2,추출!$J$2:$J$55723,"&lt;="&amp;VLOOKUP(Q$2,환경!$A$3:$B$8,2),추출!$Q$2:$Q$55723,"A")</f>
        <v>0</v>
      </c>
      <c r="R176" s="4">
        <f t="shared" ref="R176" ca="1" si="643">SUM(P176:Q176)</f>
        <v>168458</v>
      </c>
      <c r="S176" s="25">
        <f t="shared" ref="S176" ca="1" si="644">G176-R176</f>
        <v>-88478</v>
      </c>
      <c r="T176" s="4">
        <f ca="1">SUMIFS(추출!$H$2:$H$55723,추출!$P$2:$P$55723,집계!$C176,추출!$D$2:$D$55723,집계!$D176,추출!$O$2:$O$55723,"정상*",추출!$F$2:$F$55723,집계!T$1,추출!$M$2:$M$55723,집계!T$2,추출!$J$2:$J$55723,"&lt;="&amp;VLOOKUP(T$2,환경!$A$3:$B$8,2),추출!$Q$2:$Q$55723,"A")</f>
        <v>201500</v>
      </c>
      <c r="U176" s="4">
        <f ca="1">SUMIFS(추출!$H$2:$H$55723,추출!$P$2:$P$55723,집계!$C176,추출!$D$2:$D$55723,집계!$D176,추출!$O$2:$O$55723,"정상*",추출!$F$2:$F$55723,집계!U$1,추출!$M$2:$M$55723,집계!U$2,추출!$J$2:$J$55723,"&lt;="&amp;VLOOKUP(U$2,환경!$A$3:$B$8,2),추출!$Q$2:$Q$55723,"A")</f>
        <v>0</v>
      </c>
      <c r="V176" s="4">
        <f t="shared" ref="V176" ca="1" si="645">SUM(T176:U176)</f>
        <v>201500</v>
      </c>
      <c r="W176" s="25">
        <f t="shared" ref="W176" ca="1" si="646">G176-V176</f>
        <v>-121520</v>
      </c>
      <c r="X176" s="4">
        <f ca="1">SUMIFS(추출!$H$2:$H$55723,추출!$P$2:$P$55723,집계!$C176,추출!$D$2:$D$55723,집계!$D176,추출!$O$2:$O$55723,"유지*",추출!$F$2:$F$55723,집계!X$1,추출!$M$2:$M$55723,집계!X$2,추출!$J$2:$J$55723,"&lt;="&amp;VLOOKUP(X$2,환경!$A$3:$B$8,2),추출!$Q$2:$Q$55723,"B")</f>
        <v>177960</v>
      </c>
      <c r="Y176" s="4">
        <f ca="1">SUMIFS(추출!$H$2:$H$55723,추출!$P$2:$P$55723,집계!$C176,추출!$D$2:$D$55723,집계!$D176,추출!$O$2:$O$55723,"유지*",추출!$F$2:$F$55723,집계!Y$1,추출!$M$2:$M$55723,집계!Y$2,추출!$J$2:$J$55723,"&lt;="&amp;VLOOKUP(Y$2,환경!$A$3:$B$8,2),추출!$Q$2:$Q$55723,"B")</f>
        <v>0</v>
      </c>
      <c r="Z176" s="4">
        <f t="shared" ref="Z176" ca="1" si="647">SUM(X176:Y176)</f>
        <v>177960</v>
      </c>
      <c r="AA176" s="25">
        <f t="shared" ref="AA176" ca="1" si="648">G176-Z176</f>
        <v>-97980</v>
      </c>
      <c r="AB176" s="4">
        <f ca="1">SUMIFS(추출!$H$2:$H$55723,추출!$P$2:$P$55723,집계!$C176,추출!$D$2:$D$55723,집계!$D176,추출!$O$2:$O$55723,"정상*",추출!$F$2:$F$55723,집계!AB$1,추출!$M$2:$M$55723,집계!AB$2,추출!$J$2:$J$55723,"&lt;="&amp;VLOOKUP(AB$2,환경!$A$3:$B$8,2),추출!$Q$2:$Q$55723,"A")</f>
        <v>0</v>
      </c>
      <c r="AC176" s="4">
        <f ca="1">SUMIFS(추출!$H$2:$H$55723,추출!$P$2:$P$55723,집계!$C176,추출!$D$2:$D$55723,집계!$D176,추출!$O$2:$O$55723,"정상*",추출!$F$2:$F$55723,집계!AC$1,추출!$M$2:$M$55723,집계!AC$2,추출!$J$2:$J$55723,"&lt;="&amp;VLOOKUP(AC$2,환경!$A$3:$B$8,2),추출!$Q$2:$Q$55723,"A")</f>
        <v>0</v>
      </c>
      <c r="AD176" s="4">
        <f t="shared" ref="AD176" ca="1" si="649">SUM(AB176:AC176)</f>
        <v>0</v>
      </c>
      <c r="AE176" s="25">
        <f t="shared" ref="AE176" ca="1" si="650">G176-AD176</f>
        <v>79980</v>
      </c>
    </row>
    <row r="177" spans="1:31" s="2" customFormat="1">
      <c r="A177" s="4">
        <f>VLOOKUP($C177,환경!$T$3:$V$22,3,0)</f>
        <v>8</v>
      </c>
      <c r="B177" s="4" t="str">
        <f t="shared" ca="1" si="497"/>
        <v>직영</v>
      </c>
      <c r="C177" s="6" t="s">
        <v>6</v>
      </c>
      <c r="D177" s="7" t="s">
        <v>591</v>
      </c>
      <c r="E177" s="4">
        <f ca="1">SUMIFS(추출!$H$2:$H$55723,추출!$P$2:$P$55723,집계!$C177,추출!$D$2:$D$55723,집계!$D177,추출!$O$2:$O$55723,"정상*",추출!$F$2:$F$55723,집계!E$1,추출!$M$2:$M$55723,집계!E$2,추출!$J$2:$J$55723,"&lt;="&amp;VLOOKUP(E$2,환경!$A$3:$B$8,2),추출!$Q$2:$Q$55723,"A")</f>
        <v>0</v>
      </c>
      <c r="F177" s="4">
        <f ca="1">SUMIFS(추출!$H$2:$H$55723,추출!$P$2:$P$55723,집계!$C177,추출!$D$2:$D$55723,집계!$D177,추출!$O$2:$O$55723,"정상*",추출!$F$2:$F$55723,집계!F$1,추출!$M$2:$M$55723,집계!F$2,추출!$J$2:$J$55723,"&lt;="&amp;VLOOKUP(F$2,환경!$A$3:$B$8,2),추출!$Q$2:$Q$55723,"A")</f>
        <v>0</v>
      </c>
      <c r="G177" s="4">
        <f t="shared" ref="G177" ca="1" si="651">SUM(E177:F177)</f>
        <v>0</v>
      </c>
      <c r="H177" s="4">
        <f ca="1">SUMIFS(추출!$H$2:$H$55723,추출!$P$2:$P$55723,집계!$C177,추출!$D$2:$D$55723,집계!$D177,추출!$O$2:$O$55723,"정상*",추출!$F$2:$F$55723,집계!H$1,추출!$M$2:$M$55723,집계!H$2,추출!$J$2:$J$55723,"&lt;="&amp;VLOOKUP(H$2,환경!$A$3:$B$8,2),추출!$Q$2:$Q$55723,"A")</f>
        <v>0</v>
      </c>
      <c r="I177" s="4">
        <f ca="1">SUMIFS(추출!$H$2:$H$55723,추출!$P$2:$P$55723,집계!$C177,추출!$D$2:$D$55723,집계!$D177,추출!$O$2:$O$55723,"정상*",추출!$F$2:$F$55723,집계!I$1,추출!$M$2:$M$55723,집계!I$2,추출!$J$2:$J$55723,"&lt;="&amp;VLOOKUP(I$2,환경!$A$3:$B$8,2),추출!$Q$2:$Q$55723,"A")</f>
        <v>0</v>
      </c>
      <c r="J177" s="4">
        <f t="shared" ref="J177" ca="1" si="652">SUM(H177:I177)</f>
        <v>0</v>
      </c>
      <c r="K177" s="25">
        <f t="shared" ref="K177" ca="1" si="653">G177-J177</f>
        <v>0</v>
      </c>
      <c r="L177" s="4">
        <f ca="1">SUMIFS(추출!$H$2:$H$55723,추출!$P$2:$P$55723,집계!$C177,추출!$D$2:$D$55723,집계!$D177,추출!$O$2:$O$55723,"정상*",추출!$F$2:$F$55723,집계!L$1,추출!$M$2:$M$55723,집계!L$2,추출!$J$2:$J$55723,"&lt;="&amp;VLOOKUP(L$2,환경!$A$3:$B$8,2),추출!$Q$2:$Q$55723,"A")</f>
        <v>134297</v>
      </c>
      <c r="M177" s="4">
        <f ca="1">SUMIFS(추출!$H$2:$H$55723,추출!$P$2:$P$55723,집계!$C177,추출!$D$2:$D$55723,집계!$D177,추출!$O$2:$O$55723,"정상*",추출!$F$2:$F$55723,집계!M$1,추출!$M$2:$M$55723,집계!M$2,추출!$J$2:$J$55723,"&lt;="&amp;VLOOKUP(M$2,환경!$A$3:$B$8,2),추출!$Q$2:$Q$55723,"A")</f>
        <v>0</v>
      </c>
      <c r="N177" s="4">
        <f t="shared" ref="N177" ca="1" si="654">SUM(L177:M177)</f>
        <v>134297</v>
      </c>
      <c r="O177" s="25">
        <f t="shared" ref="O177" ca="1" si="655">G177-N177</f>
        <v>-134297</v>
      </c>
      <c r="P177" s="4">
        <f ca="1">SUMIFS(추출!$H$2:$H$55723,추출!$P$2:$P$55723,집계!$C177,추출!$D$2:$D$55723,집계!$D177,추출!$O$2:$O$55723,"정상*",추출!$F$2:$F$55723,집계!P$1,추출!$M$2:$M$55723,집계!P$2,추출!$J$2:$J$55723,"&lt;="&amp;VLOOKUP(P$2,환경!$A$3:$B$8,2),추출!$Q$2:$Q$55723,"A")</f>
        <v>0</v>
      </c>
      <c r="Q177" s="4">
        <f ca="1">SUMIFS(추출!$H$2:$H$55723,추출!$P$2:$P$55723,집계!$C177,추출!$D$2:$D$55723,집계!$D177,추출!$O$2:$O$55723,"정상*",추출!$F$2:$F$55723,집계!Q$1,추출!$M$2:$M$55723,집계!Q$2,추출!$J$2:$J$55723,"&lt;="&amp;VLOOKUP(Q$2,환경!$A$3:$B$8,2),추출!$Q$2:$Q$55723,"A")</f>
        <v>0</v>
      </c>
      <c r="R177" s="4">
        <f t="shared" ref="R177" ca="1" si="656">SUM(P177:Q177)</f>
        <v>0</v>
      </c>
      <c r="S177" s="25">
        <f t="shared" ref="S177" ca="1" si="657">G177-R177</f>
        <v>0</v>
      </c>
      <c r="T177" s="4">
        <f ca="1">SUMIFS(추출!$H$2:$H$55723,추출!$P$2:$P$55723,집계!$C177,추출!$D$2:$D$55723,집계!$D177,추출!$O$2:$O$55723,"정상*",추출!$F$2:$F$55723,집계!T$1,추출!$M$2:$M$55723,집계!T$2,추출!$J$2:$J$55723,"&lt;="&amp;VLOOKUP(T$2,환경!$A$3:$B$8,2),추출!$Q$2:$Q$55723,"A")</f>
        <v>0</v>
      </c>
      <c r="U177" s="4">
        <f ca="1">SUMIFS(추출!$H$2:$H$55723,추출!$P$2:$P$55723,집계!$C177,추출!$D$2:$D$55723,집계!$D177,추출!$O$2:$O$55723,"정상*",추출!$F$2:$F$55723,집계!U$1,추출!$M$2:$M$55723,집계!U$2,추출!$J$2:$J$55723,"&lt;="&amp;VLOOKUP(U$2,환경!$A$3:$B$8,2),추출!$Q$2:$Q$55723,"A")</f>
        <v>0</v>
      </c>
      <c r="V177" s="4">
        <f t="shared" ref="V177" ca="1" si="658">SUM(T177:U177)</f>
        <v>0</v>
      </c>
      <c r="W177" s="25">
        <f t="shared" ref="W177" ca="1" si="659">G177-V177</f>
        <v>0</v>
      </c>
      <c r="X177" s="4">
        <f ca="1">SUMIFS(추출!$H$2:$H$55723,추출!$P$2:$P$55723,집계!$C177,추출!$D$2:$D$55723,집계!$D177,추출!$O$2:$O$55723,"유지*",추출!$F$2:$F$55723,집계!X$1,추출!$M$2:$M$55723,집계!X$2,추출!$J$2:$J$55723,"&lt;="&amp;VLOOKUP(X$2,환경!$A$3:$B$8,2),추출!$Q$2:$Q$55723,"B")</f>
        <v>0</v>
      </c>
      <c r="Y177" s="4">
        <f ca="1">SUMIFS(추출!$H$2:$H$55723,추출!$P$2:$P$55723,집계!$C177,추출!$D$2:$D$55723,집계!$D177,추출!$O$2:$O$55723,"유지*",추출!$F$2:$F$55723,집계!Y$1,추출!$M$2:$M$55723,집계!Y$2,추출!$J$2:$J$55723,"&lt;="&amp;VLOOKUP(Y$2,환경!$A$3:$B$8,2),추출!$Q$2:$Q$55723,"B")</f>
        <v>0</v>
      </c>
      <c r="Z177" s="4">
        <f t="shared" ref="Z177" ca="1" si="660">SUM(X177:Y177)</f>
        <v>0</v>
      </c>
      <c r="AA177" s="25">
        <f t="shared" ref="AA177" ca="1" si="661">G177-Z177</f>
        <v>0</v>
      </c>
      <c r="AB177" s="4">
        <f ca="1">SUMIFS(추출!$H$2:$H$55723,추출!$P$2:$P$55723,집계!$C177,추출!$D$2:$D$55723,집계!$D177,추출!$O$2:$O$55723,"정상*",추출!$F$2:$F$55723,집계!AB$1,추출!$M$2:$M$55723,집계!AB$2,추출!$J$2:$J$55723,"&lt;="&amp;VLOOKUP(AB$2,환경!$A$3:$B$8,2),추출!$Q$2:$Q$55723,"A")</f>
        <v>0</v>
      </c>
      <c r="AC177" s="4">
        <f ca="1">SUMIFS(추출!$H$2:$H$55723,추출!$P$2:$P$55723,집계!$C177,추출!$D$2:$D$55723,집계!$D177,추출!$O$2:$O$55723,"정상*",추출!$F$2:$F$55723,집계!AC$1,추출!$M$2:$M$55723,집계!AC$2,추출!$J$2:$J$55723,"&lt;="&amp;VLOOKUP(AC$2,환경!$A$3:$B$8,2),추출!$Q$2:$Q$55723,"A")</f>
        <v>0</v>
      </c>
      <c r="AD177" s="4">
        <f t="shared" ref="AD177" ca="1" si="662">SUM(AB177:AC177)</f>
        <v>0</v>
      </c>
      <c r="AE177" s="25">
        <f t="shared" ref="AE177" ca="1" si="663">G177-AD177</f>
        <v>0</v>
      </c>
    </row>
    <row r="178" spans="1:31" s="2" customFormat="1">
      <c r="A178" s="4">
        <f>VLOOKUP($C178,환경!$T$3:$V$22,3,0)</f>
        <v>8</v>
      </c>
      <c r="B178" s="4" t="str">
        <f t="shared" ca="1" si="497"/>
        <v>직영</v>
      </c>
      <c r="C178" s="6" t="s">
        <v>6</v>
      </c>
      <c r="D178" s="7" t="s">
        <v>550</v>
      </c>
      <c r="E178" s="4">
        <f ca="1">SUMIFS(추출!$H$2:$H$55723,추출!$P$2:$P$55723,집계!$C178,추출!$D$2:$D$55723,집계!$D178,추출!$O$2:$O$55723,"정상*",추출!$F$2:$F$55723,집계!E$1,추출!$M$2:$M$55723,집계!E$2,추출!$J$2:$J$55723,"&lt;="&amp;VLOOKUP(E$2,환경!$A$3:$B$8,2),추출!$Q$2:$Q$55723,"A")</f>
        <v>0</v>
      </c>
      <c r="F178" s="4">
        <f ca="1">SUMIFS(추출!$H$2:$H$55723,추출!$P$2:$P$55723,집계!$C178,추출!$D$2:$D$55723,집계!$D178,추출!$O$2:$O$55723,"정상*",추출!$F$2:$F$55723,집계!F$1,추출!$M$2:$M$55723,집계!F$2,추출!$J$2:$J$55723,"&lt;="&amp;VLOOKUP(F$2,환경!$A$3:$B$8,2),추출!$Q$2:$Q$55723,"A")</f>
        <v>0</v>
      </c>
      <c r="G178" s="4">
        <f t="shared" ref="G178" ca="1" si="664">SUM(E178:F178)</f>
        <v>0</v>
      </c>
      <c r="H178" s="4">
        <f ca="1">SUMIFS(추출!$H$2:$H$55723,추출!$P$2:$P$55723,집계!$C178,추출!$D$2:$D$55723,집계!$D178,추출!$O$2:$O$55723,"정상*",추출!$F$2:$F$55723,집계!H$1,추출!$M$2:$M$55723,집계!H$2,추출!$J$2:$J$55723,"&lt;="&amp;VLOOKUP(H$2,환경!$A$3:$B$8,2),추출!$Q$2:$Q$55723,"A")</f>
        <v>0</v>
      </c>
      <c r="I178" s="4">
        <f ca="1">SUMIFS(추출!$H$2:$H$55723,추출!$P$2:$P$55723,집계!$C178,추출!$D$2:$D$55723,집계!$D178,추출!$O$2:$O$55723,"정상*",추출!$F$2:$F$55723,집계!I$1,추출!$M$2:$M$55723,집계!I$2,추출!$J$2:$J$55723,"&lt;="&amp;VLOOKUP(I$2,환경!$A$3:$B$8,2),추출!$Q$2:$Q$55723,"A")</f>
        <v>0</v>
      </c>
      <c r="J178" s="4">
        <f t="shared" ref="J178" ca="1" si="665">SUM(H178:I178)</f>
        <v>0</v>
      </c>
      <c r="K178" s="25">
        <f t="shared" ref="K178" ca="1" si="666">G178-J178</f>
        <v>0</v>
      </c>
      <c r="L178" s="4">
        <f ca="1">SUMIFS(추출!$H$2:$H$55723,추출!$P$2:$P$55723,집계!$C178,추출!$D$2:$D$55723,집계!$D178,추출!$O$2:$O$55723,"정상*",추출!$F$2:$F$55723,집계!L$1,추출!$M$2:$M$55723,집계!L$2,추출!$J$2:$J$55723,"&lt;="&amp;VLOOKUP(L$2,환경!$A$3:$B$8,2),추출!$Q$2:$Q$55723,"A")</f>
        <v>0</v>
      </c>
      <c r="M178" s="4">
        <f ca="1">SUMIFS(추출!$H$2:$H$55723,추출!$P$2:$P$55723,집계!$C178,추출!$D$2:$D$55723,집계!$D178,추출!$O$2:$O$55723,"정상*",추출!$F$2:$F$55723,집계!M$1,추출!$M$2:$M$55723,집계!M$2,추출!$J$2:$J$55723,"&lt;="&amp;VLOOKUP(M$2,환경!$A$3:$B$8,2),추출!$Q$2:$Q$55723,"A")</f>
        <v>0</v>
      </c>
      <c r="N178" s="4">
        <f t="shared" ref="N178" ca="1" si="667">SUM(L178:M178)</f>
        <v>0</v>
      </c>
      <c r="O178" s="25">
        <f t="shared" ref="O178" ca="1" si="668">G178-N178</f>
        <v>0</v>
      </c>
      <c r="P178" s="4">
        <f ca="1">SUMIFS(추출!$H$2:$H$55723,추출!$P$2:$P$55723,집계!$C178,추출!$D$2:$D$55723,집계!$D178,추출!$O$2:$O$55723,"정상*",추출!$F$2:$F$55723,집계!P$1,추출!$M$2:$M$55723,집계!P$2,추출!$J$2:$J$55723,"&lt;="&amp;VLOOKUP(P$2,환경!$A$3:$B$8,2),추출!$Q$2:$Q$55723,"A")</f>
        <v>0</v>
      </c>
      <c r="Q178" s="4">
        <f ca="1">SUMIFS(추출!$H$2:$H$55723,추출!$P$2:$P$55723,집계!$C178,추출!$D$2:$D$55723,집계!$D178,추출!$O$2:$O$55723,"정상*",추출!$F$2:$F$55723,집계!Q$1,추출!$M$2:$M$55723,집계!Q$2,추출!$J$2:$J$55723,"&lt;="&amp;VLOOKUP(Q$2,환경!$A$3:$B$8,2),추출!$Q$2:$Q$55723,"A")</f>
        <v>0</v>
      </c>
      <c r="R178" s="4">
        <f t="shared" ref="R178" ca="1" si="669">SUM(P178:Q178)</f>
        <v>0</v>
      </c>
      <c r="S178" s="25">
        <f t="shared" ref="S178" ca="1" si="670">G178-R178</f>
        <v>0</v>
      </c>
      <c r="T178" s="4">
        <f ca="1">SUMIFS(추출!$H$2:$H$55723,추출!$P$2:$P$55723,집계!$C178,추출!$D$2:$D$55723,집계!$D178,추출!$O$2:$O$55723,"정상*",추출!$F$2:$F$55723,집계!T$1,추출!$M$2:$M$55723,집계!T$2,추출!$J$2:$J$55723,"&lt;="&amp;VLOOKUP(T$2,환경!$A$3:$B$8,2),추출!$Q$2:$Q$55723,"A")</f>
        <v>0</v>
      </c>
      <c r="U178" s="4">
        <f ca="1">SUMIFS(추출!$H$2:$H$55723,추출!$P$2:$P$55723,집계!$C178,추출!$D$2:$D$55723,집계!$D178,추출!$O$2:$O$55723,"정상*",추출!$F$2:$F$55723,집계!U$1,추출!$M$2:$M$55723,집계!U$2,추출!$J$2:$J$55723,"&lt;="&amp;VLOOKUP(U$2,환경!$A$3:$B$8,2),추출!$Q$2:$Q$55723,"A")</f>
        <v>0</v>
      </c>
      <c r="V178" s="4">
        <f t="shared" ref="V178" ca="1" si="671">SUM(T178:U178)</f>
        <v>0</v>
      </c>
      <c r="W178" s="25">
        <f t="shared" ref="W178" ca="1" si="672">G178-V178</f>
        <v>0</v>
      </c>
      <c r="X178" s="4">
        <f ca="1">SUMIFS(추출!$H$2:$H$55723,추출!$P$2:$P$55723,집계!$C178,추출!$D$2:$D$55723,집계!$D178,추출!$O$2:$O$55723,"유지*",추출!$F$2:$F$55723,집계!X$1,추출!$M$2:$M$55723,집계!X$2,추출!$J$2:$J$55723,"&lt;="&amp;VLOOKUP(X$2,환경!$A$3:$B$8,2),추출!$Q$2:$Q$55723,"B")</f>
        <v>0</v>
      </c>
      <c r="Y178" s="4">
        <f ca="1">SUMIFS(추출!$H$2:$H$55723,추출!$P$2:$P$55723,집계!$C178,추출!$D$2:$D$55723,집계!$D178,추출!$O$2:$O$55723,"유지*",추출!$F$2:$F$55723,집계!Y$1,추출!$M$2:$M$55723,집계!Y$2,추출!$J$2:$J$55723,"&lt;="&amp;VLOOKUP(Y$2,환경!$A$3:$B$8,2),추출!$Q$2:$Q$55723,"B")</f>
        <v>0</v>
      </c>
      <c r="Z178" s="4">
        <f t="shared" ref="Z178" ca="1" si="673">SUM(X178:Y178)</f>
        <v>0</v>
      </c>
      <c r="AA178" s="25">
        <f t="shared" ref="AA178" ca="1" si="674">G178-Z178</f>
        <v>0</v>
      </c>
      <c r="AB178" s="4">
        <f ca="1">SUMIFS(추출!$H$2:$H$55723,추출!$P$2:$P$55723,집계!$C178,추출!$D$2:$D$55723,집계!$D178,추출!$O$2:$O$55723,"정상*",추출!$F$2:$F$55723,집계!AB$1,추출!$M$2:$M$55723,집계!AB$2,추출!$J$2:$J$55723,"&lt;="&amp;VLOOKUP(AB$2,환경!$A$3:$B$8,2),추출!$Q$2:$Q$55723,"A")</f>
        <v>0</v>
      </c>
      <c r="AC178" s="4">
        <f ca="1">SUMIFS(추출!$H$2:$H$55723,추출!$P$2:$P$55723,집계!$C178,추출!$D$2:$D$55723,집계!$D178,추출!$O$2:$O$55723,"정상*",추출!$F$2:$F$55723,집계!AC$1,추출!$M$2:$M$55723,집계!AC$2,추출!$J$2:$J$55723,"&lt;="&amp;VLOOKUP(AC$2,환경!$A$3:$B$8,2),추출!$Q$2:$Q$55723,"A")</f>
        <v>0</v>
      </c>
      <c r="AD178" s="4">
        <f t="shared" ref="AD178" ca="1" si="675">SUM(AB178:AC178)</f>
        <v>0</v>
      </c>
      <c r="AE178" s="25">
        <f t="shared" ref="AE178" ca="1" si="676">G178-AD178</f>
        <v>0</v>
      </c>
    </row>
    <row r="179" spans="1:31" s="2" customFormat="1">
      <c r="A179" s="4">
        <f>VLOOKUP($C179,환경!$T$3:$V$22,3,0)</f>
        <v>8</v>
      </c>
      <c r="B179" s="4" t="str">
        <f t="shared" ca="1" si="497"/>
        <v>직영</v>
      </c>
      <c r="C179" s="6" t="s">
        <v>6</v>
      </c>
      <c r="D179" s="7" t="s">
        <v>524</v>
      </c>
      <c r="E179" s="4">
        <f ca="1">SUMIFS(추출!$H$2:$H$55723,추출!$P$2:$P$55723,집계!$C179,추출!$D$2:$D$55723,집계!$D179,추출!$O$2:$O$55723,"정상*",추출!$F$2:$F$55723,집계!E$1,추출!$M$2:$M$55723,집계!E$2,추출!$J$2:$J$55723,"&lt;="&amp;VLOOKUP(E$2,환경!$A$3:$B$8,2),추출!$Q$2:$Q$55723,"A")</f>
        <v>0</v>
      </c>
      <c r="F179" s="4">
        <f ca="1">SUMIFS(추출!$H$2:$H$55723,추출!$P$2:$P$55723,집계!$C179,추출!$D$2:$D$55723,집계!$D179,추출!$O$2:$O$55723,"정상*",추출!$F$2:$F$55723,집계!F$1,추출!$M$2:$M$55723,집계!F$2,추출!$J$2:$J$55723,"&lt;="&amp;VLOOKUP(F$2,환경!$A$3:$B$8,2),추출!$Q$2:$Q$55723,"A")</f>
        <v>0</v>
      </c>
      <c r="G179" s="4">
        <f t="shared" ref="G179" ca="1" si="677">SUM(E179:F179)</f>
        <v>0</v>
      </c>
      <c r="H179" s="4">
        <f ca="1">SUMIFS(추출!$H$2:$H$55723,추출!$P$2:$P$55723,집계!$C179,추출!$D$2:$D$55723,집계!$D179,추출!$O$2:$O$55723,"정상*",추출!$F$2:$F$55723,집계!H$1,추출!$M$2:$M$55723,집계!H$2,추출!$J$2:$J$55723,"&lt;="&amp;VLOOKUP(H$2,환경!$A$3:$B$8,2),추출!$Q$2:$Q$55723,"A")</f>
        <v>0</v>
      </c>
      <c r="I179" s="4">
        <f ca="1">SUMIFS(추출!$H$2:$H$55723,추출!$P$2:$P$55723,집계!$C179,추출!$D$2:$D$55723,집계!$D179,추출!$O$2:$O$55723,"정상*",추출!$F$2:$F$55723,집계!I$1,추출!$M$2:$M$55723,집계!I$2,추출!$J$2:$J$55723,"&lt;="&amp;VLOOKUP(I$2,환경!$A$3:$B$8,2),추출!$Q$2:$Q$55723,"A")</f>
        <v>0</v>
      </c>
      <c r="J179" s="4">
        <f t="shared" ref="J179" ca="1" si="678">SUM(H179:I179)</f>
        <v>0</v>
      </c>
      <c r="K179" s="25">
        <f t="shared" ref="K179" ca="1" si="679">G179-J179</f>
        <v>0</v>
      </c>
      <c r="L179" s="4">
        <f ca="1">SUMIFS(추출!$H$2:$H$55723,추출!$P$2:$P$55723,집계!$C179,추출!$D$2:$D$55723,집계!$D179,추출!$O$2:$O$55723,"정상*",추출!$F$2:$F$55723,집계!L$1,추출!$M$2:$M$55723,집계!L$2,추출!$J$2:$J$55723,"&lt;="&amp;VLOOKUP(L$2,환경!$A$3:$B$8,2),추출!$Q$2:$Q$55723,"A")</f>
        <v>0</v>
      </c>
      <c r="M179" s="4">
        <f ca="1">SUMIFS(추출!$H$2:$H$55723,추출!$P$2:$P$55723,집계!$C179,추출!$D$2:$D$55723,집계!$D179,추출!$O$2:$O$55723,"정상*",추출!$F$2:$F$55723,집계!M$1,추출!$M$2:$M$55723,집계!M$2,추출!$J$2:$J$55723,"&lt;="&amp;VLOOKUP(M$2,환경!$A$3:$B$8,2),추출!$Q$2:$Q$55723,"A")</f>
        <v>0</v>
      </c>
      <c r="N179" s="4">
        <f t="shared" ref="N179" ca="1" si="680">SUM(L179:M179)</f>
        <v>0</v>
      </c>
      <c r="O179" s="25">
        <f t="shared" ref="O179" ca="1" si="681">G179-N179</f>
        <v>0</v>
      </c>
      <c r="P179" s="4">
        <f ca="1">SUMIFS(추출!$H$2:$H$55723,추출!$P$2:$P$55723,집계!$C179,추출!$D$2:$D$55723,집계!$D179,추출!$O$2:$O$55723,"정상*",추출!$F$2:$F$55723,집계!P$1,추출!$M$2:$M$55723,집계!P$2,추출!$J$2:$J$55723,"&lt;="&amp;VLOOKUP(P$2,환경!$A$3:$B$8,2),추출!$Q$2:$Q$55723,"A")</f>
        <v>0</v>
      </c>
      <c r="Q179" s="4">
        <f ca="1">SUMIFS(추출!$H$2:$H$55723,추출!$P$2:$P$55723,집계!$C179,추출!$D$2:$D$55723,집계!$D179,추출!$O$2:$O$55723,"정상*",추출!$F$2:$F$55723,집계!Q$1,추출!$M$2:$M$55723,집계!Q$2,추출!$J$2:$J$55723,"&lt;="&amp;VLOOKUP(Q$2,환경!$A$3:$B$8,2),추출!$Q$2:$Q$55723,"A")</f>
        <v>0</v>
      </c>
      <c r="R179" s="4">
        <f t="shared" ref="R179" ca="1" si="682">SUM(P179:Q179)</f>
        <v>0</v>
      </c>
      <c r="S179" s="25">
        <f t="shared" ref="S179" ca="1" si="683">G179-R179</f>
        <v>0</v>
      </c>
      <c r="T179" s="4">
        <f ca="1">SUMIFS(추출!$H$2:$H$55723,추출!$P$2:$P$55723,집계!$C179,추출!$D$2:$D$55723,집계!$D179,추출!$O$2:$O$55723,"정상*",추출!$F$2:$F$55723,집계!T$1,추출!$M$2:$M$55723,집계!T$2,추출!$J$2:$J$55723,"&lt;="&amp;VLOOKUP(T$2,환경!$A$3:$B$8,2),추출!$Q$2:$Q$55723,"A")</f>
        <v>0</v>
      </c>
      <c r="U179" s="4">
        <f ca="1">SUMIFS(추출!$H$2:$H$55723,추출!$P$2:$P$55723,집계!$C179,추출!$D$2:$D$55723,집계!$D179,추출!$O$2:$O$55723,"정상*",추출!$F$2:$F$55723,집계!U$1,추출!$M$2:$M$55723,집계!U$2,추출!$J$2:$J$55723,"&lt;="&amp;VLOOKUP(U$2,환경!$A$3:$B$8,2),추출!$Q$2:$Q$55723,"A")</f>
        <v>0</v>
      </c>
      <c r="V179" s="4">
        <f t="shared" ref="V179" ca="1" si="684">SUM(T179:U179)</f>
        <v>0</v>
      </c>
      <c r="W179" s="25">
        <f t="shared" ref="W179" ca="1" si="685">G179-V179</f>
        <v>0</v>
      </c>
      <c r="X179" s="4">
        <f ca="1">SUMIFS(추출!$H$2:$H$55723,추출!$P$2:$P$55723,집계!$C179,추출!$D$2:$D$55723,집계!$D179,추출!$O$2:$O$55723,"유지*",추출!$F$2:$F$55723,집계!X$1,추출!$M$2:$M$55723,집계!X$2,추출!$J$2:$J$55723,"&lt;="&amp;VLOOKUP(X$2,환경!$A$3:$B$8,2),추출!$Q$2:$Q$55723,"B")</f>
        <v>0</v>
      </c>
      <c r="Y179" s="4">
        <f ca="1">SUMIFS(추출!$H$2:$H$55723,추출!$P$2:$P$55723,집계!$C179,추출!$D$2:$D$55723,집계!$D179,추출!$O$2:$O$55723,"유지*",추출!$F$2:$F$55723,집계!Y$1,추출!$M$2:$M$55723,집계!Y$2,추출!$J$2:$J$55723,"&lt;="&amp;VLOOKUP(Y$2,환경!$A$3:$B$8,2),추출!$Q$2:$Q$55723,"B")</f>
        <v>0</v>
      </c>
      <c r="Z179" s="4">
        <f t="shared" ref="Z179" ca="1" si="686">SUM(X179:Y179)</f>
        <v>0</v>
      </c>
      <c r="AA179" s="25">
        <f t="shared" ref="AA179" ca="1" si="687">G179-Z179</f>
        <v>0</v>
      </c>
      <c r="AB179" s="4">
        <f ca="1">SUMIFS(추출!$H$2:$H$55723,추출!$P$2:$P$55723,집계!$C179,추출!$D$2:$D$55723,집계!$D179,추출!$O$2:$O$55723,"정상*",추출!$F$2:$F$55723,집계!AB$1,추출!$M$2:$M$55723,집계!AB$2,추출!$J$2:$J$55723,"&lt;="&amp;VLOOKUP(AB$2,환경!$A$3:$B$8,2),추출!$Q$2:$Q$55723,"A")</f>
        <v>0</v>
      </c>
      <c r="AC179" s="4">
        <f ca="1">SUMIFS(추출!$H$2:$H$55723,추출!$P$2:$P$55723,집계!$C179,추출!$D$2:$D$55723,집계!$D179,추출!$O$2:$O$55723,"정상*",추출!$F$2:$F$55723,집계!AC$1,추출!$M$2:$M$55723,집계!AC$2,추출!$J$2:$J$55723,"&lt;="&amp;VLOOKUP(AC$2,환경!$A$3:$B$8,2),추출!$Q$2:$Q$55723,"A")</f>
        <v>0</v>
      </c>
      <c r="AD179" s="4">
        <f t="shared" ref="AD179" ca="1" si="688">SUM(AB179:AC179)</f>
        <v>0</v>
      </c>
      <c r="AE179" s="25">
        <f t="shared" ca="1" si="598"/>
        <v>0</v>
      </c>
    </row>
    <row r="180" spans="1:31" s="2" customFormat="1">
      <c r="A180" s="4">
        <f>VLOOKUP($C180,환경!$T$3:$V$22,3,0)</f>
        <v>8</v>
      </c>
      <c r="B180" s="4" t="str">
        <f t="shared" ca="1" si="497"/>
        <v>직영</v>
      </c>
      <c r="C180" s="6" t="s">
        <v>6</v>
      </c>
      <c r="D180" s="7" t="s">
        <v>452</v>
      </c>
      <c r="E180" s="4">
        <f ca="1">SUMIFS(추출!$H$2:$H$55723,추출!$P$2:$P$55723,집계!$C180,추출!$D$2:$D$55723,집계!$D180,추출!$O$2:$O$55723,"정상*",추출!$F$2:$F$55723,집계!E$1,추출!$M$2:$M$55723,집계!E$2,추출!$J$2:$J$55723,"&lt;="&amp;VLOOKUP(E$2,환경!$A$3:$B$8,2),추출!$Q$2:$Q$55723,"A")</f>
        <v>0</v>
      </c>
      <c r="F180" s="4">
        <f ca="1">SUMIFS(추출!$H$2:$H$55723,추출!$P$2:$P$55723,집계!$C180,추출!$D$2:$D$55723,집계!$D180,추출!$O$2:$O$55723,"정상*",추출!$F$2:$F$55723,집계!F$1,추출!$M$2:$M$55723,집계!F$2,추출!$J$2:$J$55723,"&lt;="&amp;VLOOKUP(F$2,환경!$A$3:$B$8,2),추출!$Q$2:$Q$55723,"A")</f>
        <v>0</v>
      </c>
      <c r="G180" s="4">
        <f t="shared" ref="G180" ca="1" si="689">SUM(E180:F180)</f>
        <v>0</v>
      </c>
      <c r="H180" s="4">
        <f ca="1">SUMIFS(추출!$H$2:$H$55723,추출!$P$2:$P$55723,집계!$C180,추출!$D$2:$D$55723,집계!$D180,추출!$O$2:$O$55723,"정상*",추출!$F$2:$F$55723,집계!H$1,추출!$M$2:$M$55723,집계!H$2,추출!$J$2:$J$55723,"&lt;="&amp;VLOOKUP(H$2,환경!$A$3:$B$8,2),추출!$Q$2:$Q$55723,"A")</f>
        <v>0</v>
      </c>
      <c r="I180" s="4">
        <f ca="1">SUMIFS(추출!$H$2:$H$55723,추출!$P$2:$P$55723,집계!$C180,추출!$D$2:$D$55723,집계!$D180,추출!$O$2:$O$55723,"정상*",추출!$F$2:$F$55723,집계!I$1,추출!$M$2:$M$55723,집계!I$2,추출!$J$2:$J$55723,"&lt;="&amp;VLOOKUP(I$2,환경!$A$3:$B$8,2),추출!$Q$2:$Q$55723,"A")</f>
        <v>0</v>
      </c>
      <c r="J180" s="4">
        <f t="shared" ref="J180" ca="1" si="690">SUM(H180:I180)</f>
        <v>0</v>
      </c>
      <c r="K180" s="25">
        <f t="shared" ref="K180" ca="1" si="691">G180-J180</f>
        <v>0</v>
      </c>
      <c r="L180" s="4">
        <f ca="1">SUMIFS(추출!$H$2:$H$55723,추출!$P$2:$P$55723,집계!$C180,추출!$D$2:$D$55723,집계!$D180,추출!$O$2:$O$55723,"정상*",추출!$F$2:$F$55723,집계!L$1,추출!$M$2:$M$55723,집계!L$2,추출!$J$2:$J$55723,"&lt;="&amp;VLOOKUP(L$2,환경!$A$3:$B$8,2),추출!$Q$2:$Q$55723,"A")</f>
        <v>0</v>
      </c>
      <c r="M180" s="4">
        <f ca="1">SUMIFS(추출!$H$2:$H$55723,추출!$P$2:$P$55723,집계!$C180,추출!$D$2:$D$55723,집계!$D180,추출!$O$2:$O$55723,"정상*",추출!$F$2:$F$55723,집계!M$1,추출!$M$2:$M$55723,집계!M$2,추출!$J$2:$J$55723,"&lt;="&amp;VLOOKUP(M$2,환경!$A$3:$B$8,2),추출!$Q$2:$Q$55723,"A")</f>
        <v>0</v>
      </c>
      <c r="N180" s="4">
        <f t="shared" ref="N180" ca="1" si="692">SUM(L180:M180)</f>
        <v>0</v>
      </c>
      <c r="O180" s="25">
        <f t="shared" ref="O180" ca="1" si="693">G180-N180</f>
        <v>0</v>
      </c>
      <c r="P180" s="4">
        <f ca="1">SUMIFS(추출!$H$2:$H$55723,추출!$P$2:$P$55723,집계!$C180,추출!$D$2:$D$55723,집계!$D180,추출!$O$2:$O$55723,"정상*",추출!$F$2:$F$55723,집계!P$1,추출!$M$2:$M$55723,집계!P$2,추출!$J$2:$J$55723,"&lt;="&amp;VLOOKUP(P$2,환경!$A$3:$B$8,2),추출!$Q$2:$Q$55723,"A")</f>
        <v>0</v>
      </c>
      <c r="Q180" s="4">
        <f ca="1">SUMIFS(추출!$H$2:$H$55723,추출!$P$2:$P$55723,집계!$C180,추출!$D$2:$D$55723,집계!$D180,추출!$O$2:$O$55723,"정상*",추출!$F$2:$F$55723,집계!Q$1,추출!$M$2:$M$55723,집계!Q$2,추출!$J$2:$J$55723,"&lt;="&amp;VLOOKUP(Q$2,환경!$A$3:$B$8,2),추출!$Q$2:$Q$55723,"A")</f>
        <v>0</v>
      </c>
      <c r="R180" s="4">
        <f t="shared" ref="R180" ca="1" si="694">SUM(P180:Q180)</f>
        <v>0</v>
      </c>
      <c r="S180" s="25">
        <f t="shared" ref="S180" ca="1" si="695">G180-R180</f>
        <v>0</v>
      </c>
      <c r="T180" s="4">
        <f ca="1">SUMIFS(추출!$H$2:$H$55723,추출!$P$2:$P$55723,집계!$C180,추출!$D$2:$D$55723,집계!$D180,추출!$O$2:$O$55723,"정상*",추출!$F$2:$F$55723,집계!T$1,추출!$M$2:$M$55723,집계!T$2,추출!$J$2:$J$55723,"&lt;="&amp;VLOOKUP(T$2,환경!$A$3:$B$8,2),추출!$Q$2:$Q$55723,"A")</f>
        <v>0</v>
      </c>
      <c r="U180" s="4">
        <f ca="1">SUMIFS(추출!$H$2:$H$55723,추출!$P$2:$P$55723,집계!$C180,추출!$D$2:$D$55723,집계!$D180,추출!$O$2:$O$55723,"정상*",추출!$F$2:$F$55723,집계!U$1,추출!$M$2:$M$55723,집계!U$2,추출!$J$2:$J$55723,"&lt;="&amp;VLOOKUP(U$2,환경!$A$3:$B$8,2),추출!$Q$2:$Q$55723,"A")</f>
        <v>0</v>
      </c>
      <c r="V180" s="4">
        <f t="shared" ref="V180" ca="1" si="696">SUM(T180:U180)</f>
        <v>0</v>
      </c>
      <c r="W180" s="25">
        <f t="shared" ref="W180" ca="1" si="697">G180-V180</f>
        <v>0</v>
      </c>
      <c r="X180" s="4">
        <f ca="1">SUMIFS(추출!$H$2:$H$55723,추출!$P$2:$P$55723,집계!$C180,추출!$D$2:$D$55723,집계!$D180,추출!$O$2:$O$55723,"유지*",추출!$F$2:$F$55723,집계!X$1,추출!$M$2:$M$55723,집계!X$2,추출!$J$2:$J$55723,"&lt;="&amp;VLOOKUP(X$2,환경!$A$3:$B$8,2),추출!$Q$2:$Q$55723,"B")</f>
        <v>0</v>
      </c>
      <c r="Y180" s="4">
        <f ca="1">SUMIFS(추출!$H$2:$H$55723,추출!$P$2:$P$55723,집계!$C180,추출!$D$2:$D$55723,집계!$D180,추출!$O$2:$O$55723,"유지*",추출!$F$2:$F$55723,집계!Y$1,추출!$M$2:$M$55723,집계!Y$2,추출!$J$2:$J$55723,"&lt;="&amp;VLOOKUP(Y$2,환경!$A$3:$B$8,2),추출!$Q$2:$Q$55723,"B")</f>
        <v>0</v>
      </c>
      <c r="Z180" s="4">
        <f t="shared" ref="Z180" ca="1" si="698">SUM(X180:Y180)</f>
        <v>0</v>
      </c>
      <c r="AA180" s="25">
        <f t="shared" ref="AA180" ca="1" si="699">G180-Z180</f>
        <v>0</v>
      </c>
      <c r="AB180" s="4">
        <f ca="1">SUMIFS(추출!$H$2:$H$55723,추출!$P$2:$P$55723,집계!$C180,추출!$D$2:$D$55723,집계!$D180,추출!$O$2:$O$55723,"정상*",추출!$F$2:$F$55723,집계!AB$1,추출!$M$2:$M$55723,집계!AB$2,추출!$J$2:$J$55723,"&lt;="&amp;VLOOKUP(AB$2,환경!$A$3:$B$8,2),추출!$Q$2:$Q$55723,"A")</f>
        <v>0</v>
      </c>
      <c r="AC180" s="4">
        <f ca="1">SUMIFS(추출!$H$2:$H$55723,추출!$P$2:$P$55723,집계!$C180,추출!$D$2:$D$55723,집계!$D180,추출!$O$2:$O$55723,"정상*",추출!$F$2:$F$55723,집계!AC$1,추출!$M$2:$M$55723,집계!AC$2,추출!$J$2:$J$55723,"&lt;="&amp;VLOOKUP(AC$2,환경!$A$3:$B$8,2),추출!$Q$2:$Q$55723,"A")</f>
        <v>0</v>
      </c>
      <c r="AD180" s="4">
        <f t="shared" ca="1" si="498"/>
        <v>0</v>
      </c>
      <c r="AE180" s="25">
        <f t="shared" ca="1" si="598"/>
        <v>0</v>
      </c>
    </row>
    <row r="181" spans="1:31">
      <c r="A181" s="4">
        <f>VLOOKUP($C181,환경!$T$3:$V$22,3,0)</f>
        <v>8</v>
      </c>
      <c r="B181" s="4" t="str">
        <f t="shared" ca="1" si="497"/>
        <v>직영</v>
      </c>
      <c r="C181" s="6" t="s">
        <v>6</v>
      </c>
      <c r="D181" s="7" t="s">
        <v>206</v>
      </c>
      <c r="E181" s="4">
        <f ca="1">SUMIFS(추출!$H$2:$H$55723,추출!$P$2:$P$55723,집계!$C181,추출!$D$2:$D$55723,집계!$D181,추출!$O$2:$O$55723,"정상*",추출!$F$2:$F$55723,집계!E$1,추출!$M$2:$M$55723,집계!E$2,추출!$J$2:$J$55723,"&lt;="&amp;VLOOKUP(E$2,환경!$A$3:$B$8,2),추출!$Q$2:$Q$55723,"A")</f>
        <v>207726</v>
      </c>
      <c r="F181" s="4">
        <f ca="1">SUMIFS(추출!$H$2:$H$55723,추출!$P$2:$P$55723,집계!$C181,추출!$D$2:$D$55723,집계!$D181,추출!$O$2:$O$55723,"정상*",추출!$F$2:$F$55723,집계!F$1,추출!$M$2:$M$55723,집계!F$2,추출!$J$2:$J$55723,"&lt;="&amp;VLOOKUP(F$2,환경!$A$3:$B$8,2),추출!$Q$2:$Q$55723,"A")</f>
        <v>68000</v>
      </c>
      <c r="G181" s="4">
        <f t="shared" ca="1" si="360"/>
        <v>275726</v>
      </c>
      <c r="H181" s="4">
        <f ca="1">SUMIFS(추출!$H$2:$H$55723,추출!$P$2:$P$55723,집계!$C181,추출!$D$2:$D$55723,집계!$D181,추출!$O$2:$O$55723,"정상*",추출!$F$2:$F$55723,집계!H$1,추출!$M$2:$M$55723,집계!H$2,추출!$J$2:$J$55723,"&lt;="&amp;VLOOKUP(H$2,환경!$A$3:$B$8,2),추출!$Q$2:$Q$55723,"A")</f>
        <v>60000</v>
      </c>
      <c r="I181" s="4">
        <f ca="1">SUMIFS(추출!$H$2:$H$55723,추출!$P$2:$P$55723,집계!$C181,추출!$D$2:$D$55723,집계!$D181,추출!$O$2:$O$55723,"정상*",추출!$F$2:$F$55723,집계!I$1,추출!$M$2:$M$55723,집계!I$2,추출!$J$2:$J$55723,"&lt;="&amp;VLOOKUP(I$2,환경!$A$3:$B$8,2),추출!$Q$2:$Q$55723,"A")</f>
        <v>0</v>
      </c>
      <c r="J181" s="4">
        <f t="shared" ca="1" si="361"/>
        <v>60000</v>
      </c>
      <c r="K181" s="25">
        <f t="shared" ca="1" si="362"/>
        <v>215726</v>
      </c>
      <c r="L181" s="4">
        <f ca="1">SUMIFS(추출!$H$2:$H$55723,추출!$P$2:$P$55723,집계!$C181,추출!$D$2:$D$55723,집계!$D181,추출!$O$2:$O$55723,"정상*",추출!$F$2:$F$55723,집계!L$1,추출!$M$2:$M$55723,집계!L$2,추출!$J$2:$J$55723,"&lt;="&amp;VLOOKUP(L$2,환경!$A$3:$B$8,2),추출!$Q$2:$Q$55723,"A")</f>
        <v>581995</v>
      </c>
      <c r="M181" s="4">
        <f ca="1">SUMIFS(추출!$H$2:$H$55723,추출!$P$2:$P$55723,집계!$C181,추출!$D$2:$D$55723,집계!$D181,추출!$O$2:$O$55723,"정상*",추출!$F$2:$F$55723,집계!M$1,추출!$M$2:$M$55723,집계!M$2,추출!$J$2:$J$55723,"&lt;="&amp;VLOOKUP(M$2,환경!$A$3:$B$8,2),추출!$Q$2:$Q$55723,"A")</f>
        <v>0</v>
      </c>
      <c r="N181" s="4">
        <f t="shared" ca="1" si="363"/>
        <v>581995</v>
      </c>
      <c r="O181" s="25">
        <f t="shared" ca="1" si="364"/>
        <v>-306269</v>
      </c>
      <c r="P181" s="4">
        <f ca="1">SUMIFS(추출!$H$2:$H$55723,추출!$P$2:$P$55723,집계!$C181,추출!$D$2:$D$55723,집계!$D181,추출!$O$2:$O$55723,"정상*",추출!$F$2:$F$55723,집계!P$1,추출!$M$2:$M$55723,집계!P$2,추출!$J$2:$J$55723,"&lt;="&amp;VLOOKUP(P$2,환경!$A$3:$B$8,2),추출!$Q$2:$Q$55723,"A")</f>
        <v>446767</v>
      </c>
      <c r="Q181" s="4">
        <f ca="1">SUMIFS(추출!$H$2:$H$55723,추출!$P$2:$P$55723,집계!$C181,추출!$D$2:$D$55723,집계!$D181,추출!$O$2:$O$55723,"정상*",추출!$F$2:$F$55723,집계!Q$1,추출!$M$2:$M$55723,집계!Q$2,추출!$J$2:$J$55723,"&lt;="&amp;VLOOKUP(Q$2,환경!$A$3:$B$8,2),추출!$Q$2:$Q$55723,"A")</f>
        <v>0</v>
      </c>
      <c r="R181" s="4">
        <f t="shared" ca="1" si="365"/>
        <v>446767</v>
      </c>
      <c r="S181" s="25">
        <f t="shared" ca="1" si="366"/>
        <v>-171041</v>
      </c>
      <c r="T181" s="4">
        <f ca="1">SUMIFS(추출!$H$2:$H$55723,추출!$P$2:$P$55723,집계!$C181,추출!$D$2:$D$55723,집계!$D181,추출!$O$2:$O$55723,"정상*",추출!$F$2:$F$55723,집계!T$1,추출!$M$2:$M$55723,집계!T$2,추출!$J$2:$J$55723,"&lt;="&amp;VLOOKUP(T$2,환경!$A$3:$B$8,2),추출!$Q$2:$Q$55723,"A")</f>
        <v>259445</v>
      </c>
      <c r="U181" s="4">
        <f ca="1">SUMIFS(추출!$H$2:$H$55723,추출!$P$2:$P$55723,집계!$C181,추출!$D$2:$D$55723,집계!$D181,추출!$O$2:$O$55723,"정상*",추출!$F$2:$F$55723,집계!U$1,추출!$M$2:$M$55723,집계!U$2,추출!$J$2:$J$55723,"&lt;="&amp;VLOOKUP(U$2,환경!$A$3:$B$8,2),추출!$Q$2:$Q$55723,"A")</f>
        <v>0</v>
      </c>
      <c r="V181" s="4">
        <f t="shared" ca="1" si="367"/>
        <v>259445</v>
      </c>
      <c r="W181" s="25">
        <f t="shared" ca="1" si="368"/>
        <v>16281</v>
      </c>
      <c r="X181" s="4">
        <f ca="1">SUMIFS(추출!$H$2:$H$55723,추출!$P$2:$P$55723,집계!$C181,추출!$D$2:$D$55723,집계!$D181,추출!$O$2:$O$55723,"유지*",추출!$F$2:$F$55723,집계!X$1,추출!$M$2:$M$55723,집계!X$2,추출!$J$2:$J$55723,"&lt;="&amp;VLOOKUP(X$2,환경!$A$3:$B$8,2),추출!$Q$2:$Q$55723,"B")</f>
        <v>460926</v>
      </c>
      <c r="Y181" s="4">
        <f ca="1">SUMIFS(추출!$H$2:$H$55723,추출!$P$2:$P$55723,집계!$C181,추출!$D$2:$D$55723,집계!$D181,추출!$O$2:$O$55723,"유지*",추출!$F$2:$F$55723,집계!Y$1,추출!$M$2:$M$55723,집계!Y$2,추출!$J$2:$J$55723,"&lt;="&amp;VLOOKUP(Y$2,환경!$A$3:$B$8,2),추출!$Q$2:$Q$55723,"B")</f>
        <v>68000</v>
      </c>
      <c r="Z181" s="4">
        <f t="shared" ca="1" si="369"/>
        <v>528926</v>
      </c>
      <c r="AA181" s="25">
        <f t="shared" ca="1" si="370"/>
        <v>-253200</v>
      </c>
      <c r="AB181" s="4">
        <f ca="1">SUMIFS(추출!$H$2:$H$55723,추출!$P$2:$P$55723,집계!$C181,추출!$D$2:$D$55723,집계!$D181,추출!$O$2:$O$55723,"정상*",추출!$F$2:$F$55723,집계!AB$1,추출!$M$2:$M$55723,집계!AB$2,추출!$J$2:$J$55723,"&lt;="&amp;VLOOKUP(AB$2,환경!$A$3:$B$8,2),추출!$Q$2:$Q$55723,"A")</f>
        <v>0</v>
      </c>
      <c r="AC181" s="4">
        <f ca="1">SUMIFS(추출!$H$2:$H$55723,추출!$P$2:$P$55723,집계!$C181,추출!$D$2:$D$55723,집계!$D181,추출!$O$2:$O$55723,"정상*",추출!$F$2:$F$55723,집계!AC$1,추출!$M$2:$M$55723,집계!AC$2,추출!$J$2:$J$55723,"&lt;="&amp;VLOOKUP(AC$2,환경!$A$3:$B$8,2),추출!$Q$2:$Q$55723,"A")</f>
        <v>0</v>
      </c>
      <c r="AD181" s="4">
        <f t="shared" ca="1" si="498"/>
        <v>0</v>
      </c>
      <c r="AE181" s="25">
        <f t="shared" ca="1" si="598"/>
        <v>275726</v>
      </c>
    </row>
    <row r="182" spans="1:31">
      <c r="A182" s="4">
        <f>VLOOKUP($C182,환경!$T$3:$V$22,3,0)</f>
        <v>8</v>
      </c>
      <c r="B182" s="4" t="str">
        <f t="shared" ca="1" si="497"/>
        <v>직영</v>
      </c>
      <c r="C182" s="6" t="s">
        <v>6</v>
      </c>
      <c r="D182" s="7" t="s">
        <v>88</v>
      </c>
      <c r="E182" s="4">
        <f ca="1">SUMIFS(추출!$H$2:$H$55723,추출!$P$2:$P$55723,집계!$C182,추출!$D$2:$D$55723,집계!$D182,추출!$O$2:$O$55723,"정상*",추출!$F$2:$F$55723,집계!E$1,추출!$M$2:$M$55723,집계!E$2,추출!$J$2:$J$55723,"&lt;="&amp;VLOOKUP(E$2,환경!$A$3:$B$8,2),추출!$Q$2:$Q$55723,"A")</f>
        <v>0</v>
      </c>
      <c r="F182" s="4">
        <f ca="1">SUMIFS(추출!$H$2:$H$55723,추출!$P$2:$P$55723,집계!$C182,추출!$D$2:$D$55723,집계!$D182,추출!$O$2:$O$55723,"정상*",추출!$F$2:$F$55723,집계!F$1,추출!$M$2:$M$55723,집계!F$2,추출!$J$2:$J$55723,"&lt;="&amp;VLOOKUP(F$2,환경!$A$3:$B$8,2),추출!$Q$2:$Q$55723,"A")</f>
        <v>0</v>
      </c>
      <c r="G182" s="4">
        <f t="shared" ca="1" si="360"/>
        <v>0</v>
      </c>
      <c r="H182" s="4">
        <f ca="1">SUMIFS(추출!$H$2:$H$55723,추출!$P$2:$P$55723,집계!$C182,추출!$D$2:$D$55723,집계!$D182,추출!$O$2:$O$55723,"정상*",추출!$F$2:$F$55723,집계!H$1,추출!$M$2:$M$55723,집계!H$2,추출!$J$2:$J$55723,"&lt;="&amp;VLOOKUP(H$2,환경!$A$3:$B$8,2),추출!$Q$2:$Q$55723,"A")</f>
        <v>0</v>
      </c>
      <c r="I182" s="4">
        <f ca="1">SUMIFS(추출!$H$2:$H$55723,추출!$P$2:$P$55723,집계!$C182,추출!$D$2:$D$55723,집계!$D182,추출!$O$2:$O$55723,"정상*",추출!$F$2:$F$55723,집계!I$1,추출!$M$2:$M$55723,집계!I$2,추출!$J$2:$J$55723,"&lt;="&amp;VLOOKUP(I$2,환경!$A$3:$B$8,2),추출!$Q$2:$Q$55723,"A")</f>
        <v>58785</v>
      </c>
      <c r="J182" s="4">
        <f t="shared" ca="1" si="361"/>
        <v>58785</v>
      </c>
      <c r="K182" s="25">
        <f t="shared" ca="1" si="362"/>
        <v>-58785</v>
      </c>
      <c r="L182" s="4">
        <f ca="1">SUMIFS(추출!$H$2:$H$55723,추출!$P$2:$P$55723,집계!$C182,추출!$D$2:$D$55723,집계!$D182,추출!$O$2:$O$55723,"정상*",추출!$F$2:$F$55723,집계!L$1,추출!$M$2:$M$55723,집계!L$2,추출!$J$2:$J$55723,"&lt;="&amp;VLOOKUP(L$2,환경!$A$3:$B$8,2),추출!$Q$2:$Q$55723,"A")</f>
        <v>0</v>
      </c>
      <c r="M182" s="4">
        <f ca="1">SUMIFS(추출!$H$2:$H$55723,추출!$P$2:$P$55723,집계!$C182,추출!$D$2:$D$55723,집계!$D182,추출!$O$2:$O$55723,"정상*",추출!$F$2:$F$55723,집계!M$1,추출!$M$2:$M$55723,집계!M$2,추출!$J$2:$J$55723,"&lt;="&amp;VLOOKUP(M$2,환경!$A$3:$B$8,2),추출!$Q$2:$Q$55723,"A")</f>
        <v>0</v>
      </c>
      <c r="N182" s="4">
        <f t="shared" ca="1" si="363"/>
        <v>0</v>
      </c>
      <c r="O182" s="25">
        <f t="shared" ca="1" si="364"/>
        <v>0</v>
      </c>
      <c r="P182" s="4">
        <f ca="1">SUMIFS(추출!$H$2:$H$55723,추출!$P$2:$P$55723,집계!$C182,추출!$D$2:$D$55723,집계!$D182,추출!$O$2:$O$55723,"정상*",추출!$F$2:$F$55723,집계!P$1,추출!$M$2:$M$55723,집계!P$2,추출!$J$2:$J$55723,"&lt;="&amp;VLOOKUP(P$2,환경!$A$3:$B$8,2),추출!$Q$2:$Q$55723,"A")</f>
        <v>83000</v>
      </c>
      <c r="Q182" s="4">
        <f ca="1">SUMIFS(추출!$H$2:$H$55723,추출!$P$2:$P$55723,집계!$C182,추출!$D$2:$D$55723,집계!$D182,추출!$O$2:$O$55723,"정상*",추출!$F$2:$F$55723,집계!Q$1,추출!$M$2:$M$55723,집계!Q$2,추출!$J$2:$J$55723,"&lt;="&amp;VLOOKUP(Q$2,환경!$A$3:$B$8,2),추출!$Q$2:$Q$55723,"A")</f>
        <v>0</v>
      </c>
      <c r="R182" s="4">
        <f t="shared" ca="1" si="365"/>
        <v>83000</v>
      </c>
      <c r="S182" s="25">
        <f t="shared" ca="1" si="366"/>
        <v>-83000</v>
      </c>
      <c r="T182" s="4">
        <f ca="1">SUMIFS(추출!$H$2:$H$55723,추출!$P$2:$P$55723,집계!$C182,추출!$D$2:$D$55723,집계!$D182,추출!$O$2:$O$55723,"정상*",추출!$F$2:$F$55723,집계!T$1,추출!$M$2:$M$55723,집계!T$2,추출!$J$2:$J$55723,"&lt;="&amp;VLOOKUP(T$2,환경!$A$3:$B$8,2),추출!$Q$2:$Q$55723,"A")</f>
        <v>0</v>
      </c>
      <c r="U182" s="4">
        <f ca="1">SUMIFS(추출!$H$2:$H$55723,추출!$P$2:$P$55723,집계!$C182,추출!$D$2:$D$55723,집계!$D182,추출!$O$2:$O$55723,"정상*",추출!$F$2:$F$55723,집계!U$1,추출!$M$2:$M$55723,집계!U$2,추출!$J$2:$J$55723,"&lt;="&amp;VLOOKUP(U$2,환경!$A$3:$B$8,2),추출!$Q$2:$Q$55723,"A")</f>
        <v>0</v>
      </c>
      <c r="V182" s="4">
        <f t="shared" ca="1" si="367"/>
        <v>0</v>
      </c>
      <c r="W182" s="25">
        <f t="shared" ca="1" si="368"/>
        <v>0</v>
      </c>
      <c r="X182" s="4">
        <f ca="1">SUMIFS(추출!$H$2:$H$55723,추출!$P$2:$P$55723,집계!$C182,추출!$D$2:$D$55723,집계!$D182,추출!$O$2:$O$55723,"유지*",추출!$F$2:$F$55723,집계!X$1,추출!$M$2:$M$55723,집계!X$2,추출!$J$2:$J$55723,"&lt;="&amp;VLOOKUP(X$2,환경!$A$3:$B$8,2),추출!$Q$2:$Q$55723,"B")</f>
        <v>0</v>
      </c>
      <c r="Y182" s="4">
        <f ca="1">SUMIFS(추출!$H$2:$H$55723,추출!$P$2:$P$55723,집계!$C182,추출!$D$2:$D$55723,집계!$D182,추출!$O$2:$O$55723,"유지*",추출!$F$2:$F$55723,집계!Y$1,추출!$M$2:$M$55723,집계!Y$2,추출!$J$2:$J$55723,"&lt;="&amp;VLOOKUP(Y$2,환경!$A$3:$B$8,2),추출!$Q$2:$Q$55723,"B")</f>
        <v>0</v>
      </c>
      <c r="Z182" s="4">
        <f t="shared" ca="1" si="369"/>
        <v>0</v>
      </c>
      <c r="AA182" s="25">
        <f t="shared" ca="1" si="370"/>
        <v>0</v>
      </c>
      <c r="AB182" s="4">
        <f ca="1">SUMIFS(추출!$H$2:$H$55723,추출!$P$2:$P$55723,집계!$C182,추출!$D$2:$D$55723,집계!$D182,추출!$O$2:$O$55723,"정상*",추출!$F$2:$F$55723,집계!AB$1,추출!$M$2:$M$55723,집계!AB$2,추출!$J$2:$J$55723,"&lt;="&amp;VLOOKUP(AB$2,환경!$A$3:$B$8,2),추출!$Q$2:$Q$55723,"A")</f>
        <v>0</v>
      </c>
      <c r="AC182" s="4">
        <f ca="1">SUMIFS(추출!$H$2:$H$55723,추출!$P$2:$P$55723,집계!$C182,추출!$D$2:$D$55723,집계!$D182,추출!$O$2:$O$55723,"정상*",추출!$F$2:$F$55723,집계!AC$1,추출!$M$2:$M$55723,집계!AC$2,추출!$J$2:$J$55723,"&lt;="&amp;VLOOKUP(AC$2,환경!$A$3:$B$8,2),추출!$Q$2:$Q$55723,"A")</f>
        <v>0</v>
      </c>
      <c r="AD182" s="4">
        <f t="shared" ca="1" si="498"/>
        <v>0</v>
      </c>
      <c r="AE182" s="25">
        <f t="shared" ca="1" si="598"/>
        <v>0</v>
      </c>
    </row>
    <row r="183" spans="1:31">
      <c r="A183" s="4">
        <f>VLOOKUP($C183,환경!$T$3:$V$22,3,0)</f>
        <v>8</v>
      </c>
      <c r="B183" s="4" t="str">
        <f t="shared" ca="1" si="497"/>
        <v>직영</v>
      </c>
      <c r="C183" s="6" t="s">
        <v>6</v>
      </c>
      <c r="D183" s="7" t="s">
        <v>157</v>
      </c>
      <c r="E183" s="4">
        <f ca="1">SUMIFS(추출!$H$2:$H$55723,추출!$P$2:$P$55723,집계!$C183,추출!$D$2:$D$55723,집계!$D183,추출!$O$2:$O$55723,"정상*",추출!$F$2:$F$55723,집계!E$1,추출!$M$2:$M$55723,집계!E$2,추출!$J$2:$J$55723,"&lt;="&amp;VLOOKUP(E$2,환경!$A$3:$B$8,2),추출!$Q$2:$Q$55723,"A")</f>
        <v>245841</v>
      </c>
      <c r="F183" s="4">
        <f ca="1">SUMIFS(추출!$H$2:$H$55723,추출!$P$2:$P$55723,집계!$C183,추출!$D$2:$D$55723,집계!$D183,추출!$O$2:$O$55723,"정상*",추출!$F$2:$F$55723,집계!F$1,추출!$M$2:$M$55723,집계!F$2,추출!$J$2:$J$55723,"&lt;="&amp;VLOOKUP(F$2,환경!$A$3:$B$8,2),추출!$Q$2:$Q$55723,"A")</f>
        <v>0</v>
      </c>
      <c r="G183" s="4">
        <f t="shared" ca="1" si="360"/>
        <v>245841</v>
      </c>
      <c r="H183" s="4">
        <f ca="1">SUMIFS(추출!$H$2:$H$55723,추출!$P$2:$P$55723,집계!$C183,추출!$D$2:$D$55723,집계!$D183,추출!$O$2:$O$55723,"정상*",추출!$F$2:$F$55723,집계!H$1,추출!$M$2:$M$55723,집계!H$2,추출!$J$2:$J$55723,"&lt;="&amp;VLOOKUP(H$2,환경!$A$3:$B$8,2),추출!$Q$2:$Q$55723,"A")</f>
        <v>9653</v>
      </c>
      <c r="I183" s="4">
        <f ca="1">SUMIFS(추출!$H$2:$H$55723,추출!$P$2:$P$55723,집계!$C183,추출!$D$2:$D$55723,집계!$D183,추출!$O$2:$O$55723,"정상*",추출!$F$2:$F$55723,집계!I$1,추출!$M$2:$M$55723,집계!I$2,추출!$J$2:$J$55723,"&lt;="&amp;VLOOKUP(I$2,환경!$A$3:$B$8,2),추출!$Q$2:$Q$55723,"A")</f>
        <v>0</v>
      </c>
      <c r="J183" s="4">
        <f t="shared" ca="1" si="361"/>
        <v>9653</v>
      </c>
      <c r="K183" s="25">
        <f t="shared" ca="1" si="362"/>
        <v>236188</v>
      </c>
      <c r="L183" s="4">
        <f ca="1">SUMIFS(추출!$H$2:$H$55723,추출!$P$2:$P$55723,집계!$C183,추출!$D$2:$D$55723,집계!$D183,추출!$O$2:$O$55723,"정상*",추출!$F$2:$F$55723,집계!L$1,추출!$M$2:$M$55723,집계!L$2,추출!$J$2:$J$55723,"&lt;="&amp;VLOOKUP(L$2,환경!$A$3:$B$8,2),추출!$Q$2:$Q$55723,"A")</f>
        <v>349301</v>
      </c>
      <c r="M183" s="4">
        <f ca="1">SUMIFS(추출!$H$2:$H$55723,추출!$P$2:$P$55723,집계!$C183,추출!$D$2:$D$55723,집계!$D183,추출!$O$2:$O$55723,"정상*",추출!$F$2:$F$55723,집계!M$1,추출!$M$2:$M$55723,집계!M$2,추출!$J$2:$J$55723,"&lt;="&amp;VLOOKUP(M$2,환경!$A$3:$B$8,2),추출!$Q$2:$Q$55723,"A")</f>
        <v>0</v>
      </c>
      <c r="N183" s="4">
        <f t="shared" ca="1" si="363"/>
        <v>349301</v>
      </c>
      <c r="O183" s="25">
        <f t="shared" ca="1" si="364"/>
        <v>-103460</v>
      </c>
      <c r="P183" s="4">
        <f ca="1">SUMIFS(추출!$H$2:$H$55723,추출!$P$2:$P$55723,집계!$C183,추출!$D$2:$D$55723,집계!$D183,추출!$O$2:$O$55723,"정상*",추출!$F$2:$F$55723,집계!P$1,추출!$M$2:$M$55723,집계!P$2,추출!$J$2:$J$55723,"&lt;="&amp;VLOOKUP(P$2,환경!$A$3:$B$8,2),추출!$Q$2:$Q$55723,"A")</f>
        <v>220911</v>
      </c>
      <c r="Q183" s="4">
        <f ca="1">SUMIFS(추출!$H$2:$H$55723,추출!$P$2:$P$55723,집계!$C183,추출!$D$2:$D$55723,집계!$D183,추출!$O$2:$O$55723,"정상*",추출!$F$2:$F$55723,집계!Q$1,추출!$M$2:$M$55723,집계!Q$2,추출!$J$2:$J$55723,"&lt;="&amp;VLOOKUP(Q$2,환경!$A$3:$B$8,2),추출!$Q$2:$Q$55723,"A")</f>
        <v>0</v>
      </c>
      <c r="R183" s="4">
        <f t="shared" ca="1" si="365"/>
        <v>220911</v>
      </c>
      <c r="S183" s="25">
        <f t="shared" ca="1" si="366"/>
        <v>24930</v>
      </c>
      <c r="T183" s="4">
        <f ca="1">SUMIFS(추출!$H$2:$H$55723,추출!$P$2:$P$55723,집계!$C183,추출!$D$2:$D$55723,집계!$D183,추출!$O$2:$O$55723,"정상*",추출!$F$2:$F$55723,집계!T$1,추출!$M$2:$M$55723,집계!T$2,추출!$J$2:$J$55723,"&lt;="&amp;VLOOKUP(T$2,환경!$A$3:$B$8,2),추출!$Q$2:$Q$55723,"A")</f>
        <v>659925</v>
      </c>
      <c r="U183" s="4">
        <f ca="1">SUMIFS(추출!$H$2:$H$55723,추출!$P$2:$P$55723,집계!$C183,추출!$D$2:$D$55723,집계!$D183,추출!$O$2:$O$55723,"정상*",추출!$F$2:$F$55723,집계!U$1,추출!$M$2:$M$55723,집계!U$2,추출!$J$2:$J$55723,"&lt;="&amp;VLOOKUP(U$2,환경!$A$3:$B$8,2),추출!$Q$2:$Q$55723,"A")</f>
        <v>0</v>
      </c>
      <c r="V183" s="4">
        <f t="shared" ca="1" si="367"/>
        <v>659925</v>
      </c>
      <c r="W183" s="25">
        <f t="shared" ca="1" si="368"/>
        <v>-414084</v>
      </c>
      <c r="X183" s="4">
        <f ca="1">SUMIFS(추출!$H$2:$H$55723,추출!$P$2:$P$55723,집계!$C183,추출!$D$2:$D$55723,집계!$D183,추출!$O$2:$O$55723,"유지*",추출!$F$2:$F$55723,집계!X$1,추출!$M$2:$M$55723,집계!X$2,추출!$J$2:$J$55723,"&lt;="&amp;VLOOKUP(X$2,환경!$A$3:$B$8,2),추출!$Q$2:$Q$55723,"B")</f>
        <v>245841</v>
      </c>
      <c r="Y183" s="4">
        <f ca="1">SUMIFS(추출!$H$2:$H$55723,추출!$P$2:$P$55723,집계!$C183,추출!$D$2:$D$55723,집계!$D183,추출!$O$2:$O$55723,"유지*",추출!$F$2:$F$55723,집계!Y$1,추출!$M$2:$M$55723,집계!Y$2,추출!$J$2:$J$55723,"&lt;="&amp;VLOOKUP(Y$2,환경!$A$3:$B$8,2),추출!$Q$2:$Q$55723,"B")</f>
        <v>0</v>
      </c>
      <c r="Z183" s="4">
        <f t="shared" ca="1" si="369"/>
        <v>245841</v>
      </c>
      <c r="AA183" s="25">
        <f t="shared" ca="1" si="370"/>
        <v>0</v>
      </c>
      <c r="AB183" s="4">
        <f ca="1">SUMIFS(추출!$H$2:$H$55723,추출!$P$2:$P$55723,집계!$C183,추출!$D$2:$D$55723,집계!$D183,추출!$O$2:$O$55723,"정상*",추출!$F$2:$F$55723,집계!AB$1,추출!$M$2:$M$55723,집계!AB$2,추출!$J$2:$J$55723,"&lt;="&amp;VLOOKUP(AB$2,환경!$A$3:$B$8,2),추출!$Q$2:$Q$55723,"A")</f>
        <v>0</v>
      </c>
      <c r="AC183" s="4">
        <f ca="1">SUMIFS(추출!$H$2:$H$55723,추출!$P$2:$P$55723,집계!$C183,추출!$D$2:$D$55723,집계!$D183,추출!$O$2:$O$55723,"정상*",추출!$F$2:$F$55723,집계!AC$1,추출!$M$2:$M$55723,집계!AC$2,추출!$J$2:$J$55723,"&lt;="&amp;VLOOKUP(AC$2,환경!$A$3:$B$8,2),추출!$Q$2:$Q$55723,"A")</f>
        <v>0</v>
      </c>
      <c r="AD183" s="4">
        <f t="shared" ca="1" si="498"/>
        <v>0</v>
      </c>
      <c r="AE183" s="25">
        <f t="shared" ca="1" si="598"/>
        <v>245841</v>
      </c>
    </row>
    <row r="184" spans="1:31">
      <c r="A184" s="4">
        <f>VLOOKUP($C184,환경!$T$3:$V$22,3,0)</f>
        <v>9</v>
      </c>
      <c r="B184" s="4" t="str">
        <f t="shared" ca="1" si="497"/>
        <v>자율</v>
      </c>
      <c r="C184" s="6" t="s">
        <v>37</v>
      </c>
      <c r="D184" s="7" t="s">
        <v>165</v>
      </c>
      <c r="E184" s="4">
        <f ca="1">SUMIFS(추출!$H$2:$H$55723,추출!$P$2:$P$55723,집계!$C184,추출!$D$2:$D$55723,집계!$D184,추출!$O$2:$O$55723,"정상*",추출!$F$2:$F$55723,집계!E$1,추출!$M$2:$M$55723,집계!E$2,추출!$J$2:$J$55723,"&lt;="&amp;VLOOKUP(E$2,환경!$A$3:$B$8,2),추출!$Q$2:$Q$55723,"A")</f>
        <v>0</v>
      </c>
      <c r="F184" s="4">
        <f ca="1">SUMIFS(추출!$H$2:$H$55723,추출!$P$2:$P$55723,집계!$C184,추출!$D$2:$D$55723,집계!$D184,추출!$O$2:$O$55723,"정상*",추출!$F$2:$F$55723,집계!F$1,추출!$M$2:$M$55723,집계!F$2,추출!$J$2:$J$55723,"&lt;="&amp;VLOOKUP(F$2,환경!$A$3:$B$8,2),추출!$Q$2:$Q$55723,"A")</f>
        <v>0</v>
      </c>
      <c r="G184" s="4">
        <f t="shared" ca="1" si="360"/>
        <v>0</v>
      </c>
      <c r="H184" s="4">
        <f ca="1">SUMIFS(추출!$H$2:$H$55723,추출!$P$2:$P$55723,집계!$C184,추출!$D$2:$D$55723,집계!$D184,추출!$O$2:$O$55723,"정상*",추출!$F$2:$F$55723,집계!H$1,추출!$M$2:$M$55723,집계!H$2,추출!$J$2:$J$55723,"&lt;="&amp;VLOOKUP(H$2,환경!$A$3:$B$8,2),추출!$Q$2:$Q$55723,"A")</f>
        <v>0</v>
      </c>
      <c r="I184" s="4">
        <f ca="1">SUMIFS(추출!$H$2:$H$55723,추출!$P$2:$P$55723,집계!$C184,추출!$D$2:$D$55723,집계!$D184,추출!$O$2:$O$55723,"정상*",추출!$F$2:$F$55723,집계!I$1,추출!$M$2:$M$55723,집계!I$2,추출!$J$2:$J$55723,"&lt;="&amp;VLOOKUP(I$2,환경!$A$3:$B$8,2),추출!$Q$2:$Q$55723,"A")</f>
        <v>0</v>
      </c>
      <c r="J184" s="4">
        <f t="shared" ca="1" si="361"/>
        <v>0</v>
      </c>
      <c r="K184" s="25">
        <f t="shared" ca="1" si="362"/>
        <v>0</v>
      </c>
      <c r="L184" s="4">
        <f ca="1">SUMIFS(추출!$H$2:$H$55723,추출!$P$2:$P$55723,집계!$C184,추출!$D$2:$D$55723,집계!$D184,추출!$O$2:$O$55723,"정상*",추출!$F$2:$F$55723,집계!L$1,추출!$M$2:$M$55723,집계!L$2,추출!$J$2:$J$55723,"&lt;="&amp;VLOOKUP(L$2,환경!$A$3:$B$8,2),추출!$Q$2:$Q$55723,"A")</f>
        <v>0</v>
      </c>
      <c r="M184" s="4">
        <f ca="1">SUMIFS(추출!$H$2:$H$55723,추출!$P$2:$P$55723,집계!$C184,추출!$D$2:$D$55723,집계!$D184,추출!$O$2:$O$55723,"정상*",추출!$F$2:$F$55723,집계!M$1,추출!$M$2:$M$55723,집계!M$2,추출!$J$2:$J$55723,"&lt;="&amp;VLOOKUP(M$2,환경!$A$3:$B$8,2),추출!$Q$2:$Q$55723,"A")</f>
        <v>0</v>
      </c>
      <c r="N184" s="4">
        <f t="shared" ca="1" si="363"/>
        <v>0</v>
      </c>
      <c r="O184" s="25">
        <f t="shared" ca="1" si="364"/>
        <v>0</v>
      </c>
      <c r="P184" s="4">
        <f ca="1">SUMIFS(추출!$H$2:$H$55723,추출!$P$2:$P$55723,집계!$C184,추출!$D$2:$D$55723,집계!$D184,추출!$O$2:$O$55723,"정상*",추출!$F$2:$F$55723,집계!P$1,추출!$M$2:$M$55723,집계!P$2,추출!$J$2:$J$55723,"&lt;="&amp;VLOOKUP(P$2,환경!$A$3:$B$8,2),추출!$Q$2:$Q$55723,"A")</f>
        <v>0</v>
      </c>
      <c r="Q184" s="4">
        <f ca="1">SUMIFS(추출!$H$2:$H$55723,추출!$P$2:$P$55723,집계!$C184,추출!$D$2:$D$55723,집계!$D184,추출!$O$2:$O$55723,"정상*",추출!$F$2:$F$55723,집계!Q$1,추출!$M$2:$M$55723,집계!Q$2,추출!$J$2:$J$55723,"&lt;="&amp;VLOOKUP(Q$2,환경!$A$3:$B$8,2),추출!$Q$2:$Q$55723,"A")</f>
        <v>0</v>
      </c>
      <c r="R184" s="4">
        <f t="shared" ca="1" si="365"/>
        <v>0</v>
      </c>
      <c r="S184" s="25">
        <f t="shared" ca="1" si="366"/>
        <v>0</v>
      </c>
      <c r="T184" s="4">
        <f ca="1">SUMIFS(추출!$H$2:$H$55723,추출!$P$2:$P$55723,집계!$C184,추출!$D$2:$D$55723,집계!$D184,추출!$O$2:$O$55723,"정상*",추출!$F$2:$F$55723,집계!T$1,추출!$M$2:$M$55723,집계!T$2,추출!$J$2:$J$55723,"&lt;="&amp;VLOOKUP(T$2,환경!$A$3:$B$8,2),추출!$Q$2:$Q$55723,"A")</f>
        <v>0</v>
      </c>
      <c r="U184" s="4">
        <f ca="1">SUMIFS(추출!$H$2:$H$55723,추출!$P$2:$P$55723,집계!$C184,추출!$D$2:$D$55723,집계!$D184,추출!$O$2:$O$55723,"정상*",추출!$F$2:$F$55723,집계!U$1,추출!$M$2:$M$55723,집계!U$2,추출!$J$2:$J$55723,"&lt;="&amp;VLOOKUP(U$2,환경!$A$3:$B$8,2),추출!$Q$2:$Q$55723,"A")</f>
        <v>0</v>
      </c>
      <c r="V184" s="4">
        <f t="shared" ca="1" si="367"/>
        <v>0</v>
      </c>
      <c r="W184" s="25">
        <f t="shared" ca="1" si="368"/>
        <v>0</v>
      </c>
      <c r="X184" s="4">
        <f ca="1">SUMIFS(추출!$H$2:$H$55723,추출!$P$2:$P$55723,집계!$C184,추출!$D$2:$D$55723,집계!$D184,추출!$O$2:$O$55723,"유지*",추출!$F$2:$F$55723,집계!X$1,추출!$M$2:$M$55723,집계!X$2,추출!$J$2:$J$55723,"&lt;="&amp;VLOOKUP(X$2,환경!$A$3:$B$8,2),추출!$Q$2:$Q$55723,"B")</f>
        <v>0</v>
      </c>
      <c r="Y184" s="4">
        <f ca="1">SUMIFS(추출!$H$2:$H$55723,추출!$P$2:$P$55723,집계!$C184,추출!$D$2:$D$55723,집계!$D184,추출!$O$2:$O$55723,"유지*",추출!$F$2:$F$55723,집계!Y$1,추출!$M$2:$M$55723,집계!Y$2,추출!$J$2:$J$55723,"&lt;="&amp;VLOOKUP(Y$2,환경!$A$3:$B$8,2),추출!$Q$2:$Q$55723,"B")</f>
        <v>0</v>
      </c>
      <c r="Z184" s="4">
        <f t="shared" ca="1" si="369"/>
        <v>0</v>
      </c>
      <c r="AA184" s="25">
        <f t="shared" ca="1" si="370"/>
        <v>0</v>
      </c>
      <c r="AB184" s="4">
        <f ca="1">SUMIFS(추출!$H$2:$H$55723,추출!$P$2:$P$55723,집계!$C184,추출!$D$2:$D$55723,집계!$D184,추출!$O$2:$O$55723,"정상*",추출!$F$2:$F$55723,집계!AB$1,추출!$M$2:$M$55723,집계!AB$2,추출!$J$2:$J$55723,"&lt;="&amp;VLOOKUP(AB$2,환경!$A$3:$B$8,2),추출!$Q$2:$Q$55723,"A")</f>
        <v>0</v>
      </c>
      <c r="AC184" s="4">
        <f ca="1">SUMIFS(추출!$H$2:$H$55723,추출!$P$2:$P$55723,집계!$C184,추출!$D$2:$D$55723,집계!$D184,추출!$O$2:$O$55723,"정상*",추출!$F$2:$F$55723,집계!AC$1,추출!$M$2:$M$55723,집계!AC$2,추출!$J$2:$J$55723,"&lt;="&amp;VLOOKUP(AC$2,환경!$A$3:$B$8,2),추출!$Q$2:$Q$55723,"A")</f>
        <v>0</v>
      </c>
      <c r="AD184" s="4">
        <f t="shared" ca="1" si="498"/>
        <v>0</v>
      </c>
      <c r="AE184" s="25">
        <f t="shared" ca="1" si="598"/>
        <v>0</v>
      </c>
    </row>
    <row r="185" spans="1:31" s="2" customFormat="1">
      <c r="A185" s="4">
        <f>VLOOKUP($C185,환경!$T$3:$V$22,3,0)</f>
        <v>9</v>
      </c>
      <c r="B185" s="4" t="str">
        <f t="shared" ca="1" si="497"/>
        <v>자율</v>
      </c>
      <c r="C185" s="6" t="s">
        <v>37</v>
      </c>
      <c r="D185" s="7" t="s">
        <v>586</v>
      </c>
      <c r="E185" s="4">
        <f ca="1">SUMIFS(추출!$H$2:$H$55723,추출!$P$2:$P$55723,집계!$C185,추출!$D$2:$D$55723,집계!$D185,추출!$O$2:$O$55723,"정상*",추출!$F$2:$F$55723,집계!E$1,추출!$M$2:$M$55723,집계!E$2,추출!$J$2:$J$55723,"&lt;="&amp;VLOOKUP(E$2,환경!$A$3:$B$8,2),추출!$Q$2:$Q$55723,"A")</f>
        <v>0</v>
      </c>
      <c r="F185" s="4">
        <f ca="1">SUMIFS(추출!$H$2:$H$55723,추출!$P$2:$P$55723,집계!$C185,추출!$D$2:$D$55723,집계!$D185,추출!$O$2:$O$55723,"정상*",추출!$F$2:$F$55723,집계!F$1,추출!$M$2:$M$55723,집계!F$2,추출!$J$2:$J$55723,"&lt;="&amp;VLOOKUP(F$2,환경!$A$3:$B$8,2),추출!$Q$2:$Q$55723,"A")</f>
        <v>0</v>
      </c>
      <c r="G185" s="4">
        <f t="shared" ref="G185" ca="1" si="700">SUM(E185:F185)</f>
        <v>0</v>
      </c>
      <c r="H185" s="4">
        <f ca="1">SUMIFS(추출!$H$2:$H$55723,추출!$P$2:$P$55723,집계!$C185,추출!$D$2:$D$55723,집계!$D185,추출!$O$2:$O$55723,"정상*",추출!$F$2:$F$55723,집계!H$1,추출!$M$2:$M$55723,집계!H$2,추출!$J$2:$J$55723,"&lt;="&amp;VLOOKUP(H$2,환경!$A$3:$B$8,2),추출!$Q$2:$Q$55723,"A")</f>
        <v>0</v>
      </c>
      <c r="I185" s="4">
        <f ca="1">SUMIFS(추출!$H$2:$H$55723,추출!$P$2:$P$55723,집계!$C185,추출!$D$2:$D$55723,집계!$D185,추출!$O$2:$O$55723,"정상*",추출!$F$2:$F$55723,집계!I$1,추출!$M$2:$M$55723,집계!I$2,추출!$J$2:$J$55723,"&lt;="&amp;VLOOKUP(I$2,환경!$A$3:$B$8,2),추출!$Q$2:$Q$55723,"A")</f>
        <v>0</v>
      </c>
      <c r="J185" s="4">
        <f t="shared" ref="J185" ca="1" si="701">SUM(H185:I185)</f>
        <v>0</v>
      </c>
      <c r="K185" s="25">
        <f t="shared" ref="K185" ca="1" si="702">G185-J185</f>
        <v>0</v>
      </c>
      <c r="L185" s="4">
        <f ca="1">SUMIFS(추출!$H$2:$H$55723,추출!$P$2:$P$55723,집계!$C185,추출!$D$2:$D$55723,집계!$D185,추출!$O$2:$O$55723,"정상*",추출!$F$2:$F$55723,집계!L$1,추출!$M$2:$M$55723,집계!L$2,추출!$J$2:$J$55723,"&lt;="&amp;VLOOKUP(L$2,환경!$A$3:$B$8,2),추출!$Q$2:$Q$55723,"A")</f>
        <v>0</v>
      </c>
      <c r="M185" s="4">
        <f ca="1">SUMIFS(추출!$H$2:$H$55723,추출!$P$2:$P$55723,집계!$C185,추출!$D$2:$D$55723,집계!$D185,추출!$O$2:$O$55723,"정상*",추출!$F$2:$F$55723,집계!M$1,추출!$M$2:$M$55723,집계!M$2,추출!$J$2:$J$55723,"&lt;="&amp;VLOOKUP(M$2,환경!$A$3:$B$8,2),추출!$Q$2:$Q$55723,"A")</f>
        <v>0</v>
      </c>
      <c r="N185" s="4">
        <f t="shared" ref="N185" ca="1" si="703">SUM(L185:M185)</f>
        <v>0</v>
      </c>
      <c r="O185" s="25">
        <f t="shared" ref="O185" ca="1" si="704">G185-N185</f>
        <v>0</v>
      </c>
      <c r="P185" s="4">
        <f ca="1">SUMIFS(추출!$H$2:$H$55723,추출!$P$2:$P$55723,집계!$C185,추출!$D$2:$D$55723,집계!$D185,추출!$O$2:$O$55723,"정상*",추출!$F$2:$F$55723,집계!P$1,추출!$M$2:$M$55723,집계!P$2,추출!$J$2:$J$55723,"&lt;="&amp;VLOOKUP(P$2,환경!$A$3:$B$8,2),추출!$Q$2:$Q$55723,"A")</f>
        <v>0</v>
      </c>
      <c r="Q185" s="4">
        <f ca="1">SUMIFS(추출!$H$2:$H$55723,추출!$P$2:$P$55723,집계!$C185,추출!$D$2:$D$55723,집계!$D185,추출!$O$2:$O$55723,"정상*",추출!$F$2:$F$55723,집계!Q$1,추출!$M$2:$M$55723,집계!Q$2,추출!$J$2:$J$55723,"&lt;="&amp;VLOOKUP(Q$2,환경!$A$3:$B$8,2),추출!$Q$2:$Q$55723,"A")</f>
        <v>0</v>
      </c>
      <c r="R185" s="4">
        <f t="shared" ref="R185" ca="1" si="705">SUM(P185:Q185)</f>
        <v>0</v>
      </c>
      <c r="S185" s="25">
        <f t="shared" ref="S185" ca="1" si="706">G185-R185</f>
        <v>0</v>
      </c>
      <c r="T185" s="4">
        <f ca="1">SUMIFS(추출!$H$2:$H$55723,추출!$P$2:$P$55723,집계!$C185,추출!$D$2:$D$55723,집계!$D185,추출!$O$2:$O$55723,"정상*",추출!$F$2:$F$55723,집계!T$1,추출!$M$2:$M$55723,집계!T$2,추출!$J$2:$J$55723,"&lt;="&amp;VLOOKUP(T$2,환경!$A$3:$B$8,2),추출!$Q$2:$Q$55723,"A")</f>
        <v>0</v>
      </c>
      <c r="U185" s="4">
        <f ca="1">SUMIFS(추출!$H$2:$H$55723,추출!$P$2:$P$55723,집계!$C185,추출!$D$2:$D$55723,집계!$D185,추출!$O$2:$O$55723,"정상*",추출!$F$2:$F$55723,집계!U$1,추출!$M$2:$M$55723,집계!U$2,추출!$J$2:$J$55723,"&lt;="&amp;VLOOKUP(U$2,환경!$A$3:$B$8,2),추출!$Q$2:$Q$55723,"A")</f>
        <v>0</v>
      </c>
      <c r="V185" s="4">
        <f t="shared" ref="V185" ca="1" si="707">SUM(T185:U185)</f>
        <v>0</v>
      </c>
      <c r="W185" s="25">
        <f t="shared" ref="W185" ca="1" si="708">G185-V185</f>
        <v>0</v>
      </c>
      <c r="X185" s="4">
        <f ca="1">SUMIFS(추출!$H$2:$H$55723,추출!$P$2:$P$55723,집계!$C185,추출!$D$2:$D$55723,집계!$D185,추출!$O$2:$O$55723,"유지*",추출!$F$2:$F$55723,집계!X$1,추출!$M$2:$M$55723,집계!X$2,추출!$J$2:$J$55723,"&lt;="&amp;VLOOKUP(X$2,환경!$A$3:$B$8,2),추출!$Q$2:$Q$55723,"B")</f>
        <v>0</v>
      </c>
      <c r="Y185" s="4">
        <f ca="1">SUMIFS(추출!$H$2:$H$55723,추출!$P$2:$P$55723,집계!$C185,추출!$D$2:$D$55723,집계!$D185,추출!$O$2:$O$55723,"유지*",추출!$F$2:$F$55723,집계!Y$1,추출!$M$2:$M$55723,집계!Y$2,추출!$J$2:$J$55723,"&lt;="&amp;VLOOKUP(Y$2,환경!$A$3:$B$8,2),추출!$Q$2:$Q$55723,"B")</f>
        <v>0</v>
      </c>
      <c r="Z185" s="4">
        <f t="shared" ref="Z185" ca="1" si="709">SUM(X185:Y185)</f>
        <v>0</v>
      </c>
      <c r="AA185" s="25">
        <f t="shared" ref="AA185" ca="1" si="710">G185-Z185</f>
        <v>0</v>
      </c>
      <c r="AB185" s="4">
        <f ca="1">SUMIFS(추출!$H$2:$H$55723,추출!$P$2:$P$55723,집계!$C185,추출!$D$2:$D$55723,집계!$D185,추출!$O$2:$O$55723,"정상*",추출!$F$2:$F$55723,집계!AB$1,추출!$M$2:$M$55723,집계!AB$2,추출!$J$2:$J$55723,"&lt;="&amp;VLOOKUP(AB$2,환경!$A$3:$B$8,2),추출!$Q$2:$Q$55723,"A")</f>
        <v>0</v>
      </c>
      <c r="AC185" s="4">
        <f ca="1">SUMIFS(추출!$H$2:$H$55723,추출!$P$2:$P$55723,집계!$C185,추출!$D$2:$D$55723,집계!$D185,추출!$O$2:$O$55723,"정상*",추출!$F$2:$F$55723,집계!AC$1,추출!$M$2:$M$55723,집계!AC$2,추출!$J$2:$J$55723,"&lt;="&amp;VLOOKUP(AC$2,환경!$A$3:$B$8,2),추출!$Q$2:$Q$55723,"A")</f>
        <v>0</v>
      </c>
      <c r="AD185" s="4">
        <f t="shared" ref="AD185" ca="1" si="711">SUM(AB185:AC185)</f>
        <v>0</v>
      </c>
      <c r="AE185" s="25">
        <f t="shared" ref="AE185" ca="1" si="712">G185-AD185</f>
        <v>0</v>
      </c>
    </row>
    <row r="186" spans="1:31" s="2" customFormat="1">
      <c r="A186" s="4">
        <f>VLOOKUP($C186,환경!$T$3:$V$22,3,0)</f>
        <v>9</v>
      </c>
      <c r="B186" s="4" t="str">
        <f t="shared" ca="1" si="497"/>
        <v>자율</v>
      </c>
      <c r="C186" s="6" t="s">
        <v>37</v>
      </c>
      <c r="D186" s="7" t="s">
        <v>380</v>
      </c>
      <c r="E186" s="4">
        <f ca="1">SUMIFS(추출!$H$2:$H$55723,추출!$P$2:$P$55723,집계!$C186,추출!$D$2:$D$55723,집계!$D186,추출!$O$2:$O$55723,"정상*",추출!$F$2:$F$55723,집계!E$1,추출!$M$2:$M$55723,집계!E$2,추출!$J$2:$J$55723,"&lt;="&amp;VLOOKUP(E$2,환경!$A$3:$B$8,2),추출!$Q$2:$Q$55723,"A")</f>
        <v>0</v>
      </c>
      <c r="F186" s="4">
        <f ca="1">SUMIFS(추출!$H$2:$H$55723,추출!$P$2:$P$55723,집계!$C186,추출!$D$2:$D$55723,집계!$D186,추출!$O$2:$O$55723,"정상*",추출!$F$2:$F$55723,집계!F$1,추출!$M$2:$M$55723,집계!F$2,추출!$J$2:$J$55723,"&lt;="&amp;VLOOKUP(F$2,환경!$A$3:$B$8,2),추출!$Q$2:$Q$55723,"A")</f>
        <v>0</v>
      </c>
      <c r="G186" s="4">
        <f ca="1">SUM(E186:F186)</f>
        <v>0</v>
      </c>
      <c r="H186" s="4">
        <f ca="1">SUMIFS(추출!$H$2:$H$55723,추출!$P$2:$P$55723,집계!$C186,추출!$D$2:$D$55723,집계!$D186,추출!$O$2:$O$55723,"정상*",추출!$F$2:$F$55723,집계!H$1,추출!$M$2:$M$55723,집계!H$2,추출!$J$2:$J$55723,"&lt;="&amp;VLOOKUP(H$2,환경!$A$3:$B$8,2),추출!$Q$2:$Q$55723,"A")</f>
        <v>0</v>
      </c>
      <c r="I186" s="4">
        <f ca="1">SUMIFS(추출!$H$2:$H$55723,추출!$P$2:$P$55723,집계!$C186,추출!$D$2:$D$55723,집계!$D186,추출!$O$2:$O$55723,"정상*",추출!$F$2:$F$55723,집계!I$1,추출!$M$2:$M$55723,집계!I$2,추출!$J$2:$J$55723,"&lt;="&amp;VLOOKUP(I$2,환경!$A$3:$B$8,2),추출!$Q$2:$Q$55723,"A")</f>
        <v>0</v>
      </c>
      <c r="J186" s="4">
        <f ca="1">SUM(H186:I186)</f>
        <v>0</v>
      </c>
      <c r="K186" s="25">
        <f ca="1">G186-J186</f>
        <v>0</v>
      </c>
      <c r="L186" s="4">
        <f ca="1">SUMIFS(추출!$H$2:$H$55723,추출!$P$2:$P$55723,집계!$C186,추출!$D$2:$D$55723,집계!$D186,추출!$O$2:$O$55723,"정상*",추출!$F$2:$F$55723,집계!L$1,추출!$M$2:$M$55723,집계!L$2,추출!$J$2:$J$55723,"&lt;="&amp;VLOOKUP(L$2,환경!$A$3:$B$8,2),추출!$Q$2:$Q$55723,"A")</f>
        <v>232500</v>
      </c>
      <c r="M186" s="4">
        <f ca="1">SUMIFS(추출!$H$2:$H$55723,추출!$P$2:$P$55723,집계!$C186,추출!$D$2:$D$55723,집계!$D186,추출!$O$2:$O$55723,"정상*",추출!$F$2:$F$55723,집계!M$1,추출!$M$2:$M$55723,집계!M$2,추출!$J$2:$J$55723,"&lt;="&amp;VLOOKUP(M$2,환경!$A$3:$B$8,2),추출!$Q$2:$Q$55723,"A")</f>
        <v>0</v>
      </c>
      <c r="N186" s="4">
        <f ca="1">SUM(L186:M186)</f>
        <v>232500</v>
      </c>
      <c r="O186" s="25">
        <f ca="1">G186-N186</f>
        <v>-232500</v>
      </c>
      <c r="P186" s="4">
        <f ca="1">SUMIFS(추출!$H$2:$H$55723,추출!$P$2:$P$55723,집계!$C186,추출!$D$2:$D$55723,집계!$D186,추출!$O$2:$O$55723,"정상*",추출!$F$2:$F$55723,집계!P$1,추출!$M$2:$M$55723,집계!P$2,추출!$J$2:$J$55723,"&lt;="&amp;VLOOKUP(P$2,환경!$A$3:$B$8,2),추출!$Q$2:$Q$55723,"A")</f>
        <v>0</v>
      </c>
      <c r="Q186" s="4">
        <f ca="1">SUMIFS(추출!$H$2:$H$55723,추출!$P$2:$P$55723,집계!$C186,추출!$D$2:$D$55723,집계!$D186,추출!$O$2:$O$55723,"정상*",추출!$F$2:$F$55723,집계!Q$1,추출!$M$2:$M$55723,집계!Q$2,추출!$J$2:$J$55723,"&lt;="&amp;VLOOKUP(Q$2,환경!$A$3:$B$8,2),추출!$Q$2:$Q$55723,"A")</f>
        <v>0</v>
      </c>
      <c r="R186" s="4">
        <f ca="1">SUM(P186:Q186)</f>
        <v>0</v>
      </c>
      <c r="S186" s="25">
        <f ca="1">G186-R186</f>
        <v>0</v>
      </c>
      <c r="T186" s="4">
        <f ca="1">SUMIFS(추출!$H$2:$H$55723,추출!$P$2:$P$55723,집계!$C186,추출!$D$2:$D$55723,집계!$D186,추출!$O$2:$O$55723,"정상*",추출!$F$2:$F$55723,집계!T$1,추출!$M$2:$M$55723,집계!T$2,추출!$J$2:$J$55723,"&lt;="&amp;VLOOKUP(T$2,환경!$A$3:$B$8,2),추출!$Q$2:$Q$55723,"A")</f>
        <v>0</v>
      </c>
      <c r="U186" s="4">
        <f ca="1">SUMIFS(추출!$H$2:$H$55723,추출!$P$2:$P$55723,집계!$C186,추출!$D$2:$D$55723,집계!$D186,추출!$O$2:$O$55723,"정상*",추출!$F$2:$F$55723,집계!U$1,추출!$M$2:$M$55723,집계!U$2,추출!$J$2:$J$55723,"&lt;="&amp;VLOOKUP(U$2,환경!$A$3:$B$8,2),추출!$Q$2:$Q$55723,"A")</f>
        <v>0</v>
      </c>
      <c r="V186" s="4">
        <f ca="1">SUM(T186:U186)</f>
        <v>0</v>
      </c>
      <c r="W186" s="25">
        <f ca="1">G186-V186</f>
        <v>0</v>
      </c>
      <c r="X186" s="4">
        <f ca="1">SUMIFS(추출!$H$2:$H$55723,추출!$P$2:$P$55723,집계!$C186,추출!$D$2:$D$55723,집계!$D186,추출!$O$2:$O$55723,"유지*",추출!$F$2:$F$55723,집계!X$1,추출!$M$2:$M$55723,집계!X$2,추출!$J$2:$J$55723,"&lt;="&amp;VLOOKUP(X$2,환경!$A$3:$B$8,2),추출!$Q$2:$Q$55723,"B")</f>
        <v>0</v>
      </c>
      <c r="Y186" s="4">
        <f ca="1">SUMIFS(추출!$H$2:$H$55723,추출!$P$2:$P$55723,집계!$C186,추출!$D$2:$D$55723,집계!$D186,추출!$O$2:$O$55723,"유지*",추출!$F$2:$F$55723,집계!Y$1,추출!$M$2:$M$55723,집계!Y$2,추출!$J$2:$J$55723,"&lt;="&amp;VLOOKUP(Y$2,환경!$A$3:$B$8,2),추출!$Q$2:$Q$55723,"B")</f>
        <v>0</v>
      </c>
      <c r="Z186" s="4">
        <f ca="1">SUM(X186:Y186)</f>
        <v>0</v>
      </c>
      <c r="AA186" s="25">
        <f t="shared" ca="1" si="370"/>
        <v>0</v>
      </c>
      <c r="AB186" s="4">
        <f ca="1">SUMIFS(추출!$H$2:$H$55723,추출!$P$2:$P$55723,집계!$C186,추출!$D$2:$D$55723,집계!$D186,추출!$O$2:$O$55723,"정상*",추출!$F$2:$F$55723,집계!AB$1,추출!$M$2:$M$55723,집계!AB$2,추출!$J$2:$J$55723,"&lt;="&amp;VLOOKUP(AB$2,환경!$A$3:$B$8,2),추출!$Q$2:$Q$55723,"A")</f>
        <v>0</v>
      </c>
      <c r="AC186" s="4">
        <f ca="1">SUMIFS(추출!$H$2:$H$55723,추출!$P$2:$P$55723,집계!$C186,추출!$D$2:$D$55723,집계!$D186,추출!$O$2:$O$55723,"정상*",추출!$F$2:$F$55723,집계!AC$1,추출!$M$2:$M$55723,집계!AC$2,추출!$J$2:$J$55723,"&lt;="&amp;VLOOKUP(AC$2,환경!$A$3:$B$8,2),추출!$Q$2:$Q$55723,"A")</f>
        <v>0</v>
      </c>
      <c r="AD186" s="4">
        <f ca="1">SUM(AB186:AC186)</f>
        <v>0</v>
      </c>
      <c r="AE186" s="25">
        <f t="shared" ca="1" si="598"/>
        <v>0</v>
      </c>
    </row>
    <row r="187" spans="1:31">
      <c r="A187" s="4">
        <f>VLOOKUP($C187,환경!$T$3:$V$22,3,0)</f>
        <v>9</v>
      </c>
      <c r="B187" s="4" t="str">
        <f t="shared" ref="B187:B214" ca="1" si="713">VLOOKUP($C187,그룹변환,2,0)</f>
        <v>자율</v>
      </c>
      <c r="C187" s="6" t="s">
        <v>37</v>
      </c>
      <c r="D187" s="7" t="s">
        <v>166</v>
      </c>
      <c r="E187" s="4">
        <f ca="1">SUMIFS(추출!$H$2:$H$55723,추출!$P$2:$P$55723,집계!$C187,추출!$D$2:$D$55723,집계!$D187,추출!$O$2:$O$55723,"정상*",추출!$F$2:$F$55723,집계!E$1,추출!$M$2:$M$55723,집계!E$2,추출!$J$2:$J$55723,"&lt;="&amp;VLOOKUP(E$2,환경!$A$3:$B$8,2),추출!$Q$2:$Q$55723,"A")</f>
        <v>0</v>
      </c>
      <c r="F187" s="4">
        <f ca="1">SUMIFS(추출!$H$2:$H$55723,추출!$P$2:$P$55723,집계!$C187,추출!$D$2:$D$55723,집계!$D187,추출!$O$2:$O$55723,"정상*",추출!$F$2:$F$55723,집계!F$1,추출!$M$2:$M$55723,집계!F$2,추출!$J$2:$J$55723,"&lt;="&amp;VLOOKUP(F$2,환경!$A$3:$B$8,2),추출!$Q$2:$Q$55723,"A")</f>
        <v>0</v>
      </c>
      <c r="G187" s="4">
        <f t="shared" ca="1" si="360"/>
        <v>0</v>
      </c>
      <c r="H187" s="4">
        <f ca="1">SUMIFS(추출!$H$2:$H$55723,추출!$P$2:$P$55723,집계!$C187,추출!$D$2:$D$55723,집계!$D187,추출!$O$2:$O$55723,"정상*",추출!$F$2:$F$55723,집계!H$1,추출!$M$2:$M$55723,집계!H$2,추출!$J$2:$J$55723,"&lt;="&amp;VLOOKUP(H$2,환경!$A$3:$B$8,2),추출!$Q$2:$Q$55723,"A")</f>
        <v>0</v>
      </c>
      <c r="I187" s="4">
        <f ca="1">SUMIFS(추출!$H$2:$H$55723,추출!$P$2:$P$55723,집계!$C187,추출!$D$2:$D$55723,집계!$D187,추출!$O$2:$O$55723,"정상*",추출!$F$2:$F$55723,집계!I$1,추출!$M$2:$M$55723,집계!I$2,추출!$J$2:$J$55723,"&lt;="&amp;VLOOKUP(I$2,환경!$A$3:$B$8,2),추출!$Q$2:$Q$55723,"A")</f>
        <v>0</v>
      </c>
      <c r="J187" s="4">
        <f t="shared" ca="1" si="361"/>
        <v>0</v>
      </c>
      <c r="K187" s="25">
        <f t="shared" ca="1" si="362"/>
        <v>0</v>
      </c>
      <c r="L187" s="4">
        <f ca="1">SUMIFS(추출!$H$2:$H$55723,추출!$P$2:$P$55723,집계!$C187,추출!$D$2:$D$55723,집계!$D187,추출!$O$2:$O$55723,"정상*",추출!$F$2:$F$55723,집계!L$1,추출!$M$2:$M$55723,집계!L$2,추출!$J$2:$J$55723,"&lt;="&amp;VLOOKUP(L$2,환경!$A$3:$B$8,2),추출!$Q$2:$Q$55723,"A")</f>
        <v>189000</v>
      </c>
      <c r="M187" s="4">
        <f ca="1">SUMIFS(추출!$H$2:$H$55723,추출!$P$2:$P$55723,집계!$C187,추출!$D$2:$D$55723,집계!$D187,추출!$O$2:$O$55723,"정상*",추출!$F$2:$F$55723,집계!M$1,추출!$M$2:$M$55723,집계!M$2,추출!$J$2:$J$55723,"&lt;="&amp;VLOOKUP(M$2,환경!$A$3:$B$8,2),추출!$Q$2:$Q$55723,"A")</f>
        <v>0</v>
      </c>
      <c r="N187" s="4">
        <f t="shared" ca="1" si="363"/>
        <v>189000</v>
      </c>
      <c r="O187" s="25">
        <f t="shared" ca="1" si="364"/>
        <v>-189000</v>
      </c>
      <c r="P187" s="4">
        <f ca="1">SUMIFS(추출!$H$2:$H$55723,추출!$P$2:$P$55723,집계!$C187,추출!$D$2:$D$55723,집계!$D187,추출!$O$2:$O$55723,"정상*",추출!$F$2:$F$55723,집계!P$1,추출!$M$2:$M$55723,집계!P$2,추출!$J$2:$J$55723,"&lt;="&amp;VLOOKUP(P$2,환경!$A$3:$B$8,2),추출!$Q$2:$Q$55723,"A")</f>
        <v>0</v>
      </c>
      <c r="Q187" s="4">
        <f ca="1">SUMIFS(추출!$H$2:$H$55723,추출!$P$2:$P$55723,집계!$C187,추출!$D$2:$D$55723,집계!$D187,추출!$O$2:$O$55723,"정상*",추출!$F$2:$F$55723,집계!Q$1,추출!$M$2:$M$55723,집계!Q$2,추출!$J$2:$J$55723,"&lt;="&amp;VLOOKUP(Q$2,환경!$A$3:$B$8,2),추출!$Q$2:$Q$55723,"A")</f>
        <v>0</v>
      </c>
      <c r="R187" s="4">
        <f t="shared" ca="1" si="365"/>
        <v>0</v>
      </c>
      <c r="S187" s="25">
        <f t="shared" ca="1" si="366"/>
        <v>0</v>
      </c>
      <c r="T187" s="4">
        <f ca="1">SUMIFS(추출!$H$2:$H$55723,추출!$P$2:$P$55723,집계!$C187,추출!$D$2:$D$55723,집계!$D187,추출!$O$2:$O$55723,"정상*",추출!$F$2:$F$55723,집계!T$1,추출!$M$2:$M$55723,집계!T$2,추출!$J$2:$J$55723,"&lt;="&amp;VLOOKUP(T$2,환경!$A$3:$B$8,2),추출!$Q$2:$Q$55723,"A")</f>
        <v>0</v>
      </c>
      <c r="U187" s="4">
        <f ca="1">SUMIFS(추출!$H$2:$H$55723,추출!$P$2:$P$55723,집계!$C187,추출!$D$2:$D$55723,집계!$D187,추출!$O$2:$O$55723,"정상*",추출!$F$2:$F$55723,집계!U$1,추출!$M$2:$M$55723,집계!U$2,추출!$J$2:$J$55723,"&lt;="&amp;VLOOKUP(U$2,환경!$A$3:$B$8,2),추출!$Q$2:$Q$55723,"A")</f>
        <v>0</v>
      </c>
      <c r="V187" s="4">
        <f t="shared" ca="1" si="367"/>
        <v>0</v>
      </c>
      <c r="W187" s="25">
        <f t="shared" ca="1" si="368"/>
        <v>0</v>
      </c>
      <c r="X187" s="4">
        <f ca="1">SUMIFS(추출!$H$2:$H$55723,추출!$P$2:$P$55723,집계!$C187,추출!$D$2:$D$55723,집계!$D187,추출!$O$2:$O$55723,"유지*",추출!$F$2:$F$55723,집계!X$1,추출!$M$2:$M$55723,집계!X$2,추출!$J$2:$J$55723,"&lt;="&amp;VLOOKUP(X$2,환경!$A$3:$B$8,2),추출!$Q$2:$Q$55723,"B")</f>
        <v>0</v>
      </c>
      <c r="Y187" s="4">
        <f ca="1">SUMIFS(추출!$H$2:$H$55723,추출!$P$2:$P$55723,집계!$C187,추출!$D$2:$D$55723,집계!$D187,추출!$O$2:$O$55723,"유지*",추출!$F$2:$F$55723,집계!Y$1,추출!$M$2:$M$55723,집계!Y$2,추출!$J$2:$J$55723,"&lt;="&amp;VLOOKUP(Y$2,환경!$A$3:$B$8,2),추출!$Q$2:$Q$55723,"B")</f>
        <v>0</v>
      </c>
      <c r="Z187" s="4">
        <f t="shared" ca="1" si="369"/>
        <v>0</v>
      </c>
      <c r="AA187" s="25">
        <f t="shared" ca="1" si="370"/>
        <v>0</v>
      </c>
      <c r="AB187" s="4">
        <f ca="1">SUMIFS(추출!$H$2:$H$55723,추출!$P$2:$P$55723,집계!$C187,추출!$D$2:$D$55723,집계!$D187,추출!$O$2:$O$55723,"정상*",추출!$F$2:$F$55723,집계!AB$1,추출!$M$2:$M$55723,집계!AB$2,추출!$J$2:$J$55723,"&lt;="&amp;VLOOKUP(AB$2,환경!$A$3:$B$8,2),추출!$Q$2:$Q$55723,"A")</f>
        <v>0</v>
      </c>
      <c r="AC187" s="4">
        <f ca="1">SUMIFS(추출!$H$2:$H$55723,추출!$P$2:$P$55723,집계!$C187,추출!$D$2:$D$55723,집계!$D187,추출!$O$2:$O$55723,"정상*",추출!$F$2:$F$55723,집계!AC$1,추출!$M$2:$M$55723,집계!AC$2,추출!$J$2:$J$55723,"&lt;="&amp;VLOOKUP(AC$2,환경!$A$3:$B$8,2),추출!$Q$2:$Q$55723,"A")</f>
        <v>0</v>
      </c>
      <c r="AD187" s="4">
        <f t="shared" ref="AD187:AD214" ca="1" si="714">SUM(AB187:AC187)</f>
        <v>0</v>
      </c>
      <c r="AE187" s="25">
        <f t="shared" ca="1" si="598"/>
        <v>0</v>
      </c>
    </row>
    <row r="188" spans="1:31">
      <c r="A188" s="4">
        <f>VLOOKUP($C188,환경!$T$3:$V$22,3,0)</f>
        <v>9</v>
      </c>
      <c r="B188" s="4" t="str">
        <f t="shared" ca="1" si="713"/>
        <v>자율</v>
      </c>
      <c r="C188" s="6" t="s">
        <v>37</v>
      </c>
      <c r="D188" s="7" t="s">
        <v>96</v>
      </c>
      <c r="E188" s="4">
        <f ca="1">SUMIFS(추출!$H$2:$H$55723,추출!$P$2:$P$55723,집계!$C188,추출!$D$2:$D$55723,집계!$D188,추출!$O$2:$O$55723,"정상*",추출!$F$2:$F$55723,집계!E$1,추출!$M$2:$M$55723,집계!E$2,추출!$J$2:$J$55723,"&lt;="&amp;VLOOKUP(E$2,환경!$A$3:$B$8,2),추출!$Q$2:$Q$55723,"A")</f>
        <v>0</v>
      </c>
      <c r="F188" s="4">
        <f ca="1">SUMIFS(추출!$H$2:$H$55723,추출!$P$2:$P$55723,집계!$C188,추출!$D$2:$D$55723,집계!$D188,추출!$O$2:$O$55723,"정상*",추출!$F$2:$F$55723,집계!F$1,추출!$M$2:$M$55723,집계!F$2,추출!$J$2:$J$55723,"&lt;="&amp;VLOOKUP(F$2,환경!$A$3:$B$8,2),추출!$Q$2:$Q$55723,"A")</f>
        <v>0</v>
      </c>
      <c r="G188" s="4">
        <f t="shared" ca="1" si="360"/>
        <v>0</v>
      </c>
      <c r="H188" s="4">
        <f ca="1">SUMIFS(추출!$H$2:$H$55723,추출!$P$2:$P$55723,집계!$C188,추출!$D$2:$D$55723,집계!$D188,추출!$O$2:$O$55723,"정상*",추출!$F$2:$F$55723,집계!H$1,추출!$M$2:$M$55723,집계!H$2,추출!$J$2:$J$55723,"&lt;="&amp;VLOOKUP(H$2,환경!$A$3:$B$8,2),추출!$Q$2:$Q$55723,"A")</f>
        <v>15000</v>
      </c>
      <c r="I188" s="4">
        <f ca="1">SUMIFS(추출!$H$2:$H$55723,추출!$P$2:$P$55723,집계!$C188,추출!$D$2:$D$55723,집계!$D188,추출!$O$2:$O$55723,"정상*",추출!$F$2:$F$55723,집계!I$1,추출!$M$2:$M$55723,집계!I$2,추출!$J$2:$J$55723,"&lt;="&amp;VLOOKUP(I$2,환경!$A$3:$B$8,2),추출!$Q$2:$Q$55723,"A")</f>
        <v>0</v>
      </c>
      <c r="J188" s="4">
        <f t="shared" ca="1" si="361"/>
        <v>15000</v>
      </c>
      <c r="K188" s="25">
        <f t="shared" ca="1" si="362"/>
        <v>-15000</v>
      </c>
      <c r="L188" s="4">
        <f ca="1">SUMIFS(추출!$H$2:$H$55723,추출!$P$2:$P$55723,집계!$C188,추출!$D$2:$D$55723,집계!$D188,추출!$O$2:$O$55723,"정상*",추출!$F$2:$F$55723,집계!L$1,추출!$M$2:$M$55723,집계!L$2,추출!$J$2:$J$55723,"&lt;="&amp;VLOOKUP(L$2,환경!$A$3:$B$8,2),추출!$Q$2:$Q$55723,"A")</f>
        <v>0</v>
      </c>
      <c r="M188" s="4">
        <f ca="1">SUMIFS(추출!$H$2:$H$55723,추출!$P$2:$P$55723,집계!$C188,추출!$D$2:$D$55723,집계!$D188,추출!$O$2:$O$55723,"정상*",추출!$F$2:$F$55723,집계!M$1,추출!$M$2:$M$55723,집계!M$2,추출!$J$2:$J$55723,"&lt;="&amp;VLOOKUP(M$2,환경!$A$3:$B$8,2),추출!$Q$2:$Q$55723,"A")</f>
        <v>0</v>
      </c>
      <c r="N188" s="4">
        <f t="shared" ca="1" si="363"/>
        <v>0</v>
      </c>
      <c r="O188" s="25">
        <f t="shared" ca="1" si="364"/>
        <v>0</v>
      </c>
      <c r="P188" s="4">
        <f ca="1">SUMIFS(추출!$H$2:$H$55723,추출!$P$2:$P$55723,집계!$C188,추출!$D$2:$D$55723,집계!$D188,추출!$O$2:$O$55723,"정상*",추출!$F$2:$F$55723,집계!P$1,추출!$M$2:$M$55723,집계!P$2,추출!$J$2:$J$55723,"&lt;="&amp;VLOOKUP(P$2,환경!$A$3:$B$8,2),추출!$Q$2:$Q$55723,"A")</f>
        <v>0</v>
      </c>
      <c r="Q188" s="4">
        <f ca="1">SUMIFS(추출!$H$2:$H$55723,추출!$P$2:$P$55723,집계!$C188,추출!$D$2:$D$55723,집계!$D188,추출!$O$2:$O$55723,"정상*",추출!$F$2:$F$55723,집계!Q$1,추출!$M$2:$M$55723,집계!Q$2,추출!$J$2:$J$55723,"&lt;="&amp;VLOOKUP(Q$2,환경!$A$3:$B$8,2),추출!$Q$2:$Q$55723,"A")</f>
        <v>0</v>
      </c>
      <c r="R188" s="4">
        <f t="shared" ca="1" si="365"/>
        <v>0</v>
      </c>
      <c r="S188" s="25">
        <f t="shared" ca="1" si="366"/>
        <v>0</v>
      </c>
      <c r="T188" s="4">
        <f ca="1">SUMIFS(추출!$H$2:$H$55723,추출!$P$2:$P$55723,집계!$C188,추출!$D$2:$D$55723,집계!$D188,추출!$O$2:$O$55723,"정상*",추출!$F$2:$F$55723,집계!T$1,추출!$M$2:$M$55723,집계!T$2,추출!$J$2:$J$55723,"&lt;="&amp;VLOOKUP(T$2,환경!$A$3:$B$8,2),추출!$Q$2:$Q$55723,"A")</f>
        <v>0</v>
      </c>
      <c r="U188" s="4">
        <f ca="1">SUMIFS(추출!$H$2:$H$55723,추출!$P$2:$P$55723,집계!$C188,추출!$D$2:$D$55723,집계!$D188,추출!$O$2:$O$55723,"정상*",추출!$F$2:$F$55723,집계!U$1,추출!$M$2:$M$55723,집계!U$2,추출!$J$2:$J$55723,"&lt;="&amp;VLOOKUP(U$2,환경!$A$3:$B$8,2),추출!$Q$2:$Q$55723,"A")</f>
        <v>0</v>
      </c>
      <c r="V188" s="4">
        <f t="shared" ca="1" si="367"/>
        <v>0</v>
      </c>
      <c r="W188" s="25">
        <f t="shared" ca="1" si="368"/>
        <v>0</v>
      </c>
      <c r="X188" s="4">
        <f ca="1">SUMIFS(추출!$H$2:$H$55723,추출!$P$2:$P$55723,집계!$C188,추출!$D$2:$D$55723,집계!$D188,추출!$O$2:$O$55723,"유지*",추출!$F$2:$F$55723,집계!X$1,추출!$M$2:$M$55723,집계!X$2,추출!$J$2:$J$55723,"&lt;="&amp;VLOOKUP(X$2,환경!$A$3:$B$8,2),추출!$Q$2:$Q$55723,"B")</f>
        <v>0</v>
      </c>
      <c r="Y188" s="4">
        <f ca="1">SUMIFS(추출!$H$2:$H$55723,추출!$P$2:$P$55723,집계!$C188,추출!$D$2:$D$55723,집계!$D188,추출!$O$2:$O$55723,"유지*",추출!$F$2:$F$55723,집계!Y$1,추출!$M$2:$M$55723,집계!Y$2,추출!$J$2:$J$55723,"&lt;="&amp;VLOOKUP(Y$2,환경!$A$3:$B$8,2),추출!$Q$2:$Q$55723,"B")</f>
        <v>0</v>
      </c>
      <c r="Z188" s="4">
        <f t="shared" ca="1" si="369"/>
        <v>0</v>
      </c>
      <c r="AA188" s="25">
        <f t="shared" ca="1" si="370"/>
        <v>0</v>
      </c>
      <c r="AB188" s="4">
        <f ca="1">SUMIFS(추출!$H$2:$H$55723,추출!$P$2:$P$55723,집계!$C188,추출!$D$2:$D$55723,집계!$D188,추출!$O$2:$O$55723,"정상*",추출!$F$2:$F$55723,집계!AB$1,추출!$M$2:$M$55723,집계!AB$2,추출!$J$2:$J$55723,"&lt;="&amp;VLOOKUP(AB$2,환경!$A$3:$B$8,2),추출!$Q$2:$Q$55723,"A")</f>
        <v>0</v>
      </c>
      <c r="AC188" s="4">
        <f ca="1">SUMIFS(추출!$H$2:$H$55723,추출!$P$2:$P$55723,집계!$C188,추출!$D$2:$D$55723,집계!$D188,추출!$O$2:$O$55723,"정상*",추출!$F$2:$F$55723,집계!AC$1,추출!$M$2:$M$55723,집계!AC$2,추출!$J$2:$J$55723,"&lt;="&amp;VLOOKUP(AC$2,환경!$A$3:$B$8,2),추출!$Q$2:$Q$55723,"A")</f>
        <v>0</v>
      </c>
      <c r="AD188" s="4">
        <f t="shared" ca="1" si="714"/>
        <v>0</v>
      </c>
      <c r="AE188" s="25">
        <f t="shared" ca="1" si="598"/>
        <v>0</v>
      </c>
    </row>
    <row r="189" spans="1:31">
      <c r="A189" s="4">
        <f>VLOOKUP($C189,환경!$T$3:$V$22,3,0)</f>
        <v>9</v>
      </c>
      <c r="B189" s="4" t="str">
        <f t="shared" ca="1" si="713"/>
        <v>자율</v>
      </c>
      <c r="C189" s="6" t="s">
        <v>37</v>
      </c>
      <c r="D189" s="7" t="s">
        <v>140</v>
      </c>
      <c r="E189" s="4">
        <f ca="1">SUMIFS(추출!$H$2:$H$55723,추출!$P$2:$P$55723,집계!$C189,추출!$D$2:$D$55723,집계!$D189,추출!$O$2:$O$55723,"정상*",추출!$F$2:$F$55723,집계!E$1,추출!$M$2:$M$55723,집계!E$2,추출!$J$2:$J$55723,"&lt;="&amp;VLOOKUP(E$2,환경!$A$3:$B$8,2),추출!$Q$2:$Q$55723,"A")</f>
        <v>0</v>
      </c>
      <c r="F189" s="4">
        <f ca="1">SUMIFS(추출!$H$2:$H$55723,추출!$P$2:$P$55723,집계!$C189,추출!$D$2:$D$55723,집계!$D189,추출!$O$2:$O$55723,"정상*",추출!$F$2:$F$55723,집계!F$1,추출!$M$2:$M$55723,집계!F$2,추출!$J$2:$J$55723,"&lt;="&amp;VLOOKUP(F$2,환경!$A$3:$B$8,2),추출!$Q$2:$Q$55723,"A")</f>
        <v>0</v>
      </c>
      <c r="G189" s="4">
        <f t="shared" ca="1" si="360"/>
        <v>0</v>
      </c>
      <c r="H189" s="4">
        <f ca="1">SUMIFS(추출!$H$2:$H$55723,추출!$P$2:$P$55723,집계!$C189,추출!$D$2:$D$55723,집계!$D189,추출!$O$2:$O$55723,"정상*",추출!$F$2:$F$55723,집계!H$1,추출!$M$2:$M$55723,집계!H$2,추출!$J$2:$J$55723,"&lt;="&amp;VLOOKUP(H$2,환경!$A$3:$B$8,2),추출!$Q$2:$Q$55723,"A")</f>
        <v>0</v>
      </c>
      <c r="I189" s="4">
        <f ca="1">SUMIFS(추출!$H$2:$H$55723,추출!$P$2:$P$55723,집계!$C189,추출!$D$2:$D$55723,집계!$D189,추출!$O$2:$O$55723,"정상*",추출!$F$2:$F$55723,집계!I$1,추출!$M$2:$M$55723,집계!I$2,추출!$J$2:$J$55723,"&lt;="&amp;VLOOKUP(I$2,환경!$A$3:$B$8,2),추출!$Q$2:$Q$55723,"A")</f>
        <v>0</v>
      </c>
      <c r="J189" s="4">
        <f t="shared" ca="1" si="361"/>
        <v>0</v>
      </c>
      <c r="K189" s="25">
        <f t="shared" ca="1" si="362"/>
        <v>0</v>
      </c>
      <c r="L189" s="4">
        <f ca="1">SUMIFS(추출!$H$2:$H$55723,추출!$P$2:$P$55723,집계!$C189,추출!$D$2:$D$55723,집계!$D189,추출!$O$2:$O$55723,"정상*",추출!$F$2:$F$55723,집계!L$1,추출!$M$2:$M$55723,집계!L$2,추출!$J$2:$J$55723,"&lt;="&amp;VLOOKUP(L$2,환경!$A$3:$B$8,2),추출!$Q$2:$Q$55723,"A")</f>
        <v>0</v>
      </c>
      <c r="M189" s="4">
        <f ca="1">SUMIFS(추출!$H$2:$H$55723,추출!$P$2:$P$55723,집계!$C189,추출!$D$2:$D$55723,집계!$D189,추출!$O$2:$O$55723,"정상*",추출!$F$2:$F$55723,집계!M$1,추출!$M$2:$M$55723,집계!M$2,추출!$J$2:$J$55723,"&lt;="&amp;VLOOKUP(M$2,환경!$A$3:$B$8,2),추출!$Q$2:$Q$55723,"A")</f>
        <v>0</v>
      </c>
      <c r="N189" s="4">
        <f t="shared" ca="1" si="363"/>
        <v>0</v>
      </c>
      <c r="O189" s="25">
        <f t="shared" ca="1" si="364"/>
        <v>0</v>
      </c>
      <c r="P189" s="4">
        <f ca="1">SUMIFS(추출!$H$2:$H$55723,추출!$P$2:$P$55723,집계!$C189,추출!$D$2:$D$55723,집계!$D189,추출!$O$2:$O$55723,"정상*",추출!$F$2:$F$55723,집계!P$1,추출!$M$2:$M$55723,집계!P$2,추출!$J$2:$J$55723,"&lt;="&amp;VLOOKUP(P$2,환경!$A$3:$B$8,2),추출!$Q$2:$Q$55723,"A")</f>
        <v>0</v>
      </c>
      <c r="Q189" s="4">
        <f ca="1">SUMIFS(추출!$H$2:$H$55723,추출!$P$2:$P$55723,집계!$C189,추출!$D$2:$D$55723,집계!$D189,추출!$O$2:$O$55723,"정상*",추출!$F$2:$F$55723,집계!Q$1,추출!$M$2:$M$55723,집계!Q$2,추출!$J$2:$J$55723,"&lt;="&amp;VLOOKUP(Q$2,환경!$A$3:$B$8,2),추출!$Q$2:$Q$55723,"A")</f>
        <v>0</v>
      </c>
      <c r="R189" s="4">
        <f t="shared" ca="1" si="365"/>
        <v>0</v>
      </c>
      <c r="S189" s="25">
        <f t="shared" ca="1" si="366"/>
        <v>0</v>
      </c>
      <c r="T189" s="4">
        <f ca="1">SUMIFS(추출!$H$2:$H$55723,추출!$P$2:$P$55723,집계!$C189,추출!$D$2:$D$55723,집계!$D189,추출!$O$2:$O$55723,"정상*",추출!$F$2:$F$55723,집계!T$1,추출!$M$2:$M$55723,집계!T$2,추출!$J$2:$J$55723,"&lt;="&amp;VLOOKUP(T$2,환경!$A$3:$B$8,2),추출!$Q$2:$Q$55723,"A")</f>
        <v>52477</v>
      </c>
      <c r="U189" s="4">
        <f ca="1">SUMIFS(추출!$H$2:$H$55723,추출!$P$2:$P$55723,집계!$C189,추출!$D$2:$D$55723,집계!$D189,추출!$O$2:$O$55723,"정상*",추출!$F$2:$F$55723,집계!U$1,추출!$M$2:$M$55723,집계!U$2,추출!$J$2:$J$55723,"&lt;="&amp;VLOOKUP(U$2,환경!$A$3:$B$8,2),추출!$Q$2:$Q$55723,"A")</f>
        <v>1500000</v>
      </c>
      <c r="V189" s="4">
        <f t="shared" ca="1" si="367"/>
        <v>1552477</v>
      </c>
      <c r="W189" s="25">
        <f t="shared" ca="1" si="368"/>
        <v>-1552477</v>
      </c>
      <c r="X189" s="4">
        <f ca="1">SUMIFS(추출!$H$2:$H$55723,추출!$P$2:$P$55723,집계!$C189,추출!$D$2:$D$55723,집계!$D189,추출!$O$2:$O$55723,"유지*",추출!$F$2:$F$55723,집계!X$1,추출!$M$2:$M$55723,집계!X$2,추출!$J$2:$J$55723,"&lt;="&amp;VLOOKUP(X$2,환경!$A$3:$B$8,2),추출!$Q$2:$Q$55723,"B")</f>
        <v>0</v>
      </c>
      <c r="Y189" s="4">
        <f ca="1">SUMIFS(추출!$H$2:$H$55723,추출!$P$2:$P$55723,집계!$C189,추출!$D$2:$D$55723,집계!$D189,추출!$O$2:$O$55723,"유지*",추출!$F$2:$F$55723,집계!Y$1,추출!$M$2:$M$55723,집계!Y$2,추출!$J$2:$J$55723,"&lt;="&amp;VLOOKUP(Y$2,환경!$A$3:$B$8,2),추출!$Q$2:$Q$55723,"B")</f>
        <v>0</v>
      </c>
      <c r="Z189" s="4">
        <f t="shared" ca="1" si="369"/>
        <v>0</v>
      </c>
      <c r="AA189" s="25">
        <f t="shared" ca="1" si="370"/>
        <v>0</v>
      </c>
      <c r="AB189" s="4">
        <f ca="1">SUMIFS(추출!$H$2:$H$55723,추출!$P$2:$P$55723,집계!$C189,추출!$D$2:$D$55723,집계!$D189,추출!$O$2:$O$55723,"정상*",추출!$F$2:$F$55723,집계!AB$1,추출!$M$2:$M$55723,집계!AB$2,추출!$J$2:$J$55723,"&lt;="&amp;VLOOKUP(AB$2,환경!$A$3:$B$8,2),추출!$Q$2:$Q$55723,"A")</f>
        <v>0</v>
      </c>
      <c r="AC189" s="4">
        <f ca="1">SUMIFS(추출!$H$2:$H$55723,추출!$P$2:$P$55723,집계!$C189,추출!$D$2:$D$55723,집계!$D189,추출!$O$2:$O$55723,"정상*",추출!$F$2:$F$55723,집계!AC$1,추출!$M$2:$M$55723,집계!AC$2,추출!$J$2:$J$55723,"&lt;="&amp;VLOOKUP(AC$2,환경!$A$3:$B$8,2),추출!$Q$2:$Q$55723,"A")</f>
        <v>0</v>
      </c>
      <c r="AD189" s="4">
        <f t="shared" ca="1" si="714"/>
        <v>0</v>
      </c>
      <c r="AE189" s="25">
        <f t="shared" ca="1" si="598"/>
        <v>0</v>
      </c>
    </row>
    <row r="190" spans="1:31">
      <c r="A190" s="4">
        <f>VLOOKUP($C190,환경!$T$3:$V$22,3,0)</f>
        <v>9</v>
      </c>
      <c r="B190" s="4" t="str">
        <f t="shared" ca="1" si="713"/>
        <v>자율</v>
      </c>
      <c r="C190" s="6" t="s">
        <v>37</v>
      </c>
      <c r="D190" s="7" t="s">
        <v>123</v>
      </c>
      <c r="E190" s="4">
        <f ca="1">SUMIFS(추출!$H$2:$H$55723,추출!$P$2:$P$55723,집계!$C190,추출!$D$2:$D$55723,집계!$D190,추출!$O$2:$O$55723,"정상*",추출!$F$2:$F$55723,집계!E$1,추출!$M$2:$M$55723,집계!E$2,추출!$J$2:$J$55723,"&lt;="&amp;VLOOKUP(E$2,환경!$A$3:$B$8,2),추출!$Q$2:$Q$55723,"A")</f>
        <v>0</v>
      </c>
      <c r="F190" s="4">
        <f ca="1">SUMIFS(추출!$H$2:$H$55723,추출!$P$2:$P$55723,집계!$C190,추출!$D$2:$D$55723,집계!$D190,추출!$O$2:$O$55723,"정상*",추출!$F$2:$F$55723,집계!F$1,추출!$M$2:$M$55723,집계!F$2,추출!$J$2:$J$55723,"&lt;="&amp;VLOOKUP(F$2,환경!$A$3:$B$8,2),추출!$Q$2:$Q$55723,"A")</f>
        <v>0</v>
      </c>
      <c r="G190" s="4">
        <f t="shared" ca="1" si="360"/>
        <v>0</v>
      </c>
      <c r="H190" s="4">
        <f ca="1">SUMIFS(추출!$H$2:$H$55723,추출!$P$2:$P$55723,집계!$C190,추출!$D$2:$D$55723,집계!$D190,추출!$O$2:$O$55723,"정상*",추출!$F$2:$F$55723,집계!H$1,추출!$M$2:$M$55723,집계!H$2,추출!$J$2:$J$55723,"&lt;="&amp;VLOOKUP(H$2,환경!$A$3:$B$8,2),추출!$Q$2:$Q$55723,"A")</f>
        <v>0</v>
      </c>
      <c r="I190" s="4">
        <f ca="1">SUMIFS(추출!$H$2:$H$55723,추출!$P$2:$P$55723,집계!$C190,추출!$D$2:$D$55723,집계!$D190,추출!$O$2:$O$55723,"정상*",추출!$F$2:$F$55723,집계!I$1,추출!$M$2:$M$55723,집계!I$2,추출!$J$2:$J$55723,"&lt;="&amp;VLOOKUP(I$2,환경!$A$3:$B$8,2),추출!$Q$2:$Q$55723,"A")</f>
        <v>46600</v>
      </c>
      <c r="J190" s="4">
        <f t="shared" ca="1" si="361"/>
        <v>46600</v>
      </c>
      <c r="K190" s="25">
        <f t="shared" ca="1" si="362"/>
        <v>-46600</v>
      </c>
      <c r="L190" s="4">
        <f ca="1">SUMIFS(추출!$H$2:$H$55723,추출!$P$2:$P$55723,집계!$C190,추출!$D$2:$D$55723,집계!$D190,추출!$O$2:$O$55723,"정상*",추출!$F$2:$F$55723,집계!L$1,추출!$M$2:$M$55723,집계!L$2,추출!$J$2:$J$55723,"&lt;="&amp;VLOOKUP(L$2,환경!$A$3:$B$8,2),추출!$Q$2:$Q$55723,"A")</f>
        <v>0</v>
      </c>
      <c r="M190" s="4">
        <f ca="1">SUMIFS(추출!$H$2:$H$55723,추출!$P$2:$P$55723,집계!$C190,추출!$D$2:$D$55723,집계!$D190,추출!$O$2:$O$55723,"정상*",추출!$F$2:$F$55723,집계!M$1,추출!$M$2:$M$55723,집계!M$2,추출!$J$2:$J$55723,"&lt;="&amp;VLOOKUP(M$2,환경!$A$3:$B$8,2),추출!$Q$2:$Q$55723,"A")</f>
        <v>0</v>
      </c>
      <c r="N190" s="4">
        <f t="shared" ca="1" si="363"/>
        <v>0</v>
      </c>
      <c r="O190" s="25">
        <f t="shared" ca="1" si="364"/>
        <v>0</v>
      </c>
      <c r="P190" s="4">
        <f ca="1">SUMIFS(추출!$H$2:$H$55723,추출!$P$2:$P$55723,집계!$C190,추출!$D$2:$D$55723,집계!$D190,추출!$O$2:$O$55723,"정상*",추출!$F$2:$F$55723,집계!P$1,추출!$M$2:$M$55723,집계!P$2,추출!$J$2:$J$55723,"&lt;="&amp;VLOOKUP(P$2,환경!$A$3:$B$8,2),추출!$Q$2:$Q$55723,"A")</f>
        <v>0</v>
      </c>
      <c r="Q190" s="4">
        <f ca="1">SUMIFS(추출!$H$2:$H$55723,추출!$P$2:$P$55723,집계!$C190,추출!$D$2:$D$55723,집계!$D190,추출!$O$2:$O$55723,"정상*",추출!$F$2:$F$55723,집계!Q$1,추출!$M$2:$M$55723,집계!Q$2,추출!$J$2:$J$55723,"&lt;="&amp;VLOOKUP(Q$2,환경!$A$3:$B$8,2),추출!$Q$2:$Q$55723,"A")</f>
        <v>0</v>
      </c>
      <c r="R190" s="4">
        <f t="shared" ca="1" si="365"/>
        <v>0</v>
      </c>
      <c r="S190" s="25">
        <f t="shared" ca="1" si="366"/>
        <v>0</v>
      </c>
      <c r="T190" s="4">
        <f ca="1">SUMIFS(추출!$H$2:$H$55723,추출!$P$2:$P$55723,집계!$C190,추출!$D$2:$D$55723,집계!$D190,추출!$O$2:$O$55723,"정상*",추출!$F$2:$F$55723,집계!T$1,추출!$M$2:$M$55723,집계!T$2,추출!$J$2:$J$55723,"&lt;="&amp;VLOOKUP(T$2,환경!$A$3:$B$8,2),추출!$Q$2:$Q$55723,"A")</f>
        <v>0</v>
      </c>
      <c r="U190" s="4">
        <f ca="1">SUMIFS(추출!$H$2:$H$55723,추출!$P$2:$P$55723,집계!$C190,추출!$D$2:$D$55723,집계!$D190,추출!$O$2:$O$55723,"정상*",추출!$F$2:$F$55723,집계!U$1,추출!$M$2:$M$55723,집계!U$2,추출!$J$2:$J$55723,"&lt;="&amp;VLOOKUP(U$2,환경!$A$3:$B$8,2),추출!$Q$2:$Q$55723,"A")</f>
        <v>66550</v>
      </c>
      <c r="V190" s="4">
        <f t="shared" ca="1" si="367"/>
        <v>66550</v>
      </c>
      <c r="W190" s="25">
        <f t="shared" ca="1" si="368"/>
        <v>-66550</v>
      </c>
      <c r="X190" s="4">
        <f ca="1">SUMIFS(추출!$H$2:$H$55723,추출!$P$2:$P$55723,집계!$C190,추출!$D$2:$D$55723,집계!$D190,추출!$O$2:$O$55723,"유지*",추출!$F$2:$F$55723,집계!X$1,추출!$M$2:$M$55723,집계!X$2,추출!$J$2:$J$55723,"&lt;="&amp;VLOOKUP(X$2,환경!$A$3:$B$8,2),추출!$Q$2:$Q$55723,"B")</f>
        <v>0</v>
      </c>
      <c r="Y190" s="4">
        <f ca="1">SUMIFS(추출!$H$2:$H$55723,추출!$P$2:$P$55723,집계!$C190,추출!$D$2:$D$55723,집계!$D190,추출!$O$2:$O$55723,"유지*",추출!$F$2:$F$55723,집계!Y$1,추출!$M$2:$M$55723,집계!Y$2,추출!$J$2:$J$55723,"&lt;="&amp;VLOOKUP(Y$2,환경!$A$3:$B$8,2),추출!$Q$2:$Q$55723,"B")</f>
        <v>0</v>
      </c>
      <c r="Z190" s="4">
        <f t="shared" ca="1" si="369"/>
        <v>0</v>
      </c>
      <c r="AA190" s="25">
        <f t="shared" ref="AA190:AA214" ca="1" si="715">G190-Z190</f>
        <v>0</v>
      </c>
      <c r="AB190" s="4">
        <f ca="1">SUMIFS(추출!$H$2:$H$55723,추출!$P$2:$P$55723,집계!$C190,추출!$D$2:$D$55723,집계!$D190,추출!$O$2:$O$55723,"정상*",추출!$F$2:$F$55723,집계!AB$1,추출!$M$2:$M$55723,집계!AB$2,추출!$J$2:$J$55723,"&lt;="&amp;VLOOKUP(AB$2,환경!$A$3:$B$8,2),추출!$Q$2:$Q$55723,"A")</f>
        <v>0</v>
      </c>
      <c r="AC190" s="4">
        <f ca="1">SUMIFS(추출!$H$2:$H$55723,추출!$P$2:$P$55723,집계!$C190,추출!$D$2:$D$55723,집계!$D190,추출!$O$2:$O$55723,"정상*",추출!$F$2:$F$55723,집계!AC$1,추출!$M$2:$M$55723,집계!AC$2,추출!$J$2:$J$55723,"&lt;="&amp;VLOOKUP(AC$2,환경!$A$3:$B$8,2),추출!$Q$2:$Q$55723,"A")</f>
        <v>0</v>
      </c>
      <c r="AD190" s="4">
        <f t="shared" ca="1" si="714"/>
        <v>0</v>
      </c>
      <c r="AE190" s="25">
        <f t="shared" ca="1" si="598"/>
        <v>0</v>
      </c>
    </row>
    <row r="191" spans="1:31">
      <c r="A191" s="4">
        <f>VLOOKUP($C191,환경!$T$3:$V$22,3,0)</f>
        <v>9</v>
      </c>
      <c r="B191" s="4" t="str">
        <f t="shared" ca="1" si="713"/>
        <v>자율</v>
      </c>
      <c r="C191" s="6" t="s">
        <v>37</v>
      </c>
      <c r="D191" s="7" t="s">
        <v>170</v>
      </c>
      <c r="E191" s="4">
        <f ca="1">SUMIFS(추출!$H$2:$H$55723,추출!$P$2:$P$55723,집계!$C191,추출!$D$2:$D$55723,집계!$D191,추출!$O$2:$O$55723,"정상*",추출!$F$2:$F$55723,집계!E$1,추출!$M$2:$M$55723,집계!E$2,추출!$J$2:$J$55723,"&lt;="&amp;VLOOKUP(E$2,환경!$A$3:$B$8,2),추출!$Q$2:$Q$55723,"A")</f>
        <v>0</v>
      </c>
      <c r="F191" s="4">
        <f ca="1">SUMIFS(추출!$H$2:$H$55723,추출!$P$2:$P$55723,집계!$C191,추출!$D$2:$D$55723,집계!$D191,추출!$O$2:$O$55723,"정상*",추출!$F$2:$F$55723,집계!F$1,추출!$M$2:$M$55723,집계!F$2,추출!$J$2:$J$55723,"&lt;="&amp;VLOOKUP(F$2,환경!$A$3:$B$8,2),추출!$Q$2:$Q$55723,"A")</f>
        <v>0</v>
      </c>
      <c r="G191" s="4">
        <f t="shared" ref="G191:G214" ca="1" si="716">SUM(E191:F191)</f>
        <v>0</v>
      </c>
      <c r="H191" s="4">
        <f ca="1">SUMIFS(추출!$H$2:$H$55723,추출!$P$2:$P$55723,집계!$C191,추출!$D$2:$D$55723,집계!$D191,추출!$O$2:$O$55723,"정상*",추출!$F$2:$F$55723,집계!H$1,추출!$M$2:$M$55723,집계!H$2,추출!$J$2:$J$55723,"&lt;="&amp;VLOOKUP(H$2,환경!$A$3:$B$8,2),추출!$Q$2:$Q$55723,"A")</f>
        <v>0</v>
      </c>
      <c r="I191" s="4">
        <f ca="1">SUMIFS(추출!$H$2:$H$55723,추출!$P$2:$P$55723,집계!$C191,추출!$D$2:$D$55723,집계!$D191,추출!$O$2:$O$55723,"정상*",추출!$F$2:$F$55723,집계!I$1,추출!$M$2:$M$55723,집계!I$2,추출!$J$2:$J$55723,"&lt;="&amp;VLOOKUP(I$2,환경!$A$3:$B$8,2),추출!$Q$2:$Q$55723,"A")</f>
        <v>0</v>
      </c>
      <c r="J191" s="4">
        <f t="shared" ref="J191:J214" ca="1" si="717">SUM(H191:I191)</f>
        <v>0</v>
      </c>
      <c r="K191" s="25">
        <f t="shared" ref="K191:K214" ca="1" si="718">G191-J191</f>
        <v>0</v>
      </c>
      <c r="L191" s="4">
        <f ca="1">SUMIFS(추출!$H$2:$H$55723,추출!$P$2:$P$55723,집계!$C191,추출!$D$2:$D$55723,집계!$D191,추출!$O$2:$O$55723,"정상*",추출!$F$2:$F$55723,집계!L$1,추출!$M$2:$M$55723,집계!L$2,추출!$J$2:$J$55723,"&lt;="&amp;VLOOKUP(L$2,환경!$A$3:$B$8,2),추출!$Q$2:$Q$55723,"A")</f>
        <v>0</v>
      </c>
      <c r="M191" s="4">
        <f ca="1">SUMIFS(추출!$H$2:$H$55723,추출!$P$2:$P$55723,집계!$C191,추출!$D$2:$D$55723,집계!$D191,추출!$O$2:$O$55723,"정상*",추출!$F$2:$F$55723,집계!M$1,추출!$M$2:$M$55723,집계!M$2,추출!$J$2:$J$55723,"&lt;="&amp;VLOOKUP(M$2,환경!$A$3:$B$8,2),추출!$Q$2:$Q$55723,"A")</f>
        <v>0</v>
      </c>
      <c r="N191" s="4">
        <f t="shared" ref="N191:N214" ca="1" si="719">SUM(L191:M191)</f>
        <v>0</v>
      </c>
      <c r="O191" s="25">
        <f t="shared" ref="O191:O214" ca="1" si="720">G191-N191</f>
        <v>0</v>
      </c>
      <c r="P191" s="4">
        <f ca="1">SUMIFS(추출!$H$2:$H$55723,추출!$P$2:$P$55723,집계!$C191,추출!$D$2:$D$55723,집계!$D191,추출!$O$2:$O$55723,"정상*",추출!$F$2:$F$55723,집계!P$1,추출!$M$2:$M$55723,집계!P$2,추출!$J$2:$J$55723,"&lt;="&amp;VLOOKUP(P$2,환경!$A$3:$B$8,2),추출!$Q$2:$Q$55723,"A")</f>
        <v>0</v>
      </c>
      <c r="Q191" s="4">
        <f ca="1">SUMIFS(추출!$H$2:$H$55723,추출!$P$2:$P$55723,집계!$C191,추출!$D$2:$D$55723,집계!$D191,추출!$O$2:$O$55723,"정상*",추출!$F$2:$F$55723,집계!Q$1,추출!$M$2:$M$55723,집계!Q$2,추출!$J$2:$J$55723,"&lt;="&amp;VLOOKUP(Q$2,환경!$A$3:$B$8,2),추출!$Q$2:$Q$55723,"A")</f>
        <v>0</v>
      </c>
      <c r="R191" s="4">
        <f t="shared" ref="R191:R214" ca="1" si="721">SUM(P191:Q191)</f>
        <v>0</v>
      </c>
      <c r="S191" s="25">
        <f t="shared" ref="S191:S214" ca="1" si="722">G191-R191</f>
        <v>0</v>
      </c>
      <c r="T191" s="4">
        <f ca="1">SUMIFS(추출!$H$2:$H$55723,추출!$P$2:$P$55723,집계!$C191,추출!$D$2:$D$55723,집계!$D191,추출!$O$2:$O$55723,"정상*",추출!$F$2:$F$55723,집계!T$1,추출!$M$2:$M$55723,집계!T$2,추출!$J$2:$J$55723,"&lt;="&amp;VLOOKUP(T$2,환경!$A$3:$B$8,2),추출!$Q$2:$Q$55723,"A")</f>
        <v>0</v>
      </c>
      <c r="U191" s="4">
        <f ca="1">SUMIFS(추출!$H$2:$H$55723,추출!$P$2:$P$55723,집계!$C191,추출!$D$2:$D$55723,집계!$D191,추출!$O$2:$O$55723,"정상*",추출!$F$2:$F$55723,집계!U$1,추출!$M$2:$M$55723,집계!U$2,추출!$J$2:$J$55723,"&lt;="&amp;VLOOKUP(U$2,환경!$A$3:$B$8,2),추출!$Q$2:$Q$55723,"A")</f>
        <v>0</v>
      </c>
      <c r="V191" s="4">
        <f t="shared" ref="V191:V214" ca="1" si="723">SUM(T191:U191)</f>
        <v>0</v>
      </c>
      <c r="W191" s="25">
        <f t="shared" ref="W191:W214" ca="1" si="724">G191-V191</f>
        <v>0</v>
      </c>
      <c r="X191" s="4">
        <f ca="1">SUMIFS(추출!$H$2:$H$55723,추출!$P$2:$P$55723,집계!$C191,추출!$D$2:$D$55723,집계!$D191,추출!$O$2:$O$55723,"유지*",추출!$F$2:$F$55723,집계!X$1,추출!$M$2:$M$55723,집계!X$2,추출!$J$2:$J$55723,"&lt;="&amp;VLOOKUP(X$2,환경!$A$3:$B$8,2),추출!$Q$2:$Q$55723,"B")</f>
        <v>0</v>
      </c>
      <c r="Y191" s="4">
        <f ca="1">SUMIFS(추출!$H$2:$H$55723,추출!$P$2:$P$55723,집계!$C191,추출!$D$2:$D$55723,집계!$D191,추출!$O$2:$O$55723,"유지*",추출!$F$2:$F$55723,집계!Y$1,추출!$M$2:$M$55723,집계!Y$2,추출!$J$2:$J$55723,"&lt;="&amp;VLOOKUP(Y$2,환경!$A$3:$B$8,2),추출!$Q$2:$Q$55723,"B")</f>
        <v>0</v>
      </c>
      <c r="Z191" s="4">
        <f t="shared" ref="Z191:Z214" ca="1" si="725">SUM(X191:Y191)</f>
        <v>0</v>
      </c>
      <c r="AA191" s="25">
        <f t="shared" ca="1" si="715"/>
        <v>0</v>
      </c>
      <c r="AB191" s="4">
        <f ca="1">SUMIFS(추출!$H$2:$H$55723,추출!$P$2:$P$55723,집계!$C191,추출!$D$2:$D$55723,집계!$D191,추출!$O$2:$O$55723,"정상*",추출!$F$2:$F$55723,집계!AB$1,추출!$M$2:$M$55723,집계!AB$2,추출!$J$2:$J$55723,"&lt;="&amp;VLOOKUP(AB$2,환경!$A$3:$B$8,2),추출!$Q$2:$Q$55723,"A")</f>
        <v>0</v>
      </c>
      <c r="AC191" s="4">
        <f ca="1">SUMIFS(추출!$H$2:$H$55723,추출!$P$2:$P$55723,집계!$C191,추출!$D$2:$D$55723,집계!$D191,추출!$O$2:$O$55723,"정상*",추출!$F$2:$F$55723,집계!AC$1,추출!$M$2:$M$55723,집계!AC$2,추출!$J$2:$J$55723,"&lt;="&amp;VLOOKUP(AC$2,환경!$A$3:$B$8,2),추출!$Q$2:$Q$55723,"A")</f>
        <v>0</v>
      </c>
      <c r="AD191" s="4">
        <f t="shared" ca="1" si="714"/>
        <v>0</v>
      </c>
      <c r="AE191" s="25">
        <f t="shared" ca="1" si="598"/>
        <v>0</v>
      </c>
    </row>
    <row r="192" spans="1:31">
      <c r="A192" s="4">
        <f>VLOOKUP($C192,환경!$T$3:$V$22,3,0)</f>
        <v>9</v>
      </c>
      <c r="B192" s="4" t="str">
        <f t="shared" ca="1" si="713"/>
        <v>자율</v>
      </c>
      <c r="C192" s="6" t="s">
        <v>37</v>
      </c>
      <c r="D192" s="7" t="s">
        <v>178</v>
      </c>
      <c r="E192" s="4">
        <f ca="1">SUMIFS(추출!$H$2:$H$55723,추출!$P$2:$P$55723,집계!$C192,추출!$D$2:$D$55723,집계!$D192,추출!$O$2:$O$55723,"정상*",추출!$F$2:$F$55723,집계!E$1,추출!$M$2:$M$55723,집계!E$2,추출!$J$2:$J$55723,"&lt;="&amp;VLOOKUP(E$2,환경!$A$3:$B$8,2),추출!$Q$2:$Q$55723,"A")</f>
        <v>0</v>
      </c>
      <c r="F192" s="4">
        <f ca="1">SUMIFS(추출!$H$2:$H$55723,추출!$P$2:$P$55723,집계!$C192,추출!$D$2:$D$55723,집계!$D192,추출!$O$2:$O$55723,"정상*",추출!$F$2:$F$55723,집계!F$1,추출!$M$2:$M$55723,집계!F$2,추출!$J$2:$J$55723,"&lt;="&amp;VLOOKUP(F$2,환경!$A$3:$B$8,2),추출!$Q$2:$Q$55723,"A")</f>
        <v>0</v>
      </c>
      <c r="G192" s="4">
        <f t="shared" ca="1" si="716"/>
        <v>0</v>
      </c>
      <c r="H192" s="4">
        <f ca="1">SUMIFS(추출!$H$2:$H$55723,추출!$P$2:$P$55723,집계!$C192,추출!$D$2:$D$55723,집계!$D192,추출!$O$2:$O$55723,"정상*",추출!$F$2:$F$55723,집계!H$1,추출!$M$2:$M$55723,집계!H$2,추출!$J$2:$J$55723,"&lt;="&amp;VLOOKUP(H$2,환경!$A$3:$B$8,2),추출!$Q$2:$Q$55723,"A")</f>
        <v>150000</v>
      </c>
      <c r="I192" s="4">
        <f ca="1">SUMIFS(추출!$H$2:$H$55723,추출!$P$2:$P$55723,집계!$C192,추출!$D$2:$D$55723,집계!$D192,추출!$O$2:$O$55723,"정상*",추출!$F$2:$F$55723,집계!I$1,추출!$M$2:$M$55723,집계!I$2,추출!$J$2:$J$55723,"&lt;="&amp;VLOOKUP(I$2,환경!$A$3:$B$8,2),추출!$Q$2:$Q$55723,"A")</f>
        <v>0</v>
      </c>
      <c r="J192" s="4">
        <f t="shared" ca="1" si="717"/>
        <v>150000</v>
      </c>
      <c r="K192" s="25">
        <f t="shared" ca="1" si="718"/>
        <v>-150000</v>
      </c>
      <c r="L192" s="4">
        <f ca="1">SUMIFS(추출!$H$2:$H$55723,추출!$P$2:$P$55723,집계!$C192,추출!$D$2:$D$55723,집계!$D192,추출!$O$2:$O$55723,"정상*",추출!$F$2:$F$55723,집계!L$1,추출!$M$2:$M$55723,집계!L$2,추출!$J$2:$J$55723,"&lt;="&amp;VLOOKUP(L$2,환경!$A$3:$B$8,2),추출!$Q$2:$Q$55723,"A")</f>
        <v>0</v>
      </c>
      <c r="M192" s="4">
        <f ca="1">SUMIFS(추출!$H$2:$H$55723,추출!$P$2:$P$55723,집계!$C192,추출!$D$2:$D$55723,집계!$D192,추출!$O$2:$O$55723,"정상*",추출!$F$2:$F$55723,집계!M$1,추출!$M$2:$M$55723,집계!M$2,추출!$J$2:$J$55723,"&lt;="&amp;VLOOKUP(M$2,환경!$A$3:$B$8,2),추출!$Q$2:$Q$55723,"A")</f>
        <v>0</v>
      </c>
      <c r="N192" s="4">
        <f t="shared" ca="1" si="719"/>
        <v>0</v>
      </c>
      <c r="O192" s="25">
        <f t="shared" ca="1" si="720"/>
        <v>0</v>
      </c>
      <c r="P192" s="4">
        <f ca="1">SUMIFS(추출!$H$2:$H$55723,추출!$P$2:$P$55723,집계!$C192,추출!$D$2:$D$55723,집계!$D192,추출!$O$2:$O$55723,"정상*",추출!$F$2:$F$55723,집계!P$1,추출!$M$2:$M$55723,집계!P$2,추출!$J$2:$J$55723,"&lt;="&amp;VLOOKUP(P$2,환경!$A$3:$B$8,2),추출!$Q$2:$Q$55723,"A")</f>
        <v>0</v>
      </c>
      <c r="Q192" s="4">
        <f ca="1">SUMIFS(추출!$H$2:$H$55723,추출!$P$2:$P$55723,집계!$C192,추출!$D$2:$D$55723,집계!$D192,추출!$O$2:$O$55723,"정상*",추출!$F$2:$F$55723,집계!Q$1,추출!$M$2:$M$55723,집계!Q$2,추출!$J$2:$J$55723,"&lt;="&amp;VLOOKUP(Q$2,환경!$A$3:$B$8,2),추출!$Q$2:$Q$55723,"A")</f>
        <v>0</v>
      </c>
      <c r="R192" s="4">
        <f t="shared" ca="1" si="721"/>
        <v>0</v>
      </c>
      <c r="S192" s="25">
        <f t="shared" ca="1" si="722"/>
        <v>0</v>
      </c>
      <c r="T192" s="4">
        <f ca="1">SUMIFS(추출!$H$2:$H$55723,추출!$P$2:$P$55723,집계!$C192,추출!$D$2:$D$55723,집계!$D192,추출!$O$2:$O$55723,"정상*",추출!$F$2:$F$55723,집계!T$1,추출!$M$2:$M$55723,집계!T$2,추출!$J$2:$J$55723,"&lt;="&amp;VLOOKUP(T$2,환경!$A$3:$B$8,2),추출!$Q$2:$Q$55723,"A")</f>
        <v>0</v>
      </c>
      <c r="U192" s="4">
        <f ca="1">SUMIFS(추출!$H$2:$H$55723,추출!$P$2:$P$55723,집계!$C192,추출!$D$2:$D$55723,집계!$D192,추출!$O$2:$O$55723,"정상*",추출!$F$2:$F$55723,집계!U$1,추출!$M$2:$M$55723,집계!U$2,추출!$J$2:$J$55723,"&lt;="&amp;VLOOKUP(U$2,환경!$A$3:$B$8,2),추출!$Q$2:$Q$55723,"A")</f>
        <v>0</v>
      </c>
      <c r="V192" s="4">
        <f t="shared" ca="1" si="723"/>
        <v>0</v>
      </c>
      <c r="W192" s="25">
        <f t="shared" ca="1" si="724"/>
        <v>0</v>
      </c>
      <c r="X192" s="4">
        <f ca="1">SUMIFS(추출!$H$2:$H$55723,추출!$P$2:$P$55723,집계!$C192,추출!$D$2:$D$55723,집계!$D192,추출!$O$2:$O$55723,"유지*",추출!$F$2:$F$55723,집계!X$1,추출!$M$2:$M$55723,집계!X$2,추출!$J$2:$J$55723,"&lt;="&amp;VLOOKUP(X$2,환경!$A$3:$B$8,2),추출!$Q$2:$Q$55723,"B")</f>
        <v>0</v>
      </c>
      <c r="Y192" s="4">
        <f ca="1">SUMIFS(추출!$H$2:$H$55723,추출!$P$2:$P$55723,집계!$C192,추출!$D$2:$D$55723,집계!$D192,추출!$O$2:$O$55723,"유지*",추출!$F$2:$F$55723,집계!Y$1,추출!$M$2:$M$55723,집계!Y$2,추출!$J$2:$J$55723,"&lt;="&amp;VLOOKUP(Y$2,환경!$A$3:$B$8,2),추출!$Q$2:$Q$55723,"B")</f>
        <v>0</v>
      </c>
      <c r="Z192" s="4">
        <f t="shared" ca="1" si="725"/>
        <v>0</v>
      </c>
      <c r="AA192" s="25">
        <f t="shared" ca="1" si="715"/>
        <v>0</v>
      </c>
      <c r="AB192" s="4">
        <f ca="1">SUMIFS(추출!$H$2:$H$55723,추출!$P$2:$P$55723,집계!$C192,추출!$D$2:$D$55723,집계!$D192,추출!$O$2:$O$55723,"정상*",추출!$F$2:$F$55723,집계!AB$1,추출!$M$2:$M$55723,집계!AB$2,추출!$J$2:$J$55723,"&lt;="&amp;VLOOKUP(AB$2,환경!$A$3:$B$8,2),추출!$Q$2:$Q$55723,"A")</f>
        <v>0</v>
      </c>
      <c r="AC192" s="4">
        <f ca="1">SUMIFS(추출!$H$2:$H$55723,추출!$P$2:$P$55723,집계!$C192,추출!$D$2:$D$55723,집계!$D192,추출!$O$2:$O$55723,"정상*",추출!$F$2:$F$55723,집계!AC$1,추출!$M$2:$M$55723,집계!AC$2,추출!$J$2:$J$55723,"&lt;="&amp;VLOOKUP(AC$2,환경!$A$3:$B$8,2),추출!$Q$2:$Q$55723,"A")</f>
        <v>0</v>
      </c>
      <c r="AD192" s="4">
        <f t="shared" ca="1" si="714"/>
        <v>0</v>
      </c>
      <c r="AE192" s="25">
        <f t="shared" ca="1" si="598"/>
        <v>0</v>
      </c>
    </row>
    <row r="193" spans="1:31">
      <c r="A193" s="4">
        <f>VLOOKUP($C193,환경!$T$3:$V$22,3,0)</f>
        <v>9</v>
      </c>
      <c r="B193" s="4" t="str">
        <f t="shared" ca="1" si="713"/>
        <v>자율</v>
      </c>
      <c r="C193" s="6" t="s">
        <v>37</v>
      </c>
      <c r="D193" s="7" t="s">
        <v>95</v>
      </c>
      <c r="E193" s="4">
        <f ca="1">SUMIFS(추출!$H$2:$H$55723,추출!$P$2:$P$55723,집계!$C193,추출!$D$2:$D$55723,집계!$D193,추출!$O$2:$O$55723,"정상*",추출!$F$2:$F$55723,집계!E$1,추출!$M$2:$M$55723,집계!E$2,추출!$J$2:$J$55723,"&lt;="&amp;VLOOKUP(E$2,환경!$A$3:$B$8,2),추출!$Q$2:$Q$55723,"A")</f>
        <v>26857</v>
      </c>
      <c r="F193" s="4">
        <f ca="1">SUMIFS(추출!$H$2:$H$55723,추출!$P$2:$P$55723,집계!$C193,추출!$D$2:$D$55723,집계!$D193,추출!$O$2:$O$55723,"정상*",추출!$F$2:$F$55723,집계!F$1,추출!$M$2:$M$55723,집계!F$2,추출!$J$2:$J$55723,"&lt;="&amp;VLOOKUP(F$2,환경!$A$3:$B$8,2),추출!$Q$2:$Q$55723,"A")</f>
        <v>0</v>
      </c>
      <c r="G193" s="4">
        <f t="shared" ca="1" si="716"/>
        <v>26857</v>
      </c>
      <c r="H193" s="4">
        <f ca="1">SUMIFS(추출!$H$2:$H$55723,추출!$P$2:$P$55723,집계!$C193,추출!$D$2:$D$55723,집계!$D193,추출!$O$2:$O$55723,"정상*",추출!$F$2:$F$55723,집계!H$1,추출!$M$2:$M$55723,집계!H$2,추출!$J$2:$J$55723,"&lt;="&amp;VLOOKUP(H$2,환경!$A$3:$B$8,2),추출!$Q$2:$Q$55723,"A")</f>
        <v>0</v>
      </c>
      <c r="I193" s="4">
        <f ca="1">SUMIFS(추출!$H$2:$H$55723,추출!$P$2:$P$55723,집계!$C193,추출!$D$2:$D$55723,집계!$D193,추출!$O$2:$O$55723,"정상*",추출!$F$2:$F$55723,집계!I$1,추출!$M$2:$M$55723,집계!I$2,추출!$J$2:$J$55723,"&lt;="&amp;VLOOKUP(I$2,환경!$A$3:$B$8,2),추출!$Q$2:$Q$55723,"A")</f>
        <v>0</v>
      </c>
      <c r="J193" s="4">
        <f t="shared" ca="1" si="717"/>
        <v>0</v>
      </c>
      <c r="K193" s="25">
        <f t="shared" ca="1" si="718"/>
        <v>26857</v>
      </c>
      <c r="L193" s="4">
        <f ca="1">SUMIFS(추출!$H$2:$H$55723,추출!$P$2:$P$55723,집계!$C193,추출!$D$2:$D$55723,집계!$D193,추출!$O$2:$O$55723,"정상*",추출!$F$2:$F$55723,집계!L$1,추출!$M$2:$M$55723,집계!L$2,추출!$J$2:$J$55723,"&lt;="&amp;VLOOKUP(L$2,환경!$A$3:$B$8,2),추출!$Q$2:$Q$55723,"A")</f>
        <v>115000</v>
      </c>
      <c r="M193" s="4">
        <f ca="1">SUMIFS(추출!$H$2:$H$55723,추출!$P$2:$P$55723,집계!$C193,추출!$D$2:$D$55723,집계!$D193,추출!$O$2:$O$55723,"정상*",추출!$F$2:$F$55723,집계!M$1,추출!$M$2:$M$55723,집계!M$2,추출!$J$2:$J$55723,"&lt;="&amp;VLOOKUP(M$2,환경!$A$3:$B$8,2),추출!$Q$2:$Q$55723,"A")</f>
        <v>0</v>
      </c>
      <c r="N193" s="4">
        <f t="shared" ca="1" si="719"/>
        <v>115000</v>
      </c>
      <c r="O193" s="25">
        <f t="shared" ca="1" si="720"/>
        <v>-88143</v>
      </c>
      <c r="P193" s="4">
        <f ca="1">SUMIFS(추출!$H$2:$H$55723,추출!$P$2:$P$55723,집계!$C193,추출!$D$2:$D$55723,집계!$D193,추출!$O$2:$O$55723,"정상*",추출!$F$2:$F$55723,집계!P$1,추출!$M$2:$M$55723,집계!P$2,추출!$J$2:$J$55723,"&lt;="&amp;VLOOKUP(P$2,환경!$A$3:$B$8,2),추출!$Q$2:$Q$55723,"A")</f>
        <v>0</v>
      </c>
      <c r="Q193" s="4">
        <f ca="1">SUMIFS(추출!$H$2:$H$55723,추출!$P$2:$P$55723,집계!$C193,추출!$D$2:$D$55723,집계!$D193,추출!$O$2:$O$55723,"정상*",추출!$F$2:$F$55723,집계!Q$1,추출!$M$2:$M$55723,집계!Q$2,추출!$J$2:$J$55723,"&lt;="&amp;VLOOKUP(Q$2,환경!$A$3:$B$8,2),추출!$Q$2:$Q$55723,"A")</f>
        <v>0</v>
      </c>
      <c r="R193" s="4">
        <f t="shared" ca="1" si="721"/>
        <v>0</v>
      </c>
      <c r="S193" s="25">
        <f t="shared" ca="1" si="722"/>
        <v>26857</v>
      </c>
      <c r="T193" s="4">
        <f ca="1">SUMIFS(추출!$H$2:$H$55723,추출!$P$2:$P$55723,집계!$C193,추출!$D$2:$D$55723,집계!$D193,추출!$O$2:$O$55723,"정상*",추출!$F$2:$F$55723,집계!T$1,추출!$M$2:$M$55723,집계!T$2,추출!$J$2:$J$55723,"&lt;="&amp;VLOOKUP(T$2,환경!$A$3:$B$8,2),추출!$Q$2:$Q$55723,"A")</f>
        <v>0</v>
      </c>
      <c r="U193" s="4">
        <f ca="1">SUMIFS(추출!$H$2:$H$55723,추출!$P$2:$P$55723,집계!$C193,추출!$D$2:$D$55723,집계!$D193,추출!$O$2:$O$55723,"정상*",추출!$F$2:$F$55723,집계!U$1,추출!$M$2:$M$55723,집계!U$2,추출!$J$2:$J$55723,"&lt;="&amp;VLOOKUP(U$2,환경!$A$3:$B$8,2),추출!$Q$2:$Q$55723,"A")</f>
        <v>0</v>
      </c>
      <c r="V193" s="4">
        <f t="shared" ca="1" si="723"/>
        <v>0</v>
      </c>
      <c r="W193" s="25">
        <f t="shared" ca="1" si="724"/>
        <v>26857</v>
      </c>
      <c r="X193" s="4">
        <f ca="1">SUMIFS(추출!$H$2:$H$55723,추출!$P$2:$P$55723,집계!$C193,추출!$D$2:$D$55723,집계!$D193,추출!$O$2:$O$55723,"유지*",추출!$F$2:$F$55723,집계!X$1,추출!$M$2:$M$55723,집계!X$2,추출!$J$2:$J$55723,"&lt;="&amp;VLOOKUP(X$2,환경!$A$3:$B$8,2),추출!$Q$2:$Q$55723,"B")</f>
        <v>26857</v>
      </c>
      <c r="Y193" s="4">
        <f ca="1">SUMIFS(추출!$H$2:$H$55723,추출!$P$2:$P$55723,집계!$C193,추출!$D$2:$D$55723,집계!$D193,추출!$O$2:$O$55723,"유지*",추출!$F$2:$F$55723,집계!Y$1,추출!$M$2:$M$55723,집계!Y$2,추출!$J$2:$J$55723,"&lt;="&amp;VLOOKUP(Y$2,환경!$A$3:$B$8,2),추출!$Q$2:$Q$55723,"B")</f>
        <v>0</v>
      </c>
      <c r="Z193" s="4">
        <f t="shared" ca="1" si="725"/>
        <v>26857</v>
      </c>
      <c r="AA193" s="25">
        <f t="shared" ca="1" si="715"/>
        <v>0</v>
      </c>
      <c r="AB193" s="4">
        <f ca="1">SUMIFS(추출!$H$2:$H$55723,추출!$P$2:$P$55723,집계!$C193,추출!$D$2:$D$55723,집계!$D193,추출!$O$2:$O$55723,"정상*",추출!$F$2:$F$55723,집계!AB$1,추출!$M$2:$M$55723,집계!AB$2,추출!$J$2:$J$55723,"&lt;="&amp;VLOOKUP(AB$2,환경!$A$3:$B$8,2),추출!$Q$2:$Q$55723,"A")</f>
        <v>0</v>
      </c>
      <c r="AC193" s="4">
        <f ca="1">SUMIFS(추출!$H$2:$H$55723,추출!$P$2:$P$55723,집계!$C193,추출!$D$2:$D$55723,집계!$D193,추출!$O$2:$O$55723,"정상*",추출!$F$2:$F$55723,집계!AC$1,추출!$M$2:$M$55723,집계!AC$2,추출!$J$2:$J$55723,"&lt;="&amp;VLOOKUP(AC$2,환경!$A$3:$B$8,2),추출!$Q$2:$Q$55723,"A")</f>
        <v>0</v>
      </c>
      <c r="AD193" s="4">
        <f t="shared" ca="1" si="714"/>
        <v>0</v>
      </c>
      <c r="AE193" s="25">
        <f t="shared" ca="1" si="598"/>
        <v>26857</v>
      </c>
    </row>
    <row r="194" spans="1:31">
      <c r="A194" s="4">
        <f>VLOOKUP($C194,환경!$T$3:$V$22,3,0)</f>
        <v>9</v>
      </c>
      <c r="B194" s="4" t="str">
        <f t="shared" ca="1" si="713"/>
        <v>자율</v>
      </c>
      <c r="C194" s="6" t="s">
        <v>37</v>
      </c>
      <c r="D194" s="7" t="s">
        <v>201</v>
      </c>
      <c r="E194" s="4">
        <f ca="1">SUMIFS(추출!$H$2:$H$55723,추출!$P$2:$P$55723,집계!$C194,추출!$D$2:$D$55723,집계!$D194,추출!$O$2:$O$55723,"정상*",추출!$F$2:$F$55723,집계!E$1,추출!$M$2:$M$55723,집계!E$2,추출!$J$2:$J$55723,"&lt;="&amp;VLOOKUP(E$2,환경!$A$3:$B$8,2),추출!$Q$2:$Q$55723,"A")</f>
        <v>0</v>
      </c>
      <c r="F194" s="4">
        <f ca="1">SUMIFS(추출!$H$2:$H$55723,추출!$P$2:$P$55723,집계!$C194,추출!$D$2:$D$55723,집계!$D194,추출!$O$2:$O$55723,"정상*",추출!$F$2:$F$55723,집계!F$1,추출!$M$2:$M$55723,집계!F$2,추출!$J$2:$J$55723,"&lt;="&amp;VLOOKUP(F$2,환경!$A$3:$B$8,2),추출!$Q$2:$Q$55723,"A")</f>
        <v>0</v>
      </c>
      <c r="G194" s="4">
        <f t="shared" ca="1" si="716"/>
        <v>0</v>
      </c>
      <c r="H194" s="4">
        <f ca="1">SUMIFS(추출!$H$2:$H$55723,추출!$P$2:$P$55723,집계!$C194,추출!$D$2:$D$55723,집계!$D194,추출!$O$2:$O$55723,"정상*",추출!$F$2:$F$55723,집계!H$1,추출!$M$2:$M$55723,집계!H$2,추출!$J$2:$J$55723,"&lt;="&amp;VLOOKUP(H$2,환경!$A$3:$B$8,2),추출!$Q$2:$Q$55723,"A")</f>
        <v>0</v>
      </c>
      <c r="I194" s="4">
        <f ca="1">SUMIFS(추출!$H$2:$H$55723,추출!$P$2:$P$55723,집계!$C194,추출!$D$2:$D$55723,집계!$D194,추출!$O$2:$O$55723,"정상*",추출!$F$2:$F$55723,집계!I$1,추출!$M$2:$M$55723,집계!I$2,추출!$J$2:$J$55723,"&lt;="&amp;VLOOKUP(I$2,환경!$A$3:$B$8,2),추출!$Q$2:$Q$55723,"A")</f>
        <v>0</v>
      </c>
      <c r="J194" s="4">
        <f t="shared" ca="1" si="717"/>
        <v>0</v>
      </c>
      <c r="K194" s="25">
        <f t="shared" ca="1" si="718"/>
        <v>0</v>
      </c>
      <c r="L194" s="4">
        <f ca="1">SUMIFS(추출!$H$2:$H$55723,추출!$P$2:$P$55723,집계!$C194,추출!$D$2:$D$55723,집계!$D194,추출!$O$2:$O$55723,"정상*",추출!$F$2:$F$55723,집계!L$1,추출!$M$2:$M$55723,집계!L$2,추출!$J$2:$J$55723,"&lt;="&amp;VLOOKUP(L$2,환경!$A$3:$B$8,2),추출!$Q$2:$Q$55723,"A")</f>
        <v>0</v>
      </c>
      <c r="M194" s="4">
        <f ca="1">SUMIFS(추출!$H$2:$H$55723,추출!$P$2:$P$55723,집계!$C194,추출!$D$2:$D$55723,집계!$D194,추출!$O$2:$O$55723,"정상*",추출!$F$2:$F$55723,집계!M$1,추출!$M$2:$M$55723,집계!M$2,추출!$J$2:$J$55723,"&lt;="&amp;VLOOKUP(M$2,환경!$A$3:$B$8,2),추출!$Q$2:$Q$55723,"A")</f>
        <v>0</v>
      </c>
      <c r="N194" s="4">
        <f t="shared" ca="1" si="719"/>
        <v>0</v>
      </c>
      <c r="O194" s="25">
        <f t="shared" ca="1" si="720"/>
        <v>0</v>
      </c>
      <c r="P194" s="4">
        <f ca="1">SUMIFS(추출!$H$2:$H$55723,추출!$P$2:$P$55723,집계!$C194,추출!$D$2:$D$55723,집계!$D194,추출!$O$2:$O$55723,"정상*",추출!$F$2:$F$55723,집계!P$1,추출!$M$2:$M$55723,집계!P$2,추출!$J$2:$J$55723,"&lt;="&amp;VLOOKUP(P$2,환경!$A$3:$B$8,2),추출!$Q$2:$Q$55723,"A")</f>
        <v>0</v>
      </c>
      <c r="Q194" s="4">
        <f ca="1">SUMIFS(추출!$H$2:$H$55723,추출!$P$2:$P$55723,집계!$C194,추출!$D$2:$D$55723,집계!$D194,추출!$O$2:$O$55723,"정상*",추출!$F$2:$F$55723,집계!Q$1,추출!$M$2:$M$55723,집계!Q$2,추출!$J$2:$J$55723,"&lt;="&amp;VLOOKUP(Q$2,환경!$A$3:$B$8,2),추출!$Q$2:$Q$55723,"A")</f>
        <v>0</v>
      </c>
      <c r="R194" s="4">
        <f t="shared" ca="1" si="721"/>
        <v>0</v>
      </c>
      <c r="S194" s="25">
        <f t="shared" ca="1" si="722"/>
        <v>0</v>
      </c>
      <c r="T194" s="4">
        <f ca="1">SUMIFS(추출!$H$2:$H$55723,추출!$P$2:$P$55723,집계!$C194,추출!$D$2:$D$55723,집계!$D194,추출!$O$2:$O$55723,"정상*",추출!$F$2:$F$55723,집계!T$1,추출!$M$2:$M$55723,집계!T$2,추출!$J$2:$J$55723,"&lt;="&amp;VLOOKUP(T$2,환경!$A$3:$B$8,2),추출!$Q$2:$Q$55723,"A")</f>
        <v>0</v>
      </c>
      <c r="U194" s="4">
        <f ca="1">SUMIFS(추출!$H$2:$H$55723,추출!$P$2:$P$55723,집계!$C194,추출!$D$2:$D$55723,집계!$D194,추출!$O$2:$O$55723,"정상*",추출!$F$2:$F$55723,집계!U$1,추출!$M$2:$M$55723,집계!U$2,추출!$J$2:$J$55723,"&lt;="&amp;VLOOKUP(U$2,환경!$A$3:$B$8,2),추출!$Q$2:$Q$55723,"A")</f>
        <v>0</v>
      </c>
      <c r="V194" s="4">
        <f t="shared" ca="1" si="723"/>
        <v>0</v>
      </c>
      <c r="W194" s="25">
        <f t="shared" ca="1" si="724"/>
        <v>0</v>
      </c>
      <c r="X194" s="4">
        <f ca="1">SUMIFS(추출!$H$2:$H$55723,추출!$P$2:$P$55723,집계!$C194,추출!$D$2:$D$55723,집계!$D194,추출!$O$2:$O$55723,"유지*",추출!$F$2:$F$55723,집계!X$1,추출!$M$2:$M$55723,집계!X$2,추출!$J$2:$J$55723,"&lt;="&amp;VLOOKUP(X$2,환경!$A$3:$B$8,2),추출!$Q$2:$Q$55723,"B")</f>
        <v>0</v>
      </c>
      <c r="Y194" s="4">
        <f ca="1">SUMIFS(추출!$H$2:$H$55723,추출!$P$2:$P$55723,집계!$C194,추출!$D$2:$D$55723,집계!$D194,추출!$O$2:$O$55723,"유지*",추출!$F$2:$F$55723,집계!Y$1,추출!$M$2:$M$55723,집계!Y$2,추출!$J$2:$J$55723,"&lt;="&amp;VLOOKUP(Y$2,환경!$A$3:$B$8,2),추출!$Q$2:$Q$55723,"B")</f>
        <v>0</v>
      </c>
      <c r="Z194" s="4">
        <f t="shared" ca="1" si="725"/>
        <v>0</v>
      </c>
      <c r="AA194" s="25">
        <f t="shared" ca="1" si="715"/>
        <v>0</v>
      </c>
      <c r="AB194" s="4">
        <f ca="1">SUMIFS(추출!$H$2:$H$55723,추출!$P$2:$P$55723,집계!$C194,추출!$D$2:$D$55723,집계!$D194,추출!$O$2:$O$55723,"정상*",추출!$F$2:$F$55723,집계!AB$1,추출!$M$2:$M$55723,집계!AB$2,추출!$J$2:$J$55723,"&lt;="&amp;VLOOKUP(AB$2,환경!$A$3:$B$8,2),추출!$Q$2:$Q$55723,"A")</f>
        <v>0</v>
      </c>
      <c r="AC194" s="4">
        <f ca="1">SUMIFS(추출!$H$2:$H$55723,추출!$P$2:$P$55723,집계!$C194,추출!$D$2:$D$55723,집계!$D194,추출!$O$2:$O$55723,"정상*",추출!$F$2:$F$55723,집계!AC$1,추출!$M$2:$M$55723,집계!AC$2,추출!$J$2:$J$55723,"&lt;="&amp;VLOOKUP(AC$2,환경!$A$3:$B$8,2),추출!$Q$2:$Q$55723,"A")</f>
        <v>0</v>
      </c>
      <c r="AD194" s="4">
        <f t="shared" ca="1" si="714"/>
        <v>0</v>
      </c>
      <c r="AE194" s="25">
        <f t="shared" ca="1" si="598"/>
        <v>0</v>
      </c>
    </row>
    <row r="195" spans="1:31">
      <c r="A195" s="4">
        <f>VLOOKUP($C195,환경!$T$3:$V$22,3,0)</f>
        <v>9</v>
      </c>
      <c r="B195" s="4" t="str">
        <f t="shared" ca="1" si="713"/>
        <v>직영</v>
      </c>
      <c r="C195" s="6" t="s">
        <v>34</v>
      </c>
      <c r="D195" s="7" t="s">
        <v>101</v>
      </c>
      <c r="E195" s="4">
        <f ca="1">SUMIFS(추출!$H$2:$H$55723,추출!$P$2:$P$55723,집계!$C195,추출!$D$2:$D$55723,집계!$D195,추출!$O$2:$O$55723,"정상*",추출!$F$2:$F$55723,집계!E$1,추출!$M$2:$M$55723,집계!E$2,추출!$J$2:$J$55723,"&lt;="&amp;VLOOKUP(E$2,환경!$A$3:$B$8,2),추출!$Q$2:$Q$55723,"A")</f>
        <v>0</v>
      </c>
      <c r="F195" s="4">
        <f ca="1">SUMIFS(추출!$H$2:$H$55723,추출!$P$2:$P$55723,집계!$C195,추출!$D$2:$D$55723,집계!$D195,추출!$O$2:$O$55723,"정상*",추출!$F$2:$F$55723,집계!F$1,추출!$M$2:$M$55723,집계!F$2,추출!$J$2:$J$55723,"&lt;="&amp;VLOOKUP(F$2,환경!$A$3:$B$8,2),추출!$Q$2:$Q$55723,"A")</f>
        <v>0</v>
      </c>
      <c r="G195" s="4">
        <f t="shared" ca="1" si="716"/>
        <v>0</v>
      </c>
      <c r="H195" s="4">
        <f ca="1">SUMIFS(추출!$H$2:$H$55723,추출!$P$2:$P$55723,집계!$C195,추출!$D$2:$D$55723,집계!$D195,추출!$O$2:$O$55723,"정상*",추출!$F$2:$F$55723,집계!H$1,추출!$M$2:$M$55723,집계!H$2,추출!$J$2:$J$55723,"&lt;="&amp;VLOOKUP(H$2,환경!$A$3:$B$8,2),추출!$Q$2:$Q$55723,"A")</f>
        <v>0</v>
      </c>
      <c r="I195" s="4">
        <f ca="1">SUMIFS(추출!$H$2:$H$55723,추출!$P$2:$P$55723,집계!$C195,추출!$D$2:$D$55723,집계!$D195,추출!$O$2:$O$55723,"정상*",추출!$F$2:$F$55723,집계!I$1,추출!$M$2:$M$55723,집계!I$2,추출!$J$2:$J$55723,"&lt;="&amp;VLOOKUP(I$2,환경!$A$3:$B$8,2),추출!$Q$2:$Q$55723,"A")</f>
        <v>0</v>
      </c>
      <c r="J195" s="4">
        <f t="shared" ca="1" si="717"/>
        <v>0</v>
      </c>
      <c r="K195" s="25">
        <f t="shared" ca="1" si="718"/>
        <v>0</v>
      </c>
      <c r="L195" s="4">
        <f ca="1">SUMIFS(추출!$H$2:$H$55723,추출!$P$2:$P$55723,집계!$C195,추출!$D$2:$D$55723,집계!$D195,추출!$O$2:$O$55723,"정상*",추출!$F$2:$F$55723,집계!L$1,추출!$M$2:$M$55723,집계!L$2,추출!$J$2:$J$55723,"&lt;="&amp;VLOOKUP(L$2,환경!$A$3:$B$8,2),추출!$Q$2:$Q$55723,"A")</f>
        <v>0</v>
      </c>
      <c r="M195" s="4">
        <f ca="1">SUMIFS(추출!$H$2:$H$55723,추출!$P$2:$P$55723,집계!$C195,추출!$D$2:$D$55723,집계!$D195,추출!$O$2:$O$55723,"정상*",추출!$F$2:$F$55723,집계!M$1,추출!$M$2:$M$55723,집계!M$2,추출!$J$2:$J$55723,"&lt;="&amp;VLOOKUP(M$2,환경!$A$3:$B$8,2),추출!$Q$2:$Q$55723,"A")</f>
        <v>0</v>
      </c>
      <c r="N195" s="4">
        <f t="shared" ca="1" si="719"/>
        <v>0</v>
      </c>
      <c r="O195" s="25">
        <f t="shared" ca="1" si="720"/>
        <v>0</v>
      </c>
      <c r="P195" s="4">
        <f ca="1">SUMIFS(추출!$H$2:$H$55723,추출!$P$2:$P$55723,집계!$C195,추출!$D$2:$D$55723,집계!$D195,추출!$O$2:$O$55723,"정상*",추출!$F$2:$F$55723,집계!P$1,추출!$M$2:$M$55723,집계!P$2,추출!$J$2:$J$55723,"&lt;="&amp;VLOOKUP(P$2,환경!$A$3:$B$8,2),추출!$Q$2:$Q$55723,"A")</f>
        <v>0</v>
      </c>
      <c r="Q195" s="4">
        <f ca="1">SUMIFS(추출!$H$2:$H$55723,추출!$P$2:$P$55723,집계!$C195,추출!$D$2:$D$55723,집계!$D195,추출!$O$2:$O$55723,"정상*",추출!$F$2:$F$55723,집계!Q$1,추출!$M$2:$M$55723,집계!Q$2,추출!$J$2:$J$55723,"&lt;="&amp;VLOOKUP(Q$2,환경!$A$3:$B$8,2),추출!$Q$2:$Q$55723,"A")</f>
        <v>0</v>
      </c>
      <c r="R195" s="4">
        <f t="shared" ca="1" si="721"/>
        <v>0</v>
      </c>
      <c r="S195" s="25">
        <f t="shared" ca="1" si="722"/>
        <v>0</v>
      </c>
      <c r="T195" s="4">
        <f ca="1">SUMIFS(추출!$H$2:$H$55723,추출!$P$2:$P$55723,집계!$C195,추출!$D$2:$D$55723,집계!$D195,추출!$O$2:$O$55723,"정상*",추출!$F$2:$F$55723,집계!T$1,추출!$M$2:$M$55723,집계!T$2,추출!$J$2:$J$55723,"&lt;="&amp;VLOOKUP(T$2,환경!$A$3:$B$8,2),추출!$Q$2:$Q$55723,"A")</f>
        <v>0</v>
      </c>
      <c r="U195" s="4">
        <f ca="1">SUMIFS(추출!$H$2:$H$55723,추출!$P$2:$P$55723,집계!$C195,추출!$D$2:$D$55723,집계!$D195,추출!$O$2:$O$55723,"정상*",추출!$F$2:$F$55723,집계!U$1,추출!$M$2:$M$55723,집계!U$2,추출!$J$2:$J$55723,"&lt;="&amp;VLOOKUP(U$2,환경!$A$3:$B$8,2),추출!$Q$2:$Q$55723,"A")</f>
        <v>0</v>
      </c>
      <c r="V195" s="4">
        <f t="shared" ca="1" si="723"/>
        <v>0</v>
      </c>
      <c r="W195" s="25">
        <f t="shared" ca="1" si="724"/>
        <v>0</v>
      </c>
      <c r="X195" s="4">
        <f ca="1">SUMIFS(추출!$H$2:$H$55723,추출!$P$2:$P$55723,집계!$C195,추출!$D$2:$D$55723,집계!$D195,추출!$O$2:$O$55723,"유지*",추출!$F$2:$F$55723,집계!X$1,추출!$M$2:$M$55723,집계!X$2,추출!$J$2:$J$55723,"&lt;="&amp;VLOOKUP(X$2,환경!$A$3:$B$8,2),추출!$Q$2:$Q$55723,"B")</f>
        <v>0</v>
      </c>
      <c r="Y195" s="4">
        <f ca="1">SUMIFS(추출!$H$2:$H$55723,추출!$P$2:$P$55723,집계!$C195,추출!$D$2:$D$55723,집계!$D195,추출!$O$2:$O$55723,"유지*",추출!$F$2:$F$55723,집계!Y$1,추출!$M$2:$M$55723,집계!Y$2,추출!$J$2:$J$55723,"&lt;="&amp;VLOOKUP(Y$2,환경!$A$3:$B$8,2),추출!$Q$2:$Q$55723,"B")</f>
        <v>0</v>
      </c>
      <c r="Z195" s="4">
        <f t="shared" ca="1" si="725"/>
        <v>0</v>
      </c>
      <c r="AA195" s="25">
        <f t="shared" ca="1" si="715"/>
        <v>0</v>
      </c>
      <c r="AB195" s="4">
        <f ca="1">SUMIFS(추출!$H$2:$H$55723,추출!$P$2:$P$55723,집계!$C195,추출!$D$2:$D$55723,집계!$D195,추출!$O$2:$O$55723,"정상*",추출!$F$2:$F$55723,집계!AB$1,추출!$M$2:$M$55723,집계!AB$2,추출!$J$2:$J$55723,"&lt;="&amp;VLOOKUP(AB$2,환경!$A$3:$B$8,2),추출!$Q$2:$Q$55723,"A")</f>
        <v>0</v>
      </c>
      <c r="AC195" s="4">
        <f ca="1">SUMIFS(추출!$H$2:$H$55723,추출!$P$2:$P$55723,집계!$C195,추출!$D$2:$D$55723,집계!$D195,추출!$O$2:$O$55723,"정상*",추출!$F$2:$F$55723,집계!AC$1,추출!$M$2:$M$55723,집계!AC$2,추출!$J$2:$J$55723,"&lt;="&amp;VLOOKUP(AC$2,환경!$A$3:$B$8,2),추출!$Q$2:$Q$55723,"A")</f>
        <v>0</v>
      </c>
      <c r="AD195" s="4">
        <f t="shared" ca="1" si="714"/>
        <v>0</v>
      </c>
      <c r="AE195" s="25">
        <f t="shared" ca="1" si="598"/>
        <v>0</v>
      </c>
    </row>
    <row r="196" spans="1:31" s="2" customFormat="1">
      <c r="A196" s="4">
        <f>VLOOKUP($C196,환경!$T$3:$V$22,3,0)</f>
        <v>9</v>
      </c>
      <c r="B196" s="4" t="str">
        <f t="shared" ca="1" si="713"/>
        <v>직영</v>
      </c>
      <c r="C196" s="6" t="s">
        <v>34</v>
      </c>
      <c r="D196" s="7" t="s">
        <v>657</v>
      </c>
      <c r="E196" s="4">
        <f ca="1">SUMIFS(추출!$H$2:$H$55723,추출!$P$2:$P$55723,집계!$C196,추출!$D$2:$D$55723,집계!$D196,추출!$O$2:$O$55723,"정상*",추출!$F$2:$F$55723,집계!E$1,추출!$M$2:$M$55723,집계!E$2,추출!$J$2:$J$55723,"&lt;="&amp;VLOOKUP(E$2,환경!$A$3:$B$8,2),추출!$Q$2:$Q$55723,"A")</f>
        <v>344740</v>
      </c>
      <c r="F196" s="4">
        <f ca="1">SUMIFS(추출!$H$2:$H$55723,추출!$P$2:$P$55723,집계!$C196,추출!$D$2:$D$55723,집계!$D196,추출!$O$2:$O$55723,"정상*",추출!$F$2:$F$55723,집계!F$1,추출!$M$2:$M$55723,집계!F$2,추출!$J$2:$J$55723,"&lt;="&amp;VLOOKUP(F$2,환경!$A$3:$B$8,2),추출!$Q$2:$Q$55723,"A")</f>
        <v>77800</v>
      </c>
      <c r="G196" s="4">
        <f t="shared" ref="G196" ca="1" si="726">SUM(E196:F196)</f>
        <v>422540</v>
      </c>
      <c r="H196" s="4">
        <f ca="1">SUMIFS(추출!$H$2:$H$55723,추출!$P$2:$P$55723,집계!$C196,추출!$D$2:$D$55723,집계!$D196,추출!$O$2:$O$55723,"정상*",추출!$F$2:$F$55723,집계!H$1,추출!$M$2:$M$55723,집계!H$2,추출!$J$2:$J$55723,"&lt;="&amp;VLOOKUP(H$2,환경!$A$3:$B$8,2),추출!$Q$2:$Q$55723,"A")</f>
        <v>165367</v>
      </c>
      <c r="I196" s="4">
        <f ca="1">SUMIFS(추출!$H$2:$H$55723,추출!$P$2:$P$55723,집계!$C196,추출!$D$2:$D$55723,집계!$D196,추출!$O$2:$O$55723,"정상*",추출!$F$2:$F$55723,집계!I$1,추출!$M$2:$M$55723,집계!I$2,추출!$J$2:$J$55723,"&lt;="&amp;VLOOKUP(I$2,환경!$A$3:$B$8,2),추출!$Q$2:$Q$55723,"A")</f>
        <v>36540</v>
      </c>
      <c r="J196" s="4">
        <f t="shared" ref="J196" ca="1" si="727">SUM(H196:I196)</f>
        <v>201907</v>
      </c>
      <c r="K196" s="25">
        <f t="shared" ref="K196" ca="1" si="728">G196-J196</f>
        <v>220633</v>
      </c>
      <c r="L196" s="4">
        <f ca="1">SUMIFS(추출!$H$2:$H$55723,추출!$P$2:$P$55723,집계!$C196,추출!$D$2:$D$55723,집계!$D196,추출!$O$2:$O$55723,"정상*",추출!$F$2:$F$55723,집계!L$1,추출!$M$2:$M$55723,집계!L$2,추출!$J$2:$J$55723,"&lt;="&amp;VLOOKUP(L$2,환경!$A$3:$B$8,2),추출!$Q$2:$Q$55723,"A")</f>
        <v>50364</v>
      </c>
      <c r="M196" s="4">
        <f ca="1">SUMIFS(추출!$H$2:$H$55723,추출!$P$2:$P$55723,집계!$C196,추출!$D$2:$D$55723,집계!$D196,추출!$O$2:$O$55723,"정상*",추출!$F$2:$F$55723,집계!M$1,추출!$M$2:$M$55723,집계!M$2,추출!$J$2:$J$55723,"&lt;="&amp;VLOOKUP(M$2,환경!$A$3:$B$8,2),추출!$Q$2:$Q$55723,"A")</f>
        <v>207200</v>
      </c>
      <c r="N196" s="4">
        <f t="shared" ref="N196" ca="1" si="729">SUM(L196:M196)</f>
        <v>257564</v>
      </c>
      <c r="O196" s="25">
        <f t="shared" ref="O196" ca="1" si="730">G196-N196</f>
        <v>164976</v>
      </c>
      <c r="P196" s="4">
        <f ca="1">SUMIFS(추출!$H$2:$H$55723,추출!$P$2:$P$55723,집계!$C196,추출!$D$2:$D$55723,집계!$D196,추출!$O$2:$O$55723,"정상*",추출!$F$2:$F$55723,집계!P$1,추출!$M$2:$M$55723,집계!P$2,추출!$J$2:$J$55723,"&lt;="&amp;VLOOKUP(P$2,환경!$A$3:$B$8,2),추출!$Q$2:$Q$55723,"A")</f>
        <v>308394</v>
      </c>
      <c r="Q196" s="4">
        <f ca="1">SUMIFS(추출!$H$2:$H$55723,추출!$P$2:$P$55723,집계!$C196,추출!$D$2:$D$55723,집계!$D196,추출!$O$2:$O$55723,"정상*",추출!$F$2:$F$55723,집계!Q$1,추출!$M$2:$M$55723,집계!Q$2,추출!$J$2:$J$55723,"&lt;="&amp;VLOOKUP(Q$2,환경!$A$3:$B$8,2),추출!$Q$2:$Q$55723,"A")</f>
        <v>0</v>
      </c>
      <c r="R196" s="4">
        <f t="shared" ref="R196" ca="1" si="731">SUM(P196:Q196)</f>
        <v>308394</v>
      </c>
      <c r="S196" s="25">
        <f t="shared" ref="S196" ca="1" si="732">G196-R196</f>
        <v>114146</v>
      </c>
      <c r="T196" s="4">
        <f ca="1">SUMIFS(추출!$H$2:$H$55723,추출!$P$2:$P$55723,집계!$C196,추출!$D$2:$D$55723,집계!$D196,추출!$O$2:$O$55723,"정상*",추출!$F$2:$F$55723,집계!T$1,추출!$M$2:$M$55723,집계!T$2,추출!$J$2:$J$55723,"&lt;="&amp;VLOOKUP(T$2,환경!$A$3:$B$8,2),추출!$Q$2:$Q$55723,"A")</f>
        <v>100326</v>
      </c>
      <c r="U196" s="4">
        <f ca="1">SUMIFS(추출!$H$2:$H$55723,추출!$P$2:$P$55723,집계!$C196,추출!$D$2:$D$55723,집계!$D196,추출!$O$2:$O$55723,"정상*",추출!$F$2:$F$55723,집계!U$1,추출!$M$2:$M$55723,집계!U$2,추출!$J$2:$J$55723,"&lt;="&amp;VLOOKUP(U$2,환경!$A$3:$B$8,2),추출!$Q$2:$Q$55723,"A")</f>
        <v>0</v>
      </c>
      <c r="V196" s="4">
        <f t="shared" ref="V196" ca="1" si="733">SUM(T196:U196)</f>
        <v>100326</v>
      </c>
      <c r="W196" s="25">
        <f t="shared" ref="W196" ca="1" si="734">G196-V196</f>
        <v>322214</v>
      </c>
      <c r="X196" s="4">
        <f ca="1">SUMIFS(추출!$H$2:$H$55723,추출!$P$2:$P$55723,집계!$C196,추출!$D$2:$D$55723,집계!$D196,추출!$O$2:$O$55723,"유지*",추출!$F$2:$F$55723,집계!X$1,추출!$M$2:$M$55723,집계!X$2,추출!$J$2:$J$55723,"&lt;="&amp;VLOOKUP(X$2,환경!$A$3:$B$8,2),추출!$Q$2:$Q$55723,"B")</f>
        <v>246143</v>
      </c>
      <c r="Y196" s="4">
        <f ca="1">SUMIFS(추출!$H$2:$H$55723,추출!$P$2:$P$55723,집계!$C196,추출!$D$2:$D$55723,집계!$D196,추출!$O$2:$O$55723,"유지*",추출!$F$2:$F$55723,집계!Y$1,추출!$M$2:$M$55723,집계!Y$2,추출!$J$2:$J$55723,"&lt;="&amp;VLOOKUP(Y$2,환경!$A$3:$B$8,2),추출!$Q$2:$Q$55723,"B")</f>
        <v>77800</v>
      </c>
      <c r="Z196" s="4">
        <f t="shared" ref="Z196" ca="1" si="735">SUM(X196:Y196)</f>
        <v>323943</v>
      </c>
      <c r="AA196" s="25">
        <f t="shared" ref="AA196" ca="1" si="736">G196-Z196</f>
        <v>98597</v>
      </c>
      <c r="AB196" s="4">
        <f ca="1">SUMIFS(추출!$H$2:$H$55723,추출!$P$2:$P$55723,집계!$C196,추출!$D$2:$D$55723,집계!$D196,추출!$O$2:$O$55723,"정상*",추출!$F$2:$F$55723,집계!AB$1,추출!$M$2:$M$55723,집계!AB$2,추출!$J$2:$J$55723,"&lt;="&amp;VLOOKUP(AB$2,환경!$A$3:$B$8,2),추출!$Q$2:$Q$55723,"A")</f>
        <v>0</v>
      </c>
      <c r="AC196" s="4">
        <f ca="1">SUMIFS(추출!$H$2:$H$55723,추출!$P$2:$P$55723,집계!$C196,추출!$D$2:$D$55723,집계!$D196,추출!$O$2:$O$55723,"정상*",추출!$F$2:$F$55723,집계!AC$1,추출!$M$2:$M$55723,집계!AC$2,추출!$J$2:$J$55723,"&lt;="&amp;VLOOKUP(AC$2,환경!$A$3:$B$8,2),추출!$Q$2:$Q$55723,"A")</f>
        <v>0</v>
      </c>
      <c r="AD196" s="4">
        <f t="shared" ref="AD196" ca="1" si="737">SUM(AB196:AC196)</f>
        <v>0</v>
      </c>
      <c r="AE196" s="25">
        <f t="shared" ref="AE196" ca="1" si="738">G196-AD196</f>
        <v>422540</v>
      </c>
    </row>
    <row r="197" spans="1:31" s="2" customFormat="1">
      <c r="A197" s="4">
        <f>VLOOKUP($C197,환경!$T$3:$V$22,3,0)</f>
        <v>9</v>
      </c>
      <c r="B197" s="4" t="str">
        <f t="shared" ca="1" si="713"/>
        <v>직영</v>
      </c>
      <c r="C197" s="6" t="s">
        <v>34</v>
      </c>
      <c r="D197" s="7" t="s">
        <v>538</v>
      </c>
      <c r="E197" s="4">
        <f ca="1">SUMIFS(추출!$H$2:$H$55723,추출!$P$2:$P$55723,집계!$C197,추출!$D$2:$D$55723,집계!$D197,추출!$O$2:$O$55723,"정상*",추출!$F$2:$F$55723,집계!E$1,추출!$M$2:$M$55723,집계!E$2,추출!$J$2:$J$55723,"&lt;="&amp;VLOOKUP(E$2,환경!$A$3:$B$8,2),추출!$Q$2:$Q$55723,"A")</f>
        <v>0</v>
      </c>
      <c r="F197" s="4">
        <f ca="1">SUMIFS(추출!$H$2:$H$55723,추출!$P$2:$P$55723,집계!$C197,추출!$D$2:$D$55723,집계!$D197,추출!$O$2:$O$55723,"정상*",추출!$F$2:$F$55723,집계!F$1,추출!$M$2:$M$55723,집계!F$2,추출!$J$2:$J$55723,"&lt;="&amp;VLOOKUP(F$2,환경!$A$3:$B$8,2),추출!$Q$2:$Q$55723,"A")</f>
        <v>0</v>
      </c>
      <c r="G197" s="4">
        <f t="shared" ref="G197" ca="1" si="739">SUM(E197:F197)</f>
        <v>0</v>
      </c>
      <c r="H197" s="4">
        <f ca="1">SUMIFS(추출!$H$2:$H$55723,추출!$P$2:$P$55723,집계!$C197,추출!$D$2:$D$55723,집계!$D197,추출!$O$2:$O$55723,"정상*",추출!$F$2:$F$55723,집계!H$1,추출!$M$2:$M$55723,집계!H$2,추출!$J$2:$J$55723,"&lt;="&amp;VLOOKUP(H$2,환경!$A$3:$B$8,2),추출!$Q$2:$Q$55723,"A")</f>
        <v>0</v>
      </c>
      <c r="I197" s="4">
        <f ca="1">SUMIFS(추출!$H$2:$H$55723,추출!$P$2:$P$55723,집계!$C197,추출!$D$2:$D$55723,집계!$D197,추출!$O$2:$O$55723,"정상*",추출!$F$2:$F$55723,집계!I$1,추출!$M$2:$M$55723,집계!I$2,추출!$J$2:$J$55723,"&lt;="&amp;VLOOKUP(I$2,환경!$A$3:$B$8,2),추출!$Q$2:$Q$55723,"A")</f>
        <v>0</v>
      </c>
      <c r="J197" s="4">
        <f t="shared" ref="J197" ca="1" si="740">SUM(H197:I197)</f>
        <v>0</v>
      </c>
      <c r="K197" s="25">
        <f t="shared" ref="K197" ca="1" si="741">G197-J197</f>
        <v>0</v>
      </c>
      <c r="L197" s="4">
        <f ca="1">SUMIFS(추출!$H$2:$H$55723,추출!$P$2:$P$55723,집계!$C197,추출!$D$2:$D$55723,집계!$D197,추출!$O$2:$O$55723,"정상*",추출!$F$2:$F$55723,집계!L$1,추출!$M$2:$M$55723,집계!L$2,추출!$J$2:$J$55723,"&lt;="&amp;VLOOKUP(L$2,환경!$A$3:$B$8,2),추출!$Q$2:$Q$55723,"A")</f>
        <v>0</v>
      </c>
      <c r="M197" s="4">
        <f ca="1">SUMIFS(추출!$H$2:$H$55723,추출!$P$2:$P$55723,집계!$C197,추출!$D$2:$D$55723,집계!$D197,추출!$O$2:$O$55723,"정상*",추출!$F$2:$F$55723,집계!M$1,추출!$M$2:$M$55723,집계!M$2,추출!$J$2:$J$55723,"&lt;="&amp;VLOOKUP(M$2,환경!$A$3:$B$8,2),추출!$Q$2:$Q$55723,"A")</f>
        <v>0</v>
      </c>
      <c r="N197" s="4">
        <f t="shared" ref="N197" ca="1" si="742">SUM(L197:M197)</f>
        <v>0</v>
      </c>
      <c r="O197" s="25">
        <f t="shared" ref="O197" ca="1" si="743">G197-N197</f>
        <v>0</v>
      </c>
      <c r="P197" s="4">
        <f ca="1">SUMIFS(추출!$H$2:$H$55723,추출!$P$2:$P$55723,집계!$C197,추출!$D$2:$D$55723,집계!$D197,추출!$O$2:$O$55723,"정상*",추출!$F$2:$F$55723,집계!P$1,추출!$M$2:$M$55723,집계!P$2,추출!$J$2:$J$55723,"&lt;="&amp;VLOOKUP(P$2,환경!$A$3:$B$8,2),추출!$Q$2:$Q$55723,"A")</f>
        <v>0</v>
      </c>
      <c r="Q197" s="4">
        <f ca="1">SUMIFS(추출!$H$2:$H$55723,추출!$P$2:$P$55723,집계!$C197,추출!$D$2:$D$55723,집계!$D197,추출!$O$2:$O$55723,"정상*",추출!$F$2:$F$55723,집계!Q$1,추출!$M$2:$M$55723,집계!Q$2,추출!$J$2:$J$55723,"&lt;="&amp;VLOOKUP(Q$2,환경!$A$3:$B$8,2),추출!$Q$2:$Q$55723,"A")</f>
        <v>0</v>
      </c>
      <c r="R197" s="4">
        <f t="shared" ref="R197" ca="1" si="744">SUM(P197:Q197)</f>
        <v>0</v>
      </c>
      <c r="S197" s="25">
        <f t="shared" ref="S197" ca="1" si="745">G197-R197</f>
        <v>0</v>
      </c>
      <c r="T197" s="4">
        <f ca="1">SUMIFS(추출!$H$2:$H$55723,추출!$P$2:$P$55723,집계!$C197,추출!$D$2:$D$55723,집계!$D197,추출!$O$2:$O$55723,"정상*",추출!$F$2:$F$55723,집계!T$1,추출!$M$2:$M$55723,집계!T$2,추출!$J$2:$J$55723,"&lt;="&amp;VLOOKUP(T$2,환경!$A$3:$B$8,2),추출!$Q$2:$Q$55723,"A")</f>
        <v>0</v>
      </c>
      <c r="U197" s="4">
        <f ca="1">SUMIFS(추출!$H$2:$H$55723,추출!$P$2:$P$55723,집계!$C197,추출!$D$2:$D$55723,집계!$D197,추출!$O$2:$O$55723,"정상*",추출!$F$2:$F$55723,집계!U$1,추출!$M$2:$M$55723,집계!U$2,추출!$J$2:$J$55723,"&lt;="&amp;VLOOKUP(U$2,환경!$A$3:$B$8,2),추출!$Q$2:$Q$55723,"A")</f>
        <v>0</v>
      </c>
      <c r="V197" s="4">
        <f t="shared" ref="V197" ca="1" si="746">SUM(T197:U197)</f>
        <v>0</v>
      </c>
      <c r="W197" s="25">
        <f t="shared" ref="W197" ca="1" si="747">G197-V197</f>
        <v>0</v>
      </c>
      <c r="X197" s="4">
        <f ca="1">SUMIFS(추출!$H$2:$H$55723,추출!$P$2:$P$55723,집계!$C197,추출!$D$2:$D$55723,집계!$D197,추출!$O$2:$O$55723,"유지*",추출!$F$2:$F$55723,집계!X$1,추출!$M$2:$M$55723,집계!X$2,추출!$J$2:$J$55723,"&lt;="&amp;VLOOKUP(X$2,환경!$A$3:$B$8,2),추출!$Q$2:$Q$55723,"B")</f>
        <v>0</v>
      </c>
      <c r="Y197" s="4">
        <f ca="1">SUMIFS(추출!$H$2:$H$55723,추출!$P$2:$P$55723,집계!$C197,추출!$D$2:$D$55723,집계!$D197,추출!$O$2:$O$55723,"유지*",추출!$F$2:$F$55723,집계!Y$1,추출!$M$2:$M$55723,집계!Y$2,추출!$J$2:$J$55723,"&lt;="&amp;VLOOKUP(Y$2,환경!$A$3:$B$8,2),추출!$Q$2:$Q$55723,"B")</f>
        <v>0</v>
      </c>
      <c r="Z197" s="4">
        <f t="shared" ref="Z197" ca="1" si="748">SUM(X197:Y197)</f>
        <v>0</v>
      </c>
      <c r="AA197" s="25">
        <f t="shared" ref="AA197" ca="1" si="749">G197-Z197</f>
        <v>0</v>
      </c>
      <c r="AB197" s="4">
        <f ca="1">SUMIFS(추출!$H$2:$H$55723,추출!$P$2:$P$55723,집계!$C197,추출!$D$2:$D$55723,집계!$D197,추출!$O$2:$O$55723,"정상*",추출!$F$2:$F$55723,집계!AB$1,추출!$M$2:$M$55723,집계!AB$2,추출!$J$2:$J$55723,"&lt;="&amp;VLOOKUP(AB$2,환경!$A$3:$B$8,2),추출!$Q$2:$Q$55723,"A")</f>
        <v>0</v>
      </c>
      <c r="AC197" s="4">
        <f ca="1">SUMIFS(추출!$H$2:$H$55723,추출!$P$2:$P$55723,집계!$C197,추출!$D$2:$D$55723,집계!$D197,추출!$O$2:$O$55723,"정상*",추출!$F$2:$F$55723,집계!AC$1,추출!$M$2:$M$55723,집계!AC$2,추출!$J$2:$J$55723,"&lt;="&amp;VLOOKUP(AC$2,환경!$A$3:$B$8,2),추출!$Q$2:$Q$55723,"A")</f>
        <v>0</v>
      </c>
      <c r="AD197" s="4">
        <f t="shared" ref="AD197" ca="1" si="750">SUM(AB197:AC197)</f>
        <v>0</v>
      </c>
      <c r="AE197" s="25">
        <f t="shared" ref="AE197" ca="1" si="751">G197-AD197</f>
        <v>0</v>
      </c>
    </row>
    <row r="198" spans="1:31" s="2" customFormat="1">
      <c r="A198" s="4">
        <f>VLOOKUP($C198,환경!$T$3:$V$22,3,0)</f>
        <v>9</v>
      </c>
      <c r="B198" s="4" t="str">
        <f t="shared" ca="1" si="713"/>
        <v>직영</v>
      </c>
      <c r="C198" s="6" t="s">
        <v>34</v>
      </c>
      <c r="D198" s="7" t="s">
        <v>537</v>
      </c>
      <c r="E198" s="4">
        <f ca="1">SUMIFS(추출!$H$2:$H$55723,추출!$P$2:$P$55723,집계!$C198,추출!$D$2:$D$55723,집계!$D198,추출!$O$2:$O$55723,"정상*",추출!$F$2:$F$55723,집계!E$1,추출!$M$2:$M$55723,집계!E$2,추출!$J$2:$J$55723,"&lt;="&amp;VLOOKUP(E$2,환경!$A$3:$B$8,2),추출!$Q$2:$Q$55723,"A")</f>
        <v>0</v>
      </c>
      <c r="F198" s="4">
        <f ca="1">SUMIFS(추출!$H$2:$H$55723,추출!$P$2:$P$55723,집계!$C198,추출!$D$2:$D$55723,집계!$D198,추출!$O$2:$O$55723,"정상*",추출!$F$2:$F$55723,집계!F$1,추출!$M$2:$M$55723,집계!F$2,추출!$J$2:$J$55723,"&lt;="&amp;VLOOKUP(F$2,환경!$A$3:$B$8,2),추출!$Q$2:$Q$55723,"A")</f>
        <v>0</v>
      </c>
      <c r="G198" s="4">
        <f t="shared" ref="G198" ca="1" si="752">SUM(E198:F198)</f>
        <v>0</v>
      </c>
      <c r="H198" s="4">
        <f ca="1">SUMIFS(추출!$H$2:$H$55723,추출!$P$2:$P$55723,집계!$C198,추출!$D$2:$D$55723,집계!$D198,추출!$O$2:$O$55723,"정상*",추출!$F$2:$F$55723,집계!H$1,추출!$M$2:$M$55723,집계!H$2,추출!$J$2:$J$55723,"&lt;="&amp;VLOOKUP(H$2,환경!$A$3:$B$8,2),추출!$Q$2:$Q$55723,"A")</f>
        <v>0</v>
      </c>
      <c r="I198" s="4">
        <f ca="1">SUMIFS(추출!$H$2:$H$55723,추출!$P$2:$P$55723,집계!$C198,추출!$D$2:$D$55723,집계!$D198,추출!$O$2:$O$55723,"정상*",추출!$F$2:$F$55723,집계!I$1,추출!$M$2:$M$55723,집계!I$2,추출!$J$2:$J$55723,"&lt;="&amp;VLOOKUP(I$2,환경!$A$3:$B$8,2),추출!$Q$2:$Q$55723,"A")</f>
        <v>0</v>
      </c>
      <c r="J198" s="4">
        <f t="shared" ref="J198" ca="1" si="753">SUM(H198:I198)</f>
        <v>0</v>
      </c>
      <c r="K198" s="25">
        <f t="shared" ref="K198" ca="1" si="754">G198-J198</f>
        <v>0</v>
      </c>
      <c r="L198" s="4">
        <f ca="1">SUMIFS(추출!$H$2:$H$55723,추출!$P$2:$P$55723,집계!$C198,추출!$D$2:$D$55723,집계!$D198,추출!$O$2:$O$55723,"정상*",추출!$F$2:$F$55723,집계!L$1,추출!$M$2:$M$55723,집계!L$2,추출!$J$2:$J$55723,"&lt;="&amp;VLOOKUP(L$2,환경!$A$3:$B$8,2),추출!$Q$2:$Q$55723,"A")</f>
        <v>0</v>
      </c>
      <c r="M198" s="4">
        <f ca="1">SUMIFS(추출!$H$2:$H$55723,추출!$P$2:$P$55723,집계!$C198,추출!$D$2:$D$55723,집계!$D198,추출!$O$2:$O$55723,"정상*",추출!$F$2:$F$55723,집계!M$1,추출!$M$2:$M$55723,집계!M$2,추출!$J$2:$J$55723,"&lt;="&amp;VLOOKUP(M$2,환경!$A$3:$B$8,2),추출!$Q$2:$Q$55723,"A")</f>
        <v>0</v>
      </c>
      <c r="N198" s="4">
        <f t="shared" ref="N198" ca="1" si="755">SUM(L198:M198)</f>
        <v>0</v>
      </c>
      <c r="O198" s="25">
        <f t="shared" ref="O198" ca="1" si="756">G198-N198</f>
        <v>0</v>
      </c>
      <c r="P198" s="4">
        <f ca="1">SUMIFS(추출!$H$2:$H$55723,추출!$P$2:$P$55723,집계!$C198,추출!$D$2:$D$55723,집계!$D198,추출!$O$2:$O$55723,"정상*",추출!$F$2:$F$55723,집계!P$1,추출!$M$2:$M$55723,집계!P$2,추출!$J$2:$J$55723,"&lt;="&amp;VLOOKUP(P$2,환경!$A$3:$B$8,2),추출!$Q$2:$Q$55723,"A")</f>
        <v>0</v>
      </c>
      <c r="Q198" s="4">
        <f ca="1">SUMIFS(추출!$H$2:$H$55723,추출!$P$2:$P$55723,집계!$C198,추출!$D$2:$D$55723,집계!$D198,추출!$O$2:$O$55723,"정상*",추출!$F$2:$F$55723,집계!Q$1,추출!$M$2:$M$55723,집계!Q$2,추출!$J$2:$J$55723,"&lt;="&amp;VLOOKUP(Q$2,환경!$A$3:$B$8,2),추출!$Q$2:$Q$55723,"A")</f>
        <v>0</v>
      </c>
      <c r="R198" s="4">
        <f t="shared" ref="R198" ca="1" si="757">SUM(P198:Q198)</f>
        <v>0</v>
      </c>
      <c r="S198" s="25">
        <f t="shared" ref="S198" ca="1" si="758">G198-R198</f>
        <v>0</v>
      </c>
      <c r="T198" s="4">
        <f ca="1">SUMIFS(추출!$H$2:$H$55723,추출!$P$2:$P$55723,집계!$C198,추출!$D$2:$D$55723,집계!$D198,추출!$O$2:$O$55723,"정상*",추출!$F$2:$F$55723,집계!T$1,추출!$M$2:$M$55723,집계!T$2,추출!$J$2:$J$55723,"&lt;="&amp;VLOOKUP(T$2,환경!$A$3:$B$8,2),추출!$Q$2:$Q$55723,"A")</f>
        <v>0</v>
      </c>
      <c r="U198" s="4">
        <f ca="1">SUMIFS(추출!$H$2:$H$55723,추출!$P$2:$P$55723,집계!$C198,추출!$D$2:$D$55723,집계!$D198,추출!$O$2:$O$55723,"정상*",추출!$F$2:$F$55723,집계!U$1,추출!$M$2:$M$55723,집계!U$2,추출!$J$2:$J$55723,"&lt;="&amp;VLOOKUP(U$2,환경!$A$3:$B$8,2),추출!$Q$2:$Q$55723,"A")</f>
        <v>0</v>
      </c>
      <c r="V198" s="4">
        <f t="shared" ref="V198" ca="1" si="759">SUM(T198:U198)</f>
        <v>0</v>
      </c>
      <c r="W198" s="25">
        <f t="shared" ref="W198" ca="1" si="760">G198-V198</f>
        <v>0</v>
      </c>
      <c r="X198" s="4">
        <f ca="1">SUMIFS(추출!$H$2:$H$55723,추출!$P$2:$P$55723,집계!$C198,추출!$D$2:$D$55723,집계!$D198,추출!$O$2:$O$55723,"유지*",추출!$F$2:$F$55723,집계!X$1,추출!$M$2:$M$55723,집계!X$2,추출!$J$2:$J$55723,"&lt;="&amp;VLOOKUP(X$2,환경!$A$3:$B$8,2),추출!$Q$2:$Q$55723,"B")</f>
        <v>0</v>
      </c>
      <c r="Y198" s="4">
        <f ca="1">SUMIFS(추출!$H$2:$H$55723,추출!$P$2:$P$55723,집계!$C198,추출!$D$2:$D$55723,집계!$D198,추출!$O$2:$O$55723,"유지*",추출!$F$2:$F$55723,집계!Y$1,추출!$M$2:$M$55723,집계!Y$2,추출!$J$2:$J$55723,"&lt;="&amp;VLOOKUP(Y$2,환경!$A$3:$B$8,2),추출!$Q$2:$Q$55723,"B")</f>
        <v>0</v>
      </c>
      <c r="Z198" s="4">
        <f t="shared" ref="Z198" ca="1" si="761">SUM(X198:Y198)</f>
        <v>0</v>
      </c>
      <c r="AA198" s="25">
        <f t="shared" ref="AA198" ca="1" si="762">G198-Z198</f>
        <v>0</v>
      </c>
      <c r="AB198" s="4">
        <f ca="1">SUMIFS(추출!$H$2:$H$55723,추출!$P$2:$P$55723,집계!$C198,추출!$D$2:$D$55723,집계!$D198,추출!$O$2:$O$55723,"정상*",추출!$F$2:$F$55723,집계!AB$1,추출!$M$2:$M$55723,집계!AB$2,추출!$J$2:$J$55723,"&lt;="&amp;VLOOKUP(AB$2,환경!$A$3:$B$8,2),추출!$Q$2:$Q$55723,"A")</f>
        <v>0</v>
      </c>
      <c r="AC198" s="4">
        <f ca="1">SUMIFS(추출!$H$2:$H$55723,추출!$P$2:$P$55723,집계!$C198,추출!$D$2:$D$55723,집계!$D198,추출!$O$2:$O$55723,"정상*",추출!$F$2:$F$55723,집계!AC$1,추출!$M$2:$M$55723,집계!AC$2,추출!$J$2:$J$55723,"&lt;="&amp;VLOOKUP(AC$2,환경!$A$3:$B$8,2),추출!$Q$2:$Q$55723,"A")</f>
        <v>0</v>
      </c>
      <c r="AD198" s="4">
        <f t="shared" ref="AD198" ca="1" si="763">SUM(AB198:AC198)</f>
        <v>0</v>
      </c>
      <c r="AE198" s="25">
        <f t="shared" ref="AE198" ca="1" si="764">G198-AD198</f>
        <v>0</v>
      </c>
    </row>
    <row r="199" spans="1:31" s="2" customFormat="1">
      <c r="A199" s="4">
        <f>VLOOKUP($C199,환경!$T$3:$V$22,3,0)</f>
        <v>9</v>
      </c>
      <c r="B199" s="4" t="str">
        <f t="shared" ca="1" si="713"/>
        <v>직영</v>
      </c>
      <c r="C199" s="6" t="s">
        <v>34</v>
      </c>
      <c r="D199" s="7" t="s">
        <v>505</v>
      </c>
      <c r="E199" s="4">
        <f ca="1">SUMIFS(추출!$H$2:$H$55723,추출!$P$2:$P$55723,집계!$C199,추출!$D$2:$D$55723,집계!$D199,추출!$O$2:$O$55723,"정상*",추출!$F$2:$F$55723,집계!E$1,추출!$M$2:$M$55723,집계!E$2,추출!$J$2:$J$55723,"&lt;="&amp;VLOOKUP(E$2,환경!$A$3:$B$8,2),추출!$Q$2:$Q$55723,"A")</f>
        <v>0</v>
      </c>
      <c r="F199" s="4">
        <f ca="1">SUMIFS(추출!$H$2:$H$55723,추출!$P$2:$P$55723,집계!$C199,추출!$D$2:$D$55723,집계!$D199,추출!$O$2:$O$55723,"정상*",추출!$F$2:$F$55723,집계!F$1,추출!$M$2:$M$55723,집계!F$2,추출!$J$2:$J$55723,"&lt;="&amp;VLOOKUP(F$2,환경!$A$3:$B$8,2),추출!$Q$2:$Q$55723,"A")</f>
        <v>0</v>
      </c>
      <c r="G199" s="4">
        <f t="shared" ref="G199" ca="1" si="765">SUM(E199:F199)</f>
        <v>0</v>
      </c>
      <c r="H199" s="4">
        <f ca="1">SUMIFS(추출!$H$2:$H$55723,추출!$P$2:$P$55723,집계!$C199,추출!$D$2:$D$55723,집계!$D199,추출!$O$2:$O$55723,"정상*",추출!$F$2:$F$55723,집계!H$1,추출!$M$2:$M$55723,집계!H$2,추출!$J$2:$J$55723,"&lt;="&amp;VLOOKUP(H$2,환경!$A$3:$B$8,2),추출!$Q$2:$Q$55723,"A")</f>
        <v>0</v>
      </c>
      <c r="I199" s="4">
        <f ca="1">SUMIFS(추출!$H$2:$H$55723,추출!$P$2:$P$55723,집계!$C199,추출!$D$2:$D$55723,집계!$D199,추출!$O$2:$O$55723,"정상*",추출!$F$2:$F$55723,집계!I$1,추출!$M$2:$M$55723,집계!I$2,추출!$J$2:$J$55723,"&lt;="&amp;VLOOKUP(I$2,환경!$A$3:$B$8,2),추출!$Q$2:$Q$55723,"A")</f>
        <v>0</v>
      </c>
      <c r="J199" s="4">
        <f t="shared" ref="J199" ca="1" si="766">SUM(H199:I199)</f>
        <v>0</v>
      </c>
      <c r="K199" s="25">
        <f t="shared" ref="K199" ca="1" si="767">G199-J199</f>
        <v>0</v>
      </c>
      <c r="L199" s="4">
        <f ca="1">SUMIFS(추출!$H$2:$H$55723,추출!$P$2:$P$55723,집계!$C199,추출!$D$2:$D$55723,집계!$D199,추출!$O$2:$O$55723,"정상*",추출!$F$2:$F$55723,집계!L$1,추출!$M$2:$M$55723,집계!L$2,추출!$J$2:$J$55723,"&lt;="&amp;VLOOKUP(L$2,환경!$A$3:$B$8,2),추출!$Q$2:$Q$55723,"A")</f>
        <v>0</v>
      </c>
      <c r="M199" s="4">
        <f ca="1">SUMIFS(추출!$H$2:$H$55723,추출!$P$2:$P$55723,집계!$C199,추출!$D$2:$D$55723,집계!$D199,추출!$O$2:$O$55723,"정상*",추출!$F$2:$F$55723,집계!M$1,추출!$M$2:$M$55723,집계!M$2,추출!$J$2:$J$55723,"&lt;="&amp;VLOOKUP(M$2,환경!$A$3:$B$8,2),추출!$Q$2:$Q$55723,"A")</f>
        <v>0</v>
      </c>
      <c r="N199" s="4">
        <f t="shared" ref="N199" ca="1" si="768">SUM(L199:M199)</f>
        <v>0</v>
      </c>
      <c r="O199" s="25">
        <f t="shared" ref="O199" ca="1" si="769">G199-N199</f>
        <v>0</v>
      </c>
      <c r="P199" s="4">
        <f ca="1">SUMIFS(추출!$H$2:$H$55723,추출!$P$2:$P$55723,집계!$C199,추출!$D$2:$D$55723,집계!$D199,추출!$O$2:$O$55723,"정상*",추출!$F$2:$F$55723,집계!P$1,추출!$M$2:$M$55723,집계!P$2,추출!$J$2:$J$55723,"&lt;="&amp;VLOOKUP(P$2,환경!$A$3:$B$8,2),추출!$Q$2:$Q$55723,"A")</f>
        <v>0</v>
      </c>
      <c r="Q199" s="4">
        <f ca="1">SUMIFS(추출!$H$2:$H$55723,추출!$P$2:$P$55723,집계!$C199,추출!$D$2:$D$55723,집계!$D199,추출!$O$2:$O$55723,"정상*",추출!$F$2:$F$55723,집계!Q$1,추출!$M$2:$M$55723,집계!Q$2,추출!$J$2:$J$55723,"&lt;="&amp;VLOOKUP(Q$2,환경!$A$3:$B$8,2),추출!$Q$2:$Q$55723,"A")</f>
        <v>0</v>
      </c>
      <c r="R199" s="4">
        <f t="shared" ref="R199" ca="1" si="770">SUM(P199:Q199)</f>
        <v>0</v>
      </c>
      <c r="S199" s="25">
        <f t="shared" ref="S199" ca="1" si="771">G199-R199</f>
        <v>0</v>
      </c>
      <c r="T199" s="4">
        <f ca="1">SUMIFS(추출!$H$2:$H$55723,추출!$P$2:$P$55723,집계!$C199,추출!$D$2:$D$55723,집계!$D199,추출!$O$2:$O$55723,"정상*",추출!$F$2:$F$55723,집계!T$1,추출!$M$2:$M$55723,집계!T$2,추출!$J$2:$J$55723,"&lt;="&amp;VLOOKUP(T$2,환경!$A$3:$B$8,2),추출!$Q$2:$Q$55723,"A")</f>
        <v>0</v>
      </c>
      <c r="U199" s="4">
        <f ca="1">SUMIFS(추출!$H$2:$H$55723,추출!$P$2:$P$55723,집계!$C199,추출!$D$2:$D$55723,집계!$D199,추출!$O$2:$O$55723,"정상*",추출!$F$2:$F$55723,집계!U$1,추출!$M$2:$M$55723,집계!U$2,추출!$J$2:$J$55723,"&lt;="&amp;VLOOKUP(U$2,환경!$A$3:$B$8,2),추출!$Q$2:$Q$55723,"A")</f>
        <v>0</v>
      </c>
      <c r="V199" s="4">
        <f t="shared" ref="V199" ca="1" si="772">SUM(T199:U199)</f>
        <v>0</v>
      </c>
      <c r="W199" s="25">
        <f t="shared" ref="W199" ca="1" si="773">G199-V199</f>
        <v>0</v>
      </c>
      <c r="X199" s="4">
        <f ca="1">SUMIFS(추출!$H$2:$H$55723,추출!$P$2:$P$55723,집계!$C199,추출!$D$2:$D$55723,집계!$D199,추출!$O$2:$O$55723,"유지*",추출!$F$2:$F$55723,집계!X$1,추출!$M$2:$M$55723,집계!X$2,추출!$J$2:$J$55723,"&lt;="&amp;VLOOKUP(X$2,환경!$A$3:$B$8,2),추출!$Q$2:$Q$55723,"B")</f>
        <v>0</v>
      </c>
      <c r="Y199" s="4">
        <f ca="1">SUMIFS(추출!$H$2:$H$55723,추출!$P$2:$P$55723,집계!$C199,추출!$D$2:$D$55723,집계!$D199,추출!$O$2:$O$55723,"유지*",추출!$F$2:$F$55723,집계!Y$1,추출!$M$2:$M$55723,집계!Y$2,추출!$J$2:$J$55723,"&lt;="&amp;VLOOKUP(Y$2,환경!$A$3:$B$8,2),추출!$Q$2:$Q$55723,"B")</f>
        <v>0</v>
      </c>
      <c r="Z199" s="4">
        <f t="shared" ref="Z199" ca="1" si="774">SUM(X199:Y199)</f>
        <v>0</v>
      </c>
      <c r="AA199" s="25">
        <f t="shared" ref="AA199" ca="1" si="775">G199-Z199</f>
        <v>0</v>
      </c>
      <c r="AB199" s="4">
        <f ca="1">SUMIFS(추출!$H$2:$H$55723,추출!$P$2:$P$55723,집계!$C199,추출!$D$2:$D$55723,집계!$D199,추출!$O$2:$O$55723,"정상*",추출!$F$2:$F$55723,집계!AB$1,추출!$M$2:$M$55723,집계!AB$2,추출!$J$2:$J$55723,"&lt;="&amp;VLOOKUP(AB$2,환경!$A$3:$B$8,2),추출!$Q$2:$Q$55723,"A")</f>
        <v>0</v>
      </c>
      <c r="AC199" s="4">
        <f ca="1">SUMIFS(추출!$H$2:$H$55723,추출!$P$2:$P$55723,집계!$C199,추출!$D$2:$D$55723,집계!$D199,추출!$O$2:$O$55723,"정상*",추출!$F$2:$F$55723,집계!AC$1,추출!$M$2:$M$55723,집계!AC$2,추출!$J$2:$J$55723,"&lt;="&amp;VLOOKUP(AC$2,환경!$A$3:$B$8,2),추출!$Q$2:$Q$55723,"A")</f>
        <v>0</v>
      </c>
      <c r="AD199" s="4">
        <f t="shared" ca="1" si="714"/>
        <v>0</v>
      </c>
      <c r="AE199" s="25">
        <f t="shared" ca="1" si="598"/>
        <v>0</v>
      </c>
    </row>
    <row r="200" spans="1:31">
      <c r="A200" s="4">
        <f>VLOOKUP($C200,환경!$T$3:$V$22,3,0)</f>
        <v>9</v>
      </c>
      <c r="B200" s="4" t="str">
        <f t="shared" ca="1" si="713"/>
        <v>직영</v>
      </c>
      <c r="C200" s="6" t="s">
        <v>34</v>
      </c>
      <c r="D200" s="7" t="s">
        <v>167</v>
      </c>
      <c r="E200" s="4">
        <f ca="1">SUMIFS(추출!$H$2:$H$55723,추출!$P$2:$P$55723,집계!$C200,추출!$D$2:$D$55723,집계!$D200,추출!$O$2:$O$55723,"정상*",추출!$F$2:$F$55723,집계!E$1,추출!$M$2:$M$55723,집계!E$2,추출!$J$2:$J$55723,"&lt;="&amp;VLOOKUP(E$2,환경!$A$3:$B$8,2),추출!$Q$2:$Q$55723,"A")</f>
        <v>0</v>
      </c>
      <c r="F200" s="4">
        <f ca="1">SUMIFS(추출!$H$2:$H$55723,추출!$P$2:$P$55723,집계!$C200,추출!$D$2:$D$55723,집계!$D200,추출!$O$2:$O$55723,"정상*",추출!$F$2:$F$55723,집계!F$1,추출!$M$2:$M$55723,집계!F$2,추출!$J$2:$J$55723,"&lt;="&amp;VLOOKUP(F$2,환경!$A$3:$B$8,2),추출!$Q$2:$Q$55723,"A")</f>
        <v>0</v>
      </c>
      <c r="G200" s="4">
        <f t="shared" ca="1" si="716"/>
        <v>0</v>
      </c>
      <c r="H200" s="4">
        <f ca="1">SUMIFS(추출!$H$2:$H$55723,추출!$P$2:$P$55723,집계!$C200,추출!$D$2:$D$55723,집계!$D200,추출!$O$2:$O$55723,"정상*",추출!$F$2:$F$55723,집계!H$1,추출!$M$2:$M$55723,집계!H$2,추출!$J$2:$J$55723,"&lt;="&amp;VLOOKUP(H$2,환경!$A$3:$B$8,2),추출!$Q$2:$Q$55723,"A")</f>
        <v>0</v>
      </c>
      <c r="I200" s="4">
        <f ca="1">SUMIFS(추출!$H$2:$H$55723,추출!$P$2:$P$55723,집계!$C200,추출!$D$2:$D$55723,집계!$D200,추출!$O$2:$O$55723,"정상*",추출!$F$2:$F$55723,집계!I$1,추출!$M$2:$M$55723,집계!I$2,추출!$J$2:$J$55723,"&lt;="&amp;VLOOKUP(I$2,환경!$A$3:$B$8,2),추출!$Q$2:$Q$55723,"A")</f>
        <v>0</v>
      </c>
      <c r="J200" s="4">
        <f t="shared" ca="1" si="717"/>
        <v>0</v>
      </c>
      <c r="K200" s="25">
        <f t="shared" ca="1" si="718"/>
        <v>0</v>
      </c>
      <c r="L200" s="4">
        <f ca="1">SUMIFS(추출!$H$2:$H$55723,추출!$P$2:$P$55723,집계!$C200,추출!$D$2:$D$55723,집계!$D200,추출!$O$2:$O$55723,"정상*",추출!$F$2:$F$55723,집계!L$1,추출!$M$2:$M$55723,집계!L$2,추출!$J$2:$J$55723,"&lt;="&amp;VLOOKUP(L$2,환경!$A$3:$B$8,2),추출!$Q$2:$Q$55723,"A")</f>
        <v>0</v>
      </c>
      <c r="M200" s="4">
        <f ca="1">SUMIFS(추출!$H$2:$H$55723,추출!$P$2:$P$55723,집계!$C200,추출!$D$2:$D$55723,집계!$D200,추출!$O$2:$O$55723,"정상*",추출!$F$2:$F$55723,집계!M$1,추출!$M$2:$M$55723,집계!M$2,추출!$J$2:$J$55723,"&lt;="&amp;VLOOKUP(M$2,환경!$A$3:$B$8,2),추출!$Q$2:$Q$55723,"A")</f>
        <v>0</v>
      </c>
      <c r="N200" s="4">
        <f t="shared" ca="1" si="719"/>
        <v>0</v>
      </c>
      <c r="O200" s="25">
        <f t="shared" ca="1" si="720"/>
        <v>0</v>
      </c>
      <c r="P200" s="4">
        <f ca="1">SUMIFS(추출!$H$2:$H$55723,추출!$P$2:$P$55723,집계!$C200,추출!$D$2:$D$55723,집계!$D200,추출!$O$2:$O$55723,"정상*",추출!$F$2:$F$55723,집계!P$1,추출!$M$2:$M$55723,집계!P$2,추출!$J$2:$J$55723,"&lt;="&amp;VLOOKUP(P$2,환경!$A$3:$B$8,2),추출!$Q$2:$Q$55723,"A")</f>
        <v>0</v>
      </c>
      <c r="Q200" s="4">
        <f ca="1">SUMIFS(추출!$H$2:$H$55723,추출!$P$2:$P$55723,집계!$C200,추출!$D$2:$D$55723,집계!$D200,추출!$O$2:$O$55723,"정상*",추출!$F$2:$F$55723,집계!Q$1,추출!$M$2:$M$55723,집계!Q$2,추출!$J$2:$J$55723,"&lt;="&amp;VLOOKUP(Q$2,환경!$A$3:$B$8,2),추출!$Q$2:$Q$55723,"A")</f>
        <v>0</v>
      </c>
      <c r="R200" s="4">
        <f t="shared" ca="1" si="721"/>
        <v>0</v>
      </c>
      <c r="S200" s="25">
        <f t="shared" ca="1" si="722"/>
        <v>0</v>
      </c>
      <c r="T200" s="4">
        <f ca="1">SUMIFS(추출!$H$2:$H$55723,추출!$P$2:$P$55723,집계!$C200,추출!$D$2:$D$55723,집계!$D200,추출!$O$2:$O$55723,"정상*",추출!$F$2:$F$55723,집계!T$1,추출!$M$2:$M$55723,집계!T$2,추출!$J$2:$J$55723,"&lt;="&amp;VLOOKUP(T$2,환경!$A$3:$B$8,2),추출!$Q$2:$Q$55723,"A")</f>
        <v>0</v>
      </c>
      <c r="U200" s="4">
        <f ca="1">SUMIFS(추출!$H$2:$H$55723,추출!$P$2:$P$55723,집계!$C200,추출!$D$2:$D$55723,집계!$D200,추출!$O$2:$O$55723,"정상*",추출!$F$2:$F$55723,집계!U$1,추출!$M$2:$M$55723,집계!U$2,추출!$J$2:$J$55723,"&lt;="&amp;VLOOKUP(U$2,환경!$A$3:$B$8,2),추출!$Q$2:$Q$55723,"A")</f>
        <v>0</v>
      </c>
      <c r="V200" s="4">
        <f t="shared" ca="1" si="723"/>
        <v>0</v>
      </c>
      <c r="W200" s="25">
        <f t="shared" ca="1" si="724"/>
        <v>0</v>
      </c>
      <c r="X200" s="4">
        <f ca="1">SUMIFS(추출!$H$2:$H$55723,추출!$P$2:$P$55723,집계!$C200,추출!$D$2:$D$55723,집계!$D200,추출!$O$2:$O$55723,"유지*",추출!$F$2:$F$55723,집계!X$1,추출!$M$2:$M$55723,집계!X$2,추출!$J$2:$J$55723,"&lt;="&amp;VLOOKUP(X$2,환경!$A$3:$B$8,2),추출!$Q$2:$Q$55723,"B")</f>
        <v>0</v>
      </c>
      <c r="Y200" s="4">
        <f ca="1">SUMIFS(추출!$H$2:$H$55723,추출!$P$2:$P$55723,집계!$C200,추출!$D$2:$D$55723,집계!$D200,추출!$O$2:$O$55723,"유지*",추출!$F$2:$F$55723,집계!Y$1,추출!$M$2:$M$55723,집계!Y$2,추출!$J$2:$J$55723,"&lt;="&amp;VLOOKUP(Y$2,환경!$A$3:$B$8,2),추출!$Q$2:$Q$55723,"B")</f>
        <v>0</v>
      </c>
      <c r="Z200" s="4">
        <f t="shared" ca="1" si="725"/>
        <v>0</v>
      </c>
      <c r="AA200" s="25">
        <f t="shared" ca="1" si="715"/>
        <v>0</v>
      </c>
      <c r="AB200" s="4">
        <f ca="1">SUMIFS(추출!$H$2:$H$55723,추출!$P$2:$P$55723,집계!$C200,추출!$D$2:$D$55723,집계!$D200,추출!$O$2:$O$55723,"정상*",추출!$F$2:$F$55723,집계!AB$1,추출!$M$2:$M$55723,집계!AB$2,추출!$J$2:$J$55723,"&lt;="&amp;VLOOKUP(AB$2,환경!$A$3:$B$8,2),추출!$Q$2:$Q$55723,"A")</f>
        <v>0</v>
      </c>
      <c r="AC200" s="4">
        <f ca="1">SUMIFS(추출!$H$2:$H$55723,추출!$P$2:$P$55723,집계!$C200,추출!$D$2:$D$55723,집계!$D200,추출!$O$2:$O$55723,"정상*",추출!$F$2:$F$55723,집계!AC$1,추출!$M$2:$M$55723,집계!AC$2,추출!$J$2:$J$55723,"&lt;="&amp;VLOOKUP(AC$2,환경!$A$3:$B$8,2),추출!$Q$2:$Q$55723,"A")</f>
        <v>0</v>
      </c>
      <c r="AD200" s="4">
        <f t="shared" ca="1" si="714"/>
        <v>0</v>
      </c>
      <c r="AE200" s="25">
        <f t="shared" ca="1" si="598"/>
        <v>0</v>
      </c>
    </row>
    <row r="201" spans="1:31">
      <c r="A201" s="4">
        <f>VLOOKUP($C201,환경!$T$3:$V$22,3,0)</f>
        <v>9</v>
      </c>
      <c r="B201" s="4" t="str">
        <f t="shared" ca="1" si="713"/>
        <v>직영</v>
      </c>
      <c r="C201" s="6" t="s">
        <v>34</v>
      </c>
      <c r="D201" s="7" t="s">
        <v>92</v>
      </c>
      <c r="E201" s="4">
        <f ca="1">SUMIFS(추출!$H$2:$H$55723,추출!$P$2:$P$55723,집계!$C201,추출!$D$2:$D$55723,집계!$D201,추출!$O$2:$O$55723,"정상*",추출!$F$2:$F$55723,집계!E$1,추출!$M$2:$M$55723,집계!E$2,추출!$J$2:$J$55723,"&lt;="&amp;VLOOKUP(E$2,환경!$A$3:$B$8,2),추출!$Q$2:$Q$55723,"A")</f>
        <v>100000</v>
      </c>
      <c r="F201" s="4">
        <f ca="1">SUMIFS(추출!$H$2:$H$55723,추출!$P$2:$P$55723,집계!$C201,추출!$D$2:$D$55723,집계!$D201,추출!$O$2:$O$55723,"정상*",추출!$F$2:$F$55723,집계!F$1,추출!$M$2:$M$55723,집계!F$2,추출!$J$2:$J$55723,"&lt;="&amp;VLOOKUP(F$2,환경!$A$3:$B$8,2),추출!$Q$2:$Q$55723,"A")</f>
        <v>0</v>
      </c>
      <c r="G201" s="4">
        <f t="shared" ca="1" si="716"/>
        <v>100000</v>
      </c>
      <c r="H201" s="4">
        <f ca="1">SUMIFS(추출!$H$2:$H$55723,추출!$P$2:$P$55723,집계!$C201,추출!$D$2:$D$55723,집계!$D201,추출!$O$2:$O$55723,"정상*",추출!$F$2:$F$55723,집계!H$1,추출!$M$2:$M$55723,집계!H$2,추출!$J$2:$J$55723,"&lt;="&amp;VLOOKUP(H$2,환경!$A$3:$B$8,2),추출!$Q$2:$Q$55723,"A")</f>
        <v>50004</v>
      </c>
      <c r="I201" s="4">
        <f ca="1">SUMIFS(추출!$H$2:$H$55723,추출!$P$2:$P$55723,집계!$C201,추출!$D$2:$D$55723,집계!$D201,추출!$O$2:$O$55723,"정상*",추출!$F$2:$F$55723,집계!I$1,추출!$M$2:$M$55723,집계!I$2,추출!$J$2:$J$55723,"&lt;="&amp;VLOOKUP(I$2,환경!$A$3:$B$8,2),추출!$Q$2:$Q$55723,"A")</f>
        <v>0</v>
      </c>
      <c r="J201" s="4">
        <f t="shared" ca="1" si="717"/>
        <v>50004</v>
      </c>
      <c r="K201" s="25">
        <f t="shared" ca="1" si="718"/>
        <v>49996</v>
      </c>
      <c r="L201" s="4">
        <f ca="1">SUMIFS(추출!$H$2:$H$55723,추출!$P$2:$P$55723,집계!$C201,추출!$D$2:$D$55723,집계!$D201,추출!$O$2:$O$55723,"정상*",추출!$F$2:$F$55723,집계!L$1,추출!$M$2:$M$55723,집계!L$2,추출!$J$2:$J$55723,"&lt;="&amp;VLOOKUP(L$2,환경!$A$3:$B$8,2),추출!$Q$2:$Q$55723,"A")</f>
        <v>122002</v>
      </c>
      <c r="M201" s="4">
        <f ca="1">SUMIFS(추출!$H$2:$H$55723,추출!$P$2:$P$55723,집계!$C201,추출!$D$2:$D$55723,집계!$D201,추출!$O$2:$O$55723,"정상*",추출!$F$2:$F$55723,집계!M$1,추출!$M$2:$M$55723,집계!M$2,추출!$J$2:$J$55723,"&lt;="&amp;VLOOKUP(M$2,환경!$A$3:$B$8,2),추출!$Q$2:$Q$55723,"A")</f>
        <v>0</v>
      </c>
      <c r="N201" s="4">
        <f t="shared" ca="1" si="719"/>
        <v>122002</v>
      </c>
      <c r="O201" s="25">
        <f t="shared" ca="1" si="720"/>
        <v>-22002</v>
      </c>
      <c r="P201" s="4">
        <f ca="1">SUMIFS(추출!$H$2:$H$55723,추출!$P$2:$P$55723,집계!$C201,추출!$D$2:$D$55723,집계!$D201,추출!$O$2:$O$55723,"정상*",추출!$F$2:$F$55723,집계!P$1,추출!$M$2:$M$55723,집계!P$2,추출!$J$2:$J$55723,"&lt;="&amp;VLOOKUP(P$2,환경!$A$3:$B$8,2),추출!$Q$2:$Q$55723,"A")</f>
        <v>141000</v>
      </c>
      <c r="Q201" s="4">
        <f ca="1">SUMIFS(추출!$H$2:$H$55723,추출!$P$2:$P$55723,집계!$C201,추출!$D$2:$D$55723,집계!$D201,추출!$O$2:$O$55723,"정상*",추출!$F$2:$F$55723,집계!Q$1,추출!$M$2:$M$55723,집계!Q$2,추출!$J$2:$J$55723,"&lt;="&amp;VLOOKUP(Q$2,환경!$A$3:$B$8,2),추출!$Q$2:$Q$55723,"A")</f>
        <v>0</v>
      </c>
      <c r="R201" s="4">
        <f t="shared" ca="1" si="721"/>
        <v>141000</v>
      </c>
      <c r="S201" s="25">
        <f t="shared" ca="1" si="722"/>
        <v>-41000</v>
      </c>
      <c r="T201" s="4">
        <f ca="1">SUMIFS(추출!$H$2:$H$55723,추출!$P$2:$P$55723,집계!$C201,추출!$D$2:$D$55723,집계!$D201,추출!$O$2:$O$55723,"정상*",추출!$F$2:$F$55723,집계!T$1,추출!$M$2:$M$55723,집계!T$2,추출!$J$2:$J$55723,"&lt;="&amp;VLOOKUP(T$2,환경!$A$3:$B$8,2),추출!$Q$2:$Q$55723,"A")</f>
        <v>0</v>
      </c>
      <c r="U201" s="4">
        <f ca="1">SUMIFS(추출!$H$2:$H$55723,추출!$P$2:$P$55723,집계!$C201,추출!$D$2:$D$55723,집계!$D201,추출!$O$2:$O$55723,"정상*",추출!$F$2:$F$55723,집계!U$1,추출!$M$2:$M$55723,집계!U$2,추출!$J$2:$J$55723,"&lt;="&amp;VLOOKUP(U$2,환경!$A$3:$B$8,2),추출!$Q$2:$Q$55723,"A")</f>
        <v>0</v>
      </c>
      <c r="V201" s="4">
        <f t="shared" ca="1" si="723"/>
        <v>0</v>
      </c>
      <c r="W201" s="25">
        <f t="shared" ca="1" si="724"/>
        <v>100000</v>
      </c>
      <c r="X201" s="4">
        <f ca="1">SUMIFS(추출!$H$2:$H$55723,추출!$P$2:$P$55723,집계!$C201,추출!$D$2:$D$55723,집계!$D201,추출!$O$2:$O$55723,"유지*",추출!$F$2:$F$55723,집계!X$1,추출!$M$2:$M$55723,집계!X$2,추출!$J$2:$J$55723,"&lt;="&amp;VLOOKUP(X$2,환경!$A$3:$B$8,2),추출!$Q$2:$Q$55723,"B")</f>
        <v>100000</v>
      </c>
      <c r="Y201" s="4">
        <f ca="1">SUMIFS(추출!$H$2:$H$55723,추출!$P$2:$P$55723,집계!$C201,추출!$D$2:$D$55723,집계!$D201,추출!$O$2:$O$55723,"유지*",추출!$F$2:$F$55723,집계!Y$1,추출!$M$2:$M$55723,집계!Y$2,추출!$J$2:$J$55723,"&lt;="&amp;VLOOKUP(Y$2,환경!$A$3:$B$8,2),추출!$Q$2:$Q$55723,"B")</f>
        <v>0</v>
      </c>
      <c r="Z201" s="4">
        <f t="shared" ca="1" si="725"/>
        <v>100000</v>
      </c>
      <c r="AA201" s="25">
        <f t="shared" ca="1" si="715"/>
        <v>0</v>
      </c>
      <c r="AB201" s="4">
        <f ca="1">SUMIFS(추출!$H$2:$H$55723,추출!$P$2:$P$55723,집계!$C201,추출!$D$2:$D$55723,집계!$D201,추출!$O$2:$O$55723,"정상*",추출!$F$2:$F$55723,집계!AB$1,추출!$M$2:$M$55723,집계!AB$2,추출!$J$2:$J$55723,"&lt;="&amp;VLOOKUP(AB$2,환경!$A$3:$B$8,2),추출!$Q$2:$Q$55723,"A")</f>
        <v>0</v>
      </c>
      <c r="AC201" s="4">
        <f ca="1">SUMIFS(추출!$H$2:$H$55723,추출!$P$2:$P$55723,집계!$C201,추출!$D$2:$D$55723,집계!$D201,추출!$O$2:$O$55723,"정상*",추출!$F$2:$F$55723,집계!AC$1,추출!$M$2:$M$55723,집계!AC$2,추출!$J$2:$J$55723,"&lt;="&amp;VLOOKUP(AC$2,환경!$A$3:$B$8,2),추출!$Q$2:$Q$55723,"A")</f>
        <v>0</v>
      </c>
      <c r="AD201" s="4">
        <f t="shared" ca="1" si="714"/>
        <v>0</v>
      </c>
      <c r="AE201" s="25">
        <f t="shared" ca="1" si="598"/>
        <v>100000</v>
      </c>
    </row>
    <row r="202" spans="1:31">
      <c r="A202" s="4">
        <f>VLOOKUP($C202,환경!$T$3:$V$22,3,0)</f>
        <v>9</v>
      </c>
      <c r="B202" s="4" t="str">
        <f t="shared" ca="1" si="713"/>
        <v>직영</v>
      </c>
      <c r="C202" s="6" t="s">
        <v>34</v>
      </c>
      <c r="D202" s="7" t="s">
        <v>169</v>
      </c>
      <c r="E202" s="4">
        <f ca="1">SUMIFS(추출!$H$2:$H$55723,추출!$P$2:$P$55723,집계!$C202,추출!$D$2:$D$55723,집계!$D202,추출!$O$2:$O$55723,"정상*",추출!$F$2:$F$55723,집계!E$1,추출!$M$2:$M$55723,집계!E$2,추출!$J$2:$J$55723,"&lt;="&amp;VLOOKUP(E$2,환경!$A$3:$B$8,2),추출!$Q$2:$Q$55723,"A")</f>
        <v>0</v>
      </c>
      <c r="F202" s="4">
        <f ca="1">SUMIFS(추출!$H$2:$H$55723,추출!$P$2:$P$55723,집계!$C202,추출!$D$2:$D$55723,집계!$D202,추출!$O$2:$O$55723,"정상*",추출!$F$2:$F$55723,집계!F$1,추출!$M$2:$M$55723,집계!F$2,추출!$J$2:$J$55723,"&lt;="&amp;VLOOKUP(F$2,환경!$A$3:$B$8,2),추출!$Q$2:$Q$55723,"A")</f>
        <v>0</v>
      </c>
      <c r="G202" s="4">
        <f t="shared" ca="1" si="716"/>
        <v>0</v>
      </c>
      <c r="H202" s="4">
        <f ca="1">SUMIFS(추출!$H$2:$H$55723,추출!$P$2:$P$55723,집계!$C202,추출!$D$2:$D$55723,집계!$D202,추출!$O$2:$O$55723,"정상*",추출!$F$2:$F$55723,집계!H$1,추출!$M$2:$M$55723,집계!H$2,추출!$J$2:$J$55723,"&lt;="&amp;VLOOKUP(H$2,환경!$A$3:$B$8,2),추출!$Q$2:$Q$55723,"A")</f>
        <v>0</v>
      </c>
      <c r="I202" s="4">
        <f ca="1">SUMIFS(추출!$H$2:$H$55723,추출!$P$2:$P$55723,집계!$C202,추출!$D$2:$D$55723,집계!$D202,추출!$O$2:$O$55723,"정상*",추출!$F$2:$F$55723,집계!I$1,추출!$M$2:$M$55723,집계!I$2,추출!$J$2:$J$55723,"&lt;="&amp;VLOOKUP(I$2,환경!$A$3:$B$8,2),추출!$Q$2:$Q$55723,"A")</f>
        <v>0</v>
      </c>
      <c r="J202" s="4">
        <f t="shared" ca="1" si="717"/>
        <v>0</v>
      </c>
      <c r="K202" s="25">
        <f t="shared" ca="1" si="718"/>
        <v>0</v>
      </c>
      <c r="L202" s="4">
        <f ca="1">SUMIFS(추출!$H$2:$H$55723,추출!$P$2:$P$55723,집계!$C202,추출!$D$2:$D$55723,집계!$D202,추출!$O$2:$O$55723,"정상*",추출!$F$2:$F$55723,집계!L$1,추출!$M$2:$M$55723,집계!L$2,추출!$J$2:$J$55723,"&lt;="&amp;VLOOKUP(L$2,환경!$A$3:$B$8,2),추출!$Q$2:$Q$55723,"A")</f>
        <v>0</v>
      </c>
      <c r="M202" s="4">
        <f ca="1">SUMIFS(추출!$H$2:$H$55723,추출!$P$2:$P$55723,집계!$C202,추출!$D$2:$D$55723,집계!$D202,추출!$O$2:$O$55723,"정상*",추출!$F$2:$F$55723,집계!M$1,추출!$M$2:$M$55723,집계!M$2,추출!$J$2:$J$55723,"&lt;="&amp;VLOOKUP(M$2,환경!$A$3:$B$8,2),추출!$Q$2:$Q$55723,"A")</f>
        <v>0</v>
      </c>
      <c r="N202" s="4">
        <f t="shared" ca="1" si="719"/>
        <v>0</v>
      </c>
      <c r="O202" s="25">
        <f t="shared" ca="1" si="720"/>
        <v>0</v>
      </c>
      <c r="P202" s="4">
        <f ca="1">SUMIFS(추출!$H$2:$H$55723,추출!$P$2:$P$55723,집계!$C202,추출!$D$2:$D$55723,집계!$D202,추출!$O$2:$O$55723,"정상*",추출!$F$2:$F$55723,집계!P$1,추출!$M$2:$M$55723,집계!P$2,추출!$J$2:$J$55723,"&lt;="&amp;VLOOKUP(P$2,환경!$A$3:$B$8,2),추출!$Q$2:$Q$55723,"A")</f>
        <v>0</v>
      </c>
      <c r="Q202" s="4">
        <f ca="1">SUMIFS(추출!$H$2:$H$55723,추출!$P$2:$P$55723,집계!$C202,추출!$D$2:$D$55723,집계!$D202,추출!$O$2:$O$55723,"정상*",추출!$F$2:$F$55723,집계!Q$1,추출!$M$2:$M$55723,집계!Q$2,추출!$J$2:$J$55723,"&lt;="&amp;VLOOKUP(Q$2,환경!$A$3:$B$8,2),추출!$Q$2:$Q$55723,"A")</f>
        <v>0</v>
      </c>
      <c r="R202" s="4">
        <f t="shared" ca="1" si="721"/>
        <v>0</v>
      </c>
      <c r="S202" s="25">
        <f t="shared" ca="1" si="722"/>
        <v>0</v>
      </c>
      <c r="T202" s="4">
        <f ca="1">SUMIFS(추출!$H$2:$H$55723,추출!$P$2:$P$55723,집계!$C202,추출!$D$2:$D$55723,집계!$D202,추출!$O$2:$O$55723,"정상*",추출!$F$2:$F$55723,집계!T$1,추출!$M$2:$M$55723,집계!T$2,추출!$J$2:$J$55723,"&lt;="&amp;VLOOKUP(T$2,환경!$A$3:$B$8,2),추출!$Q$2:$Q$55723,"A")</f>
        <v>0</v>
      </c>
      <c r="U202" s="4">
        <f ca="1">SUMIFS(추출!$H$2:$H$55723,추출!$P$2:$P$55723,집계!$C202,추출!$D$2:$D$55723,집계!$D202,추출!$O$2:$O$55723,"정상*",추출!$F$2:$F$55723,집계!U$1,추출!$M$2:$M$55723,집계!U$2,추출!$J$2:$J$55723,"&lt;="&amp;VLOOKUP(U$2,환경!$A$3:$B$8,2),추출!$Q$2:$Q$55723,"A")</f>
        <v>0</v>
      </c>
      <c r="V202" s="4">
        <f t="shared" ca="1" si="723"/>
        <v>0</v>
      </c>
      <c r="W202" s="25">
        <f t="shared" ca="1" si="724"/>
        <v>0</v>
      </c>
      <c r="X202" s="4">
        <f ca="1">SUMIFS(추출!$H$2:$H$55723,추출!$P$2:$P$55723,집계!$C202,추출!$D$2:$D$55723,집계!$D202,추출!$O$2:$O$55723,"유지*",추출!$F$2:$F$55723,집계!X$1,추출!$M$2:$M$55723,집계!X$2,추출!$J$2:$J$55723,"&lt;="&amp;VLOOKUP(X$2,환경!$A$3:$B$8,2),추출!$Q$2:$Q$55723,"B")</f>
        <v>0</v>
      </c>
      <c r="Y202" s="4">
        <f ca="1">SUMIFS(추출!$H$2:$H$55723,추출!$P$2:$P$55723,집계!$C202,추출!$D$2:$D$55723,집계!$D202,추출!$O$2:$O$55723,"유지*",추출!$F$2:$F$55723,집계!Y$1,추출!$M$2:$M$55723,집계!Y$2,추출!$J$2:$J$55723,"&lt;="&amp;VLOOKUP(Y$2,환경!$A$3:$B$8,2),추출!$Q$2:$Q$55723,"B")</f>
        <v>0</v>
      </c>
      <c r="Z202" s="4">
        <f t="shared" ca="1" si="725"/>
        <v>0</v>
      </c>
      <c r="AA202" s="25">
        <f t="shared" ca="1" si="715"/>
        <v>0</v>
      </c>
      <c r="AB202" s="4">
        <f ca="1">SUMIFS(추출!$H$2:$H$55723,추출!$P$2:$P$55723,집계!$C202,추출!$D$2:$D$55723,집계!$D202,추출!$O$2:$O$55723,"정상*",추출!$F$2:$F$55723,집계!AB$1,추출!$M$2:$M$55723,집계!AB$2,추출!$J$2:$J$55723,"&lt;="&amp;VLOOKUP(AB$2,환경!$A$3:$B$8,2),추출!$Q$2:$Q$55723,"A")</f>
        <v>0</v>
      </c>
      <c r="AC202" s="4">
        <f ca="1">SUMIFS(추출!$H$2:$H$55723,추출!$P$2:$P$55723,집계!$C202,추출!$D$2:$D$55723,집계!$D202,추출!$O$2:$O$55723,"정상*",추출!$F$2:$F$55723,집계!AC$1,추출!$M$2:$M$55723,집계!AC$2,추출!$J$2:$J$55723,"&lt;="&amp;VLOOKUP(AC$2,환경!$A$3:$B$8,2),추출!$Q$2:$Q$55723,"A")</f>
        <v>0</v>
      </c>
      <c r="AD202" s="4">
        <f t="shared" ca="1" si="714"/>
        <v>0</v>
      </c>
      <c r="AE202" s="25">
        <f t="shared" ca="1" si="598"/>
        <v>0</v>
      </c>
    </row>
    <row r="203" spans="1:31">
      <c r="A203" s="4">
        <f>VLOOKUP($C203,환경!$T$3:$V$22,3,0)</f>
        <v>9</v>
      </c>
      <c r="B203" s="4" t="str">
        <f t="shared" ca="1" si="713"/>
        <v>직영</v>
      </c>
      <c r="C203" s="6" t="s">
        <v>34</v>
      </c>
      <c r="D203" s="7" t="s">
        <v>197</v>
      </c>
      <c r="E203" s="4">
        <f ca="1">SUMIFS(추출!$H$2:$H$55723,추출!$P$2:$P$55723,집계!$C203,추출!$D$2:$D$55723,집계!$D203,추출!$O$2:$O$55723,"정상*",추출!$F$2:$F$55723,집계!E$1,추출!$M$2:$M$55723,집계!E$2,추출!$J$2:$J$55723,"&lt;="&amp;VLOOKUP(E$2,환경!$A$3:$B$8,2),추출!$Q$2:$Q$55723,"A")</f>
        <v>0</v>
      </c>
      <c r="F203" s="4">
        <f ca="1">SUMIFS(추출!$H$2:$H$55723,추출!$P$2:$P$55723,집계!$C203,추출!$D$2:$D$55723,집계!$D203,추출!$O$2:$O$55723,"정상*",추출!$F$2:$F$55723,집계!F$1,추출!$M$2:$M$55723,집계!F$2,추출!$J$2:$J$55723,"&lt;="&amp;VLOOKUP(F$2,환경!$A$3:$B$8,2),추출!$Q$2:$Q$55723,"A")</f>
        <v>0</v>
      </c>
      <c r="G203" s="4">
        <f t="shared" ca="1" si="716"/>
        <v>0</v>
      </c>
      <c r="H203" s="4">
        <f ca="1">SUMIFS(추출!$H$2:$H$55723,추출!$P$2:$P$55723,집계!$C203,추출!$D$2:$D$55723,집계!$D203,추출!$O$2:$O$55723,"정상*",추출!$F$2:$F$55723,집계!H$1,추출!$M$2:$M$55723,집계!H$2,추출!$J$2:$J$55723,"&lt;="&amp;VLOOKUP(H$2,환경!$A$3:$B$8,2),추출!$Q$2:$Q$55723,"A")</f>
        <v>0</v>
      </c>
      <c r="I203" s="4">
        <f ca="1">SUMIFS(추출!$H$2:$H$55723,추출!$P$2:$P$55723,집계!$C203,추출!$D$2:$D$55723,집계!$D203,추출!$O$2:$O$55723,"정상*",추출!$F$2:$F$55723,집계!I$1,추출!$M$2:$M$55723,집계!I$2,추출!$J$2:$J$55723,"&lt;="&amp;VLOOKUP(I$2,환경!$A$3:$B$8,2),추출!$Q$2:$Q$55723,"A")</f>
        <v>0</v>
      </c>
      <c r="J203" s="4">
        <f t="shared" ca="1" si="717"/>
        <v>0</v>
      </c>
      <c r="K203" s="25">
        <f t="shared" ca="1" si="718"/>
        <v>0</v>
      </c>
      <c r="L203" s="4">
        <f ca="1">SUMIFS(추출!$H$2:$H$55723,추출!$P$2:$P$55723,집계!$C203,추출!$D$2:$D$55723,집계!$D203,추출!$O$2:$O$55723,"정상*",추출!$F$2:$F$55723,집계!L$1,추출!$M$2:$M$55723,집계!L$2,추출!$J$2:$J$55723,"&lt;="&amp;VLOOKUP(L$2,환경!$A$3:$B$8,2),추출!$Q$2:$Q$55723,"A")</f>
        <v>0</v>
      </c>
      <c r="M203" s="4">
        <f ca="1">SUMIFS(추출!$H$2:$H$55723,추출!$P$2:$P$55723,집계!$C203,추출!$D$2:$D$55723,집계!$D203,추출!$O$2:$O$55723,"정상*",추출!$F$2:$F$55723,집계!M$1,추출!$M$2:$M$55723,집계!M$2,추출!$J$2:$J$55723,"&lt;="&amp;VLOOKUP(M$2,환경!$A$3:$B$8,2),추출!$Q$2:$Q$55723,"A")</f>
        <v>0</v>
      </c>
      <c r="N203" s="4">
        <f t="shared" ca="1" si="719"/>
        <v>0</v>
      </c>
      <c r="O203" s="25">
        <f t="shared" ca="1" si="720"/>
        <v>0</v>
      </c>
      <c r="P203" s="4">
        <f ca="1">SUMIFS(추출!$H$2:$H$55723,추출!$P$2:$P$55723,집계!$C203,추출!$D$2:$D$55723,집계!$D203,추출!$O$2:$O$55723,"정상*",추출!$F$2:$F$55723,집계!P$1,추출!$M$2:$M$55723,집계!P$2,추출!$J$2:$J$55723,"&lt;="&amp;VLOOKUP(P$2,환경!$A$3:$B$8,2),추출!$Q$2:$Q$55723,"A")</f>
        <v>0</v>
      </c>
      <c r="Q203" s="4">
        <f ca="1">SUMIFS(추출!$H$2:$H$55723,추출!$P$2:$P$55723,집계!$C203,추출!$D$2:$D$55723,집계!$D203,추출!$O$2:$O$55723,"정상*",추출!$F$2:$F$55723,집계!Q$1,추출!$M$2:$M$55723,집계!Q$2,추출!$J$2:$J$55723,"&lt;="&amp;VLOOKUP(Q$2,환경!$A$3:$B$8,2),추출!$Q$2:$Q$55723,"A")</f>
        <v>0</v>
      </c>
      <c r="R203" s="4">
        <f t="shared" ca="1" si="721"/>
        <v>0</v>
      </c>
      <c r="S203" s="25">
        <f t="shared" ca="1" si="722"/>
        <v>0</v>
      </c>
      <c r="T203" s="4">
        <f ca="1">SUMIFS(추출!$H$2:$H$55723,추출!$P$2:$P$55723,집계!$C203,추출!$D$2:$D$55723,집계!$D203,추출!$O$2:$O$55723,"정상*",추출!$F$2:$F$55723,집계!T$1,추출!$M$2:$M$55723,집계!T$2,추출!$J$2:$J$55723,"&lt;="&amp;VLOOKUP(T$2,환경!$A$3:$B$8,2),추출!$Q$2:$Q$55723,"A")</f>
        <v>0</v>
      </c>
      <c r="U203" s="4">
        <f ca="1">SUMIFS(추출!$H$2:$H$55723,추출!$P$2:$P$55723,집계!$C203,추출!$D$2:$D$55723,집계!$D203,추출!$O$2:$O$55723,"정상*",추출!$F$2:$F$55723,집계!U$1,추출!$M$2:$M$55723,집계!U$2,추출!$J$2:$J$55723,"&lt;="&amp;VLOOKUP(U$2,환경!$A$3:$B$8,2),추출!$Q$2:$Q$55723,"A")</f>
        <v>0</v>
      </c>
      <c r="V203" s="4">
        <f t="shared" ca="1" si="723"/>
        <v>0</v>
      </c>
      <c r="W203" s="25">
        <f t="shared" ca="1" si="724"/>
        <v>0</v>
      </c>
      <c r="X203" s="4">
        <f ca="1">SUMIFS(추출!$H$2:$H$55723,추출!$P$2:$P$55723,집계!$C203,추출!$D$2:$D$55723,집계!$D203,추출!$O$2:$O$55723,"유지*",추출!$F$2:$F$55723,집계!X$1,추출!$M$2:$M$55723,집계!X$2,추출!$J$2:$J$55723,"&lt;="&amp;VLOOKUP(X$2,환경!$A$3:$B$8,2),추출!$Q$2:$Q$55723,"B")</f>
        <v>0</v>
      </c>
      <c r="Y203" s="4">
        <f ca="1">SUMIFS(추출!$H$2:$H$55723,추출!$P$2:$P$55723,집계!$C203,추출!$D$2:$D$55723,집계!$D203,추출!$O$2:$O$55723,"유지*",추출!$F$2:$F$55723,집계!Y$1,추출!$M$2:$M$55723,집계!Y$2,추출!$J$2:$J$55723,"&lt;="&amp;VLOOKUP(Y$2,환경!$A$3:$B$8,2),추출!$Q$2:$Q$55723,"B")</f>
        <v>0</v>
      </c>
      <c r="Z203" s="4">
        <f t="shared" ca="1" si="725"/>
        <v>0</v>
      </c>
      <c r="AA203" s="25">
        <f t="shared" ca="1" si="715"/>
        <v>0</v>
      </c>
      <c r="AB203" s="4">
        <f ca="1">SUMIFS(추출!$H$2:$H$55723,추출!$P$2:$P$55723,집계!$C203,추출!$D$2:$D$55723,집계!$D203,추출!$O$2:$O$55723,"정상*",추출!$F$2:$F$55723,집계!AB$1,추출!$M$2:$M$55723,집계!AB$2,추출!$J$2:$J$55723,"&lt;="&amp;VLOOKUP(AB$2,환경!$A$3:$B$8,2),추출!$Q$2:$Q$55723,"A")</f>
        <v>0</v>
      </c>
      <c r="AC203" s="4">
        <f ca="1">SUMIFS(추출!$H$2:$H$55723,추출!$P$2:$P$55723,집계!$C203,추출!$D$2:$D$55723,집계!$D203,추출!$O$2:$O$55723,"정상*",추출!$F$2:$F$55723,집계!AC$1,추출!$M$2:$M$55723,집계!AC$2,추출!$J$2:$J$55723,"&lt;="&amp;VLOOKUP(AC$2,환경!$A$3:$B$8,2),추출!$Q$2:$Q$55723,"A")</f>
        <v>0</v>
      </c>
      <c r="AD203" s="4">
        <f t="shared" ca="1" si="714"/>
        <v>0</v>
      </c>
      <c r="AE203" s="25">
        <f t="shared" ca="1" si="598"/>
        <v>0</v>
      </c>
    </row>
    <row r="204" spans="1:31">
      <c r="A204" s="4">
        <f>VLOOKUP($C204,환경!$T$3:$V$22,3,0)</f>
        <v>9</v>
      </c>
      <c r="B204" s="4" t="str">
        <f t="shared" ca="1" si="713"/>
        <v>직영</v>
      </c>
      <c r="C204" s="6" t="s">
        <v>34</v>
      </c>
      <c r="D204" s="7" t="s">
        <v>202</v>
      </c>
      <c r="E204" s="4">
        <f ca="1">SUMIFS(추출!$H$2:$H$55723,추출!$P$2:$P$55723,집계!$C204,추출!$D$2:$D$55723,집계!$D204,추출!$O$2:$O$55723,"정상*",추출!$F$2:$F$55723,집계!E$1,추출!$M$2:$M$55723,집계!E$2,추출!$J$2:$J$55723,"&lt;="&amp;VLOOKUP(E$2,환경!$A$3:$B$8,2),추출!$Q$2:$Q$55723,"A")</f>
        <v>0</v>
      </c>
      <c r="F204" s="4">
        <f ca="1">SUMIFS(추출!$H$2:$H$55723,추출!$P$2:$P$55723,집계!$C204,추출!$D$2:$D$55723,집계!$D204,추출!$O$2:$O$55723,"정상*",추출!$F$2:$F$55723,집계!F$1,추출!$M$2:$M$55723,집계!F$2,추출!$J$2:$J$55723,"&lt;="&amp;VLOOKUP(F$2,환경!$A$3:$B$8,2),추출!$Q$2:$Q$55723,"A")</f>
        <v>0</v>
      </c>
      <c r="G204" s="4">
        <f t="shared" ca="1" si="716"/>
        <v>0</v>
      </c>
      <c r="H204" s="4">
        <f ca="1">SUMIFS(추출!$H$2:$H$55723,추출!$P$2:$P$55723,집계!$C204,추출!$D$2:$D$55723,집계!$D204,추출!$O$2:$O$55723,"정상*",추출!$F$2:$F$55723,집계!H$1,추출!$M$2:$M$55723,집계!H$2,추출!$J$2:$J$55723,"&lt;="&amp;VLOOKUP(H$2,환경!$A$3:$B$8,2),추출!$Q$2:$Q$55723,"A")</f>
        <v>0</v>
      </c>
      <c r="I204" s="4">
        <f ca="1">SUMIFS(추출!$H$2:$H$55723,추출!$P$2:$P$55723,집계!$C204,추출!$D$2:$D$55723,집계!$D204,추출!$O$2:$O$55723,"정상*",추출!$F$2:$F$55723,집계!I$1,추출!$M$2:$M$55723,집계!I$2,추출!$J$2:$J$55723,"&lt;="&amp;VLOOKUP(I$2,환경!$A$3:$B$8,2),추출!$Q$2:$Q$55723,"A")</f>
        <v>0</v>
      </c>
      <c r="J204" s="4">
        <f t="shared" ca="1" si="717"/>
        <v>0</v>
      </c>
      <c r="K204" s="25">
        <f t="shared" ca="1" si="718"/>
        <v>0</v>
      </c>
      <c r="L204" s="4">
        <f ca="1">SUMIFS(추출!$H$2:$H$55723,추출!$P$2:$P$55723,집계!$C204,추출!$D$2:$D$55723,집계!$D204,추출!$O$2:$O$55723,"정상*",추출!$F$2:$F$55723,집계!L$1,추출!$M$2:$M$55723,집계!L$2,추출!$J$2:$J$55723,"&lt;="&amp;VLOOKUP(L$2,환경!$A$3:$B$8,2),추출!$Q$2:$Q$55723,"A")</f>
        <v>0</v>
      </c>
      <c r="M204" s="4">
        <f ca="1">SUMIFS(추출!$H$2:$H$55723,추출!$P$2:$P$55723,집계!$C204,추출!$D$2:$D$55723,집계!$D204,추출!$O$2:$O$55723,"정상*",추출!$F$2:$F$55723,집계!M$1,추출!$M$2:$M$55723,집계!M$2,추출!$J$2:$J$55723,"&lt;="&amp;VLOOKUP(M$2,환경!$A$3:$B$8,2),추출!$Q$2:$Q$55723,"A")</f>
        <v>0</v>
      </c>
      <c r="N204" s="4">
        <f t="shared" ca="1" si="719"/>
        <v>0</v>
      </c>
      <c r="O204" s="25">
        <f t="shared" ca="1" si="720"/>
        <v>0</v>
      </c>
      <c r="P204" s="4">
        <f ca="1">SUMIFS(추출!$H$2:$H$55723,추출!$P$2:$P$55723,집계!$C204,추출!$D$2:$D$55723,집계!$D204,추출!$O$2:$O$55723,"정상*",추출!$F$2:$F$55723,집계!P$1,추출!$M$2:$M$55723,집계!P$2,추출!$J$2:$J$55723,"&lt;="&amp;VLOOKUP(P$2,환경!$A$3:$B$8,2),추출!$Q$2:$Q$55723,"A")</f>
        <v>0</v>
      </c>
      <c r="Q204" s="4">
        <f ca="1">SUMIFS(추출!$H$2:$H$55723,추출!$P$2:$P$55723,집계!$C204,추출!$D$2:$D$55723,집계!$D204,추출!$O$2:$O$55723,"정상*",추출!$F$2:$F$55723,집계!Q$1,추출!$M$2:$M$55723,집계!Q$2,추출!$J$2:$J$55723,"&lt;="&amp;VLOOKUP(Q$2,환경!$A$3:$B$8,2),추출!$Q$2:$Q$55723,"A")</f>
        <v>0</v>
      </c>
      <c r="R204" s="4">
        <f t="shared" ca="1" si="721"/>
        <v>0</v>
      </c>
      <c r="S204" s="25">
        <f t="shared" ca="1" si="722"/>
        <v>0</v>
      </c>
      <c r="T204" s="4">
        <f ca="1">SUMIFS(추출!$H$2:$H$55723,추출!$P$2:$P$55723,집계!$C204,추출!$D$2:$D$55723,집계!$D204,추출!$O$2:$O$55723,"정상*",추출!$F$2:$F$55723,집계!T$1,추출!$M$2:$M$55723,집계!T$2,추출!$J$2:$J$55723,"&lt;="&amp;VLOOKUP(T$2,환경!$A$3:$B$8,2),추출!$Q$2:$Q$55723,"A")</f>
        <v>0</v>
      </c>
      <c r="U204" s="4">
        <f ca="1">SUMIFS(추출!$H$2:$H$55723,추출!$P$2:$P$55723,집계!$C204,추출!$D$2:$D$55723,집계!$D204,추출!$O$2:$O$55723,"정상*",추출!$F$2:$F$55723,집계!U$1,추출!$M$2:$M$55723,집계!U$2,추출!$J$2:$J$55723,"&lt;="&amp;VLOOKUP(U$2,환경!$A$3:$B$8,2),추출!$Q$2:$Q$55723,"A")</f>
        <v>0</v>
      </c>
      <c r="V204" s="4">
        <f t="shared" ca="1" si="723"/>
        <v>0</v>
      </c>
      <c r="W204" s="25">
        <f t="shared" ca="1" si="724"/>
        <v>0</v>
      </c>
      <c r="X204" s="4">
        <f ca="1">SUMIFS(추출!$H$2:$H$55723,추출!$P$2:$P$55723,집계!$C204,추출!$D$2:$D$55723,집계!$D204,추출!$O$2:$O$55723,"유지*",추출!$F$2:$F$55723,집계!X$1,추출!$M$2:$M$55723,집계!X$2,추출!$J$2:$J$55723,"&lt;="&amp;VLOOKUP(X$2,환경!$A$3:$B$8,2),추출!$Q$2:$Q$55723,"B")</f>
        <v>0</v>
      </c>
      <c r="Y204" s="4">
        <f ca="1">SUMIFS(추출!$H$2:$H$55723,추출!$P$2:$P$55723,집계!$C204,추출!$D$2:$D$55723,집계!$D204,추출!$O$2:$O$55723,"유지*",추출!$F$2:$F$55723,집계!Y$1,추출!$M$2:$M$55723,집계!Y$2,추출!$J$2:$J$55723,"&lt;="&amp;VLOOKUP(Y$2,환경!$A$3:$B$8,2),추출!$Q$2:$Q$55723,"B")</f>
        <v>0</v>
      </c>
      <c r="Z204" s="4">
        <f t="shared" ca="1" si="725"/>
        <v>0</v>
      </c>
      <c r="AA204" s="25">
        <f t="shared" ca="1" si="715"/>
        <v>0</v>
      </c>
      <c r="AB204" s="4">
        <f ca="1">SUMIFS(추출!$H$2:$H$55723,추출!$P$2:$P$55723,집계!$C204,추출!$D$2:$D$55723,집계!$D204,추출!$O$2:$O$55723,"정상*",추출!$F$2:$F$55723,집계!AB$1,추출!$M$2:$M$55723,집계!AB$2,추출!$J$2:$J$55723,"&lt;="&amp;VLOOKUP(AB$2,환경!$A$3:$B$8,2),추출!$Q$2:$Q$55723,"A")</f>
        <v>0</v>
      </c>
      <c r="AC204" s="4">
        <f ca="1">SUMIFS(추출!$H$2:$H$55723,추출!$P$2:$P$55723,집계!$C204,추출!$D$2:$D$55723,집계!$D204,추출!$O$2:$O$55723,"정상*",추출!$F$2:$F$55723,집계!AC$1,추출!$M$2:$M$55723,집계!AC$2,추출!$J$2:$J$55723,"&lt;="&amp;VLOOKUP(AC$2,환경!$A$3:$B$8,2),추출!$Q$2:$Q$55723,"A")</f>
        <v>0</v>
      </c>
      <c r="AD204" s="4">
        <f t="shared" ca="1" si="714"/>
        <v>0</v>
      </c>
      <c r="AE204" s="25">
        <f t="shared" ca="1" si="598"/>
        <v>0</v>
      </c>
    </row>
    <row r="205" spans="1:31">
      <c r="A205" s="4">
        <f>VLOOKUP($C205,환경!$T$3:$V$22,3,0)</f>
        <v>10</v>
      </c>
      <c r="B205" s="4" t="str">
        <f t="shared" ca="1" si="713"/>
        <v>직영</v>
      </c>
      <c r="C205" s="6" t="s">
        <v>31</v>
      </c>
      <c r="D205" s="7" t="s">
        <v>195</v>
      </c>
      <c r="E205" s="4">
        <f ca="1">SUMIFS(추출!$H$2:$H$55723,추출!$P$2:$P$55723,집계!$C205,추출!$D$2:$D$55723,집계!$D205,추출!$O$2:$O$55723,"정상*",추출!$F$2:$F$55723,집계!E$1,추출!$M$2:$M$55723,집계!E$2,추출!$J$2:$J$55723,"&lt;="&amp;VLOOKUP(E$2,환경!$A$3:$B$8,2),추출!$Q$2:$Q$55723,"A")</f>
        <v>0</v>
      </c>
      <c r="F205" s="4">
        <f ca="1">SUMIFS(추출!$H$2:$H$55723,추출!$P$2:$P$55723,집계!$C205,추출!$D$2:$D$55723,집계!$D205,추출!$O$2:$O$55723,"정상*",추출!$F$2:$F$55723,집계!F$1,추출!$M$2:$M$55723,집계!F$2,추출!$J$2:$J$55723,"&lt;="&amp;VLOOKUP(F$2,환경!$A$3:$B$8,2),추출!$Q$2:$Q$55723,"A")</f>
        <v>0</v>
      </c>
      <c r="G205" s="4">
        <f t="shared" ca="1" si="716"/>
        <v>0</v>
      </c>
      <c r="H205" s="4">
        <f ca="1">SUMIFS(추출!$H$2:$H$55723,추출!$P$2:$P$55723,집계!$C205,추출!$D$2:$D$55723,집계!$D205,추출!$O$2:$O$55723,"정상*",추출!$F$2:$F$55723,집계!H$1,추출!$M$2:$M$55723,집계!H$2,추출!$J$2:$J$55723,"&lt;="&amp;VLOOKUP(H$2,환경!$A$3:$B$8,2),추출!$Q$2:$Q$55723,"A")</f>
        <v>0</v>
      </c>
      <c r="I205" s="4">
        <f ca="1">SUMIFS(추출!$H$2:$H$55723,추출!$P$2:$P$55723,집계!$C205,추출!$D$2:$D$55723,집계!$D205,추출!$O$2:$O$55723,"정상*",추출!$F$2:$F$55723,집계!I$1,추출!$M$2:$M$55723,집계!I$2,추출!$J$2:$J$55723,"&lt;="&amp;VLOOKUP(I$2,환경!$A$3:$B$8,2),추출!$Q$2:$Q$55723,"A")</f>
        <v>0</v>
      </c>
      <c r="J205" s="4">
        <f t="shared" ca="1" si="717"/>
        <v>0</v>
      </c>
      <c r="K205" s="25">
        <f t="shared" ca="1" si="718"/>
        <v>0</v>
      </c>
      <c r="L205" s="4">
        <f ca="1">SUMIFS(추출!$H$2:$H$55723,추출!$P$2:$P$55723,집계!$C205,추출!$D$2:$D$55723,집계!$D205,추출!$O$2:$O$55723,"정상*",추출!$F$2:$F$55723,집계!L$1,추출!$M$2:$M$55723,집계!L$2,추출!$J$2:$J$55723,"&lt;="&amp;VLOOKUP(L$2,환경!$A$3:$B$8,2),추출!$Q$2:$Q$55723,"A")</f>
        <v>0</v>
      </c>
      <c r="M205" s="4">
        <f ca="1">SUMIFS(추출!$H$2:$H$55723,추출!$P$2:$P$55723,집계!$C205,추출!$D$2:$D$55723,집계!$D205,추출!$O$2:$O$55723,"정상*",추출!$F$2:$F$55723,집계!M$1,추출!$M$2:$M$55723,집계!M$2,추출!$J$2:$J$55723,"&lt;="&amp;VLOOKUP(M$2,환경!$A$3:$B$8,2),추출!$Q$2:$Q$55723,"A")</f>
        <v>0</v>
      </c>
      <c r="N205" s="4">
        <f t="shared" ca="1" si="719"/>
        <v>0</v>
      </c>
      <c r="O205" s="25">
        <f t="shared" ca="1" si="720"/>
        <v>0</v>
      </c>
      <c r="P205" s="4">
        <f ca="1">SUMIFS(추출!$H$2:$H$55723,추출!$P$2:$P$55723,집계!$C205,추출!$D$2:$D$55723,집계!$D205,추출!$O$2:$O$55723,"정상*",추출!$F$2:$F$55723,집계!P$1,추출!$M$2:$M$55723,집계!P$2,추출!$J$2:$J$55723,"&lt;="&amp;VLOOKUP(P$2,환경!$A$3:$B$8,2),추출!$Q$2:$Q$55723,"A")</f>
        <v>0</v>
      </c>
      <c r="Q205" s="4">
        <f ca="1">SUMIFS(추출!$H$2:$H$55723,추출!$P$2:$P$55723,집계!$C205,추출!$D$2:$D$55723,집계!$D205,추출!$O$2:$O$55723,"정상*",추출!$F$2:$F$55723,집계!Q$1,추출!$M$2:$M$55723,집계!Q$2,추출!$J$2:$J$55723,"&lt;="&amp;VLOOKUP(Q$2,환경!$A$3:$B$8,2),추출!$Q$2:$Q$55723,"A")</f>
        <v>0</v>
      </c>
      <c r="R205" s="4">
        <f t="shared" ca="1" si="721"/>
        <v>0</v>
      </c>
      <c r="S205" s="25">
        <f t="shared" ca="1" si="722"/>
        <v>0</v>
      </c>
      <c r="T205" s="4">
        <f ca="1">SUMIFS(추출!$H$2:$H$55723,추출!$P$2:$P$55723,집계!$C205,추출!$D$2:$D$55723,집계!$D205,추출!$O$2:$O$55723,"정상*",추출!$F$2:$F$55723,집계!T$1,추출!$M$2:$M$55723,집계!T$2,추출!$J$2:$J$55723,"&lt;="&amp;VLOOKUP(T$2,환경!$A$3:$B$8,2),추출!$Q$2:$Q$55723,"A")</f>
        <v>0</v>
      </c>
      <c r="U205" s="4">
        <f ca="1">SUMIFS(추출!$H$2:$H$55723,추출!$P$2:$P$55723,집계!$C205,추출!$D$2:$D$55723,집계!$D205,추출!$O$2:$O$55723,"정상*",추출!$F$2:$F$55723,집계!U$1,추출!$M$2:$M$55723,집계!U$2,추출!$J$2:$J$55723,"&lt;="&amp;VLOOKUP(U$2,환경!$A$3:$B$8,2),추출!$Q$2:$Q$55723,"A")</f>
        <v>0</v>
      </c>
      <c r="V205" s="4">
        <f t="shared" ca="1" si="723"/>
        <v>0</v>
      </c>
      <c r="W205" s="25">
        <f t="shared" ca="1" si="724"/>
        <v>0</v>
      </c>
      <c r="X205" s="4">
        <f ca="1">SUMIFS(추출!$H$2:$H$55723,추출!$P$2:$P$55723,집계!$C205,추출!$D$2:$D$55723,집계!$D205,추출!$O$2:$O$55723,"유지*",추출!$F$2:$F$55723,집계!X$1,추출!$M$2:$M$55723,집계!X$2,추출!$J$2:$J$55723,"&lt;="&amp;VLOOKUP(X$2,환경!$A$3:$B$8,2),추출!$Q$2:$Q$55723,"B")</f>
        <v>0</v>
      </c>
      <c r="Y205" s="4">
        <f ca="1">SUMIFS(추출!$H$2:$H$55723,추출!$P$2:$P$55723,집계!$C205,추출!$D$2:$D$55723,집계!$D205,추출!$O$2:$O$55723,"유지*",추출!$F$2:$F$55723,집계!Y$1,추출!$M$2:$M$55723,집계!Y$2,추출!$J$2:$J$55723,"&lt;="&amp;VLOOKUP(Y$2,환경!$A$3:$B$8,2),추출!$Q$2:$Q$55723,"B")</f>
        <v>0</v>
      </c>
      <c r="Z205" s="4">
        <f t="shared" ca="1" si="725"/>
        <v>0</v>
      </c>
      <c r="AA205" s="25">
        <f t="shared" ca="1" si="715"/>
        <v>0</v>
      </c>
      <c r="AB205" s="4">
        <f ca="1">SUMIFS(추출!$H$2:$H$55723,추출!$P$2:$P$55723,집계!$C205,추출!$D$2:$D$55723,집계!$D205,추출!$O$2:$O$55723,"정상*",추출!$F$2:$F$55723,집계!AB$1,추출!$M$2:$M$55723,집계!AB$2,추출!$J$2:$J$55723,"&lt;="&amp;VLOOKUP(AB$2,환경!$A$3:$B$8,2),추출!$Q$2:$Q$55723,"A")</f>
        <v>0</v>
      </c>
      <c r="AC205" s="4">
        <f ca="1">SUMIFS(추출!$H$2:$H$55723,추출!$P$2:$P$55723,집계!$C205,추출!$D$2:$D$55723,집계!$D205,추출!$O$2:$O$55723,"정상*",추출!$F$2:$F$55723,집계!AC$1,추출!$M$2:$M$55723,집계!AC$2,추출!$J$2:$J$55723,"&lt;="&amp;VLOOKUP(AC$2,환경!$A$3:$B$8,2),추출!$Q$2:$Q$55723,"A")</f>
        <v>0</v>
      </c>
      <c r="AD205" s="4">
        <f t="shared" ca="1" si="714"/>
        <v>0</v>
      </c>
      <c r="AE205" s="25">
        <f t="shared" ca="1" si="598"/>
        <v>0</v>
      </c>
    </row>
    <row r="206" spans="1:31" s="2" customFormat="1">
      <c r="A206" s="4">
        <f>VLOOKUP($C206,환경!$T$3:$V$22,3,0)</f>
        <v>10</v>
      </c>
      <c r="B206" s="4" t="str">
        <f t="shared" ca="1" si="713"/>
        <v>직영</v>
      </c>
      <c r="C206" s="6" t="s">
        <v>31</v>
      </c>
      <c r="D206" s="7" t="s">
        <v>659</v>
      </c>
      <c r="E206" s="4">
        <f ca="1">SUMIFS(추출!$H$2:$H$55723,추출!$P$2:$P$55723,집계!$C206,추출!$D$2:$D$55723,집계!$D206,추출!$O$2:$O$55723,"정상*",추출!$F$2:$F$55723,집계!E$1,추출!$M$2:$M$55723,집계!E$2,추출!$J$2:$J$55723,"&lt;="&amp;VLOOKUP(E$2,환경!$A$3:$B$8,2),추출!$Q$2:$Q$55723,"A")</f>
        <v>0</v>
      </c>
      <c r="F206" s="4">
        <f ca="1">SUMIFS(추출!$H$2:$H$55723,추출!$P$2:$P$55723,집계!$C206,추출!$D$2:$D$55723,집계!$D206,추출!$O$2:$O$55723,"정상*",추출!$F$2:$F$55723,집계!F$1,추출!$M$2:$M$55723,집계!F$2,추출!$J$2:$J$55723,"&lt;="&amp;VLOOKUP(F$2,환경!$A$3:$B$8,2),추출!$Q$2:$Q$55723,"A")</f>
        <v>0</v>
      </c>
      <c r="G206" s="4">
        <f t="shared" ref="G206" ca="1" si="776">SUM(E206:F206)</f>
        <v>0</v>
      </c>
      <c r="H206" s="4">
        <f ca="1">SUMIFS(추출!$H$2:$H$55723,추출!$P$2:$P$55723,집계!$C206,추출!$D$2:$D$55723,집계!$D206,추출!$O$2:$O$55723,"정상*",추출!$F$2:$F$55723,집계!H$1,추출!$M$2:$M$55723,집계!H$2,추출!$J$2:$J$55723,"&lt;="&amp;VLOOKUP(H$2,환경!$A$3:$B$8,2),추출!$Q$2:$Q$55723,"A")</f>
        <v>0</v>
      </c>
      <c r="I206" s="4">
        <f ca="1">SUMIFS(추출!$H$2:$H$55723,추출!$P$2:$P$55723,집계!$C206,추출!$D$2:$D$55723,집계!$D206,추출!$O$2:$O$55723,"정상*",추출!$F$2:$F$55723,집계!I$1,추출!$M$2:$M$55723,집계!I$2,추출!$J$2:$J$55723,"&lt;="&amp;VLOOKUP(I$2,환경!$A$3:$B$8,2),추출!$Q$2:$Q$55723,"A")</f>
        <v>0</v>
      </c>
      <c r="J206" s="4">
        <f t="shared" ref="J206" ca="1" si="777">SUM(H206:I206)</f>
        <v>0</v>
      </c>
      <c r="K206" s="25">
        <f t="shared" ref="K206" ca="1" si="778">G206-J206</f>
        <v>0</v>
      </c>
      <c r="L206" s="4">
        <f ca="1">SUMIFS(추출!$H$2:$H$55723,추출!$P$2:$P$55723,집계!$C206,추출!$D$2:$D$55723,집계!$D206,추출!$O$2:$O$55723,"정상*",추출!$F$2:$F$55723,집계!L$1,추출!$M$2:$M$55723,집계!L$2,추출!$J$2:$J$55723,"&lt;="&amp;VLOOKUP(L$2,환경!$A$3:$B$8,2),추출!$Q$2:$Q$55723,"A")</f>
        <v>0</v>
      </c>
      <c r="M206" s="4">
        <f ca="1">SUMIFS(추출!$H$2:$H$55723,추출!$P$2:$P$55723,집계!$C206,추출!$D$2:$D$55723,집계!$D206,추출!$O$2:$O$55723,"정상*",추출!$F$2:$F$55723,집계!M$1,추출!$M$2:$M$55723,집계!M$2,추출!$J$2:$J$55723,"&lt;="&amp;VLOOKUP(M$2,환경!$A$3:$B$8,2),추출!$Q$2:$Q$55723,"A")</f>
        <v>0</v>
      </c>
      <c r="N206" s="4">
        <f t="shared" ref="N206" ca="1" si="779">SUM(L206:M206)</f>
        <v>0</v>
      </c>
      <c r="O206" s="25">
        <f t="shared" ref="O206" ca="1" si="780">G206-N206</f>
        <v>0</v>
      </c>
      <c r="P206" s="4">
        <f ca="1">SUMIFS(추출!$H$2:$H$55723,추출!$P$2:$P$55723,집계!$C206,추출!$D$2:$D$55723,집계!$D206,추출!$O$2:$O$55723,"정상*",추출!$F$2:$F$55723,집계!P$1,추출!$M$2:$M$55723,집계!P$2,추출!$J$2:$J$55723,"&lt;="&amp;VLOOKUP(P$2,환경!$A$3:$B$8,2),추출!$Q$2:$Q$55723,"A")</f>
        <v>0</v>
      </c>
      <c r="Q206" s="4">
        <f ca="1">SUMIFS(추출!$H$2:$H$55723,추출!$P$2:$P$55723,집계!$C206,추출!$D$2:$D$55723,집계!$D206,추출!$O$2:$O$55723,"정상*",추출!$F$2:$F$55723,집계!Q$1,추출!$M$2:$M$55723,집계!Q$2,추출!$J$2:$J$55723,"&lt;="&amp;VLOOKUP(Q$2,환경!$A$3:$B$8,2),추출!$Q$2:$Q$55723,"A")</f>
        <v>0</v>
      </c>
      <c r="R206" s="4">
        <f t="shared" ref="R206" ca="1" si="781">SUM(P206:Q206)</f>
        <v>0</v>
      </c>
      <c r="S206" s="25">
        <f t="shared" ref="S206" ca="1" si="782">G206-R206</f>
        <v>0</v>
      </c>
      <c r="T206" s="4">
        <f ca="1">SUMIFS(추출!$H$2:$H$55723,추출!$P$2:$P$55723,집계!$C206,추출!$D$2:$D$55723,집계!$D206,추출!$O$2:$O$55723,"정상*",추출!$F$2:$F$55723,집계!T$1,추출!$M$2:$M$55723,집계!T$2,추출!$J$2:$J$55723,"&lt;="&amp;VLOOKUP(T$2,환경!$A$3:$B$8,2),추출!$Q$2:$Q$55723,"A")</f>
        <v>0</v>
      </c>
      <c r="U206" s="4">
        <f ca="1">SUMIFS(추출!$H$2:$H$55723,추출!$P$2:$P$55723,집계!$C206,추출!$D$2:$D$55723,집계!$D206,추출!$O$2:$O$55723,"정상*",추출!$F$2:$F$55723,집계!U$1,추출!$M$2:$M$55723,집계!U$2,추출!$J$2:$J$55723,"&lt;="&amp;VLOOKUP(U$2,환경!$A$3:$B$8,2),추출!$Q$2:$Q$55723,"A")</f>
        <v>0</v>
      </c>
      <c r="V206" s="4">
        <f t="shared" ref="V206" ca="1" si="783">SUM(T206:U206)</f>
        <v>0</v>
      </c>
      <c r="W206" s="25">
        <f t="shared" ref="W206" ca="1" si="784">G206-V206</f>
        <v>0</v>
      </c>
      <c r="X206" s="4">
        <f ca="1">SUMIFS(추출!$H$2:$H$55723,추출!$P$2:$P$55723,집계!$C206,추출!$D$2:$D$55723,집계!$D206,추출!$O$2:$O$55723,"유지*",추출!$F$2:$F$55723,집계!X$1,추출!$M$2:$M$55723,집계!X$2,추출!$J$2:$J$55723,"&lt;="&amp;VLOOKUP(X$2,환경!$A$3:$B$8,2),추출!$Q$2:$Q$55723,"B")</f>
        <v>0</v>
      </c>
      <c r="Y206" s="4">
        <f ca="1">SUMIFS(추출!$H$2:$H$55723,추출!$P$2:$P$55723,집계!$C206,추출!$D$2:$D$55723,집계!$D206,추출!$O$2:$O$55723,"유지*",추출!$F$2:$F$55723,집계!Y$1,추출!$M$2:$M$55723,집계!Y$2,추출!$J$2:$J$55723,"&lt;="&amp;VLOOKUP(Y$2,환경!$A$3:$B$8,2),추출!$Q$2:$Q$55723,"B")</f>
        <v>0</v>
      </c>
      <c r="Z206" s="4">
        <f t="shared" ref="Z206" ca="1" si="785">SUM(X206:Y206)</f>
        <v>0</v>
      </c>
      <c r="AA206" s="25">
        <f t="shared" ref="AA206" ca="1" si="786">G206-Z206</f>
        <v>0</v>
      </c>
      <c r="AB206" s="4">
        <f ca="1">SUMIFS(추출!$H$2:$H$55723,추출!$P$2:$P$55723,집계!$C206,추출!$D$2:$D$55723,집계!$D206,추출!$O$2:$O$55723,"정상*",추출!$F$2:$F$55723,집계!AB$1,추출!$M$2:$M$55723,집계!AB$2,추출!$J$2:$J$55723,"&lt;="&amp;VLOOKUP(AB$2,환경!$A$3:$B$8,2),추출!$Q$2:$Q$55723,"A")</f>
        <v>0</v>
      </c>
      <c r="AC206" s="4">
        <f ca="1">SUMIFS(추출!$H$2:$H$55723,추출!$P$2:$P$55723,집계!$C206,추출!$D$2:$D$55723,집계!$D206,추출!$O$2:$O$55723,"정상*",추출!$F$2:$F$55723,집계!AC$1,추출!$M$2:$M$55723,집계!AC$2,추출!$J$2:$J$55723,"&lt;="&amp;VLOOKUP(AC$2,환경!$A$3:$B$8,2),추출!$Q$2:$Q$55723,"A")</f>
        <v>0</v>
      </c>
      <c r="AD206" s="4">
        <f t="shared" ref="AD206" ca="1" si="787">SUM(AB206:AC206)</f>
        <v>0</v>
      </c>
      <c r="AE206" s="25">
        <f t="shared" ref="AE206" ca="1" si="788">G206-AD206</f>
        <v>0</v>
      </c>
    </row>
    <row r="207" spans="1:31">
      <c r="A207" s="4">
        <f>VLOOKUP($C207,환경!$T$3:$V$22,3,0)</f>
        <v>10</v>
      </c>
      <c r="B207" s="4" t="str">
        <f t="shared" ca="1" si="713"/>
        <v>직영</v>
      </c>
      <c r="C207" s="6" t="s">
        <v>31</v>
      </c>
      <c r="D207" s="7" t="s">
        <v>118</v>
      </c>
      <c r="E207" s="4">
        <f ca="1">SUMIFS(추출!$H$2:$H$55723,추출!$P$2:$P$55723,집계!$C207,추출!$D$2:$D$55723,집계!$D207,추출!$O$2:$O$55723,"정상*",추출!$F$2:$F$55723,집계!E$1,추출!$M$2:$M$55723,집계!E$2,추출!$J$2:$J$55723,"&lt;="&amp;VLOOKUP(E$2,환경!$A$3:$B$8,2),추출!$Q$2:$Q$55723,"A")</f>
        <v>0</v>
      </c>
      <c r="F207" s="4">
        <f ca="1">SUMIFS(추출!$H$2:$H$55723,추출!$P$2:$P$55723,집계!$C207,추출!$D$2:$D$55723,집계!$D207,추출!$O$2:$O$55723,"정상*",추출!$F$2:$F$55723,집계!F$1,추출!$M$2:$M$55723,집계!F$2,추출!$J$2:$J$55723,"&lt;="&amp;VLOOKUP(F$2,환경!$A$3:$B$8,2),추출!$Q$2:$Q$55723,"A")</f>
        <v>0</v>
      </c>
      <c r="G207" s="4">
        <f t="shared" ca="1" si="716"/>
        <v>0</v>
      </c>
      <c r="H207" s="4">
        <f ca="1">SUMIFS(추출!$H$2:$H$55723,추출!$P$2:$P$55723,집계!$C207,추출!$D$2:$D$55723,집계!$D207,추출!$O$2:$O$55723,"정상*",추출!$F$2:$F$55723,집계!H$1,추출!$M$2:$M$55723,집계!H$2,추출!$J$2:$J$55723,"&lt;="&amp;VLOOKUP(H$2,환경!$A$3:$B$8,2),추출!$Q$2:$Q$55723,"A")</f>
        <v>0</v>
      </c>
      <c r="I207" s="4">
        <f ca="1">SUMIFS(추출!$H$2:$H$55723,추출!$P$2:$P$55723,집계!$C207,추출!$D$2:$D$55723,집계!$D207,추출!$O$2:$O$55723,"정상*",추출!$F$2:$F$55723,집계!I$1,추출!$M$2:$M$55723,집계!I$2,추출!$J$2:$J$55723,"&lt;="&amp;VLOOKUP(I$2,환경!$A$3:$B$8,2),추출!$Q$2:$Q$55723,"A")</f>
        <v>0</v>
      </c>
      <c r="J207" s="4">
        <f t="shared" ca="1" si="717"/>
        <v>0</v>
      </c>
      <c r="K207" s="25">
        <f t="shared" ca="1" si="718"/>
        <v>0</v>
      </c>
      <c r="L207" s="4">
        <f ca="1">SUMIFS(추출!$H$2:$H$55723,추출!$P$2:$P$55723,집계!$C207,추출!$D$2:$D$55723,집계!$D207,추출!$O$2:$O$55723,"정상*",추출!$F$2:$F$55723,집계!L$1,추출!$M$2:$M$55723,집계!L$2,추출!$J$2:$J$55723,"&lt;="&amp;VLOOKUP(L$2,환경!$A$3:$B$8,2),추출!$Q$2:$Q$55723,"A")</f>
        <v>0</v>
      </c>
      <c r="M207" s="4">
        <f ca="1">SUMIFS(추출!$H$2:$H$55723,추출!$P$2:$P$55723,집계!$C207,추출!$D$2:$D$55723,집계!$D207,추출!$O$2:$O$55723,"정상*",추출!$F$2:$F$55723,집계!M$1,추출!$M$2:$M$55723,집계!M$2,추출!$J$2:$J$55723,"&lt;="&amp;VLOOKUP(M$2,환경!$A$3:$B$8,2),추출!$Q$2:$Q$55723,"A")</f>
        <v>0</v>
      </c>
      <c r="N207" s="4">
        <f t="shared" ca="1" si="719"/>
        <v>0</v>
      </c>
      <c r="O207" s="25">
        <f t="shared" ca="1" si="720"/>
        <v>0</v>
      </c>
      <c r="P207" s="4">
        <f ca="1">SUMIFS(추출!$H$2:$H$55723,추출!$P$2:$P$55723,집계!$C207,추출!$D$2:$D$55723,집계!$D207,추출!$O$2:$O$55723,"정상*",추출!$F$2:$F$55723,집계!P$1,추출!$M$2:$M$55723,집계!P$2,추출!$J$2:$J$55723,"&lt;="&amp;VLOOKUP(P$2,환경!$A$3:$B$8,2),추출!$Q$2:$Q$55723,"A")</f>
        <v>0</v>
      </c>
      <c r="Q207" s="4">
        <f ca="1">SUMIFS(추출!$H$2:$H$55723,추출!$P$2:$P$55723,집계!$C207,추출!$D$2:$D$55723,집계!$D207,추출!$O$2:$O$55723,"정상*",추출!$F$2:$F$55723,집계!Q$1,추출!$M$2:$M$55723,집계!Q$2,추출!$J$2:$J$55723,"&lt;="&amp;VLOOKUP(Q$2,환경!$A$3:$B$8,2),추출!$Q$2:$Q$55723,"A")</f>
        <v>0</v>
      </c>
      <c r="R207" s="4">
        <f t="shared" ca="1" si="721"/>
        <v>0</v>
      </c>
      <c r="S207" s="25">
        <f t="shared" ca="1" si="722"/>
        <v>0</v>
      </c>
      <c r="T207" s="4">
        <f ca="1">SUMIFS(추출!$H$2:$H$55723,추출!$P$2:$P$55723,집계!$C207,추출!$D$2:$D$55723,집계!$D207,추출!$O$2:$O$55723,"정상*",추출!$F$2:$F$55723,집계!T$1,추출!$M$2:$M$55723,집계!T$2,추출!$J$2:$J$55723,"&lt;="&amp;VLOOKUP(T$2,환경!$A$3:$B$8,2),추출!$Q$2:$Q$55723,"A")</f>
        <v>0</v>
      </c>
      <c r="U207" s="4">
        <f ca="1">SUMIFS(추출!$H$2:$H$55723,추출!$P$2:$P$55723,집계!$C207,추출!$D$2:$D$55723,집계!$D207,추출!$O$2:$O$55723,"정상*",추출!$F$2:$F$55723,집계!U$1,추출!$M$2:$M$55723,집계!U$2,추출!$J$2:$J$55723,"&lt;="&amp;VLOOKUP(U$2,환경!$A$3:$B$8,2),추출!$Q$2:$Q$55723,"A")</f>
        <v>0</v>
      </c>
      <c r="V207" s="4">
        <f t="shared" ca="1" si="723"/>
        <v>0</v>
      </c>
      <c r="W207" s="25">
        <f t="shared" ca="1" si="724"/>
        <v>0</v>
      </c>
      <c r="X207" s="4">
        <f ca="1">SUMIFS(추출!$H$2:$H$55723,추출!$P$2:$P$55723,집계!$C207,추출!$D$2:$D$55723,집계!$D207,추출!$O$2:$O$55723,"유지*",추출!$F$2:$F$55723,집계!X$1,추출!$M$2:$M$55723,집계!X$2,추출!$J$2:$J$55723,"&lt;="&amp;VLOOKUP(X$2,환경!$A$3:$B$8,2),추출!$Q$2:$Q$55723,"B")</f>
        <v>0</v>
      </c>
      <c r="Y207" s="4">
        <f ca="1">SUMIFS(추출!$H$2:$H$55723,추출!$P$2:$P$55723,집계!$C207,추출!$D$2:$D$55723,집계!$D207,추출!$O$2:$O$55723,"유지*",추출!$F$2:$F$55723,집계!Y$1,추출!$M$2:$M$55723,집계!Y$2,추출!$J$2:$J$55723,"&lt;="&amp;VLOOKUP(Y$2,환경!$A$3:$B$8,2),추출!$Q$2:$Q$55723,"B")</f>
        <v>0</v>
      </c>
      <c r="Z207" s="4">
        <f t="shared" ca="1" si="725"/>
        <v>0</v>
      </c>
      <c r="AA207" s="25">
        <f t="shared" ca="1" si="715"/>
        <v>0</v>
      </c>
      <c r="AB207" s="4">
        <f ca="1">SUMIFS(추출!$H$2:$H$55723,추출!$P$2:$P$55723,집계!$C207,추출!$D$2:$D$55723,집계!$D207,추출!$O$2:$O$55723,"정상*",추출!$F$2:$F$55723,집계!AB$1,추출!$M$2:$M$55723,집계!AB$2,추출!$J$2:$J$55723,"&lt;="&amp;VLOOKUP(AB$2,환경!$A$3:$B$8,2),추출!$Q$2:$Q$55723,"A")</f>
        <v>0</v>
      </c>
      <c r="AC207" s="4">
        <f ca="1">SUMIFS(추출!$H$2:$H$55723,추출!$P$2:$P$55723,집계!$C207,추출!$D$2:$D$55723,집계!$D207,추출!$O$2:$O$55723,"정상*",추출!$F$2:$F$55723,집계!AC$1,추출!$M$2:$M$55723,집계!AC$2,추출!$J$2:$J$55723,"&lt;="&amp;VLOOKUP(AC$2,환경!$A$3:$B$8,2),추출!$Q$2:$Q$55723,"A")</f>
        <v>0</v>
      </c>
      <c r="AD207" s="4">
        <f t="shared" ca="1" si="714"/>
        <v>0</v>
      </c>
      <c r="AE207" s="25">
        <f t="shared" ca="1" si="598"/>
        <v>0</v>
      </c>
    </row>
    <row r="208" spans="1:31">
      <c r="A208" s="4">
        <f>VLOOKUP($C208,환경!$T$3:$V$22,3,0)</f>
        <v>10</v>
      </c>
      <c r="B208" s="4" t="str">
        <f t="shared" ca="1" si="713"/>
        <v>직영</v>
      </c>
      <c r="C208" s="6" t="s">
        <v>31</v>
      </c>
      <c r="D208" s="7" t="s">
        <v>86</v>
      </c>
      <c r="E208" s="4">
        <f ca="1">SUMIFS(추출!$H$2:$H$55723,추출!$P$2:$P$55723,집계!$C208,추출!$D$2:$D$55723,집계!$D208,추출!$O$2:$O$55723,"정상*",추출!$F$2:$F$55723,집계!E$1,추출!$M$2:$M$55723,집계!E$2,추출!$J$2:$J$55723,"&lt;="&amp;VLOOKUP(E$2,환경!$A$3:$B$8,2),추출!$Q$2:$Q$55723,"A")</f>
        <v>115023</v>
      </c>
      <c r="F208" s="4">
        <f ca="1">SUMIFS(추출!$H$2:$H$55723,추출!$P$2:$P$55723,집계!$C208,추출!$D$2:$D$55723,집계!$D208,추출!$O$2:$O$55723,"정상*",추출!$F$2:$F$55723,집계!F$1,추출!$M$2:$M$55723,집계!F$2,추출!$J$2:$J$55723,"&lt;="&amp;VLOOKUP(F$2,환경!$A$3:$B$8,2),추출!$Q$2:$Q$55723,"A")</f>
        <v>47000</v>
      </c>
      <c r="G208" s="4">
        <f t="shared" ca="1" si="716"/>
        <v>162023</v>
      </c>
      <c r="H208" s="4">
        <f ca="1">SUMIFS(추출!$H$2:$H$55723,추출!$P$2:$P$55723,집계!$C208,추출!$D$2:$D$55723,집계!$D208,추출!$O$2:$O$55723,"정상*",추출!$F$2:$F$55723,집계!H$1,추출!$M$2:$M$55723,집계!H$2,추출!$J$2:$J$55723,"&lt;="&amp;VLOOKUP(H$2,환경!$A$3:$B$8,2),추출!$Q$2:$Q$55723,"A")</f>
        <v>52100</v>
      </c>
      <c r="I208" s="4">
        <f ca="1">SUMIFS(추출!$H$2:$H$55723,추출!$P$2:$P$55723,집계!$C208,추출!$D$2:$D$55723,집계!$D208,추출!$O$2:$O$55723,"정상*",추출!$F$2:$F$55723,집계!I$1,추출!$M$2:$M$55723,집계!I$2,추출!$J$2:$J$55723,"&lt;="&amp;VLOOKUP(I$2,환경!$A$3:$B$8,2),추출!$Q$2:$Q$55723,"A")</f>
        <v>0</v>
      </c>
      <c r="J208" s="4">
        <f t="shared" ca="1" si="717"/>
        <v>52100</v>
      </c>
      <c r="K208" s="25">
        <f t="shared" ca="1" si="718"/>
        <v>109923</v>
      </c>
      <c r="L208" s="4">
        <f ca="1">SUMIFS(추출!$H$2:$H$55723,추출!$P$2:$P$55723,집계!$C208,추출!$D$2:$D$55723,집계!$D208,추출!$O$2:$O$55723,"정상*",추출!$F$2:$F$55723,집계!L$1,추출!$M$2:$M$55723,집계!L$2,추출!$J$2:$J$55723,"&lt;="&amp;VLOOKUP(L$2,환경!$A$3:$B$8,2),추출!$Q$2:$Q$55723,"A")</f>
        <v>371807</v>
      </c>
      <c r="M208" s="4">
        <f ca="1">SUMIFS(추출!$H$2:$H$55723,추출!$P$2:$P$55723,집계!$C208,추출!$D$2:$D$55723,집계!$D208,추출!$O$2:$O$55723,"정상*",추출!$F$2:$F$55723,집계!M$1,추출!$M$2:$M$55723,집계!M$2,추출!$J$2:$J$55723,"&lt;="&amp;VLOOKUP(M$2,환경!$A$3:$B$8,2),추출!$Q$2:$Q$55723,"A")</f>
        <v>84850</v>
      </c>
      <c r="N208" s="4">
        <f t="shared" ca="1" si="719"/>
        <v>456657</v>
      </c>
      <c r="O208" s="25">
        <f t="shared" ca="1" si="720"/>
        <v>-294634</v>
      </c>
      <c r="P208" s="4">
        <f ca="1">SUMIFS(추출!$H$2:$H$55723,추출!$P$2:$P$55723,집계!$C208,추출!$D$2:$D$55723,집계!$D208,추출!$O$2:$O$55723,"정상*",추출!$F$2:$F$55723,집계!P$1,추출!$M$2:$M$55723,집계!P$2,추출!$J$2:$J$55723,"&lt;="&amp;VLOOKUP(P$2,환경!$A$3:$B$8,2),추출!$Q$2:$Q$55723,"A")</f>
        <v>0</v>
      </c>
      <c r="Q208" s="4">
        <f ca="1">SUMIFS(추출!$H$2:$H$55723,추출!$P$2:$P$55723,집계!$C208,추출!$D$2:$D$55723,집계!$D208,추출!$O$2:$O$55723,"정상*",추출!$F$2:$F$55723,집계!Q$1,추출!$M$2:$M$55723,집계!Q$2,추출!$J$2:$J$55723,"&lt;="&amp;VLOOKUP(Q$2,환경!$A$3:$B$8,2),추출!$Q$2:$Q$55723,"A")</f>
        <v>0</v>
      </c>
      <c r="R208" s="4">
        <f t="shared" ca="1" si="721"/>
        <v>0</v>
      </c>
      <c r="S208" s="25">
        <f t="shared" ca="1" si="722"/>
        <v>162023</v>
      </c>
      <c r="T208" s="4">
        <f ca="1">SUMIFS(추출!$H$2:$H$55723,추출!$P$2:$P$55723,집계!$C208,추출!$D$2:$D$55723,집계!$D208,추출!$O$2:$O$55723,"정상*",추출!$F$2:$F$55723,집계!T$1,추출!$M$2:$M$55723,집계!T$2,추출!$J$2:$J$55723,"&lt;="&amp;VLOOKUP(T$2,환경!$A$3:$B$8,2),추출!$Q$2:$Q$55723,"A")</f>
        <v>224829</v>
      </c>
      <c r="U208" s="4">
        <f ca="1">SUMIFS(추출!$H$2:$H$55723,추출!$P$2:$P$55723,집계!$C208,추출!$D$2:$D$55723,집계!$D208,추출!$O$2:$O$55723,"정상*",추출!$F$2:$F$55723,집계!U$1,추출!$M$2:$M$55723,집계!U$2,추출!$J$2:$J$55723,"&lt;="&amp;VLOOKUP(U$2,환경!$A$3:$B$8,2),추출!$Q$2:$Q$55723,"A")</f>
        <v>0</v>
      </c>
      <c r="V208" s="4">
        <f t="shared" ca="1" si="723"/>
        <v>224829</v>
      </c>
      <c r="W208" s="25">
        <f t="shared" ca="1" si="724"/>
        <v>-62806</v>
      </c>
      <c r="X208" s="4">
        <f ca="1">SUMIFS(추출!$H$2:$H$55723,추출!$P$2:$P$55723,집계!$C208,추출!$D$2:$D$55723,집계!$D208,추출!$O$2:$O$55723,"유지*",추출!$F$2:$F$55723,집계!X$1,추출!$M$2:$M$55723,집계!X$2,추출!$J$2:$J$55723,"&lt;="&amp;VLOOKUP(X$2,환경!$A$3:$B$8,2),추출!$Q$2:$Q$55723,"B")</f>
        <v>115273</v>
      </c>
      <c r="Y208" s="4">
        <f ca="1">SUMIFS(추출!$H$2:$H$55723,추출!$P$2:$P$55723,집계!$C208,추출!$D$2:$D$55723,집계!$D208,추출!$O$2:$O$55723,"유지*",추출!$F$2:$F$55723,집계!Y$1,추출!$M$2:$M$55723,집계!Y$2,추출!$J$2:$J$55723,"&lt;="&amp;VLOOKUP(Y$2,환경!$A$3:$B$8,2),추출!$Q$2:$Q$55723,"B")</f>
        <v>47000</v>
      </c>
      <c r="Z208" s="4">
        <f t="shared" ca="1" si="725"/>
        <v>162273</v>
      </c>
      <c r="AA208" s="25">
        <f t="shared" ca="1" si="715"/>
        <v>-250</v>
      </c>
      <c r="AB208" s="4">
        <f ca="1">SUMIFS(추출!$H$2:$H$55723,추출!$P$2:$P$55723,집계!$C208,추출!$D$2:$D$55723,집계!$D208,추출!$O$2:$O$55723,"정상*",추출!$F$2:$F$55723,집계!AB$1,추출!$M$2:$M$55723,집계!AB$2,추출!$J$2:$J$55723,"&lt;="&amp;VLOOKUP(AB$2,환경!$A$3:$B$8,2),추출!$Q$2:$Q$55723,"A")</f>
        <v>0</v>
      </c>
      <c r="AC208" s="4">
        <f ca="1">SUMIFS(추출!$H$2:$H$55723,추출!$P$2:$P$55723,집계!$C208,추출!$D$2:$D$55723,집계!$D208,추출!$O$2:$O$55723,"정상*",추출!$F$2:$F$55723,집계!AC$1,추출!$M$2:$M$55723,집계!AC$2,추출!$J$2:$J$55723,"&lt;="&amp;VLOOKUP(AC$2,환경!$A$3:$B$8,2),추출!$Q$2:$Q$55723,"A")</f>
        <v>0</v>
      </c>
      <c r="AD208" s="4">
        <f t="shared" ca="1" si="714"/>
        <v>0</v>
      </c>
      <c r="AE208" s="25">
        <f t="shared" ca="1" si="598"/>
        <v>162023</v>
      </c>
    </row>
    <row r="209" spans="1:31">
      <c r="A209" s="4">
        <f>VLOOKUP($C209,환경!$T$3:$V$22,3,0)</f>
        <v>10</v>
      </c>
      <c r="B209" s="4" t="str">
        <f t="shared" ca="1" si="713"/>
        <v>직영</v>
      </c>
      <c r="C209" s="6" t="s">
        <v>31</v>
      </c>
      <c r="D209" s="7" t="s">
        <v>186</v>
      </c>
      <c r="E209" s="4">
        <f ca="1">SUMIFS(추출!$H$2:$H$55723,추출!$P$2:$P$55723,집계!$C209,추출!$D$2:$D$55723,집계!$D209,추출!$O$2:$O$55723,"정상*",추출!$F$2:$F$55723,집계!E$1,추출!$M$2:$M$55723,집계!E$2,추출!$J$2:$J$55723,"&lt;="&amp;VLOOKUP(E$2,환경!$A$3:$B$8,2),추출!$Q$2:$Q$55723,"A")</f>
        <v>0</v>
      </c>
      <c r="F209" s="4">
        <f ca="1">SUMIFS(추출!$H$2:$H$55723,추출!$P$2:$P$55723,집계!$C209,추출!$D$2:$D$55723,집계!$D209,추출!$O$2:$O$55723,"정상*",추출!$F$2:$F$55723,집계!F$1,추출!$M$2:$M$55723,집계!F$2,추출!$J$2:$J$55723,"&lt;="&amp;VLOOKUP(F$2,환경!$A$3:$B$8,2),추출!$Q$2:$Q$55723,"A")</f>
        <v>0</v>
      </c>
      <c r="G209" s="4">
        <f t="shared" ca="1" si="716"/>
        <v>0</v>
      </c>
      <c r="H209" s="4">
        <f ca="1">SUMIFS(추출!$H$2:$H$55723,추출!$P$2:$P$55723,집계!$C209,추출!$D$2:$D$55723,집계!$D209,추출!$O$2:$O$55723,"정상*",추출!$F$2:$F$55723,집계!H$1,추출!$M$2:$M$55723,집계!H$2,추출!$J$2:$J$55723,"&lt;="&amp;VLOOKUP(H$2,환경!$A$3:$B$8,2),추출!$Q$2:$Q$55723,"A")</f>
        <v>0</v>
      </c>
      <c r="I209" s="4">
        <f ca="1">SUMIFS(추출!$H$2:$H$55723,추출!$P$2:$P$55723,집계!$C209,추출!$D$2:$D$55723,집계!$D209,추출!$O$2:$O$55723,"정상*",추출!$F$2:$F$55723,집계!I$1,추출!$M$2:$M$55723,집계!I$2,추출!$J$2:$J$55723,"&lt;="&amp;VLOOKUP(I$2,환경!$A$3:$B$8,2),추출!$Q$2:$Q$55723,"A")</f>
        <v>0</v>
      </c>
      <c r="J209" s="4">
        <f t="shared" ca="1" si="717"/>
        <v>0</v>
      </c>
      <c r="K209" s="25">
        <f t="shared" ca="1" si="718"/>
        <v>0</v>
      </c>
      <c r="L209" s="4">
        <f ca="1">SUMIFS(추출!$H$2:$H$55723,추출!$P$2:$P$55723,집계!$C209,추출!$D$2:$D$55723,집계!$D209,추출!$O$2:$O$55723,"정상*",추출!$F$2:$F$55723,집계!L$1,추출!$M$2:$M$55723,집계!L$2,추출!$J$2:$J$55723,"&lt;="&amp;VLOOKUP(L$2,환경!$A$3:$B$8,2),추출!$Q$2:$Q$55723,"A")</f>
        <v>0</v>
      </c>
      <c r="M209" s="4">
        <f ca="1">SUMIFS(추출!$H$2:$H$55723,추출!$P$2:$P$55723,집계!$C209,추출!$D$2:$D$55723,집계!$D209,추출!$O$2:$O$55723,"정상*",추출!$F$2:$F$55723,집계!M$1,추출!$M$2:$M$55723,집계!M$2,추출!$J$2:$J$55723,"&lt;="&amp;VLOOKUP(M$2,환경!$A$3:$B$8,2),추출!$Q$2:$Q$55723,"A")</f>
        <v>0</v>
      </c>
      <c r="N209" s="4">
        <f t="shared" ca="1" si="719"/>
        <v>0</v>
      </c>
      <c r="O209" s="25">
        <f t="shared" ca="1" si="720"/>
        <v>0</v>
      </c>
      <c r="P209" s="4">
        <f ca="1">SUMIFS(추출!$H$2:$H$55723,추출!$P$2:$P$55723,집계!$C209,추출!$D$2:$D$55723,집계!$D209,추출!$O$2:$O$55723,"정상*",추출!$F$2:$F$55723,집계!P$1,추출!$M$2:$M$55723,집계!P$2,추출!$J$2:$J$55723,"&lt;="&amp;VLOOKUP(P$2,환경!$A$3:$B$8,2),추출!$Q$2:$Q$55723,"A")</f>
        <v>0</v>
      </c>
      <c r="Q209" s="4">
        <f ca="1">SUMIFS(추출!$H$2:$H$55723,추출!$P$2:$P$55723,집계!$C209,추출!$D$2:$D$55723,집계!$D209,추출!$O$2:$O$55723,"정상*",추출!$F$2:$F$55723,집계!Q$1,추출!$M$2:$M$55723,집계!Q$2,추출!$J$2:$J$55723,"&lt;="&amp;VLOOKUP(Q$2,환경!$A$3:$B$8,2),추출!$Q$2:$Q$55723,"A")</f>
        <v>0</v>
      </c>
      <c r="R209" s="4">
        <f t="shared" ca="1" si="721"/>
        <v>0</v>
      </c>
      <c r="S209" s="25">
        <f t="shared" ca="1" si="722"/>
        <v>0</v>
      </c>
      <c r="T209" s="4">
        <f ca="1">SUMIFS(추출!$H$2:$H$55723,추출!$P$2:$P$55723,집계!$C209,추출!$D$2:$D$55723,집계!$D209,추출!$O$2:$O$55723,"정상*",추출!$F$2:$F$55723,집계!T$1,추출!$M$2:$M$55723,집계!T$2,추출!$J$2:$J$55723,"&lt;="&amp;VLOOKUP(T$2,환경!$A$3:$B$8,2),추출!$Q$2:$Q$55723,"A")</f>
        <v>30000</v>
      </c>
      <c r="U209" s="4">
        <f ca="1">SUMIFS(추출!$H$2:$H$55723,추출!$P$2:$P$55723,집계!$C209,추출!$D$2:$D$55723,집계!$D209,추출!$O$2:$O$55723,"정상*",추출!$F$2:$F$55723,집계!U$1,추출!$M$2:$M$55723,집계!U$2,추출!$J$2:$J$55723,"&lt;="&amp;VLOOKUP(U$2,환경!$A$3:$B$8,2),추출!$Q$2:$Q$55723,"A")</f>
        <v>0</v>
      </c>
      <c r="V209" s="4">
        <f t="shared" ca="1" si="723"/>
        <v>30000</v>
      </c>
      <c r="W209" s="25">
        <f t="shared" ca="1" si="724"/>
        <v>-30000</v>
      </c>
      <c r="X209" s="4">
        <f ca="1">SUMIFS(추출!$H$2:$H$55723,추출!$P$2:$P$55723,집계!$C209,추출!$D$2:$D$55723,집계!$D209,추출!$O$2:$O$55723,"유지*",추출!$F$2:$F$55723,집계!X$1,추출!$M$2:$M$55723,집계!X$2,추출!$J$2:$J$55723,"&lt;="&amp;VLOOKUP(X$2,환경!$A$3:$B$8,2),추출!$Q$2:$Q$55723,"B")</f>
        <v>0</v>
      </c>
      <c r="Y209" s="4">
        <f ca="1">SUMIFS(추출!$H$2:$H$55723,추출!$P$2:$P$55723,집계!$C209,추출!$D$2:$D$55723,집계!$D209,추출!$O$2:$O$55723,"유지*",추출!$F$2:$F$55723,집계!Y$1,추출!$M$2:$M$55723,집계!Y$2,추출!$J$2:$J$55723,"&lt;="&amp;VLOOKUP(Y$2,환경!$A$3:$B$8,2),추출!$Q$2:$Q$55723,"B")</f>
        <v>0</v>
      </c>
      <c r="Z209" s="4">
        <f t="shared" ca="1" si="725"/>
        <v>0</v>
      </c>
      <c r="AA209" s="25">
        <f t="shared" ca="1" si="715"/>
        <v>0</v>
      </c>
      <c r="AB209" s="4">
        <f ca="1">SUMIFS(추출!$H$2:$H$55723,추출!$P$2:$P$55723,집계!$C209,추출!$D$2:$D$55723,집계!$D209,추출!$O$2:$O$55723,"정상*",추출!$F$2:$F$55723,집계!AB$1,추출!$M$2:$M$55723,집계!AB$2,추출!$J$2:$J$55723,"&lt;="&amp;VLOOKUP(AB$2,환경!$A$3:$B$8,2),추출!$Q$2:$Q$55723,"A")</f>
        <v>0</v>
      </c>
      <c r="AC209" s="4">
        <f ca="1">SUMIFS(추출!$H$2:$H$55723,추출!$P$2:$P$55723,집계!$C209,추출!$D$2:$D$55723,집계!$D209,추출!$O$2:$O$55723,"정상*",추출!$F$2:$F$55723,집계!AC$1,추출!$M$2:$M$55723,집계!AC$2,추출!$J$2:$J$55723,"&lt;="&amp;VLOOKUP(AC$2,환경!$A$3:$B$8,2),추출!$Q$2:$Q$55723,"A")</f>
        <v>0</v>
      </c>
      <c r="AD209" s="4">
        <f t="shared" ca="1" si="714"/>
        <v>0</v>
      </c>
      <c r="AE209" s="25">
        <f t="shared" ca="1" si="598"/>
        <v>0</v>
      </c>
    </row>
    <row r="210" spans="1:31">
      <c r="A210" s="4">
        <f>VLOOKUP($C210,환경!$T$3:$V$22,3,0)</f>
        <v>10</v>
      </c>
      <c r="B210" s="4" t="str">
        <f t="shared" ca="1" si="713"/>
        <v>직영</v>
      </c>
      <c r="C210" s="6" t="s">
        <v>31</v>
      </c>
      <c r="D210" s="7" t="s">
        <v>125</v>
      </c>
      <c r="E210" s="4">
        <f ca="1">SUMIFS(추출!$H$2:$H$55723,추출!$P$2:$P$55723,집계!$C210,추출!$D$2:$D$55723,집계!$D210,추출!$O$2:$O$55723,"정상*",추출!$F$2:$F$55723,집계!E$1,추출!$M$2:$M$55723,집계!E$2,추출!$J$2:$J$55723,"&lt;="&amp;VLOOKUP(E$2,환경!$A$3:$B$8,2),추출!$Q$2:$Q$55723,"A")</f>
        <v>34200</v>
      </c>
      <c r="F210" s="4">
        <f ca="1">SUMIFS(추출!$H$2:$H$55723,추출!$P$2:$P$55723,집계!$C210,추출!$D$2:$D$55723,집계!$D210,추출!$O$2:$O$55723,"정상*",추출!$F$2:$F$55723,집계!F$1,추출!$M$2:$M$55723,집계!F$2,추출!$J$2:$J$55723,"&lt;="&amp;VLOOKUP(F$2,환경!$A$3:$B$8,2),추출!$Q$2:$Q$55723,"A")</f>
        <v>0</v>
      </c>
      <c r="G210" s="4">
        <f t="shared" ca="1" si="716"/>
        <v>34200</v>
      </c>
      <c r="H210" s="4">
        <f ca="1">SUMIFS(추출!$H$2:$H$55723,추출!$P$2:$P$55723,집계!$C210,추출!$D$2:$D$55723,집계!$D210,추출!$O$2:$O$55723,"정상*",추출!$F$2:$F$55723,집계!H$1,추출!$M$2:$M$55723,집계!H$2,추출!$J$2:$J$55723,"&lt;="&amp;VLOOKUP(H$2,환경!$A$3:$B$8,2),추출!$Q$2:$Q$55723,"A")</f>
        <v>0</v>
      </c>
      <c r="I210" s="4">
        <f ca="1">SUMIFS(추출!$H$2:$H$55723,추출!$P$2:$P$55723,집계!$C210,추출!$D$2:$D$55723,집계!$D210,추출!$O$2:$O$55723,"정상*",추출!$F$2:$F$55723,집계!I$1,추출!$M$2:$M$55723,집계!I$2,추출!$J$2:$J$55723,"&lt;="&amp;VLOOKUP(I$2,환경!$A$3:$B$8,2),추출!$Q$2:$Q$55723,"A")</f>
        <v>0</v>
      </c>
      <c r="J210" s="4">
        <f t="shared" ca="1" si="717"/>
        <v>0</v>
      </c>
      <c r="K210" s="25">
        <f t="shared" ca="1" si="718"/>
        <v>34200</v>
      </c>
      <c r="L210" s="4">
        <f ca="1">SUMIFS(추출!$H$2:$H$55723,추출!$P$2:$P$55723,집계!$C210,추출!$D$2:$D$55723,집계!$D210,추출!$O$2:$O$55723,"정상*",추출!$F$2:$F$55723,집계!L$1,추출!$M$2:$M$55723,집계!L$2,추출!$J$2:$J$55723,"&lt;="&amp;VLOOKUP(L$2,환경!$A$3:$B$8,2),추출!$Q$2:$Q$55723,"A")</f>
        <v>0</v>
      </c>
      <c r="M210" s="4">
        <f ca="1">SUMIFS(추출!$H$2:$H$55723,추출!$P$2:$P$55723,집계!$C210,추출!$D$2:$D$55723,집계!$D210,추출!$O$2:$O$55723,"정상*",추출!$F$2:$F$55723,집계!M$1,추출!$M$2:$M$55723,집계!M$2,추출!$J$2:$J$55723,"&lt;="&amp;VLOOKUP(M$2,환경!$A$3:$B$8,2),추출!$Q$2:$Q$55723,"A")</f>
        <v>0</v>
      </c>
      <c r="N210" s="4">
        <f t="shared" ca="1" si="719"/>
        <v>0</v>
      </c>
      <c r="O210" s="25">
        <f t="shared" ca="1" si="720"/>
        <v>34200</v>
      </c>
      <c r="P210" s="4">
        <f ca="1">SUMIFS(추출!$H$2:$H$55723,추출!$P$2:$P$55723,집계!$C210,추출!$D$2:$D$55723,집계!$D210,추출!$O$2:$O$55723,"정상*",추출!$F$2:$F$55723,집계!P$1,추출!$M$2:$M$55723,집계!P$2,추출!$J$2:$J$55723,"&lt;="&amp;VLOOKUP(P$2,환경!$A$3:$B$8,2),추출!$Q$2:$Q$55723,"A")</f>
        <v>124600</v>
      </c>
      <c r="Q210" s="4">
        <f ca="1">SUMIFS(추출!$H$2:$H$55723,추출!$P$2:$P$55723,집계!$C210,추출!$D$2:$D$55723,집계!$D210,추출!$O$2:$O$55723,"정상*",추출!$F$2:$F$55723,집계!Q$1,추출!$M$2:$M$55723,집계!Q$2,추출!$J$2:$J$55723,"&lt;="&amp;VLOOKUP(Q$2,환경!$A$3:$B$8,2),추출!$Q$2:$Q$55723,"A")</f>
        <v>0</v>
      </c>
      <c r="R210" s="4">
        <f t="shared" ca="1" si="721"/>
        <v>124600</v>
      </c>
      <c r="S210" s="25">
        <f t="shared" ca="1" si="722"/>
        <v>-90400</v>
      </c>
      <c r="T210" s="4">
        <f ca="1">SUMIFS(추출!$H$2:$H$55723,추출!$P$2:$P$55723,집계!$C210,추출!$D$2:$D$55723,집계!$D210,추출!$O$2:$O$55723,"정상*",추출!$F$2:$F$55723,집계!T$1,추출!$M$2:$M$55723,집계!T$2,추출!$J$2:$J$55723,"&lt;="&amp;VLOOKUP(T$2,환경!$A$3:$B$8,2),추출!$Q$2:$Q$55723,"A")</f>
        <v>0</v>
      </c>
      <c r="U210" s="4">
        <f ca="1">SUMIFS(추출!$H$2:$H$55723,추출!$P$2:$P$55723,집계!$C210,추출!$D$2:$D$55723,집계!$D210,추출!$O$2:$O$55723,"정상*",추출!$F$2:$F$55723,집계!U$1,추출!$M$2:$M$55723,집계!U$2,추출!$J$2:$J$55723,"&lt;="&amp;VLOOKUP(U$2,환경!$A$3:$B$8,2),추출!$Q$2:$Q$55723,"A")</f>
        <v>0</v>
      </c>
      <c r="V210" s="4">
        <f t="shared" ca="1" si="723"/>
        <v>0</v>
      </c>
      <c r="W210" s="25">
        <f t="shared" ca="1" si="724"/>
        <v>34200</v>
      </c>
      <c r="X210" s="4">
        <f ca="1">SUMIFS(추출!$H$2:$H$55723,추출!$P$2:$P$55723,집계!$C210,추출!$D$2:$D$55723,집계!$D210,추출!$O$2:$O$55723,"유지*",추출!$F$2:$F$55723,집계!X$1,추출!$M$2:$M$55723,집계!X$2,추출!$J$2:$J$55723,"&lt;="&amp;VLOOKUP(X$2,환경!$A$3:$B$8,2),추출!$Q$2:$Q$55723,"B")</f>
        <v>34200</v>
      </c>
      <c r="Y210" s="4">
        <f ca="1">SUMIFS(추출!$H$2:$H$55723,추출!$P$2:$P$55723,집계!$C210,추출!$D$2:$D$55723,집계!$D210,추출!$O$2:$O$55723,"유지*",추출!$F$2:$F$55723,집계!Y$1,추출!$M$2:$M$55723,집계!Y$2,추출!$J$2:$J$55723,"&lt;="&amp;VLOOKUP(Y$2,환경!$A$3:$B$8,2),추출!$Q$2:$Q$55723,"B")</f>
        <v>0</v>
      </c>
      <c r="Z210" s="4">
        <f t="shared" ca="1" si="725"/>
        <v>34200</v>
      </c>
      <c r="AA210" s="25">
        <f t="shared" ca="1" si="715"/>
        <v>0</v>
      </c>
      <c r="AB210" s="4">
        <f ca="1">SUMIFS(추출!$H$2:$H$55723,추출!$P$2:$P$55723,집계!$C210,추출!$D$2:$D$55723,집계!$D210,추출!$O$2:$O$55723,"정상*",추출!$F$2:$F$55723,집계!AB$1,추출!$M$2:$M$55723,집계!AB$2,추출!$J$2:$J$55723,"&lt;="&amp;VLOOKUP(AB$2,환경!$A$3:$B$8,2),추출!$Q$2:$Q$55723,"A")</f>
        <v>0</v>
      </c>
      <c r="AC210" s="4">
        <f ca="1">SUMIFS(추출!$H$2:$H$55723,추출!$P$2:$P$55723,집계!$C210,추출!$D$2:$D$55723,집계!$D210,추출!$O$2:$O$55723,"정상*",추출!$F$2:$F$55723,집계!AC$1,추출!$M$2:$M$55723,집계!AC$2,추출!$J$2:$J$55723,"&lt;="&amp;VLOOKUP(AC$2,환경!$A$3:$B$8,2),추출!$Q$2:$Q$55723,"A")</f>
        <v>0</v>
      </c>
      <c r="AD210" s="4">
        <f t="shared" ca="1" si="714"/>
        <v>0</v>
      </c>
      <c r="AE210" s="25">
        <f t="shared" ca="1" si="598"/>
        <v>34200</v>
      </c>
    </row>
    <row r="211" spans="1:31">
      <c r="A211" s="4">
        <f>VLOOKUP($C211,환경!$T$3:$V$22,3,0)</f>
        <v>10</v>
      </c>
      <c r="B211" s="4" t="str">
        <f t="shared" ca="1" si="713"/>
        <v>직영</v>
      </c>
      <c r="C211" s="6" t="s">
        <v>31</v>
      </c>
      <c r="D211" s="7" t="s">
        <v>171</v>
      </c>
      <c r="E211" s="4">
        <f ca="1">SUMIFS(추출!$H$2:$H$55723,추출!$P$2:$P$55723,집계!$C211,추출!$D$2:$D$55723,집계!$D211,추출!$O$2:$O$55723,"정상*",추출!$F$2:$F$55723,집계!E$1,추출!$M$2:$M$55723,집계!E$2,추출!$J$2:$J$55723,"&lt;="&amp;VLOOKUP(E$2,환경!$A$3:$B$8,2),추출!$Q$2:$Q$55723,"A")</f>
        <v>0</v>
      </c>
      <c r="F211" s="4">
        <f ca="1">SUMIFS(추출!$H$2:$H$55723,추출!$P$2:$P$55723,집계!$C211,추출!$D$2:$D$55723,집계!$D211,추출!$O$2:$O$55723,"정상*",추출!$F$2:$F$55723,집계!F$1,추출!$M$2:$M$55723,집계!F$2,추출!$J$2:$J$55723,"&lt;="&amp;VLOOKUP(F$2,환경!$A$3:$B$8,2),추출!$Q$2:$Q$55723,"A")</f>
        <v>0</v>
      </c>
      <c r="G211" s="4">
        <f t="shared" ca="1" si="716"/>
        <v>0</v>
      </c>
      <c r="H211" s="4">
        <f ca="1">SUMIFS(추출!$H$2:$H$55723,추출!$P$2:$P$55723,집계!$C211,추출!$D$2:$D$55723,집계!$D211,추출!$O$2:$O$55723,"정상*",추출!$F$2:$F$55723,집계!H$1,추출!$M$2:$M$55723,집계!H$2,추출!$J$2:$J$55723,"&lt;="&amp;VLOOKUP(H$2,환경!$A$3:$B$8,2),추출!$Q$2:$Q$55723,"A")</f>
        <v>0</v>
      </c>
      <c r="I211" s="4">
        <f ca="1">SUMIFS(추출!$H$2:$H$55723,추출!$P$2:$P$55723,집계!$C211,추출!$D$2:$D$55723,집계!$D211,추출!$O$2:$O$55723,"정상*",추출!$F$2:$F$55723,집계!I$1,추출!$M$2:$M$55723,집계!I$2,추출!$J$2:$J$55723,"&lt;="&amp;VLOOKUP(I$2,환경!$A$3:$B$8,2),추출!$Q$2:$Q$55723,"A")</f>
        <v>0</v>
      </c>
      <c r="J211" s="4">
        <f t="shared" ca="1" si="717"/>
        <v>0</v>
      </c>
      <c r="K211" s="25">
        <f t="shared" ca="1" si="718"/>
        <v>0</v>
      </c>
      <c r="L211" s="4">
        <f ca="1">SUMIFS(추출!$H$2:$H$55723,추출!$P$2:$P$55723,집계!$C211,추출!$D$2:$D$55723,집계!$D211,추출!$O$2:$O$55723,"정상*",추출!$F$2:$F$55723,집계!L$1,추출!$M$2:$M$55723,집계!L$2,추출!$J$2:$J$55723,"&lt;="&amp;VLOOKUP(L$2,환경!$A$3:$B$8,2),추출!$Q$2:$Q$55723,"A")</f>
        <v>0</v>
      </c>
      <c r="M211" s="4">
        <f ca="1">SUMIFS(추출!$H$2:$H$55723,추출!$P$2:$P$55723,집계!$C211,추출!$D$2:$D$55723,집계!$D211,추출!$O$2:$O$55723,"정상*",추출!$F$2:$F$55723,집계!M$1,추출!$M$2:$M$55723,집계!M$2,추출!$J$2:$J$55723,"&lt;="&amp;VLOOKUP(M$2,환경!$A$3:$B$8,2),추출!$Q$2:$Q$55723,"A")</f>
        <v>0</v>
      </c>
      <c r="N211" s="4">
        <f t="shared" ca="1" si="719"/>
        <v>0</v>
      </c>
      <c r="O211" s="25">
        <f t="shared" ca="1" si="720"/>
        <v>0</v>
      </c>
      <c r="P211" s="4">
        <f ca="1">SUMIFS(추출!$H$2:$H$55723,추출!$P$2:$P$55723,집계!$C211,추출!$D$2:$D$55723,집계!$D211,추출!$O$2:$O$55723,"정상*",추출!$F$2:$F$55723,집계!P$1,추출!$M$2:$M$55723,집계!P$2,추출!$J$2:$J$55723,"&lt;="&amp;VLOOKUP(P$2,환경!$A$3:$B$8,2),추출!$Q$2:$Q$55723,"A")</f>
        <v>0</v>
      </c>
      <c r="Q211" s="4">
        <f ca="1">SUMIFS(추출!$H$2:$H$55723,추출!$P$2:$P$55723,집계!$C211,추출!$D$2:$D$55723,집계!$D211,추출!$O$2:$O$55723,"정상*",추출!$F$2:$F$55723,집계!Q$1,추출!$M$2:$M$55723,집계!Q$2,추출!$J$2:$J$55723,"&lt;="&amp;VLOOKUP(Q$2,환경!$A$3:$B$8,2),추출!$Q$2:$Q$55723,"A")</f>
        <v>0</v>
      </c>
      <c r="R211" s="4">
        <f t="shared" ca="1" si="721"/>
        <v>0</v>
      </c>
      <c r="S211" s="25">
        <f t="shared" ca="1" si="722"/>
        <v>0</v>
      </c>
      <c r="T211" s="4">
        <f ca="1">SUMIFS(추출!$H$2:$H$55723,추출!$P$2:$P$55723,집계!$C211,추출!$D$2:$D$55723,집계!$D211,추출!$O$2:$O$55723,"정상*",추출!$F$2:$F$55723,집계!T$1,추출!$M$2:$M$55723,집계!T$2,추출!$J$2:$J$55723,"&lt;="&amp;VLOOKUP(T$2,환경!$A$3:$B$8,2),추출!$Q$2:$Q$55723,"A")</f>
        <v>0</v>
      </c>
      <c r="U211" s="4">
        <f ca="1">SUMIFS(추출!$H$2:$H$55723,추출!$P$2:$P$55723,집계!$C211,추출!$D$2:$D$55723,집계!$D211,추출!$O$2:$O$55723,"정상*",추출!$F$2:$F$55723,집계!U$1,추출!$M$2:$M$55723,집계!U$2,추출!$J$2:$J$55723,"&lt;="&amp;VLOOKUP(U$2,환경!$A$3:$B$8,2),추출!$Q$2:$Q$55723,"A")</f>
        <v>0</v>
      </c>
      <c r="V211" s="4">
        <f t="shared" ca="1" si="723"/>
        <v>0</v>
      </c>
      <c r="W211" s="25">
        <f t="shared" ca="1" si="724"/>
        <v>0</v>
      </c>
      <c r="X211" s="4">
        <f ca="1">SUMIFS(추출!$H$2:$H$55723,추출!$P$2:$P$55723,집계!$C211,추출!$D$2:$D$55723,집계!$D211,추출!$O$2:$O$55723,"유지*",추출!$F$2:$F$55723,집계!X$1,추출!$M$2:$M$55723,집계!X$2,추출!$J$2:$J$55723,"&lt;="&amp;VLOOKUP(X$2,환경!$A$3:$B$8,2),추출!$Q$2:$Q$55723,"B")</f>
        <v>0</v>
      </c>
      <c r="Y211" s="4">
        <f ca="1">SUMIFS(추출!$H$2:$H$55723,추출!$P$2:$P$55723,집계!$C211,추출!$D$2:$D$55723,집계!$D211,추출!$O$2:$O$55723,"유지*",추출!$F$2:$F$55723,집계!Y$1,추출!$M$2:$M$55723,집계!Y$2,추출!$J$2:$J$55723,"&lt;="&amp;VLOOKUP(Y$2,환경!$A$3:$B$8,2),추출!$Q$2:$Q$55723,"B")</f>
        <v>0</v>
      </c>
      <c r="Z211" s="4">
        <f t="shared" ca="1" si="725"/>
        <v>0</v>
      </c>
      <c r="AA211" s="25">
        <f t="shared" ca="1" si="715"/>
        <v>0</v>
      </c>
      <c r="AB211" s="4">
        <f ca="1">SUMIFS(추출!$H$2:$H$55723,추출!$P$2:$P$55723,집계!$C211,추출!$D$2:$D$55723,집계!$D211,추출!$O$2:$O$55723,"정상*",추출!$F$2:$F$55723,집계!AB$1,추출!$M$2:$M$55723,집계!AB$2,추출!$J$2:$J$55723,"&lt;="&amp;VLOOKUP(AB$2,환경!$A$3:$B$8,2),추출!$Q$2:$Q$55723,"A")</f>
        <v>0</v>
      </c>
      <c r="AC211" s="4">
        <f ca="1">SUMIFS(추출!$H$2:$H$55723,추출!$P$2:$P$55723,집계!$C211,추출!$D$2:$D$55723,집계!$D211,추출!$O$2:$O$55723,"정상*",추출!$F$2:$F$55723,집계!AC$1,추출!$M$2:$M$55723,집계!AC$2,추출!$J$2:$J$55723,"&lt;="&amp;VLOOKUP(AC$2,환경!$A$3:$B$8,2),추출!$Q$2:$Q$55723,"A")</f>
        <v>0</v>
      </c>
      <c r="AD211" s="4">
        <f t="shared" ca="1" si="714"/>
        <v>0</v>
      </c>
      <c r="AE211" s="25">
        <f t="shared" ca="1" si="598"/>
        <v>0</v>
      </c>
    </row>
    <row r="212" spans="1:31">
      <c r="A212" s="4">
        <f>VLOOKUP($C212,환경!$T$3:$V$22,3,0)</f>
        <v>10</v>
      </c>
      <c r="B212" s="4" t="str">
        <f t="shared" ca="1" si="713"/>
        <v>직영</v>
      </c>
      <c r="C212" s="6" t="s">
        <v>31</v>
      </c>
      <c r="D212" s="7" t="s">
        <v>192</v>
      </c>
      <c r="E212" s="4">
        <f ca="1">SUMIFS(추출!$H$2:$H$55723,추출!$P$2:$P$55723,집계!$C212,추출!$D$2:$D$55723,집계!$D212,추출!$O$2:$O$55723,"정상*",추출!$F$2:$F$55723,집계!E$1,추출!$M$2:$M$55723,집계!E$2,추출!$J$2:$J$55723,"&lt;="&amp;VLOOKUP(E$2,환경!$A$3:$B$8,2),추출!$Q$2:$Q$55723,"A")</f>
        <v>0</v>
      </c>
      <c r="F212" s="4">
        <f ca="1">SUMIFS(추출!$H$2:$H$55723,추출!$P$2:$P$55723,집계!$C212,추출!$D$2:$D$55723,집계!$D212,추출!$O$2:$O$55723,"정상*",추출!$F$2:$F$55723,집계!F$1,추출!$M$2:$M$55723,집계!F$2,추출!$J$2:$J$55723,"&lt;="&amp;VLOOKUP(F$2,환경!$A$3:$B$8,2),추출!$Q$2:$Q$55723,"A")</f>
        <v>0</v>
      </c>
      <c r="G212" s="4">
        <f t="shared" ca="1" si="716"/>
        <v>0</v>
      </c>
      <c r="H212" s="4">
        <f ca="1">SUMIFS(추출!$H$2:$H$55723,추출!$P$2:$P$55723,집계!$C212,추출!$D$2:$D$55723,집계!$D212,추출!$O$2:$O$55723,"정상*",추출!$F$2:$F$55723,집계!H$1,추출!$M$2:$M$55723,집계!H$2,추출!$J$2:$J$55723,"&lt;="&amp;VLOOKUP(H$2,환경!$A$3:$B$8,2),추출!$Q$2:$Q$55723,"A")</f>
        <v>0</v>
      </c>
      <c r="I212" s="4">
        <f ca="1">SUMIFS(추출!$H$2:$H$55723,추출!$P$2:$P$55723,집계!$C212,추출!$D$2:$D$55723,집계!$D212,추출!$O$2:$O$55723,"정상*",추출!$F$2:$F$55723,집계!I$1,추출!$M$2:$M$55723,집계!I$2,추출!$J$2:$J$55723,"&lt;="&amp;VLOOKUP(I$2,환경!$A$3:$B$8,2),추출!$Q$2:$Q$55723,"A")</f>
        <v>0</v>
      </c>
      <c r="J212" s="4">
        <f t="shared" ca="1" si="717"/>
        <v>0</v>
      </c>
      <c r="K212" s="25">
        <f t="shared" ca="1" si="718"/>
        <v>0</v>
      </c>
      <c r="L212" s="4">
        <f ca="1">SUMIFS(추출!$H$2:$H$55723,추출!$P$2:$P$55723,집계!$C212,추출!$D$2:$D$55723,집계!$D212,추출!$O$2:$O$55723,"정상*",추출!$F$2:$F$55723,집계!L$1,추출!$M$2:$M$55723,집계!L$2,추출!$J$2:$J$55723,"&lt;="&amp;VLOOKUP(L$2,환경!$A$3:$B$8,2),추출!$Q$2:$Q$55723,"A")</f>
        <v>0</v>
      </c>
      <c r="M212" s="4">
        <f ca="1">SUMIFS(추출!$H$2:$H$55723,추출!$P$2:$P$55723,집계!$C212,추출!$D$2:$D$55723,집계!$D212,추출!$O$2:$O$55723,"정상*",추출!$F$2:$F$55723,집계!M$1,추출!$M$2:$M$55723,집계!M$2,추출!$J$2:$J$55723,"&lt;="&amp;VLOOKUP(M$2,환경!$A$3:$B$8,2),추출!$Q$2:$Q$55723,"A")</f>
        <v>0</v>
      </c>
      <c r="N212" s="4">
        <f t="shared" ca="1" si="719"/>
        <v>0</v>
      </c>
      <c r="O212" s="25">
        <f t="shared" ca="1" si="720"/>
        <v>0</v>
      </c>
      <c r="P212" s="4">
        <f ca="1">SUMIFS(추출!$H$2:$H$55723,추출!$P$2:$P$55723,집계!$C212,추출!$D$2:$D$55723,집계!$D212,추출!$O$2:$O$55723,"정상*",추출!$F$2:$F$55723,집계!P$1,추출!$M$2:$M$55723,집계!P$2,추출!$J$2:$J$55723,"&lt;="&amp;VLOOKUP(P$2,환경!$A$3:$B$8,2),추출!$Q$2:$Q$55723,"A")</f>
        <v>0</v>
      </c>
      <c r="Q212" s="4">
        <f ca="1">SUMIFS(추출!$H$2:$H$55723,추출!$P$2:$P$55723,집계!$C212,추출!$D$2:$D$55723,집계!$D212,추출!$O$2:$O$55723,"정상*",추출!$F$2:$F$55723,집계!Q$1,추출!$M$2:$M$55723,집계!Q$2,추출!$J$2:$J$55723,"&lt;="&amp;VLOOKUP(Q$2,환경!$A$3:$B$8,2),추출!$Q$2:$Q$55723,"A")</f>
        <v>0</v>
      </c>
      <c r="R212" s="4">
        <f t="shared" ca="1" si="721"/>
        <v>0</v>
      </c>
      <c r="S212" s="25">
        <f t="shared" ca="1" si="722"/>
        <v>0</v>
      </c>
      <c r="T212" s="4">
        <f ca="1">SUMIFS(추출!$H$2:$H$55723,추출!$P$2:$P$55723,집계!$C212,추출!$D$2:$D$55723,집계!$D212,추출!$O$2:$O$55723,"정상*",추출!$F$2:$F$55723,집계!T$1,추출!$M$2:$M$55723,집계!T$2,추출!$J$2:$J$55723,"&lt;="&amp;VLOOKUP(T$2,환경!$A$3:$B$8,2),추출!$Q$2:$Q$55723,"A")</f>
        <v>0</v>
      </c>
      <c r="U212" s="4">
        <f ca="1">SUMIFS(추출!$H$2:$H$55723,추출!$P$2:$P$55723,집계!$C212,추출!$D$2:$D$55723,집계!$D212,추출!$O$2:$O$55723,"정상*",추출!$F$2:$F$55723,집계!U$1,추출!$M$2:$M$55723,집계!U$2,추출!$J$2:$J$55723,"&lt;="&amp;VLOOKUP(U$2,환경!$A$3:$B$8,2),추출!$Q$2:$Q$55723,"A")</f>
        <v>0</v>
      </c>
      <c r="V212" s="4">
        <f t="shared" ca="1" si="723"/>
        <v>0</v>
      </c>
      <c r="W212" s="25">
        <f t="shared" ca="1" si="724"/>
        <v>0</v>
      </c>
      <c r="X212" s="4">
        <f ca="1">SUMIFS(추출!$H$2:$H$55723,추출!$P$2:$P$55723,집계!$C212,추출!$D$2:$D$55723,집계!$D212,추출!$O$2:$O$55723,"유지*",추출!$F$2:$F$55723,집계!X$1,추출!$M$2:$M$55723,집계!X$2,추출!$J$2:$J$55723,"&lt;="&amp;VLOOKUP(X$2,환경!$A$3:$B$8,2),추출!$Q$2:$Q$55723,"B")</f>
        <v>0</v>
      </c>
      <c r="Y212" s="4">
        <f ca="1">SUMIFS(추출!$H$2:$H$55723,추출!$P$2:$P$55723,집계!$C212,추출!$D$2:$D$55723,집계!$D212,추출!$O$2:$O$55723,"유지*",추출!$F$2:$F$55723,집계!Y$1,추출!$M$2:$M$55723,집계!Y$2,추출!$J$2:$J$55723,"&lt;="&amp;VLOOKUP(Y$2,환경!$A$3:$B$8,2),추출!$Q$2:$Q$55723,"B")</f>
        <v>0</v>
      </c>
      <c r="Z212" s="4">
        <f t="shared" ca="1" si="725"/>
        <v>0</v>
      </c>
      <c r="AA212" s="25">
        <f t="shared" ca="1" si="715"/>
        <v>0</v>
      </c>
      <c r="AB212" s="4">
        <f ca="1">SUMIFS(추출!$H$2:$H$55723,추출!$P$2:$P$55723,집계!$C212,추출!$D$2:$D$55723,집계!$D212,추출!$O$2:$O$55723,"정상*",추출!$F$2:$F$55723,집계!AB$1,추출!$M$2:$M$55723,집계!AB$2,추출!$J$2:$J$55723,"&lt;="&amp;VLOOKUP(AB$2,환경!$A$3:$B$8,2),추출!$Q$2:$Q$55723,"A")</f>
        <v>0</v>
      </c>
      <c r="AC212" s="4">
        <f ca="1">SUMIFS(추출!$H$2:$H$55723,추출!$P$2:$P$55723,집계!$C212,추출!$D$2:$D$55723,집계!$D212,추출!$O$2:$O$55723,"정상*",추출!$F$2:$F$55723,집계!AC$1,추출!$M$2:$M$55723,집계!AC$2,추출!$J$2:$J$55723,"&lt;="&amp;VLOOKUP(AC$2,환경!$A$3:$B$8,2),추출!$Q$2:$Q$55723,"A")</f>
        <v>0</v>
      </c>
      <c r="AD212" s="4">
        <f t="shared" ca="1" si="714"/>
        <v>0</v>
      </c>
      <c r="AE212" s="25">
        <f t="shared" ca="1" si="598"/>
        <v>0</v>
      </c>
    </row>
    <row r="213" spans="1:31">
      <c r="A213" s="4">
        <f>VLOOKUP($C213,환경!$T$3:$V$22,3,0)</f>
        <v>10</v>
      </c>
      <c r="B213" s="4" t="str">
        <f t="shared" ca="1" si="713"/>
        <v>직영</v>
      </c>
      <c r="C213" s="6" t="s">
        <v>31</v>
      </c>
      <c r="D213" s="7" t="s">
        <v>188</v>
      </c>
      <c r="E213" s="4">
        <f ca="1">SUMIFS(추출!$H$2:$H$55723,추출!$P$2:$P$55723,집계!$C213,추출!$D$2:$D$55723,집계!$D213,추출!$O$2:$O$55723,"정상*",추출!$F$2:$F$55723,집계!E$1,추출!$M$2:$M$55723,집계!E$2,추출!$J$2:$J$55723,"&lt;="&amp;VLOOKUP(E$2,환경!$A$3:$B$8,2),추출!$Q$2:$Q$55723,"A")</f>
        <v>0</v>
      </c>
      <c r="F213" s="4">
        <f ca="1">SUMIFS(추출!$H$2:$H$55723,추출!$P$2:$P$55723,집계!$C213,추출!$D$2:$D$55723,집계!$D213,추출!$O$2:$O$55723,"정상*",추출!$F$2:$F$55723,집계!F$1,추출!$M$2:$M$55723,집계!F$2,추출!$J$2:$J$55723,"&lt;="&amp;VLOOKUP(F$2,환경!$A$3:$B$8,2),추출!$Q$2:$Q$55723,"A")</f>
        <v>0</v>
      </c>
      <c r="G213" s="4">
        <f t="shared" ca="1" si="716"/>
        <v>0</v>
      </c>
      <c r="H213" s="4">
        <f ca="1">SUMIFS(추출!$H$2:$H$55723,추출!$P$2:$P$55723,집계!$C213,추출!$D$2:$D$55723,집계!$D213,추출!$O$2:$O$55723,"정상*",추출!$F$2:$F$55723,집계!H$1,추출!$M$2:$M$55723,집계!H$2,추출!$J$2:$J$55723,"&lt;="&amp;VLOOKUP(H$2,환경!$A$3:$B$8,2),추출!$Q$2:$Q$55723,"A")</f>
        <v>0</v>
      </c>
      <c r="I213" s="4">
        <f ca="1">SUMIFS(추출!$H$2:$H$55723,추출!$P$2:$P$55723,집계!$C213,추출!$D$2:$D$55723,집계!$D213,추출!$O$2:$O$55723,"정상*",추출!$F$2:$F$55723,집계!I$1,추출!$M$2:$M$55723,집계!I$2,추출!$J$2:$J$55723,"&lt;="&amp;VLOOKUP(I$2,환경!$A$3:$B$8,2),추출!$Q$2:$Q$55723,"A")</f>
        <v>0</v>
      </c>
      <c r="J213" s="4">
        <f t="shared" ca="1" si="717"/>
        <v>0</v>
      </c>
      <c r="K213" s="25">
        <f t="shared" ca="1" si="718"/>
        <v>0</v>
      </c>
      <c r="L213" s="4">
        <f ca="1">SUMIFS(추출!$H$2:$H$55723,추출!$P$2:$P$55723,집계!$C213,추출!$D$2:$D$55723,집계!$D213,추출!$O$2:$O$55723,"정상*",추출!$F$2:$F$55723,집계!L$1,추출!$M$2:$M$55723,집계!L$2,추출!$J$2:$J$55723,"&lt;="&amp;VLOOKUP(L$2,환경!$A$3:$B$8,2),추출!$Q$2:$Q$55723,"A")</f>
        <v>0</v>
      </c>
      <c r="M213" s="4">
        <f ca="1">SUMIFS(추출!$H$2:$H$55723,추출!$P$2:$P$55723,집계!$C213,추출!$D$2:$D$55723,집계!$D213,추출!$O$2:$O$55723,"정상*",추출!$F$2:$F$55723,집계!M$1,추출!$M$2:$M$55723,집계!M$2,추출!$J$2:$J$55723,"&lt;="&amp;VLOOKUP(M$2,환경!$A$3:$B$8,2),추출!$Q$2:$Q$55723,"A")</f>
        <v>0</v>
      </c>
      <c r="N213" s="4">
        <f t="shared" ca="1" si="719"/>
        <v>0</v>
      </c>
      <c r="O213" s="25">
        <f t="shared" ca="1" si="720"/>
        <v>0</v>
      </c>
      <c r="P213" s="4">
        <f ca="1">SUMIFS(추출!$H$2:$H$55723,추출!$P$2:$P$55723,집계!$C213,추출!$D$2:$D$55723,집계!$D213,추출!$O$2:$O$55723,"정상*",추출!$F$2:$F$55723,집계!P$1,추출!$M$2:$M$55723,집계!P$2,추출!$J$2:$J$55723,"&lt;="&amp;VLOOKUP(P$2,환경!$A$3:$B$8,2),추출!$Q$2:$Q$55723,"A")</f>
        <v>0</v>
      </c>
      <c r="Q213" s="4">
        <f ca="1">SUMIFS(추출!$H$2:$H$55723,추출!$P$2:$P$55723,집계!$C213,추출!$D$2:$D$55723,집계!$D213,추출!$O$2:$O$55723,"정상*",추출!$F$2:$F$55723,집계!Q$1,추출!$M$2:$M$55723,집계!Q$2,추출!$J$2:$J$55723,"&lt;="&amp;VLOOKUP(Q$2,환경!$A$3:$B$8,2),추출!$Q$2:$Q$55723,"A")</f>
        <v>0</v>
      </c>
      <c r="R213" s="4">
        <f t="shared" ca="1" si="721"/>
        <v>0</v>
      </c>
      <c r="S213" s="25">
        <f t="shared" ca="1" si="722"/>
        <v>0</v>
      </c>
      <c r="T213" s="4">
        <f ca="1">SUMIFS(추출!$H$2:$H$55723,추출!$P$2:$P$55723,집계!$C213,추출!$D$2:$D$55723,집계!$D213,추출!$O$2:$O$55723,"정상*",추출!$F$2:$F$55723,집계!T$1,추출!$M$2:$M$55723,집계!T$2,추출!$J$2:$J$55723,"&lt;="&amp;VLOOKUP(T$2,환경!$A$3:$B$8,2),추출!$Q$2:$Q$55723,"A")</f>
        <v>0</v>
      </c>
      <c r="U213" s="4">
        <f ca="1">SUMIFS(추출!$H$2:$H$55723,추출!$P$2:$P$55723,집계!$C213,추출!$D$2:$D$55723,집계!$D213,추출!$O$2:$O$55723,"정상*",추출!$F$2:$F$55723,집계!U$1,추출!$M$2:$M$55723,집계!U$2,추출!$J$2:$J$55723,"&lt;="&amp;VLOOKUP(U$2,환경!$A$3:$B$8,2),추출!$Q$2:$Q$55723,"A")</f>
        <v>0</v>
      </c>
      <c r="V213" s="4">
        <f t="shared" ca="1" si="723"/>
        <v>0</v>
      </c>
      <c r="W213" s="25">
        <f t="shared" ca="1" si="724"/>
        <v>0</v>
      </c>
      <c r="X213" s="4">
        <f ca="1">SUMIFS(추출!$H$2:$H$55723,추출!$P$2:$P$55723,집계!$C213,추출!$D$2:$D$55723,집계!$D213,추출!$O$2:$O$55723,"유지*",추출!$F$2:$F$55723,집계!X$1,추출!$M$2:$M$55723,집계!X$2,추출!$J$2:$J$55723,"&lt;="&amp;VLOOKUP(X$2,환경!$A$3:$B$8,2),추출!$Q$2:$Q$55723,"B")</f>
        <v>0</v>
      </c>
      <c r="Y213" s="4">
        <f ca="1">SUMIFS(추출!$H$2:$H$55723,추출!$P$2:$P$55723,집계!$C213,추출!$D$2:$D$55723,집계!$D213,추출!$O$2:$O$55723,"유지*",추출!$F$2:$F$55723,집계!Y$1,추출!$M$2:$M$55723,집계!Y$2,추출!$J$2:$J$55723,"&lt;="&amp;VLOOKUP(Y$2,환경!$A$3:$B$8,2),추출!$Q$2:$Q$55723,"B")</f>
        <v>0</v>
      </c>
      <c r="Z213" s="4">
        <f t="shared" ca="1" si="725"/>
        <v>0</v>
      </c>
      <c r="AA213" s="25">
        <f t="shared" ca="1" si="715"/>
        <v>0</v>
      </c>
      <c r="AB213" s="4">
        <f ca="1">SUMIFS(추출!$H$2:$H$55723,추출!$P$2:$P$55723,집계!$C213,추출!$D$2:$D$55723,집계!$D213,추출!$O$2:$O$55723,"정상*",추출!$F$2:$F$55723,집계!AB$1,추출!$M$2:$M$55723,집계!AB$2,추출!$J$2:$J$55723,"&lt;="&amp;VLOOKUP(AB$2,환경!$A$3:$B$8,2),추출!$Q$2:$Q$55723,"A")</f>
        <v>0</v>
      </c>
      <c r="AC213" s="4">
        <f ca="1">SUMIFS(추출!$H$2:$H$55723,추출!$P$2:$P$55723,집계!$C213,추출!$D$2:$D$55723,집계!$D213,추출!$O$2:$O$55723,"정상*",추출!$F$2:$F$55723,집계!AC$1,추출!$M$2:$M$55723,집계!AC$2,추출!$J$2:$J$55723,"&lt;="&amp;VLOOKUP(AC$2,환경!$A$3:$B$8,2),추출!$Q$2:$Q$55723,"A")</f>
        <v>0</v>
      </c>
      <c r="AD213" s="4">
        <f t="shared" ca="1" si="714"/>
        <v>0</v>
      </c>
      <c r="AE213" s="25">
        <f t="shared" ca="1" si="598"/>
        <v>0</v>
      </c>
    </row>
    <row r="214" spans="1:31">
      <c r="A214" s="4">
        <f>VLOOKUP($C214,환경!$T$3:$V$22,3,0)</f>
        <v>10</v>
      </c>
      <c r="B214" s="4" t="str">
        <f t="shared" ca="1" si="713"/>
        <v>직영</v>
      </c>
      <c r="C214" s="6" t="s">
        <v>31</v>
      </c>
      <c r="D214" s="7" t="s">
        <v>185</v>
      </c>
      <c r="E214" s="4">
        <f ca="1">SUMIFS(추출!$H$2:$H$55723,추출!$P$2:$P$55723,집계!$C214,추출!$D$2:$D$55723,집계!$D214,추출!$O$2:$O$55723,"정상*",추출!$F$2:$F$55723,집계!E$1,추출!$M$2:$M$55723,집계!E$2,추출!$J$2:$J$55723,"&lt;="&amp;VLOOKUP(E$2,환경!$A$3:$B$8,2),추출!$Q$2:$Q$55723,"A")</f>
        <v>52476</v>
      </c>
      <c r="F214" s="4">
        <f ca="1">SUMIFS(추출!$H$2:$H$55723,추출!$P$2:$P$55723,집계!$C214,추출!$D$2:$D$55723,집계!$D214,추출!$O$2:$O$55723,"정상*",추출!$F$2:$F$55723,집계!F$1,추출!$M$2:$M$55723,집계!F$2,추출!$J$2:$J$55723,"&lt;="&amp;VLOOKUP(F$2,환경!$A$3:$B$8,2),추출!$Q$2:$Q$55723,"A")</f>
        <v>0</v>
      </c>
      <c r="G214" s="4">
        <f t="shared" ca="1" si="716"/>
        <v>52476</v>
      </c>
      <c r="H214" s="4">
        <f ca="1">SUMIFS(추출!$H$2:$H$55723,추출!$P$2:$P$55723,집계!$C214,추출!$D$2:$D$55723,집계!$D214,추출!$O$2:$O$55723,"정상*",추출!$F$2:$F$55723,집계!H$1,추출!$M$2:$M$55723,집계!H$2,추출!$J$2:$J$55723,"&lt;="&amp;VLOOKUP(H$2,환경!$A$3:$B$8,2),추출!$Q$2:$Q$55723,"A")</f>
        <v>33840</v>
      </c>
      <c r="I214" s="4">
        <f ca="1">SUMIFS(추출!$H$2:$H$55723,추출!$P$2:$P$55723,집계!$C214,추출!$D$2:$D$55723,집계!$D214,추출!$O$2:$O$55723,"정상*",추출!$F$2:$F$55723,집계!I$1,추출!$M$2:$M$55723,집계!I$2,추출!$J$2:$J$55723,"&lt;="&amp;VLOOKUP(I$2,환경!$A$3:$B$8,2),추출!$Q$2:$Q$55723,"A")</f>
        <v>0</v>
      </c>
      <c r="J214" s="4">
        <f t="shared" ca="1" si="717"/>
        <v>33840</v>
      </c>
      <c r="K214" s="25">
        <f t="shared" ca="1" si="718"/>
        <v>18636</v>
      </c>
      <c r="L214" s="4">
        <f ca="1">SUMIFS(추출!$H$2:$H$55723,추출!$P$2:$P$55723,집계!$C214,추출!$D$2:$D$55723,집계!$D214,추출!$O$2:$O$55723,"정상*",추출!$F$2:$F$55723,집계!L$1,추출!$M$2:$M$55723,집계!L$2,추출!$J$2:$J$55723,"&lt;="&amp;VLOOKUP(L$2,환경!$A$3:$B$8,2),추출!$Q$2:$Q$55723,"A")</f>
        <v>0</v>
      </c>
      <c r="M214" s="4">
        <f ca="1">SUMIFS(추출!$H$2:$H$55723,추출!$P$2:$P$55723,집계!$C214,추출!$D$2:$D$55723,집계!$D214,추출!$O$2:$O$55723,"정상*",추출!$F$2:$F$55723,집계!M$1,추출!$M$2:$M$55723,집계!M$2,추출!$J$2:$J$55723,"&lt;="&amp;VLOOKUP(M$2,환경!$A$3:$B$8,2),추출!$Q$2:$Q$55723,"A")</f>
        <v>0</v>
      </c>
      <c r="N214" s="4">
        <f t="shared" ca="1" si="719"/>
        <v>0</v>
      </c>
      <c r="O214" s="25">
        <f t="shared" ca="1" si="720"/>
        <v>52476</v>
      </c>
      <c r="P214" s="4">
        <f ca="1">SUMIFS(추출!$H$2:$H$55723,추출!$P$2:$P$55723,집계!$C214,추출!$D$2:$D$55723,집계!$D214,추출!$O$2:$O$55723,"정상*",추출!$F$2:$F$55723,집계!P$1,추출!$M$2:$M$55723,집계!P$2,추출!$J$2:$J$55723,"&lt;="&amp;VLOOKUP(P$2,환경!$A$3:$B$8,2),추출!$Q$2:$Q$55723,"A")</f>
        <v>0</v>
      </c>
      <c r="Q214" s="4">
        <f ca="1">SUMIFS(추출!$H$2:$H$55723,추출!$P$2:$P$55723,집계!$C214,추출!$D$2:$D$55723,집계!$D214,추출!$O$2:$O$55723,"정상*",추출!$F$2:$F$55723,집계!Q$1,추출!$M$2:$M$55723,집계!Q$2,추출!$J$2:$J$55723,"&lt;="&amp;VLOOKUP(Q$2,환경!$A$3:$B$8,2),추출!$Q$2:$Q$55723,"A")</f>
        <v>0</v>
      </c>
      <c r="R214" s="4">
        <f t="shared" ca="1" si="721"/>
        <v>0</v>
      </c>
      <c r="S214" s="25">
        <f t="shared" ca="1" si="722"/>
        <v>52476</v>
      </c>
      <c r="T214" s="4">
        <f ca="1">SUMIFS(추출!$H$2:$H$55723,추출!$P$2:$P$55723,집계!$C214,추출!$D$2:$D$55723,집계!$D214,추출!$O$2:$O$55723,"정상*",추출!$F$2:$F$55723,집계!T$1,추출!$M$2:$M$55723,집계!T$2,추출!$J$2:$J$55723,"&lt;="&amp;VLOOKUP(T$2,환경!$A$3:$B$8,2),추출!$Q$2:$Q$55723,"A")</f>
        <v>0</v>
      </c>
      <c r="U214" s="4">
        <f ca="1">SUMIFS(추출!$H$2:$H$55723,추출!$P$2:$P$55723,집계!$C214,추출!$D$2:$D$55723,집계!$D214,추출!$O$2:$O$55723,"정상*",추출!$F$2:$F$55723,집계!U$1,추출!$M$2:$M$55723,집계!U$2,추출!$J$2:$J$55723,"&lt;="&amp;VLOOKUP(U$2,환경!$A$3:$B$8,2),추출!$Q$2:$Q$55723,"A")</f>
        <v>0</v>
      </c>
      <c r="V214" s="4">
        <f t="shared" ca="1" si="723"/>
        <v>0</v>
      </c>
      <c r="W214" s="25">
        <f t="shared" ca="1" si="724"/>
        <v>52476</v>
      </c>
      <c r="X214" s="4">
        <f ca="1">SUMIFS(추출!$H$2:$H$55723,추출!$P$2:$P$55723,집계!$C214,추출!$D$2:$D$55723,집계!$D214,추출!$O$2:$O$55723,"유지*",추출!$F$2:$F$55723,집계!X$1,추출!$M$2:$M$55723,집계!X$2,추출!$J$2:$J$55723,"&lt;="&amp;VLOOKUP(X$2,환경!$A$3:$B$8,2),추출!$Q$2:$Q$55723,"B")</f>
        <v>52476</v>
      </c>
      <c r="Y214" s="4">
        <f ca="1">SUMIFS(추출!$H$2:$H$55723,추출!$P$2:$P$55723,집계!$C214,추출!$D$2:$D$55723,집계!$D214,추출!$O$2:$O$55723,"유지*",추출!$F$2:$F$55723,집계!Y$1,추출!$M$2:$M$55723,집계!Y$2,추출!$J$2:$J$55723,"&lt;="&amp;VLOOKUP(Y$2,환경!$A$3:$B$8,2),추출!$Q$2:$Q$55723,"B")</f>
        <v>0</v>
      </c>
      <c r="Z214" s="4">
        <f t="shared" ca="1" si="725"/>
        <v>52476</v>
      </c>
      <c r="AA214" s="25">
        <f t="shared" ca="1" si="715"/>
        <v>0</v>
      </c>
      <c r="AB214" s="4">
        <f ca="1">SUMIFS(추출!$H$2:$H$55723,추출!$P$2:$P$55723,집계!$C214,추출!$D$2:$D$55723,집계!$D214,추출!$O$2:$O$55723,"정상*",추출!$F$2:$F$55723,집계!AB$1,추출!$M$2:$M$55723,집계!AB$2,추출!$J$2:$J$55723,"&lt;="&amp;VLOOKUP(AB$2,환경!$A$3:$B$8,2),추출!$Q$2:$Q$55723,"A")</f>
        <v>0</v>
      </c>
      <c r="AC214" s="4">
        <f ca="1">SUMIFS(추출!$H$2:$H$55723,추출!$P$2:$P$55723,집계!$C214,추출!$D$2:$D$55723,집계!$D214,추출!$O$2:$O$55723,"정상*",추출!$F$2:$F$55723,집계!AC$1,추출!$M$2:$M$55723,집계!AC$2,추출!$J$2:$J$55723,"&lt;="&amp;VLOOKUP(AC$2,환경!$A$3:$B$8,2),추출!$Q$2:$Q$55723,"A")</f>
        <v>0</v>
      </c>
      <c r="AD214" s="4">
        <f t="shared" ca="1" si="714"/>
        <v>0</v>
      </c>
      <c r="AE214" s="25">
        <f t="shared" ca="1" si="598"/>
        <v>52476</v>
      </c>
    </row>
  </sheetData>
  <autoFilter ref="A1:AE214"/>
  <sortState ref="A3:M146">
    <sortCondition ref="A2"/>
    <sortCondition ref="B2"/>
  </sortState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28"/>
  <sheetViews>
    <sheetView topLeftCell="A7" workbookViewId="0">
      <selection activeCell="B19" sqref="B19"/>
    </sheetView>
  </sheetViews>
  <sheetFormatPr defaultRowHeight="17.399999999999999"/>
  <cols>
    <col min="5" max="5" width="32.09765625" customWidth="1"/>
  </cols>
  <sheetData>
    <row r="2" spans="1:5">
      <c r="A2" t="s">
        <v>397</v>
      </c>
    </row>
    <row r="4" spans="1:5">
      <c r="A4" t="s">
        <v>307</v>
      </c>
    </row>
    <row r="5" spans="1:5">
      <c r="B5" t="s">
        <v>398</v>
      </c>
    </row>
    <row r="6" spans="1:5" s="2" customFormat="1">
      <c r="C6" s="46" t="s">
        <v>384</v>
      </c>
    </row>
    <row r="7" spans="1:5">
      <c r="C7" s="25" t="s">
        <v>308</v>
      </c>
      <c r="D7" s="25" t="s">
        <v>309</v>
      </c>
      <c r="E7" s="25" t="s">
        <v>316</v>
      </c>
    </row>
    <row r="8" spans="1:5">
      <c r="C8" s="25" t="s">
        <v>311</v>
      </c>
      <c r="D8" s="25" t="s">
        <v>310</v>
      </c>
      <c r="E8" s="196" t="s">
        <v>400</v>
      </c>
    </row>
    <row r="9" spans="1:5">
      <c r="C9" s="25" t="s">
        <v>311</v>
      </c>
      <c r="D9" s="25" t="s">
        <v>312</v>
      </c>
      <c r="E9" s="196"/>
    </row>
    <row r="10" spans="1:5">
      <c r="C10" s="25" t="s">
        <v>311</v>
      </c>
      <c r="D10" s="25" t="s">
        <v>313</v>
      </c>
      <c r="E10" s="196"/>
    </row>
    <row r="11" spans="1:5">
      <c r="C11" s="25" t="s">
        <v>311</v>
      </c>
      <c r="D11" s="25" t="s">
        <v>314</v>
      </c>
      <c r="E11" s="196"/>
    </row>
    <row r="12" spans="1:5" s="2" customFormat="1">
      <c r="C12" s="2" t="s">
        <v>317</v>
      </c>
    </row>
    <row r="13" spans="1:5">
      <c r="B13" t="s">
        <v>399</v>
      </c>
    </row>
    <row r="14" spans="1:5" s="2" customFormat="1">
      <c r="C14" s="46" t="s">
        <v>385</v>
      </c>
    </row>
    <row r="15" spans="1:5" s="2" customFormat="1">
      <c r="C15" s="25" t="s">
        <v>308</v>
      </c>
      <c r="D15" s="25" t="s">
        <v>54</v>
      </c>
      <c r="E15" s="25" t="s">
        <v>386</v>
      </c>
    </row>
    <row r="16" spans="1:5" s="2" customFormat="1"/>
    <row r="17" spans="1:5">
      <c r="B17" t="s">
        <v>401</v>
      </c>
    </row>
    <row r="18" spans="1:5">
      <c r="C18" t="s">
        <v>416</v>
      </c>
    </row>
    <row r="19" spans="1:5">
      <c r="C19" t="s">
        <v>315</v>
      </c>
    </row>
    <row r="20" spans="1:5">
      <c r="C20" s="199" t="s">
        <v>406</v>
      </c>
      <c r="D20" s="25" t="s">
        <v>402</v>
      </c>
      <c r="E20" s="25" t="s">
        <v>403</v>
      </c>
    </row>
    <row r="21" spans="1:5">
      <c r="C21" s="200"/>
      <c r="D21" s="25" t="s">
        <v>404</v>
      </c>
      <c r="E21" s="25" t="s">
        <v>405</v>
      </c>
    </row>
    <row r="22" spans="1:5" s="2" customFormat="1">
      <c r="C22" s="200"/>
      <c r="D22" s="25" t="s">
        <v>417</v>
      </c>
      <c r="E22" s="25" t="s">
        <v>417</v>
      </c>
    </row>
    <row r="23" spans="1:5" s="2" customFormat="1">
      <c r="C23" s="200"/>
      <c r="D23" s="25" t="s">
        <v>418</v>
      </c>
      <c r="E23" s="25" t="s">
        <v>420</v>
      </c>
    </row>
    <row r="24" spans="1:5" s="2" customFormat="1">
      <c r="C24" s="201"/>
      <c r="D24" s="25" t="s">
        <v>419</v>
      </c>
      <c r="E24" s="25" t="s">
        <v>421</v>
      </c>
    </row>
    <row r="25" spans="1:5" s="2" customFormat="1">
      <c r="C25" s="197" t="s">
        <v>407</v>
      </c>
      <c r="D25" s="198"/>
      <c r="E25" s="25" t="s">
        <v>408</v>
      </c>
    </row>
    <row r="26" spans="1:5" s="2" customFormat="1">
      <c r="C26" s="197" t="s">
        <v>409</v>
      </c>
      <c r="D26" s="198"/>
      <c r="E26" s="25" t="s">
        <v>410</v>
      </c>
    </row>
    <row r="27" spans="1:5">
      <c r="A27" s="46" t="s">
        <v>318</v>
      </c>
    </row>
    <row r="28" spans="1:5">
      <c r="B28" t="s">
        <v>319</v>
      </c>
    </row>
  </sheetData>
  <mergeCells count="4">
    <mergeCell ref="E8:E11"/>
    <mergeCell ref="C25:D25"/>
    <mergeCell ref="C26:D26"/>
    <mergeCell ref="C20:C24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zoomScale="90" zoomScaleNormal="90" workbookViewId="0">
      <selection activeCell="R12" sqref="R12"/>
    </sheetView>
  </sheetViews>
  <sheetFormatPr defaultRowHeight="17.399999999999999"/>
  <cols>
    <col min="1" max="1" width="2.59765625" customWidth="1"/>
    <col min="2" max="2" width="13.09765625" bestFit="1" customWidth="1"/>
    <col min="4" max="4" width="6.296875" customWidth="1"/>
    <col min="5" max="5" width="10.09765625" style="2" customWidth="1"/>
    <col min="6" max="6" width="9" style="2"/>
    <col min="7" max="7" width="6.796875" customWidth="1"/>
    <col min="8" max="8" width="14.19921875" customWidth="1"/>
    <col min="9" max="9" width="8.69921875" customWidth="1"/>
    <col min="10" max="10" width="6.69921875" customWidth="1"/>
    <col min="11" max="11" width="5.19921875" customWidth="1"/>
    <col min="12" max="12" width="12" customWidth="1"/>
    <col min="13" max="13" width="10.09765625" customWidth="1"/>
    <col min="14" max="14" width="11.296875" customWidth="1"/>
    <col min="15" max="15" width="11" customWidth="1"/>
  </cols>
  <sheetData>
    <row r="1" spans="1:16" s="2" customFormat="1" ht="5.25" customHeight="1" thickBot="1"/>
    <row r="2" spans="1:16" ht="18" thickBot="1">
      <c r="A2" s="65">
        <v>10</v>
      </c>
      <c r="B2" s="202" t="str">
        <f>"실적상위 " &amp;$A$2 &amp; "人"</f>
        <v>실적상위 10人</v>
      </c>
      <c r="C2" s="203"/>
      <c r="D2" s="204"/>
      <c r="E2" s="205" t="str">
        <f>"전월대비 상승 " &amp;$A$2 &amp; "人"</f>
        <v>전월대비 상승 10人</v>
      </c>
      <c r="F2" s="206"/>
      <c r="G2" s="207"/>
      <c r="H2" s="208" t="str">
        <f>"전월대비 하락 " &amp;$A$2 &amp; "人"</f>
        <v>전월대비 하락 10人</v>
      </c>
      <c r="I2" s="209"/>
      <c r="J2" s="210"/>
      <c r="L2" s="105" t="s">
        <v>483</v>
      </c>
      <c r="M2" s="111" t="s">
        <v>655</v>
      </c>
      <c r="N2" s="106" t="s">
        <v>484</v>
      </c>
      <c r="O2" s="110" t="e">
        <f ca="1">OFFSET(환경!AD21,MATCH(M2,환경!AE21:AE26,0)-1,0)</f>
        <v>#N/A</v>
      </c>
      <c r="P2" s="2"/>
    </row>
    <row r="3" spans="1:16" ht="18" thickBot="1">
      <c r="B3" s="66" t="s">
        <v>394</v>
      </c>
      <c r="C3" s="67" t="s">
        <v>395</v>
      </c>
      <c r="D3" s="68" t="s">
        <v>396</v>
      </c>
      <c r="E3" s="66" t="s">
        <v>255</v>
      </c>
      <c r="F3" s="67" t="s">
        <v>395</v>
      </c>
      <c r="G3" s="68" t="s">
        <v>396</v>
      </c>
      <c r="H3" s="66" t="s">
        <v>411</v>
      </c>
      <c r="I3" s="67" t="s">
        <v>412</v>
      </c>
      <c r="J3" s="68" t="s">
        <v>413</v>
      </c>
      <c r="L3" s="107" t="s">
        <v>481</v>
      </c>
      <c r="M3" s="109">
        <f ca="1">SUM(M4:M17)</f>
        <v>0</v>
      </c>
      <c r="N3" s="108" t="s">
        <v>482</v>
      </c>
      <c r="O3" s="114">
        <f ca="1">SUM(O4:O17)</f>
        <v>0</v>
      </c>
      <c r="P3" s="115">
        <f ca="1">M3+O3</f>
        <v>0</v>
      </c>
    </row>
    <row r="4" spans="1:16" s="2" customFormat="1">
      <c r="A4" s="74">
        <f>IF(ROW(B4)-3&lt;=$A$2,ROW(B4)-3,"")</f>
        <v>1</v>
      </c>
      <c r="B4" s="161" t="str">
        <f ca="1">IF(D4&gt;0,IFERROR(INDEX(집계!$C$3:$C$1062,MATCH(인별!D4,집계!$G$3:$G$1062,0)),""),"")</f>
        <v>엠피메트로</v>
      </c>
      <c r="C4" s="162" t="str">
        <f ca="1">IF(D4&gt;0,IFERROR(INDEX(집계!$D$3:$D$1062,MATCH(인별!D4,집계!$G$3:$G$1062,0)),""),"")</f>
        <v>김묘정</v>
      </c>
      <c r="D4" s="163">
        <f t="array" aca="1" ref="D4" ca="1">IFERROR(LARGE(IF(집계!$B$3:$B$1062="직영",집계!$G$3:$G$1062),A4),"")</f>
        <v>729355</v>
      </c>
      <c r="E4" s="161" t="str">
        <f ca="1">IF(G4&gt;0,IFERROR(INDEX(집계!$C$3:$C$1062,MATCH(인별!G4,집계!$K$3:$K$1062,0)),""),"")</f>
        <v>엠피성공</v>
      </c>
      <c r="F4" s="162" t="str">
        <f ca="1">IF(G4&gt;0,IFERROR(INDEX(집계!$D$3:$D$1062,MATCH(인별!G4,집계!$K$3:$K$1062,0)),""),"")</f>
        <v>최선희</v>
      </c>
      <c r="G4" s="163">
        <f t="array" aca="1" ref="G4" ca="1">IFERROR(LARGE(IF(집계!$B$3:$B$1062="직영",집계!$K$3:$K$1062),A4),"")</f>
        <v>568115</v>
      </c>
      <c r="H4" s="161" t="str">
        <f ca="1">IF(J4&lt;0,IFERROR(INDEX(집계!$C$3:$C$1062,MATCH(인별!J4,집계!$K$3:$K$1062,0)),""),"")</f>
        <v>엠피송내</v>
      </c>
      <c r="I4" s="162" t="str">
        <f ca="1">IF(J4&lt;0,IFERROR(INDEX(집계!$D$3:$D$1062,MATCH(인별!J4,집계!$K$3:$K$1062,0)),""),"")</f>
        <v>이광인</v>
      </c>
      <c r="J4" s="163">
        <f t="array" aca="1" ref="J4" ca="1">IFERROR(SMALL(IF(집계!$B$3:$B$1062="직영",집계!$K$3:$K$1062),A4),"")</f>
        <v>-552223</v>
      </c>
      <c r="L4" s="112" t="s">
        <v>470</v>
      </c>
      <c r="M4" s="103">
        <f ca="1">SUMIFS(추출!$H$2:$H$5723,추출!$E$2:$E$5723,인별!L4,추출!$Q$2:$Q$5723,"A",추출!$O$2:$O$5723,"정상*",추출!$M$2:$M$5723,$O$2)</f>
        <v>0</v>
      </c>
      <c r="N4" s="112" t="s">
        <v>468</v>
      </c>
      <c r="O4" s="103">
        <f ca="1">SUMIFS(추출!$H$2:$H$5723,추출!$E$2:$E$5723,인별!N4,추출!$Q$2:$Q$5723,"A",추출!$O$2:$O$5723,"정상*",추출!$M$2:$M$5723,$O$2)</f>
        <v>0</v>
      </c>
    </row>
    <row r="5" spans="1:16" s="2" customFormat="1">
      <c r="A5" s="74">
        <f t="shared" ref="A5:A23" si="0">IF(ROW(B5)-3&lt;=$A$2,ROW(B5)-3,"")</f>
        <v>2</v>
      </c>
      <c r="B5" s="161" t="str">
        <f ca="1">IF(D5&gt;0,IFERROR(INDEX(집계!$C$3:$C$1062,MATCH(인별!D5,집계!$G$3:$G$1062,0)),""),"")</f>
        <v>엠피성공</v>
      </c>
      <c r="C5" s="162" t="str">
        <f ca="1">IF(D5&gt;0,IFERROR(INDEX(집계!$D$3:$D$1062,MATCH(인별!D5,집계!$G$3:$G$1062,0)),""),"")</f>
        <v>최선희</v>
      </c>
      <c r="D5" s="163">
        <f t="array" aca="1" ref="D5" ca="1">IFERROR(LARGE(IF(집계!$B$3:$B$1062="직영",집계!$G$3:$G$1062),A5),"")</f>
        <v>583115</v>
      </c>
      <c r="E5" s="161" t="str">
        <f ca="1">IF(G5&gt;0,IFERROR(INDEX(집계!$C$3:$C$1062,MATCH(인별!G5,집계!$K$3:$K$1062,0)),""),"")</f>
        <v>엠피의정부</v>
      </c>
      <c r="F5" s="162" t="str">
        <f ca="1">IF(G5&gt;0,IFERROR(INDEX(집계!$D$3:$D$1062,MATCH(인별!G5,집계!$K$3:$K$1062,0)),""),"")</f>
        <v>염경분</v>
      </c>
      <c r="G5" s="163">
        <f t="array" aca="1" ref="G5" ca="1">IFERROR(LARGE(IF(집계!$B$3:$B$1062="직영",집계!$K$3:$K$1062),A5),"")</f>
        <v>523422</v>
      </c>
      <c r="H5" s="161" t="str">
        <f ca="1">IF(J5&lt;0,IFERROR(INDEX(집계!$C$3:$C$1062,MATCH(인별!J5,집계!$K$3:$K$1062,0)),""),"")</f>
        <v>HL</v>
      </c>
      <c r="I5" s="162" t="str">
        <f ca="1">IF(J5&lt;0,IFERROR(INDEX(집계!$D$3:$D$1062,MATCH(인별!J5,집계!$K$3:$K$1062,0)),""),"")</f>
        <v>이종선</v>
      </c>
      <c r="J5" s="163">
        <f t="array" aca="1" ref="J5" ca="1">IFERROR(SMALL(IF(집계!$B$3:$B$1062="직영",집계!$K$3:$K$1062),A5),"")</f>
        <v>-303807</v>
      </c>
      <c r="L5" s="113" t="s">
        <v>460</v>
      </c>
      <c r="M5" s="103">
        <f ca="1">SUMIFS(추출!$H$2:$H$5723,추출!$E$2:$E$5723,인별!L5,추출!$Q$2:$Q$5723,"A",추출!$O$2:$O$5723,"정상*",추출!$M$2:$M$5723,$O$2)</f>
        <v>0</v>
      </c>
      <c r="N5" s="113" t="s">
        <v>478</v>
      </c>
      <c r="O5" s="103">
        <f ca="1">SUMIFS(추출!$H$2:$H$5723,추출!$E$2:$E$5723,인별!N5,추출!$Q$2:$Q$5723,"A",추출!$O$2:$O$5723,"정상*",추출!$M$2:$M$5723,$O$2)</f>
        <v>0</v>
      </c>
    </row>
    <row r="6" spans="1:16" s="2" customFormat="1">
      <c r="A6" s="74">
        <f t="shared" si="0"/>
        <v>3</v>
      </c>
      <c r="B6" s="161" t="str">
        <f ca="1">IF(D6&gt;0,IFERROR(INDEX(집계!$C$3:$C$1062,MATCH(인별!D6,집계!$G$3:$G$1062,0)),""),"")</f>
        <v>엠피성공</v>
      </c>
      <c r="C6" s="162" t="str">
        <f ca="1">IF(D6&gt;0,IFERROR(INDEX(집계!$D$3:$D$1062,MATCH(인별!D6,집계!$G$3:$G$1062,0)),""),"")</f>
        <v>전용순</v>
      </c>
      <c r="D6" s="163">
        <f t="array" aca="1" ref="D6" ca="1">IFERROR(LARGE(IF(집계!$B$3:$B$1062="직영",집계!$G$3:$G$1062),A6),"")</f>
        <v>572533</v>
      </c>
      <c r="E6" s="161" t="str">
        <f ca="1">IF(G6&gt;0,IFERROR(INDEX(집계!$C$3:$C$1062,MATCH(인별!G6,집계!$K$3:$K$1062,0)),""),"")</f>
        <v>엠피성공</v>
      </c>
      <c r="F6" s="162" t="str">
        <f ca="1">IF(G6&gt;0,IFERROR(INDEX(집계!$D$3:$D$1062,MATCH(인별!G6,집계!$K$3:$K$1062,0)),""),"")</f>
        <v>전용순</v>
      </c>
      <c r="G6" s="163">
        <f t="array" aca="1" ref="G6" ca="1">IFERROR(LARGE(IF(집계!$B$3:$B$1062="직영",집계!$K$3:$K$1062),A6),"")</f>
        <v>502433</v>
      </c>
      <c r="H6" s="161" t="str">
        <f ca="1">IF(J6&lt;0,IFERROR(INDEX(집계!$C$3:$C$1062,MATCH(인별!J6,집계!$K$3:$K$1062,0)),""),"")</f>
        <v>엠피의정부</v>
      </c>
      <c r="I6" s="162" t="str">
        <f ca="1">IF(J6&lt;0,IFERROR(INDEX(집계!$D$3:$D$1062,MATCH(인별!J6,집계!$K$3:$K$1062,0)),""),"")</f>
        <v>윤달영</v>
      </c>
      <c r="J6" s="163">
        <f t="array" aca="1" ref="J6" ca="1">IFERROR(SMALL(IF(집계!$B$3:$B$1062="직영",집계!$K$3:$K$1062),A6),"")</f>
        <v>-292935</v>
      </c>
      <c r="L6" s="113" t="s">
        <v>462</v>
      </c>
      <c r="M6" s="103">
        <f ca="1">SUMIFS(추출!$H$2:$H$5723,추출!$E$2:$E$5723,인별!L6,추출!$Q$2:$Q$5723,"A",추출!$O$2:$O$5723,"정상*",추출!$M$2:$M$5723,$O$2)</f>
        <v>0</v>
      </c>
      <c r="N6" s="113" t="s">
        <v>473</v>
      </c>
      <c r="O6" s="103">
        <f ca="1">SUMIFS(추출!$H$2:$H$5723,추출!$E$2:$E$5723,인별!N6,추출!$Q$2:$Q$5723,"A",추출!$O$2:$O$5723,"정상*",추출!$M$2:$M$5723,$O$2)</f>
        <v>0</v>
      </c>
    </row>
    <row r="7" spans="1:16" s="2" customFormat="1">
      <c r="A7" s="74">
        <f t="shared" si="0"/>
        <v>4</v>
      </c>
      <c r="B7" s="164" t="str">
        <f ca="1">IF(D7&gt;0,IFERROR(INDEX(집계!$C$3:$C$1062,MATCH(인별!D7,집계!$G$3:$G$1062,0)),""),"")</f>
        <v>엠피의정부</v>
      </c>
      <c r="C7" s="165" t="str">
        <f ca="1">IF(D7&gt;0,IFERROR(INDEX(집계!$D$3:$D$1062,MATCH(인별!D7,집계!$G$3:$G$1062,0)),""),"")</f>
        <v>염경분</v>
      </c>
      <c r="D7" s="166">
        <f t="array" aca="1" ref="D7" ca="1">IFERROR(LARGE(IF(집계!$B$3:$B$1062="직영",집계!$G$3:$G$1062),A7),"")</f>
        <v>523422</v>
      </c>
      <c r="E7" s="161" t="str">
        <f ca="1">IF(G7&gt;0,IFERROR(INDEX(집계!$C$3:$C$1062,MATCH(인별!G7,집계!$K$3:$K$1062,0)),""),"")</f>
        <v>엠피메트로</v>
      </c>
      <c r="F7" s="162" t="str">
        <f ca="1">IF(G7&gt;0,IFERROR(INDEX(집계!$D$3:$D$1062,MATCH(인별!G7,집계!$K$3:$K$1062,0)),""),"")</f>
        <v>김묘정</v>
      </c>
      <c r="G7" s="163">
        <f t="array" aca="1" ref="G7" ca="1">IFERROR(LARGE(IF(집계!$B$3:$B$1062="직영",집계!$K$3:$K$1062),A7),"")</f>
        <v>303100</v>
      </c>
      <c r="H7" s="161" t="str">
        <f ca="1">IF(J7&lt;0,IFERROR(INDEX(집계!$C$3:$C$1062,MATCH(인별!J7,집계!$K$3:$K$1062,0)),""),"")</f>
        <v>엠피송내</v>
      </c>
      <c r="I7" s="162" t="str">
        <f ca="1">IF(J7&lt;0,IFERROR(INDEX(집계!$D$3:$D$1062,MATCH(인별!J7,집계!$K$3:$K$1062,0)),""),"")</f>
        <v>이선영</v>
      </c>
      <c r="J7" s="163">
        <f t="array" aca="1" ref="J7" ca="1">IFERROR(SMALL(IF(집계!$B$3:$B$1062="직영",집계!$K$3:$K$1062),A7),"")</f>
        <v>-232100</v>
      </c>
      <c r="L7" s="168" t="s">
        <v>488</v>
      </c>
      <c r="M7" s="167">
        <f ca="1">SUMIFS(추출!$H$2:$H$5723,추출!$E$2:$E$5723,인별!L7,추출!$Q$2:$Q$5723,"A",추출!$O$2:$O$5723,"정상*",추출!$M$2:$M$5723,$O$2)</f>
        <v>0</v>
      </c>
      <c r="N7" s="113" t="s">
        <v>476</v>
      </c>
      <c r="O7" s="103">
        <f ca="1">SUMIFS(추출!$H$2:$H$5723,추출!$E$2:$E$5723,인별!N7,추출!$Q$2:$Q$5723,"A",추출!$O$2:$O$5723,"정상*",추출!$M$2:$M$5723,$O$2)</f>
        <v>0</v>
      </c>
    </row>
    <row r="8" spans="1:16">
      <c r="A8" s="74">
        <f t="shared" si="0"/>
        <v>5</v>
      </c>
      <c r="B8" s="164" t="str">
        <f ca="1">IF(D8&gt;0,IFERROR(INDEX(집계!$C$3:$C$1062,MATCH(인별!D8,집계!$G$3:$G$1062,0)),""),"")</f>
        <v>엠피여주</v>
      </c>
      <c r="C8" s="165" t="str">
        <f ca="1">IF(D8&gt;0,IFERROR(INDEX(집계!$D$3:$D$1062,MATCH(인별!D8,집계!$G$3:$G$1062,0)),""),"")</f>
        <v>장인순</v>
      </c>
      <c r="D8" s="166">
        <f t="array" aca="1" ref="D8" ca="1">IFERROR(LARGE(IF(집계!$B$3:$B$1062="직영",집계!$G$3:$G$1062),A8),"")</f>
        <v>422540</v>
      </c>
      <c r="E8" s="161" t="str">
        <f ca="1">IF(G8&gt;0,IFERROR(INDEX(집계!$C$3:$C$1062,MATCH(인별!G8,집계!$K$3:$K$1062,0)),""),"")</f>
        <v>엠피성공</v>
      </c>
      <c r="F8" s="162" t="str">
        <f ca="1">IF(G8&gt;0,IFERROR(INDEX(집계!$D$3:$D$1062,MATCH(인별!G8,집계!$K$3:$K$1062,0)),""),"")</f>
        <v>유병남</v>
      </c>
      <c r="G8" s="163">
        <f t="array" aca="1" ref="G8" ca="1">IFERROR(LARGE(IF(집계!$B$3:$B$1062="직영",집계!$K$3:$K$1062),A8),"")</f>
        <v>248141</v>
      </c>
      <c r="H8" s="161" t="str">
        <f ca="1">IF(J8&lt;0,IFERROR(INDEX(집계!$C$3:$C$1062,MATCH(인별!J8,집계!$K$3:$K$1062,0)),""),"")</f>
        <v>엠피송내</v>
      </c>
      <c r="I8" s="162" t="str">
        <f ca="1">IF(J8&lt;0,IFERROR(INDEX(집계!$D$3:$D$1062,MATCH(인별!J8,집계!$K$3:$K$1062,0)),""),"")</f>
        <v>윤상례</v>
      </c>
      <c r="J8" s="163">
        <f t="array" aca="1" ref="J8" ca="1">IFERROR(SMALL(IF(집계!$B$3:$B$1062="직영",집계!$K$3:$K$1062),A8),"")</f>
        <v>-209491</v>
      </c>
      <c r="L8" s="168" t="s">
        <v>648</v>
      </c>
      <c r="M8" s="167">
        <f ca="1">SUMIFS(추출!$H$2:$H$5723,추출!$E$2:$E$5723,인별!L8,추출!$Q$2:$Q$5723,"A",추출!$O$2:$O$5723,"정상*",추출!$M$2:$M$5723,$O$2)</f>
        <v>0</v>
      </c>
      <c r="N8" s="113" t="s">
        <v>477</v>
      </c>
      <c r="O8" s="103">
        <f ca="1">SUMIFS(추출!$H$2:$H$5723,추출!$E$2:$E$5723,인별!N8,추출!$Q$2:$Q$5723,"A",추출!$O$2:$O$5723,"정상*",추출!$M$2:$M$5723,$O$2)</f>
        <v>0</v>
      </c>
    </row>
    <row r="9" spans="1:16">
      <c r="A9" s="74">
        <f t="shared" si="0"/>
        <v>6</v>
      </c>
      <c r="B9" s="164" t="str">
        <f ca="1">IF(D9&gt;0,IFERROR(INDEX(집계!$C$3:$C$1062,MATCH(인별!D9,집계!$G$3:$G$1062,0)),""),"")</f>
        <v>엠피송내</v>
      </c>
      <c r="C9" s="165" t="str">
        <f ca="1">IF(D9&gt;0,IFERROR(INDEX(집계!$D$3:$D$1062,MATCH(인별!D9,집계!$G$3:$G$1062,0)),""),"")</f>
        <v>정인란</v>
      </c>
      <c r="D9" s="166">
        <f t="array" aca="1" ref="D9" ca="1">IFERROR(LARGE(IF(집계!$B$3:$B$1062="직영",집계!$G$3:$G$1062),A9),"")</f>
        <v>400786</v>
      </c>
      <c r="E9" s="161" t="str">
        <f ca="1">IF(G9&gt;0,IFERROR(INDEX(집계!$C$3:$C$1062,MATCH(인별!G9,집계!$K$3:$K$1062,0)),""),"")</f>
        <v>엠피의정부</v>
      </c>
      <c r="F9" s="162" t="str">
        <f ca="1">IF(G9&gt;0,IFERROR(INDEX(집계!$D$3:$D$1062,MATCH(인별!G9,집계!$K$3:$K$1062,0)),""),"")</f>
        <v>채경미</v>
      </c>
      <c r="G9" s="163">
        <f t="array" aca="1" ref="G9" ca="1">IFERROR(LARGE(IF(집계!$B$3:$B$1062="직영",집계!$K$3:$K$1062),A9),"")</f>
        <v>236188</v>
      </c>
      <c r="H9" s="161" t="str">
        <f ca="1">IF(J9&lt;0,IFERROR(INDEX(집계!$C$3:$C$1062,MATCH(인별!J9,집계!$K$3:$K$1062,0)),""),"")</f>
        <v>엠피송내</v>
      </c>
      <c r="I9" s="162" t="str">
        <f ca="1">IF(J9&lt;0,IFERROR(INDEX(집계!$D$3:$D$1062,MATCH(인별!J9,집계!$K$3:$K$1062,0)),""),"")</f>
        <v>임서윤</v>
      </c>
      <c r="J9" s="163">
        <f t="array" aca="1" ref="J9" ca="1">IFERROR(SMALL(IF(집계!$B$3:$B$1062="직영",집계!$K$3:$K$1062),A9),"")</f>
        <v>-151429</v>
      </c>
      <c r="L9" s="113" t="s">
        <v>603</v>
      </c>
      <c r="M9" s="103">
        <f ca="1">SUMIFS(추출!$H$2:$H$5723,추출!$E$2:$E$5723,인별!L9,추출!$Q$2:$Q$5723,"A",추출!$O$2:$O$5723,"정상*",추출!$M$2:$M$5723,$O$2)</f>
        <v>0</v>
      </c>
      <c r="N9" s="113" t="s">
        <v>472</v>
      </c>
      <c r="O9" s="103">
        <f ca="1">SUMIFS(추출!$H$2:$H$5723,추출!$E$2:$E$5723,인별!N9,추출!$Q$2:$Q$5723,"A",추출!$O$2:$O$5723,"정상*",추출!$M$2:$M$5723,$O$2)</f>
        <v>0</v>
      </c>
    </row>
    <row r="10" spans="1:16">
      <c r="A10" s="74">
        <f t="shared" si="0"/>
        <v>7</v>
      </c>
      <c r="B10" s="164" t="str">
        <f ca="1">IF(D10&gt;0,IFERROR(INDEX(집계!$C$3:$C$1062,MATCH(인별!D10,집계!$G$3:$G$1062,0)),""),"")</f>
        <v>엠피의정부</v>
      </c>
      <c r="C10" s="165" t="str">
        <f ca="1">IF(D10&gt;0,IFERROR(INDEX(집계!$D$3:$D$1062,MATCH(인별!D10,집계!$G$3:$G$1062,0)),""),"")</f>
        <v>박영미</v>
      </c>
      <c r="D10" s="166">
        <f t="array" aca="1" ref="D10" ca="1">IFERROR(LARGE(IF(집계!$B$3:$B$1062="직영",집계!$G$3:$G$1062),A10),"")</f>
        <v>372884</v>
      </c>
      <c r="E10" s="161" t="str">
        <f ca="1">IF(G10&gt;0,IFERROR(INDEX(집계!$C$3:$C$1062,MATCH(인별!G10,집계!$K$3:$K$1062,0)),""),"")</f>
        <v>엠피여주</v>
      </c>
      <c r="F10" s="162" t="str">
        <f ca="1">IF(G10&gt;0,IFERROR(INDEX(집계!$D$3:$D$1062,MATCH(인별!G10,집계!$K$3:$K$1062,0)),""),"")</f>
        <v>장인순</v>
      </c>
      <c r="G10" s="163">
        <f t="array" aca="1" ref="G10" ca="1">IFERROR(LARGE(IF(집계!$B$3:$B$1062="직영",집계!$K$3:$K$1062),A10),"")</f>
        <v>220633</v>
      </c>
      <c r="H10" s="161" t="str">
        <f ca="1">IF(J10&lt;0,IFERROR(INDEX(집계!$C$3:$C$1062,MATCH(인별!J10,집계!$K$3:$K$1062,0)),""),"")</f>
        <v>엠피송내</v>
      </c>
      <c r="I10" s="162" t="str">
        <f ca="1">IF(J10&lt;0,IFERROR(INDEX(집계!$D$3:$D$1062,MATCH(인별!J10,집계!$K$3:$K$1062,0)),""),"")</f>
        <v>이현자</v>
      </c>
      <c r="J10" s="163">
        <f t="array" aca="1" ref="J10" ca="1">IFERROR(SMALL(IF(집계!$B$3:$B$1062="직영",집계!$K$3:$K$1062),A10),"")</f>
        <v>-131873</v>
      </c>
      <c r="L10" s="113" t="s">
        <v>602</v>
      </c>
      <c r="M10" s="103">
        <f ca="1">SUMIFS(추출!$H$2:$H$5723,추출!$E$2:$E$5723,인별!L10,추출!$Q$2:$Q$5723,"A",추출!$O$2:$O$5723,"정상*",추출!$M$2:$M$5723,$O$2)</f>
        <v>0</v>
      </c>
      <c r="N10" s="113" t="s">
        <v>471</v>
      </c>
      <c r="O10" s="103">
        <f ca="1">SUMIFS(추출!$H$2:$H$5723,추출!$E$2:$E$5723,인별!N10,추출!$Q$2:$Q$5723,"A",추출!$O$2:$O$5723,"정상*",추출!$M$2:$M$5723,$O$2)</f>
        <v>0</v>
      </c>
    </row>
    <row r="11" spans="1:16">
      <c r="A11" s="74">
        <f t="shared" si="0"/>
        <v>8</v>
      </c>
      <c r="B11" s="164" t="str">
        <f ca="1">IF(D11&gt;0,IFERROR(INDEX(집계!$C$3:$C$1062,MATCH(인별!D11,집계!$G$3:$G$1062,0)),""),"")</f>
        <v>엠피성공</v>
      </c>
      <c r="C11" s="165" t="str">
        <f ca="1">IF(D11&gt;0,IFERROR(INDEX(집계!$D$3:$D$1062,MATCH(인별!D11,집계!$G$3:$G$1062,0)),""),"")</f>
        <v>유병남</v>
      </c>
      <c r="D11" s="166">
        <f t="array" aca="1" ref="D11" ca="1">IFERROR(LARGE(IF(집계!$B$3:$B$1062="직영",집계!$G$3:$G$1062),A11),"")</f>
        <v>323668</v>
      </c>
      <c r="E11" s="161" t="str">
        <f ca="1">IF(G11&gt;0,IFERROR(INDEX(집계!$C$3:$C$1062,MATCH(인별!G11,집계!$K$3:$K$1062,0)),""),"")</f>
        <v>엠피의정부</v>
      </c>
      <c r="F11" s="162" t="str">
        <f ca="1">IF(G11&gt;0,IFERROR(INDEX(집계!$D$3:$D$1062,MATCH(인별!G11,집계!$K$3:$K$1062,0)),""),"")</f>
        <v>최주영</v>
      </c>
      <c r="G11" s="163">
        <f t="array" aca="1" ref="G11" ca="1">IFERROR(LARGE(IF(집계!$B$3:$B$1062="직영",집계!$K$3:$K$1062),A11),"")</f>
        <v>215726</v>
      </c>
      <c r="H11" s="161" t="str">
        <f ca="1">IF(J11&lt;0,IFERROR(INDEX(집계!$C$3:$C$1062,MATCH(인별!J11,집계!$K$3:$K$1062,0)),""),"")</f>
        <v>엠피성공</v>
      </c>
      <c r="I11" s="162" t="str">
        <f ca="1">IF(J11&lt;0,IFERROR(INDEX(집계!$D$3:$D$1062,MATCH(인별!J11,집계!$K$3:$K$1062,0)),""),"")</f>
        <v>홍미정</v>
      </c>
      <c r="J11" s="163">
        <f t="array" aca="1" ref="J11" ca="1">IFERROR(SMALL(IF(집계!$B$3:$B$1062="직영",집계!$K$3:$K$1062),A11),"")</f>
        <v>-117270</v>
      </c>
      <c r="L11" s="113" t="s">
        <v>489</v>
      </c>
      <c r="M11" s="167">
        <f ca="1">SUMIFS(추출!$H$2:$H$5723,추출!$E$2:$E$5723,인별!L11,추출!$Q$2:$Q$5723,"A",추출!$O$2:$O$5723,"정상*",추출!$M$2:$M$5723,$O$2)</f>
        <v>0</v>
      </c>
      <c r="N11" s="113" t="s">
        <v>577</v>
      </c>
      <c r="O11" s="103">
        <f ca="1">SUMIFS(추출!$H$2:$H$5723,추출!$E$2:$E$5723,인별!N11,추출!$Q$2:$Q$5723,"A",추출!$O$2:$O$5723,"정상*",추출!$M$2:$M$5723,$O$2)</f>
        <v>0</v>
      </c>
    </row>
    <row r="12" spans="1:16">
      <c r="A12" s="74">
        <f t="shared" si="0"/>
        <v>9</v>
      </c>
      <c r="B12" s="164" t="str">
        <f ca="1">IF(D12&gt;0,IFERROR(INDEX(집계!$C$3:$C$1062,MATCH(인별!D12,집계!$G$3:$G$1062,0)),""),"")</f>
        <v>엠피의정부</v>
      </c>
      <c r="C12" s="165" t="str">
        <f ca="1">IF(D12&gt;0,IFERROR(INDEX(집계!$D$3:$D$1062,MATCH(인별!D12,집계!$G$3:$G$1062,0)),""),"")</f>
        <v>최주영</v>
      </c>
      <c r="D12" s="166">
        <f t="array" aca="1" ref="D12" ca="1">IFERROR(LARGE(IF(집계!$B$3:$B$1062="직영",집계!$G$3:$G$1062),A12),"")</f>
        <v>275726</v>
      </c>
      <c r="E12" s="161" t="str">
        <f ca="1">IF(G12&gt;0,IFERROR(INDEX(집계!$C$3:$C$1062,MATCH(인별!G12,집계!$K$3:$K$1062,0)),""),"")</f>
        <v>엠피송내</v>
      </c>
      <c r="F12" s="162" t="str">
        <f ca="1">IF(G12&gt;0,IFERROR(INDEX(집계!$D$3:$D$1062,MATCH(인별!G12,집계!$K$3:$K$1062,0)),""),"")</f>
        <v>정인란</v>
      </c>
      <c r="G12" s="163">
        <f t="array" aca="1" ref="G12" ca="1">IFERROR(LARGE(IF(집계!$B$3:$B$1062="직영",집계!$K$3:$K$1062),A12),"")</f>
        <v>197736</v>
      </c>
      <c r="H12" s="161" t="str">
        <f ca="1">IF(J12&lt;0,IFERROR(INDEX(집계!$C$3:$C$1062,MATCH(인별!J12,집계!$K$3:$K$1062,0)),""),"")</f>
        <v>엠피의정부</v>
      </c>
      <c r="I12" s="162" t="str">
        <f ca="1">IF(J12&lt;0,IFERROR(INDEX(집계!$D$3:$D$1062,MATCH(인별!J12,집계!$K$3:$K$1062,0)),""),"")</f>
        <v>박영미</v>
      </c>
      <c r="J12" s="163">
        <f t="array" aca="1" ref="J12" ca="1">IFERROR(SMALL(IF(집계!$B$3:$B$1062="직영",집계!$K$3:$K$1062),A12),"")</f>
        <v>-105605</v>
      </c>
      <c r="L12" s="113" t="s">
        <v>469</v>
      </c>
      <c r="M12" s="103">
        <f ca="1">SUMIFS(추출!$H$2:$H$5723,추출!$E$2:$E$5723,인별!L12,추출!$Q$2:$Q$5723,"A",추출!$O$2:$O$5723,"정상*",추출!$M$2:$M$5723,$O$2)</f>
        <v>0</v>
      </c>
      <c r="N12" s="113" t="s">
        <v>579</v>
      </c>
      <c r="O12" s="103">
        <f ca="1">SUMIFS(추출!$H$2:$H$5723,추출!$E$2:$E$5723,인별!N12,추출!$Q$2:$Q$5723,"A",추출!$O$2:$O$5723,"정상*",추출!$M$2:$M$5723,$O$2)</f>
        <v>0</v>
      </c>
    </row>
    <row r="13" spans="1:16">
      <c r="A13" s="74">
        <f t="shared" si="0"/>
        <v>10</v>
      </c>
      <c r="B13" s="186" t="str">
        <f ca="1">IF(D13&gt;0,IFERROR(INDEX(집계!$C$3:$C$1062,MATCH(인별!D13,집계!$G$3:$G$1062,0)),""),"")</f>
        <v>엠피의정부</v>
      </c>
      <c r="C13" s="187" t="str">
        <f ca="1">IF(D13&gt;0,IFERROR(INDEX(집계!$D$3:$D$1062,MATCH(인별!D13,집계!$G$3:$G$1062,0)),""),"")</f>
        <v>채경미</v>
      </c>
      <c r="D13" s="188">
        <f t="array" aca="1" ref="D13" ca="1">IFERROR(LARGE(IF(집계!$B$3:$B$1062="직영",집계!$G$3:$G$1062),A13),"")</f>
        <v>245841</v>
      </c>
      <c r="E13" s="161" t="str">
        <f ca="1">IF(G13&gt;0,IFERROR(INDEX(집계!$C$3:$C$1062,MATCH(인별!G13,집계!$K$3:$K$1062,0)),""),"")</f>
        <v>엠피송내</v>
      </c>
      <c r="F13" s="162" t="str">
        <f ca="1">IF(G13&gt;0,IFERROR(INDEX(집계!$D$3:$D$1062,MATCH(인별!G13,집계!$K$3:$K$1062,0)),""),"")</f>
        <v>김은숙1</v>
      </c>
      <c r="G13" s="163">
        <f t="array" aca="1" ref="G13" ca="1">IFERROR(LARGE(IF(집계!$B$3:$B$1062="직영",집계!$K$3:$K$1062),A13),"")</f>
        <v>137300</v>
      </c>
      <c r="H13" s="161" t="str">
        <f ca="1">IF(J13&lt;0,IFERROR(INDEX(집계!$C$3:$C$1062,MATCH(인별!J13,집계!$K$3:$K$1062,0)),""),"")</f>
        <v>엠피메트로</v>
      </c>
      <c r="I13" s="162" t="str">
        <f ca="1">IF(J13&lt;0,IFERROR(INDEX(집계!$D$3:$D$1062,MATCH(인별!J13,집계!$K$3:$K$1062,0)),""),"")</f>
        <v>최대호</v>
      </c>
      <c r="J13" s="163">
        <f t="array" aca="1" ref="J13" ca="1">IFERROR(SMALL(IF(집계!$B$3:$B$1062="직영",집계!$K$3:$K$1062),A13),"")</f>
        <v>-83360</v>
      </c>
      <c r="L13" s="169" t="s">
        <v>461</v>
      </c>
      <c r="M13" s="170">
        <f ca="1">SUMIFS(추출!$H$2:$H$5723,추출!$E$2:$E$5723,인별!L13,추출!$Q$2:$Q$5723,"A",추출!$O$2:$O$5723,"정상*",추출!$M$2:$M$5723,$O$2)</f>
        <v>0</v>
      </c>
      <c r="N13" s="113" t="s">
        <v>479</v>
      </c>
      <c r="O13" s="103">
        <f ca="1">SUMIFS(추출!$H$2:$H$5723,추출!$E$2:$E$5723,인별!N13,추출!$Q$2:$Q$5723,"A",추출!$O$2:$O$5723,"정상*",추출!$M$2:$M$5723,$O$2)</f>
        <v>0</v>
      </c>
    </row>
    <row r="14" spans="1:16">
      <c r="A14" s="74" t="str">
        <f t="shared" si="0"/>
        <v/>
      </c>
      <c r="B14" s="164" t="str">
        <f ca="1">IF(D14&gt;0,IFERROR(INDEX(집계!$C$3:$C$1062,MATCH(인별!D14,집계!$G$3:$G$1062,0)),""),"")</f>
        <v/>
      </c>
      <c r="C14" s="165" t="str">
        <f ca="1">IF(D14&gt;0,IFERROR(INDEX(집계!$D$3:$D$1062,MATCH(인별!D14,집계!$G$3:$G$1062,0)),""),"")</f>
        <v/>
      </c>
      <c r="D14" s="166" t="str">
        <f t="array" ref="D14">IFERROR(LARGE(IF(집계!$B$3:$B$1062="직영",집계!$G$3:$G$1062),A14),"")</f>
        <v/>
      </c>
      <c r="E14" s="161" t="str">
        <f ca="1">IF(G14&gt;0,IFERROR(INDEX(집계!$C$3:$C$1062,MATCH(인별!G14,집계!$K$3:$K$1062,0)),""),"")</f>
        <v/>
      </c>
      <c r="F14" s="162" t="str">
        <f ca="1">IF(G14&gt;0,IFERROR(INDEX(집계!$D$3:$D$1062,MATCH(인별!G14,집계!$K$3:$K$1062,0)),""),"")</f>
        <v/>
      </c>
      <c r="G14" s="163" t="str">
        <f t="array" ref="G14">IFERROR(LARGE(IF(집계!$B$3:$B$1062="직영",집계!$K$3:$K$1062),A14),"")</f>
        <v/>
      </c>
      <c r="H14" s="161" t="str">
        <f>IF(J14&lt;0,IFERROR(INDEX(집계!$C$3:$C$1062,MATCH(인별!J14,집계!$K$3:$K$1062,0)),""),"")</f>
        <v/>
      </c>
      <c r="I14" s="162" t="str">
        <f>IF(J14&lt;0,IFERROR(INDEX(집계!$D$3:$D$1062,MATCH(인별!J14,집계!$K$3:$K$1062,0)),""),"")</f>
        <v/>
      </c>
      <c r="J14" s="163" t="str">
        <f t="array" ref="J14">IFERROR(SMALL(IF(집계!$B$3:$B$1062="직영",집계!$K$3:$K$1062),A14),"")</f>
        <v/>
      </c>
      <c r="L14" s="113" t="s">
        <v>465</v>
      </c>
      <c r="M14" s="103">
        <f ca="1">SUMIFS(추출!$H$2:$H$5723,추출!$E$2:$E$5723,인별!L14,추출!$Q$2:$Q$5723,"A",추출!$O$2:$O$5723,"정상*",추출!$M$2:$M$5723,$O$2)</f>
        <v>0</v>
      </c>
      <c r="N14" s="113" t="s">
        <v>475</v>
      </c>
      <c r="O14" s="103">
        <f ca="1">SUMIFS(추출!$H$2:$H$5723,추출!$E$2:$E$5723,인별!N14,추출!$Q$2:$Q$5723,"A",추출!$O$2:$O$5723,"정상*",추출!$M$2:$M$5723,$O$2)</f>
        <v>0</v>
      </c>
    </row>
    <row r="15" spans="1:16">
      <c r="A15" s="74" t="str">
        <f t="shared" si="0"/>
        <v/>
      </c>
      <c r="B15" s="164" t="str">
        <f ca="1">IF(D15&gt;0,IFERROR(INDEX(집계!$C$3:$C$1062,MATCH(인별!D15,집계!$G$3:$G$1062,0)),""),"")</f>
        <v/>
      </c>
      <c r="C15" s="165" t="str">
        <f ca="1">IF(D15&gt;0,IFERROR(INDEX(집계!$D$3:$D$1062,MATCH(인별!D15,집계!$G$3:$G$1062,0)),""),"")</f>
        <v/>
      </c>
      <c r="D15" s="166" t="str">
        <f t="array" ref="D15">IFERROR(LARGE(IF(집계!$B$3:$B$1062="직영",집계!$G$3:$G$1062),A15),"")</f>
        <v/>
      </c>
      <c r="E15" s="161" t="str">
        <f ca="1">IF(G15&gt;0,IFERROR(INDEX(집계!$C$3:$C$1062,MATCH(인별!G15,집계!$K$3:$K$1062,0)),""),"")</f>
        <v/>
      </c>
      <c r="F15" s="162" t="str">
        <f ca="1">IF(G15&gt;0,IFERROR(INDEX(집계!$D$3:$D$1062,MATCH(인별!G15,집계!$K$3:$K$1062,0)),""),"")</f>
        <v/>
      </c>
      <c r="G15" s="163" t="str">
        <f t="array" ref="G15">IFERROR(LARGE(IF(집계!$B$3:$B$1062="직영",집계!$K$3:$K$1062),A15),"")</f>
        <v/>
      </c>
      <c r="H15" s="161" t="str">
        <f>IF(J15&lt;0,IFERROR(INDEX(집계!$C$3:$C$1062,MATCH(인별!J15,집계!$K$3:$K$1062,0)),""),"")</f>
        <v/>
      </c>
      <c r="I15" s="162" t="str">
        <f>IF(J15&lt;0,IFERROR(INDEX(집계!$D$3:$D$1062,MATCH(인별!J15,집계!$K$3:$K$1062,0)),""),"")</f>
        <v/>
      </c>
      <c r="J15" s="163" t="str">
        <f t="array" ref="J15">IFERROR(SMALL(IF(집계!$B$3:$B$1062="직영",집계!$K$3:$K$1062),A15),"")</f>
        <v/>
      </c>
      <c r="L15" s="113" t="s">
        <v>661</v>
      </c>
      <c r="M15" s="103">
        <f ca="1">SUMIFS(추출!$H$2:$H$5723,추출!$E$2:$E$5723,인별!L15,추출!$Q$2:$Q$5723,"A",추출!$O$2:$O$5723,"정상*",추출!$M$2:$M$5723,$O$2)</f>
        <v>0</v>
      </c>
      <c r="N15" s="113" t="s">
        <v>474</v>
      </c>
      <c r="O15" s="103">
        <f ca="1">SUMIFS(추출!$H$2:$H$5723,추출!$E$2:$E$5723,인별!N15,추출!$Q$2:$Q$5723,"A",추출!$O$2:$O$5723,"정상*",추출!$M$2:$M$5723,$O$2)</f>
        <v>0</v>
      </c>
    </row>
    <row r="16" spans="1:16">
      <c r="A16" s="74" t="str">
        <f t="shared" si="0"/>
        <v/>
      </c>
      <c r="B16" s="164" t="str">
        <f ca="1">IF(D16&gt;0,IFERROR(INDEX(집계!$C$3:$C$1062,MATCH(인별!D16,집계!$G$3:$G$1062,0)),""),"")</f>
        <v/>
      </c>
      <c r="C16" s="165" t="str">
        <f ca="1">IF(D16&gt;0,IFERROR(INDEX(집계!$D$3:$D$1062,MATCH(인별!D16,집계!$G$3:$G$1062,0)),""),"")</f>
        <v/>
      </c>
      <c r="D16" s="166" t="str">
        <f t="array" ref="D16">IFERROR(LARGE(IF(집계!$B$3:$B$1062="직영",집계!$G$3:$G$1062),A16),"")</f>
        <v/>
      </c>
      <c r="E16" s="161" t="str">
        <f ca="1">IF(G16&gt;0,IFERROR(INDEX(집계!$C$3:$C$1062,MATCH(인별!G16,집계!$K$3:$K$1062,0)),""),"")</f>
        <v/>
      </c>
      <c r="F16" s="162" t="str">
        <f ca="1">IF(G16&gt;0,IFERROR(INDEX(집계!$D$3:$D$1062,MATCH(인별!G16,집계!$K$3:$K$1062,0)),""),"")</f>
        <v/>
      </c>
      <c r="G16" s="163" t="str">
        <f t="array" ref="G16">IFERROR(LARGE(IF(집계!$B$3:$B$1062="직영",집계!$K$3:$K$1062),A16),"")</f>
        <v/>
      </c>
      <c r="H16" s="161" t="str">
        <f>IF(J16&lt;0,IFERROR(INDEX(집계!$C$3:$C$1062,MATCH(인별!J16,집계!$K$3:$K$1062,0)),""),"")</f>
        <v/>
      </c>
      <c r="I16" s="162" t="str">
        <f>IF(J16&lt;0,IFERROR(INDEX(집계!$D$3:$D$1062,MATCH(인별!J16,집계!$K$3:$K$1062,0)),""),"")</f>
        <v/>
      </c>
      <c r="J16" s="163" t="str">
        <f t="array" ref="J16">IFERROR(SMALL(IF(집계!$B$3:$B$1062="직영",집계!$K$3:$K$1062),A16),"")</f>
        <v/>
      </c>
      <c r="L16" s="25"/>
      <c r="M16" s="104"/>
      <c r="N16" s="113" t="s">
        <v>480</v>
      </c>
      <c r="O16" s="103">
        <f ca="1">SUMIFS(추출!$H$2:$H$5723,추출!$E$2:$E$5723,인별!N16,추출!$Q$2:$Q$5723,"A",추출!$O$2:$O$5723,"정상*",추출!$M$2:$M$5723,$O$2)</f>
        <v>0</v>
      </c>
    </row>
    <row r="17" spans="1:15">
      <c r="A17" s="74" t="str">
        <f t="shared" si="0"/>
        <v/>
      </c>
      <c r="B17" s="186" t="str">
        <f ca="1">IF(D17&gt;0,IFERROR(INDEX(집계!$C$3:$C$1062,MATCH(인별!D17,집계!$G$3:$G$1062,0)),""),"")</f>
        <v/>
      </c>
      <c r="C17" s="187" t="str">
        <f ca="1">IF(D17&gt;0,IFERROR(INDEX(집계!$D$3:$D$1062,MATCH(인별!D17,집계!$G$3:$G$1062,0)),""),"")</f>
        <v/>
      </c>
      <c r="D17" s="188" t="str">
        <f t="array" ref="D17">IFERROR(LARGE(IF(집계!$B$3:$B$1062="직영",집계!$G$3:$G$1062),A17),"")</f>
        <v/>
      </c>
      <c r="E17" s="161" t="str">
        <f ca="1">IF(G17&gt;0,IFERROR(INDEX(집계!$C$3:$C$1062,MATCH(인별!G17,집계!$K$3:$K$1062,0)),""),"")</f>
        <v/>
      </c>
      <c r="F17" s="162" t="str">
        <f ca="1">IF(G17&gt;0,IFERROR(INDEX(집계!$D$3:$D$1062,MATCH(인별!G17,집계!$K$3:$K$1062,0)),""),"")</f>
        <v/>
      </c>
      <c r="G17" s="163" t="str">
        <f t="array" ref="G17">IFERROR(LARGE(IF(집계!$B$3:$B$1062="직영",집계!$K$3:$K$1062),A17),"")</f>
        <v/>
      </c>
      <c r="H17" s="161" t="str">
        <f>IF(J17&lt;0,IFERROR(INDEX(집계!$C$3:$C$1062,MATCH(인별!J17,집계!$K$3:$K$1062,0)),""),"")</f>
        <v/>
      </c>
      <c r="I17" s="162" t="str">
        <f>IF(J17&lt;0,IFERROR(INDEX(집계!$D$3:$D$1062,MATCH(인별!J17,집계!$K$3:$K$1062,0)),""),"")</f>
        <v/>
      </c>
      <c r="J17" s="163" t="str">
        <f t="array" ref="J17">IFERROR(SMALL(IF(집계!$B$3:$B$1062="직영",집계!$K$3:$K$1062),A17),"")</f>
        <v/>
      </c>
      <c r="L17" s="25"/>
      <c r="M17" s="104"/>
      <c r="N17" s="113" t="s">
        <v>578</v>
      </c>
      <c r="O17" s="103">
        <f ca="1">SUMIFS(추출!$H$2:$H$5723,추출!$E$2:$E$5723,인별!N17,추출!$Q$2:$Q$5723,"A",추출!$O$2:$O$5723,"정상*",추출!$M$2:$M$5723,$O$2)</f>
        <v>0</v>
      </c>
    </row>
    <row r="18" spans="1:15">
      <c r="A18" s="74" t="str">
        <f t="shared" si="0"/>
        <v/>
      </c>
      <c r="B18" s="164" t="str">
        <f ca="1">IF(D18&gt;0,IFERROR(INDEX(집계!$C$3:$C$1062,MATCH(인별!D18,집계!$G$3:$G$1062,0)),""),"")</f>
        <v/>
      </c>
      <c r="C18" s="165" t="str">
        <f ca="1">IF(D18&gt;0,IFERROR(INDEX(집계!$D$3:$D$1062,MATCH(인별!D18,집계!$G$3:$G$1062,0)),""),"")</f>
        <v/>
      </c>
      <c r="D18" s="166" t="str">
        <f t="array" ref="D18">IFERROR(LARGE(IF(집계!$B$3:$B$1062="직영",집계!$G$3:$G$1062),A18),"")</f>
        <v/>
      </c>
      <c r="E18" s="161" t="str">
        <f ca="1">IF(G18&gt;0,IFERROR(INDEX(집계!$C$3:$C$1062,MATCH(인별!G18,집계!$K$3:$K$1062,0)),""),"")</f>
        <v/>
      </c>
      <c r="F18" s="162" t="str">
        <f ca="1">IF(G18&gt;0,IFERROR(INDEX(집계!$D$3:$D$1062,MATCH(인별!G18,집계!$K$3:$K$1062,0)),""),"")</f>
        <v/>
      </c>
      <c r="G18" s="163" t="str">
        <f t="array" ref="G18">IFERROR(LARGE(IF(집계!$B$3:$B$1062="직영",집계!$K$3:$K$1062),A18),"")</f>
        <v/>
      </c>
      <c r="H18" s="161" t="str">
        <f>IF(J18&lt;0,IFERROR(INDEX(집계!$C$3:$C$1062,MATCH(인별!J18,집계!$K$3:$K$1062,0)),""),"")</f>
        <v/>
      </c>
      <c r="I18" s="162" t="str">
        <f>IF(J18&lt;0,IFERROR(INDEX(집계!$D$3:$D$1062,MATCH(인별!J18,집계!$K$3:$K$1062,0)),""),"")</f>
        <v/>
      </c>
      <c r="J18" s="163" t="str">
        <f t="array" ref="J18">IFERROR(SMALL(IF(집계!$B$3:$B$1062="직영",집계!$K$3:$K$1062),A18),"")</f>
        <v/>
      </c>
      <c r="L18" s="118" t="s">
        <v>490</v>
      </c>
      <c r="M18" s="2"/>
      <c r="N18" s="2"/>
    </row>
    <row r="19" spans="1:15" ht="18" thickBot="1">
      <c r="A19" s="74" t="str">
        <f t="shared" si="0"/>
        <v/>
      </c>
      <c r="B19" s="164" t="str">
        <f ca="1">IF(D19&gt;0,IFERROR(INDEX(집계!$C$3:$C$1062,MATCH(인별!D19,집계!$G$3:$G$1062,0)),""),"")</f>
        <v/>
      </c>
      <c r="C19" s="165" t="str">
        <f ca="1">IF(D19&gt;0,IFERROR(INDEX(집계!$D$3:$D$1062,MATCH(인별!D19,집계!$G$3:$G$1062,0)),""),"")</f>
        <v/>
      </c>
      <c r="D19" s="166" t="str">
        <f t="array" ref="D19">IFERROR(LARGE(IF(집계!$B$3:$B$1062="직영",집계!$G$3:$G$1062),A19),"")</f>
        <v/>
      </c>
      <c r="E19" s="161" t="str">
        <f ca="1">IF(G19&gt;0,IFERROR(INDEX(집계!$C$3:$C$1062,MATCH(인별!G19,집계!$K$3:$K$1062,0)),""),"")</f>
        <v/>
      </c>
      <c r="F19" s="162" t="str">
        <f ca="1">IF(G19&gt;0,IFERROR(INDEX(집계!$D$3:$D$1062,MATCH(인별!G19,집계!$K$3:$K$1062,0)),""),"")</f>
        <v/>
      </c>
      <c r="G19" s="163" t="str">
        <f t="array" ref="G19">IFERROR(LARGE(IF(집계!$B$3:$B$1062="직영",집계!$K$3:$K$1062),A19),"")</f>
        <v/>
      </c>
      <c r="H19" s="161" t="str">
        <f>IF(J19&lt;0,IFERROR(INDEX(집계!$C$3:$C$1062,MATCH(인별!J19,집계!$K$3:$K$1062,0)),""),"")</f>
        <v/>
      </c>
      <c r="I19" s="162" t="str">
        <f>IF(J19&lt;0,IFERROR(INDEX(집계!$D$3:$D$1062,MATCH(인별!J19,집계!$K$3:$K$1062,0)),""),"")</f>
        <v/>
      </c>
      <c r="J19" s="163" t="str">
        <f t="array" ref="J19">IFERROR(SMALL(IF(집계!$B$3:$B$1062="직영",집계!$K$3:$K$1062),A19),"")</f>
        <v/>
      </c>
      <c r="L19" s="2"/>
    </row>
    <row r="20" spans="1:15" ht="18" thickBot="1">
      <c r="A20" s="74" t="str">
        <f t="shared" si="0"/>
        <v/>
      </c>
      <c r="B20" s="164" t="str">
        <f ca="1">IF(D20&gt;0,IFERROR(INDEX(집계!$C$3:$C$1062,MATCH(인별!D20,집계!$G$3:$G$1062,0)),""),"")</f>
        <v/>
      </c>
      <c r="C20" s="165" t="str">
        <f ca="1">IF(D20&gt;0,IFERROR(INDEX(집계!$D$3:$D$1062,MATCH(인별!D20,집계!$G$3:$G$1062,0)),""),"")</f>
        <v/>
      </c>
      <c r="D20" s="166" t="str">
        <f t="array" ref="D20">IFERROR(LARGE(IF(집계!$B$3:$B$1062="직영",집계!$G$3:$G$1062),A20),"")</f>
        <v/>
      </c>
      <c r="E20" s="161" t="str">
        <f ca="1">IF(G20&gt;0,IFERROR(INDEX(집계!$C$3:$C$1062,MATCH(인별!G20,집계!$K$3:$K$1062,0)),""),"")</f>
        <v/>
      </c>
      <c r="F20" s="162" t="str">
        <f ca="1">IF(G20&gt;0,IFERROR(INDEX(집계!$D$3:$D$1062,MATCH(인별!G20,집계!$K$3:$K$1062,0)),""),"")</f>
        <v/>
      </c>
      <c r="G20" s="163" t="str">
        <f t="array" ref="G20">IFERROR(LARGE(IF(집계!$B$3:$B$1062="직영",집계!$K$3:$K$1062),A20),"")</f>
        <v/>
      </c>
      <c r="H20" s="161" t="str">
        <f>IF(J20&lt;0,IFERROR(INDEX(집계!$C$3:$C$1062,MATCH(인별!J20,집계!$K$3:$K$1062,0)),""),"")</f>
        <v/>
      </c>
      <c r="I20" s="162" t="str">
        <f>IF(J20&lt;0,IFERROR(INDEX(집계!$D$3:$D$1062,MATCH(인별!J20,집계!$K$3:$K$1062,0)),""),"")</f>
        <v/>
      </c>
      <c r="J20" s="163" t="str">
        <f t="array" ref="J20">IFERROR(SMALL(IF(집계!$B$3:$B$1062="직영",집계!$K$3:$K$1062),A20),"")</f>
        <v/>
      </c>
      <c r="L20" s="111" t="s">
        <v>665</v>
      </c>
      <c r="M20" s="109">
        <f ca="1">SUM(M21:M39)</f>
        <v>0</v>
      </c>
      <c r="N20" s="111" t="s">
        <v>664</v>
      </c>
      <c r="O20" s="109">
        <f ca="1">SUM(O21:O39)</f>
        <v>0</v>
      </c>
    </row>
    <row r="21" spans="1:15">
      <c r="A21" s="74" t="str">
        <f t="shared" si="0"/>
        <v/>
      </c>
      <c r="B21" s="161" t="str">
        <f ca="1">IF(D21&gt;0,IFERROR(INDEX(집계!$C$3:$C$1062,MATCH(인별!D21,집계!$G$3:$G$1062,0)),""),"")</f>
        <v/>
      </c>
      <c r="C21" s="162" t="str">
        <f ca="1">IF(D21&gt;0,IFERROR(INDEX(집계!$D$3:$D$1062,MATCH(인별!D21,집계!$G$3:$G$1062,0)),""),"")</f>
        <v/>
      </c>
      <c r="D21" s="163" t="str">
        <f t="array" ref="D21">IFERROR(LARGE(IF(집계!$B$3:$B$1062="직영",집계!$G$3:$G$1062),A21),"")</f>
        <v/>
      </c>
      <c r="E21" s="161" t="str">
        <f ca="1">IF(G21&gt;0,IFERROR(INDEX(집계!$C$3:$C$1062,MATCH(인별!G21,집계!$K$3:$K$1062,0)),""),"")</f>
        <v/>
      </c>
      <c r="F21" s="162" t="str">
        <f ca="1">IF(G21&gt;0,IFERROR(INDEX(집계!$D$3:$D$1062,MATCH(인별!G21,집계!$K$3:$K$1062,0)),""),"")</f>
        <v/>
      </c>
      <c r="G21" s="163" t="str">
        <f t="array" ref="G21">IFERROR(LARGE(IF(집계!$B$3:$B$1062="직영",집계!$K$3:$K$1062),A21),"")</f>
        <v/>
      </c>
      <c r="H21" s="161" t="str">
        <f>IF(J21&lt;0,IFERROR(INDEX(집계!$C$3:$C$1062,MATCH(인별!J21,집계!$K$3:$K$1062,0)),""),"")</f>
        <v/>
      </c>
      <c r="I21" s="162" t="str">
        <f>IF(J21&lt;0,IFERROR(INDEX(집계!$D$3:$D$1062,MATCH(인별!J21,집계!$K$3:$K$1062,0)),""),"")</f>
        <v/>
      </c>
      <c r="J21" s="163" t="str">
        <f t="array" ref="J21">IFERROR(SMALL(IF(집계!$B$3:$B$1062="직영",집계!$K$3:$K$1062),A21),"")</f>
        <v/>
      </c>
      <c r="L21" s="117" t="str">
        <f>IF(L20="","",환경!T3)</f>
        <v>엠피라온</v>
      </c>
      <c r="M21" s="103">
        <f ca="1">IF(L21&lt;&gt;"",SUMIFS(추출!$H$2:$H$5723,추출!$P$2:$P$5723,인별!L21,추출!$E$2:$E$5723,L$20,추출!$Q$2:$Q$5723,"A",추출!$O$2:$O$5723,"정상*",추출!$M$2:$M$5723,$O$2),"")</f>
        <v>0</v>
      </c>
      <c r="N21" s="25" t="str">
        <f>IF(N20="","",환경!T3)</f>
        <v>엠피라온</v>
      </c>
      <c r="O21" s="103">
        <f ca="1">IF(N21&lt;&gt;"",SUMIFS(추출!$H$2:$H$5723,추출!$P$2:$P$5723,인별!N21,추출!$E$2:$E$5723,N$20,추출!$Q$2:$Q$5723,"A",추출!$O$2:$O$5723,"정상*",추출!$M$2:$M$5723,$O$2),"")</f>
        <v>0</v>
      </c>
    </row>
    <row r="22" spans="1:15">
      <c r="A22" s="74" t="str">
        <f t="shared" si="0"/>
        <v/>
      </c>
      <c r="B22" s="161" t="str">
        <f ca="1">IF(D22&gt;0,IFERROR(INDEX(집계!$C$3:$C$1062,MATCH(인별!D22,집계!$G$3:$G$1062,0)),""),"")</f>
        <v/>
      </c>
      <c r="C22" s="162" t="str">
        <f ca="1">IF(D22&gt;0,IFERROR(INDEX(집계!$D$3:$D$1062,MATCH(인별!D22,집계!$G$3:$G$1062,0)),""),"")</f>
        <v/>
      </c>
      <c r="D22" s="163" t="str">
        <f t="array" ref="D22">IFERROR(LARGE(IF(집계!$B$3:$B$1062="직영",집계!$G$3:$G$1062),A22),"")</f>
        <v/>
      </c>
      <c r="E22" s="161" t="str">
        <f ca="1">IF(G22&gt;0,IFERROR(INDEX(집계!$C$3:$C$1062,MATCH(인별!G22,집계!$K$3:$K$1062,0)),""),"")</f>
        <v/>
      </c>
      <c r="F22" s="162" t="str">
        <f ca="1">IF(G22&gt;0,IFERROR(INDEX(집계!$D$3:$D$1062,MATCH(인별!G22,집계!$K$3:$K$1062,0)),""),"")</f>
        <v/>
      </c>
      <c r="G22" s="163" t="str">
        <f t="array" ref="G22">IFERROR(LARGE(IF(집계!$B$3:$B$1062="직영",집계!$K$3:$K$1062),A22),"")</f>
        <v/>
      </c>
      <c r="H22" s="161" t="str">
        <f>IF(J22&lt;0,IFERROR(INDEX(집계!$C$3:$C$1062,MATCH(인별!J22,집계!$K$3:$K$1062,0)),""),"")</f>
        <v/>
      </c>
      <c r="I22" s="162" t="str">
        <f>IF(J22&lt;0,IFERROR(INDEX(집계!$D$3:$D$1062,MATCH(인별!J22,집계!$K$3:$K$1062,0)),""),"")</f>
        <v/>
      </c>
      <c r="J22" s="163" t="str">
        <f t="array" ref="J22">IFERROR(SMALL(IF(집계!$B$3:$B$1062="직영",집계!$K$3:$K$1062),A22),"")</f>
        <v/>
      </c>
      <c r="L22" s="25" t="str">
        <f>IF(L21="","",환경!T4)</f>
        <v>HL</v>
      </c>
      <c r="M22" s="104">
        <f ca="1">IF(L22&lt;&gt;"",SUMIFS(추출!$H$2:$H$5723,추출!$P$2:$P$5723,인별!L22,추출!$E$2:$E$5723,L$20,추출!$Q$2:$Q$5723,"A",추출!$O$2:$O$5723,"정상*",추출!$M$2:$M$5723,$O$2),"")</f>
        <v>0</v>
      </c>
      <c r="N22" s="25" t="str">
        <f>IF(N21="","",환경!T4)</f>
        <v>HL</v>
      </c>
      <c r="O22" s="104">
        <f ca="1">IF(N22&lt;&gt;"",SUMIFS(추출!$H$2:$H$5723,추출!$P$2:$P$5723,인별!N22,추출!$E$2:$E$5723,N$20,추출!$Q$2:$Q$5723,"A",추출!$O$2:$O$5723,"정상*",추출!$M$2:$M$5723,$O$2),"")</f>
        <v>0</v>
      </c>
    </row>
    <row r="23" spans="1:15">
      <c r="A23" s="74" t="str">
        <f t="shared" si="0"/>
        <v/>
      </c>
      <c r="B23" s="161" t="str">
        <f ca="1">IF(D23&gt;0,IFERROR(INDEX(집계!$C$3:$C$1062,MATCH(인별!D23,집계!$G$3:$G$1062,0)),""),"")</f>
        <v/>
      </c>
      <c r="C23" s="162" t="str">
        <f ca="1">IF(D23&gt;0,IFERROR(INDEX(집계!$D$3:$D$1062,MATCH(인별!D23,집계!$G$3:$G$1062,0)),""),"")</f>
        <v/>
      </c>
      <c r="D23" s="163" t="str">
        <f t="array" ref="D23">IFERROR(LARGE(IF(집계!$B$3:$B$1062="직영",집계!$G$3:$G$1062),A23),"")</f>
        <v/>
      </c>
      <c r="E23" s="161" t="str">
        <f ca="1">IF(G23&gt;0,IFERROR(INDEX(집계!$C$3:$C$1062,MATCH(인별!G23,집계!$K$3:$K$1062,0)),""),"")</f>
        <v/>
      </c>
      <c r="F23" s="162" t="str">
        <f ca="1">IF(G23&gt;0,IFERROR(INDEX(집계!$D$3:$D$1062,MATCH(인별!G23,집계!$K$3:$K$1062,0)),""),"")</f>
        <v/>
      </c>
      <c r="G23" s="163" t="str">
        <f t="array" ref="G23">IFERROR(LARGE(IF(집계!$B$3:$B$1062="직영",집계!$K$3:$K$1062),A23),"")</f>
        <v/>
      </c>
      <c r="H23" s="161" t="str">
        <f>IF(J23&lt;0,IFERROR(INDEX(집계!$C$3:$C$1062,MATCH(인별!J23,집계!$K$3:$K$1062,0)),""),"")</f>
        <v/>
      </c>
      <c r="I23" s="162" t="str">
        <f>IF(J23&lt;0,IFERROR(INDEX(집계!$D$3:$D$1062,MATCH(인별!J23,집계!$K$3:$K$1062,0)),""),"")</f>
        <v/>
      </c>
      <c r="J23" s="163" t="str">
        <f t="array" ref="J23">IFERROR(SMALL(IF(집계!$B$3:$B$1062="직영",집계!$K$3:$K$1062),A23),"")</f>
        <v/>
      </c>
      <c r="L23" s="25" t="str">
        <f>IF(L22="","",환경!T5)</f>
        <v>엠피메트로</v>
      </c>
      <c r="M23" s="104">
        <f ca="1">IF(L23&lt;&gt;"",SUMIFS(추출!$H$2:$H$5723,추출!$P$2:$P$5723,인별!L23,추출!$E$2:$E$5723,L$20,추출!$Q$2:$Q$5723,"A",추출!$O$2:$O$5723,"정상*",추출!$M$2:$M$5723,$O$2),"")</f>
        <v>0</v>
      </c>
      <c r="N23" s="25" t="str">
        <f>IF(N22="","",환경!T5)</f>
        <v>엠피메트로</v>
      </c>
      <c r="O23" s="104">
        <f ca="1">IF(N23&lt;&gt;"",SUMIFS(추출!$H$2:$H$5723,추출!$P$2:$P$5723,인별!N23,추출!$E$2:$E$5723,N$20,추출!$Q$2:$Q$5723,"A",추출!$O$2:$O$5723,"정상*",추출!$M$2:$M$5723,$O$2),"")</f>
        <v>0</v>
      </c>
    </row>
    <row r="24" spans="1:15" s="2" customFormat="1">
      <c r="A24" s="74" t="str">
        <f t="shared" ref="A24:A33" si="1">IF(ROW(B24)-3&lt;=$A$2,ROW(B24)-3,"")</f>
        <v/>
      </c>
      <c r="B24" s="161" t="str">
        <f ca="1">IF(D24&gt;0,IFERROR(INDEX(집계!$C$3:$C$1062,MATCH(인별!D24,집계!$G$3:$G$1062,0)),""),"")</f>
        <v/>
      </c>
      <c r="C24" s="162" t="str">
        <f ca="1">IF(D24&gt;0,IFERROR(INDEX(집계!$D$3:$D$1062,MATCH(인별!D24,집계!$G$3:$G$1062,0)),""),"")</f>
        <v/>
      </c>
      <c r="D24" s="163" t="str">
        <f t="array" ref="D24">IFERROR(LARGE(IF(집계!$B$3:$B$1062="직영",집계!$G$3:$G$1062),A24),"")</f>
        <v/>
      </c>
      <c r="E24" s="161" t="str">
        <f ca="1">IF(G24&gt;0,IFERROR(INDEX(집계!$C$3:$C$1062,MATCH(인별!G24,집계!$K$3:$K$1062,0)),""),"")</f>
        <v/>
      </c>
      <c r="F24" s="162" t="str">
        <f ca="1">IF(G24&gt;0,IFERROR(INDEX(집계!$D$3:$D$1062,MATCH(인별!G24,집계!$K$3:$K$1062,0)),""),"")</f>
        <v/>
      </c>
      <c r="G24" s="163" t="str">
        <f t="array" ref="G24">IFERROR(LARGE(IF(집계!$B$3:$B$1062="직영",집계!$K$3:$K$1062),A24),"")</f>
        <v/>
      </c>
      <c r="H24" s="161" t="str">
        <f>IF(J24&lt;0,IFERROR(INDEX(집계!$C$3:$C$1062,MATCH(인별!J24,집계!$K$3:$K$1062,0)),""),"")</f>
        <v/>
      </c>
      <c r="I24" s="162" t="str">
        <f>IF(J24&lt;0,IFERROR(INDEX(집계!$D$3:$D$1062,MATCH(인별!J24,집계!$K$3:$K$1062,0)),""),"")</f>
        <v/>
      </c>
      <c r="J24" s="163" t="str">
        <f t="array" ref="J24">IFERROR(SMALL(IF(집계!$B$3:$B$1062="직영",집계!$K$3:$K$1062),A24),"")</f>
        <v/>
      </c>
      <c r="L24" s="25" t="str">
        <f>IF(L23="","",환경!T6)</f>
        <v>엠피아이리치</v>
      </c>
      <c r="M24" s="104">
        <f ca="1">IF(L24&lt;&gt;"",SUMIFS(추출!$H$2:$H$5723,추출!$P$2:$P$5723,인별!L24,추출!$E$2:$E$5723,L$20,추출!$Q$2:$Q$5723,"A",추출!$O$2:$O$5723,"정상*",추출!$M$2:$M$5723,$O$2),"")</f>
        <v>0</v>
      </c>
      <c r="N24" s="25" t="str">
        <f>IF(N23="","",환경!T6)</f>
        <v>엠피아이리치</v>
      </c>
      <c r="O24" s="104">
        <f ca="1">IF(N24&lt;&gt;"",SUMIFS(추출!$H$2:$H$5723,추출!$P$2:$P$5723,인별!N24,추출!$E$2:$E$5723,N$20,추출!$Q$2:$Q$5723,"A",추출!$O$2:$O$5723,"정상*",추출!$M$2:$M$5723,$O$2),"")</f>
        <v>0</v>
      </c>
    </row>
    <row r="25" spans="1:15" s="2" customFormat="1">
      <c r="A25" s="74" t="str">
        <f t="shared" si="1"/>
        <v/>
      </c>
      <c r="B25" s="161" t="str">
        <f ca="1">IF(D25&gt;0,IFERROR(INDEX(집계!$C$3:$C$1062,MATCH(인별!D25,집계!$G$3:$G$1062,0)),""),"")</f>
        <v/>
      </c>
      <c r="C25" s="162" t="str">
        <f ca="1">IF(D25&gt;0,IFERROR(INDEX(집계!$D$3:$D$1062,MATCH(인별!D25,집계!$G$3:$G$1062,0)),""),"")</f>
        <v/>
      </c>
      <c r="D25" s="163" t="str">
        <f t="array" ref="D25">IFERROR(LARGE(IF(집계!$B$3:$B$1062="직영",집계!$G$3:$G$1062),A25),"")</f>
        <v/>
      </c>
      <c r="E25" s="161" t="str">
        <f ca="1">IF(G25&gt;0,IFERROR(INDEX(집계!$C$3:$C$1062,MATCH(인별!G25,집계!$K$3:$K$1062,0)),""),"")</f>
        <v/>
      </c>
      <c r="F25" s="162" t="str">
        <f ca="1">IF(G25&gt;0,IFERROR(INDEX(집계!$D$3:$D$1062,MATCH(인별!G25,집계!$K$3:$K$1062,0)),""),"")</f>
        <v/>
      </c>
      <c r="G25" s="163" t="str">
        <f t="array" ref="G25">IFERROR(LARGE(IF(집계!$B$3:$B$1062="직영",집계!$K$3:$K$1062),A25),"")</f>
        <v/>
      </c>
      <c r="H25" s="161" t="str">
        <f>IF(J25&lt;0,IFERROR(INDEX(집계!$C$3:$C$1062,MATCH(인별!J25,집계!$K$3:$K$1062,0)),""),"")</f>
        <v/>
      </c>
      <c r="I25" s="162" t="str">
        <f>IF(J25&lt;0,IFERROR(INDEX(집계!$D$3:$D$1062,MATCH(인별!J25,집계!$K$3:$K$1062,0)),""),"")</f>
        <v/>
      </c>
      <c r="J25" s="163" t="str">
        <f t="array" ref="J25">IFERROR(SMALL(IF(집계!$B$3:$B$1062="직영",집계!$K$3:$K$1062),A25),"")</f>
        <v/>
      </c>
      <c r="L25" s="25" t="str">
        <f>IF(L24="","",환경!T7)</f>
        <v>엠피성공</v>
      </c>
      <c r="M25" s="104">
        <f ca="1">IF(L25&lt;&gt;"",SUMIFS(추출!$H$2:$H$5723,추출!$P$2:$P$5723,인별!L25,추출!$E$2:$E$5723,L$20,추출!$Q$2:$Q$5723,"A",추출!$O$2:$O$5723,"정상*",추출!$M$2:$M$5723,$O$2),"")</f>
        <v>0</v>
      </c>
      <c r="N25" s="25" t="str">
        <f>IF(N24="","",환경!T7)</f>
        <v>엠피성공</v>
      </c>
      <c r="O25" s="104">
        <f ca="1">IF(N25&lt;&gt;"",SUMIFS(추출!$H$2:$H$5723,추출!$P$2:$P$5723,인별!N25,추출!$E$2:$E$5723,N$20,추출!$Q$2:$Q$5723,"A",추출!$O$2:$O$5723,"정상*",추출!$M$2:$M$5723,$O$2),"")</f>
        <v>0</v>
      </c>
    </row>
    <row r="26" spans="1:15" s="2" customFormat="1">
      <c r="A26" s="74" t="str">
        <f t="shared" si="1"/>
        <v/>
      </c>
      <c r="B26" s="161" t="str">
        <f ca="1">IF(D26&gt;0,IFERROR(INDEX(집계!$C$3:$C$1062,MATCH(인별!D26,집계!$G$3:$G$1062,0)),""),"")</f>
        <v/>
      </c>
      <c r="C26" s="162" t="str">
        <f ca="1">IF(D26&gt;0,IFERROR(INDEX(집계!$D$3:$D$1062,MATCH(인별!D26,집계!$G$3:$G$1062,0)),""),"")</f>
        <v/>
      </c>
      <c r="D26" s="163" t="str">
        <f t="array" ref="D26">IFERROR(LARGE(IF(집계!$B$3:$B$1062="직영",집계!$G$3:$G$1062),A26),"")</f>
        <v/>
      </c>
      <c r="E26" s="75" t="str">
        <f ca="1">IF(G26&gt;0,IFERROR(INDEX(집계!$C$3:$C$1062,MATCH(인별!G26,집계!$K$3:$K$1062,0)),""),"")</f>
        <v/>
      </c>
      <c r="F26" s="76" t="str">
        <f ca="1">IF(G26&gt;0,IFERROR(INDEX(집계!$D$3:$D$1062,MATCH(인별!G26,집계!$K$3:$K$1062,0)),""),"")</f>
        <v/>
      </c>
      <c r="G26" s="77" t="str">
        <f t="array" ref="G26">IFERROR(LARGE(IF(집계!$B$3:$B$1062="직영",집계!$K$3:$K$1062),A26),"")</f>
        <v/>
      </c>
      <c r="H26" s="75" t="str">
        <f>IF(J26&lt;0,IFERROR(INDEX(집계!$C$3:$C$1062,MATCH(인별!J26,집계!$K$3:$K$1062,0)),""),"")</f>
        <v/>
      </c>
      <c r="I26" s="76" t="str">
        <f>IF(J26&lt;0,IFERROR(INDEX(집계!$D$3:$D$1062,MATCH(인별!J26,집계!$K$3:$K$1062,0)),""),"")</f>
        <v/>
      </c>
      <c r="J26" s="77" t="str">
        <f t="array" ref="J26">IFERROR(SMALL(IF(집계!$B$3:$B$1062="직영",집계!$K$3:$K$1062),A26),"")</f>
        <v/>
      </c>
      <c r="L26" s="25" t="str">
        <f>IF(L25="","",환경!T8)</f>
        <v>엠피송내</v>
      </c>
      <c r="M26" s="104">
        <f ca="1">IF(L26&lt;&gt;"",SUMIFS(추출!$H$2:$H$5723,추출!$P$2:$P$5723,인별!L26,추출!$E$2:$E$5723,L$20,추출!$Q$2:$Q$5723,"A",추출!$O$2:$O$5723,"정상*",추출!$M$2:$M$5723,$O$2),"")</f>
        <v>0</v>
      </c>
      <c r="N26" s="25" t="str">
        <f>IF(N25="","",환경!T8)</f>
        <v>엠피송내</v>
      </c>
      <c r="O26" s="104">
        <f ca="1">IF(N26&lt;&gt;"",SUMIFS(추출!$H$2:$H$5723,추출!$P$2:$P$5723,인별!N26,추출!$E$2:$E$5723,N$20,추출!$Q$2:$Q$5723,"A",추출!$O$2:$O$5723,"정상*",추출!$M$2:$M$5723,$O$2),"")</f>
        <v>0</v>
      </c>
    </row>
    <row r="27" spans="1:15" s="2" customFormat="1">
      <c r="A27" s="74" t="str">
        <f t="shared" si="1"/>
        <v/>
      </c>
      <c r="B27" s="75" t="str">
        <f ca="1">IF(D27&gt;0,IFERROR(INDEX(집계!$C$3:$C$1062,MATCH(인별!D27,집계!$G$3:$G$1062,0)),""),"")</f>
        <v/>
      </c>
      <c r="C27" s="76" t="str">
        <f ca="1">IF(D27&gt;0,IFERROR(INDEX(집계!$D$3:$D$1062,MATCH(인별!D27,집계!$G$3:$G$1062,0)),""),"")</f>
        <v/>
      </c>
      <c r="D27" s="77" t="str">
        <f t="array" ref="D27">IFERROR(LARGE(IF(집계!$B$3:$B$1062="직영",집계!$G$3:$G$1062),A27),"")</f>
        <v/>
      </c>
      <c r="E27" s="75" t="str">
        <f ca="1">IF(G27&gt;0,IFERROR(INDEX(집계!$C$3:$C$1062,MATCH(인별!G27,집계!$K$3:$K$1062,0)),""),"")</f>
        <v/>
      </c>
      <c r="F27" s="76" t="str">
        <f ca="1">IF(G27&gt;0,IFERROR(INDEX(집계!$D$3:$D$1062,MATCH(인별!G27,집계!$K$3:$K$1062,0)),""),"")</f>
        <v/>
      </c>
      <c r="G27" s="77" t="str">
        <f t="array" ref="G27">IFERROR(LARGE(IF(집계!$B$3:$B$1062="직영",집계!$K$3:$K$1062),A27),"")</f>
        <v/>
      </c>
      <c r="H27" s="75" t="str">
        <f>IF(J27&lt;0,IFERROR(INDEX(집계!$C$3:$C$1062,MATCH(인별!J27,집계!$K$3:$K$1062,0)),""),"")</f>
        <v/>
      </c>
      <c r="I27" s="76" t="str">
        <f>IF(J27&lt;0,IFERROR(INDEX(집계!$D$3:$D$1062,MATCH(인별!J27,집계!$K$3:$K$1062,0)),""),"")</f>
        <v/>
      </c>
      <c r="J27" s="77" t="str">
        <f t="array" ref="J27">IFERROR(SMALL(IF(집계!$B$3:$B$1062="직영",집계!$K$3:$K$1062),A27),"")</f>
        <v/>
      </c>
      <c r="L27" s="25" t="str">
        <f>IF(L26="","",환경!T9)</f>
        <v>엠피의정부</v>
      </c>
      <c r="M27" s="104">
        <f ca="1">IF(L27&lt;&gt;"",SUMIFS(추출!$H$2:$H$5723,추출!$P$2:$P$5723,인별!L27,추출!$E$2:$E$5723,L$20,추출!$Q$2:$Q$5723,"A",추출!$O$2:$O$5723,"정상*",추출!$M$2:$M$5723,$O$2),"")</f>
        <v>0</v>
      </c>
      <c r="N27" s="25" t="str">
        <f>IF(N26="","",환경!T9)</f>
        <v>엠피의정부</v>
      </c>
      <c r="O27" s="104">
        <f ca="1">IF(N27&lt;&gt;"",SUMIFS(추출!$H$2:$H$5723,추출!$P$2:$P$5723,인별!N27,추출!$E$2:$E$5723,N$20,추출!$Q$2:$Q$5723,"A",추출!$O$2:$O$5723,"정상*",추출!$M$2:$M$5723,$O$2),"")</f>
        <v>0</v>
      </c>
    </row>
    <row r="28" spans="1:15" s="2" customFormat="1">
      <c r="A28" s="74" t="str">
        <f t="shared" si="1"/>
        <v/>
      </c>
      <c r="B28" s="75" t="str">
        <f ca="1">IF(D28&gt;0,IFERROR(INDEX(집계!$C$3:$C$1062,MATCH(인별!D28,집계!$G$3:$G$1062,0)),""),"")</f>
        <v/>
      </c>
      <c r="C28" s="76" t="str">
        <f ca="1">IF(D28&gt;0,IFERROR(INDEX(집계!$D$3:$D$1062,MATCH(인별!D28,집계!$G$3:$G$1062,0)),""),"")</f>
        <v/>
      </c>
      <c r="D28" s="77" t="str">
        <f t="array" ref="D28">IFERROR(LARGE(IF(집계!$B$3:$B$1062="직영",집계!$G$3:$G$1062),A28),"")</f>
        <v/>
      </c>
      <c r="E28" s="75" t="str">
        <f ca="1">IF(G28&gt;0,IFERROR(INDEX(집계!$C$3:$C$1062,MATCH(인별!G28,집계!$K$3:$K$1062,0)),""),"")</f>
        <v/>
      </c>
      <c r="F28" s="76" t="str">
        <f ca="1">IF(G28&gt;0,IFERROR(INDEX(집계!$D$3:$D$1062,MATCH(인별!G28,집계!$K$3:$K$1062,0)),""),"")</f>
        <v/>
      </c>
      <c r="G28" s="77" t="str">
        <f t="array" ref="G28">IFERROR(LARGE(IF(집계!$B$3:$B$1062="직영",집계!$K$3:$K$1062),A28),"")</f>
        <v/>
      </c>
      <c r="H28" s="75" t="str">
        <f>IF(J28&lt;0,IFERROR(INDEX(집계!$C$3:$C$1062,MATCH(인별!J28,집계!$K$3:$K$1062,0)),""),"")</f>
        <v/>
      </c>
      <c r="I28" s="76" t="str">
        <f>IF(J28&lt;0,IFERROR(INDEX(집계!$D$3:$D$1062,MATCH(인별!J28,집계!$K$3:$K$1062,0)),""),"")</f>
        <v/>
      </c>
      <c r="J28" s="77" t="str">
        <f t="array" ref="J28">IFERROR(SMALL(IF(집계!$B$3:$B$1062="직영",집계!$K$3:$K$1062),A28),"")</f>
        <v/>
      </c>
      <c r="L28" s="25" t="str">
        <f>IF(L27="","",환경!T10)</f>
        <v>엠피여주</v>
      </c>
      <c r="M28" s="104">
        <f ca="1">IF(L28&lt;&gt;"",SUMIFS(추출!$H$2:$H$5723,추출!$P$2:$P$5723,인별!L28,추출!$E$2:$E$5723,L$20,추출!$Q$2:$Q$5723,"A",추출!$O$2:$O$5723,"정상*",추출!$M$2:$M$5723,$O$2),"")</f>
        <v>0</v>
      </c>
      <c r="N28" s="25" t="str">
        <f>IF(N27="","",환경!T10)</f>
        <v>엠피여주</v>
      </c>
      <c r="O28" s="104">
        <f ca="1">IF(N28&lt;&gt;"",SUMIFS(추출!$H$2:$H$5723,추출!$P$2:$P$5723,인별!N28,추출!$E$2:$E$5723,N$20,추출!$Q$2:$Q$5723,"A",추출!$O$2:$O$5723,"정상*",추출!$M$2:$M$5723,$O$2),"")</f>
        <v>0</v>
      </c>
    </row>
    <row r="29" spans="1:15" s="2" customFormat="1">
      <c r="A29" s="74" t="str">
        <f t="shared" si="1"/>
        <v/>
      </c>
      <c r="B29" s="75" t="str">
        <f ca="1">IF(D29&gt;0,IFERROR(INDEX(집계!$C$3:$C$1062,MATCH(인별!D29,집계!$G$3:$G$1062,0)),""),"")</f>
        <v/>
      </c>
      <c r="C29" s="76" t="str">
        <f ca="1">IF(D29&gt;0,IFERROR(INDEX(집계!$D$3:$D$1062,MATCH(인별!D29,집계!$G$3:$G$1062,0)),""),"")</f>
        <v/>
      </c>
      <c r="D29" s="77" t="str">
        <f t="array" ref="D29">IFERROR(LARGE(IF(집계!$B$3:$B$1062="직영",집계!$G$3:$G$1062),A29),"")</f>
        <v/>
      </c>
      <c r="E29" s="75" t="str">
        <f ca="1">IF(G29&gt;0,IFERROR(INDEX(집계!$C$3:$C$1062,MATCH(인별!G29,집계!$K$3:$K$1062,0)),""),"")</f>
        <v/>
      </c>
      <c r="F29" s="76" t="str">
        <f ca="1">IF(G29&gt;0,IFERROR(INDEX(집계!$D$3:$D$1062,MATCH(인별!G29,집계!$K$3:$K$1062,0)),""),"")</f>
        <v/>
      </c>
      <c r="G29" s="77" t="str">
        <f t="array" ref="G29">IFERROR(LARGE(IF(집계!$B$3:$B$1062="직영",집계!$K$3:$K$1062),A29),"")</f>
        <v/>
      </c>
      <c r="H29" s="75" t="str">
        <f>IF(J29&lt;0,IFERROR(INDEX(집계!$C$3:$C$1062,MATCH(인별!J29,집계!$K$3:$K$1062,0)),""),"")</f>
        <v/>
      </c>
      <c r="I29" s="76" t="str">
        <f>IF(J29&lt;0,IFERROR(INDEX(집계!$D$3:$D$1062,MATCH(인별!J29,집계!$K$3:$K$1062,0)),""),"")</f>
        <v/>
      </c>
      <c r="J29" s="77" t="str">
        <f t="array" ref="J29">IFERROR(SMALL(IF(집계!$B$3:$B$1062="직영",집계!$K$3:$K$1062),A29),"")</f>
        <v/>
      </c>
      <c r="L29" s="25" t="str">
        <f>IF(L28="","",환경!T11)</f>
        <v>엠피레전드</v>
      </c>
      <c r="M29" s="104">
        <f ca="1">IF(L29&lt;&gt;"",SUMIFS(추출!$H$2:$H$5723,추출!$P$2:$P$5723,인별!L29,추출!$E$2:$E$5723,L$20,추출!$Q$2:$Q$5723,"A",추출!$O$2:$O$5723,"정상*",추출!$M$2:$M$5723,$O$2),"")</f>
        <v>0</v>
      </c>
      <c r="N29" s="25" t="str">
        <f>IF(N28="","",환경!T11)</f>
        <v>엠피레전드</v>
      </c>
      <c r="O29" s="104">
        <f ca="1">IF(N29&lt;&gt;"",SUMIFS(추출!$H$2:$H$5723,추출!$P$2:$P$5723,인별!N29,추출!$E$2:$E$5723,N$20,추출!$Q$2:$Q$5723,"A",추출!$O$2:$O$5723,"정상*",추출!$M$2:$M$5723,$O$2),"")</f>
        <v>0</v>
      </c>
    </row>
    <row r="30" spans="1:15" s="2" customFormat="1">
      <c r="A30" s="74" t="str">
        <f t="shared" si="1"/>
        <v/>
      </c>
      <c r="B30" s="75" t="str">
        <f ca="1">IF(D30&gt;0,IFERROR(INDEX(집계!$C$3:$C$1062,MATCH(인별!D30,집계!$G$3:$G$1062,0)),""),"")</f>
        <v/>
      </c>
      <c r="C30" s="76" t="str">
        <f ca="1">IF(D30&gt;0,IFERROR(INDEX(집계!$D$3:$D$1062,MATCH(인별!D30,집계!$G$3:$G$1062,0)),""),"")</f>
        <v/>
      </c>
      <c r="D30" s="77" t="str">
        <f t="array" ref="D30">IFERROR(LARGE(IF(집계!$B$3:$B$1062="직영",집계!$G$3:$G$1062),A30),"")</f>
        <v/>
      </c>
      <c r="E30" s="75" t="str">
        <f ca="1">IF(G30&gt;0,IFERROR(INDEX(집계!$C$3:$C$1062,MATCH(인별!G30,집계!$K$3:$K$1062,0)),""),"")</f>
        <v/>
      </c>
      <c r="F30" s="76" t="str">
        <f ca="1">IF(G30&gt;0,IFERROR(INDEX(집계!$D$3:$D$1062,MATCH(인별!G30,집계!$K$3:$K$1062,0)),""),"")</f>
        <v/>
      </c>
      <c r="G30" s="77" t="str">
        <f t="array" ref="G30">IFERROR(LARGE(IF(집계!$B$3:$B$1062="직영",집계!$K$3:$K$1062),A30),"")</f>
        <v/>
      </c>
      <c r="H30" s="75" t="str">
        <f>IF(J30&lt;0,IFERROR(INDEX(집계!$C$3:$C$1062,MATCH(인별!J30,집계!$K$3:$K$1062,0)),""),"")</f>
        <v/>
      </c>
      <c r="I30" s="76" t="str">
        <f>IF(J30&lt;0,IFERROR(INDEX(집계!$D$3:$D$1062,MATCH(인별!J30,집계!$K$3:$K$1062,0)),""),"")</f>
        <v/>
      </c>
      <c r="J30" s="77" t="str">
        <f t="array" ref="J30">IFERROR(SMALL(IF(집계!$B$3:$B$1062="직영",집계!$K$3:$K$1062),A30),"")</f>
        <v/>
      </c>
      <c r="L30" s="25" t="str">
        <f>IF(L29="","",환경!T12)</f>
        <v>엠피상동</v>
      </c>
      <c r="M30" s="104">
        <f ca="1">IF(L30&lt;&gt;"",SUMIFS(추출!$H$2:$H$5723,추출!$P$2:$P$5723,인별!L30,추출!$E$2:$E$5723,L$20,추출!$Q$2:$Q$5723,"A",추출!$O$2:$O$5723,"정상*",추출!$M$2:$M$5723,$O$2),"")</f>
        <v>0</v>
      </c>
      <c r="N30" s="25" t="str">
        <f>IF(N29="","",환경!T12)</f>
        <v>엠피상동</v>
      </c>
      <c r="O30" s="104">
        <f ca="1">IF(N30&lt;&gt;"",SUMIFS(추출!$H$2:$H$5723,추출!$P$2:$P$5723,인별!N30,추출!$E$2:$E$5723,N$20,추출!$Q$2:$Q$5723,"A",추출!$O$2:$O$5723,"정상*",추출!$M$2:$M$5723,$O$2),"")</f>
        <v>0</v>
      </c>
    </row>
    <row r="31" spans="1:15" s="2" customFormat="1">
      <c r="A31" s="74" t="str">
        <f t="shared" si="1"/>
        <v/>
      </c>
      <c r="B31" s="75" t="str">
        <f ca="1">IF(D31&gt;0,IFERROR(INDEX(집계!$C$3:$C$1062,MATCH(인별!D31,집계!$G$3:$G$1062,0)),""),"")</f>
        <v/>
      </c>
      <c r="C31" s="76" t="str">
        <f ca="1">IF(D31&gt;0,IFERROR(INDEX(집계!$D$3:$D$1062,MATCH(인별!D31,집계!$G$3:$G$1062,0)),""),"")</f>
        <v/>
      </c>
      <c r="D31" s="77" t="str">
        <f t="array" ref="D31">IFERROR(LARGE(IF(집계!$B$3:$B$1062="직영",집계!$G$3:$G$1062),A31),"")</f>
        <v/>
      </c>
      <c r="E31" s="75" t="str">
        <f ca="1">IF(G31&gt;0,IFERROR(INDEX(집계!$C$3:$C$1062,MATCH(인별!G31,집계!$K$3:$K$1062,0)),""),"")</f>
        <v/>
      </c>
      <c r="F31" s="76" t="str">
        <f ca="1">IF(G31&gt;0,IFERROR(INDEX(집계!$D$3:$D$1062,MATCH(인별!G31,집계!$K$3:$K$1062,0)),""),"")</f>
        <v/>
      </c>
      <c r="G31" s="77" t="str">
        <f t="array" ref="G31">IFERROR(LARGE(IF(집계!$B$3:$B$1062="직영",집계!$K$3:$K$1062),A31),"")</f>
        <v/>
      </c>
      <c r="H31" s="75" t="str">
        <f>IF(J31&lt;0,IFERROR(INDEX(집계!$C$3:$C$1062,MATCH(인별!J31,집계!$K$3:$K$1062,0)),""),"")</f>
        <v/>
      </c>
      <c r="I31" s="76" t="str">
        <f>IF(J31&lt;0,IFERROR(INDEX(집계!$D$3:$D$1062,MATCH(인별!J31,집계!$K$3:$K$1062,0)),""),"")</f>
        <v/>
      </c>
      <c r="J31" s="77" t="str">
        <f t="array" ref="J31">IFERROR(SMALL(IF(집계!$B$3:$B$1062="직영",집계!$K$3:$K$1062),A31),"")</f>
        <v/>
      </c>
      <c r="L31" s="25" t="str">
        <f>IF(L30="","",환경!T13)</f>
        <v>엠피피스토스</v>
      </c>
      <c r="M31" s="104">
        <f ca="1">IF(L31&lt;&gt;"",SUMIFS(추출!$H$2:$H$5723,추출!$P$2:$P$5723,인별!L31,추출!$E$2:$E$5723,L$20,추출!$Q$2:$Q$5723,"A",추출!$O$2:$O$5723,"정상*",추출!$M$2:$M$5723,$O$2),"")</f>
        <v>0</v>
      </c>
      <c r="N31" s="25" t="str">
        <f>IF(N30="","",환경!T13)</f>
        <v>엠피피스토스</v>
      </c>
      <c r="O31" s="104">
        <f ca="1">IF(N31&lt;&gt;"",SUMIFS(추출!$H$2:$H$5723,추출!$P$2:$P$5723,인별!N31,추출!$E$2:$E$5723,N$20,추출!$Q$2:$Q$5723,"A",추출!$O$2:$O$5723,"정상*",추출!$M$2:$M$5723,$O$2),"")</f>
        <v>0</v>
      </c>
    </row>
    <row r="32" spans="1:15" s="2" customFormat="1">
      <c r="A32" s="74" t="str">
        <f t="shared" si="1"/>
        <v/>
      </c>
      <c r="B32" s="75" t="str">
        <f ca="1">IF(D32&gt;0,IFERROR(INDEX(집계!$C$3:$C$1062,MATCH(인별!D32,집계!$G$3:$G$1062,0)),""),"")</f>
        <v/>
      </c>
      <c r="C32" s="76" t="str">
        <f ca="1">IF(D32&gt;0,IFERROR(INDEX(집계!$D$3:$D$1062,MATCH(인별!D32,집계!$G$3:$G$1062,0)),""),"")</f>
        <v/>
      </c>
      <c r="D32" s="77" t="str">
        <f t="array" ref="D32">IFERROR(LARGE(IF(집계!$B$3:$B$1062="직영",집계!$G$3:$G$1062),A32),"")</f>
        <v/>
      </c>
      <c r="E32" s="75" t="str">
        <f ca="1">IF(G32&gt;0,IFERROR(INDEX(집계!$C$3:$C$1062,MATCH(인별!G32,집계!$K$3:$K$1062,0)),""),"")</f>
        <v/>
      </c>
      <c r="F32" s="76" t="str">
        <f ca="1">IF(G32&gt;0,IFERROR(INDEX(집계!$D$3:$D$1062,MATCH(인별!G32,집계!$K$3:$K$1062,0)),""),"")</f>
        <v/>
      </c>
      <c r="G32" s="77" t="str">
        <f t="array" ref="G32">IFERROR(LARGE(IF(집계!$B$3:$B$1062="직영",집계!$K$3:$K$1062),A32),"")</f>
        <v/>
      </c>
      <c r="H32" s="75" t="str">
        <f>IF(J32&lt;0,IFERROR(INDEX(집계!$C$3:$C$1062,MATCH(인별!J32,집계!$K$3:$K$1062,0)),""),"")</f>
        <v/>
      </c>
      <c r="I32" s="76" t="str">
        <f>IF(J32&lt;0,IFERROR(INDEX(집계!$D$3:$D$1062,MATCH(인별!J32,집계!$K$3:$K$1062,0)),""),"")</f>
        <v/>
      </c>
      <c r="J32" s="77" t="str">
        <f t="array" ref="J32">IFERROR(SMALL(IF(집계!$B$3:$B$1062="직영",집계!$K$3:$K$1062),A32),"")</f>
        <v/>
      </c>
      <c r="L32" s="25" t="str">
        <f>IF(L31="","",환경!T14)</f>
        <v>엠피방이</v>
      </c>
      <c r="M32" s="104">
        <f ca="1">IF(L32&lt;&gt;"",SUMIFS(추출!$H$2:$H$5723,추출!$P$2:$P$5723,인별!L32,추출!$E$2:$E$5723,L$20,추출!$Q$2:$Q$5723,"A",추출!$O$2:$O$5723,"정상*",추출!$M$2:$M$5723,$O$2),"")</f>
        <v>0</v>
      </c>
      <c r="N32" s="25" t="str">
        <f>IF(N31="","",환경!T14)</f>
        <v>엠피방이</v>
      </c>
      <c r="O32" s="104">
        <f ca="1">IF(N32&lt;&gt;"",SUMIFS(추출!$H$2:$H$5723,추출!$P$2:$P$5723,인별!N32,추출!$E$2:$E$5723,N$20,추출!$Q$2:$Q$5723,"A",추출!$O$2:$O$5723,"정상*",추출!$M$2:$M$5723,$O$2),"")</f>
        <v>0</v>
      </c>
    </row>
    <row r="33" spans="1:15" s="2" customFormat="1" ht="18" thickBot="1">
      <c r="A33" s="74" t="str">
        <f t="shared" si="1"/>
        <v/>
      </c>
      <c r="B33" s="78" t="str">
        <f ca="1">IF(D33&gt;0,IFERROR(INDEX(집계!$C$3:$C$1062,MATCH(인별!D33,집계!$G$3:$G$1062,0)),""),"")</f>
        <v/>
      </c>
      <c r="C33" s="79" t="str">
        <f ca="1">IF(D33&gt;0,IFERROR(INDEX(집계!$D$3:$D$1062,MATCH(인별!D33,집계!$G$3:$G$1062,0)),""),"")</f>
        <v/>
      </c>
      <c r="D33" s="80" t="str">
        <f t="array" ref="D33">IFERROR(LARGE(IF(집계!$B$3:$B$1062="직영",집계!$G$3:$G$1062),A33),"")</f>
        <v/>
      </c>
      <c r="E33" s="78" t="str">
        <f ca="1">IF(G33&gt;0,IFERROR(INDEX(집계!$C$3:$C$1062,MATCH(인별!G33,집계!$K$3:$K$1062,0)),""),"")</f>
        <v/>
      </c>
      <c r="F33" s="79" t="str">
        <f ca="1">IF(G33&gt;0,IFERROR(INDEX(집계!$D$3:$D$1062,MATCH(인별!G33,집계!$K$3:$K$1062,0)),""),"")</f>
        <v/>
      </c>
      <c r="G33" s="80" t="str">
        <f t="array" ref="G33">IFERROR(LARGE(IF(집계!$B$3:$B$1062="직영",집계!$K$3:$K$1062),A33),"")</f>
        <v/>
      </c>
      <c r="H33" s="78" t="str">
        <f>IF(J33&lt;0,IFERROR(INDEX(집계!$C$3:$C$1062,MATCH(인별!J33,집계!$K$3:$K$1062,0)),""),"")</f>
        <v/>
      </c>
      <c r="I33" s="79" t="str">
        <f>IF(J33&lt;0,IFERROR(INDEX(집계!$D$3:$D$1062,MATCH(인별!J33,집계!$K$3:$K$1062,0)),""),"")</f>
        <v/>
      </c>
      <c r="J33" s="80" t="str">
        <f t="array" ref="J33">IFERROR(SMALL(IF(집계!$B$3:$B$1062="직영",집계!$K$3:$K$1062),A33),"")</f>
        <v/>
      </c>
      <c r="L33" s="25" t="str">
        <f>IF(L32="","",환경!T15)</f>
        <v>엠피시흥</v>
      </c>
      <c r="M33" s="104">
        <f ca="1">IF(L33&lt;&gt;"",SUMIFS(추출!$H$2:$H$5723,추출!$P$2:$P$5723,인별!L33,추출!$E$2:$E$5723,L$20,추출!$Q$2:$Q$5723,"A",추출!$O$2:$O$5723,"정상*",추출!$M$2:$M$5723,$O$2),"")</f>
        <v>0</v>
      </c>
      <c r="N33" s="25" t="str">
        <f>IF(N32="","",환경!T15)</f>
        <v>엠피시흥</v>
      </c>
      <c r="O33" s="104">
        <f ca="1">IF(N33&lt;&gt;"",SUMIFS(추출!$H$2:$H$5723,추출!$P$2:$P$5723,인별!N33,추출!$E$2:$E$5723,N$20,추출!$Q$2:$Q$5723,"A",추출!$O$2:$O$5723,"정상*",추출!$M$2:$M$5723,$O$2),"")</f>
        <v>0</v>
      </c>
    </row>
    <row r="34" spans="1:15">
      <c r="L34" s="25" t="str">
        <f>IF(L33="","",환경!T16)</f>
        <v>엠피조은</v>
      </c>
      <c r="M34" s="104">
        <f ca="1">IF(L34&lt;&gt;"",SUMIFS(추출!$H$2:$H$5723,추출!$P$2:$P$5723,인별!L34,추출!$E$2:$E$5723,L$20,추출!$Q$2:$Q$5723,"A",추출!$O$2:$O$5723,"정상*",추출!$M$2:$M$5723,$O$2),"")</f>
        <v>0</v>
      </c>
      <c r="N34" s="25" t="str">
        <f>IF(N33="","",환경!T16)</f>
        <v>엠피조은</v>
      </c>
      <c r="O34" s="104">
        <f ca="1">IF(N34&lt;&gt;"",SUMIFS(추출!$H$2:$H$5723,추출!$P$2:$P$5723,인별!N34,추출!$E$2:$E$5723,N$20,추출!$Q$2:$Q$5723,"A",추출!$O$2:$O$5723,"정상*",추출!$M$2:$M$5723,$O$2),"")</f>
        <v>0</v>
      </c>
    </row>
    <row r="35" spans="1:15">
      <c r="L35" s="25" t="str">
        <f>IF(L34="","",환경!T17)</f>
        <v>엠피가온</v>
      </c>
      <c r="M35" s="104">
        <f ca="1">IF(L35&lt;&gt;"",SUMIFS(추출!$H$2:$H$5723,추출!$P$2:$P$5723,인별!L35,추출!$E$2:$E$5723,L$20,추출!$Q$2:$Q$5723,"A",추출!$O$2:$O$5723,"정상*",추출!$M$2:$M$5723,$O$2),"")</f>
        <v>0</v>
      </c>
      <c r="N35" s="25" t="str">
        <f>IF(N34="","",환경!T17)</f>
        <v>엠피가온</v>
      </c>
      <c r="O35" s="104">
        <f ca="1">IF(N35&lt;&gt;"",SUMIFS(추출!$H$2:$H$5723,추출!$P$2:$P$5723,인별!N35,추출!$E$2:$E$5723,N$20,추출!$Q$2:$Q$5723,"A",추출!$O$2:$O$5723,"정상*",추출!$M$2:$M$5723,$O$2),"")</f>
        <v>0</v>
      </c>
    </row>
    <row r="36" spans="1:15">
      <c r="L36" s="25" t="str">
        <f>IF(L35="","",환경!T18)</f>
        <v>엠피프라임</v>
      </c>
      <c r="M36" s="104">
        <f ca="1">IF(L36&lt;&gt;"",SUMIFS(추출!$H$2:$H$5723,추출!$P$2:$P$5723,인별!L36,추출!$E$2:$E$5723,L$20,추출!$Q$2:$Q$5723,"A",추출!$O$2:$O$5723,"정상*",추출!$M$2:$M$5723,$O$2),"")</f>
        <v>0</v>
      </c>
      <c r="N36" s="25" t="str">
        <f>IF(N35="","",환경!T18)</f>
        <v>엠피프라임</v>
      </c>
      <c r="O36" s="104">
        <f ca="1">IF(N36&lt;&gt;"",SUMIFS(추출!$H$2:$H$5723,추출!$P$2:$P$5723,인별!N36,추출!$E$2:$E$5723,N$20,추출!$Q$2:$Q$5723,"A",추출!$O$2:$O$5723,"정상*",추출!$M$2:$M$5723,$O$2),"")</f>
        <v>0</v>
      </c>
    </row>
    <row r="37" spans="1:15">
      <c r="L37" s="25" t="str">
        <f>IF(L36="","",환경!T19)</f>
        <v>씨티엠</v>
      </c>
      <c r="M37" s="104">
        <f ca="1">IF(L37&lt;&gt;"",SUMIFS(추출!$H$2:$H$5723,추출!$P$2:$P$5723,인별!L37,추출!$E$2:$E$5723,L$20,추출!$Q$2:$Q$5723,"A",추출!$O$2:$O$5723,"정상*",추출!$M$2:$M$5723,$O$2),"")</f>
        <v>0</v>
      </c>
      <c r="N37" s="25" t="str">
        <f>IF(N36="","",환경!T19)</f>
        <v>씨티엠</v>
      </c>
      <c r="O37" s="104">
        <f ca="1">IF(N37&lt;&gt;"",SUMIFS(추출!$H$2:$H$5723,추출!$P$2:$P$5723,인별!N37,추출!$E$2:$E$5723,N$20,추출!$Q$2:$Q$5723,"A",추출!$O$2:$O$5723,"정상*",추출!$M$2:$M$5723,$O$2),"")</f>
        <v>0</v>
      </c>
    </row>
    <row r="38" spans="1:15">
      <c r="L38" s="25" t="str">
        <f>IF(L37="","",환경!T20)</f>
        <v>엠피경기</v>
      </c>
      <c r="M38" s="104">
        <f ca="1">IF(L38&lt;&gt;"",SUMIFS(추출!$H$2:$H$5723,추출!$P$2:$P$5723,인별!L38,추출!$E$2:$E$5723,L$20,추출!$Q$2:$Q$5723,"A",추출!$O$2:$O$5723,"정상*",추출!$M$2:$M$5723,$O$2),"")</f>
        <v>0</v>
      </c>
      <c r="N38" s="25" t="str">
        <f>IF(N37="","",환경!T20)</f>
        <v>엠피경기</v>
      </c>
      <c r="O38" s="104">
        <f ca="1">IF(N38&lt;&gt;"",SUMIFS(추출!$H$2:$H$5723,추출!$P$2:$P$5723,인별!N38,추출!$E$2:$E$5723,N$20,추출!$Q$2:$Q$5723,"A",추출!$O$2:$O$5723,"정상*",추출!$M$2:$M$5723,$O$2),"")</f>
        <v>0</v>
      </c>
    </row>
    <row r="39" spans="1:15">
      <c r="L39" s="25" t="str">
        <f>IF(L38="","",환경!T21)</f>
        <v>엠피제이엔제이</v>
      </c>
      <c r="M39" s="104">
        <f ca="1">IF(L39&lt;&gt;"",SUMIFS(추출!$H$2:$H$5723,추출!$P$2:$P$5723,인별!L39,추출!$E$2:$E$5723,L$20,추출!$Q$2:$Q$5723,"A",추출!$O$2:$O$5723,"정상*",추출!$M$2:$M$5723,$O$2),"")</f>
        <v>0</v>
      </c>
      <c r="N39" s="25" t="str">
        <f>IF(N38="","",환경!T21)</f>
        <v>엠피제이엔제이</v>
      </c>
      <c r="O39" s="104">
        <f ca="1">IF(N39&lt;&gt;"",SUMIFS(추출!$H$2:$H$5723,추출!$P$2:$P$5723,인별!N39,추출!$E$2:$E$5723,N$20,추출!$Q$2:$Q$5723,"A",추출!$O$2:$O$5723,"정상*",추출!$M$2:$M$5723,$O$2),"")</f>
        <v>0</v>
      </c>
    </row>
    <row r="40" spans="1:15">
      <c r="L40" s="2"/>
    </row>
    <row r="41" spans="1:15">
      <c r="L41" s="2"/>
    </row>
    <row r="42" spans="1:15">
      <c r="L42" s="2"/>
    </row>
    <row r="43" spans="1:15">
      <c r="L43" s="2"/>
    </row>
  </sheetData>
  <sortState ref="N4:N17">
    <sortCondition ref="N4:N17"/>
  </sortState>
  <mergeCells count="3">
    <mergeCell ref="B2:D2"/>
    <mergeCell ref="E2:G2"/>
    <mergeCell ref="H2:J2"/>
  </mergeCells>
  <phoneticPr fontId="2" type="noConversion"/>
  <conditionalFormatting sqref="B3">
    <cfRule type="expression" dxfId="15" priority="26">
      <formula>$A$3&gt;0</formula>
    </cfRule>
  </conditionalFormatting>
  <conditionalFormatting sqref="B4:B23">
    <cfRule type="expression" dxfId="14" priority="22">
      <formula>$A$3&gt;0</formula>
    </cfRule>
  </conditionalFormatting>
  <conditionalFormatting sqref="B24:B33">
    <cfRule type="expression" dxfId="13" priority="18">
      <formula>$A$3&gt;0</formula>
    </cfRule>
  </conditionalFormatting>
  <conditionalFormatting sqref="E3">
    <cfRule type="expression" dxfId="12" priority="16">
      <formula>$A$3&gt;0</formula>
    </cfRule>
  </conditionalFormatting>
  <conditionalFormatting sqref="E4:E23">
    <cfRule type="expression" dxfId="11" priority="15">
      <formula>$A$3&gt;0</formula>
    </cfRule>
  </conditionalFormatting>
  <conditionalFormatting sqref="E24:E33">
    <cfRule type="expression" dxfId="10" priority="14">
      <formula>$A$3&gt;0</formula>
    </cfRule>
  </conditionalFormatting>
  <conditionalFormatting sqref="H3">
    <cfRule type="expression" dxfId="9" priority="13">
      <formula>$A$3&gt;0</formula>
    </cfRule>
  </conditionalFormatting>
  <conditionalFormatting sqref="H4:H23">
    <cfRule type="expression" dxfId="8" priority="12">
      <formula>$A$3&gt;0</formula>
    </cfRule>
  </conditionalFormatting>
  <conditionalFormatting sqref="H24:H33">
    <cfRule type="expression" dxfId="7" priority="11">
      <formula>$A$3&gt;0</formula>
    </cfRule>
  </conditionalFormatting>
  <conditionalFormatting sqref="B5">
    <cfRule type="expression" dxfId="6" priority="10">
      <formula>$A$3&gt;0</formula>
    </cfRule>
  </conditionalFormatting>
  <conditionalFormatting sqref="E5">
    <cfRule type="expression" dxfId="5" priority="9">
      <formula>$A$3&gt;0</formula>
    </cfRule>
  </conditionalFormatting>
  <conditionalFormatting sqref="H5">
    <cfRule type="expression" dxfId="4" priority="8">
      <formula>$A$3&gt;0</formula>
    </cfRule>
  </conditionalFormatting>
  <conditionalFormatting sqref="B4">
    <cfRule type="expression" dxfId="3" priority="4">
      <formula>$A$3&gt;0</formula>
    </cfRule>
  </conditionalFormatting>
  <conditionalFormatting sqref="E4">
    <cfRule type="expression" dxfId="2" priority="3">
      <formula>$A$3&gt;0</formula>
    </cfRule>
  </conditionalFormatting>
  <conditionalFormatting sqref="H4">
    <cfRule type="expression" dxfId="1" priority="2">
      <formula>$A$3&gt;0</formula>
    </cfRule>
  </conditionalFormatting>
  <conditionalFormatting sqref="B6">
    <cfRule type="expression" dxfId="0" priority="1">
      <formula>$A$3&gt;0</formula>
    </cfRule>
  </conditionalFormatting>
  <pageMargins left="0.7" right="0.7" top="0.75" bottom="0.75" header="0.3" footer="0.3"/>
  <pageSetup paperSize="9" orientation="portrait" r:id="rId1"/>
  <ignoredErrors>
    <ignoredError sqref="M21:M2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환경!$AE$21:$AE$26</xm:f>
          </x14:formula1>
          <xm:sqref>M2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C27" sqref="C27"/>
    </sheetView>
  </sheetViews>
  <sheetFormatPr defaultRowHeight="17.399999999999999"/>
  <sheetData>
    <row r="1" spans="1:6">
      <c r="A1" t="s">
        <v>3</v>
      </c>
      <c r="B1" t="s">
        <v>580</v>
      </c>
      <c r="C1" t="s">
        <v>581</v>
      </c>
      <c r="D1" t="s">
        <v>632</v>
      </c>
      <c r="E1" t="s">
        <v>633</v>
      </c>
      <c r="F1" t="s">
        <v>634</v>
      </c>
    </row>
    <row r="2" spans="1:6">
      <c r="A2" t="s">
        <v>8</v>
      </c>
      <c r="B2">
        <v>1661168</v>
      </c>
      <c r="C2">
        <v>565000</v>
      </c>
      <c r="D2">
        <v>0</v>
      </c>
      <c r="E2">
        <v>0</v>
      </c>
      <c r="F2">
        <v>0</v>
      </c>
    </row>
    <row r="3" spans="1:6">
      <c r="A3" t="s">
        <v>280</v>
      </c>
      <c r="B3">
        <v>0</v>
      </c>
      <c r="C3">
        <v>0</v>
      </c>
      <c r="D3">
        <v>0</v>
      </c>
      <c r="E3">
        <v>139706</v>
      </c>
      <c r="F3">
        <v>69891</v>
      </c>
    </row>
    <row r="4" spans="1:6">
      <c r="A4" t="s">
        <v>13</v>
      </c>
      <c r="B4">
        <v>884115</v>
      </c>
      <c r="C4">
        <v>523690</v>
      </c>
      <c r="D4">
        <v>0</v>
      </c>
      <c r="E4">
        <v>0</v>
      </c>
      <c r="F4">
        <v>75503</v>
      </c>
    </row>
    <row r="5" spans="1:6">
      <c r="A5" t="s">
        <v>43</v>
      </c>
      <c r="B5">
        <v>80066</v>
      </c>
      <c r="C5">
        <v>0</v>
      </c>
      <c r="D5">
        <v>0</v>
      </c>
      <c r="E5">
        <v>11660</v>
      </c>
      <c r="F5">
        <v>157711</v>
      </c>
    </row>
    <row r="6" spans="1:6">
      <c r="A6" t="s">
        <v>22</v>
      </c>
      <c r="B6">
        <v>2030146</v>
      </c>
      <c r="C6">
        <v>1689488</v>
      </c>
      <c r="D6">
        <v>1721915</v>
      </c>
      <c r="E6">
        <v>1545764</v>
      </c>
      <c r="F6">
        <v>1402939</v>
      </c>
    </row>
    <row r="7" spans="1:6">
      <c r="A7" t="s">
        <v>28</v>
      </c>
      <c r="B7">
        <v>3304403</v>
      </c>
      <c r="C7">
        <v>4201261</v>
      </c>
      <c r="D7">
        <v>2693369</v>
      </c>
      <c r="E7">
        <v>2838913</v>
      </c>
      <c r="F7">
        <v>2071686</v>
      </c>
    </row>
    <row r="8" spans="1:6">
      <c r="A8" t="s">
        <v>6</v>
      </c>
      <c r="B8">
        <v>1109539</v>
      </c>
      <c r="C8">
        <v>954702</v>
      </c>
      <c r="D8">
        <v>732580</v>
      </c>
      <c r="E8">
        <v>1272556</v>
      </c>
      <c r="F8">
        <v>1508904</v>
      </c>
    </row>
    <row r="9" spans="1:6">
      <c r="A9" t="s">
        <v>34</v>
      </c>
      <c r="B9">
        <v>401110</v>
      </c>
      <c r="C9">
        <v>143230</v>
      </c>
      <c r="D9">
        <v>0</v>
      </c>
      <c r="E9">
        <v>0</v>
      </c>
      <c r="F9">
        <v>32100</v>
      </c>
    </row>
    <row r="10" spans="1:6">
      <c r="A10" t="s">
        <v>31</v>
      </c>
      <c r="B10">
        <v>848560</v>
      </c>
      <c r="C10">
        <v>266586</v>
      </c>
      <c r="D10">
        <v>656473</v>
      </c>
      <c r="E10">
        <v>704602</v>
      </c>
      <c r="F10">
        <v>179074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R125"/>
  <sheetViews>
    <sheetView workbookViewId="0">
      <pane ySplit="10" topLeftCell="A11" activePane="bottomLeft" state="frozen"/>
      <selection pane="bottomLeft" activeCell="F19" sqref="F19"/>
    </sheetView>
  </sheetViews>
  <sheetFormatPr defaultRowHeight="17.399999999999999"/>
  <cols>
    <col min="1" max="1" width="5.19921875" bestFit="1" customWidth="1"/>
    <col min="2" max="2" width="13" bestFit="1" customWidth="1"/>
    <col min="3" max="3" width="8.09765625" bestFit="1" customWidth="1"/>
    <col min="4" max="4" width="6.69921875" style="89" bestFit="1" customWidth="1"/>
    <col min="5" max="5" width="8.5" style="83" bestFit="1" customWidth="1"/>
    <col min="6" max="6" width="12.69921875" style="83" bestFit="1" customWidth="1"/>
    <col min="7" max="7" width="8.5" style="83" bestFit="1" customWidth="1"/>
    <col min="8" max="8" width="11.19921875" customWidth="1"/>
    <col min="9" max="9" width="9" customWidth="1"/>
    <col min="10" max="10" width="9" bestFit="1" customWidth="1"/>
    <col min="11" max="11" width="11" bestFit="1" customWidth="1"/>
    <col min="12" max="12" width="9" customWidth="1"/>
    <col min="13" max="14" width="9" bestFit="1" customWidth="1"/>
    <col min="15" max="15" width="11" bestFit="1" customWidth="1"/>
    <col min="16" max="16" width="9" bestFit="1" customWidth="1"/>
    <col min="17" max="17" width="11.09765625" style="1" bestFit="1" customWidth="1"/>
    <col min="18" max="18" width="18.5" style="90" bestFit="1" customWidth="1"/>
    <col min="19" max="19" width="15.09765625" customWidth="1"/>
    <col min="20" max="20" width="13.09765625" customWidth="1"/>
    <col min="21" max="21" width="7.09765625" customWidth="1"/>
    <col min="22" max="22" width="11.09765625" customWidth="1"/>
    <col min="23" max="23" width="5.19921875" customWidth="1"/>
    <col min="24" max="24" width="11" customWidth="1"/>
    <col min="29" max="30" width="6.19921875" bestFit="1" customWidth="1"/>
  </cols>
  <sheetData>
    <row r="1" spans="2:18">
      <c r="B1" s="95"/>
      <c r="C1" s="95"/>
      <c r="D1" s="94"/>
      <c r="E1" s="96"/>
      <c r="F1" s="96"/>
      <c r="G1" s="96"/>
      <c r="H1" s="95"/>
      <c r="I1" s="95"/>
    </row>
    <row r="2" spans="2:18">
      <c r="B2" s="95"/>
      <c r="C2" s="95"/>
      <c r="D2" s="94"/>
      <c r="E2" s="96"/>
      <c r="F2" s="96"/>
      <c r="G2" s="96"/>
      <c r="H2" s="95"/>
      <c r="I2" s="95"/>
    </row>
    <row r="3" spans="2:18">
      <c r="B3" s="95"/>
      <c r="C3" s="95"/>
      <c r="D3" s="94"/>
      <c r="E3" s="96"/>
      <c r="F3" s="96"/>
      <c r="G3" s="96"/>
      <c r="H3" s="95"/>
      <c r="I3" s="95"/>
    </row>
    <row r="4" spans="2:18">
      <c r="B4" s="95"/>
      <c r="C4" s="95"/>
      <c r="D4" s="94"/>
      <c r="E4" s="96"/>
      <c r="F4" s="96"/>
      <c r="G4" s="96"/>
      <c r="H4" s="95"/>
      <c r="I4" s="95"/>
    </row>
    <row r="5" spans="2:18">
      <c r="B5" s="95"/>
      <c r="C5" s="95"/>
      <c r="D5" s="94"/>
      <c r="E5" s="96"/>
      <c r="F5" s="96"/>
      <c r="G5" s="96"/>
      <c r="H5" s="95"/>
      <c r="I5" s="95"/>
    </row>
    <row r="6" spans="2:18">
      <c r="B6" s="95"/>
      <c r="C6" s="95"/>
      <c r="D6" s="94"/>
      <c r="E6" s="96"/>
      <c r="F6" s="96"/>
      <c r="G6" s="96"/>
      <c r="H6" s="95"/>
      <c r="I6" s="95"/>
    </row>
    <row r="7" spans="2:18" ht="8.25" customHeight="1"/>
    <row r="8" spans="2:18" ht="24" customHeight="1">
      <c r="B8" s="91"/>
      <c r="C8" s="91"/>
      <c r="D8" s="92"/>
      <c r="E8" s="93"/>
      <c r="F8" s="93"/>
      <c r="G8" s="93"/>
      <c r="H8" s="91"/>
      <c r="I8" s="91"/>
    </row>
    <row r="9" spans="2:18">
      <c r="G9" s="101"/>
      <c r="Q9"/>
    </row>
    <row r="10" spans="2:18">
      <c r="J10" s="98"/>
      <c r="K10" s="98"/>
      <c r="L10" s="98"/>
      <c r="M10" s="98"/>
      <c r="N10" s="98"/>
      <c r="O10" s="98"/>
      <c r="P10" s="98"/>
      <c r="Q10" s="98"/>
      <c r="R10" s="99"/>
    </row>
    <row r="11" spans="2:18">
      <c r="C11" s="119"/>
    </row>
    <row r="12" spans="2:18">
      <c r="C12" s="119"/>
    </row>
    <row r="13" spans="2:18">
      <c r="C13" s="119"/>
    </row>
    <row r="14" spans="2:18">
      <c r="C14" s="119"/>
    </row>
    <row r="15" spans="2:18">
      <c r="C15" s="119"/>
    </row>
    <row r="16" spans="2:18">
      <c r="C16" s="119"/>
    </row>
    <row r="17" spans="3:3">
      <c r="C17" s="119"/>
    </row>
    <row r="18" spans="3:3">
      <c r="C18" s="119"/>
    </row>
    <row r="19" spans="3:3">
      <c r="C19" s="119"/>
    </row>
    <row r="20" spans="3:3">
      <c r="C20" s="119"/>
    </row>
    <row r="21" spans="3:3">
      <c r="C21" s="119"/>
    </row>
    <row r="22" spans="3:3">
      <c r="C22" s="119"/>
    </row>
    <row r="23" spans="3:3">
      <c r="C23" s="119"/>
    </row>
    <row r="24" spans="3:3">
      <c r="C24" s="119"/>
    </row>
    <row r="25" spans="3:3">
      <c r="C25" s="119"/>
    </row>
    <row r="26" spans="3:3">
      <c r="C26" s="119"/>
    </row>
    <row r="27" spans="3:3">
      <c r="C27" s="119"/>
    </row>
    <row r="28" spans="3:3">
      <c r="C28" s="119"/>
    </row>
    <row r="29" spans="3:3">
      <c r="C29" s="119"/>
    </row>
    <row r="30" spans="3:3">
      <c r="C30" s="119"/>
    </row>
    <row r="31" spans="3:3">
      <c r="C31" s="119"/>
    </row>
    <row r="32" spans="3:3">
      <c r="C32" s="119"/>
    </row>
    <row r="33" spans="3:3">
      <c r="C33" s="119"/>
    </row>
    <row r="34" spans="3:3">
      <c r="C34" s="119"/>
    </row>
    <row r="35" spans="3:3">
      <c r="C35" s="119"/>
    </row>
    <row r="36" spans="3:3">
      <c r="C36" s="119"/>
    </row>
    <row r="37" spans="3:3">
      <c r="C37" s="119"/>
    </row>
    <row r="38" spans="3:3">
      <c r="C38" s="119"/>
    </row>
    <row r="39" spans="3:3">
      <c r="C39" s="119"/>
    </row>
    <row r="40" spans="3:3">
      <c r="C40" s="119"/>
    </row>
    <row r="41" spans="3:3">
      <c r="C41" s="119"/>
    </row>
    <row r="42" spans="3:3">
      <c r="C42" s="119"/>
    </row>
    <row r="43" spans="3:3">
      <c r="C43" s="119"/>
    </row>
    <row r="44" spans="3:3">
      <c r="C44" s="119"/>
    </row>
    <row r="45" spans="3:3">
      <c r="C45" s="119"/>
    </row>
    <row r="46" spans="3:3">
      <c r="C46" s="119"/>
    </row>
    <row r="47" spans="3:3">
      <c r="C47" s="119"/>
    </row>
    <row r="48" spans="3:3">
      <c r="C48" s="119"/>
    </row>
    <row r="49" spans="3:3">
      <c r="C49" s="119"/>
    </row>
    <row r="50" spans="3:3">
      <c r="C50" s="119"/>
    </row>
    <row r="51" spans="3:3">
      <c r="C51" s="119"/>
    </row>
    <row r="52" spans="3:3">
      <c r="C52" s="119"/>
    </row>
    <row r="53" spans="3:3">
      <c r="C53" s="119"/>
    </row>
    <row r="54" spans="3:3">
      <c r="C54" s="119"/>
    </row>
    <row r="55" spans="3:3">
      <c r="C55" s="119"/>
    </row>
    <row r="56" spans="3:3">
      <c r="C56" s="119"/>
    </row>
    <row r="57" spans="3:3">
      <c r="C57" s="119"/>
    </row>
    <row r="58" spans="3:3">
      <c r="C58" s="119"/>
    </row>
    <row r="59" spans="3:3">
      <c r="C59" s="119"/>
    </row>
    <row r="60" spans="3:3">
      <c r="C60" s="119"/>
    </row>
    <row r="61" spans="3:3">
      <c r="C61" s="119"/>
    </row>
    <row r="62" spans="3:3">
      <c r="C62" s="119"/>
    </row>
    <row r="63" spans="3:3">
      <c r="C63" s="119"/>
    </row>
    <row r="64" spans="3:3">
      <c r="C64" s="119"/>
    </row>
    <row r="65" spans="3:3">
      <c r="C65" s="119"/>
    </row>
    <row r="66" spans="3:3">
      <c r="C66" s="119"/>
    </row>
    <row r="67" spans="3:3">
      <c r="C67" s="119"/>
    </row>
    <row r="68" spans="3:3">
      <c r="C68" s="119"/>
    </row>
    <row r="69" spans="3:3">
      <c r="C69" s="119"/>
    </row>
    <row r="70" spans="3:3">
      <c r="C70" s="119"/>
    </row>
    <row r="71" spans="3:3">
      <c r="C71" s="119"/>
    </row>
    <row r="72" spans="3:3">
      <c r="C72" s="119"/>
    </row>
    <row r="73" spans="3:3">
      <c r="C73" s="119"/>
    </row>
    <row r="74" spans="3:3">
      <c r="C74" s="119"/>
    </row>
    <row r="75" spans="3:3">
      <c r="C75" s="119"/>
    </row>
    <row r="76" spans="3:3">
      <c r="C76" s="119"/>
    </row>
    <row r="77" spans="3:3">
      <c r="C77" s="119"/>
    </row>
    <row r="78" spans="3:3">
      <c r="C78" s="119"/>
    </row>
    <row r="79" spans="3:3">
      <c r="C79" s="119"/>
    </row>
    <row r="80" spans="3:3">
      <c r="C80" s="119"/>
    </row>
    <row r="81" spans="3:3">
      <c r="C81" s="119"/>
    </row>
    <row r="82" spans="3:3">
      <c r="C82" s="119"/>
    </row>
    <row r="83" spans="3:3">
      <c r="C83" s="119"/>
    </row>
    <row r="84" spans="3:3">
      <c r="C84" s="119"/>
    </row>
    <row r="85" spans="3:3">
      <c r="C85" s="119"/>
    </row>
    <row r="86" spans="3:3">
      <c r="C86" s="119"/>
    </row>
    <row r="87" spans="3:3">
      <c r="C87" s="119"/>
    </row>
    <row r="88" spans="3:3">
      <c r="C88" s="119"/>
    </row>
    <row r="89" spans="3:3">
      <c r="C89" s="119"/>
    </row>
    <row r="90" spans="3:3">
      <c r="C90" s="119"/>
    </row>
    <row r="91" spans="3:3">
      <c r="C91" s="119"/>
    </row>
    <row r="92" spans="3:3">
      <c r="C92" s="119"/>
    </row>
    <row r="93" spans="3:3">
      <c r="C93" s="119"/>
    </row>
    <row r="94" spans="3:3">
      <c r="C94" s="119"/>
    </row>
    <row r="95" spans="3:3">
      <c r="C95" s="119"/>
    </row>
    <row r="96" spans="3:3">
      <c r="C96" s="119"/>
    </row>
    <row r="97" spans="3:3">
      <c r="C97" s="119"/>
    </row>
    <row r="98" spans="3:3">
      <c r="C98" s="119"/>
    </row>
    <row r="99" spans="3:3">
      <c r="C99" s="119"/>
    </row>
    <row r="100" spans="3:3">
      <c r="C100" s="119"/>
    </row>
    <row r="101" spans="3:3">
      <c r="C101" s="119"/>
    </row>
    <row r="102" spans="3:3">
      <c r="C102" s="119"/>
    </row>
    <row r="103" spans="3:3">
      <c r="C103" s="119"/>
    </row>
    <row r="104" spans="3:3">
      <c r="C104" s="119"/>
    </row>
    <row r="105" spans="3:3">
      <c r="C105" s="119"/>
    </row>
    <row r="106" spans="3:3">
      <c r="C106" s="119"/>
    </row>
    <row r="107" spans="3:3">
      <c r="C107" s="119"/>
    </row>
    <row r="108" spans="3:3">
      <c r="C108" s="119"/>
    </row>
    <row r="109" spans="3:3">
      <c r="C109" s="119"/>
    </row>
    <row r="110" spans="3:3">
      <c r="C110" s="119"/>
    </row>
    <row r="111" spans="3:3">
      <c r="C111" s="119"/>
    </row>
    <row r="112" spans="3:3">
      <c r="C112" s="119"/>
    </row>
    <row r="113" spans="3:3">
      <c r="C113" s="119"/>
    </row>
    <row r="114" spans="3:3">
      <c r="C114" s="119"/>
    </row>
    <row r="115" spans="3:3">
      <c r="C115" s="119"/>
    </row>
    <row r="116" spans="3:3">
      <c r="C116" s="119"/>
    </row>
    <row r="117" spans="3:3">
      <c r="C117" s="119"/>
    </row>
    <row r="118" spans="3:3">
      <c r="C118" s="119"/>
    </row>
    <row r="119" spans="3:3">
      <c r="C119" s="119"/>
    </row>
    <row r="120" spans="3:3">
      <c r="C120" s="119"/>
    </row>
    <row r="121" spans="3:3">
      <c r="C121" s="119"/>
    </row>
    <row r="122" spans="3:3">
      <c r="C122" s="119"/>
    </row>
    <row r="123" spans="3:3">
      <c r="C123" s="119"/>
    </row>
    <row r="124" spans="3:3">
      <c r="C124" s="119"/>
    </row>
    <row r="125" spans="3:3">
      <c r="C125" s="119"/>
    </row>
  </sheetData>
  <sortState ref="A11:G125">
    <sortCondition descending="1" ref="E1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687" r:id="rId4" name="CheckBox2">
          <controlPr defaultSize="0" autoLine="0" r:id="rId5">
            <anchor moveWithCells="1">
              <from>
                <xdr:col>8</xdr:col>
                <xdr:colOff>220980</xdr:colOff>
                <xdr:row>7</xdr:row>
                <xdr:rowOff>68580</xdr:rowOff>
              </from>
              <to>
                <xdr:col>9</xdr:col>
                <xdr:colOff>106680</xdr:colOff>
                <xdr:row>7</xdr:row>
                <xdr:rowOff>274320</xdr:rowOff>
              </to>
            </anchor>
          </controlPr>
        </control>
      </mc:Choice>
      <mc:Fallback>
        <control shapeId="28687" r:id="rId4" name="CheckBox2"/>
      </mc:Fallback>
    </mc:AlternateContent>
    <mc:AlternateContent xmlns:mc="http://schemas.openxmlformats.org/markup-compatibility/2006">
      <mc:Choice Requires="x14">
        <control shapeId="28686" r:id="rId6" name="CheckBox1">
          <controlPr defaultSize="0" autoLine="0" r:id="rId7">
            <anchor moveWithCells="1">
              <from>
                <xdr:col>7</xdr:col>
                <xdr:colOff>251460</xdr:colOff>
                <xdr:row>7</xdr:row>
                <xdr:rowOff>60960</xdr:rowOff>
              </from>
              <to>
                <xdr:col>7</xdr:col>
                <xdr:colOff>822960</xdr:colOff>
                <xdr:row>7</xdr:row>
                <xdr:rowOff>266700</xdr:rowOff>
              </to>
            </anchor>
          </controlPr>
        </control>
      </mc:Choice>
      <mc:Fallback>
        <control shapeId="28686" r:id="rId6" name="CheckBox1"/>
      </mc:Fallback>
    </mc:AlternateContent>
    <mc:AlternateContent xmlns:mc="http://schemas.openxmlformats.org/markup-compatibility/2006">
      <mc:Choice Requires="x14">
        <control shapeId="28684" r:id="rId8" name="CommandButton2">
          <controlPr defaultSize="0" disabled="1" autoLine="0" r:id="rId9">
            <anchor>
              <from>
                <xdr:col>5</xdr:col>
                <xdr:colOff>662940</xdr:colOff>
                <xdr:row>4</xdr:row>
                <xdr:rowOff>99060</xdr:rowOff>
              </from>
              <to>
                <xdr:col>7</xdr:col>
                <xdr:colOff>548640</xdr:colOff>
                <xdr:row>5</xdr:row>
                <xdr:rowOff>114300</xdr:rowOff>
              </to>
            </anchor>
          </controlPr>
        </control>
      </mc:Choice>
      <mc:Fallback>
        <control shapeId="28684" r:id="rId8" name="CommandButton2"/>
      </mc:Fallback>
    </mc:AlternateContent>
    <mc:AlternateContent xmlns:mc="http://schemas.openxmlformats.org/markup-compatibility/2006">
      <mc:Choice Requires="x14">
        <control shapeId="28682" r:id="rId10" name="Label4">
          <controlPr defaultSize="0" autoLine="0" r:id="rId11">
            <anchor>
              <from>
                <xdr:col>4</xdr:col>
                <xdr:colOff>342900</xdr:colOff>
                <xdr:row>0</xdr:row>
                <xdr:rowOff>30480</xdr:rowOff>
              </from>
              <to>
                <xdr:col>5</xdr:col>
                <xdr:colOff>792480</xdr:colOff>
                <xdr:row>1</xdr:row>
                <xdr:rowOff>0</xdr:rowOff>
              </to>
            </anchor>
          </controlPr>
        </control>
      </mc:Choice>
      <mc:Fallback>
        <control shapeId="28682" r:id="rId10" name="Label4"/>
      </mc:Fallback>
    </mc:AlternateContent>
    <mc:AlternateContent xmlns:mc="http://schemas.openxmlformats.org/markup-compatibility/2006">
      <mc:Choice Requires="x14">
        <control shapeId="28681" r:id="rId12" name="Label3">
          <controlPr defaultSize="0" autoLine="0" r:id="rId13">
            <anchor>
              <from>
                <xdr:col>1</xdr:col>
                <xdr:colOff>129540</xdr:colOff>
                <xdr:row>0</xdr:row>
                <xdr:rowOff>30480</xdr:rowOff>
              </from>
              <to>
                <xdr:col>1</xdr:col>
                <xdr:colOff>792480</xdr:colOff>
                <xdr:row>1</xdr:row>
                <xdr:rowOff>0</xdr:rowOff>
              </to>
            </anchor>
          </controlPr>
        </control>
      </mc:Choice>
      <mc:Fallback>
        <control shapeId="28681" r:id="rId12" name="Label3"/>
      </mc:Fallback>
    </mc:AlternateContent>
    <mc:AlternateContent xmlns:mc="http://schemas.openxmlformats.org/markup-compatibility/2006">
      <mc:Choice Requires="x14">
        <control shapeId="28680" r:id="rId14" name="Label2">
          <controlPr defaultSize="0" autoLine="0" r:id="rId15">
            <anchor>
              <from>
                <xdr:col>3</xdr:col>
                <xdr:colOff>152400</xdr:colOff>
                <xdr:row>7</xdr:row>
                <xdr:rowOff>68580</xdr:rowOff>
              </from>
              <to>
                <xdr:col>4</xdr:col>
                <xdr:colOff>396240</xdr:colOff>
                <xdr:row>7</xdr:row>
                <xdr:rowOff>259080</xdr:rowOff>
              </to>
            </anchor>
          </controlPr>
        </control>
      </mc:Choice>
      <mc:Fallback>
        <control shapeId="28680" r:id="rId14" name="Label2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r:id="rId17">
            <anchor>
              <from>
                <xdr:col>1</xdr:col>
                <xdr:colOff>152400</xdr:colOff>
                <xdr:row>7</xdr:row>
                <xdr:rowOff>68580</xdr:rowOff>
              </from>
              <to>
                <xdr:col>1</xdr:col>
                <xdr:colOff>541020</xdr:colOff>
                <xdr:row>7</xdr:row>
                <xdr:rowOff>236220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78" r:id="rId18" name="CommandButton1">
          <controlPr defaultSize="0" autoLine="0" r:id="rId19">
            <anchor>
              <from>
                <xdr:col>4</xdr:col>
                <xdr:colOff>281940</xdr:colOff>
                <xdr:row>4</xdr:row>
                <xdr:rowOff>99060</xdr:rowOff>
              </from>
              <to>
                <xdr:col>5</xdr:col>
                <xdr:colOff>556260</xdr:colOff>
                <xdr:row>5</xdr:row>
                <xdr:rowOff>114300</xdr:rowOff>
              </to>
            </anchor>
          </controlPr>
        </control>
      </mc:Choice>
      <mc:Fallback>
        <control shapeId="28678" r:id="rId18" name="CommandButton1"/>
      </mc:Fallback>
    </mc:AlternateContent>
    <mc:AlternateContent xmlns:mc="http://schemas.openxmlformats.org/markup-compatibility/2006">
      <mc:Choice Requires="x14">
        <control shapeId="28677" r:id="rId20" name="ComboBox2">
          <controlPr defaultSize="0" autoLine="0" r:id="rId21">
            <anchor>
              <from>
                <xdr:col>4</xdr:col>
                <xdr:colOff>381000</xdr:colOff>
                <xdr:row>7</xdr:row>
                <xdr:rowOff>38100</xdr:rowOff>
              </from>
              <to>
                <xdr:col>5</xdr:col>
                <xdr:colOff>777240</xdr:colOff>
                <xdr:row>7</xdr:row>
                <xdr:rowOff>289560</xdr:rowOff>
              </to>
            </anchor>
          </controlPr>
        </control>
      </mc:Choice>
      <mc:Fallback>
        <control shapeId="28677" r:id="rId20" name="ComboBox2"/>
      </mc:Fallback>
    </mc:AlternateContent>
    <mc:AlternateContent xmlns:mc="http://schemas.openxmlformats.org/markup-compatibility/2006">
      <mc:Choice Requires="x14">
        <control shapeId="28676" r:id="rId22" name="ComboBox1">
          <controlPr defaultSize="0" autoLine="0" r:id="rId23">
            <anchor>
              <from>
                <xdr:col>1</xdr:col>
                <xdr:colOff>586740</xdr:colOff>
                <xdr:row>7</xdr:row>
                <xdr:rowOff>30480</xdr:rowOff>
              </from>
              <to>
                <xdr:col>2</xdr:col>
                <xdr:colOff>586740</xdr:colOff>
                <xdr:row>7</xdr:row>
                <xdr:rowOff>236220</xdr:rowOff>
              </to>
            </anchor>
          </controlPr>
        </control>
      </mc:Choice>
      <mc:Fallback>
        <control shapeId="28676" r:id="rId22" name="ComboBox1"/>
      </mc:Fallback>
    </mc:AlternateContent>
    <mc:AlternateContent xmlns:mc="http://schemas.openxmlformats.org/markup-compatibility/2006">
      <mc:Choice Requires="x14">
        <control shapeId="28674" r:id="rId24" name="ListBox2">
          <controlPr defaultSize="0" autoLine="0" r:id="rId25">
            <anchor>
              <from>
                <xdr:col>4</xdr:col>
                <xdr:colOff>342900</xdr:colOff>
                <xdr:row>1</xdr:row>
                <xdr:rowOff>30480</xdr:rowOff>
              </from>
              <to>
                <xdr:col>5</xdr:col>
                <xdr:colOff>861060</xdr:colOff>
                <xdr:row>2</xdr:row>
                <xdr:rowOff>137160</xdr:rowOff>
              </to>
            </anchor>
          </controlPr>
        </control>
      </mc:Choice>
      <mc:Fallback>
        <control shapeId="28674" r:id="rId24" name="ListBox2"/>
      </mc:Fallback>
    </mc:AlternateContent>
    <mc:AlternateContent xmlns:mc="http://schemas.openxmlformats.org/markup-compatibility/2006">
      <mc:Choice Requires="x14">
        <control shapeId="28673" r:id="rId26" name="ListBox1">
          <controlPr defaultSize="0" autoLine="0" r:id="rId27">
            <anchor>
              <from>
                <xdr:col>1</xdr:col>
                <xdr:colOff>99060</xdr:colOff>
                <xdr:row>1</xdr:row>
                <xdr:rowOff>30480</xdr:rowOff>
              </from>
              <to>
                <xdr:col>4</xdr:col>
                <xdr:colOff>45720</xdr:colOff>
                <xdr:row>4</xdr:row>
                <xdr:rowOff>175260</xdr:rowOff>
              </to>
            </anchor>
          </controlPr>
        </control>
      </mc:Choice>
      <mc:Fallback>
        <control shapeId="28673" r:id="rId26" name="ListBox1"/>
      </mc:Fallback>
    </mc:AlternateContent>
    <mc:AlternateContent xmlns:mc="http://schemas.openxmlformats.org/markup-compatibility/2006">
      <mc:Choice Requires="x14">
        <control shapeId="28685" r:id="rId28" name="CommandButton3">
          <controlPr defaultSize="0" autoLine="0" r:id="rId29">
            <anchor>
              <from>
                <xdr:col>7</xdr:col>
                <xdr:colOff>213360</xdr:colOff>
                <xdr:row>3</xdr:row>
                <xdr:rowOff>0</xdr:rowOff>
              </from>
              <to>
                <xdr:col>7</xdr:col>
                <xdr:colOff>784860</xdr:colOff>
                <xdr:row>4</xdr:row>
                <xdr:rowOff>0</xdr:rowOff>
              </to>
            </anchor>
          </controlPr>
        </control>
      </mc:Choice>
      <mc:Fallback>
        <control shapeId="28685" r:id="rId28" name="CommandButton3"/>
      </mc:Fallback>
    </mc:AlternateContent>
    <mc:AlternateContent xmlns:mc="http://schemas.openxmlformats.org/markup-compatibility/2006">
      <mc:Choice Requires="x14">
        <control shapeId="28688" r:id="rId30" name="Label5">
          <controlPr defaultSize="0" autoLine="0" r:id="rId31">
            <anchor>
              <from>
                <xdr:col>6</xdr:col>
                <xdr:colOff>38100</xdr:colOff>
                <xdr:row>0</xdr:row>
                <xdr:rowOff>30480</xdr:rowOff>
              </from>
              <to>
                <xdr:col>6</xdr:col>
                <xdr:colOff>594360</xdr:colOff>
                <xdr:row>0</xdr:row>
                <xdr:rowOff>198120</xdr:rowOff>
              </to>
            </anchor>
          </controlPr>
        </control>
      </mc:Choice>
      <mc:Fallback>
        <control shapeId="28688" r:id="rId30" name="Label5"/>
      </mc:Fallback>
    </mc:AlternateContent>
    <mc:AlternateContent xmlns:mc="http://schemas.openxmlformats.org/markup-compatibility/2006">
      <mc:Choice Requires="x14">
        <control shapeId="28689" r:id="rId32" name="Label6">
          <controlPr defaultSize="0" autoLine="0" r:id="rId33">
            <anchor>
              <from>
                <xdr:col>6</xdr:col>
                <xdr:colOff>510540</xdr:colOff>
                <xdr:row>0</xdr:row>
                <xdr:rowOff>30480</xdr:rowOff>
              </from>
              <to>
                <xdr:col>7</xdr:col>
                <xdr:colOff>739140</xdr:colOff>
                <xdr:row>0</xdr:row>
                <xdr:rowOff>213360</xdr:rowOff>
              </to>
            </anchor>
          </controlPr>
        </control>
      </mc:Choice>
      <mc:Fallback>
        <control shapeId="28689" r:id="rId32" name="Label6"/>
      </mc:Fallback>
    </mc:AlternateContent>
    <mc:AlternateContent xmlns:mc="http://schemas.openxmlformats.org/markup-compatibility/2006">
      <mc:Choice Requires="x14">
        <control shapeId="28690" r:id="rId34" name="Label7">
          <controlPr defaultSize="0" autoLine="0" r:id="rId35">
            <anchor>
              <from>
                <xdr:col>6</xdr:col>
                <xdr:colOff>38100</xdr:colOff>
                <xdr:row>1</xdr:row>
                <xdr:rowOff>0</xdr:rowOff>
              </from>
              <to>
                <xdr:col>7</xdr:col>
                <xdr:colOff>731520</xdr:colOff>
                <xdr:row>2</xdr:row>
                <xdr:rowOff>76200</xdr:rowOff>
              </to>
            </anchor>
          </controlPr>
        </control>
      </mc:Choice>
      <mc:Fallback>
        <control shapeId="28690" r:id="rId34" name="Label7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27"/>
  <sheetViews>
    <sheetView topLeftCell="A4" zoomScale="80" zoomScaleNormal="80" workbookViewId="0">
      <selection activeCell="E16" sqref="E16"/>
    </sheetView>
  </sheetViews>
  <sheetFormatPr defaultRowHeight="17.399999999999999"/>
  <cols>
    <col min="1" max="1" width="4.09765625" customWidth="1"/>
    <col min="2" max="2" width="17.296875" customWidth="1"/>
    <col min="3" max="3" width="13.69921875" bestFit="1" customWidth="1"/>
    <col min="4" max="4" width="6.69921875" bestFit="1" customWidth="1"/>
    <col min="5" max="5" width="7.5" bestFit="1" customWidth="1"/>
    <col min="6" max="6" width="10" bestFit="1" customWidth="1"/>
    <col min="7" max="7" width="8.59765625" bestFit="1" customWidth="1"/>
    <col min="8" max="8" width="7.5" bestFit="1" customWidth="1"/>
    <col min="9" max="9" width="5.59765625" bestFit="1" customWidth="1"/>
    <col min="10" max="10" width="9.296875" bestFit="1" customWidth="1"/>
    <col min="11" max="12" width="6.69921875" bestFit="1" customWidth="1"/>
    <col min="13" max="13" width="7.5" bestFit="1" customWidth="1"/>
    <col min="14" max="14" width="10" bestFit="1" customWidth="1"/>
    <col min="15" max="15" width="7.796875" bestFit="1" customWidth="1"/>
    <col min="16" max="16" width="7.5" bestFit="1" customWidth="1"/>
    <col min="17" max="17" width="10" bestFit="1" customWidth="1"/>
    <col min="18" max="18" width="8.59765625" bestFit="1" customWidth="1"/>
    <col min="19" max="19" width="11.09765625" bestFit="1" customWidth="1"/>
    <col min="20" max="20" width="9.296875" bestFit="1" customWidth="1"/>
    <col min="21" max="21" width="12" bestFit="1" customWidth="1"/>
    <col min="22" max="22" width="7.796875" bestFit="1" customWidth="1"/>
  </cols>
  <sheetData>
    <row r="1" spans="2:15" ht="16.05" hidden="1" customHeight="1">
      <c r="B1" s="130" t="s">
        <v>551</v>
      </c>
      <c r="C1" s="2" t="s">
        <v>345</v>
      </c>
    </row>
    <row r="2" spans="2:15" ht="16.05" hidden="1" customHeight="1">
      <c r="B2" s="130" t="s">
        <v>552</v>
      </c>
      <c r="C2" s="2" t="s">
        <v>204</v>
      </c>
    </row>
    <row r="3" spans="2:15" ht="16.05" hidden="1" customHeight="1">
      <c r="B3" s="130" t="s">
        <v>557</v>
      </c>
      <c r="C3" s="2" t="s">
        <v>560</v>
      </c>
    </row>
    <row r="4" spans="2:15" ht="16.05" customHeight="1">
      <c r="C4" s="133"/>
    </row>
    <row r="5" spans="2:15" ht="16.05" hidden="1" customHeight="1">
      <c r="B5" s="130" t="s">
        <v>556</v>
      </c>
      <c r="C5" s="130" t="s">
        <v>553</v>
      </c>
    </row>
    <row r="6" spans="2:15" ht="16.05" customHeight="1">
      <c r="C6" s="2" t="s">
        <v>55</v>
      </c>
      <c r="F6" s="2" t="s">
        <v>559</v>
      </c>
      <c r="G6" s="2" t="s">
        <v>233</v>
      </c>
      <c r="N6" s="2" t="s">
        <v>558</v>
      </c>
      <c r="O6" s="2" t="s">
        <v>554</v>
      </c>
    </row>
    <row r="7" spans="2:15" ht="16.05" customHeight="1">
      <c r="B7" s="130" t="s">
        <v>555</v>
      </c>
      <c r="C7" s="2" t="s">
        <v>422</v>
      </c>
      <c r="D7" s="2" t="s">
        <v>423</v>
      </c>
      <c r="E7" s="2" t="s">
        <v>424</v>
      </c>
      <c r="G7" s="2" t="s">
        <v>493</v>
      </c>
      <c r="H7" s="2" t="s">
        <v>422</v>
      </c>
      <c r="I7" s="2" t="s">
        <v>492</v>
      </c>
      <c r="J7" s="2" t="s">
        <v>494</v>
      </c>
      <c r="K7" s="2" t="s">
        <v>491</v>
      </c>
      <c r="L7" s="2" t="s">
        <v>495</v>
      </c>
      <c r="M7" s="2" t="s">
        <v>496</v>
      </c>
    </row>
    <row r="8" spans="2:15" ht="16.05" customHeight="1">
      <c r="B8" s="131" t="s">
        <v>280</v>
      </c>
      <c r="C8" s="132">
        <v>36753</v>
      </c>
      <c r="D8" s="132"/>
      <c r="E8" s="132">
        <v>20000</v>
      </c>
      <c r="F8" s="132">
        <v>56753</v>
      </c>
      <c r="G8" s="132"/>
      <c r="H8" s="132"/>
      <c r="I8" s="132"/>
      <c r="J8" s="132"/>
      <c r="K8" s="132"/>
      <c r="L8" s="132"/>
      <c r="M8" s="132"/>
      <c r="N8" s="132"/>
      <c r="O8" s="132">
        <v>56753</v>
      </c>
    </row>
    <row r="9" spans="2:15" ht="16.05" customHeight="1">
      <c r="B9" s="131" t="s">
        <v>208</v>
      </c>
      <c r="C9" s="132">
        <v>289082</v>
      </c>
      <c r="D9" s="132">
        <v>56126</v>
      </c>
      <c r="E9" s="132"/>
      <c r="F9" s="132">
        <v>345208</v>
      </c>
      <c r="G9" s="132"/>
      <c r="H9" s="132"/>
      <c r="I9" s="132"/>
      <c r="J9" s="132"/>
      <c r="K9" s="132"/>
      <c r="L9" s="132"/>
      <c r="M9" s="132"/>
      <c r="N9" s="132"/>
      <c r="O9" s="132">
        <v>345208</v>
      </c>
    </row>
    <row r="10" spans="2:15" ht="16.05" customHeight="1">
      <c r="B10" s="131" t="s">
        <v>18</v>
      </c>
      <c r="C10" s="132">
        <v>1044487</v>
      </c>
      <c r="D10" s="132">
        <v>32815</v>
      </c>
      <c r="E10" s="132"/>
      <c r="F10" s="132">
        <v>1077302</v>
      </c>
      <c r="G10" s="132"/>
      <c r="H10" s="132">
        <v>86560</v>
      </c>
      <c r="I10" s="132"/>
      <c r="J10" s="132"/>
      <c r="K10" s="132"/>
      <c r="L10" s="132"/>
      <c r="M10" s="132"/>
      <c r="N10" s="132">
        <v>86560</v>
      </c>
      <c r="O10" s="132">
        <v>1163862</v>
      </c>
    </row>
    <row r="11" spans="2:15" ht="16.05" customHeight="1">
      <c r="B11" s="131" t="s">
        <v>37</v>
      </c>
      <c r="C11" s="132">
        <v>184800</v>
      </c>
      <c r="D11" s="132">
        <v>11530</v>
      </c>
      <c r="E11" s="132"/>
      <c r="F11" s="132">
        <v>196330</v>
      </c>
      <c r="G11" s="132"/>
      <c r="H11" s="132"/>
      <c r="I11" s="132"/>
      <c r="J11" s="132"/>
      <c r="K11" s="132"/>
      <c r="L11" s="132"/>
      <c r="M11" s="132"/>
      <c r="N11" s="132"/>
      <c r="O11" s="132">
        <v>196330</v>
      </c>
    </row>
    <row r="12" spans="2:15" ht="16.05" customHeight="1">
      <c r="B12" s="131" t="s">
        <v>8</v>
      </c>
      <c r="C12" s="132">
        <v>1935888</v>
      </c>
      <c r="D12" s="132">
        <v>14280</v>
      </c>
      <c r="E12" s="132"/>
      <c r="F12" s="132">
        <v>1950168</v>
      </c>
      <c r="G12" s="132"/>
      <c r="H12" s="132"/>
      <c r="I12" s="132"/>
      <c r="J12" s="132"/>
      <c r="K12" s="132"/>
      <c r="L12" s="132"/>
      <c r="M12" s="132"/>
      <c r="N12" s="132"/>
      <c r="O12" s="132">
        <v>1950168</v>
      </c>
    </row>
    <row r="13" spans="2:15" ht="16.05" customHeight="1">
      <c r="B13" s="131" t="s">
        <v>31</v>
      </c>
      <c r="C13" s="132">
        <v>811972</v>
      </c>
      <c r="D13" s="132">
        <v>80098</v>
      </c>
      <c r="E13" s="132">
        <v>250000</v>
      </c>
      <c r="F13" s="132">
        <v>1142070</v>
      </c>
      <c r="G13" s="132"/>
      <c r="H13" s="132"/>
      <c r="I13" s="132"/>
      <c r="J13" s="132"/>
      <c r="K13" s="132">
        <v>73524</v>
      </c>
      <c r="L13" s="132"/>
      <c r="M13" s="132"/>
      <c r="N13" s="132">
        <v>73524</v>
      </c>
      <c r="O13" s="132">
        <v>1215594</v>
      </c>
    </row>
    <row r="14" spans="2:15" ht="16.05" customHeight="1">
      <c r="B14" s="131" t="s">
        <v>13</v>
      </c>
      <c r="C14" s="132">
        <v>854825</v>
      </c>
      <c r="D14" s="132">
        <v>29290</v>
      </c>
      <c r="E14" s="132"/>
      <c r="F14" s="132">
        <v>884115</v>
      </c>
      <c r="G14" s="132"/>
      <c r="H14" s="132"/>
      <c r="I14" s="132"/>
      <c r="J14" s="132"/>
      <c r="K14" s="132"/>
      <c r="L14" s="132"/>
      <c r="M14" s="132"/>
      <c r="N14" s="132"/>
      <c r="O14" s="132">
        <v>884115</v>
      </c>
    </row>
    <row r="15" spans="2:15" ht="16.05" customHeight="1">
      <c r="B15" s="131" t="s">
        <v>198</v>
      </c>
      <c r="C15" s="132">
        <v>55000</v>
      </c>
      <c r="D15" s="132">
        <v>12227</v>
      </c>
      <c r="E15" s="132"/>
      <c r="F15" s="132">
        <v>67227</v>
      </c>
      <c r="G15" s="132"/>
      <c r="H15" s="132"/>
      <c r="I15" s="132"/>
      <c r="J15" s="132"/>
      <c r="K15" s="132"/>
      <c r="L15" s="132"/>
      <c r="M15" s="132"/>
      <c r="N15" s="132"/>
      <c r="O15" s="132">
        <v>67227</v>
      </c>
    </row>
    <row r="16" spans="2:15" ht="16.05" customHeight="1">
      <c r="B16" s="131" t="s">
        <v>25</v>
      </c>
      <c r="C16" s="132">
        <v>4209879</v>
      </c>
      <c r="D16" s="132">
        <v>146291</v>
      </c>
      <c r="E16" s="132">
        <v>376343</v>
      </c>
      <c r="F16" s="132">
        <v>4732513</v>
      </c>
      <c r="G16" s="132"/>
      <c r="H16" s="132">
        <v>1060469</v>
      </c>
      <c r="I16" s="132">
        <v>300000</v>
      </c>
      <c r="J16" s="132"/>
      <c r="K16" s="132">
        <v>1076500</v>
      </c>
      <c r="L16" s="132"/>
      <c r="M16" s="132"/>
      <c r="N16" s="132">
        <v>2436969</v>
      </c>
      <c r="O16" s="132">
        <v>7169482</v>
      </c>
    </row>
    <row r="17" spans="2:15" ht="16.05" customHeight="1">
      <c r="B17" s="131" t="s">
        <v>22</v>
      </c>
      <c r="C17" s="132">
        <v>2580669</v>
      </c>
      <c r="D17" s="132">
        <v>51190</v>
      </c>
      <c r="E17" s="132">
        <v>300000</v>
      </c>
      <c r="F17" s="132">
        <v>2931859</v>
      </c>
      <c r="G17" s="132"/>
      <c r="H17" s="132"/>
      <c r="I17" s="132"/>
      <c r="J17" s="132"/>
      <c r="K17" s="132"/>
      <c r="L17" s="132"/>
      <c r="M17" s="132"/>
      <c r="N17" s="132"/>
      <c r="O17" s="132">
        <v>2931859</v>
      </c>
    </row>
    <row r="18" spans="2:15" ht="16.05" customHeight="1">
      <c r="B18" s="131" t="s">
        <v>28</v>
      </c>
      <c r="C18" s="132">
        <v>3659581</v>
      </c>
      <c r="D18" s="132">
        <v>68464</v>
      </c>
      <c r="E18" s="132">
        <v>66000</v>
      </c>
      <c r="F18" s="132">
        <v>3794045</v>
      </c>
      <c r="G18" s="132"/>
      <c r="H18" s="132"/>
      <c r="I18" s="132"/>
      <c r="J18" s="132"/>
      <c r="K18" s="132"/>
      <c r="L18" s="132">
        <v>530400</v>
      </c>
      <c r="M18" s="132"/>
      <c r="N18" s="132">
        <v>530400</v>
      </c>
      <c r="O18" s="132">
        <v>4324445</v>
      </c>
    </row>
    <row r="19" spans="2:15" ht="16.05" customHeight="1">
      <c r="B19" s="131" t="s">
        <v>53</v>
      </c>
      <c r="C19" s="132">
        <v>446000</v>
      </c>
      <c r="D19" s="132">
        <v>40389</v>
      </c>
      <c r="E19" s="132"/>
      <c r="F19" s="132">
        <v>486389</v>
      </c>
      <c r="G19" s="132"/>
      <c r="H19" s="132"/>
      <c r="I19" s="132"/>
      <c r="J19" s="132"/>
      <c r="K19" s="132"/>
      <c r="L19" s="132"/>
      <c r="M19" s="132"/>
      <c r="N19" s="132"/>
      <c r="O19" s="132">
        <v>486389</v>
      </c>
    </row>
    <row r="20" spans="2:15" ht="16.05" customHeight="1">
      <c r="B20" s="131" t="s">
        <v>43</v>
      </c>
      <c r="C20" s="132">
        <v>80066</v>
      </c>
      <c r="D20" s="132"/>
      <c r="E20" s="132"/>
      <c r="F20" s="132">
        <v>80066</v>
      </c>
      <c r="G20" s="132"/>
      <c r="H20" s="132"/>
      <c r="I20" s="132"/>
      <c r="J20" s="132"/>
      <c r="K20" s="132"/>
      <c r="L20" s="132"/>
      <c r="M20" s="132"/>
      <c r="N20" s="132"/>
      <c r="O20" s="132">
        <v>80066</v>
      </c>
    </row>
    <row r="21" spans="2:15" ht="16.05" customHeight="1">
      <c r="B21" s="131" t="s">
        <v>34</v>
      </c>
      <c r="C21" s="132">
        <v>507700</v>
      </c>
      <c r="D21" s="132">
        <v>91170</v>
      </c>
      <c r="E21" s="132"/>
      <c r="F21" s="132">
        <v>598870</v>
      </c>
      <c r="G21" s="132"/>
      <c r="H21" s="132"/>
      <c r="I21" s="132"/>
      <c r="J21" s="132"/>
      <c r="K21" s="132"/>
      <c r="L21" s="132"/>
      <c r="M21" s="132"/>
      <c r="N21" s="132"/>
      <c r="O21" s="132">
        <v>598870</v>
      </c>
    </row>
    <row r="22" spans="2:15" ht="16.05" customHeight="1">
      <c r="B22" s="131" t="s">
        <v>6</v>
      </c>
      <c r="C22" s="132">
        <v>2863442</v>
      </c>
      <c r="D22" s="132">
        <v>8558</v>
      </c>
      <c r="E22" s="132"/>
      <c r="F22" s="132">
        <v>2872000</v>
      </c>
      <c r="G22" s="132"/>
      <c r="H22" s="132"/>
      <c r="I22" s="132"/>
      <c r="J22" s="132"/>
      <c r="K22" s="132"/>
      <c r="L22" s="132"/>
      <c r="M22" s="132">
        <v>53440</v>
      </c>
      <c r="N22" s="132">
        <v>53440</v>
      </c>
      <c r="O22" s="132">
        <v>2925440</v>
      </c>
    </row>
    <row r="23" spans="2:15" ht="16.05" customHeight="1">
      <c r="B23" s="131" t="s">
        <v>40</v>
      </c>
      <c r="C23" s="132">
        <v>2540613</v>
      </c>
      <c r="D23" s="132">
        <v>139048</v>
      </c>
      <c r="E23" s="132">
        <v>100000</v>
      </c>
      <c r="F23" s="132">
        <v>2779661</v>
      </c>
      <c r="G23" s="132"/>
      <c r="H23" s="132"/>
      <c r="I23" s="132"/>
      <c r="J23" s="132"/>
      <c r="K23" s="132"/>
      <c r="L23" s="132"/>
      <c r="M23" s="132"/>
      <c r="N23" s="132"/>
      <c r="O23" s="132">
        <v>2779661</v>
      </c>
    </row>
    <row r="24" spans="2:15" ht="16.05" customHeight="1">
      <c r="B24" s="131" t="s">
        <v>46</v>
      </c>
      <c r="C24" s="132">
        <v>148500</v>
      </c>
      <c r="D24" s="132">
        <v>12227</v>
      </c>
      <c r="E24" s="132"/>
      <c r="F24" s="132">
        <v>160727</v>
      </c>
      <c r="G24" s="132"/>
      <c r="H24" s="132"/>
      <c r="I24" s="132"/>
      <c r="J24" s="132"/>
      <c r="K24" s="132"/>
      <c r="L24" s="132"/>
      <c r="M24" s="132"/>
      <c r="N24" s="132"/>
      <c r="O24" s="132">
        <v>160727</v>
      </c>
    </row>
    <row r="25" spans="2:15" ht="16.05" customHeight="1">
      <c r="B25" s="131" t="s">
        <v>10</v>
      </c>
      <c r="C25" s="132">
        <v>4878243</v>
      </c>
      <c r="D25" s="132">
        <v>152608</v>
      </c>
      <c r="E25" s="132">
        <v>23504</v>
      </c>
      <c r="F25" s="132">
        <v>5054355</v>
      </c>
      <c r="G25" s="132">
        <v>101135</v>
      </c>
      <c r="H25" s="132">
        <v>139600</v>
      </c>
      <c r="I25" s="132"/>
      <c r="J25" s="132">
        <v>900000</v>
      </c>
      <c r="K25" s="132"/>
      <c r="L25" s="132">
        <v>186000</v>
      </c>
      <c r="M25" s="132"/>
      <c r="N25" s="132">
        <v>1326735</v>
      </c>
      <c r="O25" s="132">
        <v>6381090</v>
      </c>
    </row>
    <row r="26" spans="2:15" ht="16.05" customHeight="1">
      <c r="B26" s="131" t="s">
        <v>52</v>
      </c>
      <c r="C26" s="132">
        <v>2099361</v>
      </c>
      <c r="D26" s="132">
        <v>123417</v>
      </c>
      <c r="E26" s="132">
        <v>49750</v>
      </c>
      <c r="F26" s="132">
        <v>2272528</v>
      </c>
      <c r="G26" s="132"/>
      <c r="H26" s="132">
        <v>482775</v>
      </c>
      <c r="I26" s="132"/>
      <c r="J26" s="132"/>
      <c r="K26" s="132"/>
      <c r="L26" s="132"/>
      <c r="M26" s="132"/>
      <c r="N26" s="132">
        <v>482775</v>
      </c>
      <c r="O26" s="132">
        <v>2755303</v>
      </c>
    </row>
    <row r="27" spans="2:15" ht="16.05" customHeight="1">
      <c r="B27" s="131" t="s">
        <v>554</v>
      </c>
      <c r="C27" s="132">
        <v>29226861</v>
      </c>
      <c r="D27" s="132">
        <v>1069728</v>
      </c>
      <c r="E27" s="132">
        <v>1185597</v>
      </c>
      <c r="F27" s="132">
        <v>31482186</v>
      </c>
      <c r="G27" s="132">
        <v>101135</v>
      </c>
      <c r="H27" s="132">
        <v>1769404</v>
      </c>
      <c r="I27" s="132">
        <v>300000</v>
      </c>
      <c r="J27" s="132">
        <v>900000</v>
      </c>
      <c r="K27" s="132">
        <v>1150024</v>
      </c>
      <c r="L27" s="132">
        <v>716400</v>
      </c>
      <c r="M27" s="132">
        <v>53440</v>
      </c>
      <c r="N27" s="132">
        <v>4990403</v>
      </c>
      <c r="O27" s="132">
        <v>36472589</v>
      </c>
    </row>
  </sheetData>
  <phoneticPr fontId="2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13</vt:i4>
      </vt:variant>
    </vt:vector>
  </HeadingPairs>
  <TitlesOfParts>
    <vt:vector size="23" baseType="lpstr">
      <vt:lpstr>조회</vt:lpstr>
      <vt:lpstr>환경</vt:lpstr>
      <vt:lpstr>추출</vt:lpstr>
      <vt:lpstr>temp</vt:lpstr>
      <vt:lpstr>집계</vt:lpstr>
      <vt:lpstr>HELP</vt:lpstr>
      <vt:lpstr>인별</vt:lpstr>
      <vt:lpstr>chtData</vt:lpstr>
      <vt:lpstr>Avg</vt:lpstr>
      <vt:lpstr>피벗</vt:lpstr>
      <vt:lpstr>Avg!Criteria</vt:lpstr>
      <vt:lpstr>환경!Criteria</vt:lpstr>
      <vt:lpstr>Avg!Extract</vt:lpstr>
      <vt:lpstr>temp!Extract</vt:lpstr>
      <vt:lpstr>IBSS조건</vt:lpstr>
      <vt:lpstr>기준년월</vt:lpstr>
      <vt:lpstr>기준일</vt:lpstr>
      <vt:lpstr>납입방법</vt:lpstr>
      <vt:lpstr>생보조건</vt:lpstr>
      <vt:lpstr>요약값</vt:lpstr>
      <vt:lpstr>임시조건</vt:lpstr>
      <vt:lpstr>장기조건</vt:lpstr>
      <vt:lpstr>컬럼정보B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2019-11-29T01:27:17Z</dcterms:created>
  <dcterms:modified xsi:type="dcterms:W3CDTF">2021-02-11T01:01:59Z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0a5da5e3-102c-43a4-80ec-ca3dbf8dd787</vt:lpwstr>
  </property>
</Properties>
</file>